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.maerskgroup.com/personal/linh_t_lns_maersk_com/Documents/Documents/TLT023/CI/1.Ticket/a1. tetrapak sql/Tetrapak Tool/"/>
    </mc:Choice>
  </mc:AlternateContent>
  <xr:revisionPtr revIDLastSave="0" documentId="8_{D2E1D1A5-A0EF-4C45-9FCD-57A194BDF896}" xr6:coauthVersionLast="47" xr6:coauthVersionMax="47" xr10:uidLastSave="{00000000-0000-0000-0000-000000000000}"/>
  <bookViews>
    <workbookView xWindow="-120" yWindow="-120" windowWidth="29040" windowHeight="15720" xr2:uid="{F6692B8A-7D53-4069-BEAF-84DB731DF463}"/>
  </bookViews>
  <sheets>
    <sheet name="Daily shipment report" sheetId="1" r:id="rId1"/>
  </sheets>
  <externalReferences>
    <externalReference r:id="rId2"/>
    <externalReference r:id="rId3"/>
  </externalReferences>
  <definedNames>
    <definedName name="_xlnm._FilterDatabase" localSheetId="0" hidden="1">'Daily shipment report'!$A$2:$DG$3493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493" i="1" l="1"/>
  <c r="AS3493" i="1"/>
  <c r="AR3493" i="1"/>
  <c r="AQ3493" i="1"/>
  <c r="AP3493" i="1"/>
  <c r="AO3493" i="1"/>
  <c r="AT3492" i="1"/>
  <c r="AS3492" i="1"/>
  <c r="AR3492" i="1"/>
  <c r="AQ3492" i="1"/>
  <c r="AP3492" i="1"/>
  <c r="AO3492" i="1"/>
  <c r="AN3492" i="1"/>
  <c r="AT3491" i="1"/>
  <c r="AS3491" i="1"/>
  <c r="AR3491" i="1"/>
  <c r="AQ3491" i="1"/>
  <c r="AP3491" i="1"/>
  <c r="AO3491" i="1"/>
  <c r="AN3491" i="1"/>
  <c r="CB3490" i="1"/>
  <c r="AT3490" i="1"/>
  <c r="AS3490" i="1"/>
  <c r="AR3490" i="1"/>
  <c r="AQ3490" i="1"/>
  <c r="AP3490" i="1"/>
  <c r="AO3490" i="1"/>
  <c r="AN3490" i="1"/>
  <c r="AT3489" i="1"/>
  <c r="AS3489" i="1"/>
  <c r="AR3489" i="1"/>
  <c r="AQ3489" i="1"/>
  <c r="AP3489" i="1"/>
  <c r="AO3489" i="1"/>
  <c r="AN3489" i="1"/>
  <c r="CB3488" i="1"/>
  <c r="CB3487" i="1"/>
  <c r="CB3486" i="1"/>
  <c r="AT3486" i="1"/>
  <c r="AS3486" i="1"/>
  <c r="AR3486" i="1"/>
  <c r="AQ3486" i="1"/>
  <c r="AP3486" i="1"/>
  <c r="AO3486" i="1"/>
  <c r="AN3486" i="1"/>
  <c r="CB3485" i="1"/>
  <c r="AT3485" i="1"/>
  <c r="AS3485" i="1"/>
  <c r="AR3485" i="1"/>
  <c r="AQ3485" i="1"/>
  <c r="AP3485" i="1"/>
  <c r="AO3485" i="1"/>
  <c r="AN3485" i="1"/>
  <c r="CB3484" i="1"/>
  <c r="AT3484" i="1"/>
  <c r="AS3484" i="1"/>
  <c r="AR3484" i="1"/>
  <c r="AQ3484" i="1"/>
  <c r="AP3484" i="1"/>
  <c r="AO3484" i="1"/>
  <c r="AN3484" i="1"/>
  <c r="CB3483" i="1"/>
  <c r="AT3483" i="1"/>
  <c r="AS3483" i="1"/>
  <c r="AR3483" i="1"/>
  <c r="AQ3483" i="1"/>
  <c r="AP3483" i="1"/>
  <c r="AO3483" i="1"/>
  <c r="AN3483" i="1"/>
  <c r="CB3482" i="1"/>
  <c r="AT3482" i="1"/>
  <c r="AS3482" i="1"/>
  <c r="AR3482" i="1"/>
  <c r="AQ3482" i="1"/>
  <c r="AP3482" i="1"/>
  <c r="AO3482" i="1"/>
  <c r="AN3482" i="1"/>
  <c r="CB3481" i="1"/>
  <c r="AT3481" i="1"/>
  <c r="AS3481" i="1"/>
  <c r="AR3481" i="1"/>
  <c r="AQ3481" i="1"/>
  <c r="AP3481" i="1"/>
  <c r="AO3481" i="1"/>
  <c r="AN3481" i="1"/>
  <c r="CB3480" i="1"/>
  <c r="AT3480" i="1"/>
  <c r="AS3480" i="1"/>
  <c r="AR3480" i="1"/>
  <c r="AQ3480" i="1"/>
  <c r="AP3480" i="1"/>
  <c r="AO3480" i="1"/>
  <c r="AN3480" i="1"/>
  <c r="CB3479" i="1"/>
  <c r="AT3479" i="1"/>
  <c r="AS3479" i="1"/>
  <c r="AR3479" i="1"/>
  <c r="AQ3479" i="1"/>
  <c r="AP3479" i="1"/>
  <c r="AO3479" i="1"/>
  <c r="AN3479" i="1"/>
  <c r="CB3478" i="1"/>
  <c r="AT3478" i="1"/>
  <c r="AS3478" i="1"/>
  <c r="AR3478" i="1"/>
  <c r="AQ3478" i="1"/>
  <c r="AP3478" i="1"/>
  <c r="AO3478" i="1"/>
  <c r="AN3478" i="1"/>
  <c r="CB3477" i="1"/>
  <c r="AT3477" i="1"/>
  <c r="AS3477" i="1"/>
  <c r="AR3477" i="1"/>
  <c r="AQ3477" i="1"/>
  <c r="AP3477" i="1"/>
  <c r="AO3477" i="1"/>
  <c r="AN3477" i="1"/>
  <c r="CB3476" i="1"/>
  <c r="AT3476" i="1"/>
  <c r="AS3476" i="1"/>
  <c r="AR3476" i="1"/>
  <c r="AQ3476" i="1"/>
  <c r="AP3476" i="1"/>
  <c r="AO3476" i="1"/>
  <c r="AN3476" i="1"/>
  <c r="CB3475" i="1"/>
  <c r="AT3475" i="1"/>
  <c r="AS3475" i="1"/>
  <c r="AR3475" i="1"/>
  <c r="AQ3475" i="1"/>
  <c r="AP3475" i="1"/>
  <c r="AO3475" i="1"/>
  <c r="AN3475" i="1"/>
  <c r="CB3474" i="1"/>
  <c r="AT3474" i="1"/>
  <c r="AS3474" i="1"/>
  <c r="AR3474" i="1"/>
  <c r="AQ3474" i="1"/>
  <c r="AP3474" i="1"/>
  <c r="AO3474" i="1"/>
  <c r="AN3474" i="1"/>
  <c r="CB3473" i="1"/>
  <c r="AT3473" i="1"/>
  <c r="AS3473" i="1"/>
  <c r="AR3473" i="1"/>
  <c r="AQ3473" i="1"/>
  <c r="AP3473" i="1"/>
  <c r="AO3473" i="1"/>
  <c r="AN3473" i="1"/>
  <c r="CB3472" i="1"/>
  <c r="AT3472" i="1"/>
  <c r="AS3472" i="1"/>
  <c r="AR3472" i="1"/>
  <c r="AQ3472" i="1"/>
  <c r="AP3472" i="1"/>
  <c r="AO3472" i="1"/>
  <c r="AN3472" i="1"/>
  <c r="CB3471" i="1"/>
  <c r="AT3471" i="1"/>
  <c r="AS3471" i="1"/>
  <c r="AR3471" i="1"/>
  <c r="AQ3471" i="1"/>
  <c r="AP3471" i="1"/>
  <c r="AO3471" i="1"/>
  <c r="AN3471" i="1"/>
  <c r="CB3470" i="1"/>
  <c r="AT3470" i="1"/>
  <c r="AS3470" i="1"/>
  <c r="AR3470" i="1"/>
  <c r="AQ3470" i="1"/>
  <c r="AP3470" i="1"/>
  <c r="AO3470" i="1"/>
  <c r="AN3470" i="1"/>
  <c r="CB3469" i="1"/>
  <c r="AT3469" i="1"/>
  <c r="AS3469" i="1"/>
  <c r="AR3469" i="1"/>
  <c r="AQ3469" i="1"/>
  <c r="AP3469" i="1"/>
  <c r="AO3469" i="1"/>
  <c r="AN3469" i="1"/>
  <c r="CB3468" i="1"/>
  <c r="AT3468" i="1"/>
  <c r="AS3468" i="1"/>
  <c r="AR3468" i="1"/>
  <c r="AQ3468" i="1"/>
  <c r="AP3468" i="1"/>
  <c r="AO3468" i="1"/>
  <c r="AN3468" i="1"/>
  <c r="CB3467" i="1"/>
  <c r="AT3467" i="1"/>
  <c r="AS3467" i="1"/>
  <c r="AR3467" i="1"/>
  <c r="AQ3467" i="1"/>
  <c r="AP3467" i="1"/>
  <c r="AO3467" i="1"/>
  <c r="AN3467" i="1"/>
  <c r="CB3466" i="1"/>
  <c r="AT3466" i="1"/>
  <c r="AS3466" i="1"/>
  <c r="AR3466" i="1"/>
  <c r="AQ3466" i="1"/>
  <c r="AP3466" i="1"/>
  <c r="AO3466" i="1"/>
  <c r="AN3466" i="1"/>
  <c r="CB3465" i="1"/>
  <c r="AT3465" i="1"/>
  <c r="AS3465" i="1"/>
  <c r="AR3465" i="1"/>
  <c r="AQ3465" i="1"/>
  <c r="AP3465" i="1"/>
  <c r="AO3465" i="1"/>
  <c r="AN3465" i="1"/>
  <c r="CB3464" i="1"/>
  <c r="AT3464" i="1"/>
  <c r="AS3464" i="1"/>
  <c r="AR3464" i="1"/>
  <c r="AQ3464" i="1"/>
  <c r="AP3464" i="1"/>
  <c r="AO3464" i="1"/>
  <c r="AN3464" i="1"/>
  <c r="CB3463" i="1"/>
  <c r="AT3463" i="1"/>
  <c r="AS3463" i="1"/>
  <c r="AR3463" i="1"/>
  <c r="AQ3463" i="1"/>
  <c r="AP3463" i="1"/>
  <c r="AO3463" i="1"/>
  <c r="AN3463" i="1"/>
  <c r="CB3462" i="1"/>
  <c r="AT3462" i="1"/>
  <c r="AS3462" i="1"/>
  <c r="AR3462" i="1"/>
  <c r="AQ3462" i="1"/>
  <c r="AP3462" i="1"/>
  <c r="AO3462" i="1"/>
  <c r="AN3462" i="1"/>
  <c r="CB3461" i="1"/>
  <c r="AT3461" i="1"/>
  <c r="AS3461" i="1"/>
  <c r="AR3461" i="1"/>
  <c r="AQ3461" i="1"/>
  <c r="AP3461" i="1"/>
  <c r="AO3461" i="1"/>
  <c r="AN3461" i="1"/>
  <c r="CB3460" i="1"/>
  <c r="AT3460" i="1"/>
  <c r="AS3460" i="1"/>
  <c r="AR3460" i="1"/>
  <c r="AQ3460" i="1"/>
  <c r="AP3460" i="1"/>
  <c r="AO3460" i="1"/>
  <c r="AN3460" i="1"/>
  <c r="CB3459" i="1"/>
  <c r="AT3459" i="1"/>
  <c r="AS3459" i="1"/>
  <c r="AR3459" i="1"/>
  <c r="AQ3459" i="1"/>
  <c r="AP3459" i="1"/>
  <c r="AO3459" i="1"/>
  <c r="AN3459" i="1"/>
  <c r="CB3458" i="1"/>
  <c r="AT3458" i="1"/>
  <c r="AS3458" i="1"/>
  <c r="AR3458" i="1"/>
  <c r="AQ3458" i="1"/>
  <c r="AP3458" i="1"/>
  <c r="AO3458" i="1"/>
  <c r="AN3458" i="1"/>
  <c r="CB3457" i="1"/>
  <c r="AT3457" i="1"/>
  <c r="AS3457" i="1"/>
  <c r="AR3457" i="1"/>
  <c r="AQ3457" i="1"/>
  <c r="AP3457" i="1"/>
  <c r="AO3457" i="1"/>
  <c r="AN3457" i="1"/>
  <c r="CB3456" i="1"/>
  <c r="AT3456" i="1"/>
  <c r="AS3456" i="1"/>
  <c r="AR3456" i="1"/>
  <c r="AQ3456" i="1"/>
  <c r="AP3456" i="1"/>
  <c r="AO3456" i="1"/>
  <c r="AN3456" i="1"/>
  <c r="CB3455" i="1"/>
  <c r="AT3455" i="1"/>
  <c r="AS3455" i="1"/>
  <c r="AR3455" i="1"/>
  <c r="AQ3455" i="1"/>
  <c r="AP3455" i="1"/>
  <c r="AO3455" i="1"/>
  <c r="AN3455" i="1"/>
  <c r="CB3454" i="1"/>
  <c r="AT3454" i="1"/>
  <c r="AS3454" i="1"/>
  <c r="AR3454" i="1"/>
  <c r="AQ3454" i="1"/>
  <c r="AP3454" i="1"/>
  <c r="AO3454" i="1"/>
  <c r="AN3454" i="1"/>
  <c r="CB3453" i="1"/>
  <c r="AT3453" i="1"/>
  <c r="AS3453" i="1"/>
  <c r="AR3453" i="1"/>
  <c r="AQ3453" i="1"/>
  <c r="AP3453" i="1"/>
  <c r="AO3453" i="1"/>
  <c r="AN3453" i="1"/>
  <c r="CB3452" i="1"/>
  <c r="AT3452" i="1"/>
  <c r="AS3452" i="1"/>
  <c r="AR3452" i="1"/>
  <c r="AQ3452" i="1"/>
  <c r="AP3452" i="1"/>
  <c r="AO3452" i="1"/>
  <c r="AN3452" i="1"/>
  <c r="CB3451" i="1"/>
  <c r="AT3451" i="1"/>
  <c r="AS3451" i="1"/>
  <c r="AR3451" i="1"/>
  <c r="AQ3451" i="1"/>
  <c r="AP3451" i="1"/>
  <c r="AO3451" i="1"/>
  <c r="AN3451" i="1"/>
  <c r="CB3450" i="1"/>
  <c r="AT3450" i="1"/>
  <c r="AS3450" i="1"/>
  <c r="AR3450" i="1"/>
  <c r="AQ3450" i="1"/>
  <c r="AP3450" i="1"/>
  <c r="AO3450" i="1"/>
  <c r="AN3450" i="1"/>
  <c r="CB3449" i="1"/>
  <c r="AT3449" i="1"/>
  <c r="AS3449" i="1"/>
  <c r="AR3449" i="1"/>
  <c r="AQ3449" i="1"/>
  <c r="AP3449" i="1"/>
  <c r="AO3449" i="1"/>
  <c r="AN3449" i="1"/>
  <c r="CB3448" i="1"/>
  <c r="AT3448" i="1"/>
  <c r="AS3448" i="1"/>
  <c r="AR3448" i="1"/>
  <c r="AQ3448" i="1"/>
  <c r="AP3448" i="1"/>
  <c r="AO3448" i="1"/>
  <c r="AN3448" i="1"/>
  <c r="CB3447" i="1"/>
  <c r="AT3447" i="1"/>
  <c r="AS3447" i="1"/>
  <c r="AR3447" i="1"/>
  <c r="AQ3447" i="1"/>
  <c r="AP3447" i="1"/>
  <c r="AO3447" i="1"/>
  <c r="AN3447" i="1"/>
  <c r="CB3446" i="1"/>
  <c r="AT3446" i="1"/>
  <c r="AS3446" i="1"/>
  <c r="AR3446" i="1"/>
  <c r="AQ3446" i="1"/>
  <c r="AP3446" i="1"/>
  <c r="AO3446" i="1"/>
  <c r="AN3446" i="1"/>
  <c r="CB3445" i="1"/>
  <c r="AT3445" i="1"/>
  <c r="AS3445" i="1"/>
  <c r="AR3445" i="1"/>
  <c r="AQ3445" i="1"/>
  <c r="AP3445" i="1"/>
  <c r="AO3445" i="1"/>
  <c r="AN3445" i="1"/>
  <c r="CB3444" i="1"/>
  <c r="AT3444" i="1"/>
  <c r="AS3444" i="1"/>
  <c r="AR3444" i="1"/>
  <c r="AQ3444" i="1"/>
  <c r="AP3444" i="1"/>
  <c r="AO3444" i="1"/>
  <c r="AN3444" i="1"/>
  <c r="CB3443" i="1"/>
  <c r="AT3443" i="1"/>
  <c r="AS3443" i="1"/>
  <c r="AR3443" i="1"/>
  <c r="AQ3443" i="1"/>
  <c r="AP3443" i="1"/>
  <c r="AO3443" i="1"/>
  <c r="AN3443" i="1"/>
  <c r="CB3442" i="1"/>
  <c r="AT3442" i="1"/>
  <c r="AS3442" i="1"/>
  <c r="AR3442" i="1"/>
  <c r="AQ3442" i="1"/>
  <c r="AP3442" i="1"/>
  <c r="AO3442" i="1"/>
  <c r="AN3442" i="1"/>
  <c r="CB3441" i="1"/>
  <c r="AT3441" i="1"/>
  <c r="AS3441" i="1"/>
  <c r="AR3441" i="1"/>
  <c r="AQ3441" i="1"/>
  <c r="AP3441" i="1"/>
  <c r="AO3441" i="1"/>
  <c r="AN3441" i="1"/>
  <c r="CB3440" i="1"/>
  <c r="AT3440" i="1"/>
  <c r="AS3440" i="1"/>
  <c r="AR3440" i="1"/>
  <c r="AQ3440" i="1"/>
  <c r="AP3440" i="1"/>
  <c r="AO3440" i="1"/>
  <c r="AN3440" i="1"/>
  <c r="CB3439" i="1"/>
  <c r="AT3439" i="1"/>
  <c r="AS3439" i="1"/>
  <c r="AR3439" i="1"/>
  <c r="AQ3439" i="1"/>
  <c r="AP3439" i="1"/>
  <c r="AO3439" i="1"/>
  <c r="AN3439" i="1"/>
  <c r="CB3438" i="1"/>
  <c r="AT3438" i="1"/>
  <c r="AS3438" i="1"/>
  <c r="AR3438" i="1"/>
  <c r="AQ3438" i="1"/>
  <c r="AP3438" i="1"/>
  <c r="AO3438" i="1"/>
  <c r="AN3438" i="1"/>
  <c r="CB3437" i="1"/>
  <c r="AT3437" i="1"/>
  <c r="AS3437" i="1"/>
  <c r="AR3437" i="1"/>
  <c r="AQ3437" i="1"/>
  <c r="AP3437" i="1"/>
  <c r="AO3437" i="1"/>
  <c r="AN3437" i="1"/>
  <c r="CB3436" i="1"/>
  <c r="AT3436" i="1"/>
  <c r="AS3436" i="1"/>
  <c r="AR3436" i="1"/>
  <c r="AQ3436" i="1"/>
  <c r="AP3436" i="1"/>
  <c r="AO3436" i="1"/>
  <c r="AN3436" i="1"/>
  <c r="CB3435" i="1"/>
  <c r="AT3435" i="1"/>
  <c r="AS3435" i="1"/>
  <c r="AR3435" i="1"/>
  <c r="AQ3435" i="1"/>
  <c r="AP3435" i="1"/>
  <c r="AO3435" i="1"/>
  <c r="AN3435" i="1"/>
  <c r="CB3434" i="1"/>
  <c r="AT3434" i="1"/>
  <c r="AS3434" i="1"/>
  <c r="AR3434" i="1"/>
  <c r="AQ3434" i="1"/>
  <c r="AP3434" i="1"/>
  <c r="AO3434" i="1"/>
  <c r="AN3434" i="1"/>
  <c r="CB3433" i="1"/>
  <c r="AT3433" i="1"/>
  <c r="AS3433" i="1"/>
  <c r="AR3433" i="1"/>
  <c r="AQ3433" i="1"/>
  <c r="AP3433" i="1"/>
  <c r="AO3433" i="1"/>
  <c r="AN3433" i="1"/>
  <c r="CB3432" i="1"/>
  <c r="AT3432" i="1"/>
  <c r="AS3432" i="1"/>
  <c r="AR3432" i="1"/>
  <c r="AQ3432" i="1"/>
  <c r="AP3432" i="1"/>
  <c r="AO3432" i="1"/>
  <c r="AN3432" i="1"/>
  <c r="CB3431" i="1"/>
  <c r="AT3431" i="1"/>
  <c r="AS3431" i="1"/>
  <c r="AR3431" i="1"/>
  <c r="AQ3431" i="1"/>
  <c r="AP3431" i="1"/>
  <c r="AO3431" i="1"/>
  <c r="AN3431" i="1"/>
  <c r="CB3430" i="1"/>
  <c r="AT3430" i="1"/>
  <c r="AS3430" i="1"/>
  <c r="AR3430" i="1"/>
  <c r="AQ3430" i="1"/>
  <c r="AP3430" i="1"/>
  <c r="AO3430" i="1"/>
  <c r="AN3430" i="1"/>
  <c r="CB3429" i="1"/>
  <c r="AT3429" i="1"/>
  <c r="AS3429" i="1"/>
  <c r="AR3429" i="1"/>
  <c r="AQ3429" i="1"/>
  <c r="AP3429" i="1"/>
  <c r="AO3429" i="1"/>
  <c r="AN3429" i="1"/>
  <c r="CB3428" i="1"/>
  <c r="AT3428" i="1"/>
  <c r="AS3428" i="1"/>
  <c r="AR3428" i="1"/>
  <c r="AQ3428" i="1"/>
  <c r="AP3428" i="1"/>
  <c r="AO3428" i="1"/>
  <c r="AN3428" i="1"/>
  <c r="CB3427" i="1"/>
  <c r="AT3427" i="1"/>
  <c r="AS3427" i="1"/>
  <c r="AR3427" i="1"/>
  <c r="AQ3427" i="1"/>
  <c r="AP3427" i="1"/>
  <c r="AO3427" i="1"/>
  <c r="AN3427" i="1"/>
  <c r="CB3426" i="1"/>
  <c r="AT3426" i="1"/>
  <c r="AS3426" i="1"/>
  <c r="AR3426" i="1"/>
  <c r="AQ3426" i="1"/>
  <c r="AP3426" i="1"/>
  <c r="AO3426" i="1"/>
  <c r="AN3426" i="1"/>
  <c r="CB3425" i="1"/>
  <c r="AT3425" i="1"/>
  <c r="AS3425" i="1"/>
  <c r="AR3425" i="1"/>
  <c r="AQ3425" i="1"/>
  <c r="AP3425" i="1"/>
  <c r="AO3425" i="1"/>
  <c r="AN3425" i="1"/>
  <c r="CB3424" i="1"/>
  <c r="AT3424" i="1"/>
  <c r="AS3424" i="1"/>
  <c r="AR3424" i="1"/>
  <c r="AQ3424" i="1"/>
  <c r="AP3424" i="1"/>
  <c r="AO3424" i="1"/>
  <c r="AN3424" i="1"/>
  <c r="CB3423" i="1"/>
  <c r="AT3423" i="1"/>
  <c r="AS3423" i="1"/>
  <c r="AR3423" i="1"/>
  <c r="AQ3423" i="1"/>
  <c r="AP3423" i="1"/>
  <c r="AO3423" i="1"/>
  <c r="AN3423" i="1"/>
  <c r="CB3422" i="1"/>
  <c r="AT3422" i="1"/>
  <c r="AS3422" i="1"/>
  <c r="AR3422" i="1"/>
  <c r="AQ3422" i="1"/>
  <c r="AP3422" i="1"/>
  <c r="AO3422" i="1"/>
  <c r="AN3422" i="1"/>
  <c r="CB3421" i="1"/>
  <c r="AT3421" i="1"/>
  <c r="AS3421" i="1"/>
  <c r="AR3421" i="1"/>
  <c r="AQ3421" i="1"/>
  <c r="AP3421" i="1"/>
  <c r="AO3421" i="1"/>
  <c r="AN3421" i="1"/>
  <c r="CB3420" i="1"/>
  <c r="AT3420" i="1"/>
  <c r="AS3420" i="1"/>
  <c r="AR3420" i="1"/>
  <c r="AQ3420" i="1"/>
  <c r="AP3420" i="1"/>
  <c r="AO3420" i="1"/>
  <c r="AN3420" i="1"/>
  <c r="CB3419" i="1"/>
  <c r="AT3419" i="1"/>
  <c r="AS3419" i="1"/>
  <c r="AR3419" i="1"/>
  <c r="AQ3419" i="1"/>
  <c r="AP3419" i="1"/>
  <c r="AO3419" i="1"/>
  <c r="AN3419" i="1"/>
  <c r="CB3418" i="1"/>
  <c r="AT3418" i="1"/>
  <c r="AS3418" i="1"/>
  <c r="AR3418" i="1"/>
  <c r="AQ3418" i="1"/>
  <c r="AP3418" i="1"/>
  <c r="AO3418" i="1"/>
  <c r="AN3418" i="1"/>
  <c r="CJ3417" i="1"/>
  <c r="CB3417" i="1"/>
  <c r="AT3417" i="1"/>
  <c r="AS3417" i="1"/>
  <c r="AR3417" i="1"/>
  <c r="AQ3417" i="1"/>
  <c r="AP3417" i="1"/>
  <c r="AO3417" i="1"/>
  <c r="AN3417" i="1"/>
  <c r="CJ3416" i="1"/>
  <c r="CB3416" i="1"/>
  <c r="AT3416" i="1"/>
  <c r="AS3416" i="1"/>
  <c r="AR3416" i="1"/>
  <c r="AQ3416" i="1"/>
  <c r="AP3416" i="1"/>
  <c r="AO3416" i="1"/>
  <c r="AN3416" i="1"/>
  <c r="CJ3415" i="1"/>
  <c r="CB3415" i="1"/>
  <c r="AT3415" i="1"/>
  <c r="AS3415" i="1"/>
  <c r="AR3415" i="1"/>
  <c r="AQ3415" i="1"/>
  <c r="AP3415" i="1"/>
  <c r="AO3415" i="1"/>
  <c r="AN3415" i="1"/>
  <c r="CJ3414" i="1"/>
  <c r="CB3414" i="1"/>
  <c r="AT3414" i="1"/>
  <c r="AS3414" i="1"/>
  <c r="AR3414" i="1"/>
  <c r="AQ3414" i="1"/>
  <c r="AP3414" i="1"/>
  <c r="AN3414" i="1"/>
  <c r="CJ3413" i="1"/>
  <c r="CB3413" i="1"/>
  <c r="AT3413" i="1"/>
  <c r="AS3413" i="1"/>
  <c r="AR3413" i="1"/>
  <c r="AQ3413" i="1"/>
  <c r="AP3413" i="1"/>
  <c r="AN3413" i="1"/>
  <c r="CJ3412" i="1"/>
  <c r="CB3412" i="1"/>
  <c r="AT3412" i="1"/>
  <c r="AS3412" i="1"/>
  <c r="AR3412" i="1"/>
  <c r="AQ3412" i="1"/>
  <c r="AP3412" i="1"/>
  <c r="AN3412" i="1"/>
  <c r="CJ3411" i="1"/>
  <c r="CB3411" i="1"/>
  <c r="AT3411" i="1"/>
  <c r="AS3411" i="1"/>
  <c r="AR3411" i="1"/>
  <c r="AQ3411" i="1"/>
  <c r="AP3411" i="1"/>
  <c r="AN3411" i="1"/>
  <c r="CJ3410" i="1"/>
  <c r="CB3410" i="1"/>
  <c r="AT3410" i="1"/>
  <c r="AS3410" i="1"/>
  <c r="AR3410" i="1"/>
  <c r="AQ3410" i="1"/>
  <c r="AP3410" i="1"/>
  <c r="AN3410" i="1"/>
  <c r="CJ3409" i="1"/>
  <c r="CB3409" i="1"/>
  <c r="AT3409" i="1"/>
  <c r="AS3409" i="1"/>
  <c r="AR3409" i="1"/>
  <c r="AQ3409" i="1"/>
  <c r="AP3409" i="1"/>
  <c r="AN3409" i="1"/>
  <c r="CJ3408" i="1"/>
  <c r="CB3408" i="1"/>
  <c r="AT3408" i="1"/>
  <c r="AS3408" i="1"/>
  <c r="AR3408" i="1"/>
  <c r="AQ3408" i="1"/>
  <c r="AP3408" i="1"/>
  <c r="AN3408" i="1"/>
  <c r="CJ3407" i="1"/>
  <c r="CB3407" i="1"/>
  <c r="AT3407" i="1"/>
  <c r="AS3407" i="1"/>
  <c r="AR3407" i="1"/>
  <c r="AQ3407" i="1"/>
  <c r="AP3407" i="1"/>
  <c r="AN3407" i="1"/>
  <c r="CJ3406" i="1"/>
  <c r="CB3406" i="1"/>
  <c r="AT3406" i="1"/>
  <c r="AS3406" i="1"/>
  <c r="AR3406" i="1"/>
  <c r="AQ3406" i="1"/>
  <c r="AP3406" i="1"/>
  <c r="AO3406" i="1"/>
  <c r="AN3406" i="1"/>
  <c r="CJ3405" i="1"/>
  <c r="CB3405" i="1"/>
  <c r="AT3405" i="1"/>
  <c r="AS3405" i="1"/>
  <c r="AR3405" i="1"/>
  <c r="AQ3405" i="1"/>
  <c r="AP3405" i="1"/>
  <c r="AO3405" i="1"/>
  <c r="AN3405" i="1"/>
  <c r="CJ3404" i="1"/>
  <c r="CB3404" i="1"/>
  <c r="AT3404" i="1"/>
  <c r="AS3404" i="1"/>
  <c r="AR3404" i="1"/>
  <c r="AQ3404" i="1"/>
  <c r="AP3404" i="1"/>
  <c r="AO3404" i="1"/>
  <c r="AN3404" i="1"/>
  <c r="CJ3403" i="1"/>
  <c r="CB3403" i="1"/>
  <c r="AT3403" i="1"/>
  <c r="AS3403" i="1"/>
  <c r="AR3403" i="1"/>
  <c r="AQ3403" i="1"/>
  <c r="AP3403" i="1"/>
  <c r="AO3403" i="1"/>
  <c r="AN3403" i="1"/>
  <c r="CJ3402" i="1"/>
  <c r="CB3402" i="1"/>
  <c r="AT3402" i="1"/>
  <c r="AS3402" i="1"/>
  <c r="AR3402" i="1"/>
  <c r="AQ3402" i="1"/>
  <c r="AP3402" i="1"/>
  <c r="AO3402" i="1"/>
  <c r="AN3402" i="1"/>
  <c r="CJ3401" i="1"/>
  <c r="CB3401" i="1"/>
  <c r="AT3401" i="1"/>
  <c r="AS3401" i="1"/>
  <c r="AR3401" i="1"/>
  <c r="AN3401" i="1"/>
  <c r="CJ3400" i="1"/>
  <c r="CB3400" i="1"/>
  <c r="AT3400" i="1"/>
  <c r="AS3400" i="1"/>
  <c r="AR3400" i="1"/>
  <c r="AN3400" i="1"/>
  <c r="CJ3399" i="1"/>
  <c r="CB3399" i="1"/>
  <c r="AT3399" i="1"/>
  <c r="AS3399" i="1"/>
  <c r="AR3399" i="1"/>
  <c r="AQ3399" i="1"/>
  <c r="AP3399" i="1"/>
  <c r="AO3399" i="1"/>
  <c r="AN3399" i="1"/>
  <c r="CJ3398" i="1"/>
  <c r="CB3398" i="1"/>
  <c r="AT3398" i="1"/>
  <c r="AS3398" i="1"/>
  <c r="AR3398" i="1"/>
  <c r="AQ3398" i="1"/>
  <c r="AP3398" i="1"/>
  <c r="AO3398" i="1"/>
  <c r="AN3398" i="1"/>
  <c r="CJ3397" i="1"/>
  <c r="CB3397" i="1"/>
  <c r="AT3397" i="1"/>
  <c r="AS3397" i="1"/>
  <c r="AR3397" i="1"/>
  <c r="AQ3397" i="1"/>
  <c r="AP3397" i="1"/>
  <c r="AO3397" i="1"/>
  <c r="AN3397" i="1"/>
  <c r="CJ3396" i="1"/>
  <c r="CB3396" i="1"/>
  <c r="AT3396" i="1"/>
  <c r="AS3396" i="1"/>
  <c r="AR3396" i="1"/>
  <c r="AQ3396" i="1"/>
  <c r="AP3396" i="1"/>
  <c r="AO3396" i="1"/>
  <c r="AN3396" i="1"/>
  <c r="CJ3395" i="1"/>
  <c r="CB3395" i="1"/>
  <c r="AT3395" i="1"/>
  <c r="AS3395" i="1"/>
  <c r="AR3395" i="1"/>
  <c r="AQ3395" i="1"/>
  <c r="AP3395" i="1"/>
  <c r="AO3395" i="1"/>
  <c r="AN3395" i="1"/>
  <c r="CJ3394" i="1"/>
  <c r="CB3394" i="1"/>
  <c r="AT3394" i="1"/>
  <c r="AS3394" i="1"/>
  <c r="AR3394" i="1"/>
  <c r="AN3394" i="1"/>
  <c r="CJ3393" i="1"/>
  <c r="CB3393" i="1"/>
  <c r="AT3393" i="1"/>
  <c r="AS3393" i="1"/>
  <c r="AR3393" i="1"/>
  <c r="AN3393" i="1"/>
  <c r="CJ3392" i="1"/>
  <c r="CB3392" i="1"/>
  <c r="AT3392" i="1"/>
  <c r="AS3392" i="1"/>
  <c r="AR3392" i="1"/>
  <c r="AN3392" i="1"/>
  <c r="CJ3391" i="1"/>
  <c r="CB3391" i="1"/>
  <c r="AT3391" i="1"/>
  <c r="AS3391" i="1"/>
  <c r="AR3391" i="1"/>
  <c r="AN3391" i="1"/>
  <c r="CJ3390" i="1"/>
  <c r="CB3390" i="1"/>
  <c r="AT3390" i="1"/>
  <c r="AS3390" i="1"/>
  <c r="AR3390" i="1"/>
  <c r="AQ3390" i="1"/>
  <c r="AP3390" i="1"/>
  <c r="AO3390" i="1"/>
  <c r="AN3390" i="1"/>
  <c r="CJ3389" i="1"/>
  <c r="CB3389" i="1"/>
  <c r="AT3389" i="1"/>
  <c r="AS3389" i="1"/>
  <c r="AR3389" i="1"/>
  <c r="AN3389" i="1"/>
  <c r="CK3388" i="1"/>
  <c r="CJ3388" i="1"/>
  <c r="CE3388" i="1"/>
  <c r="CB3388" i="1"/>
  <c r="BZ3388" i="1"/>
  <c r="AT3388" i="1"/>
  <c r="AS3388" i="1"/>
  <c r="AR3388" i="1"/>
  <c r="AN3388" i="1"/>
  <c r="CJ3387" i="1"/>
  <c r="CB3387" i="1"/>
  <c r="AT3387" i="1"/>
  <c r="AS3387" i="1"/>
  <c r="AR3387" i="1"/>
  <c r="AN3387" i="1"/>
  <c r="CJ3386" i="1"/>
  <c r="CB3386" i="1"/>
  <c r="AT3386" i="1"/>
  <c r="AS3386" i="1"/>
  <c r="AR3386" i="1"/>
  <c r="AN3386" i="1"/>
  <c r="CJ3385" i="1"/>
  <c r="CB3385" i="1"/>
  <c r="AT3385" i="1"/>
  <c r="AS3385" i="1"/>
  <c r="AR3385" i="1"/>
  <c r="AN3385" i="1"/>
  <c r="CJ3384" i="1"/>
  <c r="CB3384" i="1"/>
  <c r="AT3384" i="1"/>
  <c r="AS3384" i="1"/>
  <c r="AR3384" i="1"/>
  <c r="AN3384" i="1"/>
  <c r="CJ3383" i="1"/>
  <c r="CB3383" i="1"/>
  <c r="AT3383" i="1"/>
  <c r="AS3383" i="1"/>
  <c r="AR3383" i="1"/>
  <c r="AN3383" i="1"/>
  <c r="CJ3382" i="1"/>
  <c r="CB3382" i="1"/>
  <c r="AT3382" i="1"/>
  <c r="AS3382" i="1"/>
  <c r="AR3382" i="1"/>
  <c r="AN3382" i="1"/>
  <c r="CK3381" i="1"/>
  <c r="CJ3381" i="1"/>
  <c r="CE3381" i="1"/>
  <c r="CB3381" i="1"/>
  <c r="BZ3381" i="1"/>
  <c r="AT3381" i="1"/>
  <c r="AS3381" i="1"/>
  <c r="AR3381" i="1"/>
  <c r="AN3381" i="1"/>
  <c r="CK3380" i="1"/>
  <c r="CJ3380" i="1"/>
  <c r="CE3380" i="1"/>
  <c r="CB3380" i="1"/>
  <c r="BZ3380" i="1"/>
  <c r="AT3380" i="1"/>
  <c r="AS3380" i="1"/>
  <c r="AR3380" i="1"/>
  <c r="AN3380" i="1"/>
  <c r="CJ3379" i="1"/>
  <c r="CB3379" i="1"/>
  <c r="AT3379" i="1"/>
  <c r="AS3379" i="1"/>
  <c r="AR3379" i="1"/>
  <c r="AN3379" i="1"/>
  <c r="CJ3378" i="1"/>
  <c r="CB3378" i="1"/>
  <c r="AT3378" i="1"/>
  <c r="AS3378" i="1"/>
  <c r="AR3378" i="1"/>
  <c r="AN3378" i="1"/>
  <c r="CJ3377" i="1"/>
  <c r="CB3377" i="1"/>
  <c r="AT3377" i="1"/>
  <c r="AS3377" i="1"/>
  <c r="AR3377" i="1"/>
  <c r="AQ3377" i="1"/>
  <c r="AP3377" i="1"/>
  <c r="AO3377" i="1"/>
  <c r="AN3377" i="1"/>
  <c r="CJ3376" i="1"/>
  <c r="CB3376" i="1"/>
  <c r="AT3376" i="1"/>
  <c r="AS3376" i="1"/>
  <c r="AR3376" i="1"/>
  <c r="AQ3376" i="1"/>
  <c r="AP3376" i="1"/>
  <c r="AO3376" i="1"/>
  <c r="AN3376" i="1"/>
  <c r="CJ3375" i="1"/>
  <c r="CB3375" i="1"/>
  <c r="AT3375" i="1"/>
  <c r="AS3375" i="1"/>
  <c r="AR3375" i="1"/>
  <c r="AQ3375" i="1"/>
  <c r="AP3375" i="1"/>
  <c r="AO3375" i="1"/>
  <c r="AN3375" i="1"/>
  <c r="CJ3374" i="1"/>
  <c r="CB3374" i="1"/>
  <c r="AT3374" i="1"/>
  <c r="AS3374" i="1"/>
  <c r="AR3374" i="1"/>
  <c r="AQ3374" i="1"/>
  <c r="AP3374" i="1"/>
  <c r="AO3374" i="1"/>
  <c r="AN3374" i="1"/>
  <c r="CJ3373" i="1"/>
  <c r="CB3373" i="1"/>
  <c r="AT3373" i="1"/>
  <c r="AS3373" i="1"/>
  <c r="AR3373" i="1"/>
  <c r="AQ3373" i="1"/>
  <c r="AP3373" i="1"/>
  <c r="AO3373" i="1"/>
  <c r="AN3373" i="1"/>
  <c r="CJ3372" i="1"/>
  <c r="CB3372" i="1"/>
  <c r="AT3372" i="1"/>
  <c r="AS3372" i="1"/>
  <c r="AR3372" i="1"/>
  <c r="AQ3372" i="1"/>
  <c r="AP3372" i="1"/>
  <c r="AN3372" i="1"/>
  <c r="CJ3371" i="1"/>
  <c r="CB3371" i="1"/>
  <c r="AT3371" i="1"/>
  <c r="AS3371" i="1"/>
  <c r="AR3371" i="1"/>
  <c r="AQ3371" i="1"/>
  <c r="AP3371" i="1"/>
  <c r="AN3371" i="1"/>
  <c r="CJ3370" i="1"/>
  <c r="CB3370" i="1"/>
  <c r="AT3370" i="1"/>
  <c r="AS3370" i="1"/>
  <c r="AR3370" i="1"/>
  <c r="AQ3370" i="1"/>
  <c r="AP3370" i="1"/>
  <c r="AN3370" i="1"/>
  <c r="CJ3369" i="1"/>
  <c r="CB3369" i="1"/>
  <c r="AT3369" i="1"/>
  <c r="AS3369" i="1"/>
  <c r="AR3369" i="1"/>
  <c r="AQ3369" i="1"/>
  <c r="AP3369" i="1"/>
  <c r="AN3369" i="1"/>
  <c r="CJ3368" i="1"/>
  <c r="CB3368" i="1"/>
  <c r="AT3368" i="1"/>
  <c r="AS3368" i="1"/>
  <c r="AR3368" i="1"/>
  <c r="AQ3368" i="1"/>
  <c r="AP3368" i="1"/>
  <c r="AO3368" i="1"/>
  <c r="AN3368" i="1"/>
  <c r="CJ3367" i="1"/>
  <c r="CB3367" i="1"/>
  <c r="AT3367" i="1"/>
  <c r="AS3367" i="1"/>
  <c r="AR3367" i="1"/>
  <c r="AQ3367" i="1"/>
  <c r="AP3367" i="1"/>
  <c r="AO3367" i="1"/>
  <c r="AN3367" i="1"/>
  <c r="CJ3366" i="1"/>
  <c r="CB3366" i="1"/>
  <c r="AT3366" i="1"/>
  <c r="AS3366" i="1"/>
  <c r="AR3366" i="1"/>
  <c r="AQ3366" i="1"/>
  <c r="AP3366" i="1"/>
  <c r="AN3366" i="1"/>
  <c r="CJ3365" i="1"/>
  <c r="CB3365" i="1"/>
  <c r="AT3365" i="1"/>
  <c r="AS3365" i="1"/>
  <c r="AR3365" i="1"/>
  <c r="AQ3365" i="1"/>
  <c r="AP3365" i="1"/>
  <c r="AN3365" i="1"/>
  <c r="CJ3364" i="1"/>
  <c r="CB3364" i="1"/>
  <c r="AT3364" i="1"/>
  <c r="AS3364" i="1"/>
  <c r="AR3364" i="1"/>
  <c r="AQ3364" i="1"/>
  <c r="AP3364" i="1"/>
  <c r="AO3364" i="1"/>
  <c r="CJ3363" i="1"/>
  <c r="CB3363" i="1"/>
  <c r="AT3363" i="1"/>
  <c r="AS3363" i="1"/>
  <c r="AR3363" i="1"/>
  <c r="AQ3363" i="1"/>
  <c r="AP3363" i="1"/>
  <c r="AO3363" i="1"/>
  <c r="AN3363" i="1"/>
  <c r="CJ3362" i="1"/>
  <c r="CB3362" i="1"/>
  <c r="AT3362" i="1"/>
  <c r="AS3362" i="1"/>
  <c r="AR3362" i="1"/>
  <c r="AQ3362" i="1"/>
  <c r="AP3362" i="1"/>
  <c r="AO3362" i="1"/>
  <c r="AN3362" i="1"/>
  <c r="CJ3361" i="1"/>
  <c r="CB3361" i="1"/>
  <c r="AT3361" i="1"/>
  <c r="AS3361" i="1"/>
  <c r="AR3361" i="1"/>
  <c r="AQ3361" i="1"/>
  <c r="AP3361" i="1"/>
  <c r="AO3361" i="1"/>
  <c r="CJ3360" i="1"/>
  <c r="CB3360" i="1"/>
  <c r="AT3360" i="1"/>
  <c r="AS3360" i="1"/>
  <c r="AR3360" i="1"/>
  <c r="AQ3360" i="1"/>
  <c r="AP3360" i="1"/>
  <c r="AO3360" i="1"/>
  <c r="CJ3359" i="1"/>
  <c r="CB3359" i="1"/>
  <c r="AT3359" i="1"/>
  <c r="AS3359" i="1"/>
  <c r="AR3359" i="1"/>
  <c r="AQ3359" i="1"/>
  <c r="AP3359" i="1"/>
  <c r="AO3359" i="1"/>
  <c r="CJ3358" i="1"/>
  <c r="CB3358" i="1"/>
  <c r="AT3358" i="1"/>
  <c r="AS3358" i="1"/>
  <c r="AR3358" i="1"/>
  <c r="AQ3358" i="1"/>
  <c r="AP3358" i="1"/>
  <c r="AO3358" i="1"/>
  <c r="CJ3357" i="1"/>
  <c r="CB3357" i="1"/>
  <c r="AT3357" i="1"/>
  <c r="AS3357" i="1"/>
  <c r="AR3357" i="1"/>
  <c r="AQ3357" i="1"/>
  <c r="AP3357" i="1"/>
  <c r="AO3357" i="1"/>
  <c r="CJ3356" i="1"/>
  <c r="CB3356" i="1"/>
  <c r="AT3356" i="1"/>
  <c r="AS3356" i="1"/>
  <c r="AR3356" i="1"/>
  <c r="AQ3356" i="1"/>
  <c r="AP3356" i="1"/>
  <c r="AO3356" i="1"/>
  <c r="CJ3355" i="1"/>
  <c r="CB3355" i="1"/>
  <c r="AT3355" i="1"/>
  <c r="AS3355" i="1"/>
  <c r="AR3355" i="1"/>
  <c r="AQ3355" i="1"/>
  <c r="AP3355" i="1"/>
  <c r="AO3355" i="1"/>
  <c r="AN3355" i="1"/>
  <c r="CJ3354" i="1"/>
  <c r="CB3354" i="1"/>
  <c r="AT3354" i="1"/>
  <c r="AS3354" i="1"/>
  <c r="AR3354" i="1"/>
  <c r="AQ3354" i="1"/>
  <c r="AP3354" i="1"/>
  <c r="AO3354" i="1"/>
  <c r="AN3354" i="1"/>
  <c r="CJ3353" i="1"/>
  <c r="CB3353" i="1"/>
  <c r="AT3353" i="1"/>
  <c r="AS3353" i="1"/>
  <c r="AR3353" i="1"/>
  <c r="AQ3353" i="1"/>
  <c r="AP3353" i="1"/>
  <c r="AO3353" i="1"/>
  <c r="AN3353" i="1"/>
  <c r="CJ3352" i="1"/>
  <c r="CB3352" i="1"/>
  <c r="AT3352" i="1"/>
  <c r="AS3352" i="1"/>
  <c r="AR3352" i="1"/>
  <c r="AQ3352" i="1"/>
  <c r="AP3352" i="1"/>
  <c r="AO3352" i="1"/>
  <c r="AN3352" i="1"/>
  <c r="CJ3351" i="1"/>
  <c r="CB3351" i="1"/>
  <c r="AT3351" i="1"/>
  <c r="AS3351" i="1"/>
  <c r="AR3351" i="1"/>
  <c r="AQ3351" i="1"/>
  <c r="AP3351" i="1"/>
  <c r="AO3351" i="1"/>
  <c r="AN3351" i="1"/>
  <c r="CJ3350" i="1"/>
  <c r="CB3350" i="1"/>
  <c r="AT3350" i="1"/>
  <c r="AS3350" i="1"/>
  <c r="AR3350" i="1"/>
  <c r="AQ3350" i="1"/>
  <c r="AP3350" i="1"/>
  <c r="AO3350" i="1"/>
  <c r="AN3350" i="1"/>
  <c r="CJ3349" i="1"/>
  <c r="CB3349" i="1"/>
  <c r="AT3349" i="1"/>
  <c r="AS3349" i="1"/>
  <c r="AR3349" i="1"/>
  <c r="AQ3349" i="1"/>
  <c r="AP3349" i="1"/>
  <c r="AO3349" i="1"/>
  <c r="CJ3348" i="1"/>
  <c r="CB3348" i="1"/>
  <c r="AT3348" i="1"/>
  <c r="AS3348" i="1"/>
  <c r="AR3348" i="1"/>
  <c r="AQ3348" i="1"/>
  <c r="AP3348" i="1"/>
  <c r="AO3348" i="1"/>
  <c r="CJ3347" i="1"/>
  <c r="CB3347" i="1"/>
  <c r="CJ3346" i="1"/>
  <c r="CB3346" i="1"/>
  <c r="CJ3345" i="1"/>
  <c r="CB3345" i="1"/>
  <c r="AT3345" i="1"/>
  <c r="AS3345" i="1"/>
  <c r="AR3345" i="1"/>
  <c r="AQ3345" i="1"/>
  <c r="AP3345" i="1"/>
  <c r="AO3345" i="1"/>
  <c r="AN3345" i="1"/>
  <c r="CJ3344" i="1"/>
  <c r="CB3344" i="1"/>
  <c r="AT3344" i="1"/>
  <c r="AS3344" i="1"/>
  <c r="AR3344" i="1"/>
  <c r="AQ3344" i="1"/>
  <c r="AP3344" i="1"/>
  <c r="AO3344" i="1"/>
  <c r="AN3344" i="1"/>
  <c r="CJ3343" i="1"/>
  <c r="CB3343" i="1"/>
  <c r="AT3343" i="1"/>
  <c r="AS3343" i="1"/>
  <c r="AR3343" i="1"/>
  <c r="AQ3343" i="1"/>
  <c r="AP3343" i="1"/>
  <c r="AO3343" i="1"/>
  <c r="AN3343" i="1"/>
  <c r="CJ3342" i="1"/>
  <c r="CB3342" i="1"/>
  <c r="AT3342" i="1"/>
  <c r="AS3342" i="1"/>
  <c r="AR3342" i="1"/>
  <c r="AQ3342" i="1"/>
  <c r="AP3342" i="1"/>
  <c r="AO3342" i="1"/>
  <c r="AN3342" i="1"/>
  <c r="CJ3341" i="1"/>
  <c r="CB3341" i="1"/>
  <c r="AT3341" i="1"/>
  <c r="AS3341" i="1"/>
  <c r="AR3341" i="1"/>
  <c r="AQ3341" i="1"/>
  <c r="AP3341" i="1"/>
  <c r="AO3341" i="1"/>
  <c r="AN3341" i="1"/>
  <c r="CJ3340" i="1"/>
  <c r="CB3340" i="1"/>
  <c r="AT3340" i="1"/>
  <c r="AS3340" i="1"/>
  <c r="AR3340" i="1"/>
  <c r="AQ3340" i="1"/>
  <c r="AP3340" i="1"/>
  <c r="AO3340" i="1"/>
  <c r="AN3340" i="1"/>
  <c r="CJ3339" i="1"/>
  <c r="CB3339" i="1"/>
  <c r="AT3339" i="1"/>
  <c r="AS3339" i="1"/>
  <c r="AR3339" i="1"/>
  <c r="AQ3339" i="1"/>
  <c r="AP3339" i="1"/>
  <c r="AO3339" i="1"/>
  <c r="AN3339" i="1"/>
  <c r="CJ3338" i="1"/>
  <c r="CB3338" i="1"/>
  <c r="AT3338" i="1"/>
  <c r="AS3338" i="1"/>
  <c r="AR3338" i="1"/>
  <c r="AQ3338" i="1"/>
  <c r="AP3338" i="1"/>
  <c r="AO3338" i="1"/>
  <c r="AN3338" i="1"/>
  <c r="CJ3337" i="1"/>
  <c r="CB3337" i="1"/>
  <c r="AT3337" i="1"/>
  <c r="AS3337" i="1"/>
  <c r="AR3337" i="1"/>
  <c r="AQ3337" i="1"/>
  <c r="AP3337" i="1"/>
  <c r="AO3337" i="1"/>
  <c r="AN3337" i="1"/>
  <c r="CJ3336" i="1"/>
  <c r="CB3336" i="1"/>
  <c r="AT3336" i="1"/>
  <c r="AS3336" i="1"/>
  <c r="AR3336" i="1"/>
  <c r="AQ3336" i="1"/>
  <c r="AP3336" i="1"/>
  <c r="AO3336" i="1"/>
  <c r="AN3336" i="1"/>
  <c r="CJ3335" i="1"/>
  <c r="CB3335" i="1"/>
  <c r="AT3335" i="1"/>
  <c r="AS3335" i="1"/>
  <c r="AR3335" i="1"/>
  <c r="AQ3335" i="1"/>
  <c r="AP3335" i="1"/>
  <c r="AO3335" i="1"/>
  <c r="AN3335" i="1"/>
  <c r="CJ3334" i="1"/>
  <c r="CB3334" i="1"/>
  <c r="AT3334" i="1"/>
  <c r="AS3334" i="1"/>
  <c r="AR3334" i="1"/>
  <c r="AQ3334" i="1"/>
  <c r="AP3334" i="1"/>
  <c r="AO3334" i="1"/>
  <c r="AN3334" i="1"/>
  <c r="CJ3333" i="1"/>
  <c r="CB3333" i="1"/>
  <c r="AT3333" i="1"/>
  <c r="AS3333" i="1"/>
  <c r="AR3333" i="1"/>
  <c r="AQ3333" i="1"/>
  <c r="AP3333" i="1"/>
  <c r="AO3333" i="1"/>
  <c r="AN3333" i="1"/>
  <c r="CJ3332" i="1"/>
  <c r="CB3332" i="1"/>
  <c r="AT3332" i="1"/>
  <c r="AS3332" i="1"/>
  <c r="AR3332" i="1"/>
  <c r="AQ3332" i="1"/>
  <c r="AP3332" i="1"/>
  <c r="AO3332" i="1"/>
  <c r="AN3332" i="1"/>
  <c r="CJ3331" i="1"/>
  <c r="CB3331" i="1"/>
  <c r="AT3331" i="1"/>
  <c r="AS3331" i="1"/>
  <c r="AR3331" i="1"/>
  <c r="AQ3331" i="1"/>
  <c r="AP3331" i="1"/>
  <c r="AO3331" i="1"/>
  <c r="AN3331" i="1"/>
  <c r="CJ3330" i="1"/>
  <c r="CB3330" i="1"/>
  <c r="AT3330" i="1"/>
  <c r="AS3330" i="1"/>
  <c r="AR3330" i="1"/>
  <c r="AQ3330" i="1"/>
  <c r="AP3330" i="1"/>
  <c r="AO3330" i="1"/>
  <c r="AN3330" i="1"/>
  <c r="CJ3329" i="1"/>
  <c r="CB3329" i="1"/>
  <c r="AT3329" i="1"/>
  <c r="AS3329" i="1"/>
  <c r="AR3329" i="1"/>
  <c r="AQ3329" i="1"/>
  <c r="AP3329" i="1"/>
  <c r="AO3329" i="1"/>
  <c r="AN3329" i="1"/>
  <c r="CJ3328" i="1"/>
  <c r="CB3328" i="1"/>
  <c r="AT3328" i="1"/>
  <c r="AS3328" i="1"/>
  <c r="AR3328" i="1"/>
  <c r="AQ3328" i="1"/>
  <c r="AP3328" i="1"/>
  <c r="AO3328" i="1"/>
  <c r="AN3328" i="1"/>
  <c r="CJ3327" i="1"/>
  <c r="CB3327" i="1"/>
  <c r="AT3327" i="1"/>
  <c r="AS3327" i="1"/>
  <c r="AR3327" i="1"/>
  <c r="AQ3327" i="1"/>
  <c r="AP3327" i="1"/>
  <c r="AO3327" i="1"/>
  <c r="AN3327" i="1"/>
  <c r="CJ3326" i="1"/>
  <c r="CB3326" i="1"/>
  <c r="AT3326" i="1"/>
  <c r="AS3326" i="1"/>
  <c r="AR3326" i="1"/>
  <c r="AQ3326" i="1"/>
  <c r="AP3326" i="1"/>
  <c r="AO3326" i="1"/>
  <c r="AN3326" i="1"/>
  <c r="CJ3325" i="1"/>
  <c r="CB3325" i="1"/>
  <c r="AT3325" i="1"/>
  <c r="AS3325" i="1"/>
  <c r="AR3325" i="1"/>
  <c r="AQ3325" i="1"/>
  <c r="AP3325" i="1"/>
  <c r="AO3325" i="1"/>
  <c r="AN3325" i="1"/>
  <c r="CJ3324" i="1"/>
  <c r="CB3324" i="1"/>
  <c r="AT3324" i="1"/>
  <c r="AS3324" i="1"/>
  <c r="AR3324" i="1"/>
  <c r="AQ3324" i="1"/>
  <c r="AP3324" i="1"/>
  <c r="AO3324" i="1"/>
  <c r="AN3324" i="1"/>
  <c r="CJ3323" i="1"/>
  <c r="CB3323" i="1"/>
  <c r="AT3323" i="1"/>
  <c r="AS3323" i="1"/>
  <c r="AR3323" i="1"/>
  <c r="AQ3323" i="1"/>
  <c r="AP3323" i="1"/>
  <c r="AO3323" i="1"/>
  <c r="AN3323" i="1"/>
  <c r="CJ3322" i="1"/>
  <c r="CB3322" i="1"/>
  <c r="AT3322" i="1"/>
  <c r="AS3322" i="1"/>
  <c r="AR3322" i="1"/>
  <c r="AQ3322" i="1"/>
  <c r="AP3322" i="1"/>
  <c r="AO3322" i="1"/>
  <c r="AN3322" i="1"/>
  <c r="CJ3321" i="1"/>
  <c r="CB3321" i="1"/>
  <c r="AT3321" i="1"/>
  <c r="AS3321" i="1"/>
  <c r="AR3321" i="1"/>
  <c r="AQ3321" i="1"/>
  <c r="AP3321" i="1"/>
  <c r="AO3321" i="1"/>
  <c r="AN3321" i="1"/>
  <c r="CJ3320" i="1"/>
  <c r="CB3320" i="1"/>
  <c r="AT3320" i="1"/>
  <c r="AS3320" i="1"/>
  <c r="AR3320" i="1"/>
  <c r="AQ3320" i="1"/>
  <c r="AP3320" i="1"/>
  <c r="AO3320" i="1"/>
  <c r="AN3320" i="1"/>
  <c r="CJ3319" i="1"/>
  <c r="CB3319" i="1"/>
  <c r="AT3319" i="1"/>
  <c r="AS3319" i="1"/>
  <c r="AR3319" i="1"/>
  <c r="AQ3319" i="1"/>
  <c r="AP3319" i="1"/>
  <c r="AO3319" i="1"/>
  <c r="AN3319" i="1"/>
  <c r="CK3318" i="1"/>
  <c r="CJ3318" i="1"/>
  <c r="CE3318" i="1"/>
  <c r="CB3318" i="1"/>
  <c r="BZ3318" i="1"/>
  <c r="AT3318" i="1"/>
  <c r="AS3318" i="1"/>
  <c r="AR3318" i="1"/>
  <c r="AQ3318" i="1"/>
  <c r="AP3318" i="1"/>
  <c r="AO3318" i="1"/>
  <c r="AN3318" i="1"/>
  <c r="CK3317" i="1"/>
  <c r="CJ3317" i="1"/>
  <c r="CE3317" i="1"/>
  <c r="CB3317" i="1"/>
  <c r="BZ3317" i="1"/>
  <c r="AT3317" i="1"/>
  <c r="AS3317" i="1"/>
  <c r="AR3317" i="1"/>
  <c r="AQ3317" i="1"/>
  <c r="AP3317" i="1"/>
  <c r="AO3317" i="1"/>
  <c r="AN3317" i="1"/>
  <c r="CK3316" i="1"/>
  <c r="CJ3316" i="1"/>
  <c r="CE3316" i="1"/>
  <c r="CB3316" i="1"/>
  <c r="BZ3316" i="1"/>
  <c r="AT3316" i="1"/>
  <c r="AS3316" i="1"/>
  <c r="AR3316" i="1"/>
  <c r="AQ3316" i="1"/>
  <c r="AP3316" i="1"/>
  <c r="AO3316" i="1"/>
  <c r="AN3316" i="1"/>
  <c r="CK3315" i="1"/>
  <c r="CJ3315" i="1"/>
  <c r="CE3315" i="1"/>
  <c r="CB3315" i="1"/>
  <c r="BZ3315" i="1"/>
  <c r="AT3315" i="1"/>
  <c r="AS3315" i="1"/>
  <c r="AR3315" i="1"/>
  <c r="AQ3315" i="1"/>
  <c r="AP3315" i="1"/>
  <c r="AO3315" i="1"/>
  <c r="AN3315" i="1"/>
  <c r="CK3314" i="1"/>
  <c r="CJ3314" i="1"/>
  <c r="CE3314" i="1"/>
  <c r="CB3314" i="1"/>
  <c r="BZ3314" i="1"/>
  <c r="AT3314" i="1"/>
  <c r="AS3314" i="1"/>
  <c r="AR3314" i="1"/>
  <c r="AQ3314" i="1"/>
  <c r="AP3314" i="1"/>
  <c r="AO3314" i="1"/>
  <c r="AN3314" i="1"/>
  <c r="CK3313" i="1"/>
  <c r="CJ3313" i="1"/>
  <c r="CE3313" i="1"/>
  <c r="CB3313" i="1"/>
  <c r="BZ3313" i="1"/>
  <c r="AT3313" i="1"/>
  <c r="AS3313" i="1"/>
  <c r="AR3313" i="1"/>
  <c r="AQ3313" i="1"/>
  <c r="AP3313" i="1"/>
  <c r="AO3313" i="1"/>
  <c r="AN3313" i="1"/>
  <c r="CK3312" i="1"/>
  <c r="CJ3312" i="1"/>
  <c r="CE3312" i="1"/>
  <c r="CB3312" i="1"/>
  <c r="BZ3312" i="1"/>
  <c r="AT3312" i="1"/>
  <c r="AS3312" i="1"/>
  <c r="AR3312" i="1"/>
  <c r="AQ3312" i="1"/>
  <c r="AP3312" i="1"/>
  <c r="AO3312" i="1"/>
  <c r="AN3312" i="1"/>
  <c r="CK3311" i="1"/>
  <c r="CJ3311" i="1"/>
  <c r="CE3311" i="1"/>
  <c r="CB3311" i="1"/>
  <c r="BZ3311" i="1"/>
  <c r="AT3311" i="1"/>
  <c r="AS3311" i="1"/>
  <c r="AR3311" i="1"/>
  <c r="AQ3311" i="1"/>
  <c r="AP3311" i="1"/>
  <c r="AO3311" i="1"/>
  <c r="AN3311" i="1"/>
  <c r="CK3310" i="1"/>
  <c r="CJ3310" i="1"/>
  <c r="CE3310" i="1"/>
  <c r="CB3310" i="1"/>
  <c r="BZ3310" i="1"/>
  <c r="AT3310" i="1"/>
  <c r="AS3310" i="1"/>
  <c r="AR3310" i="1"/>
  <c r="AQ3310" i="1"/>
  <c r="AP3310" i="1"/>
  <c r="AO3310" i="1"/>
  <c r="AN3310" i="1"/>
  <c r="CK3309" i="1"/>
  <c r="CJ3309" i="1"/>
  <c r="CE3309" i="1"/>
  <c r="CB3309" i="1"/>
  <c r="BZ3309" i="1"/>
  <c r="AT3309" i="1"/>
  <c r="AS3309" i="1"/>
  <c r="AR3309" i="1"/>
  <c r="AQ3309" i="1"/>
  <c r="AP3309" i="1"/>
  <c r="AO3309" i="1"/>
  <c r="AN3309" i="1"/>
  <c r="CK3308" i="1"/>
  <c r="CJ3308" i="1"/>
  <c r="CE3308" i="1"/>
  <c r="CB3308" i="1"/>
  <c r="BZ3308" i="1"/>
  <c r="AT3308" i="1"/>
  <c r="AS3308" i="1"/>
  <c r="AR3308" i="1"/>
  <c r="AQ3308" i="1"/>
  <c r="AP3308" i="1"/>
  <c r="AO3308" i="1"/>
  <c r="AN3308" i="1"/>
  <c r="CK3307" i="1"/>
  <c r="CJ3307" i="1"/>
  <c r="CE3307" i="1"/>
  <c r="CB3307" i="1"/>
  <c r="BZ3307" i="1"/>
  <c r="AT3307" i="1"/>
  <c r="AS3307" i="1"/>
  <c r="AR3307" i="1"/>
  <c r="AQ3307" i="1"/>
  <c r="AP3307" i="1"/>
  <c r="AO3307" i="1"/>
  <c r="AN3307" i="1"/>
  <c r="CK3306" i="1"/>
  <c r="CJ3306" i="1"/>
  <c r="CE3306" i="1"/>
  <c r="CB3306" i="1"/>
  <c r="BZ3306" i="1"/>
  <c r="AT3306" i="1"/>
  <c r="AS3306" i="1"/>
  <c r="AR3306" i="1"/>
  <c r="AQ3306" i="1"/>
  <c r="AP3306" i="1"/>
  <c r="AO3306" i="1"/>
  <c r="AN3306" i="1"/>
  <c r="CK3305" i="1"/>
  <c r="CJ3305" i="1"/>
  <c r="CE3305" i="1"/>
  <c r="CB3305" i="1"/>
  <c r="BZ3305" i="1"/>
  <c r="AT3305" i="1"/>
  <c r="AS3305" i="1"/>
  <c r="AR3305" i="1"/>
  <c r="AQ3305" i="1"/>
  <c r="AP3305" i="1"/>
  <c r="AO3305" i="1"/>
  <c r="AN3305" i="1"/>
  <c r="CK3304" i="1"/>
  <c r="CJ3304" i="1"/>
  <c r="CE3304" i="1"/>
  <c r="CB3304" i="1"/>
  <c r="BZ3304" i="1"/>
  <c r="AT3304" i="1"/>
  <c r="AS3304" i="1"/>
  <c r="AR3304" i="1"/>
  <c r="AQ3304" i="1"/>
  <c r="AP3304" i="1"/>
  <c r="AO3304" i="1"/>
  <c r="AN3304" i="1"/>
  <c r="CK3303" i="1"/>
  <c r="CJ3303" i="1"/>
  <c r="CE3303" i="1"/>
  <c r="CB3303" i="1"/>
  <c r="BZ3303" i="1"/>
  <c r="AT3303" i="1"/>
  <c r="AS3303" i="1"/>
  <c r="AR3303" i="1"/>
  <c r="AQ3303" i="1"/>
  <c r="AP3303" i="1"/>
  <c r="AO3303" i="1"/>
  <c r="AN3303" i="1"/>
  <c r="CK3302" i="1"/>
  <c r="CJ3302" i="1"/>
  <c r="CE3302" i="1"/>
  <c r="CB3302" i="1"/>
  <c r="BZ3302" i="1"/>
  <c r="AT3302" i="1"/>
  <c r="AS3302" i="1"/>
  <c r="AR3302" i="1"/>
  <c r="AQ3302" i="1"/>
  <c r="AP3302" i="1"/>
  <c r="AO3302" i="1"/>
  <c r="AN3302" i="1"/>
  <c r="CK3301" i="1"/>
  <c r="CJ3301" i="1"/>
  <c r="CE3301" i="1"/>
  <c r="CB3301" i="1"/>
  <c r="BZ3301" i="1"/>
  <c r="AT3301" i="1"/>
  <c r="AS3301" i="1"/>
  <c r="AR3301" i="1"/>
  <c r="AQ3301" i="1"/>
  <c r="AP3301" i="1"/>
  <c r="AO3301" i="1"/>
  <c r="AN3301" i="1"/>
  <c r="CK3300" i="1"/>
  <c r="CJ3300" i="1"/>
  <c r="CE3300" i="1"/>
  <c r="CB3300" i="1"/>
  <c r="BZ3300" i="1"/>
  <c r="AT3300" i="1"/>
  <c r="AS3300" i="1"/>
  <c r="AR3300" i="1"/>
  <c r="AQ3300" i="1"/>
  <c r="AP3300" i="1"/>
  <c r="AO3300" i="1"/>
  <c r="AN3300" i="1"/>
  <c r="CK3299" i="1"/>
  <c r="CJ3299" i="1"/>
  <c r="CE3299" i="1"/>
  <c r="CB3299" i="1"/>
  <c r="BZ3299" i="1"/>
  <c r="AT3299" i="1"/>
  <c r="AS3299" i="1"/>
  <c r="AR3299" i="1"/>
  <c r="AQ3299" i="1"/>
  <c r="AP3299" i="1"/>
  <c r="AO3299" i="1"/>
  <c r="AN3299" i="1"/>
  <c r="CK3298" i="1"/>
  <c r="CJ3298" i="1"/>
  <c r="CE3298" i="1"/>
  <c r="CB3298" i="1"/>
  <c r="BZ3298" i="1"/>
  <c r="AT3298" i="1"/>
  <c r="AS3298" i="1"/>
  <c r="AR3298" i="1"/>
  <c r="AQ3298" i="1"/>
  <c r="AP3298" i="1"/>
  <c r="AO3298" i="1"/>
  <c r="AN3298" i="1"/>
  <c r="A3298" i="1"/>
  <c r="CK3297" i="1"/>
  <c r="CJ3297" i="1"/>
  <c r="CE3297" i="1"/>
  <c r="CB3297" i="1"/>
  <c r="BZ3297" i="1"/>
  <c r="AT3297" i="1"/>
  <c r="AS3297" i="1"/>
  <c r="AR3297" i="1"/>
  <c r="AQ3297" i="1"/>
  <c r="AP3297" i="1"/>
  <c r="AO3297" i="1"/>
  <c r="CK3296" i="1"/>
  <c r="CJ3296" i="1"/>
  <c r="CE3296" i="1"/>
  <c r="CB3296" i="1"/>
  <c r="BZ3296" i="1"/>
  <c r="AT3296" i="1"/>
  <c r="AS3296" i="1"/>
  <c r="AR3296" i="1"/>
  <c r="AQ3296" i="1"/>
  <c r="AP3296" i="1"/>
  <c r="AO3296" i="1"/>
  <c r="CK3295" i="1"/>
  <c r="CJ3295" i="1"/>
  <c r="CE3295" i="1"/>
  <c r="CB3295" i="1"/>
  <c r="BZ3295" i="1"/>
  <c r="AT3295" i="1"/>
  <c r="AS3295" i="1"/>
  <c r="AR3295" i="1"/>
  <c r="AQ3295" i="1"/>
  <c r="AP3295" i="1"/>
  <c r="AO3295" i="1"/>
  <c r="CK3294" i="1"/>
  <c r="CJ3294" i="1"/>
  <c r="CE3294" i="1"/>
  <c r="CB3294" i="1"/>
  <c r="BZ3294" i="1"/>
  <c r="AT3294" i="1"/>
  <c r="AS3294" i="1"/>
  <c r="AR3294" i="1"/>
  <c r="AQ3294" i="1"/>
  <c r="AP3294" i="1"/>
  <c r="AO3294" i="1"/>
  <c r="CK3293" i="1"/>
  <c r="CJ3293" i="1"/>
  <c r="CE3293" i="1"/>
  <c r="CB3293" i="1"/>
  <c r="BZ3293" i="1"/>
  <c r="AT3293" i="1"/>
  <c r="AS3293" i="1"/>
  <c r="AR3293" i="1"/>
  <c r="AQ3293" i="1"/>
  <c r="AP3293" i="1"/>
  <c r="AO3293" i="1"/>
  <c r="CK3292" i="1"/>
  <c r="CJ3292" i="1"/>
  <c r="CE3292" i="1"/>
  <c r="CB3292" i="1"/>
  <c r="BZ3292" i="1"/>
  <c r="AT3292" i="1"/>
  <c r="AS3292" i="1"/>
  <c r="AR3292" i="1"/>
  <c r="AQ3292" i="1"/>
  <c r="AP3292" i="1"/>
  <c r="AO3292" i="1"/>
  <c r="CK3291" i="1"/>
  <c r="CJ3291" i="1"/>
  <c r="CE3291" i="1"/>
  <c r="CB3291" i="1"/>
  <c r="BZ3291" i="1"/>
  <c r="AT3291" i="1"/>
  <c r="AS3291" i="1"/>
  <c r="AR3291" i="1"/>
  <c r="AQ3291" i="1"/>
  <c r="AP3291" i="1"/>
  <c r="AO3291" i="1"/>
  <c r="CK3290" i="1"/>
  <c r="CJ3290" i="1"/>
  <c r="CE3290" i="1"/>
  <c r="CB3290" i="1"/>
  <c r="BZ3290" i="1"/>
  <c r="AT3290" i="1"/>
  <c r="AS3290" i="1"/>
  <c r="AR3290" i="1"/>
  <c r="AQ3290" i="1"/>
  <c r="AP3290" i="1"/>
  <c r="AO3290" i="1"/>
  <c r="CK3289" i="1"/>
  <c r="CJ3289" i="1"/>
  <c r="CE3289" i="1"/>
  <c r="CB3289" i="1"/>
  <c r="BZ3289" i="1"/>
  <c r="AT3289" i="1"/>
  <c r="AS3289" i="1"/>
  <c r="AR3289" i="1"/>
  <c r="AQ3289" i="1"/>
  <c r="AP3289" i="1"/>
  <c r="AO3289" i="1"/>
  <c r="CK3288" i="1"/>
  <c r="CJ3288" i="1"/>
  <c r="CE3288" i="1"/>
  <c r="CB3288" i="1"/>
  <c r="BZ3288" i="1"/>
  <c r="AT3288" i="1"/>
  <c r="AS3288" i="1"/>
  <c r="AR3288" i="1"/>
  <c r="AQ3288" i="1"/>
  <c r="AP3288" i="1"/>
  <c r="AO3288" i="1"/>
  <c r="AN3288" i="1"/>
  <c r="CK3287" i="1"/>
  <c r="CJ3287" i="1"/>
  <c r="CE3287" i="1"/>
  <c r="CB3287" i="1"/>
  <c r="BZ3287" i="1"/>
  <c r="AT3287" i="1"/>
  <c r="AS3287" i="1"/>
  <c r="AR3287" i="1"/>
  <c r="AQ3287" i="1"/>
  <c r="AP3287" i="1"/>
  <c r="AO3287" i="1"/>
  <c r="AN3287" i="1"/>
  <c r="CK3286" i="1"/>
  <c r="CJ3286" i="1"/>
  <c r="CE3286" i="1"/>
  <c r="CB3286" i="1"/>
  <c r="BZ3286" i="1"/>
  <c r="AT3286" i="1"/>
  <c r="AS3286" i="1"/>
  <c r="AR3286" i="1"/>
  <c r="AQ3286" i="1"/>
  <c r="AP3286" i="1"/>
  <c r="AO3286" i="1"/>
  <c r="AN3286" i="1"/>
  <c r="CK3285" i="1"/>
  <c r="CJ3285" i="1"/>
  <c r="CE3285" i="1"/>
  <c r="CB3285" i="1"/>
  <c r="BZ3285" i="1"/>
  <c r="AT3285" i="1"/>
  <c r="AS3285" i="1"/>
  <c r="AR3285" i="1"/>
  <c r="AQ3285" i="1"/>
  <c r="AP3285" i="1"/>
  <c r="AO3285" i="1"/>
  <c r="AN3285" i="1"/>
  <c r="CK3284" i="1"/>
  <c r="CJ3284" i="1"/>
  <c r="CE3284" i="1"/>
  <c r="CB3284" i="1"/>
  <c r="BZ3284" i="1"/>
  <c r="AT3284" i="1"/>
  <c r="AS3284" i="1"/>
  <c r="AR3284" i="1"/>
  <c r="AQ3284" i="1"/>
  <c r="AP3284" i="1"/>
  <c r="AO3284" i="1"/>
  <c r="AN3284" i="1"/>
  <c r="CK3283" i="1"/>
  <c r="CJ3283" i="1"/>
  <c r="CE3283" i="1"/>
  <c r="CB3283" i="1"/>
  <c r="BZ3283" i="1"/>
  <c r="AT3283" i="1"/>
  <c r="AS3283" i="1"/>
  <c r="AR3283" i="1"/>
  <c r="AQ3283" i="1"/>
  <c r="AP3283" i="1"/>
  <c r="AO3283" i="1"/>
  <c r="AN3283" i="1"/>
  <c r="CK3282" i="1"/>
  <c r="CJ3282" i="1"/>
  <c r="CE3282" i="1"/>
  <c r="CB3282" i="1"/>
  <c r="BZ3282" i="1"/>
  <c r="AT3282" i="1"/>
  <c r="AS3282" i="1"/>
  <c r="AR3282" i="1"/>
  <c r="AQ3282" i="1"/>
  <c r="AP3282" i="1"/>
  <c r="AO3282" i="1"/>
  <c r="CK3281" i="1"/>
  <c r="CJ3281" i="1"/>
  <c r="CE3281" i="1"/>
  <c r="CB3281" i="1"/>
  <c r="BZ3281" i="1"/>
  <c r="AT3281" i="1"/>
  <c r="AS3281" i="1"/>
  <c r="AR3281" i="1"/>
  <c r="AQ3281" i="1"/>
  <c r="AP3281" i="1"/>
  <c r="AO3281" i="1"/>
  <c r="CK3280" i="1"/>
  <c r="CJ3280" i="1"/>
  <c r="CE3280" i="1"/>
  <c r="CB3280" i="1"/>
  <c r="BZ3280" i="1"/>
  <c r="AT3280" i="1"/>
  <c r="AS3280" i="1"/>
  <c r="AR3280" i="1"/>
  <c r="AQ3280" i="1"/>
  <c r="AP3280" i="1"/>
  <c r="AO3280" i="1"/>
  <c r="CK3279" i="1"/>
  <c r="CJ3279" i="1"/>
  <c r="CE3279" i="1"/>
  <c r="CB3279" i="1"/>
  <c r="BZ3279" i="1"/>
  <c r="AT3279" i="1"/>
  <c r="AS3279" i="1"/>
  <c r="AR3279" i="1"/>
  <c r="AQ3279" i="1"/>
  <c r="AP3279" i="1"/>
  <c r="AO3279" i="1"/>
  <c r="AN3279" i="1"/>
  <c r="CK3278" i="1"/>
  <c r="CJ3278" i="1"/>
  <c r="CE3278" i="1"/>
  <c r="CB3278" i="1"/>
  <c r="BZ3278" i="1"/>
  <c r="AT3278" i="1"/>
  <c r="AS3278" i="1"/>
  <c r="AR3278" i="1"/>
  <c r="AN3278" i="1"/>
  <c r="CK3277" i="1"/>
  <c r="CJ3277" i="1"/>
  <c r="CE3277" i="1"/>
  <c r="CB3277" i="1"/>
  <c r="BZ3277" i="1"/>
  <c r="AT3277" i="1"/>
  <c r="AS3277" i="1"/>
  <c r="AR3277" i="1"/>
  <c r="AQ3277" i="1"/>
  <c r="AP3277" i="1"/>
  <c r="AO3277" i="1"/>
  <c r="AN3277" i="1"/>
  <c r="CK3276" i="1"/>
  <c r="CJ3276" i="1"/>
  <c r="CE3276" i="1"/>
  <c r="CB3276" i="1"/>
  <c r="BZ3276" i="1"/>
  <c r="AT3276" i="1"/>
  <c r="AS3276" i="1"/>
  <c r="AR3276" i="1"/>
  <c r="AQ3276" i="1"/>
  <c r="AP3276" i="1"/>
  <c r="AO3276" i="1"/>
  <c r="AN3276" i="1"/>
  <c r="CK3275" i="1"/>
  <c r="CJ3275" i="1"/>
  <c r="CE3275" i="1"/>
  <c r="CB3275" i="1"/>
  <c r="BZ3275" i="1"/>
  <c r="AT3275" i="1"/>
  <c r="AS3275" i="1"/>
  <c r="AR3275" i="1"/>
  <c r="AQ3275" i="1"/>
  <c r="AP3275" i="1"/>
  <c r="AO3275" i="1"/>
  <c r="AN3275" i="1"/>
  <c r="CK3274" i="1"/>
  <c r="CJ3274" i="1"/>
  <c r="CE3274" i="1"/>
  <c r="CB3274" i="1"/>
  <c r="BZ3274" i="1"/>
  <c r="AT3274" i="1"/>
  <c r="AS3274" i="1"/>
  <c r="AR3274" i="1"/>
  <c r="AQ3274" i="1"/>
  <c r="AP3274" i="1"/>
  <c r="AO3274" i="1"/>
  <c r="CM3273" i="1"/>
  <c r="CK3273" i="1"/>
  <c r="CJ3273" i="1"/>
  <c r="CE3273" i="1"/>
  <c r="CB3273" i="1"/>
  <c r="BZ3273" i="1"/>
  <c r="AT3273" i="1"/>
  <c r="AS3273" i="1"/>
  <c r="AR3273" i="1"/>
  <c r="AN3273" i="1"/>
  <c r="CM3272" i="1"/>
  <c r="CK3272" i="1"/>
  <c r="CJ3272" i="1"/>
  <c r="CE3272" i="1"/>
  <c r="CB3272" i="1"/>
  <c r="BZ3272" i="1"/>
  <c r="AT3272" i="1"/>
  <c r="AS3272" i="1"/>
  <c r="AR3272" i="1"/>
  <c r="AN3272" i="1"/>
  <c r="CM3271" i="1"/>
  <c r="CK3271" i="1"/>
  <c r="CJ3271" i="1"/>
  <c r="CE3271" i="1"/>
  <c r="CB3271" i="1"/>
  <c r="BZ3271" i="1"/>
  <c r="AT3271" i="1"/>
  <c r="AS3271" i="1"/>
  <c r="AR3271" i="1"/>
  <c r="AQ3271" i="1"/>
  <c r="AP3271" i="1"/>
  <c r="AO3271" i="1"/>
  <c r="CM3270" i="1"/>
  <c r="CK3270" i="1"/>
  <c r="CJ3270" i="1"/>
  <c r="CE3270" i="1"/>
  <c r="CB3270" i="1"/>
  <c r="BZ3270" i="1"/>
  <c r="AT3270" i="1"/>
  <c r="AS3270" i="1"/>
  <c r="AR3270" i="1"/>
  <c r="AQ3270" i="1"/>
  <c r="AP3270" i="1"/>
  <c r="AO3270" i="1"/>
  <c r="CM3269" i="1"/>
  <c r="CK3269" i="1"/>
  <c r="CJ3269" i="1"/>
  <c r="CE3269" i="1"/>
  <c r="CB3269" i="1"/>
  <c r="BZ3269" i="1"/>
  <c r="AT3269" i="1"/>
  <c r="AS3269" i="1"/>
  <c r="AN3269" i="1"/>
  <c r="CM3268" i="1"/>
  <c r="CK3268" i="1"/>
  <c r="CJ3268" i="1"/>
  <c r="CE3268" i="1"/>
  <c r="CB3268" i="1"/>
  <c r="BZ3268" i="1"/>
  <c r="AT3268" i="1"/>
  <c r="AS3268" i="1"/>
  <c r="AN3268" i="1"/>
  <c r="CK3267" i="1"/>
  <c r="CJ3267" i="1"/>
  <c r="CE3267" i="1"/>
  <c r="CB3267" i="1"/>
  <c r="BZ3267" i="1"/>
  <c r="AT3267" i="1"/>
  <c r="AS3267" i="1"/>
  <c r="AN3267" i="1"/>
  <c r="CK3266" i="1"/>
  <c r="CJ3266" i="1"/>
  <c r="CE3266" i="1"/>
  <c r="CB3266" i="1"/>
  <c r="BZ3266" i="1"/>
  <c r="AT3266" i="1"/>
  <c r="AS3266" i="1"/>
  <c r="AN3266" i="1"/>
  <c r="CM3265" i="1"/>
  <c r="CK3265" i="1"/>
  <c r="CJ3265" i="1"/>
  <c r="CE3265" i="1"/>
  <c r="CB3265" i="1"/>
  <c r="BZ3265" i="1"/>
  <c r="AT3265" i="1"/>
  <c r="AS3265" i="1"/>
  <c r="AR3265" i="1"/>
  <c r="AQ3265" i="1"/>
  <c r="AP3265" i="1"/>
  <c r="AO3265" i="1"/>
  <c r="AN3265" i="1"/>
  <c r="CM3264" i="1"/>
  <c r="CK3264" i="1"/>
  <c r="CJ3264" i="1"/>
  <c r="CE3264" i="1"/>
  <c r="CB3264" i="1"/>
  <c r="BZ3264" i="1"/>
  <c r="AT3264" i="1"/>
  <c r="AS3264" i="1"/>
  <c r="AR3264" i="1"/>
  <c r="AQ3264" i="1"/>
  <c r="AP3264" i="1"/>
  <c r="AO3264" i="1"/>
  <c r="CM3263" i="1"/>
  <c r="CK3263" i="1"/>
  <c r="CJ3263" i="1"/>
  <c r="CE3263" i="1"/>
  <c r="CB3263" i="1"/>
  <c r="BZ3263" i="1"/>
  <c r="AT3263" i="1"/>
  <c r="AS3263" i="1"/>
  <c r="AR3263" i="1"/>
  <c r="AQ3263" i="1"/>
  <c r="AP3263" i="1"/>
  <c r="AO3263" i="1"/>
  <c r="CM3262" i="1"/>
  <c r="CK3262" i="1"/>
  <c r="CJ3262" i="1"/>
  <c r="CE3262" i="1"/>
  <c r="CB3262" i="1"/>
  <c r="BZ3262" i="1"/>
  <c r="AT3262" i="1"/>
  <c r="AS3262" i="1"/>
  <c r="AR3262" i="1"/>
  <c r="AQ3262" i="1"/>
  <c r="AP3262" i="1"/>
  <c r="AO3262" i="1"/>
  <c r="CM3261" i="1"/>
  <c r="CK3261" i="1"/>
  <c r="CJ3261" i="1"/>
  <c r="CE3261" i="1"/>
  <c r="CB3261" i="1"/>
  <c r="BZ3261" i="1"/>
  <c r="AT3261" i="1"/>
  <c r="AS3261" i="1"/>
  <c r="AR3261" i="1"/>
  <c r="AQ3261" i="1"/>
  <c r="AP3261" i="1"/>
  <c r="AO3261" i="1"/>
  <c r="CM3260" i="1"/>
  <c r="CK3260" i="1"/>
  <c r="CJ3260" i="1"/>
  <c r="CE3260" i="1"/>
  <c r="CB3260" i="1"/>
  <c r="BZ3260" i="1"/>
  <c r="AT3260" i="1"/>
  <c r="AS3260" i="1"/>
  <c r="AR3260" i="1"/>
  <c r="AQ3260" i="1"/>
  <c r="AP3260" i="1"/>
  <c r="AO3260" i="1"/>
  <c r="CM3259" i="1"/>
  <c r="CK3259" i="1"/>
  <c r="CJ3259" i="1"/>
  <c r="CE3259" i="1"/>
  <c r="CB3259" i="1"/>
  <c r="BZ3259" i="1"/>
  <c r="AT3259" i="1"/>
  <c r="AS3259" i="1"/>
  <c r="AR3259" i="1"/>
  <c r="AQ3259" i="1"/>
  <c r="AP3259" i="1"/>
  <c r="AO3259" i="1"/>
  <c r="CM3258" i="1"/>
  <c r="CK3258" i="1"/>
  <c r="CJ3258" i="1"/>
  <c r="CE3258" i="1"/>
  <c r="CB3258" i="1"/>
  <c r="BZ3258" i="1"/>
  <c r="AT3258" i="1"/>
  <c r="AS3258" i="1"/>
  <c r="AR3258" i="1"/>
  <c r="AQ3258" i="1"/>
  <c r="AP3258" i="1"/>
  <c r="AO3258" i="1"/>
  <c r="CM3257" i="1"/>
  <c r="CK3257" i="1"/>
  <c r="CJ3257" i="1"/>
  <c r="CE3257" i="1"/>
  <c r="CB3257" i="1"/>
  <c r="BZ3257" i="1"/>
  <c r="AT3257" i="1"/>
  <c r="AS3257" i="1"/>
  <c r="AR3257" i="1"/>
  <c r="AQ3257" i="1"/>
  <c r="AP3257" i="1"/>
  <c r="AO3257" i="1"/>
  <c r="CM3256" i="1"/>
  <c r="CK3256" i="1"/>
  <c r="CJ3256" i="1"/>
  <c r="CE3256" i="1"/>
  <c r="CB3256" i="1"/>
  <c r="BZ3256" i="1"/>
  <c r="AT3256" i="1"/>
  <c r="AS3256" i="1"/>
  <c r="AR3256" i="1"/>
  <c r="AQ3256" i="1"/>
  <c r="AP3256" i="1"/>
  <c r="AO3256" i="1"/>
  <c r="CM3255" i="1"/>
  <c r="CK3255" i="1"/>
  <c r="CJ3255" i="1"/>
  <c r="CE3255" i="1"/>
  <c r="CB3255" i="1"/>
  <c r="BZ3255" i="1"/>
  <c r="AT3255" i="1"/>
  <c r="AS3255" i="1"/>
  <c r="AR3255" i="1"/>
  <c r="AQ3255" i="1"/>
  <c r="AP3255" i="1"/>
  <c r="AO3255" i="1"/>
  <c r="CM3254" i="1"/>
  <c r="CK3254" i="1"/>
  <c r="CJ3254" i="1"/>
  <c r="CE3254" i="1"/>
  <c r="CB3254" i="1"/>
  <c r="BZ3254" i="1"/>
  <c r="AT3254" i="1"/>
  <c r="AS3254" i="1"/>
  <c r="AR3254" i="1"/>
  <c r="AQ3254" i="1"/>
  <c r="AP3254" i="1"/>
  <c r="AO3254" i="1"/>
  <c r="CM3253" i="1"/>
  <c r="CK3253" i="1"/>
  <c r="CJ3253" i="1"/>
  <c r="CE3253" i="1"/>
  <c r="CB3253" i="1"/>
  <c r="BZ3253" i="1"/>
  <c r="AT3253" i="1"/>
  <c r="AS3253" i="1"/>
  <c r="AR3253" i="1"/>
  <c r="AQ3253" i="1"/>
  <c r="AP3253" i="1"/>
  <c r="AO3253" i="1"/>
  <c r="CM3252" i="1"/>
  <c r="CK3252" i="1"/>
  <c r="CJ3252" i="1"/>
  <c r="CE3252" i="1"/>
  <c r="CB3252" i="1"/>
  <c r="BZ3252" i="1"/>
  <c r="AT3252" i="1"/>
  <c r="AS3252" i="1"/>
  <c r="AR3252" i="1"/>
  <c r="AQ3252" i="1"/>
  <c r="AP3252" i="1"/>
  <c r="AO3252" i="1"/>
  <c r="CM3251" i="1"/>
  <c r="CK3251" i="1"/>
  <c r="CJ3251" i="1"/>
  <c r="CE3251" i="1"/>
  <c r="CB3251" i="1"/>
  <c r="BZ3251" i="1"/>
  <c r="AT3251" i="1"/>
  <c r="AS3251" i="1"/>
  <c r="AR3251" i="1"/>
  <c r="AQ3251" i="1"/>
  <c r="AP3251" i="1"/>
  <c r="AO3251" i="1"/>
  <c r="CM3250" i="1"/>
  <c r="CK3250" i="1"/>
  <c r="CJ3250" i="1"/>
  <c r="CE3250" i="1"/>
  <c r="CB3250" i="1"/>
  <c r="BZ3250" i="1"/>
  <c r="AT3250" i="1"/>
  <c r="AS3250" i="1"/>
  <c r="AR3250" i="1"/>
  <c r="AQ3250" i="1"/>
  <c r="AP3250" i="1"/>
  <c r="AO3250" i="1"/>
  <c r="CM3249" i="1"/>
  <c r="CK3249" i="1"/>
  <c r="CJ3249" i="1"/>
  <c r="CE3249" i="1"/>
  <c r="CB3249" i="1"/>
  <c r="BZ3249" i="1"/>
  <c r="AT3249" i="1"/>
  <c r="AS3249" i="1"/>
  <c r="AR3249" i="1"/>
  <c r="AQ3249" i="1"/>
  <c r="AP3249" i="1"/>
  <c r="AO3249" i="1"/>
  <c r="CM3248" i="1"/>
  <c r="CK3248" i="1"/>
  <c r="CJ3248" i="1"/>
  <c r="CE3248" i="1"/>
  <c r="CB3248" i="1"/>
  <c r="BZ3248" i="1"/>
  <c r="AT3248" i="1"/>
  <c r="AS3248" i="1"/>
  <c r="AR3248" i="1"/>
  <c r="AQ3248" i="1"/>
  <c r="AP3248" i="1"/>
  <c r="AO3248" i="1"/>
  <c r="CM3247" i="1"/>
  <c r="CK3247" i="1"/>
  <c r="CJ3247" i="1"/>
  <c r="CE3247" i="1"/>
  <c r="CB3247" i="1"/>
  <c r="BZ3247" i="1"/>
  <c r="AT3247" i="1"/>
  <c r="AS3247" i="1"/>
  <c r="AR3247" i="1"/>
  <c r="AQ3247" i="1"/>
  <c r="AP3247" i="1"/>
  <c r="AO3247" i="1"/>
  <c r="CM3246" i="1"/>
  <c r="CK3246" i="1"/>
  <c r="CJ3246" i="1"/>
  <c r="CE3246" i="1"/>
  <c r="CB3246" i="1"/>
  <c r="BZ3246" i="1"/>
  <c r="AT3246" i="1"/>
  <c r="AS3246" i="1"/>
  <c r="AR3246" i="1"/>
  <c r="AQ3246" i="1"/>
  <c r="AP3246" i="1"/>
  <c r="AO3246" i="1"/>
  <c r="CM3245" i="1"/>
  <c r="CK3245" i="1"/>
  <c r="CJ3245" i="1"/>
  <c r="CE3245" i="1"/>
  <c r="CB3245" i="1"/>
  <c r="BZ3245" i="1"/>
  <c r="AT3245" i="1"/>
  <c r="AS3245" i="1"/>
  <c r="AR3245" i="1"/>
  <c r="AQ3245" i="1"/>
  <c r="AP3245" i="1"/>
  <c r="AO3245" i="1"/>
  <c r="CM3244" i="1"/>
  <c r="CK3244" i="1"/>
  <c r="CJ3244" i="1"/>
  <c r="CE3244" i="1"/>
  <c r="CB3244" i="1"/>
  <c r="BZ3244" i="1"/>
  <c r="AT3244" i="1"/>
  <c r="AS3244" i="1"/>
  <c r="AR3244" i="1"/>
  <c r="AQ3244" i="1"/>
  <c r="AP3244" i="1"/>
  <c r="AO3244" i="1"/>
  <c r="AN3244" i="1"/>
  <c r="CM3243" i="1"/>
  <c r="CK3243" i="1"/>
  <c r="CJ3243" i="1"/>
  <c r="CE3243" i="1"/>
  <c r="CB3243" i="1"/>
  <c r="BZ3243" i="1"/>
  <c r="AT3243" i="1"/>
  <c r="AS3243" i="1"/>
  <c r="AR3243" i="1"/>
  <c r="AQ3243" i="1"/>
  <c r="AP3243" i="1"/>
  <c r="AO3243" i="1"/>
  <c r="AN3243" i="1"/>
  <c r="CM3242" i="1"/>
  <c r="CK3242" i="1"/>
  <c r="CJ3242" i="1"/>
  <c r="CE3242" i="1"/>
  <c r="CB3242" i="1"/>
  <c r="BZ3242" i="1"/>
  <c r="AT3242" i="1"/>
  <c r="AS3242" i="1"/>
  <c r="AR3242" i="1"/>
  <c r="AQ3242" i="1"/>
  <c r="AP3242" i="1"/>
  <c r="AO3242" i="1"/>
  <c r="AN3242" i="1"/>
  <c r="CM3241" i="1"/>
  <c r="CK3241" i="1"/>
  <c r="CJ3241" i="1"/>
  <c r="CE3241" i="1"/>
  <c r="CB3241" i="1"/>
  <c r="BZ3241" i="1"/>
  <c r="BT3241" i="1"/>
  <c r="AT3241" i="1"/>
  <c r="AS3241" i="1"/>
  <c r="AR3241" i="1"/>
  <c r="AQ3241" i="1"/>
  <c r="AP3241" i="1"/>
  <c r="AO3241" i="1"/>
  <c r="AN3241" i="1"/>
  <c r="CM3240" i="1"/>
  <c r="CK3240" i="1"/>
  <c r="CJ3240" i="1"/>
  <c r="CE3240" i="1"/>
  <c r="CB3240" i="1"/>
  <c r="BZ3240" i="1"/>
  <c r="BT3240" i="1"/>
  <c r="AT3240" i="1"/>
  <c r="AS3240" i="1"/>
  <c r="AR3240" i="1"/>
  <c r="AQ3240" i="1"/>
  <c r="AP3240" i="1"/>
  <c r="AO3240" i="1"/>
  <c r="AN3240" i="1"/>
  <c r="CM3239" i="1"/>
  <c r="CK3239" i="1"/>
  <c r="CJ3239" i="1"/>
  <c r="CE3239" i="1"/>
  <c r="CB3239" i="1"/>
  <c r="BZ3239" i="1"/>
  <c r="BT3239" i="1"/>
  <c r="AT3239" i="1"/>
  <c r="AS3239" i="1"/>
  <c r="AR3239" i="1"/>
  <c r="AQ3239" i="1"/>
  <c r="AP3239" i="1"/>
  <c r="AO3239" i="1"/>
  <c r="AN3239" i="1"/>
  <c r="CM3238" i="1"/>
  <c r="CK3238" i="1"/>
  <c r="CJ3238" i="1"/>
  <c r="CE3238" i="1"/>
  <c r="CB3238" i="1"/>
  <c r="BZ3238" i="1"/>
  <c r="BT3238" i="1"/>
  <c r="AT3238" i="1"/>
  <c r="AS3238" i="1"/>
  <c r="AR3238" i="1"/>
  <c r="AQ3238" i="1"/>
  <c r="AP3238" i="1"/>
  <c r="AO3238" i="1"/>
  <c r="AN3238" i="1"/>
  <c r="CM3237" i="1"/>
  <c r="CK3237" i="1"/>
  <c r="CJ3237" i="1"/>
  <c r="CE3237" i="1"/>
  <c r="CB3237" i="1"/>
  <c r="BZ3237" i="1"/>
  <c r="BT3237" i="1"/>
  <c r="AT3237" i="1"/>
  <c r="AS3237" i="1"/>
  <c r="AR3237" i="1"/>
  <c r="AQ3237" i="1"/>
  <c r="AP3237" i="1"/>
  <c r="AO3237" i="1"/>
  <c r="AN3237" i="1"/>
  <c r="CM3236" i="1"/>
  <c r="CK3236" i="1"/>
  <c r="CJ3236" i="1"/>
  <c r="CE3236" i="1"/>
  <c r="CB3236" i="1"/>
  <c r="BZ3236" i="1"/>
  <c r="BT3236" i="1"/>
  <c r="AT3236" i="1"/>
  <c r="AS3236" i="1"/>
  <c r="AR3236" i="1"/>
  <c r="AQ3236" i="1"/>
  <c r="AP3236" i="1"/>
  <c r="AO3236" i="1"/>
  <c r="AN3236" i="1"/>
  <c r="U3236" i="1"/>
  <c r="CM3235" i="1"/>
  <c r="CK3235" i="1"/>
  <c r="CJ3235" i="1"/>
  <c r="CE3235" i="1"/>
  <c r="CB3235" i="1"/>
  <c r="BZ3235" i="1"/>
  <c r="BT3235" i="1"/>
  <c r="AT3235" i="1"/>
  <c r="AS3235" i="1"/>
  <c r="AR3235" i="1"/>
  <c r="AQ3235" i="1"/>
  <c r="AP3235" i="1"/>
  <c r="AO3235" i="1"/>
  <c r="AN3235" i="1"/>
  <c r="CM3234" i="1"/>
  <c r="CK3234" i="1"/>
  <c r="CJ3234" i="1"/>
  <c r="CE3234" i="1"/>
  <c r="CB3234" i="1"/>
  <c r="BZ3234" i="1"/>
  <c r="BT3234" i="1"/>
  <c r="AT3234" i="1"/>
  <c r="AS3234" i="1"/>
  <c r="AR3234" i="1"/>
  <c r="AQ3234" i="1"/>
  <c r="AP3234" i="1"/>
  <c r="AO3234" i="1"/>
  <c r="AN3234" i="1"/>
  <c r="CM3233" i="1"/>
  <c r="CK3233" i="1"/>
  <c r="CJ3233" i="1"/>
  <c r="CE3233" i="1"/>
  <c r="CB3233" i="1"/>
  <c r="BZ3233" i="1"/>
  <c r="BT3233" i="1"/>
  <c r="AT3233" i="1"/>
  <c r="AS3233" i="1"/>
  <c r="AR3233" i="1"/>
  <c r="AQ3233" i="1"/>
  <c r="AP3233" i="1"/>
  <c r="AO3233" i="1"/>
  <c r="AN3233" i="1"/>
  <c r="CM3232" i="1"/>
  <c r="CK3232" i="1"/>
  <c r="CJ3232" i="1"/>
  <c r="CE3232" i="1"/>
  <c r="CB3232" i="1"/>
  <c r="BZ3232" i="1"/>
  <c r="BT3232" i="1"/>
  <c r="AT3232" i="1"/>
  <c r="AS3232" i="1"/>
  <c r="AR3232" i="1"/>
  <c r="AQ3232" i="1"/>
  <c r="AP3232" i="1"/>
  <c r="AO3232" i="1"/>
  <c r="AN3232" i="1"/>
  <c r="CM3231" i="1"/>
  <c r="CK3231" i="1"/>
  <c r="CJ3231" i="1"/>
  <c r="CE3231" i="1"/>
  <c r="CB3231" i="1"/>
  <c r="BZ3231" i="1"/>
  <c r="BT3231" i="1"/>
  <c r="AT3231" i="1"/>
  <c r="AS3231" i="1"/>
  <c r="AR3231" i="1"/>
  <c r="AQ3231" i="1"/>
  <c r="AP3231" i="1"/>
  <c r="AO3231" i="1"/>
  <c r="AN3231" i="1"/>
  <c r="CM3230" i="1"/>
  <c r="CK3230" i="1"/>
  <c r="CJ3230" i="1"/>
  <c r="CE3230" i="1"/>
  <c r="CB3230" i="1"/>
  <c r="BZ3230" i="1"/>
  <c r="BT3230" i="1"/>
  <c r="AT3230" i="1"/>
  <c r="AS3230" i="1"/>
  <c r="AR3230" i="1"/>
  <c r="AQ3230" i="1"/>
  <c r="AP3230" i="1"/>
  <c r="AO3230" i="1"/>
  <c r="AN3230" i="1"/>
  <c r="CM3229" i="1"/>
  <c r="CK3229" i="1"/>
  <c r="CJ3229" i="1"/>
  <c r="CE3229" i="1"/>
  <c r="CB3229" i="1"/>
  <c r="BZ3229" i="1"/>
  <c r="BT3229" i="1"/>
  <c r="AT3229" i="1"/>
  <c r="AS3229" i="1"/>
  <c r="AR3229" i="1"/>
  <c r="AQ3229" i="1"/>
  <c r="AP3229" i="1"/>
  <c r="AO3229" i="1"/>
  <c r="AN3229" i="1"/>
  <c r="CM3228" i="1"/>
  <c r="CK3228" i="1"/>
  <c r="CJ3228" i="1"/>
  <c r="CE3228" i="1"/>
  <c r="CB3228" i="1"/>
  <c r="BZ3228" i="1"/>
  <c r="BT3228" i="1"/>
  <c r="AT3228" i="1"/>
  <c r="AS3228" i="1"/>
  <c r="AR3228" i="1"/>
  <c r="AQ3228" i="1"/>
  <c r="AP3228" i="1"/>
  <c r="AO3228" i="1"/>
  <c r="AN3228" i="1"/>
  <c r="CM3227" i="1"/>
  <c r="CK3227" i="1"/>
  <c r="CJ3227" i="1"/>
  <c r="CE3227" i="1"/>
  <c r="CB3227" i="1"/>
  <c r="BZ3227" i="1"/>
  <c r="BT3227" i="1"/>
  <c r="AT3227" i="1"/>
  <c r="AS3227" i="1"/>
  <c r="AR3227" i="1"/>
  <c r="AQ3227" i="1"/>
  <c r="AP3227" i="1"/>
  <c r="AO3227" i="1"/>
  <c r="AN3227" i="1"/>
  <c r="CM3226" i="1"/>
  <c r="CK3226" i="1"/>
  <c r="CJ3226" i="1"/>
  <c r="CE3226" i="1"/>
  <c r="CB3226" i="1"/>
  <c r="BZ3226" i="1"/>
  <c r="BT3226" i="1"/>
  <c r="AT3226" i="1"/>
  <c r="AS3226" i="1"/>
  <c r="AR3226" i="1"/>
  <c r="AQ3226" i="1"/>
  <c r="AP3226" i="1"/>
  <c r="AO3226" i="1"/>
  <c r="AN3226" i="1"/>
  <c r="CM3225" i="1"/>
  <c r="CK3225" i="1"/>
  <c r="CJ3225" i="1"/>
  <c r="CE3225" i="1"/>
  <c r="CB3225" i="1"/>
  <c r="BZ3225" i="1"/>
  <c r="BT3225" i="1"/>
  <c r="AT3225" i="1"/>
  <c r="AS3225" i="1"/>
  <c r="AR3225" i="1"/>
  <c r="AQ3225" i="1"/>
  <c r="AP3225" i="1"/>
  <c r="AO3225" i="1"/>
  <c r="AN3225" i="1"/>
  <c r="CM3224" i="1"/>
  <c r="CK3224" i="1"/>
  <c r="CJ3224" i="1"/>
  <c r="CE3224" i="1"/>
  <c r="CB3224" i="1"/>
  <c r="BZ3224" i="1"/>
  <c r="BT3224" i="1"/>
  <c r="AT3224" i="1"/>
  <c r="AS3224" i="1"/>
  <c r="AR3224" i="1"/>
  <c r="AQ3224" i="1"/>
  <c r="AP3224" i="1"/>
  <c r="AO3224" i="1"/>
  <c r="AN3224" i="1"/>
  <c r="CM3223" i="1"/>
  <c r="CK3223" i="1"/>
  <c r="CJ3223" i="1"/>
  <c r="CE3223" i="1"/>
  <c r="CB3223" i="1"/>
  <c r="BZ3223" i="1"/>
  <c r="BT3223" i="1"/>
  <c r="AT3223" i="1"/>
  <c r="AS3223" i="1"/>
  <c r="AR3223" i="1"/>
  <c r="AQ3223" i="1"/>
  <c r="AP3223" i="1"/>
  <c r="AO3223" i="1"/>
  <c r="AN3223" i="1"/>
  <c r="A3223" i="1"/>
  <c r="CM3222" i="1"/>
  <c r="CK3222" i="1"/>
  <c r="CJ3222" i="1"/>
  <c r="CE3222" i="1"/>
  <c r="CB3222" i="1"/>
  <c r="BZ3222" i="1"/>
  <c r="BT3222" i="1"/>
  <c r="AT3222" i="1"/>
  <c r="AS3222" i="1"/>
  <c r="AR3222" i="1"/>
  <c r="AQ3222" i="1"/>
  <c r="AP3222" i="1"/>
  <c r="AO3222" i="1"/>
  <c r="AN3222" i="1"/>
  <c r="A3222" i="1"/>
  <c r="CM3221" i="1"/>
  <c r="CK3221" i="1"/>
  <c r="CJ3221" i="1"/>
  <c r="CE3221" i="1"/>
  <c r="CB3221" i="1"/>
  <c r="BZ3221" i="1"/>
  <c r="BT3221" i="1"/>
  <c r="AT3221" i="1"/>
  <c r="AS3221" i="1"/>
  <c r="AR3221" i="1"/>
  <c r="AQ3221" i="1"/>
  <c r="AP3221" i="1"/>
  <c r="AO3221" i="1"/>
  <c r="AN3221" i="1"/>
  <c r="A3221" i="1"/>
  <c r="CK3220" i="1"/>
  <c r="CJ3220" i="1"/>
  <c r="CE3220" i="1"/>
  <c r="CB3220" i="1"/>
  <c r="BZ3220" i="1"/>
  <c r="AT3220" i="1"/>
  <c r="AS3220" i="1"/>
  <c r="AR3220" i="1"/>
  <c r="AQ3220" i="1"/>
  <c r="AP3220" i="1"/>
  <c r="AO3220" i="1"/>
  <c r="CK3219" i="1"/>
  <c r="CJ3219" i="1"/>
  <c r="CE3219" i="1"/>
  <c r="CB3219" i="1"/>
  <c r="BZ3219" i="1"/>
  <c r="AT3219" i="1"/>
  <c r="AS3219" i="1"/>
  <c r="AR3219" i="1"/>
  <c r="AQ3219" i="1"/>
  <c r="AP3219" i="1"/>
  <c r="AO3219" i="1"/>
  <c r="AN3219" i="1"/>
  <c r="CM3218" i="1"/>
  <c r="CK3218" i="1"/>
  <c r="CJ3218" i="1"/>
  <c r="CE3218" i="1"/>
  <c r="CB3218" i="1"/>
  <c r="BZ3218" i="1"/>
  <c r="BT3218" i="1"/>
  <c r="AT3218" i="1"/>
  <c r="AS3218" i="1"/>
  <c r="AR3218" i="1"/>
  <c r="AQ3218" i="1"/>
  <c r="AP3218" i="1"/>
  <c r="AO3218" i="1"/>
  <c r="AN3218" i="1"/>
  <c r="A3218" i="1"/>
  <c r="CK3217" i="1"/>
  <c r="CJ3217" i="1"/>
  <c r="CE3217" i="1"/>
  <c r="CB3217" i="1"/>
  <c r="BZ3217" i="1"/>
  <c r="BU3217" i="1"/>
  <c r="CM3217" i="1" s="1"/>
  <c r="BT3217" i="1"/>
  <c r="AT3217" i="1"/>
  <c r="AS3217" i="1"/>
  <c r="AR3217" i="1"/>
  <c r="AQ3217" i="1"/>
  <c r="AP3217" i="1"/>
  <c r="AO3217" i="1"/>
  <c r="AN3217" i="1"/>
  <c r="A3217" i="1"/>
  <c r="CK3216" i="1"/>
  <c r="CJ3216" i="1"/>
  <c r="CE3216" i="1"/>
  <c r="CB3216" i="1"/>
  <c r="BZ3216" i="1"/>
  <c r="BU3216" i="1"/>
  <c r="CM3216" i="1" s="1"/>
  <c r="BT3216" i="1"/>
  <c r="AT3216" i="1"/>
  <c r="AS3216" i="1"/>
  <c r="AR3216" i="1"/>
  <c r="AQ3216" i="1"/>
  <c r="AP3216" i="1"/>
  <c r="AO3216" i="1"/>
  <c r="AN3216" i="1"/>
  <c r="A3216" i="1"/>
  <c r="CM3215" i="1"/>
  <c r="CK3215" i="1"/>
  <c r="CJ3215" i="1"/>
  <c r="CE3215" i="1"/>
  <c r="CB3215" i="1"/>
  <c r="BZ3215" i="1"/>
  <c r="BU3215" i="1"/>
  <c r="BT3215" i="1"/>
  <c r="AT3215" i="1"/>
  <c r="AS3215" i="1"/>
  <c r="AR3215" i="1"/>
  <c r="AQ3215" i="1"/>
  <c r="AP3215" i="1"/>
  <c r="AO3215" i="1"/>
  <c r="AN3215" i="1"/>
  <c r="A3215" i="1"/>
  <c r="CJ3214" i="1"/>
  <c r="CB3214" i="1"/>
  <c r="AT3214" i="1"/>
  <c r="AS3214" i="1"/>
  <c r="AR3214" i="1"/>
  <c r="AQ3214" i="1"/>
  <c r="AP3214" i="1"/>
  <c r="AO3214" i="1"/>
  <c r="AN3214" i="1"/>
  <c r="CJ3213" i="1"/>
  <c r="CB3213" i="1"/>
  <c r="AT3213" i="1"/>
  <c r="AS3213" i="1"/>
  <c r="AR3213" i="1"/>
  <c r="AQ3213" i="1"/>
  <c r="AP3213" i="1"/>
  <c r="AO3213" i="1"/>
  <c r="AN3213" i="1"/>
  <c r="CK3212" i="1"/>
  <c r="CJ3212" i="1"/>
  <c r="CE3212" i="1"/>
  <c r="CB3212" i="1"/>
  <c r="BZ3212" i="1"/>
  <c r="AT3212" i="1"/>
  <c r="AS3212" i="1"/>
  <c r="AR3212" i="1"/>
  <c r="AQ3212" i="1"/>
  <c r="AP3212" i="1"/>
  <c r="AO3212" i="1"/>
  <c r="CM3211" i="1"/>
  <c r="CK3211" i="1"/>
  <c r="CJ3211" i="1"/>
  <c r="CE3211" i="1"/>
  <c r="CB3211" i="1"/>
  <c r="BZ3211" i="1"/>
  <c r="AT3211" i="1"/>
  <c r="AS3211" i="1"/>
  <c r="AR3211" i="1"/>
  <c r="AQ3211" i="1"/>
  <c r="AP3211" i="1"/>
  <c r="AO3211" i="1"/>
  <c r="CM3210" i="1"/>
  <c r="CK3210" i="1"/>
  <c r="CJ3210" i="1"/>
  <c r="CE3210" i="1"/>
  <c r="CB3210" i="1"/>
  <c r="BZ3210" i="1"/>
  <c r="BT3210" i="1"/>
  <c r="AT3210" i="1"/>
  <c r="AS3210" i="1"/>
  <c r="AR3210" i="1"/>
  <c r="AQ3210" i="1"/>
  <c r="AP3210" i="1"/>
  <c r="AO3210" i="1"/>
  <c r="AN3210" i="1"/>
  <c r="CB3209" i="1"/>
  <c r="AT3209" i="1"/>
  <c r="AS3209" i="1"/>
  <c r="AR3209" i="1"/>
  <c r="AQ3209" i="1"/>
  <c r="AP3209" i="1"/>
  <c r="AO3209" i="1"/>
  <c r="AN3209" i="1"/>
  <c r="CM3208" i="1"/>
  <c r="CK3208" i="1"/>
  <c r="CJ3208" i="1"/>
  <c r="CE3208" i="1"/>
  <c r="CB3208" i="1"/>
  <c r="BZ3208" i="1"/>
  <c r="BT3208" i="1"/>
  <c r="AT3208" i="1"/>
  <c r="AS3208" i="1"/>
  <c r="AR3208" i="1"/>
  <c r="AQ3208" i="1"/>
  <c r="AP3208" i="1"/>
  <c r="AO3208" i="1"/>
  <c r="AN3208" i="1"/>
  <c r="CM3207" i="1"/>
  <c r="CK3207" i="1"/>
  <c r="CJ3207" i="1"/>
  <c r="CE3207" i="1"/>
  <c r="CB3207" i="1"/>
  <c r="BZ3207" i="1"/>
  <c r="AT3207" i="1"/>
  <c r="AS3207" i="1"/>
  <c r="AR3207" i="1"/>
  <c r="AQ3207" i="1"/>
  <c r="AP3207" i="1"/>
  <c r="AO3207" i="1"/>
  <c r="CK3206" i="1"/>
  <c r="CJ3206" i="1"/>
  <c r="CE3206" i="1"/>
  <c r="CB3206" i="1"/>
  <c r="BZ3206" i="1"/>
  <c r="AT3206" i="1"/>
  <c r="AS3206" i="1"/>
  <c r="AR3206" i="1"/>
  <c r="AQ3206" i="1"/>
  <c r="AP3206" i="1"/>
  <c r="AO3206" i="1"/>
  <c r="CK3205" i="1"/>
  <c r="CJ3205" i="1"/>
  <c r="CE3205" i="1"/>
  <c r="CB3205" i="1"/>
  <c r="BZ3205" i="1"/>
  <c r="AT3205" i="1"/>
  <c r="AS3205" i="1"/>
  <c r="AR3205" i="1"/>
  <c r="AQ3205" i="1"/>
  <c r="AP3205" i="1"/>
  <c r="AO3205" i="1"/>
  <c r="CK3204" i="1"/>
  <c r="CJ3204" i="1"/>
  <c r="CE3204" i="1"/>
  <c r="CB3204" i="1"/>
  <c r="BZ3204" i="1"/>
  <c r="AT3204" i="1"/>
  <c r="AS3204" i="1"/>
  <c r="AR3204" i="1"/>
  <c r="AQ3204" i="1"/>
  <c r="AP3204" i="1"/>
  <c r="AO3204" i="1"/>
  <c r="CK3203" i="1"/>
  <c r="CJ3203" i="1"/>
  <c r="CE3203" i="1"/>
  <c r="CB3203" i="1"/>
  <c r="BZ3203" i="1"/>
  <c r="AT3203" i="1"/>
  <c r="AS3203" i="1"/>
  <c r="AR3203" i="1"/>
  <c r="AQ3203" i="1"/>
  <c r="AP3203" i="1"/>
  <c r="AO3203" i="1"/>
  <c r="CK3202" i="1"/>
  <c r="CJ3202" i="1"/>
  <c r="CE3202" i="1"/>
  <c r="CB3202" i="1"/>
  <c r="BZ3202" i="1"/>
  <c r="AT3202" i="1"/>
  <c r="AS3202" i="1"/>
  <c r="AR3202" i="1"/>
  <c r="AQ3202" i="1"/>
  <c r="AP3202" i="1"/>
  <c r="AO3202" i="1"/>
  <c r="CK3201" i="1"/>
  <c r="CJ3201" i="1"/>
  <c r="CE3201" i="1"/>
  <c r="CB3201" i="1"/>
  <c r="BZ3201" i="1"/>
  <c r="AT3201" i="1"/>
  <c r="AS3201" i="1"/>
  <c r="AR3201" i="1"/>
  <c r="AQ3201" i="1"/>
  <c r="AP3201" i="1"/>
  <c r="AO3201" i="1"/>
  <c r="CK3200" i="1"/>
  <c r="CJ3200" i="1"/>
  <c r="CE3200" i="1"/>
  <c r="CB3200" i="1"/>
  <c r="BZ3200" i="1"/>
  <c r="AT3200" i="1"/>
  <c r="AS3200" i="1"/>
  <c r="AR3200" i="1"/>
  <c r="AQ3200" i="1"/>
  <c r="AP3200" i="1"/>
  <c r="AO3200" i="1"/>
  <c r="CK3199" i="1"/>
  <c r="CJ3199" i="1"/>
  <c r="CE3199" i="1"/>
  <c r="CB3199" i="1"/>
  <c r="BZ3199" i="1"/>
  <c r="AT3199" i="1"/>
  <c r="AS3199" i="1"/>
  <c r="AR3199" i="1"/>
  <c r="AQ3199" i="1"/>
  <c r="AP3199" i="1"/>
  <c r="AO3199" i="1"/>
  <c r="CJ3198" i="1"/>
  <c r="CB3198" i="1"/>
  <c r="CJ3197" i="1"/>
  <c r="CB3197" i="1"/>
  <c r="CJ3196" i="1"/>
  <c r="CB3196" i="1"/>
  <c r="CM3195" i="1"/>
  <c r="CK3195" i="1"/>
  <c r="CJ3195" i="1"/>
  <c r="CE3195" i="1"/>
  <c r="CB3195" i="1"/>
  <c r="BZ3195" i="1"/>
  <c r="BT3195" i="1"/>
  <c r="AT3195" i="1"/>
  <c r="AS3195" i="1"/>
  <c r="AR3195" i="1"/>
  <c r="AN3195" i="1"/>
  <c r="A3195" i="1"/>
  <c r="CJ3194" i="1"/>
  <c r="CB3194" i="1"/>
  <c r="AT3194" i="1"/>
  <c r="AS3194" i="1"/>
  <c r="AR3194" i="1"/>
  <c r="AN3194" i="1"/>
  <c r="CJ3193" i="1"/>
  <c r="CB3193" i="1"/>
  <c r="AT3193" i="1"/>
  <c r="AS3193" i="1"/>
  <c r="AR3193" i="1"/>
  <c r="AN3193" i="1"/>
  <c r="CJ3192" i="1"/>
  <c r="CB3192" i="1"/>
  <c r="AT3192" i="1"/>
  <c r="AS3192" i="1"/>
  <c r="AR3192" i="1"/>
  <c r="AN3192" i="1"/>
  <c r="CJ3191" i="1"/>
  <c r="CB3191" i="1"/>
  <c r="AT3191" i="1"/>
  <c r="AS3191" i="1"/>
  <c r="AR3191" i="1"/>
  <c r="AN3191" i="1"/>
  <c r="CJ3190" i="1"/>
  <c r="CB3190" i="1"/>
  <c r="CJ3189" i="1"/>
  <c r="CB3189" i="1"/>
  <c r="CJ3188" i="1"/>
  <c r="CB3188" i="1"/>
  <c r="CJ3187" i="1"/>
  <c r="CB3187" i="1"/>
  <c r="AT3187" i="1"/>
  <c r="AS3187" i="1"/>
  <c r="AR3187" i="1"/>
  <c r="AN3187" i="1"/>
  <c r="CK3186" i="1"/>
  <c r="CJ3186" i="1"/>
  <c r="CE3186" i="1"/>
  <c r="CB3186" i="1"/>
  <c r="BZ3186" i="1"/>
  <c r="AT3186" i="1"/>
  <c r="AN3186" i="1"/>
  <c r="A3186" i="1"/>
  <c r="CK3185" i="1"/>
  <c r="CJ3185" i="1"/>
  <c r="CE3185" i="1"/>
  <c r="CB3185" i="1"/>
  <c r="BZ3185" i="1"/>
  <c r="AT3185" i="1"/>
  <c r="AN3185" i="1"/>
  <c r="A3185" i="1"/>
  <c r="CK3184" i="1"/>
  <c r="CJ3184" i="1"/>
  <c r="CE3184" i="1"/>
  <c r="CB3184" i="1"/>
  <c r="BZ3184" i="1"/>
  <c r="AT3184" i="1"/>
  <c r="AN3184" i="1"/>
  <c r="A3184" i="1"/>
  <c r="CK3183" i="1"/>
  <c r="CJ3183" i="1"/>
  <c r="CE3183" i="1"/>
  <c r="CB3183" i="1"/>
  <c r="BZ3183" i="1"/>
  <c r="AT3183" i="1"/>
  <c r="AN3183" i="1"/>
  <c r="A3183" i="1"/>
  <c r="CJ3182" i="1"/>
  <c r="CB3182" i="1"/>
  <c r="AT3182" i="1"/>
  <c r="AS3182" i="1"/>
  <c r="AR3182" i="1"/>
  <c r="AN3182" i="1"/>
  <c r="CK3181" i="1"/>
  <c r="CJ3181" i="1"/>
  <c r="CE3181" i="1"/>
  <c r="CB3181" i="1"/>
  <c r="BZ3181" i="1"/>
  <c r="AT3181" i="1"/>
  <c r="AS3181" i="1"/>
  <c r="AR3181" i="1"/>
  <c r="AQ3181" i="1"/>
  <c r="AP3181" i="1"/>
  <c r="AO3181" i="1"/>
  <c r="AN3181" i="1"/>
  <c r="CK3180" i="1"/>
  <c r="CJ3180" i="1"/>
  <c r="CE3180" i="1"/>
  <c r="CB3180" i="1"/>
  <c r="BZ3180" i="1"/>
  <c r="CM3179" i="1"/>
  <c r="CK3179" i="1"/>
  <c r="CJ3179" i="1"/>
  <c r="CE3179" i="1"/>
  <c r="CB3179" i="1"/>
  <c r="BZ3179" i="1"/>
  <c r="CK3178" i="1"/>
  <c r="CJ3178" i="1"/>
  <c r="CE3178" i="1"/>
  <c r="CB3178" i="1"/>
  <c r="BZ3178" i="1"/>
  <c r="AT3178" i="1"/>
  <c r="AS3178" i="1"/>
  <c r="AR3178" i="1"/>
  <c r="AQ3178" i="1"/>
  <c r="AP3178" i="1"/>
  <c r="AO3178" i="1"/>
  <c r="AN3178" i="1"/>
  <c r="CJ3177" i="1"/>
  <c r="CB3177" i="1"/>
  <c r="CJ3176" i="1"/>
  <c r="CB3176" i="1"/>
  <c r="CJ3175" i="1"/>
  <c r="CB3175" i="1"/>
  <c r="CJ3174" i="1"/>
  <c r="CB3174" i="1"/>
  <c r="CK3173" i="1"/>
  <c r="CJ3173" i="1"/>
  <c r="CE3173" i="1"/>
  <c r="CB3173" i="1"/>
  <c r="BZ3173" i="1"/>
  <c r="AT3173" i="1"/>
  <c r="AS3173" i="1"/>
  <c r="AR3173" i="1"/>
  <c r="AQ3173" i="1"/>
  <c r="AP3173" i="1"/>
  <c r="AO3173" i="1"/>
  <c r="CK3172" i="1"/>
  <c r="CJ3172" i="1"/>
  <c r="CE3172" i="1"/>
  <c r="CB3172" i="1"/>
  <c r="BZ3172" i="1"/>
  <c r="AT3172" i="1"/>
  <c r="AS3172" i="1"/>
  <c r="AR3172" i="1"/>
  <c r="AQ3172" i="1"/>
  <c r="AP3172" i="1"/>
  <c r="AO3172" i="1"/>
  <c r="CK3171" i="1"/>
  <c r="CJ3171" i="1"/>
  <c r="CE3171" i="1"/>
  <c r="CB3171" i="1"/>
  <c r="BZ3171" i="1"/>
  <c r="AT3171" i="1"/>
  <c r="AS3171" i="1"/>
  <c r="AR3171" i="1"/>
  <c r="AQ3171" i="1"/>
  <c r="AP3171" i="1"/>
  <c r="AO3171" i="1"/>
  <c r="CK3170" i="1"/>
  <c r="CJ3170" i="1"/>
  <c r="CE3170" i="1"/>
  <c r="CB3170" i="1"/>
  <c r="BZ3170" i="1"/>
  <c r="AT3170" i="1"/>
  <c r="AS3170" i="1"/>
  <c r="AR3170" i="1"/>
  <c r="AQ3170" i="1"/>
  <c r="AP3170" i="1"/>
  <c r="AO3170" i="1"/>
  <c r="AN3170" i="1"/>
  <c r="A3170" i="1"/>
  <c r="CK3169" i="1"/>
  <c r="CJ3169" i="1"/>
  <c r="CE3169" i="1"/>
  <c r="CB3169" i="1"/>
  <c r="BZ3169" i="1"/>
  <c r="AT3169" i="1"/>
  <c r="AS3169" i="1"/>
  <c r="AR3169" i="1"/>
  <c r="AQ3169" i="1"/>
  <c r="AP3169" i="1"/>
  <c r="AO3169" i="1"/>
  <c r="AN3169" i="1"/>
  <c r="A3169" i="1"/>
  <c r="CK3168" i="1"/>
  <c r="CJ3168" i="1"/>
  <c r="CE3168" i="1"/>
  <c r="CB3168" i="1"/>
  <c r="BZ3168" i="1"/>
  <c r="AT3168" i="1"/>
  <c r="AS3168" i="1"/>
  <c r="AR3168" i="1"/>
  <c r="AQ3168" i="1"/>
  <c r="AP3168" i="1"/>
  <c r="AO3168" i="1"/>
  <c r="AN3168" i="1"/>
  <c r="A3168" i="1"/>
  <c r="CK3167" i="1"/>
  <c r="CJ3167" i="1"/>
  <c r="CE3167" i="1"/>
  <c r="CB3167" i="1"/>
  <c r="BZ3167" i="1"/>
  <c r="AT3167" i="1"/>
  <c r="AS3167" i="1"/>
  <c r="AR3167" i="1"/>
  <c r="AQ3167" i="1"/>
  <c r="AP3167" i="1"/>
  <c r="AO3167" i="1"/>
  <c r="AN3167" i="1"/>
  <c r="A3167" i="1"/>
  <c r="CK3166" i="1"/>
  <c r="CJ3166" i="1"/>
  <c r="CE3166" i="1"/>
  <c r="CB3166" i="1"/>
  <c r="BZ3166" i="1"/>
  <c r="AT3166" i="1"/>
  <c r="AS3166" i="1"/>
  <c r="AR3166" i="1"/>
  <c r="AQ3166" i="1"/>
  <c r="AP3166" i="1"/>
  <c r="AO3166" i="1"/>
  <c r="AN3166" i="1"/>
  <c r="A3166" i="1"/>
  <c r="CK3165" i="1"/>
  <c r="CJ3165" i="1"/>
  <c r="CE3165" i="1"/>
  <c r="CB3165" i="1"/>
  <c r="BZ3165" i="1"/>
  <c r="AT3165" i="1"/>
  <c r="AS3165" i="1"/>
  <c r="AR3165" i="1"/>
  <c r="AQ3165" i="1"/>
  <c r="AP3165" i="1"/>
  <c r="AO3165" i="1"/>
  <c r="AN3165" i="1"/>
  <c r="A3165" i="1"/>
  <c r="CK3164" i="1"/>
  <c r="CJ3164" i="1"/>
  <c r="CE3164" i="1"/>
  <c r="CB3164" i="1"/>
  <c r="BZ3164" i="1"/>
  <c r="AT3164" i="1"/>
  <c r="AS3164" i="1"/>
  <c r="AR3164" i="1"/>
  <c r="AN3164" i="1"/>
  <c r="A3164" i="1"/>
  <c r="CK3163" i="1"/>
  <c r="CJ3163" i="1"/>
  <c r="CE3163" i="1"/>
  <c r="CB3163" i="1"/>
  <c r="BZ3163" i="1"/>
  <c r="AT3163" i="1"/>
  <c r="AS3163" i="1"/>
  <c r="AR3163" i="1"/>
  <c r="AN3163" i="1"/>
  <c r="A3163" i="1"/>
  <c r="CK3162" i="1"/>
  <c r="CJ3162" i="1"/>
  <c r="CE3162" i="1"/>
  <c r="CB3162" i="1"/>
  <c r="BZ3162" i="1"/>
  <c r="AT3162" i="1"/>
  <c r="AS3162" i="1"/>
  <c r="AR3162" i="1"/>
  <c r="AN3162" i="1"/>
  <c r="A3162" i="1"/>
  <c r="CK3161" i="1"/>
  <c r="CJ3161" i="1"/>
  <c r="CE3161" i="1"/>
  <c r="CB3161" i="1"/>
  <c r="BZ3161" i="1"/>
  <c r="AT3161" i="1"/>
  <c r="AS3161" i="1"/>
  <c r="AR3161" i="1"/>
  <c r="AN3161" i="1"/>
  <c r="A3161" i="1"/>
  <c r="CK3160" i="1"/>
  <c r="CJ3160" i="1"/>
  <c r="CE3160" i="1"/>
  <c r="CB3160" i="1"/>
  <c r="BZ3160" i="1"/>
  <c r="AT3160" i="1"/>
  <c r="AS3160" i="1"/>
  <c r="AR3160" i="1"/>
  <c r="AN3160" i="1"/>
  <c r="A3160" i="1"/>
  <c r="CK3159" i="1"/>
  <c r="CJ3159" i="1"/>
  <c r="CE3159" i="1"/>
  <c r="CB3159" i="1"/>
  <c r="BZ3159" i="1"/>
  <c r="AT3159" i="1"/>
  <c r="AS3159" i="1"/>
  <c r="AR3159" i="1"/>
  <c r="AN3159" i="1"/>
  <c r="A3159" i="1"/>
  <c r="CK3158" i="1"/>
  <c r="CJ3158" i="1"/>
  <c r="CE3158" i="1"/>
  <c r="CB3158" i="1"/>
  <c r="BZ3158" i="1"/>
  <c r="AT3158" i="1"/>
  <c r="AS3158" i="1"/>
  <c r="AR3158" i="1"/>
  <c r="AN3158" i="1"/>
  <c r="A3158" i="1"/>
  <c r="CK3157" i="1"/>
  <c r="CJ3157" i="1"/>
  <c r="CE3157" i="1"/>
  <c r="CB3157" i="1"/>
  <c r="BZ3157" i="1"/>
  <c r="AT3157" i="1"/>
  <c r="AS3157" i="1"/>
  <c r="AR3157" i="1"/>
  <c r="AN3157" i="1"/>
  <c r="A3157" i="1"/>
  <c r="CK3156" i="1"/>
  <c r="CJ3156" i="1"/>
  <c r="CE3156" i="1"/>
  <c r="CB3156" i="1"/>
  <c r="BZ3156" i="1"/>
  <c r="AT3156" i="1"/>
  <c r="AS3156" i="1"/>
  <c r="AR3156" i="1"/>
  <c r="AN3156" i="1"/>
  <c r="A3156" i="1"/>
  <c r="CK3155" i="1"/>
  <c r="CJ3155" i="1"/>
  <c r="CE3155" i="1"/>
  <c r="CB3155" i="1"/>
  <c r="BZ3155" i="1"/>
  <c r="AT3155" i="1"/>
  <c r="AS3155" i="1"/>
  <c r="AR3155" i="1"/>
  <c r="AN3155" i="1"/>
  <c r="A3155" i="1"/>
  <c r="CK3154" i="1"/>
  <c r="CJ3154" i="1"/>
  <c r="CE3154" i="1"/>
  <c r="CB3154" i="1"/>
  <c r="BZ3154" i="1"/>
  <c r="AT3154" i="1"/>
  <c r="AS3154" i="1"/>
  <c r="AR3154" i="1"/>
  <c r="AN3154" i="1"/>
  <c r="A3154" i="1"/>
  <c r="CK3153" i="1"/>
  <c r="CJ3153" i="1"/>
  <c r="CE3153" i="1"/>
  <c r="CB3153" i="1"/>
  <c r="BZ3153" i="1"/>
  <c r="AT3153" i="1"/>
  <c r="AS3153" i="1"/>
  <c r="AR3153" i="1"/>
  <c r="AN3153" i="1"/>
  <c r="A3153" i="1"/>
  <c r="CK3152" i="1"/>
  <c r="CJ3152" i="1"/>
  <c r="CE3152" i="1"/>
  <c r="CB3152" i="1"/>
  <c r="BZ3152" i="1"/>
  <c r="AT3152" i="1"/>
  <c r="AS3152" i="1"/>
  <c r="AR3152" i="1"/>
  <c r="AN3152" i="1"/>
  <c r="A3152" i="1"/>
  <c r="CK3151" i="1"/>
  <c r="CJ3151" i="1"/>
  <c r="CE3151" i="1"/>
  <c r="CB3151" i="1"/>
  <c r="BZ3151" i="1"/>
  <c r="AT3151" i="1"/>
  <c r="AS3151" i="1"/>
  <c r="AR3151" i="1"/>
  <c r="AN3151" i="1"/>
  <c r="A3151" i="1"/>
  <c r="CK3150" i="1"/>
  <c r="CJ3150" i="1"/>
  <c r="CE3150" i="1"/>
  <c r="CB3150" i="1"/>
  <c r="BZ3150" i="1"/>
  <c r="AT3150" i="1"/>
  <c r="AS3150" i="1"/>
  <c r="AR3150" i="1"/>
  <c r="AN3150" i="1"/>
  <c r="A3150" i="1"/>
  <c r="CK3149" i="1"/>
  <c r="CJ3149" i="1"/>
  <c r="CE3149" i="1"/>
  <c r="CB3149" i="1"/>
  <c r="BZ3149" i="1"/>
  <c r="AN3149" i="1"/>
  <c r="A3149" i="1"/>
  <c r="CK3148" i="1"/>
  <c r="CJ3148" i="1"/>
  <c r="CE3148" i="1"/>
  <c r="CB3148" i="1"/>
  <c r="BZ3148" i="1"/>
  <c r="AN3148" i="1"/>
  <c r="A3148" i="1"/>
  <c r="CK3147" i="1"/>
  <c r="CJ3147" i="1"/>
  <c r="CH3147" i="1"/>
  <c r="CE3147" i="1"/>
  <c r="CB3147" i="1"/>
  <c r="BZ3147" i="1"/>
  <c r="AT3147" i="1"/>
  <c r="AS3147" i="1"/>
  <c r="AR3147" i="1"/>
  <c r="A3147" i="1"/>
  <c r="CK3146" i="1"/>
  <c r="CJ3146" i="1"/>
  <c r="CE3146" i="1"/>
  <c r="CB3146" i="1"/>
  <c r="BZ3146" i="1"/>
  <c r="AT3146" i="1"/>
  <c r="AS3146" i="1"/>
  <c r="AR3146" i="1"/>
  <c r="AQ3146" i="1"/>
  <c r="AP3146" i="1"/>
  <c r="AO3146" i="1"/>
  <c r="CK3145" i="1"/>
  <c r="CJ3145" i="1"/>
  <c r="CE3145" i="1"/>
  <c r="CB3145" i="1"/>
  <c r="BZ3145" i="1"/>
  <c r="AT3145" i="1"/>
  <c r="AS3145" i="1"/>
  <c r="AR3145" i="1"/>
  <c r="AQ3145" i="1"/>
  <c r="AP3145" i="1"/>
  <c r="AO3145" i="1"/>
  <c r="AN3145" i="1"/>
  <c r="CK3144" i="1"/>
  <c r="CJ3144" i="1"/>
  <c r="CE3144" i="1"/>
  <c r="CB3144" i="1"/>
  <c r="BZ3144" i="1"/>
  <c r="AT3144" i="1"/>
  <c r="AS3144" i="1"/>
  <c r="AR3144" i="1"/>
  <c r="AQ3144" i="1"/>
  <c r="AP3144" i="1"/>
  <c r="AO3144" i="1"/>
  <c r="AN3144" i="1"/>
  <c r="A3144" i="1"/>
  <c r="CK3143" i="1"/>
  <c r="CJ3143" i="1"/>
  <c r="CE3143" i="1"/>
  <c r="CB3143" i="1"/>
  <c r="BZ3143" i="1"/>
  <c r="AT3143" i="1"/>
  <c r="AS3143" i="1"/>
  <c r="AR3143" i="1"/>
  <c r="AQ3143" i="1"/>
  <c r="AP3143" i="1"/>
  <c r="AO3143" i="1"/>
  <c r="AN3143" i="1"/>
  <c r="A3143" i="1"/>
  <c r="CK3142" i="1"/>
  <c r="CJ3142" i="1"/>
  <c r="CE3142" i="1"/>
  <c r="CB3142" i="1"/>
  <c r="BZ3142" i="1"/>
  <c r="AT3142" i="1"/>
  <c r="AS3142" i="1"/>
  <c r="AR3142" i="1"/>
  <c r="AQ3142" i="1"/>
  <c r="AP3142" i="1"/>
  <c r="AO3142" i="1"/>
  <c r="AN3142" i="1"/>
  <c r="CK3141" i="1"/>
  <c r="CJ3141" i="1"/>
  <c r="CE3141" i="1"/>
  <c r="CB3141" i="1"/>
  <c r="BZ3141" i="1"/>
  <c r="AT3141" i="1"/>
  <c r="AS3141" i="1"/>
  <c r="AR3141" i="1"/>
  <c r="AQ3141" i="1"/>
  <c r="AP3141" i="1"/>
  <c r="AO3141" i="1"/>
  <c r="AN3141" i="1"/>
  <c r="CK3140" i="1"/>
  <c r="CJ3140" i="1"/>
  <c r="CE3140" i="1"/>
  <c r="CB3140" i="1"/>
  <c r="BZ3140" i="1"/>
  <c r="AS3140" i="1"/>
  <c r="AN3140" i="1"/>
  <c r="A3140" i="1"/>
  <c r="CK3139" i="1"/>
  <c r="CJ3139" i="1"/>
  <c r="CE3139" i="1"/>
  <c r="CB3139" i="1"/>
  <c r="BZ3139" i="1"/>
  <c r="AS3139" i="1"/>
  <c r="AN3139" i="1"/>
  <c r="A3139" i="1"/>
  <c r="CK3138" i="1"/>
  <c r="CJ3138" i="1"/>
  <c r="CH3138" i="1"/>
  <c r="CE3138" i="1"/>
  <c r="CB3138" i="1"/>
  <c r="BZ3138" i="1"/>
  <c r="AS3138" i="1"/>
  <c r="AN3138" i="1"/>
  <c r="A3138" i="1"/>
  <c r="CK3137" i="1"/>
  <c r="CJ3137" i="1"/>
  <c r="CE3137" i="1"/>
  <c r="CB3137" i="1"/>
  <c r="BZ3137" i="1"/>
  <c r="AT3137" i="1"/>
  <c r="AS3137" i="1"/>
  <c r="AR3137" i="1"/>
  <c r="AQ3137" i="1"/>
  <c r="AP3137" i="1"/>
  <c r="AO3137" i="1"/>
  <c r="CK3136" i="1"/>
  <c r="CJ3136" i="1"/>
  <c r="CE3136" i="1"/>
  <c r="CB3136" i="1"/>
  <c r="BZ3136" i="1"/>
  <c r="AT3136" i="1"/>
  <c r="AS3136" i="1"/>
  <c r="AR3136" i="1"/>
  <c r="AQ3136" i="1"/>
  <c r="AP3136" i="1"/>
  <c r="AO3136" i="1"/>
  <c r="AN3136" i="1"/>
  <c r="CK3135" i="1"/>
  <c r="CJ3135" i="1"/>
  <c r="CH3135" i="1"/>
  <c r="CE3135" i="1"/>
  <c r="CB3135" i="1"/>
  <c r="BZ3135" i="1"/>
  <c r="AS3135" i="1"/>
  <c r="AR3135" i="1"/>
  <c r="AN3135" i="1"/>
  <c r="A3135" i="1"/>
  <c r="CK3134" i="1"/>
  <c r="CJ3134" i="1"/>
  <c r="CH3134" i="1"/>
  <c r="CE3134" i="1"/>
  <c r="CB3134" i="1"/>
  <c r="BZ3134" i="1"/>
  <c r="AS3134" i="1"/>
  <c r="AR3134" i="1"/>
  <c r="AN3134" i="1"/>
  <c r="A3134" i="1"/>
  <c r="CK3133" i="1"/>
  <c r="CJ3133" i="1"/>
  <c r="CH3133" i="1"/>
  <c r="CE3133" i="1"/>
  <c r="CB3133" i="1"/>
  <c r="BZ3133" i="1"/>
  <c r="AS3133" i="1"/>
  <c r="AR3133" i="1"/>
  <c r="AN3133" i="1"/>
  <c r="A3133" i="1"/>
  <c r="CK3132" i="1"/>
  <c r="CJ3132" i="1"/>
  <c r="CE3132" i="1"/>
  <c r="CB3132" i="1"/>
  <c r="BZ3132" i="1"/>
  <c r="AS3132" i="1"/>
  <c r="AR3132" i="1"/>
  <c r="AN3132" i="1"/>
  <c r="A3132" i="1"/>
  <c r="CJ3131" i="1"/>
  <c r="CB3131" i="1"/>
  <c r="AT3131" i="1"/>
  <c r="AS3131" i="1"/>
  <c r="AR3131" i="1"/>
  <c r="AN3131" i="1"/>
  <c r="CJ3130" i="1"/>
  <c r="CB3130" i="1"/>
  <c r="AT3130" i="1"/>
  <c r="AS3130" i="1"/>
  <c r="AR3130" i="1"/>
  <c r="AN3130" i="1"/>
  <c r="CJ3129" i="1"/>
  <c r="CB3129" i="1"/>
  <c r="AT3129" i="1"/>
  <c r="AS3129" i="1"/>
  <c r="AR3129" i="1"/>
  <c r="AN3129" i="1"/>
  <c r="CJ3128" i="1"/>
  <c r="CB3128" i="1"/>
  <c r="AT3128" i="1"/>
  <c r="AS3128" i="1"/>
  <c r="AR3128" i="1"/>
  <c r="AN3128" i="1"/>
  <c r="CJ3127" i="1"/>
  <c r="CB3127" i="1"/>
  <c r="AT3127" i="1"/>
  <c r="AS3127" i="1"/>
  <c r="AR3127" i="1"/>
  <c r="AN3127" i="1"/>
  <c r="CJ3126" i="1"/>
  <c r="CB3126" i="1"/>
  <c r="AT3126" i="1"/>
  <c r="AS3126" i="1"/>
  <c r="AR3126" i="1"/>
  <c r="AN3126" i="1"/>
  <c r="CK3125" i="1"/>
  <c r="CJ3125" i="1"/>
  <c r="CE3125" i="1"/>
  <c r="CB3125" i="1"/>
  <c r="BZ3125" i="1"/>
  <c r="AT3125" i="1"/>
  <c r="AS3125" i="1"/>
  <c r="AR3125" i="1"/>
  <c r="AQ3125" i="1"/>
  <c r="AP3125" i="1"/>
  <c r="AO3125" i="1"/>
  <c r="CJ3124" i="1"/>
  <c r="CB3124" i="1"/>
  <c r="AT3124" i="1"/>
  <c r="AS3124" i="1"/>
  <c r="AR3124" i="1"/>
  <c r="AN3124" i="1"/>
  <c r="CJ3123" i="1"/>
  <c r="CB3123" i="1"/>
  <c r="AT3123" i="1"/>
  <c r="AS3123" i="1"/>
  <c r="AR3123" i="1"/>
  <c r="AN3123" i="1"/>
  <c r="CK3122" i="1"/>
  <c r="CJ3122" i="1"/>
  <c r="CE3122" i="1"/>
  <c r="CB3122" i="1"/>
  <c r="BZ3122" i="1"/>
  <c r="AT3122" i="1"/>
  <c r="AS3122" i="1"/>
  <c r="AR3122" i="1"/>
  <c r="AQ3122" i="1"/>
  <c r="AP3122" i="1"/>
  <c r="AO3122" i="1"/>
  <c r="CK3121" i="1"/>
  <c r="CJ3121" i="1"/>
  <c r="CE3121" i="1"/>
  <c r="CB3121" i="1"/>
  <c r="BZ3121" i="1"/>
  <c r="AT3121" i="1"/>
  <c r="AS3121" i="1"/>
  <c r="AR3121" i="1"/>
  <c r="AQ3121" i="1"/>
  <c r="AP3121" i="1"/>
  <c r="AO3121" i="1"/>
  <c r="CJ3120" i="1"/>
  <c r="CB3120" i="1"/>
  <c r="AT3120" i="1"/>
  <c r="AS3120" i="1"/>
  <c r="AR3120" i="1"/>
  <c r="AN3120" i="1"/>
  <c r="CJ3119" i="1"/>
  <c r="CB3119" i="1"/>
  <c r="AT3119" i="1"/>
  <c r="AS3119" i="1"/>
  <c r="AR3119" i="1"/>
  <c r="AN3119" i="1"/>
  <c r="CK3118" i="1"/>
  <c r="CJ3118" i="1"/>
  <c r="CE3118" i="1"/>
  <c r="CB3118" i="1"/>
  <c r="BZ3118" i="1"/>
  <c r="AT3118" i="1"/>
  <c r="AS3118" i="1"/>
  <c r="AR3118" i="1"/>
  <c r="AQ3118" i="1"/>
  <c r="AP3118" i="1"/>
  <c r="AO3118" i="1"/>
  <c r="AN3118" i="1"/>
  <c r="CK3117" i="1"/>
  <c r="CJ3117" i="1"/>
  <c r="CE3117" i="1"/>
  <c r="CB3117" i="1"/>
  <c r="BZ3117" i="1"/>
  <c r="AT3117" i="1"/>
  <c r="AS3117" i="1"/>
  <c r="AR3117" i="1"/>
  <c r="AQ3117" i="1"/>
  <c r="AP3117" i="1"/>
  <c r="AO3117" i="1"/>
  <c r="AN3117" i="1"/>
  <c r="CK3116" i="1"/>
  <c r="CJ3116" i="1"/>
  <c r="CE3116" i="1"/>
  <c r="CB3116" i="1"/>
  <c r="BZ3116" i="1"/>
  <c r="AT3116" i="1"/>
  <c r="AS3116" i="1"/>
  <c r="AR3116" i="1"/>
  <c r="AQ3116" i="1"/>
  <c r="AP3116" i="1"/>
  <c r="AO3116" i="1"/>
  <c r="AN3116" i="1"/>
  <c r="CK3115" i="1"/>
  <c r="CJ3115" i="1"/>
  <c r="CE3115" i="1"/>
  <c r="CB3115" i="1"/>
  <c r="BZ3115" i="1"/>
  <c r="AT3115" i="1"/>
  <c r="AS3115" i="1"/>
  <c r="AR3115" i="1"/>
  <c r="AQ3115" i="1"/>
  <c r="AP3115" i="1"/>
  <c r="AO3115" i="1"/>
  <c r="AN3115" i="1"/>
  <c r="CK3114" i="1"/>
  <c r="CJ3114" i="1"/>
  <c r="CE3114" i="1"/>
  <c r="CB3114" i="1"/>
  <c r="BZ3114" i="1"/>
  <c r="AT3114" i="1"/>
  <c r="AS3114" i="1"/>
  <c r="AR3114" i="1"/>
  <c r="AQ3114" i="1"/>
  <c r="AP3114" i="1"/>
  <c r="AO3114" i="1"/>
  <c r="AN3114" i="1"/>
  <c r="CK3113" i="1"/>
  <c r="CJ3113" i="1"/>
  <c r="CE3113" i="1"/>
  <c r="CB3113" i="1"/>
  <c r="BZ3113" i="1"/>
  <c r="AT3113" i="1"/>
  <c r="AS3113" i="1"/>
  <c r="AR3113" i="1"/>
  <c r="AN3113" i="1"/>
  <c r="A3113" i="1"/>
  <c r="CK3112" i="1"/>
  <c r="CJ3112" i="1"/>
  <c r="CE3112" i="1"/>
  <c r="CB3112" i="1"/>
  <c r="BZ3112" i="1"/>
  <c r="AT3112" i="1"/>
  <c r="AS3112" i="1"/>
  <c r="AR3112" i="1"/>
  <c r="AN3112" i="1"/>
  <c r="A3112" i="1"/>
  <c r="CK3111" i="1"/>
  <c r="CJ3111" i="1"/>
  <c r="CE3111" i="1"/>
  <c r="CB3111" i="1"/>
  <c r="BZ3111" i="1"/>
  <c r="AT3111" i="1"/>
  <c r="AS3111" i="1"/>
  <c r="AR3111" i="1"/>
  <c r="AN3111" i="1"/>
  <c r="A3111" i="1"/>
  <c r="CK3110" i="1"/>
  <c r="CJ3110" i="1"/>
  <c r="CE3110" i="1"/>
  <c r="CB3110" i="1"/>
  <c r="BZ3110" i="1"/>
  <c r="AT3110" i="1"/>
  <c r="AS3110" i="1"/>
  <c r="AR3110" i="1"/>
  <c r="AN3110" i="1"/>
  <c r="A3110" i="1"/>
  <c r="CK3109" i="1"/>
  <c r="CJ3109" i="1"/>
  <c r="CE3109" i="1"/>
  <c r="CB3109" i="1"/>
  <c r="BZ3109" i="1"/>
  <c r="AT3109" i="1"/>
  <c r="AS3109" i="1"/>
  <c r="AR3109" i="1"/>
  <c r="AN3109" i="1"/>
  <c r="A3109" i="1"/>
  <c r="CK3108" i="1"/>
  <c r="CJ3108" i="1"/>
  <c r="CE3108" i="1"/>
  <c r="CB3108" i="1"/>
  <c r="BZ3108" i="1"/>
  <c r="AT3108" i="1"/>
  <c r="AS3108" i="1"/>
  <c r="AR3108" i="1"/>
  <c r="AN3108" i="1"/>
  <c r="A3108" i="1"/>
  <c r="CK3107" i="1"/>
  <c r="CJ3107" i="1"/>
  <c r="CE3107" i="1"/>
  <c r="CB3107" i="1"/>
  <c r="BZ3107" i="1"/>
  <c r="AT3107" i="1"/>
  <c r="AS3107" i="1"/>
  <c r="AR3107" i="1"/>
  <c r="AQ3107" i="1"/>
  <c r="AP3107" i="1"/>
  <c r="AO3107" i="1"/>
  <c r="CK3106" i="1"/>
  <c r="CJ3106" i="1"/>
  <c r="CE3106" i="1"/>
  <c r="CB3106" i="1"/>
  <c r="BZ3106" i="1"/>
  <c r="AT3106" i="1"/>
  <c r="AS3106" i="1"/>
  <c r="AR3106" i="1"/>
  <c r="AQ3106" i="1"/>
  <c r="AP3106" i="1"/>
  <c r="AO3106" i="1"/>
  <c r="CK3105" i="1"/>
  <c r="CJ3105" i="1"/>
  <c r="CE3105" i="1"/>
  <c r="CB3105" i="1"/>
  <c r="BZ3105" i="1"/>
  <c r="AT3105" i="1"/>
  <c r="AS3105" i="1"/>
  <c r="AR3105" i="1"/>
  <c r="AQ3105" i="1"/>
  <c r="AP3105" i="1"/>
  <c r="AO3105" i="1"/>
  <c r="CK3104" i="1"/>
  <c r="CJ3104" i="1"/>
  <c r="CE3104" i="1"/>
  <c r="CB3104" i="1"/>
  <c r="BZ3104" i="1"/>
  <c r="AT3104" i="1"/>
  <c r="AS3104" i="1"/>
  <c r="AR3104" i="1"/>
  <c r="AQ3104" i="1"/>
  <c r="AP3104" i="1"/>
  <c r="AO3104" i="1"/>
  <c r="CK3103" i="1"/>
  <c r="CJ3103" i="1"/>
  <c r="CE3103" i="1"/>
  <c r="CB3103" i="1"/>
  <c r="BZ3103" i="1"/>
  <c r="AN3103" i="1"/>
  <c r="CK3102" i="1"/>
  <c r="CJ3102" i="1"/>
  <c r="CE3102" i="1"/>
  <c r="CB3102" i="1"/>
  <c r="BZ3102" i="1"/>
  <c r="AT3102" i="1"/>
  <c r="AS3102" i="1"/>
  <c r="AR3102" i="1"/>
  <c r="AQ3102" i="1"/>
  <c r="AP3102" i="1"/>
  <c r="AO3102" i="1"/>
  <c r="AN3102" i="1"/>
  <c r="CK3101" i="1"/>
  <c r="CJ3101" i="1"/>
  <c r="CE3101" i="1"/>
  <c r="CB3101" i="1"/>
  <c r="BZ3101" i="1"/>
  <c r="AT3101" i="1"/>
  <c r="AS3101" i="1"/>
  <c r="AR3101" i="1"/>
  <c r="AQ3101" i="1"/>
  <c r="AP3101" i="1"/>
  <c r="AO3101" i="1"/>
  <c r="AN3101" i="1"/>
  <c r="CJ3100" i="1"/>
  <c r="CB3100" i="1"/>
  <c r="CJ3099" i="1"/>
  <c r="CB3099" i="1"/>
  <c r="CJ3098" i="1"/>
  <c r="CB3098" i="1"/>
  <c r="CK3097" i="1"/>
  <c r="CJ3097" i="1"/>
  <c r="CE3097" i="1"/>
  <c r="CB3097" i="1"/>
  <c r="BZ3097" i="1"/>
  <c r="CK3096" i="1"/>
  <c r="CJ3096" i="1"/>
  <c r="CE3096" i="1"/>
  <c r="CB3096" i="1"/>
  <c r="BZ3096" i="1"/>
  <c r="CK3095" i="1"/>
  <c r="CJ3095" i="1"/>
  <c r="CE3095" i="1"/>
  <c r="CB3095" i="1"/>
  <c r="BZ3095" i="1"/>
  <c r="CK3094" i="1"/>
  <c r="CJ3094" i="1"/>
  <c r="CE3094" i="1"/>
  <c r="CB3094" i="1"/>
  <c r="BZ3094" i="1"/>
  <c r="AT3094" i="1"/>
  <c r="AS3094" i="1"/>
  <c r="AR3094" i="1"/>
  <c r="AQ3094" i="1"/>
  <c r="AP3094" i="1"/>
  <c r="AO3094" i="1"/>
  <c r="CK3093" i="1"/>
  <c r="CJ3093" i="1"/>
  <c r="CE3093" i="1"/>
  <c r="CB3093" i="1"/>
  <c r="BZ3093" i="1"/>
  <c r="A3093" i="1"/>
  <c r="CK3092" i="1"/>
  <c r="CJ3092" i="1"/>
  <c r="CE3092" i="1"/>
  <c r="CB3092" i="1"/>
  <c r="BZ3092" i="1"/>
  <c r="A3092" i="1"/>
  <c r="CK3091" i="1"/>
  <c r="CJ3091" i="1"/>
  <c r="CE3091" i="1"/>
  <c r="CB3091" i="1"/>
  <c r="BZ3091" i="1"/>
  <c r="A3091" i="1"/>
  <c r="CK3090" i="1"/>
  <c r="CJ3090" i="1"/>
  <c r="CE3090" i="1"/>
  <c r="CB3090" i="1"/>
  <c r="BZ3090" i="1"/>
  <c r="A3090" i="1"/>
  <c r="CK3089" i="1"/>
  <c r="CJ3089" i="1"/>
  <c r="CE3089" i="1"/>
  <c r="CB3089" i="1"/>
  <c r="BZ3089" i="1"/>
  <c r="A3089" i="1"/>
  <c r="CK3088" i="1"/>
  <c r="CJ3088" i="1"/>
  <c r="CE3088" i="1"/>
  <c r="CB3088" i="1"/>
  <c r="BZ3088" i="1"/>
  <c r="A3088" i="1"/>
  <c r="CK3087" i="1"/>
  <c r="CJ3087" i="1"/>
  <c r="CH3087" i="1"/>
  <c r="CE3087" i="1"/>
  <c r="CB3087" i="1"/>
  <c r="BZ3087" i="1"/>
  <c r="AT3087" i="1"/>
  <c r="AS3087" i="1"/>
  <c r="AN3087" i="1"/>
  <c r="A3087" i="1"/>
  <c r="CK3086" i="1"/>
  <c r="CJ3086" i="1"/>
  <c r="CH3086" i="1"/>
  <c r="CE3086" i="1"/>
  <c r="CB3086" i="1"/>
  <c r="BZ3086" i="1"/>
  <c r="AT3086" i="1"/>
  <c r="AS3086" i="1"/>
  <c r="AN3086" i="1"/>
  <c r="A3086" i="1"/>
  <c r="CK3085" i="1"/>
  <c r="CJ3085" i="1"/>
  <c r="CH3085" i="1"/>
  <c r="CE3085" i="1"/>
  <c r="CB3085" i="1"/>
  <c r="BZ3085" i="1"/>
  <c r="AT3085" i="1"/>
  <c r="AS3085" i="1"/>
  <c r="AN3085" i="1"/>
  <c r="A3085" i="1"/>
  <c r="CK3084" i="1"/>
  <c r="CJ3084" i="1"/>
  <c r="CH3084" i="1"/>
  <c r="CE3084" i="1"/>
  <c r="CB3084" i="1"/>
  <c r="BZ3084" i="1"/>
  <c r="AT3084" i="1"/>
  <c r="AS3084" i="1"/>
  <c r="AN3084" i="1"/>
  <c r="A3084" i="1"/>
  <c r="CK3083" i="1"/>
  <c r="CJ3083" i="1"/>
  <c r="CH3083" i="1"/>
  <c r="CE3083" i="1"/>
  <c r="CB3083" i="1"/>
  <c r="BZ3083" i="1"/>
  <c r="AT3083" i="1"/>
  <c r="AS3083" i="1"/>
  <c r="AN3083" i="1"/>
  <c r="A3083" i="1"/>
  <c r="CK3082" i="1"/>
  <c r="CJ3082" i="1"/>
  <c r="CH3082" i="1"/>
  <c r="CE3082" i="1"/>
  <c r="CB3082" i="1"/>
  <c r="BZ3082" i="1"/>
  <c r="AT3082" i="1"/>
  <c r="AS3082" i="1"/>
  <c r="AN3082" i="1"/>
  <c r="A3082" i="1"/>
  <c r="CK3081" i="1"/>
  <c r="CJ3081" i="1"/>
  <c r="CH3081" i="1"/>
  <c r="CE3081" i="1"/>
  <c r="CB3081" i="1"/>
  <c r="BZ3081" i="1"/>
  <c r="AT3081" i="1"/>
  <c r="AS3081" i="1"/>
  <c r="AN3081" i="1"/>
  <c r="A3081" i="1"/>
  <c r="CK3080" i="1"/>
  <c r="CJ3080" i="1"/>
  <c r="CH3080" i="1"/>
  <c r="CE3080" i="1"/>
  <c r="CB3080" i="1"/>
  <c r="BZ3080" i="1"/>
  <c r="AT3080" i="1"/>
  <c r="AS3080" i="1"/>
  <c r="AN3080" i="1"/>
  <c r="A3080" i="1"/>
  <c r="CK3079" i="1"/>
  <c r="CJ3079" i="1"/>
  <c r="CE3079" i="1"/>
  <c r="CB3079" i="1"/>
  <c r="BZ3079" i="1"/>
  <c r="AS3079" i="1"/>
  <c r="AN3079" i="1"/>
  <c r="A3079" i="1"/>
  <c r="CK3078" i="1"/>
  <c r="CJ3078" i="1"/>
  <c r="CH3078" i="1"/>
  <c r="CE3078" i="1"/>
  <c r="CB3078" i="1"/>
  <c r="BZ3078" i="1"/>
  <c r="AS3078" i="1"/>
  <c r="AN3078" i="1"/>
  <c r="A3078" i="1"/>
  <c r="CK3077" i="1"/>
  <c r="CJ3077" i="1"/>
  <c r="CE3077" i="1"/>
  <c r="CB3077" i="1"/>
  <c r="BZ3077" i="1"/>
  <c r="AS3077" i="1"/>
  <c r="AN3077" i="1"/>
  <c r="A3077" i="1"/>
  <c r="CK3076" i="1"/>
  <c r="CJ3076" i="1"/>
  <c r="CH3076" i="1"/>
  <c r="CE3076" i="1"/>
  <c r="CB3076" i="1"/>
  <c r="BZ3076" i="1"/>
  <c r="AS3076" i="1"/>
  <c r="AN3076" i="1"/>
  <c r="A3076" i="1"/>
  <c r="CK3075" i="1"/>
  <c r="CJ3075" i="1"/>
  <c r="CE3075" i="1"/>
  <c r="CB3075" i="1"/>
  <c r="BZ3075" i="1"/>
  <c r="AS3075" i="1"/>
  <c r="AN3075" i="1"/>
  <c r="A3075" i="1"/>
  <c r="CK3074" i="1"/>
  <c r="CJ3074" i="1"/>
  <c r="CH3074" i="1"/>
  <c r="CE3074" i="1"/>
  <c r="CB3074" i="1"/>
  <c r="BZ3074" i="1"/>
  <c r="AS3074" i="1"/>
  <c r="AN3074" i="1"/>
  <c r="A3074" i="1"/>
  <c r="CK3073" i="1"/>
  <c r="CJ3073" i="1"/>
  <c r="CE3073" i="1"/>
  <c r="CB3073" i="1"/>
  <c r="BZ3073" i="1"/>
  <c r="AS3073" i="1"/>
  <c r="AN3073" i="1"/>
  <c r="A3073" i="1"/>
  <c r="CK3072" i="1"/>
  <c r="CJ3072" i="1"/>
  <c r="CE3072" i="1"/>
  <c r="CB3072" i="1"/>
  <c r="BZ3072" i="1"/>
  <c r="AS3072" i="1"/>
  <c r="AN3072" i="1"/>
  <c r="A3072" i="1"/>
  <c r="CK3071" i="1"/>
  <c r="CJ3071" i="1"/>
  <c r="CH3071" i="1"/>
  <c r="CE3071" i="1"/>
  <c r="CB3071" i="1"/>
  <c r="BZ3071" i="1"/>
  <c r="AS3071" i="1"/>
  <c r="AN3071" i="1"/>
  <c r="A3071" i="1"/>
  <c r="CK3070" i="1"/>
  <c r="CJ3070" i="1"/>
  <c r="CE3070" i="1"/>
  <c r="CB3070" i="1"/>
  <c r="BZ3070" i="1"/>
  <c r="AS3070" i="1"/>
  <c r="AN3070" i="1"/>
  <c r="A3070" i="1"/>
  <c r="CK3069" i="1"/>
  <c r="CJ3069" i="1"/>
  <c r="CE3069" i="1"/>
  <c r="CB3069" i="1"/>
  <c r="BZ3069" i="1"/>
  <c r="AS3069" i="1"/>
  <c r="AN3069" i="1"/>
  <c r="A3069" i="1"/>
  <c r="CK3068" i="1"/>
  <c r="CJ3068" i="1"/>
  <c r="CH3068" i="1"/>
  <c r="CE3068" i="1"/>
  <c r="CB3068" i="1"/>
  <c r="BZ3068" i="1"/>
  <c r="AS3068" i="1"/>
  <c r="AN3068" i="1"/>
  <c r="A3068" i="1"/>
  <c r="CK3067" i="1"/>
  <c r="CJ3067" i="1"/>
  <c r="CE3067" i="1"/>
  <c r="CB3067" i="1"/>
  <c r="BZ3067" i="1"/>
  <c r="AT3067" i="1"/>
  <c r="AS3067" i="1"/>
  <c r="AR3067" i="1"/>
  <c r="AN3067" i="1"/>
  <c r="CK3066" i="1"/>
  <c r="CJ3066" i="1"/>
  <c r="CE3066" i="1"/>
  <c r="CB3066" i="1"/>
  <c r="BZ3066" i="1"/>
  <c r="AT3066" i="1"/>
  <c r="AS3066" i="1"/>
  <c r="AR3066" i="1"/>
  <c r="AN3066" i="1"/>
  <c r="CK3065" i="1"/>
  <c r="CJ3065" i="1"/>
  <c r="CE3065" i="1"/>
  <c r="CB3065" i="1"/>
  <c r="BZ3065" i="1"/>
  <c r="AT3065" i="1"/>
  <c r="AS3065" i="1"/>
  <c r="AR3065" i="1"/>
  <c r="AN3065" i="1"/>
  <c r="CK3064" i="1"/>
  <c r="CJ3064" i="1"/>
  <c r="CE3064" i="1"/>
  <c r="CB3064" i="1"/>
  <c r="BZ3064" i="1"/>
  <c r="AT3064" i="1"/>
  <c r="AS3064" i="1"/>
  <c r="AR3064" i="1"/>
  <c r="AN3064" i="1"/>
  <c r="CK3063" i="1"/>
  <c r="CJ3063" i="1"/>
  <c r="CE3063" i="1"/>
  <c r="CB3063" i="1"/>
  <c r="BZ3063" i="1"/>
  <c r="AT3063" i="1"/>
  <c r="AS3063" i="1"/>
  <c r="AR3063" i="1"/>
  <c r="AN3063" i="1"/>
  <c r="CK3062" i="1"/>
  <c r="CJ3062" i="1"/>
  <c r="CE3062" i="1"/>
  <c r="CB3062" i="1"/>
  <c r="BZ3062" i="1"/>
  <c r="AT3062" i="1"/>
  <c r="AS3062" i="1"/>
  <c r="AR3062" i="1"/>
  <c r="AQ3062" i="1"/>
  <c r="AP3062" i="1"/>
  <c r="AO3062" i="1"/>
  <c r="AN3062" i="1"/>
  <c r="CJ3061" i="1"/>
  <c r="CB3061" i="1"/>
  <c r="AT3061" i="1"/>
  <c r="AS3061" i="1"/>
  <c r="AR3061" i="1"/>
  <c r="AN3061" i="1"/>
  <c r="CJ3060" i="1"/>
  <c r="CB3060" i="1"/>
  <c r="AT3060" i="1"/>
  <c r="AS3060" i="1"/>
  <c r="AR3060" i="1"/>
  <c r="AN3060" i="1"/>
  <c r="CJ3059" i="1"/>
  <c r="CB3059" i="1"/>
  <c r="AT3059" i="1"/>
  <c r="AS3059" i="1"/>
  <c r="AR3059" i="1"/>
  <c r="AN3059" i="1"/>
  <c r="CJ3058" i="1"/>
  <c r="CB3058" i="1"/>
  <c r="CJ3057" i="1"/>
  <c r="CB3057" i="1"/>
  <c r="CK3056" i="1"/>
  <c r="CJ3056" i="1"/>
  <c r="CE3056" i="1"/>
  <c r="CB3056" i="1"/>
  <c r="BZ3056" i="1"/>
  <c r="AT3056" i="1"/>
  <c r="AS3056" i="1"/>
  <c r="AR3056" i="1"/>
  <c r="AQ3056" i="1"/>
  <c r="AP3056" i="1"/>
  <c r="AO3056" i="1"/>
  <c r="AN3056" i="1"/>
  <c r="CM3055" i="1"/>
  <c r="CK3055" i="1"/>
  <c r="CJ3055" i="1"/>
  <c r="CE3055" i="1"/>
  <c r="CB3055" i="1"/>
  <c r="BZ3055" i="1"/>
  <c r="BT3055" i="1"/>
  <c r="AT3055" i="1"/>
  <c r="AS3055" i="1"/>
  <c r="AR3055" i="1"/>
  <c r="AQ3055" i="1"/>
  <c r="AP3055" i="1"/>
  <c r="AO3055" i="1"/>
  <c r="AN3055" i="1"/>
  <c r="CK3054" i="1"/>
  <c r="CJ3054" i="1"/>
  <c r="CE3054" i="1"/>
  <c r="CB3054" i="1"/>
  <c r="BZ3054" i="1"/>
  <c r="CK3053" i="1"/>
  <c r="CJ3053" i="1"/>
  <c r="CE3053" i="1"/>
  <c r="CB3053" i="1"/>
  <c r="BZ3053" i="1"/>
  <c r="AT3053" i="1"/>
  <c r="AS3053" i="1"/>
  <c r="AR3053" i="1"/>
  <c r="AQ3053" i="1"/>
  <c r="AP3053" i="1"/>
  <c r="AO3053" i="1"/>
  <c r="AN3053" i="1"/>
  <c r="CK3052" i="1"/>
  <c r="CJ3052" i="1"/>
  <c r="CE3052" i="1"/>
  <c r="CB3052" i="1"/>
  <c r="BZ3052" i="1"/>
  <c r="AT3052" i="1"/>
  <c r="AS3052" i="1"/>
  <c r="AR3052" i="1"/>
  <c r="AQ3052" i="1"/>
  <c r="AP3052" i="1"/>
  <c r="AO3052" i="1"/>
  <c r="AN3052" i="1"/>
  <c r="CK3051" i="1"/>
  <c r="CJ3051" i="1"/>
  <c r="CE3051" i="1"/>
  <c r="CB3051" i="1"/>
  <c r="BZ3051" i="1"/>
  <c r="AT3051" i="1"/>
  <c r="AS3051" i="1"/>
  <c r="AR3051" i="1"/>
  <c r="AQ3051" i="1"/>
  <c r="AP3051" i="1"/>
  <c r="AO3051" i="1"/>
  <c r="AN3051" i="1"/>
  <c r="CK3050" i="1"/>
  <c r="CJ3050" i="1"/>
  <c r="CE3050" i="1"/>
  <c r="CB3050" i="1"/>
  <c r="BZ3050" i="1"/>
  <c r="AS3050" i="1"/>
  <c r="AN3050" i="1"/>
  <c r="CK3049" i="1"/>
  <c r="CJ3049" i="1"/>
  <c r="CE3049" i="1"/>
  <c r="CB3049" i="1"/>
  <c r="BZ3049" i="1"/>
  <c r="AS3049" i="1"/>
  <c r="AN3049" i="1"/>
  <c r="CK3048" i="1"/>
  <c r="CJ3048" i="1"/>
  <c r="CE3048" i="1"/>
  <c r="CB3048" i="1"/>
  <c r="BZ3048" i="1"/>
  <c r="AT3048" i="1"/>
  <c r="AS3048" i="1"/>
  <c r="AR3048" i="1"/>
  <c r="AQ3048" i="1"/>
  <c r="AP3048" i="1"/>
  <c r="AO3048" i="1"/>
  <c r="CK3047" i="1"/>
  <c r="CJ3047" i="1"/>
  <c r="CE3047" i="1"/>
  <c r="CB3047" i="1"/>
  <c r="BZ3047" i="1"/>
  <c r="AN3047" i="1"/>
  <c r="CK3046" i="1"/>
  <c r="CJ3046" i="1"/>
  <c r="CE3046" i="1"/>
  <c r="CB3046" i="1"/>
  <c r="BZ3046" i="1"/>
  <c r="AN3046" i="1"/>
  <c r="CM3045" i="1"/>
  <c r="CK3045" i="1"/>
  <c r="CJ3045" i="1"/>
  <c r="CE3045" i="1"/>
  <c r="CB3045" i="1"/>
  <c r="BZ3045" i="1"/>
  <c r="AT3045" i="1"/>
  <c r="AS3045" i="1"/>
  <c r="AR3045" i="1"/>
  <c r="AQ3045" i="1"/>
  <c r="AP3045" i="1"/>
  <c r="AO3045" i="1"/>
  <c r="CK3044" i="1"/>
  <c r="CJ3044" i="1"/>
  <c r="CE3044" i="1"/>
  <c r="CB3044" i="1"/>
  <c r="BZ3044" i="1"/>
  <c r="AN3044" i="1"/>
  <c r="A3044" i="1"/>
  <c r="CK3043" i="1"/>
  <c r="CJ3043" i="1"/>
  <c r="CE3043" i="1"/>
  <c r="CB3043" i="1"/>
  <c r="BZ3043" i="1"/>
  <c r="AN3043" i="1"/>
  <c r="A3043" i="1"/>
  <c r="CK3042" i="1"/>
  <c r="CJ3042" i="1"/>
  <c r="CE3042" i="1"/>
  <c r="CB3042" i="1"/>
  <c r="BZ3042" i="1"/>
  <c r="AN3042" i="1"/>
  <c r="A3042" i="1"/>
  <c r="CK3041" i="1"/>
  <c r="CJ3041" i="1"/>
  <c r="CE3041" i="1"/>
  <c r="CB3041" i="1"/>
  <c r="BZ3041" i="1"/>
  <c r="AN3041" i="1"/>
  <c r="A3041" i="1"/>
  <c r="CK3040" i="1"/>
  <c r="CJ3040" i="1"/>
  <c r="CE3040" i="1"/>
  <c r="CB3040" i="1"/>
  <c r="BZ3040" i="1"/>
  <c r="AN3040" i="1"/>
  <c r="A3040" i="1"/>
  <c r="CK3039" i="1"/>
  <c r="CJ3039" i="1"/>
  <c r="CE3039" i="1"/>
  <c r="CB3039" i="1"/>
  <c r="BZ3039" i="1"/>
  <c r="AN3039" i="1"/>
  <c r="A3039" i="1"/>
  <c r="CK3038" i="1"/>
  <c r="CJ3038" i="1"/>
  <c r="CE3038" i="1"/>
  <c r="CB3038" i="1"/>
  <c r="BZ3038" i="1"/>
  <c r="AN3038" i="1"/>
  <c r="A3038" i="1"/>
  <c r="CK3037" i="1"/>
  <c r="CJ3037" i="1"/>
  <c r="CE3037" i="1"/>
  <c r="CB3037" i="1"/>
  <c r="BZ3037" i="1"/>
  <c r="AN3037" i="1"/>
  <c r="A3037" i="1"/>
  <c r="CK3036" i="1"/>
  <c r="CJ3036" i="1"/>
  <c r="CE3036" i="1"/>
  <c r="CB3036" i="1"/>
  <c r="BZ3036" i="1"/>
  <c r="AN3036" i="1"/>
  <c r="A3036" i="1"/>
  <c r="CK3035" i="1"/>
  <c r="CJ3035" i="1"/>
  <c r="CE3035" i="1"/>
  <c r="CB3035" i="1"/>
  <c r="BZ3035" i="1"/>
  <c r="AN3035" i="1"/>
  <c r="A3035" i="1"/>
  <c r="CK3034" i="1"/>
  <c r="CJ3034" i="1"/>
  <c r="CE3034" i="1"/>
  <c r="CB3034" i="1"/>
  <c r="BZ3034" i="1"/>
  <c r="AN3034" i="1"/>
  <c r="A3034" i="1"/>
  <c r="CK3033" i="1"/>
  <c r="CJ3033" i="1"/>
  <c r="CE3033" i="1"/>
  <c r="CB3033" i="1"/>
  <c r="BZ3033" i="1"/>
  <c r="AN3033" i="1"/>
  <c r="A3033" i="1"/>
  <c r="CK3032" i="1"/>
  <c r="CJ3032" i="1"/>
  <c r="CE3032" i="1"/>
  <c r="CB3032" i="1"/>
  <c r="BZ3032" i="1"/>
  <c r="AN3032" i="1"/>
  <c r="A3032" i="1"/>
  <c r="CK3031" i="1"/>
  <c r="CJ3031" i="1"/>
  <c r="CE3031" i="1"/>
  <c r="CB3031" i="1"/>
  <c r="BZ3031" i="1"/>
  <c r="AN3031" i="1"/>
  <c r="A3031" i="1"/>
  <c r="CK3030" i="1"/>
  <c r="CJ3030" i="1"/>
  <c r="CE3030" i="1"/>
  <c r="CB3030" i="1"/>
  <c r="BZ3030" i="1"/>
  <c r="AN3030" i="1"/>
  <c r="A3030" i="1"/>
  <c r="CK3029" i="1"/>
  <c r="CJ3029" i="1"/>
  <c r="CE3029" i="1"/>
  <c r="CB3029" i="1"/>
  <c r="BZ3029" i="1"/>
  <c r="AN3029" i="1"/>
  <c r="A3029" i="1"/>
  <c r="CK3028" i="1"/>
  <c r="CJ3028" i="1"/>
  <c r="CE3028" i="1"/>
  <c r="CB3028" i="1"/>
  <c r="BZ3028" i="1"/>
  <c r="AN3028" i="1"/>
  <c r="A3028" i="1"/>
  <c r="CK3027" i="1"/>
  <c r="CJ3027" i="1"/>
  <c r="CE3027" i="1"/>
  <c r="CB3027" i="1"/>
  <c r="BZ3027" i="1"/>
  <c r="AN3027" i="1"/>
  <c r="A3027" i="1"/>
  <c r="CK3026" i="1"/>
  <c r="CJ3026" i="1"/>
  <c r="CE3026" i="1"/>
  <c r="CB3026" i="1"/>
  <c r="BZ3026" i="1"/>
  <c r="AN3026" i="1"/>
  <c r="A3026" i="1"/>
  <c r="CK3025" i="1"/>
  <c r="CJ3025" i="1"/>
  <c r="CE3025" i="1"/>
  <c r="CB3025" i="1"/>
  <c r="BZ3025" i="1"/>
  <c r="AS3025" i="1"/>
  <c r="AN3025" i="1"/>
  <c r="CK3024" i="1"/>
  <c r="CJ3024" i="1"/>
  <c r="CE3024" i="1"/>
  <c r="CB3024" i="1"/>
  <c r="BZ3024" i="1"/>
  <c r="AS3024" i="1"/>
  <c r="AN3024" i="1"/>
  <c r="CK3023" i="1"/>
  <c r="CJ3023" i="1"/>
  <c r="CE3023" i="1"/>
  <c r="CB3023" i="1"/>
  <c r="BZ3023" i="1"/>
  <c r="AS3023" i="1"/>
  <c r="AN3023" i="1"/>
  <c r="CK3022" i="1"/>
  <c r="CJ3022" i="1"/>
  <c r="CE3022" i="1"/>
  <c r="CB3022" i="1"/>
  <c r="BZ3022" i="1"/>
  <c r="AS3022" i="1"/>
  <c r="AN3022" i="1"/>
  <c r="CK3021" i="1"/>
  <c r="CJ3021" i="1"/>
  <c r="CE3021" i="1"/>
  <c r="CB3021" i="1"/>
  <c r="BZ3021" i="1"/>
  <c r="AS3021" i="1"/>
  <c r="AN3021" i="1"/>
  <c r="CK3020" i="1"/>
  <c r="CJ3020" i="1"/>
  <c r="CE3020" i="1"/>
  <c r="CB3020" i="1"/>
  <c r="BZ3020" i="1"/>
  <c r="AS3020" i="1"/>
  <c r="AN3020" i="1"/>
  <c r="CK3019" i="1"/>
  <c r="CJ3019" i="1"/>
  <c r="CE3019" i="1"/>
  <c r="CB3019" i="1"/>
  <c r="BZ3019" i="1"/>
  <c r="AT3019" i="1"/>
  <c r="AS3019" i="1"/>
  <c r="AN3019" i="1"/>
  <c r="CM3018" i="1"/>
  <c r="CK3018" i="1"/>
  <c r="CJ3018" i="1"/>
  <c r="CE3018" i="1"/>
  <c r="CB3018" i="1"/>
  <c r="BZ3018" i="1"/>
  <c r="AT3018" i="1"/>
  <c r="AS3018" i="1"/>
  <c r="AR3018" i="1"/>
  <c r="AQ3018" i="1"/>
  <c r="AP3018" i="1"/>
  <c r="AO3018" i="1"/>
  <c r="CK3017" i="1"/>
  <c r="CJ3017" i="1"/>
  <c r="CE3017" i="1"/>
  <c r="CB3017" i="1"/>
  <c r="BZ3017" i="1"/>
  <c r="AN3017" i="1"/>
  <c r="A3017" i="1"/>
  <c r="CK3016" i="1"/>
  <c r="CJ3016" i="1"/>
  <c r="CE3016" i="1"/>
  <c r="CB3016" i="1"/>
  <c r="BZ3016" i="1"/>
  <c r="AN3016" i="1"/>
  <c r="A3016" i="1"/>
  <c r="CK3015" i="1"/>
  <c r="CJ3015" i="1"/>
  <c r="CE3015" i="1"/>
  <c r="CB3015" i="1"/>
  <c r="BZ3015" i="1"/>
  <c r="AN3015" i="1"/>
  <c r="A3015" i="1"/>
  <c r="CK3014" i="1"/>
  <c r="CJ3014" i="1"/>
  <c r="CE3014" i="1"/>
  <c r="CB3014" i="1"/>
  <c r="BZ3014" i="1"/>
  <c r="AN3014" i="1"/>
  <c r="A3014" i="1"/>
  <c r="CK3013" i="1"/>
  <c r="CJ3013" i="1"/>
  <c r="CE3013" i="1"/>
  <c r="CB3013" i="1"/>
  <c r="BZ3013" i="1"/>
  <c r="AT3013" i="1"/>
  <c r="AS3013" i="1"/>
  <c r="AR3013" i="1"/>
  <c r="AQ3013" i="1"/>
  <c r="AP3013" i="1"/>
  <c r="AO3013" i="1"/>
  <c r="AN3013" i="1"/>
  <c r="A3013" i="1"/>
  <c r="CK3012" i="1"/>
  <c r="CJ3012" i="1"/>
  <c r="CE3012" i="1"/>
  <c r="CB3012" i="1"/>
  <c r="BZ3012" i="1"/>
  <c r="AT3012" i="1"/>
  <c r="AS3012" i="1"/>
  <c r="AR3012" i="1"/>
  <c r="AQ3012" i="1"/>
  <c r="AP3012" i="1"/>
  <c r="AO3012" i="1"/>
  <c r="AN3012" i="1"/>
  <c r="A3012" i="1"/>
  <c r="CK3011" i="1"/>
  <c r="CJ3011" i="1"/>
  <c r="CE3011" i="1"/>
  <c r="CB3011" i="1"/>
  <c r="BZ3011" i="1"/>
  <c r="AT3011" i="1"/>
  <c r="AS3011" i="1"/>
  <c r="AR3011" i="1"/>
  <c r="AQ3011" i="1"/>
  <c r="AP3011" i="1"/>
  <c r="AO3011" i="1"/>
  <c r="AN3011" i="1"/>
  <c r="A3011" i="1"/>
  <c r="CK3010" i="1"/>
  <c r="CJ3010" i="1"/>
  <c r="CE3010" i="1"/>
  <c r="CB3010" i="1"/>
  <c r="BZ3010" i="1"/>
  <c r="AS3010" i="1"/>
  <c r="AN3010" i="1"/>
  <c r="A3010" i="1"/>
  <c r="CK3009" i="1"/>
  <c r="CJ3009" i="1"/>
  <c r="CE3009" i="1"/>
  <c r="CB3009" i="1"/>
  <c r="BZ3009" i="1"/>
  <c r="AS3009" i="1"/>
  <c r="AN3009" i="1"/>
  <c r="A3009" i="1"/>
  <c r="CK3008" i="1"/>
  <c r="CJ3008" i="1"/>
  <c r="CE3008" i="1"/>
  <c r="CB3008" i="1"/>
  <c r="BZ3008" i="1"/>
  <c r="AS3008" i="1"/>
  <c r="AN3008" i="1"/>
  <c r="A3008" i="1"/>
  <c r="CK3007" i="1"/>
  <c r="CJ3007" i="1"/>
  <c r="CE3007" i="1"/>
  <c r="CB3007" i="1"/>
  <c r="BZ3007" i="1"/>
  <c r="AT3007" i="1"/>
  <c r="AS3007" i="1"/>
  <c r="AR3007" i="1"/>
  <c r="AQ3007" i="1"/>
  <c r="AP3007" i="1"/>
  <c r="AO3007" i="1"/>
  <c r="AN3007" i="1"/>
  <c r="A3007" i="1"/>
  <c r="CM3006" i="1"/>
  <c r="CK3006" i="1"/>
  <c r="CJ3006" i="1"/>
  <c r="CE3006" i="1"/>
  <c r="CB3006" i="1"/>
  <c r="BZ3006" i="1"/>
  <c r="AN3006" i="1"/>
  <c r="A3006" i="1"/>
  <c r="CM3005" i="1"/>
  <c r="CK3005" i="1"/>
  <c r="CJ3005" i="1"/>
  <c r="CE3005" i="1"/>
  <c r="CB3005" i="1"/>
  <c r="BZ3005" i="1"/>
  <c r="AN3005" i="1"/>
  <c r="A3005" i="1"/>
  <c r="CM3004" i="1"/>
  <c r="CK3004" i="1"/>
  <c r="CJ3004" i="1"/>
  <c r="CE3004" i="1"/>
  <c r="CB3004" i="1"/>
  <c r="BZ3004" i="1"/>
  <c r="AN3004" i="1"/>
  <c r="A3004" i="1"/>
  <c r="CM3003" i="1"/>
  <c r="CK3003" i="1"/>
  <c r="CJ3003" i="1"/>
  <c r="CE3003" i="1"/>
  <c r="CB3003" i="1"/>
  <c r="BZ3003" i="1"/>
  <c r="AN3003" i="1"/>
  <c r="A3003" i="1"/>
  <c r="CM3002" i="1"/>
  <c r="CK3002" i="1"/>
  <c r="CJ3002" i="1"/>
  <c r="CE3002" i="1"/>
  <c r="CB3002" i="1"/>
  <c r="BZ3002" i="1"/>
  <c r="AN3002" i="1"/>
  <c r="A3002" i="1"/>
  <c r="CM3001" i="1"/>
  <c r="CK3001" i="1"/>
  <c r="CJ3001" i="1"/>
  <c r="CE3001" i="1"/>
  <c r="CB3001" i="1"/>
  <c r="BZ3001" i="1"/>
  <c r="AN3001" i="1"/>
  <c r="A3001" i="1"/>
  <c r="CM3000" i="1"/>
  <c r="CK3000" i="1"/>
  <c r="CJ3000" i="1"/>
  <c r="CE3000" i="1"/>
  <c r="CB3000" i="1"/>
  <c r="BZ3000" i="1"/>
  <c r="AN3000" i="1"/>
  <c r="A3000" i="1"/>
  <c r="CM2999" i="1"/>
  <c r="CK2999" i="1"/>
  <c r="CJ2999" i="1"/>
  <c r="CE2999" i="1"/>
  <c r="CB2999" i="1"/>
  <c r="BZ2999" i="1"/>
  <c r="AN2999" i="1"/>
  <c r="A2999" i="1"/>
  <c r="CM2998" i="1"/>
  <c r="CK2998" i="1"/>
  <c r="CJ2998" i="1"/>
  <c r="CE2998" i="1"/>
  <c r="CB2998" i="1"/>
  <c r="BZ2998" i="1"/>
  <c r="AN2998" i="1"/>
  <c r="A2998" i="1"/>
  <c r="CM2997" i="1"/>
  <c r="CK2997" i="1"/>
  <c r="CJ2997" i="1"/>
  <c r="CE2997" i="1"/>
  <c r="CB2997" i="1"/>
  <c r="BZ2997" i="1"/>
  <c r="AN2997" i="1"/>
  <c r="A2997" i="1"/>
  <c r="CM2996" i="1"/>
  <c r="CK2996" i="1"/>
  <c r="CJ2996" i="1"/>
  <c r="CE2996" i="1"/>
  <c r="CB2996" i="1"/>
  <c r="BZ2996" i="1"/>
  <c r="AN2996" i="1"/>
  <c r="A2996" i="1"/>
  <c r="CM2995" i="1"/>
  <c r="CK2995" i="1"/>
  <c r="CJ2995" i="1"/>
  <c r="CE2995" i="1"/>
  <c r="CB2995" i="1"/>
  <c r="BZ2995" i="1"/>
  <c r="AN2995" i="1"/>
  <c r="A2995" i="1"/>
  <c r="CM2994" i="1"/>
  <c r="CK2994" i="1"/>
  <c r="CJ2994" i="1"/>
  <c r="CE2994" i="1"/>
  <c r="CB2994" i="1"/>
  <c r="BZ2994" i="1"/>
  <c r="AN2994" i="1"/>
  <c r="A2994" i="1"/>
  <c r="CM2993" i="1"/>
  <c r="CK2993" i="1"/>
  <c r="CJ2993" i="1"/>
  <c r="CE2993" i="1"/>
  <c r="CB2993" i="1"/>
  <c r="BZ2993" i="1"/>
  <c r="AN2993" i="1"/>
  <c r="A2993" i="1"/>
  <c r="CM2992" i="1"/>
  <c r="CK2992" i="1"/>
  <c r="CJ2992" i="1"/>
  <c r="CE2992" i="1"/>
  <c r="CB2992" i="1"/>
  <c r="BZ2992" i="1"/>
  <c r="AN2992" i="1"/>
  <c r="A2992" i="1"/>
  <c r="CM2991" i="1"/>
  <c r="CK2991" i="1"/>
  <c r="CJ2991" i="1"/>
  <c r="CE2991" i="1"/>
  <c r="CB2991" i="1"/>
  <c r="BZ2991" i="1"/>
  <c r="AN2991" i="1"/>
  <c r="A2991" i="1"/>
  <c r="CM2990" i="1"/>
  <c r="CK2990" i="1"/>
  <c r="CJ2990" i="1"/>
  <c r="CE2990" i="1"/>
  <c r="CB2990" i="1"/>
  <c r="BZ2990" i="1"/>
  <c r="AN2990" i="1"/>
  <c r="A2990" i="1"/>
  <c r="CM2989" i="1"/>
  <c r="CK2989" i="1"/>
  <c r="CJ2989" i="1"/>
  <c r="CE2989" i="1"/>
  <c r="CB2989" i="1"/>
  <c r="BZ2989" i="1"/>
  <c r="AN2989" i="1"/>
  <c r="A2989" i="1"/>
  <c r="CM2988" i="1"/>
  <c r="CK2988" i="1"/>
  <c r="CJ2988" i="1"/>
  <c r="CE2988" i="1"/>
  <c r="CB2988" i="1"/>
  <c r="BZ2988" i="1"/>
  <c r="AN2988" i="1"/>
  <c r="A2988" i="1"/>
  <c r="CM2987" i="1"/>
  <c r="CK2987" i="1"/>
  <c r="CJ2987" i="1"/>
  <c r="CE2987" i="1"/>
  <c r="CB2987" i="1"/>
  <c r="BZ2987" i="1"/>
  <c r="AN2987" i="1"/>
  <c r="A2987" i="1"/>
  <c r="CM2986" i="1"/>
  <c r="CK2986" i="1"/>
  <c r="CJ2986" i="1"/>
  <c r="CE2986" i="1"/>
  <c r="CB2986" i="1"/>
  <c r="BZ2986" i="1"/>
  <c r="AN2986" i="1"/>
  <c r="A2986" i="1"/>
  <c r="CM2985" i="1"/>
  <c r="CK2985" i="1"/>
  <c r="CJ2985" i="1"/>
  <c r="CE2985" i="1"/>
  <c r="CB2985" i="1"/>
  <c r="BZ2985" i="1"/>
  <c r="AN2985" i="1"/>
  <c r="A2985" i="1"/>
  <c r="CM2984" i="1"/>
  <c r="CK2984" i="1"/>
  <c r="CJ2984" i="1"/>
  <c r="CE2984" i="1"/>
  <c r="CB2984" i="1"/>
  <c r="BZ2984" i="1"/>
  <c r="AN2984" i="1"/>
  <c r="A2984" i="1"/>
  <c r="CM2983" i="1"/>
  <c r="CK2983" i="1"/>
  <c r="CJ2983" i="1"/>
  <c r="CE2983" i="1"/>
  <c r="CB2983" i="1"/>
  <c r="BZ2983" i="1"/>
  <c r="AN2983" i="1"/>
  <c r="A2983" i="1"/>
  <c r="CM2982" i="1"/>
  <c r="CK2982" i="1"/>
  <c r="CJ2982" i="1"/>
  <c r="CE2982" i="1"/>
  <c r="CB2982" i="1"/>
  <c r="BZ2982" i="1"/>
  <c r="AN2982" i="1"/>
  <c r="A2982" i="1"/>
  <c r="CM2981" i="1"/>
  <c r="CK2981" i="1"/>
  <c r="CJ2981" i="1"/>
  <c r="CE2981" i="1"/>
  <c r="CB2981" i="1"/>
  <c r="BZ2981" i="1"/>
  <c r="AN2981" i="1"/>
  <c r="A2981" i="1"/>
  <c r="CM2980" i="1"/>
  <c r="CK2980" i="1"/>
  <c r="CJ2980" i="1"/>
  <c r="CE2980" i="1"/>
  <c r="CB2980" i="1"/>
  <c r="BZ2980" i="1"/>
  <c r="AN2980" i="1"/>
  <c r="A2980" i="1"/>
  <c r="CM2979" i="1"/>
  <c r="CK2979" i="1"/>
  <c r="CJ2979" i="1"/>
  <c r="CE2979" i="1"/>
  <c r="CB2979" i="1"/>
  <c r="BZ2979" i="1"/>
  <c r="AN2979" i="1"/>
  <c r="CM2978" i="1"/>
  <c r="CK2978" i="1"/>
  <c r="CJ2978" i="1"/>
  <c r="CE2978" i="1"/>
  <c r="CB2978" i="1"/>
  <c r="BZ2978" i="1"/>
  <c r="AN2978" i="1"/>
  <c r="CM2977" i="1"/>
  <c r="CK2977" i="1"/>
  <c r="CJ2977" i="1"/>
  <c r="CE2977" i="1"/>
  <c r="CB2977" i="1"/>
  <c r="BZ2977" i="1"/>
  <c r="AN2977" i="1"/>
  <c r="CM2976" i="1"/>
  <c r="CK2976" i="1"/>
  <c r="CJ2976" i="1"/>
  <c r="CE2976" i="1"/>
  <c r="CB2976" i="1"/>
  <c r="BZ2976" i="1"/>
  <c r="AN2976" i="1"/>
  <c r="CM2975" i="1"/>
  <c r="CK2975" i="1"/>
  <c r="CJ2975" i="1"/>
  <c r="CE2975" i="1"/>
  <c r="CB2975" i="1"/>
  <c r="BZ2975" i="1"/>
  <c r="AN2975" i="1"/>
  <c r="CM2974" i="1"/>
  <c r="CK2974" i="1"/>
  <c r="CJ2974" i="1"/>
  <c r="CE2974" i="1"/>
  <c r="CB2974" i="1"/>
  <c r="BZ2974" i="1"/>
  <c r="CK2973" i="1"/>
  <c r="CJ2973" i="1"/>
  <c r="CE2973" i="1"/>
  <c r="CB2973" i="1"/>
  <c r="BZ2973" i="1"/>
  <c r="CM2972" i="1"/>
  <c r="CK2972" i="1"/>
  <c r="CJ2972" i="1"/>
  <c r="CE2972" i="1"/>
  <c r="CB2972" i="1"/>
  <c r="BZ2972" i="1"/>
  <c r="CM2971" i="1"/>
  <c r="CK2971" i="1"/>
  <c r="CJ2971" i="1"/>
  <c r="CE2971" i="1"/>
  <c r="CB2971" i="1"/>
  <c r="BZ2971" i="1"/>
  <c r="CM2970" i="1"/>
  <c r="CK2970" i="1"/>
  <c r="CJ2970" i="1"/>
  <c r="CE2970" i="1"/>
  <c r="CB2970" i="1"/>
  <c r="BZ2970" i="1"/>
  <c r="CM2969" i="1"/>
  <c r="CK2969" i="1"/>
  <c r="CJ2969" i="1"/>
  <c r="CE2969" i="1"/>
  <c r="CB2969" i="1"/>
  <c r="BZ2969" i="1"/>
  <c r="AT2969" i="1"/>
  <c r="AS2969" i="1"/>
  <c r="AR2969" i="1"/>
  <c r="AQ2969" i="1"/>
  <c r="AP2969" i="1"/>
  <c r="AO2969" i="1"/>
  <c r="CM2968" i="1"/>
  <c r="CK2968" i="1"/>
  <c r="CJ2968" i="1"/>
  <c r="CE2968" i="1"/>
  <c r="CB2968" i="1"/>
  <c r="BZ2968" i="1"/>
  <c r="AT2968" i="1"/>
  <c r="AS2968" i="1"/>
  <c r="AR2968" i="1"/>
  <c r="AQ2968" i="1"/>
  <c r="AP2968" i="1"/>
  <c r="AO2968" i="1"/>
  <c r="CK2967" i="1"/>
  <c r="CJ2967" i="1"/>
  <c r="CE2967" i="1"/>
  <c r="BZ2967" i="1"/>
  <c r="AT2967" i="1"/>
  <c r="AS2967" i="1"/>
  <c r="AR2967" i="1"/>
  <c r="AN2967" i="1"/>
  <c r="CK2966" i="1"/>
  <c r="CJ2966" i="1"/>
  <c r="CE2966" i="1"/>
  <c r="BZ2966" i="1"/>
  <c r="AT2966" i="1"/>
  <c r="AS2966" i="1"/>
  <c r="AR2966" i="1"/>
  <c r="AN2966" i="1"/>
  <c r="CM2965" i="1"/>
  <c r="CK2965" i="1"/>
  <c r="CJ2965" i="1"/>
  <c r="CE2965" i="1"/>
  <c r="CB2965" i="1"/>
  <c r="BZ2965" i="1"/>
  <c r="AT2965" i="1"/>
  <c r="AS2965" i="1"/>
  <c r="AR2965" i="1"/>
  <c r="AQ2965" i="1"/>
  <c r="AP2965" i="1"/>
  <c r="AO2965" i="1"/>
  <c r="AN2965" i="1"/>
  <c r="CM2964" i="1"/>
  <c r="CK2964" i="1"/>
  <c r="CJ2964" i="1"/>
  <c r="CE2964" i="1"/>
  <c r="CB2964" i="1"/>
  <c r="BZ2964" i="1"/>
  <c r="AT2964" i="1"/>
  <c r="AS2964" i="1"/>
  <c r="AR2964" i="1"/>
  <c r="AQ2964" i="1"/>
  <c r="AP2964" i="1"/>
  <c r="AO2964" i="1"/>
  <c r="AN2964" i="1"/>
  <c r="CM2963" i="1"/>
  <c r="CK2963" i="1"/>
  <c r="CJ2963" i="1"/>
  <c r="CE2963" i="1"/>
  <c r="CB2963" i="1"/>
  <c r="BZ2963" i="1"/>
  <c r="AT2963" i="1"/>
  <c r="AS2963" i="1"/>
  <c r="AR2963" i="1"/>
  <c r="AN2963" i="1"/>
  <c r="CM2962" i="1"/>
  <c r="CK2962" i="1"/>
  <c r="CJ2962" i="1"/>
  <c r="CE2962" i="1"/>
  <c r="CB2962" i="1"/>
  <c r="BZ2962" i="1"/>
  <c r="AT2962" i="1"/>
  <c r="AS2962" i="1"/>
  <c r="AR2962" i="1"/>
  <c r="AN2962" i="1"/>
  <c r="CM2961" i="1"/>
  <c r="CK2961" i="1"/>
  <c r="CJ2961" i="1"/>
  <c r="CE2961" i="1"/>
  <c r="CB2961" i="1"/>
  <c r="BZ2961" i="1"/>
  <c r="AT2961" i="1"/>
  <c r="AS2961" i="1"/>
  <c r="AR2961" i="1"/>
  <c r="AN2961" i="1"/>
  <c r="CM2960" i="1"/>
  <c r="CK2960" i="1"/>
  <c r="CJ2960" i="1"/>
  <c r="CE2960" i="1"/>
  <c r="CB2960" i="1"/>
  <c r="BZ2960" i="1"/>
  <c r="AT2960" i="1"/>
  <c r="AS2960" i="1"/>
  <c r="AR2960" i="1"/>
  <c r="AN2960" i="1"/>
  <c r="CM2959" i="1"/>
  <c r="CK2959" i="1"/>
  <c r="CJ2959" i="1"/>
  <c r="CE2959" i="1"/>
  <c r="CB2959" i="1"/>
  <c r="BZ2959" i="1"/>
  <c r="AT2959" i="1"/>
  <c r="AS2959" i="1"/>
  <c r="AR2959" i="1"/>
  <c r="AN2959" i="1"/>
  <c r="CM2958" i="1"/>
  <c r="CK2958" i="1"/>
  <c r="CJ2958" i="1"/>
  <c r="CE2958" i="1"/>
  <c r="CB2958" i="1"/>
  <c r="BZ2958" i="1"/>
  <c r="AT2958" i="1"/>
  <c r="AS2958" i="1"/>
  <c r="AR2958" i="1"/>
  <c r="AN2958" i="1"/>
  <c r="CM2957" i="1"/>
  <c r="CK2957" i="1"/>
  <c r="CJ2957" i="1"/>
  <c r="CE2957" i="1"/>
  <c r="CB2957" i="1"/>
  <c r="BZ2957" i="1"/>
  <c r="A2957" i="1"/>
  <c r="CM2956" i="1"/>
  <c r="CK2956" i="1"/>
  <c r="CJ2956" i="1"/>
  <c r="CE2956" i="1"/>
  <c r="CB2956" i="1"/>
  <c r="BZ2956" i="1"/>
  <c r="A2956" i="1"/>
  <c r="CM2955" i="1"/>
  <c r="CK2955" i="1"/>
  <c r="CJ2955" i="1"/>
  <c r="CE2955" i="1"/>
  <c r="CB2955" i="1"/>
  <c r="BZ2955" i="1"/>
  <c r="A2955" i="1"/>
  <c r="CM2954" i="1"/>
  <c r="CK2954" i="1"/>
  <c r="CJ2954" i="1"/>
  <c r="CE2954" i="1"/>
  <c r="CB2954" i="1"/>
  <c r="BZ2954" i="1"/>
  <c r="A2954" i="1"/>
  <c r="CM2953" i="1"/>
  <c r="CK2953" i="1"/>
  <c r="CJ2953" i="1"/>
  <c r="CE2953" i="1"/>
  <c r="CB2953" i="1"/>
  <c r="BZ2953" i="1"/>
  <c r="A2953" i="1"/>
  <c r="CM2952" i="1"/>
  <c r="CK2952" i="1"/>
  <c r="CJ2952" i="1"/>
  <c r="CE2952" i="1"/>
  <c r="CB2952" i="1"/>
  <c r="BZ2952" i="1"/>
  <c r="A2952" i="1"/>
  <c r="CM2951" i="1"/>
  <c r="CK2951" i="1"/>
  <c r="CJ2951" i="1"/>
  <c r="CE2951" i="1"/>
  <c r="CB2951" i="1"/>
  <c r="BZ2951" i="1"/>
  <c r="A2951" i="1"/>
  <c r="CM2950" i="1"/>
  <c r="CK2950" i="1"/>
  <c r="CJ2950" i="1"/>
  <c r="CE2950" i="1"/>
  <c r="CB2950" i="1"/>
  <c r="BZ2950" i="1"/>
  <c r="A2950" i="1"/>
  <c r="CM2949" i="1"/>
  <c r="CK2949" i="1"/>
  <c r="CJ2949" i="1"/>
  <c r="CE2949" i="1"/>
  <c r="CB2949" i="1"/>
  <c r="BZ2949" i="1"/>
  <c r="A2949" i="1"/>
  <c r="CM2948" i="1"/>
  <c r="CK2948" i="1"/>
  <c r="CJ2948" i="1"/>
  <c r="CE2948" i="1"/>
  <c r="CB2948" i="1"/>
  <c r="BZ2948" i="1"/>
  <c r="A2948" i="1"/>
  <c r="CM2947" i="1"/>
  <c r="CK2947" i="1"/>
  <c r="CJ2947" i="1"/>
  <c r="CE2947" i="1"/>
  <c r="CB2947" i="1"/>
  <c r="BZ2947" i="1"/>
  <c r="A2947" i="1"/>
  <c r="CM2946" i="1"/>
  <c r="CK2946" i="1"/>
  <c r="CJ2946" i="1"/>
  <c r="CE2946" i="1"/>
  <c r="CB2946" i="1"/>
  <c r="BZ2946" i="1"/>
  <c r="A2946" i="1"/>
  <c r="CM2945" i="1"/>
  <c r="CK2945" i="1"/>
  <c r="CJ2945" i="1"/>
  <c r="CE2945" i="1"/>
  <c r="CB2945" i="1"/>
  <c r="BZ2945" i="1"/>
  <c r="A2945" i="1"/>
  <c r="CM2944" i="1"/>
  <c r="CK2944" i="1"/>
  <c r="CJ2944" i="1"/>
  <c r="CE2944" i="1"/>
  <c r="CB2944" i="1"/>
  <c r="BZ2944" i="1"/>
  <c r="A2944" i="1"/>
  <c r="CM2943" i="1"/>
  <c r="CK2943" i="1"/>
  <c r="CJ2943" i="1"/>
  <c r="CE2943" i="1"/>
  <c r="CB2943" i="1"/>
  <c r="BZ2943" i="1"/>
  <c r="A2943" i="1"/>
  <c r="CM2942" i="1"/>
  <c r="CK2942" i="1"/>
  <c r="CJ2942" i="1"/>
  <c r="CE2942" i="1"/>
  <c r="CB2942" i="1"/>
  <c r="BZ2942" i="1"/>
  <c r="A2942" i="1"/>
  <c r="CM2941" i="1"/>
  <c r="CK2941" i="1"/>
  <c r="CJ2941" i="1"/>
  <c r="CE2941" i="1"/>
  <c r="CB2941" i="1"/>
  <c r="BZ2941" i="1"/>
  <c r="A2941" i="1"/>
  <c r="CM2940" i="1"/>
  <c r="CK2940" i="1"/>
  <c r="CJ2940" i="1"/>
  <c r="CE2940" i="1"/>
  <c r="CB2940" i="1"/>
  <c r="BZ2940" i="1"/>
  <c r="A2940" i="1"/>
  <c r="CM2939" i="1"/>
  <c r="CK2939" i="1"/>
  <c r="CJ2939" i="1"/>
  <c r="CE2939" i="1"/>
  <c r="CB2939" i="1"/>
  <c r="BZ2939" i="1"/>
  <c r="A2939" i="1"/>
  <c r="CM2938" i="1"/>
  <c r="CK2938" i="1"/>
  <c r="CJ2938" i="1"/>
  <c r="CE2938" i="1"/>
  <c r="CB2938" i="1"/>
  <c r="BZ2938" i="1"/>
  <c r="A2938" i="1"/>
  <c r="CM2937" i="1"/>
  <c r="CK2937" i="1"/>
  <c r="CJ2937" i="1"/>
  <c r="CH2937" i="1"/>
  <c r="CE2937" i="1"/>
  <c r="CB2937" i="1"/>
  <c r="BZ2937" i="1"/>
  <c r="BT2937" i="1"/>
  <c r="AT2937" i="1"/>
  <c r="AS2937" i="1"/>
  <c r="AR2937" i="1"/>
  <c r="AQ2937" i="1"/>
  <c r="AP2937" i="1"/>
  <c r="AO2937" i="1"/>
  <c r="CM2936" i="1"/>
  <c r="CK2936" i="1"/>
  <c r="CJ2936" i="1"/>
  <c r="CH2936" i="1"/>
  <c r="CE2936" i="1"/>
  <c r="CB2936" i="1"/>
  <c r="BZ2936" i="1"/>
  <c r="BT2936" i="1"/>
  <c r="AT2936" i="1"/>
  <c r="AS2936" i="1"/>
  <c r="AR2936" i="1"/>
  <c r="AQ2936" i="1"/>
  <c r="AP2936" i="1"/>
  <c r="AO2936" i="1"/>
  <c r="CM2935" i="1"/>
  <c r="CK2935" i="1"/>
  <c r="CJ2935" i="1"/>
  <c r="CH2935" i="1"/>
  <c r="CE2935" i="1"/>
  <c r="CB2935" i="1"/>
  <c r="BZ2935" i="1"/>
  <c r="BT2935" i="1"/>
  <c r="AT2935" i="1"/>
  <c r="AS2935" i="1"/>
  <c r="AR2935" i="1"/>
  <c r="AQ2935" i="1"/>
  <c r="AP2935" i="1"/>
  <c r="AO2935" i="1"/>
  <c r="CM2934" i="1"/>
  <c r="CK2934" i="1"/>
  <c r="CJ2934" i="1"/>
  <c r="CE2934" i="1"/>
  <c r="CB2934" i="1"/>
  <c r="BZ2934" i="1"/>
  <c r="CM2933" i="1"/>
  <c r="CK2933" i="1"/>
  <c r="CJ2933" i="1"/>
  <c r="CE2933" i="1"/>
  <c r="CB2933" i="1"/>
  <c r="BZ2933" i="1"/>
  <c r="CM2932" i="1"/>
  <c r="CK2932" i="1"/>
  <c r="CJ2932" i="1"/>
  <c r="CE2932" i="1"/>
  <c r="CB2932" i="1"/>
  <c r="BZ2932" i="1"/>
  <c r="CJ2931" i="1"/>
  <c r="AT2931" i="1"/>
  <c r="AS2931" i="1"/>
  <c r="AR2931" i="1"/>
  <c r="AQ2931" i="1"/>
  <c r="AP2931" i="1"/>
  <c r="AN2931" i="1"/>
  <c r="CJ2930" i="1"/>
  <c r="AT2930" i="1"/>
  <c r="AS2930" i="1"/>
  <c r="AR2930" i="1"/>
  <c r="AQ2930" i="1"/>
  <c r="AP2930" i="1"/>
  <c r="AN2930" i="1"/>
  <c r="CJ2929" i="1"/>
  <c r="AT2929" i="1"/>
  <c r="AS2929" i="1"/>
  <c r="AR2929" i="1"/>
  <c r="AQ2929" i="1"/>
  <c r="AP2929" i="1"/>
  <c r="AN2929" i="1"/>
  <c r="CJ2928" i="1"/>
  <c r="AT2928" i="1"/>
  <c r="AS2928" i="1"/>
  <c r="AR2928" i="1"/>
  <c r="AQ2928" i="1"/>
  <c r="AP2928" i="1"/>
  <c r="AN2928" i="1"/>
  <c r="CJ2927" i="1"/>
  <c r="AT2927" i="1"/>
  <c r="AS2927" i="1"/>
  <c r="AR2927" i="1"/>
  <c r="AQ2927" i="1"/>
  <c r="AP2927" i="1"/>
  <c r="AN2927" i="1"/>
  <c r="CJ2926" i="1"/>
  <c r="AT2926" i="1"/>
  <c r="AS2926" i="1"/>
  <c r="AR2926" i="1"/>
  <c r="AQ2926" i="1"/>
  <c r="AP2926" i="1"/>
  <c r="AN2926" i="1"/>
  <c r="CJ2925" i="1"/>
  <c r="AT2925" i="1"/>
  <c r="AS2925" i="1"/>
  <c r="AR2925" i="1"/>
  <c r="AQ2925" i="1"/>
  <c r="AP2925" i="1"/>
  <c r="AN2925" i="1"/>
  <c r="CJ2924" i="1"/>
  <c r="AT2924" i="1"/>
  <c r="AS2924" i="1"/>
  <c r="AR2924" i="1"/>
  <c r="AQ2924" i="1"/>
  <c r="AP2924" i="1"/>
  <c r="AN2924" i="1"/>
  <c r="CJ2923" i="1"/>
  <c r="AT2923" i="1"/>
  <c r="AS2923" i="1"/>
  <c r="AR2923" i="1"/>
  <c r="AQ2923" i="1"/>
  <c r="AP2923" i="1"/>
  <c r="AN2923" i="1"/>
  <c r="CJ2922" i="1"/>
  <c r="AT2922" i="1"/>
  <c r="AS2922" i="1"/>
  <c r="AR2922" i="1"/>
  <c r="AQ2922" i="1"/>
  <c r="AP2922" i="1"/>
  <c r="AN2922" i="1"/>
  <c r="CJ2921" i="1"/>
  <c r="AT2921" i="1"/>
  <c r="AS2921" i="1"/>
  <c r="AR2921" i="1"/>
  <c r="AQ2921" i="1"/>
  <c r="AP2921" i="1"/>
  <c r="AN2921" i="1"/>
  <c r="CJ2920" i="1"/>
  <c r="AT2920" i="1"/>
  <c r="AS2920" i="1"/>
  <c r="AR2920" i="1"/>
  <c r="AQ2920" i="1"/>
  <c r="AP2920" i="1"/>
  <c r="AO2920" i="1"/>
  <c r="AN2920" i="1"/>
  <c r="CJ2919" i="1"/>
  <c r="AT2919" i="1"/>
  <c r="AS2919" i="1"/>
  <c r="AR2919" i="1"/>
  <c r="AQ2919" i="1"/>
  <c r="AP2919" i="1"/>
  <c r="AO2919" i="1"/>
  <c r="AN2919" i="1"/>
  <c r="CJ2918" i="1"/>
  <c r="AT2918" i="1"/>
  <c r="AS2918" i="1"/>
  <c r="AR2918" i="1"/>
  <c r="AQ2918" i="1"/>
  <c r="AP2918" i="1"/>
  <c r="AO2918" i="1"/>
  <c r="AN2918" i="1"/>
  <c r="CJ2917" i="1"/>
  <c r="AT2917" i="1"/>
  <c r="AS2917" i="1"/>
  <c r="AR2917" i="1"/>
  <c r="AQ2917" i="1"/>
  <c r="AP2917" i="1"/>
  <c r="AO2917" i="1"/>
  <c r="AN2917" i="1"/>
  <c r="CJ2916" i="1"/>
  <c r="AT2916" i="1"/>
  <c r="AS2916" i="1"/>
  <c r="AR2916" i="1"/>
  <c r="AQ2916" i="1"/>
  <c r="AP2916" i="1"/>
  <c r="AO2916" i="1"/>
  <c r="AN2916" i="1"/>
  <c r="CM2915" i="1"/>
  <c r="CK2915" i="1"/>
  <c r="CJ2915" i="1"/>
  <c r="CE2915" i="1"/>
  <c r="CB2915" i="1"/>
  <c r="BZ2915" i="1"/>
  <c r="AT2915" i="1"/>
  <c r="AS2915" i="1"/>
  <c r="AR2915" i="1"/>
  <c r="AQ2915" i="1"/>
  <c r="AP2915" i="1"/>
  <c r="AO2915" i="1"/>
  <c r="CM2914" i="1"/>
  <c r="CK2914" i="1"/>
  <c r="CJ2914" i="1"/>
  <c r="CE2914" i="1"/>
  <c r="CB2914" i="1"/>
  <c r="BZ2914" i="1"/>
  <c r="A2914" i="1"/>
  <c r="CM2913" i="1"/>
  <c r="CK2913" i="1"/>
  <c r="CJ2913" i="1"/>
  <c r="CE2913" i="1"/>
  <c r="CB2913" i="1"/>
  <c r="BZ2913" i="1"/>
  <c r="A2913" i="1"/>
  <c r="CM2912" i="1"/>
  <c r="CK2912" i="1"/>
  <c r="CJ2912" i="1"/>
  <c r="CE2912" i="1"/>
  <c r="CB2912" i="1"/>
  <c r="BZ2912" i="1"/>
  <c r="A2912" i="1"/>
  <c r="CM2911" i="1"/>
  <c r="CK2911" i="1"/>
  <c r="CJ2911" i="1"/>
  <c r="CE2911" i="1"/>
  <c r="CB2911" i="1"/>
  <c r="BZ2911" i="1"/>
  <c r="A2911" i="1"/>
  <c r="CM2910" i="1"/>
  <c r="CK2910" i="1"/>
  <c r="CJ2910" i="1"/>
  <c r="CE2910" i="1"/>
  <c r="CB2910" i="1"/>
  <c r="BZ2910" i="1"/>
  <c r="A2910" i="1"/>
  <c r="CM2909" i="1"/>
  <c r="CK2909" i="1"/>
  <c r="CJ2909" i="1"/>
  <c r="CE2909" i="1"/>
  <c r="CB2909" i="1"/>
  <c r="BZ2909" i="1"/>
  <c r="A2909" i="1"/>
  <c r="CM2908" i="1"/>
  <c r="CK2908" i="1"/>
  <c r="CJ2908" i="1"/>
  <c r="CE2908" i="1"/>
  <c r="CB2908" i="1"/>
  <c r="BZ2908" i="1"/>
  <c r="A2908" i="1"/>
  <c r="CM2907" i="1"/>
  <c r="CK2907" i="1"/>
  <c r="CJ2907" i="1"/>
  <c r="CE2907" i="1"/>
  <c r="CB2907" i="1"/>
  <c r="BZ2907" i="1"/>
  <c r="A2907" i="1"/>
  <c r="CM2906" i="1"/>
  <c r="CK2906" i="1"/>
  <c r="CJ2906" i="1"/>
  <c r="CE2906" i="1"/>
  <c r="CB2906" i="1"/>
  <c r="BZ2906" i="1"/>
  <c r="A2906" i="1"/>
  <c r="CM2905" i="1"/>
  <c r="CK2905" i="1"/>
  <c r="CJ2905" i="1"/>
  <c r="CE2905" i="1"/>
  <c r="CB2905" i="1"/>
  <c r="BZ2905" i="1"/>
  <c r="A2905" i="1"/>
  <c r="CM2904" i="1"/>
  <c r="CK2904" i="1"/>
  <c r="CJ2904" i="1"/>
  <c r="CE2904" i="1"/>
  <c r="CB2904" i="1"/>
  <c r="BZ2904" i="1"/>
  <c r="A2904" i="1"/>
  <c r="CM2903" i="1"/>
  <c r="CK2903" i="1"/>
  <c r="CJ2903" i="1"/>
  <c r="CE2903" i="1"/>
  <c r="CB2903" i="1"/>
  <c r="BZ2903" i="1"/>
  <c r="AT2903" i="1"/>
  <c r="AS2903" i="1"/>
  <c r="AR2903" i="1"/>
  <c r="AQ2903" i="1"/>
  <c r="AP2903" i="1"/>
  <c r="AO2903" i="1"/>
  <c r="AN2903" i="1"/>
  <c r="CM2902" i="1"/>
  <c r="CK2902" i="1"/>
  <c r="CJ2902" i="1"/>
  <c r="CE2902" i="1"/>
  <c r="CB2902" i="1"/>
  <c r="BZ2902" i="1"/>
  <c r="CM2901" i="1"/>
  <c r="CK2901" i="1"/>
  <c r="CJ2901" i="1"/>
  <c r="CE2901" i="1"/>
  <c r="CB2901" i="1"/>
  <c r="BZ2901" i="1"/>
  <c r="CM2900" i="1"/>
  <c r="CK2900" i="1"/>
  <c r="CJ2900" i="1"/>
  <c r="CE2900" i="1"/>
  <c r="CB2900" i="1"/>
  <c r="BZ2900" i="1"/>
  <c r="CM2899" i="1"/>
  <c r="CK2899" i="1"/>
  <c r="CJ2899" i="1"/>
  <c r="CE2899" i="1"/>
  <c r="CB2899" i="1"/>
  <c r="BZ2899" i="1"/>
  <c r="CM2898" i="1"/>
  <c r="CK2898" i="1"/>
  <c r="CJ2898" i="1"/>
  <c r="CE2898" i="1"/>
  <c r="CB2898" i="1"/>
  <c r="BZ2898" i="1"/>
  <c r="AT2898" i="1"/>
  <c r="AS2898" i="1"/>
  <c r="AR2898" i="1"/>
  <c r="AQ2898" i="1"/>
  <c r="AP2898" i="1"/>
  <c r="AO2898" i="1"/>
  <c r="AN2898" i="1"/>
  <c r="CM2897" i="1"/>
  <c r="CK2897" i="1"/>
  <c r="CJ2897" i="1"/>
  <c r="CE2897" i="1"/>
  <c r="CB2897" i="1"/>
  <c r="BZ2897" i="1"/>
  <c r="AT2897" i="1"/>
  <c r="AS2897" i="1"/>
  <c r="AR2897" i="1"/>
  <c r="AQ2897" i="1"/>
  <c r="AP2897" i="1"/>
  <c r="AO2897" i="1"/>
  <c r="AN2897" i="1"/>
  <c r="CM2896" i="1"/>
  <c r="CK2896" i="1"/>
  <c r="CJ2896" i="1"/>
  <c r="CE2896" i="1"/>
  <c r="CB2896" i="1"/>
  <c r="BZ2896" i="1"/>
  <c r="CM2895" i="1"/>
  <c r="CK2895" i="1"/>
  <c r="CJ2895" i="1"/>
  <c r="CE2895" i="1"/>
  <c r="CB2895" i="1"/>
  <c r="BZ2895" i="1"/>
  <c r="CM2894" i="1"/>
  <c r="CK2894" i="1"/>
  <c r="CJ2894" i="1"/>
  <c r="CE2894" i="1"/>
  <c r="CB2894" i="1"/>
  <c r="BZ2894" i="1"/>
  <c r="CM2893" i="1"/>
  <c r="CK2893" i="1"/>
  <c r="CJ2893" i="1"/>
  <c r="CE2893" i="1"/>
  <c r="CB2893" i="1"/>
  <c r="BZ2893" i="1"/>
  <c r="CM2892" i="1"/>
  <c r="CK2892" i="1"/>
  <c r="CJ2892" i="1"/>
  <c r="CE2892" i="1"/>
  <c r="CB2892" i="1"/>
  <c r="BZ2892" i="1"/>
  <c r="CM2891" i="1"/>
  <c r="CK2891" i="1"/>
  <c r="CJ2891" i="1"/>
  <c r="CE2891" i="1"/>
  <c r="CB2891" i="1"/>
  <c r="BZ2891" i="1"/>
  <c r="CM2890" i="1"/>
  <c r="CK2890" i="1"/>
  <c r="CJ2890" i="1"/>
  <c r="CE2890" i="1"/>
  <c r="CB2890" i="1"/>
  <c r="BZ2890" i="1"/>
  <c r="CM2889" i="1"/>
  <c r="CK2889" i="1"/>
  <c r="CJ2889" i="1"/>
  <c r="CE2889" i="1"/>
  <c r="CB2889" i="1"/>
  <c r="BZ2889" i="1"/>
  <c r="AT2889" i="1"/>
  <c r="AS2889" i="1"/>
  <c r="AR2889" i="1"/>
  <c r="CM2888" i="1"/>
  <c r="CK2888" i="1"/>
  <c r="CJ2888" i="1"/>
  <c r="CE2888" i="1"/>
  <c r="CB2888" i="1"/>
  <c r="BZ2888" i="1"/>
  <c r="AN2888" i="1"/>
  <c r="CM2887" i="1"/>
  <c r="CK2887" i="1"/>
  <c r="CJ2887" i="1"/>
  <c r="CE2887" i="1"/>
  <c r="CB2887" i="1"/>
  <c r="BZ2887" i="1"/>
  <c r="AN2887" i="1"/>
  <c r="CM2886" i="1"/>
  <c r="CK2886" i="1"/>
  <c r="CJ2886" i="1"/>
  <c r="CE2886" i="1"/>
  <c r="CB2886" i="1"/>
  <c r="BZ2886" i="1"/>
  <c r="BT2886" i="1"/>
  <c r="AN2886" i="1"/>
  <c r="A2886" i="1"/>
  <c r="CM2885" i="1"/>
  <c r="CK2885" i="1"/>
  <c r="CJ2885" i="1"/>
  <c r="CE2885" i="1"/>
  <c r="CB2885" i="1"/>
  <c r="BZ2885" i="1"/>
  <c r="BT2885" i="1"/>
  <c r="AN2885" i="1"/>
  <c r="A2885" i="1"/>
  <c r="CM2884" i="1"/>
  <c r="CK2884" i="1"/>
  <c r="CJ2884" i="1"/>
  <c r="CE2884" i="1"/>
  <c r="CB2884" i="1"/>
  <c r="BZ2884" i="1"/>
  <c r="AT2884" i="1"/>
  <c r="AS2884" i="1"/>
  <c r="AR2884" i="1"/>
  <c r="AQ2884" i="1"/>
  <c r="AP2884" i="1"/>
  <c r="AO2884" i="1"/>
  <c r="CM2883" i="1"/>
  <c r="CK2883" i="1"/>
  <c r="CJ2883" i="1"/>
  <c r="CE2883" i="1"/>
  <c r="CB2883" i="1"/>
  <c r="BZ2883" i="1"/>
  <c r="AT2883" i="1"/>
  <c r="AS2883" i="1"/>
  <c r="AR2883" i="1"/>
  <c r="AQ2883" i="1"/>
  <c r="AP2883" i="1"/>
  <c r="AO2883" i="1"/>
  <c r="CK2882" i="1"/>
  <c r="CJ2882" i="1"/>
  <c r="CE2882" i="1"/>
  <c r="BZ2882" i="1"/>
  <c r="CM2881" i="1"/>
  <c r="CK2881" i="1"/>
  <c r="CJ2881" i="1"/>
  <c r="CE2881" i="1"/>
  <c r="CB2881" i="1"/>
  <c r="BZ2881" i="1"/>
  <c r="AT2881" i="1"/>
  <c r="AS2881" i="1"/>
  <c r="AR2881" i="1"/>
  <c r="AQ2881" i="1"/>
  <c r="AP2881" i="1"/>
  <c r="AO2881" i="1"/>
  <c r="CM2880" i="1"/>
  <c r="CK2880" i="1"/>
  <c r="CJ2880" i="1"/>
  <c r="CE2880" i="1"/>
  <c r="CB2880" i="1"/>
  <c r="BZ2880" i="1"/>
  <c r="BT2880" i="1"/>
  <c r="AT2880" i="1"/>
  <c r="AS2880" i="1"/>
  <c r="AR2880" i="1"/>
  <c r="AQ2880" i="1"/>
  <c r="AP2880" i="1"/>
  <c r="AO2880" i="1"/>
  <c r="AN2880" i="1"/>
  <c r="CM2879" i="1"/>
  <c r="CK2879" i="1"/>
  <c r="CJ2879" i="1"/>
  <c r="CE2879" i="1"/>
  <c r="CB2879" i="1"/>
  <c r="BZ2879" i="1"/>
  <c r="AT2879" i="1"/>
  <c r="AS2879" i="1"/>
  <c r="AR2879" i="1"/>
  <c r="AQ2879" i="1"/>
  <c r="AP2879" i="1"/>
  <c r="AO2879" i="1"/>
  <c r="CM2878" i="1"/>
  <c r="CK2878" i="1"/>
  <c r="CJ2878" i="1"/>
  <c r="CE2878" i="1"/>
  <c r="CB2878" i="1"/>
  <c r="BZ2878" i="1"/>
  <c r="AT2878" i="1"/>
  <c r="AS2878" i="1"/>
  <c r="AN2878" i="1"/>
  <c r="A2878" i="1"/>
  <c r="CM2877" i="1"/>
  <c r="CK2877" i="1"/>
  <c r="CJ2877" i="1"/>
  <c r="CE2877" i="1"/>
  <c r="CB2877" i="1"/>
  <c r="BZ2877" i="1"/>
  <c r="AT2877" i="1"/>
  <c r="AS2877" i="1"/>
  <c r="A2877" i="1"/>
  <c r="AT2876" i="1"/>
  <c r="AS2876" i="1"/>
  <c r="AR2876" i="1"/>
  <c r="AQ2876" i="1"/>
  <c r="AP2876" i="1"/>
  <c r="AO2876" i="1"/>
  <c r="AN2876" i="1"/>
  <c r="CK2875" i="1"/>
  <c r="CJ2875" i="1"/>
  <c r="CE2875" i="1"/>
  <c r="BZ2875" i="1"/>
  <c r="AT2875" i="1"/>
  <c r="AS2875" i="1"/>
  <c r="AR2875" i="1"/>
  <c r="AQ2875" i="1"/>
  <c r="AP2875" i="1"/>
  <c r="AO2875" i="1"/>
  <c r="AN2875" i="1"/>
  <c r="CK2874" i="1"/>
  <c r="CJ2874" i="1"/>
  <c r="CE2874" i="1"/>
  <c r="BZ2874" i="1"/>
  <c r="AT2874" i="1"/>
  <c r="AS2874" i="1"/>
  <c r="AR2874" i="1"/>
  <c r="AQ2874" i="1"/>
  <c r="AP2874" i="1"/>
  <c r="AO2874" i="1"/>
  <c r="AN2874" i="1"/>
  <c r="CM2873" i="1"/>
  <c r="CK2873" i="1"/>
  <c r="CJ2873" i="1"/>
  <c r="CE2873" i="1"/>
  <c r="CB2873" i="1"/>
  <c r="BZ2873" i="1"/>
  <c r="CM2872" i="1"/>
  <c r="CK2872" i="1"/>
  <c r="CJ2872" i="1"/>
  <c r="CE2872" i="1"/>
  <c r="CB2872" i="1"/>
  <c r="BZ2872" i="1"/>
  <c r="CM2871" i="1"/>
  <c r="CK2871" i="1"/>
  <c r="CJ2871" i="1"/>
  <c r="CE2871" i="1"/>
  <c r="CB2871" i="1"/>
  <c r="BZ2871" i="1"/>
  <c r="AT2871" i="1"/>
  <c r="AS2871" i="1"/>
  <c r="AR2871" i="1"/>
  <c r="AQ2871" i="1"/>
  <c r="AP2871" i="1"/>
  <c r="AO2871" i="1"/>
  <c r="CM2870" i="1"/>
  <c r="CK2870" i="1"/>
  <c r="CJ2870" i="1"/>
  <c r="CE2870" i="1"/>
  <c r="CB2870" i="1"/>
  <c r="BZ2870" i="1"/>
  <c r="AT2870" i="1"/>
  <c r="AS2870" i="1"/>
  <c r="AR2870" i="1"/>
  <c r="AQ2870" i="1"/>
  <c r="AP2870" i="1"/>
  <c r="AO2870" i="1"/>
  <c r="CK2869" i="1"/>
  <c r="CJ2869" i="1"/>
  <c r="CE2869" i="1"/>
  <c r="BZ2869" i="1"/>
  <c r="AN2869" i="1"/>
  <c r="CK2868" i="1"/>
  <c r="CJ2868" i="1"/>
  <c r="CE2868" i="1"/>
  <c r="BZ2868" i="1"/>
  <c r="AN2868" i="1"/>
  <c r="CM2867" i="1"/>
  <c r="CK2867" i="1"/>
  <c r="CJ2867" i="1"/>
  <c r="CE2867" i="1"/>
  <c r="CB2867" i="1"/>
  <c r="BZ2867" i="1"/>
  <c r="AT2867" i="1"/>
  <c r="AS2867" i="1"/>
  <c r="AR2867" i="1"/>
  <c r="AQ2867" i="1"/>
  <c r="AP2867" i="1"/>
  <c r="AO2867" i="1"/>
  <c r="CM2866" i="1"/>
  <c r="CK2866" i="1"/>
  <c r="CJ2866" i="1"/>
  <c r="CE2866" i="1"/>
  <c r="CB2866" i="1"/>
  <c r="BZ2866" i="1"/>
  <c r="AT2866" i="1"/>
  <c r="AS2866" i="1"/>
  <c r="AR2866" i="1"/>
  <c r="AQ2866" i="1"/>
  <c r="AP2866" i="1"/>
  <c r="AO2866" i="1"/>
  <c r="CM2865" i="1"/>
  <c r="CK2865" i="1"/>
  <c r="CJ2865" i="1"/>
  <c r="CE2865" i="1"/>
  <c r="CB2865" i="1"/>
  <c r="BZ2865" i="1"/>
  <c r="AT2865" i="1"/>
  <c r="AS2865" i="1"/>
  <c r="AR2865" i="1"/>
  <c r="AQ2865" i="1"/>
  <c r="AP2865" i="1"/>
  <c r="AO2865" i="1"/>
  <c r="CM2864" i="1"/>
  <c r="CK2864" i="1"/>
  <c r="CJ2864" i="1"/>
  <c r="CE2864" i="1"/>
  <c r="CB2864" i="1"/>
  <c r="BZ2864" i="1"/>
  <c r="AT2864" i="1"/>
  <c r="AS2864" i="1"/>
  <c r="AR2864" i="1"/>
  <c r="AQ2864" i="1"/>
  <c r="AP2864" i="1"/>
  <c r="AO2864" i="1"/>
  <c r="CM2863" i="1"/>
  <c r="CK2863" i="1"/>
  <c r="CJ2863" i="1"/>
  <c r="CE2863" i="1"/>
  <c r="CB2863" i="1"/>
  <c r="BZ2863" i="1"/>
  <c r="AT2863" i="1"/>
  <c r="AS2863" i="1"/>
  <c r="AR2863" i="1"/>
  <c r="AQ2863" i="1"/>
  <c r="AP2863" i="1"/>
  <c r="AO2863" i="1"/>
  <c r="CM2862" i="1"/>
  <c r="CK2862" i="1"/>
  <c r="CJ2862" i="1"/>
  <c r="CE2862" i="1"/>
  <c r="CB2862" i="1"/>
  <c r="BZ2862" i="1"/>
  <c r="AT2862" i="1"/>
  <c r="AS2862" i="1"/>
  <c r="AR2862" i="1"/>
  <c r="AQ2862" i="1"/>
  <c r="AP2862" i="1"/>
  <c r="AO2862" i="1"/>
  <c r="CK2861" i="1"/>
  <c r="CJ2861" i="1"/>
  <c r="CE2861" i="1"/>
  <c r="CB2861" i="1"/>
  <c r="BZ2861" i="1"/>
  <c r="CK2860" i="1"/>
  <c r="CJ2860" i="1"/>
  <c r="CE2860" i="1"/>
  <c r="CB2860" i="1"/>
  <c r="BZ2860" i="1"/>
  <c r="CM2859" i="1"/>
  <c r="CK2859" i="1"/>
  <c r="CJ2859" i="1"/>
  <c r="CE2859" i="1"/>
  <c r="CB2859" i="1"/>
  <c r="BZ2859" i="1"/>
  <c r="CM2858" i="1"/>
  <c r="CK2858" i="1"/>
  <c r="CJ2858" i="1"/>
  <c r="CE2858" i="1"/>
  <c r="CB2858" i="1"/>
  <c r="BZ2858" i="1"/>
  <c r="CM2857" i="1"/>
  <c r="CK2857" i="1"/>
  <c r="CJ2857" i="1"/>
  <c r="CE2857" i="1"/>
  <c r="CB2857" i="1"/>
  <c r="BZ2857" i="1"/>
  <c r="AT2857" i="1"/>
  <c r="AS2857" i="1"/>
  <c r="AR2857" i="1"/>
  <c r="AQ2857" i="1"/>
  <c r="AP2857" i="1"/>
  <c r="AO2857" i="1"/>
  <c r="CM2856" i="1"/>
  <c r="CK2856" i="1"/>
  <c r="CJ2856" i="1"/>
  <c r="CE2856" i="1"/>
  <c r="CB2856" i="1"/>
  <c r="BZ2856" i="1"/>
  <c r="AT2856" i="1"/>
  <c r="AS2856" i="1"/>
  <c r="AR2856" i="1"/>
  <c r="AQ2856" i="1"/>
  <c r="AP2856" i="1"/>
  <c r="AO2856" i="1"/>
  <c r="CM2855" i="1"/>
  <c r="CK2855" i="1"/>
  <c r="CJ2855" i="1"/>
  <c r="CE2855" i="1"/>
  <c r="CB2855" i="1"/>
  <c r="BZ2855" i="1"/>
  <c r="AT2855" i="1"/>
  <c r="AS2855" i="1"/>
  <c r="AR2855" i="1"/>
  <c r="AQ2855" i="1"/>
  <c r="AP2855" i="1"/>
  <c r="AO2855" i="1"/>
  <c r="CM2854" i="1"/>
  <c r="CK2854" i="1"/>
  <c r="CJ2854" i="1"/>
  <c r="CE2854" i="1"/>
  <c r="CB2854" i="1"/>
  <c r="BZ2854" i="1"/>
  <c r="AT2854" i="1"/>
  <c r="AS2854" i="1"/>
  <c r="AR2854" i="1"/>
  <c r="AQ2854" i="1"/>
  <c r="AP2854" i="1"/>
  <c r="AO2854" i="1"/>
  <c r="CM2853" i="1"/>
  <c r="CK2853" i="1"/>
  <c r="CJ2853" i="1"/>
  <c r="CE2853" i="1"/>
  <c r="CB2853" i="1"/>
  <c r="BZ2853" i="1"/>
  <c r="AT2853" i="1"/>
  <c r="AS2853" i="1"/>
  <c r="AR2853" i="1"/>
  <c r="AQ2853" i="1"/>
  <c r="AP2853" i="1"/>
  <c r="AO2853" i="1"/>
  <c r="CM2852" i="1"/>
  <c r="CK2852" i="1"/>
  <c r="CJ2852" i="1"/>
  <c r="CE2852" i="1"/>
  <c r="CB2852" i="1"/>
  <c r="BZ2852" i="1"/>
  <c r="AT2852" i="1"/>
  <c r="AS2852" i="1"/>
  <c r="AR2852" i="1"/>
  <c r="AQ2852" i="1"/>
  <c r="AP2852" i="1"/>
  <c r="AO2852" i="1"/>
  <c r="CM2851" i="1"/>
  <c r="CK2851" i="1"/>
  <c r="CJ2851" i="1"/>
  <c r="CE2851" i="1"/>
  <c r="CB2851" i="1"/>
  <c r="BZ2851" i="1"/>
  <c r="AT2851" i="1"/>
  <c r="AS2851" i="1"/>
  <c r="AR2851" i="1"/>
  <c r="AQ2851" i="1"/>
  <c r="AP2851" i="1"/>
  <c r="AO2851" i="1"/>
  <c r="CM2850" i="1"/>
  <c r="CK2850" i="1"/>
  <c r="CJ2850" i="1"/>
  <c r="CE2850" i="1"/>
  <c r="CB2850" i="1"/>
  <c r="BZ2850" i="1"/>
  <c r="AT2850" i="1"/>
  <c r="AS2850" i="1"/>
  <c r="AR2850" i="1"/>
  <c r="AQ2850" i="1"/>
  <c r="AP2850" i="1"/>
  <c r="AO2850" i="1"/>
  <c r="CM2849" i="1"/>
  <c r="CK2849" i="1"/>
  <c r="CJ2849" i="1"/>
  <c r="CE2849" i="1"/>
  <c r="CB2849" i="1"/>
  <c r="BZ2849" i="1"/>
  <c r="AT2849" i="1"/>
  <c r="AS2849" i="1"/>
  <c r="AR2849" i="1"/>
  <c r="AQ2849" i="1"/>
  <c r="AP2849" i="1"/>
  <c r="AO2849" i="1"/>
  <c r="CM2848" i="1"/>
  <c r="CK2848" i="1"/>
  <c r="CJ2848" i="1"/>
  <c r="CE2848" i="1"/>
  <c r="CB2848" i="1"/>
  <c r="BZ2848" i="1"/>
  <c r="AT2848" i="1"/>
  <c r="AS2848" i="1"/>
  <c r="AR2848" i="1"/>
  <c r="AQ2848" i="1"/>
  <c r="AP2848" i="1"/>
  <c r="AO2848" i="1"/>
  <c r="CM2847" i="1"/>
  <c r="CK2847" i="1"/>
  <c r="CJ2847" i="1"/>
  <c r="CE2847" i="1"/>
  <c r="CB2847" i="1"/>
  <c r="BZ2847" i="1"/>
  <c r="AT2847" i="1"/>
  <c r="AS2847" i="1"/>
  <c r="AR2847" i="1"/>
  <c r="AQ2847" i="1"/>
  <c r="AP2847" i="1"/>
  <c r="AO2847" i="1"/>
  <c r="CM2846" i="1"/>
  <c r="CK2846" i="1"/>
  <c r="CJ2846" i="1"/>
  <c r="CE2846" i="1"/>
  <c r="CB2846" i="1"/>
  <c r="BZ2846" i="1"/>
  <c r="CM2845" i="1"/>
  <c r="CK2845" i="1"/>
  <c r="CJ2845" i="1"/>
  <c r="CE2845" i="1"/>
  <c r="CB2845" i="1"/>
  <c r="BZ2845" i="1"/>
  <c r="CM2844" i="1"/>
  <c r="CK2844" i="1"/>
  <c r="CJ2844" i="1"/>
  <c r="CE2844" i="1"/>
  <c r="CB2844" i="1"/>
  <c r="BZ2844" i="1"/>
  <c r="AT2844" i="1"/>
  <c r="AS2844" i="1"/>
  <c r="AR2844" i="1"/>
  <c r="AQ2844" i="1"/>
  <c r="AP2844" i="1"/>
  <c r="AO2844" i="1"/>
  <c r="CK2843" i="1"/>
  <c r="CJ2843" i="1"/>
  <c r="CE2843" i="1"/>
  <c r="BZ2843" i="1"/>
  <c r="AT2843" i="1"/>
  <c r="AS2843" i="1"/>
  <c r="AR2843" i="1"/>
  <c r="AQ2843" i="1"/>
  <c r="AP2843" i="1"/>
  <c r="AO2843" i="1"/>
  <c r="AN2843" i="1"/>
  <c r="CM2842" i="1"/>
  <c r="CK2842" i="1"/>
  <c r="CJ2842" i="1"/>
  <c r="CE2842" i="1"/>
  <c r="CB2842" i="1"/>
  <c r="BZ2842" i="1"/>
  <c r="AT2842" i="1"/>
  <c r="AS2842" i="1"/>
  <c r="AR2842" i="1"/>
  <c r="AQ2842" i="1"/>
  <c r="AP2842" i="1"/>
  <c r="AO2842" i="1"/>
  <c r="CK2841" i="1"/>
  <c r="CJ2841" i="1"/>
  <c r="CE2841" i="1"/>
  <c r="BZ2841" i="1"/>
  <c r="AT2841" i="1"/>
  <c r="AS2841" i="1"/>
  <c r="AR2841" i="1"/>
  <c r="AQ2841" i="1"/>
  <c r="AP2841" i="1"/>
  <c r="AO2841" i="1"/>
  <c r="AN2841" i="1"/>
  <c r="CK2840" i="1"/>
  <c r="CJ2840" i="1"/>
  <c r="BZ2840" i="1"/>
  <c r="AT2840" i="1"/>
  <c r="AS2840" i="1"/>
  <c r="AR2840" i="1"/>
  <c r="CM2839" i="1"/>
  <c r="CK2839" i="1"/>
  <c r="CJ2839" i="1"/>
  <c r="CB2839" i="1"/>
  <c r="BZ2839" i="1"/>
  <c r="AT2839" i="1"/>
  <c r="AS2839" i="1"/>
  <c r="AR2839" i="1"/>
  <c r="CM2838" i="1"/>
  <c r="CK2838" i="1"/>
  <c r="CJ2838" i="1"/>
  <c r="CE2838" i="1"/>
  <c r="CB2838" i="1"/>
  <c r="BZ2838" i="1"/>
  <c r="BT2838" i="1"/>
  <c r="AT2838" i="1"/>
  <c r="AS2838" i="1"/>
  <c r="AR2838" i="1"/>
  <c r="AN2838" i="1"/>
  <c r="CM2837" i="1"/>
  <c r="CK2837" i="1"/>
  <c r="CJ2837" i="1"/>
  <c r="CE2837" i="1"/>
  <c r="CB2837" i="1"/>
  <c r="BZ2837" i="1"/>
  <c r="AT2837" i="1"/>
  <c r="AS2837" i="1"/>
  <c r="AR2837" i="1"/>
  <c r="AQ2837" i="1"/>
  <c r="AP2837" i="1"/>
  <c r="AO2837" i="1"/>
  <c r="CM2836" i="1"/>
  <c r="CK2836" i="1"/>
  <c r="CJ2836" i="1"/>
  <c r="CE2836" i="1"/>
  <c r="CB2836" i="1"/>
  <c r="BZ2836" i="1"/>
  <c r="AT2836" i="1"/>
  <c r="AS2836" i="1"/>
  <c r="AR2836" i="1"/>
  <c r="AQ2836" i="1"/>
  <c r="AP2836" i="1"/>
  <c r="AO2836" i="1"/>
  <c r="CK2835" i="1"/>
  <c r="CJ2835" i="1"/>
  <c r="CE2835" i="1"/>
  <c r="BZ2835" i="1"/>
  <c r="AT2835" i="1"/>
  <c r="AS2835" i="1"/>
  <c r="AR2835" i="1"/>
  <c r="AN2835" i="1"/>
  <c r="CM2834" i="1"/>
  <c r="CK2834" i="1"/>
  <c r="CJ2834" i="1"/>
  <c r="CE2834" i="1"/>
  <c r="CB2834" i="1"/>
  <c r="BZ2834" i="1"/>
  <c r="AT2834" i="1"/>
  <c r="AS2834" i="1"/>
  <c r="AR2834" i="1"/>
  <c r="CM2833" i="1"/>
  <c r="CK2833" i="1"/>
  <c r="CJ2833" i="1"/>
  <c r="CE2833" i="1"/>
  <c r="CB2833" i="1"/>
  <c r="BZ2833" i="1"/>
  <c r="AT2833" i="1"/>
  <c r="AS2833" i="1"/>
  <c r="AR2833" i="1"/>
  <c r="CK2832" i="1"/>
  <c r="CJ2832" i="1"/>
  <c r="CE2832" i="1"/>
  <c r="CB2832" i="1"/>
  <c r="BZ2832" i="1"/>
  <c r="AN2832" i="1"/>
  <c r="CM2831" i="1"/>
  <c r="CK2831" i="1"/>
  <c r="CJ2831" i="1"/>
  <c r="CE2831" i="1"/>
  <c r="CB2831" i="1"/>
  <c r="BZ2831" i="1"/>
  <c r="AN2831" i="1"/>
  <c r="CK2830" i="1"/>
  <c r="CJ2830" i="1"/>
  <c r="CE2830" i="1"/>
  <c r="BZ2830" i="1"/>
  <c r="AT2830" i="1"/>
  <c r="AS2830" i="1"/>
  <c r="AR2830" i="1"/>
  <c r="AN2830" i="1"/>
  <c r="CK2829" i="1"/>
  <c r="CJ2829" i="1"/>
  <c r="CE2829" i="1"/>
  <c r="BZ2829" i="1"/>
  <c r="AS2829" i="1"/>
  <c r="AN2829" i="1"/>
  <c r="CK2828" i="1"/>
  <c r="CJ2828" i="1"/>
  <c r="CE2828" i="1"/>
  <c r="BZ2828" i="1"/>
  <c r="AS2828" i="1"/>
  <c r="AN2828" i="1"/>
  <c r="CK2827" i="1"/>
  <c r="CJ2827" i="1"/>
  <c r="CE2827" i="1"/>
  <c r="BZ2827" i="1"/>
  <c r="AS2827" i="1"/>
  <c r="AN2827" i="1"/>
  <c r="CK2826" i="1"/>
  <c r="CJ2826" i="1"/>
  <c r="CE2826" i="1"/>
  <c r="BZ2826" i="1"/>
  <c r="AS2826" i="1"/>
  <c r="AN2826" i="1"/>
  <c r="CK2825" i="1"/>
  <c r="CJ2825" i="1"/>
  <c r="CE2825" i="1"/>
  <c r="BZ2825" i="1"/>
  <c r="AT2825" i="1"/>
  <c r="AS2825" i="1"/>
  <c r="AR2825" i="1"/>
  <c r="AN2825" i="1"/>
  <c r="CM2824" i="1"/>
  <c r="CK2824" i="1"/>
  <c r="CJ2824" i="1"/>
  <c r="CE2824" i="1"/>
  <c r="CB2824" i="1"/>
  <c r="BZ2824" i="1"/>
  <c r="AT2824" i="1"/>
  <c r="AS2824" i="1"/>
  <c r="AR2824" i="1"/>
  <c r="AQ2824" i="1"/>
  <c r="AP2824" i="1"/>
  <c r="AO2824" i="1"/>
  <c r="AN2824" i="1"/>
  <c r="CM2823" i="1"/>
  <c r="CK2823" i="1"/>
  <c r="CJ2823" i="1"/>
  <c r="CE2823" i="1"/>
  <c r="CB2823" i="1"/>
  <c r="BZ2823" i="1"/>
  <c r="AT2823" i="1"/>
  <c r="AS2823" i="1"/>
  <c r="AR2823" i="1"/>
  <c r="AQ2823" i="1"/>
  <c r="AP2823" i="1"/>
  <c r="AO2823" i="1"/>
  <c r="AN2823" i="1"/>
  <c r="CM2822" i="1"/>
  <c r="CK2822" i="1"/>
  <c r="CJ2822" i="1"/>
  <c r="CE2822" i="1"/>
  <c r="CB2822" i="1"/>
  <c r="BZ2822" i="1"/>
  <c r="CM2821" i="1"/>
  <c r="CK2821" i="1"/>
  <c r="CJ2821" i="1"/>
  <c r="CE2821" i="1"/>
  <c r="CB2821" i="1"/>
  <c r="BZ2821" i="1"/>
  <c r="CM2820" i="1"/>
  <c r="CK2820" i="1"/>
  <c r="CJ2820" i="1"/>
  <c r="CE2820" i="1"/>
  <c r="CB2820" i="1"/>
  <c r="BZ2820" i="1"/>
  <c r="AT2820" i="1"/>
  <c r="AS2820" i="1"/>
  <c r="AR2820" i="1"/>
  <c r="AQ2820" i="1"/>
  <c r="AP2820" i="1"/>
  <c r="AO2820" i="1"/>
  <c r="CM2819" i="1"/>
  <c r="CK2819" i="1"/>
  <c r="CJ2819" i="1"/>
  <c r="CE2819" i="1"/>
  <c r="CB2819" i="1"/>
  <c r="BZ2819" i="1"/>
  <c r="AT2819" i="1"/>
  <c r="AS2819" i="1"/>
  <c r="AR2819" i="1"/>
  <c r="AQ2819" i="1"/>
  <c r="AP2819" i="1"/>
  <c r="AO2819" i="1"/>
  <c r="CM2818" i="1"/>
  <c r="CK2818" i="1"/>
  <c r="CJ2818" i="1"/>
  <c r="CE2818" i="1"/>
  <c r="CB2818" i="1"/>
  <c r="BZ2818" i="1"/>
  <c r="AT2818" i="1"/>
  <c r="AS2818" i="1"/>
  <c r="AR2818" i="1"/>
  <c r="AQ2818" i="1"/>
  <c r="AP2818" i="1"/>
  <c r="AO2818" i="1"/>
  <c r="CM2817" i="1"/>
  <c r="CK2817" i="1"/>
  <c r="CJ2817" i="1"/>
  <c r="CE2817" i="1"/>
  <c r="CB2817" i="1"/>
  <c r="BZ2817" i="1"/>
  <c r="BT2817" i="1"/>
  <c r="A2817" i="1"/>
  <c r="CM2816" i="1"/>
  <c r="CK2816" i="1"/>
  <c r="CJ2816" i="1"/>
  <c r="CE2816" i="1"/>
  <c r="CB2816" i="1"/>
  <c r="BZ2816" i="1"/>
  <c r="A2816" i="1"/>
  <c r="CM2815" i="1"/>
  <c r="CK2815" i="1"/>
  <c r="CJ2815" i="1"/>
  <c r="CE2815" i="1"/>
  <c r="CB2815" i="1"/>
  <c r="BZ2815" i="1"/>
  <c r="BT2815" i="1"/>
  <c r="AN2815" i="1"/>
  <c r="A2815" i="1"/>
  <c r="CM2814" i="1"/>
  <c r="CK2814" i="1"/>
  <c r="CJ2814" i="1"/>
  <c r="CE2814" i="1"/>
  <c r="CB2814" i="1"/>
  <c r="BZ2814" i="1"/>
  <c r="BT2814" i="1"/>
  <c r="AN2814" i="1"/>
  <c r="A2814" i="1"/>
  <c r="CM2813" i="1"/>
  <c r="CK2813" i="1"/>
  <c r="CJ2813" i="1"/>
  <c r="CE2813" i="1"/>
  <c r="CB2813" i="1"/>
  <c r="BZ2813" i="1"/>
  <c r="BT2813" i="1"/>
  <c r="AN2813" i="1"/>
  <c r="A2813" i="1"/>
  <c r="CM2812" i="1"/>
  <c r="CK2812" i="1"/>
  <c r="CJ2812" i="1"/>
  <c r="CE2812" i="1"/>
  <c r="CB2812" i="1"/>
  <c r="BZ2812" i="1"/>
  <c r="BT2812" i="1"/>
  <c r="AN2812" i="1"/>
  <c r="A2812" i="1"/>
  <c r="CM2811" i="1"/>
  <c r="CK2811" i="1"/>
  <c r="CJ2811" i="1"/>
  <c r="CE2811" i="1"/>
  <c r="CB2811" i="1"/>
  <c r="BZ2811" i="1"/>
  <c r="BT2811" i="1"/>
  <c r="AN2811" i="1"/>
  <c r="A2811" i="1"/>
  <c r="CM2810" i="1"/>
  <c r="CK2810" i="1"/>
  <c r="CJ2810" i="1"/>
  <c r="CE2810" i="1"/>
  <c r="CB2810" i="1"/>
  <c r="BZ2810" i="1"/>
  <c r="BT2810" i="1"/>
  <c r="AN2810" i="1"/>
  <c r="A2810" i="1"/>
  <c r="CM2809" i="1"/>
  <c r="CK2809" i="1"/>
  <c r="CJ2809" i="1"/>
  <c r="CE2809" i="1"/>
  <c r="CB2809" i="1"/>
  <c r="BZ2809" i="1"/>
  <c r="BT2809" i="1"/>
  <c r="AN2809" i="1"/>
  <c r="A2809" i="1"/>
  <c r="CM2808" i="1"/>
  <c r="CK2808" i="1"/>
  <c r="CJ2808" i="1"/>
  <c r="CE2808" i="1"/>
  <c r="CB2808" i="1"/>
  <c r="BZ2808" i="1"/>
  <c r="BT2808" i="1"/>
  <c r="AS2808" i="1"/>
  <c r="AN2808" i="1"/>
  <c r="A2808" i="1"/>
  <c r="CM2807" i="1"/>
  <c r="CK2807" i="1"/>
  <c r="CJ2807" i="1"/>
  <c r="CE2807" i="1"/>
  <c r="CB2807" i="1"/>
  <c r="BZ2807" i="1"/>
  <c r="BT2807" i="1"/>
  <c r="AS2807" i="1"/>
  <c r="AN2807" i="1"/>
  <c r="A2807" i="1"/>
  <c r="CM2806" i="1"/>
  <c r="CK2806" i="1"/>
  <c r="CJ2806" i="1"/>
  <c r="CE2806" i="1"/>
  <c r="CB2806" i="1"/>
  <c r="BZ2806" i="1"/>
  <c r="BT2806" i="1"/>
  <c r="AS2806" i="1"/>
  <c r="AN2806" i="1"/>
  <c r="A2806" i="1"/>
  <c r="CM2805" i="1"/>
  <c r="CK2805" i="1"/>
  <c r="CJ2805" i="1"/>
  <c r="CE2805" i="1"/>
  <c r="CB2805" i="1"/>
  <c r="BZ2805" i="1"/>
  <c r="BT2805" i="1"/>
  <c r="AS2805" i="1"/>
  <c r="AN2805" i="1"/>
  <c r="A2805" i="1"/>
  <c r="CM2804" i="1"/>
  <c r="CK2804" i="1"/>
  <c r="CJ2804" i="1"/>
  <c r="CE2804" i="1"/>
  <c r="CB2804" i="1"/>
  <c r="BZ2804" i="1"/>
  <c r="BT2804" i="1"/>
  <c r="AN2804" i="1"/>
  <c r="A2804" i="1"/>
  <c r="CM2803" i="1"/>
  <c r="CK2803" i="1"/>
  <c r="CJ2803" i="1"/>
  <c r="CE2803" i="1"/>
  <c r="CB2803" i="1"/>
  <c r="BZ2803" i="1"/>
  <c r="BT2803" i="1"/>
  <c r="AN2803" i="1"/>
  <c r="A2803" i="1"/>
  <c r="CM2802" i="1"/>
  <c r="CK2802" i="1"/>
  <c r="CJ2802" i="1"/>
  <c r="CE2802" i="1"/>
  <c r="CB2802" i="1"/>
  <c r="BZ2802" i="1"/>
  <c r="BT2802" i="1"/>
  <c r="AN2802" i="1"/>
  <c r="A2802" i="1"/>
  <c r="CM2801" i="1"/>
  <c r="CK2801" i="1"/>
  <c r="CJ2801" i="1"/>
  <c r="CE2801" i="1"/>
  <c r="CB2801" i="1"/>
  <c r="BZ2801" i="1"/>
  <c r="BT2801" i="1"/>
  <c r="AN2801" i="1"/>
  <c r="A2801" i="1"/>
  <c r="CM2800" i="1"/>
  <c r="CK2800" i="1"/>
  <c r="CJ2800" i="1"/>
  <c r="CE2800" i="1"/>
  <c r="CB2800" i="1"/>
  <c r="BZ2800" i="1"/>
  <c r="BT2800" i="1"/>
  <c r="AN2800" i="1"/>
  <c r="A2800" i="1"/>
  <c r="CM2799" i="1"/>
  <c r="CK2799" i="1"/>
  <c r="CJ2799" i="1"/>
  <c r="CE2799" i="1"/>
  <c r="CB2799" i="1"/>
  <c r="BZ2799" i="1"/>
  <c r="BT2799" i="1"/>
  <c r="AN2799" i="1"/>
  <c r="A2799" i="1"/>
  <c r="CM2798" i="1"/>
  <c r="CK2798" i="1"/>
  <c r="CJ2798" i="1"/>
  <c r="CE2798" i="1"/>
  <c r="CB2798" i="1"/>
  <c r="BZ2798" i="1"/>
  <c r="BT2798" i="1"/>
  <c r="AN2798" i="1"/>
  <c r="A2798" i="1"/>
  <c r="CM2797" i="1"/>
  <c r="CK2797" i="1"/>
  <c r="CJ2797" i="1"/>
  <c r="CE2797" i="1"/>
  <c r="CB2797" i="1"/>
  <c r="BZ2797" i="1"/>
  <c r="BT2797" i="1"/>
  <c r="AN2797" i="1"/>
  <c r="A2797" i="1"/>
  <c r="CM2796" i="1"/>
  <c r="CK2796" i="1"/>
  <c r="CJ2796" i="1"/>
  <c r="CE2796" i="1"/>
  <c r="CB2796" i="1"/>
  <c r="BZ2796" i="1"/>
  <c r="BT2796" i="1"/>
  <c r="AN2796" i="1"/>
  <c r="A2796" i="1"/>
  <c r="CM2795" i="1"/>
  <c r="CK2795" i="1"/>
  <c r="CJ2795" i="1"/>
  <c r="CE2795" i="1"/>
  <c r="CB2795" i="1"/>
  <c r="BZ2795" i="1"/>
  <c r="BT2795" i="1"/>
  <c r="AN2795" i="1"/>
  <c r="A2795" i="1"/>
  <c r="CM2794" i="1"/>
  <c r="CK2794" i="1"/>
  <c r="CJ2794" i="1"/>
  <c r="CE2794" i="1"/>
  <c r="CB2794" i="1"/>
  <c r="BZ2794" i="1"/>
  <c r="BT2794" i="1"/>
  <c r="AN2794" i="1"/>
  <c r="A2794" i="1"/>
  <c r="CM2793" i="1"/>
  <c r="CK2793" i="1"/>
  <c r="CJ2793" i="1"/>
  <c r="CE2793" i="1"/>
  <c r="CB2793" i="1"/>
  <c r="BZ2793" i="1"/>
  <c r="BT2793" i="1"/>
  <c r="AN2793" i="1"/>
  <c r="A2793" i="1"/>
  <c r="CM2792" i="1"/>
  <c r="CK2792" i="1"/>
  <c r="CJ2792" i="1"/>
  <c r="CE2792" i="1"/>
  <c r="CB2792" i="1"/>
  <c r="BZ2792" i="1"/>
  <c r="BT2792" i="1"/>
  <c r="AN2792" i="1"/>
  <c r="A2792" i="1"/>
  <c r="CM2791" i="1"/>
  <c r="CK2791" i="1"/>
  <c r="CJ2791" i="1"/>
  <c r="CE2791" i="1"/>
  <c r="CB2791" i="1"/>
  <c r="BZ2791" i="1"/>
  <c r="BT2791" i="1"/>
  <c r="AN2791" i="1"/>
  <c r="A2791" i="1"/>
  <c r="CM2790" i="1"/>
  <c r="CK2790" i="1"/>
  <c r="CJ2790" i="1"/>
  <c r="CE2790" i="1"/>
  <c r="CB2790" i="1"/>
  <c r="BZ2790" i="1"/>
  <c r="BT2790" i="1"/>
  <c r="AN2790" i="1"/>
  <c r="A2790" i="1"/>
  <c r="CM2789" i="1"/>
  <c r="CK2789" i="1"/>
  <c r="CJ2789" i="1"/>
  <c r="CE2789" i="1"/>
  <c r="CB2789" i="1"/>
  <c r="BZ2789" i="1"/>
  <c r="BT2789" i="1"/>
  <c r="AN2789" i="1"/>
  <c r="A2789" i="1"/>
  <c r="CM2788" i="1"/>
  <c r="CK2788" i="1"/>
  <c r="CJ2788" i="1"/>
  <c r="CE2788" i="1"/>
  <c r="CB2788" i="1"/>
  <c r="BZ2788" i="1"/>
  <c r="BT2788" i="1"/>
  <c r="AN2788" i="1"/>
  <c r="A2788" i="1"/>
  <c r="CM2787" i="1"/>
  <c r="CK2787" i="1"/>
  <c r="CJ2787" i="1"/>
  <c r="CE2787" i="1"/>
  <c r="CB2787" i="1"/>
  <c r="BZ2787" i="1"/>
  <c r="BT2787" i="1"/>
  <c r="AN2787" i="1"/>
  <c r="A2787" i="1"/>
  <c r="CM2786" i="1"/>
  <c r="CK2786" i="1"/>
  <c r="CJ2786" i="1"/>
  <c r="CE2786" i="1"/>
  <c r="CB2786" i="1"/>
  <c r="BZ2786" i="1"/>
  <c r="BT2786" i="1"/>
  <c r="AN2786" i="1"/>
  <c r="A2786" i="1"/>
  <c r="CM2785" i="1"/>
  <c r="CK2785" i="1"/>
  <c r="CJ2785" i="1"/>
  <c r="CE2785" i="1"/>
  <c r="CB2785" i="1"/>
  <c r="BZ2785" i="1"/>
  <c r="BT2785" i="1"/>
  <c r="AN2785" i="1"/>
  <c r="A2785" i="1"/>
  <c r="CM2784" i="1"/>
  <c r="CK2784" i="1"/>
  <c r="CJ2784" i="1"/>
  <c r="CE2784" i="1"/>
  <c r="CB2784" i="1"/>
  <c r="BZ2784" i="1"/>
  <c r="BT2784" i="1"/>
  <c r="AX2784" i="1"/>
  <c r="AW2784" i="1"/>
  <c r="AN2784" i="1"/>
  <c r="A2784" i="1"/>
  <c r="CM2783" i="1"/>
  <c r="CK2783" i="1"/>
  <c r="CJ2783" i="1"/>
  <c r="CE2783" i="1"/>
  <c r="CB2783" i="1"/>
  <c r="BZ2783" i="1"/>
  <c r="BT2783" i="1"/>
  <c r="AN2783" i="1"/>
  <c r="A2783" i="1"/>
  <c r="CM2782" i="1"/>
  <c r="CK2782" i="1"/>
  <c r="CJ2782" i="1"/>
  <c r="CE2782" i="1"/>
  <c r="CB2782" i="1"/>
  <c r="BZ2782" i="1"/>
  <c r="BT2782" i="1"/>
  <c r="AN2782" i="1"/>
  <c r="A2782" i="1"/>
  <c r="CM2781" i="1"/>
  <c r="CK2781" i="1"/>
  <c r="CJ2781" i="1"/>
  <c r="CE2781" i="1"/>
  <c r="CB2781" i="1"/>
  <c r="BZ2781" i="1"/>
  <c r="BT2781" i="1"/>
  <c r="AT2781" i="1"/>
  <c r="AS2781" i="1"/>
  <c r="AR2781" i="1"/>
  <c r="AQ2781" i="1"/>
  <c r="AP2781" i="1"/>
  <c r="AO2781" i="1"/>
  <c r="AN2781" i="1"/>
  <c r="A2781" i="1"/>
  <c r="CM2780" i="1"/>
  <c r="CK2780" i="1"/>
  <c r="CJ2780" i="1"/>
  <c r="CE2780" i="1"/>
  <c r="CB2780" i="1"/>
  <c r="BZ2780" i="1"/>
  <c r="BT2780" i="1"/>
  <c r="AT2780" i="1"/>
  <c r="AS2780" i="1"/>
  <c r="AR2780" i="1"/>
  <c r="AQ2780" i="1"/>
  <c r="AP2780" i="1"/>
  <c r="AO2780" i="1"/>
  <c r="AN2780" i="1"/>
  <c r="A2780" i="1"/>
  <c r="CM2779" i="1"/>
  <c r="CK2779" i="1"/>
  <c r="CJ2779" i="1"/>
  <c r="CE2779" i="1"/>
  <c r="CB2779" i="1"/>
  <c r="BZ2779" i="1"/>
  <c r="BT2779" i="1"/>
  <c r="AT2779" i="1"/>
  <c r="AS2779" i="1"/>
  <c r="AR2779" i="1"/>
  <c r="AQ2779" i="1"/>
  <c r="AP2779" i="1"/>
  <c r="AO2779" i="1"/>
  <c r="AN2779" i="1"/>
  <c r="A2779" i="1"/>
  <c r="CM2778" i="1"/>
  <c r="CK2778" i="1"/>
  <c r="CJ2778" i="1"/>
  <c r="CE2778" i="1"/>
  <c r="CB2778" i="1"/>
  <c r="BZ2778" i="1"/>
  <c r="BT2778" i="1"/>
  <c r="AT2778" i="1"/>
  <c r="AS2778" i="1"/>
  <c r="AR2778" i="1"/>
  <c r="AQ2778" i="1"/>
  <c r="AP2778" i="1"/>
  <c r="AO2778" i="1"/>
  <c r="AN2778" i="1"/>
  <c r="A2778" i="1"/>
  <c r="CM2777" i="1"/>
  <c r="CK2777" i="1"/>
  <c r="CJ2777" i="1"/>
  <c r="CE2777" i="1"/>
  <c r="CB2777" i="1"/>
  <c r="BZ2777" i="1"/>
  <c r="BT2777" i="1"/>
  <c r="AN2777" i="1"/>
  <c r="A2777" i="1"/>
  <c r="CM2776" i="1"/>
  <c r="CK2776" i="1"/>
  <c r="CJ2776" i="1"/>
  <c r="CE2776" i="1"/>
  <c r="CB2776" i="1"/>
  <c r="BZ2776" i="1"/>
  <c r="BT2776" i="1"/>
  <c r="AN2776" i="1"/>
  <c r="A2776" i="1"/>
  <c r="CM2775" i="1"/>
  <c r="CK2775" i="1"/>
  <c r="CJ2775" i="1"/>
  <c r="CE2775" i="1"/>
  <c r="CB2775" i="1"/>
  <c r="BZ2775" i="1"/>
  <c r="BT2775" i="1"/>
  <c r="AN2775" i="1"/>
  <c r="A2775" i="1"/>
  <c r="CM2774" i="1"/>
  <c r="CK2774" i="1"/>
  <c r="CJ2774" i="1"/>
  <c r="CE2774" i="1"/>
  <c r="CB2774" i="1"/>
  <c r="BZ2774" i="1"/>
  <c r="BT2774" i="1"/>
  <c r="AN2774" i="1"/>
  <c r="A2774" i="1"/>
  <c r="CM2773" i="1"/>
  <c r="CK2773" i="1"/>
  <c r="CJ2773" i="1"/>
  <c r="CE2773" i="1"/>
  <c r="CB2773" i="1"/>
  <c r="BZ2773" i="1"/>
  <c r="BT2773" i="1"/>
  <c r="AN2773" i="1"/>
  <c r="A2773" i="1"/>
  <c r="CM2772" i="1"/>
  <c r="CK2772" i="1"/>
  <c r="CJ2772" i="1"/>
  <c r="CE2772" i="1"/>
  <c r="CB2772" i="1"/>
  <c r="BZ2772" i="1"/>
  <c r="BT2772" i="1"/>
  <c r="AN2772" i="1"/>
  <c r="A2772" i="1"/>
  <c r="CM2771" i="1"/>
  <c r="CK2771" i="1"/>
  <c r="CJ2771" i="1"/>
  <c r="CE2771" i="1"/>
  <c r="CB2771" i="1"/>
  <c r="BZ2771" i="1"/>
  <c r="BT2771" i="1"/>
  <c r="AN2771" i="1"/>
  <c r="A2771" i="1"/>
  <c r="CM2770" i="1"/>
  <c r="CK2770" i="1"/>
  <c r="CJ2770" i="1"/>
  <c r="CE2770" i="1"/>
  <c r="CB2770" i="1"/>
  <c r="BZ2770" i="1"/>
  <c r="BT2770" i="1"/>
  <c r="AN2770" i="1"/>
  <c r="A2770" i="1"/>
  <c r="CM2769" i="1"/>
  <c r="CK2769" i="1"/>
  <c r="CJ2769" i="1"/>
  <c r="CE2769" i="1"/>
  <c r="CB2769" i="1"/>
  <c r="BZ2769" i="1"/>
  <c r="AT2769" i="1"/>
  <c r="AS2769" i="1"/>
  <c r="AR2769" i="1"/>
  <c r="AN2769" i="1"/>
  <c r="CM2768" i="1"/>
  <c r="CK2768" i="1"/>
  <c r="CJ2768" i="1"/>
  <c r="CE2768" i="1"/>
  <c r="CB2768" i="1"/>
  <c r="BZ2768" i="1"/>
  <c r="BT2768" i="1"/>
  <c r="AT2768" i="1"/>
  <c r="AS2768" i="1"/>
  <c r="AR2768" i="1"/>
  <c r="AN2768" i="1"/>
  <c r="CM2767" i="1"/>
  <c r="CK2767" i="1"/>
  <c r="CJ2767" i="1"/>
  <c r="CE2767" i="1"/>
  <c r="CB2767" i="1"/>
  <c r="BZ2767" i="1"/>
  <c r="BT2767" i="1"/>
  <c r="CM2766" i="1"/>
  <c r="CK2766" i="1"/>
  <c r="CJ2766" i="1"/>
  <c r="CE2766" i="1"/>
  <c r="CB2766" i="1"/>
  <c r="BZ2766" i="1"/>
  <c r="BT2766" i="1"/>
  <c r="CM2765" i="1"/>
  <c r="CK2765" i="1"/>
  <c r="CJ2765" i="1"/>
  <c r="CE2765" i="1"/>
  <c r="CB2765" i="1"/>
  <c r="BZ2765" i="1"/>
  <c r="BT2765" i="1"/>
  <c r="AT2765" i="1"/>
  <c r="AS2765" i="1"/>
  <c r="AR2765" i="1"/>
  <c r="AN2765" i="1"/>
  <c r="CM2764" i="1"/>
  <c r="CK2764" i="1"/>
  <c r="CJ2764" i="1"/>
  <c r="CE2764" i="1"/>
  <c r="CB2764" i="1"/>
  <c r="BZ2764" i="1"/>
  <c r="BT2764" i="1"/>
  <c r="AT2764" i="1"/>
  <c r="AS2764" i="1"/>
  <c r="AR2764" i="1"/>
  <c r="AN2764" i="1"/>
  <c r="CK2763" i="1"/>
  <c r="CJ2763" i="1"/>
  <c r="CE2763" i="1"/>
  <c r="BZ2763" i="1"/>
  <c r="AT2763" i="1"/>
  <c r="AS2763" i="1"/>
  <c r="AR2763" i="1"/>
  <c r="AN2763" i="1"/>
  <c r="CJ2762" i="1"/>
  <c r="AT2762" i="1"/>
  <c r="AS2762" i="1"/>
  <c r="AR2762" i="1"/>
  <c r="AQ2762" i="1"/>
  <c r="AP2762" i="1"/>
  <c r="AO2762" i="1"/>
  <c r="AN2762" i="1"/>
  <c r="CJ2761" i="1"/>
  <c r="AT2761" i="1"/>
  <c r="AS2761" i="1"/>
  <c r="AR2761" i="1"/>
  <c r="AQ2761" i="1"/>
  <c r="AP2761" i="1"/>
  <c r="AO2761" i="1"/>
  <c r="AN2761" i="1"/>
  <c r="CM2760" i="1"/>
  <c r="CK2760" i="1"/>
  <c r="CJ2760" i="1"/>
  <c r="CE2760" i="1"/>
  <c r="CB2760" i="1"/>
  <c r="BZ2760" i="1"/>
  <c r="BT2760" i="1"/>
  <c r="AT2760" i="1"/>
  <c r="AS2760" i="1"/>
  <c r="AR2760" i="1"/>
  <c r="AQ2760" i="1"/>
  <c r="AP2760" i="1"/>
  <c r="AO2760" i="1"/>
  <c r="AN2760" i="1"/>
  <c r="CM2759" i="1"/>
  <c r="CK2759" i="1"/>
  <c r="CJ2759" i="1"/>
  <c r="CE2759" i="1"/>
  <c r="CB2759" i="1"/>
  <c r="BZ2759" i="1"/>
  <c r="BT2759" i="1"/>
  <c r="AT2759" i="1"/>
  <c r="AS2759" i="1"/>
  <c r="AR2759" i="1"/>
  <c r="AQ2759" i="1"/>
  <c r="AP2759" i="1"/>
  <c r="AO2759" i="1"/>
  <c r="AN2759" i="1"/>
  <c r="CM2758" i="1"/>
  <c r="CK2758" i="1"/>
  <c r="CJ2758" i="1"/>
  <c r="CE2758" i="1"/>
  <c r="CB2758" i="1"/>
  <c r="BZ2758" i="1"/>
  <c r="BT2758" i="1"/>
  <c r="AT2758" i="1"/>
  <c r="AS2758" i="1"/>
  <c r="AR2758" i="1"/>
  <c r="AQ2758" i="1"/>
  <c r="AP2758" i="1"/>
  <c r="AO2758" i="1"/>
  <c r="AN2758" i="1"/>
  <c r="CM2757" i="1"/>
  <c r="CK2757" i="1"/>
  <c r="CJ2757" i="1"/>
  <c r="CE2757" i="1"/>
  <c r="CB2757" i="1"/>
  <c r="BZ2757" i="1"/>
  <c r="BT2757" i="1"/>
  <c r="AT2757" i="1"/>
  <c r="AS2757" i="1"/>
  <c r="AR2757" i="1"/>
  <c r="AQ2757" i="1"/>
  <c r="AP2757" i="1"/>
  <c r="AO2757" i="1"/>
  <c r="AN2757" i="1"/>
  <c r="CM2756" i="1"/>
  <c r="CK2756" i="1"/>
  <c r="CJ2756" i="1"/>
  <c r="CE2756" i="1"/>
  <c r="CB2756" i="1"/>
  <c r="BZ2756" i="1"/>
  <c r="BT2756" i="1"/>
  <c r="AT2756" i="1"/>
  <c r="AS2756" i="1"/>
  <c r="AR2756" i="1"/>
  <c r="AQ2756" i="1"/>
  <c r="AP2756" i="1"/>
  <c r="AO2756" i="1"/>
  <c r="CM2755" i="1"/>
  <c r="CK2755" i="1"/>
  <c r="CJ2755" i="1"/>
  <c r="CE2755" i="1"/>
  <c r="CB2755" i="1"/>
  <c r="BZ2755" i="1"/>
  <c r="BT2755" i="1"/>
  <c r="AT2755" i="1"/>
  <c r="AS2755" i="1"/>
  <c r="AR2755" i="1"/>
  <c r="AQ2755" i="1"/>
  <c r="AP2755" i="1"/>
  <c r="AO2755" i="1"/>
  <c r="AN2755" i="1"/>
  <c r="CM2754" i="1"/>
  <c r="CK2754" i="1"/>
  <c r="CJ2754" i="1"/>
  <c r="CE2754" i="1"/>
  <c r="CB2754" i="1"/>
  <c r="BZ2754" i="1"/>
  <c r="BT2754" i="1"/>
  <c r="AT2754" i="1"/>
  <c r="AS2754" i="1"/>
  <c r="AR2754" i="1"/>
  <c r="AQ2754" i="1"/>
  <c r="AP2754" i="1"/>
  <c r="AO2754" i="1"/>
  <c r="AN2754" i="1"/>
  <c r="CM2753" i="1"/>
  <c r="CK2753" i="1"/>
  <c r="CJ2753" i="1"/>
  <c r="CE2753" i="1"/>
  <c r="CB2753" i="1"/>
  <c r="BZ2753" i="1"/>
  <c r="BT2753" i="1"/>
  <c r="AT2753" i="1"/>
  <c r="AS2753" i="1"/>
  <c r="AR2753" i="1"/>
  <c r="AQ2753" i="1"/>
  <c r="AP2753" i="1"/>
  <c r="AO2753" i="1"/>
  <c r="AN2753" i="1"/>
  <c r="CM2752" i="1"/>
  <c r="CK2752" i="1"/>
  <c r="CJ2752" i="1"/>
  <c r="CE2752" i="1"/>
  <c r="CB2752" i="1"/>
  <c r="BZ2752" i="1"/>
  <c r="BT2752" i="1"/>
  <c r="AT2752" i="1"/>
  <c r="AS2752" i="1"/>
  <c r="AR2752" i="1"/>
  <c r="AQ2752" i="1"/>
  <c r="AP2752" i="1"/>
  <c r="AO2752" i="1"/>
  <c r="AN2752" i="1"/>
  <c r="CM2751" i="1"/>
  <c r="CK2751" i="1"/>
  <c r="CJ2751" i="1"/>
  <c r="CE2751" i="1"/>
  <c r="CB2751" i="1"/>
  <c r="BZ2751" i="1"/>
  <c r="BT2751" i="1"/>
  <c r="AT2751" i="1"/>
  <c r="AS2751" i="1"/>
  <c r="AR2751" i="1"/>
  <c r="AQ2751" i="1"/>
  <c r="AP2751" i="1"/>
  <c r="AO2751" i="1"/>
  <c r="AN2751" i="1"/>
  <c r="CM2750" i="1"/>
  <c r="CK2750" i="1"/>
  <c r="CJ2750" i="1"/>
  <c r="CE2750" i="1"/>
  <c r="CB2750" i="1"/>
  <c r="BZ2750" i="1"/>
  <c r="BT2750" i="1"/>
  <c r="AT2750" i="1"/>
  <c r="AS2750" i="1"/>
  <c r="AR2750" i="1"/>
  <c r="AQ2750" i="1"/>
  <c r="AP2750" i="1"/>
  <c r="AO2750" i="1"/>
  <c r="AN2750" i="1"/>
  <c r="CK2749" i="1"/>
  <c r="CJ2749" i="1"/>
  <c r="CE2749" i="1"/>
  <c r="BZ2749" i="1"/>
  <c r="AT2749" i="1"/>
  <c r="AS2749" i="1"/>
  <c r="AR2749" i="1"/>
  <c r="AN2749" i="1"/>
  <c r="CM2748" i="1"/>
  <c r="CK2748" i="1"/>
  <c r="CJ2748" i="1"/>
  <c r="CE2748" i="1"/>
  <c r="CB2748" i="1"/>
  <c r="BZ2748" i="1"/>
  <c r="BT2748" i="1"/>
  <c r="AT2748" i="1"/>
  <c r="AS2748" i="1"/>
  <c r="AR2748" i="1"/>
  <c r="AN2748" i="1"/>
  <c r="CM2747" i="1"/>
  <c r="CK2747" i="1"/>
  <c r="CJ2747" i="1"/>
  <c r="CE2747" i="1"/>
  <c r="CB2747" i="1"/>
  <c r="BZ2747" i="1"/>
  <c r="BT2747" i="1"/>
  <c r="AT2747" i="1"/>
  <c r="AS2747" i="1"/>
  <c r="AR2747" i="1"/>
  <c r="AN2747" i="1"/>
  <c r="CM2746" i="1"/>
  <c r="CK2746" i="1"/>
  <c r="CJ2746" i="1"/>
  <c r="CE2746" i="1"/>
  <c r="CB2746" i="1"/>
  <c r="BZ2746" i="1"/>
  <c r="BT2746" i="1"/>
  <c r="AT2746" i="1"/>
  <c r="AS2746" i="1"/>
  <c r="AR2746" i="1"/>
  <c r="AN2746" i="1"/>
  <c r="CM2745" i="1"/>
  <c r="CK2745" i="1"/>
  <c r="CJ2745" i="1"/>
  <c r="CE2745" i="1"/>
  <c r="CB2745" i="1"/>
  <c r="BZ2745" i="1"/>
  <c r="BT2745" i="1"/>
  <c r="AT2745" i="1"/>
  <c r="AS2745" i="1"/>
  <c r="AR2745" i="1"/>
  <c r="AN2745" i="1"/>
  <c r="CM2744" i="1"/>
  <c r="CK2744" i="1"/>
  <c r="CJ2744" i="1"/>
  <c r="CE2744" i="1"/>
  <c r="CB2744" i="1"/>
  <c r="BZ2744" i="1"/>
  <c r="BT2744" i="1"/>
  <c r="AT2744" i="1"/>
  <c r="AS2744" i="1"/>
  <c r="AR2744" i="1"/>
  <c r="AN2744" i="1"/>
  <c r="CM2743" i="1"/>
  <c r="CK2743" i="1"/>
  <c r="CJ2743" i="1"/>
  <c r="CE2743" i="1"/>
  <c r="CB2743" i="1"/>
  <c r="BZ2743" i="1"/>
  <c r="BT2743" i="1"/>
  <c r="AS2743" i="1"/>
  <c r="AN2743" i="1"/>
  <c r="CM2742" i="1"/>
  <c r="CK2742" i="1"/>
  <c r="CJ2742" i="1"/>
  <c r="CE2742" i="1"/>
  <c r="CB2742" i="1"/>
  <c r="BZ2742" i="1"/>
  <c r="BT2742" i="1"/>
  <c r="AS2742" i="1"/>
  <c r="AN2742" i="1"/>
  <c r="CM2741" i="1"/>
  <c r="CK2741" i="1"/>
  <c r="CJ2741" i="1"/>
  <c r="CE2741" i="1"/>
  <c r="CB2741" i="1"/>
  <c r="BZ2741" i="1"/>
  <c r="BT2741" i="1"/>
  <c r="AS2741" i="1"/>
  <c r="AN2741" i="1"/>
  <c r="CM2740" i="1"/>
  <c r="CK2740" i="1"/>
  <c r="CJ2740" i="1"/>
  <c r="CE2740" i="1"/>
  <c r="CB2740" i="1"/>
  <c r="BZ2740" i="1"/>
  <c r="BT2740" i="1"/>
  <c r="AS2740" i="1"/>
  <c r="AN2740" i="1"/>
  <c r="CM2739" i="1"/>
  <c r="CK2739" i="1"/>
  <c r="CJ2739" i="1"/>
  <c r="CE2739" i="1"/>
  <c r="CB2739" i="1"/>
  <c r="BZ2739" i="1"/>
  <c r="BT2739" i="1"/>
  <c r="AS2739" i="1"/>
  <c r="AN2739" i="1"/>
  <c r="CM2738" i="1"/>
  <c r="CK2738" i="1"/>
  <c r="CJ2738" i="1"/>
  <c r="CE2738" i="1"/>
  <c r="CB2738" i="1"/>
  <c r="BZ2738" i="1"/>
  <c r="BT2738" i="1"/>
  <c r="AS2738" i="1"/>
  <c r="AN2738" i="1"/>
  <c r="CM2737" i="1"/>
  <c r="CK2737" i="1"/>
  <c r="CJ2737" i="1"/>
  <c r="CE2737" i="1"/>
  <c r="CB2737" i="1"/>
  <c r="BZ2737" i="1"/>
  <c r="BT2737" i="1"/>
  <c r="AS2737" i="1"/>
  <c r="AN2737" i="1"/>
  <c r="CM2736" i="1"/>
  <c r="CK2736" i="1"/>
  <c r="CJ2736" i="1"/>
  <c r="CE2736" i="1"/>
  <c r="CB2736" i="1"/>
  <c r="BZ2736" i="1"/>
  <c r="BT2736" i="1"/>
  <c r="AX2736" i="1"/>
  <c r="AW2736" i="1"/>
  <c r="AT2736" i="1"/>
  <c r="AS2736" i="1"/>
  <c r="AR2736" i="1"/>
  <c r="AQ2736" i="1"/>
  <c r="AP2736" i="1"/>
  <c r="AO2736" i="1"/>
  <c r="CM2735" i="1"/>
  <c r="CK2735" i="1"/>
  <c r="CJ2735" i="1"/>
  <c r="CE2735" i="1"/>
  <c r="CB2735" i="1"/>
  <c r="BZ2735" i="1"/>
  <c r="BT2735" i="1"/>
  <c r="AX2735" i="1"/>
  <c r="AW2735" i="1"/>
  <c r="AN2735" i="1"/>
  <c r="A2735" i="1"/>
  <c r="CM2734" i="1"/>
  <c r="CK2734" i="1"/>
  <c r="CJ2734" i="1"/>
  <c r="CE2734" i="1"/>
  <c r="CB2734" i="1"/>
  <c r="BZ2734" i="1"/>
  <c r="BT2734" i="1"/>
  <c r="AX2734" i="1"/>
  <c r="AW2734" i="1"/>
  <c r="AN2734" i="1"/>
  <c r="A2734" i="1"/>
  <c r="CM2733" i="1"/>
  <c r="CK2733" i="1"/>
  <c r="CJ2733" i="1"/>
  <c r="CE2733" i="1"/>
  <c r="CB2733" i="1"/>
  <c r="BZ2733" i="1"/>
  <c r="BT2733" i="1"/>
  <c r="AX2733" i="1"/>
  <c r="AW2733" i="1"/>
  <c r="AT2733" i="1"/>
  <c r="AS2733" i="1"/>
  <c r="AR2733" i="1"/>
  <c r="AQ2733" i="1"/>
  <c r="AP2733" i="1"/>
  <c r="AO2733" i="1"/>
  <c r="CM2732" i="1"/>
  <c r="CK2732" i="1"/>
  <c r="CJ2732" i="1"/>
  <c r="CE2732" i="1"/>
  <c r="CB2732" i="1"/>
  <c r="BZ2732" i="1"/>
  <c r="BT2732" i="1"/>
  <c r="AX2732" i="1"/>
  <c r="AW2732" i="1"/>
  <c r="AT2732" i="1"/>
  <c r="AS2732" i="1"/>
  <c r="AR2732" i="1"/>
  <c r="AQ2732" i="1"/>
  <c r="AP2732" i="1"/>
  <c r="AO2732" i="1"/>
  <c r="AN2732" i="1"/>
  <c r="A2732" i="1"/>
  <c r="CM2731" i="1"/>
  <c r="CK2731" i="1"/>
  <c r="CJ2731" i="1"/>
  <c r="CE2731" i="1"/>
  <c r="CB2731" i="1"/>
  <c r="BZ2731" i="1"/>
  <c r="BT2731" i="1"/>
  <c r="AX2731" i="1"/>
  <c r="AW2731" i="1"/>
  <c r="AT2731" i="1"/>
  <c r="AS2731" i="1"/>
  <c r="AR2731" i="1"/>
  <c r="AQ2731" i="1"/>
  <c r="AP2731" i="1"/>
  <c r="AO2731" i="1"/>
  <c r="AN2731" i="1"/>
  <c r="A2731" i="1"/>
  <c r="CM2730" i="1"/>
  <c r="CK2730" i="1"/>
  <c r="CJ2730" i="1"/>
  <c r="CE2730" i="1"/>
  <c r="CB2730" i="1"/>
  <c r="BZ2730" i="1"/>
  <c r="BT2730" i="1"/>
  <c r="AX2730" i="1"/>
  <c r="AW2730" i="1"/>
  <c r="CM2729" i="1"/>
  <c r="CK2729" i="1"/>
  <c r="CJ2729" i="1"/>
  <c r="CE2729" i="1"/>
  <c r="CB2729" i="1"/>
  <c r="BZ2729" i="1"/>
  <c r="BT2729" i="1"/>
  <c r="AX2729" i="1"/>
  <c r="AW2729" i="1"/>
  <c r="CM2728" i="1"/>
  <c r="CK2728" i="1"/>
  <c r="CJ2728" i="1"/>
  <c r="CE2728" i="1"/>
  <c r="CB2728" i="1"/>
  <c r="BZ2728" i="1"/>
  <c r="BT2728" i="1"/>
  <c r="AX2728" i="1"/>
  <c r="AW2728" i="1"/>
  <c r="A2728" i="1"/>
  <c r="CM2727" i="1"/>
  <c r="CK2727" i="1"/>
  <c r="CJ2727" i="1"/>
  <c r="CE2727" i="1"/>
  <c r="CB2727" i="1"/>
  <c r="BZ2727" i="1"/>
  <c r="BT2727" i="1"/>
  <c r="AX2727" i="1"/>
  <c r="AW2727" i="1"/>
  <c r="A2727" i="1"/>
  <c r="CM2726" i="1"/>
  <c r="CK2726" i="1"/>
  <c r="CJ2726" i="1"/>
  <c r="CE2726" i="1"/>
  <c r="CB2726" i="1"/>
  <c r="BZ2726" i="1"/>
  <c r="BT2726" i="1"/>
  <c r="AX2726" i="1"/>
  <c r="AW2726" i="1"/>
  <c r="A2726" i="1"/>
  <c r="CM2725" i="1"/>
  <c r="CK2725" i="1"/>
  <c r="CJ2725" i="1"/>
  <c r="CE2725" i="1"/>
  <c r="CB2725" i="1"/>
  <c r="BZ2725" i="1"/>
  <c r="BT2725" i="1"/>
  <c r="AX2725" i="1"/>
  <c r="AW2725" i="1"/>
  <c r="A2725" i="1"/>
  <c r="CM2724" i="1"/>
  <c r="CK2724" i="1"/>
  <c r="CJ2724" i="1"/>
  <c r="CE2724" i="1"/>
  <c r="CB2724" i="1"/>
  <c r="BZ2724" i="1"/>
  <c r="BT2724" i="1"/>
  <c r="AX2724" i="1"/>
  <c r="AW2724" i="1"/>
  <c r="AT2724" i="1"/>
  <c r="AS2724" i="1"/>
  <c r="AR2724" i="1"/>
  <c r="AQ2724" i="1"/>
  <c r="AP2724" i="1"/>
  <c r="AO2724" i="1"/>
  <c r="AN2724" i="1"/>
  <c r="A2724" i="1"/>
  <c r="CM2723" i="1"/>
  <c r="CK2723" i="1"/>
  <c r="CJ2723" i="1"/>
  <c r="CE2723" i="1"/>
  <c r="CB2723" i="1"/>
  <c r="BZ2723" i="1"/>
  <c r="BT2723" i="1"/>
  <c r="AX2723" i="1"/>
  <c r="AW2723" i="1"/>
  <c r="AT2723" i="1"/>
  <c r="AS2723" i="1"/>
  <c r="AR2723" i="1"/>
  <c r="AQ2723" i="1"/>
  <c r="AP2723" i="1"/>
  <c r="AO2723" i="1"/>
  <c r="AN2723" i="1"/>
  <c r="A2723" i="1"/>
  <c r="CM2722" i="1"/>
  <c r="CK2722" i="1"/>
  <c r="CJ2722" i="1"/>
  <c r="CE2722" i="1"/>
  <c r="CB2722" i="1"/>
  <c r="BZ2722" i="1"/>
  <c r="BT2722" i="1"/>
  <c r="AX2722" i="1"/>
  <c r="AW2722" i="1"/>
  <c r="A2722" i="1"/>
  <c r="CM2721" i="1"/>
  <c r="CK2721" i="1"/>
  <c r="CJ2721" i="1"/>
  <c r="CE2721" i="1"/>
  <c r="CB2721" i="1"/>
  <c r="BZ2721" i="1"/>
  <c r="BT2721" i="1"/>
  <c r="AX2721" i="1"/>
  <c r="AW2721" i="1"/>
  <c r="A2721" i="1"/>
  <c r="CM2720" i="1"/>
  <c r="CK2720" i="1"/>
  <c r="CJ2720" i="1"/>
  <c r="CE2720" i="1"/>
  <c r="CB2720" i="1"/>
  <c r="BZ2720" i="1"/>
  <c r="BT2720" i="1"/>
  <c r="AX2720" i="1"/>
  <c r="AW2720" i="1"/>
  <c r="A2720" i="1"/>
  <c r="CM2719" i="1"/>
  <c r="CK2719" i="1"/>
  <c r="CJ2719" i="1"/>
  <c r="CE2719" i="1"/>
  <c r="CB2719" i="1"/>
  <c r="BZ2719" i="1"/>
  <c r="BT2719" i="1"/>
  <c r="AX2719" i="1"/>
  <c r="AW2719" i="1"/>
  <c r="A2719" i="1"/>
  <c r="CM2718" i="1"/>
  <c r="CK2718" i="1"/>
  <c r="CJ2718" i="1"/>
  <c r="CE2718" i="1"/>
  <c r="CB2718" i="1"/>
  <c r="BZ2718" i="1"/>
  <c r="BT2718" i="1"/>
  <c r="AX2718" i="1"/>
  <c r="AW2718" i="1"/>
  <c r="A2718" i="1"/>
  <c r="CM2717" i="1"/>
  <c r="CK2717" i="1"/>
  <c r="CJ2717" i="1"/>
  <c r="CE2717" i="1"/>
  <c r="CB2717" i="1"/>
  <c r="BZ2717" i="1"/>
  <c r="BT2717" i="1"/>
  <c r="AX2717" i="1"/>
  <c r="AW2717" i="1"/>
  <c r="A2717" i="1"/>
  <c r="CM2716" i="1"/>
  <c r="CK2716" i="1"/>
  <c r="CJ2716" i="1"/>
  <c r="CE2716" i="1"/>
  <c r="CB2716" i="1"/>
  <c r="BZ2716" i="1"/>
  <c r="BT2716" i="1"/>
  <c r="AX2716" i="1"/>
  <c r="AW2716" i="1"/>
  <c r="A2716" i="1"/>
  <c r="CM2715" i="1"/>
  <c r="CK2715" i="1"/>
  <c r="CJ2715" i="1"/>
  <c r="CE2715" i="1"/>
  <c r="CB2715" i="1"/>
  <c r="BZ2715" i="1"/>
  <c r="BT2715" i="1"/>
  <c r="AX2715" i="1"/>
  <c r="AW2715" i="1"/>
  <c r="A2715" i="1"/>
  <c r="CM2714" i="1"/>
  <c r="CK2714" i="1"/>
  <c r="CJ2714" i="1"/>
  <c r="CE2714" i="1"/>
  <c r="CB2714" i="1"/>
  <c r="BZ2714" i="1"/>
  <c r="BT2714" i="1"/>
  <c r="AX2714" i="1"/>
  <c r="AW2714" i="1"/>
  <c r="A2714" i="1"/>
  <c r="CM2713" i="1"/>
  <c r="CK2713" i="1"/>
  <c r="CJ2713" i="1"/>
  <c r="CE2713" i="1"/>
  <c r="CB2713" i="1"/>
  <c r="BZ2713" i="1"/>
  <c r="BT2713" i="1"/>
  <c r="AX2713" i="1"/>
  <c r="AW2713" i="1"/>
  <c r="A2713" i="1"/>
  <c r="CM2712" i="1"/>
  <c r="CK2712" i="1"/>
  <c r="CJ2712" i="1"/>
  <c r="CE2712" i="1"/>
  <c r="CB2712" i="1"/>
  <c r="BZ2712" i="1"/>
  <c r="BT2712" i="1"/>
  <c r="AX2712" i="1"/>
  <c r="AW2712" i="1"/>
  <c r="A2712" i="1"/>
  <c r="CM2711" i="1"/>
  <c r="CK2711" i="1"/>
  <c r="CJ2711" i="1"/>
  <c r="CE2711" i="1"/>
  <c r="CB2711" i="1"/>
  <c r="BZ2711" i="1"/>
  <c r="BT2711" i="1"/>
  <c r="AX2711" i="1"/>
  <c r="AW2711" i="1"/>
  <c r="A2711" i="1"/>
  <c r="CM2710" i="1"/>
  <c r="CK2710" i="1"/>
  <c r="CJ2710" i="1"/>
  <c r="CE2710" i="1"/>
  <c r="CB2710" i="1"/>
  <c r="BZ2710" i="1"/>
  <c r="BT2710" i="1"/>
  <c r="AX2710" i="1"/>
  <c r="AW2710" i="1"/>
  <c r="A2710" i="1"/>
  <c r="CM2709" i="1"/>
  <c r="CK2709" i="1"/>
  <c r="CJ2709" i="1"/>
  <c r="CE2709" i="1"/>
  <c r="CB2709" i="1"/>
  <c r="BZ2709" i="1"/>
  <c r="BT2709" i="1"/>
  <c r="AX2709" i="1"/>
  <c r="AW2709" i="1"/>
  <c r="A2709" i="1"/>
  <c r="CM2708" i="1"/>
  <c r="CK2708" i="1"/>
  <c r="CJ2708" i="1"/>
  <c r="CE2708" i="1"/>
  <c r="CB2708" i="1"/>
  <c r="BZ2708" i="1"/>
  <c r="BT2708" i="1"/>
  <c r="AX2708" i="1"/>
  <c r="AW2708" i="1"/>
  <c r="A2708" i="1"/>
  <c r="CM2707" i="1"/>
  <c r="CK2707" i="1"/>
  <c r="CJ2707" i="1"/>
  <c r="CE2707" i="1"/>
  <c r="CB2707" i="1"/>
  <c r="BZ2707" i="1"/>
  <c r="BT2707" i="1"/>
  <c r="AX2707" i="1"/>
  <c r="AW2707" i="1"/>
  <c r="A2707" i="1"/>
  <c r="CM2706" i="1"/>
  <c r="CK2706" i="1"/>
  <c r="CJ2706" i="1"/>
  <c r="CE2706" i="1"/>
  <c r="CB2706" i="1"/>
  <c r="BZ2706" i="1"/>
  <c r="BT2706" i="1"/>
  <c r="AX2706" i="1"/>
  <c r="AW2706" i="1"/>
  <c r="AT2706" i="1"/>
  <c r="AS2706" i="1"/>
  <c r="AR2706" i="1"/>
  <c r="AQ2706" i="1"/>
  <c r="AP2706" i="1"/>
  <c r="AO2706" i="1"/>
  <c r="A2706" i="1"/>
  <c r="CM2705" i="1"/>
  <c r="CK2705" i="1"/>
  <c r="CJ2705" i="1"/>
  <c r="CE2705" i="1"/>
  <c r="CB2705" i="1"/>
  <c r="BZ2705" i="1"/>
  <c r="BT2705" i="1"/>
  <c r="AX2705" i="1"/>
  <c r="AW2705" i="1"/>
  <c r="AT2705" i="1"/>
  <c r="AS2705" i="1"/>
  <c r="AR2705" i="1"/>
  <c r="AQ2705" i="1"/>
  <c r="AP2705" i="1"/>
  <c r="AO2705" i="1"/>
  <c r="A2705" i="1"/>
  <c r="CM2704" i="1"/>
  <c r="CK2704" i="1"/>
  <c r="CJ2704" i="1"/>
  <c r="CE2704" i="1"/>
  <c r="CB2704" i="1"/>
  <c r="BZ2704" i="1"/>
  <c r="BT2704" i="1"/>
  <c r="AX2704" i="1"/>
  <c r="AW2704" i="1"/>
  <c r="AN2704" i="1"/>
  <c r="A2704" i="1"/>
  <c r="CM2703" i="1"/>
  <c r="CK2703" i="1"/>
  <c r="CJ2703" i="1"/>
  <c r="CE2703" i="1"/>
  <c r="CB2703" i="1"/>
  <c r="BZ2703" i="1"/>
  <c r="BT2703" i="1"/>
  <c r="AX2703" i="1"/>
  <c r="AW2703" i="1"/>
  <c r="AN2703" i="1"/>
  <c r="A2703" i="1"/>
  <c r="CM2702" i="1"/>
  <c r="CK2702" i="1"/>
  <c r="CJ2702" i="1"/>
  <c r="CE2702" i="1"/>
  <c r="CB2702" i="1"/>
  <c r="BZ2702" i="1"/>
  <c r="BT2702" i="1"/>
  <c r="AX2702" i="1"/>
  <c r="AW2702" i="1"/>
  <c r="A2702" i="1"/>
  <c r="CM2701" i="1"/>
  <c r="CK2701" i="1"/>
  <c r="CJ2701" i="1"/>
  <c r="CE2701" i="1"/>
  <c r="CB2701" i="1"/>
  <c r="BZ2701" i="1"/>
  <c r="BT2701" i="1"/>
  <c r="AX2701" i="1"/>
  <c r="AW2701" i="1"/>
  <c r="A2701" i="1"/>
  <c r="CM2700" i="1"/>
  <c r="CK2700" i="1"/>
  <c r="CJ2700" i="1"/>
  <c r="CE2700" i="1"/>
  <c r="CB2700" i="1"/>
  <c r="BZ2700" i="1"/>
  <c r="BT2700" i="1"/>
  <c r="AX2700" i="1"/>
  <c r="AW2700" i="1"/>
  <c r="A2700" i="1"/>
  <c r="CM2699" i="1"/>
  <c r="CK2699" i="1"/>
  <c r="CJ2699" i="1"/>
  <c r="CE2699" i="1"/>
  <c r="CB2699" i="1"/>
  <c r="BZ2699" i="1"/>
  <c r="BT2699" i="1"/>
  <c r="AX2699" i="1"/>
  <c r="AW2699" i="1"/>
  <c r="A2699" i="1"/>
  <c r="CM2698" i="1"/>
  <c r="CK2698" i="1"/>
  <c r="CJ2698" i="1"/>
  <c r="CE2698" i="1"/>
  <c r="CB2698" i="1"/>
  <c r="BZ2698" i="1"/>
  <c r="BT2698" i="1"/>
  <c r="AX2698" i="1"/>
  <c r="AW2698" i="1"/>
  <c r="A2698" i="1"/>
  <c r="CM2697" i="1"/>
  <c r="CK2697" i="1"/>
  <c r="CJ2697" i="1"/>
  <c r="CE2697" i="1"/>
  <c r="CB2697" i="1"/>
  <c r="BZ2697" i="1"/>
  <c r="BT2697" i="1"/>
  <c r="AX2697" i="1"/>
  <c r="AW2697" i="1"/>
  <c r="AT2697" i="1"/>
  <c r="AS2697" i="1"/>
  <c r="AR2697" i="1"/>
  <c r="AQ2697" i="1"/>
  <c r="AP2697" i="1"/>
  <c r="AO2697" i="1"/>
  <c r="A2697" i="1"/>
  <c r="CM2696" i="1"/>
  <c r="CK2696" i="1"/>
  <c r="CJ2696" i="1"/>
  <c r="CE2696" i="1"/>
  <c r="CB2696" i="1"/>
  <c r="BZ2696" i="1"/>
  <c r="BT2696" i="1"/>
  <c r="AX2696" i="1"/>
  <c r="AW2696" i="1"/>
  <c r="AT2696" i="1"/>
  <c r="AS2696" i="1"/>
  <c r="AR2696" i="1"/>
  <c r="AQ2696" i="1"/>
  <c r="AP2696" i="1"/>
  <c r="AO2696" i="1"/>
  <c r="A2696" i="1"/>
  <c r="CM2695" i="1"/>
  <c r="CK2695" i="1"/>
  <c r="CJ2695" i="1"/>
  <c r="CE2695" i="1"/>
  <c r="CB2695" i="1"/>
  <c r="BZ2695" i="1"/>
  <c r="BT2695" i="1"/>
  <c r="AX2695" i="1"/>
  <c r="AW2695" i="1"/>
  <c r="AT2695" i="1"/>
  <c r="AS2695" i="1"/>
  <c r="AR2695" i="1"/>
  <c r="AQ2695" i="1"/>
  <c r="AP2695" i="1"/>
  <c r="AO2695" i="1"/>
  <c r="A2695" i="1"/>
  <c r="CM2694" i="1"/>
  <c r="CK2694" i="1"/>
  <c r="CJ2694" i="1"/>
  <c r="CE2694" i="1"/>
  <c r="CB2694" i="1"/>
  <c r="BZ2694" i="1"/>
  <c r="BT2694" i="1"/>
  <c r="AX2694" i="1"/>
  <c r="AW2694" i="1"/>
  <c r="AN2694" i="1"/>
  <c r="A2694" i="1"/>
  <c r="CM2693" i="1"/>
  <c r="CK2693" i="1"/>
  <c r="CJ2693" i="1"/>
  <c r="CE2693" i="1"/>
  <c r="CB2693" i="1"/>
  <c r="BZ2693" i="1"/>
  <c r="BT2693" i="1"/>
  <c r="AX2693" i="1"/>
  <c r="AW2693" i="1"/>
  <c r="AN2693" i="1"/>
  <c r="A2693" i="1"/>
  <c r="CM2692" i="1"/>
  <c r="CK2692" i="1"/>
  <c r="CJ2692" i="1"/>
  <c r="CE2692" i="1"/>
  <c r="CB2692" i="1"/>
  <c r="BZ2692" i="1"/>
  <c r="BT2692" i="1"/>
  <c r="AT2692" i="1"/>
  <c r="AS2692" i="1"/>
  <c r="AR2692" i="1"/>
  <c r="AQ2692" i="1"/>
  <c r="AP2692" i="1"/>
  <c r="AO2692" i="1"/>
  <c r="CM2691" i="1"/>
  <c r="CK2691" i="1"/>
  <c r="CJ2691" i="1"/>
  <c r="CE2691" i="1"/>
  <c r="CB2691" i="1"/>
  <c r="BZ2691" i="1"/>
  <c r="BT2691" i="1"/>
  <c r="AX2691" i="1"/>
  <c r="AW2691" i="1"/>
  <c r="AT2691" i="1"/>
  <c r="AS2691" i="1"/>
  <c r="AR2691" i="1"/>
  <c r="AQ2691" i="1"/>
  <c r="AP2691" i="1"/>
  <c r="AO2691" i="1"/>
  <c r="A2691" i="1"/>
  <c r="CM2690" i="1"/>
  <c r="CK2690" i="1"/>
  <c r="CJ2690" i="1"/>
  <c r="CE2690" i="1"/>
  <c r="CB2690" i="1"/>
  <c r="BZ2690" i="1"/>
  <c r="BT2690" i="1"/>
  <c r="CM2689" i="1"/>
  <c r="CK2689" i="1"/>
  <c r="CJ2689" i="1"/>
  <c r="CE2689" i="1"/>
  <c r="CB2689" i="1"/>
  <c r="BZ2689" i="1"/>
  <c r="BT2689" i="1"/>
  <c r="CM2688" i="1"/>
  <c r="CK2688" i="1"/>
  <c r="CJ2688" i="1"/>
  <c r="CE2688" i="1"/>
  <c r="CB2688" i="1"/>
  <c r="BZ2688" i="1"/>
  <c r="BT2688" i="1"/>
  <c r="CM2687" i="1"/>
  <c r="CK2687" i="1"/>
  <c r="CJ2687" i="1"/>
  <c r="CE2687" i="1"/>
  <c r="CB2687" i="1"/>
  <c r="BZ2687" i="1"/>
  <c r="BT2687" i="1"/>
  <c r="AS2687" i="1"/>
  <c r="AN2687" i="1"/>
  <c r="CM2686" i="1"/>
  <c r="CK2686" i="1"/>
  <c r="CJ2686" i="1"/>
  <c r="CE2686" i="1"/>
  <c r="CB2686" i="1"/>
  <c r="BZ2686" i="1"/>
  <c r="BT2686" i="1"/>
  <c r="AS2686" i="1"/>
  <c r="AN2686" i="1"/>
  <c r="CM2685" i="1"/>
  <c r="CK2685" i="1"/>
  <c r="CJ2685" i="1"/>
  <c r="CE2685" i="1"/>
  <c r="CB2685" i="1"/>
  <c r="BZ2685" i="1"/>
  <c r="BT2685" i="1"/>
  <c r="AS2685" i="1"/>
  <c r="AN2685" i="1"/>
  <c r="CM2684" i="1"/>
  <c r="CK2684" i="1"/>
  <c r="CJ2684" i="1"/>
  <c r="CE2684" i="1"/>
  <c r="CB2684" i="1"/>
  <c r="BZ2684" i="1"/>
  <c r="BT2684" i="1"/>
  <c r="AS2684" i="1"/>
  <c r="AN2684" i="1"/>
  <c r="CM2683" i="1"/>
  <c r="CK2683" i="1"/>
  <c r="CJ2683" i="1"/>
  <c r="CE2683" i="1"/>
  <c r="CB2683" i="1"/>
  <c r="BZ2683" i="1"/>
  <c r="BT2683" i="1"/>
  <c r="AS2683" i="1"/>
  <c r="AN2683" i="1"/>
  <c r="CM2682" i="1"/>
  <c r="CK2682" i="1"/>
  <c r="CJ2682" i="1"/>
  <c r="CE2682" i="1"/>
  <c r="CB2682" i="1"/>
  <c r="BZ2682" i="1"/>
  <c r="AS2682" i="1"/>
  <c r="CM2681" i="1"/>
  <c r="CK2681" i="1"/>
  <c r="CJ2681" i="1"/>
  <c r="CE2681" i="1"/>
  <c r="CB2681" i="1"/>
  <c r="BZ2681" i="1"/>
  <c r="BT2681" i="1"/>
  <c r="AS2681" i="1"/>
  <c r="AN2681" i="1"/>
  <c r="CM2680" i="1"/>
  <c r="CK2680" i="1"/>
  <c r="CJ2680" i="1"/>
  <c r="CE2680" i="1"/>
  <c r="CB2680" i="1"/>
  <c r="BZ2680" i="1"/>
  <c r="BT2680" i="1"/>
  <c r="AS2680" i="1"/>
  <c r="AN2680" i="1"/>
  <c r="CM2679" i="1"/>
  <c r="CK2679" i="1"/>
  <c r="CJ2679" i="1"/>
  <c r="CH2679" i="1"/>
  <c r="CE2679" i="1"/>
  <c r="CB2679" i="1"/>
  <c r="BZ2679" i="1"/>
  <c r="BT2679" i="1"/>
  <c r="AX2679" i="1"/>
  <c r="AW2679" i="1"/>
  <c r="AT2679" i="1"/>
  <c r="AS2679" i="1"/>
  <c r="AR2679" i="1"/>
  <c r="AQ2679" i="1"/>
  <c r="AP2679" i="1"/>
  <c r="AO2679" i="1"/>
  <c r="AN2679" i="1"/>
  <c r="CM2678" i="1"/>
  <c r="CK2678" i="1"/>
  <c r="CJ2678" i="1"/>
  <c r="CE2678" i="1"/>
  <c r="CB2678" i="1"/>
  <c r="BZ2678" i="1"/>
  <c r="AT2678" i="1"/>
  <c r="AS2678" i="1"/>
  <c r="AN2678" i="1"/>
  <c r="A2678" i="1"/>
  <c r="CM2677" i="1"/>
  <c r="CK2677" i="1"/>
  <c r="CJ2677" i="1"/>
  <c r="CE2677" i="1"/>
  <c r="CB2677" i="1"/>
  <c r="BZ2677" i="1"/>
  <c r="BT2677" i="1"/>
  <c r="AT2677" i="1"/>
  <c r="AS2677" i="1"/>
  <c r="AN2677" i="1"/>
  <c r="A2677" i="1"/>
  <c r="CM2676" i="1"/>
  <c r="CK2676" i="1"/>
  <c r="CJ2676" i="1"/>
  <c r="CE2676" i="1"/>
  <c r="CB2676" i="1"/>
  <c r="BZ2676" i="1"/>
  <c r="BT2676" i="1"/>
  <c r="AT2676" i="1"/>
  <c r="AS2676" i="1"/>
  <c r="AR2676" i="1"/>
  <c r="AQ2676" i="1"/>
  <c r="AP2676" i="1"/>
  <c r="AO2676" i="1"/>
  <c r="AN2676" i="1"/>
  <c r="CM2675" i="1"/>
  <c r="CK2675" i="1"/>
  <c r="CJ2675" i="1"/>
  <c r="CE2675" i="1"/>
  <c r="CB2675" i="1"/>
  <c r="BZ2675" i="1"/>
  <c r="BT2675" i="1"/>
  <c r="AT2675" i="1"/>
  <c r="AS2675" i="1"/>
  <c r="AR2675" i="1"/>
  <c r="AQ2675" i="1"/>
  <c r="AP2675" i="1"/>
  <c r="AO2675" i="1"/>
  <c r="AN2675" i="1"/>
  <c r="CM2674" i="1"/>
  <c r="CK2674" i="1"/>
  <c r="CJ2674" i="1"/>
  <c r="CE2674" i="1"/>
  <c r="CB2674" i="1"/>
  <c r="BZ2674" i="1"/>
  <c r="BT2674" i="1"/>
  <c r="AT2674" i="1"/>
  <c r="AS2674" i="1"/>
  <c r="AR2674" i="1"/>
  <c r="AQ2674" i="1"/>
  <c r="AP2674" i="1"/>
  <c r="AO2674" i="1"/>
  <c r="AN2674" i="1"/>
  <c r="CM2673" i="1"/>
  <c r="CK2673" i="1"/>
  <c r="CJ2673" i="1"/>
  <c r="CE2673" i="1"/>
  <c r="CB2673" i="1"/>
  <c r="BZ2673" i="1"/>
  <c r="BT2673" i="1"/>
  <c r="AN2673" i="1"/>
  <c r="CM2672" i="1"/>
  <c r="CK2672" i="1"/>
  <c r="CJ2672" i="1"/>
  <c r="CE2672" i="1"/>
  <c r="CB2672" i="1"/>
  <c r="BZ2672" i="1"/>
  <c r="BT2672" i="1"/>
  <c r="AN2672" i="1"/>
  <c r="CM2671" i="1"/>
  <c r="CK2671" i="1"/>
  <c r="CJ2671" i="1"/>
  <c r="CE2671" i="1"/>
  <c r="CB2671" i="1"/>
  <c r="BZ2671" i="1"/>
  <c r="BT2671" i="1"/>
  <c r="AN2671" i="1"/>
  <c r="CM2670" i="1"/>
  <c r="CK2670" i="1"/>
  <c r="CJ2670" i="1"/>
  <c r="CE2670" i="1"/>
  <c r="CB2670" i="1"/>
  <c r="BZ2670" i="1"/>
  <c r="BT2670" i="1"/>
  <c r="AN2670" i="1"/>
  <c r="CM2669" i="1"/>
  <c r="CK2669" i="1"/>
  <c r="CJ2669" i="1"/>
  <c r="CE2669" i="1"/>
  <c r="CB2669" i="1"/>
  <c r="BZ2669" i="1"/>
  <c r="BT2669" i="1"/>
  <c r="AN2669" i="1"/>
  <c r="CM2668" i="1"/>
  <c r="CK2668" i="1"/>
  <c r="CJ2668" i="1"/>
  <c r="CE2668" i="1"/>
  <c r="CB2668" i="1"/>
  <c r="BZ2668" i="1"/>
  <c r="BT2668" i="1"/>
  <c r="AN2668" i="1"/>
  <c r="CM2667" i="1"/>
  <c r="CK2667" i="1"/>
  <c r="CJ2667" i="1"/>
  <c r="CE2667" i="1"/>
  <c r="CB2667" i="1"/>
  <c r="BZ2667" i="1"/>
  <c r="BT2667" i="1"/>
  <c r="AT2667" i="1"/>
  <c r="AS2667" i="1"/>
  <c r="AR2667" i="1"/>
  <c r="AQ2667" i="1"/>
  <c r="AP2667" i="1"/>
  <c r="AO2667" i="1"/>
  <c r="AN2667" i="1"/>
  <c r="CM2666" i="1"/>
  <c r="CK2666" i="1"/>
  <c r="CJ2666" i="1"/>
  <c r="CE2666" i="1"/>
  <c r="CB2666" i="1"/>
  <c r="BZ2666" i="1"/>
  <c r="BT2666" i="1"/>
  <c r="AT2666" i="1"/>
  <c r="AS2666" i="1"/>
  <c r="AR2666" i="1"/>
  <c r="AQ2666" i="1"/>
  <c r="AP2666" i="1"/>
  <c r="AO2666" i="1"/>
  <c r="AN2666" i="1"/>
  <c r="CM2665" i="1"/>
  <c r="CK2665" i="1"/>
  <c r="CJ2665" i="1"/>
  <c r="CE2665" i="1"/>
  <c r="CB2665" i="1"/>
  <c r="BZ2665" i="1"/>
  <c r="BT2665" i="1"/>
  <c r="AN2665" i="1"/>
  <c r="CM2664" i="1"/>
  <c r="CK2664" i="1"/>
  <c r="CJ2664" i="1"/>
  <c r="CE2664" i="1"/>
  <c r="CB2664" i="1"/>
  <c r="BZ2664" i="1"/>
  <c r="BT2664" i="1"/>
  <c r="AN2664" i="1"/>
  <c r="CM2663" i="1"/>
  <c r="CK2663" i="1"/>
  <c r="CJ2663" i="1"/>
  <c r="CE2663" i="1"/>
  <c r="CB2663" i="1"/>
  <c r="BZ2663" i="1"/>
  <c r="BT2663" i="1"/>
  <c r="AT2663" i="1"/>
  <c r="AS2663" i="1"/>
  <c r="AR2663" i="1"/>
  <c r="AQ2663" i="1"/>
  <c r="AP2663" i="1"/>
  <c r="AO2663" i="1"/>
  <c r="AN2663" i="1"/>
  <c r="CM2662" i="1"/>
  <c r="CK2662" i="1"/>
  <c r="CJ2662" i="1"/>
  <c r="CE2662" i="1"/>
  <c r="CB2662" i="1"/>
  <c r="BZ2662" i="1"/>
  <c r="BT2662" i="1"/>
  <c r="AT2662" i="1"/>
  <c r="AS2662" i="1"/>
  <c r="AR2662" i="1"/>
  <c r="AQ2662" i="1"/>
  <c r="AP2662" i="1"/>
  <c r="AO2662" i="1"/>
  <c r="CM2661" i="1"/>
  <c r="CK2661" i="1"/>
  <c r="CJ2661" i="1"/>
  <c r="CE2661" i="1"/>
  <c r="CB2661" i="1"/>
  <c r="BZ2661" i="1"/>
  <c r="BT2661" i="1"/>
  <c r="AT2661" i="1"/>
  <c r="AS2661" i="1"/>
  <c r="AR2661" i="1"/>
  <c r="AQ2661" i="1"/>
  <c r="AP2661" i="1"/>
  <c r="AO2661" i="1"/>
  <c r="AN2661" i="1"/>
  <c r="CM2660" i="1"/>
  <c r="CK2660" i="1"/>
  <c r="CJ2660" i="1"/>
  <c r="CE2660" i="1"/>
  <c r="CB2660" i="1"/>
  <c r="BZ2660" i="1"/>
  <c r="BT2660" i="1"/>
  <c r="AT2660" i="1"/>
  <c r="AS2660" i="1"/>
  <c r="AR2660" i="1"/>
  <c r="AQ2660" i="1"/>
  <c r="AP2660" i="1"/>
  <c r="AO2660" i="1"/>
  <c r="AN2660" i="1"/>
  <c r="CM2659" i="1"/>
  <c r="CK2659" i="1"/>
  <c r="CJ2659" i="1"/>
  <c r="CH2659" i="1"/>
  <c r="CE2659" i="1"/>
  <c r="CB2659" i="1"/>
  <c r="BZ2659" i="1"/>
  <c r="BT2659" i="1"/>
  <c r="AN2659" i="1"/>
  <c r="CM2658" i="1"/>
  <c r="CK2658" i="1"/>
  <c r="CJ2658" i="1"/>
  <c r="CE2658" i="1"/>
  <c r="CB2658" i="1"/>
  <c r="BZ2658" i="1"/>
  <c r="BT2658" i="1"/>
  <c r="AT2658" i="1"/>
  <c r="AS2658" i="1"/>
  <c r="AR2658" i="1"/>
  <c r="AQ2658" i="1"/>
  <c r="AP2658" i="1"/>
  <c r="AO2658" i="1"/>
  <c r="AN2658" i="1"/>
  <c r="CM2657" i="1"/>
  <c r="CK2657" i="1"/>
  <c r="CJ2657" i="1"/>
  <c r="CE2657" i="1"/>
  <c r="CB2657" i="1"/>
  <c r="BZ2657" i="1"/>
  <c r="BT2657" i="1"/>
  <c r="AT2657" i="1"/>
  <c r="AS2657" i="1"/>
  <c r="AR2657" i="1"/>
  <c r="AQ2657" i="1"/>
  <c r="AP2657" i="1"/>
  <c r="AO2657" i="1"/>
  <c r="AN2657" i="1"/>
  <c r="CM2656" i="1"/>
  <c r="CK2656" i="1"/>
  <c r="CJ2656" i="1"/>
  <c r="CH2656" i="1"/>
  <c r="CE2656" i="1"/>
  <c r="CB2656" i="1"/>
  <c r="BZ2656" i="1"/>
  <c r="BT2656" i="1"/>
  <c r="AN2656" i="1"/>
  <c r="CM2655" i="1"/>
  <c r="CK2655" i="1"/>
  <c r="CJ2655" i="1"/>
  <c r="CE2655" i="1"/>
  <c r="CB2655" i="1"/>
  <c r="BZ2655" i="1"/>
  <c r="BT2655" i="1"/>
  <c r="AN2655" i="1"/>
  <c r="CM2654" i="1"/>
  <c r="CK2654" i="1"/>
  <c r="CJ2654" i="1"/>
  <c r="CE2654" i="1"/>
  <c r="CB2654" i="1"/>
  <c r="BZ2654" i="1"/>
  <c r="BT2654" i="1"/>
  <c r="AN2654" i="1"/>
  <c r="CM2653" i="1"/>
  <c r="CK2653" i="1"/>
  <c r="CJ2653" i="1"/>
  <c r="CE2653" i="1"/>
  <c r="CB2653" i="1"/>
  <c r="BZ2653" i="1"/>
  <c r="BT2653" i="1"/>
  <c r="AW2653" i="1"/>
  <c r="AT2653" i="1"/>
  <c r="AS2653" i="1"/>
  <c r="AR2653" i="1"/>
  <c r="AQ2653" i="1"/>
  <c r="AP2653" i="1"/>
  <c r="AO2653" i="1"/>
  <c r="CM2652" i="1"/>
  <c r="CK2652" i="1"/>
  <c r="CJ2652" i="1"/>
  <c r="CE2652" i="1"/>
  <c r="CB2652" i="1"/>
  <c r="BZ2652" i="1"/>
  <c r="BT2652" i="1"/>
  <c r="AN2652" i="1"/>
  <c r="CM2651" i="1"/>
  <c r="CK2651" i="1"/>
  <c r="CJ2651" i="1"/>
  <c r="CH2651" i="1"/>
  <c r="CE2651" i="1"/>
  <c r="CB2651" i="1"/>
  <c r="BZ2651" i="1"/>
  <c r="BT2651" i="1"/>
  <c r="AN2651" i="1"/>
  <c r="CM2650" i="1"/>
  <c r="CK2650" i="1"/>
  <c r="CJ2650" i="1"/>
  <c r="CE2650" i="1"/>
  <c r="CB2650" i="1"/>
  <c r="BZ2650" i="1"/>
  <c r="BT2650" i="1"/>
  <c r="AN2650" i="1"/>
  <c r="CM2649" i="1"/>
  <c r="CK2649" i="1"/>
  <c r="CJ2649" i="1"/>
  <c r="CE2649" i="1"/>
  <c r="CB2649" i="1"/>
  <c r="BZ2649" i="1"/>
  <c r="CM2648" i="1"/>
  <c r="CK2648" i="1"/>
  <c r="CJ2648" i="1"/>
  <c r="CE2648" i="1"/>
  <c r="CB2648" i="1"/>
  <c r="BZ2648" i="1"/>
  <c r="BT2648" i="1"/>
  <c r="AN2648" i="1"/>
  <c r="CM2647" i="1"/>
  <c r="CK2647" i="1"/>
  <c r="CJ2647" i="1"/>
  <c r="CE2647" i="1"/>
  <c r="CB2647" i="1"/>
  <c r="BZ2647" i="1"/>
  <c r="BT2647" i="1"/>
  <c r="AT2647" i="1"/>
  <c r="AS2647" i="1"/>
  <c r="AR2647" i="1"/>
  <c r="AQ2647" i="1"/>
  <c r="AP2647" i="1"/>
  <c r="AO2647" i="1"/>
  <c r="AN2647" i="1"/>
  <c r="CM2646" i="1"/>
  <c r="CK2646" i="1"/>
  <c r="CJ2646" i="1"/>
  <c r="CE2646" i="1"/>
  <c r="CB2646" i="1"/>
  <c r="BZ2646" i="1"/>
  <c r="BT2646" i="1"/>
  <c r="AT2646" i="1"/>
  <c r="AS2646" i="1"/>
  <c r="AR2646" i="1"/>
  <c r="AQ2646" i="1"/>
  <c r="AP2646" i="1"/>
  <c r="AO2646" i="1"/>
  <c r="AN2646" i="1"/>
  <c r="CM2645" i="1"/>
  <c r="CK2645" i="1"/>
  <c r="CJ2645" i="1"/>
  <c r="CE2645" i="1"/>
  <c r="CB2645" i="1"/>
  <c r="BZ2645" i="1"/>
  <c r="BT2645" i="1"/>
  <c r="AT2645" i="1"/>
  <c r="AS2645" i="1"/>
  <c r="AR2645" i="1"/>
  <c r="AQ2645" i="1"/>
  <c r="AP2645" i="1"/>
  <c r="AO2645" i="1"/>
  <c r="AN2645" i="1"/>
  <c r="CM2644" i="1"/>
  <c r="CK2644" i="1"/>
  <c r="CJ2644" i="1"/>
  <c r="CE2644" i="1"/>
  <c r="CB2644" i="1"/>
  <c r="BZ2644" i="1"/>
  <c r="BT2644" i="1"/>
  <c r="AT2644" i="1"/>
  <c r="AS2644" i="1"/>
  <c r="AR2644" i="1"/>
  <c r="AQ2644" i="1"/>
  <c r="AP2644" i="1"/>
  <c r="AO2644" i="1"/>
  <c r="AN2644" i="1"/>
  <c r="CM2643" i="1"/>
  <c r="CK2643" i="1"/>
  <c r="CJ2643" i="1"/>
  <c r="CE2643" i="1"/>
  <c r="CB2643" i="1"/>
  <c r="BZ2643" i="1"/>
  <c r="BT2643" i="1"/>
  <c r="AT2643" i="1"/>
  <c r="AS2643" i="1"/>
  <c r="AR2643" i="1"/>
  <c r="AQ2643" i="1"/>
  <c r="AP2643" i="1"/>
  <c r="AO2643" i="1"/>
  <c r="CM2642" i="1"/>
  <c r="CK2642" i="1"/>
  <c r="CJ2642" i="1"/>
  <c r="CE2642" i="1"/>
  <c r="CB2642" i="1"/>
  <c r="BZ2642" i="1"/>
  <c r="BT2642" i="1"/>
  <c r="AT2642" i="1"/>
  <c r="AS2642" i="1"/>
  <c r="AR2642" i="1"/>
  <c r="AN2642" i="1"/>
  <c r="A2642" i="1"/>
  <c r="CM2641" i="1"/>
  <c r="CK2641" i="1"/>
  <c r="CJ2641" i="1"/>
  <c r="CE2641" i="1"/>
  <c r="CB2641" i="1"/>
  <c r="BZ2641" i="1"/>
  <c r="AT2641" i="1"/>
  <c r="AS2641" i="1"/>
  <c r="AR2641" i="1"/>
  <c r="AN2641" i="1"/>
  <c r="A2641" i="1"/>
  <c r="CM2640" i="1"/>
  <c r="CK2640" i="1"/>
  <c r="CJ2640" i="1"/>
  <c r="CE2640" i="1"/>
  <c r="CB2640" i="1"/>
  <c r="BZ2640" i="1"/>
  <c r="BT2640" i="1"/>
  <c r="AT2640" i="1"/>
  <c r="AS2640" i="1"/>
  <c r="AR2640" i="1"/>
  <c r="AN2640" i="1"/>
  <c r="A2640" i="1"/>
  <c r="CM2639" i="1"/>
  <c r="CK2639" i="1"/>
  <c r="CJ2639" i="1"/>
  <c r="CE2639" i="1"/>
  <c r="CB2639" i="1"/>
  <c r="BZ2639" i="1"/>
  <c r="AT2639" i="1"/>
  <c r="AS2639" i="1"/>
  <c r="AR2639" i="1"/>
  <c r="AN2639" i="1"/>
  <c r="A2639" i="1"/>
  <c r="CM2638" i="1"/>
  <c r="CK2638" i="1"/>
  <c r="CJ2638" i="1"/>
  <c r="CE2638" i="1"/>
  <c r="CB2638" i="1"/>
  <c r="BZ2638" i="1"/>
  <c r="AT2638" i="1"/>
  <c r="AS2638" i="1"/>
  <c r="AR2638" i="1"/>
  <c r="AN2638" i="1"/>
  <c r="A2638" i="1"/>
  <c r="CM2637" i="1"/>
  <c r="CK2637" i="1"/>
  <c r="CJ2637" i="1"/>
  <c r="CE2637" i="1"/>
  <c r="CB2637" i="1"/>
  <c r="BZ2637" i="1"/>
  <c r="AT2637" i="1"/>
  <c r="AS2637" i="1"/>
  <c r="AR2637" i="1"/>
  <c r="AN2637" i="1"/>
  <c r="A2637" i="1"/>
  <c r="CM2636" i="1"/>
  <c r="CK2636" i="1"/>
  <c r="CJ2636" i="1"/>
  <c r="CE2636" i="1"/>
  <c r="CB2636" i="1"/>
  <c r="BZ2636" i="1"/>
  <c r="BT2636" i="1"/>
  <c r="AT2636" i="1"/>
  <c r="AS2636" i="1"/>
  <c r="AR2636" i="1"/>
  <c r="AN2636" i="1"/>
  <c r="A2636" i="1"/>
  <c r="CM2635" i="1"/>
  <c r="CK2635" i="1"/>
  <c r="CJ2635" i="1"/>
  <c r="CE2635" i="1"/>
  <c r="CB2635" i="1"/>
  <c r="BZ2635" i="1"/>
  <c r="BT2635" i="1"/>
  <c r="AT2635" i="1"/>
  <c r="AS2635" i="1"/>
  <c r="AR2635" i="1"/>
  <c r="AQ2635" i="1"/>
  <c r="AP2635" i="1"/>
  <c r="AO2635" i="1"/>
  <c r="AN2635" i="1"/>
  <c r="CM2634" i="1"/>
  <c r="CK2634" i="1"/>
  <c r="CJ2634" i="1"/>
  <c r="CE2634" i="1"/>
  <c r="CB2634" i="1"/>
  <c r="BZ2634" i="1"/>
  <c r="BT2634" i="1"/>
  <c r="AS2634" i="1"/>
  <c r="AN2634" i="1"/>
  <c r="CM2633" i="1"/>
  <c r="CK2633" i="1"/>
  <c r="CJ2633" i="1"/>
  <c r="CE2633" i="1"/>
  <c r="CB2633" i="1"/>
  <c r="BZ2633" i="1"/>
  <c r="BT2633" i="1"/>
  <c r="AS2633" i="1"/>
  <c r="AN2633" i="1"/>
  <c r="CK2632" i="1"/>
  <c r="CJ2632" i="1"/>
  <c r="CE2632" i="1"/>
  <c r="BZ2632" i="1"/>
  <c r="CM2631" i="1"/>
  <c r="CK2631" i="1"/>
  <c r="CJ2631" i="1"/>
  <c r="CE2631" i="1"/>
  <c r="CB2631" i="1"/>
  <c r="BZ2631" i="1"/>
  <c r="BT2631" i="1"/>
  <c r="AN2631" i="1"/>
  <c r="CM2630" i="1"/>
  <c r="CK2630" i="1"/>
  <c r="CJ2630" i="1"/>
  <c r="CE2630" i="1"/>
  <c r="CB2630" i="1"/>
  <c r="BZ2630" i="1"/>
  <c r="BT2630" i="1"/>
  <c r="AT2630" i="1"/>
  <c r="AS2630" i="1"/>
  <c r="AR2630" i="1"/>
  <c r="AQ2630" i="1"/>
  <c r="AP2630" i="1"/>
  <c r="AO2630" i="1"/>
  <c r="AN2630" i="1"/>
  <c r="CM2629" i="1"/>
  <c r="CK2629" i="1"/>
  <c r="CJ2629" i="1"/>
  <c r="CE2629" i="1"/>
  <c r="CB2629" i="1"/>
  <c r="BZ2629" i="1"/>
  <c r="BT2629" i="1"/>
  <c r="AT2629" i="1"/>
  <c r="AS2629" i="1"/>
  <c r="AR2629" i="1"/>
  <c r="AQ2629" i="1"/>
  <c r="AP2629" i="1"/>
  <c r="AO2629" i="1"/>
  <c r="AN2629" i="1"/>
  <c r="CM2628" i="1"/>
  <c r="CK2628" i="1"/>
  <c r="CJ2628" i="1"/>
  <c r="CE2628" i="1"/>
  <c r="CB2628" i="1"/>
  <c r="BZ2628" i="1"/>
  <c r="BT2628" i="1"/>
  <c r="AT2628" i="1"/>
  <c r="AS2628" i="1"/>
  <c r="AR2628" i="1"/>
  <c r="AQ2628" i="1"/>
  <c r="AP2628" i="1"/>
  <c r="AO2628" i="1"/>
  <c r="AN2628" i="1"/>
  <c r="CM2627" i="1"/>
  <c r="CK2627" i="1"/>
  <c r="CJ2627" i="1"/>
  <c r="CE2627" i="1"/>
  <c r="CB2627" i="1"/>
  <c r="BZ2627" i="1"/>
  <c r="BT2627" i="1"/>
  <c r="AT2627" i="1"/>
  <c r="AS2627" i="1"/>
  <c r="AR2627" i="1"/>
  <c r="AQ2627" i="1"/>
  <c r="AP2627" i="1"/>
  <c r="AO2627" i="1"/>
  <c r="AN2627" i="1"/>
  <c r="CK2626" i="1"/>
  <c r="CJ2626" i="1"/>
  <c r="CE2626" i="1"/>
  <c r="CB2626" i="1"/>
  <c r="BZ2626" i="1"/>
  <c r="BT2626" i="1"/>
  <c r="AS2626" i="1"/>
  <c r="CM2625" i="1"/>
  <c r="CK2625" i="1"/>
  <c r="CJ2625" i="1"/>
  <c r="CE2625" i="1"/>
  <c r="CB2625" i="1"/>
  <c r="BZ2625" i="1"/>
  <c r="BT2625" i="1"/>
  <c r="AS2625" i="1"/>
  <c r="AN2625" i="1"/>
  <c r="CM2624" i="1"/>
  <c r="CK2624" i="1"/>
  <c r="CJ2624" i="1"/>
  <c r="CE2624" i="1"/>
  <c r="CB2624" i="1"/>
  <c r="BZ2624" i="1"/>
  <c r="BT2624" i="1"/>
  <c r="AS2624" i="1"/>
  <c r="AN2624" i="1"/>
  <c r="CM2623" i="1"/>
  <c r="CK2623" i="1"/>
  <c r="CJ2623" i="1"/>
  <c r="CE2623" i="1"/>
  <c r="CB2623" i="1"/>
  <c r="BZ2623" i="1"/>
  <c r="BT2623" i="1"/>
  <c r="AT2623" i="1"/>
  <c r="AS2623" i="1"/>
  <c r="AR2623" i="1"/>
  <c r="AQ2623" i="1"/>
  <c r="AP2623" i="1"/>
  <c r="AO2623" i="1"/>
  <c r="AN2623" i="1"/>
  <c r="CM2622" i="1"/>
  <c r="CK2622" i="1"/>
  <c r="CJ2622" i="1"/>
  <c r="CE2622" i="1"/>
  <c r="CB2622" i="1"/>
  <c r="BZ2622" i="1"/>
  <c r="BT2622" i="1"/>
  <c r="AT2622" i="1"/>
  <c r="AS2622" i="1"/>
  <c r="AR2622" i="1"/>
  <c r="AQ2622" i="1"/>
  <c r="AP2622" i="1"/>
  <c r="AO2622" i="1"/>
  <c r="AN2622" i="1"/>
  <c r="CM2621" i="1"/>
  <c r="CK2621" i="1"/>
  <c r="CJ2621" i="1"/>
  <c r="CE2621" i="1"/>
  <c r="CB2621" i="1"/>
  <c r="BZ2621" i="1"/>
  <c r="BT2621" i="1"/>
  <c r="AT2621" i="1"/>
  <c r="AS2621" i="1"/>
  <c r="AR2621" i="1"/>
  <c r="AQ2621" i="1"/>
  <c r="AP2621" i="1"/>
  <c r="AO2621" i="1"/>
  <c r="AN2621" i="1"/>
  <c r="CM2620" i="1"/>
  <c r="CK2620" i="1"/>
  <c r="CJ2620" i="1"/>
  <c r="CE2620" i="1"/>
  <c r="CB2620" i="1"/>
  <c r="BZ2620" i="1"/>
  <c r="BT2620" i="1"/>
  <c r="AN2620" i="1"/>
  <c r="CK2619" i="1"/>
  <c r="CJ2619" i="1"/>
  <c r="CE2619" i="1"/>
  <c r="CB2619" i="1"/>
  <c r="BZ2619" i="1"/>
  <c r="CJ2618" i="1"/>
  <c r="AN2618" i="1"/>
  <c r="CJ2617" i="1"/>
  <c r="AN2617" i="1"/>
  <c r="CM2616" i="1"/>
  <c r="CK2616" i="1"/>
  <c r="CJ2616" i="1"/>
  <c r="CE2616" i="1"/>
  <c r="CB2616" i="1"/>
  <c r="BZ2616" i="1"/>
  <c r="CM2615" i="1"/>
  <c r="CK2615" i="1"/>
  <c r="CJ2615" i="1"/>
  <c r="CE2615" i="1"/>
  <c r="CB2615" i="1"/>
  <c r="BZ2615" i="1"/>
  <c r="BT2615" i="1"/>
  <c r="AN2615" i="1"/>
  <c r="CM2614" i="1"/>
  <c r="CK2614" i="1"/>
  <c r="CJ2614" i="1"/>
  <c r="CE2614" i="1"/>
  <c r="CB2614" i="1"/>
  <c r="BZ2614" i="1"/>
  <c r="BT2614" i="1"/>
  <c r="AT2614" i="1"/>
  <c r="AS2614" i="1"/>
  <c r="AR2614" i="1"/>
  <c r="AQ2614" i="1"/>
  <c r="AP2614" i="1"/>
  <c r="AO2614" i="1"/>
  <c r="AN2614" i="1"/>
  <c r="CM2613" i="1"/>
  <c r="CK2613" i="1"/>
  <c r="CJ2613" i="1"/>
  <c r="CE2613" i="1"/>
  <c r="CB2613" i="1"/>
  <c r="BZ2613" i="1"/>
  <c r="BT2613" i="1"/>
  <c r="AN2613" i="1"/>
  <c r="CM2612" i="1"/>
  <c r="CK2612" i="1"/>
  <c r="CJ2612" i="1"/>
  <c r="CE2612" i="1"/>
  <c r="CB2612" i="1"/>
  <c r="BZ2612" i="1"/>
  <c r="BT2612" i="1"/>
  <c r="AN2612" i="1"/>
  <c r="CK2611" i="1"/>
  <c r="CJ2611" i="1"/>
  <c r="CE2611" i="1"/>
  <c r="BZ2611" i="1"/>
  <c r="AT2611" i="1"/>
  <c r="AS2611" i="1"/>
  <c r="AR2611" i="1"/>
  <c r="AN2611" i="1"/>
  <c r="CK2610" i="1"/>
  <c r="CJ2610" i="1"/>
  <c r="CE2610" i="1"/>
  <c r="BZ2610" i="1"/>
  <c r="AT2610" i="1"/>
  <c r="AS2610" i="1"/>
  <c r="AR2610" i="1"/>
  <c r="AN2610" i="1"/>
  <c r="CM2609" i="1"/>
  <c r="CK2609" i="1"/>
  <c r="CJ2609" i="1"/>
  <c r="CE2609" i="1"/>
  <c r="CB2609" i="1"/>
  <c r="BZ2609" i="1"/>
  <c r="BT2609" i="1"/>
  <c r="AT2609" i="1"/>
  <c r="AS2609" i="1"/>
  <c r="AR2609" i="1"/>
  <c r="AQ2609" i="1"/>
  <c r="AP2609" i="1"/>
  <c r="AO2609" i="1"/>
  <c r="CM2608" i="1"/>
  <c r="CK2608" i="1"/>
  <c r="CJ2608" i="1"/>
  <c r="CE2608" i="1"/>
  <c r="CB2608" i="1"/>
  <c r="BZ2608" i="1"/>
  <c r="BT2608" i="1"/>
  <c r="AN2608" i="1"/>
  <c r="CM2607" i="1"/>
  <c r="CK2607" i="1"/>
  <c r="CJ2607" i="1"/>
  <c r="CE2607" i="1"/>
  <c r="CB2607" i="1"/>
  <c r="BZ2607" i="1"/>
  <c r="BT2607" i="1"/>
  <c r="AN2607" i="1"/>
  <c r="CM2606" i="1"/>
  <c r="CK2606" i="1"/>
  <c r="CJ2606" i="1"/>
  <c r="CE2606" i="1"/>
  <c r="CB2606" i="1"/>
  <c r="BZ2606" i="1"/>
  <c r="BT2606" i="1"/>
  <c r="AN2606" i="1"/>
  <c r="CM2605" i="1"/>
  <c r="CK2605" i="1"/>
  <c r="CJ2605" i="1"/>
  <c r="CE2605" i="1"/>
  <c r="CB2605" i="1"/>
  <c r="BZ2605" i="1"/>
  <c r="BT2605" i="1"/>
  <c r="AN2605" i="1"/>
  <c r="CM2604" i="1"/>
  <c r="CK2604" i="1"/>
  <c r="CJ2604" i="1"/>
  <c r="CE2604" i="1"/>
  <c r="CB2604" i="1"/>
  <c r="BZ2604" i="1"/>
  <c r="BT2604" i="1"/>
  <c r="AT2604" i="1"/>
  <c r="AS2604" i="1"/>
  <c r="AR2604" i="1"/>
  <c r="AQ2604" i="1"/>
  <c r="AP2604" i="1"/>
  <c r="AO2604" i="1"/>
  <c r="AN2604" i="1"/>
  <c r="CM2603" i="1"/>
  <c r="CK2603" i="1"/>
  <c r="CJ2603" i="1"/>
  <c r="CE2603" i="1"/>
  <c r="CB2603" i="1"/>
  <c r="BZ2603" i="1"/>
  <c r="BT2603" i="1"/>
  <c r="AT2603" i="1"/>
  <c r="AS2603" i="1"/>
  <c r="AR2603" i="1"/>
  <c r="AQ2603" i="1"/>
  <c r="AP2603" i="1"/>
  <c r="AO2603" i="1"/>
  <c r="AN2603" i="1"/>
  <c r="CM2602" i="1"/>
  <c r="CK2602" i="1"/>
  <c r="CJ2602" i="1"/>
  <c r="CE2602" i="1"/>
  <c r="CB2602" i="1"/>
  <c r="BZ2602" i="1"/>
  <c r="BT2602" i="1"/>
  <c r="AX2602" i="1"/>
  <c r="AW2602" i="1"/>
  <c r="AT2602" i="1"/>
  <c r="AS2602" i="1"/>
  <c r="AR2602" i="1"/>
  <c r="AQ2602" i="1"/>
  <c r="AP2602" i="1"/>
  <c r="AO2602" i="1"/>
  <c r="CM2601" i="1"/>
  <c r="CK2601" i="1"/>
  <c r="CJ2601" i="1"/>
  <c r="CE2601" i="1"/>
  <c r="CB2601" i="1"/>
  <c r="BZ2601" i="1"/>
  <c r="BT2601" i="1"/>
  <c r="AX2601" i="1"/>
  <c r="AW2601" i="1"/>
  <c r="AT2601" i="1"/>
  <c r="AS2601" i="1"/>
  <c r="AR2601" i="1"/>
  <c r="AQ2601" i="1"/>
  <c r="AP2601" i="1"/>
  <c r="AO2601" i="1"/>
  <c r="CK2600" i="1"/>
  <c r="CJ2600" i="1"/>
  <c r="CE2600" i="1"/>
  <c r="BZ2600" i="1"/>
  <c r="AS2600" i="1"/>
  <c r="AN2600" i="1"/>
  <c r="CK2599" i="1"/>
  <c r="CJ2599" i="1"/>
  <c r="CE2599" i="1"/>
  <c r="BZ2599" i="1"/>
  <c r="AS2599" i="1"/>
  <c r="AN2599" i="1"/>
  <c r="CK2598" i="1"/>
  <c r="CJ2598" i="1"/>
  <c r="CE2598" i="1"/>
  <c r="BZ2598" i="1"/>
  <c r="AS2598" i="1"/>
  <c r="AN2598" i="1"/>
  <c r="CM2597" i="1"/>
  <c r="CK2597" i="1"/>
  <c r="CJ2597" i="1"/>
  <c r="CE2597" i="1"/>
  <c r="CB2597" i="1"/>
  <c r="BZ2597" i="1"/>
  <c r="BT2597" i="1"/>
  <c r="AX2597" i="1"/>
  <c r="AW2597" i="1"/>
  <c r="CM2596" i="1"/>
  <c r="CK2596" i="1"/>
  <c r="CJ2596" i="1"/>
  <c r="CE2596" i="1"/>
  <c r="CB2596" i="1"/>
  <c r="BZ2596" i="1"/>
  <c r="BT2596" i="1"/>
  <c r="AX2596" i="1"/>
  <c r="AW2596" i="1"/>
  <c r="CM2595" i="1"/>
  <c r="CK2595" i="1"/>
  <c r="CJ2595" i="1"/>
  <c r="CE2595" i="1"/>
  <c r="CB2595" i="1"/>
  <c r="BZ2595" i="1"/>
  <c r="BT2595" i="1"/>
  <c r="AX2595" i="1"/>
  <c r="AW2595" i="1"/>
  <c r="AT2595" i="1"/>
  <c r="AS2595" i="1"/>
  <c r="AR2595" i="1"/>
  <c r="AQ2595" i="1"/>
  <c r="AP2595" i="1"/>
  <c r="AO2595" i="1"/>
  <c r="CM2594" i="1"/>
  <c r="CK2594" i="1"/>
  <c r="CJ2594" i="1"/>
  <c r="CE2594" i="1"/>
  <c r="CB2594" i="1"/>
  <c r="BZ2594" i="1"/>
  <c r="BT2594" i="1"/>
  <c r="AT2594" i="1"/>
  <c r="AS2594" i="1"/>
  <c r="AR2594" i="1"/>
  <c r="AQ2594" i="1"/>
  <c r="AP2594" i="1"/>
  <c r="AO2594" i="1"/>
  <c r="AN2594" i="1"/>
  <c r="CM2593" i="1"/>
  <c r="CK2593" i="1"/>
  <c r="CJ2593" i="1"/>
  <c r="CE2593" i="1"/>
  <c r="CB2593" i="1"/>
  <c r="BZ2593" i="1"/>
  <c r="BT2593" i="1"/>
  <c r="AT2593" i="1"/>
  <c r="AS2593" i="1"/>
  <c r="AR2593" i="1"/>
  <c r="AQ2593" i="1"/>
  <c r="AP2593" i="1"/>
  <c r="AO2593" i="1"/>
  <c r="CM2592" i="1"/>
  <c r="CK2592" i="1"/>
  <c r="CJ2592" i="1"/>
  <c r="CE2592" i="1"/>
  <c r="CB2592" i="1"/>
  <c r="BZ2592" i="1"/>
  <c r="BT2592" i="1"/>
  <c r="CM2591" i="1"/>
  <c r="CK2591" i="1"/>
  <c r="CJ2591" i="1"/>
  <c r="CE2591" i="1"/>
  <c r="CB2591" i="1"/>
  <c r="BZ2591" i="1"/>
  <c r="BT2591" i="1"/>
  <c r="CM2590" i="1"/>
  <c r="CK2590" i="1"/>
  <c r="CJ2590" i="1"/>
  <c r="CH2590" i="1"/>
  <c r="CE2590" i="1"/>
  <c r="CB2590" i="1"/>
  <c r="BZ2590" i="1"/>
  <c r="BT2590" i="1"/>
  <c r="CM2589" i="1"/>
  <c r="CK2589" i="1"/>
  <c r="CJ2589" i="1"/>
  <c r="CE2589" i="1"/>
  <c r="CB2589" i="1"/>
  <c r="BZ2589" i="1"/>
  <c r="BT2589" i="1"/>
  <c r="AX2589" i="1"/>
  <c r="AW2589" i="1"/>
  <c r="AT2589" i="1"/>
  <c r="AS2589" i="1"/>
  <c r="AR2589" i="1"/>
  <c r="AQ2589" i="1"/>
  <c r="AP2589" i="1"/>
  <c r="AO2589" i="1"/>
  <c r="CM2588" i="1"/>
  <c r="CK2588" i="1"/>
  <c r="CJ2588" i="1"/>
  <c r="CE2588" i="1"/>
  <c r="CB2588" i="1"/>
  <c r="BZ2588" i="1"/>
  <c r="BT2588" i="1"/>
  <c r="AX2588" i="1"/>
  <c r="AW2588" i="1"/>
  <c r="AT2588" i="1"/>
  <c r="AS2588" i="1"/>
  <c r="AR2588" i="1"/>
  <c r="AQ2588" i="1"/>
  <c r="AP2588" i="1"/>
  <c r="AO2588" i="1"/>
  <c r="CM2587" i="1"/>
  <c r="CK2587" i="1"/>
  <c r="CJ2587" i="1"/>
  <c r="CE2587" i="1"/>
  <c r="CB2587" i="1"/>
  <c r="BZ2587" i="1"/>
  <c r="BT2587" i="1"/>
  <c r="AX2587" i="1"/>
  <c r="AW2587" i="1"/>
  <c r="AT2587" i="1"/>
  <c r="AS2587" i="1"/>
  <c r="AR2587" i="1"/>
  <c r="AQ2587" i="1"/>
  <c r="AP2587" i="1"/>
  <c r="AO2587" i="1"/>
  <c r="CM2586" i="1"/>
  <c r="CK2586" i="1"/>
  <c r="CJ2586" i="1"/>
  <c r="CE2586" i="1"/>
  <c r="CB2586" i="1"/>
  <c r="BZ2586" i="1"/>
  <c r="BT2586" i="1"/>
  <c r="AX2586" i="1"/>
  <c r="AW2586" i="1"/>
  <c r="CM2585" i="1"/>
  <c r="CK2585" i="1"/>
  <c r="CJ2585" i="1"/>
  <c r="CE2585" i="1"/>
  <c r="CB2585" i="1"/>
  <c r="BZ2585" i="1"/>
  <c r="BT2585" i="1"/>
  <c r="AX2585" i="1"/>
  <c r="AW2585" i="1"/>
  <c r="CM2584" i="1"/>
  <c r="CK2584" i="1"/>
  <c r="CJ2584" i="1"/>
  <c r="CE2584" i="1"/>
  <c r="CB2584" i="1"/>
  <c r="BZ2584" i="1"/>
  <c r="BT2584" i="1"/>
  <c r="AX2584" i="1"/>
  <c r="AW2584" i="1"/>
  <c r="CM2583" i="1"/>
  <c r="CK2583" i="1"/>
  <c r="CJ2583" i="1"/>
  <c r="CE2583" i="1"/>
  <c r="CB2583" i="1"/>
  <c r="BZ2583" i="1"/>
  <c r="BT2583" i="1"/>
  <c r="AX2583" i="1"/>
  <c r="AW2583" i="1"/>
  <c r="CM2582" i="1"/>
  <c r="CK2582" i="1"/>
  <c r="CJ2582" i="1"/>
  <c r="CE2582" i="1"/>
  <c r="CB2582" i="1"/>
  <c r="BZ2582" i="1"/>
  <c r="BT2582" i="1"/>
  <c r="AT2582" i="1"/>
  <c r="AS2582" i="1"/>
  <c r="AR2582" i="1"/>
  <c r="AQ2582" i="1"/>
  <c r="AP2582" i="1"/>
  <c r="AO2582" i="1"/>
  <c r="CM2581" i="1"/>
  <c r="CK2581" i="1"/>
  <c r="CJ2581" i="1"/>
  <c r="CE2581" i="1"/>
  <c r="CB2581" i="1"/>
  <c r="BZ2581" i="1"/>
  <c r="BT2581" i="1"/>
  <c r="AT2581" i="1"/>
  <c r="AS2581" i="1"/>
  <c r="AR2581" i="1"/>
  <c r="AQ2581" i="1"/>
  <c r="AP2581" i="1"/>
  <c r="AO2581" i="1"/>
  <c r="CM2580" i="1"/>
  <c r="CK2580" i="1"/>
  <c r="CJ2580" i="1"/>
  <c r="CE2580" i="1"/>
  <c r="CB2580" i="1"/>
  <c r="BZ2580" i="1"/>
  <c r="BT2580" i="1"/>
  <c r="AT2580" i="1"/>
  <c r="AS2580" i="1"/>
  <c r="AR2580" i="1"/>
  <c r="AQ2580" i="1"/>
  <c r="AP2580" i="1"/>
  <c r="AO2580" i="1"/>
  <c r="CM2579" i="1"/>
  <c r="CK2579" i="1"/>
  <c r="CJ2579" i="1"/>
  <c r="CE2579" i="1"/>
  <c r="CB2579" i="1"/>
  <c r="BZ2579" i="1"/>
  <c r="CM2578" i="1"/>
  <c r="CK2578" i="1"/>
  <c r="CJ2578" i="1"/>
  <c r="CE2578" i="1"/>
  <c r="CB2578" i="1"/>
  <c r="BZ2578" i="1"/>
  <c r="BT2578" i="1"/>
  <c r="CM2577" i="1"/>
  <c r="CK2577" i="1"/>
  <c r="CJ2577" i="1"/>
  <c r="CE2577" i="1"/>
  <c r="CB2577" i="1"/>
  <c r="BZ2577" i="1"/>
  <c r="BT2577" i="1"/>
  <c r="AT2577" i="1"/>
  <c r="AS2577" i="1"/>
  <c r="AR2577" i="1"/>
  <c r="AQ2577" i="1"/>
  <c r="AP2577" i="1"/>
  <c r="AO2577" i="1"/>
  <c r="CM2576" i="1"/>
  <c r="CK2576" i="1"/>
  <c r="CJ2576" i="1"/>
  <c r="CE2576" i="1"/>
  <c r="CB2576" i="1"/>
  <c r="BZ2576" i="1"/>
  <c r="BT2576" i="1"/>
  <c r="AT2576" i="1"/>
  <c r="AS2576" i="1"/>
  <c r="AR2576" i="1"/>
  <c r="AQ2576" i="1"/>
  <c r="AP2576" i="1"/>
  <c r="AO2576" i="1"/>
  <c r="CM2575" i="1"/>
  <c r="CK2575" i="1"/>
  <c r="CJ2575" i="1"/>
  <c r="CE2575" i="1"/>
  <c r="CB2575" i="1"/>
  <c r="BZ2575" i="1"/>
  <c r="BT2575" i="1"/>
  <c r="AT2575" i="1"/>
  <c r="AS2575" i="1"/>
  <c r="AR2575" i="1"/>
  <c r="AQ2575" i="1"/>
  <c r="AP2575" i="1"/>
  <c r="AO2575" i="1"/>
  <c r="CM2574" i="1"/>
  <c r="CK2574" i="1"/>
  <c r="CJ2574" i="1"/>
  <c r="CE2574" i="1"/>
  <c r="CB2574" i="1"/>
  <c r="BZ2574" i="1"/>
  <c r="BT2574" i="1"/>
  <c r="AT2574" i="1"/>
  <c r="AS2574" i="1"/>
  <c r="AR2574" i="1"/>
  <c r="AQ2574" i="1"/>
  <c r="AP2574" i="1"/>
  <c r="AO2574" i="1"/>
  <c r="CM2573" i="1"/>
  <c r="CK2573" i="1"/>
  <c r="CJ2573" i="1"/>
  <c r="CE2573" i="1"/>
  <c r="CB2573" i="1"/>
  <c r="BZ2573" i="1"/>
  <c r="BT2573" i="1"/>
  <c r="CM2572" i="1"/>
  <c r="CK2572" i="1"/>
  <c r="CJ2572" i="1"/>
  <c r="CE2572" i="1"/>
  <c r="CB2572" i="1"/>
  <c r="BZ2572" i="1"/>
  <c r="BT2572" i="1"/>
  <c r="CM2571" i="1"/>
  <c r="CK2571" i="1"/>
  <c r="CJ2571" i="1"/>
  <c r="CE2571" i="1"/>
  <c r="CB2571" i="1"/>
  <c r="BZ2571" i="1"/>
  <c r="BT2571" i="1"/>
  <c r="CM2570" i="1"/>
  <c r="CK2570" i="1"/>
  <c r="CJ2570" i="1"/>
  <c r="CE2570" i="1"/>
  <c r="CB2570" i="1"/>
  <c r="BZ2570" i="1"/>
  <c r="BT2570" i="1"/>
  <c r="CM2569" i="1"/>
  <c r="CK2569" i="1"/>
  <c r="CJ2569" i="1"/>
  <c r="CE2569" i="1"/>
  <c r="CB2569" i="1"/>
  <c r="BZ2569" i="1"/>
  <c r="BT2569" i="1"/>
  <c r="AT2569" i="1"/>
  <c r="AS2569" i="1"/>
  <c r="AR2569" i="1"/>
  <c r="AQ2569" i="1"/>
  <c r="AP2569" i="1"/>
  <c r="AO2569" i="1"/>
  <c r="CM2568" i="1"/>
  <c r="CK2568" i="1"/>
  <c r="CJ2568" i="1"/>
  <c r="CE2568" i="1"/>
  <c r="CB2568" i="1"/>
  <c r="BZ2568" i="1"/>
  <c r="BT2568" i="1"/>
  <c r="AT2568" i="1"/>
  <c r="AS2568" i="1"/>
  <c r="AR2568" i="1"/>
  <c r="AQ2568" i="1"/>
  <c r="AP2568" i="1"/>
  <c r="AO2568" i="1"/>
  <c r="CM2567" i="1"/>
  <c r="CK2567" i="1"/>
  <c r="CJ2567" i="1"/>
  <c r="CE2567" i="1"/>
  <c r="CB2567" i="1"/>
  <c r="BZ2567" i="1"/>
  <c r="BT2567" i="1"/>
  <c r="AT2567" i="1"/>
  <c r="AS2567" i="1"/>
  <c r="AR2567" i="1"/>
  <c r="AQ2567" i="1"/>
  <c r="AP2567" i="1"/>
  <c r="AO2567" i="1"/>
  <c r="AN2567" i="1"/>
  <c r="CM2566" i="1"/>
  <c r="CK2566" i="1"/>
  <c r="CJ2566" i="1"/>
  <c r="CE2566" i="1"/>
  <c r="CB2566" i="1"/>
  <c r="BZ2566" i="1"/>
  <c r="BT2566" i="1"/>
  <c r="AT2566" i="1"/>
  <c r="AS2566" i="1"/>
  <c r="AR2566" i="1"/>
  <c r="AQ2566" i="1"/>
  <c r="AP2566" i="1"/>
  <c r="AO2566" i="1"/>
  <c r="AN2566" i="1"/>
  <c r="CM2565" i="1"/>
  <c r="CK2565" i="1"/>
  <c r="CJ2565" i="1"/>
  <c r="CE2565" i="1"/>
  <c r="CB2565" i="1"/>
  <c r="BZ2565" i="1"/>
  <c r="BT2565" i="1"/>
  <c r="AT2565" i="1"/>
  <c r="AS2565" i="1"/>
  <c r="AR2565" i="1"/>
  <c r="AQ2565" i="1"/>
  <c r="AP2565" i="1"/>
  <c r="AO2565" i="1"/>
  <c r="CM2564" i="1"/>
  <c r="CK2564" i="1"/>
  <c r="CJ2564" i="1"/>
  <c r="CE2564" i="1"/>
  <c r="CB2564" i="1"/>
  <c r="BZ2564" i="1"/>
  <c r="BT2564" i="1"/>
  <c r="AT2564" i="1"/>
  <c r="AS2564" i="1"/>
  <c r="AR2564" i="1"/>
  <c r="AQ2564" i="1"/>
  <c r="AP2564" i="1"/>
  <c r="AO2564" i="1"/>
  <c r="CM2563" i="1"/>
  <c r="CK2563" i="1"/>
  <c r="CJ2563" i="1"/>
  <c r="CE2563" i="1"/>
  <c r="CB2563" i="1"/>
  <c r="BZ2563" i="1"/>
  <c r="BT2563" i="1"/>
  <c r="AT2563" i="1"/>
  <c r="AS2563" i="1"/>
  <c r="AR2563" i="1"/>
  <c r="AQ2563" i="1"/>
  <c r="AP2563" i="1"/>
  <c r="AO2563" i="1"/>
  <c r="CM2562" i="1"/>
  <c r="CK2562" i="1"/>
  <c r="CJ2562" i="1"/>
  <c r="CE2562" i="1"/>
  <c r="CB2562" i="1"/>
  <c r="BZ2562" i="1"/>
  <c r="BT2562" i="1"/>
  <c r="CM2561" i="1"/>
  <c r="CK2561" i="1"/>
  <c r="CJ2561" i="1"/>
  <c r="CE2561" i="1"/>
  <c r="CB2561" i="1"/>
  <c r="BZ2561" i="1"/>
  <c r="BT2561" i="1"/>
  <c r="CM2560" i="1"/>
  <c r="CK2560" i="1"/>
  <c r="CJ2560" i="1"/>
  <c r="CE2560" i="1"/>
  <c r="CB2560" i="1"/>
  <c r="BZ2560" i="1"/>
  <c r="BT2560" i="1"/>
  <c r="AX2560" i="1"/>
  <c r="AW2560" i="1"/>
  <c r="AT2560" i="1"/>
  <c r="AS2560" i="1"/>
  <c r="AR2560" i="1"/>
  <c r="AQ2560" i="1"/>
  <c r="AP2560" i="1"/>
  <c r="AO2560" i="1"/>
  <c r="CM2559" i="1"/>
  <c r="CK2559" i="1"/>
  <c r="CJ2559" i="1"/>
  <c r="CE2559" i="1"/>
  <c r="CB2559" i="1"/>
  <c r="BZ2559" i="1"/>
  <c r="BT2559" i="1"/>
  <c r="AX2559" i="1"/>
  <c r="AW2559" i="1"/>
  <c r="AT2559" i="1"/>
  <c r="AS2559" i="1"/>
  <c r="AR2559" i="1"/>
  <c r="AQ2559" i="1"/>
  <c r="AP2559" i="1"/>
  <c r="AO2559" i="1"/>
  <c r="CM2558" i="1"/>
  <c r="CK2558" i="1"/>
  <c r="CJ2558" i="1"/>
  <c r="CE2558" i="1"/>
  <c r="CB2558" i="1"/>
  <c r="BZ2558" i="1"/>
  <c r="BT2558" i="1"/>
  <c r="AX2558" i="1"/>
  <c r="AW2558" i="1"/>
  <c r="AT2558" i="1"/>
  <c r="AS2558" i="1"/>
  <c r="AR2558" i="1"/>
  <c r="AQ2558" i="1"/>
  <c r="AP2558" i="1"/>
  <c r="AO2558" i="1"/>
  <c r="CM2557" i="1"/>
  <c r="CK2557" i="1"/>
  <c r="CJ2557" i="1"/>
  <c r="CE2557" i="1"/>
  <c r="CB2557" i="1"/>
  <c r="BZ2557" i="1"/>
  <c r="BT2557" i="1"/>
  <c r="AX2557" i="1"/>
  <c r="AW2557" i="1"/>
  <c r="CM2556" i="1"/>
  <c r="CK2556" i="1"/>
  <c r="CJ2556" i="1"/>
  <c r="CE2556" i="1"/>
  <c r="CB2556" i="1"/>
  <c r="BZ2556" i="1"/>
  <c r="BT2556" i="1"/>
  <c r="AX2556" i="1"/>
  <c r="AW2556" i="1"/>
  <c r="CM2555" i="1"/>
  <c r="CK2555" i="1"/>
  <c r="CJ2555" i="1"/>
  <c r="CE2555" i="1"/>
  <c r="CB2555" i="1"/>
  <c r="BZ2555" i="1"/>
  <c r="BT2555" i="1"/>
  <c r="AX2555" i="1"/>
  <c r="AW2555" i="1"/>
  <c r="CM2554" i="1"/>
  <c r="CK2554" i="1"/>
  <c r="CJ2554" i="1"/>
  <c r="CE2554" i="1"/>
  <c r="CB2554" i="1"/>
  <c r="BZ2554" i="1"/>
  <c r="BT2554" i="1"/>
  <c r="AW2554" i="1"/>
  <c r="A2554" i="1"/>
  <c r="CM2553" i="1"/>
  <c r="CK2553" i="1"/>
  <c r="CJ2553" i="1"/>
  <c r="CE2553" i="1"/>
  <c r="CB2553" i="1"/>
  <c r="BZ2553" i="1"/>
  <c r="BT2553" i="1"/>
  <c r="AW2553" i="1"/>
  <c r="A2553" i="1"/>
  <c r="CM2552" i="1"/>
  <c r="CK2552" i="1"/>
  <c r="CJ2552" i="1"/>
  <c r="CE2552" i="1"/>
  <c r="CB2552" i="1"/>
  <c r="BZ2552" i="1"/>
  <c r="BT2552" i="1"/>
  <c r="AW2552" i="1"/>
  <c r="AT2552" i="1"/>
  <c r="AS2552" i="1"/>
  <c r="AR2552" i="1"/>
  <c r="AQ2552" i="1"/>
  <c r="AP2552" i="1"/>
  <c r="AO2552" i="1"/>
  <c r="A2552" i="1"/>
  <c r="CM2551" i="1"/>
  <c r="CK2551" i="1"/>
  <c r="CJ2551" i="1"/>
  <c r="CE2551" i="1"/>
  <c r="CB2551" i="1"/>
  <c r="BZ2551" i="1"/>
  <c r="BT2551" i="1"/>
  <c r="AW2551" i="1"/>
  <c r="AT2551" i="1"/>
  <c r="AS2551" i="1"/>
  <c r="AR2551" i="1"/>
  <c r="AQ2551" i="1"/>
  <c r="AP2551" i="1"/>
  <c r="AO2551" i="1"/>
  <c r="A2551" i="1"/>
  <c r="CM2550" i="1"/>
  <c r="CK2550" i="1"/>
  <c r="CJ2550" i="1"/>
  <c r="CE2550" i="1"/>
  <c r="CB2550" i="1"/>
  <c r="BZ2550" i="1"/>
  <c r="BT2550" i="1"/>
  <c r="AW2550" i="1"/>
  <c r="AT2550" i="1"/>
  <c r="AS2550" i="1"/>
  <c r="AR2550" i="1"/>
  <c r="AQ2550" i="1"/>
  <c r="AP2550" i="1"/>
  <c r="AO2550" i="1"/>
  <c r="A2550" i="1"/>
  <c r="CM2549" i="1"/>
  <c r="CK2549" i="1"/>
  <c r="CJ2549" i="1"/>
  <c r="CE2549" i="1"/>
  <c r="CB2549" i="1"/>
  <c r="BZ2549" i="1"/>
  <c r="BT2549" i="1"/>
  <c r="AW2549" i="1"/>
  <c r="AT2549" i="1"/>
  <c r="AS2549" i="1"/>
  <c r="AR2549" i="1"/>
  <c r="AQ2549" i="1"/>
  <c r="AP2549" i="1"/>
  <c r="AO2549" i="1"/>
  <c r="A2549" i="1"/>
  <c r="CM2548" i="1"/>
  <c r="CK2548" i="1"/>
  <c r="CJ2548" i="1"/>
  <c r="CE2548" i="1"/>
  <c r="CB2548" i="1"/>
  <c r="BZ2548" i="1"/>
  <c r="BT2548" i="1"/>
  <c r="AW2548" i="1"/>
  <c r="AT2548" i="1"/>
  <c r="AS2548" i="1"/>
  <c r="AR2548" i="1"/>
  <c r="AQ2548" i="1"/>
  <c r="AP2548" i="1"/>
  <c r="AO2548" i="1"/>
  <c r="A2548" i="1"/>
  <c r="CM2547" i="1"/>
  <c r="CK2547" i="1"/>
  <c r="CJ2547" i="1"/>
  <c r="CE2547" i="1"/>
  <c r="CB2547" i="1"/>
  <c r="BZ2547" i="1"/>
  <c r="BT2547" i="1"/>
  <c r="AW2547" i="1"/>
  <c r="A2547" i="1"/>
  <c r="CM2546" i="1"/>
  <c r="CK2546" i="1"/>
  <c r="CJ2546" i="1"/>
  <c r="CE2546" i="1"/>
  <c r="CB2546" i="1"/>
  <c r="BZ2546" i="1"/>
  <c r="BT2546" i="1"/>
  <c r="AW2546" i="1"/>
  <c r="A2546" i="1"/>
  <c r="CM2545" i="1"/>
  <c r="CK2545" i="1"/>
  <c r="CJ2545" i="1"/>
  <c r="CE2545" i="1"/>
  <c r="CB2545" i="1"/>
  <c r="BZ2545" i="1"/>
  <c r="BT2545" i="1"/>
  <c r="AW2545" i="1"/>
  <c r="A2545" i="1"/>
  <c r="CM2544" i="1"/>
  <c r="CK2544" i="1"/>
  <c r="CJ2544" i="1"/>
  <c r="CE2544" i="1"/>
  <c r="CB2544" i="1"/>
  <c r="BZ2544" i="1"/>
  <c r="BT2544" i="1"/>
  <c r="AW2544" i="1"/>
  <c r="A2544" i="1"/>
  <c r="CM2543" i="1"/>
  <c r="CK2543" i="1"/>
  <c r="CJ2543" i="1"/>
  <c r="CE2543" i="1"/>
  <c r="CB2543" i="1"/>
  <c r="BZ2543" i="1"/>
  <c r="BT2543" i="1"/>
  <c r="AW2543" i="1"/>
  <c r="A2543" i="1"/>
  <c r="CM2542" i="1"/>
  <c r="CK2542" i="1"/>
  <c r="CJ2542" i="1"/>
  <c r="CE2542" i="1"/>
  <c r="CB2542" i="1"/>
  <c r="BZ2542" i="1"/>
  <c r="BT2542" i="1"/>
  <c r="AW2542" i="1"/>
  <c r="A2542" i="1"/>
  <c r="CM2541" i="1"/>
  <c r="CK2541" i="1"/>
  <c r="CJ2541" i="1"/>
  <c r="CE2541" i="1"/>
  <c r="CB2541" i="1"/>
  <c r="BZ2541" i="1"/>
  <c r="BT2541" i="1"/>
  <c r="AW2541" i="1"/>
  <c r="A2541" i="1"/>
  <c r="CM2540" i="1"/>
  <c r="CK2540" i="1"/>
  <c r="CJ2540" i="1"/>
  <c r="CE2540" i="1"/>
  <c r="CB2540" i="1"/>
  <c r="BZ2540" i="1"/>
  <c r="BT2540" i="1"/>
  <c r="AW2540" i="1"/>
  <c r="A2540" i="1"/>
  <c r="CM2539" i="1"/>
  <c r="CK2539" i="1"/>
  <c r="CJ2539" i="1"/>
  <c r="CE2539" i="1"/>
  <c r="CB2539" i="1"/>
  <c r="BZ2539" i="1"/>
  <c r="BT2539" i="1"/>
  <c r="AW2539" i="1"/>
  <c r="A2539" i="1"/>
  <c r="CM2538" i="1"/>
  <c r="CK2538" i="1"/>
  <c r="CJ2538" i="1"/>
  <c r="CE2538" i="1"/>
  <c r="CB2538" i="1"/>
  <c r="BZ2538" i="1"/>
  <c r="BT2538" i="1"/>
  <c r="AW2538" i="1"/>
  <c r="A2538" i="1"/>
  <c r="CM2537" i="1"/>
  <c r="CK2537" i="1"/>
  <c r="CJ2537" i="1"/>
  <c r="CE2537" i="1"/>
  <c r="CB2537" i="1"/>
  <c r="BZ2537" i="1"/>
  <c r="BT2537" i="1"/>
  <c r="AX2537" i="1"/>
  <c r="AW2537" i="1"/>
  <c r="AT2537" i="1"/>
  <c r="AS2537" i="1"/>
  <c r="AR2537" i="1"/>
  <c r="AQ2537" i="1"/>
  <c r="AP2537" i="1"/>
  <c r="AO2537" i="1"/>
  <c r="A2537" i="1"/>
  <c r="CM2536" i="1"/>
  <c r="CK2536" i="1"/>
  <c r="CJ2536" i="1"/>
  <c r="CE2536" i="1"/>
  <c r="CB2536" i="1"/>
  <c r="BZ2536" i="1"/>
  <c r="BT2536" i="1"/>
  <c r="AX2536" i="1"/>
  <c r="AW2536" i="1"/>
  <c r="A2536" i="1"/>
  <c r="CM2535" i="1"/>
  <c r="CK2535" i="1"/>
  <c r="CJ2535" i="1"/>
  <c r="CE2535" i="1"/>
  <c r="CB2535" i="1"/>
  <c r="BZ2535" i="1"/>
  <c r="BT2535" i="1"/>
  <c r="AX2535" i="1"/>
  <c r="AW2535" i="1"/>
  <c r="A2535" i="1"/>
  <c r="CM2534" i="1"/>
  <c r="CK2534" i="1"/>
  <c r="CJ2534" i="1"/>
  <c r="CE2534" i="1"/>
  <c r="CB2534" i="1"/>
  <c r="BZ2534" i="1"/>
  <c r="BT2534" i="1"/>
  <c r="AX2534" i="1"/>
  <c r="AW2534" i="1"/>
  <c r="A2534" i="1"/>
  <c r="CM2533" i="1"/>
  <c r="CK2533" i="1"/>
  <c r="CJ2533" i="1"/>
  <c r="CE2533" i="1"/>
  <c r="CB2533" i="1"/>
  <c r="BZ2533" i="1"/>
  <c r="BT2533" i="1"/>
  <c r="AX2533" i="1"/>
  <c r="AW2533" i="1"/>
  <c r="A2533" i="1"/>
  <c r="CM2532" i="1"/>
  <c r="CK2532" i="1"/>
  <c r="CJ2532" i="1"/>
  <c r="CE2532" i="1"/>
  <c r="CB2532" i="1"/>
  <c r="BZ2532" i="1"/>
  <c r="BT2532" i="1"/>
  <c r="AX2532" i="1"/>
  <c r="AW2532" i="1"/>
  <c r="A2532" i="1"/>
  <c r="CM2531" i="1"/>
  <c r="CK2531" i="1"/>
  <c r="CJ2531" i="1"/>
  <c r="CE2531" i="1"/>
  <c r="CB2531" i="1"/>
  <c r="BZ2531" i="1"/>
  <c r="BT2531" i="1"/>
  <c r="AX2531" i="1"/>
  <c r="AW2531" i="1"/>
  <c r="A2531" i="1"/>
  <c r="CM2530" i="1"/>
  <c r="CK2530" i="1"/>
  <c r="CJ2530" i="1"/>
  <c r="CE2530" i="1"/>
  <c r="CB2530" i="1"/>
  <c r="BZ2530" i="1"/>
  <c r="BT2530" i="1"/>
  <c r="AX2530" i="1"/>
  <c r="AW2530" i="1"/>
  <c r="A2530" i="1"/>
  <c r="CM2529" i="1"/>
  <c r="CK2529" i="1"/>
  <c r="CJ2529" i="1"/>
  <c r="CE2529" i="1"/>
  <c r="CB2529" i="1"/>
  <c r="BZ2529" i="1"/>
  <c r="BT2529" i="1"/>
  <c r="AX2529" i="1"/>
  <c r="AW2529" i="1"/>
  <c r="A2529" i="1"/>
  <c r="CM2528" i="1"/>
  <c r="CK2528" i="1"/>
  <c r="CJ2528" i="1"/>
  <c r="CE2528" i="1"/>
  <c r="CB2528" i="1"/>
  <c r="BZ2528" i="1"/>
  <c r="BT2528" i="1"/>
  <c r="AX2528" i="1"/>
  <c r="AW2528" i="1"/>
  <c r="A2528" i="1"/>
  <c r="CM2527" i="1"/>
  <c r="CK2527" i="1"/>
  <c r="CJ2527" i="1"/>
  <c r="CE2527" i="1"/>
  <c r="CB2527" i="1"/>
  <c r="BZ2527" i="1"/>
  <c r="BT2527" i="1"/>
  <c r="AX2527" i="1"/>
  <c r="AW2527" i="1"/>
  <c r="AN2527" i="1"/>
  <c r="CM2526" i="1"/>
  <c r="CK2526" i="1"/>
  <c r="CJ2526" i="1"/>
  <c r="CE2526" i="1"/>
  <c r="CB2526" i="1"/>
  <c r="BZ2526" i="1"/>
  <c r="BT2526" i="1"/>
  <c r="AX2526" i="1"/>
  <c r="AW2526" i="1"/>
  <c r="AN2526" i="1"/>
  <c r="CM2525" i="1"/>
  <c r="CK2525" i="1"/>
  <c r="CJ2525" i="1"/>
  <c r="CE2525" i="1"/>
  <c r="CB2525" i="1"/>
  <c r="BZ2525" i="1"/>
  <c r="BT2525" i="1"/>
  <c r="AX2525" i="1"/>
  <c r="AW2525" i="1"/>
  <c r="AN2525" i="1"/>
  <c r="CM2524" i="1"/>
  <c r="CK2524" i="1"/>
  <c r="CJ2524" i="1"/>
  <c r="CE2524" i="1"/>
  <c r="CB2524" i="1"/>
  <c r="BZ2524" i="1"/>
  <c r="BT2524" i="1"/>
  <c r="AX2524" i="1"/>
  <c r="AW2524" i="1"/>
  <c r="AN2524" i="1"/>
  <c r="CM2523" i="1"/>
  <c r="CK2523" i="1"/>
  <c r="CJ2523" i="1"/>
  <c r="CE2523" i="1"/>
  <c r="CB2523" i="1"/>
  <c r="BZ2523" i="1"/>
  <c r="BT2523" i="1"/>
  <c r="AT2523" i="1"/>
  <c r="AS2523" i="1"/>
  <c r="AR2523" i="1"/>
  <c r="AQ2523" i="1"/>
  <c r="AP2523" i="1"/>
  <c r="AO2523" i="1"/>
  <c r="AN2523" i="1"/>
  <c r="CM2522" i="1"/>
  <c r="CK2522" i="1"/>
  <c r="CJ2522" i="1"/>
  <c r="CE2522" i="1"/>
  <c r="CB2522" i="1"/>
  <c r="BZ2522" i="1"/>
  <c r="BT2522" i="1"/>
  <c r="AT2522" i="1"/>
  <c r="AS2522" i="1"/>
  <c r="AR2522" i="1"/>
  <c r="AQ2522" i="1"/>
  <c r="AP2522" i="1"/>
  <c r="AO2522" i="1"/>
  <c r="AN2522" i="1"/>
  <c r="CM2521" i="1"/>
  <c r="CK2521" i="1"/>
  <c r="CJ2521" i="1"/>
  <c r="CB2521" i="1"/>
  <c r="BZ2521" i="1"/>
  <c r="CM2520" i="1"/>
  <c r="CK2520" i="1"/>
  <c r="CJ2520" i="1"/>
  <c r="CB2520" i="1"/>
  <c r="BZ2520" i="1"/>
  <c r="AW2520" i="1"/>
  <c r="CM2519" i="1"/>
  <c r="CK2519" i="1"/>
  <c r="CJ2519" i="1"/>
  <c r="CB2519" i="1"/>
  <c r="BZ2519" i="1"/>
  <c r="AT2519" i="1"/>
  <c r="AS2519" i="1"/>
  <c r="AR2519" i="1"/>
  <c r="AQ2519" i="1"/>
  <c r="AP2519" i="1"/>
  <c r="AO2519" i="1"/>
  <c r="AN2519" i="1"/>
  <c r="CM2518" i="1"/>
  <c r="CK2518" i="1"/>
  <c r="CJ2518" i="1"/>
  <c r="CB2518" i="1"/>
  <c r="BZ2518" i="1"/>
  <c r="AW2518" i="1"/>
  <c r="AT2518" i="1"/>
  <c r="AS2518" i="1"/>
  <c r="AR2518" i="1"/>
  <c r="AQ2518" i="1"/>
  <c r="AP2518" i="1"/>
  <c r="AO2518" i="1"/>
  <c r="AN2518" i="1"/>
  <c r="CM2517" i="1"/>
  <c r="CK2517" i="1"/>
  <c r="CJ2517" i="1"/>
  <c r="CB2517" i="1"/>
  <c r="BZ2517" i="1"/>
  <c r="AT2517" i="1"/>
  <c r="AS2517" i="1"/>
  <c r="AR2517" i="1"/>
  <c r="AQ2517" i="1"/>
  <c r="AP2517" i="1"/>
  <c r="AO2517" i="1"/>
  <c r="CM2516" i="1"/>
  <c r="CK2516" i="1"/>
  <c r="CJ2516" i="1"/>
  <c r="CE2516" i="1"/>
  <c r="CB2516" i="1"/>
  <c r="BZ2516" i="1"/>
  <c r="AT2516" i="1"/>
  <c r="AS2516" i="1"/>
  <c r="AR2516" i="1"/>
  <c r="AQ2516" i="1"/>
  <c r="AP2516" i="1"/>
  <c r="AO2516" i="1"/>
  <c r="CM2515" i="1"/>
  <c r="CK2515" i="1"/>
  <c r="CJ2515" i="1"/>
  <c r="CE2515" i="1"/>
  <c r="CB2515" i="1"/>
  <c r="BZ2515" i="1"/>
  <c r="AT2515" i="1"/>
  <c r="AS2515" i="1"/>
  <c r="AR2515" i="1"/>
  <c r="AQ2515" i="1"/>
  <c r="AP2515" i="1"/>
  <c r="AO2515" i="1"/>
  <c r="CK2514" i="1"/>
  <c r="CJ2514" i="1"/>
  <c r="CB2514" i="1"/>
  <c r="BZ2514" i="1"/>
  <c r="CM2513" i="1"/>
  <c r="CK2513" i="1"/>
  <c r="CJ2513" i="1"/>
  <c r="CE2513" i="1"/>
  <c r="CB2513" i="1"/>
  <c r="BZ2513" i="1"/>
  <c r="BT2513" i="1"/>
  <c r="AN2513" i="1"/>
  <c r="CM2512" i="1"/>
  <c r="CK2512" i="1"/>
  <c r="CJ2512" i="1"/>
  <c r="CE2512" i="1"/>
  <c r="CB2512" i="1"/>
  <c r="BZ2512" i="1"/>
  <c r="BT2512" i="1"/>
  <c r="AT2512" i="1"/>
  <c r="AS2512" i="1"/>
  <c r="AR2512" i="1"/>
  <c r="AQ2512" i="1"/>
  <c r="AP2512" i="1"/>
  <c r="AO2512" i="1"/>
  <c r="AN2512" i="1"/>
  <c r="CM2511" i="1"/>
  <c r="CK2511" i="1"/>
  <c r="CJ2511" i="1"/>
  <c r="CE2511" i="1"/>
  <c r="CB2511" i="1"/>
  <c r="BZ2511" i="1"/>
  <c r="BT2511" i="1"/>
  <c r="AT2511" i="1"/>
  <c r="AS2511" i="1"/>
  <c r="AR2511" i="1"/>
  <c r="AQ2511" i="1"/>
  <c r="AP2511" i="1"/>
  <c r="AO2511" i="1"/>
  <c r="AN2511" i="1"/>
  <c r="CM2510" i="1"/>
  <c r="CK2510" i="1"/>
  <c r="CJ2510" i="1"/>
  <c r="CB2510" i="1"/>
  <c r="BZ2510" i="1"/>
  <c r="AW2510" i="1"/>
  <c r="AT2510" i="1"/>
  <c r="AS2510" i="1"/>
  <c r="AR2510" i="1"/>
  <c r="AQ2510" i="1"/>
  <c r="AP2510" i="1"/>
  <c r="AO2510" i="1"/>
  <c r="CM2509" i="1"/>
  <c r="CK2509" i="1"/>
  <c r="CJ2509" i="1"/>
  <c r="CE2509" i="1"/>
  <c r="CB2509" i="1"/>
  <c r="BZ2509" i="1"/>
  <c r="BT2509" i="1"/>
  <c r="AT2509" i="1"/>
  <c r="AS2509" i="1"/>
  <c r="AR2509" i="1"/>
  <c r="AQ2509" i="1"/>
  <c r="AP2509" i="1"/>
  <c r="AO2509" i="1"/>
  <c r="CM2508" i="1"/>
  <c r="CK2508" i="1"/>
  <c r="CJ2508" i="1"/>
  <c r="CE2508" i="1"/>
  <c r="CB2508" i="1"/>
  <c r="BZ2508" i="1"/>
  <c r="BT2508" i="1"/>
  <c r="AT2508" i="1"/>
  <c r="AS2508" i="1"/>
  <c r="AR2508" i="1"/>
  <c r="AQ2508" i="1"/>
  <c r="AP2508" i="1"/>
  <c r="AO2508" i="1"/>
  <c r="CM2507" i="1"/>
  <c r="CK2507" i="1"/>
  <c r="CJ2507" i="1"/>
  <c r="CE2507" i="1"/>
  <c r="CB2507" i="1"/>
  <c r="BZ2507" i="1"/>
  <c r="BT2507" i="1"/>
  <c r="AX2507" i="1"/>
  <c r="AW2507" i="1"/>
  <c r="CM2506" i="1"/>
  <c r="CK2506" i="1"/>
  <c r="CJ2506" i="1"/>
  <c r="CE2506" i="1"/>
  <c r="CB2506" i="1"/>
  <c r="BZ2506" i="1"/>
  <c r="BT2506" i="1"/>
  <c r="AX2506" i="1"/>
  <c r="AW2506" i="1"/>
  <c r="CM2505" i="1"/>
  <c r="CK2505" i="1"/>
  <c r="CJ2505" i="1"/>
  <c r="CE2505" i="1"/>
  <c r="CB2505" i="1"/>
  <c r="BZ2505" i="1"/>
  <c r="BT2505" i="1"/>
  <c r="AT2505" i="1"/>
  <c r="AS2505" i="1"/>
  <c r="AR2505" i="1"/>
  <c r="AQ2505" i="1"/>
  <c r="AP2505" i="1"/>
  <c r="AO2505" i="1"/>
  <c r="AN2505" i="1"/>
  <c r="CM2504" i="1"/>
  <c r="CK2504" i="1"/>
  <c r="CJ2504" i="1"/>
  <c r="CE2504" i="1"/>
  <c r="CB2504" i="1"/>
  <c r="BZ2504" i="1"/>
  <c r="BT2504" i="1"/>
  <c r="AT2504" i="1"/>
  <c r="AS2504" i="1"/>
  <c r="AR2504" i="1"/>
  <c r="AQ2504" i="1"/>
  <c r="AP2504" i="1"/>
  <c r="AO2504" i="1"/>
  <c r="AN2504" i="1"/>
  <c r="CM2503" i="1"/>
  <c r="CK2503" i="1"/>
  <c r="CJ2503" i="1"/>
  <c r="CE2503" i="1"/>
  <c r="CB2503" i="1"/>
  <c r="BZ2503" i="1"/>
  <c r="BT2503" i="1"/>
  <c r="CM2502" i="1"/>
  <c r="CK2502" i="1"/>
  <c r="CJ2502" i="1"/>
  <c r="CE2502" i="1"/>
  <c r="CB2502" i="1"/>
  <c r="BZ2502" i="1"/>
  <c r="BT2502" i="1"/>
  <c r="CM2501" i="1"/>
  <c r="CK2501" i="1"/>
  <c r="CJ2501" i="1"/>
  <c r="CH2501" i="1"/>
  <c r="CE2501" i="1"/>
  <c r="CB2501" i="1"/>
  <c r="BZ2501" i="1"/>
  <c r="BT2501" i="1"/>
  <c r="AT2501" i="1"/>
  <c r="AS2501" i="1"/>
  <c r="AR2501" i="1"/>
  <c r="AQ2501" i="1"/>
  <c r="AP2501" i="1"/>
  <c r="AO2501" i="1"/>
  <c r="CM2500" i="1"/>
  <c r="CK2500" i="1"/>
  <c r="CJ2500" i="1"/>
  <c r="CH2500" i="1"/>
  <c r="CE2500" i="1"/>
  <c r="CB2500" i="1"/>
  <c r="BZ2500" i="1"/>
  <c r="BT2500" i="1"/>
  <c r="AT2500" i="1"/>
  <c r="AS2500" i="1"/>
  <c r="AR2500" i="1"/>
  <c r="AQ2500" i="1"/>
  <c r="AP2500" i="1"/>
  <c r="AO2500" i="1"/>
  <c r="CM2499" i="1"/>
  <c r="CK2499" i="1"/>
  <c r="CJ2499" i="1"/>
  <c r="CH2499" i="1"/>
  <c r="CE2499" i="1"/>
  <c r="CB2499" i="1"/>
  <c r="BZ2499" i="1"/>
  <c r="BT2499" i="1"/>
  <c r="AT2499" i="1"/>
  <c r="AS2499" i="1"/>
  <c r="AR2499" i="1"/>
  <c r="AQ2499" i="1"/>
  <c r="AP2499" i="1"/>
  <c r="AO2499" i="1"/>
  <c r="CM2498" i="1"/>
  <c r="CK2498" i="1"/>
  <c r="CJ2498" i="1"/>
  <c r="CH2498" i="1"/>
  <c r="CE2498" i="1"/>
  <c r="CB2498" i="1"/>
  <c r="BZ2498" i="1"/>
  <c r="BT2498" i="1"/>
  <c r="AT2498" i="1"/>
  <c r="AS2498" i="1"/>
  <c r="AR2498" i="1"/>
  <c r="AQ2498" i="1"/>
  <c r="AP2498" i="1"/>
  <c r="AO2498" i="1"/>
  <c r="CM2497" i="1"/>
  <c r="CK2497" i="1"/>
  <c r="CJ2497" i="1"/>
  <c r="CH2497" i="1"/>
  <c r="CE2497" i="1"/>
  <c r="CB2497" i="1"/>
  <c r="BZ2497" i="1"/>
  <c r="BT2497" i="1"/>
  <c r="AT2497" i="1"/>
  <c r="AS2497" i="1"/>
  <c r="AR2497" i="1"/>
  <c r="AQ2497" i="1"/>
  <c r="AP2497" i="1"/>
  <c r="AO2497" i="1"/>
  <c r="CM2496" i="1"/>
  <c r="CK2496" i="1"/>
  <c r="CJ2496" i="1"/>
  <c r="CB2496" i="1"/>
  <c r="BZ2496" i="1"/>
  <c r="CM2495" i="1"/>
  <c r="CK2495" i="1"/>
  <c r="CJ2495" i="1"/>
  <c r="CB2495" i="1"/>
  <c r="BZ2495" i="1"/>
  <c r="CM2494" i="1"/>
  <c r="CK2494" i="1"/>
  <c r="CJ2494" i="1"/>
  <c r="CH2494" i="1"/>
  <c r="CB2494" i="1"/>
  <c r="BZ2494" i="1"/>
  <c r="CM2493" i="1"/>
  <c r="CK2493" i="1"/>
  <c r="CJ2493" i="1"/>
  <c r="CE2493" i="1"/>
  <c r="CB2493" i="1"/>
  <c r="BZ2493" i="1"/>
  <c r="BT2493" i="1"/>
  <c r="CM2492" i="1"/>
  <c r="CK2492" i="1"/>
  <c r="CJ2492" i="1"/>
  <c r="CE2492" i="1"/>
  <c r="CB2492" i="1"/>
  <c r="BZ2492" i="1"/>
  <c r="BT2492" i="1"/>
  <c r="CM2491" i="1"/>
  <c r="CK2491" i="1"/>
  <c r="CJ2491" i="1"/>
  <c r="CE2491" i="1"/>
  <c r="CB2491" i="1"/>
  <c r="BZ2491" i="1"/>
  <c r="BT2491" i="1"/>
  <c r="CM2490" i="1"/>
  <c r="CK2490" i="1"/>
  <c r="CJ2490" i="1"/>
  <c r="CE2490" i="1"/>
  <c r="CB2490" i="1"/>
  <c r="BZ2490" i="1"/>
  <c r="BT2490" i="1"/>
  <c r="CM2489" i="1"/>
  <c r="CK2489" i="1"/>
  <c r="CJ2489" i="1"/>
  <c r="CE2489" i="1"/>
  <c r="CB2489" i="1"/>
  <c r="BZ2489" i="1"/>
  <c r="BT2489" i="1"/>
  <c r="CM2488" i="1"/>
  <c r="CK2488" i="1"/>
  <c r="CJ2488" i="1"/>
  <c r="CE2488" i="1"/>
  <c r="CB2488" i="1"/>
  <c r="BZ2488" i="1"/>
  <c r="BT2488" i="1"/>
  <c r="CM2487" i="1"/>
  <c r="CK2487" i="1"/>
  <c r="CJ2487" i="1"/>
  <c r="CE2487" i="1"/>
  <c r="CB2487" i="1"/>
  <c r="BZ2487" i="1"/>
  <c r="BT2487" i="1"/>
  <c r="CM2486" i="1"/>
  <c r="CK2486" i="1"/>
  <c r="CJ2486" i="1"/>
  <c r="CE2486" i="1"/>
  <c r="CB2486" i="1"/>
  <c r="BZ2486" i="1"/>
  <c r="BT2486" i="1"/>
  <c r="CM2485" i="1"/>
  <c r="CK2485" i="1"/>
  <c r="CJ2485" i="1"/>
  <c r="CH2485" i="1"/>
  <c r="CE2485" i="1"/>
  <c r="CB2485" i="1"/>
  <c r="BZ2485" i="1"/>
  <c r="BT2485" i="1"/>
  <c r="CM2484" i="1"/>
  <c r="CK2484" i="1"/>
  <c r="CJ2484" i="1"/>
  <c r="CE2484" i="1"/>
  <c r="CB2484" i="1"/>
  <c r="BZ2484" i="1"/>
  <c r="BT2484" i="1"/>
  <c r="CM2483" i="1"/>
  <c r="CK2483" i="1"/>
  <c r="CJ2483" i="1"/>
  <c r="CE2483" i="1"/>
  <c r="CB2483" i="1"/>
  <c r="BZ2483" i="1"/>
  <c r="BT2483" i="1"/>
  <c r="CM2482" i="1"/>
  <c r="CK2482" i="1"/>
  <c r="CJ2482" i="1"/>
  <c r="CE2482" i="1"/>
  <c r="CB2482" i="1"/>
  <c r="BZ2482" i="1"/>
  <c r="BT2482" i="1"/>
  <c r="CM2481" i="1"/>
  <c r="CK2481" i="1"/>
  <c r="CJ2481" i="1"/>
  <c r="CE2481" i="1"/>
  <c r="CB2481" i="1"/>
  <c r="BZ2481" i="1"/>
  <c r="BT2481" i="1"/>
  <c r="CM2480" i="1"/>
  <c r="CK2480" i="1"/>
  <c r="CJ2480" i="1"/>
  <c r="CE2480" i="1"/>
  <c r="CB2480" i="1"/>
  <c r="BZ2480" i="1"/>
  <c r="BT2480" i="1"/>
  <c r="AX2480" i="1"/>
  <c r="AW2480" i="1"/>
  <c r="AT2480" i="1"/>
  <c r="AS2480" i="1"/>
  <c r="AR2480" i="1"/>
  <c r="AQ2480" i="1"/>
  <c r="AP2480" i="1"/>
  <c r="AO2480" i="1"/>
  <c r="CM2479" i="1"/>
  <c r="CK2479" i="1"/>
  <c r="CJ2479" i="1"/>
  <c r="CE2479" i="1"/>
  <c r="CB2479" i="1"/>
  <c r="BZ2479" i="1"/>
  <c r="BT2479" i="1"/>
  <c r="CM2478" i="1"/>
  <c r="CK2478" i="1"/>
  <c r="CJ2478" i="1"/>
  <c r="CE2478" i="1"/>
  <c r="CB2478" i="1"/>
  <c r="BZ2478" i="1"/>
  <c r="BT2478" i="1"/>
  <c r="CM2477" i="1"/>
  <c r="CK2477" i="1"/>
  <c r="CJ2477" i="1"/>
  <c r="CE2477" i="1"/>
  <c r="CB2477" i="1"/>
  <c r="BZ2477" i="1"/>
  <c r="BT2477" i="1"/>
  <c r="CM2476" i="1"/>
  <c r="CK2476" i="1"/>
  <c r="CJ2476" i="1"/>
  <c r="CE2476" i="1"/>
  <c r="CB2476" i="1"/>
  <c r="BZ2476" i="1"/>
  <c r="BT2476" i="1"/>
  <c r="CM2475" i="1"/>
  <c r="CK2475" i="1"/>
  <c r="CJ2475" i="1"/>
  <c r="CE2475" i="1"/>
  <c r="CB2475" i="1"/>
  <c r="BZ2475" i="1"/>
  <c r="BT2475" i="1"/>
  <c r="AX2475" i="1"/>
  <c r="AW2475" i="1"/>
  <c r="AT2475" i="1"/>
  <c r="AS2475" i="1"/>
  <c r="AR2475" i="1"/>
  <c r="AQ2475" i="1"/>
  <c r="AP2475" i="1"/>
  <c r="AO2475" i="1"/>
  <c r="CM2474" i="1"/>
  <c r="CK2474" i="1"/>
  <c r="CJ2474" i="1"/>
  <c r="CE2474" i="1"/>
  <c r="CB2474" i="1"/>
  <c r="BZ2474" i="1"/>
  <c r="BT2474" i="1"/>
  <c r="AX2474" i="1"/>
  <c r="AW2474" i="1"/>
  <c r="AT2474" i="1"/>
  <c r="AS2474" i="1"/>
  <c r="AR2474" i="1"/>
  <c r="AQ2474" i="1"/>
  <c r="AP2474" i="1"/>
  <c r="AO2474" i="1"/>
  <c r="CM2473" i="1"/>
  <c r="CK2473" i="1"/>
  <c r="CJ2473" i="1"/>
  <c r="CE2473" i="1"/>
  <c r="CB2473" i="1"/>
  <c r="BZ2473" i="1"/>
  <c r="BT2473" i="1"/>
  <c r="AX2473" i="1"/>
  <c r="AW2473" i="1"/>
  <c r="AT2473" i="1"/>
  <c r="AS2473" i="1"/>
  <c r="AR2473" i="1"/>
  <c r="AQ2473" i="1"/>
  <c r="AP2473" i="1"/>
  <c r="AO2473" i="1"/>
  <c r="CM2472" i="1"/>
  <c r="CK2472" i="1"/>
  <c r="CJ2472" i="1"/>
  <c r="CE2472" i="1"/>
  <c r="CB2472" i="1"/>
  <c r="BZ2472" i="1"/>
  <c r="BT2472" i="1"/>
  <c r="AX2472" i="1"/>
  <c r="AW2472" i="1"/>
  <c r="AT2472" i="1"/>
  <c r="AS2472" i="1"/>
  <c r="AR2472" i="1"/>
  <c r="AQ2472" i="1"/>
  <c r="AP2472" i="1"/>
  <c r="AO2472" i="1"/>
  <c r="CM2471" i="1"/>
  <c r="CK2471" i="1"/>
  <c r="CJ2471" i="1"/>
  <c r="CE2471" i="1"/>
  <c r="CB2471" i="1"/>
  <c r="BZ2471" i="1"/>
  <c r="BT2471" i="1"/>
  <c r="AX2471" i="1"/>
  <c r="AW2471" i="1"/>
  <c r="AT2471" i="1"/>
  <c r="AS2471" i="1"/>
  <c r="AR2471" i="1"/>
  <c r="AQ2471" i="1"/>
  <c r="AP2471" i="1"/>
  <c r="AO2471" i="1"/>
  <c r="CM2470" i="1"/>
  <c r="CK2470" i="1"/>
  <c r="CJ2470" i="1"/>
  <c r="CE2470" i="1"/>
  <c r="CB2470" i="1"/>
  <c r="BZ2470" i="1"/>
  <c r="BT2470" i="1"/>
  <c r="AT2470" i="1"/>
  <c r="AS2470" i="1"/>
  <c r="AR2470" i="1"/>
  <c r="AQ2470" i="1"/>
  <c r="AP2470" i="1"/>
  <c r="AO2470" i="1"/>
  <c r="AN2470" i="1"/>
  <c r="CM2469" i="1"/>
  <c r="CK2469" i="1"/>
  <c r="CJ2469" i="1"/>
  <c r="CE2469" i="1"/>
  <c r="CB2469" i="1"/>
  <c r="BZ2469" i="1"/>
  <c r="BT2469" i="1"/>
  <c r="CM2468" i="1"/>
  <c r="CK2468" i="1"/>
  <c r="CJ2468" i="1"/>
  <c r="CB2468" i="1"/>
  <c r="BZ2468" i="1"/>
  <c r="BT2468" i="1"/>
  <c r="CM2467" i="1"/>
  <c r="CK2467" i="1"/>
  <c r="CJ2467" i="1"/>
  <c r="CE2467" i="1"/>
  <c r="CB2467" i="1"/>
  <c r="BZ2467" i="1"/>
  <c r="BT2467" i="1"/>
  <c r="AT2467" i="1"/>
  <c r="AS2467" i="1"/>
  <c r="AR2467" i="1"/>
  <c r="AQ2467" i="1"/>
  <c r="AP2467" i="1"/>
  <c r="AO2467" i="1"/>
  <c r="CJ2466" i="1"/>
  <c r="AT2466" i="1"/>
  <c r="AS2466" i="1"/>
  <c r="AR2466" i="1"/>
  <c r="AN2466" i="1"/>
  <c r="CJ2465" i="1"/>
  <c r="AT2465" i="1"/>
  <c r="AS2465" i="1"/>
  <c r="AR2465" i="1"/>
  <c r="AN2465" i="1"/>
  <c r="CJ2464" i="1"/>
  <c r="AT2464" i="1"/>
  <c r="AS2464" i="1"/>
  <c r="AR2464" i="1"/>
  <c r="AN2464" i="1"/>
  <c r="CJ2463" i="1"/>
  <c r="AT2463" i="1"/>
  <c r="AS2463" i="1"/>
  <c r="AR2463" i="1"/>
  <c r="AN2463" i="1"/>
  <c r="CJ2462" i="1"/>
  <c r="AT2462" i="1"/>
  <c r="AS2462" i="1"/>
  <c r="AR2462" i="1"/>
  <c r="AN2462" i="1"/>
  <c r="CJ2461" i="1"/>
  <c r="AT2461" i="1"/>
  <c r="AS2461" i="1"/>
  <c r="AR2461" i="1"/>
  <c r="AN2461" i="1"/>
  <c r="CJ2460" i="1"/>
  <c r="AT2460" i="1"/>
  <c r="AS2460" i="1"/>
  <c r="AR2460" i="1"/>
  <c r="AN2460" i="1"/>
  <c r="CJ2459" i="1"/>
  <c r="AT2459" i="1"/>
  <c r="AS2459" i="1"/>
  <c r="AR2459" i="1"/>
  <c r="AN2459" i="1"/>
  <c r="CJ2458" i="1"/>
  <c r="AT2458" i="1"/>
  <c r="AS2458" i="1"/>
  <c r="AR2458" i="1"/>
  <c r="AN2458" i="1"/>
  <c r="CJ2457" i="1"/>
  <c r="AT2457" i="1"/>
  <c r="AS2457" i="1"/>
  <c r="AR2457" i="1"/>
  <c r="AN2457" i="1"/>
  <c r="CJ2456" i="1"/>
  <c r="AT2456" i="1"/>
  <c r="AS2456" i="1"/>
  <c r="AR2456" i="1"/>
  <c r="AN2456" i="1"/>
  <c r="CJ2455" i="1"/>
  <c r="AT2455" i="1"/>
  <c r="AS2455" i="1"/>
  <c r="AR2455" i="1"/>
  <c r="AN2455" i="1"/>
  <c r="CJ2454" i="1"/>
  <c r="AT2454" i="1"/>
  <c r="AS2454" i="1"/>
  <c r="AR2454" i="1"/>
  <c r="AN2454" i="1"/>
  <c r="CM2453" i="1"/>
  <c r="CK2453" i="1"/>
  <c r="CJ2453" i="1"/>
  <c r="CE2453" i="1"/>
  <c r="CB2453" i="1"/>
  <c r="BZ2453" i="1"/>
  <c r="BT2453" i="1"/>
  <c r="AT2453" i="1"/>
  <c r="AS2453" i="1"/>
  <c r="AR2453" i="1"/>
  <c r="AQ2453" i="1"/>
  <c r="AP2453" i="1"/>
  <c r="AO2453" i="1"/>
  <c r="AN2453" i="1"/>
  <c r="CM2452" i="1"/>
  <c r="CK2452" i="1"/>
  <c r="CJ2452" i="1"/>
  <c r="CE2452" i="1"/>
  <c r="CB2452" i="1"/>
  <c r="BZ2452" i="1"/>
  <c r="BT2452" i="1"/>
  <c r="AT2452" i="1"/>
  <c r="AS2452" i="1"/>
  <c r="AR2452" i="1"/>
  <c r="AQ2452" i="1"/>
  <c r="AP2452" i="1"/>
  <c r="AO2452" i="1"/>
  <c r="AN2452" i="1"/>
  <c r="CM2451" i="1"/>
  <c r="CK2451" i="1"/>
  <c r="CJ2451" i="1"/>
  <c r="CE2451" i="1"/>
  <c r="CB2451" i="1"/>
  <c r="BZ2451" i="1"/>
  <c r="BT2451" i="1"/>
  <c r="AT2451" i="1"/>
  <c r="AS2451" i="1"/>
  <c r="AR2451" i="1"/>
  <c r="AQ2451" i="1"/>
  <c r="AP2451" i="1"/>
  <c r="AO2451" i="1"/>
  <c r="AN2451" i="1"/>
  <c r="CM2450" i="1"/>
  <c r="CK2450" i="1"/>
  <c r="CJ2450" i="1"/>
  <c r="CE2450" i="1"/>
  <c r="CB2450" i="1"/>
  <c r="BZ2450" i="1"/>
  <c r="BT2450" i="1"/>
  <c r="AT2450" i="1"/>
  <c r="AS2450" i="1"/>
  <c r="AR2450" i="1"/>
  <c r="AQ2450" i="1"/>
  <c r="AP2450" i="1"/>
  <c r="AO2450" i="1"/>
  <c r="AN2450" i="1"/>
  <c r="CM2449" i="1"/>
  <c r="CK2449" i="1"/>
  <c r="CJ2449" i="1"/>
  <c r="CE2449" i="1"/>
  <c r="CB2449" i="1"/>
  <c r="BZ2449" i="1"/>
  <c r="BT2449" i="1"/>
  <c r="AT2449" i="1"/>
  <c r="AS2449" i="1"/>
  <c r="AR2449" i="1"/>
  <c r="AQ2449" i="1"/>
  <c r="AP2449" i="1"/>
  <c r="AO2449" i="1"/>
  <c r="AN2449" i="1"/>
  <c r="CM2448" i="1"/>
  <c r="CK2448" i="1"/>
  <c r="CJ2448" i="1"/>
  <c r="CE2448" i="1"/>
  <c r="CB2448" i="1"/>
  <c r="BZ2448" i="1"/>
  <c r="BT2448" i="1"/>
  <c r="AW2448" i="1"/>
  <c r="AT2448" i="1"/>
  <c r="AS2448" i="1"/>
  <c r="AR2448" i="1"/>
  <c r="AQ2448" i="1"/>
  <c r="AP2448" i="1"/>
  <c r="AO2448" i="1"/>
  <c r="CK2447" i="1"/>
  <c r="CJ2447" i="1"/>
  <c r="CE2447" i="1"/>
  <c r="BZ2447" i="1"/>
  <c r="AS2447" i="1"/>
  <c r="AN2447" i="1"/>
  <c r="CK2446" i="1"/>
  <c r="CJ2446" i="1"/>
  <c r="CE2446" i="1"/>
  <c r="BZ2446" i="1"/>
  <c r="AS2446" i="1"/>
  <c r="AN2446" i="1"/>
  <c r="CK2445" i="1"/>
  <c r="CJ2445" i="1"/>
  <c r="CE2445" i="1"/>
  <c r="BZ2445" i="1"/>
  <c r="AS2445" i="1"/>
  <c r="AN2445" i="1"/>
  <c r="CM2444" i="1"/>
  <c r="CK2444" i="1"/>
  <c r="CJ2444" i="1"/>
  <c r="CE2444" i="1"/>
  <c r="CB2444" i="1"/>
  <c r="BZ2444" i="1"/>
  <c r="BT2444" i="1"/>
  <c r="AT2444" i="1"/>
  <c r="AS2444" i="1"/>
  <c r="AR2444" i="1"/>
  <c r="AQ2444" i="1"/>
  <c r="AP2444" i="1"/>
  <c r="AO2444" i="1"/>
  <c r="CM2443" i="1"/>
  <c r="CK2443" i="1"/>
  <c r="CJ2443" i="1"/>
  <c r="CE2443" i="1"/>
  <c r="CB2443" i="1"/>
  <c r="BZ2443" i="1"/>
  <c r="BT2443" i="1"/>
  <c r="AT2443" i="1"/>
  <c r="AS2443" i="1"/>
  <c r="AR2443" i="1"/>
  <c r="AQ2443" i="1"/>
  <c r="AP2443" i="1"/>
  <c r="AO2443" i="1"/>
  <c r="CM2442" i="1"/>
  <c r="CK2442" i="1"/>
  <c r="CJ2442" i="1"/>
  <c r="CE2442" i="1"/>
  <c r="CB2442" i="1"/>
  <c r="BZ2442" i="1"/>
  <c r="BT2442" i="1"/>
  <c r="AT2442" i="1"/>
  <c r="AS2442" i="1"/>
  <c r="AR2442" i="1"/>
  <c r="AQ2442" i="1"/>
  <c r="AP2442" i="1"/>
  <c r="AO2442" i="1"/>
  <c r="CM2441" i="1"/>
  <c r="CK2441" i="1"/>
  <c r="CJ2441" i="1"/>
  <c r="CE2441" i="1"/>
  <c r="CB2441" i="1"/>
  <c r="BZ2441" i="1"/>
  <c r="BT2441" i="1"/>
  <c r="AW2441" i="1"/>
  <c r="AT2441" i="1"/>
  <c r="AS2441" i="1"/>
  <c r="AR2441" i="1"/>
  <c r="AQ2441" i="1"/>
  <c r="AP2441" i="1"/>
  <c r="AO2441" i="1"/>
  <c r="CM2440" i="1"/>
  <c r="CK2440" i="1"/>
  <c r="CJ2440" i="1"/>
  <c r="CE2440" i="1"/>
  <c r="CB2440" i="1"/>
  <c r="BZ2440" i="1"/>
  <c r="BT2440" i="1"/>
  <c r="AT2440" i="1"/>
  <c r="AS2440" i="1"/>
  <c r="AR2440" i="1"/>
  <c r="AQ2440" i="1"/>
  <c r="AP2440" i="1"/>
  <c r="AO2440" i="1"/>
  <c r="CM2439" i="1"/>
  <c r="CK2439" i="1"/>
  <c r="CJ2439" i="1"/>
  <c r="CE2439" i="1"/>
  <c r="CB2439" i="1"/>
  <c r="BZ2439" i="1"/>
  <c r="BT2439" i="1"/>
  <c r="AT2439" i="1"/>
  <c r="AS2439" i="1"/>
  <c r="AR2439" i="1"/>
  <c r="AQ2439" i="1"/>
  <c r="AP2439" i="1"/>
  <c r="AO2439" i="1"/>
  <c r="CM2438" i="1"/>
  <c r="CK2438" i="1"/>
  <c r="CJ2438" i="1"/>
  <c r="CE2438" i="1"/>
  <c r="CB2438" i="1"/>
  <c r="BZ2438" i="1"/>
  <c r="BT2438" i="1"/>
  <c r="AT2438" i="1"/>
  <c r="AS2438" i="1"/>
  <c r="AR2438" i="1"/>
  <c r="AQ2438" i="1"/>
  <c r="AP2438" i="1"/>
  <c r="AO2438" i="1"/>
  <c r="CM2437" i="1"/>
  <c r="CK2437" i="1"/>
  <c r="CJ2437" i="1"/>
  <c r="CE2437" i="1"/>
  <c r="CB2437" i="1"/>
  <c r="BZ2437" i="1"/>
  <c r="BT2437" i="1"/>
  <c r="AT2437" i="1"/>
  <c r="AS2437" i="1"/>
  <c r="AR2437" i="1"/>
  <c r="AQ2437" i="1"/>
  <c r="AP2437" i="1"/>
  <c r="AO2437" i="1"/>
  <c r="CM2436" i="1"/>
  <c r="CK2436" i="1"/>
  <c r="CJ2436" i="1"/>
  <c r="CE2436" i="1"/>
  <c r="CB2436" i="1"/>
  <c r="BZ2436" i="1"/>
  <c r="BT2436" i="1"/>
  <c r="CM2435" i="1"/>
  <c r="CK2435" i="1"/>
  <c r="CJ2435" i="1"/>
  <c r="CE2435" i="1"/>
  <c r="CB2435" i="1"/>
  <c r="BZ2435" i="1"/>
  <c r="BT2435" i="1"/>
  <c r="AW2435" i="1"/>
  <c r="CM2434" i="1"/>
  <c r="CK2434" i="1"/>
  <c r="CJ2434" i="1"/>
  <c r="CE2434" i="1"/>
  <c r="CB2434" i="1"/>
  <c r="BZ2434" i="1"/>
  <c r="BT2434" i="1"/>
  <c r="CM2433" i="1"/>
  <c r="CK2433" i="1"/>
  <c r="CJ2433" i="1"/>
  <c r="CE2433" i="1"/>
  <c r="CB2433" i="1"/>
  <c r="BZ2433" i="1"/>
  <c r="BT2433" i="1"/>
  <c r="CM2432" i="1"/>
  <c r="CK2432" i="1"/>
  <c r="CJ2432" i="1"/>
  <c r="CE2432" i="1"/>
  <c r="CB2432" i="1"/>
  <c r="BZ2432" i="1"/>
  <c r="BT2432" i="1"/>
  <c r="CM2431" i="1"/>
  <c r="CK2431" i="1"/>
  <c r="CJ2431" i="1"/>
  <c r="CE2431" i="1"/>
  <c r="CB2431" i="1"/>
  <c r="BZ2431" i="1"/>
  <c r="BT2431" i="1"/>
  <c r="AW2431" i="1"/>
  <c r="CM2430" i="1"/>
  <c r="CK2430" i="1"/>
  <c r="CJ2430" i="1"/>
  <c r="CE2430" i="1"/>
  <c r="CB2430" i="1"/>
  <c r="BZ2430" i="1"/>
  <c r="BT2430" i="1"/>
  <c r="CM2429" i="1"/>
  <c r="CK2429" i="1"/>
  <c r="CJ2429" i="1"/>
  <c r="CE2429" i="1"/>
  <c r="CB2429" i="1"/>
  <c r="BZ2429" i="1"/>
  <c r="BT2429" i="1"/>
  <c r="CM2428" i="1"/>
  <c r="CK2428" i="1"/>
  <c r="CJ2428" i="1"/>
  <c r="CE2428" i="1"/>
  <c r="CB2428" i="1"/>
  <c r="BZ2428" i="1"/>
  <c r="BT2428" i="1"/>
  <c r="CM2427" i="1"/>
  <c r="CK2427" i="1"/>
  <c r="CJ2427" i="1"/>
  <c r="CE2427" i="1"/>
  <c r="CB2427" i="1"/>
  <c r="BZ2427" i="1"/>
  <c r="BT2427" i="1"/>
  <c r="CM2426" i="1"/>
  <c r="CK2426" i="1"/>
  <c r="CJ2426" i="1"/>
  <c r="CE2426" i="1"/>
  <c r="CB2426" i="1"/>
  <c r="BZ2426" i="1"/>
  <c r="BT2426" i="1"/>
  <c r="CM2425" i="1"/>
  <c r="CK2425" i="1"/>
  <c r="CJ2425" i="1"/>
  <c r="CE2425" i="1"/>
  <c r="CB2425" i="1"/>
  <c r="BZ2425" i="1"/>
  <c r="BT2425" i="1"/>
  <c r="CM2424" i="1"/>
  <c r="CK2424" i="1"/>
  <c r="CJ2424" i="1"/>
  <c r="CE2424" i="1"/>
  <c r="CB2424" i="1"/>
  <c r="BZ2424" i="1"/>
  <c r="BT2424" i="1"/>
  <c r="CM2423" i="1"/>
  <c r="CK2423" i="1"/>
  <c r="CJ2423" i="1"/>
  <c r="CE2423" i="1"/>
  <c r="CB2423" i="1"/>
  <c r="BZ2423" i="1"/>
  <c r="BT2423" i="1"/>
  <c r="CM2422" i="1"/>
  <c r="CK2422" i="1"/>
  <c r="CJ2422" i="1"/>
  <c r="CE2422" i="1"/>
  <c r="CB2422" i="1"/>
  <c r="BZ2422" i="1"/>
  <c r="BT2422" i="1"/>
  <c r="CM2421" i="1"/>
  <c r="CK2421" i="1"/>
  <c r="CJ2421" i="1"/>
  <c r="CE2421" i="1"/>
  <c r="CB2421" i="1"/>
  <c r="BZ2421" i="1"/>
  <c r="BT2421" i="1"/>
  <c r="CM2420" i="1"/>
  <c r="CK2420" i="1"/>
  <c r="CJ2420" i="1"/>
  <c r="CE2420" i="1"/>
  <c r="CB2420" i="1"/>
  <c r="BZ2420" i="1"/>
  <c r="BT2420" i="1"/>
  <c r="CM2419" i="1"/>
  <c r="CK2419" i="1"/>
  <c r="CJ2419" i="1"/>
  <c r="CE2419" i="1"/>
  <c r="CB2419" i="1"/>
  <c r="BZ2419" i="1"/>
  <c r="BT2419" i="1"/>
  <c r="CM2418" i="1"/>
  <c r="CK2418" i="1"/>
  <c r="CJ2418" i="1"/>
  <c r="CE2418" i="1"/>
  <c r="CB2418" i="1"/>
  <c r="BZ2418" i="1"/>
  <c r="BT2418" i="1"/>
  <c r="AW2418" i="1"/>
  <c r="CM2417" i="1"/>
  <c r="CK2417" i="1"/>
  <c r="CJ2417" i="1"/>
  <c r="CE2417" i="1"/>
  <c r="CB2417" i="1"/>
  <c r="BZ2417" i="1"/>
  <c r="BT2417" i="1"/>
  <c r="AW2417" i="1"/>
  <c r="CM2416" i="1"/>
  <c r="CK2416" i="1"/>
  <c r="CJ2416" i="1"/>
  <c r="CE2416" i="1"/>
  <c r="CB2416" i="1"/>
  <c r="BZ2416" i="1"/>
  <c r="BT2416" i="1"/>
  <c r="AT2416" i="1"/>
  <c r="AS2416" i="1"/>
  <c r="AR2416" i="1"/>
  <c r="AQ2416" i="1"/>
  <c r="AP2416" i="1"/>
  <c r="AO2416" i="1"/>
  <c r="CM2415" i="1"/>
  <c r="CK2415" i="1"/>
  <c r="CJ2415" i="1"/>
  <c r="CE2415" i="1"/>
  <c r="CB2415" i="1"/>
  <c r="BZ2415" i="1"/>
  <c r="BT2415" i="1"/>
  <c r="AT2415" i="1"/>
  <c r="AS2415" i="1"/>
  <c r="AR2415" i="1"/>
  <c r="AQ2415" i="1"/>
  <c r="AP2415" i="1"/>
  <c r="AO2415" i="1"/>
  <c r="CM2414" i="1"/>
  <c r="CK2414" i="1"/>
  <c r="CJ2414" i="1"/>
  <c r="CE2414" i="1"/>
  <c r="CB2414" i="1"/>
  <c r="BZ2414" i="1"/>
  <c r="BT2414" i="1"/>
  <c r="AT2414" i="1"/>
  <c r="AS2414" i="1"/>
  <c r="AR2414" i="1"/>
  <c r="AQ2414" i="1"/>
  <c r="AP2414" i="1"/>
  <c r="AO2414" i="1"/>
  <c r="CM2413" i="1"/>
  <c r="CK2413" i="1"/>
  <c r="CJ2413" i="1"/>
  <c r="CH2413" i="1"/>
  <c r="CE2413" i="1"/>
  <c r="CB2413" i="1"/>
  <c r="BZ2413" i="1"/>
  <c r="BT2413" i="1"/>
  <c r="CM2412" i="1"/>
  <c r="CK2412" i="1"/>
  <c r="CJ2412" i="1"/>
  <c r="CH2412" i="1"/>
  <c r="CE2412" i="1"/>
  <c r="CB2412" i="1"/>
  <c r="BZ2412" i="1"/>
  <c r="BT2412" i="1"/>
  <c r="CM2411" i="1"/>
  <c r="CK2411" i="1"/>
  <c r="CJ2411" i="1"/>
  <c r="CH2411" i="1"/>
  <c r="CE2411" i="1"/>
  <c r="CB2411" i="1"/>
  <c r="BZ2411" i="1"/>
  <c r="BT2411" i="1"/>
  <c r="CM2410" i="1"/>
  <c r="CK2410" i="1"/>
  <c r="CJ2410" i="1"/>
  <c r="CH2410" i="1"/>
  <c r="CE2410" i="1"/>
  <c r="CB2410" i="1"/>
  <c r="BZ2410" i="1"/>
  <c r="BT2410" i="1"/>
  <c r="CM2409" i="1"/>
  <c r="CK2409" i="1"/>
  <c r="CJ2409" i="1"/>
  <c r="CE2409" i="1"/>
  <c r="CB2409" i="1"/>
  <c r="BZ2409" i="1"/>
  <c r="BT2409" i="1"/>
  <c r="AX2409" i="1"/>
  <c r="AW2409" i="1"/>
  <c r="AT2409" i="1"/>
  <c r="AS2409" i="1"/>
  <c r="AR2409" i="1"/>
  <c r="AQ2409" i="1"/>
  <c r="AP2409" i="1"/>
  <c r="AO2409" i="1"/>
  <c r="CM2408" i="1"/>
  <c r="CK2408" i="1"/>
  <c r="CJ2408" i="1"/>
  <c r="CE2408" i="1"/>
  <c r="CB2408" i="1"/>
  <c r="BZ2408" i="1"/>
  <c r="BT2408" i="1"/>
  <c r="AX2408" i="1"/>
  <c r="AW2408" i="1"/>
  <c r="AT2408" i="1"/>
  <c r="AS2408" i="1"/>
  <c r="AR2408" i="1"/>
  <c r="AQ2408" i="1"/>
  <c r="AP2408" i="1"/>
  <c r="AO2408" i="1"/>
  <c r="CM2407" i="1"/>
  <c r="CK2407" i="1"/>
  <c r="CJ2407" i="1"/>
  <c r="CE2407" i="1"/>
  <c r="CB2407" i="1"/>
  <c r="BZ2407" i="1"/>
  <c r="BT2407" i="1"/>
  <c r="AX2407" i="1"/>
  <c r="AW2407" i="1"/>
  <c r="CM2406" i="1"/>
  <c r="CK2406" i="1"/>
  <c r="CJ2406" i="1"/>
  <c r="CE2406" i="1"/>
  <c r="CB2406" i="1"/>
  <c r="BZ2406" i="1"/>
  <c r="BT2406" i="1"/>
  <c r="AX2406" i="1"/>
  <c r="AW2406" i="1"/>
  <c r="CM2405" i="1"/>
  <c r="CK2405" i="1"/>
  <c r="CJ2405" i="1"/>
  <c r="CE2405" i="1"/>
  <c r="CB2405" i="1"/>
  <c r="BZ2405" i="1"/>
  <c r="BT2405" i="1"/>
  <c r="AX2405" i="1"/>
  <c r="AW2405" i="1"/>
  <c r="CM2404" i="1"/>
  <c r="CK2404" i="1"/>
  <c r="CJ2404" i="1"/>
  <c r="CE2404" i="1"/>
  <c r="CB2404" i="1"/>
  <c r="BZ2404" i="1"/>
  <c r="BT2404" i="1"/>
  <c r="AX2404" i="1"/>
  <c r="AW2404" i="1"/>
  <c r="CM2403" i="1"/>
  <c r="CK2403" i="1"/>
  <c r="CJ2403" i="1"/>
  <c r="CE2403" i="1"/>
  <c r="CB2403" i="1"/>
  <c r="BZ2403" i="1"/>
  <c r="BT2403" i="1"/>
  <c r="AX2403" i="1"/>
  <c r="AW2403" i="1"/>
  <c r="CM2402" i="1"/>
  <c r="CK2402" i="1"/>
  <c r="CJ2402" i="1"/>
  <c r="CE2402" i="1"/>
  <c r="CB2402" i="1"/>
  <c r="BZ2402" i="1"/>
  <c r="BT2402" i="1"/>
  <c r="AX2402" i="1"/>
  <c r="AW2402" i="1"/>
  <c r="CM2401" i="1"/>
  <c r="CK2401" i="1"/>
  <c r="CJ2401" i="1"/>
  <c r="CE2401" i="1"/>
  <c r="CB2401" i="1"/>
  <c r="BZ2401" i="1"/>
  <c r="BT2401" i="1"/>
  <c r="AX2401" i="1"/>
  <c r="AW2401" i="1"/>
  <c r="CM2400" i="1"/>
  <c r="CK2400" i="1"/>
  <c r="CJ2400" i="1"/>
  <c r="CE2400" i="1"/>
  <c r="CB2400" i="1"/>
  <c r="BZ2400" i="1"/>
  <c r="BT2400" i="1"/>
  <c r="AX2400" i="1"/>
  <c r="AW2400" i="1"/>
  <c r="CM2399" i="1"/>
  <c r="CK2399" i="1"/>
  <c r="CJ2399" i="1"/>
  <c r="CE2399" i="1"/>
  <c r="CB2399" i="1"/>
  <c r="BZ2399" i="1"/>
  <c r="BT2399" i="1"/>
  <c r="AX2399" i="1"/>
  <c r="AW2399" i="1"/>
  <c r="CM2398" i="1"/>
  <c r="CK2398" i="1"/>
  <c r="CJ2398" i="1"/>
  <c r="CE2398" i="1"/>
  <c r="CB2398" i="1"/>
  <c r="BZ2398" i="1"/>
  <c r="BT2398" i="1"/>
  <c r="AX2398" i="1"/>
  <c r="AW2398" i="1"/>
  <c r="CM2397" i="1"/>
  <c r="CK2397" i="1"/>
  <c r="CJ2397" i="1"/>
  <c r="CE2397" i="1"/>
  <c r="CB2397" i="1"/>
  <c r="BZ2397" i="1"/>
  <c r="BT2397" i="1"/>
  <c r="AX2397" i="1"/>
  <c r="AW2397" i="1"/>
  <c r="CM2396" i="1"/>
  <c r="CK2396" i="1"/>
  <c r="CJ2396" i="1"/>
  <c r="CE2396" i="1"/>
  <c r="CB2396" i="1"/>
  <c r="BZ2396" i="1"/>
  <c r="BT2396" i="1"/>
  <c r="AX2396" i="1"/>
  <c r="AW2396" i="1"/>
  <c r="AT2396" i="1"/>
  <c r="AS2396" i="1"/>
  <c r="AR2396" i="1"/>
  <c r="AQ2396" i="1"/>
  <c r="AP2396" i="1"/>
  <c r="AO2396" i="1"/>
  <c r="CM2395" i="1"/>
  <c r="CK2395" i="1"/>
  <c r="CJ2395" i="1"/>
  <c r="CE2395" i="1"/>
  <c r="CB2395" i="1"/>
  <c r="BZ2395" i="1"/>
  <c r="BT2395" i="1"/>
  <c r="AX2395" i="1"/>
  <c r="AW2395" i="1"/>
  <c r="CM2394" i="1"/>
  <c r="CK2394" i="1"/>
  <c r="CJ2394" i="1"/>
  <c r="CE2394" i="1"/>
  <c r="CB2394" i="1"/>
  <c r="BZ2394" i="1"/>
  <c r="BT2394" i="1"/>
  <c r="AX2394" i="1"/>
  <c r="AW2394" i="1"/>
  <c r="CM2393" i="1"/>
  <c r="CK2393" i="1"/>
  <c r="CJ2393" i="1"/>
  <c r="CE2393" i="1"/>
  <c r="CB2393" i="1"/>
  <c r="BZ2393" i="1"/>
  <c r="BT2393" i="1"/>
  <c r="AX2393" i="1"/>
  <c r="AW2393" i="1"/>
  <c r="AT2393" i="1"/>
  <c r="AS2393" i="1"/>
  <c r="AR2393" i="1"/>
  <c r="AQ2393" i="1"/>
  <c r="AP2393" i="1"/>
  <c r="AO2393" i="1"/>
  <c r="CM2392" i="1"/>
  <c r="CK2392" i="1"/>
  <c r="CJ2392" i="1"/>
  <c r="CE2392" i="1"/>
  <c r="CB2392" i="1"/>
  <c r="BZ2392" i="1"/>
  <c r="BT2392" i="1"/>
  <c r="AX2392" i="1"/>
  <c r="AW2392" i="1"/>
  <c r="AT2392" i="1"/>
  <c r="AS2392" i="1"/>
  <c r="AR2392" i="1"/>
  <c r="AQ2392" i="1"/>
  <c r="AP2392" i="1"/>
  <c r="AO2392" i="1"/>
  <c r="CM2391" i="1"/>
  <c r="CK2391" i="1"/>
  <c r="CJ2391" i="1"/>
  <c r="CE2391" i="1"/>
  <c r="CB2391" i="1"/>
  <c r="BZ2391" i="1"/>
  <c r="BT2391" i="1"/>
  <c r="AX2391" i="1"/>
  <c r="AW2391" i="1"/>
  <c r="AT2391" i="1"/>
  <c r="AS2391" i="1"/>
  <c r="AR2391" i="1"/>
  <c r="AQ2391" i="1"/>
  <c r="AP2391" i="1"/>
  <c r="AO2391" i="1"/>
  <c r="CM2390" i="1"/>
  <c r="CK2390" i="1"/>
  <c r="CJ2390" i="1"/>
  <c r="CE2390" i="1"/>
  <c r="CB2390" i="1"/>
  <c r="BZ2390" i="1"/>
  <c r="AX2390" i="1"/>
  <c r="AW2390" i="1"/>
  <c r="AT2390" i="1"/>
  <c r="AS2390" i="1"/>
  <c r="AR2390" i="1"/>
  <c r="AQ2390" i="1"/>
  <c r="AP2390" i="1"/>
  <c r="AO2390" i="1"/>
  <c r="CM2389" i="1"/>
  <c r="CK2389" i="1"/>
  <c r="CJ2389" i="1"/>
  <c r="CE2389" i="1"/>
  <c r="CB2389" i="1"/>
  <c r="BZ2389" i="1"/>
  <c r="AX2389" i="1"/>
  <c r="AW2389" i="1"/>
  <c r="AT2389" i="1"/>
  <c r="AS2389" i="1"/>
  <c r="AR2389" i="1"/>
  <c r="AQ2389" i="1"/>
  <c r="AP2389" i="1"/>
  <c r="AO2389" i="1"/>
  <c r="CM2388" i="1"/>
  <c r="CK2388" i="1"/>
  <c r="CJ2388" i="1"/>
  <c r="CE2388" i="1"/>
  <c r="CB2388" i="1"/>
  <c r="BZ2388" i="1"/>
  <c r="BT2388" i="1"/>
  <c r="AX2388" i="1"/>
  <c r="AW2388" i="1"/>
  <c r="AT2388" i="1"/>
  <c r="AS2388" i="1"/>
  <c r="AR2388" i="1"/>
  <c r="AQ2388" i="1"/>
  <c r="AP2388" i="1"/>
  <c r="AO2388" i="1"/>
  <c r="CM2387" i="1"/>
  <c r="CK2387" i="1"/>
  <c r="CJ2387" i="1"/>
  <c r="CE2387" i="1"/>
  <c r="CB2387" i="1"/>
  <c r="BZ2387" i="1"/>
  <c r="BT2387" i="1"/>
  <c r="AX2387" i="1"/>
  <c r="AW2387" i="1"/>
  <c r="CM2386" i="1"/>
  <c r="CK2386" i="1"/>
  <c r="CJ2386" i="1"/>
  <c r="CE2386" i="1"/>
  <c r="CB2386" i="1"/>
  <c r="BZ2386" i="1"/>
  <c r="BT2386" i="1"/>
  <c r="AX2386" i="1"/>
  <c r="AW2386" i="1"/>
  <c r="CM2385" i="1"/>
  <c r="CK2385" i="1"/>
  <c r="CJ2385" i="1"/>
  <c r="CE2385" i="1"/>
  <c r="CB2385" i="1"/>
  <c r="BZ2385" i="1"/>
  <c r="BT2385" i="1"/>
  <c r="CM2384" i="1"/>
  <c r="CK2384" i="1"/>
  <c r="CJ2384" i="1"/>
  <c r="CE2384" i="1"/>
  <c r="CB2384" i="1"/>
  <c r="BZ2384" i="1"/>
  <c r="BT2384" i="1"/>
  <c r="CM2383" i="1"/>
  <c r="CK2383" i="1"/>
  <c r="CJ2383" i="1"/>
  <c r="CE2383" i="1"/>
  <c r="CB2383" i="1"/>
  <c r="BZ2383" i="1"/>
  <c r="BT2383" i="1"/>
  <c r="AT2383" i="1"/>
  <c r="AS2383" i="1"/>
  <c r="AR2383" i="1"/>
  <c r="AQ2383" i="1"/>
  <c r="AP2383" i="1"/>
  <c r="AO2383" i="1"/>
  <c r="CM2382" i="1"/>
  <c r="CK2382" i="1"/>
  <c r="CJ2382" i="1"/>
  <c r="CE2382" i="1"/>
  <c r="CB2382" i="1"/>
  <c r="BZ2382" i="1"/>
  <c r="BT2382" i="1"/>
  <c r="AT2382" i="1"/>
  <c r="AS2382" i="1"/>
  <c r="AR2382" i="1"/>
  <c r="AQ2382" i="1"/>
  <c r="AP2382" i="1"/>
  <c r="AO2382" i="1"/>
  <c r="CM2381" i="1"/>
  <c r="CK2381" i="1"/>
  <c r="CJ2381" i="1"/>
  <c r="CE2381" i="1"/>
  <c r="CB2381" i="1"/>
  <c r="BZ2381" i="1"/>
  <c r="BT2381" i="1"/>
  <c r="AT2381" i="1"/>
  <c r="AS2381" i="1"/>
  <c r="AR2381" i="1"/>
  <c r="AQ2381" i="1"/>
  <c r="AP2381" i="1"/>
  <c r="AO2381" i="1"/>
  <c r="CM2380" i="1"/>
  <c r="CK2380" i="1"/>
  <c r="CJ2380" i="1"/>
  <c r="CE2380" i="1"/>
  <c r="CB2380" i="1"/>
  <c r="BZ2380" i="1"/>
  <c r="BT2380" i="1"/>
  <c r="AT2380" i="1"/>
  <c r="AS2380" i="1"/>
  <c r="AR2380" i="1"/>
  <c r="AQ2380" i="1"/>
  <c r="AP2380" i="1"/>
  <c r="AO2380" i="1"/>
  <c r="CM2379" i="1"/>
  <c r="CK2379" i="1"/>
  <c r="CJ2379" i="1"/>
  <c r="CE2379" i="1"/>
  <c r="CB2379" i="1"/>
  <c r="BZ2379" i="1"/>
  <c r="BT2379" i="1"/>
  <c r="AT2379" i="1"/>
  <c r="AS2379" i="1"/>
  <c r="AR2379" i="1"/>
  <c r="AQ2379" i="1"/>
  <c r="AP2379" i="1"/>
  <c r="AO2379" i="1"/>
  <c r="CM2378" i="1"/>
  <c r="CK2378" i="1"/>
  <c r="CJ2378" i="1"/>
  <c r="CE2378" i="1"/>
  <c r="CB2378" i="1"/>
  <c r="BZ2378" i="1"/>
  <c r="BT2378" i="1"/>
  <c r="AT2378" i="1"/>
  <c r="AS2378" i="1"/>
  <c r="AR2378" i="1"/>
  <c r="AQ2378" i="1"/>
  <c r="AP2378" i="1"/>
  <c r="AO2378" i="1"/>
  <c r="CM2377" i="1"/>
  <c r="CK2377" i="1"/>
  <c r="CJ2377" i="1"/>
  <c r="CE2377" i="1"/>
  <c r="CB2377" i="1"/>
  <c r="BZ2377" i="1"/>
  <c r="BT2377" i="1"/>
  <c r="AT2377" i="1"/>
  <c r="AS2377" i="1"/>
  <c r="AR2377" i="1"/>
  <c r="AQ2377" i="1"/>
  <c r="AP2377" i="1"/>
  <c r="AO2377" i="1"/>
  <c r="CM2376" i="1"/>
  <c r="CK2376" i="1"/>
  <c r="CJ2376" i="1"/>
  <c r="CE2376" i="1"/>
  <c r="CB2376" i="1"/>
  <c r="BZ2376" i="1"/>
  <c r="BT2376" i="1"/>
  <c r="AX2376" i="1"/>
  <c r="AW2376" i="1"/>
  <c r="AT2376" i="1"/>
  <c r="AS2376" i="1"/>
  <c r="AR2376" i="1"/>
  <c r="AQ2376" i="1"/>
  <c r="AP2376" i="1"/>
  <c r="AO2376" i="1"/>
  <c r="CM2375" i="1"/>
  <c r="CK2375" i="1"/>
  <c r="CJ2375" i="1"/>
  <c r="CE2375" i="1"/>
  <c r="CB2375" i="1"/>
  <c r="BZ2375" i="1"/>
  <c r="BT2375" i="1"/>
  <c r="AT2375" i="1"/>
  <c r="AS2375" i="1"/>
  <c r="AR2375" i="1"/>
  <c r="AQ2375" i="1"/>
  <c r="AP2375" i="1"/>
  <c r="AO2375" i="1"/>
  <c r="CM2374" i="1"/>
  <c r="CK2374" i="1"/>
  <c r="CJ2374" i="1"/>
  <c r="CE2374" i="1"/>
  <c r="CB2374" i="1"/>
  <c r="BZ2374" i="1"/>
  <c r="BT2374" i="1"/>
  <c r="AT2374" i="1"/>
  <c r="AS2374" i="1"/>
  <c r="AR2374" i="1"/>
  <c r="AQ2374" i="1"/>
  <c r="AP2374" i="1"/>
  <c r="AO2374" i="1"/>
  <c r="CM2373" i="1"/>
  <c r="CK2373" i="1"/>
  <c r="CJ2373" i="1"/>
  <c r="CE2373" i="1"/>
  <c r="CB2373" i="1"/>
  <c r="BZ2373" i="1"/>
  <c r="BT2373" i="1"/>
  <c r="CM2372" i="1"/>
  <c r="CK2372" i="1"/>
  <c r="CJ2372" i="1"/>
  <c r="CE2372" i="1"/>
  <c r="CB2372" i="1"/>
  <c r="BZ2372" i="1"/>
  <c r="BT2372" i="1"/>
  <c r="AT2372" i="1"/>
  <c r="AS2372" i="1"/>
  <c r="AR2372" i="1"/>
  <c r="AQ2372" i="1"/>
  <c r="AP2372" i="1"/>
  <c r="AO2372" i="1"/>
  <c r="CK2371" i="1"/>
  <c r="CJ2371" i="1"/>
  <c r="CE2371" i="1"/>
  <c r="CB2371" i="1"/>
  <c r="BZ2371" i="1"/>
  <c r="BT2371" i="1"/>
  <c r="CK2370" i="1"/>
  <c r="CJ2370" i="1"/>
  <c r="CE2370" i="1"/>
  <c r="CB2370" i="1"/>
  <c r="BZ2370" i="1"/>
  <c r="BT2370" i="1"/>
  <c r="CM2369" i="1"/>
  <c r="CK2369" i="1"/>
  <c r="CJ2369" i="1"/>
  <c r="CE2369" i="1"/>
  <c r="CB2369" i="1"/>
  <c r="BZ2369" i="1"/>
  <c r="BT2369" i="1"/>
  <c r="AT2369" i="1"/>
  <c r="AS2369" i="1"/>
  <c r="AR2369" i="1"/>
  <c r="AQ2369" i="1"/>
  <c r="AP2369" i="1"/>
  <c r="AO2369" i="1"/>
  <c r="CM2368" i="1"/>
  <c r="CK2368" i="1"/>
  <c r="CJ2368" i="1"/>
  <c r="CE2368" i="1"/>
  <c r="CB2368" i="1"/>
  <c r="BZ2368" i="1"/>
  <c r="BT2368" i="1"/>
  <c r="AX2368" i="1"/>
  <c r="AW2368" i="1"/>
  <c r="AT2368" i="1"/>
  <c r="AS2368" i="1"/>
  <c r="AR2368" i="1"/>
  <c r="AQ2368" i="1"/>
  <c r="AP2368" i="1"/>
  <c r="AO2368" i="1"/>
  <c r="CM2367" i="1"/>
  <c r="CK2367" i="1"/>
  <c r="CJ2367" i="1"/>
  <c r="CE2367" i="1"/>
  <c r="CB2367" i="1"/>
  <c r="BZ2367" i="1"/>
  <c r="BT2367" i="1"/>
  <c r="AX2367" i="1"/>
  <c r="AW2367" i="1"/>
  <c r="AT2367" i="1"/>
  <c r="AS2367" i="1"/>
  <c r="AR2367" i="1"/>
  <c r="AQ2367" i="1"/>
  <c r="AP2367" i="1"/>
  <c r="AO2367" i="1"/>
  <c r="CM2366" i="1"/>
  <c r="CK2366" i="1"/>
  <c r="CJ2366" i="1"/>
  <c r="CE2366" i="1"/>
  <c r="CB2366" i="1"/>
  <c r="BZ2366" i="1"/>
  <c r="BT2366" i="1"/>
  <c r="AX2366" i="1"/>
  <c r="AW2366" i="1"/>
  <c r="AT2366" i="1"/>
  <c r="AS2366" i="1"/>
  <c r="AR2366" i="1"/>
  <c r="AQ2366" i="1"/>
  <c r="AP2366" i="1"/>
  <c r="AO2366" i="1"/>
  <c r="CM2365" i="1"/>
  <c r="CK2365" i="1"/>
  <c r="CJ2365" i="1"/>
  <c r="CE2365" i="1"/>
  <c r="CB2365" i="1"/>
  <c r="BZ2365" i="1"/>
  <c r="BT2365" i="1"/>
  <c r="AX2365" i="1"/>
  <c r="AW2365" i="1"/>
  <c r="AT2365" i="1"/>
  <c r="AS2365" i="1"/>
  <c r="AR2365" i="1"/>
  <c r="AQ2365" i="1"/>
  <c r="AP2365" i="1"/>
  <c r="AO2365" i="1"/>
  <c r="CM2364" i="1"/>
  <c r="CK2364" i="1"/>
  <c r="CJ2364" i="1"/>
  <c r="CE2364" i="1"/>
  <c r="CB2364" i="1"/>
  <c r="BZ2364" i="1"/>
  <c r="BT2364" i="1"/>
  <c r="AX2364" i="1"/>
  <c r="AW2364" i="1"/>
  <c r="AT2364" i="1"/>
  <c r="AS2364" i="1"/>
  <c r="AR2364" i="1"/>
  <c r="AQ2364" i="1"/>
  <c r="AP2364" i="1"/>
  <c r="AO2364" i="1"/>
  <c r="CM2363" i="1"/>
  <c r="CK2363" i="1"/>
  <c r="CJ2363" i="1"/>
  <c r="CE2363" i="1"/>
  <c r="CB2363" i="1"/>
  <c r="BZ2363" i="1"/>
  <c r="BT2363" i="1"/>
  <c r="AT2363" i="1"/>
  <c r="AS2363" i="1"/>
  <c r="AR2363" i="1"/>
  <c r="AQ2363" i="1"/>
  <c r="AP2363" i="1"/>
  <c r="AO2363" i="1"/>
  <c r="CM2362" i="1"/>
  <c r="CK2362" i="1"/>
  <c r="CJ2362" i="1"/>
  <c r="CE2362" i="1"/>
  <c r="CB2362" i="1"/>
  <c r="BZ2362" i="1"/>
  <c r="BT2362" i="1"/>
  <c r="AT2362" i="1"/>
  <c r="AS2362" i="1"/>
  <c r="AR2362" i="1"/>
  <c r="AQ2362" i="1"/>
  <c r="AP2362" i="1"/>
  <c r="AO2362" i="1"/>
  <c r="CM2361" i="1"/>
  <c r="CK2361" i="1"/>
  <c r="CJ2361" i="1"/>
  <c r="CE2361" i="1"/>
  <c r="CB2361" i="1"/>
  <c r="BZ2361" i="1"/>
  <c r="BT2361" i="1"/>
  <c r="AT2361" i="1"/>
  <c r="AS2361" i="1"/>
  <c r="AR2361" i="1"/>
  <c r="AQ2361" i="1"/>
  <c r="AP2361" i="1"/>
  <c r="AO2361" i="1"/>
  <c r="CM2360" i="1"/>
  <c r="CK2360" i="1"/>
  <c r="CJ2360" i="1"/>
  <c r="CE2360" i="1"/>
  <c r="CB2360" i="1"/>
  <c r="BZ2360" i="1"/>
  <c r="BT2360" i="1"/>
  <c r="AT2360" i="1"/>
  <c r="AS2360" i="1"/>
  <c r="AR2360" i="1"/>
  <c r="AQ2360" i="1"/>
  <c r="AP2360" i="1"/>
  <c r="AO2360" i="1"/>
  <c r="CM2359" i="1"/>
  <c r="CK2359" i="1"/>
  <c r="CJ2359" i="1"/>
  <c r="CE2359" i="1"/>
  <c r="CB2359" i="1"/>
  <c r="BZ2359" i="1"/>
  <c r="BT2359" i="1"/>
  <c r="AT2359" i="1"/>
  <c r="AS2359" i="1"/>
  <c r="AR2359" i="1"/>
  <c r="AQ2359" i="1"/>
  <c r="AP2359" i="1"/>
  <c r="AO2359" i="1"/>
  <c r="CM2358" i="1"/>
  <c r="CK2358" i="1"/>
  <c r="CJ2358" i="1"/>
  <c r="CH2358" i="1"/>
  <c r="CE2358" i="1"/>
  <c r="CB2358" i="1"/>
  <c r="BZ2358" i="1"/>
  <c r="BT2358" i="1"/>
  <c r="AW2358" i="1"/>
  <c r="AT2358" i="1"/>
  <c r="AS2358" i="1"/>
  <c r="AR2358" i="1"/>
  <c r="AQ2358" i="1"/>
  <c r="AP2358" i="1"/>
  <c r="AO2358" i="1"/>
  <c r="A2358" i="1"/>
  <c r="CM2357" i="1"/>
  <c r="CK2357" i="1"/>
  <c r="CJ2357" i="1"/>
  <c r="CH2357" i="1"/>
  <c r="CE2357" i="1"/>
  <c r="CB2357" i="1"/>
  <c r="BZ2357" i="1"/>
  <c r="BT2357" i="1"/>
  <c r="AT2357" i="1"/>
  <c r="AS2357" i="1"/>
  <c r="AR2357" i="1"/>
  <c r="AQ2357" i="1"/>
  <c r="AP2357" i="1"/>
  <c r="AO2357" i="1"/>
  <c r="A2357" i="1"/>
  <c r="CM2356" i="1"/>
  <c r="CK2356" i="1"/>
  <c r="CJ2356" i="1"/>
  <c r="CH2356" i="1"/>
  <c r="CE2356" i="1"/>
  <c r="CB2356" i="1"/>
  <c r="BZ2356" i="1"/>
  <c r="BT2356" i="1"/>
  <c r="AT2356" i="1"/>
  <c r="AS2356" i="1"/>
  <c r="AR2356" i="1"/>
  <c r="AQ2356" i="1"/>
  <c r="AP2356" i="1"/>
  <c r="AO2356" i="1"/>
  <c r="A2356" i="1"/>
  <c r="CM2355" i="1"/>
  <c r="CK2355" i="1"/>
  <c r="CJ2355" i="1"/>
  <c r="CE2355" i="1"/>
  <c r="CB2355" i="1"/>
  <c r="BZ2355" i="1"/>
  <c r="BT2355" i="1"/>
  <c r="AT2355" i="1"/>
  <c r="AS2355" i="1"/>
  <c r="AR2355" i="1"/>
  <c r="AQ2355" i="1"/>
  <c r="AP2355" i="1"/>
  <c r="AO2355" i="1"/>
  <c r="A2355" i="1"/>
  <c r="CM2354" i="1"/>
  <c r="CK2354" i="1"/>
  <c r="CJ2354" i="1"/>
  <c r="CE2354" i="1"/>
  <c r="CB2354" i="1"/>
  <c r="BZ2354" i="1"/>
  <c r="BT2354" i="1"/>
  <c r="AT2354" i="1"/>
  <c r="AS2354" i="1"/>
  <c r="AR2354" i="1"/>
  <c r="AQ2354" i="1"/>
  <c r="AP2354" i="1"/>
  <c r="AO2354" i="1"/>
  <c r="A2354" i="1"/>
  <c r="CM2353" i="1"/>
  <c r="CK2353" i="1"/>
  <c r="CJ2353" i="1"/>
  <c r="CE2353" i="1"/>
  <c r="CB2353" i="1"/>
  <c r="BZ2353" i="1"/>
  <c r="BT2353" i="1"/>
  <c r="AT2353" i="1"/>
  <c r="AS2353" i="1"/>
  <c r="AR2353" i="1"/>
  <c r="AQ2353" i="1"/>
  <c r="AP2353" i="1"/>
  <c r="AO2353" i="1"/>
  <c r="A2353" i="1"/>
  <c r="CM2352" i="1"/>
  <c r="CK2352" i="1"/>
  <c r="CJ2352" i="1"/>
  <c r="CE2352" i="1"/>
  <c r="CB2352" i="1"/>
  <c r="BZ2352" i="1"/>
  <c r="BT2352" i="1"/>
  <c r="AT2352" i="1"/>
  <c r="AS2352" i="1"/>
  <c r="AR2352" i="1"/>
  <c r="AQ2352" i="1"/>
  <c r="AP2352" i="1"/>
  <c r="AO2352" i="1"/>
  <c r="A2352" i="1"/>
  <c r="CM2351" i="1"/>
  <c r="CK2351" i="1"/>
  <c r="CJ2351" i="1"/>
  <c r="CE2351" i="1"/>
  <c r="CB2351" i="1"/>
  <c r="BZ2351" i="1"/>
  <c r="BT2351" i="1"/>
  <c r="AT2351" i="1"/>
  <c r="AS2351" i="1"/>
  <c r="AR2351" i="1"/>
  <c r="AQ2351" i="1"/>
  <c r="AP2351" i="1"/>
  <c r="AO2351" i="1"/>
  <c r="A2351" i="1"/>
  <c r="CM2350" i="1"/>
  <c r="CK2350" i="1"/>
  <c r="CJ2350" i="1"/>
  <c r="CE2350" i="1"/>
  <c r="CB2350" i="1"/>
  <c r="BZ2350" i="1"/>
  <c r="BT2350" i="1"/>
  <c r="AT2350" i="1"/>
  <c r="AS2350" i="1"/>
  <c r="AR2350" i="1"/>
  <c r="AQ2350" i="1"/>
  <c r="AP2350" i="1"/>
  <c r="AO2350" i="1"/>
  <c r="A2350" i="1"/>
  <c r="CM2349" i="1"/>
  <c r="CK2349" i="1"/>
  <c r="CJ2349" i="1"/>
  <c r="CE2349" i="1"/>
  <c r="CB2349" i="1"/>
  <c r="BZ2349" i="1"/>
  <c r="BT2349" i="1"/>
  <c r="AT2349" i="1"/>
  <c r="AS2349" i="1"/>
  <c r="AR2349" i="1"/>
  <c r="AQ2349" i="1"/>
  <c r="AP2349" i="1"/>
  <c r="AO2349" i="1"/>
  <c r="A2349" i="1"/>
  <c r="CM2348" i="1"/>
  <c r="CK2348" i="1"/>
  <c r="CJ2348" i="1"/>
  <c r="CE2348" i="1"/>
  <c r="CB2348" i="1"/>
  <c r="BZ2348" i="1"/>
  <c r="BT2348" i="1"/>
  <c r="AT2348" i="1"/>
  <c r="AS2348" i="1"/>
  <c r="AR2348" i="1"/>
  <c r="AQ2348" i="1"/>
  <c r="AP2348" i="1"/>
  <c r="AO2348" i="1"/>
  <c r="A2348" i="1"/>
  <c r="CM2347" i="1"/>
  <c r="CK2347" i="1"/>
  <c r="CJ2347" i="1"/>
  <c r="CE2347" i="1"/>
  <c r="CB2347" i="1"/>
  <c r="BZ2347" i="1"/>
  <c r="BT2347" i="1"/>
  <c r="AT2347" i="1"/>
  <c r="AS2347" i="1"/>
  <c r="AR2347" i="1"/>
  <c r="AQ2347" i="1"/>
  <c r="AP2347" i="1"/>
  <c r="AO2347" i="1"/>
  <c r="A2347" i="1"/>
  <c r="CM2346" i="1"/>
  <c r="CK2346" i="1"/>
  <c r="CJ2346" i="1"/>
  <c r="CE2346" i="1"/>
  <c r="CB2346" i="1"/>
  <c r="BZ2346" i="1"/>
  <c r="BT2346" i="1"/>
  <c r="AT2346" i="1"/>
  <c r="AS2346" i="1"/>
  <c r="AR2346" i="1"/>
  <c r="AQ2346" i="1"/>
  <c r="AP2346" i="1"/>
  <c r="AO2346" i="1"/>
  <c r="A2346" i="1"/>
  <c r="CM2345" i="1"/>
  <c r="CK2345" i="1"/>
  <c r="CJ2345" i="1"/>
  <c r="CE2345" i="1"/>
  <c r="CB2345" i="1"/>
  <c r="BZ2345" i="1"/>
  <c r="BT2345" i="1"/>
  <c r="AT2345" i="1"/>
  <c r="AS2345" i="1"/>
  <c r="AR2345" i="1"/>
  <c r="AQ2345" i="1"/>
  <c r="AP2345" i="1"/>
  <c r="AO2345" i="1"/>
  <c r="A2345" i="1"/>
  <c r="CM2344" i="1"/>
  <c r="CK2344" i="1"/>
  <c r="CJ2344" i="1"/>
  <c r="CE2344" i="1"/>
  <c r="CB2344" i="1"/>
  <c r="BZ2344" i="1"/>
  <c r="BT2344" i="1"/>
  <c r="AT2344" i="1"/>
  <c r="AS2344" i="1"/>
  <c r="AR2344" i="1"/>
  <c r="AQ2344" i="1"/>
  <c r="AP2344" i="1"/>
  <c r="AO2344" i="1"/>
  <c r="A2344" i="1"/>
  <c r="CM2343" i="1"/>
  <c r="CK2343" i="1"/>
  <c r="CJ2343" i="1"/>
  <c r="CE2343" i="1"/>
  <c r="CB2343" i="1"/>
  <c r="BZ2343" i="1"/>
  <c r="BT2343" i="1"/>
  <c r="AT2343" i="1"/>
  <c r="AS2343" i="1"/>
  <c r="AR2343" i="1"/>
  <c r="AQ2343" i="1"/>
  <c r="AP2343" i="1"/>
  <c r="AO2343" i="1"/>
  <c r="A2343" i="1"/>
  <c r="CM2342" i="1"/>
  <c r="CK2342" i="1"/>
  <c r="CJ2342" i="1"/>
  <c r="CE2342" i="1"/>
  <c r="CB2342" i="1"/>
  <c r="BZ2342" i="1"/>
  <c r="BT2342" i="1"/>
  <c r="AT2342" i="1"/>
  <c r="AS2342" i="1"/>
  <c r="AR2342" i="1"/>
  <c r="AQ2342" i="1"/>
  <c r="AP2342" i="1"/>
  <c r="AO2342" i="1"/>
  <c r="A2342" i="1"/>
  <c r="CM2341" i="1"/>
  <c r="CK2341" i="1"/>
  <c r="CJ2341" i="1"/>
  <c r="CE2341" i="1"/>
  <c r="CB2341" i="1"/>
  <c r="BZ2341" i="1"/>
  <c r="BT2341" i="1"/>
  <c r="AT2341" i="1"/>
  <c r="AS2341" i="1"/>
  <c r="AR2341" i="1"/>
  <c r="AQ2341" i="1"/>
  <c r="AP2341" i="1"/>
  <c r="AO2341" i="1"/>
  <c r="A2341" i="1"/>
  <c r="CM2340" i="1"/>
  <c r="CK2340" i="1"/>
  <c r="CJ2340" i="1"/>
  <c r="CE2340" i="1"/>
  <c r="CB2340" i="1"/>
  <c r="BZ2340" i="1"/>
  <c r="BT2340" i="1"/>
  <c r="AT2340" i="1"/>
  <c r="AS2340" i="1"/>
  <c r="AR2340" i="1"/>
  <c r="AQ2340" i="1"/>
  <c r="AP2340" i="1"/>
  <c r="AO2340" i="1"/>
  <c r="A2340" i="1"/>
  <c r="CM2339" i="1"/>
  <c r="CK2339" i="1"/>
  <c r="CJ2339" i="1"/>
  <c r="CE2339" i="1"/>
  <c r="CB2339" i="1"/>
  <c r="BZ2339" i="1"/>
  <c r="BT2339" i="1"/>
  <c r="AT2339" i="1"/>
  <c r="AS2339" i="1"/>
  <c r="AR2339" i="1"/>
  <c r="AQ2339" i="1"/>
  <c r="AP2339" i="1"/>
  <c r="AO2339" i="1"/>
  <c r="A2339" i="1"/>
  <c r="CM2338" i="1"/>
  <c r="CK2338" i="1"/>
  <c r="CJ2338" i="1"/>
  <c r="CE2338" i="1"/>
  <c r="CB2338" i="1"/>
  <c r="BZ2338" i="1"/>
  <c r="BT2338" i="1"/>
  <c r="AT2338" i="1"/>
  <c r="AS2338" i="1"/>
  <c r="AR2338" i="1"/>
  <c r="AQ2338" i="1"/>
  <c r="AP2338" i="1"/>
  <c r="AO2338" i="1"/>
  <c r="A2338" i="1"/>
  <c r="CM2337" i="1"/>
  <c r="CK2337" i="1"/>
  <c r="CJ2337" i="1"/>
  <c r="CE2337" i="1"/>
  <c r="CB2337" i="1"/>
  <c r="BZ2337" i="1"/>
  <c r="BT2337" i="1"/>
  <c r="AT2337" i="1"/>
  <c r="AS2337" i="1"/>
  <c r="AR2337" i="1"/>
  <c r="AQ2337" i="1"/>
  <c r="AP2337" i="1"/>
  <c r="AO2337" i="1"/>
  <c r="A2337" i="1"/>
  <c r="CM2336" i="1"/>
  <c r="CK2336" i="1"/>
  <c r="CJ2336" i="1"/>
  <c r="CE2336" i="1"/>
  <c r="CB2336" i="1"/>
  <c r="BZ2336" i="1"/>
  <c r="BT2336" i="1"/>
  <c r="AT2336" i="1"/>
  <c r="AS2336" i="1"/>
  <c r="AR2336" i="1"/>
  <c r="AQ2336" i="1"/>
  <c r="AP2336" i="1"/>
  <c r="AO2336" i="1"/>
  <c r="A2336" i="1"/>
  <c r="CM2335" i="1"/>
  <c r="CK2335" i="1"/>
  <c r="CJ2335" i="1"/>
  <c r="CE2335" i="1"/>
  <c r="CB2335" i="1"/>
  <c r="BZ2335" i="1"/>
  <c r="BT2335" i="1"/>
  <c r="AT2335" i="1"/>
  <c r="AS2335" i="1"/>
  <c r="AR2335" i="1"/>
  <c r="AQ2335" i="1"/>
  <c r="AP2335" i="1"/>
  <c r="AO2335" i="1"/>
  <c r="A2335" i="1"/>
  <c r="CM2334" i="1"/>
  <c r="CK2334" i="1"/>
  <c r="CJ2334" i="1"/>
  <c r="CE2334" i="1"/>
  <c r="CB2334" i="1"/>
  <c r="BZ2334" i="1"/>
  <c r="BT2334" i="1"/>
  <c r="AT2334" i="1"/>
  <c r="AS2334" i="1"/>
  <c r="AR2334" i="1"/>
  <c r="AQ2334" i="1"/>
  <c r="AP2334" i="1"/>
  <c r="AO2334" i="1"/>
  <c r="A2334" i="1"/>
  <c r="CM2333" i="1"/>
  <c r="CK2333" i="1"/>
  <c r="CJ2333" i="1"/>
  <c r="CE2333" i="1"/>
  <c r="CB2333" i="1"/>
  <c r="BZ2333" i="1"/>
  <c r="BT2333" i="1"/>
  <c r="AT2333" i="1"/>
  <c r="AS2333" i="1"/>
  <c r="AR2333" i="1"/>
  <c r="AQ2333" i="1"/>
  <c r="AP2333" i="1"/>
  <c r="AO2333" i="1"/>
  <c r="A2333" i="1"/>
  <c r="CM2332" i="1"/>
  <c r="CK2332" i="1"/>
  <c r="CJ2332" i="1"/>
  <c r="CE2332" i="1"/>
  <c r="CB2332" i="1"/>
  <c r="BZ2332" i="1"/>
  <c r="BT2332" i="1"/>
  <c r="AT2332" i="1"/>
  <c r="AS2332" i="1"/>
  <c r="AR2332" i="1"/>
  <c r="AQ2332" i="1"/>
  <c r="AP2332" i="1"/>
  <c r="AO2332" i="1"/>
  <c r="A2332" i="1"/>
  <c r="CM2331" i="1"/>
  <c r="CK2331" i="1"/>
  <c r="CJ2331" i="1"/>
  <c r="CE2331" i="1"/>
  <c r="CB2331" i="1"/>
  <c r="BZ2331" i="1"/>
  <c r="BT2331" i="1"/>
  <c r="AT2331" i="1"/>
  <c r="AS2331" i="1"/>
  <c r="AR2331" i="1"/>
  <c r="AQ2331" i="1"/>
  <c r="AP2331" i="1"/>
  <c r="AO2331" i="1"/>
  <c r="A2331" i="1"/>
  <c r="CM2330" i="1"/>
  <c r="CK2330" i="1"/>
  <c r="CJ2330" i="1"/>
  <c r="CE2330" i="1"/>
  <c r="CB2330" i="1"/>
  <c r="BZ2330" i="1"/>
  <c r="BT2330" i="1"/>
  <c r="AT2330" i="1"/>
  <c r="AS2330" i="1"/>
  <c r="AR2330" i="1"/>
  <c r="AQ2330" i="1"/>
  <c r="AP2330" i="1"/>
  <c r="AO2330" i="1"/>
  <c r="A2330" i="1"/>
  <c r="CM2329" i="1"/>
  <c r="CK2329" i="1"/>
  <c r="CJ2329" i="1"/>
  <c r="CE2329" i="1"/>
  <c r="CB2329" i="1"/>
  <c r="BZ2329" i="1"/>
  <c r="BT2329" i="1"/>
  <c r="AT2329" i="1"/>
  <c r="AS2329" i="1"/>
  <c r="AR2329" i="1"/>
  <c r="AQ2329" i="1"/>
  <c r="AP2329" i="1"/>
  <c r="AO2329" i="1"/>
  <c r="A2329" i="1"/>
  <c r="CM2328" i="1"/>
  <c r="CK2328" i="1"/>
  <c r="CJ2328" i="1"/>
  <c r="CE2328" i="1"/>
  <c r="CB2328" i="1"/>
  <c r="BZ2328" i="1"/>
  <c r="BT2328" i="1"/>
  <c r="AX2328" i="1"/>
  <c r="AW2328" i="1"/>
  <c r="AT2328" i="1"/>
  <c r="AS2328" i="1"/>
  <c r="AR2328" i="1"/>
  <c r="AQ2328" i="1"/>
  <c r="AP2328" i="1"/>
  <c r="AO2328" i="1"/>
  <c r="A2328" i="1"/>
  <c r="CM2327" i="1"/>
  <c r="CK2327" i="1"/>
  <c r="CJ2327" i="1"/>
  <c r="CE2327" i="1"/>
  <c r="CB2327" i="1"/>
  <c r="BZ2327" i="1"/>
  <c r="BT2327" i="1"/>
  <c r="AX2327" i="1"/>
  <c r="AW2327" i="1"/>
  <c r="AT2327" i="1"/>
  <c r="AS2327" i="1"/>
  <c r="AR2327" i="1"/>
  <c r="AQ2327" i="1"/>
  <c r="AP2327" i="1"/>
  <c r="AO2327" i="1"/>
  <c r="A2327" i="1"/>
  <c r="CM2326" i="1"/>
  <c r="CK2326" i="1"/>
  <c r="CJ2326" i="1"/>
  <c r="CE2326" i="1"/>
  <c r="CB2326" i="1"/>
  <c r="BZ2326" i="1"/>
  <c r="BT2326" i="1"/>
  <c r="AX2326" i="1"/>
  <c r="AW2326" i="1"/>
  <c r="AT2326" i="1"/>
  <c r="AS2326" i="1"/>
  <c r="AR2326" i="1"/>
  <c r="AQ2326" i="1"/>
  <c r="AP2326" i="1"/>
  <c r="AO2326" i="1"/>
  <c r="A2326" i="1"/>
  <c r="CM2325" i="1"/>
  <c r="CK2325" i="1"/>
  <c r="CJ2325" i="1"/>
  <c r="CE2325" i="1"/>
  <c r="CB2325" i="1"/>
  <c r="BZ2325" i="1"/>
  <c r="BT2325" i="1"/>
  <c r="AX2325" i="1"/>
  <c r="AW2325" i="1"/>
  <c r="AT2325" i="1"/>
  <c r="AS2325" i="1"/>
  <c r="AR2325" i="1"/>
  <c r="AQ2325" i="1"/>
  <c r="AP2325" i="1"/>
  <c r="AO2325" i="1"/>
  <c r="A2325" i="1"/>
  <c r="CM2324" i="1"/>
  <c r="CK2324" i="1"/>
  <c r="CJ2324" i="1"/>
  <c r="CE2324" i="1"/>
  <c r="CB2324" i="1"/>
  <c r="BZ2324" i="1"/>
  <c r="BT2324" i="1"/>
  <c r="AX2324" i="1"/>
  <c r="AW2324" i="1"/>
  <c r="AT2324" i="1"/>
  <c r="AS2324" i="1"/>
  <c r="AR2324" i="1"/>
  <c r="AQ2324" i="1"/>
  <c r="AP2324" i="1"/>
  <c r="AO2324" i="1"/>
  <c r="A2324" i="1"/>
  <c r="CM2323" i="1"/>
  <c r="CK2323" i="1"/>
  <c r="CJ2323" i="1"/>
  <c r="CE2323" i="1"/>
  <c r="CB2323" i="1"/>
  <c r="BZ2323" i="1"/>
  <c r="BT2323" i="1"/>
  <c r="AW2323" i="1"/>
  <c r="AT2323" i="1"/>
  <c r="AS2323" i="1"/>
  <c r="AR2323" i="1"/>
  <c r="AQ2323" i="1"/>
  <c r="AP2323" i="1"/>
  <c r="AO2323" i="1"/>
  <c r="A2323" i="1"/>
  <c r="CM2322" i="1"/>
  <c r="CK2322" i="1"/>
  <c r="CJ2322" i="1"/>
  <c r="CE2322" i="1"/>
  <c r="CB2322" i="1"/>
  <c r="BZ2322" i="1"/>
  <c r="BT2322" i="1"/>
  <c r="AW2322" i="1"/>
  <c r="AT2322" i="1"/>
  <c r="AS2322" i="1"/>
  <c r="AR2322" i="1"/>
  <c r="AQ2322" i="1"/>
  <c r="AP2322" i="1"/>
  <c r="AO2322" i="1"/>
  <c r="A2322" i="1"/>
  <c r="CM2321" i="1"/>
  <c r="CK2321" i="1"/>
  <c r="CJ2321" i="1"/>
  <c r="CE2321" i="1"/>
  <c r="CB2321" i="1"/>
  <c r="BZ2321" i="1"/>
  <c r="BT2321" i="1"/>
  <c r="AW2321" i="1"/>
  <c r="AT2321" i="1"/>
  <c r="AS2321" i="1"/>
  <c r="AR2321" i="1"/>
  <c r="AQ2321" i="1"/>
  <c r="AP2321" i="1"/>
  <c r="AO2321" i="1"/>
  <c r="A2321" i="1"/>
  <c r="CM2320" i="1"/>
  <c r="CK2320" i="1"/>
  <c r="CJ2320" i="1"/>
  <c r="CE2320" i="1"/>
  <c r="CB2320" i="1"/>
  <c r="BZ2320" i="1"/>
  <c r="BT2320" i="1"/>
  <c r="AX2320" i="1"/>
  <c r="AW2320" i="1"/>
  <c r="AT2320" i="1"/>
  <c r="AS2320" i="1"/>
  <c r="AR2320" i="1"/>
  <c r="AQ2320" i="1"/>
  <c r="AP2320" i="1"/>
  <c r="AO2320" i="1"/>
  <c r="A2320" i="1"/>
  <c r="CM2319" i="1"/>
  <c r="CK2319" i="1"/>
  <c r="CJ2319" i="1"/>
  <c r="CE2319" i="1"/>
  <c r="CB2319" i="1"/>
  <c r="BZ2319" i="1"/>
  <c r="BT2319" i="1"/>
  <c r="AW2319" i="1"/>
  <c r="A2319" i="1"/>
  <c r="CM2318" i="1"/>
  <c r="CK2318" i="1"/>
  <c r="CJ2318" i="1"/>
  <c r="CE2318" i="1"/>
  <c r="CB2318" i="1"/>
  <c r="BZ2318" i="1"/>
  <c r="BT2318" i="1"/>
  <c r="A2318" i="1"/>
  <c r="CM2317" i="1"/>
  <c r="CK2317" i="1"/>
  <c r="CJ2317" i="1"/>
  <c r="CE2317" i="1"/>
  <c r="CB2317" i="1"/>
  <c r="BZ2317" i="1"/>
  <c r="BT2317" i="1"/>
  <c r="AW2317" i="1"/>
  <c r="A2317" i="1"/>
  <c r="CM2316" i="1"/>
  <c r="CK2316" i="1"/>
  <c r="CJ2316" i="1"/>
  <c r="CE2316" i="1"/>
  <c r="CB2316" i="1"/>
  <c r="BZ2316" i="1"/>
  <c r="BT2316" i="1"/>
  <c r="A2316" i="1"/>
  <c r="CM2315" i="1"/>
  <c r="CK2315" i="1"/>
  <c r="CJ2315" i="1"/>
  <c r="CE2315" i="1"/>
  <c r="CB2315" i="1"/>
  <c r="BZ2315" i="1"/>
  <c r="BT2315" i="1"/>
  <c r="AW2315" i="1"/>
  <c r="A2315" i="1"/>
  <c r="CM2314" i="1"/>
  <c r="CK2314" i="1"/>
  <c r="CJ2314" i="1"/>
  <c r="CE2314" i="1"/>
  <c r="CB2314" i="1"/>
  <c r="BZ2314" i="1"/>
  <c r="BT2314" i="1"/>
  <c r="A2314" i="1"/>
  <c r="CM2313" i="1"/>
  <c r="CK2313" i="1"/>
  <c r="CJ2313" i="1"/>
  <c r="CE2313" i="1"/>
  <c r="CB2313" i="1"/>
  <c r="BZ2313" i="1"/>
  <c r="BT2313" i="1"/>
  <c r="AW2313" i="1"/>
  <c r="A2313" i="1"/>
  <c r="CM2312" i="1"/>
  <c r="CK2312" i="1"/>
  <c r="CJ2312" i="1"/>
  <c r="CE2312" i="1"/>
  <c r="CB2312" i="1"/>
  <c r="BZ2312" i="1"/>
  <c r="BT2312" i="1"/>
  <c r="A2312" i="1"/>
  <c r="CM2311" i="1"/>
  <c r="CK2311" i="1"/>
  <c r="CJ2311" i="1"/>
  <c r="CE2311" i="1"/>
  <c r="CB2311" i="1"/>
  <c r="BZ2311" i="1"/>
  <c r="BT2311" i="1"/>
  <c r="AW2311" i="1"/>
  <c r="A2311" i="1"/>
  <c r="CM2310" i="1"/>
  <c r="CK2310" i="1"/>
  <c r="CJ2310" i="1"/>
  <c r="CE2310" i="1"/>
  <c r="CB2310" i="1"/>
  <c r="BZ2310" i="1"/>
  <c r="BT2310" i="1"/>
  <c r="A2310" i="1"/>
  <c r="CM2309" i="1"/>
  <c r="CK2309" i="1"/>
  <c r="CJ2309" i="1"/>
  <c r="CE2309" i="1"/>
  <c r="CB2309" i="1"/>
  <c r="BZ2309" i="1"/>
  <c r="BT2309" i="1"/>
  <c r="AW2309" i="1"/>
  <c r="A2309" i="1"/>
  <c r="CM2308" i="1"/>
  <c r="CK2308" i="1"/>
  <c r="CJ2308" i="1"/>
  <c r="CE2308" i="1"/>
  <c r="CB2308" i="1"/>
  <c r="BZ2308" i="1"/>
  <c r="BT2308" i="1"/>
  <c r="A2308" i="1"/>
  <c r="CM2307" i="1"/>
  <c r="CK2307" i="1"/>
  <c r="CJ2307" i="1"/>
  <c r="CE2307" i="1"/>
  <c r="CB2307" i="1"/>
  <c r="BZ2307" i="1"/>
  <c r="BT2307" i="1"/>
  <c r="AW2307" i="1"/>
  <c r="A2307" i="1"/>
  <c r="CM2306" i="1"/>
  <c r="CK2306" i="1"/>
  <c r="CJ2306" i="1"/>
  <c r="CE2306" i="1"/>
  <c r="CB2306" i="1"/>
  <c r="BZ2306" i="1"/>
  <c r="BT2306" i="1"/>
  <c r="A2306" i="1"/>
  <c r="CM2305" i="1"/>
  <c r="CK2305" i="1"/>
  <c r="CJ2305" i="1"/>
  <c r="CE2305" i="1"/>
  <c r="CB2305" i="1"/>
  <c r="BZ2305" i="1"/>
  <c r="BT2305" i="1"/>
  <c r="AW2305" i="1"/>
  <c r="A2305" i="1"/>
  <c r="CM2304" i="1"/>
  <c r="CK2304" i="1"/>
  <c r="CJ2304" i="1"/>
  <c r="CE2304" i="1"/>
  <c r="CB2304" i="1"/>
  <c r="BZ2304" i="1"/>
  <c r="BT2304" i="1"/>
  <c r="A2304" i="1"/>
  <c r="CM2303" i="1"/>
  <c r="CK2303" i="1"/>
  <c r="CJ2303" i="1"/>
  <c r="CE2303" i="1"/>
  <c r="CB2303" i="1"/>
  <c r="BZ2303" i="1"/>
  <c r="BT2303" i="1"/>
  <c r="AW2303" i="1"/>
  <c r="A2303" i="1"/>
  <c r="CM2302" i="1"/>
  <c r="CK2302" i="1"/>
  <c r="CJ2302" i="1"/>
  <c r="CE2302" i="1"/>
  <c r="CB2302" i="1"/>
  <c r="BZ2302" i="1"/>
  <c r="BT2302" i="1"/>
  <c r="A2302" i="1"/>
  <c r="CM2301" i="1"/>
  <c r="CK2301" i="1"/>
  <c r="CJ2301" i="1"/>
  <c r="CE2301" i="1"/>
  <c r="CB2301" i="1"/>
  <c r="BZ2301" i="1"/>
  <c r="BT2301" i="1"/>
  <c r="AW2301" i="1"/>
  <c r="A2301" i="1"/>
  <c r="CM2300" i="1"/>
  <c r="CK2300" i="1"/>
  <c r="CJ2300" i="1"/>
  <c r="CE2300" i="1"/>
  <c r="CB2300" i="1"/>
  <c r="BZ2300" i="1"/>
  <c r="BT2300" i="1"/>
  <c r="A2300" i="1"/>
  <c r="CM2299" i="1"/>
  <c r="CK2299" i="1"/>
  <c r="CJ2299" i="1"/>
  <c r="CE2299" i="1"/>
  <c r="CB2299" i="1"/>
  <c r="BZ2299" i="1"/>
  <c r="BT2299" i="1"/>
  <c r="AW2299" i="1"/>
  <c r="A2299" i="1"/>
  <c r="CM2298" i="1"/>
  <c r="CK2298" i="1"/>
  <c r="CJ2298" i="1"/>
  <c r="CE2298" i="1"/>
  <c r="CB2298" i="1"/>
  <c r="BZ2298" i="1"/>
  <c r="BT2298" i="1"/>
  <c r="A2298" i="1"/>
  <c r="CM2297" i="1"/>
  <c r="CK2297" i="1"/>
  <c r="CJ2297" i="1"/>
  <c r="CE2297" i="1"/>
  <c r="CB2297" i="1"/>
  <c r="BZ2297" i="1"/>
  <c r="BT2297" i="1"/>
  <c r="AT2297" i="1"/>
  <c r="AS2297" i="1"/>
  <c r="AR2297" i="1"/>
  <c r="AQ2297" i="1"/>
  <c r="AP2297" i="1"/>
  <c r="AO2297" i="1"/>
  <c r="A2297" i="1"/>
  <c r="CM2296" i="1"/>
  <c r="CK2296" i="1"/>
  <c r="CJ2296" i="1"/>
  <c r="CE2296" i="1"/>
  <c r="CB2296" i="1"/>
  <c r="BZ2296" i="1"/>
  <c r="BT2296" i="1"/>
  <c r="AX2296" i="1"/>
  <c r="AW2296" i="1"/>
  <c r="A2296" i="1"/>
  <c r="CM2295" i="1"/>
  <c r="CK2295" i="1"/>
  <c r="CJ2295" i="1"/>
  <c r="CE2295" i="1"/>
  <c r="CB2295" i="1"/>
  <c r="BZ2295" i="1"/>
  <c r="BT2295" i="1"/>
  <c r="AX2295" i="1"/>
  <c r="AW2295" i="1"/>
  <c r="A2295" i="1"/>
  <c r="CM2294" i="1"/>
  <c r="CK2294" i="1"/>
  <c r="CJ2294" i="1"/>
  <c r="CE2294" i="1"/>
  <c r="CB2294" i="1"/>
  <c r="BZ2294" i="1"/>
  <c r="BT2294" i="1"/>
  <c r="AX2294" i="1"/>
  <c r="AW2294" i="1"/>
  <c r="A2294" i="1"/>
  <c r="CM2293" i="1"/>
  <c r="CK2293" i="1"/>
  <c r="CJ2293" i="1"/>
  <c r="CE2293" i="1"/>
  <c r="CB2293" i="1"/>
  <c r="BZ2293" i="1"/>
  <c r="BT2293" i="1"/>
  <c r="AW2293" i="1"/>
  <c r="A2293" i="1"/>
  <c r="CM2292" i="1"/>
  <c r="CK2292" i="1"/>
  <c r="CJ2292" i="1"/>
  <c r="CE2292" i="1"/>
  <c r="CB2292" i="1"/>
  <c r="BZ2292" i="1"/>
  <c r="BT2292" i="1"/>
  <c r="A2292" i="1"/>
  <c r="CM2291" i="1"/>
  <c r="CK2291" i="1"/>
  <c r="CJ2291" i="1"/>
  <c r="CE2291" i="1"/>
  <c r="CB2291" i="1"/>
  <c r="BZ2291" i="1"/>
  <c r="BT2291" i="1"/>
  <c r="A2291" i="1"/>
  <c r="CM2290" i="1"/>
  <c r="CK2290" i="1"/>
  <c r="CJ2290" i="1"/>
  <c r="CE2290" i="1"/>
  <c r="CB2290" i="1"/>
  <c r="BZ2290" i="1"/>
  <c r="BT2290" i="1"/>
  <c r="A2290" i="1"/>
  <c r="CM2289" i="1"/>
  <c r="CK2289" i="1"/>
  <c r="CJ2289" i="1"/>
  <c r="CE2289" i="1"/>
  <c r="CB2289" i="1"/>
  <c r="BZ2289" i="1"/>
  <c r="BT2289" i="1"/>
  <c r="AW2289" i="1"/>
  <c r="A2289" i="1"/>
  <c r="CM2288" i="1"/>
  <c r="CK2288" i="1"/>
  <c r="CJ2288" i="1"/>
  <c r="CE2288" i="1"/>
  <c r="CB2288" i="1"/>
  <c r="BZ2288" i="1"/>
  <c r="BT2288" i="1"/>
  <c r="A2288" i="1"/>
  <c r="CM2287" i="1"/>
  <c r="CK2287" i="1"/>
  <c r="CJ2287" i="1"/>
  <c r="CE2287" i="1"/>
  <c r="CB2287" i="1"/>
  <c r="BZ2287" i="1"/>
  <c r="BT2287" i="1"/>
  <c r="AX2287" i="1"/>
  <c r="AW2287" i="1"/>
  <c r="A2287" i="1"/>
  <c r="CM2286" i="1"/>
  <c r="CK2286" i="1"/>
  <c r="CJ2286" i="1"/>
  <c r="CE2286" i="1"/>
  <c r="CB2286" i="1"/>
  <c r="BZ2286" i="1"/>
  <c r="BT2286" i="1"/>
  <c r="AX2286" i="1"/>
  <c r="AW2286" i="1"/>
  <c r="A2286" i="1"/>
  <c r="CM2285" i="1"/>
  <c r="CK2285" i="1"/>
  <c r="CJ2285" i="1"/>
  <c r="CE2285" i="1"/>
  <c r="CB2285" i="1"/>
  <c r="BZ2285" i="1"/>
  <c r="BT2285" i="1"/>
  <c r="A2285" i="1"/>
  <c r="CM2284" i="1"/>
  <c r="CK2284" i="1"/>
  <c r="CJ2284" i="1"/>
  <c r="CE2284" i="1"/>
  <c r="CB2284" i="1"/>
  <c r="BZ2284" i="1"/>
  <c r="BT2284" i="1"/>
  <c r="A2284" i="1"/>
  <c r="CM2283" i="1"/>
  <c r="CK2283" i="1"/>
  <c r="CJ2283" i="1"/>
  <c r="CE2283" i="1"/>
  <c r="CB2283" i="1"/>
  <c r="BZ2283" i="1"/>
  <c r="BT2283" i="1"/>
  <c r="AX2283" i="1"/>
  <c r="AW2283" i="1"/>
  <c r="A2283" i="1"/>
  <c r="CM2282" i="1"/>
  <c r="CK2282" i="1"/>
  <c r="CJ2282" i="1"/>
  <c r="CE2282" i="1"/>
  <c r="CB2282" i="1"/>
  <c r="BZ2282" i="1"/>
  <c r="BT2282" i="1"/>
  <c r="AX2282" i="1"/>
  <c r="AW2282" i="1"/>
  <c r="A2282" i="1"/>
  <c r="CM2281" i="1"/>
  <c r="CK2281" i="1"/>
  <c r="CJ2281" i="1"/>
  <c r="CE2281" i="1"/>
  <c r="CB2281" i="1"/>
  <c r="BZ2281" i="1"/>
  <c r="BT2281" i="1"/>
  <c r="AX2281" i="1"/>
  <c r="AW2281" i="1"/>
  <c r="A2281" i="1"/>
  <c r="CM2280" i="1"/>
  <c r="CK2280" i="1"/>
  <c r="CJ2280" i="1"/>
  <c r="CE2280" i="1"/>
  <c r="CB2280" i="1"/>
  <c r="BZ2280" i="1"/>
  <c r="BT2280" i="1"/>
  <c r="AX2280" i="1"/>
  <c r="AW2280" i="1"/>
  <c r="A2280" i="1"/>
  <c r="CM2279" i="1"/>
  <c r="CK2279" i="1"/>
  <c r="CJ2279" i="1"/>
  <c r="CE2279" i="1"/>
  <c r="CB2279" i="1"/>
  <c r="BZ2279" i="1"/>
  <c r="BT2279" i="1"/>
  <c r="AW2279" i="1"/>
  <c r="A2279" i="1"/>
  <c r="CM2278" i="1"/>
  <c r="CK2278" i="1"/>
  <c r="CJ2278" i="1"/>
  <c r="CE2278" i="1"/>
  <c r="CB2278" i="1"/>
  <c r="BZ2278" i="1"/>
  <c r="BT2278" i="1"/>
  <c r="A2278" i="1"/>
  <c r="CM2277" i="1"/>
  <c r="CK2277" i="1"/>
  <c r="CJ2277" i="1"/>
  <c r="CE2277" i="1"/>
  <c r="CB2277" i="1"/>
  <c r="BZ2277" i="1"/>
  <c r="BT2277" i="1"/>
  <c r="A2277" i="1"/>
  <c r="CM2276" i="1"/>
  <c r="CK2276" i="1"/>
  <c r="CJ2276" i="1"/>
  <c r="CE2276" i="1"/>
  <c r="CB2276" i="1"/>
  <c r="BZ2276" i="1"/>
  <c r="BT2276" i="1"/>
  <c r="AW2276" i="1"/>
  <c r="A2276" i="1"/>
  <c r="CM2275" i="1"/>
  <c r="CK2275" i="1"/>
  <c r="CJ2275" i="1"/>
  <c r="CE2275" i="1"/>
  <c r="CB2275" i="1"/>
  <c r="BZ2275" i="1"/>
  <c r="BT2275" i="1"/>
  <c r="A2275" i="1"/>
  <c r="CM2274" i="1"/>
  <c r="CK2274" i="1"/>
  <c r="CJ2274" i="1"/>
  <c r="CE2274" i="1"/>
  <c r="CB2274" i="1"/>
  <c r="BZ2274" i="1"/>
  <c r="BT2274" i="1"/>
  <c r="AW2274" i="1"/>
  <c r="A2274" i="1"/>
  <c r="CM2273" i="1"/>
  <c r="CK2273" i="1"/>
  <c r="CJ2273" i="1"/>
  <c r="CE2273" i="1"/>
  <c r="CB2273" i="1"/>
  <c r="BZ2273" i="1"/>
  <c r="BT2273" i="1"/>
  <c r="A2273" i="1"/>
  <c r="CM2272" i="1"/>
  <c r="CK2272" i="1"/>
  <c r="CJ2272" i="1"/>
  <c r="CE2272" i="1"/>
  <c r="CB2272" i="1"/>
  <c r="BZ2272" i="1"/>
  <c r="BT2272" i="1"/>
  <c r="AX2272" i="1"/>
  <c r="AW2272" i="1"/>
  <c r="A2272" i="1"/>
  <c r="CM2271" i="1"/>
  <c r="CK2271" i="1"/>
  <c r="CJ2271" i="1"/>
  <c r="CE2271" i="1"/>
  <c r="CB2271" i="1"/>
  <c r="BZ2271" i="1"/>
  <c r="BT2271" i="1"/>
  <c r="AX2271" i="1"/>
  <c r="AW2271" i="1"/>
  <c r="A2271" i="1"/>
  <c r="CM2270" i="1"/>
  <c r="CK2270" i="1"/>
  <c r="CJ2270" i="1"/>
  <c r="CE2270" i="1"/>
  <c r="CB2270" i="1"/>
  <c r="BZ2270" i="1"/>
  <c r="BT2270" i="1"/>
  <c r="AW2270" i="1"/>
  <c r="A2270" i="1"/>
  <c r="CM2269" i="1"/>
  <c r="CK2269" i="1"/>
  <c r="CJ2269" i="1"/>
  <c r="CE2269" i="1"/>
  <c r="CB2269" i="1"/>
  <c r="BZ2269" i="1"/>
  <c r="BT2269" i="1"/>
  <c r="A2269" i="1"/>
  <c r="CM2268" i="1"/>
  <c r="CK2268" i="1"/>
  <c r="CJ2268" i="1"/>
  <c r="CE2268" i="1"/>
  <c r="CB2268" i="1"/>
  <c r="BZ2268" i="1"/>
  <c r="BT2268" i="1"/>
  <c r="A2268" i="1"/>
  <c r="CM2267" i="1"/>
  <c r="CK2267" i="1"/>
  <c r="CJ2267" i="1"/>
  <c r="CE2267" i="1"/>
  <c r="CB2267" i="1"/>
  <c r="BZ2267" i="1"/>
  <c r="BT2267" i="1"/>
  <c r="A2267" i="1"/>
  <c r="CM2266" i="1"/>
  <c r="CK2266" i="1"/>
  <c r="CJ2266" i="1"/>
  <c r="CE2266" i="1"/>
  <c r="CB2266" i="1"/>
  <c r="BZ2266" i="1"/>
  <c r="BT2266" i="1"/>
  <c r="AW2266" i="1"/>
  <c r="A2266" i="1"/>
  <c r="CM2265" i="1"/>
  <c r="CK2265" i="1"/>
  <c r="CJ2265" i="1"/>
  <c r="CE2265" i="1"/>
  <c r="CB2265" i="1"/>
  <c r="BZ2265" i="1"/>
  <c r="BT2265" i="1"/>
  <c r="A2265" i="1"/>
  <c r="CM2264" i="1"/>
  <c r="CK2264" i="1"/>
  <c r="CJ2264" i="1"/>
  <c r="CE2264" i="1"/>
  <c r="CB2264" i="1"/>
  <c r="BZ2264" i="1"/>
  <c r="BT2264" i="1"/>
  <c r="AW2264" i="1"/>
  <c r="A2264" i="1"/>
  <c r="CM2263" i="1"/>
  <c r="CK2263" i="1"/>
  <c r="CJ2263" i="1"/>
  <c r="CE2263" i="1"/>
  <c r="CB2263" i="1"/>
  <c r="BZ2263" i="1"/>
  <c r="BT2263" i="1"/>
  <c r="A2263" i="1"/>
  <c r="CM2262" i="1"/>
  <c r="CK2262" i="1"/>
  <c r="CJ2262" i="1"/>
  <c r="CE2262" i="1"/>
  <c r="CB2262" i="1"/>
  <c r="BZ2262" i="1"/>
  <c r="BT2262" i="1"/>
  <c r="A2262" i="1"/>
  <c r="CM2261" i="1"/>
  <c r="CK2261" i="1"/>
  <c r="CJ2261" i="1"/>
  <c r="CE2261" i="1"/>
  <c r="CB2261" i="1"/>
  <c r="BZ2261" i="1"/>
  <c r="BT2261" i="1"/>
  <c r="A2261" i="1"/>
  <c r="CM2260" i="1"/>
  <c r="CK2260" i="1"/>
  <c r="CJ2260" i="1"/>
  <c r="CE2260" i="1"/>
  <c r="CB2260" i="1"/>
  <c r="BZ2260" i="1"/>
  <c r="BT2260" i="1"/>
  <c r="AW2260" i="1"/>
  <c r="A2260" i="1"/>
  <c r="CM2259" i="1"/>
  <c r="CK2259" i="1"/>
  <c r="CJ2259" i="1"/>
  <c r="CE2259" i="1"/>
  <c r="CB2259" i="1"/>
  <c r="BZ2259" i="1"/>
  <c r="BT2259" i="1"/>
  <c r="A2259" i="1"/>
  <c r="CM2258" i="1"/>
  <c r="CK2258" i="1"/>
  <c r="CJ2258" i="1"/>
  <c r="CE2258" i="1"/>
  <c r="CB2258" i="1"/>
  <c r="BZ2258" i="1"/>
  <c r="BT2258" i="1"/>
  <c r="AW2258" i="1"/>
  <c r="A2258" i="1"/>
  <c r="CM2257" i="1"/>
  <c r="CK2257" i="1"/>
  <c r="CJ2257" i="1"/>
  <c r="CE2257" i="1"/>
  <c r="CB2257" i="1"/>
  <c r="BZ2257" i="1"/>
  <c r="BT2257" i="1"/>
  <c r="A2257" i="1"/>
  <c r="CM2256" i="1"/>
  <c r="CK2256" i="1"/>
  <c r="CJ2256" i="1"/>
  <c r="CE2256" i="1"/>
  <c r="CB2256" i="1"/>
  <c r="BZ2256" i="1"/>
  <c r="BT2256" i="1"/>
  <c r="A2256" i="1"/>
  <c r="CM2255" i="1"/>
  <c r="CK2255" i="1"/>
  <c r="CJ2255" i="1"/>
  <c r="CE2255" i="1"/>
  <c r="CB2255" i="1"/>
  <c r="BZ2255" i="1"/>
  <c r="BT2255" i="1"/>
  <c r="A2255" i="1"/>
  <c r="CM2254" i="1"/>
  <c r="CK2254" i="1"/>
  <c r="CJ2254" i="1"/>
  <c r="CE2254" i="1"/>
  <c r="CB2254" i="1"/>
  <c r="BZ2254" i="1"/>
  <c r="BT2254" i="1"/>
  <c r="AW2254" i="1"/>
  <c r="A2254" i="1"/>
  <c r="CM2253" i="1"/>
  <c r="CK2253" i="1"/>
  <c r="CJ2253" i="1"/>
  <c r="CE2253" i="1"/>
  <c r="CB2253" i="1"/>
  <c r="BZ2253" i="1"/>
  <c r="BT2253" i="1"/>
  <c r="A2253" i="1"/>
  <c r="CM2252" i="1"/>
  <c r="CK2252" i="1"/>
  <c r="CJ2252" i="1"/>
  <c r="CE2252" i="1"/>
  <c r="CB2252" i="1"/>
  <c r="BZ2252" i="1"/>
  <c r="BT2252" i="1"/>
  <c r="AW2252" i="1"/>
  <c r="A2252" i="1"/>
  <c r="CM2251" i="1"/>
  <c r="CK2251" i="1"/>
  <c r="CJ2251" i="1"/>
  <c r="CE2251" i="1"/>
  <c r="CB2251" i="1"/>
  <c r="BZ2251" i="1"/>
  <c r="BT2251" i="1"/>
  <c r="A2251" i="1"/>
  <c r="CM2250" i="1"/>
  <c r="CK2250" i="1"/>
  <c r="CJ2250" i="1"/>
  <c r="CE2250" i="1"/>
  <c r="CB2250" i="1"/>
  <c r="BZ2250" i="1"/>
  <c r="BT2250" i="1"/>
  <c r="A2250" i="1"/>
  <c r="CM2249" i="1"/>
  <c r="CK2249" i="1"/>
  <c r="CJ2249" i="1"/>
  <c r="CE2249" i="1"/>
  <c r="CB2249" i="1"/>
  <c r="BZ2249" i="1"/>
  <c r="BT2249" i="1"/>
  <c r="AW2249" i="1"/>
  <c r="A2249" i="1"/>
  <c r="CM2248" i="1"/>
  <c r="CK2248" i="1"/>
  <c r="CJ2248" i="1"/>
  <c r="CE2248" i="1"/>
  <c r="CB2248" i="1"/>
  <c r="BZ2248" i="1"/>
  <c r="BT2248" i="1"/>
  <c r="A2248" i="1"/>
  <c r="CK2247" i="1"/>
  <c r="CJ2247" i="1"/>
  <c r="CE2247" i="1"/>
  <c r="CB2247" i="1"/>
  <c r="BZ2247" i="1"/>
  <c r="BT2247" i="1"/>
  <c r="AT2247" i="1"/>
  <c r="AS2247" i="1"/>
  <c r="AR2247" i="1"/>
  <c r="AQ2247" i="1"/>
  <c r="AP2247" i="1"/>
  <c r="AO2247" i="1"/>
  <c r="CM2246" i="1"/>
  <c r="CK2246" i="1"/>
  <c r="CJ2246" i="1"/>
  <c r="CE2246" i="1"/>
  <c r="CB2246" i="1"/>
  <c r="BZ2246" i="1"/>
  <c r="BT2246" i="1"/>
  <c r="AX2246" i="1"/>
  <c r="AW2246" i="1"/>
  <c r="AT2246" i="1"/>
  <c r="AS2246" i="1"/>
  <c r="AR2246" i="1"/>
  <c r="AQ2246" i="1"/>
  <c r="AP2246" i="1"/>
  <c r="AO2246" i="1"/>
  <c r="CM2245" i="1"/>
  <c r="CK2245" i="1"/>
  <c r="CJ2245" i="1"/>
  <c r="CE2245" i="1"/>
  <c r="CB2245" i="1"/>
  <c r="BZ2245" i="1"/>
  <c r="BT2245" i="1"/>
  <c r="AX2245" i="1"/>
  <c r="AW2245" i="1"/>
  <c r="AT2245" i="1"/>
  <c r="AS2245" i="1"/>
  <c r="AR2245" i="1"/>
  <c r="AQ2245" i="1"/>
  <c r="AP2245" i="1"/>
  <c r="AO2245" i="1"/>
  <c r="CM2244" i="1"/>
  <c r="CK2244" i="1"/>
  <c r="CJ2244" i="1"/>
  <c r="CE2244" i="1"/>
  <c r="CB2244" i="1"/>
  <c r="BZ2244" i="1"/>
  <c r="BT2244" i="1"/>
  <c r="AX2244" i="1"/>
  <c r="AW2244" i="1"/>
  <c r="AT2244" i="1"/>
  <c r="AS2244" i="1"/>
  <c r="AR2244" i="1"/>
  <c r="AQ2244" i="1"/>
  <c r="AP2244" i="1"/>
  <c r="AO2244" i="1"/>
  <c r="CM2243" i="1"/>
  <c r="CK2243" i="1"/>
  <c r="CJ2243" i="1"/>
  <c r="CE2243" i="1"/>
  <c r="CB2243" i="1"/>
  <c r="BZ2243" i="1"/>
  <c r="BT2243" i="1"/>
  <c r="AX2243" i="1"/>
  <c r="AW2243" i="1"/>
  <c r="AT2243" i="1"/>
  <c r="AS2243" i="1"/>
  <c r="AR2243" i="1"/>
  <c r="AQ2243" i="1"/>
  <c r="AP2243" i="1"/>
  <c r="AO2243" i="1"/>
  <c r="CM2242" i="1"/>
  <c r="CK2242" i="1"/>
  <c r="CJ2242" i="1"/>
  <c r="CE2242" i="1"/>
  <c r="CB2242" i="1"/>
  <c r="BZ2242" i="1"/>
  <c r="BT2242" i="1"/>
  <c r="AX2242" i="1"/>
  <c r="AW2242" i="1"/>
  <c r="AT2242" i="1"/>
  <c r="AS2242" i="1"/>
  <c r="AR2242" i="1"/>
  <c r="AQ2242" i="1"/>
  <c r="AP2242" i="1"/>
  <c r="AO2242" i="1"/>
  <c r="CM2241" i="1"/>
  <c r="CK2241" i="1"/>
  <c r="CJ2241" i="1"/>
  <c r="CE2241" i="1"/>
  <c r="CB2241" i="1"/>
  <c r="BZ2241" i="1"/>
  <c r="BT2241" i="1"/>
  <c r="AX2241" i="1"/>
  <c r="AW2241" i="1"/>
  <c r="CM2240" i="1"/>
  <c r="CK2240" i="1"/>
  <c r="CJ2240" i="1"/>
  <c r="CE2240" i="1"/>
  <c r="CB2240" i="1"/>
  <c r="BZ2240" i="1"/>
  <c r="BT2240" i="1"/>
  <c r="AX2240" i="1"/>
  <c r="AW2240" i="1"/>
  <c r="CM2239" i="1"/>
  <c r="CK2239" i="1"/>
  <c r="CJ2239" i="1"/>
  <c r="CE2239" i="1"/>
  <c r="CB2239" i="1"/>
  <c r="BZ2239" i="1"/>
  <c r="BT2239" i="1"/>
  <c r="AX2239" i="1"/>
  <c r="AW2239" i="1"/>
  <c r="CM2238" i="1"/>
  <c r="CK2238" i="1"/>
  <c r="CJ2238" i="1"/>
  <c r="CE2238" i="1"/>
  <c r="CB2238" i="1"/>
  <c r="BZ2238" i="1"/>
  <c r="BT2238" i="1"/>
  <c r="AX2238" i="1"/>
  <c r="AW2238" i="1"/>
  <c r="CM2237" i="1"/>
  <c r="CK2237" i="1"/>
  <c r="CJ2237" i="1"/>
  <c r="CB2237" i="1"/>
  <c r="BZ2237" i="1"/>
  <c r="AX2237" i="1"/>
  <c r="AW2237" i="1"/>
  <c r="CM2236" i="1"/>
  <c r="CK2236" i="1"/>
  <c r="CJ2236" i="1"/>
  <c r="CE2236" i="1"/>
  <c r="CB2236" i="1"/>
  <c r="BZ2236" i="1"/>
  <c r="BT2236" i="1"/>
  <c r="AX2236" i="1"/>
  <c r="AW2236" i="1"/>
  <c r="CM2235" i="1"/>
  <c r="CK2235" i="1"/>
  <c r="CJ2235" i="1"/>
  <c r="CE2235" i="1"/>
  <c r="CB2235" i="1"/>
  <c r="BZ2235" i="1"/>
  <c r="BT2235" i="1"/>
  <c r="AX2235" i="1"/>
  <c r="AW2235" i="1"/>
  <c r="CM2234" i="1"/>
  <c r="CK2234" i="1"/>
  <c r="CJ2234" i="1"/>
  <c r="CE2234" i="1"/>
  <c r="CB2234" i="1"/>
  <c r="BZ2234" i="1"/>
  <c r="BT2234" i="1"/>
  <c r="AX2234" i="1"/>
  <c r="AW2234" i="1"/>
  <c r="CM2233" i="1"/>
  <c r="CK2233" i="1"/>
  <c r="CJ2233" i="1"/>
  <c r="CE2233" i="1"/>
  <c r="CB2233" i="1"/>
  <c r="BZ2233" i="1"/>
  <c r="BT2233" i="1"/>
  <c r="AX2233" i="1"/>
  <c r="AW2233" i="1"/>
  <c r="CM2232" i="1"/>
  <c r="CK2232" i="1"/>
  <c r="CJ2232" i="1"/>
  <c r="CE2232" i="1"/>
  <c r="CB2232" i="1"/>
  <c r="BZ2232" i="1"/>
  <c r="BT2232" i="1"/>
  <c r="AX2232" i="1"/>
  <c r="AW2232" i="1"/>
  <c r="CM2231" i="1"/>
  <c r="CK2231" i="1"/>
  <c r="CJ2231" i="1"/>
  <c r="CE2231" i="1"/>
  <c r="CB2231" i="1"/>
  <c r="BZ2231" i="1"/>
  <c r="BT2231" i="1"/>
  <c r="AX2231" i="1"/>
  <c r="AW2231" i="1"/>
  <c r="CM2230" i="1"/>
  <c r="CK2230" i="1"/>
  <c r="CJ2230" i="1"/>
  <c r="CE2230" i="1"/>
  <c r="CB2230" i="1"/>
  <c r="BZ2230" i="1"/>
  <c r="BT2230" i="1"/>
  <c r="AX2230" i="1"/>
  <c r="AW2230" i="1"/>
  <c r="CM2229" i="1"/>
  <c r="CK2229" i="1"/>
  <c r="CJ2229" i="1"/>
  <c r="CE2229" i="1"/>
  <c r="CB2229" i="1"/>
  <c r="BZ2229" i="1"/>
  <c r="BT2229" i="1"/>
  <c r="AX2229" i="1"/>
  <c r="AW2229" i="1"/>
  <c r="CM2228" i="1"/>
  <c r="CK2228" i="1"/>
  <c r="CJ2228" i="1"/>
  <c r="CE2228" i="1"/>
  <c r="CB2228" i="1"/>
  <c r="BZ2228" i="1"/>
  <c r="BT2228" i="1"/>
  <c r="AX2228" i="1"/>
  <c r="AW2228" i="1"/>
  <c r="CK2227" i="1"/>
  <c r="CJ2227" i="1"/>
  <c r="CE2227" i="1"/>
  <c r="CB2227" i="1"/>
  <c r="BZ2227" i="1"/>
  <c r="BT2227" i="1"/>
  <c r="AW2227" i="1"/>
  <c r="CK2226" i="1"/>
  <c r="CJ2226" i="1"/>
  <c r="CE2226" i="1"/>
  <c r="CB2226" i="1"/>
  <c r="BZ2226" i="1"/>
  <c r="BT2226" i="1"/>
  <c r="CK2225" i="1"/>
  <c r="CJ2225" i="1"/>
  <c r="CE2225" i="1"/>
  <c r="CB2225" i="1"/>
  <c r="BZ2225" i="1"/>
  <c r="BT2225" i="1"/>
  <c r="AW2225" i="1"/>
  <c r="CK2224" i="1"/>
  <c r="CJ2224" i="1"/>
  <c r="CE2224" i="1"/>
  <c r="CB2224" i="1"/>
  <c r="BZ2224" i="1"/>
  <c r="BT2224" i="1"/>
  <c r="CM2223" i="1"/>
  <c r="CK2223" i="1"/>
  <c r="CJ2223" i="1"/>
  <c r="CE2223" i="1"/>
  <c r="CB2223" i="1"/>
  <c r="BZ2223" i="1"/>
  <c r="BT2223" i="1"/>
  <c r="AN2223" i="1"/>
  <c r="CM2222" i="1"/>
  <c r="CK2222" i="1"/>
  <c r="CJ2222" i="1"/>
  <c r="CE2222" i="1"/>
  <c r="CB2222" i="1"/>
  <c r="BZ2222" i="1"/>
  <c r="BT2222" i="1"/>
  <c r="AN2222" i="1"/>
  <c r="CM2221" i="1"/>
  <c r="CK2221" i="1"/>
  <c r="CJ2221" i="1"/>
  <c r="CE2221" i="1"/>
  <c r="CB2221" i="1"/>
  <c r="BZ2221" i="1"/>
  <c r="BT2221" i="1"/>
  <c r="AN2221" i="1"/>
  <c r="CM2220" i="1"/>
  <c r="CK2220" i="1"/>
  <c r="CJ2220" i="1"/>
  <c r="CE2220" i="1"/>
  <c r="CB2220" i="1"/>
  <c r="BZ2220" i="1"/>
  <c r="BT2220" i="1"/>
  <c r="AN2220" i="1"/>
  <c r="CM2219" i="1"/>
  <c r="CK2219" i="1"/>
  <c r="CJ2219" i="1"/>
  <c r="CE2219" i="1"/>
  <c r="CB2219" i="1"/>
  <c r="BZ2219" i="1"/>
  <c r="BT2219" i="1"/>
  <c r="AN2219" i="1"/>
  <c r="CM2218" i="1"/>
  <c r="CK2218" i="1"/>
  <c r="CJ2218" i="1"/>
  <c r="CE2218" i="1"/>
  <c r="CB2218" i="1"/>
  <c r="BZ2218" i="1"/>
  <c r="BT2218" i="1"/>
  <c r="AN2218" i="1"/>
  <c r="CM2217" i="1"/>
  <c r="CK2217" i="1"/>
  <c r="CJ2217" i="1"/>
  <c r="CE2217" i="1"/>
  <c r="CB2217" i="1"/>
  <c r="BZ2217" i="1"/>
  <c r="BT2217" i="1"/>
  <c r="AT2217" i="1"/>
  <c r="AS2217" i="1"/>
  <c r="AR2217" i="1"/>
  <c r="AQ2217" i="1"/>
  <c r="AP2217" i="1"/>
  <c r="AO2217" i="1"/>
  <c r="CK2216" i="1"/>
  <c r="CJ2216" i="1"/>
  <c r="CE2216" i="1"/>
  <c r="CB2216" i="1"/>
  <c r="BZ2216" i="1"/>
  <c r="BT2216" i="1"/>
  <c r="AT2216" i="1"/>
  <c r="AS2216" i="1"/>
  <c r="AR2216" i="1"/>
  <c r="AQ2216" i="1"/>
  <c r="AP2216" i="1"/>
  <c r="AO2216" i="1"/>
  <c r="CK2215" i="1"/>
  <c r="CJ2215" i="1"/>
  <c r="CE2215" i="1"/>
  <c r="CB2215" i="1"/>
  <c r="BZ2215" i="1"/>
  <c r="BT2215" i="1"/>
  <c r="CK2214" i="1"/>
  <c r="CJ2214" i="1"/>
  <c r="CE2214" i="1"/>
  <c r="CB2214" i="1"/>
  <c r="BZ2214" i="1"/>
  <c r="BT2214" i="1"/>
  <c r="CM2213" i="1"/>
  <c r="CK2213" i="1"/>
  <c r="CJ2213" i="1"/>
  <c r="CE2213" i="1"/>
  <c r="CB2213" i="1"/>
  <c r="BZ2213" i="1"/>
  <c r="BT2213" i="1"/>
  <c r="AX2213" i="1"/>
  <c r="AW2213" i="1"/>
  <c r="CM2212" i="1"/>
  <c r="CK2212" i="1"/>
  <c r="CJ2212" i="1"/>
  <c r="CE2212" i="1"/>
  <c r="CB2212" i="1"/>
  <c r="BZ2212" i="1"/>
  <c r="BT2212" i="1"/>
  <c r="AX2212" i="1"/>
  <c r="AW2212" i="1"/>
  <c r="CM2211" i="1"/>
  <c r="CK2211" i="1"/>
  <c r="CJ2211" i="1"/>
  <c r="CE2211" i="1"/>
  <c r="CB2211" i="1"/>
  <c r="BZ2211" i="1"/>
  <c r="BT2211" i="1"/>
  <c r="AX2211" i="1"/>
  <c r="AW2211" i="1"/>
  <c r="CM2210" i="1"/>
  <c r="CK2210" i="1"/>
  <c r="CJ2210" i="1"/>
  <c r="CE2210" i="1"/>
  <c r="CB2210" i="1"/>
  <c r="BZ2210" i="1"/>
  <c r="BT2210" i="1"/>
  <c r="AX2210" i="1"/>
  <c r="AW2210" i="1"/>
  <c r="CM2209" i="1"/>
  <c r="CK2209" i="1"/>
  <c r="CJ2209" i="1"/>
  <c r="CE2209" i="1"/>
  <c r="CB2209" i="1"/>
  <c r="BZ2209" i="1"/>
  <c r="BT2209" i="1"/>
  <c r="AX2209" i="1"/>
  <c r="AW2209" i="1"/>
  <c r="CM2208" i="1"/>
  <c r="CK2208" i="1"/>
  <c r="CJ2208" i="1"/>
  <c r="CE2208" i="1"/>
  <c r="CB2208" i="1"/>
  <c r="BZ2208" i="1"/>
  <c r="BT2208" i="1"/>
  <c r="AX2208" i="1"/>
  <c r="AW2208" i="1"/>
  <c r="CM2207" i="1"/>
  <c r="CK2207" i="1"/>
  <c r="CJ2207" i="1"/>
  <c r="CE2207" i="1"/>
  <c r="CB2207" i="1"/>
  <c r="BZ2207" i="1"/>
  <c r="BT2207" i="1"/>
  <c r="AX2207" i="1"/>
  <c r="AW2207" i="1"/>
  <c r="CM2206" i="1"/>
  <c r="CK2206" i="1"/>
  <c r="CJ2206" i="1"/>
  <c r="CE2206" i="1"/>
  <c r="CB2206" i="1"/>
  <c r="BZ2206" i="1"/>
  <c r="BT2206" i="1"/>
  <c r="AX2206" i="1"/>
  <c r="AW2206" i="1"/>
  <c r="AT2206" i="1"/>
  <c r="AS2206" i="1"/>
  <c r="AR2206" i="1"/>
  <c r="AQ2206" i="1"/>
  <c r="AP2206" i="1"/>
  <c r="AO2206" i="1"/>
  <c r="AN2206" i="1"/>
  <c r="CM2205" i="1"/>
  <c r="CK2205" i="1"/>
  <c r="CJ2205" i="1"/>
  <c r="CE2205" i="1"/>
  <c r="CB2205" i="1"/>
  <c r="BZ2205" i="1"/>
  <c r="BT2205" i="1"/>
  <c r="AT2205" i="1"/>
  <c r="AS2205" i="1"/>
  <c r="AR2205" i="1"/>
  <c r="AQ2205" i="1"/>
  <c r="AP2205" i="1"/>
  <c r="AO2205" i="1"/>
  <c r="CM2204" i="1"/>
  <c r="CK2204" i="1"/>
  <c r="CJ2204" i="1"/>
  <c r="CE2204" i="1"/>
  <c r="CB2204" i="1"/>
  <c r="BZ2204" i="1"/>
  <c r="BT2204" i="1"/>
  <c r="AT2204" i="1"/>
  <c r="AS2204" i="1"/>
  <c r="AR2204" i="1"/>
  <c r="AQ2204" i="1"/>
  <c r="AP2204" i="1"/>
  <c r="AO2204" i="1"/>
  <c r="CM2203" i="1"/>
  <c r="CK2203" i="1"/>
  <c r="CJ2203" i="1"/>
  <c r="CE2203" i="1"/>
  <c r="CB2203" i="1"/>
  <c r="BZ2203" i="1"/>
  <c r="BT2203" i="1"/>
  <c r="AT2203" i="1"/>
  <c r="AS2203" i="1"/>
  <c r="AR2203" i="1"/>
  <c r="AQ2203" i="1"/>
  <c r="AP2203" i="1"/>
  <c r="AO2203" i="1"/>
  <c r="CM2202" i="1"/>
  <c r="CK2202" i="1"/>
  <c r="CJ2202" i="1"/>
  <c r="CE2202" i="1"/>
  <c r="CB2202" i="1"/>
  <c r="BZ2202" i="1"/>
  <c r="BT2202" i="1"/>
  <c r="AT2202" i="1"/>
  <c r="AS2202" i="1"/>
  <c r="AR2202" i="1"/>
  <c r="AQ2202" i="1"/>
  <c r="AP2202" i="1"/>
  <c r="AO2202" i="1"/>
  <c r="CK2201" i="1"/>
  <c r="CJ2201" i="1"/>
  <c r="CE2201" i="1"/>
  <c r="BZ2201" i="1"/>
  <c r="AS2201" i="1"/>
  <c r="AN2201" i="1"/>
  <c r="CK2200" i="1"/>
  <c r="CJ2200" i="1"/>
  <c r="CE2200" i="1"/>
  <c r="BZ2200" i="1"/>
  <c r="AT2200" i="1"/>
  <c r="AS2200" i="1"/>
  <c r="AR2200" i="1"/>
  <c r="AN2200" i="1"/>
  <c r="CK2199" i="1"/>
  <c r="CJ2199" i="1"/>
  <c r="CE2199" i="1"/>
  <c r="BZ2199" i="1"/>
  <c r="AT2199" i="1"/>
  <c r="AS2199" i="1"/>
  <c r="AR2199" i="1"/>
  <c r="AN2199" i="1"/>
  <c r="CM2198" i="1"/>
  <c r="CK2198" i="1"/>
  <c r="CJ2198" i="1"/>
  <c r="CE2198" i="1"/>
  <c r="CB2198" i="1"/>
  <c r="BZ2198" i="1"/>
  <c r="BT2198" i="1"/>
  <c r="AX2198" i="1"/>
  <c r="AW2198" i="1"/>
  <c r="CM2197" i="1"/>
  <c r="CK2197" i="1"/>
  <c r="CJ2197" i="1"/>
  <c r="CE2197" i="1"/>
  <c r="CB2197" i="1"/>
  <c r="BZ2197" i="1"/>
  <c r="BT2197" i="1"/>
  <c r="AT2197" i="1"/>
  <c r="AS2197" i="1"/>
  <c r="AR2197" i="1"/>
  <c r="AQ2197" i="1"/>
  <c r="AP2197" i="1"/>
  <c r="AO2197" i="1"/>
  <c r="CM2196" i="1"/>
  <c r="CK2196" i="1"/>
  <c r="CJ2196" i="1"/>
  <c r="CE2196" i="1"/>
  <c r="CB2196" i="1"/>
  <c r="BZ2196" i="1"/>
  <c r="BT2196" i="1"/>
  <c r="AT2196" i="1"/>
  <c r="AS2196" i="1"/>
  <c r="AR2196" i="1"/>
  <c r="AQ2196" i="1"/>
  <c r="AP2196" i="1"/>
  <c r="AO2196" i="1"/>
  <c r="AN2196" i="1"/>
  <c r="CM2195" i="1"/>
  <c r="CK2195" i="1"/>
  <c r="CJ2195" i="1"/>
  <c r="CE2195" i="1"/>
  <c r="CB2195" i="1"/>
  <c r="BZ2195" i="1"/>
  <c r="BT2195" i="1"/>
  <c r="AT2195" i="1"/>
  <c r="AS2195" i="1"/>
  <c r="AR2195" i="1"/>
  <c r="AQ2195" i="1"/>
  <c r="AP2195" i="1"/>
  <c r="AO2195" i="1"/>
  <c r="CM2194" i="1"/>
  <c r="CK2194" i="1"/>
  <c r="CJ2194" i="1"/>
  <c r="CB2194" i="1"/>
  <c r="BZ2194" i="1"/>
  <c r="CM2193" i="1"/>
  <c r="CK2193" i="1"/>
  <c r="CJ2193" i="1"/>
  <c r="CE2193" i="1"/>
  <c r="CB2193" i="1"/>
  <c r="BZ2193" i="1"/>
  <c r="BT2193" i="1"/>
  <c r="AT2193" i="1"/>
  <c r="AS2193" i="1"/>
  <c r="AR2193" i="1"/>
  <c r="AQ2193" i="1"/>
  <c r="AP2193" i="1"/>
  <c r="AO2193" i="1"/>
  <c r="CM2192" i="1"/>
  <c r="CK2192" i="1"/>
  <c r="CJ2192" i="1"/>
  <c r="CB2192" i="1"/>
  <c r="BZ2192" i="1"/>
  <c r="AS2192" i="1"/>
  <c r="AN2192" i="1"/>
  <c r="CM2191" i="1"/>
  <c r="CK2191" i="1"/>
  <c r="CJ2191" i="1"/>
  <c r="CE2191" i="1"/>
  <c r="CB2191" i="1"/>
  <c r="BZ2191" i="1"/>
  <c r="BT2191" i="1"/>
  <c r="AS2191" i="1"/>
  <c r="AN2191" i="1"/>
  <c r="CM2190" i="1"/>
  <c r="CK2190" i="1"/>
  <c r="CJ2190" i="1"/>
  <c r="CE2190" i="1"/>
  <c r="CB2190" i="1"/>
  <c r="BZ2190" i="1"/>
  <c r="BT2190" i="1"/>
  <c r="AT2190" i="1"/>
  <c r="AS2190" i="1"/>
  <c r="AR2190" i="1"/>
  <c r="AQ2190" i="1"/>
  <c r="AP2190" i="1"/>
  <c r="AO2190" i="1"/>
  <c r="AN2190" i="1"/>
  <c r="CM2189" i="1"/>
  <c r="CK2189" i="1"/>
  <c r="CJ2189" i="1"/>
  <c r="CH2189" i="1"/>
  <c r="CE2189" i="1"/>
  <c r="CB2189" i="1"/>
  <c r="BZ2189" i="1"/>
  <c r="BT2189" i="1"/>
  <c r="AT2189" i="1"/>
  <c r="AS2189" i="1"/>
  <c r="AR2189" i="1"/>
  <c r="AQ2189" i="1"/>
  <c r="AP2189" i="1"/>
  <c r="AO2189" i="1"/>
  <c r="AN2189" i="1"/>
  <c r="CM2188" i="1"/>
  <c r="CK2188" i="1"/>
  <c r="CJ2188" i="1"/>
  <c r="CB2188" i="1"/>
  <c r="BZ2188" i="1"/>
  <c r="AN2188" i="1"/>
  <c r="CM2187" i="1"/>
  <c r="CK2187" i="1"/>
  <c r="CJ2187" i="1"/>
  <c r="CE2187" i="1"/>
  <c r="CB2187" i="1"/>
  <c r="BZ2187" i="1"/>
  <c r="BT2187" i="1"/>
  <c r="AN2187" i="1"/>
  <c r="CM2186" i="1"/>
  <c r="CK2186" i="1"/>
  <c r="CJ2186" i="1"/>
  <c r="CH2186" i="1"/>
  <c r="CE2186" i="1"/>
  <c r="CB2186" i="1"/>
  <c r="BZ2186" i="1"/>
  <c r="BT2186" i="1"/>
  <c r="AN2186" i="1"/>
  <c r="CM2185" i="1"/>
  <c r="CK2185" i="1"/>
  <c r="CJ2185" i="1"/>
  <c r="CE2185" i="1"/>
  <c r="CB2185" i="1"/>
  <c r="BZ2185" i="1"/>
  <c r="BT2185" i="1"/>
  <c r="AT2185" i="1"/>
  <c r="AS2185" i="1"/>
  <c r="AR2185" i="1"/>
  <c r="AQ2185" i="1"/>
  <c r="AP2185" i="1"/>
  <c r="AO2185" i="1"/>
  <c r="CM2184" i="1"/>
  <c r="CK2184" i="1"/>
  <c r="CJ2184" i="1"/>
  <c r="CE2184" i="1"/>
  <c r="CB2184" i="1"/>
  <c r="BZ2184" i="1"/>
  <c r="BT2184" i="1"/>
  <c r="AT2184" i="1"/>
  <c r="AS2184" i="1"/>
  <c r="AR2184" i="1"/>
  <c r="AQ2184" i="1"/>
  <c r="AP2184" i="1"/>
  <c r="AO2184" i="1"/>
  <c r="CM2183" i="1"/>
  <c r="CK2183" i="1"/>
  <c r="CJ2183" i="1"/>
  <c r="CE2183" i="1"/>
  <c r="CB2183" i="1"/>
  <c r="BZ2183" i="1"/>
  <c r="BT2183" i="1"/>
  <c r="AX2183" i="1"/>
  <c r="AW2183" i="1"/>
  <c r="CM2182" i="1"/>
  <c r="CK2182" i="1"/>
  <c r="CJ2182" i="1"/>
  <c r="CE2182" i="1"/>
  <c r="CB2182" i="1"/>
  <c r="BZ2182" i="1"/>
  <c r="BT2182" i="1"/>
  <c r="AX2182" i="1"/>
  <c r="AW2182" i="1"/>
  <c r="CM2181" i="1"/>
  <c r="CK2181" i="1"/>
  <c r="CJ2181" i="1"/>
  <c r="CE2181" i="1"/>
  <c r="CB2181" i="1"/>
  <c r="BZ2181" i="1"/>
  <c r="BT2181" i="1"/>
  <c r="AX2181" i="1"/>
  <c r="AW2181" i="1"/>
  <c r="CM2180" i="1"/>
  <c r="CK2180" i="1"/>
  <c r="CJ2180" i="1"/>
  <c r="CB2180" i="1"/>
  <c r="BZ2180" i="1"/>
  <c r="CM2179" i="1"/>
  <c r="CK2179" i="1"/>
  <c r="CJ2179" i="1"/>
  <c r="CE2179" i="1"/>
  <c r="CB2179" i="1"/>
  <c r="BZ2179" i="1"/>
  <c r="BT2179" i="1"/>
  <c r="CM2178" i="1"/>
  <c r="CK2178" i="1"/>
  <c r="CJ2178" i="1"/>
  <c r="CE2178" i="1"/>
  <c r="CB2178" i="1"/>
  <c r="BZ2178" i="1"/>
  <c r="BT2178" i="1"/>
  <c r="AX2178" i="1"/>
  <c r="AW2178" i="1"/>
  <c r="CM2177" i="1"/>
  <c r="CK2177" i="1"/>
  <c r="CJ2177" i="1"/>
  <c r="CE2177" i="1"/>
  <c r="CB2177" i="1"/>
  <c r="BZ2177" i="1"/>
  <c r="BT2177" i="1"/>
  <c r="CM2176" i="1"/>
  <c r="CK2176" i="1"/>
  <c r="CJ2176" i="1"/>
  <c r="CE2176" i="1"/>
  <c r="CB2176" i="1"/>
  <c r="BZ2176" i="1"/>
  <c r="BT2176" i="1"/>
  <c r="CM2175" i="1"/>
  <c r="CK2175" i="1"/>
  <c r="CJ2175" i="1"/>
  <c r="CB2175" i="1"/>
  <c r="BZ2175" i="1"/>
  <c r="CM2174" i="1"/>
  <c r="CK2174" i="1"/>
  <c r="CJ2174" i="1"/>
  <c r="CB2174" i="1"/>
  <c r="BZ2174" i="1"/>
  <c r="CM2173" i="1"/>
  <c r="CK2173" i="1"/>
  <c r="CJ2173" i="1"/>
  <c r="CB2173" i="1"/>
  <c r="BZ2173" i="1"/>
  <c r="AN2173" i="1"/>
  <c r="CM2172" i="1"/>
  <c r="CK2172" i="1"/>
  <c r="CJ2172" i="1"/>
  <c r="CE2172" i="1"/>
  <c r="CB2172" i="1"/>
  <c r="BZ2172" i="1"/>
  <c r="BT2172" i="1"/>
  <c r="AN2172" i="1"/>
  <c r="CM2171" i="1"/>
  <c r="CK2171" i="1"/>
  <c r="CJ2171" i="1"/>
  <c r="CE2171" i="1"/>
  <c r="CB2171" i="1"/>
  <c r="BZ2171" i="1"/>
  <c r="BT2171" i="1"/>
  <c r="AT2171" i="1"/>
  <c r="AS2171" i="1"/>
  <c r="AR2171" i="1"/>
  <c r="AQ2171" i="1"/>
  <c r="AP2171" i="1"/>
  <c r="AO2171" i="1"/>
  <c r="AN2171" i="1"/>
  <c r="CM2170" i="1"/>
  <c r="CK2170" i="1"/>
  <c r="CJ2170" i="1"/>
  <c r="CE2170" i="1"/>
  <c r="CB2170" i="1"/>
  <c r="BZ2170" i="1"/>
  <c r="BT2170" i="1"/>
  <c r="CM2169" i="1"/>
  <c r="CK2169" i="1"/>
  <c r="CJ2169" i="1"/>
  <c r="CE2169" i="1"/>
  <c r="CB2169" i="1"/>
  <c r="BZ2169" i="1"/>
  <c r="BT2169" i="1"/>
  <c r="CM2168" i="1"/>
  <c r="CK2168" i="1"/>
  <c r="CJ2168" i="1"/>
  <c r="CE2168" i="1"/>
  <c r="CB2168" i="1"/>
  <c r="BZ2168" i="1"/>
  <c r="BT2168" i="1"/>
  <c r="AT2168" i="1"/>
  <c r="AS2168" i="1"/>
  <c r="AR2168" i="1"/>
  <c r="AQ2168" i="1"/>
  <c r="AP2168" i="1"/>
  <c r="AO2168" i="1"/>
  <c r="CM2167" i="1"/>
  <c r="CK2167" i="1"/>
  <c r="CJ2167" i="1"/>
  <c r="CE2167" i="1"/>
  <c r="CB2167" i="1"/>
  <c r="BZ2167" i="1"/>
  <c r="BT2167" i="1"/>
  <c r="AT2167" i="1"/>
  <c r="AS2167" i="1"/>
  <c r="AR2167" i="1"/>
  <c r="AQ2167" i="1"/>
  <c r="AP2167" i="1"/>
  <c r="AO2167" i="1"/>
  <c r="CM2166" i="1"/>
  <c r="CK2166" i="1"/>
  <c r="CJ2166" i="1"/>
  <c r="CE2166" i="1"/>
  <c r="CB2166" i="1"/>
  <c r="BZ2166" i="1"/>
  <c r="BT2166" i="1"/>
  <c r="AT2166" i="1"/>
  <c r="AS2166" i="1"/>
  <c r="AR2166" i="1"/>
  <c r="AQ2166" i="1"/>
  <c r="AP2166" i="1"/>
  <c r="AO2166" i="1"/>
  <c r="AN2166" i="1"/>
  <c r="CM2165" i="1"/>
  <c r="CK2165" i="1"/>
  <c r="CJ2165" i="1"/>
  <c r="CE2165" i="1"/>
  <c r="CB2165" i="1"/>
  <c r="BZ2165" i="1"/>
  <c r="BT2165" i="1"/>
  <c r="AT2165" i="1"/>
  <c r="AS2165" i="1"/>
  <c r="AR2165" i="1"/>
  <c r="AQ2165" i="1"/>
  <c r="AP2165" i="1"/>
  <c r="AO2165" i="1"/>
  <c r="AN2165" i="1"/>
  <c r="CM2164" i="1"/>
  <c r="CK2164" i="1"/>
  <c r="CJ2164" i="1"/>
  <c r="CE2164" i="1"/>
  <c r="CB2164" i="1"/>
  <c r="BZ2164" i="1"/>
  <c r="BT2164" i="1"/>
  <c r="AT2164" i="1"/>
  <c r="AS2164" i="1"/>
  <c r="AR2164" i="1"/>
  <c r="AQ2164" i="1"/>
  <c r="AP2164" i="1"/>
  <c r="AO2164" i="1"/>
  <c r="AN2164" i="1"/>
  <c r="CM2163" i="1"/>
  <c r="CK2163" i="1"/>
  <c r="CJ2163" i="1"/>
  <c r="CE2163" i="1"/>
  <c r="CB2163" i="1"/>
  <c r="BZ2163" i="1"/>
  <c r="BT2163" i="1"/>
  <c r="AT2163" i="1"/>
  <c r="AS2163" i="1"/>
  <c r="AR2163" i="1"/>
  <c r="AQ2163" i="1"/>
  <c r="AP2163" i="1"/>
  <c r="AO2163" i="1"/>
  <c r="AN2163" i="1"/>
  <c r="CM2162" i="1"/>
  <c r="CK2162" i="1"/>
  <c r="CJ2162" i="1"/>
  <c r="CE2162" i="1"/>
  <c r="CB2162" i="1"/>
  <c r="BZ2162" i="1"/>
  <c r="BT2162" i="1"/>
  <c r="AT2162" i="1"/>
  <c r="AS2162" i="1"/>
  <c r="AR2162" i="1"/>
  <c r="AQ2162" i="1"/>
  <c r="AP2162" i="1"/>
  <c r="AO2162" i="1"/>
  <c r="AN2162" i="1"/>
  <c r="CM2161" i="1"/>
  <c r="CK2161" i="1"/>
  <c r="CJ2161" i="1"/>
  <c r="CE2161" i="1"/>
  <c r="CB2161" i="1"/>
  <c r="BZ2161" i="1"/>
  <c r="BT2161" i="1"/>
  <c r="AN2161" i="1"/>
  <c r="CM2160" i="1"/>
  <c r="CK2160" i="1"/>
  <c r="CJ2160" i="1"/>
  <c r="CE2160" i="1"/>
  <c r="CB2160" i="1"/>
  <c r="BZ2160" i="1"/>
  <c r="BT2160" i="1"/>
  <c r="AN2160" i="1"/>
  <c r="CM2159" i="1"/>
  <c r="CK2159" i="1"/>
  <c r="CJ2159" i="1"/>
  <c r="CE2159" i="1"/>
  <c r="CB2159" i="1"/>
  <c r="BZ2159" i="1"/>
  <c r="BT2159" i="1"/>
  <c r="AT2159" i="1"/>
  <c r="AS2159" i="1"/>
  <c r="AR2159" i="1"/>
  <c r="AQ2159" i="1"/>
  <c r="AP2159" i="1"/>
  <c r="AO2159" i="1"/>
  <c r="CK2158" i="1"/>
  <c r="CJ2158" i="1"/>
  <c r="CE2158" i="1"/>
  <c r="CB2158" i="1"/>
  <c r="BZ2158" i="1"/>
  <c r="BT2158" i="1"/>
  <c r="CK2157" i="1"/>
  <c r="CJ2157" i="1"/>
  <c r="CE2157" i="1"/>
  <c r="CB2157" i="1"/>
  <c r="BZ2157" i="1"/>
  <c r="BT2157" i="1"/>
  <c r="CK2156" i="1"/>
  <c r="CJ2156" i="1"/>
  <c r="CE2156" i="1"/>
  <c r="CB2156" i="1"/>
  <c r="BZ2156" i="1"/>
  <c r="BT2156" i="1"/>
  <c r="CM2155" i="1"/>
  <c r="CK2155" i="1"/>
  <c r="CJ2155" i="1"/>
  <c r="CE2155" i="1"/>
  <c r="CB2155" i="1"/>
  <c r="BZ2155" i="1"/>
  <c r="BT2155" i="1"/>
  <c r="AX2155" i="1"/>
  <c r="AW2155" i="1"/>
  <c r="AT2155" i="1"/>
  <c r="AS2155" i="1"/>
  <c r="AR2155" i="1"/>
  <c r="AQ2155" i="1"/>
  <c r="AP2155" i="1"/>
  <c r="AO2155" i="1"/>
  <c r="CM2154" i="1"/>
  <c r="CK2154" i="1"/>
  <c r="CJ2154" i="1"/>
  <c r="CE2154" i="1"/>
  <c r="CB2154" i="1"/>
  <c r="BZ2154" i="1"/>
  <c r="BT2154" i="1"/>
  <c r="AX2154" i="1"/>
  <c r="AW2154" i="1"/>
  <c r="AT2154" i="1"/>
  <c r="AS2154" i="1"/>
  <c r="AR2154" i="1"/>
  <c r="AQ2154" i="1"/>
  <c r="AP2154" i="1"/>
  <c r="AO2154" i="1"/>
  <c r="CM2153" i="1"/>
  <c r="CK2153" i="1"/>
  <c r="CJ2153" i="1"/>
  <c r="CE2153" i="1"/>
  <c r="CB2153" i="1"/>
  <c r="BZ2153" i="1"/>
  <c r="BT2153" i="1"/>
  <c r="AX2153" i="1"/>
  <c r="AW2153" i="1"/>
  <c r="AT2153" i="1"/>
  <c r="AS2153" i="1"/>
  <c r="AR2153" i="1"/>
  <c r="AQ2153" i="1"/>
  <c r="AP2153" i="1"/>
  <c r="AO2153" i="1"/>
  <c r="CM2152" i="1"/>
  <c r="CK2152" i="1"/>
  <c r="CJ2152" i="1"/>
  <c r="CE2152" i="1"/>
  <c r="CB2152" i="1"/>
  <c r="BZ2152" i="1"/>
  <c r="BT2152" i="1"/>
  <c r="AX2152" i="1"/>
  <c r="AW2152" i="1"/>
  <c r="AT2152" i="1"/>
  <c r="AS2152" i="1"/>
  <c r="AR2152" i="1"/>
  <c r="AQ2152" i="1"/>
  <c r="AP2152" i="1"/>
  <c r="AO2152" i="1"/>
  <c r="CM2151" i="1"/>
  <c r="CK2151" i="1"/>
  <c r="CJ2151" i="1"/>
  <c r="CE2151" i="1"/>
  <c r="CB2151" i="1"/>
  <c r="BZ2151" i="1"/>
  <c r="BT2151" i="1"/>
  <c r="AX2151" i="1"/>
  <c r="AW2151" i="1"/>
  <c r="AT2151" i="1"/>
  <c r="AS2151" i="1"/>
  <c r="AR2151" i="1"/>
  <c r="AQ2151" i="1"/>
  <c r="AP2151" i="1"/>
  <c r="AO2151" i="1"/>
  <c r="CM2150" i="1"/>
  <c r="CK2150" i="1"/>
  <c r="CJ2150" i="1"/>
  <c r="CE2150" i="1"/>
  <c r="CB2150" i="1"/>
  <c r="BZ2150" i="1"/>
  <c r="BT2150" i="1"/>
  <c r="AX2150" i="1"/>
  <c r="AW2150" i="1"/>
  <c r="AT2150" i="1"/>
  <c r="AS2150" i="1"/>
  <c r="AR2150" i="1"/>
  <c r="AQ2150" i="1"/>
  <c r="AP2150" i="1"/>
  <c r="AO2150" i="1"/>
  <c r="CM2149" i="1"/>
  <c r="CK2149" i="1"/>
  <c r="CJ2149" i="1"/>
  <c r="CE2149" i="1"/>
  <c r="CB2149" i="1"/>
  <c r="BZ2149" i="1"/>
  <c r="BT2149" i="1"/>
  <c r="AX2149" i="1"/>
  <c r="AW2149" i="1"/>
  <c r="AT2149" i="1"/>
  <c r="AS2149" i="1"/>
  <c r="AR2149" i="1"/>
  <c r="AQ2149" i="1"/>
  <c r="AP2149" i="1"/>
  <c r="AO2149" i="1"/>
  <c r="CM2148" i="1"/>
  <c r="CK2148" i="1"/>
  <c r="CJ2148" i="1"/>
  <c r="CE2148" i="1"/>
  <c r="CB2148" i="1"/>
  <c r="BZ2148" i="1"/>
  <c r="BT2148" i="1"/>
  <c r="AX2148" i="1"/>
  <c r="AW2148" i="1"/>
  <c r="CM2147" i="1"/>
  <c r="CK2147" i="1"/>
  <c r="CJ2147" i="1"/>
  <c r="CE2147" i="1"/>
  <c r="CB2147" i="1"/>
  <c r="BZ2147" i="1"/>
  <c r="BT2147" i="1"/>
  <c r="AX2147" i="1"/>
  <c r="AW2147" i="1"/>
  <c r="CM2146" i="1"/>
  <c r="CK2146" i="1"/>
  <c r="CJ2146" i="1"/>
  <c r="CE2146" i="1"/>
  <c r="CB2146" i="1"/>
  <c r="BZ2146" i="1"/>
  <c r="BT2146" i="1"/>
  <c r="AX2146" i="1"/>
  <c r="AW2146" i="1"/>
  <c r="CM2145" i="1"/>
  <c r="CK2145" i="1"/>
  <c r="CJ2145" i="1"/>
  <c r="CE2145" i="1"/>
  <c r="CB2145" i="1"/>
  <c r="BZ2145" i="1"/>
  <c r="BT2145" i="1"/>
  <c r="AX2145" i="1"/>
  <c r="AW2145" i="1"/>
  <c r="CM2144" i="1"/>
  <c r="CK2144" i="1"/>
  <c r="CJ2144" i="1"/>
  <c r="CE2144" i="1"/>
  <c r="CB2144" i="1"/>
  <c r="BZ2144" i="1"/>
  <c r="BT2144" i="1"/>
  <c r="AX2144" i="1"/>
  <c r="AW2144" i="1"/>
  <c r="CM2143" i="1"/>
  <c r="CK2143" i="1"/>
  <c r="CJ2143" i="1"/>
  <c r="CE2143" i="1"/>
  <c r="CB2143" i="1"/>
  <c r="BZ2143" i="1"/>
  <c r="BT2143" i="1"/>
  <c r="AX2143" i="1"/>
  <c r="AW2143" i="1"/>
  <c r="CM2142" i="1"/>
  <c r="CK2142" i="1"/>
  <c r="CJ2142" i="1"/>
  <c r="CE2142" i="1"/>
  <c r="CB2142" i="1"/>
  <c r="BZ2142" i="1"/>
  <c r="BT2142" i="1"/>
  <c r="AX2142" i="1"/>
  <c r="AW2142" i="1"/>
  <c r="CM2141" i="1"/>
  <c r="CK2141" i="1"/>
  <c r="CJ2141" i="1"/>
  <c r="CE2141" i="1"/>
  <c r="CB2141" i="1"/>
  <c r="BZ2141" i="1"/>
  <c r="BT2141" i="1"/>
  <c r="AX2141" i="1"/>
  <c r="AW2141" i="1"/>
  <c r="CM2140" i="1"/>
  <c r="CK2140" i="1"/>
  <c r="CJ2140" i="1"/>
  <c r="CE2140" i="1"/>
  <c r="CB2140" i="1"/>
  <c r="BZ2140" i="1"/>
  <c r="BT2140" i="1"/>
  <c r="AX2140" i="1"/>
  <c r="AW2140" i="1"/>
  <c r="CM2139" i="1"/>
  <c r="CK2139" i="1"/>
  <c r="CJ2139" i="1"/>
  <c r="CE2139" i="1"/>
  <c r="CB2139" i="1"/>
  <c r="BZ2139" i="1"/>
  <c r="BT2139" i="1"/>
  <c r="AX2139" i="1"/>
  <c r="AW2139" i="1"/>
  <c r="CM2138" i="1"/>
  <c r="CK2138" i="1"/>
  <c r="CJ2138" i="1"/>
  <c r="CE2138" i="1"/>
  <c r="CB2138" i="1"/>
  <c r="BZ2138" i="1"/>
  <c r="BT2138" i="1"/>
  <c r="AX2138" i="1"/>
  <c r="AW2138" i="1"/>
  <c r="CM2137" i="1"/>
  <c r="CK2137" i="1"/>
  <c r="CJ2137" i="1"/>
  <c r="CE2137" i="1"/>
  <c r="CB2137" i="1"/>
  <c r="BZ2137" i="1"/>
  <c r="BT2137" i="1"/>
  <c r="AX2137" i="1"/>
  <c r="AW2137" i="1"/>
  <c r="CM2136" i="1"/>
  <c r="CK2136" i="1"/>
  <c r="CJ2136" i="1"/>
  <c r="CE2136" i="1"/>
  <c r="CB2136" i="1"/>
  <c r="BZ2136" i="1"/>
  <c r="BT2136" i="1"/>
  <c r="AX2136" i="1"/>
  <c r="AW2136" i="1"/>
  <c r="CM2135" i="1"/>
  <c r="CK2135" i="1"/>
  <c r="CJ2135" i="1"/>
  <c r="CE2135" i="1"/>
  <c r="CB2135" i="1"/>
  <c r="BZ2135" i="1"/>
  <c r="AX2135" i="1"/>
  <c r="AW2135" i="1"/>
  <c r="CM2134" i="1"/>
  <c r="CK2134" i="1"/>
  <c r="CJ2134" i="1"/>
  <c r="CE2134" i="1"/>
  <c r="CB2134" i="1"/>
  <c r="BZ2134" i="1"/>
  <c r="BT2134" i="1"/>
  <c r="AX2134" i="1"/>
  <c r="AW2134" i="1"/>
  <c r="CM2133" i="1"/>
  <c r="CK2133" i="1"/>
  <c r="CJ2133" i="1"/>
  <c r="CE2133" i="1"/>
  <c r="CB2133" i="1"/>
  <c r="BZ2133" i="1"/>
  <c r="BT2133" i="1"/>
  <c r="AX2133" i="1"/>
  <c r="AW2133" i="1"/>
  <c r="CM2132" i="1"/>
  <c r="CK2132" i="1"/>
  <c r="CJ2132" i="1"/>
  <c r="CE2132" i="1"/>
  <c r="CB2132" i="1"/>
  <c r="BZ2132" i="1"/>
  <c r="BT2132" i="1"/>
  <c r="AX2132" i="1"/>
  <c r="AW2132" i="1"/>
  <c r="CM2131" i="1"/>
  <c r="CK2131" i="1"/>
  <c r="CJ2131" i="1"/>
  <c r="CE2131" i="1"/>
  <c r="CB2131" i="1"/>
  <c r="BZ2131" i="1"/>
  <c r="BT2131" i="1"/>
  <c r="AX2131" i="1"/>
  <c r="AW2131" i="1"/>
  <c r="CK2130" i="1"/>
  <c r="CJ2130" i="1"/>
  <c r="CE2130" i="1"/>
  <c r="CB2130" i="1"/>
  <c r="BZ2130" i="1"/>
  <c r="BT2130" i="1"/>
  <c r="AT2130" i="1"/>
  <c r="AS2130" i="1"/>
  <c r="AR2130" i="1"/>
  <c r="AQ2130" i="1"/>
  <c r="AP2130" i="1"/>
  <c r="AO2130" i="1"/>
  <c r="CK2129" i="1"/>
  <c r="CJ2129" i="1"/>
  <c r="CE2129" i="1"/>
  <c r="CB2129" i="1"/>
  <c r="BZ2129" i="1"/>
  <c r="BT2129" i="1"/>
  <c r="AT2129" i="1"/>
  <c r="AS2129" i="1"/>
  <c r="AR2129" i="1"/>
  <c r="AQ2129" i="1"/>
  <c r="AP2129" i="1"/>
  <c r="AO2129" i="1"/>
  <c r="CK2128" i="1"/>
  <c r="CJ2128" i="1"/>
  <c r="CE2128" i="1"/>
  <c r="CB2128" i="1"/>
  <c r="BZ2128" i="1"/>
  <c r="BT2128" i="1"/>
  <c r="AT2128" i="1"/>
  <c r="AS2128" i="1"/>
  <c r="AR2128" i="1"/>
  <c r="AQ2128" i="1"/>
  <c r="AP2128" i="1"/>
  <c r="AO2128" i="1"/>
  <c r="CM2127" i="1"/>
  <c r="CK2127" i="1"/>
  <c r="CJ2127" i="1"/>
  <c r="CE2127" i="1"/>
  <c r="CB2127" i="1"/>
  <c r="BZ2127" i="1"/>
  <c r="BT2127" i="1"/>
  <c r="AW2127" i="1"/>
  <c r="AT2127" i="1"/>
  <c r="AS2127" i="1"/>
  <c r="AR2127" i="1"/>
  <c r="AQ2127" i="1"/>
  <c r="AP2127" i="1"/>
  <c r="AO2127" i="1"/>
  <c r="CK2126" i="1"/>
  <c r="CJ2126" i="1"/>
  <c r="CE2126" i="1"/>
  <c r="CB2126" i="1"/>
  <c r="BZ2126" i="1"/>
  <c r="BT2126" i="1"/>
  <c r="AT2126" i="1"/>
  <c r="AS2126" i="1"/>
  <c r="AR2126" i="1"/>
  <c r="AQ2126" i="1"/>
  <c r="AP2126" i="1"/>
  <c r="AO2126" i="1"/>
  <c r="CK2125" i="1"/>
  <c r="CJ2125" i="1"/>
  <c r="CE2125" i="1"/>
  <c r="CB2125" i="1"/>
  <c r="BZ2125" i="1"/>
  <c r="BT2125" i="1"/>
  <c r="AT2125" i="1"/>
  <c r="AS2125" i="1"/>
  <c r="AR2125" i="1"/>
  <c r="AQ2125" i="1"/>
  <c r="AP2125" i="1"/>
  <c r="AO2125" i="1"/>
  <c r="CK2124" i="1"/>
  <c r="CJ2124" i="1"/>
  <c r="CE2124" i="1"/>
  <c r="CB2124" i="1"/>
  <c r="BZ2124" i="1"/>
  <c r="BT2124" i="1"/>
  <c r="AT2124" i="1"/>
  <c r="AS2124" i="1"/>
  <c r="AR2124" i="1"/>
  <c r="AQ2124" i="1"/>
  <c r="AP2124" i="1"/>
  <c r="AO2124" i="1"/>
  <c r="CK2123" i="1"/>
  <c r="CJ2123" i="1"/>
  <c r="CE2123" i="1"/>
  <c r="CB2123" i="1"/>
  <c r="BZ2123" i="1"/>
  <c r="BT2123" i="1"/>
  <c r="AT2123" i="1"/>
  <c r="AS2123" i="1"/>
  <c r="AR2123" i="1"/>
  <c r="AQ2123" i="1"/>
  <c r="AP2123" i="1"/>
  <c r="AO2123" i="1"/>
  <c r="CK2122" i="1"/>
  <c r="CJ2122" i="1"/>
  <c r="CE2122" i="1"/>
  <c r="CB2122" i="1"/>
  <c r="BZ2122" i="1"/>
  <c r="BT2122" i="1"/>
  <c r="AT2122" i="1"/>
  <c r="AS2122" i="1"/>
  <c r="AR2122" i="1"/>
  <c r="AQ2122" i="1"/>
  <c r="AP2122" i="1"/>
  <c r="AO2122" i="1"/>
  <c r="CK2121" i="1"/>
  <c r="CJ2121" i="1"/>
  <c r="CE2121" i="1"/>
  <c r="CB2121" i="1"/>
  <c r="BZ2121" i="1"/>
  <c r="BT2121" i="1"/>
  <c r="AT2121" i="1"/>
  <c r="AS2121" i="1"/>
  <c r="AR2121" i="1"/>
  <c r="AQ2121" i="1"/>
  <c r="AP2121" i="1"/>
  <c r="AO2121" i="1"/>
  <c r="A2121" i="1"/>
  <c r="CK2120" i="1"/>
  <c r="CJ2120" i="1"/>
  <c r="CE2120" i="1"/>
  <c r="CB2120" i="1"/>
  <c r="BZ2120" i="1"/>
  <c r="BT2120" i="1"/>
  <c r="AT2120" i="1"/>
  <c r="AS2120" i="1"/>
  <c r="AR2120" i="1"/>
  <c r="AQ2120" i="1"/>
  <c r="AP2120" i="1"/>
  <c r="AO2120" i="1"/>
  <c r="A2120" i="1"/>
  <c r="CK2119" i="1"/>
  <c r="CJ2119" i="1"/>
  <c r="CE2119" i="1"/>
  <c r="CB2119" i="1"/>
  <c r="BZ2119" i="1"/>
  <c r="BT2119" i="1"/>
  <c r="AT2119" i="1"/>
  <c r="AS2119" i="1"/>
  <c r="AR2119" i="1"/>
  <c r="AQ2119" i="1"/>
  <c r="AP2119" i="1"/>
  <c r="AO2119" i="1"/>
  <c r="A2119" i="1"/>
  <c r="CK2118" i="1"/>
  <c r="CJ2118" i="1"/>
  <c r="CE2118" i="1"/>
  <c r="CB2118" i="1"/>
  <c r="BZ2118" i="1"/>
  <c r="BT2118" i="1"/>
  <c r="AW2118" i="1"/>
  <c r="A2118" i="1"/>
  <c r="CK2117" i="1"/>
  <c r="CJ2117" i="1"/>
  <c r="CE2117" i="1"/>
  <c r="CB2117" i="1"/>
  <c r="BZ2117" i="1"/>
  <c r="BT2117" i="1"/>
  <c r="A2117" i="1"/>
  <c r="CK2116" i="1"/>
  <c r="CJ2116" i="1"/>
  <c r="CE2116" i="1"/>
  <c r="CB2116" i="1"/>
  <c r="BZ2116" i="1"/>
  <c r="BT2116" i="1"/>
  <c r="AT2116" i="1"/>
  <c r="AS2116" i="1"/>
  <c r="AR2116" i="1"/>
  <c r="AQ2116" i="1"/>
  <c r="AP2116" i="1"/>
  <c r="AO2116" i="1"/>
  <c r="A2116" i="1"/>
  <c r="CK2115" i="1"/>
  <c r="CJ2115" i="1"/>
  <c r="CE2115" i="1"/>
  <c r="CB2115" i="1"/>
  <c r="BZ2115" i="1"/>
  <c r="BT2115" i="1"/>
  <c r="AT2115" i="1"/>
  <c r="AS2115" i="1"/>
  <c r="AR2115" i="1"/>
  <c r="AQ2115" i="1"/>
  <c r="AP2115" i="1"/>
  <c r="AO2115" i="1"/>
  <c r="A2115" i="1"/>
  <c r="CM2114" i="1"/>
  <c r="CK2114" i="1"/>
  <c r="CJ2114" i="1"/>
  <c r="CE2114" i="1"/>
  <c r="CB2114" i="1"/>
  <c r="BZ2114" i="1"/>
  <c r="BT2114" i="1"/>
  <c r="AT2114" i="1"/>
  <c r="AS2114" i="1"/>
  <c r="AR2114" i="1"/>
  <c r="AQ2114" i="1"/>
  <c r="AP2114" i="1"/>
  <c r="AO2114" i="1"/>
  <c r="A2114" i="1"/>
  <c r="CM2113" i="1"/>
  <c r="CK2113" i="1"/>
  <c r="CJ2113" i="1"/>
  <c r="CE2113" i="1"/>
  <c r="CB2113" i="1"/>
  <c r="BZ2113" i="1"/>
  <c r="BT2113" i="1"/>
  <c r="AT2113" i="1"/>
  <c r="AS2113" i="1"/>
  <c r="AR2113" i="1"/>
  <c r="AQ2113" i="1"/>
  <c r="AP2113" i="1"/>
  <c r="AO2113" i="1"/>
  <c r="A2113" i="1"/>
  <c r="CM2112" i="1"/>
  <c r="CK2112" i="1"/>
  <c r="CJ2112" i="1"/>
  <c r="CE2112" i="1"/>
  <c r="CB2112" i="1"/>
  <c r="BZ2112" i="1"/>
  <c r="BT2112" i="1"/>
  <c r="AT2112" i="1"/>
  <c r="AS2112" i="1"/>
  <c r="AR2112" i="1"/>
  <c r="AQ2112" i="1"/>
  <c r="AP2112" i="1"/>
  <c r="AO2112" i="1"/>
  <c r="A2112" i="1"/>
  <c r="CK2111" i="1"/>
  <c r="CJ2111" i="1"/>
  <c r="CE2111" i="1"/>
  <c r="CB2111" i="1"/>
  <c r="BZ2111" i="1"/>
  <c r="BT2111" i="1"/>
  <c r="AT2111" i="1"/>
  <c r="AS2111" i="1"/>
  <c r="AR2111" i="1"/>
  <c r="AQ2111" i="1"/>
  <c r="AP2111" i="1"/>
  <c r="AO2111" i="1"/>
  <c r="A2111" i="1"/>
  <c r="CK2110" i="1"/>
  <c r="CJ2110" i="1"/>
  <c r="CE2110" i="1"/>
  <c r="CB2110" i="1"/>
  <c r="BZ2110" i="1"/>
  <c r="BT2110" i="1"/>
  <c r="AT2110" i="1"/>
  <c r="AS2110" i="1"/>
  <c r="AR2110" i="1"/>
  <c r="AQ2110" i="1"/>
  <c r="AP2110" i="1"/>
  <c r="AO2110" i="1"/>
  <c r="A2110" i="1"/>
  <c r="CK2109" i="1"/>
  <c r="CJ2109" i="1"/>
  <c r="CE2109" i="1"/>
  <c r="CB2109" i="1"/>
  <c r="BZ2109" i="1"/>
  <c r="BT2109" i="1"/>
  <c r="AT2109" i="1"/>
  <c r="AS2109" i="1"/>
  <c r="AR2109" i="1"/>
  <c r="AQ2109" i="1"/>
  <c r="AP2109" i="1"/>
  <c r="AO2109" i="1"/>
  <c r="A2109" i="1"/>
  <c r="CK2108" i="1"/>
  <c r="CJ2108" i="1"/>
  <c r="CE2108" i="1"/>
  <c r="CB2108" i="1"/>
  <c r="BZ2108" i="1"/>
  <c r="BT2108" i="1"/>
  <c r="AT2108" i="1"/>
  <c r="AS2108" i="1"/>
  <c r="AR2108" i="1"/>
  <c r="AQ2108" i="1"/>
  <c r="AP2108" i="1"/>
  <c r="AO2108" i="1"/>
  <c r="A2108" i="1"/>
  <c r="CK2107" i="1"/>
  <c r="CJ2107" i="1"/>
  <c r="CE2107" i="1"/>
  <c r="CB2107" i="1"/>
  <c r="BZ2107" i="1"/>
  <c r="BT2107" i="1"/>
  <c r="AT2107" i="1"/>
  <c r="AS2107" i="1"/>
  <c r="AR2107" i="1"/>
  <c r="AQ2107" i="1"/>
  <c r="AP2107" i="1"/>
  <c r="AO2107" i="1"/>
  <c r="A2107" i="1"/>
  <c r="CK2106" i="1"/>
  <c r="CJ2106" i="1"/>
  <c r="CE2106" i="1"/>
  <c r="CB2106" i="1"/>
  <c r="BZ2106" i="1"/>
  <c r="BT2106" i="1"/>
  <c r="AT2106" i="1"/>
  <c r="AS2106" i="1"/>
  <c r="AR2106" i="1"/>
  <c r="AQ2106" i="1"/>
  <c r="AP2106" i="1"/>
  <c r="AO2106" i="1"/>
  <c r="A2106" i="1"/>
  <c r="CK2105" i="1"/>
  <c r="CJ2105" i="1"/>
  <c r="CE2105" i="1"/>
  <c r="CB2105" i="1"/>
  <c r="BZ2105" i="1"/>
  <c r="BT2105" i="1"/>
  <c r="AT2105" i="1"/>
  <c r="AS2105" i="1"/>
  <c r="AR2105" i="1"/>
  <c r="AQ2105" i="1"/>
  <c r="AP2105" i="1"/>
  <c r="AO2105" i="1"/>
  <c r="A2105" i="1"/>
  <c r="CK2104" i="1"/>
  <c r="CJ2104" i="1"/>
  <c r="CE2104" i="1"/>
  <c r="CB2104" i="1"/>
  <c r="BZ2104" i="1"/>
  <c r="BT2104" i="1"/>
  <c r="AT2104" i="1"/>
  <c r="AS2104" i="1"/>
  <c r="AR2104" i="1"/>
  <c r="AQ2104" i="1"/>
  <c r="AP2104" i="1"/>
  <c r="AO2104" i="1"/>
  <c r="A2104" i="1"/>
  <c r="CK2103" i="1"/>
  <c r="CJ2103" i="1"/>
  <c r="CE2103" i="1"/>
  <c r="CB2103" i="1"/>
  <c r="BZ2103" i="1"/>
  <c r="BT2103" i="1"/>
  <c r="AT2103" i="1"/>
  <c r="AS2103" i="1"/>
  <c r="AR2103" i="1"/>
  <c r="AQ2103" i="1"/>
  <c r="AP2103" i="1"/>
  <c r="AO2103" i="1"/>
  <c r="A2103" i="1"/>
  <c r="CK2102" i="1"/>
  <c r="CJ2102" i="1"/>
  <c r="CE2102" i="1"/>
  <c r="CB2102" i="1"/>
  <c r="BZ2102" i="1"/>
  <c r="BT2102" i="1"/>
  <c r="AT2102" i="1"/>
  <c r="AS2102" i="1"/>
  <c r="AR2102" i="1"/>
  <c r="AQ2102" i="1"/>
  <c r="AP2102" i="1"/>
  <c r="AO2102" i="1"/>
  <c r="A2102" i="1"/>
  <c r="CK2101" i="1"/>
  <c r="CJ2101" i="1"/>
  <c r="CE2101" i="1"/>
  <c r="CB2101" i="1"/>
  <c r="BZ2101" i="1"/>
  <c r="BT2101" i="1"/>
  <c r="AT2101" i="1"/>
  <c r="AS2101" i="1"/>
  <c r="AR2101" i="1"/>
  <c r="AQ2101" i="1"/>
  <c r="AP2101" i="1"/>
  <c r="AO2101" i="1"/>
  <c r="A2101" i="1"/>
  <c r="CK2100" i="1"/>
  <c r="CJ2100" i="1"/>
  <c r="CE2100" i="1"/>
  <c r="CB2100" i="1"/>
  <c r="BZ2100" i="1"/>
  <c r="BT2100" i="1"/>
  <c r="AT2100" i="1"/>
  <c r="AS2100" i="1"/>
  <c r="AR2100" i="1"/>
  <c r="AQ2100" i="1"/>
  <c r="AP2100" i="1"/>
  <c r="AO2100" i="1"/>
  <c r="A2100" i="1"/>
  <c r="CK2099" i="1"/>
  <c r="CJ2099" i="1"/>
  <c r="CE2099" i="1"/>
  <c r="CB2099" i="1"/>
  <c r="BZ2099" i="1"/>
  <c r="BT2099" i="1"/>
  <c r="AT2099" i="1"/>
  <c r="AS2099" i="1"/>
  <c r="AR2099" i="1"/>
  <c r="AQ2099" i="1"/>
  <c r="AP2099" i="1"/>
  <c r="AO2099" i="1"/>
  <c r="A2099" i="1"/>
  <c r="CK2098" i="1"/>
  <c r="CJ2098" i="1"/>
  <c r="CE2098" i="1"/>
  <c r="CB2098" i="1"/>
  <c r="BZ2098" i="1"/>
  <c r="BT2098" i="1"/>
  <c r="AT2098" i="1"/>
  <c r="AS2098" i="1"/>
  <c r="AR2098" i="1"/>
  <c r="AQ2098" i="1"/>
  <c r="AP2098" i="1"/>
  <c r="AO2098" i="1"/>
  <c r="A2098" i="1"/>
  <c r="CK2097" i="1"/>
  <c r="CJ2097" i="1"/>
  <c r="CE2097" i="1"/>
  <c r="CB2097" i="1"/>
  <c r="BZ2097" i="1"/>
  <c r="BT2097" i="1"/>
  <c r="AT2097" i="1"/>
  <c r="AS2097" i="1"/>
  <c r="AR2097" i="1"/>
  <c r="AQ2097" i="1"/>
  <c r="AP2097" i="1"/>
  <c r="AO2097" i="1"/>
  <c r="A2097" i="1"/>
  <c r="CK2096" i="1"/>
  <c r="CJ2096" i="1"/>
  <c r="CE2096" i="1"/>
  <c r="CB2096" i="1"/>
  <c r="BZ2096" i="1"/>
  <c r="BT2096" i="1"/>
  <c r="A2096" i="1"/>
  <c r="CK2095" i="1"/>
  <c r="CJ2095" i="1"/>
  <c r="CE2095" i="1"/>
  <c r="CB2095" i="1"/>
  <c r="BZ2095" i="1"/>
  <c r="BT2095" i="1"/>
  <c r="A2095" i="1"/>
  <c r="CK2094" i="1"/>
  <c r="CJ2094" i="1"/>
  <c r="CE2094" i="1"/>
  <c r="CB2094" i="1"/>
  <c r="BZ2094" i="1"/>
  <c r="BT2094" i="1"/>
  <c r="AW2094" i="1"/>
  <c r="A2094" i="1"/>
  <c r="CK2093" i="1"/>
  <c r="CJ2093" i="1"/>
  <c r="CE2093" i="1"/>
  <c r="CB2093" i="1"/>
  <c r="BZ2093" i="1"/>
  <c r="BT2093" i="1"/>
  <c r="A2093" i="1"/>
  <c r="CK2092" i="1"/>
  <c r="CJ2092" i="1"/>
  <c r="CE2092" i="1"/>
  <c r="CB2092" i="1"/>
  <c r="BZ2092" i="1"/>
  <c r="BT2092" i="1"/>
  <c r="A2092" i="1"/>
  <c r="CK2091" i="1"/>
  <c r="CJ2091" i="1"/>
  <c r="CE2091" i="1"/>
  <c r="CB2091" i="1"/>
  <c r="BZ2091" i="1"/>
  <c r="BT2091" i="1"/>
  <c r="A2091" i="1"/>
  <c r="CK2090" i="1"/>
  <c r="CJ2090" i="1"/>
  <c r="CE2090" i="1"/>
  <c r="CB2090" i="1"/>
  <c r="BZ2090" i="1"/>
  <c r="BT2090" i="1"/>
  <c r="A2090" i="1"/>
  <c r="CK2089" i="1"/>
  <c r="CJ2089" i="1"/>
  <c r="CE2089" i="1"/>
  <c r="CB2089" i="1"/>
  <c r="BZ2089" i="1"/>
  <c r="BT2089" i="1"/>
  <c r="A2089" i="1"/>
  <c r="CK2088" i="1"/>
  <c r="CJ2088" i="1"/>
  <c r="CE2088" i="1"/>
  <c r="CB2088" i="1"/>
  <c r="BZ2088" i="1"/>
  <c r="BT2088" i="1"/>
  <c r="A2088" i="1"/>
  <c r="CK2087" i="1"/>
  <c r="CJ2087" i="1"/>
  <c r="CE2087" i="1"/>
  <c r="CB2087" i="1"/>
  <c r="BZ2087" i="1"/>
  <c r="BT2087" i="1"/>
  <c r="A2087" i="1"/>
  <c r="CK2086" i="1"/>
  <c r="CJ2086" i="1"/>
  <c r="CE2086" i="1"/>
  <c r="CB2086" i="1"/>
  <c r="BZ2086" i="1"/>
  <c r="BT2086" i="1"/>
  <c r="A2086" i="1"/>
  <c r="CK2085" i="1"/>
  <c r="CJ2085" i="1"/>
  <c r="CE2085" i="1"/>
  <c r="CB2085" i="1"/>
  <c r="BZ2085" i="1"/>
  <c r="BT2085" i="1"/>
  <c r="A2085" i="1"/>
  <c r="CK2084" i="1"/>
  <c r="CJ2084" i="1"/>
  <c r="CE2084" i="1"/>
  <c r="CB2084" i="1"/>
  <c r="BZ2084" i="1"/>
  <c r="BT2084" i="1"/>
  <c r="A2084" i="1"/>
  <c r="CK2083" i="1"/>
  <c r="CJ2083" i="1"/>
  <c r="CE2083" i="1"/>
  <c r="CB2083" i="1"/>
  <c r="BZ2083" i="1"/>
  <c r="BT2083" i="1"/>
  <c r="A2083" i="1"/>
  <c r="CK2082" i="1"/>
  <c r="CJ2082" i="1"/>
  <c r="CE2082" i="1"/>
  <c r="CB2082" i="1"/>
  <c r="BZ2082" i="1"/>
  <c r="BT2082" i="1"/>
  <c r="A2082" i="1"/>
  <c r="CK2081" i="1"/>
  <c r="CJ2081" i="1"/>
  <c r="CE2081" i="1"/>
  <c r="CB2081" i="1"/>
  <c r="BZ2081" i="1"/>
  <c r="BT2081" i="1"/>
  <c r="A2081" i="1"/>
  <c r="CK2080" i="1"/>
  <c r="CJ2080" i="1"/>
  <c r="CE2080" i="1"/>
  <c r="CB2080" i="1"/>
  <c r="BZ2080" i="1"/>
  <c r="BT2080" i="1"/>
  <c r="A2080" i="1"/>
  <c r="CK2079" i="1"/>
  <c r="CJ2079" i="1"/>
  <c r="CE2079" i="1"/>
  <c r="CB2079" i="1"/>
  <c r="BZ2079" i="1"/>
  <c r="BT2079" i="1"/>
  <c r="A2079" i="1"/>
  <c r="CK2078" i="1"/>
  <c r="CJ2078" i="1"/>
  <c r="CE2078" i="1"/>
  <c r="CB2078" i="1"/>
  <c r="BZ2078" i="1"/>
  <c r="BT2078" i="1"/>
  <c r="A2078" i="1"/>
  <c r="CK2077" i="1"/>
  <c r="CJ2077" i="1"/>
  <c r="CE2077" i="1"/>
  <c r="CB2077" i="1"/>
  <c r="BZ2077" i="1"/>
  <c r="BT2077" i="1"/>
  <c r="A2077" i="1"/>
  <c r="CK2076" i="1"/>
  <c r="CJ2076" i="1"/>
  <c r="CE2076" i="1"/>
  <c r="CB2076" i="1"/>
  <c r="BZ2076" i="1"/>
  <c r="BT2076" i="1"/>
  <c r="A2076" i="1"/>
  <c r="CM2075" i="1"/>
  <c r="CK2075" i="1"/>
  <c r="CJ2075" i="1"/>
  <c r="CE2075" i="1"/>
  <c r="CB2075" i="1"/>
  <c r="BZ2075" i="1"/>
  <c r="BT2075" i="1"/>
  <c r="AW2075" i="1"/>
  <c r="CM2074" i="1"/>
  <c r="CK2074" i="1"/>
  <c r="CJ2074" i="1"/>
  <c r="CE2074" i="1"/>
  <c r="CB2074" i="1"/>
  <c r="BZ2074" i="1"/>
  <c r="BT2074" i="1"/>
  <c r="CM2073" i="1"/>
  <c r="CK2073" i="1"/>
  <c r="CJ2073" i="1"/>
  <c r="CE2073" i="1"/>
  <c r="CB2073" i="1"/>
  <c r="BZ2073" i="1"/>
  <c r="BT2073" i="1"/>
  <c r="AT2073" i="1"/>
  <c r="AS2073" i="1"/>
  <c r="AR2073" i="1"/>
  <c r="AQ2073" i="1"/>
  <c r="AP2073" i="1"/>
  <c r="AO2073" i="1"/>
  <c r="CM2072" i="1"/>
  <c r="CK2072" i="1"/>
  <c r="CJ2072" i="1"/>
  <c r="CE2072" i="1"/>
  <c r="CB2072" i="1"/>
  <c r="BZ2072" i="1"/>
  <c r="BT2072" i="1"/>
  <c r="AX2072" i="1"/>
  <c r="AW2072" i="1"/>
  <c r="AT2072" i="1"/>
  <c r="AS2072" i="1"/>
  <c r="AR2072" i="1"/>
  <c r="AQ2072" i="1"/>
  <c r="AP2072" i="1"/>
  <c r="AO2072" i="1"/>
  <c r="CM2071" i="1"/>
  <c r="CK2071" i="1"/>
  <c r="CJ2071" i="1"/>
  <c r="CE2071" i="1"/>
  <c r="CB2071" i="1"/>
  <c r="BZ2071" i="1"/>
  <c r="BT2071" i="1"/>
  <c r="AX2071" i="1"/>
  <c r="AW2071" i="1"/>
  <c r="AT2071" i="1"/>
  <c r="AS2071" i="1"/>
  <c r="AR2071" i="1"/>
  <c r="AQ2071" i="1"/>
  <c r="AP2071" i="1"/>
  <c r="AO2071" i="1"/>
  <c r="CK2070" i="1"/>
  <c r="CJ2070" i="1"/>
  <c r="CE2070" i="1"/>
  <c r="CB2070" i="1"/>
  <c r="BZ2070" i="1"/>
  <c r="BT2070" i="1"/>
  <c r="AT2070" i="1"/>
  <c r="AS2070" i="1"/>
  <c r="AR2070" i="1"/>
  <c r="AQ2070" i="1"/>
  <c r="AP2070" i="1"/>
  <c r="AO2070" i="1"/>
  <c r="CM2069" i="1"/>
  <c r="CK2069" i="1"/>
  <c r="CJ2069" i="1"/>
  <c r="CE2069" i="1"/>
  <c r="CB2069" i="1"/>
  <c r="BZ2069" i="1"/>
  <c r="BT2069" i="1"/>
  <c r="AT2069" i="1"/>
  <c r="AS2069" i="1"/>
  <c r="AR2069" i="1"/>
  <c r="AQ2069" i="1"/>
  <c r="AP2069" i="1"/>
  <c r="AO2069" i="1"/>
  <c r="CM2068" i="1"/>
  <c r="CK2068" i="1"/>
  <c r="CJ2068" i="1"/>
  <c r="CE2068" i="1"/>
  <c r="CB2068" i="1"/>
  <c r="BZ2068" i="1"/>
  <c r="BT2068" i="1"/>
  <c r="AX2068" i="1"/>
  <c r="AW2068" i="1"/>
  <c r="AT2068" i="1"/>
  <c r="AS2068" i="1"/>
  <c r="AR2068" i="1"/>
  <c r="AQ2068" i="1"/>
  <c r="AP2068" i="1"/>
  <c r="AO2068" i="1"/>
  <c r="CK2067" i="1"/>
  <c r="CJ2067" i="1"/>
  <c r="CE2067" i="1"/>
  <c r="CB2067" i="1"/>
  <c r="BZ2067" i="1"/>
  <c r="BT2067" i="1"/>
  <c r="AT2067" i="1"/>
  <c r="AS2067" i="1"/>
  <c r="AR2067" i="1"/>
  <c r="AQ2067" i="1"/>
  <c r="AP2067" i="1"/>
  <c r="AO2067" i="1"/>
  <c r="CM2066" i="1"/>
  <c r="CK2066" i="1"/>
  <c r="CJ2066" i="1"/>
  <c r="CE2066" i="1"/>
  <c r="CB2066" i="1"/>
  <c r="BZ2066" i="1"/>
  <c r="BT2066" i="1"/>
  <c r="AX2066" i="1"/>
  <c r="AW2066" i="1"/>
  <c r="AT2066" i="1"/>
  <c r="AS2066" i="1"/>
  <c r="AR2066" i="1"/>
  <c r="AQ2066" i="1"/>
  <c r="AP2066" i="1"/>
  <c r="AO2066" i="1"/>
  <c r="AN2066" i="1"/>
  <c r="CM2065" i="1"/>
  <c r="CK2065" i="1"/>
  <c r="CJ2065" i="1"/>
  <c r="CE2065" i="1"/>
  <c r="CB2065" i="1"/>
  <c r="BZ2065" i="1"/>
  <c r="BT2065" i="1"/>
  <c r="CM2064" i="1"/>
  <c r="CK2064" i="1"/>
  <c r="CJ2064" i="1"/>
  <c r="CE2064" i="1"/>
  <c r="CB2064" i="1"/>
  <c r="BZ2064" i="1"/>
  <c r="BT2064" i="1"/>
  <c r="CM2063" i="1"/>
  <c r="CK2063" i="1"/>
  <c r="CJ2063" i="1"/>
  <c r="CE2063" i="1"/>
  <c r="CB2063" i="1"/>
  <c r="BZ2063" i="1"/>
  <c r="BT2063" i="1"/>
  <c r="CM2062" i="1"/>
  <c r="CK2062" i="1"/>
  <c r="CJ2062" i="1"/>
  <c r="CE2062" i="1"/>
  <c r="CB2062" i="1"/>
  <c r="BZ2062" i="1"/>
  <c r="BT2062" i="1"/>
  <c r="CM2061" i="1"/>
  <c r="CK2061" i="1"/>
  <c r="CJ2061" i="1"/>
  <c r="CE2061" i="1"/>
  <c r="CB2061" i="1"/>
  <c r="BZ2061" i="1"/>
  <c r="BT2061" i="1"/>
  <c r="AW2061" i="1"/>
  <c r="CK2060" i="1"/>
  <c r="CJ2060" i="1"/>
  <c r="CE2060" i="1"/>
  <c r="CB2060" i="1"/>
  <c r="BZ2060" i="1"/>
  <c r="BT2060" i="1"/>
  <c r="AT2060" i="1"/>
  <c r="AS2060" i="1"/>
  <c r="AR2060" i="1"/>
  <c r="AQ2060" i="1"/>
  <c r="AP2060" i="1"/>
  <c r="AO2060" i="1"/>
  <c r="CK2059" i="1"/>
  <c r="CJ2059" i="1"/>
  <c r="CE2059" i="1"/>
  <c r="CB2059" i="1"/>
  <c r="BZ2059" i="1"/>
  <c r="BT2059" i="1"/>
  <c r="AW2059" i="1"/>
  <c r="CK2058" i="1"/>
  <c r="CJ2058" i="1"/>
  <c r="CE2058" i="1"/>
  <c r="CB2058" i="1"/>
  <c r="BZ2058" i="1"/>
  <c r="BT2058" i="1"/>
  <c r="CK2057" i="1"/>
  <c r="CJ2057" i="1"/>
  <c r="CE2057" i="1"/>
  <c r="CB2057" i="1"/>
  <c r="BZ2057" i="1"/>
  <c r="BT2057" i="1"/>
  <c r="CK2056" i="1"/>
  <c r="CJ2056" i="1"/>
  <c r="CE2056" i="1"/>
  <c r="CB2056" i="1"/>
  <c r="BZ2056" i="1"/>
  <c r="BT2056" i="1"/>
  <c r="AW2056" i="1"/>
  <c r="AT2056" i="1"/>
  <c r="AS2056" i="1"/>
  <c r="AR2056" i="1"/>
  <c r="AQ2056" i="1"/>
  <c r="AP2056" i="1"/>
  <c r="AO2056" i="1"/>
  <c r="CK2055" i="1"/>
  <c r="CJ2055" i="1"/>
  <c r="CE2055" i="1"/>
  <c r="CB2055" i="1"/>
  <c r="BZ2055" i="1"/>
  <c r="BT2055" i="1"/>
  <c r="CK2054" i="1"/>
  <c r="CJ2054" i="1"/>
  <c r="CE2054" i="1"/>
  <c r="CB2054" i="1"/>
  <c r="BZ2054" i="1"/>
  <c r="BT2054" i="1"/>
  <c r="CK2053" i="1"/>
  <c r="CJ2053" i="1"/>
  <c r="CE2053" i="1"/>
  <c r="CB2053" i="1"/>
  <c r="BZ2053" i="1"/>
  <c r="BT2053" i="1"/>
  <c r="AN2053" i="1"/>
  <c r="CK2052" i="1"/>
  <c r="CJ2052" i="1"/>
  <c r="CE2052" i="1"/>
  <c r="CB2052" i="1"/>
  <c r="BZ2052" i="1"/>
  <c r="BT2052" i="1"/>
  <c r="AN2052" i="1"/>
  <c r="CK2051" i="1"/>
  <c r="CJ2051" i="1"/>
  <c r="CE2051" i="1"/>
  <c r="CB2051" i="1"/>
  <c r="BZ2051" i="1"/>
  <c r="BT2051" i="1"/>
  <c r="AN2051" i="1"/>
  <c r="CK2050" i="1"/>
  <c r="CJ2050" i="1"/>
  <c r="CE2050" i="1"/>
  <c r="CB2050" i="1"/>
  <c r="BZ2050" i="1"/>
  <c r="BT2050" i="1"/>
  <c r="AN2050" i="1"/>
  <c r="CK2049" i="1"/>
  <c r="CJ2049" i="1"/>
  <c r="CE2049" i="1"/>
  <c r="CB2049" i="1"/>
  <c r="BZ2049" i="1"/>
  <c r="BT2049" i="1"/>
  <c r="CK2048" i="1"/>
  <c r="CJ2048" i="1"/>
  <c r="CE2048" i="1"/>
  <c r="CB2048" i="1"/>
  <c r="BZ2048" i="1"/>
  <c r="BT2048" i="1"/>
  <c r="CM2047" i="1"/>
  <c r="CK2047" i="1"/>
  <c r="CJ2047" i="1"/>
  <c r="CE2047" i="1"/>
  <c r="CB2047" i="1"/>
  <c r="BZ2047" i="1"/>
  <c r="BT2047" i="1"/>
  <c r="AT2047" i="1"/>
  <c r="AS2047" i="1"/>
  <c r="AR2047" i="1"/>
  <c r="AQ2047" i="1"/>
  <c r="AP2047" i="1"/>
  <c r="AO2047" i="1"/>
  <c r="AN2047" i="1"/>
  <c r="CM2046" i="1"/>
  <c r="CK2046" i="1"/>
  <c r="CJ2046" i="1"/>
  <c r="CE2046" i="1"/>
  <c r="CB2046" i="1"/>
  <c r="BZ2046" i="1"/>
  <c r="BT2046" i="1"/>
  <c r="AT2046" i="1"/>
  <c r="AS2046" i="1"/>
  <c r="AR2046" i="1"/>
  <c r="AQ2046" i="1"/>
  <c r="AP2046" i="1"/>
  <c r="AO2046" i="1"/>
  <c r="AN2046" i="1"/>
  <c r="CK2045" i="1"/>
  <c r="CJ2045" i="1"/>
  <c r="CE2045" i="1"/>
  <c r="CB2045" i="1"/>
  <c r="BZ2045" i="1"/>
  <c r="BT2045" i="1"/>
  <c r="AT2045" i="1"/>
  <c r="AS2045" i="1"/>
  <c r="AR2045" i="1"/>
  <c r="AQ2045" i="1"/>
  <c r="AP2045" i="1"/>
  <c r="AO2045" i="1"/>
  <c r="CK2044" i="1"/>
  <c r="CJ2044" i="1"/>
  <c r="CE2044" i="1"/>
  <c r="CB2044" i="1"/>
  <c r="BZ2044" i="1"/>
  <c r="BT2044" i="1"/>
  <c r="AT2044" i="1"/>
  <c r="AS2044" i="1"/>
  <c r="AR2044" i="1"/>
  <c r="AQ2044" i="1"/>
  <c r="AP2044" i="1"/>
  <c r="AO2044" i="1"/>
  <c r="CK2043" i="1"/>
  <c r="CJ2043" i="1"/>
  <c r="CE2043" i="1"/>
  <c r="CB2043" i="1"/>
  <c r="BZ2043" i="1"/>
  <c r="BT2043" i="1"/>
  <c r="A2043" i="1"/>
  <c r="CK2042" i="1"/>
  <c r="CJ2042" i="1"/>
  <c r="CE2042" i="1"/>
  <c r="CB2042" i="1"/>
  <c r="BZ2042" i="1"/>
  <c r="BT2042" i="1"/>
  <c r="AT2042" i="1"/>
  <c r="AS2042" i="1"/>
  <c r="AR2042" i="1"/>
  <c r="AQ2042" i="1"/>
  <c r="AP2042" i="1"/>
  <c r="AO2042" i="1"/>
  <c r="A2042" i="1"/>
  <c r="CK2041" i="1"/>
  <c r="CJ2041" i="1"/>
  <c r="CE2041" i="1"/>
  <c r="CB2041" i="1"/>
  <c r="BZ2041" i="1"/>
  <c r="BT2041" i="1"/>
  <c r="AT2041" i="1"/>
  <c r="AS2041" i="1"/>
  <c r="AR2041" i="1"/>
  <c r="AQ2041" i="1"/>
  <c r="AP2041" i="1"/>
  <c r="AO2041" i="1"/>
  <c r="A2041" i="1"/>
  <c r="CK2040" i="1"/>
  <c r="CJ2040" i="1"/>
  <c r="CE2040" i="1"/>
  <c r="CB2040" i="1"/>
  <c r="BZ2040" i="1"/>
  <c r="BT2040" i="1"/>
  <c r="AT2040" i="1"/>
  <c r="AS2040" i="1"/>
  <c r="AR2040" i="1"/>
  <c r="AQ2040" i="1"/>
  <c r="AP2040" i="1"/>
  <c r="AO2040" i="1"/>
  <c r="A2040" i="1"/>
  <c r="CK2039" i="1"/>
  <c r="CJ2039" i="1"/>
  <c r="CE2039" i="1"/>
  <c r="CB2039" i="1"/>
  <c r="BZ2039" i="1"/>
  <c r="BT2039" i="1"/>
  <c r="AT2039" i="1"/>
  <c r="AS2039" i="1"/>
  <c r="AR2039" i="1"/>
  <c r="AQ2039" i="1"/>
  <c r="AP2039" i="1"/>
  <c r="AO2039" i="1"/>
  <c r="A2039" i="1"/>
  <c r="CK2038" i="1"/>
  <c r="CJ2038" i="1"/>
  <c r="CE2038" i="1"/>
  <c r="CB2038" i="1"/>
  <c r="BZ2038" i="1"/>
  <c r="BT2038" i="1"/>
  <c r="A2038" i="1"/>
  <c r="CK2037" i="1"/>
  <c r="CJ2037" i="1"/>
  <c r="CE2037" i="1"/>
  <c r="CB2037" i="1"/>
  <c r="BZ2037" i="1"/>
  <c r="BT2037" i="1"/>
  <c r="A2037" i="1"/>
  <c r="CK2036" i="1"/>
  <c r="CJ2036" i="1"/>
  <c r="CE2036" i="1"/>
  <c r="CB2036" i="1"/>
  <c r="BZ2036" i="1"/>
  <c r="BT2036" i="1"/>
  <c r="AT2036" i="1"/>
  <c r="AS2036" i="1"/>
  <c r="AR2036" i="1"/>
  <c r="AQ2036" i="1"/>
  <c r="AP2036" i="1"/>
  <c r="AO2036" i="1"/>
  <c r="A2036" i="1"/>
  <c r="CK2035" i="1"/>
  <c r="CJ2035" i="1"/>
  <c r="CE2035" i="1"/>
  <c r="CB2035" i="1"/>
  <c r="BZ2035" i="1"/>
  <c r="BT2035" i="1"/>
  <c r="AT2035" i="1"/>
  <c r="AS2035" i="1"/>
  <c r="AR2035" i="1"/>
  <c r="AQ2035" i="1"/>
  <c r="AP2035" i="1"/>
  <c r="AO2035" i="1"/>
  <c r="A2035" i="1"/>
  <c r="CK2034" i="1"/>
  <c r="CJ2034" i="1"/>
  <c r="CE2034" i="1"/>
  <c r="CB2034" i="1"/>
  <c r="BZ2034" i="1"/>
  <c r="BT2034" i="1"/>
  <c r="A2034" i="1"/>
  <c r="CK2033" i="1"/>
  <c r="CJ2033" i="1"/>
  <c r="CE2033" i="1"/>
  <c r="CB2033" i="1"/>
  <c r="BZ2033" i="1"/>
  <c r="BT2033" i="1"/>
  <c r="A2033" i="1"/>
  <c r="CK2032" i="1"/>
  <c r="CJ2032" i="1"/>
  <c r="CE2032" i="1"/>
  <c r="CB2032" i="1"/>
  <c r="BZ2032" i="1"/>
  <c r="BT2032" i="1"/>
  <c r="A2032" i="1"/>
  <c r="CK2031" i="1"/>
  <c r="CJ2031" i="1"/>
  <c r="CE2031" i="1"/>
  <c r="CB2031" i="1"/>
  <c r="BZ2031" i="1"/>
  <c r="BT2031" i="1"/>
  <c r="A2031" i="1"/>
  <c r="CK2030" i="1"/>
  <c r="CJ2030" i="1"/>
  <c r="CE2030" i="1"/>
  <c r="CB2030" i="1"/>
  <c r="BZ2030" i="1"/>
  <c r="BT2030" i="1"/>
  <c r="A2030" i="1"/>
  <c r="CK2029" i="1"/>
  <c r="CJ2029" i="1"/>
  <c r="CE2029" i="1"/>
  <c r="CB2029" i="1"/>
  <c r="BZ2029" i="1"/>
  <c r="BT2029" i="1"/>
  <c r="A2029" i="1"/>
  <c r="CK2028" i="1"/>
  <c r="CJ2028" i="1"/>
  <c r="CE2028" i="1"/>
  <c r="CB2028" i="1"/>
  <c r="BZ2028" i="1"/>
  <c r="BT2028" i="1"/>
  <c r="A2028" i="1"/>
  <c r="CK2027" i="1"/>
  <c r="CJ2027" i="1"/>
  <c r="CE2027" i="1"/>
  <c r="CB2027" i="1"/>
  <c r="BZ2027" i="1"/>
  <c r="BT2027" i="1"/>
  <c r="A2027" i="1"/>
  <c r="CK2026" i="1"/>
  <c r="CJ2026" i="1"/>
  <c r="CE2026" i="1"/>
  <c r="CB2026" i="1"/>
  <c r="BZ2026" i="1"/>
  <c r="BT2026" i="1"/>
  <c r="AW2026" i="1"/>
  <c r="A2026" i="1"/>
  <c r="CK2025" i="1"/>
  <c r="CJ2025" i="1"/>
  <c r="CE2025" i="1"/>
  <c r="CB2025" i="1"/>
  <c r="BZ2025" i="1"/>
  <c r="BT2025" i="1"/>
  <c r="A2025" i="1"/>
  <c r="CK2024" i="1"/>
  <c r="CJ2024" i="1"/>
  <c r="CE2024" i="1"/>
  <c r="CB2024" i="1"/>
  <c r="BZ2024" i="1"/>
  <c r="BT2024" i="1"/>
  <c r="A2024" i="1"/>
  <c r="CK2023" i="1"/>
  <c r="CJ2023" i="1"/>
  <c r="CE2023" i="1"/>
  <c r="CB2023" i="1"/>
  <c r="BZ2023" i="1"/>
  <c r="BT2023" i="1"/>
  <c r="A2023" i="1"/>
  <c r="CK2022" i="1"/>
  <c r="CJ2022" i="1"/>
  <c r="CE2022" i="1"/>
  <c r="CB2022" i="1"/>
  <c r="BZ2022" i="1"/>
  <c r="BT2022" i="1"/>
  <c r="A2022" i="1"/>
  <c r="CK2021" i="1"/>
  <c r="CJ2021" i="1"/>
  <c r="CE2021" i="1"/>
  <c r="CB2021" i="1"/>
  <c r="BZ2021" i="1"/>
  <c r="BT2021" i="1"/>
  <c r="A2021" i="1"/>
  <c r="CK2020" i="1"/>
  <c r="CJ2020" i="1"/>
  <c r="CE2020" i="1"/>
  <c r="CB2020" i="1"/>
  <c r="BZ2020" i="1"/>
  <c r="BT2020" i="1"/>
  <c r="A2020" i="1"/>
  <c r="CK2019" i="1"/>
  <c r="CJ2019" i="1"/>
  <c r="CE2019" i="1"/>
  <c r="CB2019" i="1"/>
  <c r="BZ2019" i="1"/>
  <c r="BT2019" i="1"/>
  <c r="A2019" i="1"/>
  <c r="CK2018" i="1"/>
  <c r="CJ2018" i="1"/>
  <c r="CE2018" i="1"/>
  <c r="CB2018" i="1"/>
  <c r="BZ2018" i="1"/>
  <c r="BT2018" i="1"/>
  <c r="A2018" i="1"/>
  <c r="CK2017" i="1"/>
  <c r="CJ2017" i="1"/>
  <c r="CE2017" i="1"/>
  <c r="CB2017" i="1"/>
  <c r="BZ2017" i="1"/>
  <c r="BT2017" i="1"/>
  <c r="A2017" i="1"/>
  <c r="CK2016" i="1"/>
  <c r="CJ2016" i="1"/>
  <c r="CE2016" i="1"/>
  <c r="CB2016" i="1"/>
  <c r="BZ2016" i="1"/>
  <c r="BT2016" i="1"/>
  <c r="A2016" i="1"/>
  <c r="CK2015" i="1"/>
  <c r="CJ2015" i="1"/>
  <c r="CE2015" i="1"/>
  <c r="CB2015" i="1"/>
  <c r="BZ2015" i="1"/>
  <c r="BT2015" i="1"/>
  <c r="A2015" i="1"/>
  <c r="CK2014" i="1"/>
  <c r="CJ2014" i="1"/>
  <c r="CE2014" i="1"/>
  <c r="CB2014" i="1"/>
  <c r="BZ2014" i="1"/>
  <c r="BT2014" i="1"/>
  <c r="A2014" i="1"/>
  <c r="CK2013" i="1"/>
  <c r="CJ2013" i="1"/>
  <c r="CE2013" i="1"/>
  <c r="CB2013" i="1"/>
  <c r="BZ2013" i="1"/>
  <c r="BT2013" i="1"/>
  <c r="A2013" i="1"/>
  <c r="CK2012" i="1"/>
  <c r="CJ2012" i="1"/>
  <c r="CE2012" i="1"/>
  <c r="CB2012" i="1"/>
  <c r="BZ2012" i="1"/>
  <c r="BT2012" i="1"/>
  <c r="A2012" i="1"/>
  <c r="CK2011" i="1"/>
  <c r="CJ2011" i="1"/>
  <c r="CE2011" i="1"/>
  <c r="CB2011" i="1"/>
  <c r="BZ2011" i="1"/>
  <c r="BT2011" i="1"/>
  <c r="A2011" i="1"/>
  <c r="CK2010" i="1"/>
  <c r="CJ2010" i="1"/>
  <c r="CE2010" i="1"/>
  <c r="CB2010" i="1"/>
  <c r="BZ2010" i="1"/>
  <c r="BT2010" i="1"/>
  <c r="A2010" i="1"/>
  <c r="CK2009" i="1"/>
  <c r="CJ2009" i="1"/>
  <c r="CE2009" i="1"/>
  <c r="CB2009" i="1"/>
  <c r="BZ2009" i="1"/>
  <c r="BT2009" i="1"/>
  <c r="A2009" i="1"/>
  <c r="CK2008" i="1"/>
  <c r="CJ2008" i="1"/>
  <c r="CE2008" i="1"/>
  <c r="CB2008" i="1"/>
  <c r="BZ2008" i="1"/>
  <c r="BT2008" i="1"/>
  <c r="A2008" i="1"/>
  <c r="CK2007" i="1"/>
  <c r="CJ2007" i="1"/>
  <c r="CE2007" i="1"/>
  <c r="CB2007" i="1"/>
  <c r="BZ2007" i="1"/>
  <c r="BT2007" i="1"/>
  <c r="A2007" i="1"/>
  <c r="CK2006" i="1"/>
  <c r="CJ2006" i="1"/>
  <c r="CE2006" i="1"/>
  <c r="CB2006" i="1"/>
  <c r="BZ2006" i="1"/>
  <c r="BT2006" i="1"/>
  <c r="AW2006" i="1"/>
  <c r="A2006" i="1"/>
  <c r="CK2005" i="1"/>
  <c r="CJ2005" i="1"/>
  <c r="CE2005" i="1"/>
  <c r="CB2005" i="1"/>
  <c r="BZ2005" i="1"/>
  <c r="BT2005" i="1"/>
  <c r="A2005" i="1"/>
  <c r="CK2004" i="1"/>
  <c r="CJ2004" i="1"/>
  <c r="CE2004" i="1"/>
  <c r="CB2004" i="1"/>
  <c r="BZ2004" i="1"/>
  <c r="BT2004" i="1"/>
  <c r="A2004" i="1"/>
  <c r="CK2003" i="1"/>
  <c r="CJ2003" i="1"/>
  <c r="CE2003" i="1"/>
  <c r="CB2003" i="1"/>
  <c r="BZ2003" i="1"/>
  <c r="BT2003" i="1"/>
  <c r="AW2003" i="1"/>
  <c r="A2003" i="1"/>
  <c r="CK2002" i="1"/>
  <c r="CJ2002" i="1"/>
  <c r="CE2002" i="1"/>
  <c r="CB2002" i="1"/>
  <c r="BZ2002" i="1"/>
  <c r="BT2002" i="1"/>
  <c r="A2002" i="1"/>
  <c r="CK2001" i="1"/>
  <c r="CJ2001" i="1"/>
  <c r="CE2001" i="1"/>
  <c r="CB2001" i="1"/>
  <c r="BZ2001" i="1"/>
  <c r="BT2001" i="1"/>
  <c r="AW2001" i="1"/>
  <c r="A2001" i="1"/>
  <c r="CK2000" i="1"/>
  <c r="CJ2000" i="1"/>
  <c r="CE2000" i="1"/>
  <c r="CB2000" i="1"/>
  <c r="BZ2000" i="1"/>
  <c r="BT2000" i="1"/>
  <c r="A2000" i="1"/>
  <c r="CK1999" i="1"/>
  <c r="CJ1999" i="1"/>
  <c r="CE1999" i="1"/>
  <c r="CB1999" i="1"/>
  <c r="BZ1999" i="1"/>
  <c r="BT1999" i="1"/>
  <c r="A1999" i="1"/>
  <c r="CK1998" i="1"/>
  <c r="CJ1998" i="1"/>
  <c r="CE1998" i="1"/>
  <c r="CB1998" i="1"/>
  <c r="BZ1998" i="1"/>
  <c r="BT1998" i="1"/>
  <c r="A1998" i="1"/>
  <c r="CK1997" i="1"/>
  <c r="CJ1997" i="1"/>
  <c r="CE1997" i="1"/>
  <c r="CB1997" i="1"/>
  <c r="BZ1997" i="1"/>
  <c r="BT1997" i="1"/>
  <c r="A1997" i="1"/>
  <c r="CK1996" i="1"/>
  <c r="CJ1996" i="1"/>
  <c r="CE1996" i="1"/>
  <c r="CB1996" i="1"/>
  <c r="BZ1996" i="1"/>
  <c r="BT1996" i="1"/>
  <c r="A1996" i="1"/>
  <c r="CK1995" i="1"/>
  <c r="CJ1995" i="1"/>
  <c r="CE1995" i="1"/>
  <c r="CB1995" i="1"/>
  <c r="BZ1995" i="1"/>
  <c r="BT1995" i="1"/>
  <c r="AT1995" i="1"/>
  <c r="AS1995" i="1"/>
  <c r="AR1995" i="1"/>
  <c r="AQ1995" i="1"/>
  <c r="AP1995" i="1"/>
  <c r="AO1995" i="1"/>
  <c r="CK1994" i="1"/>
  <c r="CJ1994" i="1"/>
  <c r="CE1994" i="1"/>
  <c r="CB1994" i="1"/>
  <c r="BZ1994" i="1"/>
  <c r="BT1994" i="1"/>
  <c r="CK1993" i="1"/>
  <c r="CJ1993" i="1"/>
  <c r="CE1993" i="1"/>
  <c r="CB1993" i="1"/>
  <c r="BZ1993" i="1"/>
  <c r="BT1993" i="1"/>
  <c r="CM1992" i="1"/>
  <c r="CK1992" i="1"/>
  <c r="CJ1992" i="1"/>
  <c r="CE1992" i="1"/>
  <c r="CB1992" i="1"/>
  <c r="BZ1992" i="1"/>
  <c r="BT1992" i="1"/>
  <c r="AX1992" i="1"/>
  <c r="AW1992" i="1"/>
  <c r="AT1992" i="1"/>
  <c r="AS1992" i="1"/>
  <c r="AR1992" i="1"/>
  <c r="AQ1992" i="1"/>
  <c r="AP1992" i="1"/>
  <c r="AO1992" i="1"/>
  <c r="CM1991" i="1"/>
  <c r="CK1991" i="1"/>
  <c r="CJ1991" i="1"/>
  <c r="CE1991" i="1"/>
  <c r="CB1991" i="1"/>
  <c r="BZ1991" i="1"/>
  <c r="BT1991" i="1"/>
  <c r="AX1991" i="1"/>
  <c r="AW1991" i="1"/>
  <c r="AT1991" i="1"/>
  <c r="AS1991" i="1"/>
  <c r="AR1991" i="1"/>
  <c r="AQ1991" i="1"/>
  <c r="AP1991" i="1"/>
  <c r="AO1991" i="1"/>
  <c r="CM1990" i="1"/>
  <c r="CK1990" i="1"/>
  <c r="CJ1990" i="1"/>
  <c r="CE1990" i="1"/>
  <c r="CB1990" i="1"/>
  <c r="BZ1990" i="1"/>
  <c r="BT1990" i="1"/>
  <c r="AX1990" i="1"/>
  <c r="AW1990" i="1"/>
  <c r="AT1990" i="1"/>
  <c r="AS1990" i="1"/>
  <c r="AR1990" i="1"/>
  <c r="AQ1990" i="1"/>
  <c r="AP1990" i="1"/>
  <c r="AO1990" i="1"/>
  <c r="CM1989" i="1"/>
  <c r="CK1989" i="1"/>
  <c r="CJ1989" i="1"/>
  <c r="CE1989" i="1"/>
  <c r="CB1989" i="1"/>
  <c r="BZ1989" i="1"/>
  <c r="BT1989" i="1"/>
  <c r="AX1989" i="1"/>
  <c r="AW1989" i="1"/>
  <c r="AT1989" i="1"/>
  <c r="AS1989" i="1"/>
  <c r="AR1989" i="1"/>
  <c r="AQ1989" i="1"/>
  <c r="AP1989" i="1"/>
  <c r="AO1989" i="1"/>
  <c r="CM1988" i="1"/>
  <c r="CK1988" i="1"/>
  <c r="CJ1988" i="1"/>
  <c r="CE1988" i="1"/>
  <c r="CB1988" i="1"/>
  <c r="BZ1988" i="1"/>
  <c r="BT1988" i="1"/>
  <c r="AX1988" i="1"/>
  <c r="AW1988" i="1"/>
  <c r="AT1988" i="1"/>
  <c r="AS1988" i="1"/>
  <c r="AR1988" i="1"/>
  <c r="AQ1988" i="1"/>
  <c r="AP1988" i="1"/>
  <c r="AO1988" i="1"/>
  <c r="CM1987" i="1"/>
  <c r="CK1987" i="1"/>
  <c r="CJ1987" i="1"/>
  <c r="CE1987" i="1"/>
  <c r="CB1987" i="1"/>
  <c r="BZ1987" i="1"/>
  <c r="BT1987" i="1"/>
  <c r="AX1987" i="1"/>
  <c r="AW1987" i="1"/>
  <c r="AT1987" i="1"/>
  <c r="AS1987" i="1"/>
  <c r="AR1987" i="1"/>
  <c r="AQ1987" i="1"/>
  <c r="AP1987" i="1"/>
  <c r="AO1987" i="1"/>
  <c r="CK1986" i="1"/>
  <c r="CJ1986" i="1"/>
  <c r="CE1986" i="1"/>
  <c r="CB1986" i="1"/>
  <c r="BZ1986" i="1"/>
  <c r="BT1986" i="1"/>
  <c r="AW1986" i="1"/>
  <c r="AT1986" i="1"/>
  <c r="AS1986" i="1"/>
  <c r="AR1986" i="1"/>
  <c r="AQ1986" i="1"/>
  <c r="AP1986" i="1"/>
  <c r="AO1986" i="1"/>
  <c r="CM1985" i="1"/>
  <c r="CK1985" i="1"/>
  <c r="CJ1985" i="1"/>
  <c r="CE1985" i="1"/>
  <c r="CB1985" i="1"/>
  <c r="BZ1985" i="1"/>
  <c r="BT1985" i="1"/>
  <c r="AW1985" i="1"/>
  <c r="AT1985" i="1"/>
  <c r="AS1985" i="1"/>
  <c r="AR1985" i="1"/>
  <c r="AQ1985" i="1"/>
  <c r="AP1985" i="1"/>
  <c r="AO1985" i="1"/>
  <c r="CM1984" i="1"/>
  <c r="CK1984" i="1"/>
  <c r="CJ1984" i="1"/>
  <c r="CE1984" i="1"/>
  <c r="CB1984" i="1"/>
  <c r="BZ1984" i="1"/>
  <c r="BT1984" i="1"/>
  <c r="AX1984" i="1"/>
  <c r="AW1984" i="1"/>
  <c r="AT1984" i="1"/>
  <c r="AS1984" i="1"/>
  <c r="AR1984" i="1"/>
  <c r="AQ1984" i="1"/>
  <c r="AP1984" i="1"/>
  <c r="AO1984" i="1"/>
  <c r="CM1983" i="1"/>
  <c r="CK1983" i="1"/>
  <c r="CJ1983" i="1"/>
  <c r="CE1983" i="1"/>
  <c r="CB1983" i="1"/>
  <c r="BZ1983" i="1"/>
  <c r="BT1983" i="1"/>
  <c r="AX1983" i="1"/>
  <c r="AW1983" i="1"/>
  <c r="CM1982" i="1"/>
  <c r="CK1982" i="1"/>
  <c r="CJ1982" i="1"/>
  <c r="CE1982" i="1"/>
  <c r="CB1982" i="1"/>
  <c r="BZ1982" i="1"/>
  <c r="AX1982" i="1"/>
  <c r="AW1982" i="1"/>
  <c r="CM1981" i="1"/>
  <c r="CK1981" i="1"/>
  <c r="CJ1981" i="1"/>
  <c r="CE1981" i="1"/>
  <c r="CB1981" i="1"/>
  <c r="BZ1981" i="1"/>
  <c r="BT1981" i="1"/>
  <c r="AX1981" i="1"/>
  <c r="AW1981" i="1"/>
  <c r="AT1981" i="1"/>
  <c r="AS1981" i="1"/>
  <c r="AR1981" i="1"/>
  <c r="AQ1981" i="1"/>
  <c r="AP1981" i="1"/>
  <c r="AO1981" i="1"/>
  <c r="CM1980" i="1"/>
  <c r="CK1980" i="1"/>
  <c r="CJ1980" i="1"/>
  <c r="CE1980" i="1"/>
  <c r="CB1980" i="1"/>
  <c r="BZ1980" i="1"/>
  <c r="BT1980" i="1"/>
  <c r="AX1980" i="1"/>
  <c r="AW1980" i="1"/>
  <c r="AT1980" i="1"/>
  <c r="AS1980" i="1"/>
  <c r="AR1980" i="1"/>
  <c r="AQ1980" i="1"/>
  <c r="AP1980" i="1"/>
  <c r="AO1980" i="1"/>
  <c r="CK1979" i="1"/>
  <c r="CJ1979" i="1"/>
  <c r="CE1979" i="1"/>
  <c r="CB1979" i="1"/>
  <c r="BZ1979" i="1"/>
  <c r="BT1979" i="1"/>
  <c r="AW1979" i="1"/>
  <c r="AT1979" i="1"/>
  <c r="AS1979" i="1"/>
  <c r="AR1979" i="1"/>
  <c r="AQ1979" i="1"/>
  <c r="AP1979" i="1"/>
  <c r="AO1979" i="1"/>
  <c r="CM1978" i="1"/>
  <c r="CK1978" i="1"/>
  <c r="CJ1978" i="1"/>
  <c r="CE1978" i="1"/>
  <c r="CB1978" i="1"/>
  <c r="BZ1978" i="1"/>
  <c r="BT1978" i="1"/>
  <c r="AX1978" i="1"/>
  <c r="AW1978" i="1"/>
  <c r="AT1978" i="1"/>
  <c r="AS1978" i="1"/>
  <c r="AR1978" i="1"/>
  <c r="AQ1978" i="1"/>
  <c r="AP1978" i="1"/>
  <c r="AO1978" i="1"/>
  <c r="CM1977" i="1"/>
  <c r="CK1977" i="1"/>
  <c r="CJ1977" i="1"/>
  <c r="CE1977" i="1"/>
  <c r="CB1977" i="1"/>
  <c r="BZ1977" i="1"/>
  <c r="AX1977" i="1"/>
  <c r="AW1977" i="1"/>
  <c r="CM1976" i="1"/>
  <c r="CK1976" i="1"/>
  <c r="CJ1976" i="1"/>
  <c r="CE1976" i="1"/>
  <c r="CB1976" i="1"/>
  <c r="BZ1976" i="1"/>
  <c r="BT1976" i="1"/>
  <c r="AX1976" i="1"/>
  <c r="AW1976" i="1"/>
  <c r="CM1975" i="1"/>
  <c r="CK1975" i="1"/>
  <c r="CJ1975" i="1"/>
  <c r="CE1975" i="1"/>
  <c r="CB1975" i="1"/>
  <c r="BZ1975" i="1"/>
  <c r="BT1975" i="1"/>
  <c r="AX1975" i="1"/>
  <c r="AW1975" i="1"/>
  <c r="AT1975" i="1"/>
  <c r="AS1975" i="1"/>
  <c r="AR1975" i="1"/>
  <c r="AQ1975" i="1"/>
  <c r="AP1975" i="1"/>
  <c r="AO1975" i="1"/>
  <c r="CM1974" i="1"/>
  <c r="CK1974" i="1"/>
  <c r="CJ1974" i="1"/>
  <c r="CE1974" i="1"/>
  <c r="CB1974" i="1"/>
  <c r="BZ1974" i="1"/>
  <c r="BT1974" i="1"/>
  <c r="AX1974" i="1"/>
  <c r="AW1974" i="1"/>
  <c r="AT1974" i="1"/>
  <c r="AS1974" i="1"/>
  <c r="AR1974" i="1"/>
  <c r="AQ1974" i="1"/>
  <c r="AP1974" i="1"/>
  <c r="AO1974" i="1"/>
  <c r="CK1973" i="1"/>
  <c r="CJ1973" i="1"/>
  <c r="CE1973" i="1"/>
  <c r="CB1973" i="1"/>
  <c r="BZ1973" i="1"/>
  <c r="BT1973" i="1"/>
  <c r="AT1973" i="1"/>
  <c r="AS1973" i="1"/>
  <c r="AR1973" i="1"/>
  <c r="AQ1973" i="1"/>
  <c r="AP1973" i="1"/>
  <c r="AO1973" i="1"/>
  <c r="A1973" i="1"/>
  <c r="CK1972" i="1"/>
  <c r="CJ1972" i="1"/>
  <c r="CE1972" i="1"/>
  <c r="CB1972" i="1"/>
  <c r="BZ1972" i="1"/>
  <c r="BT1972" i="1"/>
  <c r="AW1972" i="1"/>
  <c r="AT1972" i="1"/>
  <c r="AS1972" i="1"/>
  <c r="AR1972" i="1"/>
  <c r="AQ1972" i="1"/>
  <c r="AP1972" i="1"/>
  <c r="AO1972" i="1"/>
  <c r="CM1971" i="1"/>
  <c r="CK1971" i="1"/>
  <c r="CJ1971" i="1"/>
  <c r="CE1971" i="1"/>
  <c r="CB1971" i="1"/>
  <c r="BZ1971" i="1"/>
  <c r="BT1971" i="1"/>
  <c r="AX1971" i="1"/>
  <c r="AW1971" i="1"/>
  <c r="AT1971" i="1"/>
  <c r="AS1971" i="1"/>
  <c r="AR1971" i="1"/>
  <c r="AQ1971" i="1"/>
  <c r="AP1971" i="1"/>
  <c r="AO1971" i="1"/>
  <c r="CM1970" i="1"/>
  <c r="CK1970" i="1"/>
  <c r="CJ1970" i="1"/>
  <c r="CE1970" i="1"/>
  <c r="CB1970" i="1"/>
  <c r="BZ1970" i="1"/>
  <c r="BT1970" i="1"/>
  <c r="AX1970" i="1"/>
  <c r="AW1970" i="1"/>
  <c r="AT1970" i="1"/>
  <c r="AS1970" i="1"/>
  <c r="AR1970" i="1"/>
  <c r="AQ1970" i="1"/>
  <c r="AP1970" i="1"/>
  <c r="AO1970" i="1"/>
  <c r="CK1969" i="1"/>
  <c r="CJ1969" i="1"/>
  <c r="CE1969" i="1"/>
  <c r="CB1969" i="1"/>
  <c r="BZ1969" i="1"/>
  <c r="BT1969" i="1"/>
  <c r="A1969" i="1"/>
  <c r="CK1968" i="1"/>
  <c r="CJ1968" i="1"/>
  <c r="CE1968" i="1"/>
  <c r="CB1968" i="1"/>
  <c r="BZ1968" i="1"/>
  <c r="BT1968" i="1"/>
  <c r="AW1968" i="1"/>
  <c r="A1968" i="1"/>
  <c r="CK1967" i="1"/>
  <c r="CJ1967" i="1"/>
  <c r="CE1967" i="1"/>
  <c r="CB1967" i="1"/>
  <c r="BZ1967" i="1"/>
  <c r="BT1967" i="1"/>
  <c r="A1967" i="1"/>
  <c r="CK1966" i="1"/>
  <c r="CJ1966" i="1"/>
  <c r="CE1966" i="1"/>
  <c r="CB1966" i="1"/>
  <c r="BZ1966" i="1"/>
  <c r="BT1966" i="1"/>
  <c r="AW1966" i="1"/>
  <c r="CK1965" i="1"/>
  <c r="CJ1965" i="1"/>
  <c r="CE1965" i="1"/>
  <c r="CB1965" i="1"/>
  <c r="BZ1965" i="1"/>
  <c r="BT1965" i="1"/>
  <c r="AW1965" i="1"/>
  <c r="CK1964" i="1"/>
  <c r="CJ1964" i="1"/>
  <c r="CE1964" i="1"/>
  <c r="CB1964" i="1"/>
  <c r="BZ1964" i="1"/>
  <c r="BT1964" i="1"/>
  <c r="AW1964" i="1"/>
  <c r="CK1963" i="1"/>
  <c r="CJ1963" i="1"/>
  <c r="CE1963" i="1"/>
  <c r="CB1963" i="1"/>
  <c r="BZ1963" i="1"/>
  <c r="BT1963" i="1"/>
  <c r="AW1963" i="1"/>
  <c r="AT1963" i="1"/>
  <c r="AS1963" i="1"/>
  <c r="AR1963" i="1"/>
  <c r="AQ1963" i="1"/>
  <c r="AP1963" i="1"/>
  <c r="AO1963" i="1"/>
  <c r="CM1962" i="1"/>
  <c r="CK1962" i="1"/>
  <c r="CJ1962" i="1"/>
  <c r="CE1962" i="1"/>
  <c r="CB1962" i="1"/>
  <c r="BZ1962" i="1"/>
  <c r="BT1962" i="1"/>
  <c r="AX1962" i="1"/>
  <c r="AW1962" i="1"/>
  <c r="CM1961" i="1"/>
  <c r="CK1961" i="1"/>
  <c r="CJ1961" i="1"/>
  <c r="CE1961" i="1"/>
  <c r="CB1961" i="1"/>
  <c r="BZ1961" i="1"/>
  <c r="BT1961" i="1"/>
  <c r="AX1961" i="1"/>
  <c r="AW1961" i="1"/>
  <c r="CM1960" i="1"/>
  <c r="CK1960" i="1"/>
  <c r="CJ1960" i="1"/>
  <c r="CE1960" i="1"/>
  <c r="CB1960" i="1"/>
  <c r="BZ1960" i="1"/>
  <c r="BT1960" i="1"/>
  <c r="AX1960" i="1"/>
  <c r="AW1960" i="1"/>
  <c r="CM1959" i="1"/>
  <c r="CK1959" i="1"/>
  <c r="CJ1959" i="1"/>
  <c r="CE1959" i="1"/>
  <c r="CB1959" i="1"/>
  <c r="BZ1959" i="1"/>
  <c r="BT1959" i="1"/>
  <c r="AX1959" i="1"/>
  <c r="AW1959" i="1"/>
  <c r="CM1958" i="1"/>
  <c r="CK1958" i="1"/>
  <c r="CJ1958" i="1"/>
  <c r="CE1958" i="1"/>
  <c r="CB1958" i="1"/>
  <c r="BZ1958" i="1"/>
  <c r="BT1958" i="1"/>
  <c r="AX1958" i="1"/>
  <c r="AW1958" i="1"/>
  <c r="CM1957" i="1"/>
  <c r="CK1957" i="1"/>
  <c r="CJ1957" i="1"/>
  <c r="CE1957" i="1"/>
  <c r="CB1957" i="1"/>
  <c r="BZ1957" i="1"/>
  <c r="BT1957" i="1"/>
  <c r="AX1957" i="1"/>
  <c r="AW1957" i="1"/>
  <c r="CK1956" i="1"/>
  <c r="CJ1956" i="1"/>
  <c r="CE1956" i="1"/>
  <c r="CB1956" i="1"/>
  <c r="BZ1956" i="1"/>
  <c r="BT1956" i="1"/>
  <c r="A1956" i="1"/>
  <c r="CK1955" i="1"/>
  <c r="CJ1955" i="1"/>
  <c r="CE1955" i="1"/>
  <c r="CB1955" i="1"/>
  <c r="BZ1955" i="1"/>
  <c r="BT1955" i="1"/>
  <c r="A1955" i="1"/>
  <c r="CK1954" i="1"/>
  <c r="CJ1954" i="1"/>
  <c r="CE1954" i="1"/>
  <c r="CB1954" i="1"/>
  <c r="BZ1954" i="1"/>
  <c r="BT1954" i="1"/>
  <c r="A1954" i="1"/>
  <c r="CM1953" i="1"/>
  <c r="CK1953" i="1"/>
  <c r="CJ1953" i="1"/>
  <c r="CE1953" i="1"/>
  <c r="CB1953" i="1"/>
  <c r="BZ1953" i="1"/>
  <c r="BT1953" i="1"/>
  <c r="AX1953" i="1"/>
  <c r="AW1953" i="1"/>
  <c r="AT1953" i="1"/>
  <c r="AS1953" i="1"/>
  <c r="AR1953" i="1"/>
  <c r="AQ1953" i="1"/>
  <c r="AP1953" i="1"/>
  <c r="AO1953" i="1"/>
  <c r="CM1952" i="1"/>
  <c r="CK1952" i="1"/>
  <c r="CJ1952" i="1"/>
  <c r="CE1952" i="1"/>
  <c r="CB1952" i="1"/>
  <c r="BZ1952" i="1"/>
  <c r="BT1952" i="1"/>
  <c r="AW1952" i="1"/>
  <c r="CM1951" i="1"/>
  <c r="CK1951" i="1"/>
  <c r="CJ1951" i="1"/>
  <c r="CE1951" i="1"/>
  <c r="CB1951" i="1"/>
  <c r="BZ1951" i="1"/>
  <c r="BT1951" i="1"/>
  <c r="AW1951" i="1"/>
  <c r="CM1950" i="1"/>
  <c r="CK1950" i="1"/>
  <c r="CJ1950" i="1"/>
  <c r="CE1950" i="1"/>
  <c r="CB1950" i="1"/>
  <c r="BZ1950" i="1"/>
  <c r="BT1950" i="1"/>
  <c r="AX1950" i="1"/>
  <c r="AW1950" i="1"/>
  <c r="CM1949" i="1"/>
  <c r="CK1949" i="1"/>
  <c r="CJ1949" i="1"/>
  <c r="CE1949" i="1"/>
  <c r="CB1949" i="1"/>
  <c r="BZ1949" i="1"/>
  <c r="BT1949" i="1"/>
  <c r="AX1949" i="1"/>
  <c r="AW1949" i="1"/>
  <c r="CM1948" i="1"/>
  <c r="CK1948" i="1"/>
  <c r="CJ1948" i="1"/>
  <c r="CE1948" i="1"/>
  <c r="CB1948" i="1"/>
  <c r="BZ1948" i="1"/>
  <c r="BT1948" i="1"/>
  <c r="AX1948" i="1"/>
  <c r="AW1948" i="1"/>
  <c r="CM1947" i="1"/>
  <c r="CK1947" i="1"/>
  <c r="CJ1947" i="1"/>
  <c r="CE1947" i="1"/>
  <c r="CB1947" i="1"/>
  <c r="BZ1947" i="1"/>
  <c r="BT1947" i="1"/>
  <c r="AX1947" i="1"/>
  <c r="AW1947" i="1"/>
  <c r="CM1946" i="1"/>
  <c r="CK1946" i="1"/>
  <c r="CJ1946" i="1"/>
  <c r="CE1946" i="1"/>
  <c r="CB1946" i="1"/>
  <c r="BZ1946" i="1"/>
  <c r="BT1946" i="1"/>
  <c r="AW1946" i="1"/>
  <c r="CM1945" i="1"/>
  <c r="CK1945" i="1"/>
  <c r="CJ1945" i="1"/>
  <c r="CE1945" i="1"/>
  <c r="CB1945" i="1"/>
  <c r="BZ1945" i="1"/>
  <c r="BT1945" i="1"/>
  <c r="AW1945" i="1"/>
  <c r="CM1944" i="1"/>
  <c r="CK1944" i="1"/>
  <c r="CJ1944" i="1"/>
  <c r="CE1944" i="1"/>
  <c r="CB1944" i="1"/>
  <c r="BZ1944" i="1"/>
  <c r="BT1944" i="1"/>
  <c r="AW1944" i="1"/>
  <c r="CM1943" i="1"/>
  <c r="CK1943" i="1"/>
  <c r="CJ1943" i="1"/>
  <c r="CE1943" i="1"/>
  <c r="CB1943" i="1"/>
  <c r="BZ1943" i="1"/>
  <c r="BT1943" i="1"/>
  <c r="AW1943" i="1"/>
  <c r="CM1942" i="1"/>
  <c r="CK1942" i="1"/>
  <c r="CJ1942" i="1"/>
  <c r="CE1942" i="1"/>
  <c r="CB1942" i="1"/>
  <c r="BZ1942" i="1"/>
  <c r="BT1942" i="1"/>
  <c r="AW1942" i="1"/>
  <c r="CM1941" i="1"/>
  <c r="CK1941" i="1"/>
  <c r="CJ1941" i="1"/>
  <c r="CE1941" i="1"/>
  <c r="CB1941" i="1"/>
  <c r="BZ1941" i="1"/>
  <c r="BT1941" i="1"/>
  <c r="AW1941" i="1"/>
  <c r="CK1940" i="1"/>
  <c r="CJ1940" i="1"/>
  <c r="CE1940" i="1"/>
  <c r="CB1940" i="1"/>
  <c r="BZ1940" i="1"/>
  <c r="BT1940" i="1"/>
  <c r="AT1940" i="1"/>
  <c r="AS1940" i="1"/>
  <c r="AR1940" i="1"/>
  <c r="AQ1940" i="1"/>
  <c r="AP1940" i="1"/>
  <c r="AO1940" i="1"/>
  <c r="A1940" i="1"/>
  <c r="CK1939" i="1"/>
  <c r="CJ1939" i="1"/>
  <c r="CE1939" i="1"/>
  <c r="CB1939" i="1"/>
  <c r="BZ1939" i="1"/>
  <c r="BT1939" i="1"/>
  <c r="AT1939" i="1"/>
  <c r="AS1939" i="1"/>
  <c r="AR1939" i="1"/>
  <c r="AQ1939" i="1"/>
  <c r="AP1939" i="1"/>
  <c r="AO1939" i="1"/>
  <c r="A1939" i="1"/>
  <c r="CK1938" i="1"/>
  <c r="CJ1938" i="1"/>
  <c r="CE1938" i="1"/>
  <c r="CB1938" i="1"/>
  <c r="BZ1938" i="1"/>
  <c r="BT1938" i="1"/>
  <c r="AT1938" i="1"/>
  <c r="AS1938" i="1"/>
  <c r="AR1938" i="1"/>
  <c r="AQ1938" i="1"/>
  <c r="AP1938" i="1"/>
  <c r="AO1938" i="1"/>
  <c r="A1938" i="1"/>
  <c r="CK1937" i="1"/>
  <c r="CJ1937" i="1"/>
  <c r="CE1937" i="1"/>
  <c r="CB1937" i="1"/>
  <c r="BZ1937" i="1"/>
  <c r="BT1937" i="1"/>
  <c r="AT1937" i="1"/>
  <c r="AS1937" i="1"/>
  <c r="AR1937" i="1"/>
  <c r="AQ1937" i="1"/>
  <c r="AP1937" i="1"/>
  <c r="AO1937" i="1"/>
  <c r="A1937" i="1"/>
  <c r="CK1936" i="1"/>
  <c r="CJ1936" i="1"/>
  <c r="CE1936" i="1"/>
  <c r="CB1936" i="1"/>
  <c r="BZ1936" i="1"/>
  <c r="BT1936" i="1"/>
  <c r="AW1936" i="1"/>
  <c r="AT1936" i="1"/>
  <c r="AS1936" i="1"/>
  <c r="AR1936" i="1"/>
  <c r="AQ1936" i="1"/>
  <c r="AP1936" i="1"/>
  <c r="AO1936" i="1"/>
  <c r="CK1935" i="1"/>
  <c r="CJ1935" i="1"/>
  <c r="CE1935" i="1"/>
  <c r="CB1935" i="1"/>
  <c r="BZ1935" i="1"/>
  <c r="BT1935" i="1"/>
  <c r="AT1935" i="1"/>
  <c r="AS1935" i="1"/>
  <c r="AR1935" i="1"/>
  <c r="AQ1935" i="1"/>
  <c r="AP1935" i="1"/>
  <c r="AO1935" i="1"/>
  <c r="A1935" i="1"/>
  <c r="CK1934" i="1"/>
  <c r="CJ1934" i="1"/>
  <c r="CE1934" i="1"/>
  <c r="CB1934" i="1"/>
  <c r="BZ1934" i="1"/>
  <c r="BT1934" i="1"/>
  <c r="AT1934" i="1"/>
  <c r="AS1934" i="1"/>
  <c r="AR1934" i="1"/>
  <c r="AQ1934" i="1"/>
  <c r="AP1934" i="1"/>
  <c r="AO1934" i="1"/>
  <c r="A1934" i="1"/>
  <c r="CK1933" i="1"/>
  <c r="CJ1933" i="1"/>
  <c r="CE1933" i="1"/>
  <c r="CB1933" i="1"/>
  <c r="BZ1933" i="1"/>
  <c r="BT1933" i="1"/>
  <c r="AW1933" i="1"/>
  <c r="AT1933" i="1"/>
  <c r="AS1933" i="1"/>
  <c r="AR1933" i="1"/>
  <c r="AQ1933" i="1"/>
  <c r="AP1933" i="1"/>
  <c r="AO1933" i="1"/>
  <c r="CK1932" i="1"/>
  <c r="CJ1932" i="1"/>
  <c r="CE1932" i="1"/>
  <c r="CB1932" i="1"/>
  <c r="BZ1932" i="1"/>
  <c r="BT1932" i="1"/>
  <c r="A1932" i="1"/>
  <c r="CK1931" i="1"/>
  <c r="CJ1931" i="1"/>
  <c r="CE1931" i="1"/>
  <c r="CB1931" i="1"/>
  <c r="BZ1931" i="1"/>
  <c r="BT1931" i="1"/>
  <c r="A1931" i="1"/>
  <c r="CK1930" i="1"/>
  <c r="CJ1930" i="1"/>
  <c r="CE1930" i="1"/>
  <c r="CB1930" i="1"/>
  <c r="BZ1930" i="1"/>
  <c r="BT1930" i="1"/>
  <c r="CK1929" i="1"/>
  <c r="CJ1929" i="1"/>
  <c r="CE1929" i="1"/>
  <c r="CB1929" i="1"/>
  <c r="BZ1929" i="1"/>
  <c r="BT1929" i="1"/>
  <c r="CK1928" i="1"/>
  <c r="CJ1928" i="1"/>
  <c r="CE1928" i="1"/>
  <c r="CB1928" i="1"/>
  <c r="BZ1928" i="1"/>
  <c r="BT1928" i="1"/>
  <c r="CK1927" i="1"/>
  <c r="CJ1927" i="1"/>
  <c r="CE1927" i="1"/>
  <c r="CB1927" i="1"/>
  <c r="BZ1927" i="1"/>
  <c r="BT1927" i="1"/>
  <c r="CK1926" i="1"/>
  <c r="CJ1926" i="1"/>
  <c r="CE1926" i="1"/>
  <c r="CB1926" i="1"/>
  <c r="BZ1926" i="1"/>
  <c r="BT1926" i="1"/>
  <c r="A1926" i="1"/>
  <c r="CK1925" i="1"/>
  <c r="CJ1925" i="1"/>
  <c r="CE1925" i="1"/>
  <c r="CB1925" i="1"/>
  <c r="BZ1925" i="1"/>
  <c r="BT1925" i="1"/>
  <c r="AW1925" i="1"/>
  <c r="AT1925" i="1"/>
  <c r="AS1925" i="1"/>
  <c r="AR1925" i="1"/>
  <c r="AQ1925" i="1"/>
  <c r="AP1925" i="1"/>
  <c r="AO1925" i="1"/>
  <c r="CK1924" i="1"/>
  <c r="CJ1924" i="1"/>
  <c r="CE1924" i="1"/>
  <c r="CB1924" i="1"/>
  <c r="BZ1924" i="1"/>
  <c r="BT1924" i="1"/>
  <c r="AW1924" i="1"/>
  <c r="A1924" i="1"/>
  <c r="CK1923" i="1"/>
  <c r="CJ1923" i="1"/>
  <c r="CE1923" i="1"/>
  <c r="CB1923" i="1"/>
  <c r="BZ1923" i="1"/>
  <c r="BT1923" i="1"/>
  <c r="AW1923" i="1"/>
  <c r="A1923" i="1"/>
  <c r="CK1922" i="1"/>
  <c r="CJ1922" i="1"/>
  <c r="CE1922" i="1"/>
  <c r="CB1922" i="1"/>
  <c r="BZ1922" i="1"/>
  <c r="BT1922" i="1"/>
  <c r="AW1922" i="1"/>
  <c r="A1922" i="1"/>
  <c r="CK1921" i="1"/>
  <c r="CJ1921" i="1"/>
  <c r="CE1921" i="1"/>
  <c r="CB1921" i="1"/>
  <c r="BZ1921" i="1"/>
  <c r="BT1921" i="1"/>
  <c r="AW1921" i="1"/>
  <c r="A1921" i="1"/>
  <c r="CK1920" i="1"/>
  <c r="CJ1920" i="1"/>
  <c r="CE1920" i="1"/>
  <c r="CB1920" i="1"/>
  <c r="BZ1920" i="1"/>
  <c r="BT1920" i="1"/>
  <c r="AT1920" i="1"/>
  <c r="AS1920" i="1"/>
  <c r="AR1920" i="1"/>
  <c r="AQ1920" i="1"/>
  <c r="AP1920" i="1"/>
  <c r="AO1920" i="1"/>
  <c r="A1920" i="1"/>
  <c r="CK1919" i="1"/>
  <c r="CJ1919" i="1"/>
  <c r="CE1919" i="1"/>
  <c r="CB1919" i="1"/>
  <c r="BZ1919" i="1"/>
  <c r="BT1919" i="1"/>
  <c r="AT1919" i="1"/>
  <c r="AS1919" i="1"/>
  <c r="AR1919" i="1"/>
  <c r="AQ1919" i="1"/>
  <c r="AP1919" i="1"/>
  <c r="AO1919" i="1"/>
  <c r="A1919" i="1"/>
  <c r="CK1918" i="1"/>
  <c r="CJ1918" i="1"/>
  <c r="CE1918" i="1"/>
  <c r="CB1918" i="1"/>
  <c r="BZ1918" i="1"/>
  <c r="BT1918" i="1"/>
  <c r="AT1918" i="1"/>
  <c r="AS1918" i="1"/>
  <c r="AR1918" i="1"/>
  <c r="AQ1918" i="1"/>
  <c r="AP1918" i="1"/>
  <c r="AO1918" i="1"/>
  <c r="A1918" i="1"/>
  <c r="CK1917" i="1"/>
  <c r="CJ1917" i="1"/>
  <c r="CE1917" i="1"/>
  <c r="CB1917" i="1"/>
  <c r="BZ1917" i="1"/>
  <c r="BT1917" i="1"/>
  <c r="AW1917" i="1"/>
  <c r="A1917" i="1"/>
  <c r="CK1916" i="1"/>
  <c r="CJ1916" i="1"/>
  <c r="CE1916" i="1"/>
  <c r="CB1916" i="1"/>
  <c r="BZ1916" i="1"/>
  <c r="BT1916" i="1"/>
  <c r="AW1916" i="1"/>
  <c r="A1916" i="1"/>
  <c r="CK1915" i="1"/>
  <c r="CJ1915" i="1"/>
  <c r="CE1915" i="1"/>
  <c r="CB1915" i="1"/>
  <c r="BZ1915" i="1"/>
  <c r="BT1915" i="1"/>
  <c r="AW1915" i="1"/>
  <c r="A1915" i="1"/>
  <c r="CK1914" i="1"/>
  <c r="CJ1914" i="1"/>
  <c r="CE1914" i="1"/>
  <c r="CB1914" i="1"/>
  <c r="BZ1914" i="1"/>
  <c r="BT1914" i="1"/>
  <c r="AW1914" i="1"/>
  <c r="A1914" i="1"/>
  <c r="CK1913" i="1"/>
  <c r="CJ1913" i="1"/>
  <c r="CE1913" i="1"/>
  <c r="CB1913" i="1"/>
  <c r="BZ1913" i="1"/>
  <c r="BT1913" i="1"/>
  <c r="A1913" i="1"/>
  <c r="CK1912" i="1"/>
  <c r="CJ1912" i="1"/>
  <c r="CE1912" i="1"/>
  <c r="CB1912" i="1"/>
  <c r="BZ1912" i="1"/>
  <c r="BT1912" i="1"/>
  <c r="AT1912" i="1"/>
  <c r="AS1912" i="1"/>
  <c r="AR1912" i="1"/>
  <c r="AQ1912" i="1"/>
  <c r="AP1912" i="1"/>
  <c r="AO1912" i="1"/>
  <c r="A1912" i="1"/>
  <c r="CK1911" i="1"/>
  <c r="CJ1911" i="1"/>
  <c r="CE1911" i="1"/>
  <c r="CB1911" i="1"/>
  <c r="BZ1911" i="1"/>
  <c r="BT1911" i="1"/>
  <c r="AT1911" i="1"/>
  <c r="AS1911" i="1"/>
  <c r="AR1911" i="1"/>
  <c r="AQ1911" i="1"/>
  <c r="AP1911" i="1"/>
  <c r="AO1911" i="1"/>
  <c r="A1911" i="1"/>
  <c r="CK1910" i="1"/>
  <c r="CJ1910" i="1"/>
  <c r="CE1910" i="1"/>
  <c r="CB1910" i="1"/>
  <c r="BZ1910" i="1"/>
  <c r="BT1910" i="1"/>
  <c r="AT1910" i="1"/>
  <c r="AS1910" i="1"/>
  <c r="AR1910" i="1"/>
  <c r="AQ1910" i="1"/>
  <c r="AP1910" i="1"/>
  <c r="AO1910" i="1"/>
  <c r="A1910" i="1"/>
  <c r="CK1909" i="1"/>
  <c r="CJ1909" i="1"/>
  <c r="CE1909" i="1"/>
  <c r="CB1909" i="1"/>
  <c r="BZ1909" i="1"/>
  <c r="BT1909" i="1"/>
  <c r="AW1909" i="1"/>
  <c r="AT1909" i="1"/>
  <c r="AS1909" i="1"/>
  <c r="AR1909" i="1"/>
  <c r="AQ1909" i="1"/>
  <c r="AP1909" i="1"/>
  <c r="AO1909" i="1"/>
  <c r="CK1908" i="1"/>
  <c r="CJ1908" i="1"/>
  <c r="CE1908" i="1"/>
  <c r="CB1908" i="1"/>
  <c r="BZ1908" i="1"/>
  <c r="BT1908" i="1"/>
  <c r="CK1907" i="1"/>
  <c r="CJ1907" i="1"/>
  <c r="CE1907" i="1"/>
  <c r="CB1907" i="1"/>
  <c r="BZ1907" i="1"/>
  <c r="BT1907" i="1"/>
  <c r="CK1906" i="1"/>
  <c r="CJ1906" i="1"/>
  <c r="CE1906" i="1"/>
  <c r="CB1906" i="1"/>
  <c r="BZ1906" i="1"/>
  <c r="BT1906" i="1"/>
  <c r="CK1905" i="1"/>
  <c r="CJ1905" i="1"/>
  <c r="CE1905" i="1"/>
  <c r="CB1905" i="1"/>
  <c r="BZ1905" i="1"/>
  <c r="BT1905" i="1"/>
  <c r="CK1904" i="1"/>
  <c r="CJ1904" i="1"/>
  <c r="CE1904" i="1"/>
  <c r="CB1904" i="1"/>
  <c r="BZ1904" i="1"/>
  <c r="BT1904" i="1"/>
  <c r="AT1904" i="1"/>
  <c r="AS1904" i="1"/>
  <c r="AR1904" i="1"/>
  <c r="AQ1904" i="1"/>
  <c r="AP1904" i="1"/>
  <c r="AO1904" i="1"/>
  <c r="A1904" i="1"/>
  <c r="CK1903" i="1"/>
  <c r="CJ1903" i="1"/>
  <c r="CE1903" i="1"/>
  <c r="CB1903" i="1"/>
  <c r="BZ1903" i="1"/>
  <c r="BT1903" i="1"/>
  <c r="AT1903" i="1"/>
  <c r="AS1903" i="1"/>
  <c r="AR1903" i="1"/>
  <c r="AQ1903" i="1"/>
  <c r="AP1903" i="1"/>
  <c r="AO1903" i="1"/>
  <c r="A1903" i="1"/>
  <c r="CK1902" i="1"/>
  <c r="CJ1902" i="1"/>
  <c r="CE1902" i="1"/>
  <c r="CB1902" i="1"/>
  <c r="BZ1902" i="1"/>
  <c r="BT1902" i="1"/>
  <c r="AT1902" i="1"/>
  <c r="AS1902" i="1"/>
  <c r="AR1902" i="1"/>
  <c r="AQ1902" i="1"/>
  <c r="AP1902" i="1"/>
  <c r="AO1902" i="1"/>
  <c r="A1902" i="1"/>
  <c r="CK1901" i="1"/>
  <c r="CJ1901" i="1"/>
  <c r="CE1901" i="1"/>
  <c r="CB1901" i="1"/>
  <c r="BZ1901" i="1"/>
  <c r="BT1901" i="1"/>
  <c r="AT1901" i="1"/>
  <c r="AS1901" i="1"/>
  <c r="AR1901" i="1"/>
  <c r="AQ1901" i="1"/>
  <c r="AP1901" i="1"/>
  <c r="AO1901" i="1"/>
  <c r="A1901" i="1"/>
  <c r="CK1900" i="1"/>
  <c r="CJ1900" i="1"/>
  <c r="CE1900" i="1"/>
  <c r="CB1900" i="1"/>
  <c r="BZ1900" i="1"/>
  <c r="BT1900" i="1"/>
  <c r="AT1900" i="1"/>
  <c r="AS1900" i="1"/>
  <c r="AR1900" i="1"/>
  <c r="AQ1900" i="1"/>
  <c r="AP1900" i="1"/>
  <c r="AO1900" i="1"/>
  <c r="A1900" i="1"/>
  <c r="CK1899" i="1"/>
  <c r="CJ1899" i="1"/>
  <c r="CE1899" i="1"/>
  <c r="CB1899" i="1"/>
  <c r="BZ1899" i="1"/>
  <c r="BT1899" i="1"/>
  <c r="AT1899" i="1"/>
  <c r="AS1899" i="1"/>
  <c r="AR1899" i="1"/>
  <c r="AQ1899" i="1"/>
  <c r="AP1899" i="1"/>
  <c r="AO1899" i="1"/>
  <c r="A1899" i="1"/>
  <c r="CK1898" i="1"/>
  <c r="CJ1898" i="1"/>
  <c r="CE1898" i="1"/>
  <c r="CB1898" i="1"/>
  <c r="BZ1898" i="1"/>
  <c r="BT1898" i="1"/>
  <c r="AT1898" i="1"/>
  <c r="AS1898" i="1"/>
  <c r="AR1898" i="1"/>
  <c r="AQ1898" i="1"/>
  <c r="AP1898" i="1"/>
  <c r="AO1898" i="1"/>
  <c r="A1898" i="1"/>
  <c r="CK1897" i="1"/>
  <c r="CJ1897" i="1"/>
  <c r="CE1897" i="1"/>
  <c r="CB1897" i="1"/>
  <c r="BZ1897" i="1"/>
  <c r="BT1897" i="1"/>
  <c r="AT1897" i="1"/>
  <c r="AS1897" i="1"/>
  <c r="AR1897" i="1"/>
  <c r="AQ1897" i="1"/>
  <c r="AP1897" i="1"/>
  <c r="AO1897" i="1"/>
  <c r="A1897" i="1"/>
  <c r="CK1896" i="1"/>
  <c r="CJ1896" i="1"/>
  <c r="CE1896" i="1"/>
  <c r="CB1896" i="1"/>
  <c r="BZ1896" i="1"/>
  <c r="BT1896" i="1"/>
  <c r="AT1896" i="1"/>
  <c r="AS1896" i="1"/>
  <c r="AR1896" i="1"/>
  <c r="AQ1896" i="1"/>
  <c r="AP1896" i="1"/>
  <c r="AO1896" i="1"/>
  <c r="A1896" i="1"/>
  <c r="CK1895" i="1"/>
  <c r="CJ1895" i="1"/>
  <c r="CE1895" i="1"/>
  <c r="CB1895" i="1"/>
  <c r="BZ1895" i="1"/>
  <c r="BT1895" i="1"/>
  <c r="AT1895" i="1"/>
  <c r="AS1895" i="1"/>
  <c r="AR1895" i="1"/>
  <c r="AQ1895" i="1"/>
  <c r="AP1895" i="1"/>
  <c r="AO1895" i="1"/>
  <c r="A1895" i="1"/>
  <c r="CK1894" i="1"/>
  <c r="CJ1894" i="1"/>
  <c r="CE1894" i="1"/>
  <c r="CB1894" i="1"/>
  <c r="BZ1894" i="1"/>
  <c r="BT1894" i="1"/>
  <c r="AT1894" i="1"/>
  <c r="AS1894" i="1"/>
  <c r="AR1894" i="1"/>
  <c r="AQ1894" i="1"/>
  <c r="AP1894" i="1"/>
  <c r="AO1894" i="1"/>
  <c r="A1894" i="1"/>
  <c r="CM1893" i="1"/>
  <c r="CK1893" i="1"/>
  <c r="CJ1893" i="1"/>
  <c r="CE1893" i="1"/>
  <c r="CB1893" i="1"/>
  <c r="BZ1893" i="1"/>
  <c r="BT1893" i="1"/>
  <c r="BF1893" i="1"/>
  <c r="AT1893" i="1"/>
  <c r="AS1893" i="1"/>
  <c r="AR1893" i="1"/>
  <c r="AQ1893" i="1"/>
  <c r="AP1893" i="1"/>
  <c r="AO1893" i="1"/>
  <c r="AN1893" i="1"/>
  <c r="A1893" i="1"/>
  <c r="CM1892" i="1"/>
  <c r="CK1892" i="1"/>
  <c r="CJ1892" i="1"/>
  <c r="CE1892" i="1"/>
  <c r="CB1892" i="1"/>
  <c r="BZ1892" i="1"/>
  <c r="BU1892" i="1"/>
  <c r="BT1892" i="1"/>
  <c r="AT1892" i="1"/>
  <c r="AS1892" i="1"/>
  <c r="AR1892" i="1"/>
  <c r="AQ1892" i="1"/>
  <c r="AP1892" i="1"/>
  <c r="AO1892" i="1"/>
  <c r="A1892" i="1"/>
  <c r="CM1891" i="1"/>
  <c r="CK1891" i="1"/>
  <c r="CJ1891" i="1"/>
  <c r="CE1891" i="1"/>
  <c r="CB1891" i="1"/>
  <c r="BZ1891" i="1"/>
  <c r="BU1891" i="1"/>
  <c r="BT1891" i="1"/>
  <c r="AT1891" i="1"/>
  <c r="AS1891" i="1"/>
  <c r="AR1891" i="1"/>
  <c r="AQ1891" i="1"/>
  <c r="AP1891" i="1"/>
  <c r="AO1891" i="1"/>
  <c r="A1891" i="1"/>
  <c r="CK1890" i="1"/>
  <c r="CJ1890" i="1"/>
  <c r="CE1890" i="1"/>
  <c r="CB1890" i="1"/>
  <c r="BZ1890" i="1"/>
  <c r="BU1890" i="1"/>
  <c r="CM1890" i="1" s="1"/>
  <c r="BT1890" i="1"/>
  <c r="AT1890" i="1"/>
  <c r="AS1890" i="1"/>
  <c r="AR1890" i="1"/>
  <c r="AQ1890" i="1"/>
  <c r="AP1890" i="1"/>
  <c r="AO1890" i="1"/>
  <c r="A1890" i="1"/>
  <c r="CM1889" i="1"/>
  <c r="CK1889" i="1"/>
  <c r="CJ1889" i="1"/>
  <c r="CE1889" i="1"/>
  <c r="CB1889" i="1"/>
  <c r="BZ1889" i="1"/>
  <c r="BU1889" i="1"/>
  <c r="BT1889" i="1"/>
  <c r="AT1889" i="1"/>
  <c r="AS1889" i="1"/>
  <c r="AR1889" i="1"/>
  <c r="AQ1889" i="1"/>
  <c r="AP1889" i="1"/>
  <c r="AO1889" i="1"/>
  <c r="A1889" i="1"/>
  <c r="CK1888" i="1"/>
  <c r="CJ1888" i="1"/>
  <c r="CE1888" i="1"/>
  <c r="CB1888" i="1"/>
  <c r="BZ1888" i="1"/>
  <c r="BU1888" i="1"/>
  <c r="CM1888" i="1" s="1"/>
  <c r="BT1888" i="1"/>
  <c r="AT1888" i="1"/>
  <c r="AS1888" i="1"/>
  <c r="AR1888" i="1"/>
  <c r="AQ1888" i="1"/>
  <c r="AP1888" i="1"/>
  <c r="AO1888" i="1"/>
  <c r="A1888" i="1"/>
  <c r="CK1887" i="1"/>
  <c r="CJ1887" i="1"/>
  <c r="CE1887" i="1"/>
  <c r="CB1887" i="1"/>
  <c r="BZ1887" i="1"/>
  <c r="BU1887" i="1"/>
  <c r="CM1887" i="1" s="1"/>
  <c r="BT1887" i="1"/>
  <c r="AT1887" i="1"/>
  <c r="AS1887" i="1"/>
  <c r="AR1887" i="1"/>
  <c r="AQ1887" i="1"/>
  <c r="AP1887" i="1"/>
  <c r="AO1887" i="1"/>
  <c r="A1887" i="1"/>
  <c r="CK1886" i="1"/>
  <c r="CJ1886" i="1"/>
  <c r="CE1886" i="1"/>
  <c r="CB1886" i="1"/>
  <c r="BZ1886" i="1"/>
  <c r="BU1886" i="1"/>
  <c r="CM1886" i="1" s="1"/>
  <c r="BT1886" i="1"/>
  <c r="AT1886" i="1"/>
  <c r="AS1886" i="1"/>
  <c r="AR1886" i="1"/>
  <c r="AQ1886" i="1"/>
  <c r="AP1886" i="1"/>
  <c r="AO1886" i="1"/>
  <c r="A1886" i="1"/>
  <c r="CM1885" i="1"/>
  <c r="CK1885" i="1"/>
  <c r="CJ1885" i="1"/>
  <c r="CE1885" i="1"/>
  <c r="CB1885" i="1"/>
  <c r="BZ1885" i="1"/>
  <c r="BU1885" i="1"/>
  <c r="BT1885" i="1"/>
  <c r="AT1885" i="1"/>
  <c r="AS1885" i="1"/>
  <c r="AR1885" i="1"/>
  <c r="AQ1885" i="1"/>
  <c r="AP1885" i="1"/>
  <c r="AO1885" i="1"/>
  <c r="A1885" i="1"/>
  <c r="CK1884" i="1"/>
  <c r="CJ1884" i="1"/>
  <c r="CE1884" i="1"/>
  <c r="CB1884" i="1"/>
  <c r="BZ1884" i="1"/>
  <c r="BU1884" i="1"/>
  <c r="CM1884" i="1" s="1"/>
  <c r="BT1884" i="1"/>
  <c r="AT1884" i="1"/>
  <c r="AS1884" i="1"/>
  <c r="AR1884" i="1"/>
  <c r="AQ1884" i="1"/>
  <c r="AP1884" i="1"/>
  <c r="AO1884" i="1"/>
  <c r="A1884" i="1"/>
  <c r="CK1883" i="1"/>
  <c r="CJ1883" i="1"/>
  <c r="CE1883" i="1"/>
  <c r="CB1883" i="1"/>
  <c r="BZ1883" i="1"/>
  <c r="BU1883" i="1"/>
  <c r="CM1883" i="1" s="1"/>
  <c r="BT1883" i="1"/>
  <c r="AT1883" i="1"/>
  <c r="AS1883" i="1"/>
  <c r="AR1883" i="1"/>
  <c r="AQ1883" i="1"/>
  <c r="AP1883" i="1"/>
  <c r="AO1883" i="1"/>
  <c r="A1883" i="1"/>
  <c r="CM1882" i="1"/>
  <c r="CK1882" i="1"/>
  <c r="CJ1882" i="1"/>
  <c r="CE1882" i="1"/>
  <c r="CB1882" i="1"/>
  <c r="BZ1882" i="1"/>
  <c r="BU1882" i="1"/>
  <c r="BT1882" i="1"/>
  <c r="AT1882" i="1"/>
  <c r="AS1882" i="1"/>
  <c r="AR1882" i="1"/>
  <c r="AQ1882" i="1"/>
  <c r="AP1882" i="1"/>
  <c r="AO1882" i="1"/>
  <c r="A1882" i="1"/>
  <c r="CK1881" i="1"/>
  <c r="CJ1881" i="1"/>
  <c r="CE1881" i="1"/>
  <c r="CB1881" i="1"/>
  <c r="BZ1881" i="1"/>
  <c r="BU1881" i="1"/>
  <c r="CM1881" i="1" s="1"/>
  <c r="BT1881" i="1"/>
  <c r="AT1881" i="1"/>
  <c r="AS1881" i="1"/>
  <c r="AR1881" i="1"/>
  <c r="AQ1881" i="1"/>
  <c r="AP1881" i="1"/>
  <c r="AO1881" i="1"/>
  <c r="A1881" i="1"/>
  <c r="CK1880" i="1"/>
  <c r="CJ1880" i="1"/>
  <c r="CE1880" i="1"/>
  <c r="CB1880" i="1"/>
  <c r="BZ1880" i="1"/>
  <c r="BU1880" i="1"/>
  <c r="CM1880" i="1" s="1"/>
  <c r="BT1880" i="1"/>
  <c r="AT1880" i="1"/>
  <c r="AS1880" i="1"/>
  <c r="AR1880" i="1"/>
  <c r="AQ1880" i="1"/>
  <c r="AP1880" i="1"/>
  <c r="AO1880" i="1"/>
  <c r="A1880" i="1"/>
  <c r="CM1879" i="1"/>
  <c r="CK1879" i="1"/>
  <c r="CJ1879" i="1"/>
  <c r="CE1879" i="1"/>
  <c r="CB1879" i="1"/>
  <c r="BZ1879" i="1"/>
  <c r="BU1879" i="1"/>
  <c r="BT1879" i="1"/>
  <c r="BF1879" i="1"/>
  <c r="AT1879" i="1"/>
  <c r="AS1879" i="1"/>
  <c r="AR1879" i="1"/>
  <c r="AQ1879" i="1"/>
  <c r="AP1879" i="1"/>
  <c r="AO1879" i="1"/>
  <c r="AN1879" i="1"/>
  <c r="A1879" i="1"/>
  <c r="CK1878" i="1"/>
  <c r="CJ1878" i="1"/>
  <c r="CE1878" i="1"/>
  <c r="CB1878" i="1"/>
  <c r="BZ1878" i="1"/>
  <c r="BU1878" i="1"/>
  <c r="CM1878" i="1" s="1"/>
  <c r="BT1878" i="1"/>
  <c r="BF1878" i="1"/>
  <c r="AT1878" i="1"/>
  <c r="AS1878" i="1"/>
  <c r="AR1878" i="1"/>
  <c r="AQ1878" i="1"/>
  <c r="AP1878" i="1"/>
  <c r="AO1878" i="1"/>
  <c r="AN1878" i="1"/>
  <c r="A1878" i="1"/>
  <c r="CK1877" i="1"/>
  <c r="CJ1877" i="1"/>
  <c r="CE1877" i="1"/>
  <c r="CB1877" i="1"/>
  <c r="BZ1877" i="1"/>
  <c r="BU1877" i="1"/>
  <c r="CM1877" i="1" s="1"/>
  <c r="BT1877" i="1"/>
  <c r="BF1877" i="1"/>
  <c r="AT1877" i="1"/>
  <c r="AS1877" i="1"/>
  <c r="AR1877" i="1"/>
  <c r="AQ1877" i="1"/>
  <c r="AP1877" i="1"/>
  <c r="AO1877" i="1"/>
  <c r="AN1877" i="1"/>
  <c r="A1877" i="1"/>
  <c r="CK1876" i="1"/>
  <c r="CJ1876" i="1"/>
  <c r="CE1876" i="1"/>
  <c r="CB1876" i="1"/>
  <c r="BZ1876" i="1"/>
  <c r="BU1876" i="1"/>
  <c r="CM1876" i="1" s="1"/>
  <c r="BT1876" i="1"/>
  <c r="BF1876" i="1"/>
  <c r="AT1876" i="1"/>
  <c r="AS1876" i="1"/>
  <c r="AR1876" i="1"/>
  <c r="AQ1876" i="1"/>
  <c r="AP1876" i="1"/>
  <c r="AO1876" i="1"/>
  <c r="AN1876" i="1"/>
  <c r="A1876" i="1"/>
  <c r="CK1875" i="1"/>
  <c r="CJ1875" i="1"/>
  <c r="CE1875" i="1"/>
  <c r="CB1875" i="1"/>
  <c r="BZ1875" i="1"/>
  <c r="BU1875" i="1"/>
  <c r="CM1875" i="1" s="1"/>
  <c r="BT1875" i="1"/>
  <c r="BF1875" i="1"/>
  <c r="AT1875" i="1"/>
  <c r="AS1875" i="1"/>
  <c r="AR1875" i="1"/>
  <c r="AQ1875" i="1"/>
  <c r="AP1875" i="1"/>
  <c r="AO1875" i="1"/>
  <c r="AN1875" i="1"/>
  <c r="A1875" i="1"/>
  <c r="CM1874" i="1"/>
  <c r="CK1874" i="1"/>
  <c r="CJ1874" i="1"/>
  <c r="CE1874" i="1"/>
  <c r="CB1874" i="1"/>
  <c r="BZ1874" i="1"/>
  <c r="BU1874" i="1"/>
  <c r="BT1874" i="1"/>
  <c r="BF1874" i="1"/>
  <c r="AT1874" i="1"/>
  <c r="AS1874" i="1"/>
  <c r="AR1874" i="1"/>
  <c r="AQ1874" i="1"/>
  <c r="AP1874" i="1"/>
  <c r="AO1874" i="1"/>
  <c r="AN1874" i="1"/>
  <c r="A1874" i="1"/>
  <c r="CM1873" i="1"/>
  <c r="CK1873" i="1"/>
  <c r="CJ1873" i="1"/>
  <c r="CE1873" i="1"/>
  <c r="CB1873" i="1"/>
  <c r="BZ1873" i="1"/>
  <c r="BU1873" i="1"/>
  <c r="BT1873" i="1"/>
  <c r="BF1873" i="1"/>
  <c r="AT1873" i="1"/>
  <c r="AS1873" i="1"/>
  <c r="AR1873" i="1"/>
  <c r="AQ1873" i="1"/>
  <c r="AP1873" i="1"/>
  <c r="AO1873" i="1"/>
  <c r="AN1873" i="1"/>
  <c r="A1873" i="1"/>
  <c r="CK1872" i="1"/>
  <c r="CJ1872" i="1"/>
  <c r="CE1872" i="1"/>
  <c r="CB1872" i="1"/>
  <c r="BZ1872" i="1"/>
  <c r="BU1872" i="1"/>
  <c r="CM1872" i="1" s="1"/>
  <c r="BT1872" i="1"/>
  <c r="BF1872" i="1"/>
  <c r="AT1872" i="1"/>
  <c r="AS1872" i="1"/>
  <c r="AR1872" i="1"/>
  <c r="AQ1872" i="1"/>
  <c r="AP1872" i="1"/>
  <c r="AO1872" i="1"/>
  <c r="AN1872" i="1"/>
  <c r="A1872" i="1"/>
  <c r="CK1871" i="1"/>
  <c r="CJ1871" i="1"/>
  <c r="CE1871" i="1"/>
  <c r="CB1871" i="1"/>
  <c r="BZ1871" i="1"/>
  <c r="BU1871" i="1"/>
  <c r="CM1871" i="1" s="1"/>
  <c r="BT1871" i="1"/>
  <c r="BF1871" i="1"/>
  <c r="AT1871" i="1"/>
  <c r="AS1871" i="1"/>
  <c r="AR1871" i="1"/>
  <c r="AQ1871" i="1"/>
  <c r="AP1871" i="1"/>
  <c r="AO1871" i="1"/>
  <c r="AN1871" i="1"/>
  <c r="A1871" i="1"/>
  <c r="CM1870" i="1"/>
  <c r="CK1870" i="1"/>
  <c r="CJ1870" i="1"/>
  <c r="CE1870" i="1"/>
  <c r="CB1870" i="1"/>
  <c r="BZ1870" i="1"/>
  <c r="BT1870" i="1"/>
  <c r="AT1870" i="1"/>
  <c r="AS1870" i="1"/>
  <c r="AR1870" i="1"/>
  <c r="AQ1870" i="1"/>
  <c r="AP1870" i="1"/>
  <c r="AO1870" i="1"/>
  <c r="AN1870" i="1"/>
  <c r="CK1869" i="1"/>
  <c r="CJ1869" i="1"/>
  <c r="CE1869" i="1"/>
  <c r="CB1869" i="1"/>
  <c r="BZ1869" i="1"/>
  <c r="BU1869" i="1"/>
  <c r="CM1869" i="1" s="1"/>
  <c r="BT1869" i="1"/>
  <c r="BF1869" i="1"/>
  <c r="AT1869" i="1"/>
  <c r="AS1869" i="1"/>
  <c r="AR1869" i="1"/>
  <c r="AQ1869" i="1"/>
  <c r="AP1869" i="1"/>
  <c r="AO1869" i="1"/>
  <c r="AN1869" i="1"/>
  <c r="A1869" i="1"/>
  <c r="CK1868" i="1"/>
  <c r="CJ1868" i="1"/>
  <c r="CE1868" i="1"/>
  <c r="CB1868" i="1"/>
  <c r="BZ1868" i="1"/>
  <c r="BT1868" i="1"/>
  <c r="AT1868" i="1"/>
  <c r="AS1868" i="1"/>
  <c r="AR1868" i="1"/>
  <c r="AQ1868" i="1"/>
  <c r="AP1868" i="1"/>
  <c r="AO1868" i="1"/>
  <c r="A1868" i="1"/>
  <c r="CK1867" i="1"/>
  <c r="CJ1867" i="1"/>
  <c r="CE1867" i="1"/>
  <c r="CB1867" i="1"/>
  <c r="BZ1867" i="1"/>
  <c r="BT1867" i="1"/>
  <c r="A1867" i="1"/>
  <c r="CK1866" i="1"/>
  <c r="CJ1866" i="1"/>
  <c r="CE1866" i="1"/>
  <c r="CB1866" i="1"/>
  <c r="BZ1866" i="1"/>
  <c r="BT1866" i="1"/>
  <c r="A1866" i="1"/>
  <c r="CK1865" i="1"/>
  <c r="CJ1865" i="1"/>
  <c r="CE1865" i="1"/>
  <c r="CB1865" i="1"/>
  <c r="BZ1865" i="1"/>
  <c r="BT1865" i="1"/>
  <c r="A1865" i="1"/>
  <c r="CK1864" i="1"/>
  <c r="CJ1864" i="1"/>
  <c r="CE1864" i="1"/>
  <c r="CB1864" i="1"/>
  <c r="BZ1864" i="1"/>
  <c r="BT1864" i="1"/>
  <c r="A1864" i="1"/>
  <c r="CK1863" i="1"/>
  <c r="CJ1863" i="1"/>
  <c r="CE1863" i="1"/>
  <c r="CB1863" i="1"/>
  <c r="BZ1863" i="1"/>
  <c r="BT1863" i="1"/>
  <c r="AT1863" i="1"/>
  <c r="AS1863" i="1"/>
  <c r="AR1863" i="1"/>
  <c r="AQ1863" i="1"/>
  <c r="AP1863" i="1"/>
  <c r="AO1863" i="1"/>
  <c r="A1863" i="1"/>
  <c r="CK1862" i="1"/>
  <c r="CJ1862" i="1"/>
  <c r="CE1862" i="1"/>
  <c r="CB1862" i="1"/>
  <c r="BZ1862" i="1"/>
  <c r="BT1862" i="1"/>
  <c r="AT1862" i="1"/>
  <c r="AS1862" i="1"/>
  <c r="AR1862" i="1"/>
  <c r="AQ1862" i="1"/>
  <c r="AP1862" i="1"/>
  <c r="AO1862" i="1"/>
  <c r="A1862" i="1"/>
  <c r="CK1861" i="1"/>
  <c r="CJ1861" i="1"/>
  <c r="CE1861" i="1"/>
  <c r="CB1861" i="1"/>
  <c r="BZ1861" i="1"/>
  <c r="BT1861" i="1"/>
  <c r="AT1861" i="1"/>
  <c r="AS1861" i="1"/>
  <c r="AR1861" i="1"/>
  <c r="AQ1861" i="1"/>
  <c r="AP1861" i="1"/>
  <c r="AO1861" i="1"/>
  <c r="A1861" i="1"/>
  <c r="CK1860" i="1"/>
  <c r="CJ1860" i="1"/>
  <c r="CE1860" i="1"/>
  <c r="CB1860" i="1"/>
  <c r="BZ1860" i="1"/>
  <c r="BT1860" i="1"/>
  <c r="AT1860" i="1"/>
  <c r="AS1860" i="1"/>
  <c r="AR1860" i="1"/>
  <c r="AQ1860" i="1"/>
  <c r="AP1860" i="1"/>
  <c r="AO1860" i="1"/>
  <c r="A1860" i="1"/>
  <c r="CM1859" i="1"/>
  <c r="CK1859" i="1"/>
  <c r="CJ1859" i="1"/>
  <c r="CE1859" i="1"/>
  <c r="CB1859" i="1"/>
  <c r="BZ1859" i="1"/>
  <c r="BT1859" i="1"/>
  <c r="AT1859" i="1"/>
  <c r="AS1859" i="1"/>
  <c r="AR1859" i="1"/>
  <c r="AQ1859" i="1"/>
  <c r="AP1859" i="1"/>
  <c r="AO1859" i="1"/>
  <c r="A1859" i="1"/>
  <c r="CK1858" i="1"/>
  <c r="CJ1858" i="1"/>
  <c r="CE1858" i="1"/>
  <c r="CB1858" i="1"/>
  <c r="BZ1858" i="1"/>
  <c r="BT1858" i="1"/>
  <c r="A1858" i="1"/>
  <c r="CK1857" i="1"/>
  <c r="CJ1857" i="1"/>
  <c r="CE1857" i="1"/>
  <c r="CB1857" i="1"/>
  <c r="BZ1857" i="1"/>
  <c r="BT1857" i="1"/>
  <c r="A1857" i="1"/>
  <c r="CK1856" i="1"/>
  <c r="CJ1856" i="1"/>
  <c r="CE1856" i="1"/>
  <c r="CB1856" i="1"/>
  <c r="BZ1856" i="1"/>
  <c r="BT1856" i="1"/>
  <c r="AT1856" i="1"/>
  <c r="AS1856" i="1"/>
  <c r="AR1856" i="1"/>
  <c r="AQ1856" i="1"/>
  <c r="AP1856" i="1"/>
  <c r="AO1856" i="1"/>
  <c r="A1856" i="1"/>
  <c r="CK1855" i="1"/>
  <c r="CJ1855" i="1"/>
  <c r="CE1855" i="1"/>
  <c r="CB1855" i="1"/>
  <c r="BZ1855" i="1"/>
  <c r="BT1855" i="1"/>
  <c r="AT1855" i="1"/>
  <c r="AS1855" i="1"/>
  <c r="AR1855" i="1"/>
  <c r="AQ1855" i="1"/>
  <c r="AP1855" i="1"/>
  <c r="AO1855" i="1"/>
  <c r="A1855" i="1"/>
  <c r="CK1854" i="1"/>
  <c r="CJ1854" i="1"/>
  <c r="CE1854" i="1"/>
  <c r="CB1854" i="1"/>
  <c r="BZ1854" i="1"/>
  <c r="BT1854" i="1"/>
  <c r="AT1854" i="1"/>
  <c r="AS1854" i="1"/>
  <c r="AR1854" i="1"/>
  <c r="AQ1854" i="1"/>
  <c r="AP1854" i="1"/>
  <c r="AO1854" i="1"/>
  <c r="A1854" i="1"/>
  <c r="CK1853" i="1"/>
  <c r="CJ1853" i="1"/>
  <c r="CE1853" i="1"/>
  <c r="CB1853" i="1"/>
  <c r="BZ1853" i="1"/>
  <c r="BT1853" i="1"/>
  <c r="A1853" i="1"/>
  <c r="CK1852" i="1"/>
  <c r="CJ1852" i="1"/>
  <c r="CE1852" i="1"/>
  <c r="CB1852" i="1"/>
  <c r="BZ1852" i="1"/>
  <c r="BT1852" i="1"/>
  <c r="A1852" i="1"/>
  <c r="CK1851" i="1"/>
  <c r="CJ1851" i="1"/>
  <c r="CE1851" i="1"/>
  <c r="CB1851" i="1"/>
  <c r="BZ1851" i="1"/>
  <c r="BT1851" i="1"/>
  <c r="A1851" i="1"/>
  <c r="CK1850" i="1"/>
  <c r="CJ1850" i="1"/>
  <c r="CE1850" i="1"/>
  <c r="CB1850" i="1"/>
  <c r="BZ1850" i="1"/>
  <c r="BT1850" i="1"/>
  <c r="A1850" i="1"/>
  <c r="CK1849" i="1"/>
  <c r="CJ1849" i="1"/>
  <c r="CE1849" i="1"/>
  <c r="CB1849" i="1"/>
  <c r="BZ1849" i="1"/>
  <c r="BT1849" i="1"/>
  <c r="A1849" i="1"/>
  <c r="CK1848" i="1"/>
  <c r="CJ1848" i="1"/>
  <c r="CE1848" i="1"/>
  <c r="CB1848" i="1"/>
  <c r="BZ1848" i="1"/>
  <c r="BT1848" i="1"/>
  <c r="A1848" i="1"/>
  <c r="CK1847" i="1"/>
  <c r="CJ1847" i="1"/>
  <c r="CE1847" i="1"/>
  <c r="CB1847" i="1"/>
  <c r="BZ1847" i="1"/>
  <c r="BT1847" i="1"/>
  <c r="A1847" i="1"/>
  <c r="CK1846" i="1"/>
  <c r="CJ1846" i="1"/>
  <c r="CE1846" i="1"/>
  <c r="CB1846" i="1"/>
  <c r="BZ1846" i="1"/>
  <c r="BT1846" i="1"/>
  <c r="A1846" i="1"/>
  <c r="CK1845" i="1"/>
  <c r="CJ1845" i="1"/>
  <c r="CE1845" i="1"/>
  <c r="CB1845" i="1"/>
  <c r="BZ1845" i="1"/>
  <c r="BT1845" i="1"/>
  <c r="A1845" i="1"/>
  <c r="CK1844" i="1"/>
  <c r="CJ1844" i="1"/>
  <c r="CE1844" i="1"/>
  <c r="CB1844" i="1"/>
  <c r="BZ1844" i="1"/>
  <c r="BT1844" i="1"/>
  <c r="A1844" i="1"/>
  <c r="CK1843" i="1"/>
  <c r="CJ1843" i="1"/>
  <c r="CE1843" i="1"/>
  <c r="CB1843" i="1"/>
  <c r="BZ1843" i="1"/>
  <c r="BT1843" i="1"/>
  <c r="A1843" i="1"/>
  <c r="CK1842" i="1"/>
  <c r="CJ1842" i="1"/>
  <c r="CE1842" i="1"/>
  <c r="CB1842" i="1"/>
  <c r="BZ1842" i="1"/>
  <c r="BT1842" i="1"/>
  <c r="A1842" i="1"/>
  <c r="CK1841" i="1"/>
  <c r="CJ1841" i="1"/>
  <c r="CE1841" i="1"/>
  <c r="CB1841" i="1"/>
  <c r="BZ1841" i="1"/>
  <c r="BT1841" i="1"/>
  <c r="A1841" i="1"/>
  <c r="CK1840" i="1"/>
  <c r="CJ1840" i="1"/>
  <c r="CE1840" i="1"/>
  <c r="CB1840" i="1"/>
  <c r="BZ1840" i="1"/>
  <c r="BT1840" i="1"/>
  <c r="A1840" i="1"/>
  <c r="CK1839" i="1"/>
  <c r="CJ1839" i="1"/>
  <c r="CE1839" i="1"/>
  <c r="CB1839" i="1"/>
  <c r="BZ1839" i="1"/>
  <c r="BT1839" i="1"/>
  <c r="A1839" i="1"/>
  <c r="CK1838" i="1"/>
  <c r="CJ1838" i="1"/>
  <c r="CE1838" i="1"/>
  <c r="CB1838" i="1"/>
  <c r="BZ1838" i="1"/>
  <c r="BT1838" i="1"/>
  <c r="A1838" i="1"/>
  <c r="CK1837" i="1"/>
  <c r="CJ1837" i="1"/>
  <c r="CE1837" i="1"/>
  <c r="CB1837" i="1"/>
  <c r="BZ1837" i="1"/>
  <c r="BT1837" i="1"/>
  <c r="A1837" i="1"/>
  <c r="CK1836" i="1"/>
  <c r="CJ1836" i="1"/>
  <c r="CE1836" i="1"/>
  <c r="CB1836" i="1"/>
  <c r="BZ1836" i="1"/>
  <c r="BT1836" i="1"/>
  <c r="A1836" i="1"/>
  <c r="CK1835" i="1"/>
  <c r="CJ1835" i="1"/>
  <c r="CE1835" i="1"/>
  <c r="CB1835" i="1"/>
  <c r="BZ1835" i="1"/>
  <c r="BT1835" i="1"/>
  <c r="A1835" i="1"/>
  <c r="CK1834" i="1"/>
  <c r="CJ1834" i="1"/>
  <c r="CE1834" i="1"/>
  <c r="CB1834" i="1"/>
  <c r="BZ1834" i="1"/>
  <c r="BT1834" i="1"/>
  <c r="A1834" i="1"/>
  <c r="CK1833" i="1"/>
  <c r="CJ1833" i="1"/>
  <c r="CE1833" i="1"/>
  <c r="CB1833" i="1"/>
  <c r="BZ1833" i="1"/>
  <c r="BT1833" i="1"/>
  <c r="AT1833" i="1"/>
  <c r="AS1833" i="1"/>
  <c r="AR1833" i="1"/>
  <c r="AQ1833" i="1"/>
  <c r="AP1833" i="1"/>
  <c r="AO1833" i="1"/>
  <c r="A1833" i="1"/>
  <c r="CK1832" i="1"/>
  <c r="CJ1832" i="1"/>
  <c r="CE1832" i="1"/>
  <c r="CB1832" i="1"/>
  <c r="BZ1832" i="1"/>
  <c r="BT1832" i="1"/>
  <c r="AT1832" i="1"/>
  <c r="AS1832" i="1"/>
  <c r="AR1832" i="1"/>
  <c r="AQ1832" i="1"/>
  <c r="AP1832" i="1"/>
  <c r="AO1832" i="1"/>
  <c r="A1832" i="1"/>
  <c r="CK1831" i="1"/>
  <c r="CJ1831" i="1"/>
  <c r="CE1831" i="1"/>
  <c r="CB1831" i="1"/>
  <c r="BZ1831" i="1"/>
  <c r="BT1831" i="1"/>
  <c r="AT1831" i="1"/>
  <c r="AS1831" i="1"/>
  <c r="AR1831" i="1"/>
  <c r="AQ1831" i="1"/>
  <c r="AP1831" i="1"/>
  <c r="AO1831" i="1"/>
  <c r="A1831" i="1"/>
  <c r="CK1830" i="1"/>
  <c r="CJ1830" i="1"/>
  <c r="CE1830" i="1"/>
  <c r="CB1830" i="1"/>
  <c r="BZ1830" i="1"/>
  <c r="BT1830" i="1"/>
  <c r="AT1830" i="1"/>
  <c r="AS1830" i="1"/>
  <c r="AR1830" i="1"/>
  <c r="AQ1830" i="1"/>
  <c r="AP1830" i="1"/>
  <c r="AO1830" i="1"/>
  <c r="A1830" i="1"/>
  <c r="CK1829" i="1"/>
  <c r="CJ1829" i="1"/>
  <c r="CE1829" i="1"/>
  <c r="CB1829" i="1"/>
  <c r="BZ1829" i="1"/>
  <c r="BT1829" i="1"/>
  <c r="AT1829" i="1"/>
  <c r="AS1829" i="1"/>
  <c r="AR1829" i="1"/>
  <c r="AQ1829" i="1"/>
  <c r="AP1829" i="1"/>
  <c r="AO1829" i="1"/>
  <c r="A1829" i="1"/>
  <c r="CK1828" i="1"/>
  <c r="CJ1828" i="1"/>
  <c r="CE1828" i="1"/>
  <c r="CB1828" i="1"/>
  <c r="BZ1828" i="1"/>
  <c r="BT1828" i="1"/>
  <c r="A1828" i="1"/>
  <c r="CK1827" i="1"/>
  <c r="CJ1827" i="1"/>
  <c r="CE1827" i="1"/>
  <c r="CB1827" i="1"/>
  <c r="BZ1827" i="1"/>
  <c r="BT1827" i="1"/>
  <c r="A1827" i="1"/>
  <c r="CK1826" i="1"/>
  <c r="CJ1826" i="1"/>
  <c r="CE1826" i="1"/>
  <c r="CB1826" i="1"/>
  <c r="BZ1826" i="1"/>
  <c r="BT1826" i="1"/>
  <c r="A1826" i="1"/>
  <c r="CK1825" i="1"/>
  <c r="CJ1825" i="1"/>
  <c r="CE1825" i="1"/>
  <c r="CB1825" i="1"/>
  <c r="BZ1825" i="1"/>
  <c r="BT1825" i="1"/>
  <c r="A1825" i="1"/>
  <c r="CK1824" i="1"/>
  <c r="CJ1824" i="1"/>
  <c r="CE1824" i="1"/>
  <c r="CB1824" i="1"/>
  <c r="BZ1824" i="1"/>
  <c r="BT1824" i="1"/>
  <c r="A1824" i="1"/>
  <c r="CK1823" i="1"/>
  <c r="CJ1823" i="1"/>
  <c r="CE1823" i="1"/>
  <c r="CB1823" i="1"/>
  <c r="BZ1823" i="1"/>
  <c r="BT1823" i="1"/>
  <c r="A1823" i="1"/>
  <c r="CK1822" i="1"/>
  <c r="CJ1822" i="1"/>
  <c r="CE1822" i="1"/>
  <c r="CB1822" i="1"/>
  <c r="BZ1822" i="1"/>
  <c r="BT1822" i="1"/>
  <c r="A1822" i="1"/>
  <c r="CK1821" i="1"/>
  <c r="CJ1821" i="1"/>
  <c r="CE1821" i="1"/>
  <c r="CB1821" i="1"/>
  <c r="BZ1821" i="1"/>
  <c r="BT1821" i="1"/>
  <c r="AT1821" i="1"/>
  <c r="AS1821" i="1"/>
  <c r="AR1821" i="1"/>
  <c r="AQ1821" i="1"/>
  <c r="AP1821" i="1"/>
  <c r="AO1821" i="1"/>
  <c r="A1821" i="1"/>
  <c r="CK1820" i="1"/>
  <c r="CJ1820" i="1"/>
  <c r="CE1820" i="1"/>
  <c r="CB1820" i="1"/>
  <c r="BZ1820" i="1"/>
  <c r="BT1820" i="1"/>
  <c r="AT1820" i="1"/>
  <c r="AS1820" i="1"/>
  <c r="AR1820" i="1"/>
  <c r="AQ1820" i="1"/>
  <c r="AP1820" i="1"/>
  <c r="AO1820" i="1"/>
  <c r="A1820" i="1"/>
  <c r="CK1819" i="1"/>
  <c r="CJ1819" i="1"/>
  <c r="CE1819" i="1"/>
  <c r="CB1819" i="1"/>
  <c r="BZ1819" i="1"/>
  <c r="BT1819" i="1"/>
  <c r="AT1819" i="1"/>
  <c r="AS1819" i="1"/>
  <c r="AR1819" i="1"/>
  <c r="AQ1819" i="1"/>
  <c r="AP1819" i="1"/>
  <c r="AO1819" i="1"/>
  <c r="A1819" i="1"/>
  <c r="CK1818" i="1"/>
  <c r="CJ1818" i="1"/>
  <c r="CE1818" i="1"/>
  <c r="CB1818" i="1"/>
  <c r="BZ1818" i="1"/>
  <c r="BT1818" i="1"/>
  <c r="AT1818" i="1"/>
  <c r="AS1818" i="1"/>
  <c r="AR1818" i="1"/>
  <c r="AQ1818" i="1"/>
  <c r="AP1818" i="1"/>
  <c r="AO1818" i="1"/>
  <c r="A1818" i="1"/>
  <c r="CK1817" i="1"/>
  <c r="CJ1817" i="1"/>
  <c r="CE1817" i="1"/>
  <c r="CB1817" i="1"/>
  <c r="BZ1817" i="1"/>
  <c r="BT1817" i="1"/>
  <c r="AT1817" i="1"/>
  <c r="AS1817" i="1"/>
  <c r="AR1817" i="1"/>
  <c r="AQ1817" i="1"/>
  <c r="AP1817" i="1"/>
  <c r="AO1817" i="1"/>
  <c r="A1817" i="1"/>
  <c r="CK1816" i="1"/>
  <c r="CJ1816" i="1"/>
  <c r="CE1816" i="1"/>
  <c r="CB1816" i="1"/>
  <c r="BZ1816" i="1"/>
  <c r="BT1816" i="1"/>
  <c r="AT1816" i="1"/>
  <c r="AS1816" i="1"/>
  <c r="AR1816" i="1"/>
  <c r="AQ1816" i="1"/>
  <c r="AP1816" i="1"/>
  <c r="AO1816" i="1"/>
  <c r="A1816" i="1"/>
  <c r="CK1815" i="1"/>
  <c r="CJ1815" i="1"/>
  <c r="CE1815" i="1"/>
  <c r="CB1815" i="1"/>
  <c r="BZ1815" i="1"/>
  <c r="BT1815" i="1"/>
  <c r="A1815" i="1"/>
  <c r="CK1814" i="1"/>
  <c r="CJ1814" i="1"/>
  <c r="CE1814" i="1"/>
  <c r="CB1814" i="1"/>
  <c r="BZ1814" i="1"/>
  <c r="BT1814" i="1"/>
  <c r="A1814" i="1"/>
  <c r="CK1813" i="1"/>
  <c r="CJ1813" i="1"/>
  <c r="CE1813" i="1"/>
  <c r="CB1813" i="1"/>
  <c r="BZ1813" i="1"/>
  <c r="BT1813" i="1"/>
  <c r="A1813" i="1"/>
  <c r="CK1812" i="1"/>
  <c r="CJ1812" i="1"/>
  <c r="CE1812" i="1"/>
  <c r="CB1812" i="1"/>
  <c r="BZ1812" i="1"/>
  <c r="BT1812" i="1"/>
  <c r="A1812" i="1"/>
  <c r="CK1811" i="1"/>
  <c r="CJ1811" i="1"/>
  <c r="CE1811" i="1"/>
  <c r="CB1811" i="1"/>
  <c r="BZ1811" i="1"/>
  <c r="BT1811" i="1"/>
  <c r="A1811" i="1"/>
  <c r="CK1810" i="1"/>
  <c r="CJ1810" i="1"/>
  <c r="CE1810" i="1"/>
  <c r="CB1810" i="1"/>
  <c r="BZ1810" i="1"/>
  <c r="BT1810" i="1"/>
  <c r="A1810" i="1"/>
  <c r="CK1809" i="1"/>
  <c r="CJ1809" i="1"/>
  <c r="CE1809" i="1"/>
  <c r="CB1809" i="1"/>
  <c r="BZ1809" i="1"/>
  <c r="BT1809" i="1"/>
  <c r="A1809" i="1"/>
  <c r="CK1808" i="1"/>
  <c r="CJ1808" i="1"/>
  <c r="CE1808" i="1"/>
  <c r="CB1808" i="1"/>
  <c r="BZ1808" i="1"/>
  <c r="BT1808" i="1"/>
  <c r="A1808" i="1"/>
  <c r="CK1807" i="1"/>
  <c r="CJ1807" i="1"/>
  <c r="CE1807" i="1"/>
  <c r="CB1807" i="1"/>
  <c r="BZ1807" i="1"/>
  <c r="BT1807" i="1"/>
  <c r="A1807" i="1"/>
  <c r="CK1806" i="1"/>
  <c r="CJ1806" i="1"/>
  <c r="CE1806" i="1"/>
  <c r="CB1806" i="1"/>
  <c r="BZ1806" i="1"/>
  <c r="BT1806" i="1"/>
  <c r="A1806" i="1"/>
  <c r="CK1805" i="1"/>
  <c r="CJ1805" i="1"/>
  <c r="CE1805" i="1"/>
  <c r="CB1805" i="1"/>
  <c r="BZ1805" i="1"/>
  <c r="BT1805" i="1"/>
  <c r="A1805" i="1"/>
  <c r="CK1804" i="1"/>
  <c r="CJ1804" i="1"/>
  <c r="CE1804" i="1"/>
  <c r="CB1804" i="1"/>
  <c r="BZ1804" i="1"/>
  <c r="BT1804" i="1"/>
  <c r="A1804" i="1"/>
  <c r="CM1803" i="1"/>
  <c r="CK1803" i="1"/>
  <c r="CJ1803" i="1"/>
  <c r="CE1803" i="1"/>
  <c r="CB1803" i="1"/>
  <c r="BZ1803" i="1"/>
  <c r="BT1803" i="1"/>
  <c r="AT1803" i="1"/>
  <c r="AS1803" i="1"/>
  <c r="AR1803" i="1"/>
  <c r="AQ1803" i="1"/>
  <c r="AP1803" i="1"/>
  <c r="AO1803" i="1"/>
  <c r="AN1803" i="1"/>
  <c r="A1803" i="1"/>
  <c r="CK1802" i="1"/>
  <c r="CJ1802" i="1"/>
  <c r="CE1802" i="1"/>
  <c r="CB1802" i="1"/>
  <c r="BZ1802" i="1"/>
  <c r="BT1802" i="1"/>
  <c r="AT1802" i="1"/>
  <c r="AS1802" i="1"/>
  <c r="AR1802" i="1"/>
  <c r="AQ1802" i="1"/>
  <c r="AP1802" i="1"/>
  <c r="AO1802" i="1"/>
  <c r="A1802" i="1"/>
  <c r="CK1801" i="1"/>
  <c r="CJ1801" i="1"/>
  <c r="CE1801" i="1"/>
  <c r="CB1801" i="1"/>
  <c r="BZ1801" i="1"/>
  <c r="BT1801" i="1"/>
  <c r="AT1801" i="1"/>
  <c r="AS1801" i="1"/>
  <c r="AR1801" i="1"/>
  <c r="AQ1801" i="1"/>
  <c r="AP1801" i="1"/>
  <c r="AO1801" i="1"/>
  <c r="A1801" i="1"/>
  <c r="CK1800" i="1"/>
  <c r="CJ1800" i="1"/>
  <c r="CE1800" i="1"/>
  <c r="CB1800" i="1"/>
  <c r="BZ1800" i="1"/>
  <c r="BT1800" i="1"/>
  <c r="AT1800" i="1"/>
  <c r="AS1800" i="1"/>
  <c r="AR1800" i="1"/>
  <c r="AQ1800" i="1"/>
  <c r="AP1800" i="1"/>
  <c r="AO1800" i="1"/>
  <c r="A1800" i="1"/>
  <c r="CM1799" i="1"/>
  <c r="CK1799" i="1"/>
  <c r="CJ1799" i="1"/>
  <c r="CE1799" i="1"/>
  <c r="CB1799" i="1"/>
  <c r="BZ1799" i="1"/>
  <c r="BT1799" i="1"/>
  <c r="AW1799" i="1"/>
  <c r="AT1799" i="1"/>
  <c r="AS1799" i="1"/>
  <c r="AR1799" i="1"/>
  <c r="AQ1799" i="1"/>
  <c r="AP1799" i="1"/>
  <c r="AO1799" i="1"/>
  <c r="A1799" i="1"/>
  <c r="CM1798" i="1"/>
  <c r="CK1798" i="1"/>
  <c r="CJ1798" i="1"/>
  <c r="CE1798" i="1"/>
  <c r="CB1798" i="1"/>
  <c r="BZ1798" i="1"/>
  <c r="BT1798" i="1"/>
  <c r="AW1798" i="1"/>
  <c r="AT1798" i="1"/>
  <c r="AS1798" i="1"/>
  <c r="AR1798" i="1"/>
  <c r="AQ1798" i="1"/>
  <c r="AP1798" i="1"/>
  <c r="AO1798" i="1"/>
  <c r="A1798" i="1"/>
  <c r="CK1797" i="1"/>
  <c r="CJ1797" i="1"/>
  <c r="CE1797" i="1"/>
  <c r="CB1797" i="1"/>
  <c r="BZ1797" i="1"/>
  <c r="BT1797" i="1"/>
  <c r="AT1797" i="1"/>
  <c r="AS1797" i="1"/>
  <c r="AR1797" i="1"/>
  <c r="AQ1797" i="1"/>
  <c r="AP1797" i="1"/>
  <c r="AO1797" i="1"/>
  <c r="A1797" i="1"/>
  <c r="CK1796" i="1"/>
  <c r="CJ1796" i="1"/>
  <c r="CE1796" i="1"/>
  <c r="CB1796" i="1"/>
  <c r="BZ1796" i="1"/>
  <c r="BT1796" i="1"/>
  <c r="AT1796" i="1"/>
  <c r="AS1796" i="1"/>
  <c r="AR1796" i="1"/>
  <c r="AQ1796" i="1"/>
  <c r="AP1796" i="1"/>
  <c r="AO1796" i="1"/>
  <c r="A1796" i="1"/>
  <c r="CK1795" i="1"/>
  <c r="CJ1795" i="1"/>
  <c r="CE1795" i="1"/>
  <c r="CB1795" i="1"/>
  <c r="BZ1795" i="1"/>
  <c r="BT1795" i="1"/>
  <c r="AT1795" i="1"/>
  <c r="AS1795" i="1"/>
  <c r="AR1795" i="1"/>
  <c r="AQ1795" i="1"/>
  <c r="AP1795" i="1"/>
  <c r="AO1795" i="1"/>
  <c r="A1795" i="1"/>
  <c r="CK1794" i="1"/>
  <c r="CJ1794" i="1"/>
  <c r="CE1794" i="1"/>
  <c r="CB1794" i="1"/>
  <c r="BZ1794" i="1"/>
  <c r="BT1794" i="1"/>
  <c r="AT1794" i="1"/>
  <c r="AS1794" i="1"/>
  <c r="AR1794" i="1"/>
  <c r="AQ1794" i="1"/>
  <c r="AP1794" i="1"/>
  <c r="AO1794" i="1"/>
  <c r="A1794" i="1"/>
  <c r="CK1793" i="1"/>
  <c r="CJ1793" i="1"/>
  <c r="CE1793" i="1"/>
  <c r="CB1793" i="1"/>
  <c r="BZ1793" i="1"/>
  <c r="BT1793" i="1"/>
  <c r="AT1793" i="1"/>
  <c r="AS1793" i="1"/>
  <c r="AR1793" i="1"/>
  <c r="AQ1793" i="1"/>
  <c r="AP1793" i="1"/>
  <c r="AO1793" i="1"/>
  <c r="A1793" i="1"/>
  <c r="CK1792" i="1"/>
  <c r="CJ1792" i="1"/>
  <c r="CE1792" i="1"/>
  <c r="CB1792" i="1"/>
  <c r="BZ1792" i="1"/>
  <c r="BT1792" i="1"/>
  <c r="AT1792" i="1"/>
  <c r="AS1792" i="1"/>
  <c r="AR1792" i="1"/>
  <c r="AQ1792" i="1"/>
  <c r="AP1792" i="1"/>
  <c r="AO1792" i="1"/>
  <c r="A1792" i="1"/>
  <c r="CK1791" i="1"/>
  <c r="CJ1791" i="1"/>
  <c r="CB1791" i="1"/>
  <c r="BZ1791" i="1"/>
  <c r="BT1791" i="1"/>
  <c r="AW1791" i="1"/>
  <c r="A1791" i="1"/>
  <c r="CK1790" i="1"/>
  <c r="CJ1790" i="1"/>
  <c r="CE1790" i="1"/>
  <c r="CB1790" i="1"/>
  <c r="BZ1790" i="1"/>
  <c r="BT1790" i="1"/>
  <c r="A1790" i="1"/>
  <c r="CK1789" i="1"/>
  <c r="CJ1789" i="1"/>
  <c r="CE1789" i="1"/>
  <c r="CB1789" i="1"/>
  <c r="BZ1789" i="1"/>
  <c r="BT1789" i="1"/>
  <c r="AT1789" i="1"/>
  <c r="AS1789" i="1"/>
  <c r="AR1789" i="1"/>
  <c r="AQ1789" i="1"/>
  <c r="AP1789" i="1"/>
  <c r="AO1789" i="1"/>
  <c r="A1789" i="1"/>
  <c r="CK1788" i="1"/>
  <c r="CJ1788" i="1"/>
  <c r="CE1788" i="1"/>
  <c r="CB1788" i="1"/>
  <c r="BZ1788" i="1"/>
  <c r="BT1788" i="1"/>
  <c r="AT1788" i="1"/>
  <c r="AS1788" i="1"/>
  <c r="AR1788" i="1"/>
  <c r="AQ1788" i="1"/>
  <c r="AP1788" i="1"/>
  <c r="AO1788" i="1"/>
  <c r="A1788" i="1"/>
  <c r="CK1787" i="1"/>
  <c r="CJ1787" i="1"/>
  <c r="CE1787" i="1"/>
  <c r="CB1787" i="1"/>
  <c r="BZ1787" i="1"/>
  <c r="BT1787" i="1"/>
  <c r="A1787" i="1"/>
  <c r="CK1786" i="1"/>
  <c r="CJ1786" i="1"/>
  <c r="CE1786" i="1"/>
  <c r="CB1786" i="1"/>
  <c r="BZ1786" i="1"/>
  <c r="BT1786" i="1"/>
  <c r="AT1786" i="1"/>
  <c r="AS1786" i="1"/>
  <c r="AR1786" i="1"/>
  <c r="AQ1786" i="1"/>
  <c r="AP1786" i="1"/>
  <c r="AO1786" i="1"/>
  <c r="A1786" i="1"/>
  <c r="CK1785" i="1"/>
  <c r="CJ1785" i="1"/>
  <c r="CE1785" i="1"/>
  <c r="CB1785" i="1"/>
  <c r="BZ1785" i="1"/>
  <c r="BT1785" i="1"/>
  <c r="A1785" i="1"/>
  <c r="CK1784" i="1"/>
  <c r="CJ1784" i="1"/>
  <c r="CE1784" i="1"/>
  <c r="CB1784" i="1"/>
  <c r="BZ1784" i="1"/>
  <c r="BT1784" i="1"/>
  <c r="AT1784" i="1"/>
  <c r="AS1784" i="1"/>
  <c r="AR1784" i="1"/>
  <c r="AQ1784" i="1"/>
  <c r="AP1784" i="1"/>
  <c r="AO1784" i="1"/>
  <c r="A1784" i="1"/>
  <c r="CK1783" i="1"/>
  <c r="CJ1783" i="1"/>
  <c r="CE1783" i="1"/>
  <c r="CB1783" i="1"/>
  <c r="BZ1783" i="1"/>
  <c r="BT1783" i="1"/>
  <c r="AT1783" i="1"/>
  <c r="AS1783" i="1"/>
  <c r="AR1783" i="1"/>
  <c r="AQ1783" i="1"/>
  <c r="AP1783" i="1"/>
  <c r="AO1783" i="1"/>
  <c r="A1783" i="1"/>
  <c r="CK1782" i="1"/>
  <c r="CJ1782" i="1"/>
  <c r="CE1782" i="1"/>
  <c r="CB1782" i="1"/>
  <c r="BZ1782" i="1"/>
  <c r="BT1782" i="1"/>
  <c r="A1782" i="1"/>
  <c r="CM1781" i="1"/>
  <c r="CK1781" i="1"/>
  <c r="CJ1781" i="1"/>
  <c r="CE1781" i="1"/>
  <c r="CB1781" i="1"/>
  <c r="BZ1781" i="1"/>
  <c r="BT1781" i="1"/>
  <c r="AW1781" i="1"/>
  <c r="A1781" i="1"/>
  <c r="CM1780" i="1"/>
  <c r="CK1780" i="1"/>
  <c r="CJ1780" i="1"/>
  <c r="CE1780" i="1"/>
  <c r="CB1780" i="1"/>
  <c r="BZ1780" i="1"/>
  <c r="BT1780" i="1"/>
  <c r="AW1780" i="1"/>
  <c r="A1780" i="1"/>
  <c r="CM1779" i="1"/>
  <c r="CK1779" i="1"/>
  <c r="CJ1779" i="1"/>
  <c r="CE1779" i="1"/>
  <c r="CB1779" i="1"/>
  <c r="BZ1779" i="1"/>
  <c r="BT1779" i="1"/>
  <c r="AW1779" i="1"/>
  <c r="A1779" i="1"/>
  <c r="CM1778" i="1"/>
  <c r="CK1778" i="1"/>
  <c r="CJ1778" i="1"/>
  <c r="CE1778" i="1"/>
  <c r="CB1778" i="1"/>
  <c r="BZ1778" i="1"/>
  <c r="BT1778" i="1"/>
  <c r="AW1778" i="1"/>
  <c r="A1778" i="1"/>
  <c r="CM1777" i="1"/>
  <c r="CK1777" i="1"/>
  <c r="CJ1777" i="1"/>
  <c r="CE1777" i="1"/>
  <c r="CB1777" i="1"/>
  <c r="BZ1777" i="1"/>
  <c r="BT1777" i="1"/>
  <c r="AW1777" i="1"/>
  <c r="A1777" i="1"/>
  <c r="CM1776" i="1"/>
  <c r="CK1776" i="1"/>
  <c r="CJ1776" i="1"/>
  <c r="CE1776" i="1"/>
  <c r="CB1776" i="1"/>
  <c r="BZ1776" i="1"/>
  <c r="BT1776" i="1"/>
  <c r="AW1776" i="1"/>
  <c r="A1776" i="1"/>
  <c r="CM1775" i="1"/>
  <c r="CK1775" i="1"/>
  <c r="CJ1775" i="1"/>
  <c r="CE1775" i="1"/>
  <c r="CB1775" i="1"/>
  <c r="BZ1775" i="1"/>
  <c r="BT1775" i="1"/>
  <c r="AW1775" i="1"/>
  <c r="A1775" i="1"/>
  <c r="CM1774" i="1"/>
  <c r="CK1774" i="1"/>
  <c r="CJ1774" i="1"/>
  <c r="CE1774" i="1"/>
  <c r="CB1774" i="1"/>
  <c r="BZ1774" i="1"/>
  <c r="BT1774" i="1"/>
  <c r="AW1774" i="1"/>
  <c r="A1774" i="1"/>
  <c r="CM1773" i="1"/>
  <c r="CK1773" i="1"/>
  <c r="CJ1773" i="1"/>
  <c r="CE1773" i="1"/>
  <c r="CB1773" i="1"/>
  <c r="BZ1773" i="1"/>
  <c r="BT1773" i="1"/>
  <c r="AW1773" i="1"/>
  <c r="A1773" i="1"/>
  <c r="CM1772" i="1"/>
  <c r="CK1772" i="1"/>
  <c r="CJ1772" i="1"/>
  <c r="CE1772" i="1"/>
  <c r="CB1772" i="1"/>
  <c r="BZ1772" i="1"/>
  <c r="BT1772" i="1"/>
  <c r="AT1772" i="1"/>
  <c r="AS1772" i="1"/>
  <c r="AR1772" i="1"/>
  <c r="AQ1772" i="1"/>
  <c r="AP1772" i="1"/>
  <c r="AO1772" i="1"/>
  <c r="AN1772" i="1"/>
  <c r="A1772" i="1"/>
  <c r="CM1771" i="1"/>
  <c r="CK1771" i="1"/>
  <c r="CJ1771" i="1"/>
  <c r="CE1771" i="1"/>
  <c r="CB1771" i="1"/>
  <c r="BZ1771" i="1"/>
  <c r="BT1771" i="1"/>
  <c r="AT1771" i="1"/>
  <c r="AS1771" i="1"/>
  <c r="AR1771" i="1"/>
  <c r="AQ1771" i="1"/>
  <c r="AP1771" i="1"/>
  <c r="AO1771" i="1"/>
  <c r="AN1771" i="1"/>
  <c r="A1771" i="1"/>
  <c r="CM1770" i="1"/>
  <c r="CK1770" i="1"/>
  <c r="CJ1770" i="1"/>
  <c r="CE1770" i="1"/>
  <c r="CB1770" i="1"/>
  <c r="BZ1770" i="1"/>
  <c r="AT1770" i="1"/>
  <c r="AS1770" i="1"/>
  <c r="AR1770" i="1"/>
  <c r="AQ1770" i="1"/>
  <c r="AP1770" i="1"/>
  <c r="AO1770" i="1"/>
  <c r="CM1769" i="1"/>
  <c r="CK1769" i="1"/>
  <c r="CJ1769" i="1"/>
  <c r="CE1769" i="1"/>
  <c r="CB1769" i="1"/>
  <c r="BZ1769" i="1"/>
  <c r="AT1769" i="1"/>
  <c r="AS1769" i="1"/>
  <c r="AR1769" i="1"/>
  <c r="AQ1769" i="1"/>
  <c r="AP1769" i="1"/>
  <c r="AO1769" i="1"/>
  <c r="CK1768" i="1"/>
  <c r="CJ1768" i="1"/>
  <c r="CE1768" i="1"/>
  <c r="CB1768" i="1"/>
  <c r="BZ1768" i="1"/>
  <c r="BU1768" i="1"/>
  <c r="CM1768" i="1" s="1"/>
  <c r="BT1768" i="1"/>
  <c r="AT1768" i="1"/>
  <c r="AS1768" i="1"/>
  <c r="AR1768" i="1"/>
  <c r="AQ1768" i="1"/>
  <c r="AP1768" i="1"/>
  <c r="AO1768" i="1"/>
  <c r="AN1768" i="1"/>
  <c r="A1768" i="1"/>
  <c r="CK1767" i="1"/>
  <c r="CJ1767" i="1"/>
  <c r="CE1767" i="1"/>
  <c r="BZ1767" i="1"/>
  <c r="AT1767" i="1"/>
  <c r="AS1767" i="1"/>
  <c r="AR1767" i="1"/>
  <c r="AQ1767" i="1"/>
  <c r="AP1767" i="1"/>
  <c r="AO1767" i="1"/>
  <c r="AN1767" i="1"/>
  <c r="CK1766" i="1"/>
  <c r="CJ1766" i="1"/>
  <c r="CE1766" i="1"/>
  <c r="BZ1766" i="1"/>
  <c r="AT1766" i="1"/>
  <c r="AS1766" i="1"/>
  <c r="AR1766" i="1"/>
  <c r="AQ1766" i="1"/>
  <c r="AP1766" i="1"/>
  <c r="AO1766" i="1"/>
  <c r="AN1766" i="1"/>
  <c r="CK1765" i="1"/>
  <c r="CJ1765" i="1"/>
  <c r="CE1765" i="1"/>
  <c r="BZ1765" i="1"/>
  <c r="AT1765" i="1"/>
  <c r="AS1765" i="1"/>
  <c r="AR1765" i="1"/>
  <c r="AQ1765" i="1"/>
  <c r="AP1765" i="1"/>
  <c r="AO1765" i="1"/>
  <c r="AN1765" i="1"/>
  <c r="CM1764" i="1"/>
  <c r="CK1764" i="1"/>
  <c r="CJ1764" i="1"/>
  <c r="CE1764" i="1"/>
  <c r="CB1764" i="1"/>
  <c r="BZ1764" i="1"/>
  <c r="BT1764" i="1"/>
  <c r="A1764" i="1"/>
  <c r="CM1763" i="1"/>
  <c r="CK1763" i="1"/>
  <c r="CJ1763" i="1"/>
  <c r="CE1763" i="1"/>
  <c r="CB1763" i="1"/>
  <c r="BZ1763" i="1"/>
  <c r="BT1763" i="1"/>
  <c r="A1763" i="1"/>
  <c r="CK1762" i="1"/>
  <c r="CJ1762" i="1"/>
  <c r="CE1762" i="1"/>
  <c r="CB1762" i="1"/>
  <c r="BZ1762" i="1"/>
  <c r="BT1762" i="1"/>
  <c r="AT1762" i="1"/>
  <c r="AS1762" i="1"/>
  <c r="AR1762" i="1"/>
  <c r="AQ1762" i="1"/>
  <c r="AP1762" i="1"/>
  <c r="AO1762" i="1"/>
  <c r="A1762" i="1"/>
  <c r="CK1761" i="1"/>
  <c r="CJ1761" i="1"/>
  <c r="CE1761" i="1"/>
  <c r="CB1761" i="1"/>
  <c r="BZ1761" i="1"/>
  <c r="BT1761" i="1"/>
  <c r="A1761" i="1"/>
  <c r="CK1760" i="1"/>
  <c r="CJ1760" i="1"/>
  <c r="CE1760" i="1"/>
  <c r="CB1760" i="1"/>
  <c r="BZ1760" i="1"/>
  <c r="BT1760" i="1"/>
  <c r="A1760" i="1"/>
  <c r="CK1759" i="1"/>
  <c r="CJ1759" i="1"/>
  <c r="CE1759" i="1"/>
  <c r="CB1759" i="1"/>
  <c r="BZ1759" i="1"/>
  <c r="BT1759" i="1"/>
  <c r="A1759" i="1"/>
  <c r="CK1758" i="1"/>
  <c r="CJ1758" i="1"/>
  <c r="CE1758" i="1"/>
  <c r="CB1758" i="1"/>
  <c r="BZ1758" i="1"/>
  <c r="BT1758" i="1"/>
  <c r="A1758" i="1"/>
  <c r="CK1757" i="1"/>
  <c r="CJ1757" i="1"/>
  <c r="CE1757" i="1"/>
  <c r="CB1757" i="1"/>
  <c r="BZ1757" i="1"/>
  <c r="BT1757" i="1"/>
  <c r="A1757" i="1"/>
  <c r="CK1756" i="1"/>
  <c r="CJ1756" i="1"/>
  <c r="CE1756" i="1"/>
  <c r="CB1756" i="1"/>
  <c r="BZ1756" i="1"/>
  <c r="BT1756" i="1"/>
  <c r="A1756" i="1"/>
  <c r="CK1755" i="1"/>
  <c r="CJ1755" i="1"/>
  <c r="CE1755" i="1"/>
  <c r="CB1755" i="1"/>
  <c r="BZ1755" i="1"/>
  <c r="BT1755" i="1"/>
  <c r="AW1755" i="1"/>
  <c r="A1755" i="1"/>
  <c r="CK1754" i="1"/>
  <c r="CJ1754" i="1"/>
  <c r="CE1754" i="1"/>
  <c r="CB1754" i="1"/>
  <c r="BZ1754" i="1"/>
  <c r="BT1754" i="1"/>
  <c r="A1754" i="1"/>
  <c r="CK1753" i="1"/>
  <c r="CJ1753" i="1"/>
  <c r="CE1753" i="1"/>
  <c r="CB1753" i="1"/>
  <c r="BZ1753" i="1"/>
  <c r="BT1753" i="1"/>
  <c r="A1753" i="1"/>
  <c r="CK1752" i="1"/>
  <c r="CJ1752" i="1"/>
  <c r="CE1752" i="1"/>
  <c r="CB1752" i="1"/>
  <c r="BZ1752" i="1"/>
  <c r="BT1752" i="1"/>
  <c r="A1752" i="1"/>
  <c r="CK1751" i="1"/>
  <c r="CJ1751" i="1"/>
  <c r="CE1751" i="1"/>
  <c r="CB1751" i="1"/>
  <c r="BZ1751" i="1"/>
  <c r="BT1751" i="1"/>
  <c r="A1751" i="1"/>
  <c r="CK1750" i="1"/>
  <c r="CJ1750" i="1"/>
  <c r="CE1750" i="1"/>
  <c r="CB1750" i="1"/>
  <c r="BZ1750" i="1"/>
  <c r="BT1750" i="1"/>
  <c r="A1750" i="1"/>
  <c r="CK1749" i="1"/>
  <c r="CJ1749" i="1"/>
  <c r="CE1749" i="1"/>
  <c r="CB1749" i="1"/>
  <c r="BZ1749" i="1"/>
  <c r="BT1749" i="1"/>
  <c r="A1749" i="1"/>
  <c r="CK1748" i="1"/>
  <c r="CJ1748" i="1"/>
  <c r="CE1748" i="1"/>
  <c r="CB1748" i="1"/>
  <c r="BZ1748" i="1"/>
  <c r="BT1748" i="1"/>
  <c r="AW1748" i="1"/>
  <c r="A1748" i="1"/>
  <c r="CK1747" i="1"/>
  <c r="CJ1747" i="1"/>
  <c r="CE1747" i="1"/>
  <c r="CB1747" i="1"/>
  <c r="BZ1747" i="1"/>
  <c r="BT1747" i="1"/>
  <c r="A1747" i="1"/>
  <c r="CK1746" i="1"/>
  <c r="CJ1746" i="1"/>
  <c r="CE1746" i="1"/>
  <c r="CB1746" i="1"/>
  <c r="BZ1746" i="1"/>
  <c r="BT1746" i="1"/>
  <c r="A1746" i="1"/>
  <c r="CK1745" i="1"/>
  <c r="CJ1745" i="1"/>
  <c r="CB1745" i="1"/>
  <c r="BZ1745" i="1"/>
  <c r="BT1745" i="1"/>
  <c r="AT1745" i="1"/>
  <c r="AS1745" i="1"/>
  <c r="AR1745" i="1"/>
  <c r="AQ1745" i="1"/>
  <c r="AP1745" i="1"/>
  <c r="AO1745" i="1"/>
  <c r="A1745" i="1"/>
  <c r="CM1744" i="1"/>
  <c r="CK1744" i="1"/>
  <c r="CJ1744" i="1"/>
  <c r="CE1744" i="1"/>
  <c r="CB1744" i="1"/>
  <c r="BZ1744" i="1"/>
  <c r="BT1744" i="1"/>
  <c r="AW1744" i="1"/>
  <c r="A1744" i="1"/>
  <c r="CM1743" i="1"/>
  <c r="CK1743" i="1"/>
  <c r="CJ1743" i="1"/>
  <c r="CB1743" i="1"/>
  <c r="BZ1743" i="1"/>
  <c r="BT1743" i="1"/>
  <c r="A1743" i="1"/>
  <c r="CM1742" i="1"/>
  <c r="CK1742" i="1"/>
  <c r="CJ1742" i="1"/>
  <c r="CB1742" i="1"/>
  <c r="BZ1742" i="1"/>
  <c r="BT1742" i="1"/>
  <c r="CM1741" i="1"/>
  <c r="CK1741" i="1"/>
  <c r="CJ1741" i="1"/>
  <c r="CE1741" i="1"/>
  <c r="CB1741" i="1"/>
  <c r="BZ1741" i="1"/>
  <c r="BT1741" i="1"/>
  <c r="A1741" i="1"/>
  <c r="CM1740" i="1"/>
  <c r="CK1740" i="1"/>
  <c r="CJ1740" i="1"/>
  <c r="CE1740" i="1"/>
  <c r="CB1740" i="1"/>
  <c r="BZ1740" i="1"/>
  <c r="BT1740" i="1"/>
  <c r="AW1740" i="1"/>
  <c r="A1740" i="1"/>
  <c r="CK1739" i="1"/>
  <c r="CJ1739" i="1"/>
  <c r="CE1739" i="1"/>
  <c r="CB1739" i="1"/>
  <c r="BZ1739" i="1"/>
  <c r="BT1739" i="1"/>
  <c r="AT1739" i="1"/>
  <c r="AS1739" i="1"/>
  <c r="AR1739" i="1"/>
  <c r="AQ1739" i="1"/>
  <c r="AP1739" i="1"/>
  <c r="AO1739" i="1"/>
  <c r="A1739" i="1"/>
  <c r="CK1738" i="1"/>
  <c r="CJ1738" i="1"/>
  <c r="CE1738" i="1"/>
  <c r="CB1738" i="1"/>
  <c r="BZ1738" i="1"/>
  <c r="BT1738" i="1"/>
  <c r="AW1738" i="1"/>
  <c r="A1738" i="1"/>
  <c r="CK1737" i="1"/>
  <c r="CJ1737" i="1"/>
  <c r="CE1737" i="1"/>
  <c r="CB1737" i="1"/>
  <c r="BZ1737" i="1"/>
  <c r="BT1737" i="1"/>
  <c r="A1737" i="1"/>
  <c r="CK1736" i="1"/>
  <c r="CJ1736" i="1"/>
  <c r="CE1736" i="1"/>
  <c r="CB1736" i="1"/>
  <c r="BZ1736" i="1"/>
  <c r="BT1736" i="1"/>
  <c r="AW1736" i="1"/>
  <c r="AT1736" i="1"/>
  <c r="AS1736" i="1"/>
  <c r="AR1736" i="1"/>
  <c r="AQ1736" i="1"/>
  <c r="AP1736" i="1"/>
  <c r="AO1736" i="1"/>
  <c r="A1736" i="1"/>
  <c r="CK1735" i="1"/>
  <c r="CJ1735" i="1"/>
  <c r="CE1735" i="1"/>
  <c r="CB1735" i="1"/>
  <c r="BZ1735" i="1"/>
  <c r="BT1735" i="1"/>
  <c r="A1735" i="1"/>
  <c r="CK1734" i="1"/>
  <c r="CJ1734" i="1"/>
  <c r="CE1734" i="1"/>
  <c r="CB1734" i="1"/>
  <c r="BZ1734" i="1"/>
  <c r="BT1734" i="1"/>
  <c r="A1734" i="1"/>
  <c r="CK1733" i="1"/>
  <c r="CJ1733" i="1"/>
  <c r="CB1733" i="1"/>
  <c r="BZ1733" i="1"/>
  <c r="AW1733" i="1"/>
  <c r="CK1732" i="1"/>
  <c r="CJ1732" i="1"/>
  <c r="CB1732" i="1"/>
  <c r="BZ1732" i="1"/>
  <c r="AW1732" i="1"/>
  <c r="CK1731" i="1"/>
  <c r="CJ1731" i="1"/>
  <c r="CE1731" i="1"/>
  <c r="CB1731" i="1"/>
  <c r="BZ1731" i="1"/>
  <c r="BT1731" i="1"/>
  <c r="AT1731" i="1"/>
  <c r="AS1731" i="1"/>
  <c r="AR1731" i="1"/>
  <c r="AQ1731" i="1"/>
  <c r="AP1731" i="1"/>
  <c r="AO1731" i="1"/>
  <c r="A1731" i="1"/>
  <c r="CK1730" i="1"/>
  <c r="CJ1730" i="1"/>
  <c r="CE1730" i="1"/>
  <c r="CB1730" i="1"/>
  <c r="BZ1730" i="1"/>
  <c r="BT1730" i="1"/>
  <c r="AT1730" i="1"/>
  <c r="AS1730" i="1"/>
  <c r="AR1730" i="1"/>
  <c r="AQ1730" i="1"/>
  <c r="AP1730" i="1"/>
  <c r="AO1730" i="1"/>
  <c r="A1730" i="1"/>
  <c r="CK1729" i="1"/>
  <c r="CJ1729" i="1"/>
  <c r="CE1729" i="1"/>
  <c r="CB1729" i="1"/>
  <c r="BZ1729" i="1"/>
  <c r="BT1729" i="1"/>
  <c r="AT1729" i="1"/>
  <c r="AS1729" i="1"/>
  <c r="AR1729" i="1"/>
  <c r="AQ1729" i="1"/>
  <c r="AP1729" i="1"/>
  <c r="AO1729" i="1"/>
  <c r="A1729" i="1"/>
  <c r="CK1728" i="1"/>
  <c r="CJ1728" i="1"/>
  <c r="CE1728" i="1"/>
  <c r="CB1728" i="1"/>
  <c r="BZ1728" i="1"/>
  <c r="BT1728" i="1"/>
  <c r="AT1728" i="1"/>
  <c r="AS1728" i="1"/>
  <c r="AR1728" i="1"/>
  <c r="AQ1728" i="1"/>
  <c r="AP1728" i="1"/>
  <c r="AO1728" i="1"/>
  <c r="A1728" i="1"/>
  <c r="CK1727" i="1"/>
  <c r="CJ1727" i="1"/>
  <c r="CE1727" i="1"/>
  <c r="CB1727" i="1"/>
  <c r="BZ1727" i="1"/>
  <c r="BT1727" i="1"/>
  <c r="AT1727" i="1"/>
  <c r="AS1727" i="1"/>
  <c r="AR1727" i="1"/>
  <c r="AQ1727" i="1"/>
  <c r="AP1727" i="1"/>
  <c r="AO1727" i="1"/>
  <c r="A1727" i="1"/>
  <c r="CK1726" i="1"/>
  <c r="CJ1726" i="1"/>
  <c r="CE1726" i="1"/>
  <c r="CB1726" i="1"/>
  <c r="BZ1726" i="1"/>
  <c r="BT1726" i="1"/>
  <c r="AT1726" i="1"/>
  <c r="AS1726" i="1"/>
  <c r="AR1726" i="1"/>
  <c r="AQ1726" i="1"/>
  <c r="AP1726" i="1"/>
  <c r="AO1726" i="1"/>
  <c r="A1726" i="1"/>
  <c r="CK1725" i="1"/>
  <c r="CJ1725" i="1"/>
  <c r="CE1725" i="1"/>
  <c r="CB1725" i="1"/>
  <c r="BZ1725" i="1"/>
  <c r="BT1725" i="1"/>
  <c r="AT1725" i="1"/>
  <c r="AS1725" i="1"/>
  <c r="AR1725" i="1"/>
  <c r="AQ1725" i="1"/>
  <c r="AP1725" i="1"/>
  <c r="AO1725" i="1"/>
  <c r="A1725" i="1"/>
  <c r="CK1724" i="1"/>
  <c r="CJ1724" i="1"/>
  <c r="CE1724" i="1"/>
  <c r="CB1724" i="1"/>
  <c r="BZ1724" i="1"/>
  <c r="AW1724" i="1"/>
  <c r="CK1723" i="1"/>
  <c r="CJ1723" i="1"/>
  <c r="CE1723" i="1"/>
  <c r="CB1723" i="1"/>
  <c r="BZ1723" i="1"/>
  <c r="BT1723" i="1"/>
  <c r="A1723" i="1"/>
  <c r="CK1722" i="1"/>
  <c r="CJ1722" i="1"/>
  <c r="CE1722" i="1"/>
  <c r="CB1722" i="1"/>
  <c r="BZ1722" i="1"/>
  <c r="BT1722" i="1"/>
  <c r="AT1722" i="1"/>
  <c r="AS1722" i="1"/>
  <c r="AR1722" i="1"/>
  <c r="AQ1722" i="1"/>
  <c r="AP1722" i="1"/>
  <c r="AO1722" i="1"/>
  <c r="A1722" i="1"/>
  <c r="CM1721" i="1"/>
  <c r="CK1721" i="1"/>
  <c r="CJ1721" i="1"/>
  <c r="CE1721" i="1"/>
  <c r="CB1721" i="1"/>
  <c r="BZ1721" i="1"/>
  <c r="BU1721" i="1"/>
  <c r="BT1721" i="1"/>
  <c r="AT1721" i="1"/>
  <c r="AS1721" i="1"/>
  <c r="AR1721" i="1"/>
  <c r="AQ1721" i="1"/>
  <c r="AP1721" i="1"/>
  <c r="AO1721" i="1"/>
  <c r="A1721" i="1"/>
  <c r="CM1720" i="1"/>
  <c r="CK1720" i="1"/>
  <c r="CJ1720" i="1"/>
  <c r="CE1720" i="1"/>
  <c r="CB1720" i="1"/>
  <c r="BZ1720" i="1"/>
  <c r="BU1720" i="1"/>
  <c r="BT1720" i="1"/>
  <c r="AT1720" i="1"/>
  <c r="AS1720" i="1"/>
  <c r="AR1720" i="1"/>
  <c r="AQ1720" i="1"/>
  <c r="AP1720" i="1"/>
  <c r="AO1720" i="1"/>
  <c r="A1720" i="1"/>
  <c r="CK1719" i="1"/>
  <c r="CJ1719" i="1"/>
  <c r="CE1719" i="1"/>
  <c r="CB1719" i="1"/>
  <c r="BZ1719" i="1"/>
  <c r="BU1719" i="1"/>
  <c r="CM1719" i="1" s="1"/>
  <c r="BT1719" i="1"/>
  <c r="BF1719" i="1"/>
  <c r="AT1719" i="1"/>
  <c r="AS1719" i="1"/>
  <c r="AR1719" i="1"/>
  <c r="AQ1719" i="1"/>
  <c r="AP1719" i="1"/>
  <c r="AO1719" i="1"/>
  <c r="AN1719" i="1"/>
  <c r="A1719" i="1"/>
  <c r="CM1718" i="1"/>
  <c r="CK1718" i="1"/>
  <c r="CJ1718" i="1"/>
  <c r="CE1718" i="1"/>
  <c r="CB1718" i="1"/>
  <c r="BZ1718" i="1"/>
  <c r="BU1718" i="1"/>
  <c r="BT1718" i="1"/>
  <c r="BF1718" i="1"/>
  <c r="AT1718" i="1"/>
  <c r="AS1718" i="1"/>
  <c r="AR1718" i="1"/>
  <c r="AQ1718" i="1"/>
  <c r="AP1718" i="1"/>
  <c r="AO1718" i="1"/>
  <c r="AN1718" i="1"/>
  <c r="A1718" i="1"/>
  <c r="CK1717" i="1"/>
  <c r="CJ1717" i="1"/>
  <c r="CE1717" i="1"/>
  <c r="CB1717" i="1"/>
  <c r="BZ1717" i="1"/>
  <c r="BT1717" i="1"/>
  <c r="AT1717" i="1"/>
  <c r="AS1717" i="1"/>
  <c r="AR1717" i="1"/>
  <c r="AQ1717" i="1"/>
  <c r="AP1717" i="1"/>
  <c r="AO1717" i="1"/>
  <c r="A1717" i="1"/>
  <c r="CK1716" i="1"/>
  <c r="CJ1716" i="1"/>
  <c r="CE1716" i="1"/>
  <c r="CB1716" i="1"/>
  <c r="BZ1716" i="1"/>
  <c r="BT1716" i="1"/>
  <c r="A1716" i="1"/>
  <c r="CK1715" i="1"/>
  <c r="CJ1715" i="1"/>
  <c r="CE1715" i="1"/>
  <c r="CB1715" i="1"/>
  <c r="BZ1715" i="1"/>
  <c r="BT1715" i="1"/>
  <c r="A1715" i="1"/>
  <c r="CK1714" i="1"/>
  <c r="CJ1714" i="1"/>
  <c r="CB1714" i="1"/>
  <c r="BZ1714" i="1"/>
  <c r="BT1714" i="1"/>
  <c r="A1714" i="1"/>
  <c r="CK1713" i="1"/>
  <c r="CJ1713" i="1"/>
  <c r="CE1713" i="1"/>
  <c r="CB1713" i="1"/>
  <c r="BZ1713" i="1"/>
  <c r="BT1713" i="1"/>
  <c r="A1713" i="1"/>
  <c r="CK1712" i="1"/>
  <c r="CJ1712" i="1"/>
  <c r="CE1712" i="1"/>
  <c r="CB1712" i="1"/>
  <c r="BZ1712" i="1"/>
  <c r="BT1712" i="1"/>
  <c r="AT1712" i="1"/>
  <c r="AS1712" i="1"/>
  <c r="AR1712" i="1"/>
  <c r="AQ1712" i="1"/>
  <c r="AP1712" i="1"/>
  <c r="AO1712" i="1"/>
  <c r="A1712" i="1"/>
  <c r="CK1711" i="1"/>
  <c r="CJ1711" i="1"/>
  <c r="CE1711" i="1"/>
  <c r="CB1711" i="1"/>
  <c r="BZ1711" i="1"/>
  <c r="BT1711" i="1"/>
  <c r="AW1711" i="1"/>
  <c r="AT1711" i="1"/>
  <c r="AS1711" i="1"/>
  <c r="AR1711" i="1"/>
  <c r="AQ1711" i="1"/>
  <c r="AP1711" i="1"/>
  <c r="AO1711" i="1"/>
  <c r="A1711" i="1"/>
  <c r="CK1710" i="1"/>
  <c r="CJ1710" i="1"/>
  <c r="CE1710" i="1"/>
  <c r="CB1710" i="1"/>
  <c r="BZ1710" i="1"/>
  <c r="BT1710" i="1"/>
  <c r="AT1710" i="1"/>
  <c r="AS1710" i="1"/>
  <c r="AR1710" i="1"/>
  <c r="AQ1710" i="1"/>
  <c r="AP1710" i="1"/>
  <c r="AO1710" i="1"/>
  <c r="A1710" i="1"/>
  <c r="CK1709" i="1"/>
  <c r="CJ1709" i="1"/>
  <c r="CE1709" i="1"/>
  <c r="CB1709" i="1"/>
  <c r="BZ1709" i="1"/>
  <c r="BT1709" i="1"/>
  <c r="AT1709" i="1"/>
  <c r="AS1709" i="1"/>
  <c r="AR1709" i="1"/>
  <c r="AQ1709" i="1"/>
  <c r="AP1709" i="1"/>
  <c r="AO1709" i="1"/>
  <c r="AN1709" i="1"/>
  <c r="A1709" i="1"/>
  <c r="CK1708" i="1"/>
  <c r="CJ1708" i="1"/>
  <c r="CF1708" i="1"/>
  <c r="CE1708" i="1"/>
  <c r="CB1708" i="1"/>
  <c r="BZ1708" i="1"/>
  <c r="BT1708" i="1"/>
  <c r="AT1708" i="1"/>
  <c r="AS1708" i="1"/>
  <c r="AR1708" i="1"/>
  <c r="AQ1708" i="1"/>
  <c r="AP1708" i="1"/>
  <c r="AO1708" i="1"/>
  <c r="A1708" i="1"/>
  <c r="CK1707" i="1"/>
  <c r="CJ1707" i="1"/>
  <c r="CE1707" i="1"/>
  <c r="CB1707" i="1"/>
  <c r="BZ1707" i="1"/>
  <c r="BT1707" i="1"/>
  <c r="AT1707" i="1"/>
  <c r="AS1707" i="1"/>
  <c r="AR1707" i="1"/>
  <c r="AQ1707" i="1"/>
  <c r="AP1707" i="1"/>
  <c r="AO1707" i="1"/>
  <c r="A1707" i="1"/>
  <c r="CK1706" i="1"/>
  <c r="CJ1706" i="1"/>
  <c r="CE1706" i="1"/>
  <c r="CB1706" i="1"/>
  <c r="BZ1706" i="1"/>
  <c r="A1706" i="1"/>
  <c r="CK1705" i="1"/>
  <c r="CJ1705" i="1"/>
  <c r="CE1705" i="1"/>
  <c r="CB1705" i="1"/>
  <c r="BZ1705" i="1"/>
  <c r="BT1705" i="1"/>
  <c r="A1705" i="1"/>
  <c r="CK1704" i="1"/>
  <c r="CJ1704" i="1"/>
  <c r="CE1704" i="1"/>
  <c r="CB1704" i="1"/>
  <c r="BZ1704" i="1"/>
  <c r="BT1704" i="1"/>
  <c r="AT1704" i="1"/>
  <c r="AS1704" i="1"/>
  <c r="AR1704" i="1"/>
  <c r="AQ1704" i="1"/>
  <c r="AP1704" i="1"/>
  <c r="AO1704" i="1"/>
  <c r="A1704" i="1"/>
  <c r="CK1703" i="1"/>
  <c r="CJ1703" i="1"/>
  <c r="CE1703" i="1"/>
  <c r="CB1703" i="1"/>
  <c r="BZ1703" i="1"/>
  <c r="BT1703" i="1"/>
  <c r="AT1703" i="1"/>
  <c r="AS1703" i="1"/>
  <c r="AR1703" i="1"/>
  <c r="AQ1703" i="1"/>
  <c r="AP1703" i="1"/>
  <c r="AO1703" i="1"/>
  <c r="A1703" i="1"/>
  <c r="CK1702" i="1"/>
  <c r="CJ1702" i="1"/>
  <c r="CE1702" i="1"/>
  <c r="CB1702" i="1"/>
  <c r="BZ1702" i="1"/>
  <c r="A1702" i="1"/>
  <c r="CK1701" i="1"/>
  <c r="CJ1701" i="1"/>
  <c r="CE1701" i="1"/>
  <c r="CB1701" i="1"/>
  <c r="BZ1701" i="1"/>
  <c r="BT1701" i="1"/>
  <c r="AT1701" i="1"/>
  <c r="AS1701" i="1"/>
  <c r="AR1701" i="1"/>
  <c r="AQ1701" i="1"/>
  <c r="AP1701" i="1"/>
  <c r="AO1701" i="1"/>
  <c r="A1701" i="1"/>
  <c r="CK1700" i="1"/>
  <c r="CJ1700" i="1"/>
  <c r="CE1700" i="1"/>
  <c r="CB1700" i="1"/>
  <c r="BZ1700" i="1"/>
  <c r="BT1700" i="1"/>
  <c r="AT1700" i="1"/>
  <c r="AS1700" i="1"/>
  <c r="AR1700" i="1"/>
  <c r="AQ1700" i="1"/>
  <c r="AP1700" i="1"/>
  <c r="AO1700" i="1"/>
  <c r="A1700" i="1"/>
  <c r="CK1699" i="1"/>
  <c r="CJ1699" i="1"/>
  <c r="CE1699" i="1"/>
  <c r="CB1699" i="1"/>
  <c r="BZ1699" i="1"/>
  <c r="BT1699" i="1"/>
  <c r="AT1699" i="1"/>
  <c r="AS1699" i="1"/>
  <c r="AR1699" i="1"/>
  <c r="AQ1699" i="1"/>
  <c r="AP1699" i="1"/>
  <c r="AO1699" i="1"/>
  <c r="A1699" i="1"/>
  <c r="CK1698" i="1"/>
  <c r="CJ1698" i="1"/>
  <c r="CE1698" i="1"/>
  <c r="CB1698" i="1"/>
  <c r="BZ1698" i="1"/>
  <c r="BT1698" i="1"/>
  <c r="AT1698" i="1"/>
  <c r="AS1698" i="1"/>
  <c r="AR1698" i="1"/>
  <c r="AQ1698" i="1"/>
  <c r="AP1698" i="1"/>
  <c r="AO1698" i="1"/>
  <c r="A1698" i="1"/>
  <c r="CK1697" i="1"/>
  <c r="CJ1697" i="1"/>
  <c r="CE1697" i="1"/>
  <c r="CB1697" i="1"/>
  <c r="BZ1697" i="1"/>
  <c r="BT1697" i="1"/>
  <c r="AW1697" i="1"/>
  <c r="A1697" i="1"/>
  <c r="CK1696" i="1"/>
  <c r="CJ1696" i="1"/>
  <c r="CE1696" i="1"/>
  <c r="CB1696" i="1"/>
  <c r="BZ1696" i="1"/>
  <c r="BT1696" i="1"/>
  <c r="A1696" i="1"/>
  <c r="CK1695" i="1"/>
  <c r="CJ1695" i="1"/>
  <c r="CE1695" i="1"/>
  <c r="CB1695" i="1"/>
  <c r="BZ1695" i="1"/>
  <c r="BT1695" i="1"/>
  <c r="AT1695" i="1"/>
  <c r="AS1695" i="1"/>
  <c r="AR1695" i="1"/>
  <c r="AQ1695" i="1"/>
  <c r="AP1695" i="1"/>
  <c r="AO1695" i="1"/>
  <c r="A1695" i="1"/>
  <c r="CK1694" i="1"/>
  <c r="CJ1694" i="1"/>
  <c r="CE1694" i="1"/>
  <c r="CB1694" i="1"/>
  <c r="BZ1694" i="1"/>
  <c r="BT1694" i="1"/>
  <c r="AT1694" i="1"/>
  <c r="AS1694" i="1"/>
  <c r="AR1694" i="1"/>
  <c r="AQ1694" i="1"/>
  <c r="AP1694" i="1"/>
  <c r="AO1694" i="1"/>
  <c r="A1694" i="1"/>
  <c r="CK1693" i="1"/>
  <c r="CJ1693" i="1"/>
  <c r="CE1693" i="1"/>
  <c r="CB1693" i="1"/>
  <c r="BZ1693" i="1"/>
  <c r="BT1693" i="1"/>
  <c r="AT1693" i="1"/>
  <c r="AS1693" i="1"/>
  <c r="AR1693" i="1"/>
  <c r="AQ1693" i="1"/>
  <c r="AP1693" i="1"/>
  <c r="AO1693" i="1"/>
  <c r="A1693" i="1"/>
  <c r="CK1692" i="1"/>
  <c r="CJ1692" i="1"/>
  <c r="CE1692" i="1"/>
  <c r="CB1692" i="1"/>
  <c r="BZ1692" i="1"/>
  <c r="BT1692" i="1"/>
  <c r="A1692" i="1"/>
  <c r="CK1691" i="1"/>
  <c r="CJ1691" i="1"/>
  <c r="CE1691" i="1"/>
  <c r="CB1691" i="1"/>
  <c r="BZ1691" i="1"/>
  <c r="BT1691" i="1"/>
  <c r="A1691" i="1"/>
  <c r="CK1690" i="1"/>
  <c r="CJ1690" i="1"/>
  <c r="CE1690" i="1"/>
  <c r="CB1690" i="1"/>
  <c r="BZ1690" i="1"/>
  <c r="BT1690" i="1"/>
  <c r="AT1690" i="1"/>
  <c r="AS1690" i="1"/>
  <c r="AR1690" i="1"/>
  <c r="AQ1690" i="1"/>
  <c r="AP1690" i="1"/>
  <c r="AO1690" i="1"/>
  <c r="A1690" i="1"/>
  <c r="CK1689" i="1"/>
  <c r="CJ1689" i="1"/>
  <c r="CE1689" i="1"/>
  <c r="CB1689" i="1"/>
  <c r="BZ1689" i="1"/>
  <c r="BT1689" i="1"/>
  <c r="AW1689" i="1"/>
  <c r="AT1689" i="1"/>
  <c r="AS1689" i="1"/>
  <c r="AR1689" i="1"/>
  <c r="AQ1689" i="1"/>
  <c r="AP1689" i="1"/>
  <c r="AO1689" i="1"/>
  <c r="A1689" i="1"/>
  <c r="CK1688" i="1"/>
  <c r="CJ1688" i="1"/>
  <c r="CE1688" i="1"/>
  <c r="CB1688" i="1"/>
  <c r="BZ1688" i="1"/>
  <c r="BT1688" i="1"/>
  <c r="AW1688" i="1"/>
  <c r="AT1688" i="1"/>
  <c r="AS1688" i="1"/>
  <c r="AR1688" i="1"/>
  <c r="AQ1688" i="1"/>
  <c r="AP1688" i="1"/>
  <c r="AO1688" i="1"/>
  <c r="A1688" i="1"/>
  <c r="CK1687" i="1"/>
  <c r="CJ1687" i="1"/>
  <c r="CE1687" i="1"/>
  <c r="CB1687" i="1"/>
  <c r="BZ1687" i="1"/>
  <c r="BT1687" i="1"/>
  <c r="AW1687" i="1"/>
  <c r="AT1687" i="1"/>
  <c r="AS1687" i="1"/>
  <c r="AR1687" i="1"/>
  <c r="AQ1687" i="1"/>
  <c r="AP1687" i="1"/>
  <c r="AO1687" i="1"/>
  <c r="A1687" i="1"/>
  <c r="CK1686" i="1"/>
  <c r="CJ1686" i="1"/>
  <c r="CE1686" i="1"/>
  <c r="CB1686" i="1"/>
  <c r="BZ1686" i="1"/>
  <c r="BT1686" i="1"/>
  <c r="AW1686" i="1"/>
  <c r="AT1686" i="1"/>
  <c r="AS1686" i="1"/>
  <c r="AR1686" i="1"/>
  <c r="AQ1686" i="1"/>
  <c r="AP1686" i="1"/>
  <c r="AO1686" i="1"/>
  <c r="A1686" i="1"/>
  <c r="CK1685" i="1"/>
  <c r="CJ1685" i="1"/>
  <c r="CE1685" i="1"/>
  <c r="CB1685" i="1"/>
  <c r="BZ1685" i="1"/>
  <c r="BT1685" i="1"/>
  <c r="AW1685" i="1"/>
  <c r="AT1685" i="1"/>
  <c r="AS1685" i="1"/>
  <c r="AR1685" i="1"/>
  <c r="AQ1685" i="1"/>
  <c r="AP1685" i="1"/>
  <c r="AO1685" i="1"/>
  <c r="A1685" i="1"/>
  <c r="CK1684" i="1"/>
  <c r="CJ1684" i="1"/>
  <c r="CE1684" i="1"/>
  <c r="CB1684" i="1"/>
  <c r="BZ1684" i="1"/>
  <c r="BT1684" i="1"/>
  <c r="AW1684" i="1"/>
  <c r="AT1684" i="1"/>
  <c r="AS1684" i="1"/>
  <c r="AR1684" i="1"/>
  <c r="AQ1684" i="1"/>
  <c r="AP1684" i="1"/>
  <c r="AO1684" i="1"/>
  <c r="A1684" i="1"/>
  <c r="CK1683" i="1"/>
  <c r="CJ1683" i="1"/>
  <c r="CE1683" i="1"/>
  <c r="CB1683" i="1"/>
  <c r="BZ1683" i="1"/>
  <c r="BT1683" i="1"/>
  <c r="AW1683" i="1"/>
  <c r="AT1683" i="1"/>
  <c r="AS1683" i="1"/>
  <c r="AR1683" i="1"/>
  <c r="AQ1683" i="1"/>
  <c r="AP1683" i="1"/>
  <c r="AO1683" i="1"/>
  <c r="A1683" i="1"/>
  <c r="CK1682" i="1"/>
  <c r="CJ1682" i="1"/>
  <c r="CE1682" i="1"/>
  <c r="CB1682" i="1"/>
  <c r="BZ1682" i="1"/>
  <c r="BT1682" i="1"/>
  <c r="AW1682" i="1"/>
  <c r="AT1682" i="1"/>
  <c r="AS1682" i="1"/>
  <c r="AR1682" i="1"/>
  <c r="AQ1682" i="1"/>
  <c r="AP1682" i="1"/>
  <c r="AO1682" i="1"/>
  <c r="A1682" i="1"/>
  <c r="CK1681" i="1"/>
  <c r="CJ1681" i="1"/>
  <c r="CE1681" i="1"/>
  <c r="CB1681" i="1"/>
  <c r="BZ1681" i="1"/>
  <c r="BT1681" i="1"/>
  <c r="A1681" i="1"/>
  <c r="CK1680" i="1"/>
  <c r="CJ1680" i="1"/>
  <c r="CE1680" i="1"/>
  <c r="CB1680" i="1"/>
  <c r="BZ1680" i="1"/>
  <c r="BT1680" i="1"/>
  <c r="AW1680" i="1"/>
  <c r="A1680" i="1"/>
  <c r="CK1679" i="1"/>
  <c r="CJ1679" i="1"/>
  <c r="CE1679" i="1"/>
  <c r="CB1679" i="1"/>
  <c r="BZ1679" i="1"/>
  <c r="BT1679" i="1"/>
  <c r="AT1679" i="1"/>
  <c r="AS1679" i="1"/>
  <c r="AR1679" i="1"/>
  <c r="AQ1679" i="1"/>
  <c r="AP1679" i="1"/>
  <c r="AO1679" i="1"/>
  <c r="A1679" i="1"/>
  <c r="CK1678" i="1"/>
  <c r="CJ1678" i="1"/>
  <c r="CE1678" i="1"/>
  <c r="CB1678" i="1"/>
  <c r="BZ1678" i="1"/>
  <c r="BT1678" i="1"/>
  <c r="AT1678" i="1"/>
  <c r="AS1678" i="1"/>
  <c r="AR1678" i="1"/>
  <c r="AQ1678" i="1"/>
  <c r="AP1678" i="1"/>
  <c r="AO1678" i="1"/>
  <c r="A1678" i="1"/>
  <c r="CK1677" i="1"/>
  <c r="CJ1677" i="1"/>
  <c r="CE1677" i="1"/>
  <c r="CB1677" i="1"/>
  <c r="BZ1677" i="1"/>
  <c r="BT1677" i="1"/>
  <c r="AT1677" i="1"/>
  <c r="AS1677" i="1"/>
  <c r="AR1677" i="1"/>
  <c r="AQ1677" i="1"/>
  <c r="AP1677" i="1"/>
  <c r="AO1677" i="1"/>
  <c r="A1677" i="1"/>
  <c r="CK1676" i="1"/>
  <c r="CJ1676" i="1"/>
  <c r="CE1676" i="1"/>
  <c r="CB1676" i="1"/>
  <c r="BZ1676" i="1"/>
  <c r="BT1676" i="1"/>
  <c r="AT1676" i="1"/>
  <c r="AS1676" i="1"/>
  <c r="AR1676" i="1"/>
  <c r="AQ1676" i="1"/>
  <c r="AP1676" i="1"/>
  <c r="AO1676" i="1"/>
  <c r="A1676" i="1"/>
  <c r="CK1675" i="1"/>
  <c r="CJ1675" i="1"/>
  <c r="CE1675" i="1"/>
  <c r="CB1675" i="1"/>
  <c r="BZ1675" i="1"/>
  <c r="BT1675" i="1"/>
  <c r="AT1675" i="1"/>
  <c r="AS1675" i="1"/>
  <c r="AR1675" i="1"/>
  <c r="AQ1675" i="1"/>
  <c r="AP1675" i="1"/>
  <c r="AO1675" i="1"/>
  <c r="A1675" i="1"/>
  <c r="CK1674" i="1"/>
  <c r="CJ1674" i="1"/>
  <c r="CE1674" i="1"/>
  <c r="CB1674" i="1"/>
  <c r="BZ1674" i="1"/>
  <c r="BT1674" i="1"/>
  <c r="AT1674" i="1"/>
  <c r="AS1674" i="1"/>
  <c r="AR1674" i="1"/>
  <c r="AQ1674" i="1"/>
  <c r="AP1674" i="1"/>
  <c r="AO1674" i="1"/>
  <c r="A1674" i="1"/>
  <c r="CK1673" i="1"/>
  <c r="CJ1673" i="1"/>
  <c r="CE1673" i="1"/>
  <c r="CB1673" i="1"/>
  <c r="BZ1673" i="1"/>
  <c r="BT1673" i="1"/>
  <c r="AT1673" i="1"/>
  <c r="AS1673" i="1"/>
  <c r="AR1673" i="1"/>
  <c r="AQ1673" i="1"/>
  <c r="AP1673" i="1"/>
  <c r="AO1673" i="1"/>
  <c r="A1673" i="1"/>
  <c r="CK1672" i="1"/>
  <c r="CJ1672" i="1"/>
  <c r="CE1672" i="1"/>
  <c r="CB1672" i="1"/>
  <c r="BZ1672" i="1"/>
  <c r="BT1672" i="1"/>
  <c r="AT1672" i="1"/>
  <c r="AS1672" i="1"/>
  <c r="AR1672" i="1"/>
  <c r="AQ1672" i="1"/>
  <c r="AP1672" i="1"/>
  <c r="AO1672" i="1"/>
  <c r="A1672" i="1"/>
  <c r="CK1671" i="1"/>
  <c r="CJ1671" i="1"/>
  <c r="CE1671" i="1"/>
  <c r="CB1671" i="1"/>
  <c r="BZ1671" i="1"/>
  <c r="BT1671" i="1"/>
  <c r="AT1671" i="1"/>
  <c r="AS1671" i="1"/>
  <c r="AR1671" i="1"/>
  <c r="AQ1671" i="1"/>
  <c r="AP1671" i="1"/>
  <c r="AO1671" i="1"/>
  <c r="A1671" i="1"/>
  <c r="CK1670" i="1"/>
  <c r="CJ1670" i="1"/>
  <c r="CE1670" i="1"/>
  <c r="CB1670" i="1"/>
  <c r="BZ1670" i="1"/>
  <c r="BT1670" i="1"/>
  <c r="AT1670" i="1"/>
  <c r="AS1670" i="1"/>
  <c r="AR1670" i="1"/>
  <c r="AQ1670" i="1"/>
  <c r="AP1670" i="1"/>
  <c r="AO1670" i="1"/>
  <c r="A1670" i="1"/>
  <c r="CK1669" i="1"/>
  <c r="CJ1669" i="1"/>
  <c r="CE1669" i="1"/>
  <c r="CB1669" i="1"/>
  <c r="BZ1669" i="1"/>
  <c r="BT1669" i="1"/>
  <c r="A1669" i="1"/>
  <c r="CK1668" i="1"/>
  <c r="CJ1668" i="1"/>
  <c r="CE1668" i="1"/>
  <c r="CB1668" i="1"/>
  <c r="BZ1668" i="1"/>
  <c r="BT1668" i="1"/>
  <c r="A1668" i="1"/>
  <c r="CK1667" i="1"/>
  <c r="CJ1667" i="1"/>
  <c r="CE1667" i="1"/>
  <c r="CB1667" i="1"/>
  <c r="BZ1667" i="1"/>
  <c r="BU1667" i="1"/>
  <c r="CM1667" i="1" s="1"/>
  <c r="BT1667" i="1"/>
  <c r="BF1667" i="1"/>
  <c r="AT1667" i="1"/>
  <c r="AS1667" i="1"/>
  <c r="AR1667" i="1"/>
  <c r="AQ1667" i="1"/>
  <c r="AP1667" i="1"/>
  <c r="AO1667" i="1"/>
  <c r="AN1667" i="1"/>
  <c r="A1667" i="1"/>
  <c r="CM1666" i="1"/>
  <c r="CK1666" i="1"/>
  <c r="CJ1666" i="1"/>
  <c r="CE1666" i="1"/>
  <c r="CB1666" i="1"/>
  <c r="BZ1666" i="1"/>
  <c r="BU1666" i="1"/>
  <c r="BT1666" i="1"/>
  <c r="BF1666" i="1"/>
  <c r="AT1666" i="1"/>
  <c r="AS1666" i="1"/>
  <c r="AR1666" i="1"/>
  <c r="AQ1666" i="1"/>
  <c r="AP1666" i="1"/>
  <c r="AO1666" i="1"/>
  <c r="AN1666" i="1"/>
  <c r="A1666" i="1"/>
  <c r="CK1665" i="1"/>
  <c r="CJ1665" i="1"/>
  <c r="CE1665" i="1"/>
  <c r="CB1665" i="1"/>
  <c r="BZ1665" i="1"/>
  <c r="BT1665" i="1"/>
  <c r="AT1665" i="1"/>
  <c r="AS1665" i="1"/>
  <c r="AR1665" i="1"/>
  <c r="AQ1665" i="1"/>
  <c r="AP1665" i="1"/>
  <c r="AO1665" i="1"/>
  <c r="A1665" i="1"/>
  <c r="CK1664" i="1"/>
  <c r="CJ1664" i="1"/>
  <c r="CE1664" i="1"/>
  <c r="CB1664" i="1"/>
  <c r="BZ1664" i="1"/>
  <c r="CK1663" i="1"/>
  <c r="CJ1663" i="1"/>
  <c r="CE1663" i="1"/>
  <c r="CB1663" i="1"/>
  <c r="BZ1663" i="1"/>
  <c r="AW1663" i="1"/>
  <c r="CK1662" i="1"/>
  <c r="CJ1662" i="1"/>
  <c r="CE1662" i="1"/>
  <c r="CB1662" i="1"/>
  <c r="BZ1662" i="1"/>
  <c r="BT1662" i="1"/>
  <c r="A1662" i="1"/>
  <c r="CM1661" i="1"/>
  <c r="CK1661" i="1"/>
  <c r="CJ1661" i="1"/>
  <c r="CE1661" i="1"/>
  <c r="CB1661" i="1"/>
  <c r="BZ1661" i="1"/>
  <c r="AT1661" i="1"/>
  <c r="AS1661" i="1"/>
  <c r="AR1661" i="1"/>
  <c r="AN1661" i="1"/>
  <c r="CM1660" i="1"/>
  <c r="CK1660" i="1"/>
  <c r="CJ1660" i="1"/>
  <c r="CE1660" i="1"/>
  <c r="CB1660" i="1"/>
  <c r="BZ1660" i="1"/>
  <c r="AT1660" i="1"/>
  <c r="AS1660" i="1"/>
  <c r="AR1660" i="1"/>
  <c r="AN1660" i="1"/>
  <c r="CK1659" i="1"/>
  <c r="CJ1659" i="1"/>
  <c r="CE1659" i="1"/>
  <c r="CB1659" i="1"/>
  <c r="BZ1659" i="1"/>
  <c r="BT1659" i="1"/>
  <c r="A1659" i="1"/>
  <c r="CK1658" i="1"/>
  <c r="CJ1658" i="1"/>
  <c r="CE1658" i="1"/>
  <c r="CB1658" i="1"/>
  <c r="BZ1658" i="1"/>
  <c r="BT1658" i="1"/>
  <c r="A1658" i="1"/>
  <c r="CK1657" i="1"/>
  <c r="CJ1657" i="1"/>
  <c r="CE1657" i="1"/>
  <c r="CB1657" i="1"/>
  <c r="BZ1657" i="1"/>
  <c r="BT1657" i="1"/>
  <c r="A1657" i="1"/>
  <c r="CK1656" i="1"/>
  <c r="CJ1656" i="1"/>
  <c r="CE1656" i="1"/>
  <c r="CB1656" i="1"/>
  <c r="BZ1656" i="1"/>
  <c r="BT1656" i="1"/>
  <c r="A1656" i="1"/>
  <c r="CK1655" i="1"/>
  <c r="CJ1655" i="1"/>
  <c r="CE1655" i="1"/>
  <c r="CB1655" i="1"/>
  <c r="BZ1655" i="1"/>
  <c r="BT1655" i="1"/>
  <c r="A1655" i="1"/>
  <c r="CM1654" i="1"/>
  <c r="CK1654" i="1"/>
  <c r="CJ1654" i="1"/>
  <c r="CB1654" i="1"/>
  <c r="BZ1654" i="1"/>
  <c r="A1654" i="1"/>
  <c r="CM1653" i="1"/>
  <c r="CK1653" i="1"/>
  <c r="CJ1653" i="1"/>
  <c r="CE1653" i="1"/>
  <c r="CB1653" i="1"/>
  <c r="BZ1653" i="1"/>
  <c r="BT1653" i="1"/>
  <c r="A1653" i="1"/>
  <c r="CM1652" i="1"/>
  <c r="CK1652" i="1"/>
  <c r="CJ1652" i="1"/>
  <c r="CE1652" i="1"/>
  <c r="CB1652" i="1"/>
  <c r="BZ1652" i="1"/>
  <c r="BT1652" i="1"/>
  <c r="AT1652" i="1"/>
  <c r="AS1652" i="1"/>
  <c r="AR1652" i="1"/>
  <c r="AQ1652" i="1"/>
  <c r="AP1652" i="1"/>
  <c r="AO1652" i="1"/>
  <c r="A1652" i="1"/>
  <c r="CM1651" i="1"/>
  <c r="CK1651" i="1"/>
  <c r="CJ1651" i="1"/>
  <c r="CB1651" i="1"/>
  <c r="BZ1651" i="1"/>
  <c r="CM1650" i="1"/>
  <c r="CK1650" i="1"/>
  <c r="CJ1650" i="1"/>
  <c r="CE1650" i="1"/>
  <c r="CB1650" i="1"/>
  <c r="BZ1650" i="1"/>
  <c r="BT1650" i="1"/>
  <c r="A1650" i="1"/>
  <c r="CM1649" i="1"/>
  <c r="CK1649" i="1"/>
  <c r="CJ1649" i="1"/>
  <c r="CB1649" i="1"/>
  <c r="BZ1649" i="1"/>
  <c r="CM1648" i="1"/>
  <c r="CK1648" i="1"/>
  <c r="CJ1648" i="1"/>
  <c r="CB1648" i="1"/>
  <c r="BZ1648" i="1"/>
  <c r="CM1647" i="1"/>
  <c r="CK1647" i="1"/>
  <c r="CJ1647" i="1"/>
  <c r="CE1647" i="1"/>
  <c r="CB1647" i="1"/>
  <c r="BZ1647" i="1"/>
  <c r="BT1647" i="1"/>
  <c r="A1647" i="1"/>
  <c r="CM1646" i="1"/>
  <c r="CK1646" i="1"/>
  <c r="CJ1646" i="1"/>
  <c r="BZ1646" i="1"/>
  <c r="CM1645" i="1"/>
  <c r="CK1645" i="1"/>
  <c r="CJ1645" i="1"/>
  <c r="CE1645" i="1"/>
  <c r="BZ1645" i="1"/>
  <c r="BT1645" i="1"/>
  <c r="A1645" i="1"/>
  <c r="CK1644" i="1"/>
  <c r="CJ1644" i="1"/>
  <c r="CE1644" i="1"/>
  <c r="BZ1644" i="1"/>
  <c r="AT1644" i="1"/>
  <c r="AS1644" i="1"/>
  <c r="AR1644" i="1"/>
  <c r="AQ1644" i="1"/>
  <c r="AP1644" i="1"/>
  <c r="AO1644" i="1"/>
  <c r="AN1644" i="1"/>
  <c r="CK1643" i="1"/>
  <c r="CJ1643" i="1"/>
  <c r="CE1643" i="1"/>
  <c r="BZ1643" i="1"/>
  <c r="AT1643" i="1"/>
  <c r="AS1643" i="1"/>
  <c r="AR1643" i="1"/>
  <c r="AQ1643" i="1"/>
  <c r="AP1643" i="1"/>
  <c r="AO1643" i="1"/>
  <c r="AN1643" i="1"/>
  <c r="CM1642" i="1"/>
  <c r="CK1642" i="1"/>
  <c r="CJ1642" i="1"/>
  <c r="CB1642" i="1"/>
  <c r="BZ1642" i="1"/>
  <c r="AW1642" i="1"/>
  <c r="CM1641" i="1"/>
  <c r="CK1641" i="1"/>
  <c r="CJ1641" i="1"/>
  <c r="CB1641" i="1"/>
  <c r="BZ1641" i="1"/>
  <c r="AW1641" i="1"/>
  <c r="CM1640" i="1"/>
  <c r="CK1640" i="1"/>
  <c r="CJ1640" i="1"/>
  <c r="CE1640" i="1"/>
  <c r="CB1640" i="1"/>
  <c r="BZ1640" i="1"/>
  <c r="BT1640" i="1"/>
  <c r="AW1640" i="1"/>
  <c r="A1640" i="1"/>
  <c r="CM1639" i="1"/>
  <c r="CK1639" i="1"/>
  <c r="CJ1639" i="1"/>
  <c r="CE1639" i="1"/>
  <c r="CB1639" i="1"/>
  <c r="BZ1639" i="1"/>
  <c r="BT1639" i="1"/>
  <c r="AT1639" i="1"/>
  <c r="AS1639" i="1"/>
  <c r="AR1639" i="1"/>
  <c r="AQ1639" i="1"/>
  <c r="AP1639" i="1"/>
  <c r="AO1639" i="1"/>
  <c r="A1639" i="1"/>
  <c r="CM1638" i="1"/>
  <c r="CK1638" i="1"/>
  <c r="CJ1638" i="1"/>
  <c r="CE1638" i="1"/>
  <c r="CB1638" i="1"/>
  <c r="BZ1638" i="1"/>
  <c r="BT1638" i="1"/>
  <c r="AT1638" i="1"/>
  <c r="AS1638" i="1"/>
  <c r="AR1638" i="1"/>
  <c r="AQ1638" i="1"/>
  <c r="AP1638" i="1"/>
  <c r="AO1638" i="1"/>
  <c r="A1638" i="1"/>
  <c r="CM1637" i="1"/>
  <c r="CK1637" i="1"/>
  <c r="CJ1637" i="1"/>
  <c r="CE1637" i="1"/>
  <c r="CB1637" i="1"/>
  <c r="BZ1637" i="1"/>
  <c r="BU1637" i="1"/>
  <c r="BT1637" i="1"/>
  <c r="AT1637" i="1"/>
  <c r="AS1637" i="1"/>
  <c r="AR1637" i="1"/>
  <c r="AQ1637" i="1"/>
  <c r="AP1637" i="1"/>
  <c r="AO1637" i="1"/>
  <c r="AN1637" i="1"/>
  <c r="A1637" i="1"/>
  <c r="CM1636" i="1"/>
  <c r="CK1636" i="1"/>
  <c r="CJ1636" i="1"/>
  <c r="CE1636" i="1"/>
  <c r="CB1636" i="1"/>
  <c r="BZ1636" i="1"/>
  <c r="BT1636" i="1"/>
  <c r="AT1636" i="1"/>
  <c r="AS1636" i="1"/>
  <c r="AR1636" i="1"/>
  <c r="AQ1636" i="1"/>
  <c r="AP1636" i="1"/>
  <c r="AO1636" i="1"/>
  <c r="A1636" i="1"/>
  <c r="CM1635" i="1"/>
  <c r="CK1635" i="1"/>
  <c r="CJ1635" i="1"/>
  <c r="CE1635" i="1"/>
  <c r="CB1635" i="1"/>
  <c r="BZ1635" i="1"/>
  <c r="BT1635" i="1"/>
  <c r="AT1635" i="1"/>
  <c r="AS1635" i="1"/>
  <c r="AR1635" i="1"/>
  <c r="AQ1635" i="1"/>
  <c r="AP1635" i="1"/>
  <c r="AO1635" i="1"/>
  <c r="A1635" i="1"/>
  <c r="CM1634" i="1"/>
  <c r="CK1634" i="1"/>
  <c r="CJ1634" i="1"/>
  <c r="CB1634" i="1"/>
  <c r="BZ1634" i="1"/>
  <c r="CM1633" i="1"/>
  <c r="CK1633" i="1"/>
  <c r="CJ1633" i="1"/>
  <c r="CB1633" i="1"/>
  <c r="BZ1633" i="1"/>
  <c r="CM1632" i="1"/>
  <c r="CK1632" i="1"/>
  <c r="CJ1632" i="1"/>
  <c r="CB1632" i="1"/>
  <c r="BZ1632" i="1"/>
  <c r="CM1631" i="1"/>
  <c r="CK1631" i="1"/>
  <c r="CJ1631" i="1"/>
  <c r="CE1631" i="1"/>
  <c r="CB1631" i="1"/>
  <c r="BZ1631" i="1"/>
  <c r="BT1631" i="1"/>
  <c r="A1631" i="1"/>
  <c r="CM1630" i="1"/>
  <c r="CK1630" i="1"/>
  <c r="CJ1630" i="1"/>
  <c r="CE1630" i="1"/>
  <c r="CB1630" i="1"/>
  <c r="BZ1630" i="1"/>
  <c r="BT1630" i="1"/>
  <c r="AT1630" i="1"/>
  <c r="AS1630" i="1"/>
  <c r="AR1630" i="1"/>
  <c r="AQ1630" i="1"/>
  <c r="AP1630" i="1"/>
  <c r="AO1630" i="1"/>
  <c r="A1630" i="1"/>
  <c r="CM1629" i="1"/>
  <c r="CK1629" i="1"/>
  <c r="CJ1629" i="1"/>
  <c r="CE1629" i="1"/>
  <c r="CB1629" i="1"/>
  <c r="BZ1629" i="1"/>
  <c r="BT1629" i="1"/>
  <c r="AT1629" i="1"/>
  <c r="AS1629" i="1"/>
  <c r="AR1629" i="1"/>
  <c r="AQ1629" i="1"/>
  <c r="AP1629" i="1"/>
  <c r="AO1629" i="1"/>
  <c r="A1629" i="1"/>
  <c r="CM1628" i="1"/>
  <c r="CK1628" i="1"/>
  <c r="CJ1628" i="1"/>
  <c r="CE1628" i="1"/>
  <c r="CB1628" i="1"/>
  <c r="BZ1628" i="1"/>
  <c r="BT1628" i="1"/>
  <c r="AT1628" i="1"/>
  <c r="AS1628" i="1"/>
  <c r="AR1628" i="1"/>
  <c r="AQ1628" i="1"/>
  <c r="AP1628" i="1"/>
  <c r="AO1628" i="1"/>
  <c r="A1628" i="1"/>
  <c r="CM1627" i="1"/>
  <c r="CK1627" i="1"/>
  <c r="CJ1627" i="1"/>
  <c r="CE1627" i="1"/>
  <c r="CB1627" i="1"/>
  <c r="BZ1627" i="1"/>
  <c r="BT1627" i="1"/>
  <c r="AT1627" i="1"/>
  <c r="AS1627" i="1"/>
  <c r="AR1627" i="1"/>
  <c r="AQ1627" i="1"/>
  <c r="AP1627" i="1"/>
  <c r="AO1627" i="1"/>
  <c r="A1627" i="1"/>
  <c r="CM1626" i="1"/>
  <c r="CK1626" i="1"/>
  <c r="CJ1626" i="1"/>
  <c r="CE1626" i="1"/>
  <c r="CB1626" i="1"/>
  <c r="BZ1626" i="1"/>
  <c r="BT1626" i="1"/>
  <c r="AT1626" i="1"/>
  <c r="AS1626" i="1"/>
  <c r="AR1626" i="1"/>
  <c r="AQ1626" i="1"/>
  <c r="AP1626" i="1"/>
  <c r="AO1626" i="1"/>
  <c r="A1626" i="1"/>
  <c r="CM1625" i="1"/>
  <c r="CK1625" i="1"/>
  <c r="CJ1625" i="1"/>
  <c r="CE1625" i="1"/>
  <c r="CB1625" i="1"/>
  <c r="BZ1625" i="1"/>
  <c r="BT1625" i="1"/>
  <c r="AT1625" i="1"/>
  <c r="AS1625" i="1"/>
  <c r="AR1625" i="1"/>
  <c r="AQ1625" i="1"/>
  <c r="AP1625" i="1"/>
  <c r="AO1625" i="1"/>
  <c r="A1625" i="1"/>
  <c r="CM1624" i="1"/>
  <c r="CK1624" i="1"/>
  <c r="CJ1624" i="1"/>
  <c r="CE1624" i="1"/>
  <c r="CB1624" i="1"/>
  <c r="BZ1624" i="1"/>
  <c r="BT1624" i="1"/>
  <c r="AT1624" i="1"/>
  <c r="AS1624" i="1"/>
  <c r="AR1624" i="1"/>
  <c r="AQ1624" i="1"/>
  <c r="AP1624" i="1"/>
  <c r="AO1624" i="1"/>
  <c r="A1624" i="1"/>
  <c r="CM1623" i="1"/>
  <c r="CK1623" i="1"/>
  <c r="CJ1623" i="1"/>
  <c r="CE1623" i="1"/>
  <c r="CB1623" i="1"/>
  <c r="BZ1623" i="1"/>
  <c r="BT1623" i="1"/>
  <c r="AT1623" i="1"/>
  <c r="AS1623" i="1"/>
  <c r="AR1623" i="1"/>
  <c r="AQ1623" i="1"/>
  <c r="AP1623" i="1"/>
  <c r="AO1623" i="1"/>
  <c r="A1623" i="1"/>
  <c r="CM1622" i="1"/>
  <c r="CK1622" i="1"/>
  <c r="CJ1622" i="1"/>
  <c r="CE1622" i="1"/>
  <c r="CB1622" i="1"/>
  <c r="BZ1622" i="1"/>
  <c r="BT1622" i="1"/>
  <c r="A1622" i="1"/>
  <c r="CM1621" i="1"/>
  <c r="CK1621" i="1"/>
  <c r="CJ1621" i="1"/>
  <c r="CE1621" i="1"/>
  <c r="CB1621" i="1"/>
  <c r="BZ1621" i="1"/>
  <c r="BT1621" i="1"/>
  <c r="A1621" i="1"/>
  <c r="CM1620" i="1"/>
  <c r="CK1620" i="1"/>
  <c r="CJ1620" i="1"/>
  <c r="CB1620" i="1"/>
  <c r="BZ1620" i="1"/>
  <c r="AX1620" i="1"/>
  <c r="AW1620" i="1"/>
  <c r="A1620" i="1"/>
  <c r="CM1619" i="1"/>
  <c r="CK1619" i="1"/>
  <c r="CJ1619" i="1"/>
  <c r="CE1619" i="1"/>
  <c r="CB1619" i="1"/>
  <c r="BZ1619" i="1"/>
  <c r="BT1619" i="1"/>
  <c r="AX1619" i="1"/>
  <c r="AW1619" i="1"/>
  <c r="A1619" i="1"/>
  <c r="CM1618" i="1"/>
  <c r="CK1618" i="1"/>
  <c r="CJ1618" i="1"/>
  <c r="CE1618" i="1"/>
  <c r="CB1618" i="1"/>
  <c r="BZ1618" i="1"/>
  <c r="BT1618" i="1"/>
  <c r="AX1618" i="1"/>
  <c r="AW1618" i="1"/>
  <c r="A1618" i="1"/>
  <c r="CM1617" i="1"/>
  <c r="CK1617" i="1"/>
  <c r="CJ1617" i="1"/>
  <c r="CE1617" i="1"/>
  <c r="CB1617" i="1"/>
  <c r="BZ1617" i="1"/>
  <c r="BT1617" i="1"/>
  <c r="A1617" i="1"/>
  <c r="CM1616" i="1"/>
  <c r="CK1616" i="1"/>
  <c r="CJ1616" i="1"/>
  <c r="CE1616" i="1"/>
  <c r="CB1616" i="1"/>
  <c r="BZ1616" i="1"/>
  <c r="BT1616" i="1"/>
  <c r="A1616" i="1"/>
  <c r="CM1615" i="1"/>
  <c r="CK1615" i="1"/>
  <c r="CJ1615" i="1"/>
  <c r="CE1615" i="1"/>
  <c r="CB1615" i="1"/>
  <c r="BZ1615" i="1"/>
  <c r="BT1615" i="1"/>
  <c r="A1615" i="1"/>
  <c r="CM1614" i="1"/>
  <c r="CK1614" i="1"/>
  <c r="CJ1614" i="1"/>
  <c r="CB1614" i="1"/>
  <c r="BZ1614" i="1"/>
  <c r="AX1614" i="1"/>
  <c r="AW1614" i="1"/>
  <c r="CM1613" i="1"/>
  <c r="CK1613" i="1"/>
  <c r="CJ1613" i="1"/>
  <c r="CE1613" i="1"/>
  <c r="CB1613" i="1"/>
  <c r="BZ1613" i="1"/>
  <c r="BT1613" i="1"/>
  <c r="AX1613" i="1"/>
  <c r="AW1613" i="1"/>
  <c r="A1613" i="1"/>
  <c r="CM1612" i="1"/>
  <c r="CK1612" i="1"/>
  <c r="CJ1612" i="1"/>
  <c r="CE1612" i="1"/>
  <c r="CB1612" i="1"/>
  <c r="BZ1612" i="1"/>
  <c r="BT1612" i="1"/>
  <c r="AX1612" i="1"/>
  <c r="AW1612" i="1"/>
  <c r="A1612" i="1"/>
  <c r="CK1611" i="1"/>
  <c r="CJ1611" i="1"/>
  <c r="CE1611" i="1"/>
  <c r="CB1611" i="1"/>
  <c r="BZ1611" i="1"/>
  <c r="A1611" i="1"/>
  <c r="CK1610" i="1"/>
  <c r="CJ1610" i="1"/>
  <c r="CE1610" i="1"/>
  <c r="CB1610" i="1"/>
  <c r="BZ1610" i="1"/>
  <c r="A1610" i="1"/>
  <c r="CK1609" i="1"/>
  <c r="CJ1609" i="1"/>
  <c r="CE1609" i="1"/>
  <c r="CB1609" i="1"/>
  <c r="BZ1609" i="1"/>
  <c r="A1609" i="1"/>
  <c r="CK1608" i="1"/>
  <c r="CJ1608" i="1"/>
  <c r="CE1608" i="1"/>
  <c r="CB1608" i="1"/>
  <c r="BZ1608" i="1"/>
  <c r="A1608" i="1"/>
  <c r="CK1607" i="1"/>
  <c r="CJ1607" i="1"/>
  <c r="CE1607" i="1"/>
  <c r="CB1607" i="1"/>
  <c r="BZ1607" i="1"/>
  <c r="BT1607" i="1"/>
  <c r="AT1607" i="1"/>
  <c r="AS1607" i="1"/>
  <c r="AR1607" i="1"/>
  <c r="AQ1607" i="1"/>
  <c r="AP1607" i="1"/>
  <c r="AO1607" i="1"/>
  <c r="A1607" i="1"/>
  <c r="CK1606" i="1"/>
  <c r="CJ1606" i="1"/>
  <c r="CE1606" i="1"/>
  <c r="CB1606" i="1"/>
  <c r="BZ1606" i="1"/>
  <c r="A1606" i="1"/>
  <c r="CK1605" i="1"/>
  <c r="CJ1605" i="1"/>
  <c r="CE1605" i="1"/>
  <c r="CB1605" i="1"/>
  <c r="BZ1605" i="1"/>
  <c r="BT1605" i="1"/>
  <c r="A1605" i="1"/>
  <c r="CK1604" i="1"/>
  <c r="CJ1604" i="1"/>
  <c r="CE1604" i="1"/>
  <c r="CB1604" i="1"/>
  <c r="BZ1604" i="1"/>
  <c r="BT1604" i="1"/>
  <c r="A1604" i="1"/>
  <c r="CK1603" i="1"/>
  <c r="CJ1603" i="1"/>
  <c r="CE1603" i="1"/>
  <c r="CB1603" i="1"/>
  <c r="BZ1603" i="1"/>
  <c r="BT1603" i="1"/>
  <c r="A1603" i="1"/>
  <c r="CK1602" i="1"/>
  <c r="CJ1602" i="1"/>
  <c r="CE1602" i="1"/>
  <c r="CB1602" i="1"/>
  <c r="BZ1602" i="1"/>
  <c r="BT1602" i="1"/>
  <c r="AW1602" i="1"/>
  <c r="A1602" i="1"/>
  <c r="CK1601" i="1"/>
  <c r="CJ1601" i="1"/>
  <c r="CE1601" i="1"/>
  <c r="CB1601" i="1"/>
  <c r="BZ1601" i="1"/>
  <c r="BT1601" i="1"/>
  <c r="A1601" i="1"/>
  <c r="CK1600" i="1"/>
  <c r="CJ1600" i="1"/>
  <c r="CE1600" i="1"/>
  <c r="CB1600" i="1"/>
  <c r="BZ1600" i="1"/>
  <c r="BT1600" i="1"/>
  <c r="A1600" i="1"/>
  <c r="CK1599" i="1"/>
  <c r="CJ1599" i="1"/>
  <c r="CE1599" i="1"/>
  <c r="CB1599" i="1"/>
  <c r="BZ1599" i="1"/>
  <c r="BT1599" i="1"/>
  <c r="AT1599" i="1"/>
  <c r="AS1599" i="1"/>
  <c r="AR1599" i="1"/>
  <c r="AQ1599" i="1"/>
  <c r="AP1599" i="1"/>
  <c r="AO1599" i="1"/>
  <c r="A1599" i="1"/>
  <c r="CK1598" i="1"/>
  <c r="CJ1598" i="1"/>
  <c r="CE1598" i="1"/>
  <c r="CB1598" i="1"/>
  <c r="BZ1598" i="1"/>
  <c r="BT1598" i="1"/>
  <c r="AT1598" i="1"/>
  <c r="AS1598" i="1"/>
  <c r="AR1598" i="1"/>
  <c r="AQ1598" i="1"/>
  <c r="AP1598" i="1"/>
  <c r="AO1598" i="1"/>
  <c r="A1598" i="1"/>
  <c r="CK1597" i="1"/>
  <c r="CJ1597" i="1"/>
  <c r="CE1597" i="1"/>
  <c r="CB1597" i="1"/>
  <c r="BZ1597" i="1"/>
  <c r="BT1597" i="1"/>
  <c r="AT1597" i="1"/>
  <c r="AS1597" i="1"/>
  <c r="AR1597" i="1"/>
  <c r="AQ1597" i="1"/>
  <c r="AP1597" i="1"/>
  <c r="AO1597" i="1"/>
  <c r="A1597" i="1"/>
  <c r="CK1596" i="1"/>
  <c r="CJ1596" i="1"/>
  <c r="CE1596" i="1"/>
  <c r="CB1596" i="1"/>
  <c r="BZ1596" i="1"/>
  <c r="BT1596" i="1"/>
  <c r="AT1596" i="1"/>
  <c r="AS1596" i="1"/>
  <c r="AR1596" i="1"/>
  <c r="AQ1596" i="1"/>
  <c r="AP1596" i="1"/>
  <c r="AO1596" i="1"/>
  <c r="A1596" i="1"/>
  <c r="CK1595" i="1"/>
  <c r="CJ1595" i="1"/>
  <c r="CE1595" i="1"/>
  <c r="CB1595" i="1"/>
  <c r="BZ1595" i="1"/>
  <c r="BT1595" i="1"/>
  <c r="AT1595" i="1"/>
  <c r="AS1595" i="1"/>
  <c r="AR1595" i="1"/>
  <c r="AQ1595" i="1"/>
  <c r="AP1595" i="1"/>
  <c r="AO1595" i="1"/>
  <c r="A1595" i="1"/>
  <c r="CK1594" i="1"/>
  <c r="CJ1594" i="1"/>
  <c r="CE1594" i="1"/>
  <c r="CB1594" i="1"/>
  <c r="BZ1594" i="1"/>
  <c r="BT1594" i="1"/>
  <c r="AT1594" i="1"/>
  <c r="AS1594" i="1"/>
  <c r="AR1594" i="1"/>
  <c r="AQ1594" i="1"/>
  <c r="AP1594" i="1"/>
  <c r="AO1594" i="1"/>
  <c r="A1594" i="1"/>
  <c r="CK1593" i="1"/>
  <c r="CJ1593" i="1"/>
  <c r="CE1593" i="1"/>
  <c r="CB1593" i="1"/>
  <c r="BZ1593" i="1"/>
  <c r="BT1593" i="1"/>
  <c r="AT1593" i="1"/>
  <c r="AS1593" i="1"/>
  <c r="AR1593" i="1"/>
  <c r="AQ1593" i="1"/>
  <c r="AP1593" i="1"/>
  <c r="AO1593" i="1"/>
  <c r="A1593" i="1"/>
  <c r="CK1592" i="1"/>
  <c r="CJ1592" i="1"/>
  <c r="CE1592" i="1"/>
  <c r="CB1592" i="1"/>
  <c r="BZ1592" i="1"/>
  <c r="BT1592" i="1"/>
  <c r="AT1592" i="1"/>
  <c r="AS1592" i="1"/>
  <c r="AR1592" i="1"/>
  <c r="AQ1592" i="1"/>
  <c r="AP1592" i="1"/>
  <c r="AO1592" i="1"/>
  <c r="A1592" i="1"/>
  <c r="CK1591" i="1"/>
  <c r="CJ1591" i="1"/>
  <c r="CE1591" i="1"/>
  <c r="CB1591" i="1"/>
  <c r="BZ1591" i="1"/>
  <c r="BT1591" i="1"/>
  <c r="AT1591" i="1"/>
  <c r="AS1591" i="1"/>
  <c r="AR1591" i="1"/>
  <c r="AQ1591" i="1"/>
  <c r="AP1591" i="1"/>
  <c r="AO1591" i="1"/>
  <c r="A1591" i="1"/>
  <c r="CK1590" i="1"/>
  <c r="CJ1590" i="1"/>
  <c r="CE1590" i="1"/>
  <c r="CB1590" i="1"/>
  <c r="BZ1590" i="1"/>
  <c r="BT1590" i="1"/>
  <c r="A1590" i="1"/>
  <c r="CK1589" i="1"/>
  <c r="CJ1589" i="1"/>
  <c r="CE1589" i="1"/>
  <c r="CB1589" i="1"/>
  <c r="BZ1589" i="1"/>
  <c r="BT1589" i="1"/>
  <c r="A1589" i="1"/>
  <c r="CK1588" i="1"/>
  <c r="CJ1588" i="1"/>
  <c r="CE1588" i="1"/>
  <c r="CB1588" i="1"/>
  <c r="BZ1588" i="1"/>
  <c r="BT1588" i="1"/>
  <c r="A1588" i="1"/>
  <c r="CK1587" i="1"/>
  <c r="CJ1587" i="1"/>
  <c r="CE1587" i="1"/>
  <c r="CB1587" i="1"/>
  <c r="BZ1587" i="1"/>
  <c r="BT1587" i="1"/>
  <c r="A1587" i="1"/>
  <c r="CK1586" i="1"/>
  <c r="CJ1586" i="1"/>
  <c r="CE1586" i="1"/>
  <c r="CB1586" i="1"/>
  <c r="BZ1586" i="1"/>
  <c r="BT1586" i="1"/>
  <c r="A1586" i="1"/>
  <c r="CK1585" i="1"/>
  <c r="CJ1585" i="1"/>
  <c r="CE1585" i="1"/>
  <c r="CB1585" i="1"/>
  <c r="BZ1585" i="1"/>
  <c r="BT1585" i="1"/>
  <c r="A1585" i="1"/>
  <c r="CK1584" i="1"/>
  <c r="CJ1584" i="1"/>
  <c r="CE1584" i="1"/>
  <c r="CB1584" i="1"/>
  <c r="BZ1584" i="1"/>
  <c r="BT1584" i="1"/>
  <c r="A1584" i="1"/>
  <c r="CK1583" i="1"/>
  <c r="CJ1583" i="1"/>
  <c r="CE1583" i="1"/>
  <c r="CB1583" i="1"/>
  <c r="BZ1583" i="1"/>
  <c r="BT1583" i="1"/>
  <c r="A1583" i="1"/>
  <c r="CK1582" i="1"/>
  <c r="CJ1582" i="1"/>
  <c r="CE1582" i="1"/>
  <c r="CB1582" i="1"/>
  <c r="BZ1582" i="1"/>
  <c r="BT1582" i="1"/>
  <c r="AT1582" i="1"/>
  <c r="AS1582" i="1"/>
  <c r="AR1582" i="1"/>
  <c r="AQ1582" i="1"/>
  <c r="AP1582" i="1"/>
  <c r="AO1582" i="1"/>
  <c r="A1582" i="1"/>
  <c r="CK1581" i="1"/>
  <c r="CJ1581" i="1"/>
  <c r="CE1581" i="1"/>
  <c r="CB1581" i="1"/>
  <c r="BZ1581" i="1"/>
  <c r="BT1581" i="1"/>
  <c r="A1581" i="1"/>
  <c r="CK1580" i="1"/>
  <c r="CJ1580" i="1"/>
  <c r="CE1580" i="1"/>
  <c r="CB1580" i="1"/>
  <c r="BZ1580" i="1"/>
  <c r="BT1580" i="1"/>
  <c r="A1580" i="1"/>
  <c r="CK1579" i="1"/>
  <c r="CJ1579" i="1"/>
  <c r="CE1579" i="1"/>
  <c r="CB1579" i="1"/>
  <c r="BZ1579" i="1"/>
  <c r="AW1579" i="1"/>
  <c r="CK1578" i="1"/>
  <c r="CJ1578" i="1"/>
  <c r="CE1578" i="1"/>
  <c r="CB1578" i="1"/>
  <c r="BZ1578" i="1"/>
  <c r="BT1578" i="1"/>
  <c r="A1578" i="1"/>
  <c r="CK1577" i="1"/>
  <c r="CJ1577" i="1"/>
  <c r="CE1577" i="1"/>
  <c r="CB1577" i="1"/>
  <c r="BZ1577" i="1"/>
  <c r="BT1577" i="1"/>
  <c r="AT1577" i="1"/>
  <c r="AS1577" i="1"/>
  <c r="AR1577" i="1"/>
  <c r="AQ1577" i="1"/>
  <c r="AP1577" i="1"/>
  <c r="AO1577" i="1"/>
  <c r="A1577" i="1"/>
  <c r="CK1576" i="1"/>
  <c r="CJ1576" i="1"/>
  <c r="CE1576" i="1"/>
  <c r="CB1576" i="1"/>
  <c r="BZ1576" i="1"/>
  <c r="BT1576" i="1"/>
  <c r="AT1576" i="1"/>
  <c r="AS1576" i="1"/>
  <c r="AR1576" i="1"/>
  <c r="AQ1576" i="1"/>
  <c r="AP1576" i="1"/>
  <c r="AO1576" i="1"/>
  <c r="A1576" i="1"/>
  <c r="CK1575" i="1"/>
  <c r="CJ1575" i="1"/>
  <c r="CE1575" i="1"/>
  <c r="CB1575" i="1"/>
  <c r="BZ1575" i="1"/>
  <c r="BT1575" i="1"/>
  <c r="A1575" i="1"/>
  <c r="CK1574" i="1"/>
  <c r="CJ1574" i="1"/>
  <c r="CE1574" i="1"/>
  <c r="CB1574" i="1"/>
  <c r="BZ1574" i="1"/>
  <c r="BT1574" i="1"/>
  <c r="AW1574" i="1"/>
  <c r="A1574" i="1"/>
  <c r="CK1573" i="1"/>
  <c r="CJ1573" i="1"/>
  <c r="CE1573" i="1"/>
  <c r="CB1573" i="1"/>
  <c r="BZ1573" i="1"/>
  <c r="BT1573" i="1"/>
  <c r="A1573" i="1"/>
  <c r="CK1572" i="1"/>
  <c r="CJ1572" i="1"/>
  <c r="CE1572" i="1"/>
  <c r="CB1572" i="1"/>
  <c r="BZ1572" i="1"/>
  <c r="BT1572" i="1"/>
  <c r="A1572" i="1"/>
  <c r="CK1571" i="1"/>
  <c r="CJ1571" i="1"/>
  <c r="CE1571" i="1"/>
  <c r="CB1571" i="1"/>
  <c r="BZ1571" i="1"/>
  <c r="BT1571" i="1"/>
  <c r="A1571" i="1"/>
  <c r="CK1570" i="1"/>
  <c r="CJ1570" i="1"/>
  <c r="CE1570" i="1"/>
  <c r="CB1570" i="1"/>
  <c r="BZ1570" i="1"/>
  <c r="BT1570" i="1"/>
  <c r="AT1570" i="1"/>
  <c r="AS1570" i="1"/>
  <c r="AR1570" i="1"/>
  <c r="AQ1570" i="1"/>
  <c r="AP1570" i="1"/>
  <c r="AO1570" i="1"/>
  <c r="A1570" i="1"/>
  <c r="CK1569" i="1"/>
  <c r="CJ1569" i="1"/>
  <c r="CE1569" i="1"/>
  <c r="CB1569" i="1"/>
  <c r="BZ1569" i="1"/>
  <c r="BT1569" i="1"/>
  <c r="AT1569" i="1"/>
  <c r="AS1569" i="1"/>
  <c r="AR1569" i="1"/>
  <c r="AQ1569" i="1"/>
  <c r="AP1569" i="1"/>
  <c r="AO1569" i="1"/>
  <c r="A1569" i="1"/>
  <c r="CK1568" i="1"/>
  <c r="CJ1568" i="1"/>
  <c r="CE1568" i="1"/>
  <c r="CB1568" i="1"/>
  <c r="BZ1568" i="1"/>
  <c r="AW1568" i="1"/>
  <c r="A1568" i="1"/>
  <c r="CK1567" i="1"/>
  <c r="CJ1567" i="1"/>
  <c r="CE1567" i="1"/>
  <c r="CB1567" i="1"/>
  <c r="BZ1567" i="1"/>
  <c r="BT1567" i="1"/>
  <c r="A1567" i="1"/>
  <c r="CK1566" i="1"/>
  <c r="CJ1566" i="1"/>
  <c r="CE1566" i="1"/>
  <c r="CB1566" i="1"/>
  <c r="BZ1566" i="1"/>
  <c r="BT1566" i="1"/>
  <c r="AT1566" i="1"/>
  <c r="AS1566" i="1"/>
  <c r="AR1566" i="1"/>
  <c r="AQ1566" i="1"/>
  <c r="AP1566" i="1"/>
  <c r="AO1566" i="1"/>
  <c r="A1566" i="1"/>
  <c r="CK1565" i="1"/>
  <c r="CJ1565" i="1"/>
  <c r="CE1565" i="1"/>
  <c r="CB1565" i="1"/>
  <c r="BZ1565" i="1"/>
  <c r="BT1565" i="1"/>
  <c r="A1565" i="1"/>
  <c r="CK1564" i="1"/>
  <c r="CJ1564" i="1"/>
  <c r="CE1564" i="1"/>
  <c r="CB1564" i="1"/>
  <c r="BZ1564" i="1"/>
  <c r="BT1564" i="1"/>
  <c r="A1564" i="1"/>
  <c r="CK1563" i="1"/>
  <c r="CJ1563" i="1"/>
  <c r="CE1563" i="1"/>
  <c r="CB1563" i="1"/>
  <c r="BZ1563" i="1"/>
  <c r="BT1563" i="1"/>
  <c r="AT1563" i="1"/>
  <c r="AS1563" i="1"/>
  <c r="AR1563" i="1"/>
  <c r="AQ1563" i="1"/>
  <c r="AP1563" i="1"/>
  <c r="AO1563" i="1"/>
  <c r="A1563" i="1"/>
  <c r="CK1562" i="1"/>
  <c r="CJ1562" i="1"/>
  <c r="CE1562" i="1"/>
  <c r="CB1562" i="1"/>
  <c r="BZ1562" i="1"/>
  <c r="BT1562" i="1"/>
  <c r="A1562" i="1"/>
  <c r="CK1561" i="1"/>
  <c r="CJ1561" i="1"/>
  <c r="CE1561" i="1"/>
  <c r="CB1561" i="1"/>
  <c r="BZ1561" i="1"/>
  <c r="BT1561" i="1"/>
  <c r="A1561" i="1"/>
  <c r="CK1560" i="1"/>
  <c r="CJ1560" i="1"/>
  <c r="CE1560" i="1"/>
  <c r="CB1560" i="1"/>
  <c r="BZ1560" i="1"/>
  <c r="BT1560" i="1"/>
  <c r="A1560" i="1"/>
  <c r="CK1559" i="1"/>
  <c r="CJ1559" i="1"/>
  <c r="CE1559" i="1"/>
  <c r="CB1559" i="1"/>
  <c r="BZ1559" i="1"/>
  <c r="BT1559" i="1"/>
  <c r="A1559" i="1"/>
  <c r="CK1558" i="1"/>
  <c r="CJ1558" i="1"/>
  <c r="CE1558" i="1"/>
  <c r="CB1558" i="1"/>
  <c r="BZ1558" i="1"/>
  <c r="AW1558" i="1"/>
  <c r="A1558" i="1"/>
  <c r="CK1557" i="1"/>
  <c r="CJ1557" i="1"/>
  <c r="CE1557" i="1"/>
  <c r="CB1557" i="1"/>
  <c r="BZ1557" i="1"/>
  <c r="BT1557" i="1"/>
  <c r="A1557" i="1"/>
  <c r="CK1556" i="1"/>
  <c r="CJ1556" i="1"/>
  <c r="CE1556" i="1"/>
  <c r="CB1556" i="1"/>
  <c r="BZ1556" i="1"/>
  <c r="BT1556" i="1"/>
  <c r="AT1556" i="1"/>
  <c r="AS1556" i="1"/>
  <c r="AR1556" i="1"/>
  <c r="AQ1556" i="1"/>
  <c r="AP1556" i="1"/>
  <c r="AO1556" i="1"/>
  <c r="AN1556" i="1"/>
  <c r="A1556" i="1"/>
  <c r="CK1555" i="1"/>
  <c r="CJ1555" i="1"/>
  <c r="CE1555" i="1"/>
  <c r="CB1555" i="1"/>
  <c r="BZ1555" i="1"/>
  <c r="BT1555" i="1"/>
  <c r="AT1555" i="1"/>
  <c r="AS1555" i="1"/>
  <c r="AR1555" i="1"/>
  <c r="AQ1555" i="1"/>
  <c r="AP1555" i="1"/>
  <c r="AO1555" i="1"/>
  <c r="A1555" i="1"/>
  <c r="CK1554" i="1"/>
  <c r="CJ1554" i="1"/>
  <c r="CE1554" i="1"/>
  <c r="CB1554" i="1"/>
  <c r="BZ1554" i="1"/>
  <c r="BT1554" i="1"/>
  <c r="A1554" i="1"/>
  <c r="CK1553" i="1"/>
  <c r="CJ1553" i="1"/>
  <c r="CE1553" i="1"/>
  <c r="CB1553" i="1"/>
  <c r="BZ1553" i="1"/>
  <c r="BT1553" i="1"/>
  <c r="A1553" i="1"/>
  <c r="CK1552" i="1"/>
  <c r="CJ1552" i="1"/>
  <c r="CE1552" i="1"/>
  <c r="CB1552" i="1"/>
  <c r="BZ1552" i="1"/>
  <c r="BT1552" i="1"/>
  <c r="A1552" i="1"/>
  <c r="CK1551" i="1"/>
  <c r="CJ1551" i="1"/>
  <c r="CE1551" i="1"/>
  <c r="CB1551" i="1"/>
  <c r="BZ1551" i="1"/>
  <c r="BT1551" i="1"/>
  <c r="A1551" i="1"/>
  <c r="CM1550" i="1"/>
  <c r="CK1550" i="1"/>
  <c r="CJ1550" i="1"/>
  <c r="CB1550" i="1"/>
  <c r="BZ1550" i="1"/>
  <c r="AN1550" i="1"/>
  <c r="CM1549" i="1"/>
  <c r="CK1549" i="1"/>
  <c r="CJ1549" i="1"/>
  <c r="CE1549" i="1"/>
  <c r="CB1549" i="1"/>
  <c r="BZ1549" i="1"/>
  <c r="BU1549" i="1"/>
  <c r="BT1549" i="1"/>
  <c r="AN1549" i="1"/>
  <c r="A1549" i="1"/>
  <c r="CM1548" i="1"/>
  <c r="CK1548" i="1"/>
  <c r="CJ1548" i="1"/>
  <c r="CE1548" i="1"/>
  <c r="CB1548" i="1"/>
  <c r="BZ1548" i="1"/>
  <c r="BU1548" i="1"/>
  <c r="BT1548" i="1"/>
  <c r="AT1548" i="1"/>
  <c r="AS1548" i="1"/>
  <c r="AR1548" i="1"/>
  <c r="AQ1548" i="1"/>
  <c r="AP1548" i="1"/>
  <c r="AO1548" i="1"/>
  <c r="AN1548" i="1"/>
  <c r="A1548" i="1"/>
  <c r="CK1547" i="1"/>
  <c r="CJ1547" i="1"/>
  <c r="CE1547" i="1"/>
  <c r="CB1547" i="1"/>
  <c r="BZ1547" i="1"/>
  <c r="BT1547" i="1"/>
  <c r="A1547" i="1"/>
  <c r="CK1546" i="1"/>
  <c r="CJ1546" i="1"/>
  <c r="CE1546" i="1"/>
  <c r="CB1546" i="1"/>
  <c r="BZ1546" i="1"/>
  <c r="BT1546" i="1"/>
  <c r="A1546" i="1"/>
  <c r="CK1545" i="1"/>
  <c r="CJ1545" i="1"/>
  <c r="CE1545" i="1"/>
  <c r="CB1545" i="1"/>
  <c r="BZ1545" i="1"/>
  <c r="BT1545" i="1"/>
  <c r="AT1545" i="1"/>
  <c r="AS1545" i="1"/>
  <c r="AR1545" i="1"/>
  <c r="AQ1545" i="1"/>
  <c r="AP1545" i="1"/>
  <c r="AO1545" i="1"/>
  <c r="A1545" i="1"/>
  <c r="CK1544" i="1"/>
  <c r="CJ1544" i="1"/>
  <c r="CE1544" i="1"/>
  <c r="CB1544" i="1"/>
  <c r="BZ1544" i="1"/>
  <c r="BT1544" i="1"/>
  <c r="AT1544" i="1"/>
  <c r="AS1544" i="1"/>
  <c r="AR1544" i="1"/>
  <c r="AQ1544" i="1"/>
  <c r="AP1544" i="1"/>
  <c r="AO1544" i="1"/>
  <c r="A1544" i="1"/>
  <c r="CK1543" i="1"/>
  <c r="CJ1543" i="1"/>
  <c r="CE1543" i="1"/>
  <c r="CB1543" i="1"/>
  <c r="BZ1543" i="1"/>
  <c r="BT1543" i="1"/>
  <c r="AT1543" i="1"/>
  <c r="AS1543" i="1"/>
  <c r="AR1543" i="1"/>
  <c r="AQ1543" i="1"/>
  <c r="AP1543" i="1"/>
  <c r="AO1543" i="1"/>
  <c r="A1543" i="1"/>
  <c r="CK1542" i="1"/>
  <c r="CJ1542" i="1"/>
  <c r="CE1542" i="1"/>
  <c r="CB1542" i="1"/>
  <c r="BZ1542" i="1"/>
  <c r="BT1542" i="1"/>
  <c r="AT1542" i="1"/>
  <c r="AS1542" i="1"/>
  <c r="AR1542" i="1"/>
  <c r="AQ1542" i="1"/>
  <c r="AP1542" i="1"/>
  <c r="AO1542" i="1"/>
  <c r="A1542" i="1"/>
  <c r="CK1541" i="1"/>
  <c r="CJ1541" i="1"/>
  <c r="CE1541" i="1"/>
  <c r="CB1541" i="1"/>
  <c r="BZ1541" i="1"/>
  <c r="BT1541" i="1"/>
  <c r="A1541" i="1"/>
  <c r="CK1540" i="1"/>
  <c r="CJ1540" i="1"/>
  <c r="CE1540" i="1"/>
  <c r="CB1540" i="1"/>
  <c r="BZ1540" i="1"/>
  <c r="BT1540" i="1"/>
  <c r="A1540" i="1"/>
  <c r="CK1539" i="1"/>
  <c r="CJ1539" i="1"/>
  <c r="CE1539" i="1"/>
  <c r="CB1539" i="1"/>
  <c r="BZ1539" i="1"/>
  <c r="BT1539" i="1"/>
  <c r="AT1539" i="1"/>
  <c r="AS1539" i="1"/>
  <c r="AR1539" i="1"/>
  <c r="AQ1539" i="1"/>
  <c r="AP1539" i="1"/>
  <c r="AO1539" i="1"/>
  <c r="A1539" i="1"/>
  <c r="CK1538" i="1"/>
  <c r="CJ1538" i="1"/>
  <c r="CE1538" i="1"/>
  <c r="CB1538" i="1"/>
  <c r="BZ1538" i="1"/>
  <c r="BT1538" i="1"/>
  <c r="AT1538" i="1"/>
  <c r="AS1538" i="1"/>
  <c r="AR1538" i="1"/>
  <c r="AQ1538" i="1"/>
  <c r="AP1538" i="1"/>
  <c r="AO1538" i="1"/>
  <c r="A1538" i="1"/>
  <c r="CK1537" i="1"/>
  <c r="CJ1537" i="1"/>
  <c r="CE1537" i="1"/>
  <c r="CB1537" i="1"/>
  <c r="BZ1537" i="1"/>
  <c r="BT1537" i="1"/>
  <c r="A1537" i="1"/>
  <c r="CK1536" i="1"/>
  <c r="CJ1536" i="1"/>
  <c r="CE1536" i="1"/>
  <c r="CB1536" i="1"/>
  <c r="BZ1536" i="1"/>
  <c r="BT1536" i="1"/>
  <c r="A1536" i="1"/>
  <c r="CK1535" i="1"/>
  <c r="CJ1535" i="1"/>
  <c r="CE1535" i="1"/>
  <c r="CB1535" i="1"/>
  <c r="BZ1535" i="1"/>
  <c r="BT1535" i="1"/>
  <c r="A1535" i="1"/>
  <c r="CK1534" i="1"/>
  <c r="CJ1534" i="1"/>
  <c r="CE1534" i="1"/>
  <c r="CB1534" i="1"/>
  <c r="BZ1534" i="1"/>
  <c r="BT1534" i="1"/>
  <c r="A1534" i="1"/>
  <c r="CK1533" i="1"/>
  <c r="CJ1533" i="1"/>
  <c r="CE1533" i="1"/>
  <c r="CB1533" i="1"/>
  <c r="BZ1533" i="1"/>
  <c r="BT1533" i="1"/>
  <c r="AT1533" i="1"/>
  <c r="AS1533" i="1"/>
  <c r="AR1533" i="1"/>
  <c r="AQ1533" i="1"/>
  <c r="AP1533" i="1"/>
  <c r="AO1533" i="1"/>
  <c r="A1533" i="1"/>
  <c r="CK1532" i="1"/>
  <c r="CJ1532" i="1"/>
  <c r="CE1532" i="1"/>
  <c r="CB1532" i="1"/>
  <c r="BZ1532" i="1"/>
  <c r="BT1532" i="1"/>
  <c r="AT1532" i="1"/>
  <c r="AS1532" i="1"/>
  <c r="AR1532" i="1"/>
  <c r="AQ1532" i="1"/>
  <c r="AP1532" i="1"/>
  <c r="AO1532" i="1"/>
  <c r="A1532" i="1"/>
  <c r="CK1531" i="1"/>
  <c r="CJ1531" i="1"/>
  <c r="CE1531" i="1"/>
  <c r="CB1531" i="1"/>
  <c r="BZ1531" i="1"/>
  <c r="BT1531" i="1"/>
  <c r="AT1531" i="1"/>
  <c r="AS1531" i="1"/>
  <c r="AR1531" i="1"/>
  <c r="AQ1531" i="1"/>
  <c r="AP1531" i="1"/>
  <c r="AO1531" i="1"/>
  <c r="A1531" i="1"/>
  <c r="CK1530" i="1"/>
  <c r="CJ1530" i="1"/>
  <c r="CE1530" i="1"/>
  <c r="CB1530" i="1"/>
  <c r="BZ1530" i="1"/>
  <c r="BT1530" i="1"/>
  <c r="AT1530" i="1"/>
  <c r="AS1530" i="1"/>
  <c r="AR1530" i="1"/>
  <c r="AQ1530" i="1"/>
  <c r="AP1530" i="1"/>
  <c r="AO1530" i="1"/>
  <c r="A1530" i="1"/>
  <c r="CK1529" i="1"/>
  <c r="CJ1529" i="1"/>
  <c r="CE1529" i="1"/>
  <c r="CB1529" i="1"/>
  <c r="BZ1529" i="1"/>
  <c r="BT1529" i="1"/>
  <c r="AT1529" i="1"/>
  <c r="AS1529" i="1"/>
  <c r="AR1529" i="1"/>
  <c r="AQ1529" i="1"/>
  <c r="AP1529" i="1"/>
  <c r="AO1529" i="1"/>
  <c r="A1529" i="1"/>
  <c r="CK1528" i="1"/>
  <c r="CJ1528" i="1"/>
  <c r="CE1528" i="1"/>
  <c r="CB1528" i="1"/>
  <c r="BZ1528" i="1"/>
  <c r="BT1528" i="1"/>
  <c r="AT1528" i="1"/>
  <c r="AS1528" i="1"/>
  <c r="AR1528" i="1"/>
  <c r="AQ1528" i="1"/>
  <c r="AP1528" i="1"/>
  <c r="AO1528" i="1"/>
  <c r="A1528" i="1"/>
  <c r="CK1527" i="1"/>
  <c r="CJ1527" i="1"/>
  <c r="CE1527" i="1"/>
  <c r="CB1527" i="1"/>
  <c r="BZ1527" i="1"/>
  <c r="BT1527" i="1"/>
  <c r="AT1527" i="1"/>
  <c r="AS1527" i="1"/>
  <c r="AR1527" i="1"/>
  <c r="AQ1527" i="1"/>
  <c r="AP1527" i="1"/>
  <c r="AO1527" i="1"/>
  <c r="A1527" i="1"/>
  <c r="CK1526" i="1"/>
  <c r="CJ1526" i="1"/>
  <c r="CE1526" i="1"/>
  <c r="CB1526" i="1"/>
  <c r="BZ1526" i="1"/>
  <c r="BT1526" i="1"/>
  <c r="AT1526" i="1"/>
  <c r="AS1526" i="1"/>
  <c r="AR1526" i="1"/>
  <c r="AQ1526" i="1"/>
  <c r="AP1526" i="1"/>
  <c r="AO1526" i="1"/>
  <c r="A1526" i="1"/>
  <c r="CK1525" i="1"/>
  <c r="CJ1525" i="1"/>
  <c r="CE1525" i="1"/>
  <c r="CB1525" i="1"/>
  <c r="BZ1525" i="1"/>
  <c r="BT1525" i="1"/>
  <c r="AT1525" i="1"/>
  <c r="AS1525" i="1"/>
  <c r="AR1525" i="1"/>
  <c r="AQ1525" i="1"/>
  <c r="AP1525" i="1"/>
  <c r="AO1525" i="1"/>
  <c r="A1525" i="1"/>
  <c r="CK1524" i="1"/>
  <c r="CJ1524" i="1"/>
  <c r="CE1524" i="1"/>
  <c r="CB1524" i="1"/>
  <c r="BZ1524" i="1"/>
  <c r="BT1524" i="1"/>
  <c r="AT1524" i="1"/>
  <c r="AS1524" i="1"/>
  <c r="AR1524" i="1"/>
  <c r="AQ1524" i="1"/>
  <c r="AP1524" i="1"/>
  <c r="AO1524" i="1"/>
  <c r="A1524" i="1"/>
  <c r="CK1523" i="1"/>
  <c r="CJ1523" i="1"/>
  <c r="CE1523" i="1"/>
  <c r="CB1523" i="1"/>
  <c r="BZ1523" i="1"/>
  <c r="BT1523" i="1"/>
  <c r="AW1523" i="1"/>
  <c r="AT1523" i="1"/>
  <c r="AS1523" i="1"/>
  <c r="AR1523" i="1"/>
  <c r="AQ1523" i="1"/>
  <c r="AP1523" i="1"/>
  <c r="AO1523" i="1"/>
  <c r="A1523" i="1"/>
  <c r="CK1522" i="1"/>
  <c r="CJ1522" i="1"/>
  <c r="CE1522" i="1"/>
  <c r="CB1522" i="1"/>
  <c r="BZ1522" i="1"/>
  <c r="BT1522" i="1"/>
  <c r="AT1522" i="1"/>
  <c r="AS1522" i="1"/>
  <c r="AR1522" i="1"/>
  <c r="AQ1522" i="1"/>
  <c r="AP1522" i="1"/>
  <c r="AO1522" i="1"/>
  <c r="A1522" i="1"/>
  <c r="CK1521" i="1"/>
  <c r="CJ1521" i="1"/>
  <c r="CE1521" i="1"/>
  <c r="CB1521" i="1"/>
  <c r="BZ1521" i="1"/>
  <c r="BT1521" i="1"/>
  <c r="AT1521" i="1"/>
  <c r="AS1521" i="1"/>
  <c r="AR1521" i="1"/>
  <c r="AQ1521" i="1"/>
  <c r="AP1521" i="1"/>
  <c r="AO1521" i="1"/>
  <c r="A1521" i="1"/>
  <c r="CK1520" i="1"/>
  <c r="CJ1520" i="1"/>
  <c r="CE1520" i="1"/>
  <c r="CB1520" i="1"/>
  <c r="BZ1520" i="1"/>
  <c r="BT1520" i="1"/>
  <c r="AT1520" i="1"/>
  <c r="AS1520" i="1"/>
  <c r="AR1520" i="1"/>
  <c r="AQ1520" i="1"/>
  <c r="AP1520" i="1"/>
  <c r="AO1520" i="1"/>
  <c r="A1520" i="1"/>
  <c r="CK1519" i="1"/>
  <c r="CJ1519" i="1"/>
  <c r="CE1519" i="1"/>
  <c r="CB1519" i="1"/>
  <c r="BZ1519" i="1"/>
  <c r="AT1519" i="1"/>
  <c r="A1519" i="1"/>
  <c r="CK1518" i="1"/>
  <c r="CJ1518" i="1"/>
  <c r="CE1518" i="1"/>
  <c r="CB1518" i="1"/>
  <c r="BZ1518" i="1"/>
  <c r="AT1518" i="1"/>
  <c r="A1518" i="1"/>
  <c r="CK1517" i="1"/>
  <c r="CJ1517" i="1"/>
  <c r="CE1517" i="1"/>
  <c r="CB1517" i="1"/>
  <c r="BZ1517" i="1"/>
  <c r="AW1517" i="1"/>
  <c r="A1517" i="1"/>
  <c r="CK1516" i="1"/>
  <c r="CJ1516" i="1"/>
  <c r="CE1516" i="1"/>
  <c r="CB1516" i="1"/>
  <c r="BZ1516" i="1"/>
  <c r="A1516" i="1"/>
  <c r="CK1515" i="1"/>
  <c r="CJ1515" i="1"/>
  <c r="CE1515" i="1"/>
  <c r="CB1515" i="1"/>
  <c r="BZ1515" i="1"/>
  <c r="A1515" i="1"/>
  <c r="CK1514" i="1"/>
  <c r="CJ1514" i="1"/>
  <c r="CE1514" i="1"/>
  <c r="CB1514" i="1"/>
  <c r="BZ1514" i="1"/>
  <c r="AT1514" i="1"/>
  <c r="AS1514" i="1"/>
  <c r="AR1514" i="1"/>
  <c r="AQ1514" i="1"/>
  <c r="AP1514" i="1"/>
  <c r="AO1514" i="1"/>
  <c r="A1514" i="1"/>
  <c r="CK1513" i="1"/>
  <c r="CJ1513" i="1"/>
  <c r="CE1513" i="1"/>
  <c r="CB1513" i="1"/>
  <c r="BZ1513" i="1"/>
  <c r="AT1513" i="1"/>
  <c r="AS1513" i="1"/>
  <c r="AR1513" i="1"/>
  <c r="AQ1513" i="1"/>
  <c r="AP1513" i="1"/>
  <c r="AO1513" i="1"/>
  <c r="A1513" i="1"/>
  <c r="CK1512" i="1"/>
  <c r="CJ1512" i="1"/>
  <c r="CE1512" i="1"/>
  <c r="CB1512" i="1"/>
  <c r="BZ1512" i="1"/>
  <c r="AT1512" i="1"/>
  <c r="AS1512" i="1"/>
  <c r="AR1512" i="1"/>
  <c r="AQ1512" i="1"/>
  <c r="AP1512" i="1"/>
  <c r="AO1512" i="1"/>
  <c r="A1512" i="1"/>
  <c r="CK1511" i="1"/>
  <c r="CJ1511" i="1"/>
  <c r="CE1511" i="1"/>
  <c r="CB1511" i="1"/>
  <c r="BZ1511" i="1"/>
  <c r="AT1511" i="1"/>
  <c r="AS1511" i="1"/>
  <c r="AR1511" i="1"/>
  <c r="AQ1511" i="1"/>
  <c r="AP1511" i="1"/>
  <c r="AO1511" i="1"/>
  <c r="A1511" i="1"/>
  <c r="CK1510" i="1"/>
  <c r="CJ1510" i="1"/>
  <c r="CE1510" i="1"/>
  <c r="CB1510" i="1"/>
  <c r="BZ1510" i="1"/>
  <c r="AT1510" i="1"/>
  <c r="AS1510" i="1"/>
  <c r="AR1510" i="1"/>
  <c r="AQ1510" i="1"/>
  <c r="AP1510" i="1"/>
  <c r="AO1510" i="1"/>
  <c r="A1510" i="1"/>
  <c r="CK1509" i="1"/>
  <c r="CJ1509" i="1"/>
  <c r="CE1509" i="1"/>
  <c r="CB1509" i="1"/>
  <c r="BZ1509" i="1"/>
  <c r="AW1509" i="1"/>
  <c r="A1509" i="1"/>
  <c r="CK1508" i="1"/>
  <c r="CJ1508" i="1"/>
  <c r="CE1508" i="1"/>
  <c r="CB1508" i="1"/>
  <c r="BZ1508" i="1"/>
  <c r="A1508" i="1"/>
  <c r="CK1507" i="1"/>
  <c r="CJ1507" i="1"/>
  <c r="CE1507" i="1"/>
  <c r="CB1507" i="1"/>
  <c r="BZ1507" i="1"/>
  <c r="A1507" i="1"/>
  <c r="CK1506" i="1"/>
  <c r="CJ1506" i="1"/>
  <c r="CE1506" i="1"/>
  <c r="CB1506" i="1"/>
  <c r="BZ1506" i="1"/>
  <c r="AW1506" i="1"/>
  <c r="A1506" i="1"/>
  <c r="CK1505" i="1"/>
  <c r="CJ1505" i="1"/>
  <c r="CE1505" i="1"/>
  <c r="CB1505" i="1"/>
  <c r="BZ1505" i="1"/>
  <c r="A1505" i="1"/>
  <c r="CK1504" i="1"/>
  <c r="CJ1504" i="1"/>
  <c r="CE1504" i="1"/>
  <c r="CB1504" i="1"/>
  <c r="BZ1504" i="1"/>
  <c r="A1504" i="1"/>
  <c r="CK1503" i="1"/>
  <c r="CJ1503" i="1"/>
  <c r="CE1503" i="1"/>
  <c r="CB1503" i="1"/>
  <c r="BZ1503" i="1"/>
  <c r="A1503" i="1"/>
  <c r="CK1502" i="1"/>
  <c r="CJ1502" i="1"/>
  <c r="CE1502" i="1"/>
  <c r="CB1502" i="1"/>
  <c r="BZ1502" i="1"/>
  <c r="AT1502" i="1"/>
  <c r="AS1502" i="1"/>
  <c r="AR1502" i="1"/>
  <c r="AQ1502" i="1"/>
  <c r="AP1502" i="1"/>
  <c r="AO1502" i="1"/>
  <c r="A1502" i="1"/>
  <c r="CK1501" i="1"/>
  <c r="CJ1501" i="1"/>
  <c r="CE1501" i="1"/>
  <c r="CB1501" i="1"/>
  <c r="BZ1501" i="1"/>
  <c r="AT1501" i="1"/>
  <c r="AS1501" i="1"/>
  <c r="AR1501" i="1"/>
  <c r="AQ1501" i="1"/>
  <c r="AP1501" i="1"/>
  <c r="AO1501" i="1"/>
  <c r="A1501" i="1"/>
  <c r="CK1500" i="1"/>
  <c r="CJ1500" i="1"/>
  <c r="CE1500" i="1"/>
  <c r="CB1500" i="1"/>
  <c r="BZ1500" i="1"/>
  <c r="AT1500" i="1"/>
  <c r="AS1500" i="1"/>
  <c r="AR1500" i="1"/>
  <c r="AQ1500" i="1"/>
  <c r="AP1500" i="1"/>
  <c r="AO1500" i="1"/>
  <c r="A1500" i="1"/>
  <c r="CK1499" i="1"/>
  <c r="CJ1499" i="1"/>
  <c r="CE1499" i="1"/>
  <c r="CB1499" i="1"/>
  <c r="BZ1499" i="1"/>
  <c r="AT1499" i="1"/>
  <c r="AS1499" i="1"/>
  <c r="AR1499" i="1"/>
  <c r="AQ1499" i="1"/>
  <c r="AP1499" i="1"/>
  <c r="AO1499" i="1"/>
  <c r="A1499" i="1"/>
  <c r="CK1498" i="1"/>
  <c r="CJ1498" i="1"/>
  <c r="CE1498" i="1"/>
  <c r="CB1498" i="1"/>
  <c r="BZ1498" i="1"/>
  <c r="AT1498" i="1"/>
  <c r="AS1498" i="1"/>
  <c r="AR1498" i="1"/>
  <c r="AQ1498" i="1"/>
  <c r="AP1498" i="1"/>
  <c r="AO1498" i="1"/>
  <c r="A1498" i="1"/>
  <c r="CK1497" i="1"/>
  <c r="CJ1497" i="1"/>
  <c r="CE1497" i="1"/>
  <c r="CB1497" i="1"/>
  <c r="BZ1497" i="1"/>
  <c r="AT1497" i="1"/>
  <c r="AS1497" i="1"/>
  <c r="AR1497" i="1"/>
  <c r="AQ1497" i="1"/>
  <c r="AP1497" i="1"/>
  <c r="AO1497" i="1"/>
  <c r="A1497" i="1"/>
  <c r="CK1496" i="1"/>
  <c r="CJ1496" i="1"/>
  <c r="CE1496" i="1"/>
  <c r="CB1496" i="1"/>
  <c r="BZ1496" i="1"/>
  <c r="AT1496" i="1"/>
  <c r="AS1496" i="1"/>
  <c r="AR1496" i="1"/>
  <c r="AQ1496" i="1"/>
  <c r="AP1496" i="1"/>
  <c r="AO1496" i="1"/>
  <c r="A1496" i="1"/>
  <c r="CK1495" i="1"/>
  <c r="CJ1495" i="1"/>
  <c r="CE1495" i="1"/>
  <c r="CB1495" i="1"/>
  <c r="BZ1495" i="1"/>
  <c r="AT1495" i="1"/>
  <c r="AS1495" i="1"/>
  <c r="AR1495" i="1"/>
  <c r="AQ1495" i="1"/>
  <c r="AP1495" i="1"/>
  <c r="AO1495" i="1"/>
  <c r="A1495" i="1"/>
  <c r="CK1494" i="1"/>
  <c r="CJ1494" i="1"/>
  <c r="CE1494" i="1"/>
  <c r="CB1494" i="1"/>
  <c r="BZ1494" i="1"/>
  <c r="AT1494" i="1"/>
  <c r="AS1494" i="1"/>
  <c r="AR1494" i="1"/>
  <c r="AQ1494" i="1"/>
  <c r="AP1494" i="1"/>
  <c r="AO1494" i="1"/>
  <c r="A1494" i="1"/>
  <c r="CK1493" i="1"/>
  <c r="CJ1493" i="1"/>
  <c r="CE1493" i="1"/>
  <c r="CB1493" i="1"/>
  <c r="BZ1493" i="1"/>
  <c r="AT1493" i="1"/>
  <c r="AS1493" i="1"/>
  <c r="AR1493" i="1"/>
  <c r="AQ1493" i="1"/>
  <c r="AP1493" i="1"/>
  <c r="AO1493" i="1"/>
  <c r="A1493" i="1"/>
  <c r="CK1492" i="1"/>
  <c r="CJ1492" i="1"/>
  <c r="CE1492" i="1"/>
  <c r="CB1492" i="1"/>
  <c r="BZ1492" i="1"/>
  <c r="AT1492" i="1"/>
  <c r="AS1492" i="1"/>
  <c r="AR1492" i="1"/>
  <c r="AQ1492" i="1"/>
  <c r="AP1492" i="1"/>
  <c r="AO1492" i="1"/>
  <c r="A1492" i="1"/>
  <c r="CK1491" i="1"/>
  <c r="CJ1491" i="1"/>
  <c r="CE1491" i="1"/>
  <c r="CB1491" i="1"/>
  <c r="BZ1491" i="1"/>
  <c r="AT1491" i="1"/>
  <c r="AS1491" i="1"/>
  <c r="AR1491" i="1"/>
  <c r="AQ1491" i="1"/>
  <c r="AP1491" i="1"/>
  <c r="AO1491" i="1"/>
  <c r="A1491" i="1"/>
  <c r="CK1490" i="1"/>
  <c r="CJ1490" i="1"/>
  <c r="CE1490" i="1"/>
  <c r="CB1490" i="1"/>
  <c r="BZ1490" i="1"/>
  <c r="AT1490" i="1"/>
  <c r="AS1490" i="1"/>
  <c r="AR1490" i="1"/>
  <c r="AQ1490" i="1"/>
  <c r="AP1490" i="1"/>
  <c r="AO1490" i="1"/>
  <c r="A1490" i="1"/>
  <c r="CK1489" i="1"/>
  <c r="CJ1489" i="1"/>
  <c r="CE1489" i="1"/>
  <c r="CB1489" i="1"/>
  <c r="BZ1489" i="1"/>
  <c r="AW1489" i="1"/>
  <c r="A1489" i="1"/>
  <c r="CK1488" i="1"/>
  <c r="CJ1488" i="1"/>
  <c r="CE1488" i="1"/>
  <c r="CB1488" i="1"/>
  <c r="BZ1488" i="1"/>
  <c r="A1488" i="1"/>
  <c r="CK1487" i="1"/>
  <c r="CJ1487" i="1"/>
  <c r="CE1487" i="1"/>
  <c r="CB1487" i="1"/>
  <c r="BZ1487" i="1"/>
  <c r="AW1487" i="1"/>
  <c r="A1487" i="1"/>
  <c r="CK1486" i="1"/>
  <c r="CJ1486" i="1"/>
  <c r="CE1486" i="1"/>
  <c r="CB1486" i="1"/>
  <c r="BZ1486" i="1"/>
  <c r="AW1486" i="1"/>
  <c r="A1486" i="1"/>
  <c r="CK1485" i="1"/>
  <c r="CJ1485" i="1"/>
  <c r="CE1485" i="1"/>
  <c r="CB1485" i="1"/>
  <c r="BZ1485" i="1"/>
  <c r="A1485" i="1"/>
  <c r="CK1484" i="1"/>
  <c r="CJ1484" i="1"/>
  <c r="CE1484" i="1"/>
  <c r="CB1484" i="1"/>
  <c r="BZ1484" i="1"/>
  <c r="AW1484" i="1"/>
  <c r="A1484" i="1"/>
  <c r="CK1483" i="1"/>
  <c r="CJ1483" i="1"/>
  <c r="CB1483" i="1"/>
  <c r="BZ1483" i="1"/>
  <c r="AT1483" i="1"/>
  <c r="AS1483" i="1"/>
  <c r="AR1483" i="1"/>
  <c r="AQ1483" i="1"/>
  <c r="AP1483" i="1"/>
  <c r="AO1483" i="1"/>
  <c r="A1483" i="1"/>
  <c r="CK1482" i="1"/>
  <c r="CJ1482" i="1"/>
  <c r="CE1482" i="1"/>
  <c r="CB1482" i="1"/>
  <c r="BZ1482" i="1"/>
  <c r="AT1482" i="1"/>
  <c r="AS1482" i="1"/>
  <c r="AR1482" i="1"/>
  <c r="AQ1482" i="1"/>
  <c r="AP1482" i="1"/>
  <c r="AO1482" i="1"/>
  <c r="A1482" i="1"/>
  <c r="CK1481" i="1"/>
  <c r="CJ1481" i="1"/>
  <c r="CE1481" i="1"/>
  <c r="CB1481" i="1"/>
  <c r="BZ1481" i="1"/>
  <c r="AT1481" i="1"/>
  <c r="AS1481" i="1"/>
  <c r="AR1481" i="1"/>
  <c r="AQ1481" i="1"/>
  <c r="AP1481" i="1"/>
  <c r="AO1481" i="1"/>
  <c r="A1481" i="1"/>
  <c r="CK1480" i="1"/>
  <c r="CJ1480" i="1"/>
  <c r="CB1480" i="1"/>
  <c r="BZ1480" i="1"/>
  <c r="AT1480" i="1"/>
  <c r="AS1480" i="1"/>
  <c r="AR1480" i="1"/>
  <c r="AQ1480" i="1"/>
  <c r="AP1480" i="1"/>
  <c r="AO1480" i="1"/>
  <c r="A1480" i="1"/>
  <c r="CK1479" i="1"/>
  <c r="CJ1479" i="1"/>
  <c r="CB1479" i="1"/>
  <c r="BZ1479" i="1"/>
  <c r="AT1479" i="1"/>
  <c r="AS1479" i="1"/>
  <c r="AR1479" i="1"/>
  <c r="AQ1479" i="1"/>
  <c r="AP1479" i="1"/>
  <c r="AO1479" i="1"/>
  <c r="A1479" i="1"/>
  <c r="CK1478" i="1"/>
  <c r="CJ1478" i="1"/>
  <c r="CH1478" i="1"/>
  <c r="CE1478" i="1"/>
  <c r="CB1478" i="1"/>
  <c r="BZ1478" i="1"/>
  <c r="AT1478" i="1"/>
  <c r="AS1478" i="1"/>
  <c r="AR1478" i="1"/>
  <c r="AQ1478" i="1"/>
  <c r="AP1478" i="1"/>
  <c r="AO1478" i="1"/>
  <c r="A1478" i="1"/>
  <c r="CK1477" i="1"/>
  <c r="CJ1477" i="1"/>
  <c r="CH1477" i="1"/>
  <c r="CE1477" i="1"/>
  <c r="CB1477" i="1"/>
  <c r="BZ1477" i="1"/>
  <c r="AT1477" i="1"/>
  <c r="AS1477" i="1"/>
  <c r="AR1477" i="1"/>
  <c r="AQ1477" i="1"/>
  <c r="AP1477" i="1"/>
  <c r="AO1477" i="1"/>
  <c r="A1477" i="1"/>
  <c r="CK1476" i="1"/>
  <c r="CJ1476" i="1"/>
  <c r="CE1476" i="1"/>
  <c r="CB1476" i="1"/>
  <c r="BZ1476" i="1"/>
  <c r="AT1476" i="1"/>
  <c r="AS1476" i="1"/>
  <c r="AR1476" i="1"/>
  <c r="AQ1476" i="1"/>
  <c r="AP1476" i="1"/>
  <c r="AO1476" i="1"/>
  <c r="A1476" i="1"/>
  <c r="CK1475" i="1"/>
  <c r="CJ1475" i="1"/>
  <c r="CH1475" i="1"/>
  <c r="CE1475" i="1"/>
  <c r="CB1475" i="1"/>
  <c r="BZ1475" i="1"/>
  <c r="AT1475" i="1"/>
  <c r="AS1475" i="1"/>
  <c r="AR1475" i="1"/>
  <c r="AQ1475" i="1"/>
  <c r="AP1475" i="1"/>
  <c r="AO1475" i="1"/>
  <c r="A1475" i="1"/>
  <c r="CK1474" i="1"/>
  <c r="CJ1474" i="1"/>
  <c r="CE1474" i="1"/>
  <c r="CB1474" i="1"/>
  <c r="BZ1474" i="1"/>
  <c r="AT1474" i="1"/>
  <c r="AS1474" i="1"/>
  <c r="AR1474" i="1"/>
  <c r="AQ1474" i="1"/>
  <c r="AP1474" i="1"/>
  <c r="AO1474" i="1"/>
  <c r="A1474" i="1"/>
  <c r="CK1473" i="1"/>
  <c r="CJ1473" i="1"/>
  <c r="CE1473" i="1"/>
  <c r="CB1473" i="1"/>
  <c r="BZ1473" i="1"/>
  <c r="AW1473" i="1"/>
  <c r="A1473" i="1"/>
  <c r="CK1472" i="1"/>
  <c r="CJ1472" i="1"/>
  <c r="CH1472" i="1"/>
  <c r="CE1472" i="1"/>
  <c r="CB1472" i="1"/>
  <c r="BZ1472" i="1"/>
  <c r="A1472" i="1"/>
  <c r="CK1471" i="1"/>
  <c r="CJ1471" i="1"/>
  <c r="CE1471" i="1"/>
  <c r="CB1471" i="1"/>
  <c r="BZ1471" i="1"/>
  <c r="AW1471" i="1"/>
  <c r="A1471" i="1"/>
  <c r="CK1470" i="1"/>
  <c r="CJ1470" i="1"/>
  <c r="CH1470" i="1"/>
  <c r="CE1470" i="1"/>
  <c r="CB1470" i="1"/>
  <c r="BZ1470" i="1"/>
  <c r="A1470" i="1"/>
  <c r="CK1469" i="1"/>
  <c r="CJ1469" i="1"/>
  <c r="CE1469" i="1"/>
  <c r="CB1469" i="1"/>
  <c r="BZ1469" i="1"/>
  <c r="AW1469" i="1"/>
  <c r="A1469" i="1"/>
  <c r="CK1468" i="1"/>
  <c r="CJ1468" i="1"/>
  <c r="CH1468" i="1"/>
  <c r="CE1468" i="1"/>
  <c r="CB1468" i="1"/>
  <c r="BZ1468" i="1"/>
  <c r="A1468" i="1"/>
  <c r="CK1467" i="1"/>
  <c r="CJ1467" i="1"/>
  <c r="CE1467" i="1"/>
  <c r="CB1467" i="1"/>
  <c r="BZ1467" i="1"/>
  <c r="AW1467" i="1"/>
  <c r="A1467" i="1"/>
  <c r="CK1466" i="1"/>
  <c r="CJ1466" i="1"/>
  <c r="CH1466" i="1"/>
  <c r="CE1466" i="1"/>
  <c r="CB1466" i="1"/>
  <c r="BZ1466" i="1"/>
  <c r="A1466" i="1"/>
  <c r="CK1465" i="1"/>
  <c r="CJ1465" i="1"/>
  <c r="CE1465" i="1"/>
  <c r="CB1465" i="1"/>
  <c r="BZ1465" i="1"/>
  <c r="AW1465" i="1"/>
  <c r="A1465" i="1"/>
  <c r="CK1464" i="1"/>
  <c r="CJ1464" i="1"/>
  <c r="CE1464" i="1"/>
  <c r="CB1464" i="1"/>
  <c r="BZ1464" i="1"/>
  <c r="A1464" i="1"/>
  <c r="CK1463" i="1"/>
  <c r="CJ1463" i="1"/>
  <c r="CE1463" i="1"/>
  <c r="CB1463" i="1"/>
  <c r="BZ1463" i="1"/>
  <c r="AW1463" i="1"/>
  <c r="A1463" i="1"/>
  <c r="CK1462" i="1"/>
  <c r="CJ1462" i="1"/>
  <c r="CE1462" i="1"/>
  <c r="CB1462" i="1"/>
  <c r="BZ1462" i="1"/>
  <c r="A1462" i="1"/>
  <c r="CK1461" i="1"/>
  <c r="CJ1461" i="1"/>
  <c r="CE1461" i="1"/>
  <c r="CB1461" i="1"/>
  <c r="BZ1461" i="1"/>
  <c r="AT1461" i="1"/>
  <c r="AS1461" i="1"/>
  <c r="AR1461" i="1"/>
  <c r="AQ1461" i="1"/>
  <c r="AP1461" i="1"/>
  <c r="AO1461" i="1"/>
  <c r="A1461" i="1"/>
  <c r="CK1460" i="1"/>
  <c r="CJ1460" i="1"/>
  <c r="CE1460" i="1"/>
  <c r="CB1460" i="1"/>
  <c r="BZ1460" i="1"/>
  <c r="AT1460" i="1"/>
  <c r="AS1460" i="1"/>
  <c r="AR1460" i="1"/>
  <c r="AQ1460" i="1"/>
  <c r="AP1460" i="1"/>
  <c r="AO1460" i="1"/>
  <c r="A1460" i="1"/>
  <c r="CK1459" i="1"/>
  <c r="CJ1459" i="1"/>
  <c r="CE1459" i="1"/>
  <c r="CB1459" i="1"/>
  <c r="BZ1459" i="1"/>
  <c r="AT1459" i="1"/>
  <c r="AS1459" i="1"/>
  <c r="AR1459" i="1"/>
  <c r="AQ1459" i="1"/>
  <c r="AP1459" i="1"/>
  <c r="AO1459" i="1"/>
  <c r="A1459" i="1"/>
  <c r="CK1458" i="1"/>
  <c r="CJ1458" i="1"/>
  <c r="CE1458" i="1"/>
  <c r="CB1458" i="1"/>
  <c r="BZ1458" i="1"/>
  <c r="AT1458" i="1"/>
  <c r="AS1458" i="1"/>
  <c r="AR1458" i="1"/>
  <c r="AQ1458" i="1"/>
  <c r="AP1458" i="1"/>
  <c r="AO1458" i="1"/>
  <c r="A1458" i="1"/>
  <c r="CK1457" i="1"/>
  <c r="CJ1457" i="1"/>
  <c r="CE1457" i="1"/>
  <c r="CB1457" i="1"/>
  <c r="BZ1457" i="1"/>
  <c r="A1457" i="1"/>
  <c r="CK1456" i="1"/>
  <c r="CJ1456" i="1"/>
  <c r="CE1456" i="1"/>
  <c r="CB1456" i="1"/>
  <c r="BZ1456" i="1"/>
  <c r="A1456" i="1"/>
  <c r="CK1455" i="1"/>
  <c r="CJ1455" i="1"/>
  <c r="CE1455" i="1"/>
  <c r="CB1455" i="1"/>
  <c r="BZ1455" i="1"/>
  <c r="A1455" i="1"/>
  <c r="CK1454" i="1"/>
  <c r="CJ1454" i="1"/>
  <c r="CE1454" i="1"/>
  <c r="CB1454" i="1"/>
  <c r="BZ1454" i="1"/>
  <c r="A1454" i="1"/>
  <c r="CK1453" i="1"/>
  <c r="CJ1453" i="1"/>
  <c r="CE1453" i="1"/>
  <c r="CB1453" i="1"/>
  <c r="BZ1453" i="1"/>
  <c r="A1453" i="1"/>
  <c r="CK1452" i="1"/>
  <c r="CJ1452" i="1"/>
  <c r="CE1452" i="1"/>
  <c r="CB1452" i="1"/>
  <c r="BZ1452" i="1"/>
  <c r="A1452" i="1"/>
  <c r="CK1451" i="1"/>
  <c r="CJ1451" i="1"/>
  <c r="CE1451" i="1"/>
  <c r="CB1451" i="1"/>
  <c r="BZ1451" i="1"/>
  <c r="A1451" i="1"/>
  <c r="CK1450" i="1"/>
  <c r="CJ1450" i="1"/>
  <c r="CE1450" i="1"/>
  <c r="CB1450" i="1"/>
  <c r="BZ1450" i="1"/>
  <c r="AW1450" i="1"/>
  <c r="A1450" i="1"/>
  <c r="CK1449" i="1"/>
  <c r="CJ1449" i="1"/>
  <c r="CE1449" i="1"/>
  <c r="CB1449" i="1"/>
  <c r="BZ1449" i="1"/>
  <c r="A1449" i="1"/>
  <c r="CK1448" i="1"/>
  <c r="CJ1448" i="1"/>
  <c r="CE1448" i="1"/>
  <c r="CB1448" i="1"/>
  <c r="BZ1448" i="1"/>
  <c r="A1448" i="1"/>
  <c r="CK1447" i="1"/>
  <c r="CJ1447" i="1"/>
  <c r="CE1447" i="1"/>
  <c r="CB1447" i="1"/>
  <c r="BZ1447" i="1"/>
  <c r="A1447" i="1"/>
  <c r="CK1446" i="1"/>
  <c r="CJ1446" i="1"/>
  <c r="CE1446" i="1"/>
  <c r="CB1446" i="1"/>
  <c r="BZ1446" i="1"/>
  <c r="AT1446" i="1"/>
  <c r="AS1446" i="1"/>
  <c r="AR1446" i="1"/>
  <c r="AQ1446" i="1"/>
  <c r="AP1446" i="1"/>
  <c r="AO1446" i="1"/>
  <c r="A1446" i="1"/>
  <c r="CK1445" i="1"/>
  <c r="CJ1445" i="1"/>
  <c r="CE1445" i="1"/>
  <c r="CB1445" i="1"/>
  <c r="BZ1445" i="1"/>
  <c r="AT1445" i="1"/>
  <c r="AS1445" i="1"/>
  <c r="AR1445" i="1"/>
  <c r="AQ1445" i="1"/>
  <c r="AP1445" i="1"/>
  <c r="AO1445" i="1"/>
  <c r="A1445" i="1"/>
  <c r="CK1444" i="1"/>
  <c r="CJ1444" i="1"/>
  <c r="CE1444" i="1"/>
  <c r="CB1444" i="1"/>
  <c r="BZ1444" i="1"/>
  <c r="AT1444" i="1"/>
  <c r="AS1444" i="1"/>
  <c r="AR1444" i="1"/>
  <c r="AQ1444" i="1"/>
  <c r="AP1444" i="1"/>
  <c r="AO1444" i="1"/>
  <c r="A1444" i="1"/>
  <c r="CK1443" i="1"/>
  <c r="CJ1443" i="1"/>
  <c r="CE1443" i="1"/>
  <c r="CB1443" i="1"/>
  <c r="BZ1443" i="1"/>
  <c r="AW1443" i="1"/>
  <c r="CK1442" i="1"/>
  <c r="CJ1442" i="1"/>
  <c r="CE1442" i="1"/>
  <c r="CB1442" i="1"/>
  <c r="BZ1442" i="1"/>
  <c r="AW1442" i="1"/>
  <c r="A1442" i="1"/>
  <c r="CK1441" i="1"/>
  <c r="CJ1441" i="1"/>
  <c r="CE1441" i="1"/>
  <c r="CB1441" i="1"/>
  <c r="BZ1441" i="1"/>
  <c r="AT1441" i="1"/>
  <c r="AS1441" i="1"/>
  <c r="AR1441" i="1"/>
  <c r="AQ1441" i="1"/>
  <c r="AP1441" i="1"/>
  <c r="AO1441" i="1"/>
  <c r="A1441" i="1"/>
  <c r="CK1440" i="1"/>
  <c r="CJ1440" i="1"/>
  <c r="CE1440" i="1"/>
  <c r="CB1440" i="1"/>
  <c r="BZ1440" i="1"/>
  <c r="AT1440" i="1"/>
  <c r="AS1440" i="1"/>
  <c r="AR1440" i="1"/>
  <c r="AQ1440" i="1"/>
  <c r="AP1440" i="1"/>
  <c r="AO1440" i="1"/>
  <c r="A1440" i="1"/>
  <c r="CK1439" i="1"/>
  <c r="CJ1439" i="1"/>
  <c r="CE1439" i="1"/>
  <c r="CB1439" i="1"/>
  <c r="BZ1439" i="1"/>
  <c r="AT1439" i="1"/>
  <c r="AS1439" i="1"/>
  <c r="AR1439" i="1"/>
  <c r="AQ1439" i="1"/>
  <c r="AP1439" i="1"/>
  <c r="AO1439" i="1"/>
  <c r="A1439" i="1"/>
  <c r="CK1438" i="1"/>
  <c r="CJ1438" i="1"/>
  <c r="CE1438" i="1"/>
  <c r="CB1438" i="1"/>
  <c r="BZ1438" i="1"/>
  <c r="AT1438" i="1"/>
  <c r="AS1438" i="1"/>
  <c r="AR1438" i="1"/>
  <c r="AQ1438" i="1"/>
  <c r="AP1438" i="1"/>
  <c r="AO1438" i="1"/>
  <c r="A1438" i="1"/>
  <c r="CK1437" i="1"/>
  <c r="CJ1437" i="1"/>
  <c r="CE1437" i="1"/>
  <c r="CB1437" i="1"/>
  <c r="BZ1437" i="1"/>
  <c r="AT1437" i="1"/>
  <c r="AS1437" i="1"/>
  <c r="AR1437" i="1"/>
  <c r="AQ1437" i="1"/>
  <c r="AP1437" i="1"/>
  <c r="AO1437" i="1"/>
  <c r="A1437" i="1"/>
  <c r="CK1436" i="1"/>
  <c r="CJ1436" i="1"/>
  <c r="CE1436" i="1"/>
  <c r="CB1436" i="1"/>
  <c r="BZ1436" i="1"/>
  <c r="AT1436" i="1"/>
  <c r="AS1436" i="1"/>
  <c r="AR1436" i="1"/>
  <c r="AQ1436" i="1"/>
  <c r="AP1436" i="1"/>
  <c r="AO1436" i="1"/>
  <c r="A1436" i="1"/>
  <c r="CK1435" i="1"/>
  <c r="CJ1435" i="1"/>
  <c r="CE1435" i="1"/>
  <c r="CB1435" i="1"/>
  <c r="BZ1435" i="1"/>
  <c r="AT1435" i="1"/>
  <c r="AS1435" i="1"/>
  <c r="AR1435" i="1"/>
  <c r="AQ1435" i="1"/>
  <c r="AP1435" i="1"/>
  <c r="AO1435" i="1"/>
  <c r="A1435" i="1"/>
  <c r="CK1434" i="1"/>
  <c r="CJ1434" i="1"/>
  <c r="CE1434" i="1"/>
  <c r="CB1434" i="1"/>
  <c r="BZ1434" i="1"/>
  <c r="AT1434" i="1"/>
  <c r="AS1434" i="1"/>
  <c r="AR1434" i="1"/>
  <c r="AQ1434" i="1"/>
  <c r="AP1434" i="1"/>
  <c r="AO1434" i="1"/>
  <c r="A1434" i="1"/>
  <c r="CK1433" i="1"/>
  <c r="CJ1433" i="1"/>
  <c r="CE1433" i="1"/>
  <c r="CB1433" i="1"/>
  <c r="BZ1433" i="1"/>
  <c r="AT1433" i="1"/>
  <c r="AS1433" i="1"/>
  <c r="AR1433" i="1"/>
  <c r="AQ1433" i="1"/>
  <c r="AP1433" i="1"/>
  <c r="AO1433" i="1"/>
  <c r="A1433" i="1"/>
  <c r="CK1432" i="1"/>
  <c r="CJ1432" i="1"/>
  <c r="CE1432" i="1"/>
  <c r="CB1432" i="1"/>
  <c r="BZ1432" i="1"/>
  <c r="AT1432" i="1"/>
  <c r="AS1432" i="1"/>
  <c r="AR1432" i="1"/>
  <c r="AQ1432" i="1"/>
  <c r="AP1432" i="1"/>
  <c r="AO1432" i="1"/>
  <c r="A1432" i="1"/>
  <c r="CK1431" i="1"/>
  <c r="CJ1431" i="1"/>
  <c r="CE1431" i="1"/>
  <c r="CB1431" i="1"/>
  <c r="BZ1431" i="1"/>
  <c r="AT1431" i="1"/>
  <c r="AS1431" i="1"/>
  <c r="AR1431" i="1"/>
  <c r="AQ1431" i="1"/>
  <c r="AP1431" i="1"/>
  <c r="AO1431" i="1"/>
  <c r="A1431" i="1"/>
  <c r="CK1430" i="1"/>
  <c r="CJ1430" i="1"/>
  <c r="CE1430" i="1"/>
  <c r="CB1430" i="1"/>
  <c r="BZ1430" i="1"/>
  <c r="AW1430" i="1"/>
  <c r="CK1429" i="1"/>
  <c r="CJ1429" i="1"/>
  <c r="CE1429" i="1"/>
  <c r="CB1429" i="1"/>
  <c r="BZ1429" i="1"/>
  <c r="AW1429" i="1"/>
  <c r="A1429" i="1"/>
  <c r="CK1428" i="1"/>
  <c r="CJ1428" i="1"/>
  <c r="CE1428" i="1"/>
  <c r="CB1428" i="1"/>
  <c r="BZ1428" i="1"/>
  <c r="AT1428" i="1"/>
  <c r="AS1428" i="1"/>
  <c r="AR1428" i="1"/>
  <c r="AQ1428" i="1"/>
  <c r="AP1428" i="1"/>
  <c r="AO1428" i="1"/>
  <c r="A1428" i="1"/>
  <c r="CK1427" i="1"/>
  <c r="CJ1427" i="1"/>
  <c r="CE1427" i="1"/>
  <c r="CB1427" i="1"/>
  <c r="BZ1427" i="1"/>
  <c r="AT1427" i="1"/>
  <c r="AS1427" i="1"/>
  <c r="AR1427" i="1"/>
  <c r="AQ1427" i="1"/>
  <c r="AP1427" i="1"/>
  <c r="AO1427" i="1"/>
  <c r="A1427" i="1"/>
  <c r="CK1426" i="1"/>
  <c r="CJ1426" i="1"/>
  <c r="CE1426" i="1"/>
  <c r="CB1426" i="1"/>
  <c r="BZ1426" i="1"/>
  <c r="AW1426" i="1"/>
  <c r="AT1426" i="1"/>
  <c r="AS1426" i="1"/>
  <c r="AR1426" i="1"/>
  <c r="AQ1426" i="1"/>
  <c r="AP1426" i="1"/>
  <c r="AO1426" i="1"/>
  <c r="A1426" i="1"/>
  <c r="CK1425" i="1"/>
  <c r="CJ1425" i="1"/>
  <c r="CE1425" i="1"/>
  <c r="CB1425" i="1"/>
  <c r="BZ1425" i="1"/>
  <c r="AT1425" i="1"/>
  <c r="AS1425" i="1"/>
  <c r="AR1425" i="1"/>
  <c r="AQ1425" i="1"/>
  <c r="AP1425" i="1"/>
  <c r="AO1425" i="1"/>
  <c r="A1425" i="1"/>
  <c r="CK1424" i="1"/>
  <c r="CJ1424" i="1"/>
  <c r="CE1424" i="1"/>
  <c r="CB1424" i="1"/>
  <c r="BZ1424" i="1"/>
  <c r="AW1424" i="1"/>
  <c r="A1424" i="1"/>
  <c r="CK1423" i="1"/>
  <c r="CJ1423" i="1"/>
  <c r="CE1423" i="1"/>
  <c r="CB1423" i="1"/>
  <c r="BZ1423" i="1"/>
  <c r="AW1423" i="1"/>
  <c r="A1423" i="1"/>
  <c r="CK1422" i="1"/>
  <c r="CJ1422" i="1"/>
  <c r="CE1422" i="1"/>
  <c r="CB1422" i="1"/>
  <c r="BZ1422" i="1"/>
  <c r="A1422" i="1"/>
  <c r="CK1421" i="1"/>
  <c r="CJ1421" i="1"/>
  <c r="CE1421" i="1"/>
  <c r="CB1421" i="1"/>
  <c r="BZ1421" i="1"/>
  <c r="A1421" i="1"/>
  <c r="CK1420" i="1"/>
  <c r="CJ1420" i="1"/>
  <c r="CE1420" i="1"/>
  <c r="CB1420" i="1"/>
  <c r="BZ1420" i="1"/>
  <c r="A1420" i="1"/>
  <c r="CK1419" i="1"/>
  <c r="CJ1419" i="1"/>
  <c r="CE1419" i="1"/>
  <c r="CB1419" i="1"/>
  <c r="BZ1419" i="1"/>
  <c r="AW1419" i="1"/>
  <c r="A1419" i="1"/>
  <c r="CK1418" i="1"/>
  <c r="CJ1418" i="1"/>
  <c r="CE1418" i="1"/>
  <c r="CB1418" i="1"/>
  <c r="BZ1418" i="1"/>
  <c r="A1418" i="1"/>
  <c r="CK1417" i="1"/>
  <c r="CJ1417" i="1"/>
  <c r="CE1417" i="1"/>
  <c r="CB1417" i="1"/>
  <c r="BZ1417" i="1"/>
  <c r="AW1417" i="1"/>
  <c r="A1417" i="1"/>
  <c r="CK1416" i="1"/>
  <c r="CJ1416" i="1"/>
  <c r="CE1416" i="1"/>
  <c r="CB1416" i="1"/>
  <c r="BZ1416" i="1"/>
  <c r="A1416" i="1"/>
  <c r="CK1415" i="1"/>
  <c r="CJ1415" i="1"/>
  <c r="CE1415" i="1"/>
  <c r="CB1415" i="1"/>
  <c r="BZ1415" i="1"/>
  <c r="AT1415" i="1"/>
  <c r="AS1415" i="1"/>
  <c r="AR1415" i="1"/>
  <c r="AQ1415" i="1"/>
  <c r="AP1415" i="1"/>
  <c r="AO1415" i="1"/>
  <c r="A1415" i="1"/>
  <c r="CK1414" i="1"/>
  <c r="CJ1414" i="1"/>
  <c r="CE1414" i="1"/>
  <c r="CB1414" i="1"/>
  <c r="BZ1414" i="1"/>
  <c r="AT1414" i="1"/>
  <c r="AS1414" i="1"/>
  <c r="AR1414" i="1"/>
  <c r="AQ1414" i="1"/>
  <c r="AP1414" i="1"/>
  <c r="AO1414" i="1"/>
  <c r="A1414" i="1"/>
  <c r="CK1413" i="1"/>
  <c r="CJ1413" i="1"/>
  <c r="CE1413" i="1"/>
  <c r="CB1413" i="1"/>
  <c r="BZ1413" i="1"/>
  <c r="AT1413" i="1"/>
  <c r="AS1413" i="1"/>
  <c r="AR1413" i="1"/>
  <c r="AQ1413" i="1"/>
  <c r="AP1413" i="1"/>
  <c r="AO1413" i="1"/>
  <c r="A1413" i="1"/>
  <c r="CK1412" i="1"/>
  <c r="CJ1412" i="1"/>
  <c r="CE1412" i="1"/>
  <c r="CB1412" i="1"/>
  <c r="BZ1412" i="1"/>
  <c r="AT1412" i="1"/>
  <c r="AS1412" i="1"/>
  <c r="AR1412" i="1"/>
  <c r="AQ1412" i="1"/>
  <c r="AP1412" i="1"/>
  <c r="AO1412" i="1"/>
  <c r="A1412" i="1"/>
  <c r="CK1411" i="1"/>
  <c r="CJ1411" i="1"/>
  <c r="CE1411" i="1"/>
  <c r="CB1411" i="1"/>
  <c r="BZ1411" i="1"/>
  <c r="AT1411" i="1"/>
  <c r="AS1411" i="1"/>
  <c r="AR1411" i="1"/>
  <c r="AQ1411" i="1"/>
  <c r="AP1411" i="1"/>
  <c r="AO1411" i="1"/>
  <c r="A1411" i="1"/>
  <c r="CK1410" i="1"/>
  <c r="CJ1410" i="1"/>
  <c r="CE1410" i="1"/>
  <c r="CB1410" i="1"/>
  <c r="BZ1410" i="1"/>
  <c r="AT1410" i="1"/>
  <c r="AS1410" i="1"/>
  <c r="AR1410" i="1"/>
  <c r="AQ1410" i="1"/>
  <c r="AP1410" i="1"/>
  <c r="AO1410" i="1"/>
  <c r="A1410" i="1"/>
  <c r="CK1409" i="1"/>
  <c r="CJ1409" i="1"/>
  <c r="CE1409" i="1"/>
  <c r="CB1409" i="1"/>
  <c r="BZ1409" i="1"/>
  <c r="AT1409" i="1"/>
  <c r="AS1409" i="1"/>
  <c r="AR1409" i="1"/>
  <c r="AQ1409" i="1"/>
  <c r="AP1409" i="1"/>
  <c r="AO1409" i="1"/>
  <c r="A1409" i="1"/>
  <c r="CK1408" i="1"/>
  <c r="CJ1408" i="1"/>
  <c r="CE1408" i="1"/>
  <c r="CB1408" i="1"/>
  <c r="BZ1408" i="1"/>
  <c r="AW1408" i="1"/>
  <c r="A1408" i="1"/>
  <c r="CK1407" i="1"/>
  <c r="CJ1407" i="1"/>
  <c r="CE1407" i="1"/>
  <c r="CB1407" i="1"/>
  <c r="BZ1407" i="1"/>
  <c r="A1407" i="1"/>
  <c r="CK1406" i="1"/>
  <c r="CJ1406" i="1"/>
  <c r="CE1406" i="1"/>
  <c r="CB1406" i="1"/>
  <c r="BZ1406" i="1"/>
  <c r="AW1406" i="1"/>
  <c r="A1406" i="1"/>
  <c r="CK1405" i="1"/>
  <c r="CJ1405" i="1"/>
  <c r="CE1405" i="1"/>
  <c r="CB1405" i="1"/>
  <c r="BZ1405" i="1"/>
  <c r="A1405" i="1"/>
  <c r="CK1404" i="1"/>
  <c r="CJ1404" i="1"/>
  <c r="CE1404" i="1"/>
  <c r="CB1404" i="1"/>
  <c r="BZ1404" i="1"/>
  <c r="AW1404" i="1"/>
  <c r="A1404" i="1"/>
  <c r="CK1403" i="1"/>
  <c r="CJ1403" i="1"/>
  <c r="CE1403" i="1"/>
  <c r="CB1403" i="1"/>
  <c r="BZ1403" i="1"/>
  <c r="A1403" i="1"/>
  <c r="CK1402" i="1"/>
  <c r="CJ1402" i="1"/>
  <c r="CE1402" i="1"/>
  <c r="CB1402" i="1"/>
  <c r="BZ1402" i="1"/>
  <c r="AT1402" i="1"/>
  <c r="AS1402" i="1"/>
  <c r="AR1402" i="1"/>
  <c r="AQ1402" i="1"/>
  <c r="AP1402" i="1"/>
  <c r="AO1402" i="1"/>
  <c r="A1402" i="1"/>
  <c r="CK1401" i="1"/>
  <c r="CJ1401" i="1"/>
  <c r="CE1401" i="1"/>
  <c r="CB1401" i="1"/>
  <c r="BZ1401" i="1"/>
  <c r="AT1401" i="1"/>
  <c r="AS1401" i="1"/>
  <c r="AR1401" i="1"/>
  <c r="AQ1401" i="1"/>
  <c r="AP1401" i="1"/>
  <c r="AO1401" i="1"/>
  <c r="A1401" i="1"/>
  <c r="CK1400" i="1"/>
  <c r="CJ1400" i="1"/>
  <c r="CE1400" i="1"/>
  <c r="CB1400" i="1"/>
  <c r="BZ1400" i="1"/>
  <c r="AT1400" i="1"/>
  <c r="AS1400" i="1"/>
  <c r="AR1400" i="1"/>
  <c r="AQ1400" i="1"/>
  <c r="AP1400" i="1"/>
  <c r="AO1400" i="1"/>
  <c r="A1400" i="1"/>
  <c r="CK1399" i="1"/>
  <c r="CJ1399" i="1"/>
  <c r="CE1399" i="1"/>
  <c r="CB1399" i="1"/>
  <c r="BZ1399" i="1"/>
  <c r="AT1399" i="1"/>
  <c r="AS1399" i="1"/>
  <c r="AR1399" i="1"/>
  <c r="AQ1399" i="1"/>
  <c r="AP1399" i="1"/>
  <c r="AO1399" i="1"/>
  <c r="A1399" i="1"/>
  <c r="CK1398" i="1"/>
  <c r="CJ1398" i="1"/>
  <c r="CE1398" i="1"/>
  <c r="CB1398" i="1"/>
  <c r="BZ1398" i="1"/>
  <c r="AT1398" i="1"/>
  <c r="AS1398" i="1"/>
  <c r="AR1398" i="1"/>
  <c r="AQ1398" i="1"/>
  <c r="AP1398" i="1"/>
  <c r="AO1398" i="1"/>
  <c r="A1398" i="1"/>
  <c r="CK1397" i="1"/>
  <c r="CJ1397" i="1"/>
  <c r="CE1397" i="1"/>
  <c r="CB1397" i="1"/>
  <c r="BZ1397" i="1"/>
  <c r="AT1397" i="1"/>
  <c r="AS1397" i="1"/>
  <c r="AR1397" i="1"/>
  <c r="AQ1397" i="1"/>
  <c r="AP1397" i="1"/>
  <c r="AO1397" i="1"/>
  <c r="A1397" i="1"/>
  <c r="CK1396" i="1"/>
  <c r="CJ1396" i="1"/>
  <c r="CE1396" i="1"/>
  <c r="CB1396" i="1"/>
  <c r="BZ1396" i="1"/>
  <c r="AT1396" i="1"/>
  <c r="AS1396" i="1"/>
  <c r="AR1396" i="1"/>
  <c r="AQ1396" i="1"/>
  <c r="AP1396" i="1"/>
  <c r="AO1396" i="1"/>
  <c r="A1396" i="1"/>
  <c r="CK1395" i="1"/>
  <c r="CJ1395" i="1"/>
  <c r="CE1395" i="1"/>
  <c r="CB1395" i="1"/>
  <c r="BZ1395" i="1"/>
  <c r="AT1395" i="1"/>
  <c r="AS1395" i="1"/>
  <c r="AR1395" i="1"/>
  <c r="AQ1395" i="1"/>
  <c r="AP1395" i="1"/>
  <c r="AO1395" i="1"/>
  <c r="A1395" i="1"/>
  <c r="CK1394" i="1"/>
  <c r="CJ1394" i="1"/>
  <c r="CE1394" i="1"/>
  <c r="CB1394" i="1"/>
  <c r="BZ1394" i="1"/>
  <c r="AT1394" i="1"/>
  <c r="AS1394" i="1"/>
  <c r="AR1394" i="1"/>
  <c r="AQ1394" i="1"/>
  <c r="AP1394" i="1"/>
  <c r="AO1394" i="1"/>
  <c r="A1394" i="1"/>
  <c r="CK1393" i="1"/>
  <c r="CJ1393" i="1"/>
  <c r="CE1393" i="1"/>
  <c r="CB1393" i="1"/>
  <c r="BZ1393" i="1"/>
  <c r="AT1393" i="1"/>
  <c r="AS1393" i="1"/>
  <c r="AR1393" i="1"/>
  <c r="AQ1393" i="1"/>
  <c r="AP1393" i="1"/>
  <c r="AO1393" i="1"/>
  <c r="A1393" i="1"/>
  <c r="CK1392" i="1"/>
  <c r="CJ1392" i="1"/>
  <c r="CE1392" i="1"/>
  <c r="CB1392" i="1"/>
  <c r="BZ1392" i="1"/>
  <c r="AT1392" i="1"/>
  <c r="AS1392" i="1"/>
  <c r="AR1392" i="1"/>
  <c r="AQ1392" i="1"/>
  <c r="AP1392" i="1"/>
  <c r="AO1392" i="1"/>
  <c r="A1392" i="1"/>
  <c r="CK1391" i="1"/>
  <c r="CJ1391" i="1"/>
  <c r="CE1391" i="1"/>
  <c r="CB1391" i="1"/>
  <c r="BZ1391" i="1"/>
  <c r="AT1391" i="1"/>
  <c r="AS1391" i="1"/>
  <c r="AR1391" i="1"/>
  <c r="AQ1391" i="1"/>
  <c r="AP1391" i="1"/>
  <c r="AO1391" i="1"/>
  <c r="A1391" i="1"/>
  <c r="CK1390" i="1"/>
  <c r="CJ1390" i="1"/>
  <c r="CE1390" i="1"/>
  <c r="CB1390" i="1"/>
  <c r="BZ1390" i="1"/>
  <c r="AW1390" i="1"/>
  <c r="A1390" i="1"/>
  <c r="CK1389" i="1"/>
  <c r="CJ1389" i="1"/>
  <c r="CE1389" i="1"/>
  <c r="CB1389" i="1"/>
  <c r="BZ1389" i="1"/>
  <c r="A1389" i="1"/>
  <c r="CK1388" i="1"/>
  <c r="CJ1388" i="1"/>
  <c r="CE1388" i="1"/>
  <c r="CB1388" i="1"/>
  <c r="BZ1388" i="1"/>
  <c r="AW1388" i="1"/>
  <c r="A1388" i="1"/>
  <c r="CK1387" i="1"/>
  <c r="CJ1387" i="1"/>
  <c r="CE1387" i="1"/>
  <c r="CB1387" i="1"/>
  <c r="BZ1387" i="1"/>
  <c r="AW1387" i="1"/>
  <c r="A1387" i="1"/>
  <c r="CK1386" i="1"/>
  <c r="CJ1386" i="1"/>
  <c r="CE1386" i="1"/>
  <c r="CB1386" i="1"/>
  <c r="BZ1386" i="1"/>
  <c r="AW1386" i="1"/>
  <c r="A1386" i="1"/>
  <c r="CK1385" i="1"/>
  <c r="CJ1385" i="1"/>
  <c r="CE1385" i="1"/>
  <c r="CB1385" i="1"/>
  <c r="BZ1385" i="1"/>
  <c r="A1385" i="1"/>
  <c r="CK1384" i="1"/>
  <c r="CJ1384" i="1"/>
  <c r="CE1384" i="1"/>
  <c r="CB1384" i="1"/>
  <c r="BZ1384" i="1"/>
  <c r="AW1384" i="1"/>
  <c r="A1384" i="1"/>
  <c r="CK1383" i="1"/>
  <c r="CJ1383" i="1"/>
  <c r="CE1383" i="1"/>
  <c r="CB1383" i="1"/>
  <c r="BZ1383" i="1"/>
  <c r="AW1383" i="1"/>
  <c r="A1383" i="1"/>
  <c r="CK1382" i="1"/>
  <c r="CJ1382" i="1"/>
  <c r="CE1382" i="1"/>
  <c r="CB1382" i="1"/>
  <c r="BZ1382" i="1"/>
  <c r="A1382" i="1"/>
  <c r="CK1381" i="1"/>
  <c r="CJ1381" i="1"/>
  <c r="CE1381" i="1"/>
  <c r="CB1381" i="1"/>
  <c r="BZ1381" i="1"/>
  <c r="AW1381" i="1"/>
  <c r="A1381" i="1"/>
  <c r="CK1380" i="1"/>
  <c r="CJ1380" i="1"/>
  <c r="CE1380" i="1"/>
  <c r="CB1380" i="1"/>
  <c r="BZ1380" i="1"/>
  <c r="A1380" i="1"/>
  <c r="CK1379" i="1"/>
  <c r="CJ1379" i="1"/>
  <c r="CE1379" i="1"/>
  <c r="CB1379" i="1"/>
  <c r="BZ1379" i="1"/>
  <c r="AT1379" i="1"/>
  <c r="AS1379" i="1"/>
  <c r="AR1379" i="1"/>
  <c r="AQ1379" i="1"/>
  <c r="AP1379" i="1"/>
  <c r="AO1379" i="1"/>
  <c r="A1379" i="1"/>
  <c r="CK1378" i="1"/>
  <c r="CJ1378" i="1"/>
  <c r="CE1378" i="1"/>
  <c r="CB1378" i="1"/>
  <c r="BZ1378" i="1"/>
  <c r="AW1378" i="1"/>
  <c r="A1378" i="1"/>
  <c r="CK1377" i="1"/>
  <c r="CJ1377" i="1"/>
  <c r="CE1377" i="1"/>
  <c r="CB1377" i="1"/>
  <c r="BZ1377" i="1"/>
  <c r="A1377" i="1"/>
  <c r="CK1376" i="1"/>
  <c r="CJ1376" i="1"/>
  <c r="CE1376" i="1"/>
  <c r="CB1376" i="1"/>
  <c r="BZ1376" i="1"/>
  <c r="A1376" i="1"/>
  <c r="CK1375" i="1"/>
  <c r="CJ1375" i="1"/>
  <c r="CE1375" i="1"/>
  <c r="CB1375" i="1"/>
  <c r="BZ1375" i="1"/>
  <c r="A1375" i="1"/>
  <c r="CK1374" i="1"/>
  <c r="CJ1374" i="1"/>
  <c r="CE1374" i="1"/>
  <c r="CB1374" i="1"/>
  <c r="BZ1374" i="1"/>
  <c r="AT1374" i="1"/>
  <c r="AS1374" i="1"/>
  <c r="AR1374" i="1"/>
  <c r="AQ1374" i="1"/>
  <c r="AP1374" i="1"/>
  <c r="AO1374" i="1"/>
  <c r="A1374" i="1"/>
  <c r="CK1373" i="1"/>
  <c r="CJ1373" i="1"/>
  <c r="CE1373" i="1"/>
  <c r="CB1373" i="1"/>
  <c r="BZ1373" i="1"/>
  <c r="AT1373" i="1"/>
  <c r="AS1373" i="1"/>
  <c r="AR1373" i="1"/>
  <c r="AQ1373" i="1"/>
  <c r="AP1373" i="1"/>
  <c r="AO1373" i="1"/>
  <c r="A1373" i="1"/>
  <c r="CK1372" i="1"/>
  <c r="CJ1372" i="1"/>
  <c r="CE1372" i="1"/>
  <c r="CB1372" i="1"/>
  <c r="BZ1372" i="1"/>
  <c r="AT1372" i="1"/>
  <c r="AS1372" i="1"/>
  <c r="AR1372" i="1"/>
  <c r="AQ1372" i="1"/>
  <c r="AP1372" i="1"/>
  <c r="AO1372" i="1"/>
  <c r="A1372" i="1"/>
  <c r="CK1371" i="1"/>
  <c r="CJ1371" i="1"/>
  <c r="CE1371" i="1"/>
  <c r="CB1371" i="1"/>
  <c r="BZ1371" i="1"/>
  <c r="AT1371" i="1"/>
  <c r="AS1371" i="1"/>
  <c r="AR1371" i="1"/>
  <c r="AQ1371" i="1"/>
  <c r="AP1371" i="1"/>
  <c r="AO1371" i="1"/>
  <c r="A1371" i="1"/>
  <c r="CK1370" i="1"/>
  <c r="CJ1370" i="1"/>
  <c r="CE1370" i="1"/>
  <c r="CB1370" i="1"/>
  <c r="BZ1370" i="1"/>
  <c r="A1370" i="1"/>
  <c r="CK1369" i="1"/>
  <c r="CJ1369" i="1"/>
  <c r="CE1369" i="1"/>
  <c r="CB1369" i="1"/>
  <c r="BZ1369" i="1"/>
  <c r="A1369" i="1"/>
  <c r="CK1368" i="1"/>
  <c r="CJ1368" i="1"/>
  <c r="CE1368" i="1"/>
  <c r="CB1368" i="1"/>
  <c r="BZ1368" i="1"/>
  <c r="A1368" i="1"/>
  <c r="CK1367" i="1"/>
  <c r="CJ1367" i="1"/>
  <c r="CE1367" i="1"/>
  <c r="CB1367" i="1"/>
  <c r="BZ1367" i="1"/>
  <c r="A1367" i="1"/>
  <c r="CK1366" i="1"/>
  <c r="CJ1366" i="1"/>
  <c r="CE1366" i="1"/>
  <c r="CB1366" i="1"/>
  <c r="BZ1366" i="1"/>
  <c r="AT1366" i="1"/>
  <c r="AS1366" i="1"/>
  <c r="AR1366" i="1"/>
  <c r="AQ1366" i="1"/>
  <c r="AP1366" i="1"/>
  <c r="AO1366" i="1"/>
  <c r="A1366" i="1"/>
  <c r="CK1365" i="1"/>
  <c r="CJ1365" i="1"/>
  <c r="CE1365" i="1"/>
  <c r="CB1365" i="1"/>
  <c r="BZ1365" i="1"/>
  <c r="AT1365" i="1"/>
  <c r="AS1365" i="1"/>
  <c r="AR1365" i="1"/>
  <c r="AQ1365" i="1"/>
  <c r="AP1365" i="1"/>
  <c r="AO1365" i="1"/>
  <c r="A1365" i="1"/>
  <c r="CK1364" i="1"/>
  <c r="CJ1364" i="1"/>
  <c r="CE1364" i="1"/>
  <c r="CB1364" i="1"/>
  <c r="BZ1364" i="1"/>
  <c r="AT1364" i="1"/>
  <c r="AS1364" i="1"/>
  <c r="AR1364" i="1"/>
  <c r="AQ1364" i="1"/>
  <c r="AP1364" i="1"/>
  <c r="AO1364" i="1"/>
  <c r="A1364" i="1"/>
  <c r="CK1363" i="1"/>
  <c r="CJ1363" i="1"/>
  <c r="CE1363" i="1"/>
  <c r="CB1363" i="1"/>
  <c r="BZ1363" i="1"/>
  <c r="AT1363" i="1"/>
  <c r="AS1363" i="1"/>
  <c r="AR1363" i="1"/>
  <c r="AQ1363" i="1"/>
  <c r="AP1363" i="1"/>
  <c r="AO1363" i="1"/>
  <c r="A1363" i="1"/>
  <c r="CK1362" i="1"/>
  <c r="CJ1362" i="1"/>
  <c r="CE1362" i="1"/>
  <c r="CB1362" i="1"/>
  <c r="BZ1362" i="1"/>
  <c r="A1362" i="1"/>
  <c r="CK1361" i="1"/>
  <c r="CJ1361" i="1"/>
  <c r="CE1361" i="1"/>
  <c r="CB1361" i="1"/>
  <c r="BZ1361" i="1"/>
  <c r="A1361" i="1"/>
  <c r="CK1360" i="1"/>
  <c r="CJ1360" i="1"/>
  <c r="CE1360" i="1"/>
  <c r="CB1360" i="1"/>
  <c r="BZ1360" i="1"/>
  <c r="A1360" i="1"/>
  <c r="CK1359" i="1"/>
  <c r="CJ1359" i="1"/>
  <c r="CE1359" i="1"/>
  <c r="CB1359" i="1"/>
  <c r="BZ1359" i="1"/>
  <c r="AT1359" i="1"/>
  <c r="AS1359" i="1"/>
  <c r="AR1359" i="1"/>
  <c r="AQ1359" i="1"/>
  <c r="AP1359" i="1"/>
  <c r="AO1359" i="1"/>
  <c r="A1359" i="1"/>
  <c r="CK1358" i="1"/>
  <c r="CJ1358" i="1"/>
  <c r="CE1358" i="1"/>
  <c r="CB1358" i="1"/>
  <c r="BZ1358" i="1"/>
  <c r="BW1358" i="1"/>
  <c r="AT1358" i="1"/>
  <c r="AS1358" i="1"/>
  <c r="AR1358" i="1"/>
  <c r="AQ1358" i="1"/>
  <c r="AP1358" i="1"/>
  <c r="AO1358" i="1"/>
  <c r="A1358" i="1"/>
  <c r="CK1357" i="1"/>
  <c r="CJ1357" i="1"/>
  <c r="CE1357" i="1"/>
  <c r="CB1357" i="1"/>
  <c r="BZ1357" i="1"/>
  <c r="BW1357" i="1"/>
  <c r="AT1357" i="1"/>
  <c r="AS1357" i="1"/>
  <c r="AR1357" i="1"/>
  <c r="AQ1357" i="1"/>
  <c r="AP1357" i="1"/>
  <c r="AO1357" i="1"/>
  <c r="A1357" i="1"/>
  <c r="CK1356" i="1"/>
  <c r="CJ1356" i="1"/>
  <c r="CE1356" i="1"/>
  <c r="CB1356" i="1"/>
  <c r="BZ1356" i="1"/>
  <c r="BW1356" i="1"/>
  <c r="AT1356" i="1"/>
  <c r="AS1356" i="1"/>
  <c r="AR1356" i="1"/>
  <c r="AQ1356" i="1"/>
  <c r="AP1356" i="1"/>
  <c r="AO1356" i="1"/>
  <c r="A1356" i="1"/>
  <c r="CK1355" i="1"/>
  <c r="CJ1355" i="1"/>
  <c r="CE1355" i="1"/>
  <c r="CB1355" i="1"/>
  <c r="BZ1355" i="1"/>
  <c r="AT1355" i="1"/>
  <c r="AS1355" i="1"/>
  <c r="AR1355" i="1"/>
  <c r="AQ1355" i="1"/>
  <c r="AP1355" i="1"/>
  <c r="AO1355" i="1"/>
  <c r="A1355" i="1"/>
  <c r="CK1354" i="1"/>
  <c r="CJ1354" i="1"/>
  <c r="CE1354" i="1"/>
  <c r="CB1354" i="1"/>
  <c r="BZ1354" i="1"/>
  <c r="AT1354" i="1"/>
  <c r="AS1354" i="1"/>
  <c r="AR1354" i="1"/>
  <c r="AQ1354" i="1"/>
  <c r="AP1354" i="1"/>
  <c r="AO1354" i="1"/>
  <c r="A1354" i="1"/>
  <c r="CK1353" i="1"/>
  <c r="CJ1353" i="1"/>
  <c r="CE1353" i="1"/>
  <c r="CB1353" i="1"/>
  <c r="BZ1353" i="1"/>
  <c r="AT1353" i="1"/>
  <c r="AS1353" i="1"/>
  <c r="AR1353" i="1"/>
  <c r="AQ1353" i="1"/>
  <c r="AP1353" i="1"/>
  <c r="AO1353" i="1"/>
  <c r="A1353" i="1"/>
  <c r="CK1352" i="1"/>
  <c r="CJ1352" i="1"/>
  <c r="CE1352" i="1"/>
  <c r="CB1352" i="1"/>
  <c r="BZ1352" i="1"/>
  <c r="AT1352" i="1"/>
  <c r="AS1352" i="1"/>
  <c r="AR1352" i="1"/>
  <c r="AQ1352" i="1"/>
  <c r="AP1352" i="1"/>
  <c r="AO1352" i="1"/>
  <c r="A1352" i="1"/>
  <c r="CK1351" i="1"/>
  <c r="CJ1351" i="1"/>
  <c r="CE1351" i="1"/>
  <c r="CB1351" i="1"/>
  <c r="BZ1351" i="1"/>
  <c r="AT1351" i="1"/>
  <c r="AS1351" i="1"/>
  <c r="AR1351" i="1"/>
  <c r="AQ1351" i="1"/>
  <c r="AP1351" i="1"/>
  <c r="AO1351" i="1"/>
  <c r="A1351" i="1"/>
  <c r="CK1350" i="1"/>
  <c r="CJ1350" i="1"/>
  <c r="CE1350" i="1"/>
  <c r="CB1350" i="1"/>
  <c r="BZ1350" i="1"/>
  <c r="A1350" i="1"/>
  <c r="CK1349" i="1"/>
  <c r="CJ1349" i="1"/>
  <c r="CE1349" i="1"/>
  <c r="CB1349" i="1"/>
  <c r="BZ1349" i="1"/>
  <c r="A1349" i="1"/>
  <c r="CK1348" i="1"/>
  <c r="CJ1348" i="1"/>
  <c r="CE1348" i="1"/>
  <c r="CB1348" i="1"/>
  <c r="BZ1348" i="1"/>
  <c r="AT1348" i="1"/>
  <c r="AS1348" i="1"/>
  <c r="AR1348" i="1"/>
  <c r="AQ1348" i="1"/>
  <c r="AP1348" i="1"/>
  <c r="AO1348" i="1"/>
  <c r="A1348" i="1"/>
  <c r="CK1347" i="1"/>
  <c r="CJ1347" i="1"/>
  <c r="CE1347" i="1"/>
  <c r="CB1347" i="1"/>
  <c r="BZ1347" i="1"/>
  <c r="AT1347" i="1"/>
  <c r="AS1347" i="1"/>
  <c r="AR1347" i="1"/>
  <c r="AQ1347" i="1"/>
  <c r="AP1347" i="1"/>
  <c r="AO1347" i="1"/>
  <c r="A1347" i="1"/>
  <c r="CK1346" i="1"/>
  <c r="CJ1346" i="1"/>
  <c r="CE1346" i="1"/>
  <c r="CB1346" i="1"/>
  <c r="BZ1346" i="1"/>
  <c r="A1346" i="1"/>
  <c r="CK1345" i="1"/>
  <c r="CJ1345" i="1"/>
  <c r="CE1345" i="1"/>
  <c r="CB1345" i="1"/>
  <c r="BZ1345" i="1"/>
  <c r="A1345" i="1"/>
  <c r="CK1344" i="1"/>
  <c r="CJ1344" i="1"/>
  <c r="CE1344" i="1"/>
  <c r="CB1344" i="1"/>
  <c r="BZ1344" i="1"/>
  <c r="AT1344" i="1"/>
  <c r="AS1344" i="1"/>
  <c r="AR1344" i="1"/>
  <c r="AQ1344" i="1"/>
  <c r="AP1344" i="1"/>
  <c r="AO1344" i="1"/>
  <c r="A1344" i="1"/>
  <c r="CK1343" i="1"/>
  <c r="CJ1343" i="1"/>
  <c r="CE1343" i="1"/>
  <c r="CB1343" i="1"/>
  <c r="BZ1343" i="1"/>
  <c r="AT1343" i="1"/>
  <c r="AS1343" i="1"/>
  <c r="AR1343" i="1"/>
  <c r="AQ1343" i="1"/>
  <c r="AP1343" i="1"/>
  <c r="AO1343" i="1"/>
  <c r="A1343" i="1"/>
  <c r="CK1342" i="1"/>
  <c r="CJ1342" i="1"/>
  <c r="CE1342" i="1"/>
  <c r="CB1342" i="1"/>
  <c r="BZ1342" i="1"/>
  <c r="AT1342" i="1"/>
  <c r="AS1342" i="1"/>
  <c r="AR1342" i="1"/>
  <c r="AQ1342" i="1"/>
  <c r="AP1342" i="1"/>
  <c r="AO1342" i="1"/>
  <c r="A1342" i="1"/>
  <c r="CK1341" i="1"/>
  <c r="CJ1341" i="1"/>
  <c r="CE1341" i="1"/>
  <c r="CB1341" i="1"/>
  <c r="BZ1341" i="1"/>
  <c r="AT1341" i="1"/>
  <c r="AS1341" i="1"/>
  <c r="AR1341" i="1"/>
  <c r="AQ1341" i="1"/>
  <c r="AP1341" i="1"/>
  <c r="AO1341" i="1"/>
  <c r="A1341" i="1"/>
  <c r="CK1340" i="1"/>
  <c r="CJ1340" i="1"/>
  <c r="CE1340" i="1"/>
  <c r="CB1340" i="1"/>
  <c r="BZ1340" i="1"/>
  <c r="AT1340" i="1"/>
  <c r="AS1340" i="1"/>
  <c r="AR1340" i="1"/>
  <c r="AQ1340" i="1"/>
  <c r="AP1340" i="1"/>
  <c r="AO1340" i="1"/>
  <c r="A1340" i="1"/>
  <c r="CK1339" i="1"/>
  <c r="CJ1339" i="1"/>
  <c r="CE1339" i="1"/>
  <c r="CB1339" i="1"/>
  <c r="BZ1339" i="1"/>
  <c r="AT1339" i="1"/>
  <c r="AS1339" i="1"/>
  <c r="AR1339" i="1"/>
  <c r="AQ1339" i="1"/>
  <c r="AP1339" i="1"/>
  <c r="AO1339" i="1"/>
  <c r="A1339" i="1"/>
  <c r="CK1338" i="1"/>
  <c r="CJ1338" i="1"/>
  <c r="CE1338" i="1"/>
  <c r="CB1338" i="1"/>
  <c r="BZ1338" i="1"/>
  <c r="AT1338" i="1"/>
  <c r="AS1338" i="1"/>
  <c r="AR1338" i="1"/>
  <c r="AQ1338" i="1"/>
  <c r="AP1338" i="1"/>
  <c r="AO1338" i="1"/>
  <c r="A1338" i="1"/>
  <c r="CK1337" i="1"/>
  <c r="CJ1337" i="1"/>
  <c r="CE1337" i="1"/>
  <c r="CB1337" i="1"/>
  <c r="BZ1337" i="1"/>
  <c r="AT1337" i="1"/>
  <c r="AS1337" i="1"/>
  <c r="AR1337" i="1"/>
  <c r="AQ1337" i="1"/>
  <c r="AP1337" i="1"/>
  <c r="AO1337" i="1"/>
  <c r="A1337" i="1"/>
  <c r="CK1336" i="1"/>
  <c r="CJ1336" i="1"/>
  <c r="CE1336" i="1"/>
  <c r="CB1336" i="1"/>
  <c r="BZ1336" i="1"/>
  <c r="AT1336" i="1"/>
  <c r="AS1336" i="1"/>
  <c r="AR1336" i="1"/>
  <c r="AQ1336" i="1"/>
  <c r="AP1336" i="1"/>
  <c r="AO1336" i="1"/>
  <c r="A1336" i="1"/>
  <c r="CK1335" i="1"/>
  <c r="CJ1335" i="1"/>
  <c r="CE1335" i="1"/>
  <c r="CB1335" i="1"/>
  <c r="BZ1335" i="1"/>
  <c r="AT1335" i="1"/>
  <c r="AS1335" i="1"/>
  <c r="AR1335" i="1"/>
  <c r="AQ1335" i="1"/>
  <c r="AP1335" i="1"/>
  <c r="AO1335" i="1"/>
  <c r="A1335" i="1"/>
  <c r="CK1334" i="1"/>
  <c r="CJ1334" i="1"/>
  <c r="CE1334" i="1"/>
  <c r="CB1334" i="1"/>
  <c r="BZ1334" i="1"/>
  <c r="AT1334" i="1"/>
  <c r="AS1334" i="1"/>
  <c r="AR1334" i="1"/>
  <c r="AQ1334" i="1"/>
  <c r="AP1334" i="1"/>
  <c r="AO1334" i="1"/>
  <c r="A1334" i="1"/>
  <c r="CK1333" i="1"/>
  <c r="CJ1333" i="1"/>
  <c r="CE1333" i="1"/>
  <c r="CB1333" i="1"/>
  <c r="BZ1333" i="1"/>
  <c r="AT1333" i="1"/>
  <c r="AS1333" i="1"/>
  <c r="AR1333" i="1"/>
  <c r="AQ1333" i="1"/>
  <c r="AP1333" i="1"/>
  <c r="AO1333" i="1"/>
  <c r="A1333" i="1"/>
  <c r="CK1332" i="1"/>
  <c r="CJ1332" i="1"/>
  <c r="CE1332" i="1"/>
  <c r="CB1332" i="1"/>
  <c r="BZ1332" i="1"/>
  <c r="AT1332" i="1"/>
  <c r="AS1332" i="1"/>
  <c r="AR1332" i="1"/>
  <c r="AQ1332" i="1"/>
  <c r="AP1332" i="1"/>
  <c r="AO1332" i="1"/>
  <c r="A1332" i="1"/>
  <c r="CK1331" i="1"/>
  <c r="CJ1331" i="1"/>
  <c r="CE1331" i="1"/>
  <c r="CB1331" i="1"/>
  <c r="BZ1331" i="1"/>
  <c r="AT1331" i="1"/>
  <c r="AS1331" i="1"/>
  <c r="AR1331" i="1"/>
  <c r="AQ1331" i="1"/>
  <c r="AP1331" i="1"/>
  <c r="AO1331" i="1"/>
  <c r="A1331" i="1"/>
  <c r="CK1330" i="1"/>
  <c r="CJ1330" i="1"/>
  <c r="CE1330" i="1"/>
  <c r="CB1330" i="1"/>
  <c r="BZ1330" i="1"/>
  <c r="AT1330" i="1"/>
  <c r="AS1330" i="1"/>
  <c r="AR1330" i="1"/>
  <c r="AQ1330" i="1"/>
  <c r="AP1330" i="1"/>
  <c r="AO1330" i="1"/>
  <c r="A1330" i="1"/>
  <c r="CK1329" i="1"/>
  <c r="CJ1329" i="1"/>
  <c r="CE1329" i="1"/>
  <c r="CB1329" i="1"/>
  <c r="BZ1329" i="1"/>
  <c r="AT1329" i="1"/>
  <c r="AS1329" i="1"/>
  <c r="AR1329" i="1"/>
  <c r="AQ1329" i="1"/>
  <c r="AP1329" i="1"/>
  <c r="AO1329" i="1"/>
  <c r="A1329" i="1"/>
  <c r="CK1328" i="1"/>
  <c r="CJ1328" i="1"/>
  <c r="CE1328" i="1"/>
  <c r="CB1328" i="1"/>
  <c r="BZ1328" i="1"/>
  <c r="AT1328" i="1"/>
  <c r="AS1328" i="1"/>
  <c r="AR1328" i="1"/>
  <c r="AQ1328" i="1"/>
  <c r="AP1328" i="1"/>
  <c r="AO1328" i="1"/>
  <c r="A1328" i="1"/>
  <c r="CK1327" i="1"/>
  <c r="CJ1327" i="1"/>
  <c r="CE1327" i="1"/>
  <c r="CB1327" i="1"/>
  <c r="BZ1327" i="1"/>
  <c r="AT1327" i="1"/>
  <c r="AS1327" i="1"/>
  <c r="AR1327" i="1"/>
  <c r="AQ1327" i="1"/>
  <c r="AP1327" i="1"/>
  <c r="AO1327" i="1"/>
  <c r="A1327" i="1"/>
  <c r="CK1326" i="1"/>
  <c r="CJ1326" i="1"/>
  <c r="CE1326" i="1"/>
  <c r="CB1326" i="1"/>
  <c r="BZ1326" i="1"/>
  <c r="AT1326" i="1"/>
  <c r="AS1326" i="1"/>
  <c r="AR1326" i="1"/>
  <c r="AQ1326" i="1"/>
  <c r="AP1326" i="1"/>
  <c r="AO1326" i="1"/>
  <c r="A1326" i="1"/>
  <c r="CK1325" i="1"/>
  <c r="CJ1325" i="1"/>
  <c r="CE1325" i="1"/>
  <c r="CB1325" i="1"/>
  <c r="BZ1325" i="1"/>
  <c r="AT1325" i="1"/>
  <c r="AS1325" i="1"/>
  <c r="AR1325" i="1"/>
  <c r="AQ1325" i="1"/>
  <c r="AP1325" i="1"/>
  <c r="AO1325" i="1"/>
  <c r="A1325" i="1"/>
  <c r="CK1324" i="1"/>
  <c r="CJ1324" i="1"/>
  <c r="CE1324" i="1"/>
  <c r="CB1324" i="1"/>
  <c r="BZ1324" i="1"/>
  <c r="AT1324" i="1"/>
  <c r="AS1324" i="1"/>
  <c r="AR1324" i="1"/>
  <c r="AQ1324" i="1"/>
  <c r="AP1324" i="1"/>
  <c r="AO1324" i="1"/>
  <c r="A1324" i="1"/>
  <c r="CK1323" i="1"/>
  <c r="CJ1323" i="1"/>
  <c r="CE1323" i="1"/>
  <c r="CB1323" i="1"/>
  <c r="BZ1323" i="1"/>
  <c r="AT1323" i="1"/>
  <c r="AS1323" i="1"/>
  <c r="AR1323" i="1"/>
  <c r="AQ1323" i="1"/>
  <c r="AP1323" i="1"/>
  <c r="AO1323" i="1"/>
  <c r="A1323" i="1"/>
  <c r="CK1322" i="1"/>
  <c r="CJ1322" i="1"/>
  <c r="CE1322" i="1"/>
  <c r="CB1322" i="1"/>
  <c r="BZ1322" i="1"/>
  <c r="AT1322" i="1"/>
  <c r="AS1322" i="1"/>
  <c r="AR1322" i="1"/>
  <c r="AQ1322" i="1"/>
  <c r="AP1322" i="1"/>
  <c r="AO1322" i="1"/>
  <c r="A1322" i="1"/>
  <c r="CK1321" i="1"/>
  <c r="CJ1321" i="1"/>
  <c r="CE1321" i="1"/>
  <c r="CB1321" i="1"/>
  <c r="BZ1321" i="1"/>
  <c r="AT1321" i="1"/>
  <c r="AS1321" i="1"/>
  <c r="AR1321" i="1"/>
  <c r="AQ1321" i="1"/>
  <c r="AP1321" i="1"/>
  <c r="AO1321" i="1"/>
  <c r="A1321" i="1"/>
  <c r="CK1320" i="1"/>
  <c r="CJ1320" i="1"/>
  <c r="CE1320" i="1"/>
  <c r="CB1320" i="1"/>
  <c r="BZ1320" i="1"/>
  <c r="AT1320" i="1"/>
  <c r="AS1320" i="1"/>
  <c r="AR1320" i="1"/>
  <c r="AQ1320" i="1"/>
  <c r="AP1320" i="1"/>
  <c r="AO1320" i="1"/>
  <c r="A1320" i="1"/>
  <c r="CK1319" i="1"/>
  <c r="CJ1319" i="1"/>
  <c r="CE1319" i="1"/>
  <c r="CB1319" i="1"/>
  <c r="BZ1319" i="1"/>
  <c r="AW1319" i="1"/>
  <c r="A1319" i="1"/>
  <c r="CK1318" i="1"/>
  <c r="CJ1318" i="1"/>
  <c r="CE1318" i="1"/>
  <c r="CB1318" i="1"/>
  <c r="BZ1318" i="1"/>
  <c r="AW1318" i="1"/>
  <c r="A1318" i="1"/>
  <c r="CK1317" i="1"/>
  <c r="CJ1317" i="1"/>
  <c r="CE1317" i="1"/>
  <c r="CB1317" i="1"/>
  <c r="BZ1317" i="1"/>
  <c r="AW1317" i="1"/>
  <c r="A1317" i="1"/>
  <c r="CK1316" i="1"/>
  <c r="CJ1316" i="1"/>
  <c r="CE1316" i="1"/>
  <c r="CB1316" i="1"/>
  <c r="BZ1316" i="1"/>
  <c r="AW1316" i="1"/>
  <c r="A1316" i="1"/>
  <c r="CK1315" i="1"/>
  <c r="CJ1315" i="1"/>
  <c r="CE1315" i="1"/>
  <c r="CB1315" i="1"/>
  <c r="BZ1315" i="1"/>
  <c r="A1315" i="1"/>
  <c r="CK1314" i="1"/>
  <c r="CJ1314" i="1"/>
  <c r="CE1314" i="1"/>
  <c r="CB1314" i="1"/>
  <c r="BZ1314" i="1"/>
  <c r="A1314" i="1"/>
  <c r="CK1313" i="1"/>
  <c r="CJ1313" i="1"/>
  <c r="CE1313" i="1"/>
  <c r="CB1313" i="1"/>
  <c r="BZ1313" i="1"/>
  <c r="A1313" i="1"/>
  <c r="CK1312" i="1"/>
  <c r="CJ1312" i="1"/>
  <c r="CE1312" i="1"/>
  <c r="CB1312" i="1"/>
  <c r="BZ1312" i="1"/>
  <c r="A1312" i="1"/>
  <c r="CK1311" i="1"/>
  <c r="CJ1311" i="1"/>
  <c r="CE1311" i="1"/>
  <c r="CB1311" i="1"/>
  <c r="BZ1311" i="1"/>
  <c r="A1311" i="1"/>
  <c r="CK1310" i="1"/>
  <c r="CJ1310" i="1"/>
  <c r="CE1310" i="1"/>
  <c r="CB1310" i="1"/>
  <c r="BZ1310" i="1"/>
  <c r="A1310" i="1"/>
  <c r="CK1309" i="1"/>
  <c r="CJ1309" i="1"/>
  <c r="CE1309" i="1"/>
  <c r="CB1309" i="1"/>
  <c r="BZ1309" i="1"/>
  <c r="A1309" i="1"/>
  <c r="CK1308" i="1"/>
  <c r="CJ1308" i="1"/>
  <c r="CE1308" i="1"/>
  <c r="CB1308" i="1"/>
  <c r="BZ1308" i="1"/>
  <c r="A1308" i="1"/>
  <c r="CK1307" i="1"/>
  <c r="CJ1307" i="1"/>
  <c r="CE1307" i="1"/>
  <c r="CB1307" i="1"/>
  <c r="BZ1307" i="1"/>
  <c r="A1307" i="1"/>
  <c r="CK1306" i="1"/>
  <c r="CJ1306" i="1"/>
  <c r="CE1306" i="1"/>
  <c r="CB1306" i="1"/>
  <c r="BZ1306" i="1"/>
  <c r="A1306" i="1"/>
  <c r="CK1305" i="1"/>
  <c r="CJ1305" i="1"/>
  <c r="CE1305" i="1"/>
  <c r="CB1305" i="1"/>
  <c r="BZ1305" i="1"/>
  <c r="A1305" i="1"/>
  <c r="CK1304" i="1"/>
  <c r="CJ1304" i="1"/>
  <c r="CE1304" i="1"/>
  <c r="CB1304" i="1"/>
  <c r="BZ1304" i="1"/>
  <c r="A1304" i="1"/>
  <c r="CK1303" i="1"/>
  <c r="CJ1303" i="1"/>
  <c r="CE1303" i="1"/>
  <c r="CB1303" i="1"/>
  <c r="BZ1303" i="1"/>
  <c r="A1303" i="1"/>
  <c r="CK1302" i="1"/>
  <c r="CJ1302" i="1"/>
  <c r="CE1302" i="1"/>
  <c r="CB1302" i="1"/>
  <c r="BZ1302" i="1"/>
  <c r="AT1302" i="1"/>
  <c r="AS1302" i="1"/>
  <c r="AR1302" i="1"/>
  <c r="AQ1302" i="1"/>
  <c r="AP1302" i="1"/>
  <c r="AO1302" i="1"/>
  <c r="A1302" i="1"/>
  <c r="CK1301" i="1"/>
  <c r="CJ1301" i="1"/>
  <c r="CE1301" i="1"/>
  <c r="CB1301" i="1"/>
  <c r="BZ1301" i="1"/>
  <c r="AT1301" i="1"/>
  <c r="AS1301" i="1"/>
  <c r="AR1301" i="1"/>
  <c r="AQ1301" i="1"/>
  <c r="AP1301" i="1"/>
  <c r="AO1301" i="1"/>
  <c r="A1301" i="1"/>
  <c r="CK1300" i="1"/>
  <c r="CJ1300" i="1"/>
  <c r="CE1300" i="1"/>
  <c r="CB1300" i="1"/>
  <c r="BZ1300" i="1"/>
  <c r="AT1300" i="1"/>
  <c r="AS1300" i="1"/>
  <c r="AR1300" i="1"/>
  <c r="AQ1300" i="1"/>
  <c r="AP1300" i="1"/>
  <c r="AO1300" i="1"/>
  <c r="A1300" i="1"/>
  <c r="CK1299" i="1"/>
  <c r="CJ1299" i="1"/>
  <c r="CE1299" i="1"/>
  <c r="CB1299" i="1"/>
  <c r="AT1299" i="1"/>
  <c r="AS1299" i="1"/>
  <c r="AR1299" i="1"/>
  <c r="AQ1299" i="1"/>
  <c r="AP1299" i="1"/>
  <c r="AO1299" i="1"/>
  <c r="A1299" i="1"/>
  <c r="CK1298" i="1"/>
  <c r="CJ1298" i="1"/>
  <c r="CE1298" i="1"/>
  <c r="CB1298" i="1"/>
  <c r="AT1298" i="1"/>
  <c r="AS1298" i="1"/>
  <c r="AR1298" i="1"/>
  <c r="AQ1298" i="1"/>
  <c r="AP1298" i="1"/>
  <c r="AO1298" i="1"/>
  <c r="A1298" i="1"/>
  <c r="CK1297" i="1"/>
  <c r="CJ1297" i="1"/>
  <c r="CE1297" i="1"/>
  <c r="CB1297" i="1"/>
  <c r="BZ1297" i="1"/>
  <c r="AT1297" i="1"/>
  <c r="AS1297" i="1"/>
  <c r="AR1297" i="1"/>
  <c r="AQ1297" i="1"/>
  <c r="AP1297" i="1"/>
  <c r="AO1297" i="1"/>
  <c r="A1297" i="1"/>
  <c r="CK1296" i="1"/>
  <c r="CJ1296" i="1"/>
  <c r="CE1296" i="1"/>
  <c r="CB1296" i="1"/>
  <c r="BZ1296" i="1"/>
  <c r="AT1296" i="1"/>
  <c r="AS1296" i="1"/>
  <c r="AR1296" i="1"/>
  <c r="AQ1296" i="1"/>
  <c r="AP1296" i="1"/>
  <c r="AO1296" i="1"/>
  <c r="A1296" i="1"/>
  <c r="CK1295" i="1"/>
  <c r="CJ1295" i="1"/>
  <c r="CE1295" i="1"/>
  <c r="CB1295" i="1"/>
  <c r="BZ1295" i="1"/>
  <c r="AW1295" i="1"/>
  <c r="AT1295" i="1"/>
  <c r="AS1295" i="1"/>
  <c r="AR1295" i="1"/>
  <c r="AQ1295" i="1"/>
  <c r="AP1295" i="1"/>
  <c r="AO1295" i="1"/>
  <c r="A1295" i="1"/>
  <c r="CK1294" i="1"/>
  <c r="CJ1294" i="1"/>
  <c r="CE1294" i="1"/>
  <c r="CB1294" i="1"/>
  <c r="BZ1294" i="1"/>
  <c r="AT1294" i="1"/>
  <c r="AS1294" i="1"/>
  <c r="AR1294" i="1"/>
  <c r="AQ1294" i="1"/>
  <c r="AP1294" i="1"/>
  <c r="AO1294" i="1"/>
  <c r="A1294" i="1"/>
  <c r="CK1293" i="1"/>
  <c r="CJ1293" i="1"/>
  <c r="CE1293" i="1"/>
  <c r="CB1293" i="1"/>
  <c r="BZ1293" i="1"/>
  <c r="AT1293" i="1"/>
  <c r="AS1293" i="1"/>
  <c r="AR1293" i="1"/>
  <c r="AQ1293" i="1"/>
  <c r="AP1293" i="1"/>
  <c r="AO1293" i="1"/>
  <c r="A1293" i="1"/>
  <c r="CK1292" i="1"/>
  <c r="CJ1292" i="1"/>
  <c r="CE1292" i="1"/>
  <c r="CB1292" i="1"/>
  <c r="BZ1292" i="1"/>
  <c r="AT1292" i="1"/>
  <c r="AS1292" i="1"/>
  <c r="AR1292" i="1"/>
  <c r="AQ1292" i="1"/>
  <c r="AP1292" i="1"/>
  <c r="AO1292" i="1"/>
  <c r="A1292" i="1"/>
  <c r="CK1291" i="1"/>
  <c r="CJ1291" i="1"/>
  <c r="CE1291" i="1"/>
  <c r="CB1291" i="1"/>
  <c r="BZ1291" i="1"/>
  <c r="AT1291" i="1"/>
  <c r="AS1291" i="1"/>
  <c r="AR1291" i="1"/>
  <c r="AQ1291" i="1"/>
  <c r="AP1291" i="1"/>
  <c r="AO1291" i="1"/>
  <c r="A1291" i="1"/>
  <c r="CK1290" i="1"/>
  <c r="CJ1290" i="1"/>
  <c r="CE1290" i="1"/>
  <c r="CB1290" i="1"/>
  <c r="BZ1290" i="1"/>
  <c r="AW1290" i="1"/>
  <c r="A1290" i="1"/>
  <c r="CK1289" i="1"/>
  <c r="CJ1289" i="1"/>
  <c r="CE1289" i="1"/>
  <c r="CB1289" i="1"/>
  <c r="BZ1289" i="1"/>
  <c r="AW1289" i="1"/>
  <c r="A1289" i="1"/>
  <c r="CK1288" i="1"/>
  <c r="CJ1288" i="1"/>
  <c r="CE1288" i="1"/>
  <c r="CB1288" i="1"/>
  <c r="AW1288" i="1"/>
  <c r="A1288" i="1"/>
  <c r="CK1287" i="1"/>
  <c r="CJ1287" i="1"/>
  <c r="CE1287" i="1"/>
  <c r="CB1287" i="1"/>
  <c r="A1287" i="1"/>
  <c r="CK1286" i="1"/>
  <c r="CJ1286" i="1"/>
  <c r="CE1286" i="1"/>
  <c r="CB1286" i="1"/>
  <c r="BZ1286" i="1"/>
  <c r="A1286" i="1"/>
  <c r="CK1285" i="1"/>
  <c r="CJ1285" i="1"/>
  <c r="CE1285" i="1"/>
  <c r="CB1285" i="1"/>
  <c r="BZ1285" i="1"/>
  <c r="A1285" i="1"/>
  <c r="CK1284" i="1"/>
  <c r="CJ1284" i="1"/>
  <c r="CE1284" i="1"/>
  <c r="CB1284" i="1"/>
  <c r="BZ1284" i="1"/>
  <c r="A1284" i="1"/>
  <c r="CK1283" i="1"/>
  <c r="CJ1283" i="1"/>
  <c r="CE1283" i="1"/>
  <c r="CB1283" i="1"/>
  <c r="BZ1283" i="1"/>
  <c r="AW1283" i="1"/>
  <c r="A1283" i="1"/>
  <c r="CK1282" i="1"/>
  <c r="CJ1282" i="1"/>
  <c r="CE1282" i="1"/>
  <c r="CB1282" i="1"/>
  <c r="BZ1282" i="1"/>
  <c r="A1282" i="1"/>
  <c r="CK1281" i="1"/>
  <c r="CJ1281" i="1"/>
  <c r="CE1281" i="1"/>
  <c r="CB1281" i="1"/>
  <c r="BZ1281" i="1"/>
  <c r="A1281" i="1"/>
  <c r="CK1280" i="1"/>
  <c r="CJ1280" i="1"/>
  <c r="CE1280" i="1"/>
  <c r="CB1280" i="1"/>
  <c r="BZ1280" i="1"/>
  <c r="A1280" i="1"/>
  <c r="CK1279" i="1"/>
  <c r="CJ1279" i="1"/>
  <c r="CE1279" i="1"/>
  <c r="CB1279" i="1"/>
  <c r="BZ1279" i="1"/>
  <c r="A1279" i="1"/>
  <c r="CK1278" i="1"/>
  <c r="CJ1278" i="1"/>
  <c r="CE1278" i="1"/>
  <c r="CB1278" i="1"/>
  <c r="BZ1278" i="1"/>
  <c r="A1278" i="1"/>
  <c r="CK1277" i="1"/>
  <c r="CJ1277" i="1"/>
  <c r="CE1277" i="1"/>
  <c r="CB1277" i="1"/>
  <c r="BZ1277" i="1"/>
  <c r="A1277" i="1"/>
  <c r="CK1276" i="1"/>
  <c r="CJ1276" i="1"/>
  <c r="CE1276" i="1"/>
  <c r="CB1276" i="1"/>
  <c r="BZ1276" i="1"/>
  <c r="A1276" i="1"/>
  <c r="CK1275" i="1"/>
  <c r="CJ1275" i="1"/>
  <c r="CE1275" i="1"/>
  <c r="CB1275" i="1"/>
  <c r="BZ1275" i="1"/>
  <c r="A1275" i="1"/>
  <c r="CK1274" i="1"/>
  <c r="CJ1274" i="1"/>
  <c r="CE1274" i="1"/>
  <c r="CB1274" i="1"/>
  <c r="BZ1274" i="1"/>
  <c r="AW1274" i="1"/>
  <c r="A1274" i="1"/>
  <c r="CK1273" i="1"/>
  <c r="CJ1273" i="1"/>
  <c r="CE1273" i="1"/>
  <c r="CB1273" i="1"/>
  <c r="BZ1273" i="1"/>
  <c r="A1273" i="1"/>
  <c r="CK1272" i="1"/>
  <c r="CJ1272" i="1"/>
  <c r="CE1272" i="1"/>
  <c r="CB1272" i="1"/>
  <c r="BZ1272" i="1"/>
  <c r="AT1272" i="1"/>
  <c r="AS1272" i="1"/>
  <c r="AR1272" i="1"/>
  <c r="AQ1272" i="1"/>
  <c r="AP1272" i="1"/>
  <c r="AO1272" i="1"/>
  <c r="A1272" i="1"/>
  <c r="CK1271" i="1"/>
  <c r="CJ1271" i="1"/>
  <c r="CE1271" i="1"/>
  <c r="CB1271" i="1"/>
  <c r="BZ1271" i="1"/>
  <c r="AT1271" i="1"/>
  <c r="AS1271" i="1"/>
  <c r="AR1271" i="1"/>
  <c r="AQ1271" i="1"/>
  <c r="AP1271" i="1"/>
  <c r="AO1271" i="1"/>
  <c r="A1271" i="1"/>
  <c r="CK1270" i="1"/>
  <c r="CJ1270" i="1"/>
  <c r="CE1270" i="1"/>
  <c r="CB1270" i="1"/>
  <c r="BZ1270" i="1"/>
  <c r="AT1270" i="1"/>
  <c r="AS1270" i="1"/>
  <c r="AR1270" i="1"/>
  <c r="AQ1270" i="1"/>
  <c r="AP1270" i="1"/>
  <c r="AO1270" i="1"/>
  <c r="A1270" i="1"/>
  <c r="CK1269" i="1"/>
  <c r="CJ1269" i="1"/>
  <c r="CE1269" i="1"/>
  <c r="CB1269" i="1"/>
  <c r="BZ1269" i="1"/>
  <c r="AT1269" i="1"/>
  <c r="AS1269" i="1"/>
  <c r="AR1269" i="1"/>
  <c r="AQ1269" i="1"/>
  <c r="AP1269" i="1"/>
  <c r="AO1269" i="1"/>
  <c r="A1269" i="1"/>
  <c r="CK1268" i="1"/>
  <c r="CJ1268" i="1"/>
  <c r="CE1268" i="1"/>
  <c r="CB1268" i="1"/>
  <c r="BZ1268" i="1"/>
  <c r="AT1268" i="1"/>
  <c r="AS1268" i="1"/>
  <c r="AR1268" i="1"/>
  <c r="AQ1268" i="1"/>
  <c r="AP1268" i="1"/>
  <c r="AO1268" i="1"/>
  <c r="A1268" i="1"/>
  <c r="CK1267" i="1"/>
  <c r="CJ1267" i="1"/>
  <c r="CE1267" i="1"/>
  <c r="CB1267" i="1"/>
  <c r="BZ1267" i="1"/>
  <c r="AT1267" i="1"/>
  <c r="AS1267" i="1"/>
  <c r="AR1267" i="1"/>
  <c r="AQ1267" i="1"/>
  <c r="AP1267" i="1"/>
  <c r="AO1267" i="1"/>
  <c r="A1267" i="1"/>
  <c r="CK1266" i="1"/>
  <c r="CJ1266" i="1"/>
  <c r="CE1266" i="1"/>
  <c r="CB1266" i="1"/>
  <c r="BZ1266" i="1"/>
  <c r="A1266" i="1"/>
  <c r="CK1265" i="1"/>
  <c r="CJ1265" i="1"/>
  <c r="CE1265" i="1"/>
  <c r="CB1265" i="1"/>
  <c r="BZ1265" i="1"/>
  <c r="A1265" i="1"/>
  <c r="CK1264" i="1"/>
  <c r="CJ1264" i="1"/>
  <c r="CE1264" i="1"/>
  <c r="CB1264" i="1"/>
  <c r="BZ1264" i="1"/>
  <c r="AW1264" i="1"/>
  <c r="A1264" i="1"/>
  <c r="CK1263" i="1"/>
  <c r="CJ1263" i="1"/>
  <c r="CE1263" i="1"/>
  <c r="CB1263" i="1"/>
  <c r="BZ1263" i="1"/>
  <c r="A1263" i="1"/>
  <c r="CK1262" i="1"/>
  <c r="CJ1262" i="1"/>
  <c r="CE1262" i="1"/>
  <c r="CB1262" i="1"/>
  <c r="BZ1262" i="1"/>
  <c r="AW1262" i="1"/>
  <c r="A1262" i="1"/>
  <c r="CK1261" i="1"/>
  <c r="CJ1261" i="1"/>
  <c r="CE1261" i="1"/>
  <c r="CB1261" i="1"/>
  <c r="BZ1261" i="1"/>
  <c r="A1261" i="1"/>
  <c r="CK1260" i="1"/>
  <c r="CJ1260" i="1"/>
  <c r="CE1260" i="1"/>
  <c r="CB1260" i="1"/>
  <c r="BZ1260" i="1"/>
  <c r="AW1260" i="1"/>
  <c r="A1260" i="1"/>
  <c r="CK1259" i="1"/>
  <c r="CJ1259" i="1"/>
  <c r="CE1259" i="1"/>
  <c r="CB1259" i="1"/>
  <c r="BZ1259" i="1"/>
  <c r="A1259" i="1"/>
  <c r="CK1258" i="1"/>
  <c r="CJ1258" i="1"/>
  <c r="CE1258" i="1"/>
  <c r="CB1258" i="1"/>
  <c r="BZ1258" i="1"/>
  <c r="AW1258" i="1"/>
  <c r="A1258" i="1"/>
  <c r="CK1257" i="1"/>
  <c r="CJ1257" i="1"/>
  <c r="CE1257" i="1"/>
  <c r="CB1257" i="1"/>
  <c r="BZ1257" i="1"/>
  <c r="A1257" i="1"/>
  <c r="CK1256" i="1"/>
  <c r="CJ1256" i="1"/>
  <c r="CE1256" i="1"/>
  <c r="CB1256" i="1"/>
  <c r="BZ1256" i="1"/>
  <c r="A1256" i="1"/>
  <c r="CK1255" i="1"/>
  <c r="CJ1255" i="1"/>
  <c r="CE1255" i="1"/>
  <c r="CB1255" i="1"/>
  <c r="BZ1255" i="1"/>
  <c r="A1255" i="1"/>
  <c r="CK1254" i="1"/>
  <c r="CJ1254" i="1"/>
  <c r="CE1254" i="1"/>
  <c r="CB1254" i="1"/>
  <c r="BZ1254" i="1"/>
  <c r="A1254" i="1"/>
  <c r="CK1253" i="1"/>
  <c r="CJ1253" i="1"/>
  <c r="CE1253" i="1"/>
  <c r="CB1253" i="1"/>
  <c r="BZ1253" i="1"/>
  <c r="A1253" i="1"/>
  <c r="CK1252" i="1"/>
  <c r="CJ1252" i="1"/>
  <c r="CE1252" i="1"/>
  <c r="CB1252" i="1"/>
  <c r="BZ1252" i="1"/>
  <c r="AW1252" i="1"/>
  <c r="A1252" i="1"/>
  <c r="CK1251" i="1"/>
  <c r="CJ1251" i="1"/>
  <c r="CE1251" i="1"/>
  <c r="CB1251" i="1"/>
  <c r="BZ1251" i="1"/>
  <c r="A1251" i="1"/>
  <c r="CK1250" i="1"/>
  <c r="CJ1250" i="1"/>
  <c r="CE1250" i="1"/>
  <c r="CB1250" i="1"/>
  <c r="BZ1250" i="1"/>
  <c r="AW1250" i="1"/>
  <c r="A1250" i="1"/>
  <c r="CK1249" i="1"/>
  <c r="CJ1249" i="1"/>
  <c r="CE1249" i="1"/>
  <c r="CB1249" i="1"/>
  <c r="BZ1249" i="1"/>
  <c r="AW1249" i="1"/>
  <c r="A1249" i="1"/>
  <c r="CK1248" i="1"/>
  <c r="CJ1248" i="1"/>
  <c r="CE1248" i="1"/>
  <c r="CB1248" i="1"/>
  <c r="BZ1248" i="1"/>
  <c r="AW1248" i="1"/>
  <c r="A1248" i="1"/>
  <c r="CK1247" i="1"/>
  <c r="CJ1247" i="1"/>
  <c r="CE1247" i="1"/>
  <c r="CB1247" i="1"/>
  <c r="BZ1247" i="1"/>
  <c r="AW1247" i="1"/>
  <c r="A1247" i="1"/>
  <c r="CK1246" i="1"/>
  <c r="CJ1246" i="1"/>
  <c r="CE1246" i="1"/>
  <c r="CB1246" i="1"/>
  <c r="BZ1246" i="1"/>
  <c r="A1246" i="1"/>
  <c r="CK1245" i="1"/>
  <c r="CJ1245" i="1"/>
  <c r="CE1245" i="1"/>
  <c r="CB1245" i="1"/>
  <c r="BZ1245" i="1"/>
  <c r="A1245" i="1"/>
  <c r="CK1244" i="1"/>
  <c r="CJ1244" i="1"/>
  <c r="CE1244" i="1"/>
  <c r="CB1244" i="1"/>
  <c r="BZ1244" i="1"/>
  <c r="A1244" i="1"/>
  <c r="CK1243" i="1"/>
  <c r="CJ1243" i="1"/>
  <c r="CE1243" i="1"/>
  <c r="CB1243" i="1"/>
  <c r="BZ1243" i="1"/>
  <c r="A1243" i="1"/>
  <c r="CK1242" i="1"/>
  <c r="CJ1242" i="1"/>
  <c r="CE1242" i="1"/>
  <c r="CB1242" i="1"/>
  <c r="BZ1242" i="1"/>
  <c r="A1242" i="1"/>
  <c r="CK1241" i="1"/>
  <c r="CJ1241" i="1"/>
  <c r="CE1241" i="1"/>
  <c r="CB1241" i="1"/>
  <c r="BZ1241" i="1"/>
  <c r="A1241" i="1"/>
  <c r="CK1240" i="1"/>
  <c r="CJ1240" i="1"/>
  <c r="CE1240" i="1"/>
  <c r="CB1240" i="1"/>
  <c r="BZ1240" i="1"/>
  <c r="A1240" i="1"/>
  <c r="CK1239" i="1"/>
  <c r="CJ1239" i="1"/>
  <c r="CE1239" i="1"/>
  <c r="CB1239" i="1"/>
  <c r="BZ1239" i="1"/>
  <c r="A1239" i="1"/>
  <c r="CK1238" i="1"/>
  <c r="CJ1238" i="1"/>
  <c r="CE1238" i="1"/>
  <c r="CB1238" i="1"/>
  <c r="BZ1238" i="1"/>
  <c r="A1238" i="1"/>
  <c r="CK1237" i="1"/>
  <c r="CJ1237" i="1"/>
  <c r="CE1237" i="1"/>
  <c r="CB1237" i="1"/>
  <c r="BZ1237" i="1"/>
  <c r="A1237" i="1"/>
  <c r="CK1236" i="1"/>
  <c r="CJ1236" i="1"/>
  <c r="CE1236" i="1"/>
  <c r="CB1236" i="1"/>
  <c r="BZ1236" i="1"/>
  <c r="A1236" i="1"/>
  <c r="CK1235" i="1"/>
  <c r="CJ1235" i="1"/>
  <c r="CE1235" i="1"/>
  <c r="CB1235" i="1"/>
  <c r="BZ1235" i="1"/>
  <c r="A1235" i="1"/>
  <c r="CK1234" i="1"/>
  <c r="CJ1234" i="1"/>
  <c r="CE1234" i="1"/>
  <c r="CB1234" i="1"/>
  <c r="BZ1234" i="1"/>
  <c r="A1234" i="1"/>
  <c r="CK1233" i="1"/>
  <c r="CJ1233" i="1"/>
  <c r="CE1233" i="1"/>
  <c r="CB1233" i="1"/>
  <c r="BZ1233" i="1"/>
  <c r="A1233" i="1"/>
  <c r="CK1232" i="1"/>
  <c r="CJ1232" i="1"/>
  <c r="CE1232" i="1"/>
  <c r="CB1232" i="1"/>
  <c r="BZ1232" i="1"/>
  <c r="A1232" i="1"/>
  <c r="CK1231" i="1"/>
  <c r="CJ1231" i="1"/>
  <c r="CE1231" i="1"/>
  <c r="CB1231" i="1"/>
  <c r="BZ1231" i="1"/>
  <c r="A1231" i="1"/>
  <c r="CK1230" i="1"/>
  <c r="CJ1230" i="1"/>
  <c r="CE1230" i="1"/>
  <c r="CB1230" i="1"/>
  <c r="BZ1230" i="1"/>
  <c r="A1230" i="1"/>
  <c r="CK1229" i="1"/>
  <c r="CJ1229" i="1"/>
  <c r="CE1229" i="1"/>
  <c r="CB1229" i="1"/>
  <c r="BZ1229" i="1"/>
  <c r="A1229" i="1"/>
  <c r="CK1228" i="1"/>
  <c r="CJ1228" i="1"/>
  <c r="CE1228" i="1"/>
  <c r="CB1228" i="1"/>
  <c r="BZ1228" i="1"/>
  <c r="A1228" i="1"/>
  <c r="CK1227" i="1"/>
  <c r="CJ1227" i="1"/>
  <c r="CE1227" i="1"/>
  <c r="CB1227" i="1"/>
  <c r="BZ1227" i="1"/>
  <c r="A1227" i="1"/>
  <c r="CK1226" i="1"/>
  <c r="CJ1226" i="1"/>
  <c r="CE1226" i="1"/>
  <c r="CB1226" i="1"/>
  <c r="BZ1226" i="1"/>
  <c r="A1226" i="1"/>
  <c r="CK1225" i="1"/>
  <c r="CJ1225" i="1"/>
  <c r="CE1225" i="1"/>
  <c r="CB1225" i="1"/>
  <c r="BZ1225" i="1"/>
  <c r="A1225" i="1"/>
  <c r="CK1224" i="1"/>
  <c r="CJ1224" i="1"/>
  <c r="CE1224" i="1"/>
  <c r="CB1224" i="1"/>
  <c r="BZ1224" i="1"/>
  <c r="A1224" i="1"/>
  <c r="CK1223" i="1"/>
  <c r="CJ1223" i="1"/>
  <c r="CE1223" i="1"/>
  <c r="CB1223" i="1"/>
  <c r="BZ1223" i="1"/>
  <c r="A1223" i="1"/>
  <c r="CK1222" i="1"/>
  <c r="CJ1222" i="1"/>
  <c r="CE1222" i="1"/>
  <c r="CB1222" i="1"/>
  <c r="BZ1222" i="1"/>
  <c r="A1222" i="1"/>
  <c r="CK1221" i="1"/>
  <c r="CJ1221" i="1"/>
  <c r="CE1221" i="1"/>
  <c r="CB1221" i="1"/>
  <c r="BZ1221" i="1"/>
  <c r="A1221" i="1"/>
  <c r="CK1220" i="1"/>
  <c r="CJ1220" i="1"/>
  <c r="CE1220" i="1"/>
  <c r="CB1220" i="1"/>
  <c r="BZ1220" i="1"/>
  <c r="A1220" i="1"/>
  <c r="CK1219" i="1"/>
  <c r="CJ1219" i="1"/>
  <c r="CE1219" i="1"/>
  <c r="CB1219" i="1"/>
  <c r="BZ1219" i="1"/>
  <c r="A1219" i="1"/>
  <c r="CK1218" i="1"/>
  <c r="CJ1218" i="1"/>
  <c r="CE1218" i="1"/>
  <c r="CB1218" i="1"/>
  <c r="BZ1218" i="1"/>
  <c r="A1218" i="1"/>
  <c r="CK1217" i="1"/>
  <c r="CJ1217" i="1"/>
  <c r="CE1217" i="1"/>
  <c r="CB1217" i="1"/>
  <c r="BZ1217" i="1"/>
  <c r="A1217" i="1"/>
  <c r="CK1216" i="1"/>
  <c r="CJ1216" i="1"/>
  <c r="CB1216" i="1"/>
  <c r="BZ1216" i="1"/>
  <c r="BU1216" i="1"/>
  <c r="CM1216" i="1" s="1"/>
  <c r="BF1216" i="1"/>
  <c r="AT1216" i="1"/>
  <c r="AS1216" i="1"/>
  <c r="AR1216" i="1"/>
  <c r="AQ1216" i="1"/>
  <c r="AP1216" i="1"/>
  <c r="AO1216" i="1"/>
  <c r="AN1216" i="1"/>
  <c r="A1216" i="1"/>
  <c r="CK1215" i="1"/>
  <c r="CJ1215" i="1"/>
  <c r="CB1215" i="1"/>
  <c r="BZ1215" i="1"/>
  <c r="BW1215" i="1"/>
  <c r="AT1215" i="1"/>
  <c r="AS1215" i="1"/>
  <c r="AR1215" i="1"/>
  <c r="AQ1215" i="1"/>
  <c r="AP1215" i="1"/>
  <c r="AO1215" i="1"/>
  <c r="A1215" i="1"/>
  <c r="CK1214" i="1"/>
  <c r="CJ1214" i="1"/>
  <c r="CB1214" i="1"/>
  <c r="BZ1214" i="1"/>
  <c r="AT1214" i="1"/>
  <c r="AS1214" i="1"/>
  <c r="AR1214" i="1"/>
  <c r="AQ1214" i="1"/>
  <c r="AP1214" i="1"/>
  <c r="AO1214" i="1"/>
  <c r="A1214" i="1"/>
  <c r="CK1213" i="1"/>
  <c r="CJ1213" i="1"/>
  <c r="CB1213" i="1"/>
  <c r="BZ1213" i="1"/>
  <c r="AT1213" i="1"/>
  <c r="AS1213" i="1"/>
  <c r="AR1213" i="1"/>
  <c r="AQ1213" i="1"/>
  <c r="AP1213" i="1"/>
  <c r="AO1213" i="1"/>
  <c r="A1213" i="1"/>
  <c r="CK1212" i="1"/>
  <c r="CJ1212" i="1"/>
  <c r="CB1212" i="1"/>
  <c r="BZ1212" i="1"/>
  <c r="AT1212" i="1"/>
  <c r="AS1212" i="1"/>
  <c r="AR1212" i="1"/>
  <c r="AQ1212" i="1"/>
  <c r="AP1212" i="1"/>
  <c r="AO1212" i="1"/>
  <c r="A1212" i="1"/>
  <c r="CK1211" i="1"/>
  <c r="CJ1211" i="1"/>
  <c r="CB1211" i="1"/>
  <c r="BZ1211" i="1"/>
  <c r="AT1211" i="1"/>
  <c r="AS1211" i="1"/>
  <c r="AR1211" i="1"/>
  <c r="AQ1211" i="1"/>
  <c r="AP1211" i="1"/>
  <c r="AO1211" i="1"/>
  <c r="A1211" i="1"/>
  <c r="CK1210" i="1"/>
  <c r="CJ1210" i="1"/>
  <c r="CB1210" i="1"/>
  <c r="BZ1210" i="1"/>
  <c r="AT1210" i="1"/>
  <c r="AS1210" i="1"/>
  <c r="AR1210" i="1"/>
  <c r="AQ1210" i="1"/>
  <c r="AP1210" i="1"/>
  <c r="AO1210" i="1"/>
  <c r="A1210" i="1"/>
  <c r="CK1209" i="1"/>
  <c r="CJ1209" i="1"/>
  <c r="CB1209" i="1"/>
  <c r="BZ1209" i="1"/>
  <c r="AT1209" i="1"/>
  <c r="AS1209" i="1"/>
  <c r="AR1209" i="1"/>
  <c r="AQ1209" i="1"/>
  <c r="AP1209" i="1"/>
  <c r="AO1209" i="1"/>
  <c r="A1209" i="1"/>
  <c r="CK1208" i="1"/>
  <c r="CJ1208" i="1"/>
  <c r="CB1208" i="1"/>
  <c r="BZ1208" i="1"/>
  <c r="AT1208" i="1"/>
  <c r="AS1208" i="1"/>
  <c r="AR1208" i="1"/>
  <c r="AQ1208" i="1"/>
  <c r="AP1208" i="1"/>
  <c r="AO1208" i="1"/>
  <c r="A1208" i="1"/>
  <c r="CK1207" i="1"/>
  <c r="CJ1207" i="1"/>
  <c r="CB1207" i="1"/>
  <c r="BZ1207" i="1"/>
  <c r="AT1207" i="1"/>
  <c r="AS1207" i="1"/>
  <c r="AR1207" i="1"/>
  <c r="AQ1207" i="1"/>
  <c r="AP1207" i="1"/>
  <c r="AO1207" i="1"/>
  <c r="A1207" i="1"/>
  <c r="CK1206" i="1"/>
  <c r="CJ1206" i="1"/>
  <c r="CB1206" i="1"/>
  <c r="BZ1206" i="1"/>
  <c r="AT1206" i="1"/>
  <c r="AS1206" i="1"/>
  <c r="AR1206" i="1"/>
  <c r="AQ1206" i="1"/>
  <c r="AP1206" i="1"/>
  <c r="AO1206" i="1"/>
  <c r="A1206" i="1"/>
  <c r="CK1205" i="1"/>
  <c r="CJ1205" i="1"/>
  <c r="CB1205" i="1"/>
  <c r="BZ1205" i="1"/>
  <c r="AT1205" i="1"/>
  <c r="AS1205" i="1"/>
  <c r="AR1205" i="1"/>
  <c r="AQ1205" i="1"/>
  <c r="AP1205" i="1"/>
  <c r="AO1205" i="1"/>
  <c r="A1205" i="1"/>
  <c r="CK1204" i="1"/>
  <c r="CJ1204" i="1"/>
  <c r="CB1204" i="1"/>
  <c r="BZ1204" i="1"/>
  <c r="AT1204" i="1"/>
  <c r="AS1204" i="1"/>
  <c r="AR1204" i="1"/>
  <c r="AQ1204" i="1"/>
  <c r="AP1204" i="1"/>
  <c r="AO1204" i="1"/>
  <c r="A1204" i="1"/>
  <c r="CK1203" i="1"/>
  <c r="CJ1203" i="1"/>
  <c r="CB1203" i="1"/>
  <c r="BZ1203" i="1"/>
  <c r="AT1203" i="1"/>
  <c r="AS1203" i="1"/>
  <c r="AR1203" i="1"/>
  <c r="AQ1203" i="1"/>
  <c r="AP1203" i="1"/>
  <c r="AO1203" i="1"/>
  <c r="A1203" i="1"/>
  <c r="CK1202" i="1"/>
  <c r="CJ1202" i="1"/>
  <c r="CB1202" i="1"/>
  <c r="BZ1202" i="1"/>
  <c r="AT1202" i="1"/>
  <c r="AS1202" i="1"/>
  <c r="AR1202" i="1"/>
  <c r="AQ1202" i="1"/>
  <c r="AP1202" i="1"/>
  <c r="AO1202" i="1"/>
  <c r="A1202" i="1"/>
  <c r="CK1201" i="1"/>
  <c r="CJ1201" i="1"/>
  <c r="CB1201" i="1"/>
  <c r="BZ1201" i="1"/>
  <c r="AT1201" i="1"/>
  <c r="AS1201" i="1"/>
  <c r="AR1201" i="1"/>
  <c r="AQ1201" i="1"/>
  <c r="AP1201" i="1"/>
  <c r="AO1201" i="1"/>
  <c r="A1201" i="1"/>
  <c r="CK1200" i="1"/>
  <c r="CJ1200" i="1"/>
  <c r="CB1200" i="1"/>
  <c r="BZ1200" i="1"/>
  <c r="AT1200" i="1"/>
  <c r="AS1200" i="1"/>
  <c r="AR1200" i="1"/>
  <c r="AQ1200" i="1"/>
  <c r="AP1200" i="1"/>
  <c r="AO1200" i="1"/>
  <c r="A1200" i="1"/>
  <c r="CK1199" i="1"/>
  <c r="CJ1199" i="1"/>
  <c r="CB1199" i="1"/>
  <c r="BZ1199" i="1"/>
  <c r="AT1199" i="1"/>
  <c r="AS1199" i="1"/>
  <c r="AR1199" i="1"/>
  <c r="AQ1199" i="1"/>
  <c r="AP1199" i="1"/>
  <c r="AO1199" i="1"/>
  <c r="A1199" i="1"/>
  <c r="CK1198" i="1"/>
  <c r="CJ1198" i="1"/>
  <c r="CB1198" i="1"/>
  <c r="BZ1198" i="1"/>
  <c r="A1198" i="1"/>
  <c r="CK1197" i="1"/>
  <c r="CJ1197" i="1"/>
  <c r="CB1197" i="1"/>
  <c r="BZ1197" i="1"/>
  <c r="A1197" i="1"/>
  <c r="CK1196" i="1"/>
  <c r="CJ1196" i="1"/>
  <c r="CB1196" i="1"/>
  <c r="BZ1196" i="1"/>
  <c r="A1196" i="1"/>
  <c r="CK1195" i="1"/>
  <c r="CJ1195" i="1"/>
  <c r="CB1195" i="1"/>
  <c r="BZ1195" i="1"/>
  <c r="A1195" i="1"/>
  <c r="CK1194" i="1"/>
  <c r="CJ1194" i="1"/>
  <c r="CB1194" i="1"/>
  <c r="BZ1194" i="1"/>
  <c r="A1194" i="1"/>
  <c r="CK1193" i="1"/>
  <c r="CJ1193" i="1"/>
  <c r="CB1193" i="1"/>
  <c r="BZ1193" i="1"/>
  <c r="A1193" i="1"/>
  <c r="CK1192" i="1"/>
  <c r="CJ1192" i="1"/>
  <c r="CB1192" i="1"/>
  <c r="BZ1192" i="1"/>
  <c r="A1192" i="1"/>
  <c r="CK1191" i="1"/>
  <c r="CJ1191" i="1"/>
  <c r="CB1191" i="1"/>
  <c r="BZ1191" i="1"/>
  <c r="A1191" i="1"/>
  <c r="CK1190" i="1"/>
  <c r="CJ1190" i="1"/>
  <c r="CB1190" i="1"/>
  <c r="BZ1190" i="1"/>
  <c r="A1190" i="1"/>
  <c r="CK1189" i="1"/>
  <c r="CJ1189" i="1"/>
  <c r="CB1189" i="1"/>
  <c r="BZ1189" i="1"/>
  <c r="A1189" i="1"/>
  <c r="CK1188" i="1"/>
  <c r="CJ1188" i="1"/>
  <c r="CB1188" i="1"/>
  <c r="BZ1188" i="1"/>
  <c r="A1188" i="1"/>
  <c r="CK1187" i="1"/>
  <c r="CJ1187" i="1"/>
  <c r="CB1187" i="1"/>
  <c r="BZ1187" i="1"/>
  <c r="A1187" i="1"/>
  <c r="CK1186" i="1"/>
  <c r="CJ1186" i="1"/>
  <c r="CB1186" i="1"/>
  <c r="BZ1186" i="1"/>
  <c r="A1186" i="1"/>
  <c r="CK1185" i="1"/>
  <c r="CJ1185" i="1"/>
  <c r="CB1185" i="1"/>
  <c r="BZ1185" i="1"/>
  <c r="A1185" i="1"/>
  <c r="CK1184" i="1"/>
  <c r="CJ1184" i="1"/>
  <c r="CB1184" i="1"/>
  <c r="BZ1184" i="1"/>
  <c r="A1184" i="1"/>
  <c r="CK1183" i="1"/>
  <c r="CJ1183" i="1"/>
  <c r="CB1183" i="1"/>
  <c r="BZ1183" i="1"/>
  <c r="A1183" i="1"/>
  <c r="CK1182" i="1"/>
  <c r="CJ1182" i="1"/>
  <c r="CB1182" i="1"/>
  <c r="BZ1182" i="1"/>
  <c r="A1182" i="1"/>
  <c r="CK1181" i="1"/>
  <c r="CJ1181" i="1"/>
  <c r="CB1181" i="1"/>
  <c r="BZ1181" i="1"/>
  <c r="A1181" i="1"/>
  <c r="CK1180" i="1"/>
  <c r="CJ1180" i="1"/>
  <c r="CB1180" i="1"/>
  <c r="BZ1180" i="1"/>
  <c r="A1180" i="1"/>
  <c r="CK1179" i="1"/>
  <c r="CJ1179" i="1"/>
  <c r="CB1179" i="1"/>
  <c r="BZ1179" i="1"/>
  <c r="A1179" i="1"/>
  <c r="CK1178" i="1"/>
  <c r="CJ1178" i="1"/>
  <c r="CE1178" i="1"/>
  <c r="CB1178" i="1"/>
  <c r="BZ1178" i="1"/>
  <c r="BX1178" i="1"/>
  <c r="BW1178" i="1"/>
  <c r="AT1178" i="1"/>
  <c r="AS1178" i="1"/>
  <c r="AR1178" i="1"/>
  <c r="AQ1178" i="1"/>
  <c r="AP1178" i="1"/>
  <c r="AO1178" i="1"/>
  <c r="A1178" i="1"/>
  <c r="CK1177" i="1"/>
  <c r="CJ1177" i="1"/>
  <c r="CE1177" i="1"/>
  <c r="CB1177" i="1"/>
  <c r="BZ1177" i="1"/>
  <c r="BX1177" i="1"/>
  <c r="BW1177" i="1"/>
  <c r="AT1177" i="1"/>
  <c r="AS1177" i="1"/>
  <c r="AR1177" i="1"/>
  <c r="AQ1177" i="1"/>
  <c r="AP1177" i="1"/>
  <c r="AO1177" i="1"/>
  <c r="A1177" i="1"/>
  <c r="CK1176" i="1"/>
  <c r="CJ1176" i="1"/>
  <c r="CE1176" i="1"/>
  <c r="CB1176" i="1"/>
  <c r="BZ1176" i="1"/>
  <c r="BX1176" i="1"/>
  <c r="BW1176" i="1"/>
  <c r="AT1176" i="1"/>
  <c r="AS1176" i="1"/>
  <c r="AR1176" i="1"/>
  <c r="AQ1176" i="1"/>
  <c r="AP1176" i="1"/>
  <c r="AO1176" i="1"/>
  <c r="A1176" i="1"/>
  <c r="CK1175" i="1"/>
  <c r="CJ1175" i="1"/>
  <c r="CE1175" i="1"/>
  <c r="CB1175" i="1"/>
  <c r="BZ1175" i="1"/>
  <c r="BX1175" i="1"/>
  <c r="BW1175" i="1"/>
  <c r="AT1175" i="1"/>
  <c r="AS1175" i="1"/>
  <c r="AR1175" i="1"/>
  <c r="AQ1175" i="1"/>
  <c r="AP1175" i="1"/>
  <c r="AO1175" i="1"/>
  <c r="A1175" i="1"/>
  <c r="CK1174" i="1"/>
  <c r="CJ1174" i="1"/>
  <c r="CE1174" i="1"/>
  <c r="CB1174" i="1"/>
  <c r="BZ1174" i="1"/>
  <c r="BX1174" i="1"/>
  <c r="BW1174" i="1"/>
  <c r="AT1174" i="1"/>
  <c r="AS1174" i="1"/>
  <c r="AR1174" i="1"/>
  <c r="AQ1174" i="1"/>
  <c r="AP1174" i="1"/>
  <c r="AO1174" i="1"/>
  <c r="A1174" i="1"/>
  <c r="CK1173" i="1"/>
  <c r="CJ1173" i="1"/>
  <c r="CC1173" i="1"/>
  <c r="CB1173" i="1"/>
  <c r="BZ1173" i="1"/>
  <c r="BX1173" i="1"/>
  <c r="BW1173" i="1"/>
  <c r="A1173" i="1"/>
  <c r="CK1172" i="1"/>
  <c r="CJ1172" i="1"/>
  <c r="CC1172" i="1"/>
  <c r="CB1172" i="1"/>
  <c r="BZ1172" i="1"/>
  <c r="BX1172" i="1"/>
  <c r="BW1172" i="1"/>
  <c r="A1172" i="1"/>
  <c r="CK1171" i="1"/>
  <c r="CJ1171" i="1"/>
  <c r="CE1171" i="1"/>
  <c r="CC1171" i="1"/>
  <c r="CB1171" i="1"/>
  <c r="BZ1171" i="1"/>
  <c r="BX1171" i="1"/>
  <c r="BW1171" i="1"/>
  <c r="A1171" i="1"/>
  <c r="CK1170" i="1"/>
  <c r="CJ1170" i="1"/>
  <c r="CB1170" i="1"/>
  <c r="BZ1170" i="1"/>
  <c r="BX1170" i="1"/>
  <c r="BW1170" i="1"/>
  <c r="A1170" i="1"/>
  <c r="CK1169" i="1"/>
  <c r="CJ1169" i="1"/>
  <c r="CB1169" i="1"/>
  <c r="BZ1169" i="1"/>
  <c r="BX1169" i="1"/>
  <c r="BW1169" i="1"/>
  <c r="A1169" i="1"/>
  <c r="CK1168" i="1"/>
  <c r="CJ1168" i="1"/>
  <c r="CB1168" i="1"/>
  <c r="BZ1168" i="1"/>
  <c r="BX1168" i="1"/>
  <c r="BW1168" i="1"/>
  <c r="A1168" i="1"/>
  <c r="CK1167" i="1"/>
  <c r="CJ1167" i="1"/>
  <c r="CB1167" i="1"/>
  <c r="BZ1167" i="1"/>
  <c r="BX1167" i="1"/>
  <c r="BW1167" i="1"/>
  <c r="A1167" i="1"/>
  <c r="CK1166" i="1"/>
  <c r="CJ1166" i="1"/>
  <c r="CB1166" i="1"/>
  <c r="BZ1166" i="1"/>
  <c r="BX1166" i="1"/>
  <c r="BW1166" i="1"/>
  <c r="A1166" i="1"/>
  <c r="CK1165" i="1"/>
  <c r="CJ1165" i="1"/>
  <c r="CE1165" i="1"/>
  <c r="CB1165" i="1"/>
  <c r="BZ1165" i="1"/>
  <c r="BX1165" i="1"/>
  <c r="BW1165" i="1"/>
  <c r="A1165" i="1"/>
  <c r="CK1164" i="1"/>
  <c r="CJ1164" i="1"/>
  <c r="CB1164" i="1"/>
  <c r="BZ1164" i="1"/>
  <c r="BX1164" i="1"/>
  <c r="BW1164" i="1"/>
  <c r="A1164" i="1"/>
  <c r="CK1163" i="1"/>
  <c r="CJ1163" i="1"/>
  <c r="CB1163" i="1"/>
  <c r="BZ1163" i="1"/>
  <c r="BX1163" i="1"/>
  <c r="BW1163" i="1"/>
  <c r="A1163" i="1"/>
  <c r="CK1162" i="1"/>
  <c r="CJ1162" i="1"/>
  <c r="CB1162" i="1"/>
  <c r="BZ1162" i="1"/>
  <c r="BX1162" i="1"/>
  <c r="BW1162" i="1"/>
  <c r="A1162" i="1"/>
  <c r="CK1161" i="1"/>
  <c r="CJ1161" i="1"/>
  <c r="CB1161" i="1"/>
  <c r="BZ1161" i="1"/>
  <c r="BX1161" i="1"/>
  <c r="BW1161" i="1"/>
  <c r="A1161" i="1"/>
  <c r="CK1160" i="1"/>
  <c r="CJ1160" i="1"/>
  <c r="CB1160" i="1"/>
  <c r="BZ1160" i="1"/>
  <c r="BX1160" i="1"/>
  <c r="BW1160" i="1"/>
  <c r="A1160" i="1"/>
  <c r="CK1159" i="1"/>
  <c r="CJ1159" i="1"/>
  <c r="CE1159" i="1"/>
  <c r="CB1159" i="1"/>
  <c r="BZ1159" i="1"/>
  <c r="BX1159" i="1"/>
  <c r="BW1159" i="1"/>
  <c r="A1159" i="1"/>
  <c r="CK1158" i="1"/>
  <c r="CJ1158" i="1"/>
  <c r="CE1158" i="1"/>
  <c r="CB1158" i="1"/>
  <c r="BZ1158" i="1"/>
  <c r="BX1158" i="1"/>
  <c r="BW1158" i="1"/>
  <c r="AT1158" i="1"/>
  <c r="AS1158" i="1"/>
  <c r="AR1158" i="1"/>
  <c r="AQ1158" i="1"/>
  <c r="AP1158" i="1"/>
  <c r="AO1158" i="1"/>
  <c r="A1158" i="1"/>
  <c r="CK1157" i="1"/>
  <c r="CJ1157" i="1"/>
  <c r="CE1157" i="1"/>
  <c r="CC1157" i="1"/>
  <c r="CB1157" i="1"/>
  <c r="BZ1157" i="1"/>
  <c r="BX1157" i="1"/>
  <c r="BW1157" i="1"/>
  <c r="AT1157" i="1"/>
  <c r="AS1157" i="1"/>
  <c r="AR1157" i="1"/>
  <c r="AQ1157" i="1"/>
  <c r="AP1157" i="1"/>
  <c r="AO1157" i="1"/>
  <c r="A1157" i="1"/>
  <c r="CK1156" i="1"/>
  <c r="CJ1156" i="1"/>
  <c r="CE1156" i="1"/>
  <c r="CC1156" i="1"/>
  <c r="CB1156" i="1"/>
  <c r="BZ1156" i="1"/>
  <c r="BX1156" i="1"/>
  <c r="BW1156" i="1"/>
  <c r="AT1156" i="1"/>
  <c r="AS1156" i="1"/>
  <c r="AR1156" i="1"/>
  <c r="AQ1156" i="1"/>
  <c r="AP1156" i="1"/>
  <c r="AO1156" i="1"/>
  <c r="A1156" i="1"/>
  <c r="CK1155" i="1"/>
  <c r="CJ1155" i="1"/>
  <c r="CE1155" i="1"/>
  <c r="CB1155" i="1"/>
  <c r="BZ1155" i="1"/>
  <c r="AT1155" i="1"/>
  <c r="AS1155" i="1"/>
  <c r="AR1155" i="1"/>
  <c r="AQ1155" i="1"/>
  <c r="AP1155" i="1"/>
  <c r="AO1155" i="1"/>
  <c r="A1155" i="1"/>
  <c r="CK1154" i="1"/>
  <c r="CJ1154" i="1"/>
  <c r="CE1154" i="1"/>
  <c r="CB1154" i="1"/>
  <c r="BZ1154" i="1"/>
  <c r="AT1154" i="1"/>
  <c r="AS1154" i="1"/>
  <c r="AR1154" i="1"/>
  <c r="AQ1154" i="1"/>
  <c r="AP1154" i="1"/>
  <c r="AO1154" i="1"/>
  <c r="A1154" i="1"/>
  <c r="CK1153" i="1"/>
  <c r="CJ1153" i="1"/>
  <c r="CE1153" i="1"/>
  <c r="CB1153" i="1"/>
  <c r="BZ1153" i="1"/>
  <c r="AT1153" i="1"/>
  <c r="AS1153" i="1"/>
  <c r="AR1153" i="1"/>
  <c r="AQ1153" i="1"/>
  <c r="AP1153" i="1"/>
  <c r="AO1153" i="1"/>
  <c r="A1153" i="1"/>
  <c r="CK1152" i="1"/>
  <c r="CJ1152" i="1"/>
  <c r="CE1152" i="1"/>
  <c r="CB1152" i="1"/>
  <c r="BZ1152" i="1"/>
  <c r="AT1152" i="1"/>
  <c r="AS1152" i="1"/>
  <c r="AR1152" i="1"/>
  <c r="AQ1152" i="1"/>
  <c r="AP1152" i="1"/>
  <c r="AO1152" i="1"/>
  <c r="A1152" i="1"/>
  <c r="CK1151" i="1"/>
  <c r="CJ1151" i="1"/>
  <c r="CE1151" i="1"/>
  <c r="CB1151" i="1"/>
  <c r="BZ1151" i="1"/>
  <c r="AT1151" i="1"/>
  <c r="AS1151" i="1"/>
  <c r="AR1151" i="1"/>
  <c r="AQ1151" i="1"/>
  <c r="AP1151" i="1"/>
  <c r="AO1151" i="1"/>
  <c r="A1151" i="1"/>
  <c r="CK1150" i="1"/>
  <c r="CJ1150" i="1"/>
  <c r="CE1150" i="1"/>
  <c r="CB1150" i="1"/>
  <c r="BZ1150" i="1"/>
  <c r="AT1150" i="1"/>
  <c r="AS1150" i="1"/>
  <c r="AR1150" i="1"/>
  <c r="AQ1150" i="1"/>
  <c r="AP1150" i="1"/>
  <c r="AO1150" i="1"/>
  <c r="A1150" i="1"/>
  <c r="CK1149" i="1"/>
  <c r="CJ1149" i="1"/>
  <c r="CE1149" i="1"/>
  <c r="CB1149" i="1"/>
  <c r="BZ1149" i="1"/>
  <c r="BX1149" i="1"/>
  <c r="BW1149" i="1"/>
  <c r="AT1149" i="1"/>
  <c r="AS1149" i="1"/>
  <c r="AR1149" i="1"/>
  <c r="AQ1149" i="1"/>
  <c r="AP1149" i="1"/>
  <c r="AO1149" i="1"/>
  <c r="A1149" i="1"/>
  <c r="CK1148" i="1"/>
  <c r="CJ1148" i="1"/>
  <c r="CE1148" i="1"/>
  <c r="CB1148" i="1"/>
  <c r="BZ1148" i="1"/>
  <c r="BX1148" i="1"/>
  <c r="BW1148" i="1"/>
  <c r="AT1148" i="1"/>
  <c r="AS1148" i="1"/>
  <c r="AR1148" i="1"/>
  <c r="AQ1148" i="1"/>
  <c r="AP1148" i="1"/>
  <c r="AO1148" i="1"/>
  <c r="A1148" i="1"/>
  <c r="CK1147" i="1"/>
  <c r="CJ1147" i="1"/>
  <c r="CE1147" i="1"/>
  <c r="CB1147" i="1"/>
  <c r="BZ1147" i="1"/>
  <c r="BX1147" i="1"/>
  <c r="BW1147" i="1"/>
  <c r="AT1147" i="1"/>
  <c r="AS1147" i="1"/>
  <c r="AR1147" i="1"/>
  <c r="AQ1147" i="1"/>
  <c r="AP1147" i="1"/>
  <c r="AO1147" i="1"/>
  <c r="A1147" i="1"/>
  <c r="CK1146" i="1"/>
  <c r="CJ1146" i="1"/>
  <c r="CE1146" i="1"/>
  <c r="CB1146" i="1"/>
  <c r="BZ1146" i="1"/>
  <c r="BX1146" i="1"/>
  <c r="BW1146" i="1"/>
  <c r="AT1146" i="1"/>
  <c r="AS1146" i="1"/>
  <c r="AR1146" i="1"/>
  <c r="AQ1146" i="1"/>
  <c r="AP1146" i="1"/>
  <c r="AO1146" i="1"/>
  <c r="A1146" i="1"/>
  <c r="CK1145" i="1"/>
  <c r="CJ1145" i="1"/>
  <c r="CE1145" i="1"/>
  <c r="CB1145" i="1"/>
  <c r="BZ1145" i="1"/>
  <c r="BX1145" i="1"/>
  <c r="BW1145" i="1"/>
  <c r="AT1145" i="1"/>
  <c r="AS1145" i="1"/>
  <c r="AR1145" i="1"/>
  <c r="AQ1145" i="1"/>
  <c r="AP1145" i="1"/>
  <c r="AO1145" i="1"/>
  <c r="A1145" i="1"/>
  <c r="CK1144" i="1"/>
  <c r="CJ1144" i="1"/>
  <c r="CE1144" i="1"/>
  <c r="CB1144" i="1"/>
  <c r="BZ1144" i="1"/>
  <c r="BX1144" i="1"/>
  <c r="BW1144" i="1"/>
  <c r="AT1144" i="1"/>
  <c r="AS1144" i="1"/>
  <c r="AR1144" i="1"/>
  <c r="AQ1144" i="1"/>
  <c r="AP1144" i="1"/>
  <c r="AO1144" i="1"/>
  <c r="A1144" i="1"/>
  <c r="CK1143" i="1"/>
  <c r="CJ1143" i="1"/>
  <c r="CE1143" i="1"/>
  <c r="CB1143" i="1"/>
  <c r="BZ1143" i="1"/>
  <c r="BX1143" i="1"/>
  <c r="BW1143" i="1"/>
  <c r="AT1143" i="1"/>
  <c r="AS1143" i="1"/>
  <c r="AR1143" i="1"/>
  <c r="AQ1143" i="1"/>
  <c r="AP1143" i="1"/>
  <c r="AO1143" i="1"/>
  <c r="A1143" i="1"/>
  <c r="CK1142" i="1"/>
  <c r="CJ1142" i="1"/>
  <c r="CE1142" i="1"/>
  <c r="CB1142" i="1"/>
  <c r="BZ1142" i="1"/>
  <c r="BX1142" i="1"/>
  <c r="BW1142" i="1"/>
  <c r="AT1142" i="1"/>
  <c r="AS1142" i="1"/>
  <c r="AR1142" i="1"/>
  <c r="AQ1142" i="1"/>
  <c r="AP1142" i="1"/>
  <c r="AO1142" i="1"/>
  <c r="A1142" i="1"/>
  <c r="CK1141" i="1"/>
  <c r="CJ1141" i="1"/>
  <c r="CE1141" i="1"/>
  <c r="CB1141" i="1"/>
  <c r="BZ1141" i="1"/>
  <c r="BX1141" i="1"/>
  <c r="BW1141" i="1"/>
  <c r="AT1141" i="1"/>
  <c r="AS1141" i="1"/>
  <c r="AR1141" i="1"/>
  <c r="AQ1141" i="1"/>
  <c r="AP1141" i="1"/>
  <c r="AO1141" i="1"/>
  <c r="A1141" i="1"/>
  <c r="CK1140" i="1"/>
  <c r="CJ1140" i="1"/>
  <c r="CE1140" i="1"/>
  <c r="CB1140" i="1"/>
  <c r="BZ1140" i="1"/>
  <c r="BX1140" i="1"/>
  <c r="BW1140" i="1"/>
  <c r="AT1140" i="1"/>
  <c r="AS1140" i="1"/>
  <c r="AR1140" i="1"/>
  <c r="AQ1140" i="1"/>
  <c r="AP1140" i="1"/>
  <c r="AO1140" i="1"/>
  <c r="A1140" i="1"/>
  <c r="CK1139" i="1"/>
  <c r="CJ1139" i="1"/>
  <c r="CE1139" i="1"/>
  <c r="CB1139" i="1"/>
  <c r="BZ1139" i="1"/>
  <c r="BX1139" i="1"/>
  <c r="BW1139" i="1"/>
  <c r="AT1139" i="1"/>
  <c r="AS1139" i="1"/>
  <c r="AR1139" i="1"/>
  <c r="AQ1139" i="1"/>
  <c r="AP1139" i="1"/>
  <c r="AO1139" i="1"/>
  <c r="A1139" i="1"/>
  <c r="CK1138" i="1"/>
  <c r="CJ1138" i="1"/>
  <c r="CE1138" i="1"/>
  <c r="CB1138" i="1"/>
  <c r="BZ1138" i="1"/>
  <c r="BX1138" i="1"/>
  <c r="BW1138" i="1"/>
  <c r="AT1138" i="1"/>
  <c r="AS1138" i="1"/>
  <c r="AR1138" i="1"/>
  <c r="AQ1138" i="1"/>
  <c r="AP1138" i="1"/>
  <c r="AO1138" i="1"/>
  <c r="A1138" i="1"/>
  <c r="CK1137" i="1"/>
  <c r="CJ1137" i="1"/>
  <c r="CB1137" i="1"/>
  <c r="BZ1137" i="1"/>
  <c r="BX1137" i="1"/>
  <c r="BW1137" i="1"/>
  <c r="A1137" i="1"/>
  <c r="CK1136" i="1"/>
  <c r="CJ1136" i="1"/>
  <c r="CB1136" i="1"/>
  <c r="BZ1136" i="1"/>
  <c r="BX1136" i="1"/>
  <c r="BW1136" i="1"/>
  <c r="A1136" i="1"/>
  <c r="CK1135" i="1"/>
  <c r="CJ1135" i="1"/>
  <c r="CE1135" i="1"/>
  <c r="CB1135" i="1"/>
  <c r="BZ1135" i="1"/>
  <c r="BX1135" i="1"/>
  <c r="BW1135" i="1"/>
  <c r="A1135" i="1"/>
  <c r="CK1134" i="1"/>
  <c r="CJ1134" i="1"/>
  <c r="CB1134" i="1"/>
  <c r="BZ1134" i="1"/>
  <c r="BX1134" i="1"/>
  <c r="BW1134" i="1"/>
  <c r="A1134" i="1"/>
  <c r="CK1133" i="1"/>
  <c r="CJ1133" i="1"/>
  <c r="CB1133" i="1"/>
  <c r="BZ1133" i="1"/>
  <c r="BX1133" i="1"/>
  <c r="BW1133" i="1"/>
  <c r="A1133" i="1"/>
  <c r="CK1132" i="1"/>
  <c r="CJ1132" i="1"/>
  <c r="CE1132" i="1"/>
  <c r="CB1132" i="1"/>
  <c r="BZ1132" i="1"/>
  <c r="BX1132" i="1"/>
  <c r="BW1132" i="1"/>
  <c r="A1132" i="1"/>
  <c r="CK1131" i="1"/>
  <c r="CJ1131" i="1"/>
  <c r="CE1131" i="1"/>
  <c r="CC1131" i="1"/>
  <c r="CB1131" i="1"/>
  <c r="BZ1131" i="1"/>
  <c r="BX1131" i="1"/>
  <c r="BW1131" i="1"/>
  <c r="AT1131" i="1"/>
  <c r="AS1131" i="1"/>
  <c r="AR1131" i="1"/>
  <c r="AQ1131" i="1"/>
  <c r="AP1131" i="1"/>
  <c r="AO1131" i="1"/>
  <c r="A1131" i="1"/>
  <c r="CK1130" i="1"/>
  <c r="CJ1130" i="1"/>
  <c r="CE1130" i="1"/>
  <c r="CC1130" i="1"/>
  <c r="CB1130" i="1"/>
  <c r="BZ1130" i="1"/>
  <c r="BX1130" i="1"/>
  <c r="BW1130" i="1"/>
  <c r="AT1130" i="1"/>
  <c r="AS1130" i="1"/>
  <c r="AR1130" i="1"/>
  <c r="AQ1130" i="1"/>
  <c r="AP1130" i="1"/>
  <c r="AO1130" i="1"/>
  <c r="A1130" i="1"/>
  <c r="CK1129" i="1"/>
  <c r="CJ1129" i="1"/>
  <c r="CE1129" i="1"/>
  <c r="CC1129" i="1"/>
  <c r="CB1129" i="1"/>
  <c r="BZ1129" i="1"/>
  <c r="BX1129" i="1"/>
  <c r="BW1129" i="1"/>
  <c r="AT1129" i="1"/>
  <c r="AS1129" i="1"/>
  <c r="AR1129" i="1"/>
  <c r="AQ1129" i="1"/>
  <c r="AP1129" i="1"/>
  <c r="AO1129" i="1"/>
  <c r="A1129" i="1"/>
  <c r="CK1128" i="1"/>
  <c r="CJ1128" i="1"/>
  <c r="CE1128" i="1"/>
  <c r="CC1128" i="1"/>
  <c r="CB1128" i="1"/>
  <c r="BZ1128" i="1"/>
  <c r="BX1128" i="1"/>
  <c r="BW1128" i="1"/>
  <c r="AT1128" i="1"/>
  <c r="AS1128" i="1"/>
  <c r="AR1128" i="1"/>
  <c r="AQ1128" i="1"/>
  <c r="AP1128" i="1"/>
  <c r="AO1128" i="1"/>
  <c r="A1128" i="1"/>
  <c r="CK1127" i="1"/>
  <c r="CJ1127" i="1"/>
  <c r="CE1127" i="1"/>
  <c r="CC1127" i="1"/>
  <c r="CB1127" i="1"/>
  <c r="BZ1127" i="1"/>
  <c r="BX1127" i="1"/>
  <c r="BW1127" i="1"/>
  <c r="AT1127" i="1"/>
  <c r="AS1127" i="1"/>
  <c r="AR1127" i="1"/>
  <c r="AQ1127" i="1"/>
  <c r="AP1127" i="1"/>
  <c r="AO1127" i="1"/>
  <c r="A1127" i="1"/>
  <c r="CK1126" i="1"/>
  <c r="CJ1126" i="1"/>
  <c r="CE1126" i="1"/>
  <c r="CB1126" i="1"/>
  <c r="BZ1126" i="1"/>
  <c r="A1126" i="1"/>
  <c r="CK1125" i="1"/>
  <c r="CJ1125" i="1"/>
  <c r="CE1125" i="1"/>
  <c r="CB1125" i="1"/>
  <c r="BZ1125" i="1"/>
  <c r="A1125" i="1"/>
  <c r="CK1124" i="1"/>
  <c r="CJ1124" i="1"/>
  <c r="CE1124" i="1"/>
  <c r="CB1124" i="1"/>
  <c r="BZ1124" i="1"/>
  <c r="AT1124" i="1"/>
  <c r="AS1124" i="1"/>
  <c r="AR1124" i="1"/>
  <c r="AQ1124" i="1"/>
  <c r="AP1124" i="1"/>
  <c r="AO1124" i="1"/>
  <c r="A1124" i="1"/>
  <c r="CK1123" i="1"/>
  <c r="CJ1123" i="1"/>
  <c r="CE1123" i="1"/>
  <c r="CB1123" i="1"/>
  <c r="BZ1123" i="1"/>
  <c r="AT1123" i="1"/>
  <c r="AS1123" i="1"/>
  <c r="AR1123" i="1"/>
  <c r="AQ1123" i="1"/>
  <c r="AP1123" i="1"/>
  <c r="AO1123" i="1"/>
  <c r="A1123" i="1"/>
  <c r="CK1122" i="1"/>
  <c r="CJ1122" i="1"/>
  <c r="CE1122" i="1"/>
  <c r="CC1122" i="1"/>
  <c r="CB1122" i="1"/>
  <c r="BZ1122" i="1"/>
  <c r="BX1122" i="1"/>
  <c r="BW1122" i="1"/>
  <c r="A1122" i="1"/>
  <c r="CK1121" i="1"/>
  <c r="CJ1121" i="1"/>
  <c r="CE1121" i="1"/>
  <c r="CC1121" i="1"/>
  <c r="CB1121" i="1"/>
  <c r="BZ1121" i="1"/>
  <c r="BX1121" i="1"/>
  <c r="BW1121" i="1"/>
  <c r="A1121" i="1"/>
  <c r="CK1120" i="1"/>
  <c r="CJ1120" i="1"/>
  <c r="CE1120" i="1"/>
  <c r="CC1120" i="1"/>
  <c r="CB1120" i="1"/>
  <c r="BZ1120" i="1"/>
  <c r="BX1120" i="1"/>
  <c r="BW1120" i="1"/>
  <c r="A1120" i="1"/>
  <c r="CK1119" i="1"/>
  <c r="CJ1119" i="1"/>
  <c r="CE1119" i="1"/>
  <c r="CC1119" i="1"/>
  <c r="CB1119" i="1"/>
  <c r="BZ1119" i="1"/>
  <c r="BX1119" i="1"/>
  <c r="BW1119" i="1"/>
  <c r="A1119" i="1"/>
  <c r="CK1118" i="1"/>
  <c r="CJ1118" i="1"/>
  <c r="CE1118" i="1"/>
  <c r="CC1118" i="1"/>
  <c r="CB1118" i="1"/>
  <c r="BZ1118" i="1"/>
  <c r="BX1118" i="1"/>
  <c r="BW1118" i="1"/>
  <c r="A1118" i="1"/>
  <c r="CK1117" i="1"/>
  <c r="CJ1117" i="1"/>
  <c r="CE1117" i="1"/>
  <c r="CC1117" i="1"/>
  <c r="CB1117" i="1"/>
  <c r="BZ1117" i="1"/>
  <c r="BX1117" i="1"/>
  <c r="BW1117" i="1"/>
  <c r="A1117" i="1"/>
  <c r="CK1116" i="1"/>
  <c r="CJ1116" i="1"/>
  <c r="CE1116" i="1"/>
  <c r="CC1116" i="1"/>
  <c r="CB1116" i="1"/>
  <c r="BZ1116" i="1"/>
  <c r="BX1116" i="1"/>
  <c r="BW1116" i="1"/>
  <c r="A1116" i="1"/>
  <c r="CK1115" i="1"/>
  <c r="CJ1115" i="1"/>
  <c r="CE1115" i="1"/>
  <c r="CC1115" i="1"/>
  <c r="CB1115" i="1"/>
  <c r="BZ1115" i="1"/>
  <c r="BX1115" i="1"/>
  <c r="BW1115" i="1"/>
  <c r="A1115" i="1"/>
  <c r="CK1114" i="1"/>
  <c r="CJ1114" i="1"/>
  <c r="CE1114" i="1"/>
  <c r="CC1114" i="1"/>
  <c r="CB1114" i="1"/>
  <c r="BZ1114" i="1"/>
  <c r="BX1114" i="1"/>
  <c r="BW1114" i="1"/>
  <c r="A1114" i="1"/>
  <c r="CK1113" i="1"/>
  <c r="CJ1113" i="1"/>
  <c r="CE1113" i="1"/>
  <c r="CC1113" i="1"/>
  <c r="CB1113" i="1"/>
  <c r="BZ1113" i="1"/>
  <c r="BX1113" i="1"/>
  <c r="BW1113" i="1"/>
  <c r="A1113" i="1"/>
  <c r="CK1112" i="1"/>
  <c r="CJ1112" i="1"/>
  <c r="CE1112" i="1"/>
  <c r="CC1112" i="1"/>
  <c r="CB1112" i="1"/>
  <c r="BZ1112" i="1"/>
  <c r="BX1112" i="1"/>
  <c r="BW1112" i="1"/>
  <c r="A1112" i="1"/>
  <c r="CK1111" i="1"/>
  <c r="CJ1111" i="1"/>
  <c r="CE1111" i="1"/>
  <c r="CC1111" i="1"/>
  <c r="CB1111" i="1"/>
  <c r="BZ1111" i="1"/>
  <c r="BX1111" i="1"/>
  <c r="BW1111" i="1"/>
  <c r="A1111" i="1"/>
  <c r="CK1110" i="1"/>
  <c r="CJ1110" i="1"/>
  <c r="CE1110" i="1"/>
  <c r="CC1110" i="1"/>
  <c r="CB1110" i="1"/>
  <c r="BZ1110" i="1"/>
  <c r="BX1110" i="1"/>
  <c r="BW1110" i="1"/>
  <c r="A1110" i="1"/>
  <c r="CK1109" i="1"/>
  <c r="CJ1109" i="1"/>
  <c r="CE1109" i="1"/>
  <c r="CC1109" i="1"/>
  <c r="CB1109" i="1"/>
  <c r="BZ1109" i="1"/>
  <c r="BX1109" i="1"/>
  <c r="BW1109" i="1"/>
  <c r="A1109" i="1"/>
  <c r="CK1108" i="1"/>
  <c r="CJ1108" i="1"/>
  <c r="CE1108" i="1"/>
  <c r="CC1108" i="1"/>
  <c r="CB1108" i="1"/>
  <c r="BZ1108" i="1"/>
  <c r="BX1108" i="1"/>
  <c r="BW1108" i="1"/>
  <c r="A1108" i="1"/>
  <c r="CK1107" i="1"/>
  <c r="CJ1107" i="1"/>
  <c r="CE1107" i="1"/>
  <c r="CC1107" i="1"/>
  <c r="CB1107" i="1"/>
  <c r="BZ1107" i="1"/>
  <c r="BX1107" i="1"/>
  <c r="BW1107" i="1"/>
  <c r="A1107" i="1"/>
  <c r="CK1106" i="1"/>
  <c r="CJ1106" i="1"/>
  <c r="CE1106" i="1"/>
  <c r="CC1106" i="1"/>
  <c r="CB1106" i="1"/>
  <c r="BZ1106" i="1"/>
  <c r="BX1106" i="1"/>
  <c r="BW1106" i="1"/>
  <c r="AT1106" i="1"/>
  <c r="AS1106" i="1"/>
  <c r="AR1106" i="1"/>
  <c r="AQ1106" i="1"/>
  <c r="AP1106" i="1"/>
  <c r="AO1106" i="1"/>
  <c r="A1106" i="1"/>
  <c r="CK1105" i="1"/>
  <c r="CJ1105" i="1"/>
  <c r="CE1105" i="1"/>
  <c r="CC1105" i="1"/>
  <c r="CB1105" i="1"/>
  <c r="BZ1105" i="1"/>
  <c r="BX1105" i="1"/>
  <c r="BW1105" i="1"/>
  <c r="AT1105" i="1"/>
  <c r="AS1105" i="1"/>
  <c r="AR1105" i="1"/>
  <c r="AQ1105" i="1"/>
  <c r="AP1105" i="1"/>
  <c r="AO1105" i="1"/>
  <c r="A1105" i="1"/>
  <c r="CK1104" i="1"/>
  <c r="CJ1104" i="1"/>
  <c r="CE1104" i="1"/>
  <c r="CC1104" i="1"/>
  <c r="CB1104" i="1"/>
  <c r="BZ1104" i="1"/>
  <c r="BX1104" i="1"/>
  <c r="BW1104" i="1"/>
  <c r="AT1104" i="1"/>
  <c r="AS1104" i="1"/>
  <c r="AR1104" i="1"/>
  <c r="AQ1104" i="1"/>
  <c r="AP1104" i="1"/>
  <c r="AO1104" i="1"/>
  <c r="A1104" i="1"/>
  <c r="CK1103" i="1"/>
  <c r="CJ1103" i="1"/>
  <c r="CE1103" i="1"/>
  <c r="CC1103" i="1"/>
  <c r="CB1103" i="1"/>
  <c r="BZ1103" i="1"/>
  <c r="BX1103" i="1"/>
  <c r="BW1103" i="1"/>
  <c r="AT1103" i="1"/>
  <c r="AS1103" i="1"/>
  <c r="AR1103" i="1"/>
  <c r="AQ1103" i="1"/>
  <c r="AP1103" i="1"/>
  <c r="AO1103" i="1"/>
  <c r="A1103" i="1"/>
  <c r="CK1102" i="1"/>
  <c r="CJ1102" i="1"/>
  <c r="CE1102" i="1"/>
  <c r="CC1102" i="1"/>
  <c r="CB1102" i="1"/>
  <c r="BZ1102" i="1"/>
  <c r="BX1102" i="1"/>
  <c r="BW1102" i="1"/>
  <c r="A1102" i="1"/>
  <c r="CK1101" i="1"/>
  <c r="CJ1101" i="1"/>
  <c r="CE1101" i="1"/>
  <c r="CC1101" i="1"/>
  <c r="CB1101" i="1"/>
  <c r="BZ1101" i="1"/>
  <c r="BX1101" i="1"/>
  <c r="BW1101" i="1"/>
  <c r="A1101" i="1"/>
  <c r="CK1100" i="1"/>
  <c r="CJ1100" i="1"/>
  <c r="CE1100" i="1"/>
  <c r="CC1100" i="1"/>
  <c r="CB1100" i="1"/>
  <c r="BZ1100" i="1"/>
  <c r="BX1100" i="1"/>
  <c r="BW1100" i="1"/>
  <c r="A1100" i="1"/>
  <c r="CK1099" i="1"/>
  <c r="CJ1099" i="1"/>
  <c r="CE1099" i="1"/>
  <c r="CC1099" i="1"/>
  <c r="CB1099" i="1"/>
  <c r="BZ1099" i="1"/>
  <c r="BX1099" i="1"/>
  <c r="BW1099" i="1"/>
  <c r="A1099" i="1"/>
  <c r="CK1098" i="1"/>
  <c r="CJ1098" i="1"/>
  <c r="CE1098" i="1"/>
  <c r="CC1098" i="1"/>
  <c r="CB1098" i="1"/>
  <c r="BZ1098" i="1"/>
  <c r="BX1098" i="1"/>
  <c r="BW1098" i="1"/>
  <c r="A1098" i="1"/>
  <c r="CK1097" i="1"/>
  <c r="CJ1097" i="1"/>
  <c r="CE1097" i="1"/>
  <c r="CC1097" i="1"/>
  <c r="CB1097" i="1"/>
  <c r="BZ1097" i="1"/>
  <c r="BX1097" i="1"/>
  <c r="BW1097" i="1"/>
  <c r="A1097" i="1"/>
  <c r="CK1096" i="1"/>
  <c r="CJ1096" i="1"/>
  <c r="CE1096" i="1"/>
  <c r="CC1096" i="1"/>
  <c r="CB1096" i="1"/>
  <c r="BZ1096" i="1"/>
  <c r="BX1096" i="1"/>
  <c r="BW1096" i="1"/>
  <c r="A1096" i="1"/>
  <c r="CK1095" i="1"/>
  <c r="CJ1095" i="1"/>
  <c r="CE1095" i="1"/>
  <c r="CC1095" i="1"/>
  <c r="CB1095" i="1"/>
  <c r="BZ1095" i="1"/>
  <c r="BX1095" i="1"/>
  <c r="BW1095" i="1"/>
  <c r="A1095" i="1"/>
  <c r="CK1094" i="1"/>
  <c r="CJ1094" i="1"/>
  <c r="CE1094" i="1"/>
  <c r="CC1094" i="1"/>
  <c r="CB1094" i="1"/>
  <c r="BZ1094" i="1"/>
  <c r="BX1094" i="1"/>
  <c r="BW1094" i="1"/>
  <c r="A1094" i="1"/>
  <c r="CK1093" i="1"/>
  <c r="CJ1093" i="1"/>
  <c r="CE1093" i="1"/>
  <c r="CC1093" i="1"/>
  <c r="CB1093" i="1"/>
  <c r="BZ1093" i="1"/>
  <c r="BX1093" i="1"/>
  <c r="BW1093" i="1"/>
  <c r="A1093" i="1"/>
  <c r="CK1092" i="1"/>
  <c r="CJ1092" i="1"/>
  <c r="CE1092" i="1"/>
  <c r="CC1092" i="1"/>
  <c r="CB1092" i="1"/>
  <c r="BZ1092" i="1"/>
  <c r="BX1092" i="1"/>
  <c r="BW1092" i="1"/>
  <c r="A1092" i="1"/>
  <c r="CK1091" i="1"/>
  <c r="CJ1091" i="1"/>
  <c r="CE1091" i="1"/>
  <c r="CC1091" i="1"/>
  <c r="CB1091" i="1"/>
  <c r="BZ1091" i="1"/>
  <c r="BX1091" i="1"/>
  <c r="BW1091" i="1"/>
  <c r="A1091" i="1"/>
  <c r="CK1090" i="1"/>
  <c r="CJ1090" i="1"/>
  <c r="CE1090" i="1"/>
  <c r="CC1090" i="1"/>
  <c r="CB1090" i="1"/>
  <c r="BZ1090" i="1"/>
  <c r="BX1090" i="1"/>
  <c r="BW1090" i="1"/>
  <c r="A1090" i="1"/>
  <c r="CK1089" i="1"/>
  <c r="CJ1089" i="1"/>
  <c r="CE1089" i="1"/>
  <c r="CC1089" i="1"/>
  <c r="CB1089" i="1"/>
  <c r="BZ1089" i="1"/>
  <c r="BX1089" i="1"/>
  <c r="BW1089" i="1"/>
  <c r="A1089" i="1"/>
  <c r="CK1088" i="1"/>
  <c r="CJ1088" i="1"/>
  <c r="CE1088" i="1"/>
  <c r="CC1088" i="1"/>
  <c r="CB1088" i="1"/>
  <c r="BZ1088" i="1"/>
  <c r="BX1088" i="1"/>
  <c r="BW1088" i="1"/>
  <c r="A1088" i="1"/>
  <c r="CK1087" i="1"/>
  <c r="CJ1087" i="1"/>
  <c r="CE1087" i="1"/>
  <c r="CC1087" i="1"/>
  <c r="CB1087" i="1"/>
  <c r="BZ1087" i="1"/>
  <c r="BX1087" i="1"/>
  <c r="BW1087" i="1"/>
  <c r="A1087" i="1"/>
  <c r="CK1086" i="1"/>
  <c r="CJ1086" i="1"/>
  <c r="CE1086" i="1"/>
  <c r="CC1086" i="1"/>
  <c r="CB1086" i="1"/>
  <c r="BZ1086" i="1"/>
  <c r="BX1086" i="1"/>
  <c r="BW1086" i="1"/>
  <c r="A1086" i="1"/>
  <c r="CK1085" i="1"/>
  <c r="CJ1085" i="1"/>
  <c r="CE1085" i="1"/>
  <c r="CC1085" i="1"/>
  <c r="CB1085" i="1"/>
  <c r="BZ1085" i="1"/>
  <c r="BX1085" i="1"/>
  <c r="BW1085" i="1"/>
  <c r="A1085" i="1"/>
  <c r="CK1084" i="1"/>
  <c r="CJ1084" i="1"/>
  <c r="CE1084" i="1"/>
  <c r="CC1084" i="1"/>
  <c r="CB1084" i="1"/>
  <c r="BZ1084" i="1"/>
  <c r="BX1084" i="1"/>
  <c r="BW1084" i="1"/>
  <c r="A1084" i="1"/>
  <c r="CK1083" i="1"/>
  <c r="CJ1083" i="1"/>
  <c r="CE1083" i="1"/>
  <c r="CC1083" i="1"/>
  <c r="CB1083" i="1"/>
  <c r="BZ1083" i="1"/>
  <c r="BX1083" i="1"/>
  <c r="BW1083" i="1"/>
  <c r="A1083" i="1"/>
  <c r="CK1082" i="1"/>
  <c r="CJ1082" i="1"/>
  <c r="CE1082" i="1"/>
  <c r="CC1082" i="1"/>
  <c r="CB1082" i="1"/>
  <c r="BZ1082" i="1"/>
  <c r="BX1082" i="1"/>
  <c r="BW1082" i="1"/>
  <c r="A1082" i="1"/>
  <c r="CK1081" i="1"/>
  <c r="CJ1081" i="1"/>
  <c r="CE1081" i="1"/>
  <c r="CC1081" i="1"/>
  <c r="CB1081" i="1"/>
  <c r="BZ1081" i="1"/>
  <c r="BX1081" i="1"/>
  <c r="BW1081" i="1"/>
  <c r="A1081" i="1"/>
  <c r="CK1080" i="1"/>
  <c r="CJ1080" i="1"/>
  <c r="CE1080" i="1"/>
  <c r="CC1080" i="1"/>
  <c r="CB1080" i="1"/>
  <c r="BZ1080" i="1"/>
  <c r="BX1080" i="1"/>
  <c r="BW1080" i="1"/>
  <c r="A1080" i="1"/>
  <c r="CK1079" i="1"/>
  <c r="CJ1079" i="1"/>
  <c r="CE1079" i="1"/>
  <c r="CC1079" i="1"/>
  <c r="CB1079" i="1"/>
  <c r="BZ1079" i="1"/>
  <c r="BX1079" i="1"/>
  <c r="BW1079" i="1"/>
  <c r="A1079" i="1"/>
  <c r="CK1078" i="1"/>
  <c r="CJ1078" i="1"/>
  <c r="CE1078" i="1"/>
  <c r="CC1078" i="1"/>
  <c r="CB1078" i="1"/>
  <c r="BZ1078" i="1"/>
  <c r="BX1078" i="1"/>
  <c r="BW1078" i="1"/>
  <c r="A1078" i="1"/>
  <c r="CK1077" i="1"/>
  <c r="CJ1077" i="1"/>
  <c r="CE1077" i="1"/>
  <c r="CC1077" i="1"/>
  <c r="CB1077" i="1"/>
  <c r="BZ1077" i="1"/>
  <c r="BX1077" i="1"/>
  <c r="BW1077" i="1"/>
  <c r="A1077" i="1"/>
  <c r="CK1076" i="1"/>
  <c r="CJ1076" i="1"/>
  <c r="CE1076" i="1"/>
  <c r="CC1076" i="1"/>
  <c r="CB1076" i="1"/>
  <c r="BZ1076" i="1"/>
  <c r="BX1076" i="1"/>
  <c r="BW1076" i="1"/>
  <c r="A1076" i="1"/>
  <c r="CK1075" i="1"/>
  <c r="CJ1075" i="1"/>
  <c r="CE1075" i="1"/>
  <c r="CC1075" i="1"/>
  <c r="CB1075" i="1"/>
  <c r="BZ1075" i="1"/>
  <c r="BX1075" i="1"/>
  <c r="BW1075" i="1"/>
  <c r="A1075" i="1"/>
  <c r="CK1074" i="1"/>
  <c r="CJ1074" i="1"/>
  <c r="CE1074" i="1"/>
  <c r="CC1074" i="1"/>
  <c r="CB1074" i="1"/>
  <c r="BZ1074" i="1"/>
  <c r="BX1074" i="1"/>
  <c r="BW1074" i="1"/>
  <c r="A1074" i="1"/>
  <c r="CK1073" i="1"/>
  <c r="CJ1073" i="1"/>
  <c r="CE1073" i="1"/>
  <c r="CB1073" i="1"/>
  <c r="BZ1073" i="1"/>
  <c r="BX1073" i="1"/>
  <c r="BW1073" i="1"/>
  <c r="AT1073" i="1"/>
  <c r="AS1073" i="1"/>
  <c r="AR1073" i="1"/>
  <c r="AQ1073" i="1"/>
  <c r="AP1073" i="1"/>
  <c r="AO1073" i="1"/>
  <c r="A1073" i="1"/>
  <c r="CK1072" i="1"/>
  <c r="CJ1072" i="1"/>
  <c r="CE1072" i="1"/>
  <c r="CB1072" i="1"/>
  <c r="BZ1072" i="1"/>
  <c r="BX1072" i="1"/>
  <c r="BW1072" i="1"/>
  <c r="A1072" i="1"/>
  <c r="CK1071" i="1"/>
  <c r="CJ1071" i="1"/>
  <c r="CE1071" i="1"/>
  <c r="CB1071" i="1"/>
  <c r="BZ1071" i="1"/>
  <c r="BX1071" i="1"/>
  <c r="BW1071" i="1"/>
  <c r="A1071" i="1"/>
  <c r="CK1070" i="1"/>
  <c r="CJ1070" i="1"/>
  <c r="CE1070" i="1"/>
  <c r="CB1070" i="1"/>
  <c r="BZ1070" i="1"/>
  <c r="BX1070" i="1"/>
  <c r="BW1070" i="1"/>
  <c r="A1070" i="1"/>
  <c r="CK1069" i="1"/>
  <c r="CJ1069" i="1"/>
  <c r="CE1069" i="1"/>
  <c r="CB1069" i="1"/>
  <c r="BZ1069" i="1"/>
  <c r="BX1069" i="1"/>
  <c r="BW1069" i="1"/>
  <c r="A1069" i="1"/>
  <c r="CK1068" i="1"/>
  <c r="CJ1068" i="1"/>
  <c r="CE1068" i="1"/>
  <c r="CB1068" i="1"/>
  <c r="BZ1068" i="1"/>
  <c r="BX1068" i="1"/>
  <c r="BW1068" i="1"/>
  <c r="A1068" i="1"/>
  <c r="CK1067" i="1"/>
  <c r="CJ1067" i="1"/>
  <c r="CE1067" i="1"/>
  <c r="CB1067" i="1"/>
  <c r="BZ1067" i="1"/>
  <c r="BX1067" i="1"/>
  <c r="BW1067" i="1"/>
  <c r="A1067" i="1"/>
  <c r="CK1066" i="1"/>
  <c r="CJ1066" i="1"/>
  <c r="CE1066" i="1"/>
  <c r="CB1066" i="1"/>
  <c r="BZ1066" i="1"/>
  <c r="BX1066" i="1"/>
  <c r="BW1066" i="1"/>
  <c r="A1066" i="1"/>
  <c r="CK1065" i="1"/>
  <c r="CJ1065" i="1"/>
  <c r="CE1065" i="1"/>
  <c r="CB1065" i="1"/>
  <c r="BZ1065" i="1"/>
  <c r="BX1065" i="1"/>
  <c r="BW1065" i="1"/>
  <c r="A1065" i="1"/>
  <c r="CK1064" i="1"/>
  <c r="CJ1064" i="1"/>
  <c r="CE1064" i="1"/>
  <c r="CB1064" i="1"/>
  <c r="BZ1064" i="1"/>
  <c r="BX1064" i="1"/>
  <c r="BW1064" i="1"/>
  <c r="A1064" i="1"/>
  <c r="CK1063" i="1"/>
  <c r="CJ1063" i="1"/>
  <c r="CE1063" i="1"/>
  <c r="CB1063" i="1"/>
  <c r="BZ1063" i="1"/>
  <c r="BX1063" i="1"/>
  <c r="BW1063" i="1"/>
  <c r="AT1063" i="1"/>
  <c r="AS1063" i="1"/>
  <c r="AR1063" i="1"/>
  <c r="AQ1063" i="1"/>
  <c r="AP1063" i="1"/>
  <c r="AO1063" i="1"/>
  <c r="A1063" i="1"/>
  <c r="CK1062" i="1"/>
  <c r="CJ1062" i="1"/>
  <c r="CE1062" i="1"/>
  <c r="CB1062" i="1"/>
  <c r="BZ1062" i="1"/>
  <c r="BX1062" i="1"/>
  <c r="BW1062" i="1"/>
  <c r="AT1062" i="1"/>
  <c r="AS1062" i="1"/>
  <c r="AR1062" i="1"/>
  <c r="AQ1062" i="1"/>
  <c r="AP1062" i="1"/>
  <c r="AO1062" i="1"/>
  <c r="A1062" i="1"/>
  <c r="CK1061" i="1"/>
  <c r="CJ1061" i="1"/>
  <c r="CE1061" i="1"/>
  <c r="CB1061" i="1"/>
  <c r="BZ1061" i="1"/>
  <c r="BX1061" i="1"/>
  <c r="BW1061" i="1"/>
  <c r="A1061" i="1"/>
  <c r="CK1060" i="1"/>
  <c r="CJ1060" i="1"/>
  <c r="CE1060" i="1"/>
  <c r="CB1060" i="1"/>
  <c r="BZ1060" i="1"/>
  <c r="BX1060" i="1"/>
  <c r="BW1060" i="1"/>
  <c r="A1060" i="1"/>
  <c r="CK1059" i="1"/>
  <c r="CJ1059" i="1"/>
  <c r="CE1059" i="1"/>
  <c r="CB1059" i="1"/>
  <c r="BZ1059" i="1"/>
  <c r="BX1059" i="1"/>
  <c r="BW1059" i="1"/>
  <c r="A1059" i="1"/>
  <c r="CK1058" i="1"/>
  <c r="CJ1058" i="1"/>
  <c r="CE1058" i="1"/>
  <c r="CB1058" i="1"/>
  <c r="BZ1058" i="1"/>
  <c r="BX1058" i="1"/>
  <c r="BW1058" i="1"/>
  <c r="A1058" i="1"/>
  <c r="CK1057" i="1"/>
  <c r="CJ1057" i="1"/>
  <c r="CE1057" i="1"/>
  <c r="CB1057" i="1"/>
  <c r="BZ1057" i="1"/>
  <c r="BX1057" i="1"/>
  <c r="BW1057" i="1"/>
  <c r="A1057" i="1"/>
  <c r="CK1056" i="1"/>
  <c r="CJ1056" i="1"/>
  <c r="CE1056" i="1"/>
  <c r="CB1056" i="1"/>
  <c r="BZ1056" i="1"/>
  <c r="BX1056" i="1"/>
  <c r="BW1056" i="1"/>
  <c r="A1056" i="1"/>
  <c r="CK1055" i="1"/>
  <c r="CJ1055" i="1"/>
  <c r="CE1055" i="1"/>
  <c r="CB1055" i="1"/>
  <c r="BZ1055" i="1"/>
  <c r="BX1055" i="1"/>
  <c r="BW1055" i="1"/>
  <c r="A1055" i="1"/>
  <c r="CK1054" i="1"/>
  <c r="CJ1054" i="1"/>
  <c r="CE1054" i="1"/>
  <c r="CB1054" i="1"/>
  <c r="BZ1054" i="1"/>
  <c r="BX1054" i="1"/>
  <c r="BW1054" i="1"/>
  <c r="A1054" i="1"/>
  <c r="CK1053" i="1"/>
  <c r="CJ1053" i="1"/>
  <c r="CE1053" i="1"/>
  <c r="CB1053" i="1"/>
  <c r="BZ1053" i="1"/>
  <c r="BX1053" i="1"/>
  <c r="BW1053" i="1"/>
  <c r="A1053" i="1"/>
  <c r="CK1052" i="1"/>
  <c r="CJ1052" i="1"/>
  <c r="CE1052" i="1"/>
  <c r="CB1052" i="1"/>
  <c r="BZ1052" i="1"/>
  <c r="BX1052" i="1"/>
  <c r="BW1052" i="1"/>
  <c r="AT1052" i="1"/>
  <c r="AS1052" i="1"/>
  <c r="AR1052" i="1"/>
  <c r="AQ1052" i="1"/>
  <c r="AP1052" i="1"/>
  <c r="AO1052" i="1"/>
  <c r="A1052" i="1"/>
  <c r="CK1051" i="1"/>
  <c r="CJ1051" i="1"/>
  <c r="CE1051" i="1"/>
  <c r="CB1051" i="1"/>
  <c r="BZ1051" i="1"/>
  <c r="BX1051" i="1"/>
  <c r="BW1051" i="1"/>
  <c r="A1051" i="1"/>
  <c r="CK1050" i="1"/>
  <c r="CJ1050" i="1"/>
  <c r="CE1050" i="1"/>
  <c r="CB1050" i="1"/>
  <c r="BZ1050" i="1"/>
  <c r="BX1050" i="1"/>
  <c r="BW1050" i="1"/>
  <c r="A1050" i="1"/>
  <c r="CK1049" i="1"/>
  <c r="CJ1049" i="1"/>
  <c r="CE1049" i="1"/>
  <c r="CB1049" i="1"/>
  <c r="BZ1049" i="1"/>
  <c r="BX1049" i="1"/>
  <c r="BW1049" i="1"/>
  <c r="AT1049" i="1"/>
  <c r="AS1049" i="1"/>
  <c r="AR1049" i="1"/>
  <c r="AQ1049" i="1"/>
  <c r="AP1049" i="1"/>
  <c r="AO1049" i="1"/>
  <c r="A1049" i="1"/>
  <c r="CK1048" i="1"/>
  <c r="CJ1048" i="1"/>
  <c r="CE1048" i="1"/>
  <c r="CB1048" i="1"/>
  <c r="BZ1048" i="1"/>
  <c r="BX1048" i="1"/>
  <c r="BW1048" i="1"/>
  <c r="AT1048" i="1"/>
  <c r="AS1048" i="1"/>
  <c r="AR1048" i="1"/>
  <c r="AQ1048" i="1"/>
  <c r="AP1048" i="1"/>
  <c r="AO1048" i="1"/>
  <c r="A1048" i="1"/>
  <c r="CK1047" i="1"/>
  <c r="CJ1047" i="1"/>
  <c r="CE1047" i="1"/>
  <c r="CB1047" i="1"/>
  <c r="BZ1047" i="1"/>
  <c r="BX1047" i="1"/>
  <c r="BW1047" i="1"/>
  <c r="AT1047" i="1"/>
  <c r="AS1047" i="1"/>
  <c r="AR1047" i="1"/>
  <c r="AQ1047" i="1"/>
  <c r="AP1047" i="1"/>
  <c r="AO1047" i="1"/>
  <c r="A1047" i="1"/>
  <c r="CK1046" i="1"/>
  <c r="CJ1046" i="1"/>
  <c r="CE1046" i="1"/>
  <c r="CB1046" i="1"/>
  <c r="BZ1046" i="1"/>
  <c r="BX1046" i="1"/>
  <c r="BW1046" i="1"/>
  <c r="AT1046" i="1"/>
  <c r="AS1046" i="1"/>
  <c r="AR1046" i="1"/>
  <c r="AQ1046" i="1"/>
  <c r="AP1046" i="1"/>
  <c r="AO1046" i="1"/>
  <c r="A1046" i="1"/>
  <c r="CK1045" i="1"/>
  <c r="CJ1045" i="1"/>
  <c r="CE1045" i="1"/>
  <c r="CB1045" i="1"/>
  <c r="BZ1045" i="1"/>
  <c r="BX1045" i="1"/>
  <c r="BW1045" i="1"/>
  <c r="AT1045" i="1"/>
  <c r="AS1045" i="1"/>
  <c r="AR1045" i="1"/>
  <c r="AQ1045" i="1"/>
  <c r="AP1045" i="1"/>
  <c r="AO1045" i="1"/>
  <c r="A1045" i="1"/>
  <c r="CK1044" i="1"/>
  <c r="CJ1044" i="1"/>
  <c r="CE1044" i="1"/>
  <c r="CB1044" i="1"/>
  <c r="BZ1044" i="1"/>
  <c r="BX1044" i="1"/>
  <c r="BW1044" i="1"/>
  <c r="AT1044" i="1"/>
  <c r="AS1044" i="1"/>
  <c r="AR1044" i="1"/>
  <c r="AQ1044" i="1"/>
  <c r="AP1044" i="1"/>
  <c r="AO1044" i="1"/>
  <c r="A1044" i="1"/>
  <c r="CK1043" i="1"/>
  <c r="CJ1043" i="1"/>
  <c r="CE1043" i="1"/>
  <c r="CB1043" i="1"/>
  <c r="BZ1043" i="1"/>
  <c r="BX1043" i="1"/>
  <c r="BW1043" i="1"/>
  <c r="AT1043" i="1"/>
  <c r="AS1043" i="1"/>
  <c r="AR1043" i="1"/>
  <c r="AQ1043" i="1"/>
  <c r="AP1043" i="1"/>
  <c r="AO1043" i="1"/>
  <c r="A1043" i="1"/>
  <c r="CK1042" i="1"/>
  <c r="CJ1042" i="1"/>
  <c r="CE1042" i="1"/>
  <c r="CB1042" i="1"/>
  <c r="BZ1042" i="1"/>
  <c r="BX1042" i="1"/>
  <c r="BW1042" i="1"/>
  <c r="A1042" i="1"/>
  <c r="CK1041" i="1"/>
  <c r="CJ1041" i="1"/>
  <c r="CE1041" i="1"/>
  <c r="CB1041" i="1"/>
  <c r="BZ1041" i="1"/>
  <c r="BX1041" i="1"/>
  <c r="BW1041" i="1"/>
  <c r="A1041" i="1"/>
  <c r="CK1040" i="1"/>
  <c r="CJ1040" i="1"/>
  <c r="CE1040" i="1"/>
  <c r="CB1040" i="1"/>
  <c r="BZ1040" i="1"/>
  <c r="BX1040" i="1"/>
  <c r="BW1040" i="1"/>
  <c r="A1040" i="1"/>
  <c r="CK1039" i="1"/>
  <c r="CJ1039" i="1"/>
  <c r="CE1039" i="1"/>
  <c r="CB1039" i="1"/>
  <c r="BZ1039" i="1"/>
  <c r="BX1039" i="1"/>
  <c r="BW1039" i="1"/>
  <c r="A1039" i="1"/>
  <c r="CK1038" i="1"/>
  <c r="CJ1038" i="1"/>
  <c r="CE1038" i="1"/>
  <c r="CB1038" i="1"/>
  <c r="BZ1038" i="1"/>
  <c r="BX1038" i="1"/>
  <c r="BW1038" i="1"/>
  <c r="A1038" i="1"/>
  <c r="CK1037" i="1"/>
  <c r="CJ1037" i="1"/>
  <c r="CE1037" i="1"/>
  <c r="CB1037" i="1"/>
  <c r="BZ1037" i="1"/>
  <c r="BX1037" i="1"/>
  <c r="BW1037" i="1"/>
  <c r="A1037" i="1"/>
  <c r="CK1036" i="1"/>
  <c r="CJ1036" i="1"/>
  <c r="CE1036" i="1"/>
  <c r="CB1036" i="1"/>
  <c r="BZ1036" i="1"/>
  <c r="BX1036" i="1"/>
  <c r="BW1036" i="1"/>
  <c r="A1036" i="1"/>
  <c r="CK1035" i="1"/>
  <c r="CJ1035" i="1"/>
  <c r="CE1035" i="1"/>
  <c r="CB1035" i="1"/>
  <c r="BZ1035" i="1"/>
  <c r="BX1035" i="1"/>
  <c r="BW1035" i="1"/>
  <c r="A1035" i="1"/>
  <c r="CK1034" i="1"/>
  <c r="CJ1034" i="1"/>
  <c r="CE1034" i="1"/>
  <c r="CB1034" i="1"/>
  <c r="BZ1034" i="1"/>
  <c r="BX1034" i="1"/>
  <c r="BW1034" i="1"/>
  <c r="A1034" i="1"/>
  <c r="CK1033" i="1"/>
  <c r="CJ1033" i="1"/>
  <c r="CE1033" i="1"/>
  <c r="CB1033" i="1"/>
  <c r="BZ1033" i="1"/>
  <c r="BX1033" i="1"/>
  <c r="BW1033" i="1"/>
  <c r="A1033" i="1"/>
  <c r="CK1032" i="1"/>
  <c r="CJ1032" i="1"/>
  <c r="CE1032" i="1"/>
  <c r="CB1032" i="1"/>
  <c r="BZ1032" i="1"/>
  <c r="BX1032" i="1"/>
  <c r="BW1032" i="1"/>
  <c r="A1032" i="1"/>
  <c r="CK1031" i="1"/>
  <c r="CJ1031" i="1"/>
  <c r="CE1031" i="1"/>
  <c r="CB1031" i="1"/>
  <c r="BZ1031" i="1"/>
  <c r="BX1031" i="1"/>
  <c r="BW1031" i="1"/>
  <c r="A1031" i="1"/>
  <c r="CK1030" i="1"/>
  <c r="CJ1030" i="1"/>
  <c r="CE1030" i="1"/>
  <c r="CB1030" i="1"/>
  <c r="BZ1030" i="1"/>
  <c r="BX1030" i="1"/>
  <c r="BW1030" i="1"/>
  <c r="A1030" i="1"/>
  <c r="CK1029" i="1"/>
  <c r="CJ1029" i="1"/>
  <c r="CE1029" i="1"/>
  <c r="CB1029" i="1"/>
  <c r="BZ1029" i="1"/>
  <c r="BX1029" i="1"/>
  <c r="BW1029" i="1"/>
  <c r="A1029" i="1"/>
  <c r="CK1028" i="1"/>
  <c r="CJ1028" i="1"/>
  <c r="CE1028" i="1"/>
  <c r="CB1028" i="1"/>
  <c r="BZ1028" i="1"/>
  <c r="BX1028" i="1"/>
  <c r="BW1028" i="1"/>
  <c r="A1028" i="1"/>
  <c r="CK1027" i="1"/>
  <c r="CJ1027" i="1"/>
  <c r="CE1027" i="1"/>
  <c r="CB1027" i="1"/>
  <c r="BZ1027" i="1"/>
  <c r="BX1027" i="1"/>
  <c r="BW1027" i="1"/>
  <c r="AT1027" i="1"/>
  <c r="AS1027" i="1"/>
  <c r="AR1027" i="1"/>
  <c r="AQ1027" i="1"/>
  <c r="AP1027" i="1"/>
  <c r="AO1027" i="1"/>
  <c r="A1027" i="1"/>
  <c r="CK1026" i="1"/>
  <c r="CJ1026" i="1"/>
  <c r="CE1026" i="1"/>
  <c r="CB1026" i="1"/>
  <c r="BZ1026" i="1"/>
  <c r="BX1026" i="1"/>
  <c r="BW1026" i="1"/>
  <c r="AT1026" i="1"/>
  <c r="AS1026" i="1"/>
  <c r="AR1026" i="1"/>
  <c r="AQ1026" i="1"/>
  <c r="AP1026" i="1"/>
  <c r="AO1026" i="1"/>
  <c r="A1026" i="1"/>
  <c r="CK1025" i="1"/>
  <c r="CJ1025" i="1"/>
  <c r="CE1025" i="1"/>
  <c r="CB1025" i="1"/>
  <c r="BZ1025" i="1"/>
  <c r="BX1025" i="1"/>
  <c r="BW1025" i="1"/>
  <c r="AT1025" i="1"/>
  <c r="AS1025" i="1"/>
  <c r="AR1025" i="1"/>
  <c r="AQ1025" i="1"/>
  <c r="AP1025" i="1"/>
  <c r="AO1025" i="1"/>
  <c r="A1025" i="1"/>
  <c r="CK1024" i="1"/>
  <c r="CJ1024" i="1"/>
  <c r="CE1024" i="1"/>
  <c r="CB1024" i="1"/>
  <c r="BZ1024" i="1"/>
  <c r="BX1024" i="1"/>
  <c r="BW1024" i="1"/>
  <c r="AT1024" i="1"/>
  <c r="AS1024" i="1"/>
  <c r="AR1024" i="1"/>
  <c r="AQ1024" i="1"/>
  <c r="AP1024" i="1"/>
  <c r="AO1024" i="1"/>
  <c r="A1024" i="1"/>
  <c r="CK1023" i="1"/>
  <c r="CJ1023" i="1"/>
  <c r="CE1023" i="1"/>
  <c r="CB1023" i="1"/>
  <c r="BZ1023" i="1"/>
  <c r="AW1023" i="1"/>
  <c r="A1023" i="1"/>
  <c r="CK1022" i="1"/>
  <c r="CJ1022" i="1"/>
  <c r="CE1022" i="1"/>
  <c r="CB1022" i="1"/>
  <c r="BZ1022" i="1"/>
  <c r="AW1022" i="1"/>
  <c r="A1022" i="1"/>
  <c r="CK1021" i="1"/>
  <c r="CJ1021" i="1"/>
  <c r="CE1021" i="1"/>
  <c r="CB1021" i="1"/>
  <c r="BZ1021" i="1"/>
  <c r="AW1021" i="1"/>
  <c r="A1021" i="1"/>
  <c r="CK1020" i="1"/>
  <c r="CJ1020" i="1"/>
  <c r="CE1020" i="1"/>
  <c r="CB1020" i="1"/>
  <c r="BZ1020" i="1"/>
  <c r="AW1020" i="1"/>
  <c r="A1020" i="1"/>
  <c r="CK1019" i="1"/>
  <c r="CJ1019" i="1"/>
  <c r="CE1019" i="1"/>
  <c r="CB1019" i="1"/>
  <c r="BZ1019" i="1"/>
  <c r="AW1019" i="1"/>
  <c r="A1019" i="1"/>
  <c r="CK1018" i="1"/>
  <c r="CJ1018" i="1"/>
  <c r="CE1018" i="1"/>
  <c r="CB1018" i="1"/>
  <c r="BZ1018" i="1"/>
  <c r="A1018" i="1"/>
  <c r="CK1017" i="1"/>
  <c r="CJ1017" i="1"/>
  <c r="CE1017" i="1"/>
  <c r="CB1017" i="1"/>
  <c r="BZ1017" i="1"/>
  <c r="BX1017" i="1"/>
  <c r="BW1017" i="1"/>
  <c r="AT1017" i="1"/>
  <c r="AS1017" i="1"/>
  <c r="AR1017" i="1"/>
  <c r="AQ1017" i="1"/>
  <c r="AP1017" i="1"/>
  <c r="AO1017" i="1"/>
  <c r="A1017" i="1"/>
  <c r="CK1016" i="1"/>
  <c r="CJ1016" i="1"/>
  <c r="CE1016" i="1"/>
  <c r="CB1016" i="1"/>
  <c r="BZ1016" i="1"/>
  <c r="BX1016" i="1"/>
  <c r="BW1016" i="1"/>
  <c r="A1016" i="1"/>
  <c r="CK1015" i="1"/>
  <c r="CJ1015" i="1"/>
  <c r="CE1015" i="1"/>
  <c r="CB1015" i="1"/>
  <c r="BZ1015" i="1"/>
  <c r="BX1015" i="1"/>
  <c r="BW1015" i="1"/>
  <c r="A1015" i="1"/>
  <c r="CK1014" i="1"/>
  <c r="CJ1014" i="1"/>
  <c r="CE1014" i="1"/>
  <c r="CB1014" i="1"/>
  <c r="BZ1014" i="1"/>
  <c r="BX1014" i="1"/>
  <c r="BW1014" i="1"/>
  <c r="A1014" i="1"/>
  <c r="CK1013" i="1"/>
  <c r="CJ1013" i="1"/>
  <c r="CE1013" i="1"/>
  <c r="CB1013" i="1"/>
  <c r="BZ1013" i="1"/>
  <c r="BX1013" i="1"/>
  <c r="BW1013" i="1"/>
  <c r="A1013" i="1"/>
  <c r="CK1012" i="1"/>
  <c r="CJ1012" i="1"/>
  <c r="CE1012" i="1"/>
  <c r="CB1012" i="1"/>
  <c r="BZ1012" i="1"/>
  <c r="BX1012" i="1"/>
  <c r="BW1012" i="1"/>
  <c r="A1012" i="1"/>
  <c r="CK1011" i="1"/>
  <c r="CJ1011" i="1"/>
  <c r="CE1011" i="1"/>
  <c r="CB1011" i="1"/>
  <c r="BZ1011" i="1"/>
  <c r="BX1011" i="1"/>
  <c r="BW1011" i="1"/>
  <c r="A1011" i="1"/>
  <c r="CK1010" i="1"/>
  <c r="CJ1010" i="1"/>
  <c r="CE1010" i="1"/>
  <c r="CB1010" i="1"/>
  <c r="BZ1010" i="1"/>
  <c r="BX1010" i="1"/>
  <c r="BW1010" i="1"/>
  <c r="A1010" i="1"/>
  <c r="CK1009" i="1"/>
  <c r="CJ1009" i="1"/>
  <c r="CE1009" i="1"/>
  <c r="CB1009" i="1"/>
  <c r="BZ1009" i="1"/>
  <c r="BX1009" i="1"/>
  <c r="BW1009" i="1"/>
  <c r="A1009" i="1"/>
  <c r="CK1008" i="1"/>
  <c r="CJ1008" i="1"/>
  <c r="CE1008" i="1"/>
  <c r="CB1008" i="1"/>
  <c r="BZ1008" i="1"/>
  <c r="BX1008" i="1"/>
  <c r="BW1008" i="1"/>
  <c r="A1008" i="1"/>
  <c r="CK1007" i="1"/>
  <c r="CJ1007" i="1"/>
  <c r="CE1007" i="1"/>
  <c r="CB1007" i="1"/>
  <c r="BZ1007" i="1"/>
  <c r="BX1007" i="1"/>
  <c r="BW1007" i="1"/>
  <c r="A1007" i="1"/>
  <c r="CK1006" i="1"/>
  <c r="CJ1006" i="1"/>
  <c r="CE1006" i="1"/>
  <c r="CB1006" i="1"/>
  <c r="BZ1006" i="1"/>
  <c r="BX1006" i="1"/>
  <c r="BW1006" i="1"/>
  <c r="A1006" i="1"/>
  <c r="CK1005" i="1"/>
  <c r="CJ1005" i="1"/>
  <c r="CE1005" i="1"/>
  <c r="CB1005" i="1"/>
  <c r="BZ1005" i="1"/>
  <c r="BX1005" i="1"/>
  <c r="BW1005" i="1"/>
  <c r="A1005" i="1"/>
  <c r="CK1004" i="1"/>
  <c r="CJ1004" i="1"/>
  <c r="CE1004" i="1"/>
  <c r="CB1004" i="1"/>
  <c r="BZ1004" i="1"/>
  <c r="BX1004" i="1"/>
  <c r="BW1004" i="1"/>
  <c r="A1004" i="1"/>
  <c r="CK1003" i="1"/>
  <c r="CJ1003" i="1"/>
  <c r="CE1003" i="1"/>
  <c r="CB1003" i="1"/>
  <c r="BZ1003" i="1"/>
  <c r="BX1003" i="1"/>
  <c r="BW1003" i="1"/>
  <c r="A1003" i="1"/>
  <c r="CK1002" i="1"/>
  <c r="CJ1002" i="1"/>
  <c r="CE1002" i="1"/>
  <c r="CB1002" i="1"/>
  <c r="BZ1002" i="1"/>
  <c r="BX1002" i="1"/>
  <c r="BW1002" i="1"/>
  <c r="A1002" i="1"/>
  <c r="CK1001" i="1"/>
  <c r="CJ1001" i="1"/>
  <c r="CE1001" i="1"/>
  <c r="CB1001" i="1"/>
  <c r="BZ1001" i="1"/>
  <c r="BX1001" i="1"/>
  <c r="BW1001" i="1"/>
  <c r="A1001" i="1"/>
  <c r="CK1000" i="1"/>
  <c r="CJ1000" i="1"/>
  <c r="CE1000" i="1"/>
  <c r="CB1000" i="1"/>
  <c r="BZ1000" i="1"/>
  <c r="BX1000" i="1"/>
  <c r="BW1000" i="1"/>
  <c r="A1000" i="1"/>
  <c r="CK999" i="1"/>
  <c r="CJ999" i="1"/>
  <c r="CE999" i="1"/>
  <c r="CB999" i="1"/>
  <c r="BZ999" i="1"/>
  <c r="BX999" i="1"/>
  <c r="BW999" i="1"/>
  <c r="A999" i="1"/>
  <c r="CK998" i="1"/>
  <c r="CJ998" i="1"/>
  <c r="CE998" i="1"/>
  <c r="CB998" i="1"/>
  <c r="BZ998" i="1"/>
  <c r="BX998" i="1"/>
  <c r="BW998" i="1"/>
  <c r="A998" i="1"/>
  <c r="CK997" i="1"/>
  <c r="CJ997" i="1"/>
  <c r="CE997" i="1"/>
  <c r="CB997" i="1"/>
  <c r="BZ997" i="1"/>
  <c r="BX997" i="1"/>
  <c r="BW997" i="1"/>
  <c r="A997" i="1"/>
  <c r="CK996" i="1"/>
  <c r="CJ996" i="1"/>
  <c r="CE996" i="1"/>
  <c r="CB996" i="1"/>
  <c r="BZ996" i="1"/>
  <c r="BX996" i="1"/>
  <c r="BW996" i="1"/>
  <c r="A996" i="1"/>
  <c r="CK995" i="1"/>
  <c r="CJ995" i="1"/>
  <c r="CE995" i="1"/>
  <c r="CB995" i="1"/>
  <c r="BZ995" i="1"/>
  <c r="BX995" i="1"/>
  <c r="BW995" i="1"/>
  <c r="A995" i="1"/>
  <c r="CK994" i="1"/>
  <c r="CJ994" i="1"/>
  <c r="CE994" i="1"/>
  <c r="CB994" i="1"/>
  <c r="BZ994" i="1"/>
  <c r="BX994" i="1"/>
  <c r="BW994" i="1"/>
  <c r="A994" i="1"/>
  <c r="CK993" i="1"/>
  <c r="CJ993" i="1"/>
  <c r="CE993" i="1"/>
  <c r="CB993" i="1"/>
  <c r="BZ993" i="1"/>
  <c r="BX993" i="1"/>
  <c r="BW993" i="1"/>
  <c r="A993" i="1"/>
  <c r="CK992" i="1"/>
  <c r="CJ992" i="1"/>
  <c r="CE992" i="1"/>
  <c r="CB992" i="1"/>
  <c r="BZ992" i="1"/>
  <c r="BX992" i="1"/>
  <c r="BW992" i="1"/>
  <c r="A992" i="1"/>
  <c r="CK991" i="1"/>
  <c r="CJ991" i="1"/>
  <c r="CE991" i="1"/>
  <c r="CB991" i="1"/>
  <c r="BZ991" i="1"/>
  <c r="BX991" i="1"/>
  <c r="BW991" i="1"/>
  <c r="A991" i="1"/>
  <c r="CK990" i="1"/>
  <c r="CJ990" i="1"/>
  <c r="CE990" i="1"/>
  <c r="CB990" i="1"/>
  <c r="BZ990" i="1"/>
  <c r="BX990" i="1"/>
  <c r="BW990" i="1"/>
  <c r="A990" i="1"/>
  <c r="CK989" i="1"/>
  <c r="CJ989" i="1"/>
  <c r="CE989" i="1"/>
  <c r="CB989" i="1"/>
  <c r="BZ989" i="1"/>
  <c r="BX989" i="1"/>
  <c r="BW989" i="1"/>
  <c r="A989" i="1"/>
  <c r="CK988" i="1"/>
  <c r="CJ988" i="1"/>
  <c r="CE988" i="1"/>
  <c r="CB988" i="1"/>
  <c r="BZ988" i="1"/>
  <c r="BX988" i="1"/>
  <c r="BW988" i="1"/>
  <c r="A988" i="1"/>
  <c r="CK987" i="1"/>
  <c r="CJ987" i="1"/>
  <c r="CE987" i="1"/>
  <c r="CB987" i="1"/>
  <c r="BZ987" i="1"/>
  <c r="BX987" i="1"/>
  <c r="BW987" i="1"/>
  <c r="A987" i="1"/>
  <c r="CK986" i="1"/>
  <c r="CJ986" i="1"/>
  <c r="CE986" i="1"/>
  <c r="CB986" i="1"/>
  <c r="BZ986" i="1"/>
  <c r="BX986" i="1"/>
  <c r="BW986" i="1"/>
  <c r="A986" i="1"/>
  <c r="CK985" i="1"/>
  <c r="CJ985" i="1"/>
  <c r="CE985" i="1"/>
  <c r="CB985" i="1"/>
  <c r="BZ985" i="1"/>
  <c r="BX985" i="1"/>
  <c r="BW985" i="1"/>
  <c r="A985" i="1"/>
  <c r="CK984" i="1"/>
  <c r="CJ984" i="1"/>
  <c r="CE984" i="1"/>
  <c r="CB984" i="1"/>
  <c r="BZ984" i="1"/>
  <c r="BX984" i="1"/>
  <c r="BW984" i="1"/>
  <c r="A984" i="1"/>
  <c r="CK983" i="1"/>
  <c r="CJ983" i="1"/>
  <c r="CE983" i="1"/>
  <c r="CB983" i="1"/>
  <c r="BZ983" i="1"/>
  <c r="BX983" i="1"/>
  <c r="BW983" i="1"/>
  <c r="A983" i="1"/>
  <c r="CK982" i="1"/>
  <c r="CJ982" i="1"/>
  <c r="CE982" i="1"/>
  <c r="CB982" i="1"/>
  <c r="BZ982" i="1"/>
  <c r="BX982" i="1"/>
  <c r="BW982" i="1"/>
  <c r="A982" i="1"/>
  <c r="CK981" i="1"/>
  <c r="CJ981" i="1"/>
  <c r="CE981" i="1"/>
  <c r="CB981" i="1"/>
  <c r="BZ981" i="1"/>
  <c r="BX981" i="1"/>
  <c r="BW981" i="1"/>
  <c r="A981" i="1"/>
  <c r="CK980" i="1"/>
  <c r="CJ980" i="1"/>
  <c r="CE980" i="1"/>
  <c r="CB980" i="1"/>
  <c r="BZ980" i="1"/>
  <c r="BX980" i="1"/>
  <c r="BW980" i="1"/>
  <c r="A980" i="1"/>
  <c r="CK979" i="1"/>
  <c r="CJ979" i="1"/>
  <c r="CE979" i="1"/>
  <c r="CB979" i="1"/>
  <c r="BZ979" i="1"/>
  <c r="BX979" i="1"/>
  <c r="BW979" i="1"/>
  <c r="A979" i="1"/>
  <c r="CK978" i="1"/>
  <c r="CJ978" i="1"/>
  <c r="CE978" i="1"/>
  <c r="CB978" i="1"/>
  <c r="BZ978" i="1"/>
  <c r="BX978" i="1"/>
  <c r="BW978" i="1"/>
  <c r="A978" i="1"/>
  <c r="CK977" i="1"/>
  <c r="CJ977" i="1"/>
  <c r="CE977" i="1"/>
  <c r="CB977" i="1"/>
  <c r="BZ977" i="1"/>
  <c r="BX977" i="1"/>
  <c r="BW977" i="1"/>
  <c r="A977" i="1"/>
  <c r="CK976" i="1"/>
  <c r="CJ976" i="1"/>
  <c r="CE976" i="1"/>
  <c r="CB976" i="1"/>
  <c r="BZ976" i="1"/>
  <c r="BX976" i="1"/>
  <c r="BW976" i="1"/>
  <c r="A976" i="1"/>
  <c r="CK975" i="1"/>
  <c r="CJ975" i="1"/>
  <c r="CB975" i="1"/>
  <c r="BZ975" i="1"/>
  <c r="BU975" i="1"/>
  <c r="CM975" i="1" s="1"/>
  <c r="AT975" i="1"/>
  <c r="AS975" i="1"/>
  <c r="AR975" i="1"/>
  <c r="AQ975" i="1"/>
  <c r="AP975" i="1"/>
  <c r="AO975" i="1"/>
  <c r="AN975" i="1"/>
  <c r="A975" i="1"/>
  <c r="CK974" i="1"/>
  <c r="CJ974" i="1"/>
  <c r="CB974" i="1"/>
  <c r="BZ974" i="1"/>
  <c r="BU974" i="1"/>
  <c r="CM974" i="1" s="1"/>
  <c r="AT974" i="1"/>
  <c r="AS974" i="1"/>
  <c r="AR974" i="1"/>
  <c r="AQ974" i="1"/>
  <c r="AP974" i="1"/>
  <c r="AO974" i="1"/>
  <c r="AN974" i="1"/>
  <c r="A974" i="1"/>
  <c r="CM973" i="1"/>
  <c r="CK973" i="1"/>
  <c r="CJ973" i="1"/>
  <c r="CB973" i="1"/>
  <c r="BZ973" i="1"/>
  <c r="AT973" i="1"/>
  <c r="AS973" i="1"/>
  <c r="AR973" i="1"/>
  <c r="AQ973" i="1"/>
  <c r="AP973" i="1"/>
  <c r="AO973" i="1"/>
  <c r="AN973" i="1"/>
  <c r="CK972" i="1"/>
  <c r="CJ972" i="1"/>
  <c r="CB972" i="1"/>
  <c r="BZ972" i="1"/>
  <c r="BU972" i="1"/>
  <c r="CM972" i="1" s="1"/>
  <c r="AT972" i="1"/>
  <c r="AS972" i="1"/>
  <c r="AR972" i="1"/>
  <c r="AQ972" i="1"/>
  <c r="AP972" i="1"/>
  <c r="AO972" i="1"/>
  <c r="AN972" i="1"/>
  <c r="A972" i="1"/>
  <c r="CK971" i="1"/>
  <c r="CJ971" i="1"/>
  <c r="CE971" i="1"/>
  <c r="CB971" i="1"/>
  <c r="BZ971" i="1"/>
  <c r="BX971" i="1"/>
  <c r="BW971" i="1"/>
  <c r="AT971" i="1"/>
  <c r="AS971" i="1"/>
  <c r="AR971" i="1"/>
  <c r="AQ971" i="1"/>
  <c r="AP971" i="1"/>
  <c r="AO971" i="1"/>
  <c r="A971" i="1"/>
  <c r="CK970" i="1"/>
  <c r="CJ970" i="1"/>
  <c r="CE970" i="1"/>
  <c r="CB970" i="1"/>
  <c r="BZ970" i="1"/>
  <c r="BX970" i="1"/>
  <c r="BW970" i="1"/>
  <c r="AT970" i="1"/>
  <c r="AS970" i="1"/>
  <c r="AR970" i="1"/>
  <c r="AQ970" i="1"/>
  <c r="AP970" i="1"/>
  <c r="AO970" i="1"/>
  <c r="A970" i="1"/>
  <c r="CK969" i="1"/>
  <c r="CJ969" i="1"/>
  <c r="CE969" i="1"/>
  <c r="CB969" i="1"/>
  <c r="BZ969" i="1"/>
  <c r="BX969" i="1"/>
  <c r="BW969" i="1"/>
  <c r="A969" i="1"/>
  <c r="CK968" i="1"/>
  <c r="CJ968" i="1"/>
  <c r="CE968" i="1"/>
  <c r="CB968" i="1"/>
  <c r="BZ968" i="1"/>
  <c r="BX968" i="1"/>
  <c r="BW968" i="1"/>
  <c r="A968" i="1"/>
  <c r="CK967" i="1"/>
  <c r="CJ967" i="1"/>
  <c r="CE967" i="1"/>
  <c r="CB967" i="1"/>
  <c r="BZ967" i="1"/>
  <c r="BX967" i="1"/>
  <c r="BW967" i="1"/>
  <c r="A967" i="1"/>
  <c r="CK966" i="1"/>
  <c r="CJ966" i="1"/>
  <c r="CE966" i="1"/>
  <c r="CB966" i="1"/>
  <c r="BZ966" i="1"/>
  <c r="BX966" i="1"/>
  <c r="BW966" i="1"/>
  <c r="A966" i="1"/>
  <c r="CK965" i="1"/>
  <c r="CJ965" i="1"/>
  <c r="CE965" i="1"/>
  <c r="CB965" i="1"/>
  <c r="BZ965" i="1"/>
  <c r="BX965" i="1"/>
  <c r="BW965" i="1"/>
  <c r="A965" i="1"/>
  <c r="CK964" i="1"/>
  <c r="CJ964" i="1"/>
  <c r="CE964" i="1"/>
  <c r="CB964" i="1"/>
  <c r="BZ964" i="1"/>
  <c r="BX964" i="1"/>
  <c r="BW964" i="1"/>
  <c r="A964" i="1"/>
  <c r="CK963" i="1"/>
  <c r="CJ963" i="1"/>
  <c r="CE963" i="1"/>
  <c r="CB963" i="1"/>
  <c r="BZ963" i="1"/>
  <c r="BX963" i="1"/>
  <c r="BW963" i="1"/>
  <c r="AT963" i="1"/>
  <c r="AS963" i="1"/>
  <c r="AR963" i="1"/>
  <c r="AQ963" i="1"/>
  <c r="AP963" i="1"/>
  <c r="AO963" i="1"/>
  <c r="A963" i="1"/>
  <c r="CK962" i="1"/>
  <c r="CJ962" i="1"/>
  <c r="CE962" i="1"/>
  <c r="CB962" i="1"/>
  <c r="BZ962" i="1"/>
  <c r="BX962" i="1"/>
  <c r="BW962" i="1"/>
  <c r="AT962" i="1"/>
  <c r="AS962" i="1"/>
  <c r="AR962" i="1"/>
  <c r="AQ962" i="1"/>
  <c r="AP962" i="1"/>
  <c r="AO962" i="1"/>
  <c r="A962" i="1"/>
  <c r="CK961" i="1"/>
  <c r="CJ961" i="1"/>
  <c r="CE961" i="1"/>
  <c r="CB961" i="1"/>
  <c r="BZ961" i="1"/>
  <c r="BX961" i="1"/>
  <c r="BW961" i="1"/>
  <c r="AT961" i="1"/>
  <c r="AS961" i="1"/>
  <c r="AR961" i="1"/>
  <c r="AQ961" i="1"/>
  <c r="AP961" i="1"/>
  <c r="AO961" i="1"/>
  <c r="A961" i="1"/>
  <c r="CK960" i="1"/>
  <c r="CJ960" i="1"/>
  <c r="CE960" i="1"/>
  <c r="CB960" i="1"/>
  <c r="BZ960" i="1"/>
  <c r="BX960" i="1"/>
  <c r="BW960" i="1"/>
  <c r="A960" i="1"/>
  <c r="CK959" i="1"/>
  <c r="CJ959" i="1"/>
  <c r="CE959" i="1"/>
  <c r="CB959" i="1"/>
  <c r="BZ959" i="1"/>
  <c r="BX959" i="1"/>
  <c r="BW959" i="1"/>
  <c r="A959" i="1"/>
  <c r="CK958" i="1"/>
  <c r="CJ958" i="1"/>
  <c r="CE958" i="1"/>
  <c r="CB958" i="1"/>
  <c r="BZ958" i="1"/>
  <c r="BX958" i="1"/>
  <c r="BW958" i="1"/>
  <c r="A958" i="1"/>
  <c r="CK957" i="1"/>
  <c r="CJ957" i="1"/>
  <c r="CE957" i="1"/>
  <c r="CB957" i="1"/>
  <c r="BZ957" i="1"/>
  <c r="BX957" i="1"/>
  <c r="BW957" i="1"/>
  <c r="A957" i="1"/>
  <c r="CK956" i="1"/>
  <c r="CJ956" i="1"/>
  <c r="CE956" i="1"/>
  <c r="CB956" i="1"/>
  <c r="BZ956" i="1"/>
  <c r="BX956" i="1"/>
  <c r="BW956" i="1"/>
  <c r="A956" i="1"/>
  <c r="CK955" i="1"/>
  <c r="CJ955" i="1"/>
  <c r="CE955" i="1"/>
  <c r="CB955" i="1"/>
  <c r="BZ955" i="1"/>
  <c r="BX955" i="1"/>
  <c r="BW955" i="1"/>
  <c r="AT955" i="1"/>
  <c r="AS955" i="1"/>
  <c r="AR955" i="1"/>
  <c r="AQ955" i="1"/>
  <c r="AP955" i="1"/>
  <c r="AO955" i="1"/>
  <c r="A955" i="1"/>
  <c r="CK954" i="1"/>
  <c r="CJ954" i="1"/>
  <c r="CE954" i="1"/>
  <c r="CB954" i="1"/>
  <c r="BZ954" i="1"/>
  <c r="BX954" i="1"/>
  <c r="BW954" i="1"/>
  <c r="AT954" i="1"/>
  <c r="AS954" i="1"/>
  <c r="AR954" i="1"/>
  <c r="AQ954" i="1"/>
  <c r="AP954" i="1"/>
  <c r="AO954" i="1"/>
  <c r="A954" i="1"/>
  <c r="CK953" i="1"/>
  <c r="CJ953" i="1"/>
  <c r="CE953" i="1"/>
  <c r="CB953" i="1"/>
  <c r="BZ953" i="1"/>
  <c r="BX953" i="1"/>
  <c r="BW953" i="1"/>
  <c r="AT953" i="1"/>
  <c r="AS953" i="1"/>
  <c r="AR953" i="1"/>
  <c r="AQ953" i="1"/>
  <c r="AP953" i="1"/>
  <c r="AO953" i="1"/>
  <c r="A953" i="1"/>
  <c r="CK952" i="1"/>
  <c r="CJ952" i="1"/>
  <c r="CE952" i="1"/>
  <c r="CB952" i="1"/>
  <c r="BZ952" i="1"/>
  <c r="BX952" i="1"/>
  <c r="BW952" i="1"/>
  <c r="A952" i="1"/>
  <c r="CK951" i="1"/>
  <c r="CJ951" i="1"/>
  <c r="CE951" i="1"/>
  <c r="CB951" i="1"/>
  <c r="BZ951" i="1"/>
  <c r="BX951" i="1"/>
  <c r="BW951" i="1"/>
  <c r="A951" i="1"/>
  <c r="CK950" i="1"/>
  <c r="CJ950" i="1"/>
  <c r="CE950" i="1"/>
  <c r="CB950" i="1"/>
  <c r="BZ950" i="1"/>
  <c r="BX950" i="1"/>
  <c r="BW950" i="1"/>
  <c r="A950" i="1"/>
  <c r="CK949" i="1"/>
  <c r="CJ949" i="1"/>
  <c r="CE949" i="1"/>
  <c r="CB949" i="1"/>
  <c r="BZ949" i="1"/>
  <c r="BX949" i="1"/>
  <c r="BW949" i="1"/>
  <c r="A949" i="1"/>
  <c r="CK948" i="1"/>
  <c r="CJ948" i="1"/>
  <c r="CE948" i="1"/>
  <c r="CB948" i="1"/>
  <c r="BZ948" i="1"/>
  <c r="BX948" i="1"/>
  <c r="BW948" i="1"/>
  <c r="A948" i="1"/>
  <c r="CK947" i="1"/>
  <c r="CJ947" i="1"/>
  <c r="CE947" i="1"/>
  <c r="CB947" i="1"/>
  <c r="BZ947" i="1"/>
  <c r="BX947" i="1"/>
  <c r="BW947" i="1"/>
  <c r="A947" i="1"/>
  <c r="CK946" i="1"/>
  <c r="CJ946" i="1"/>
  <c r="CE946" i="1"/>
  <c r="CB946" i="1"/>
  <c r="BZ946" i="1"/>
  <c r="BX946" i="1"/>
  <c r="BW946" i="1"/>
  <c r="A946" i="1"/>
  <c r="CK945" i="1"/>
  <c r="CJ945" i="1"/>
  <c r="CE945" i="1"/>
  <c r="CB945" i="1"/>
  <c r="BZ945" i="1"/>
  <c r="BX945" i="1"/>
  <c r="BW945" i="1"/>
  <c r="A945" i="1"/>
  <c r="CK944" i="1"/>
  <c r="CJ944" i="1"/>
  <c r="CE944" i="1"/>
  <c r="CB944" i="1"/>
  <c r="BZ944" i="1"/>
  <c r="BX944" i="1"/>
  <c r="BW944" i="1"/>
  <c r="A944" i="1"/>
  <c r="CK943" i="1"/>
  <c r="CJ943" i="1"/>
  <c r="CE943" i="1"/>
  <c r="CB943" i="1"/>
  <c r="BZ943" i="1"/>
  <c r="BX943" i="1"/>
  <c r="BW943" i="1"/>
  <c r="A943" i="1"/>
  <c r="CK942" i="1"/>
  <c r="CJ942" i="1"/>
  <c r="CE942" i="1"/>
  <c r="CB942" i="1"/>
  <c r="BZ942" i="1"/>
  <c r="BX942" i="1"/>
  <c r="BW942" i="1"/>
  <c r="A942" i="1"/>
  <c r="CK941" i="1"/>
  <c r="CJ941" i="1"/>
  <c r="CE941" i="1"/>
  <c r="CB941" i="1"/>
  <c r="BZ941" i="1"/>
  <c r="BX941" i="1"/>
  <c r="BW941" i="1"/>
  <c r="A941" i="1"/>
  <c r="CK940" i="1"/>
  <c r="CJ940" i="1"/>
  <c r="CE940" i="1"/>
  <c r="CB940" i="1"/>
  <c r="BZ940" i="1"/>
  <c r="BX940" i="1"/>
  <c r="BW940" i="1"/>
  <c r="AT940" i="1"/>
  <c r="AS940" i="1"/>
  <c r="AR940" i="1"/>
  <c r="AQ940" i="1"/>
  <c r="AP940" i="1"/>
  <c r="AO940" i="1"/>
  <c r="A940" i="1"/>
  <c r="CK939" i="1"/>
  <c r="CJ939" i="1"/>
  <c r="CE939" i="1"/>
  <c r="CB939" i="1"/>
  <c r="BZ939" i="1"/>
  <c r="BX939" i="1"/>
  <c r="BW939" i="1"/>
  <c r="AT939" i="1"/>
  <c r="AS939" i="1"/>
  <c r="AR939" i="1"/>
  <c r="AQ939" i="1"/>
  <c r="AP939" i="1"/>
  <c r="AO939" i="1"/>
  <c r="A939" i="1"/>
  <c r="CK938" i="1"/>
  <c r="CJ938" i="1"/>
  <c r="CE938" i="1"/>
  <c r="CB938" i="1"/>
  <c r="BZ938" i="1"/>
  <c r="BX938" i="1"/>
  <c r="BW938" i="1"/>
  <c r="A938" i="1"/>
  <c r="CK937" i="1"/>
  <c r="CJ937" i="1"/>
  <c r="CE937" i="1"/>
  <c r="CB937" i="1"/>
  <c r="BZ937" i="1"/>
  <c r="BX937" i="1"/>
  <c r="BW937" i="1"/>
  <c r="A937" i="1"/>
  <c r="CK936" i="1"/>
  <c r="CJ936" i="1"/>
  <c r="CE936" i="1"/>
  <c r="CB936" i="1"/>
  <c r="BZ936" i="1"/>
  <c r="BX936" i="1"/>
  <c r="BW936" i="1"/>
  <c r="A936" i="1"/>
  <c r="CK935" i="1"/>
  <c r="CJ935" i="1"/>
  <c r="CE935" i="1"/>
  <c r="CB935" i="1"/>
  <c r="BZ935" i="1"/>
  <c r="BX935" i="1"/>
  <c r="BW935" i="1"/>
  <c r="A935" i="1"/>
  <c r="CK934" i="1"/>
  <c r="CJ934" i="1"/>
  <c r="CE934" i="1"/>
  <c r="CB934" i="1"/>
  <c r="BZ934" i="1"/>
  <c r="BX934" i="1"/>
  <c r="BW934" i="1"/>
  <c r="A934" i="1"/>
  <c r="CK933" i="1"/>
  <c r="CJ933" i="1"/>
  <c r="CE933" i="1"/>
  <c r="CB933" i="1"/>
  <c r="BZ933" i="1"/>
  <c r="BX933" i="1"/>
  <c r="BW933" i="1"/>
  <c r="AT933" i="1"/>
  <c r="AS933" i="1"/>
  <c r="AR933" i="1"/>
  <c r="AQ933" i="1"/>
  <c r="AP933" i="1"/>
  <c r="AO933" i="1"/>
  <c r="A933" i="1"/>
  <c r="CK932" i="1"/>
  <c r="CJ932" i="1"/>
  <c r="CE932" i="1"/>
  <c r="CB932" i="1"/>
  <c r="BZ932" i="1"/>
  <c r="BX932" i="1"/>
  <c r="BW932" i="1"/>
  <c r="AT932" i="1"/>
  <c r="AS932" i="1"/>
  <c r="AR932" i="1"/>
  <c r="AQ932" i="1"/>
  <c r="AP932" i="1"/>
  <c r="AO932" i="1"/>
  <c r="A932" i="1"/>
  <c r="CK931" i="1"/>
  <c r="CJ931" i="1"/>
  <c r="CE931" i="1"/>
  <c r="CB931" i="1"/>
  <c r="BZ931" i="1"/>
  <c r="BX931" i="1"/>
  <c r="BW931" i="1"/>
  <c r="AT931" i="1"/>
  <c r="AS931" i="1"/>
  <c r="AR931" i="1"/>
  <c r="AQ931" i="1"/>
  <c r="AP931" i="1"/>
  <c r="AO931" i="1"/>
  <c r="A931" i="1"/>
  <c r="CK930" i="1"/>
  <c r="CJ930" i="1"/>
  <c r="CE930" i="1"/>
  <c r="CB930" i="1"/>
  <c r="BZ930" i="1"/>
  <c r="BX930" i="1"/>
  <c r="BW930" i="1"/>
  <c r="A930" i="1"/>
  <c r="CK929" i="1"/>
  <c r="CJ929" i="1"/>
  <c r="CE929" i="1"/>
  <c r="CB929" i="1"/>
  <c r="BZ929" i="1"/>
  <c r="BX929" i="1"/>
  <c r="BW929" i="1"/>
  <c r="A929" i="1"/>
  <c r="CK928" i="1"/>
  <c r="CJ928" i="1"/>
  <c r="CE928" i="1"/>
  <c r="CB928" i="1"/>
  <c r="BZ928" i="1"/>
  <c r="BX928" i="1"/>
  <c r="BW928" i="1"/>
  <c r="AT928" i="1"/>
  <c r="AS928" i="1"/>
  <c r="AR928" i="1"/>
  <c r="AQ928" i="1"/>
  <c r="AP928" i="1"/>
  <c r="AO928" i="1"/>
  <c r="A928" i="1"/>
  <c r="CK927" i="1"/>
  <c r="CJ927" i="1"/>
  <c r="CE927" i="1"/>
  <c r="CC927" i="1"/>
  <c r="CB927" i="1"/>
  <c r="BZ927" i="1"/>
  <c r="BX927" i="1"/>
  <c r="BW927" i="1"/>
  <c r="AT927" i="1"/>
  <c r="AS927" i="1"/>
  <c r="AR927" i="1"/>
  <c r="AQ927" i="1"/>
  <c r="AP927" i="1"/>
  <c r="AO927" i="1"/>
  <c r="A927" i="1"/>
  <c r="CK926" i="1"/>
  <c r="CJ926" i="1"/>
  <c r="CE926" i="1"/>
  <c r="CC926" i="1"/>
  <c r="CB926" i="1"/>
  <c r="BZ926" i="1"/>
  <c r="BX926" i="1"/>
  <c r="BW926" i="1"/>
  <c r="AT926" i="1"/>
  <c r="AS926" i="1"/>
  <c r="AR926" i="1"/>
  <c r="AQ926" i="1"/>
  <c r="AP926" i="1"/>
  <c r="AO926" i="1"/>
  <c r="A926" i="1"/>
  <c r="CK925" i="1"/>
  <c r="CJ925" i="1"/>
  <c r="CE925" i="1"/>
  <c r="CC925" i="1"/>
  <c r="CB925" i="1"/>
  <c r="BZ925" i="1"/>
  <c r="BX925" i="1"/>
  <c r="BW925" i="1"/>
  <c r="AT925" i="1"/>
  <c r="AS925" i="1"/>
  <c r="AR925" i="1"/>
  <c r="AQ925" i="1"/>
  <c r="AP925" i="1"/>
  <c r="AO925" i="1"/>
  <c r="A925" i="1"/>
  <c r="CK924" i="1"/>
  <c r="CJ924" i="1"/>
  <c r="CE924" i="1"/>
  <c r="CB924" i="1"/>
  <c r="BZ924" i="1"/>
  <c r="BX924" i="1"/>
  <c r="BW924" i="1"/>
  <c r="A924" i="1"/>
  <c r="CK923" i="1"/>
  <c r="CJ923" i="1"/>
  <c r="CE923" i="1"/>
  <c r="CB923" i="1"/>
  <c r="BZ923" i="1"/>
  <c r="BX923" i="1"/>
  <c r="BW923" i="1"/>
  <c r="A923" i="1"/>
  <c r="CK922" i="1"/>
  <c r="CJ922" i="1"/>
  <c r="CE922" i="1"/>
  <c r="CB922" i="1"/>
  <c r="BZ922" i="1"/>
  <c r="BX922" i="1"/>
  <c r="BW922" i="1"/>
  <c r="A922" i="1"/>
  <c r="CK921" i="1"/>
  <c r="CJ921" i="1"/>
  <c r="CE921" i="1"/>
  <c r="CB921" i="1"/>
  <c r="BZ921" i="1"/>
  <c r="BX921" i="1"/>
  <c r="BW921" i="1"/>
  <c r="A921" i="1"/>
  <c r="CK920" i="1"/>
  <c r="CJ920" i="1"/>
  <c r="CE920" i="1"/>
  <c r="CB920" i="1"/>
  <c r="BZ920" i="1"/>
  <c r="BX920" i="1"/>
  <c r="BW920" i="1"/>
  <c r="AT920" i="1"/>
  <c r="AS920" i="1"/>
  <c r="AR920" i="1"/>
  <c r="AQ920" i="1"/>
  <c r="AP920" i="1"/>
  <c r="AO920" i="1"/>
  <c r="A920" i="1"/>
  <c r="CK919" i="1"/>
  <c r="CJ919" i="1"/>
  <c r="CE919" i="1"/>
  <c r="CB919" i="1"/>
  <c r="BZ919" i="1"/>
  <c r="BX919" i="1"/>
  <c r="BW919" i="1"/>
  <c r="AT919" i="1"/>
  <c r="AS919" i="1"/>
  <c r="AR919" i="1"/>
  <c r="AQ919" i="1"/>
  <c r="AP919" i="1"/>
  <c r="AO919" i="1"/>
  <c r="A919" i="1"/>
  <c r="CK918" i="1"/>
  <c r="CJ918" i="1"/>
  <c r="CE918" i="1"/>
  <c r="CB918" i="1"/>
  <c r="BZ918" i="1"/>
  <c r="BX918" i="1"/>
  <c r="BW918" i="1"/>
  <c r="AT918" i="1"/>
  <c r="AS918" i="1"/>
  <c r="AR918" i="1"/>
  <c r="AQ918" i="1"/>
  <c r="AP918" i="1"/>
  <c r="AO918" i="1"/>
  <c r="A918" i="1"/>
  <c r="CK917" i="1"/>
  <c r="CJ917" i="1"/>
  <c r="CE917" i="1"/>
  <c r="CB917" i="1"/>
  <c r="BZ917" i="1"/>
  <c r="BX917" i="1"/>
  <c r="BW917" i="1"/>
  <c r="AT917" i="1"/>
  <c r="AS917" i="1"/>
  <c r="AR917" i="1"/>
  <c r="AQ917" i="1"/>
  <c r="AP917" i="1"/>
  <c r="AO917" i="1"/>
  <c r="A917" i="1"/>
  <c r="CK916" i="1"/>
  <c r="CJ916" i="1"/>
  <c r="CE916" i="1"/>
  <c r="CB916" i="1"/>
  <c r="BZ916" i="1"/>
  <c r="BX916" i="1"/>
  <c r="BW916" i="1"/>
  <c r="AT916" i="1"/>
  <c r="AS916" i="1"/>
  <c r="AR916" i="1"/>
  <c r="AQ916" i="1"/>
  <c r="AP916" i="1"/>
  <c r="AO916" i="1"/>
  <c r="A916" i="1"/>
  <c r="CK915" i="1"/>
  <c r="CJ915" i="1"/>
  <c r="CE915" i="1"/>
  <c r="CB915" i="1"/>
  <c r="BZ915" i="1"/>
  <c r="BX915" i="1"/>
  <c r="BW915" i="1"/>
  <c r="AT915" i="1"/>
  <c r="AS915" i="1"/>
  <c r="AR915" i="1"/>
  <c r="AQ915" i="1"/>
  <c r="AP915" i="1"/>
  <c r="AO915" i="1"/>
  <c r="A915" i="1"/>
  <c r="CK914" i="1"/>
  <c r="CJ914" i="1"/>
  <c r="CE914" i="1"/>
  <c r="CB914" i="1"/>
  <c r="BZ914" i="1"/>
  <c r="BX914" i="1"/>
  <c r="BW914" i="1"/>
  <c r="AT914" i="1"/>
  <c r="AS914" i="1"/>
  <c r="AR914" i="1"/>
  <c r="AQ914" i="1"/>
  <c r="AP914" i="1"/>
  <c r="AO914" i="1"/>
  <c r="A914" i="1"/>
  <c r="CK913" i="1"/>
  <c r="CJ913" i="1"/>
  <c r="CE913" i="1"/>
  <c r="CB913" i="1"/>
  <c r="BZ913" i="1"/>
  <c r="BX913" i="1"/>
  <c r="BW913" i="1"/>
  <c r="AT913" i="1"/>
  <c r="AS913" i="1"/>
  <c r="AR913" i="1"/>
  <c r="AQ913" i="1"/>
  <c r="AP913" i="1"/>
  <c r="AO913" i="1"/>
  <c r="A913" i="1"/>
  <c r="CK912" i="1"/>
  <c r="CJ912" i="1"/>
  <c r="CE912" i="1"/>
  <c r="CB912" i="1"/>
  <c r="BZ912" i="1"/>
  <c r="BX912" i="1"/>
  <c r="BW912" i="1"/>
  <c r="AT912" i="1"/>
  <c r="AS912" i="1"/>
  <c r="AR912" i="1"/>
  <c r="AQ912" i="1"/>
  <c r="AP912" i="1"/>
  <c r="AO912" i="1"/>
  <c r="A912" i="1"/>
  <c r="CK911" i="1"/>
  <c r="CJ911" i="1"/>
  <c r="CE911" i="1"/>
  <c r="CB911" i="1"/>
  <c r="BZ911" i="1"/>
  <c r="BX911" i="1"/>
  <c r="BW911" i="1"/>
  <c r="AT911" i="1"/>
  <c r="AS911" i="1"/>
  <c r="AR911" i="1"/>
  <c r="AQ911" i="1"/>
  <c r="AP911" i="1"/>
  <c r="AO911" i="1"/>
  <c r="A911" i="1"/>
  <c r="CK910" i="1"/>
  <c r="CJ910" i="1"/>
  <c r="CE910" i="1"/>
  <c r="CB910" i="1"/>
  <c r="BZ910" i="1"/>
  <c r="BX910" i="1"/>
  <c r="BW910" i="1"/>
  <c r="AT910" i="1"/>
  <c r="AS910" i="1"/>
  <c r="AR910" i="1"/>
  <c r="AQ910" i="1"/>
  <c r="AP910" i="1"/>
  <c r="AO910" i="1"/>
  <c r="A910" i="1"/>
  <c r="CK909" i="1"/>
  <c r="CJ909" i="1"/>
  <c r="CE909" i="1"/>
  <c r="CB909" i="1"/>
  <c r="BZ909" i="1"/>
  <c r="BX909" i="1"/>
  <c r="BW909" i="1"/>
  <c r="AT909" i="1"/>
  <c r="AS909" i="1"/>
  <c r="AR909" i="1"/>
  <c r="AQ909" i="1"/>
  <c r="AP909" i="1"/>
  <c r="AO909" i="1"/>
  <c r="A909" i="1"/>
  <c r="CK908" i="1"/>
  <c r="CJ908" i="1"/>
  <c r="CE908" i="1"/>
  <c r="CB908" i="1"/>
  <c r="BZ908" i="1"/>
  <c r="BX908" i="1"/>
  <c r="BW908" i="1"/>
  <c r="AT908" i="1"/>
  <c r="AS908" i="1"/>
  <c r="AR908" i="1"/>
  <c r="AQ908" i="1"/>
  <c r="AP908" i="1"/>
  <c r="AO908" i="1"/>
  <c r="A908" i="1"/>
  <c r="CK907" i="1"/>
  <c r="CJ907" i="1"/>
  <c r="CE907" i="1"/>
  <c r="CB907" i="1"/>
  <c r="BZ907" i="1"/>
  <c r="BX907" i="1"/>
  <c r="BW907" i="1"/>
  <c r="AT907" i="1"/>
  <c r="AS907" i="1"/>
  <c r="AR907" i="1"/>
  <c r="AQ907" i="1"/>
  <c r="AP907" i="1"/>
  <c r="AO907" i="1"/>
  <c r="A907" i="1"/>
  <c r="CK906" i="1"/>
  <c r="CJ906" i="1"/>
  <c r="CE906" i="1"/>
  <c r="CB906" i="1"/>
  <c r="BZ906" i="1"/>
  <c r="BX906" i="1"/>
  <c r="BW906" i="1"/>
  <c r="AT906" i="1"/>
  <c r="AS906" i="1"/>
  <c r="AR906" i="1"/>
  <c r="AQ906" i="1"/>
  <c r="AP906" i="1"/>
  <c r="AO906" i="1"/>
  <c r="A906" i="1"/>
  <c r="CK905" i="1"/>
  <c r="CJ905" i="1"/>
  <c r="CE905" i="1"/>
  <c r="CB905" i="1"/>
  <c r="BZ905" i="1"/>
  <c r="BX905" i="1"/>
  <c r="BW905" i="1"/>
  <c r="AT905" i="1"/>
  <c r="AS905" i="1"/>
  <c r="AR905" i="1"/>
  <c r="AQ905" i="1"/>
  <c r="AP905" i="1"/>
  <c r="AO905" i="1"/>
  <c r="A905" i="1"/>
  <c r="CK904" i="1"/>
  <c r="CJ904" i="1"/>
  <c r="CE904" i="1"/>
  <c r="CB904" i="1"/>
  <c r="BZ904" i="1"/>
  <c r="BX904" i="1"/>
  <c r="BW904" i="1"/>
  <c r="A904" i="1"/>
  <c r="CK903" i="1"/>
  <c r="CJ903" i="1"/>
  <c r="CE903" i="1"/>
  <c r="CB903" i="1"/>
  <c r="BZ903" i="1"/>
  <c r="BX903" i="1"/>
  <c r="BW903" i="1"/>
  <c r="A903" i="1"/>
  <c r="CK902" i="1"/>
  <c r="CJ902" i="1"/>
  <c r="CE902" i="1"/>
  <c r="CB902" i="1"/>
  <c r="BZ902" i="1"/>
  <c r="BX902" i="1"/>
  <c r="BW902" i="1"/>
  <c r="AT902" i="1"/>
  <c r="AS902" i="1"/>
  <c r="AR902" i="1"/>
  <c r="AQ902" i="1"/>
  <c r="AP902" i="1"/>
  <c r="AO902" i="1"/>
  <c r="A902" i="1"/>
  <c r="CK901" i="1"/>
  <c r="CJ901" i="1"/>
  <c r="CE901" i="1"/>
  <c r="CB901" i="1"/>
  <c r="BZ901" i="1"/>
  <c r="BX901" i="1"/>
  <c r="BW901" i="1"/>
  <c r="AT901" i="1"/>
  <c r="AS901" i="1"/>
  <c r="AR901" i="1"/>
  <c r="AQ901" i="1"/>
  <c r="AP901" i="1"/>
  <c r="AO901" i="1"/>
  <c r="A901" i="1"/>
  <c r="CK900" i="1"/>
  <c r="CJ900" i="1"/>
  <c r="CE900" i="1"/>
  <c r="CB900" i="1"/>
  <c r="BZ900" i="1"/>
  <c r="BX900" i="1"/>
  <c r="BW900" i="1"/>
  <c r="AT900" i="1"/>
  <c r="AS900" i="1"/>
  <c r="AR900" i="1"/>
  <c r="AQ900" i="1"/>
  <c r="AP900" i="1"/>
  <c r="AO900" i="1"/>
  <c r="A900" i="1"/>
  <c r="CK899" i="1"/>
  <c r="CJ899" i="1"/>
  <c r="CE899" i="1"/>
  <c r="CB899" i="1"/>
  <c r="BZ899" i="1"/>
  <c r="BX899" i="1"/>
  <c r="BW899" i="1"/>
  <c r="AT899" i="1"/>
  <c r="AS899" i="1"/>
  <c r="AR899" i="1"/>
  <c r="AQ899" i="1"/>
  <c r="AP899" i="1"/>
  <c r="AO899" i="1"/>
  <c r="A899" i="1"/>
  <c r="CK898" i="1"/>
  <c r="CJ898" i="1"/>
  <c r="CE898" i="1"/>
  <c r="CC898" i="1"/>
  <c r="CB898" i="1"/>
  <c r="BZ898" i="1"/>
  <c r="BX898" i="1"/>
  <c r="BW898" i="1"/>
  <c r="AT898" i="1"/>
  <c r="AS898" i="1"/>
  <c r="AR898" i="1"/>
  <c r="AQ898" i="1"/>
  <c r="AP898" i="1"/>
  <c r="AO898" i="1"/>
  <c r="A898" i="1"/>
  <c r="CK897" i="1"/>
  <c r="CJ897" i="1"/>
  <c r="CE897" i="1"/>
  <c r="CC897" i="1"/>
  <c r="CB897" i="1"/>
  <c r="BZ897" i="1"/>
  <c r="BX897" i="1"/>
  <c r="BW897" i="1"/>
  <c r="AT897" i="1"/>
  <c r="AS897" i="1"/>
  <c r="AR897" i="1"/>
  <c r="AQ897" i="1"/>
  <c r="AP897" i="1"/>
  <c r="AO897" i="1"/>
  <c r="A897" i="1"/>
  <c r="CK896" i="1"/>
  <c r="CJ896" i="1"/>
  <c r="CE896" i="1"/>
  <c r="CB896" i="1"/>
  <c r="BZ896" i="1"/>
  <c r="BX896" i="1"/>
  <c r="BW896" i="1"/>
  <c r="A896" i="1"/>
  <c r="CK895" i="1"/>
  <c r="CJ895" i="1"/>
  <c r="CE895" i="1"/>
  <c r="CB895" i="1"/>
  <c r="BZ895" i="1"/>
  <c r="BX895" i="1"/>
  <c r="BW895" i="1"/>
  <c r="A895" i="1"/>
  <c r="CK894" i="1"/>
  <c r="CJ894" i="1"/>
  <c r="CE894" i="1"/>
  <c r="CB894" i="1"/>
  <c r="BZ894" i="1"/>
  <c r="BX894" i="1"/>
  <c r="BW894" i="1"/>
  <c r="A894" i="1"/>
  <c r="CK893" i="1"/>
  <c r="CJ893" i="1"/>
  <c r="CE893" i="1"/>
  <c r="CB893" i="1"/>
  <c r="BZ893" i="1"/>
  <c r="BX893" i="1"/>
  <c r="BW893" i="1"/>
  <c r="A893" i="1"/>
  <c r="CK892" i="1"/>
  <c r="CJ892" i="1"/>
  <c r="CE892" i="1"/>
  <c r="CB892" i="1"/>
  <c r="BZ892" i="1"/>
  <c r="BX892" i="1"/>
  <c r="BW892" i="1"/>
  <c r="A892" i="1"/>
  <c r="CK891" i="1"/>
  <c r="CJ891" i="1"/>
  <c r="CE891" i="1"/>
  <c r="CB891" i="1"/>
  <c r="BZ891" i="1"/>
  <c r="BX891" i="1"/>
  <c r="BW891" i="1"/>
  <c r="A891" i="1"/>
  <c r="CK890" i="1"/>
  <c r="CJ890" i="1"/>
  <c r="CE890" i="1"/>
  <c r="CC890" i="1"/>
  <c r="CB890" i="1"/>
  <c r="BZ890" i="1"/>
  <c r="BX890" i="1"/>
  <c r="BW890" i="1"/>
  <c r="A890" i="1"/>
  <c r="CK889" i="1"/>
  <c r="CJ889" i="1"/>
  <c r="CE889" i="1"/>
  <c r="CC889" i="1"/>
  <c r="CB889" i="1"/>
  <c r="BZ889" i="1"/>
  <c r="BX889" i="1"/>
  <c r="BW889" i="1"/>
  <c r="A889" i="1"/>
  <c r="CK888" i="1"/>
  <c r="CJ888" i="1"/>
  <c r="CE888" i="1"/>
  <c r="CC888" i="1"/>
  <c r="CB888" i="1"/>
  <c r="BZ888" i="1"/>
  <c r="BX888" i="1"/>
  <c r="BW888" i="1"/>
  <c r="A888" i="1"/>
  <c r="CK887" i="1"/>
  <c r="CJ887" i="1"/>
  <c r="CE887" i="1"/>
  <c r="CC887" i="1"/>
  <c r="CB887" i="1"/>
  <c r="BZ887" i="1"/>
  <c r="BX887" i="1"/>
  <c r="BW887" i="1"/>
  <c r="A887" i="1"/>
  <c r="CK886" i="1"/>
  <c r="CJ886" i="1"/>
  <c r="CE886" i="1"/>
  <c r="CC886" i="1"/>
  <c r="CB886" i="1"/>
  <c r="BX886" i="1"/>
  <c r="BW886" i="1"/>
  <c r="A886" i="1"/>
  <c r="CK885" i="1"/>
  <c r="CJ885" i="1"/>
  <c r="CE885" i="1"/>
  <c r="CC885" i="1"/>
  <c r="CB885" i="1"/>
  <c r="BX885" i="1"/>
  <c r="BW885" i="1"/>
  <c r="A885" i="1"/>
  <c r="CK884" i="1"/>
  <c r="CJ884" i="1"/>
  <c r="CE884" i="1"/>
  <c r="CC884" i="1"/>
  <c r="CB884" i="1"/>
  <c r="BZ884" i="1"/>
  <c r="BX884" i="1"/>
  <c r="BW884" i="1"/>
  <c r="A884" i="1"/>
  <c r="CK883" i="1"/>
  <c r="CJ883" i="1"/>
  <c r="CE883" i="1"/>
  <c r="CC883" i="1"/>
  <c r="CB883" i="1"/>
  <c r="BZ883" i="1"/>
  <c r="BX883" i="1"/>
  <c r="BW883" i="1"/>
  <c r="A883" i="1"/>
  <c r="CK882" i="1"/>
  <c r="CJ882" i="1"/>
  <c r="CE882" i="1"/>
  <c r="CC882" i="1"/>
  <c r="CB882" i="1"/>
  <c r="BZ882" i="1"/>
  <c r="BX882" i="1"/>
  <c r="BW882" i="1"/>
  <c r="A882" i="1"/>
  <c r="CK881" i="1"/>
  <c r="CJ881" i="1"/>
  <c r="CE881" i="1"/>
  <c r="CC881" i="1"/>
  <c r="CB881" i="1"/>
  <c r="BZ881" i="1"/>
  <c r="BX881" i="1"/>
  <c r="BW881" i="1"/>
  <c r="A881" i="1"/>
  <c r="CK880" i="1"/>
  <c r="CJ880" i="1"/>
  <c r="CE880" i="1"/>
  <c r="CC880" i="1"/>
  <c r="CB880" i="1"/>
  <c r="BZ880" i="1"/>
  <c r="BX880" i="1"/>
  <c r="BW880" i="1"/>
  <c r="A880" i="1"/>
  <c r="CK879" i="1"/>
  <c r="CJ879" i="1"/>
  <c r="CE879" i="1"/>
  <c r="CC879" i="1"/>
  <c r="CB879" i="1"/>
  <c r="BZ879" i="1"/>
  <c r="BX879" i="1"/>
  <c r="BW879" i="1"/>
  <c r="A879" i="1"/>
  <c r="CK878" i="1"/>
  <c r="CJ878" i="1"/>
  <c r="CE878" i="1"/>
  <c r="CC878" i="1"/>
  <c r="CB878" i="1"/>
  <c r="BZ878" i="1"/>
  <c r="BX878" i="1"/>
  <c r="BW878" i="1"/>
  <c r="A878" i="1"/>
  <c r="CK877" i="1"/>
  <c r="CJ877" i="1"/>
  <c r="CE877" i="1"/>
  <c r="CB877" i="1"/>
  <c r="BZ877" i="1"/>
  <c r="BX877" i="1"/>
  <c r="BW877" i="1"/>
  <c r="A877" i="1"/>
  <c r="CK876" i="1"/>
  <c r="CJ876" i="1"/>
  <c r="CE876" i="1"/>
  <c r="CB876" i="1"/>
  <c r="BZ876" i="1"/>
  <c r="BX876" i="1"/>
  <c r="BW876" i="1"/>
  <c r="A876" i="1"/>
  <c r="CK875" i="1"/>
  <c r="CJ875" i="1"/>
  <c r="CE875" i="1"/>
  <c r="CB875" i="1"/>
  <c r="BX875" i="1"/>
  <c r="BW875" i="1"/>
  <c r="AT875" i="1"/>
  <c r="AS875" i="1"/>
  <c r="AR875" i="1"/>
  <c r="AQ875" i="1"/>
  <c r="AP875" i="1"/>
  <c r="AO875" i="1"/>
  <c r="A875" i="1"/>
  <c r="CK874" i="1"/>
  <c r="CJ874" i="1"/>
  <c r="CE874" i="1"/>
  <c r="CB874" i="1"/>
  <c r="BX874" i="1"/>
  <c r="BW874" i="1"/>
  <c r="AT874" i="1"/>
  <c r="AS874" i="1"/>
  <c r="AR874" i="1"/>
  <c r="AQ874" i="1"/>
  <c r="AP874" i="1"/>
  <c r="AO874" i="1"/>
  <c r="A874" i="1"/>
  <c r="CK873" i="1"/>
  <c r="CJ873" i="1"/>
  <c r="CE873" i="1"/>
  <c r="CB873" i="1"/>
  <c r="BZ873" i="1"/>
  <c r="BX873" i="1"/>
  <c r="BW873" i="1"/>
  <c r="A873" i="1"/>
  <c r="CK872" i="1"/>
  <c r="CJ872" i="1"/>
  <c r="CE872" i="1"/>
  <c r="CB872" i="1"/>
  <c r="BZ872" i="1"/>
  <c r="BX872" i="1"/>
  <c r="BW872" i="1"/>
  <c r="A872" i="1"/>
  <c r="CK871" i="1"/>
  <c r="CJ871" i="1"/>
  <c r="CE871" i="1"/>
  <c r="CB871" i="1"/>
  <c r="BZ871" i="1"/>
  <c r="BX871" i="1"/>
  <c r="BW871" i="1"/>
  <c r="AT871" i="1"/>
  <c r="AS871" i="1"/>
  <c r="AR871" i="1"/>
  <c r="AQ871" i="1"/>
  <c r="AP871" i="1"/>
  <c r="AO871" i="1"/>
  <c r="A871" i="1"/>
  <c r="CK870" i="1"/>
  <c r="CJ870" i="1"/>
  <c r="CE870" i="1"/>
  <c r="CB870" i="1"/>
  <c r="BZ870" i="1"/>
  <c r="BX870" i="1"/>
  <c r="BW870" i="1"/>
  <c r="AT870" i="1"/>
  <c r="AS870" i="1"/>
  <c r="AR870" i="1"/>
  <c r="AQ870" i="1"/>
  <c r="AP870" i="1"/>
  <c r="AO870" i="1"/>
  <c r="A870" i="1"/>
  <c r="CK869" i="1"/>
  <c r="CJ869" i="1"/>
  <c r="CE869" i="1"/>
  <c r="CB869" i="1"/>
  <c r="BZ869" i="1"/>
  <c r="BX869" i="1"/>
  <c r="BW869" i="1"/>
  <c r="AT869" i="1"/>
  <c r="AS869" i="1"/>
  <c r="AR869" i="1"/>
  <c r="AQ869" i="1"/>
  <c r="AP869" i="1"/>
  <c r="AO869" i="1"/>
  <c r="A869" i="1"/>
  <c r="CK868" i="1"/>
  <c r="CJ868" i="1"/>
  <c r="CE868" i="1"/>
  <c r="CB868" i="1"/>
  <c r="BZ868" i="1"/>
  <c r="BX868" i="1"/>
  <c r="BW868" i="1"/>
  <c r="AT868" i="1"/>
  <c r="AS868" i="1"/>
  <c r="AR868" i="1"/>
  <c r="AQ868" i="1"/>
  <c r="AP868" i="1"/>
  <c r="AO868" i="1"/>
  <c r="A868" i="1"/>
  <c r="CK867" i="1"/>
  <c r="CJ867" i="1"/>
  <c r="CE867" i="1"/>
  <c r="CB867" i="1"/>
  <c r="BZ867" i="1"/>
  <c r="BX867" i="1"/>
  <c r="BW867" i="1"/>
  <c r="AT867" i="1"/>
  <c r="AS867" i="1"/>
  <c r="AR867" i="1"/>
  <c r="AQ867" i="1"/>
  <c r="AP867" i="1"/>
  <c r="AO867" i="1"/>
  <c r="A867" i="1"/>
  <c r="CK866" i="1"/>
  <c r="CJ866" i="1"/>
  <c r="CE866" i="1"/>
  <c r="CB866" i="1"/>
  <c r="BZ866" i="1"/>
  <c r="BX866" i="1"/>
  <c r="BW866" i="1"/>
  <c r="AT866" i="1"/>
  <c r="AS866" i="1"/>
  <c r="AR866" i="1"/>
  <c r="AQ866" i="1"/>
  <c r="AP866" i="1"/>
  <c r="AO866" i="1"/>
  <c r="A866" i="1"/>
  <c r="CK865" i="1"/>
  <c r="CJ865" i="1"/>
  <c r="CE865" i="1"/>
  <c r="CB865" i="1"/>
  <c r="BZ865" i="1"/>
  <c r="BX865" i="1"/>
  <c r="BW865" i="1"/>
  <c r="A865" i="1"/>
  <c r="CK864" i="1"/>
  <c r="CJ864" i="1"/>
  <c r="CE864" i="1"/>
  <c r="CB864" i="1"/>
  <c r="BZ864" i="1"/>
  <c r="BX864" i="1"/>
  <c r="BW864" i="1"/>
  <c r="A864" i="1"/>
  <c r="CK863" i="1"/>
  <c r="CJ863" i="1"/>
  <c r="CE863" i="1"/>
  <c r="CB863" i="1"/>
  <c r="BZ863" i="1"/>
  <c r="BX863" i="1"/>
  <c r="BW863" i="1"/>
  <c r="A863" i="1"/>
  <c r="CK862" i="1"/>
  <c r="CJ862" i="1"/>
  <c r="CE862" i="1"/>
  <c r="CB862" i="1"/>
  <c r="BZ862" i="1"/>
  <c r="BX862" i="1"/>
  <c r="BW862" i="1"/>
  <c r="A862" i="1"/>
  <c r="CK861" i="1"/>
  <c r="CJ861" i="1"/>
  <c r="CE861" i="1"/>
  <c r="CB861" i="1"/>
  <c r="BZ861" i="1"/>
  <c r="BX861" i="1"/>
  <c r="BW861" i="1"/>
  <c r="A861" i="1"/>
  <c r="CK860" i="1"/>
  <c r="CJ860" i="1"/>
  <c r="CE860" i="1"/>
  <c r="CC860" i="1"/>
  <c r="CB860" i="1"/>
  <c r="BZ860" i="1"/>
  <c r="BX860" i="1"/>
  <c r="BW860" i="1"/>
  <c r="AT860" i="1"/>
  <c r="AS860" i="1"/>
  <c r="AR860" i="1"/>
  <c r="AQ860" i="1"/>
  <c r="AP860" i="1"/>
  <c r="AO860" i="1"/>
  <c r="A860" i="1"/>
  <c r="CK859" i="1"/>
  <c r="CJ859" i="1"/>
  <c r="CE859" i="1"/>
  <c r="CC859" i="1"/>
  <c r="CB859" i="1"/>
  <c r="BZ859" i="1"/>
  <c r="BX859" i="1"/>
  <c r="BW859" i="1"/>
  <c r="AT859" i="1"/>
  <c r="AS859" i="1"/>
  <c r="AR859" i="1"/>
  <c r="AQ859" i="1"/>
  <c r="AP859" i="1"/>
  <c r="AO859" i="1"/>
  <c r="A859" i="1"/>
  <c r="CK858" i="1"/>
  <c r="CJ858" i="1"/>
  <c r="CE858" i="1"/>
  <c r="CC858" i="1"/>
  <c r="CB858" i="1"/>
  <c r="BZ858" i="1"/>
  <c r="BX858" i="1"/>
  <c r="BW858" i="1"/>
  <c r="AT858" i="1"/>
  <c r="AS858" i="1"/>
  <c r="AR858" i="1"/>
  <c r="AQ858" i="1"/>
  <c r="AP858" i="1"/>
  <c r="AO858" i="1"/>
  <c r="A858" i="1"/>
  <c r="CK857" i="1"/>
  <c r="CJ857" i="1"/>
  <c r="CE857" i="1"/>
  <c r="CC857" i="1"/>
  <c r="CB857" i="1"/>
  <c r="BZ857" i="1"/>
  <c r="BX857" i="1"/>
  <c r="BW857" i="1"/>
  <c r="A857" i="1"/>
  <c r="CK856" i="1"/>
  <c r="CJ856" i="1"/>
  <c r="CE856" i="1"/>
  <c r="CC856" i="1"/>
  <c r="CB856" i="1"/>
  <c r="BZ856" i="1"/>
  <c r="BX856" i="1"/>
  <c r="BW856" i="1"/>
  <c r="A856" i="1"/>
  <c r="CK855" i="1"/>
  <c r="CJ855" i="1"/>
  <c r="CE855" i="1"/>
  <c r="CC855" i="1"/>
  <c r="CB855" i="1"/>
  <c r="BZ855" i="1"/>
  <c r="BX855" i="1"/>
  <c r="BW855" i="1"/>
  <c r="A855" i="1"/>
  <c r="CK854" i="1"/>
  <c r="CJ854" i="1"/>
  <c r="CE854" i="1"/>
  <c r="CC854" i="1"/>
  <c r="CB854" i="1"/>
  <c r="BZ854" i="1"/>
  <c r="BX854" i="1"/>
  <c r="BW854" i="1"/>
  <c r="A854" i="1"/>
  <c r="CK853" i="1"/>
  <c r="CJ853" i="1"/>
  <c r="CE853" i="1"/>
  <c r="CB853" i="1"/>
  <c r="BZ853" i="1"/>
  <c r="BX853" i="1"/>
  <c r="BW853" i="1"/>
  <c r="AT853" i="1"/>
  <c r="AS853" i="1"/>
  <c r="AR853" i="1"/>
  <c r="AQ853" i="1"/>
  <c r="AP853" i="1"/>
  <c r="AO853" i="1"/>
  <c r="A853" i="1"/>
  <c r="CK852" i="1"/>
  <c r="CJ852" i="1"/>
  <c r="CE852" i="1"/>
  <c r="CB852" i="1"/>
  <c r="BZ852" i="1"/>
  <c r="BX852" i="1"/>
  <c r="BW852" i="1"/>
  <c r="A852" i="1"/>
  <c r="CK851" i="1"/>
  <c r="CJ851" i="1"/>
  <c r="CE851" i="1"/>
  <c r="CB851" i="1"/>
  <c r="BZ851" i="1"/>
  <c r="BX851" i="1"/>
  <c r="BW851" i="1"/>
  <c r="A851" i="1"/>
  <c r="CK850" i="1"/>
  <c r="CJ850" i="1"/>
  <c r="CE850" i="1"/>
  <c r="CB850" i="1"/>
  <c r="BZ850" i="1"/>
  <c r="BX850" i="1"/>
  <c r="BW850" i="1"/>
  <c r="AT850" i="1"/>
  <c r="AS850" i="1"/>
  <c r="AR850" i="1"/>
  <c r="AQ850" i="1"/>
  <c r="AP850" i="1"/>
  <c r="AO850" i="1"/>
  <c r="A850" i="1"/>
  <c r="CK849" i="1"/>
  <c r="CJ849" i="1"/>
  <c r="CE849" i="1"/>
  <c r="CB849" i="1"/>
  <c r="BZ849" i="1"/>
  <c r="BX849" i="1"/>
  <c r="BW849" i="1"/>
  <c r="A849" i="1"/>
  <c r="CK848" i="1"/>
  <c r="CJ848" i="1"/>
  <c r="CE848" i="1"/>
  <c r="CB848" i="1"/>
  <c r="BZ848" i="1"/>
  <c r="BX848" i="1"/>
  <c r="BW848" i="1"/>
  <c r="A848" i="1"/>
  <c r="CK847" i="1"/>
  <c r="CJ847" i="1"/>
  <c r="CE847" i="1"/>
  <c r="CB847" i="1"/>
  <c r="BZ847" i="1"/>
  <c r="BX847" i="1"/>
  <c r="BW847" i="1"/>
  <c r="AT847" i="1"/>
  <c r="AS847" i="1"/>
  <c r="AR847" i="1"/>
  <c r="AQ847" i="1"/>
  <c r="AP847" i="1"/>
  <c r="AO847" i="1"/>
  <c r="A847" i="1"/>
  <c r="CK846" i="1"/>
  <c r="CJ846" i="1"/>
  <c r="CE846" i="1"/>
  <c r="CB846" i="1"/>
  <c r="BZ846" i="1"/>
  <c r="BX846" i="1"/>
  <c r="BW846" i="1"/>
  <c r="AT846" i="1"/>
  <c r="AS846" i="1"/>
  <c r="AR846" i="1"/>
  <c r="AQ846" i="1"/>
  <c r="AP846" i="1"/>
  <c r="AO846" i="1"/>
  <c r="A846" i="1"/>
  <c r="CK845" i="1"/>
  <c r="CJ845" i="1"/>
  <c r="CE845" i="1"/>
  <c r="CB845" i="1"/>
  <c r="BZ845" i="1"/>
  <c r="BX845" i="1"/>
  <c r="BW845" i="1"/>
  <c r="A845" i="1"/>
  <c r="CK844" i="1"/>
  <c r="CJ844" i="1"/>
  <c r="CE844" i="1"/>
  <c r="CB844" i="1"/>
  <c r="BZ844" i="1"/>
  <c r="BX844" i="1"/>
  <c r="BW844" i="1"/>
  <c r="A844" i="1"/>
  <c r="CK843" i="1"/>
  <c r="CJ843" i="1"/>
  <c r="CE843" i="1"/>
  <c r="CB843" i="1"/>
  <c r="BZ843" i="1"/>
  <c r="BX843" i="1"/>
  <c r="BW843" i="1"/>
  <c r="A843" i="1"/>
  <c r="CK842" i="1"/>
  <c r="CJ842" i="1"/>
  <c r="CE842" i="1"/>
  <c r="CB842" i="1"/>
  <c r="BZ842" i="1"/>
  <c r="BX842" i="1"/>
  <c r="BW842" i="1"/>
  <c r="A842" i="1"/>
  <c r="CK841" i="1"/>
  <c r="CJ841" i="1"/>
  <c r="CE841" i="1"/>
  <c r="CB841" i="1"/>
  <c r="BZ841" i="1"/>
  <c r="BX841" i="1"/>
  <c r="BW841" i="1"/>
  <c r="AT841" i="1"/>
  <c r="AS841" i="1"/>
  <c r="AR841" i="1"/>
  <c r="AQ841" i="1"/>
  <c r="AP841" i="1"/>
  <c r="AO841" i="1"/>
  <c r="A841" i="1"/>
  <c r="CK840" i="1"/>
  <c r="CJ840" i="1"/>
  <c r="CE840" i="1"/>
  <c r="CB840" i="1"/>
  <c r="BZ840" i="1"/>
  <c r="BX840" i="1"/>
  <c r="BW840" i="1"/>
  <c r="AT840" i="1"/>
  <c r="AS840" i="1"/>
  <c r="AR840" i="1"/>
  <c r="AQ840" i="1"/>
  <c r="AP840" i="1"/>
  <c r="AO840" i="1"/>
  <c r="A840" i="1"/>
  <c r="CK839" i="1"/>
  <c r="CJ839" i="1"/>
  <c r="CE839" i="1"/>
  <c r="CB839" i="1"/>
  <c r="BZ839" i="1"/>
  <c r="BX839" i="1"/>
  <c r="BW839" i="1"/>
  <c r="A839" i="1"/>
  <c r="CK838" i="1"/>
  <c r="CJ838" i="1"/>
  <c r="CE838" i="1"/>
  <c r="CB838" i="1"/>
  <c r="BZ838" i="1"/>
  <c r="BX838" i="1"/>
  <c r="BW838" i="1"/>
  <c r="A838" i="1"/>
  <c r="CK837" i="1"/>
  <c r="CJ837" i="1"/>
  <c r="CE837" i="1"/>
  <c r="CB837" i="1"/>
  <c r="BZ837" i="1"/>
  <c r="BX837" i="1"/>
  <c r="BW837" i="1"/>
  <c r="A837" i="1"/>
  <c r="CK836" i="1"/>
  <c r="CJ836" i="1"/>
  <c r="CE836" i="1"/>
  <c r="CB836" i="1"/>
  <c r="BZ836" i="1"/>
  <c r="BU836" i="1"/>
  <c r="CM836" i="1" s="1"/>
  <c r="AT836" i="1"/>
  <c r="AS836" i="1"/>
  <c r="AR836" i="1"/>
  <c r="AQ836" i="1"/>
  <c r="AP836" i="1"/>
  <c r="AO836" i="1"/>
  <c r="AN836" i="1"/>
  <c r="A836" i="1"/>
  <c r="CM835" i="1"/>
  <c r="CK835" i="1"/>
  <c r="CJ835" i="1"/>
  <c r="CE835" i="1"/>
  <c r="CB835" i="1"/>
  <c r="BZ835" i="1"/>
  <c r="BU835" i="1"/>
  <c r="AT835" i="1"/>
  <c r="AS835" i="1"/>
  <c r="AR835" i="1"/>
  <c r="AQ835" i="1"/>
  <c r="AP835" i="1"/>
  <c r="AO835" i="1"/>
  <c r="AN835" i="1"/>
  <c r="A835" i="1"/>
  <c r="CK834" i="1"/>
  <c r="CJ834" i="1"/>
  <c r="CE834" i="1"/>
  <c r="CB834" i="1"/>
  <c r="BZ834" i="1"/>
  <c r="BU834" i="1"/>
  <c r="CM834" i="1" s="1"/>
  <c r="AT834" i="1"/>
  <c r="AS834" i="1"/>
  <c r="AR834" i="1"/>
  <c r="AQ834" i="1"/>
  <c r="AP834" i="1"/>
  <c r="AO834" i="1"/>
  <c r="AN834" i="1"/>
  <c r="A834" i="1"/>
  <c r="CM833" i="1"/>
  <c r="CK833" i="1"/>
  <c r="CJ833" i="1"/>
  <c r="CE833" i="1"/>
  <c r="CB833" i="1"/>
  <c r="BZ833" i="1"/>
  <c r="BU833" i="1"/>
  <c r="AT833" i="1"/>
  <c r="AS833" i="1"/>
  <c r="AR833" i="1"/>
  <c r="AQ833" i="1"/>
  <c r="AP833" i="1"/>
  <c r="AO833" i="1"/>
  <c r="AN833" i="1"/>
  <c r="A833" i="1"/>
  <c r="CK832" i="1"/>
  <c r="CJ832" i="1"/>
  <c r="CE832" i="1"/>
  <c r="CB832" i="1"/>
  <c r="BZ832" i="1"/>
  <c r="BU832" i="1"/>
  <c r="CM832" i="1" s="1"/>
  <c r="AT832" i="1"/>
  <c r="AS832" i="1"/>
  <c r="AR832" i="1"/>
  <c r="AQ832" i="1"/>
  <c r="AP832" i="1"/>
  <c r="AO832" i="1"/>
  <c r="AN832" i="1"/>
  <c r="A832" i="1"/>
  <c r="CK831" i="1"/>
  <c r="CJ831" i="1"/>
  <c r="CE831" i="1"/>
  <c r="CB831" i="1"/>
  <c r="BZ831" i="1"/>
  <c r="BX831" i="1"/>
  <c r="BW831" i="1"/>
  <c r="AT831" i="1"/>
  <c r="AS831" i="1"/>
  <c r="AR831" i="1"/>
  <c r="AQ831" i="1"/>
  <c r="AP831" i="1"/>
  <c r="AO831" i="1"/>
  <c r="A831" i="1"/>
  <c r="CK830" i="1"/>
  <c r="CJ830" i="1"/>
  <c r="CE830" i="1"/>
  <c r="CB830" i="1"/>
  <c r="BZ830" i="1"/>
  <c r="BX830" i="1"/>
  <c r="BW830" i="1"/>
  <c r="AT830" i="1"/>
  <c r="AS830" i="1"/>
  <c r="AR830" i="1"/>
  <c r="AQ830" i="1"/>
  <c r="AP830" i="1"/>
  <c r="AO830" i="1"/>
  <c r="A830" i="1"/>
  <c r="CK829" i="1"/>
  <c r="CJ829" i="1"/>
  <c r="CE829" i="1"/>
  <c r="CB829" i="1"/>
  <c r="BZ829" i="1"/>
  <c r="BX829" i="1"/>
  <c r="BW829" i="1"/>
  <c r="A829" i="1"/>
  <c r="CK828" i="1"/>
  <c r="CJ828" i="1"/>
  <c r="CE828" i="1"/>
  <c r="CB828" i="1"/>
  <c r="BZ828" i="1"/>
  <c r="BX828" i="1"/>
  <c r="BW828" i="1"/>
  <c r="A828" i="1"/>
  <c r="CK827" i="1"/>
  <c r="CJ827" i="1"/>
  <c r="CE827" i="1"/>
  <c r="CB827" i="1"/>
  <c r="BZ827" i="1"/>
  <c r="BX827" i="1"/>
  <c r="BW827" i="1"/>
  <c r="A827" i="1"/>
  <c r="CK826" i="1"/>
  <c r="CJ826" i="1"/>
  <c r="CE826" i="1"/>
  <c r="CB826" i="1"/>
  <c r="BZ826" i="1"/>
  <c r="BX826" i="1"/>
  <c r="BW826" i="1"/>
  <c r="A826" i="1"/>
  <c r="CK825" i="1"/>
  <c r="CJ825" i="1"/>
  <c r="CE825" i="1"/>
  <c r="CB825" i="1"/>
  <c r="BZ825" i="1"/>
  <c r="BX825" i="1"/>
  <c r="BW825" i="1"/>
  <c r="A825" i="1"/>
  <c r="CK824" i="1"/>
  <c r="CJ824" i="1"/>
  <c r="CE824" i="1"/>
  <c r="CB824" i="1"/>
  <c r="BZ824" i="1"/>
  <c r="A824" i="1"/>
  <c r="CK823" i="1"/>
  <c r="CJ823" i="1"/>
  <c r="CE823" i="1"/>
  <c r="CB823" i="1"/>
  <c r="BZ823" i="1"/>
  <c r="A823" i="1"/>
  <c r="CK822" i="1"/>
  <c r="CJ822" i="1"/>
  <c r="CE822" i="1"/>
  <c r="CB822" i="1"/>
  <c r="BZ822" i="1"/>
  <c r="A822" i="1"/>
  <c r="CK821" i="1"/>
  <c r="CJ821" i="1"/>
  <c r="CE821" i="1"/>
  <c r="CB821" i="1"/>
  <c r="BZ821" i="1"/>
  <c r="AT821" i="1"/>
  <c r="AS821" i="1"/>
  <c r="AR821" i="1"/>
  <c r="AQ821" i="1"/>
  <c r="AP821" i="1"/>
  <c r="AO821" i="1"/>
  <c r="A821" i="1"/>
  <c r="CK820" i="1"/>
  <c r="CJ820" i="1"/>
  <c r="CE820" i="1"/>
  <c r="CB820" i="1"/>
  <c r="BZ820" i="1"/>
  <c r="AT820" i="1"/>
  <c r="AS820" i="1"/>
  <c r="AR820" i="1"/>
  <c r="AQ820" i="1"/>
  <c r="AP820" i="1"/>
  <c r="AO820" i="1"/>
  <c r="A820" i="1"/>
  <c r="CK819" i="1"/>
  <c r="CJ819" i="1"/>
  <c r="CE819" i="1"/>
  <c r="CB819" i="1"/>
  <c r="BZ819" i="1"/>
  <c r="AT819" i="1"/>
  <c r="AS819" i="1"/>
  <c r="AR819" i="1"/>
  <c r="AQ819" i="1"/>
  <c r="AP819" i="1"/>
  <c r="AO819" i="1"/>
  <c r="A819" i="1"/>
  <c r="CK818" i="1"/>
  <c r="CJ818" i="1"/>
  <c r="CE818" i="1"/>
  <c r="CB818" i="1"/>
  <c r="BZ818" i="1"/>
  <c r="AT818" i="1"/>
  <c r="AS818" i="1"/>
  <c r="AR818" i="1"/>
  <c r="AQ818" i="1"/>
  <c r="AP818" i="1"/>
  <c r="AO818" i="1"/>
  <c r="A818" i="1"/>
  <c r="CK817" i="1"/>
  <c r="CJ817" i="1"/>
  <c r="CE817" i="1"/>
  <c r="CB817" i="1"/>
  <c r="BZ817" i="1"/>
  <c r="AT817" i="1"/>
  <c r="AS817" i="1"/>
  <c r="AR817" i="1"/>
  <c r="AQ817" i="1"/>
  <c r="AP817" i="1"/>
  <c r="AO817" i="1"/>
  <c r="A817" i="1"/>
  <c r="CK816" i="1"/>
  <c r="CJ816" i="1"/>
  <c r="CE816" i="1"/>
  <c r="CB816" i="1"/>
  <c r="BZ816" i="1"/>
  <c r="AT816" i="1"/>
  <c r="AS816" i="1"/>
  <c r="AR816" i="1"/>
  <c r="AQ816" i="1"/>
  <c r="AP816" i="1"/>
  <c r="AO816" i="1"/>
  <c r="A816" i="1"/>
  <c r="CK815" i="1"/>
  <c r="CJ815" i="1"/>
  <c r="CE815" i="1"/>
  <c r="CB815" i="1"/>
  <c r="BZ815" i="1"/>
  <c r="AT815" i="1"/>
  <c r="AS815" i="1"/>
  <c r="AR815" i="1"/>
  <c r="AQ815" i="1"/>
  <c r="AP815" i="1"/>
  <c r="AO815" i="1"/>
  <c r="A815" i="1"/>
  <c r="CK814" i="1"/>
  <c r="CJ814" i="1"/>
  <c r="CE814" i="1"/>
  <c r="CB814" i="1"/>
  <c r="BZ814" i="1"/>
  <c r="A814" i="1"/>
  <c r="CK813" i="1"/>
  <c r="CJ813" i="1"/>
  <c r="CE813" i="1"/>
  <c r="CB813" i="1"/>
  <c r="BZ813" i="1"/>
  <c r="A813" i="1"/>
  <c r="CK812" i="1"/>
  <c r="CJ812" i="1"/>
  <c r="CE812" i="1"/>
  <c r="CB812" i="1"/>
  <c r="BZ812" i="1"/>
  <c r="BX812" i="1"/>
  <c r="BW812" i="1"/>
  <c r="A812" i="1"/>
  <c r="CK811" i="1"/>
  <c r="CJ811" i="1"/>
  <c r="CE811" i="1"/>
  <c r="CB811" i="1"/>
  <c r="BZ811" i="1"/>
  <c r="BX811" i="1"/>
  <c r="BW811" i="1"/>
  <c r="A811" i="1"/>
  <c r="CK810" i="1"/>
  <c r="CJ810" i="1"/>
  <c r="CE810" i="1"/>
  <c r="CB810" i="1"/>
  <c r="BZ810" i="1"/>
  <c r="BX810" i="1"/>
  <c r="BW810" i="1"/>
  <c r="AT810" i="1"/>
  <c r="AS810" i="1"/>
  <c r="AR810" i="1"/>
  <c r="AQ810" i="1"/>
  <c r="AP810" i="1"/>
  <c r="AO810" i="1"/>
  <c r="A810" i="1"/>
  <c r="CK809" i="1"/>
  <c r="CJ809" i="1"/>
  <c r="CE809" i="1"/>
  <c r="CB809" i="1"/>
  <c r="BZ809" i="1"/>
  <c r="BX809" i="1"/>
  <c r="BW809" i="1"/>
  <c r="AT809" i="1"/>
  <c r="AS809" i="1"/>
  <c r="AR809" i="1"/>
  <c r="AQ809" i="1"/>
  <c r="AP809" i="1"/>
  <c r="AO809" i="1"/>
  <c r="A809" i="1"/>
  <c r="CK808" i="1"/>
  <c r="CJ808" i="1"/>
  <c r="CE808" i="1"/>
  <c r="CB808" i="1"/>
  <c r="BZ808" i="1"/>
  <c r="BX808" i="1"/>
  <c r="BW808" i="1"/>
  <c r="AT808" i="1"/>
  <c r="AS808" i="1"/>
  <c r="AR808" i="1"/>
  <c r="AQ808" i="1"/>
  <c r="AP808" i="1"/>
  <c r="AO808" i="1"/>
  <c r="A808" i="1"/>
  <c r="CK807" i="1"/>
  <c r="CJ807" i="1"/>
  <c r="CE807" i="1"/>
  <c r="CB807" i="1"/>
  <c r="BZ807" i="1"/>
  <c r="BX807" i="1"/>
  <c r="BW807" i="1"/>
  <c r="AT807" i="1"/>
  <c r="AS807" i="1"/>
  <c r="AR807" i="1"/>
  <c r="AQ807" i="1"/>
  <c r="AP807" i="1"/>
  <c r="AO807" i="1"/>
  <c r="A807" i="1"/>
  <c r="CK806" i="1"/>
  <c r="CJ806" i="1"/>
  <c r="CE806" i="1"/>
  <c r="CB806" i="1"/>
  <c r="BZ806" i="1"/>
  <c r="BX806" i="1"/>
  <c r="BW806" i="1"/>
  <c r="AT806" i="1"/>
  <c r="AS806" i="1"/>
  <c r="AR806" i="1"/>
  <c r="AQ806" i="1"/>
  <c r="AP806" i="1"/>
  <c r="AO806" i="1"/>
  <c r="A806" i="1"/>
  <c r="CK805" i="1"/>
  <c r="CJ805" i="1"/>
  <c r="CE805" i="1"/>
  <c r="CB805" i="1"/>
  <c r="BZ805" i="1"/>
  <c r="BX805" i="1"/>
  <c r="BW805" i="1"/>
  <c r="AT805" i="1"/>
  <c r="AS805" i="1"/>
  <c r="AR805" i="1"/>
  <c r="AQ805" i="1"/>
  <c r="AP805" i="1"/>
  <c r="AO805" i="1"/>
  <c r="A805" i="1"/>
  <c r="CK804" i="1"/>
  <c r="CJ804" i="1"/>
  <c r="CE804" i="1"/>
  <c r="CB804" i="1"/>
  <c r="BZ804" i="1"/>
  <c r="BX804" i="1"/>
  <c r="BW804" i="1"/>
  <c r="AT804" i="1"/>
  <c r="AS804" i="1"/>
  <c r="AR804" i="1"/>
  <c r="AQ804" i="1"/>
  <c r="AP804" i="1"/>
  <c r="AO804" i="1"/>
  <c r="A804" i="1"/>
  <c r="CK803" i="1"/>
  <c r="CJ803" i="1"/>
  <c r="CE803" i="1"/>
  <c r="CB803" i="1"/>
  <c r="BZ803" i="1"/>
  <c r="BX803" i="1"/>
  <c r="BW803" i="1"/>
  <c r="AT803" i="1"/>
  <c r="AS803" i="1"/>
  <c r="AR803" i="1"/>
  <c r="AQ803" i="1"/>
  <c r="AP803" i="1"/>
  <c r="AO803" i="1"/>
  <c r="A803" i="1"/>
  <c r="CK802" i="1"/>
  <c r="CJ802" i="1"/>
  <c r="CE802" i="1"/>
  <c r="CB802" i="1"/>
  <c r="BZ802" i="1"/>
  <c r="BX802" i="1"/>
  <c r="BW802" i="1"/>
  <c r="A802" i="1"/>
  <c r="CK801" i="1"/>
  <c r="CJ801" i="1"/>
  <c r="CE801" i="1"/>
  <c r="CB801" i="1"/>
  <c r="BZ801" i="1"/>
  <c r="BX801" i="1"/>
  <c r="BW801" i="1"/>
  <c r="A801" i="1"/>
  <c r="CK800" i="1"/>
  <c r="CJ800" i="1"/>
  <c r="CE800" i="1"/>
  <c r="CB800" i="1"/>
  <c r="BZ800" i="1"/>
  <c r="BX800" i="1"/>
  <c r="BW800" i="1"/>
  <c r="A800" i="1"/>
  <c r="CK799" i="1"/>
  <c r="CJ799" i="1"/>
  <c r="CE799" i="1"/>
  <c r="CB799" i="1"/>
  <c r="BZ799" i="1"/>
  <c r="BX799" i="1"/>
  <c r="BW799" i="1"/>
  <c r="A799" i="1"/>
  <c r="CK798" i="1"/>
  <c r="CJ798" i="1"/>
  <c r="CE798" i="1"/>
  <c r="CB798" i="1"/>
  <c r="BZ798" i="1"/>
  <c r="BX798" i="1"/>
  <c r="BW798" i="1"/>
  <c r="A798" i="1"/>
  <c r="CK797" i="1"/>
  <c r="CJ797" i="1"/>
  <c r="CE797" i="1"/>
  <c r="CB797" i="1"/>
  <c r="BZ797" i="1"/>
  <c r="BX797" i="1"/>
  <c r="BW797" i="1"/>
  <c r="A797" i="1"/>
  <c r="CK796" i="1"/>
  <c r="CJ796" i="1"/>
  <c r="CE796" i="1"/>
  <c r="CB796" i="1"/>
  <c r="BZ796" i="1"/>
  <c r="BX796" i="1"/>
  <c r="BW796" i="1"/>
  <c r="A796" i="1"/>
  <c r="CK795" i="1"/>
  <c r="CJ795" i="1"/>
  <c r="CE795" i="1"/>
  <c r="CB795" i="1"/>
  <c r="BZ795" i="1"/>
  <c r="BX795" i="1"/>
  <c r="BW795" i="1"/>
  <c r="A795" i="1"/>
  <c r="CK794" i="1"/>
  <c r="CJ794" i="1"/>
  <c r="CE794" i="1"/>
  <c r="CB794" i="1"/>
  <c r="BZ794" i="1"/>
  <c r="BX794" i="1"/>
  <c r="BW794" i="1"/>
  <c r="A794" i="1"/>
  <c r="CK793" i="1"/>
  <c r="CJ793" i="1"/>
  <c r="CE793" i="1"/>
  <c r="CB793" i="1"/>
  <c r="BZ793" i="1"/>
  <c r="BX793" i="1"/>
  <c r="BW793" i="1"/>
  <c r="A793" i="1"/>
  <c r="CK792" i="1"/>
  <c r="CJ792" i="1"/>
  <c r="CE792" i="1"/>
  <c r="CB792" i="1"/>
  <c r="BZ792" i="1"/>
  <c r="BX792" i="1"/>
  <c r="BW792" i="1"/>
  <c r="AT792" i="1"/>
  <c r="AS792" i="1"/>
  <c r="AR792" i="1"/>
  <c r="AQ792" i="1"/>
  <c r="AP792" i="1"/>
  <c r="AO792" i="1"/>
  <c r="A792" i="1"/>
  <c r="CK791" i="1"/>
  <c r="CJ791" i="1"/>
  <c r="CE791" i="1"/>
  <c r="CB791" i="1"/>
  <c r="BZ791" i="1"/>
  <c r="BX791" i="1"/>
  <c r="BW791" i="1"/>
  <c r="AT791" i="1"/>
  <c r="AS791" i="1"/>
  <c r="AR791" i="1"/>
  <c r="AQ791" i="1"/>
  <c r="AP791" i="1"/>
  <c r="AO791" i="1"/>
  <c r="A791" i="1"/>
  <c r="CK790" i="1"/>
  <c r="CJ790" i="1"/>
  <c r="CE790" i="1"/>
  <c r="CB790" i="1"/>
  <c r="BZ790" i="1"/>
  <c r="BX790" i="1"/>
  <c r="BW790" i="1"/>
  <c r="A790" i="1"/>
  <c r="CK789" i="1"/>
  <c r="CJ789" i="1"/>
  <c r="CE789" i="1"/>
  <c r="CB789" i="1"/>
  <c r="BZ789" i="1"/>
  <c r="BX789" i="1"/>
  <c r="BW789" i="1"/>
  <c r="A789" i="1"/>
  <c r="CK788" i="1"/>
  <c r="CJ788" i="1"/>
  <c r="CE788" i="1"/>
  <c r="CB788" i="1"/>
  <c r="BZ788" i="1"/>
  <c r="BX788" i="1"/>
  <c r="BW788" i="1"/>
  <c r="A788" i="1"/>
  <c r="CK787" i="1"/>
  <c r="CJ787" i="1"/>
  <c r="CE787" i="1"/>
  <c r="CB787" i="1"/>
  <c r="BZ787" i="1"/>
  <c r="BX787" i="1"/>
  <c r="BW787" i="1"/>
  <c r="AT787" i="1"/>
  <c r="AS787" i="1"/>
  <c r="AR787" i="1"/>
  <c r="AQ787" i="1"/>
  <c r="AP787" i="1"/>
  <c r="AO787" i="1"/>
  <c r="A787" i="1"/>
  <c r="CK786" i="1"/>
  <c r="CJ786" i="1"/>
  <c r="CE786" i="1"/>
  <c r="CB786" i="1"/>
  <c r="BZ786" i="1"/>
  <c r="BX786" i="1"/>
  <c r="BW786" i="1"/>
  <c r="AT786" i="1"/>
  <c r="AS786" i="1"/>
  <c r="AR786" i="1"/>
  <c r="AQ786" i="1"/>
  <c r="AP786" i="1"/>
  <c r="AO786" i="1"/>
  <c r="A786" i="1"/>
  <c r="CK785" i="1"/>
  <c r="CJ785" i="1"/>
  <c r="CE785" i="1"/>
  <c r="CC785" i="1"/>
  <c r="CB785" i="1"/>
  <c r="BZ785" i="1"/>
  <c r="BX785" i="1"/>
  <c r="BW785" i="1"/>
  <c r="A785" i="1"/>
  <c r="CK784" i="1"/>
  <c r="CJ784" i="1"/>
  <c r="CE784" i="1"/>
  <c r="CC784" i="1"/>
  <c r="CB784" i="1"/>
  <c r="BZ784" i="1"/>
  <c r="BX784" i="1"/>
  <c r="BW784" i="1"/>
  <c r="A784" i="1"/>
  <c r="CK783" i="1"/>
  <c r="CJ783" i="1"/>
  <c r="CE783" i="1"/>
  <c r="CB783" i="1"/>
  <c r="BZ783" i="1"/>
  <c r="BX783" i="1"/>
  <c r="BW783" i="1"/>
  <c r="A783" i="1"/>
  <c r="CK782" i="1"/>
  <c r="CJ782" i="1"/>
  <c r="CE782" i="1"/>
  <c r="CB782" i="1"/>
  <c r="BZ782" i="1"/>
  <c r="BX782" i="1"/>
  <c r="BW782" i="1"/>
  <c r="A782" i="1"/>
  <c r="CK781" i="1"/>
  <c r="CJ781" i="1"/>
  <c r="CE781" i="1"/>
  <c r="CB781" i="1"/>
  <c r="BZ781" i="1"/>
  <c r="BX781" i="1"/>
  <c r="BW781" i="1"/>
  <c r="AT781" i="1"/>
  <c r="AS781" i="1"/>
  <c r="AR781" i="1"/>
  <c r="AQ781" i="1"/>
  <c r="AP781" i="1"/>
  <c r="AO781" i="1"/>
  <c r="A781" i="1"/>
  <c r="CK780" i="1"/>
  <c r="CJ780" i="1"/>
  <c r="CE780" i="1"/>
  <c r="CC780" i="1"/>
  <c r="CB780" i="1"/>
  <c r="BZ780" i="1"/>
  <c r="BX780" i="1"/>
  <c r="BW780" i="1"/>
  <c r="AT780" i="1"/>
  <c r="AS780" i="1"/>
  <c r="AR780" i="1"/>
  <c r="AQ780" i="1"/>
  <c r="AP780" i="1"/>
  <c r="AO780" i="1"/>
  <c r="A780" i="1"/>
  <c r="CK779" i="1"/>
  <c r="CJ779" i="1"/>
  <c r="CE779" i="1"/>
  <c r="CB779" i="1"/>
  <c r="BZ779" i="1"/>
  <c r="BX779" i="1"/>
  <c r="BW779" i="1"/>
  <c r="AT779" i="1"/>
  <c r="AS779" i="1"/>
  <c r="AR779" i="1"/>
  <c r="AQ779" i="1"/>
  <c r="AP779" i="1"/>
  <c r="AO779" i="1"/>
  <c r="A779" i="1"/>
  <c r="CK778" i="1"/>
  <c r="CJ778" i="1"/>
  <c r="CE778" i="1"/>
  <c r="CB778" i="1"/>
  <c r="BZ778" i="1"/>
  <c r="BX778" i="1"/>
  <c r="BW778" i="1"/>
  <c r="AT778" i="1"/>
  <c r="AS778" i="1"/>
  <c r="AR778" i="1"/>
  <c r="AQ778" i="1"/>
  <c r="AP778" i="1"/>
  <c r="AO778" i="1"/>
  <c r="A778" i="1"/>
  <c r="CK777" i="1"/>
  <c r="CJ777" i="1"/>
  <c r="CE777" i="1"/>
  <c r="CB777" i="1"/>
  <c r="BZ777" i="1"/>
  <c r="BX777" i="1"/>
  <c r="BW777" i="1"/>
  <c r="AT777" i="1"/>
  <c r="AS777" i="1"/>
  <c r="AR777" i="1"/>
  <c r="AQ777" i="1"/>
  <c r="AP777" i="1"/>
  <c r="AO777" i="1"/>
  <c r="A777" i="1"/>
  <c r="CK776" i="1"/>
  <c r="CJ776" i="1"/>
  <c r="CE776" i="1"/>
  <c r="CC776" i="1"/>
  <c r="CB776" i="1"/>
  <c r="BZ776" i="1"/>
  <c r="BX776" i="1"/>
  <c r="BW776" i="1"/>
  <c r="AT776" i="1"/>
  <c r="AS776" i="1"/>
  <c r="AR776" i="1"/>
  <c r="AQ776" i="1"/>
  <c r="AP776" i="1"/>
  <c r="AO776" i="1"/>
  <c r="A776" i="1"/>
  <c r="CK775" i="1"/>
  <c r="CJ775" i="1"/>
  <c r="CE775" i="1"/>
  <c r="CC775" i="1"/>
  <c r="CB775" i="1"/>
  <c r="BZ775" i="1"/>
  <c r="BX775" i="1"/>
  <c r="BW775" i="1"/>
  <c r="AT775" i="1"/>
  <c r="AS775" i="1"/>
  <c r="AR775" i="1"/>
  <c r="AQ775" i="1"/>
  <c r="AP775" i="1"/>
  <c r="AO775" i="1"/>
  <c r="A775" i="1"/>
  <c r="CK774" i="1"/>
  <c r="CJ774" i="1"/>
  <c r="CE774" i="1"/>
  <c r="CB774" i="1"/>
  <c r="BZ774" i="1"/>
  <c r="BX774" i="1"/>
  <c r="BW774" i="1"/>
  <c r="A774" i="1"/>
  <c r="CK773" i="1"/>
  <c r="CJ773" i="1"/>
  <c r="CE773" i="1"/>
  <c r="CB773" i="1"/>
  <c r="BZ773" i="1"/>
  <c r="BX773" i="1"/>
  <c r="BW773" i="1"/>
  <c r="A773" i="1"/>
  <c r="CK772" i="1"/>
  <c r="CJ772" i="1"/>
  <c r="CE772" i="1"/>
  <c r="CB772" i="1"/>
  <c r="BZ772" i="1"/>
  <c r="BX772" i="1"/>
  <c r="BW772" i="1"/>
  <c r="AT772" i="1"/>
  <c r="AS772" i="1"/>
  <c r="AR772" i="1"/>
  <c r="AQ772" i="1"/>
  <c r="AP772" i="1"/>
  <c r="AO772" i="1"/>
  <c r="A772" i="1"/>
  <c r="CK771" i="1"/>
  <c r="CJ771" i="1"/>
  <c r="CE771" i="1"/>
  <c r="CB771" i="1"/>
  <c r="BZ771" i="1"/>
  <c r="BX771" i="1"/>
  <c r="BW771" i="1"/>
  <c r="AT771" i="1"/>
  <c r="AS771" i="1"/>
  <c r="AR771" i="1"/>
  <c r="AQ771" i="1"/>
  <c r="AP771" i="1"/>
  <c r="AO771" i="1"/>
  <c r="A771" i="1"/>
  <c r="CK770" i="1"/>
  <c r="CJ770" i="1"/>
  <c r="CE770" i="1"/>
  <c r="CB770" i="1"/>
  <c r="BZ770" i="1"/>
  <c r="BX770" i="1"/>
  <c r="BW770" i="1"/>
  <c r="AT770" i="1"/>
  <c r="AS770" i="1"/>
  <c r="AR770" i="1"/>
  <c r="AQ770" i="1"/>
  <c r="AP770" i="1"/>
  <c r="AO770" i="1"/>
  <c r="A770" i="1"/>
  <c r="CK769" i="1"/>
  <c r="CJ769" i="1"/>
  <c r="CE769" i="1"/>
  <c r="CB769" i="1"/>
  <c r="BZ769" i="1"/>
  <c r="BX769" i="1"/>
  <c r="BW769" i="1"/>
  <c r="A769" i="1"/>
  <c r="CK768" i="1"/>
  <c r="CJ768" i="1"/>
  <c r="CE768" i="1"/>
  <c r="CB768" i="1"/>
  <c r="BZ768" i="1"/>
  <c r="BX768" i="1"/>
  <c r="BW768" i="1"/>
  <c r="A768" i="1"/>
  <c r="CK767" i="1"/>
  <c r="CJ767" i="1"/>
  <c r="CE767" i="1"/>
  <c r="CB767" i="1"/>
  <c r="BZ767" i="1"/>
  <c r="BX767" i="1"/>
  <c r="BW767" i="1"/>
  <c r="AT767" i="1"/>
  <c r="AS767" i="1"/>
  <c r="AR767" i="1"/>
  <c r="AQ767" i="1"/>
  <c r="AP767" i="1"/>
  <c r="AO767" i="1"/>
  <c r="A767" i="1"/>
  <c r="CK766" i="1"/>
  <c r="CJ766" i="1"/>
  <c r="CE766" i="1"/>
  <c r="CB766" i="1"/>
  <c r="BZ766" i="1"/>
  <c r="BX766" i="1"/>
  <c r="BW766" i="1"/>
  <c r="AT766" i="1"/>
  <c r="AS766" i="1"/>
  <c r="AR766" i="1"/>
  <c r="AQ766" i="1"/>
  <c r="AP766" i="1"/>
  <c r="AO766" i="1"/>
  <c r="A766" i="1"/>
  <c r="CK765" i="1"/>
  <c r="CJ765" i="1"/>
  <c r="CE765" i="1"/>
  <c r="CB765" i="1"/>
  <c r="BZ765" i="1"/>
  <c r="BX765" i="1"/>
  <c r="BW765" i="1"/>
  <c r="AT765" i="1"/>
  <c r="AS765" i="1"/>
  <c r="AR765" i="1"/>
  <c r="AQ765" i="1"/>
  <c r="AP765" i="1"/>
  <c r="AO765" i="1"/>
  <c r="A765" i="1"/>
  <c r="CK764" i="1"/>
  <c r="CJ764" i="1"/>
  <c r="CE764" i="1"/>
  <c r="CB764" i="1"/>
  <c r="BZ764" i="1"/>
  <c r="BX764" i="1"/>
  <c r="BW764" i="1"/>
  <c r="AT764" i="1"/>
  <c r="AS764" i="1"/>
  <c r="AR764" i="1"/>
  <c r="AQ764" i="1"/>
  <c r="AP764" i="1"/>
  <c r="AO764" i="1"/>
  <c r="A764" i="1"/>
  <c r="CK763" i="1"/>
  <c r="CJ763" i="1"/>
  <c r="CE763" i="1"/>
  <c r="CB763" i="1"/>
  <c r="BZ763" i="1"/>
  <c r="BX763" i="1"/>
  <c r="BW763" i="1"/>
  <c r="AT763" i="1"/>
  <c r="AS763" i="1"/>
  <c r="AR763" i="1"/>
  <c r="AQ763" i="1"/>
  <c r="AP763" i="1"/>
  <c r="AO763" i="1"/>
  <c r="A763" i="1"/>
  <c r="CK762" i="1"/>
  <c r="CJ762" i="1"/>
  <c r="CE762" i="1"/>
  <c r="CB762" i="1"/>
  <c r="BZ762" i="1"/>
  <c r="BX762" i="1"/>
  <c r="BW762" i="1"/>
  <c r="A762" i="1"/>
  <c r="CK761" i="1"/>
  <c r="CJ761" i="1"/>
  <c r="CE761" i="1"/>
  <c r="CB761" i="1"/>
  <c r="BZ761" i="1"/>
  <c r="BX761" i="1"/>
  <c r="BW761" i="1"/>
  <c r="A761" i="1"/>
  <c r="CK760" i="1"/>
  <c r="CJ760" i="1"/>
  <c r="CE760" i="1"/>
  <c r="CB760" i="1"/>
  <c r="BZ760" i="1"/>
  <c r="BX760" i="1"/>
  <c r="BW760" i="1"/>
  <c r="A760" i="1"/>
  <c r="CK759" i="1"/>
  <c r="CJ759" i="1"/>
  <c r="CE759" i="1"/>
  <c r="CC759" i="1"/>
  <c r="CB759" i="1"/>
  <c r="BZ759" i="1"/>
  <c r="BX759" i="1"/>
  <c r="BW759" i="1"/>
  <c r="AT759" i="1"/>
  <c r="AS759" i="1"/>
  <c r="AR759" i="1"/>
  <c r="AQ759" i="1"/>
  <c r="AP759" i="1"/>
  <c r="AO759" i="1"/>
  <c r="A759" i="1"/>
  <c r="CK758" i="1"/>
  <c r="CJ758" i="1"/>
  <c r="CE758" i="1"/>
  <c r="CC758" i="1"/>
  <c r="CB758" i="1"/>
  <c r="BZ758" i="1"/>
  <c r="BX758" i="1"/>
  <c r="BW758" i="1"/>
  <c r="AT758" i="1"/>
  <c r="AS758" i="1"/>
  <c r="AR758" i="1"/>
  <c r="AQ758" i="1"/>
  <c r="AP758" i="1"/>
  <c r="AO758" i="1"/>
  <c r="A758" i="1"/>
  <c r="CK757" i="1"/>
  <c r="CJ757" i="1"/>
  <c r="CE757" i="1"/>
  <c r="CC757" i="1"/>
  <c r="CB757" i="1"/>
  <c r="BZ757" i="1"/>
  <c r="BX757" i="1"/>
  <c r="BW757" i="1"/>
  <c r="AT757" i="1"/>
  <c r="AS757" i="1"/>
  <c r="AR757" i="1"/>
  <c r="AQ757" i="1"/>
  <c r="AP757" i="1"/>
  <c r="AO757" i="1"/>
  <c r="A757" i="1"/>
  <c r="CK756" i="1"/>
  <c r="CJ756" i="1"/>
  <c r="CE756" i="1"/>
  <c r="CC756" i="1"/>
  <c r="CB756" i="1"/>
  <c r="BZ756" i="1"/>
  <c r="BX756" i="1"/>
  <c r="BW756" i="1"/>
  <c r="AT756" i="1"/>
  <c r="AS756" i="1"/>
  <c r="AR756" i="1"/>
  <c r="AQ756" i="1"/>
  <c r="AP756" i="1"/>
  <c r="AO756" i="1"/>
  <c r="A756" i="1"/>
  <c r="CK755" i="1"/>
  <c r="CJ755" i="1"/>
  <c r="CE755" i="1"/>
  <c r="CB755" i="1"/>
  <c r="BZ755" i="1"/>
  <c r="BX755" i="1"/>
  <c r="BW755" i="1"/>
  <c r="AT755" i="1"/>
  <c r="AS755" i="1"/>
  <c r="AR755" i="1"/>
  <c r="AQ755" i="1"/>
  <c r="AP755" i="1"/>
  <c r="AO755" i="1"/>
  <c r="A755" i="1"/>
  <c r="CK754" i="1"/>
  <c r="CJ754" i="1"/>
  <c r="CE754" i="1"/>
  <c r="CB754" i="1"/>
  <c r="BZ754" i="1"/>
  <c r="BX754" i="1"/>
  <c r="BW754" i="1"/>
  <c r="AT754" i="1"/>
  <c r="AS754" i="1"/>
  <c r="AR754" i="1"/>
  <c r="AQ754" i="1"/>
  <c r="AP754" i="1"/>
  <c r="AO754" i="1"/>
  <c r="A754" i="1"/>
  <c r="CK753" i="1"/>
  <c r="CJ753" i="1"/>
  <c r="CE753" i="1"/>
  <c r="CB753" i="1"/>
  <c r="BZ753" i="1"/>
  <c r="BX753" i="1"/>
  <c r="BW753" i="1"/>
  <c r="AT753" i="1"/>
  <c r="AS753" i="1"/>
  <c r="AR753" i="1"/>
  <c r="AQ753" i="1"/>
  <c r="AP753" i="1"/>
  <c r="AO753" i="1"/>
  <c r="A753" i="1"/>
  <c r="CK752" i="1"/>
  <c r="CJ752" i="1"/>
  <c r="CE752" i="1"/>
  <c r="CB752" i="1"/>
  <c r="BZ752" i="1"/>
  <c r="BX752" i="1"/>
  <c r="BW752" i="1"/>
  <c r="AT752" i="1"/>
  <c r="AS752" i="1"/>
  <c r="AR752" i="1"/>
  <c r="AQ752" i="1"/>
  <c r="AP752" i="1"/>
  <c r="AO752" i="1"/>
  <c r="A752" i="1"/>
  <c r="CK751" i="1"/>
  <c r="CJ751" i="1"/>
  <c r="CE751" i="1"/>
  <c r="CB751" i="1"/>
  <c r="BZ751" i="1"/>
  <c r="BX751" i="1"/>
  <c r="BW751" i="1"/>
  <c r="A751" i="1"/>
  <c r="CK750" i="1"/>
  <c r="CJ750" i="1"/>
  <c r="CE750" i="1"/>
  <c r="CB750" i="1"/>
  <c r="BZ750" i="1"/>
  <c r="BX750" i="1"/>
  <c r="BW750" i="1"/>
  <c r="A750" i="1"/>
  <c r="CK749" i="1"/>
  <c r="CJ749" i="1"/>
  <c r="CE749" i="1"/>
  <c r="CB749" i="1"/>
  <c r="BZ749" i="1"/>
  <c r="BX749" i="1"/>
  <c r="BW749" i="1"/>
  <c r="A749" i="1"/>
  <c r="CK748" i="1"/>
  <c r="CJ748" i="1"/>
  <c r="CE748" i="1"/>
  <c r="CB748" i="1"/>
  <c r="BZ748" i="1"/>
  <c r="BX748" i="1"/>
  <c r="BW748" i="1"/>
  <c r="A748" i="1"/>
  <c r="CK747" i="1"/>
  <c r="CJ747" i="1"/>
  <c r="CE747" i="1"/>
  <c r="CB747" i="1"/>
  <c r="BZ747" i="1"/>
  <c r="BX747" i="1"/>
  <c r="BW747" i="1"/>
  <c r="AT747" i="1"/>
  <c r="AS747" i="1"/>
  <c r="AR747" i="1"/>
  <c r="AQ747" i="1"/>
  <c r="AP747" i="1"/>
  <c r="AO747" i="1"/>
  <c r="A747" i="1"/>
  <c r="CK746" i="1"/>
  <c r="CJ746" i="1"/>
  <c r="CE746" i="1"/>
  <c r="CB746" i="1"/>
  <c r="BZ746" i="1"/>
  <c r="BX746" i="1"/>
  <c r="BW746" i="1"/>
  <c r="AT746" i="1"/>
  <c r="AS746" i="1"/>
  <c r="AR746" i="1"/>
  <c r="AQ746" i="1"/>
  <c r="AP746" i="1"/>
  <c r="AO746" i="1"/>
  <c r="A746" i="1"/>
  <c r="CK745" i="1"/>
  <c r="CJ745" i="1"/>
  <c r="CE745" i="1"/>
  <c r="CB745" i="1"/>
  <c r="BZ745" i="1"/>
  <c r="BX745" i="1"/>
  <c r="BW745" i="1"/>
  <c r="AT745" i="1"/>
  <c r="AS745" i="1"/>
  <c r="AR745" i="1"/>
  <c r="AQ745" i="1"/>
  <c r="AP745" i="1"/>
  <c r="AO745" i="1"/>
  <c r="A745" i="1"/>
  <c r="CK744" i="1"/>
  <c r="CJ744" i="1"/>
  <c r="CE744" i="1"/>
  <c r="CC744" i="1"/>
  <c r="CB744" i="1"/>
  <c r="BZ744" i="1"/>
  <c r="BX744" i="1"/>
  <c r="BW744" i="1"/>
  <c r="AT744" i="1"/>
  <c r="AS744" i="1"/>
  <c r="AR744" i="1"/>
  <c r="AQ744" i="1"/>
  <c r="AP744" i="1"/>
  <c r="AO744" i="1"/>
  <c r="A744" i="1"/>
  <c r="CK743" i="1"/>
  <c r="CJ743" i="1"/>
  <c r="CE743" i="1"/>
  <c r="CC743" i="1"/>
  <c r="CB743" i="1"/>
  <c r="BZ743" i="1"/>
  <c r="BX743" i="1"/>
  <c r="BW743" i="1"/>
  <c r="AT743" i="1"/>
  <c r="AS743" i="1"/>
  <c r="AR743" i="1"/>
  <c r="AQ743" i="1"/>
  <c r="AP743" i="1"/>
  <c r="AO743" i="1"/>
  <c r="A743" i="1"/>
  <c r="CK742" i="1"/>
  <c r="CJ742" i="1"/>
  <c r="CE742" i="1"/>
  <c r="CC742" i="1"/>
  <c r="CB742" i="1"/>
  <c r="BZ742" i="1"/>
  <c r="BX742" i="1"/>
  <c r="BW742" i="1"/>
  <c r="AT742" i="1"/>
  <c r="AS742" i="1"/>
  <c r="AR742" i="1"/>
  <c r="AQ742" i="1"/>
  <c r="AP742" i="1"/>
  <c r="AO742" i="1"/>
  <c r="A742" i="1"/>
  <c r="CK741" i="1"/>
  <c r="CJ741" i="1"/>
  <c r="CE741" i="1"/>
  <c r="CC741" i="1"/>
  <c r="CB741" i="1"/>
  <c r="BZ741" i="1"/>
  <c r="BX741" i="1"/>
  <c r="BW741" i="1"/>
  <c r="AT741" i="1"/>
  <c r="AS741" i="1"/>
  <c r="AR741" i="1"/>
  <c r="AQ741" i="1"/>
  <c r="AP741" i="1"/>
  <c r="AO741" i="1"/>
  <c r="A741" i="1"/>
  <c r="CK740" i="1"/>
  <c r="CJ740" i="1"/>
  <c r="CE740" i="1"/>
  <c r="CC740" i="1"/>
  <c r="CB740" i="1"/>
  <c r="BZ740" i="1"/>
  <c r="BX740" i="1"/>
  <c r="BW740" i="1"/>
  <c r="AT740" i="1"/>
  <c r="AS740" i="1"/>
  <c r="AR740" i="1"/>
  <c r="AQ740" i="1"/>
  <c r="AP740" i="1"/>
  <c r="AO740" i="1"/>
  <c r="A740" i="1"/>
  <c r="CK739" i="1"/>
  <c r="CJ739" i="1"/>
  <c r="CE739" i="1"/>
  <c r="CC739" i="1"/>
  <c r="CB739" i="1"/>
  <c r="BZ739" i="1"/>
  <c r="BX739" i="1"/>
  <c r="BW739" i="1"/>
  <c r="AT739" i="1"/>
  <c r="AS739" i="1"/>
  <c r="AR739" i="1"/>
  <c r="AQ739" i="1"/>
  <c r="AP739" i="1"/>
  <c r="AO739" i="1"/>
  <c r="A739" i="1"/>
  <c r="CK738" i="1"/>
  <c r="CJ738" i="1"/>
  <c r="CE738" i="1"/>
  <c r="CC738" i="1"/>
  <c r="CB738" i="1"/>
  <c r="BZ738" i="1"/>
  <c r="BX738" i="1"/>
  <c r="BW738" i="1"/>
  <c r="AT738" i="1"/>
  <c r="AS738" i="1"/>
  <c r="AR738" i="1"/>
  <c r="AQ738" i="1"/>
  <c r="AP738" i="1"/>
  <c r="AO738" i="1"/>
  <c r="A738" i="1"/>
  <c r="CK737" i="1"/>
  <c r="CJ737" i="1"/>
  <c r="CE737" i="1"/>
  <c r="CB737" i="1"/>
  <c r="BZ737" i="1"/>
  <c r="BX737" i="1"/>
  <c r="BW737" i="1"/>
  <c r="AT737" i="1"/>
  <c r="AS737" i="1"/>
  <c r="AR737" i="1"/>
  <c r="AQ737" i="1"/>
  <c r="AP737" i="1"/>
  <c r="AO737" i="1"/>
  <c r="A737" i="1"/>
  <c r="CK736" i="1"/>
  <c r="CJ736" i="1"/>
  <c r="CE736" i="1"/>
  <c r="CB736" i="1"/>
  <c r="BZ736" i="1"/>
  <c r="BX736" i="1"/>
  <c r="BW736" i="1"/>
  <c r="AT736" i="1"/>
  <c r="AS736" i="1"/>
  <c r="AR736" i="1"/>
  <c r="AQ736" i="1"/>
  <c r="AP736" i="1"/>
  <c r="AO736" i="1"/>
  <c r="A736" i="1"/>
  <c r="CK735" i="1"/>
  <c r="CJ735" i="1"/>
  <c r="CE735" i="1"/>
  <c r="CB735" i="1"/>
  <c r="BZ735" i="1"/>
  <c r="BX735" i="1"/>
  <c r="BW735" i="1"/>
  <c r="AT735" i="1"/>
  <c r="AS735" i="1"/>
  <c r="AR735" i="1"/>
  <c r="AQ735" i="1"/>
  <c r="AP735" i="1"/>
  <c r="AO735" i="1"/>
  <c r="A735" i="1"/>
  <c r="CK734" i="1"/>
  <c r="CJ734" i="1"/>
  <c r="CE734" i="1"/>
  <c r="CB734" i="1"/>
  <c r="BZ734" i="1"/>
  <c r="BX734" i="1"/>
  <c r="BW734" i="1"/>
  <c r="AT734" i="1"/>
  <c r="AS734" i="1"/>
  <c r="AR734" i="1"/>
  <c r="AQ734" i="1"/>
  <c r="AP734" i="1"/>
  <c r="AO734" i="1"/>
  <c r="A734" i="1"/>
  <c r="CK733" i="1"/>
  <c r="CJ733" i="1"/>
  <c r="CE733" i="1"/>
  <c r="CB733" i="1"/>
  <c r="BZ733" i="1"/>
  <c r="BX733" i="1"/>
  <c r="BW733" i="1"/>
  <c r="AT733" i="1"/>
  <c r="AS733" i="1"/>
  <c r="AR733" i="1"/>
  <c r="AQ733" i="1"/>
  <c r="AP733" i="1"/>
  <c r="AO733" i="1"/>
  <c r="A733" i="1"/>
  <c r="CK732" i="1"/>
  <c r="CJ732" i="1"/>
  <c r="CE732" i="1"/>
  <c r="CC732" i="1"/>
  <c r="CB732" i="1"/>
  <c r="BZ732" i="1"/>
  <c r="BX732" i="1"/>
  <c r="BW732" i="1"/>
  <c r="AT732" i="1"/>
  <c r="AS732" i="1"/>
  <c r="AR732" i="1"/>
  <c r="AQ732" i="1"/>
  <c r="AP732" i="1"/>
  <c r="AO732" i="1"/>
  <c r="A732" i="1"/>
  <c r="CK731" i="1"/>
  <c r="CJ731" i="1"/>
  <c r="CE731" i="1"/>
  <c r="CB731" i="1"/>
  <c r="BZ731" i="1"/>
  <c r="BX731" i="1"/>
  <c r="BW731" i="1"/>
  <c r="AT731" i="1"/>
  <c r="AS731" i="1"/>
  <c r="AR731" i="1"/>
  <c r="AQ731" i="1"/>
  <c r="AP731" i="1"/>
  <c r="AO731" i="1"/>
  <c r="A731" i="1"/>
  <c r="CK730" i="1"/>
  <c r="CJ730" i="1"/>
  <c r="CE730" i="1"/>
  <c r="CC730" i="1"/>
  <c r="CB730" i="1"/>
  <c r="BZ730" i="1"/>
  <c r="BX730" i="1"/>
  <c r="BW730" i="1"/>
  <c r="AT730" i="1"/>
  <c r="AS730" i="1"/>
  <c r="AR730" i="1"/>
  <c r="AQ730" i="1"/>
  <c r="AP730" i="1"/>
  <c r="AO730" i="1"/>
  <c r="A730" i="1"/>
  <c r="CK729" i="1"/>
  <c r="CJ729" i="1"/>
  <c r="CE729" i="1"/>
  <c r="CC729" i="1"/>
  <c r="CB729" i="1"/>
  <c r="BZ729" i="1"/>
  <c r="BX729" i="1"/>
  <c r="BW729" i="1"/>
  <c r="AT729" i="1"/>
  <c r="AS729" i="1"/>
  <c r="AR729" i="1"/>
  <c r="AQ729" i="1"/>
  <c r="AP729" i="1"/>
  <c r="AO729" i="1"/>
  <c r="A729" i="1"/>
  <c r="CK728" i="1"/>
  <c r="CJ728" i="1"/>
  <c r="CE728" i="1"/>
  <c r="CB728" i="1"/>
  <c r="BZ728" i="1"/>
  <c r="BX728" i="1"/>
  <c r="BW728" i="1"/>
  <c r="A728" i="1"/>
  <c r="CK727" i="1"/>
  <c r="CJ727" i="1"/>
  <c r="CE727" i="1"/>
  <c r="CB727" i="1"/>
  <c r="BZ727" i="1"/>
  <c r="BX727" i="1"/>
  <c r="BW727" i="1"/>
  <c r="A727" i="1"/>
  <c r="CK726" i="1"/>
  <c r="CJ726" i="1"/>
  <c r="CE726" i="1"/>
  <c r="CC726" i="1"/>
  <c r="CB726" i="1"/>
  <c r="BZ726" i="1"/>
  <c r="BX726" i="1"/>
  <c r="BW726" i="1"/>
  <c r="A726" i="1"/>
  <c r="CK725" i="1"/>
  <c r="CJ725" i="1"/>
  <c r="CE725" i="1"/>
  <c r="CC725" i="1"/>
  <c r="CB725" i="1"/>
  <c r="BZ725" i="1"/>
  <c r="BX725" i="1"/>
  <c r="BW725" i="1"/>
  <c r="A725" i="1"/>
  <c r="CK724" i="1"/>
  <c r="CJ724" i="1"/>
  <c r="CE724" i="1"/>
  <c r="CB724" i="1"/>
  <c r="BZ724" i="1"/>
  <c r="BX724" i="1"/>
  <c r="BW724" i="1"/>
  <c r="A724" i="1"/>
  <c r="CK723" i="1"/>
  <c r="CJ723" i="1"/>
  <c r="CE723" i="1"/>
  <c r="CB723" i="1"/>
  <c r="BZ723" i="1"/>
  <c r="BX723" i="1"/>
  <c r="BW723" i="1"/>
  <c r="A723" i="1"/>
  <c r="CK722" i="1"/>
  <c r="CJ722" i="1"/>
  <c r="CE722" i="1"/>
  <c r="CB722" i="1"/>
  <c r="BZ722" i="1"/>
  <c r="BX722" i="1"/>
  <c r="BW722" i="1"/>
  <c r="A722" i="1"/>
  <c r="CK721" i="1"/>
  <c r="CJ721" i="1"/>
  <c r="CE721" i="1"/>
  <c r="CB721" i="1"/>
  <c r="BZ721" i="1"/>
  <c r="BX721" i="1"/>
  <c r="BW721" i="1"/>
  <c r="A721" i="1"/>
  <c r="CK720" i="1"/>
  <c r="CJ720" i="1"/>
  <c r="CE720" i="1"/>
  <c r="CB720" i="1"/>
  <c r="BZ720" i="1"/>
  <c r="BX720" i="1"/>
  <c r="BW720" i="1"/>
  <c r="A720" i="1"/>
  <c r="CK719" i="1"/>
  <c r="CJ719" i="1"/>
  <c r="CE719" i="1"/>
  <c r="CB719" i="1"/>
  <c r="BZ719" i="1"/>
  <c r="BX719" i="1"/>
  <c r="BW719" i="1"/>
  <c r="A719" i="1"/>
  <c r="CK718" i="1"/>
  <c r="CJ718" i="1"/>
  <c r="CE718" i="1"/>
  <c r="CB718" i="1"/>
  <c r="BZ718" i="1"/>
  <c r="BX718" i="1"/>
  <c r="BW718" i="1"/>
  <c r="A718" i="1"/>
  <c r="CK717" i="1"/>
  <c r="CJ717" i="1"/>
  <c r="CE717" i="1"/>
  <c r="CB717" i="1"/>
  <c r="BZ717" i="1"/>
  <c r="BX717" i="1"/>
  <c r="BW717" i="1"/>
  <c r="A717" i="1"/>
  <c r="CK716" i="1"/>
  <c r="CJ716" i="1"/>
  <c r="CE716" i="1"/>
  <c r="CB716" i="1"/>
  <c r="BZ716" i="1"/>
  <c r="BX716" i="1"/>
  <c r="BW716" i="1"/>
  <c r="A716" i="1"/>
  <c r="CK715" i="1"/>
  <c r="CJ715" i="1"/>
  <c r="CE715" i="1"/>
  <c r="CB715" i="1"/>
  <c r="BZ715" i="1"/>
  <c r="BX715" i="1"/>
  <c r="BW715" i="1"/>
  <c r="A715" i="1"/>
  <c r="CK714" i="1"/>
  <c r="CJ714" i="1"/>
  <c r="CE714" i="1"/>
  <c r="CB714" i="1"/>
  <c r="BZ714" i="1"/>
  <c r="BX714" i="1"/>
  <c r="BW714" i="1"/>
  <c r="A714" i="1"/>
  <c r="CK713" i="1"/>
  <c r="CJ713" i="1"/>
  <c r="CE713" i="1"/>
  <c r="CB713" i="1"/>
  <c r="BZ713" i="1"/>
  <c r="BX713" i="1"/>
  <c r="BW713" i="1"/>
  <c r="A713" i="1"/>
  <c r="CK712" i="1"/>
  <c r="CJ712" i="1"/>
  <c r="CE712" i="1"/>
  <c r="CC712" i="1"/>
  <c r="CB712" i="1"/>
  <c r="BZ712" i="1"/>
  <c r="BX712" i="1"/>
  <c r="BW712" i="1"/>
  <c r="A712" i="1"/>
  <c r="CK711" i="1"/>
  <c r="CJ711" i="1"/>
  <c r="CE711" i="1"/>
  <c r="CC711" i="1"/>
  <c r="CB711" i="1"/>
  <c r="BZ711" i="1"/>
  <c r="BX711" i="1"/>
  <c r="BW711" i="1"/>
  <c r="A711" i="1"/>
  <c r="CK710" i="1"/>
  <c r="CJ710" i="1"/>
  <c r="CE710" i="1"/>
  <c r="CC710" i="1"/>
  <c r="CB710" i="1"/>
  <c r="BZ710" i="1"/>
  <c r="BX710" i="1"/>
  <c r="BW710" i="1"/>
  <c r="A710" i="1"/>
  <c r="CK709" i="1"/>
  <c r="CJ709" i="1"/>
  <c r="CE709" i="1"/>
  <c r="CC709" i="1"/>
  <c r="CB709" i="1"/>
  <c r="BZ709" i="1"/>
  <c r="BX709" i="1"/>
  <c r="BW709" i="1"/>
  <c r="A709" i="1"/>
  <c r="CK708" i="1"/>
  <c r="CJ708" i="1"/>
  <c r="CE708" i="1"/>
  <c r="CB708" i="1"/>
  <c r="BZ708" i="1"/>
  <c r="BX708" i="1"/>
  <c r="BW708" i="1"/>
  <c r="AT708" i="1"/>
  <c r="AS708" i="1"/>
  <c r="AR708" i="1"/>
  <c r="AQ708" i="1"/>
  <c r="AP708" i="1"/>
  <c r="AO708" i="1"/>
  <c r="A708" i="1"/>
  <c r="CK707" i="1"/>
  <c r="CJ707" i="1"/>
  <c r="CE707" i="1"/>
  <c r="CB707" i="1"/>
  <c r="BZ707" i="1"/>
  <c r="BX707" i="1"/>
  <c r="BW707" i="1"/>
  <c r="A707" i="1"/>
  <c r="CK706" i="1"/>
  <c r="CJ706" i="1"/>
  <c r="CE706" i="1"/>
  <c r="CB706" i="1"/>
  <c r="BZ706" i="1"/>
  <c r="BX706" i="1"/>
  <c r="BW706" i="1"/>
  <c r="A706" i="1"/>
  <c r="CK705" i="1"/>
  <c r="CJ705" i="1"/>
  <c r="CE705" i="1"/>
  <c r="CB705" i="1"/>
  <c r="BZ705" i="1"/>
  <c r="BX705" i="1"/>
  <c r="BW705" i="1"/>
  <c r="A705" i="1"/>
  <c r="CK704" i="1"/>
  <c r="CJ704" i="1"/>
  <c r="CE704" i="1"/>
  <c r="CB704" i="1"/>
  <c r="BZ704" i="1"/>
  <c r="BX704" i="1"/>
  <c r="BW704" i="1"/>
  <c r="A704" i="1"/>
  <c r="CK703" i="1"/>
  <c r="CJ703" i="1"/>
  <c r="CE703" i="1"/>
  <c r="CB703" i="1"/>
  <c r="BZ703" i="1"/>
  <c r="BX703" i="1"/>
  <c r="BW703" i="1"/>
  <c r="A703" i="1"/>
  <c r="CK702" i="1"/>
  <c r="CJ702" i="1"/>
  <c r="CE702" i="1"/>
  <c r="CB702" i="1"/>
  <c r="BZ702" i="1"/>
  <c r="BX702" i="1"/>
  <c r="BW702" i="1"/>
  <c r="A702" i="1"/>
  <c r="CK701" i="1"/>
  <c r="CJ701" i="1"/>
  <c r="CE701" i="1"/>
  <c r="CB701" i="1"/>
  <c r="BZ701" i="1"/>
  <c r="BX701" i="1"/>
  <c r="BW701" i="1"/>
  <c r="A701" i="1"/>
  <c r="CK700" i="1"/>
  <c r="CJ700" i="1"/>
  <c r="CE700" i="1"/>
  <c r="CB700" i="1"/>
  <c r="BZ700" i="1"/>
  <c r="BX700" i="1"/>
  <c r="BW700" i="1"/>
  <c r="AT700" i="1"/>
  <c r="AS700" i="1"/>
  <c r="AR700" i="1"/>
  <c r="AQ700" i="1"/>
  <c r="AP700" i="1"/>
  <c r="AO700" i="1"/>
  <c r="A700" i="1"/>
  <c r="CK699" i="1"/>
  <c r="CJ699" i="1"/>
  <c r="CE699" i="1"/>
  <c r="CB699" i="1"/>
  <c r="BZ699" i="1"/>
  <c r="BX699" i="1"/>
  <c r="BW699" i="1"/>
  <c r="AT699" i="1"/>
  <c r="AS699" i="1"/>
  <c r="AR699" i="1"/>
  <c r="AQ699" i="1"/>
  <c r="AP699" i="1"/>
  <c r="AO699" i="1"/>
  <c r="A699" i="1"/>
  <c r="CK698" i="1"/>
  <c r="CJ698" i="1"/>
  <c r="CE698" i="1"/>
  <c r="CB698" i="1"/>
  <c r="BZ698" i="1"/>
  <c r="BX698" i="1"/>
  <c r="BW698" i="1"/>
  <c r="AT698" i="1"/>
  <c r="AS698" i="1"/>
  <c r="AR698" i="1"/>
  <c r="AQ698" i="1"/>
  <c r="AP698" i="1"/>
  <c r="AO698" i="1"/>
  <c r="A698" i="1"/>
  <c r="CK697" i="1"/>
  <c r="CJ697" i="1"/>
  <c r="CE697" i="1"/>
  <c r="CB697" i="1"/>
  <c r="BZ697" i="1"/>
  <c r="BX697" i="1"/>
  <c r="BW697" i="1"/>
  <c r="AT697" i="1"/>
  <c r="AS697" i="1"/>
  <c r="AR697" i="1"/>
  <c r="AQ697" i="1"/>
  <c r="AP697" i="1"/>
  <c r="AO697" i="1"/>
  <c r="A697" i="1"/>
  <c r="CK696" i="1"/>
  <c r="CJ696" i="1"/>
  <c r="CE696" i="1"/>
  <c r="CB696" i="1"/>
  <c r="BZ696" i="1"/>
  <c r="BX696" i="1"/>
  <c r="BW696" i="1"/>
  <c r="AT696" i="1"/>
  <c r="AS696" i="1"/>
  <c r="AR696" i="1"/>
  <c r="AQ696" i="1"/>
  <c r="AP696" i="1"/>
  <c r="AO696" i="1"/>
  <c r="A696" i="1"/>
  <c r="CK695" i="1"/>
  <c r="CJ695" i="1"/>
  <c r="CE695" i="1"/>
  <c r="CB695" i="1"/>
  <c r="BZ695" i="1"/>
  <c r="BX695" i="1"/>
  <c r="BW695" i="1"/>
  <c r="AT695" i="1"/>
  <c r="AS695" i="1"/>
  <c r="AR695" i="1"/>
  <c r="AQ695" i="1"/>
  <c r="AP695" i="1"/>
  <c r="AO695" i="1"/>
  <c r="A695" i="1"/>
  <c r="CK694" i="1"/>
  <c r="CJ694" i="1"/>
  <c r="CE694" i="1"/>
  <c r="CB694" i="1"/>
  <c r="BZ694" i="1"/>
  <c r="BX694" i="1"/>
  <c r="BW694" i="1"/>
  <c r="A694" i="1"/>
  <c r="CK693" i="1"/>
  <c r="CJ693" i="1"/>
  <c r="CE693" i="1"/>
  <c r="CB693" i="1"/>
  <c r="BZ693" i="1"/>
  <c r="BX693" i="1"/>
  <c r="BW693" i="1"/>
  <c r="A693" i="1"/>
  <c r="CK692" i="1"/>
  <c r="CJ692" i="1"/>
  <c r="CE692" i="1"/>
  <c r="CB692" i="1"/>
  <c r="BZ692" i="1"/>
  <c r="BX692" i="1"/>
  <c r="BW692" i="1"/>
  <c r="A692" i="1"/>
  <c r="CK691" i="1"/>
  <c r="CJ691" i="1"/>
  <c r="CE691" i="1"/>
  <c r="CB691" i="1"/>
  <c r="BZ691" i="1"/>
  <c r="BX691" i="1"/>
  <c r="BW691" i="1"/>
  <c r="A691" i="1"/>
  <c r="CK690" i="1"/>
  <c r="CJ690" i="1"/>
  <c r="CE690" i="1"/>
  <c r="CB690" i="1"/>
  <c r="BZ690" i="1"/>
  <c r="BX690" i="1"/>
  <c r="BW690" i="1"/>
  <c r="AT690" i="1"/>
  <c r="AS690" i="1"/>
  <c r="AR690" i="1"/>
  <c r="AQ690" i="1"/>
  <c r="AP690" i="1"/>
  <c r="AO690" i="1"/>
  <c r="A690" i="1"/>
  <c r="CK689" i="1"/>
  <c r="CJ689" i="1"/>
  <c r="CE689" i="1"/>
  <c r="CB689" i="1"/>
  <c r="BZ689" i="1"/>
  <c r="BX689" i="1"/>
  <c r="BW689" i="1"/>
  <c r="AT689" i="1"/>
  <c r="AS689" i="1"/>
  <c r="AR689" i="1"/>
  <c r="AQ689" i="1"/>
  <c r="AP689" i="1"/>
  <c r="AO689" i="1"/>
  <c r="A689" i="1"/>
  <c r="CK688" i="1"/>
  <c r="CJ688" i="1"/>
  <c r="CE688" i="1"/>
  <c r="CB688" i="1"/>
  <c r="BZ688" i="1"/>
  <c r="BX688" i="1"/>
  <c r="BW688" i="1"/>
  <c r="AT688" i="1"/>
  <c r="AS688" i="1"/>
  <c r="AR688" i="1"/>
  <c r="AQ688" i="1"/>
  <c r="AP688" i="1"/>
  <c r="AO688" i="1"/>
  <c r="A688" i="1"/>
  <c r="CK687" i="1"/>
  <c r="CJ687" i="1"/>
  <c r="CE687" i="1"/>
  <c r="CB687" i="1"/>
  <c r="BZ687" i="1"/>
  <c r="BX687" i="1"/>
  <c r="BW687" i="1"/>
  <c r="AT687" i="1"/>
  <c r="AS687" i="1"/>
  <c r="AR687" i="1"/>
  <c r="AQ687" i="1"/>
  <c r="AP687" i="1"/>
  <c r="AO687" i="1"/>
  <c r="A687" i="1"/>
  <c r="CK686" i="1"/>
  <c r="CJ686" i="1"/>
  <c r="CE686" i="1"/>
  <c r="CB686" i="1"/>
  <c r="BZ686" i="1"/>
  <c r="BX686" i="1"/>
  <c r="BW686" i="1"/>
  <c r="AT686" i="1"/>
  <c r="AS686" i="1"/>
  <c r="AR686" i="1"/>
  <c r="AQ686" i="1"/>
  <c r="AP686" i="1"/>
  <c r="AO686" i="1"/>
  <c r="A686" i="1"/>
  <c r="CK685" i="1"/>
  <c r="CJ685" i="1"/>
  <c r="CE685" i="1"/>
  <c r="CB685" i="1"/>
  <c r="BZ685" i="1"/>
  <c r="BX685" i="1"/>
  <c r="BW685" i="1"/>
  <c r="AT685" i="1"/>
  <c r="AS685" i="1"/>
  <c r="AR685" i="1"/>
  <c r="AQ685" i="1"/>
  <c r="AP685" i="1"/>
  <c r="AO685" i="1"/>
  <c r="A685" i="1"/>
  <c r="CK684" i="1"/>
  <c r="CJ684" i="1"/>
  <c r="CE684" i="1"/>
  <c r="CB684" i="1"/>
  <c r="BZ684" i="1"/>
  <c r="BX684" i="1"/>
  <c r="BW684" i="1"/>
  <c r="A684" i="1"/>
  <c r="CK683" i="1"/>
  <c r="CJ683" i="1"/>
  <c r="CE683" i="1"/>
  <c r="CB683" i="1"/>
  <c r="BZ683" i="1"/>
  <c r="BX683" i="1"/>
  <c r="BW683" i="1"/>
  <c r="A683" i="1"/>
  <c r="CK682" i="1"/>
  <c r="CJ682" i="1"/>
  <c r="CE682" i="1"/>
  <c r="CB682" i="1"/>
  <c r="BZ682" i="1"/>
  <c r="BX682" i="1"/>
  <c r="BW682" i="1"/>
  <c r="A682" i="1"/>
  <c r="CK681" i="1"/>
  <c r="CJ681" i="1"/>
  <c r="CE681" i="1"/>
  <c r="CB681" i="1"/>
  <c r="BZ681" i="1"/>
  <c r="BX681" i="1"/>
  <c r="BW681" i="1"/>
  <c r="A681" i="1"/>
  <c r="CK680" i="1"/>
  <c r="CJ680" i="1"/>
  <c r="CE680" i="1"/>
  <c r="CB680" i="1"/>
  <c r="BZ680" i="1"/>
  <c r="BX680" i="1"/>
  <c r="BW680" i="1"/>
  <c r="A680" i="1"/>
  <c r="CK679" i="1"/>
  <c r="CJ679" i="1"/>
  <c r="CE679" i="1"/>
  <c r="CB679" i="1"/>
  <c r="BZ679" i="1"/>
  <c r="BX679" i="1"/>
  <c r="BW679" i="1"/>
  <c r="A679" i="1"/>
  <c r="CK678" i="1"/>
  <c r="CJ678" i="1"/>
  <c r="CE678" i="1"/>
  <c r="CB678" i="1"/>
  <c r="BZ678" i="1"/>
  <c r="BX678" i="1"/>
  <c r="BW678" i="1"/>
  <c r="A678" i="1"/>
  <c r="CK677" i="1"/>
  <c r="CJ677" i="1"/>
  <c r="CE677" i="1"/>
  <c r="CB677" i="1"/>
  <c r="BZ677" i="1"/>
  <c r="BX677" i="1"/>
  <c r="BW677" i="1"/>
  <c r="A677" i="1"/>
  <c r="CK676" i="1"/>
  <c r="CJ676" i="1"/>
  <c r="CE676" i="1"/>
  <c r="CB676" i="1"/>
  <c r="BZ676" i="1"/>
  <c r="BX676" i="1"/>
  <c r="BW676" i="1"/>
  <c r="A676" i="1"/>
  <c r="CK675" i="1"/>
  <c r="CJ675" i="1"/>
  <c r="CE675" i="1"/>
  <c r="CB675" i="1"/>
  <c r="BZ675" i="1"/>
  <c r="BX675" i="1"/>
  <c r="BW675" i="1"/>
  <c r="A675" i="1"/>
  <c r="CK674" i="1"/>
  <c r="CJ674" i="1"/>
  <c r="CE674" i="1"/>
  <c r="CB674" i="1"/>
  <c r="BZ674" i="1"/>
  <c r="BX674" i="1"/>
  <c r="BW674" i="1"/>
  <c r="A674" i="1"/>
  <c r="CK673" i="1"/>
  <c r="CJ673" i="1"/>
  <c r="CE673" i="1"/>
  <c r="CB673" i="1"/>
  <c r="BZ673" i="1"/>
  <c r="BX673" i="1"/>
  <c r="BW673" i="1"/>
  <c r="AT673" i="1"/>
  <c r="AS673" i="1"/>
  <c r="AR673" i="1"/>
  <c r="AQ673" i="1"/>
  <c r="AP673" i="1"/>
  <c r="AO673" i="1"/>
  <c r="A673" i="1"/>
  <c r="CK672" i="1"/>
  <c r="CJ672" i="1"/>
  <c r="CE672" i="1"/>
  <c r="CB672" i="1"/>
  <c r="BZ672" i="1"/>
  <c r="BX672" i="1"/>
  <c r="BW672" i="1"/>
  <c r="AT672" i="1"/>
  <c r="AS672" i="1"/>
  <c r="AR672" i="1"/>
  <c r="AQ672" i="1"/>
  <c r="AP672" i="1"/>
  <c r="AO672" i="1"/>
  <c r="A672" i="1"/>
  <c r="CK671" i="1"/>
  <c r="CJ671" i="1"/>
  <c r="CE671" i="1"/>
  <c r="CB671" i="1"/>
  <c r="BZ671" i="1"/>
  <c r="BX671" i="1"/>
  <c r="BW671" i="1"/>
  <c r="AT671" i="1"/>
  <c r="AS671" i="1"/>
  <c r="AR671" i="1"/>
  <c r="AQ671" i="1"/>
  <c r="AP671" i="1"/>
  <c r="AO671" i="1"/>
  <c r="A671" i="1"/>
  <c r="CK670" i="1"/>
  <c r="CJ670" i="1"/>
  <c r="CE670" i="1"/>
  <c r="CB670" i="1"/>
  <c r="BZ670" i="1"/>
  <c r="BX670" i="1"/>
  <c r="BW670" i="1"/>
  <c r="AT670" i="1"/>
  <c r="AS670" i="1"/>
  <c r="AR670" i="1"/>
  <c r="AQ670" i="1"/>
  <c r="AP670" i="1"/>
  <c r="AO670" i="1"/>
  <c r="A670" i="1"/>
  <c r="CK669" i="1"/>
  <c r="CJ669" i="1"/>
  <c r="CE669" i="1"/>
  <c r="CB669" i="1"/>
  <c r="BZ669" i="1"/>
  <c r="BX669" i="1"/>
  <c r="BW669" i="1"/>
  <c r="AT669" i="1"/>
  <c r="AS669" i="1"/>
  <c r="AR669" i="1"/>
  <c r="AQ669" i="1"/>
  <c r="AP669" i="1"/>
  <c r="AO669" i="1"/>
  <c r="A669" i="1"/>
  <c r="CK668" i="1"/>
  <c r="CJ668" i="1"/>
  <c r="CE668" i="1"/>
  <c r="CB668" i="1"/>
  <c r="BZ668" i="1"/>
  <c r="BX668" i="1"/>
  <c r="BW668" i="1"/>
  <c r="AT668" i="1"/>
  <c r="AS668" i="1"/>
  <c r="AR668" i="1"/>
  <c r="AQ668" i="1"/>
  <c r="AP668" i="1"/>
  <c r="AO668" i="1"/>
  <c r="A668" i="1"/>
  <c r="CK667" i="1"/>
  <c r="CJ667" i="1"/>
  <c r="CE667" i="1"/>
  <c r="CB667" i="1"/>
  <c r="BZ667" i="1"/>
  <c r="BX667" i="1"/>
  <c r="BW667" i="1"/>
  <c r="AT667" i="1"/>
  <c r="AS667" i="1"/>
  <c r="AR667" i="1"/>
  <c r="AQ667" i="1"/>
  <c r="AP667" i="1"/>
  <c r="AO667" i="1"/>
  <c r="A667" i="1"/>
  <c r="CK666" i="1"/>
  <c r="CJ666" i="1"/>
  <c r="CE666" i="1"/>
  <c r="CB666" i="1"/>
  <c r="BZ666" i="1"/>
  <c r="BX666" i="1"/>
  <c r="BW666" i="1"/>
  <c r="A666" i="1"/>
  <c r="CK665" i="1"/>
  <c r="CJ665" i="1"/>
  <c r="CE665" i="1"/>
  <c r="CB665" i="1"/>
  <c r="BZ665" i="1"/>
  <c r="BX665" i="1"/>
  <c r="BW665" i="1"/>
  <c r="A665" i="1"/>
  <c r="CK664" i="1"/>
  <c r="CJ664" i="1"/>
  <c r="CE664" i="1"/>
  <c r="CB664" i="1"/>
  <c r="BZ664" i="1"/>
  <c r="BX664" i="1"/>
  <c r="BW664" i="1"/>
  <c r="A664" i="1"/>
  <c r="CK663" i="1"/>
  <c r="CJ663" i="1"/>
  <c r="CE663" i="1"/>
  <c r="CB663" i="1"/>
  <c r="BZ663" i="1"/>
  <c r="BX663" i="1"/>
  <c r="BW663" i="1"/>
  <c r="A663" i="1"/>
  <c r="CK662" i="1"/>
  <c r="CJ662" i="1"/>
  <c r="CE662" i="1"/>
  <c r="CB662" i="1"/>
  <c r="BZ662" i="1"/>
  <c r="BX662" i="1"/>
  <c r="BW662" i="1"/>
  <c r="A662" i="1"/>
  <c r="CK661" i="1"/>
  <c r="CJ661" i="1"/>
  <c r="CE661" i="1"/>
  <c r="CB661" i="1"/>
  <c r="BZ661" i="1"/>
  <c r="BX661" i="1"/>
  <c r="BW661" i="1"/>
  <c r="A661" i="1"/>
  <c r="CK660" i="1"/>
  <c r="CJ660" i="1"/>
  <c r="CE660" i="1"/>
  <c r="CB660" i="1"/>
  <c r="BZ660" i="1"/>
  <c r="BX660" i="1"/>
  <c r="BW660" i="1"/>
  <c r="A660" i="1"/>
  <c r="CK659" i="1"/>
  <c r="CJ659" i="1"/>
  <c r="CE659" i="1"/>
  <c r="CB659" i="1"/>
  <c r="BZ659" i="1"/>
  <c r="BX659" i="1"/>
  <c r="BW659" i="1"/>
  <c r="A659" i="1"/>
  <c r="CK658" i="1"/>
  <c r="CJ658" i="1"/>
  <c r="CE658" i="1"/>
  <c r="CB658" i="1"/>
  <c r="BZ658" i="1"/>
  <c r="BX658" i="1"/>
  <c r="BW658" i="1"/>
  <c r="A658" i="1"/>
  <c r="CK657" i="1"/>
  <c r="CJ657" i="1"/>
  <c r="CE657" i="1"/>
  <c r="CB657" i="1"/>
  <c r="BZ657" i="1"/>
  <c r="BX657" i="1"/>
  <c r="BW657" i="1"/>
  <c r="A657" i="1"/>
  <c r="CK656" i="1"/>
  <c r="CJ656" i="1"/>
  <c r="CE656" i="1"/>
  <c r="CB656" i="1"/>
  <c r="BZ656" i="1"/>
  <c r="BX656" i="1"/>
  <c r="BW656" i="1"/>
  <c r="A656" i="1"/>
  <c r="CK655" i="1"/>
  <c r="CJ655" i="1"/>
  <c r="CE655" i="1"/>
  <c r="CB655" i="1"/>
  <c r="BZ655" i="1"/>
  <c r="BX655" i="1"/>
  <c r="BW655" i="1"/>
  <c r="A655" i="1"/>
  <c r="CK654" i="1"/>
  <c r="CJ654" i="1"/>
  <c r="CE654" i="1"/>
  <c r="CB654" i="1"/>
  <c r="BZ654" i="1"/>
  <c r="BX654" i="1"/>
  <c r="BW654" i="1"/>
  <c r="A654" i="1"/>
  <c r="CK653" i="1"/>
  <c r="CJ653" i="1"/>
  <c r="CE653" i="1"/>
  <c r="CB653" i="1"/>
  <c r="BZ653" i="1"/>
  <c r="BX653" i="1"/>
  <c r="BW653" i="1"/>
  <c r="A653" i="1"/>
  <c r="CK652" i="1"/>
  <c r="CJ652" i="1"/>
  <c r="CE652" i="1"/>
  <c r="CB652" i="1"/>
  <c r="BZ652" i="1"/>
  <c r="BX652" i="1"/>
  <c r="BW652" i="1"/>
  <c r="A652" i="1"/>
  <c r="CK651" i="1"/>
  <c r="CJ651" i="1"/>
  <c r="CE651" i="1"/>
  <c r="CB651" i="1"/>
  <c r="BZ651" i="1"/>
  <c r="BX651" i="1"/>
  <c r="BW651" i="1"/>
  <c r="A651" i="1"/>
  <c r="CK650" i="1"/>
  <c r="CJ650" i="1"/>
  <c r="CE650" i="1"/>
  <c r="CB650" i="1"/>
  <c r="BZ650" i="1"/>
  <c r="BX650" i="1"/>
  <c r="BW650" i="1"/>
  <c r="A650" i="1"/>
  <c r="CK649" i="1"/>
  <c r="CJ649" i="1"/>
  <c r="CE649" i="1"/>
  <c r="CB649" i="1"/>
  <c r="BZ649" i="1"/>
  <c r="BX649" i="1"/>
  <c r="BW649" i="1"/>
  <c r="A649" i="1"/>
  <c r="CK648" i="1"/>
  <c r="CJ648" i="1"/>
  <c r="CE648" i="1"/>
  <c r="CB648" i="1"/>
  <c r="BZ648" i="1"/>
  <c r="BX648" i="1"/>
  <c r="BW648" i="1"/>
  <c r="A648" i="1"/>
  <c r="CK647" i="1"/>
  <c r="CJ647" i="1"/>
  <c r="CE647" i="1"/>
  <c r="CB647" i="1"/>
  <c r="BZ647" i="1"/>
  <c r="BX647" i="1"/>
  <c r="BW647" i="1"/>
  <c r="A647" i="1"/>
  <c r="CK646" i="1"/>
  <c r="CJ646" i="1"/>
  <c r="CE646" i="1"/>
  <c r="CB646" i="1"/>
  <c r="BZ646" i="1"/>
  <c r="BX646" i="1"/>
  <c r="BW646" i="1"/>
  <c r="AT646" i="1"/>
  <c r="AS646" i="1"/>
  <c r="AR646" i="1"/>
  <c r="AQ646" i="1"/>
  <c r="AP646" i="1"/>
  <c r="AO646" i="1"/>
  <c r="A646" i="1"/>
  <c r="CK645" i="1"/>
  <c r="CJ645" i="1"/>
  <c r="CE645" i="1"/>
  <c r="CB645" i="1"/>
  <c r="BZ645" i="1"/>
  <c r="BX645" i="1"/>
  <c r="BW645" i="1"/>
  <c r="AT645" i="1"/>
  <c r="AS645" i="1"/>
  <c r="AR645" i="1"/>
  <c r="AQ645" i="1"/>
  <c r="AP645" i="1"/>
  <c r="AO645" i="1"/>
  <c r="A645" i="1"/>
  <c r="CK644" i="1"/>
  <c r="CJ644" i="1"/>
  <c r="CE644" i="1"/>
  <c r="CB644" i="1"/>
  <c r="BZ644" i="1"/>
  <c r="BX644" i="1"/>
  <c r="BW644" i="1"/>
  <c r="AT644" i="1"/>
  <c r="AS644" i="1"/>
  <c r="AR644" i="1"/>
  <c r="AQ644" i="1"/>
  <c r="AP644" i="1"/>
  <c r="AO644" i="1"/>
  <c r="A644" i="1"/>
  <c r="CK643" i="1"/>
  <c r="CJ643" i="1"/>
  <c r="CE643" i="1"/>
  <c r="CB643" i="1"/>
  <c r="BZ643" i="1"/>
  <c r="BX643" i="1"/>
  <c r="BW643" i="1"/>
  <c r="AT643" i="1"/>
  <c r="AS643" i="1"/>
  <c r="AR643" i="1"/>
  <c r="AQ643" i="1"/>
  <c r="AP643" i="1"/>
  <c r="AO643" i="1"/>
  <c r="A643" i="1"/>
  <c r="CK642" i="1"/>
  <c r="CJ642" i="1"/>
  <c r="CE642" i="1"/>
  <c r="CC642" i="1"/>
  <c r="CB642" i="1"/>
  <c r="BZ642" i="1"/>
  <c r="BX642" i="1"/>
  <c r="BW642" i="1"/>
  <c r="A642" i="1"/>
  <c r="CK641" i="1"/>
  <c r="CJ641" i="1"/>
  <c r="CE641" i="1"/>
  <c r="CC641" i="1"/>
  <c r="CB641" i="1"/>
  <c r="BZ641" i="1"/>
  <c r="BX641" i="1"/>
  <c r="BW641" i="1"/>
  <c r="A641" i="1"/>
  <c r="CK640" i="1"/>
  <c r="CJ640" i="1"/>
  <c r="CE640" i="1"/>
  <c r="CC640" i="1"/>
  <c r="CB640" i="1"/>
  <c r="BZ640" i="1"/>
  <c r="BX640" i="1"/>
  <c r="BW640" i="1"/>
  <c r="AT640" i="1"/>
  <c r="AS640" i="1"/>
  <c r="AR640" i="1"/>
  <c r="AQ640" i="1"/>
  <c r="AP640" i="1"/>
  <c r="AO640" i="1"/>
  <c r="A640" i="1"/>
  <c r="CK639" i="1"/>
  <c r="CJ639" i="1"/>
  <c r="CE639" i="1"/>
  <c r="CB639" i="1"/>
  <c r="BZ639" i="1"/>
  <c r="BX639" i="1"/>
  <c r="BW639" i="1"/>
  <c r="AT639" i="1"/>
  <c r="AS639" i="1"/>
  <c r="AR639" i="1"/>
  <c r="AQ639" i="1"/>
  <c r="AP639" i="1"/>
  <c r="AO639" i="1"/>
  <c r="A639" i="1"/>
  <c r="CK638" i="1"/>
  <c r="CJ638" i="1"/>
  <c r="CE638" i="1"/>
  <c r="CB638" i="1"/>
  <c r="BZ638" i="1"/>
  <c r="BX638" i="1"/>
  <c r="BW638" i="1"/>
  <c r="AT638" i="1"/>
  <c r="AS638" i="1"/>
  <c r="AR638" i="1"/>
  <c r="AQ638" i="1"/>
  <c r="AP638" i="1"/>
  <c r="AO638" i="1"/>
  <c r="A638" i="1"/>
  <c r="CK637" i="1"/>
  <c r="CJ637" i="1"/>
  <c r="CE637" i="1"/>
  <c r="CB637" i="1"/>
  <c r="BZ637" i="1"/>
  <c r="BX637" i="1"/>
  <c r="BW637" i="1"/>
  <c r="AT637" i="1"/>
  <c r="AS637" i="1"/>
  <c r="AR637" i="1"/>
  <c r="AQ637" i="1"/>
  <c r="AP637" i="1"/>
  <c r="AO637" i="1"/>
  <c r="A637" i="1"/>
  <c r="CK636" i="1"/>
  <c r="CJ636" i="1"/>
  <c r="CE636" i="1"/>
  <c r="CB636" i="1"/>
  <c r="BZ636" i="1"/>
  <c r="BX636" i="1"/>
  <c r="BW636" i="1"/>
  <c r="AT636" i="1"/>
  <c r="AS636" i="1"/>
  <c r="AR636" i="1"/>
  <c r="AQ636" i="1"/>
  <c r="AP636" i="1"/>
  <c r="AO636" i="1"/>
  <c r="A636" i="1"/>
  <c r="CK635" i="1"/>
  <c r="CJ635" i="1"/>
  <c r="CE635" i="1"/>
  <c r="CB635" i="1"/>
  <c r="BZ635" i="1"/>
  <c r="BX635" i="1"/>
  <c r="BW635" i="1"/>
  <c r="AT635" i="1"/>
  <c r="AS635" i="1"/>
  <c r="AR635" i="1"/>
  <c r="AQ635" i="1"/>
  <c r="AP635" i="1"/>
  <c r="AO635" i="1"/>
  <c r="A635" i="1"/>
  <c r="CK634" i="1"/>
  <c r="CJ634" i="1"/>
  <c r="CE634" i="1"/>
  <c r="CB634" i="1"/>
  <c r="BZ634" i="1"/>
  <c r="BX634" i="1"/>
  <c r="BW634" i="1"/>
  <c r="AT634" i="1"/>
  <c r="AS634" i="1"/>
  <c r="AR634" i="1"/>
  <c r="AQ634" i="1"/>
  <c r="AP634" i="1"/>
  <c r="AO634" i="1"/>
  <c r="A634" i="1"/>
  <c r="CK633" i="1"/>
  <c r="CJ633" i="1"/>
  <c r="CE633" i="1"/>
  <c r="CB633" i="1"/>
  <c r="BZ633" i="1"/>
  <c r="BX633" i="1"/>
  <c r="BW633" i="1"/>
  <c r="A633" i="1"/>
  <c r="CK632" i="1"/>
  <c r="CJ632" i="1"/>
  <c r="CE632" i="1"/>
  <c r="CB632" i="1"/>
  <c r="BZ632" i="1"/>
  <c r="BX632" i="1"/>
  <c r="BW632" i="1"/>
  <c r="A632" i="1"/>
  <c r="CK631" i="1"/>
  <c r="CJ631" i="1"/>
  <c r="CE631" i="1"/>
  <c r="CB631" i="1"/>
  <c r="BZ631" i="1"/>
  <c r="BX631" i="1"/>
  <c r="BW631" i="1"/>
  <c r="AT631" i="1"/>
  <c r="AS631" i="1"/>
  <c r="AR631" i="1"/>
  <c r="AQ631" i="1"/>
  <c r="AP631" i="1"/>
  <c r="AO631" i="1"/>
  <c r="A631" i="1"/>
  <c r="CK630" i="1"/>
  <c r="CJ630" i="1"/>
  <c r="CE630" i="1"/>
  <c r="CB630" i="1"/>
  <c r="BZ630" i="1"/>
  <c r="BX630" i="1"/>
  <c r="BW630" i="1"/>
  <c r="AT630" i="1"/>
  <c r="AS630" i="1"/>
  <c r="AR630" i="1"/>
  <c r="AQ630" i="1"/>
  <c r="AP630" i="1"/>
  <c r="AO630" i="1"/>
  <c r="A630" i="1"/>
  <c r="CK629" i="1"/>
  <c r="CJ629" i="1"/>
  <c r="CE629" i="1"/>
  <c r="CB629" i="1"/>
  <c r="BZ629" i="1"/>
  <c r="BX629" i="1"/>
  <c r="BW629" i="1"/>
  <c r="AT629" i="1"/>
  <c r="AS629" i="1"/>
  <c r="AR629" i="1"/>
  <c r="AQ629" i="1"/>
  <c r="AP629" i="1"/>
  <c r="AO629" i="1"/>
  <c r="A629" i="1"/>
  <c r="CK628" i="1"/>
  <c r="CJ628" i="1"/>
  <c r="CE628" i="1"/>
  <c r="CB628" i="1"/>
  <c r="BZ628" i="1"/>
  <c r="BX628" i="1"/>
  <c r="BW628" i="1"/>
  <c r="A628" i="1"/>
  <c r="CK627" i="1"/>
  <c r="CJ627" i="1"/>
  <c r="CE627" i="1"/>
  <c r="CB627" i="1"/>
  <c r="BZ627" i="1"/>
  <c r="BX627" i="1"/>
  <c r="BW627" i="1"/>
  <c r="A627" i="1"/>
  <c r="CK626" i="1"/>
  <c r="CJ626" i="1"/>
  <c r="CE626" i="1"/>
  <c r="CB626" i="1"/>
  <c r="BZ626" i="1"/>
  <c r="BX626" i="1"/>
  <c r="BW626" i="1"/>
  <c r="AT626" i="1"/>
  <c r="AS626" i="1"/>
  <c r="AR626" i="1"/>
  <c r="AQ626" i="1"/>
  <c r="AP626" i="1"/>
  <c r="AO626" i="1"/>
  <c r="A626" i="1"/>
  <c r="CK625" i="1"/>
  <c r="CJ625" i="1"/>
  <c r="CE625" i="1"/>
  <c r="CB625" i="1"/>
  <c r="BZ625" i="1"/>
  <c r="BX625" i="1"/>
  <c r="BW625" i="1"/>
  <c r="AT625" i="1"/>
  <c r="AS625" i="1"/>
  <c r="AR625" i="1"/>
  <c r="AQ625" i="1"/>
  <c r="AP625" i="1"/>
  <c r="AO625" i="1"/>
  <c r="A625" i="1"/>
  <c r="CK624" i="1"/>
  <c r="CJ624" i="1"/>
  <c r="CE624" i="1"/>
  <c r="CB624" i="1"/>
  <c r="BZ624" i="1"/>
  <c r="BX624" i="1"/>
  <c r="BW624" i="1"/>
  <c r="AT624" i="1"/>
  <c r="AS624" i="1"/>
  <c r="AR624" i="1"/>
  <c r="AQ624" i="1"/>
  <c r="AP624" i="1"/>
  <c r="AO624" i="1"/>
  <c r="A624" i="1"/>
  <c r="CK623" i="1"/>
  <c r="CJ623" i="1"/>
  <c r="CE623" i="1"/>
  <c r="CB623" i="1"/>
  <c r="BZ623" i="1"/>
  <c r="BX623" i="1"/>
  <c r="BW623" i="1"/>
  <c r="AT623" i="1"/>
  <c r="AS623" i="1"/>
  <c r="AR623" i="1"/>
  <c r="AQ623" i="1"/>
  <c r="AP623" i="1"/>
  <c r="AO623" i="1"/>
  <c r="A623" i="1"/>
  <c r="CK622" i="1"/>
  <c r="CJ622" i="1"/>
  <c r="CE622" i="1"/>
  <c r="CB622" i="1"/>
  <c r="BZ622" i="1"/>
  <c r="BX622" i="1"/>
  <c r="BW622" i="1"/>
  <c r="AT622" i="1"/>
  <c r="AS622" i="1"/>
  <c r="AR622" i="1"/>
  <c r="AQ622" i="1"/>
  <c r="AP622" i="1"/>
  <c r="AO622" i="1"/>
  <c r="A622" i="1"/>
  <c r="CK621" i="1"/>
  <c r="CJ621" i="1"/>
  <c r="CE621" i="1"/>
  <c r="CB621" i="1"/>
  <c r="BZ621" i="1"/>
  <c r="BX621" i="1"/>
  <c r="BW621" i="1"/>
  <c r="AT621" i="1"/>
  <c r="AS621" i="1"/>
  <c r="AR621" i="1"/>
  <c r="AQ621" i="1"/>
  <c r="AP621" i="1"/>
  <c r="AO621" i="1"/>
  <c r="A621" i="1"/>
  <c r="CK620" i="1"/>
  <c r="CJ620" i="1"/>
  <c r="CE620" i="1"/>
  <c r="CB620" i="1"/>
  <c r="BZ620" i="1"/>
  <c r="AT620" i="1"/>
  <c r="AS620" i="1"/>
  <c r="AR620" i="1"/>
  <c r="AQ620" i="1"/>
  <c r="AP620" i="1"/>
  <c r="AO620" i="1"/>
  <c r="A620" i="1"/>
  <c r="CK619" i="1"/>
  <c r="CJ619" i="1"/>
  <c r="CE619" i="1"/>
  <c r="CB619" i="1"/>
  <c r="BZ619" i="1"/>
  <c r="BX619" i="1"/>
  <c r="BW619" i="1"/>
  <c r="A619" i="1"/>
  <c r="CK618" i="1"/>
  <c r="CJ618" i="1"/>
  <c r="CE618" i="1"/>
  <c r="CB618" i="1"/>
  <c r="BZ618" i="1"/>
  <c r="BX618" i="1"/>
  <c r="BW618" i="1"/>
  <c r="A618" i="1"/>
  <c r="CK617" i="1"/>
  <c r="CJ617" i="1"/>
  <c r="CB617" i="1"/>
  <c r="BZ617" i="1"/>
  <c r="BX617" i="1"/>
  <c r="BW617" i="1"/>
  <c r="A617" i="1"/>
  <c r="CK616" i="1"/>
  <c r="CJ616" i="1"/>
  <c r="CB616" i="1"/>
  <c r="BZ616" i="1"/>
  <c r="BX616" i="1"/>
  <c r="BW616" i="1"/>
  <c r="A616" i="1"/>
  <c r="CK615" i="1"/>
  <c r="CJ615" i="1"/>
  <c r="CE615" i="1"/>
  <c r="CB615" i="1"/>
  <c r="BZ615" i="1"/>
  <c r="BX615" i="1"/>
  <c r="BW615" i="1"/>
  <c r="A615" i="1"/>
  <c r="CK614" i="1"/>
  <c r="CJ614" i="1"/>
  <c r="CE614" i="1"/>
  <c r="CB614" i="1"/>
  <c r="BZ614" i="1"/>
  <c r="BX614" i="1"/>
  <c r="BW614" i="1"/>
  <c r="A614" i="1"/>
  <c r="CK613" i="1"/>
  <c r="CJ613" i="1"/>
  <c r="CE613" i="1"/>
  <c r="CB613" i="1"/>
  <c r="BZ613" i="1"/>
  <c r="BX613" i="1"/>
  <c r="BW613" i="1"/>
  <c r="A613" i="1"/>
  <c r="CK612" i="1"/>
  <c r="CJ612" i="1"/>
  <c r="CE612" i="1"/>
  <c r="CB612" i="1"/>
  <c r="BZ612" i="1"/>
  <c r="BX612" i="1"/>
  <c r="BW612" i="1"/>
  <c r="A612" i="1"/>
  <c r="CK611" i="1"/>
  <c r="CJ611" i="1"/>
  <c r="CE611" i="1"/>
  <c r="CB611" i="1"/>
  <c r="BZ611" i="1"/>
  <c r="BX611" i="1"/>
  <c r="BW611" i="1"/>
  <c r="A611" i="1"/>
  <c r="CK610" i="1"/>
  <c r="CJ610" i="1"/>
  <c r="CE610" i="1"/>
  <c r="CB610" i="1"/>
  <c r="BZ610" i="1"/>
  <c r="BX610" i="1"/>
  <c r="BW610" i="1"/>
  <c r="A610" i="1"/>
  <c r="CK609" i="1"/>
  <c r="CJ609" i="1"/>
  <c r="CE609" i="1"/>
  <c r="CB609" i="1"/>
  <c r="BZ609" i="1"/>
  <c r="AT609" i="1"/>
  <c r="AS609" i="1"/>
  <c r="AR609" i="1"/>
  <c r="AQ609" i="1"/>
  <c r="AP609" i="1"/>
  <c r="AO609" i="1"/>
  <c r="A609" i="1"/>
  <c r="CK608" i="1"/>
  <c r="CJ608" i="1"/>
  <c r="CE608" i="1"/>
  <c r="CB608" i="1"/>
  <c r="BZ608" i="1"/>
  <c r="AT608" i="1"/>
  <c r="AS608" i="1"/>
  <c r="AR608" i="1"/>
  <c r="AQ608" i="1"/>
  <c r="AP608" i="1"/>
  <c r="AO608" i="1"/>
  <c r="A608" i="1"/>
  <c r="CK607" i="1"/>
  <c r="CJ607" i="1"/>
  <c r="CB607" i="1"/>
  <c r="BZ607" i="1"/>
  <c r="BX607" i="1"/>
  <c r="BW607" i="1"/>
  <c r="A607" i="1"/>
  <c r="CK606" i="1"/>
  <c r="CJ606" i="1"/>
  <c r="CE606" i="1"/>
  <c r="CB606" i="1"/>
  <c r="BZ606" i="1"/>
  <c r="BX606" i="1"/>
  <c r="BW606" i="1"/>
  <c r="A606" i="1"/>
  <c r="CK605" i="1"/>
  <c r="CJ605" i="1"/>
  <c r="CE605" i="1"/>
  <c r="CB605" i="1"/>
  <c r="BZ605" i="1"/>
  <c r="BX605" i="1"/>
  <c r="BW605" i="1"/>
  <c r="AT605" i="1"/>
  <c r="AS605" i="1"/>
  <c r="AR605" i="1"/>
  <c r="AQ605" i="1"/>
  <c r="AP605" i="1"/>
  <c r="AO605" i="1"/>
  <c r="A605" i="1"/>
  <c r="CK604" i="1"/>
  <c r="CJ604" i="1"/>
  <c r="CE604" i="1"/>
  <c r="CB604" i="1"/>
  <c r="BZ604" i="1"/>
  <c r="BX604" i="1"/>
  <c r="BW604" i="1"/>
  <c r="AT604" i="1"/>
  <c r="AS604" i="1"/>
  <c r="AR604" i="1"/>
  <c r="AQ604" i="1"/>
  <c r="AP604" i="1"/>
  <c r="AO604" i="1"/>
  <c r="A604" i="1"/>
  <c r="CK603" i="1"/>
  <c r="CJ603" i="1"/>
  <c r="CE603" i="1"/>
  <c r="CB603" i="1"/>
  <c r="BZ603" i="1"/>
  <c r="BX603" i="1"/>
  <c r="BW603" i="1"/>
  <c r="AT603" i="1"/>
  <c r="AS603" i="1"/>
  <c r="AR603" i="1"/>
  <c r="AQ603" i="1"/>
  <c r="AP603" i="1"/>
  <c r="AO603" i="1"/>
  <c r="A603" i="1"/>
  <c r="CK602" i="1"/>
  <c r="CJ602" i="1"/>
  <c r="CE602" i="1"/>
  <c r="CB602" i="1"/>
  <c r="BZ602" i="1"/>
  <c r="BX602" i="1"/>
  <c r="BW602" i="1"/>
  <c r="AT602" i="1"/>
  <c r="AS602" i="1"/>
  <c r="AR602" i="1"/>
  <c r="AQ602" i="1"/>
  <c r="AP602" i="1"/>
  <c r="AO602" i="1"/>
  <c r="A602" i="1"/>
  <c r="CK601" i="1"/>
  <c r="CJ601" i="1"/>
  <c r="CE601" i="1"/>
  <c r="CB601" i="1"/>
  <c r="BZ601" i="1"/>
  <c r="BX601" i="1"/>
  <c r="BW601" i="1"/>
  <c r="AT601" i="1"/>
  <c r="AS601" i="1"/>
  <c r="AR601" i="1"/>
  <c r="AQ601" i="1"/>
  <c r="AP601" i="1"/>
  <c r="AO601" i="1"/>
  <c r="A601" i="1"/>
  <c r="CK600" i="1"/>
  <c r="CJ600" i="1"/>
  <c r="CE600" i="1"/>
  <c r="CB600" i="1"/>
  <c r="BZ600" i="1"/>
  <c r="BX600" i="1"/>
  <c r="BW600" i="1"/>
  <c r="AT600" i="1"/>
  <c r="AS600" i="1"/>
  <c r="AR600" i="1"/>
  <c r="AQ600" i="1"/>
  <c r="AP600" i="1"/>
  <c r="AO600" i="1"/>
  <c r="A600" i="1"/>
  <c r="CK599" i="1"/>
  <c r="CJ599" i="1"/>
  <c r="CB599" i="1"/>
  <c r="BZ599" i="1"/>
  <c r="BX599" i="1"/>
  <c r="BW599" i="1"/>
  <c r="A599" i="1"/>
  <c r="CK598" i="1"/>
  <c r="CJ598" i="1"/>
  <c r="CB598" i="1"/>
  <c r="BZ598" i="1"/>
  <c r="BX598" i="1"/>
  <c r="BW598" i="1"/>
  <c r="A598" i="1"/>
  <c r="CK597" i="1"/>
  <c r="CJ597" i="1"/>
  <c r="CE597" i="1"/>
  <c r="CB597" i="1"/>
  <c r="BZ597" i="1"/>
  <c r="BX597" i="1"/>
  <c r="BW597" i="1"/>
  <c r="AT597" i="1"/>
  <c r="AS597" i="1"/>
  <c r="AR597" i="1"/>
  <c r="AQ597" i="1"/>
  <c r="AP597" i="1"/>
  <c r="AO597" i="1"/>
  <c r="A597" i="1"/>
  <c r="CK596" i="1"/>
  <c r="CJ596" i="1"/>
  <c r="CE596" i="1"/>
  <c r="CB596" i="1"/>
  <c r="BZ596" i="1"/>
  <c r="BX596" i="1"/>
  <c r="BW596" i="1"/>
  <c r="AT596" i="1"/>
  <c r="AS596" i="1"/>
  <c r="AR596" i="1"/>
  <c r="AQ596" i="1"/>
  <c r="AP596" i="1"/>
  <c r="AO596" i="1"/>
  <c r="A596" i="1"/>
  <c r="CK595" i="1"/>
  <c r="CJ595" i="1"/>
  <c r="CE595" i="1"/>
  <c r="CB595" i="1"/>
  <c r="BZ595" i="1"/>
  <c r="BX595" i="1"/>
  <c r="BW595" i="1"/>
  <c r="AT595" i="1"/>
  <c r="AS595" i="1"/>
  <c r="AR595" i="1"/>
  <c r="AQ595" i="1"/>
  <c r="AP595" i="1"/>
  <c r="AO595" i="1"/>
  <c r="A595" i="1"/>
  <c r="CK594" i="1"/>
  <c r="CJ594" i="1"/>
  <c r="CE594" i="1"/>
  <c r="CC594" i="1"/>
  <c r="CB594" i="1"/>
  <c r="BZ594" i="1"/>
  <c r="BX594" i="1"/>
  <c r="BW594" i="1"/>
  <c r="AT594" i="1"/>
  <c r="AS594" i="1"/>
  <c r="AR594" i="1"/>
  <c r="AQ594" i="1"/>
  <c r="AP594" i="1"/>
  <c r="AO594" i="1"/>
  <c r="A594" i="1"/>
  <c r="CK593" i="1"/>
  <c r="CJ593" i="1"/>
  <c r="CE593" i="1"/>
  <c r="CB593" i="1"/>
  <c r="BZ593" i="1"/>
  <c r="BX593" i="1"/>
  <c r="BW593" i="1"/>
  <c r="AT593" i="1"/>
  <c r="AS593" i="1"/>
  <c r="AR593" i="1"/>
  <c r="AQ593" i="1"/>
  <c r="AP593" i="1"/>
  <c r="AO593" i="1"/>
  <c r="A593" i="1"/>
  <c r="CK592" i="1"/>
  <c r="CJ592" i="1"/>
  <c r="CE592" i="1"/>
  <c r="CB592" i="1"/>
  <c r="BZ592" i="1"/>
  <c r="BX592" i="1"/>
  <c r="BW592" i="1"/>
  <c r="AT592" i="1"/>
  <c r="AS592" i="1"/>
  <c r="AR592" i="1"/>
  <c r="AQ592" i="1"/>
  <c r="AP592" i="1"/>
  <c r="AO592" i="1"/>
  <c r="A592" i="1"/>
  <c r="CK591" i="1"/>
  <c r="CJ591" i="1"/>
  <c r="CE591" i="1"/>
  <c r="CB591" i="1"/>
  <c r="BZ591" i="1"/>
  <c r="BX591" i="1"/>
  <c r="BW591" i="1"/>
  <c r="AT591" i="1"/>
  <c r="AS591" i="1"/>
  <c r="AR591" i="1"/>
  <c r="AQ591" i="1"/>
  <c r="AP591" i="1"/>
  <c r="AO591" i="1"/>
  <c r="A591" i="1"/>
  <c r="CK590" i="1"/>
  <c r="CJ590" i="1"/>
  <c r="CE590" i="1"/>
  <c r="CB590" i="1"/>
  <c r="BZ590" i="1"/>
  <c r="BX590" i="1"/>
  <c r="BW590" i="1"/>
  <c r="AT590" i="1"/>
  <c r="AS590" i="1"/>
  <c r="AR590" i="1"/>
  <c r="AQ590" i="1"/>
  <c r="AP590" i="1"/>
  <c r="AO590" i="1"/>
  <c r="A590" i="1"/>
  <c r="CK589" i="1"/>
  <c r="CJ589" i="1"/>
  <c r="CE589" i="1"/>
  <c r="CB589" i="1"/>
  <c r="BZ589" i="1"/>
  <c r="BX589" i="1"/>
  <c r="BW589" i="1"/>
  <c r="AT589" i="1"/>
  <c r="AS589" i="1"/>
  <c r="AR589" i="1"/>
  <c r="AQ589" i="1"/>
  <c r="AP589" i="1"/>
  <c r="AO589" i="1"/>
  <c r="A589" i="1"/>
  <c r="CK588" i="1"/>
  <c r="CJ588" i="1"/>
  <c r="CE588" i="1"/>
  <c r="CB588" i="1"/>
  <c r="BZ588" i="1"/>
  <c r="BX588" i="1"/>
  <c r="BW588" i="1"/>
  <c r="AT588" i="1"/>
  <c r="AS588" i="1"/>
  <c r="AR588" i="1"/>
  <c r="AQ588" i="1"/>
  <c r="AP588" i="1"/>
  <c r="AO588" i="1"/>
  <c r="A588" i="1"/>
  <c r="CK587" i="1"/>
  <c r="CJ587" i="1"/>
  <c r="CE587" i="1"/>
  <c r="CB587" i="1"/>
  <c r="BZ587" i="1"/>
  <c r="BX587" i="1"/>
  <c r="BW587" i="1"/>
  <c r="AT587" i="1"/>
  <c r="AS587" i="1"/>
  <c r="AR587" i="1"/>
  <c r="AQ587" i="1"/>
  <c r="AP587" i="1"/>
  <c r="AO587" i="1"/>
  <c r="A587" i="1"/>
  <c r="CK586" i="1"/>
  <c r="CJ586" i="1"/>
  <c r="CE586" i="1"/>
  <c r="CB586" i="1"/>
  <c r="BZ586" i="1"/>
  <c r="BX586" i="1"/>
  <c r="BW586" i="1"/>
  <c r="AT586" i="1"/>
  <c r="AS586" i="1"/>
  <c r="AR586" i="1"/>
  <c r="AQ586" i="1"/>
  <c r="AP586" i="1"/>
  <c r="AO586" i="1"/>
  <c r="A586" i="1"/>
  <c r="CK585" i="1"/>
  <c r="CJ585" i="1"/>
  <c r="CE585" i="1"/>
  <c r="CB585" i="1"/>
  <c r="BZ585" i="1"/>
  <c r="BX585" i="1"/>
  <c r="BW585" i="1"/>
  <c r="AT585" i="1"/>
  <c r="AS585" i="1"/>
  <c r="AR585" i="1"/>
  <c r="AQ585" i="1"/>
  <c r="AP585" i="1"/>
  <c r="AO585" i="1"/>
  <c r="A585" i="1"/>
  <c r="CK584" i="1"/>
  <c r="CJ584" i="1"/>
  <c r="CE584" i="1"/>
  <c r="CB584" i="1"/>
  <c r="BZ584" i="1"/>
  <c r="BX584" i="1"/>
  <c r="BW584" i="1"/>
  <c r="AT584" i="1"/>
  <c r="AS584" i="1"/>
  <c r="AR584" i="1"/>
  <c r="AQ584" i="1"/>
  <c r="AP584" i="1"/>
  <c r="AO584" i="1"/>
  <c r="A584" i="1"/>
  <c r="CK583" i="1"/>
  <c r="CJ583" i="1"/>
  <c r="CE583" i="1"/>
  <c r="CB583" i="1"/>
  <c r="BZ583" i="1"/>
  <c r="BX583" i="1"/>
  <c r="BW583" i="1"/>
  <c r="AT583" i="1"/>
  <c r="AS583" i="1"/>
  <c r="AR583" i="1"/>
  <c r="AQ583" i="1"/>
  <c r="AP583" i="1"/>
  <c r="AO583" i="1"/>
  <c r="A583" i="1"/>
  <c r="CK582" i="1"/>
  <c r="CJ582" i="1"/>
  <c r="CE582" i="1"/>
  <c r="CC582" i="1"/>
  <c r="CB582" i="1"/>
  <c r="BZ582" i="1"/>
  <c r="BX582" i="1"/>
  <c r="BW582" i="1"/>
  <c r="AT582" i="1"/>
  <c r="AS582" i="1"/>
  <c r="AR582" i="1"/>
  <c r="AQ582" i="1"/>
  <c r="AP582" i="1"/>
  <c r="AO582" i="1"/>
  <c r="A582" i="1"/>
  <c r="CK581" i="1"/>
  <c r="CJ581" i="1"/>
  <c r="CE581" i="1"/>
  <c r="CC581" i="1"/>
  <c r="CB581" i="1"/>
  <c r="BZ581" i="1"/>
  <c r="BX581" i="1"/>
  <c r="BW581" i="1"/>
  <c r="AT581" i="1"/>
  <c r="AS581" i="1"/>
  <c r="AR581" i="1"/>
  <c r="AQ581" i="1"/>
  <c r="AP581" i="1"/>
  <c r="AO581" i="1"/>
  <c r="A581" i="1"/>
  <c r="CK580" i="1"/>
  <c r="CJ580" i="1"/>
  <c r="CE580" i="1"/>
  <c r="CC580" i="1"/>
  <c r="CB580" i="1"/>
  <c r="BZ580" i="1"/>
  <c r="BX580" i="1"/>
  <c r="BW580" i="1"/>
  <c r="A580" i="1"/>
  <c r="CK579" i="1"/>
  <c r="CJ579" i="1"/>
  <c r="CE579" i="1"/>
  <c r="CC579" i="1"/>
  <c r="CB579" i="1"/>
  <c r="BZ579" i="1"/>
  <c r="BX579" i="1"/>
  <c r="BW579" i="1"/>
  <c r="A579" i="1"/>
  <c r="CK578" i="1"/>
  <c r="CJ578" i="1"/>
  <c r="CE578" i="1"/>
  <c r="CC578" i="1"/>
  <c r="CB578" i="1"/>
  <c r="BZ578" i="1"/>
  <c r="BX578" i="1"/>
  <c r="BW578" i="1"/>
  <c r="A578" i="1"/>
  <c r="CK577" i="1"/>
  <c r="CJ577" i="1"/>
  <c r="CE577" i="1"/>
  <c r="CB577" i="1"/>
  <c r="BZ577" i="1"/>
  <c r="BX577" i="1"/>
  <c r="BW577" i="1"/>
  <c r="A577" i="1"/>
  <c r="CK576" i="1"/>
  <c r="CJ576" i="1"/>
  <c r="CE576" i="1"/>
  <c r="CB576" i="1"/>
  <c r="BZ576" i="1"/>
  <c r="BX576" i="1"/>
  <c r="BW576" i="1"/>
  <c r="A576" i="1"/>
  <c r="CK575" i="1"/>
  <c r="CJ575" i="1"/>
  <c r="CE575" i="1"/>
  <c r="CB575" i="1"/>
  <c r="BZ575" i="1"/>
  <c r="BX575" i="1"/>
  <c r="BW575" i="1"/>
  <c r="A575" i="1"/>
  <c r="CK574" i="1"/>
  <c r="CJ574" i="1"/>
  <c r="CE574" i="1"/>
  <c r="CB574" i="1"/>
  <c r="BZ574" i="1"/>
  <c r="BX574" i="1"/>
  <c r="BW574" i="1"/>
  <c r="A574" i="1"/>
  <c r="CK573" i="1"/>
  <c r="CJ573" i="1"/>
  <c r="CE573" i="1"/>
  <c r="CB573" i="1"/>
  <c r="BZ573" i="1"/>
  <c r="BX573" i="1"/>
  <c r="BW573" i="1"/>
  <c r="A573" i="1"/>
  <c r="CK572" i="1"/>
  <c r="CJ572" i="1"/>
  <c r="CE572" i="1"/>
  <c r="CB572" i="1"/>
  <c r="BZ572" i="1"/>
  <c r="BX572" i="1"/>
  <c r="BW572" i="1"/>
  <c r="A572" i="1"/>
  <c r="CK571" i="1"/>
  <c r="CJ571" i="1"/>
  <c r="CE571" i="1"/>
  <c r="CB571" i="1"/>
  <c r="BZ571" i="1"/>
  <c r="BX571" i="1"/>
  <c r="BW571" i="1"/>
  <c r="A571" i="1"/>
  <c r="CK570" i="1"/>
  <c r="CJ570" i="1"/>
  <c r="CE570" i="1"/>
  <c r="CC570" i="1"/>
  <c r="CB570" i="1"/>
  <c r="BZ570" i="1"/>
  <c r="BX570" i="1"/>
  <c r="BW570" i="1"/>
  <c r="A570" i="1"/>
  <c r="CK569" i="1"/>
  <c r="CJ569" i="1"/>
  <c r="CE569" i="1"/>
  <c r="CC569" i="1"/>
  <c r="CB569" i="1"/>
  <c r="BZ569" i="1"/>
  <c r="BX569" i="1"/>
  <c r="BW569" i="1"/>
  <c r="A569" i="1"/>
  <c r="CK568" i="1"/>
  <c r="CJ568" i="1"/>
  <c r="CE568" i="1"/>
  <c r="CC568" i="1"/>
  <c r="CB568" i="1"/>
  <c r="BZ568" i="1"/>
  <c r="BX568" i="1"/>
  <c r="BW568" i="1"/>
  <c r="A568" i="1"/>
  <c r="CK567" i="1"/>
  <c r="CJ567" i="1"/>
  <c r="CE567" i="1"/>
  <c r="CC567" i="1"/>
  <c r="CB567" i="1"/>
  <c r="BZ567" i="1"/>
  <c r="BX567" i="1"/>
  <c r="BW567" i="1"/>
  <c r="A567" i="1"/>
  <c r="CK566" i="1"/>
  <c r="CJ566" i="1"/>
  <c r="CE566" i="1"/>
  <c r="CC566" i="1"/>
  <c r="CB566" i="1"/>
  <c r="BZ566" i="1"/>
  <c r="BX566" i="1"/>
  <c r="BW566" i="1"/>
  <c r="A566" i="1"/>
  <c r="CK565" i="1"/>
  <c r="CJ565" i="1"/>
  <c r="CE565" i="1"/>
  <c r="CC565" i="1"/>
  <c r="CB565" i="1"/>
  <c r="BZ565" i="1"/>
  <c r="BX565" i="1"/>
  <c r="BW565" i="1"/>
  <c r="A565" i="1"/>
  <c r="CK564" i="1"/>
  <c r="CJ564" i="1"/>
  <c r="CE564" i="1"/>
  <c r="CC564" i="1"/>
  <c r="CB564" i="1"/>
  <c r="BZ564" i="1"/>
  <c r="BX564" i="1"/>
  <c r="BW564" i="1"/>
  <c r="A564" i="1"/>
  <c r="CK563" i="1"/>
  <c r="CJ563" i="1"/>
  <c r="CE563" i="1"/>
  <c r="CC563" i="1"/>
  <c r="CB563" i="1"/>
  <c r="BZ563" i="1"/>
  <c r="BX563" i="1"/>
  <c r="BW563" i="1"/>
  <c r="A563" i="1"/>
  <c r="CK562" i="1"/>
  <c r="CJ562" i="1"/>
  <c r="CE562" i="1"/>
  <c r="CB562" i="1"/>
  <c r="BZ562" i="1"/>
  <c r="BX562" i="1"/>
  <c r="BW562" i="1"/>
  <c r="A562" i="1"/>
  <c r="CK561" i="1"/>
  <c r="CJ561" i="1"/>
  <c r="CE561" i="1"/>
  <c r="CB561" i="1"/>
  <c r="BZ561" i="1"/>
  <c r="BX561" i="1"/>
  <c r="BW561" i="1"/>
  <c r="A561" i="1"/>
  <c r="CK560" i="1"/>
  <c r="CJ560" i="1"/>
  <c r="CE560" i="1"/>
  <c r="CB560" i="1"/>
  <c r="BZ560" i="1"/>
  <c r="BX560" i="1"/>
  <c r="BW560" i="1"/>
  <c r="A560" i="1"/>
  <c r="CK559" i="1"/>
  <c r="CJ559" i="1"/>
  <c r="CE559" i="1"/>
  <c r="CB559" i="1"/>
  <c r="BZ559" i="1"/>
  <c r="BX559" i="1"/>
  <c r="BW559" i="1"/>
  <c r="A559" i="1"/>
  <c r="CK558" i="1"/>
  <c r="CJ558" i="1"/>
  <c r="CE558" i="1"/>
  <c r="CB558" i="1"/>
  <c r="BZ558" i="1"/>
  <c r="BX558" i="1"/>
  <c r="BW558" i="1"/>
  <c r="A558" i="1"/>
  <c r="CK557" i="1"/>
  <c r="CJ557" i="1"/>
  <c r="CE557" i="1"/>
  <c r="CB557" i="1"/>
  <c r="BZ557" i="1"/>
  <c r="BX557" i="1"/>
  <c r="BW557" i="1"/>
  <c r="A557" i="1"/>
  <c r="CK556" i="1"/>
  <c r="CJ556" i="1"/>
  <c r="CE556" i="1"/>
  <c r="CB556" i="1"/>
  <c r="BZ556" i="1"/>
  <c r="BX556" i="1"/>
  <c r="BW556" i="1"/>
  <c r="A556" i="1"/>
  <c r="CK555" i="1"/>
  <c r="CJ555" i="1"/>
  <c r="CE555" i="1"/>
  <c r="CB555" i="1"/>
  <c r="BZ555" i="1"/>
  <c r="BX555" i="1"/>
  <c r="BW555" i="1"/>
  <c r="A555" i="1"/>
  <c r="CK554" i="1"/>
  <c r="CJ554" i="1"/>
  <c r="CE554" i="1"/>
  <c r="CB554" i="1"/>
  <c r="BZ554" i="1"/>
  <c r="BX554" i="1"/>
  <c r="BW554" i="1"/>
  <c r="A554" i="1"/>
  <c r="CK553" i="1"/>
  <c r="CJ553" i="1"/>
  <c r="CE553" i="1"/>
  <c r="CB553" i="1"/>
  <c r="BZ553" i="1"/>
  <c r="BX553" i="1"/>
  <c r="BW553" i="1"/>
  <c r="A553" i="1"/>
  <c r="CK552" i="1"/>
  <c r="CJ552" i="1"/>
  <c r="CE552" i="1"/>
  <c r="CB552" i="1"/>
  <c r="BZ552" i="1"/>
  <c r="BX552" i="1"/>
  <c r="BW552" i="1"/>
  <c r="A552" i="1"/>
  <c r="CK551" i="1"/>
  <c r="CJ551" i="1"/>
  <c r="CE551" i="1"/>
  <c r="CB551" i="1"/>
  <c r="BZ551" i="1"/>
  <c r="BX551" i="1"/>
  <c r="BW551" i="1"/>
  <c r="A551" i="1"/>
  <c r="CK550" i="1"/>
  <c r="CJ550" i="1"/>
  <c r="CE550" i="1"/>
  <c r="CB550" i="1"/>
  <c r="BZ550" i="1"/>
  <c r="BX550" i="1"/>
  <c r="BW550" i="1"/>
  <c r="A550" i="1"/>
  <c r="CK549" i="1"/>
  <c r="CJ549" i="1"/>
  <c r="CE549" i="1"/>
  <c r="CB549" i="1"/>
  <c r="BZ549" i="1"/>
  <c r="BX549" i="1"/>
  <c r="BW549" i="1"/>
  <c r="A549" i="1"/>
  <c r="CK548" i="1"/>
  <c r="CJ548" i="1"/>
  <c r="CE548" i="1"/>
  <c r="CB548" i="1"/>
  <c r="BZ548" i="1"/>
  <c r="BX548" i="1"/>
  <c r="BW548" i="1"/>
  <c r="AT548" i="1"/>
  <c r="AS548" i="1"/>
  <c r="AR548" i="1"/>
  <c r="AQ548" i="1"/>
  <c r="AP548" i="1"/>
  <c r="AO548" i="1"/>
  <c r="A548" i="1"/>
  <c r="CK547" i="1"/>
  <c r="CJ547" i="1"/>
  <c r="CE547" i="1"/>
  <c r="CB547" i="1"/>
  <c r="BZ547" i="1"/>
  <c r="BX547" i="1"/>
  <c r="BW547" i="1"/>
  <c r="A547" i="1"/>
  <c r="CK546" i="1"/>
  <c r="CJ546" i="1"/>
  <c r="CE546" i="1"/>
  <c r="CB546" i="1"/>
  <c r="BZ546" i="1"/>
  <c r="BX546" i="1"/>
  <c r="BW546" i="1"/>
  <c r="A546" i="1"/>
  <c r="CK545" i="1"/>
  <c r="CJ545" i="1"/>
  <c r="CE545" i="1"/>
  <c r="CB545" i="1"/>
  <c r="BZ545" i="1"/>
  <c r="BX545" i="1"/>
  <c r="BW545" i="1"/>
  <c r="AT545" i="1"/>
  <c r="AS545" i="1"/>
  <c r="AR545" i="1"/>
  <c r="AQ545" i="1"/>
  <c r="AP545" i="1"/>
  <c r="AO545" i="1"/>
  <c r="A545" i="1"/>
  <c r="CK544" i="1"/>
  <c r="CJ544" i="1"/>
  <c r="CE544" i="1"/>
  <c r="CB544" i="1"/>
  <c r="BZ544" i="1"/>
  <c r="BX544" i="1"/>
  <c r="BW544" i="1"/>
  <c r="AT544" i="1"/>
  <c r="AS544" i="1"/>
  <c r="AR544" i="1"/>
  <c r="AQ544" i="1"/>
  <c r="AP544" i="1"/>
  <c r="AO544" i="1"/>
  <c r="A544" i="1"/>
  <c r="CK543" i="1"/>
  <c r="CJ543" i="1"/>
  <c r="CE543" i="1"/>
  <c r="CB543" i="1"/>
  <c r="BZ543" i="1"/>
  <c r="BX543" i="1"/>
  <c r="BW543" i="1"/>
  <c r="A543" i="1"/>
  <c r="CK542" i="1"/>
  <c r="CJ542" i="1"/>
  <c r="CE542" i="1"/>
  <c r="CB542" i="1"/>
  <c r="BZ542" i="1"/>
  <c r="BX542" i="1"/>
  <c r="BW542" i="1"/>
  <c r="A542" i="1"/>
  <c r="CK541" i="1"/>
  <c r="CJ541" i="1"/>
  <c r="CE541" i="1"/>
  <c r="CB541" i="1"/>
  <c r="BZ541" i="1"/>
  <c r="BX541" i="1"/>
  <c r="BW541" i="1"/>
  <c r="A541" i="1"/>
  <c r="CK540" i="1"/>
  <c r="CJ540" i="1"/>
  <c r="CE540" i="1"/>
  <c r="CB540" i="1"/>
  <c r="BZ540" i="1"/>
  <c r="BX540" i="1"/>
  <c r="BW540" i="1"/>
  <c r="A540" i="1"/>
  <c r="CK539" i="1"/>
  <c r="CJ539" i="1"/>
  <c r="CE539" i="1"/>
  <c r="CB539" i="1"/>
  <c r="BZ539" i="1"/>
  <c r="BX539" i="1"/>
  <c r="BW539" i="1"/>
  <c r="A539" i="1"/>
  <c r="CK538" i="1"/>
  <c r="CJ538" i="1"/>
  <c r="CE538" i="1"/>
  <c r="CB538" i="1"/>
  <c r="BZ538" i="1"/>
  <c r="BX538" i="1"/>
  <c r="BW538" i="1"/>
  <c r="A538" i="1"/>
  <c r="CK537" i="1"/>
  <c r="CJ537" i="1"/>
  <c r="CE537" i="1"/>
  <c r="CB537" i="1"/>
  <c r="BZ537" i="1"/>
  <c r="BX537" i="1"/>
  <c r="BW537" i="1"/>
  <c r="A537" i="1"/>
  <c r="CK536" i="1"/>
  <c r="CJ536" i="1"/>
  <c r="CE536" i="1"/>
  <c r="CB536" i="1"/>
  <c r="BZ536" i="1"/>
  <c r="BX536" i="1"/>
  <c r="BW536" i="1"/>
  <c r="A536" i="1"/>
  <c r="CK535" i="1"/>
  <c r="CJ535" i="1"/>
  <c r="CE535" i="1"/>
  <c r="CB535" i="1"/>
  <c r="BZ535" i="1"/>
  <c r="BX535" i="1"/>
  <c r="BW535" i="1"/>
  <c r="AT535" i="1"/>
  <c r="AS535" i="1"/>
  <c r="AR535" i="1"/>
  <c r="AQ535" i="1"/>
  <c r="AP535" i="1"/>
  <c r="AO535" i="1"/>
  <c r="A535" i="1"/>
  <c r="CK534" i="1"/>
  <c r="CJ534" i="1"/>
  <c r="CE534" i="1"/>
  <c r="CC534" i="1"/>
  <c r="CB534" i="1"/>
  <c r="BZ534" i="1"/>
  <c r="BX534" i="1"/>
  <c r="BW534" i="1"/>
  <c r="AT534" i="1"/>
  <c r="AS534" i="1"/>
  <c r="AR534" i="1"/>
  <c r="AQ534" i="1"/>
  <c r="AP534" i="1"/>
  <c r="AO534" i="1"/>
  <c r="A534" i="1"/>
  <c r="CK533" i="1"/>
  <c r="CJ533" i="1"/>
  <c r="CE533" i="1"/>
  <c r="CC533" i="1"/>
  <c r="CB533" i="1"/>
  <c r="BZ533" i="1"/>
  <c r="BX533" i="1"/>
  <c r="BW533" i="1"/>
  <c r="AT533" i="1"/>
  <c r="AS533" i="1"/>
  <c r="AR533" i="1"/>
  <c r="AQ533" i="1"/>
  <c r="AP533" i="1"/>
  <c r="AO533" i="1"/>
  <c r="A533" i="1"/>
  <c r="CK532" i="1"/>
  <c r="CJ532" i="1"/>
  <c r="CE532" i="1"/>
  <c r="CB532" i="1"/>
  <c r="BZ532" i="1"/>
  <c r="BX532" i="1"/>
  <c r="BW532" i="1"/>
  <c r="AT532" i="1"/>
  <c r="AS532" i="1"/>
  <c r="AR532" i="1"/>
  <c r="AQ532" i="1"/>
  <c r="AP532" i="1"/>
  <c r="AO532" i="1"/>
  <c r="A532" i="1"/>
  <c r="CK531" i="1"/>
  <c r="CJ531" i="1"/>
  <c r="CE531" i="1"/>
  <c r="CB531" i="1"/>
  <c r="BZ531" i="1"/>
  <c r="BX531" i="1"/>
  <c r="BW531" i="1"/>
  <c r="AT531" i="1"/>
  <c r="AS531" i="1"/>
  <c r="AR531" i="1"/>
  <c r="AQ531" i="1"/>
  <c r="AP531" i="1"/>
  <c r="AO531" i="1"/>
  <c r="A531" i="1"/>
  <c r="CK530" i="1"/>
  <c r="CJ530" i="1"/>
  <c r="CE530" i="1"/>
  <c r="CB530" i="1"/>
  <c r="BZ530" i="1"/>
  <c r="BX530" i="1"/>
  <c r="BW530" i="1"/>
  <c r="AT530" i="1"/>
  <c r="AS530" i="1"/>
  <c r="AR530" i="1"/>
  <c r="AQ530" i="1"/>
  <c r="AP530" i="1"/>
  <c r="AO530" i="1"/>
  <c r="A530" i="1"/>
  <c r="CK529" i="1"/>
  <c r="CJ529" i="1"/>
  <c r="CE529" i="1"/>
  <c r="CB529" i="1"/>
  <c r="BZ529" i="1"/>
  <c r="BX529" i="1"/>
  <c r="BW529" i="1"/>
  <c r="AT529" i="1"/>
  <c r="AS529" i="1"/>
  <c r="AR529" i="1"/>
  <c r="AQ529" i="1"/>
  <c r="AP529" i="1"/>
  <c r="AO529" i="1"/>
  <c r="A529" i="1"/>
  <c r="CK528" i="1"/>
  <c r="CJ528" i="1"/>
  <c r="CE528" i="1"/>
  <c r="CB528" i="1"/>
  <c r="BZ528" i="1"/>
  <c r="BX528" i="1"/>
  <c r="BW528" i="1"/>
  <c r="AT528" i="1"/>
  <c r="AS528" i="1"/>
  <c r="AR528" i="1"/>
  <c r="AQ528" i="1"/>
  <c r="AP528" i="1"/>
  <c r="AO528" i="1"/>
  <c r="A528" i="1"/>
  <c r="CK527" i="1"/>
  <c r="CJ527" i="1"/>
  <c r="CE527" i="1"/>
  <c r="CC527" i="1"/>
  <c r="CB527" i="1"/>
  <c r="BZ527" i="1"/>
  <c r="BX527" i="1"/>
  <c r="BW527" i="1"/>
  <c r="A527" i="1"/>
  <c r="CK526" i="1"/>
  <c r="CJ526" i="1"/>
  <c r="CE526" i="1"/>
  <c r="CC526" i="1"/>
  <c r="CB526" i="1"/>
  <c r="BZ526" i="1"/>
  <c r="BX526" i="1"/>
  <c r="BW526" i="1"/>
  <c r="A526" i="1"/>
  <c r="CK525" i="1"/>
  <c r="CJ525" i="1"/>
  <c r="CE525" i="1"/>
  <c r="CC525" i="1"/>
  <c r="CB525" i="1"/>
  <c r="BZ525" i="1"/>
  <c r="BX525" i="1"/>
  <c r="BW525" i="1"/>
  <c r="A525" i="1"/>
  <c r="CK524" i="1"/>
  <c r="CJ524" i="1"/>
  <c r="CE524" i="1"/>
  <c r="CC524" i="1"/>
  <c r="CB524" i="1"/>
  <c r="BZ524" i="1"/>
  <c r="BX524" i="1"/>
  <c r="BW524" i="1"/>
  <c r="A524" i="1"/>
  <c r="CK523" i="1"/>
  <c r="CJ523" i="1"/>
  <c r="CE523" i="1"/>
  <c r="CC523" i="1"/>
  <c r="CB523" i="1"/>
  <c r="BZ523" i="1"/>
  <c r="BX523" i="1"/>
  <c r="BW523" i="1"/>
  <c r="AT523" i="1"/>
  <c r="AS523" i="1"/>
  <c r="AR523" i="1"/>
  <c r="AQ523" i="1"/>
  <c r="AP523" i="1"/>
  <c r="AO523" i="1"/>
  <c r="A523" i="1"/>
  <c r="CK522" i="1"/>
  <c r="CJ522" i="1"/>
  <c r="CE522" i="1"/>
  <c r="CC522" i="1"/>
  <c r="CB522" i="1"/>
  <c r="BZ522" i="1"/>
  <c r="BX522" i="1"/>
  <c r="BW522" i="1"/>
  <c r="A522" i="1"/>
  <c r="CK521" i="1"/>
  <c r="CJ521" i="1"/>
  <c r="CE521" i="1"/>
  <c r="CC521" i="1"/>
  <c r="CB521" i="1"/>
  <c r="BZ521" i="1"/>
  <c r="BX521" i="1"/>
  <c r="BW521" i="1"/>
  <c r="A521" i="1"/>
  <c r="CK520" i="1"/>
  <c r="CJ520" i="1"/>
  <c r="CE520" i="1"/>
  <c r="CB520" i="1"/>
  <c r="BZ520" i="1"/>
  <c r="BX520" i="1"/>
  <c r="BW520" i="1"/>
  <c r="AT520" i="1"/>
  <c r="AS520" i="1"/>
  <c r="AR520" i="1"/>
  <c r="AQ520" i="1"/>
  <c r="AP520" i="1"/>
  <c r="AO520" i="1"/>
  <c r="A520" i="1"/>
  <c r="CK519" i="1"/>
  <c r="CJ519" i="1"/>
  <c r="CE519" i="1"/>
  <c r="CB519" i="1"/>
  <c r="BZ519" i="1"/>
  <c r="BX519" i="1"/>
  <c r="BW519" i="1"/>
  <c r="A519" i="1"/>
  <c r="CK518" i="1"/>
  <c r="CJ518" i="1"/>
  <c r="CE518" i="1"/>
  <c r="CB518" i="1"/>
  <c r="BZ518" i="1"/>
  <c r="BX518" i="1"/>
  <c r="BW518" i="1"/>
  <c r="A518" i="1"/>
  <c r="CM517" i="1"/>
  <c r="CK517" i="1"/>
  <c r="CJ517" i="1"/>
  <c r="CE517" i="1"/>
  <c r="CB517" i="1"/>
  <c r="BZ517" i="1"/>
  <c r="BU517" i="1"/>
  <c r="AT517" i="1"/>
  <c r="AS517" i="1"/>
  <c r="AR517" i="1"/>
  <c r="AQ517" i="1"/>
  <c r="AP517" i="1"/>
  <c r="AO517" i="1"/>
  <c r="AN517" i="1"/>
  <c r="A517" i="1"/>
  <c r="CM516" i="1"/>
  <c r="CK516" i="1"/>
  <c r="CJ516" i="1"/>
  <c r="CE516" i="1"/>
  <c r="CB516" i="1"/>
  <c r="BZ516" i="1"/>
  <c r="BU516" i="1"/>
  <c r="AT516" i="1"/>
  <c r="AS516" i="1"/>
  <c r="AR516" i="1"/>
  <c r="AQ516" i="1"/>
  <c r="AP516" i="1"/>
  <c r="AO516" i="1"/>
  <c r="AN516" i="1"/>
  <c r="A516" i="1"/>
  <c r="CK515" i="1"/>
  <c r="CJ515" i="1"/>
  <c r="CE515" i="1"/>
  <c r="CB515" i="1"/>
  <c r="BZ515" i="1"/>
  <c r="A515" i="1"/>
  <c r="CK514" i="1"/>
  <c r="CJ514" i="1"/>
  <c r="CH514" i="1"/>
  <c r="CE514" i="1"/>
  <c r="CB514" i="1"/>
  <c r="BZ514" i="1"/>
  <c r="A514" i="1"/>
  <c r="CK513" i="1"/>
  <c r="CJ513" i="1"/>
  <c r="CE513" i="1"/>
  <c r="CB513" i="1"/>
  <c r="BZ513" i="1"/>
  <c r="BX513" i="1"/>
  <c r="BW513" i="1"/>
  <c r="AT513" i="1"/>
  <c r="AS513" i="1"/>
  <c r="AR513" i="1"/>
  <c r="AQ513" i="1"/>
  <c r="AP513" i="1"/>
  <c r="AO513" i="1"/>
  <c r="A513" i="1"/>
  <c r="CK512" i="1"/>
  <c r="CJ512" i="1"/>
  <c r="CE512" i="1"/>
  <c r="CB512" i="1"/>
  <c r="BZ512" i="1"/>
  <c r="BX512" i="1"/>
  <c r="BW512" i="1"/>
  <c r="AT512" i="1"/>
  <c r="AS512" i="1"/>
  <c r="AR512" i="1"/>
  <c r="AQ512" i="1"/>
  <c r="AP512" i="1"/>
  <c r="AO512" i="1"/>
  <c r="A512" i="1"/>
  <c r="CK511" i="1"/>
  <c r="CJ511" i="1"/>
  <c r="CE511" i="1"/>
  <c r="CB511" i="1"/>
  <c r="BZ511" i="1"/>
  <c r="A511" i="1"/>
  <c r="CK510" i="1"/>
  <c r="CJ510" i="1"/>
  <c r="CE510" i="1"/>
  <c r="CB510" i="1"/>
  <c r="BZ510" i="1"/>
  <c r="A510" i="1"/>
  <c r="CK509" i="1"/>
  <c r="CJ509" i="1"/>
  <c r="CH509" i="1"/>
  <c r="CE509" i="1"/>
  <c r="CB509" i="1"/>
  <c r="BZ509" i="1"/>
  <c r="A509" i="1"/>
  <c r="CK508" i="1"/>
  <c r="CJ508" i="1"/>
  <c r="CE508" i="1"/>
  <c r="CB508" i="1"/>
  <c r="BZ508" i="1"/>
  <c r="BX508" i="1"/>
  <c r="BW508" i="1"/>
  <c r="A508" i="1"/>
  <c r="CK507" i="1"/>
  <c r="CJ507" i="1"/>
  <c r="CE507" i="1"/>
  <c r="CB507" i="1"/>
  <c r="BZ507" i="1"/>
  <c r="BX507" i="1"/>
  <c r="BW507" i="1"/>
  <c r="A507" i="1"/>
  <c r="CK506" i="1"/>
  <c r="CJ506" i="1"/>
  <c r="CE506" i="1"/>
  <c r="CB506" i="1"/>
  <c r="BZ506" i="1"/>
  <c r="A506" i="1"/>
  <c r="CK505" i="1"/>
  <c r="CJ505" i="1"/>
  <c r="CE505" i="1"/>
  <c r="CB505" i="1"/>
  <c r="BZ505" i="1"/>
  <c r="A505" i="1"/>
  <c r="CK504" i="1"/>
  <c r="CJ504" i="1"/>
  <c r="CE504" i="1"/>
  <c r="CB504" i="1"/>
  <c r="BZ504" i="1"/>
  <c r="A504" i="1"/>
  <c r="CK503" i="1"/>
  <c r="CJ503" i="1"/>
  <c r="CE503" i="1"/>
  <c r="CB503" i="1"/>
  <c r="BZ503" i="1"/>
  <c r="A503" i="1"/>
  <c r="CK502" i="1"/>
  <c r="CJ502" i="1"/>
  <c r="CH502" i="1"/>
  <c r="CE502" i="1"/>
  <c r="CB502" i="1"/>
  <c r="BZ502" i="1"/>
  <c r="A502" i="1"/>
  <c r="CK501" i="1"/>
  <c r="CJ501" i="1"/>
  <c r="CE501" i="1"/>
  <c r="CB501" i="1"/>
  <c r="BZ501" i="1"/>
  <c r="BX501" i="1"/>
  <c r="BW501" i="1"/>
  <c r="A501" i="1"/>
  <c r="CK500" i="1"/>
  <c r="CJ500" i="1"/>
  <c r="CE500" i="1"/>
  <c r="CB500" i="1"/>
  <c r="BZ500" i="1"/>
  <c r="BX500" i="1"/>
  <c r="BW500" i="1"/>
  <c r="A500" i="1"/>
  <c r="CK499" i="1"/>
  <c r="CJ499" i="1"/>
  <c r="CE499" i="1"/>
  <c r="CB499" i="1"/>
  <c r="BZ499" i="1"/>
  <c r="BX499" i="1"/>
  <c r="BW499" i="1"/>
  <c r="A499" i="1"/>
  <c r="CK498" i="1"/>
  <c r="CJ498" i="1"/>
  <c r="CE498" i="1"/>
  <c r="CB498" i="1"/>
  <c r="BZ498" i="1"/>
  <c r="BX498" i="1"/>
  <c r="BW498" i="1"/>
  <c r="A498" i="1"/>
  <c r="CK497" i="1"/>
  <c r="CJ497" i="1"/>
  <c r="CE497" i="1"/>
  <c r="CB497" i="1"/>
  <c r="BZ497" i="1"/>
  <c r="BX497" i="1"/>
  <c r="BW497" i="1"/>
  <c r="A497" i="1"/>
  <c r="CK496" i="1"/>
  <c r="CJ496" i="1"/>
  <c r="CE496" i="1"/>
  <c r="CB496" i="1"/>
  <c r="BZ496" i="1"/>
  <c r="A496" i="1"/>
  <c r="CK495" i="1"/>
  <c r="CJ495" i="1"/>
  <c r="CE495" i="1"/>
  <c r="CB495" i="1"/>
  <c r="BZ495" i="1"/>
  <c r="A495" i="1"/>
  <c r="CK494" i="1"/>
  <c r="CJ494" i="1"/>
  <c r="CE494" i="1"/>
  <c r="CB494" i="1"/>
  <c r="BZ494" i="1"/>
  <c r="A494" i="1"/>
  <c r="CK493" i="1"/>
  <c r="CJ493" i="1"/>
  <c r="CH493" i="1"/>
  <c r="CE493" i="1"/>
  <c r="CB493" i="1"/>
  <c r="BZ493" i="1"/>
  <c r="A493" i="1"/>
  <c r="CK492" i="1"/>
  <c r="CJ492" i="1"/>
  <c r="CE492" i="1"/>
  <c r="CB492" i="1"/>
  <c r="BZ492" i="1"/>
  <c r="BX492" i="1"/>
  <c r="BW492" i="1"/>
  <c r="AT492" i="1"/>
  <c r="AS492" i="1"/>
  <c r="AR492" i="1"/>
  <c r="AQ492" i="1"/>
  <c r="AP492" i="1"/>
  <c r="AO492" i="1"/>
  <c r="A492" i="1"/>
  <c r="CK491" i="1"/>
  <c r="CJ491" i="1"/>
  <c r="CE491" i="1"/>
  <c r="CB491" i="1"/>
  <c r="BZ491" i="1"/>
  <c r="BX491" i="1"/>
  <c r="BW491" i="1"/>
  <c r="A491" i="1"/>
  <c r="CK490" i="1"/>
  <c r="CJ490" i="1"/>
  <c r="CE490" i="1"/>
  <c r="CB490" i="1"/>
  <c r="BZ490" i="1"/>
  <c r="BX490" i="1"/>
  <c r="BW490" i="1"/>
  <c r="A490" i="1"/>
  <c r="CK489" i="1"/>
  <c r="CJ489" i="1"/>
  <c r="CE489" i="1"/>
  <c r="CB489" i="1"/>
  <c r="BZ489" i="1"/>
  <c r="BX489" i="1"/>
  <c r="BW489" i="1"/>
  <c r="A489" i="1"/>
  <c r="CK488" i="1"/>
  <c r="CJ488" i="1"/>
  <c r="CE488" i="1"/>
  <c r="CB488" i="1"/>
  <c r="BZ488" i="1"/>
  <c r="BX488" i="1"/>
  <c r="BW488" i="1"/>
  <c r="A488" i="1"/>
  <c r="CK487" i="1"/>
  <c r="CJ487" i="1"/>
  <c r="CE487" i="1"/>
  <c r="CB487" i="1"/>
  <c r="BZ487" i="1"/>
  <c r="BX487" i="1"/>
  <c r="BW487" i="1"/>
  <c r="A487" i="1"/>
  <c r="CK486" i="1"/>
  <c r="CJ486" i="1"/>
  <c r="CB486" i="1"/>
  <c r="BZ486" i="1"/>
  <c r="BX486" i="1"/>
  <c r="BW486" i="1"/>
  <c r="A486" i="1"/>
  <c r="CK485" i="1"/>
  <c r="CJ485" i="1"/>
  <c r="CB485" i="1"/>
  <c r="BZ485" i="1"/>
  <c r="BX485" i="1"/>
  <c r="BW485" i="1"/>
  <c r="A485" i="1"/>
  <c r="CK484" i="1"/>
  <c r="CJ484" i="1"/>
  <c r="CE484" i="1"/>
  <c r="CB484" i="1"/>
  <c r="BZ484" i="1"/>
  <c r="BX484" i="1"/>
  <c r="BW484" i="1"/>
  <c r="A484" i="1"/>
  <c r="CK483" i="1"/>
  <c r="CJ483" i="1"/>
  <c r="CE483" i="1"/>
  <c r="CB483" i="1"/>
  <c r="BZ483" i="1"/>
  <c r="BX483" i="1"/>
  <c r="BW483" i="1"/>
  <c r="AT483" i="1"/>
  <c r="AS483" i="1"/>
  <c r="AR483" i="1"/>
  <c r="AQ483" i="1"/>
  <c r="AP483" i="1"/>
  <c r="AO483" i="1"/>
  <c r="A483" i="1"/>
  <c r="CK482" i="1"/>
  <c r="CJ482" i="1"/>
  <c r="CE482" i="1"/>
  <c r="CB482" i="1"/>
  <c r="BZ482" i="1"/>
  <c r="BX482" i="1"/>
  <c r="BW482" i="1"/>
  <c r="AT482" i="1"/>
  <c r="AS482" i="1"/>
  <c r="AR482" i="1"/>
  <c r="AQ482" i="1"/>
  <c r="AP482" i="1"/>
  <c r="AO482" i="1"/>
  <c r="A482" i="1"/>
  <c r="CK481" i="1"/>
  <c r="CJ481" i="1"/>
  <c r="CE481" i="1"/>
  <c r="CC481" i="1"/>
  <c r="CB481" i="1"/>
  <c r="BZ481" i="1"/>
  <c r="BX481" i="1"/>
  <c r="BW481" i="1"/>
  <c r="AT481" i="1"/>
  <c r="AS481" i="1"/>
  <c r="AR481" i="1"/>
  <c r="AQ481" i="1"/>
  <c r="AP481" i="1"/>
  <c r="AO481" i="1"/>
  <c r="A481" i="1"/>
  <c r="CK480" i="1"/>
  <c r="CJ480" i="1"/>
  <c r="CE480" i="1"/>
  <c r="CB480" i="1"/>
  <c r="BZ480" i="1"/>
  <c r="BX480" i="1"/>
  <c r="BW480" i="1"/>
  <c r="AT480" i="1"/>
  <c r="AS480" i="1"/>
  <c r="AR480" i="1"/>
  <c r="AQ480" i="1"/>
  <c r="AP480" i="1"/>
  <c r="AO480" i="1"/>
  <c r="A480" i="1"/>
  <c r="CK479" i="1"/>
  <c r="CJ479" i="1"/>
  <c r="CE479" i="1"/>
  <c r="CB479" i="1"/>
  <c r="BZ479" i="1"/>
  <c r="BX479" i="1"/>
  <c r="BW479" i="1"/>
  <c r="AT479" i="1"/>
  <c r="AS479" i="1"/>
  <c r="AR479" i="1"/>
  <c r="AQ479" i="1"/>
  <c r="AP479" i="1"/>
  <c r="AO479" i="1"/>
  <c r="A479" i="1"/>
  <c r="CK478" i="1"/>
  <c r="CJ478" i="1"/>
  <c r="CE478" i="1"/>
  <c r="CB478" i="1"/>
  <c r="BZ478" i="1"/>
  <c r="BX478" i="1"/>
  <c r="BW478" i="1"/>
  <c r="AT478" i="1"/>
  <c r="AS478" i="1"/>
  <c r="AR478" i="1"/>
  <c r="AQ478" i="1"/>
  <c r="AP478" i="1"/>
  <c r="AO478" i="1"/>
  <c r="A478" i="1"/>
  <c r="CK477" i="1"/>
  <c r="CJ477" i="1"/>
  <c r="CE477" i="1"/>
  <c r="CB477" i="1"/>
  <c r="BZ477" i="1"/>
  <c r="BX477" i="1"/>
  <c r="BW477" i="1"/>
  <c r="AT477" i="1"/>
  <c r="AS477" i="1"/>
  <c r="AR477" i="1"/>
  <c r="AQ477" i="1"/>
  <c r="AP477" i="1"/>
  <c r="AO477" i="1"/>
  <c r="A477" i="1"/>
  <c r="CK476" i="1"/>
  <c r="CJ476" i="1"/>
  <c r="CE476" i="1"/>
  <c r="CB476" i="1"/>
  <c r="BZ476" i="1"/>
  <c r="BX476" i="1"/>
  <c r="BW476" i="1"/>
  <c r="AT476" i="1"/>
  <c r="AS476" i="1"/>
  <c r="AR476" i="1"/>
  <c r="AQ476" i="1"/>
  <c r="AP476" i="1"/>
  <c r="AO476" i="1"/>
  <c r="A476" i="1"/>
  <c r="CK475" i="1"/>
  <c r="CJ475" i="1"/>
  <c r="CE475" i="1"/>
  <c r="CB475" i="1"/>
  <c r="BZ475" i="1"/>
  <c r="BX475" i="1"/>
  <c r="BW475" i="1"/>
  <c r="AT475" i="1"/>
  <c r="AS475" i="1"/>
  <c r="AR475" i="1"/>
  <c r="AQ475" i="1"/>
  <c r="AP475" i="1"/>
  <c r="AO475" i="1"/>
  <c r="A475" i="1"/>
  <c r="CK474" i="1"/>
  <c r="CJ474" i="1"/>
  <c r="CE474" i="1"/>
  <c r="CB474" i="1"/>
  <c r="BZ474" i="1"/>
  <c r="BX474" i="1"/>
  <c r="BW474" i="1"/>
  <c r="AT474" i="1"/>
  <c r="AS474" i="1"/>
  <c r="AR474" i="1"/>
  <c r="AQ474" i="1"/>
  <c r="AP474" i="1"/>
  <c r="AO474" i="1"/>
  <c r="A474" i="1"/>
  <c r="CK473" i="1"/>
  <c r="CJ473" i="1"/>
  <c r="CE473" i="1"/>
  <c r="CB473" i="1"/>
  <c r="BZ473" i="1"/>
  <c r="BX473" i="1"/>
  <c r="BW473" i="1"/>
  <c r="A473" i="1"/>
  <c r="CK472" i="1"/>
  <c r="CJ472" i="1"/>
  <c r="CE472" i="1"/>
  <c r="CB472" i="1"/>
  <c r="BZ472" i="1"/>
  <c r="BX472" i="1"/>
  <c r="BW472" i="1"/>
  <c r="A472" i="1"/>
  <c r="CK471" i="1"/>
  <c r="CJ471" i="1"/>
  <c r="CE471" i="1"/>
  <c r="CB471" i="1"/>
  <c r="BZ471" i="1"/>
  <c r="BX471" i="1"/>
  <c r="BW471" i="1"/>
  <c r="A471" i="1"/>
  <c r="CK470" i="1"/>
  <c r="CJ470" i="1"/>
  <c r="CE470" i="1"/>
  <c r="CB470" i="1"/>
  <c r="BZ470" i="1"/>
  <c r="BX470" i="1"/>
  <c r="BW470" i="1"/>
  <c r="A470" i="1"/>
  <c r="CK469" i="1"/>
  <c r="CJ469" i="1"/>
  <c r="CE469" i="1"/>
  <c r="CB469" i="1"/>
  <c r="BZ469" i="1"/>
  <c r="BX469" i="1"/>
  <c r="BW469" i="1"/>
  <c r="A469" i="1"/>
  <c r="CK468" i="1"/>
  <c r="CJ468" i="1"/>
  <c r="CE468" i="1"/>
  <c r="CB468" i="1"/>
  <c r="BZ468" i="1"/>
  <c r="BX468" i="1"/>
  <c r="BW468" i="1"/>
  <c r="A468" i="1"/>
  <c r="CK467" i="1"/>
  <c r="CJ467" i="1"/>
  <c r="CE467" i="1"/>
  <c r="CB467" i="1"/>
  <c r="BZ467" i="1"/>
  <c r="BX467" i="1"/>
  <c r="BW467" i="1"/>
  <c r="A467" i="1"/>
  <c r="CK466" i="1"/>
  <c r="CJ466" i="1"/>
  <c r="CE466" i="1"/>
  <c r="CB466" i="1"/>
  <c r="BZ466" i="1"/>
  <c r="BX466" i="1"/>
  <c r="BW466" i="1"/>
  <c r="A466" i="1"/>
  <c r="CK465" i="1"/>
  <c r="CJ465" i="1"/>
  <c r="CE465" i="1"/>
  <c r="CB465" i="1"/>
  <c r="BZ465" i="1"/>
  <c r="BX465" i="1"/>
  <c r="BW465" i="1"/>
  <c r="A465" i="1"/>
  <c r="CK464" i="1"/>
  <c r="CJ464" i="1"/>
  <c r="CE464" i="1"/>
  <c r="CB464" i="1"/>
  <c r="BZ464" i="1"/>
  <c r="BX464" i="1"/>
  <c r="BW464" i="1"/>
  <c r="A464" i="1"/>
  <c r="CK463" i="1"/>
  <c r="CJ463" i="1"/>
  <c r="CE463" i="1"/>
  <c r="CB463" i="1"/>
  <c r="BZ463" i="1"/>
  <c r="BX463" i="1"/>
  <c r="BW463" i="1"/>
  <c r="A463" i="1"/>
  <c r="CK462" i="1"/>
  <c r="CJ462" i="1"/>
  <c r="CE462" i="1"/>
  <c r="CB462" i="1"/>
  <c r="BZ462" i="1"/>
  <c r="BX462" i="1"/>
  <c r="BW462" i="1"/>
  <c r="A462" i="1"/>
  <c r="CK461" i="1"/>
  <c r="CJ461" i="1"/>
  <c r="CE461" i="1"/>
  <c r="CB461" i="1"/>
  <c r="BZ461" i="1"/>
  <c r="BX461" i="1"/>
  <c r="BW461" i="1"/>
  <c r="A461" i="1"/>
  <c r="CK460" i="1"/>
  <c r="CJ460" i="1"/>
  <c r="CE460" i="1"/>
  <c r="CB460" i="1"/>
  <c r="BZ460" i="1"/>
  <c r="BX460" i="1"/>
  <c r="BW460" i="1"/>
  <c r="A460" i="1"/>
  <c r="CK459" i="1"/>
  <c r="CJ459" i="1"/>
  <c r="CE459" i="1"/>
  <c r="CB459" i="1"/>
  <c r="BZ459" i="1"/>
  <c r="BX459" i="1"/>
  <c r="BW459" i="1"/>
  <c r="A459" i="1"/>
  <c r="CK458" i="1"/>
  <c r="CJ458" i="1"/>
  <c r="CE458" i="1"/>
  <c r="CB458" i="1"/>
  <c r="BZ458" i="1"/>
  <c r="BX458" i="1"/>
  <c r="BW458" i="1"/>
  <c r="A458" i="1"/>
  <c r="CK457" i="1"/>
  <c r="CJ457" i="1"/>
  <c r="CE457" i="1"/>
  <c r="CB457" i="1"/>
  <c r="BZ457" i="1"/>
  <c r="BX457" i="1"/>
  <c r="BW457" i="1"/>
  <c r="A457" i="1"/>
  <c r="CK456" i="1"/>
  <c r="CJ456" i="1"/>
  <c r="CE456" i="1"/>
  <c r="CB456" i="1"/>
  <c r="BZ456" i="1"/>
  <c r="BX456" i="1"/>
  <c r="BW456" i="1"/>
  <c r="A456" i="1"/>
  <c r="CK455" i="1"/>
  <c r="CJ455" i="1"/>
  <c r="CE455" i="1"/>
  <c r="CB455" i="1"/>
  <c r="BZ455" i="1"/>
  <c r="BX455" i="1"/>
  <c r="BW455" i="1"/>
  <c r="A455" i="1"/>
  <c r="CK454" i="1"/>
  <c r="CJ454" i="1"/>
  <c r="CE454" i="1"/>
  <c r="CB454" i="1"/>
  <c r="BZ454" i="1"/>
  <c r="AT454" i="1"/>
  <c r="AS454" i="1"/>
  <c r="AR454" i="1"/>
  <c r="AQ454" i="1"/>
  <c r="AP454" i="1"/>
  <c r="AO454" i="1"/>
  <c r="A454" i="1"/>
  <c r="CK453" i="1"/>
  <c r="CJ453" i="1"/>
  <c r="CE453" i="1"/>
  <c r="CB453" i="1"/>
  <c r="BZ453" i="1"/>
  <c r="AT453" i="1"/>
  <c r="AS453" i="1"/>
  <c r="AR453" i="1"/>
  <c r="AQ453" i="1"/>
  <c r="AP453" i="1"/>
  <c r="AO453" i="1"/>
  <c r="A453" i="1"/>
  <c r="CK452" i="1"/>
  <c r="CJ452" i="1"/>
  <c r="CE452" i="1"/>
  <c r="CB452" i="1"/>
  <c r="BZ452" i="1"/>
  <c r="BX452" i="1"/>
  <c r="BW452" i="1"/>
  <c r="AT452" i="1"/>
  <c r="AS452" i="1"/>
  <c r="AR452" i="1"/>
  <c r="AQ452" i="1"/>
  <c r="AP452" i="1"/>
  <c r="AO452" i="1"/>
  <c r="A452" i="1"/>
  <c r="CK451" i="1"/>
  <c r="CJ451" i="1"/>
  <c r="CE451" i="1"/>
  <c r="CC451" i="1"/>
  <c r="CB451" i="1"/>
  <c r="BZ451" i="1"/>
  <c r="BX451" i="1"/>
  <c r="BW451" i="1"/>
  <c r="AT451" i="1"/>
  <c r="AS451" i="1"/>
  <c r="AR451" i="1"/>
  <c r="AQ451" i="1"/>
  <c r="AP451" i="1"/>
  <c r="AO451" i="1"/>
  <c r="A451" i="1"/>
  <c r="CK450" i="1"/>
  <c r="CJ450" i="1"/>
  <c r="CE450" i="1"/>
  <c r="CB450" i="1"/>
  <c r="BZ450" i="1"/>
  <c r="BX450" i="1"/>
  <c r="BW450" i="1"/>
  <c r="A450" i="1"/>
  <c r="CK449" i="1"/>
  <c r="CJ449" i="1"/>
  <c r="CE449" i="1"/>
  <c r="CB449" i="1"/>
  <c r="BZ449" i="1"/>
  <c r="BX449" i="1"/>
  <c r="BW449" i="1"/>
  <c r="A449" i="1"/>
  <c r="CK448" i="1"/>
  <c r="CJ448" i="1"/>
  <c r="CE448" i="1"/>
  <c r="CB448" i="1"/>
  <c r="BZ448" i="1"/>
  <c r="BX448" i="1"/>
  <c r="BW448" i="1"/>
  <c r="A448" i="1"/>
  <c r="CK447" i="1"/>
  <c r="CJ447" i="1"/>
  <c r="CE447" i="1"/>
  <c r="CB447" i="1"/>
  <c r="BZ447" i="1"/>
  <c r="BX447" i="1"/>
  <c r="BW447" i="1"/>
  <c r="A447" i="1"/>
  <c r="CK446" i="1"/>
  <c r="CJ446" i="1"/>
  <c r="CE446" i="1"/>
  <c r="CC446" i="1"/>
  <c r="CB446" i="1"/>
  <c r="BZ446" i="1"/>
  <c r="BX446" i="1"/>
  <c r="BW446" i="1"/>
  <c r="A446" i="1"/>
  <c r="CK445" i="1"/>
  <c r="CJ445" i="1"/>
  <c r="CE445" i="1"/>
  <c r="CC445" i="1"/>
  <c r="CB445" i="1"/>
  <c r="BZ445" i="1"/>
  <c r="BX445" i="1"/>
  <c r="BW445" i="1"/>
  <c r="A445" i="1"/>
  <c r="CK444" i="1"/>
  <c r="CJ444" i="1"/>
  <c r="CE444" i="1"/>
  <c r="CC444" i="1"/>
  <c r="CB444" i="1"/>
  <c r="BZ444" i="1"/>
  <c r="BX444" i="1"/>
  <c r="BW444" i="1"/>
  <c r="A444" i="1"/>
  <c r="CK443" i="1"/>
  <c r="CJ443" i="1"/>
  <c r="CE443" i="1"/>
  <c r="CC443" i="1"/>
  <c r="CB443" i="1"/>
  <c r="BZ443" i="1"/>
  <c r="BX443" i="1"/>
  <c r="BW443" i="1"/>
  <c r="A443" i="1"/>
  <c r="CK442" i="1"/>
  <c r="CJ442" i="1"/>
  <c r="CE442" i="1"/>
  <c r="CC442" i="1"/>
  <c r="CB442" i="1"/>
  <c r="BZ442" i="1"/>
  <c r="BX442" i="1"/>
  <c r="BW442" i="1"/>
  <c r="A442" i="1"/>
  <c r="CK441" i="1"/>
  <c r="CJ441" i="1"/>
  <c r="CE441" i="1"/>
  <c r="CC441" i="1"/>
  <c r="CB441" i="1"/>
  <c r="BZ441" i="1"/>
  <c r="BX441" i="1"/>
  <c r="BW441" i="1"/>
  <c r="A441" i="1"/>
  <c r="CK440" i="1"/>
  <c r="CJ440" i="1"/>
  <c r="CE440" i="1"/>
  <c r="CC440" i="1"/>
  <c r="CB440" i="1"/>
  <c r="BZ440" i="1"/>
  <c r="BX440" i="1"/>
  <c r="BW440" i="1"/>
  <c r="A440" i="1"/>
  <c r="CK439" i="1"/>
  <c r="CJ439" i="1"/>
  <c r="CE439" i="1"/>
  <c r="CC439" i="1"/>
  <c r="CB439" i="1"/>
  <c r="BZ439" i="1"/>
  <c r="BX439" i="1"/>
  <c r="BW439" i="1"/>
  <c r="A439" i="1"/>
  <c r="CK438" i="1"/>
  <c r="CJ438" i="1"/>
  <c r="CE438" i="1"/>
  <c r="CC438" i="1"/>
  <c r="CB438" i="1"/>
  <c r="BZ438" i="1"/>
  <c r="BX438" i="1"/>
  <c r="BW438" i="1"/>
  <c r="A438" i="1"/>
  <c r="CK437" i="1"/>
  <c r="CJ437" i="1"/>
  <c r="CE437" i="1"/>
  <c r="CC437" i="1"/>
  <c r="CB437" i="1"/>
  <c r="BZ437" i="1"/>
  <c r="BX437" i="1"/>
  <c r="BW437" i="1"/>
  <c r="A437" i="1"/>
  <c r="CK436" i="1"/>
  <c r="CJ436" i="1"/>
  <c r="CE436" i="1"/>
  <c r="CB436" i="1"/>
  <c r="BZ436" i="1"/>
  <c r="A436" i="1"/>
  <c r="CK435" i="1"/>
  <c r="CJ435" i="1"/>
  <c r="CE435" i="1"/>
  <c r="CB435" i="1"/>
  <c r="BZ435" i="1"/>
  <c r="A435" i="1"/>
  <c r="CK434" i="1"/>
  <c r="CJ434" i="1"/>
  <c r="CE434" i="1"/>
  <c r="CB434" i="1"/>
  <c r="BZ434" i="1"/>
  <c r="BX434" i="1"/>
  <c r="BW434" i="1"/>
  <c r="A434" i="1"/>
  <c r="CK433" i="1"/>
  <c r="CJ433" i="1"/>
  <c r="CE433" i="1"/>
  <c r="CB433" i="1"/>
  <c r="BZ433" i="1"/>
  <c r="BX433" i="1"/>
  <c r="BW433" i="1"/>
  <c r="A433" i="1"/>
  <c r="CK432" i="1"/>
  <c r="CJ432" i="1"/>
  <c r="CE432" i="1"/>
  <c r="CB432" i="1"/>
  <c r="BZ432" i="1"/>
  <c r="BX432" i="1"/>
  <c r="BW432" i="1"/>
  <c r="A432" i="1"/>
  <c r="CK431" i="1"/>
  <c r="CJ431" i="1"/>
  <c r="CE431" i="1"/>
  <c r="CB431" i="1"/>
  <c r="BZ431" i="1"/>
  <c r="BX431" i="1"/>
  <c r="BW431" i="1"/>
  <c r="A431" i="1"/>
  <c r="CK430" i="1"/>
  <c r="CJ430" i="1"/>
  <c r="CE430" i="1"/>
  <c r="CB430" i="1"/>
  <c r="BZ430" i="1"/>
  <c r="BX430" i="1"/>
  <c r="BW430" i="1"/>
  <c r="A430" i="1"/>
  <c r="CK429" i="1"/>
  <c r="CJ429" i="1"/>
  <c r="CE429" i="1"/>
  <c r="CB429" i="1"/>
  <c r="BZ429" i="1"/>
  <c r="BX429" i="1"/>
  <c r="BW429" i="1"/>
  <c r="A429" i="1"/>
  <c r="CK428" i="1"/>
  <c r="CJ428" i="1"/>
  <c r="CE428" i="1"/>
  <c r="CB428" i="1"/>
  <c r="BZ428" i="1"/>
  <c r="BX428" i="1"/>
  <c r="BW428" i="1"/>
  <c r="A428" i="1"/>
  <c r="CK427" i="1"/>
  <c r="CJ427" i="1"/>
  <c r="CE427" i="1"/>
  <c r="CB427" i="1"/>
  <c r="BZ427" i="1"/>
  <c r="BX427" i="1"/>
  <c r="BW427" i="1"/>
  <c r="A427" i="1"/>
  <c r="CK426" i="1"/>
  <c r="CJ426" i="1"/>
  <c r="CE426" i="1"/>
  <c r="CB426" i="1"/>
  <c r="BZ426" i="1"/>
  <c r="BX426" i="1"/>
  <c r="BW426" i="1"/>
  <c r="A426" i="1"/>
  <c r="CK425" i="1"/>
  <c r="CJ425" i="1"/>
  <c r="CE425" i="1"/>
  <c r="CB425" i="1"/>
  <c r="BZ425" i="1"/>
  <c r="BX425" i="1"/>
  <c r="BW425" i="1"/>
  <c r="AT425" i="1"/>
  <c r="AS425" i="1"/>
  <c r="AR425" i="1"/>
  <c r="AQ425" i="1"/>
  <c r="AP425" i="1"/>
  <c r="AO425" i="1"/>
  <c r="A425" i="1"/>
  <c r="CK424" i="1"/>
  <c r="CJ424" i="1"/>
  <c r="CE424" i="1"/>
  <c r="CB424" i="1"/>
  <c r="BZ424" i="1"/>
  <c r="BX424" i="1"/>
  <c r="BW424" i="1"/>
  <c r="AT424" i="1"/>
  <c r="AS424" i="1"/>
  <c r="AR424" i="1"/>
  <c r="AQ424" i="1"/>
  <c r="AP424" i="1"/>
  <c r="AO424" i="1"/>
  <c r="A424" i="1"/>
  <c r="CK423" i="1"/>
  <c r="CJ423" i="1"/>
  <c r="CE423" i="1"/>
  <c r="CB423" i="1"/>
  <c r="BZ423" i="1"/>
  <c r="BX423" i="1"/>
  <c r="BW423" i="1"/>
  <c r="AT423" i="1"/>
  <c r="AS423" i="1"/>
  <c r="AR423" i="1"/>
  <c r="AQ423" i="1"/>
  <c r="AP423" i="1"/>
  <c r="AO423" i="1"/>
  <c r="A423" i="1"/>
  <c r="CK422" i="1"/>
  <c r="CJ422" i="1"/>
  <c r="CE422" i="1"/>
  <c r="CB422" i="1"/>
  <c r="BZ422" i="1"/>
  <c r="BX422" i="1"/>
  <c r="BW422" i="1"/>
  <c r="AT422" i="1"/>
  <c r="AS422" i="1"/>
  <c r="AR422" i="1"/>
  <c r="AQ422" i="1"/>
  <c r="AP422" i="1"/>
  <c r="AO422" i="1"/>
  <c r="A422" i="1"/>
  <c r="CK421" i="1"/>
  <c r="CJ421" i="1"/>
  <c r="CE421" i="1"/>
  <c r="CB421" i="1"/>
  <c r="BZ421" i="1"/>
  <c r="BX421" i="1"/>
  <c r="BW421" i="1"/>
  <c r="AT421" i="1"/>
  <c r="AS421" i="1"/>
  <c r="AR421" i="1"/>
  <c r="AQ421" i="1"/>
  <c r="AP421" i="1"/>
  <c r="AO421" i="1"/>
  <c r="A421" i="1"/>
  <c r="CK420" i="1"/>
  <c r="CJ420" i="1"/>
  <c r="CE420" i="1"/>
  <c r="CB420" i="1"/>
  <c r="BZ420" i="1"/>
  <c r="BX420" i="1"/>
  <c r="BW420" i="1"/>
  <c r="AT420" i="1"/>
  <c r="AS420" i="1"/>
  <c r="AR420" i="1"/>
  <c r="AQ420" i="1"/>
  <c r="AP420" i="1"/>
  <c r="AO420" i="1"/>
  <c r="A420" i="1"/>
  <c r="CK419" i="1"/>
  <c r="CJ419" i="1"/>
  <c r="CE419" i="1"/>
  <c r="CB419" i="1"/>
  <c r="BZ419" i="1"/>
  <c r="BX419" i="1"/>
  <c r="BW419" i="1"/>
  <c r="AT419" i="1"/>
  <c r="AS419" i="1"/>
  <c r="AR419" i="1"/>
  <c r="AQ419" i="1"/>
  <c r="AP419" i="1"/>
  <c r="AO419" i="1"/>
  <c r="A419" i="1"/>
  <c r="CK418" i="1"/>
  <c r="CJ418" i="1"/>
  <c r="CE418" i="1"/>
  <c r="CB418" i="1"/>
  <c r="BZ418" i="1"/>
  <c r="BX418" i="1"/>
  <c r="BW418" i="1"/>
  <c r="AT418" i="1"/>
  <c r="AS418" i="1"/>
  <c r="AR418" i="1"/>
  <c r="AQ418" i="1"/>
  <c r="AP418" i="1"/>
  <c r="AO418" i="1"/>
  <c r="A418" i="1"/>
  <c r="CK417" i="1"/>
  <c r="CJ417" i="1"/>
  <c r="CB417" i="1"/>
  <c r="BZ417" i="1"/>
  <c r="BX417" i="1"/>
  <c r="BW417" i="1"/>
  <c r="A417" i="1"/>
  <c r="CK416" i="1"/>
  <c r="CJ416" i="1"/>
  <c r="CE416" i="1"/>
  <c r="CB416" i="1"/>
  <c r="BZ416" i="1"/>
  <c r="BX416" i="1"/>
  <c r="BW416" i="1"/>
  <c r="A416" i="1"/>
  <c r="CK415" i="1"/>
  <c r="CJ415" i="1"/>
  <c r="CE415" i="1"/>
  <c r="CB415" i="1"/>
  <c r="BZ415" i="1"/>
  <c r="BX415" i="1"/>
  <c r="BW415" i="1"/>
  <c r="AT415" i="1"/>
  <c r="AS415" i="1"/>
  <c r="AR415" i="1"/>
  <c r="AQ415" i="1"/>
  <c r="AP415" i="1"/>
  <c r="AO415" i="1"/>
  <c r="A415" i="1"/>
  <c r="CK414" i="1"/>
  <c r="CJ414" i="1"/>
  <c r="CE414" i="1"/>
  <c r="CB414" i="1"/>
  <c r="BZ414" i="1"/>
  <c r="BX414" i="1"/>
  <c r="BW414" i="1"/>
  <c r="AT414" i="1"/>
  <c r="AS414" i="1"/>
  <c r="AR414" i="1"/>
  <c r="AQ414" i="1"/>
  <c r="AP414" i="1"/>
  <c r="AO414" i="1"/>
  <c r="A414" i="1"/>
  <c r="CK413" i="1"/>
  <c r="CJ413" i="1"/>
  <c r="CE413" i="1"/>
  <c r="CB413" i="1"/>
  <c r="BZ413" i="1"/>
  <c r="BX413" i="1"/>
  <c r="BW413" i="1"/>
  <c r="AT413" i="1"/>
  <c r="AS413" i="1"/>
  <c r="AR413" i="1"/>
  <c r="AQ413" i="1"/>
  <c r="AP413" i="1"/>
  <c r="AO413" i="1"/>
  <c r="A413" i="1"/>
  <c r="CK412" i="1"/>
  <c r="CJ412" i="1"/>
  <c r="CE412" i="1"/>
  <c r="CB412" i="1"/>
  <c r="BZ412" i="1"/>
  <c r="BU412" i="1"/>
  <c r="CM412" i="1" s="1"/>
  <c r="AT412" i="1"/>
  <c r="AS412" i="1"/>
  <c r="AR412" i="1"/>
  <c r="AQ412" i="1"/>
  <c r="AP412" i="1"/>
  <c r="AO412" i="1"/>
  <c r="AN412" i="1"/>
  <c r="A412" i="1"/>
  <c r="CK411" i="1"/>
  <c r="CJ411" i="1"/>
  <c r="CE411" i="1"/>
  <c r="CB411" i="1"/>
  <c r="BZ411" i="1"/>
  <c r="AT411" i="1"/>
  <c r="AS411" i="1"/>
  <c r="AR411" i="1"/>
  <c r="AQ411" i="1"/>
  <c r="AP411" i="1"/>
  <c r="AO411" i="1"/>
  <c r="A411" i="1"/>
  <c r="CK410" i="1"/>
  <c r="CJ410" i="1"/>
  <c r="CE410" i="1"/>
  <c r="CB410" i="1"/>
  <c r="BZ410" i="1"/>
  <c r="AT410" i="1"/>
  <c r="AS410" i="1"/>
  <c r="AR410" i="1"/>
  <c r="AQ410" i="1"/>
  <c r="AP410" i="1"/>
  <c r="AO410" i="1"/>
  <c r="A410" i="1"/>
  <c r="CK409" i="1"/>
  <c r="CJ409" i="1"/>
  <c r="CE409" i="1"/>
  <c r="CB409" i="1"/>
  <c r="BZ409" i="1"/>
  <c r="BX409" i="1"/>
  <c r="BW409" i="1"/>
  <c r="A409" i="1"/>
  <c r="CK408" i="1"/>
  <c r="CJ408" i="1"/>
  <c r="CE408" i="1"/>
  <c r="CB408" i="1"/>
  <c r="BZ408" i="1"/>
  <c r="BX408" i="1"/>
  <c r="BW408" i="1"/>
  <c r="A408" i="1"/>
  <c r="CK407" i="1"/>
  <c r="CJ407" i="1"/>
  <c r="CE407" i="1"/>
  <c r="CB407" i="1"/>
  <c r="BZ407" i="1"/>
  <c r="BX407" i="1"/>
  <c r="BW407" i="1"/>
  <c r="A407" i="1"/>
  <c r="CK406" i="1"/>
  <c r="CJ406" i="1"/>
  <c r="CE406" i="1"/>
  <c r="CB406" i="1"/>
  <c r="BZ406" i="1"/>
  <c r="BX406" i="1"/>
  <c r="BW406" i="1"/>
  <c r="A406" i="1"/>
  <c r="CK405" i="1"/>
  <c r="CJ405" i="1"/>
  <c r="CE405" i="1"/>
  <c r="CB405" i="1"/>
  <c r="BZ405" i="1"/>
  <c r="BX405" i="1"/>
  <c r="BW405" i="1"/>
  <c r="A405" i="1"/>
  <c r="CK404" i="1"/>
  <c r="CJ404" i="1"/>
  <c r="CE404" i="1"/>
  <c r="CB404" i="1"/>
  <c r="BZ404" i="1"/>
  <c r="BX404" i="1"/>
  <c r="BW404" i="1"/>
  <c r="A404" i="1"/>
  <c r="CK403" i="1"/>
  <c r="CJ403" i="1"/>
  <c r="CE403" i="1"/>
  <c r="CB403" i="1"/>
  <c r="BZ403" i="1"/>
  <c r="BX403" i="1"/>
  <c r="BW403" i="1"/>
  <c r="A403" i="1"/>
  <c r="CK402" i="1"/>
  <c r="CJ402" i="1"/>
  <c r="CE402" i="1"/>
  <c r="CB402" i="1"/>
  <c r="BZ402" i="1"/>
  <c r="BX402" i="1"/>
  <c r="BW402" i="1"/>
  <c r="A402" i="1"/>
  <c r="CK401" i="1"/>
  <c r="CJ401" i="1"/>
  <c r="CE401" i="1"/>
  <c r="CB401" i="1"/>
  <c r="BZ401" i="1"/>
  <c r="BX401" i="1"/>
  <c r="BW401" i="1"/>
  <c r="A401" i="1"/>
  <c r="CK400" i="1"/>
  <c r="CJ400" i="1"/>
  <c r="CE400" i="1"/>
  <c r="CB400" i="1"/>
  <c r="BZ400" i="1"/>
  <c r="BX400" i="1"/>
  <c r="BW400" i="1"/>
  <c r="A400" i="1"/>
  <c r="CK399" i="1"/>
  <c r="CJ399" i="1"/>
  <c r="CE399" i="1"/>
  <c r="CB399" i="1"/>
  <c r="BZ399" i="1"/>
  <c r="BX399" i="1"/>
  <c r="BW399" i="1"/>
  <c r="A399" i="1"/>
  <c r="CK398" i="1"/>
  <c r="CJ398" i="1"/>
  <c r="CB398" i="1"/>
  <c r="AT398" i="1"/>
  <c r="AS398" i="1"/>
  <c r="AR398" i="1"/>
  <c r="AQ398" i="1"/>
  <c r="AP398" i="1"/>
  <c r="AO398" i="1"/>
  <c r="A398" i="1"/>
  <c r="CK397" i="1"/>
  <c r="CJ397" i="1"/>
  <c r="CB397" i="1"/>
  <c r="AT397" i="1"/>
  <c r="AS397" i="1"/>
  <c r="AR397" i="1"/>
  <c r="AQ397" i="1"/>
  <c r="AP397" i="1"/>
  <c r="AO397" i="1"/>
  <c r="A397" i="1"/>
  <c r="CK396" i="1"/>
  <c r="CJ396" i="1"/>
  <c r="CE396" i="1"/>
  <c r="CB396" i="1"/>
  <c r="BZ396" i="1"/>
  <c r="AT396" i="1"/>
  <c r="AS396" i="1"/>
  <c r="AR396" i="1"/>
  <c r="AQ396" i="1"/>
  <c r="AP396" i="1"/>
  <c r="AO396" i="1"/>
  <c r="A396" i="1"/>
  <c r="CK395" i="1"/>
  <c r="CJ395" i="1"/>
  <c r="CE395" i="1"/>
  <c r="CB395" i="1"/>
  <c r="BZ395" i="1"/>
  <c r="AT395" i="1"/>
  <c r="AS395" i="1"/>
  <c r="AR395" i="1"/>
  <c r="AQ395" i="1"/>
  <c r="AP395" i="1"/>
  <c r="AO395" i="1"/>
  <c r="A395" i="1"/>
  <c r="CK394" i="1"/>
  <c r="CJ394" i="1"/>
  <c r="CE394" i="1"/>
  <c r="CB394" i="1"/>
  <c r="BZ394" i="1"/>
  <c r="AT394" i="1"/>
  <c r="AS394" i="1"/>
  <c r="AR394" i="1"/>
  <c r="AQ394" i="1"/>
  <c r="AP394" i="1"/>
  <c r="AO394" i="1"/>
  <c r="A394" i="1"/>
  <c r="CK393" i="1"/>
  <c r="CJ393" i="1"/>
  <c r="CE393" i="1"/>
  <c r="CB393" i="1"/>
  <c r="BZ393" i="1"/>
  <c r="A393" i="1"/>
  <c r="CK392" i="1"/>
  <c r="CJ392" i="1"/>
  <c r="CE392" i="1"/>
  <c r="CB392" i="1"/>
  <c r="BZ392" i="1"/>
  <c r="A392" i="1"/>
  <c r="CK391" i="1"/>
  <c r="CJ391" i="1"/>
  <c r="CE391" i="1"/>
  <c r="CB391" i="1"/>
  <c r="BZ391" i="1"/>
  <c r="AT391" i="1"/>
  <c r="AS391" i="1"/>
  <c r="AR391" i="1"/>
  <c r="AQ391" i="1"/>
  <c r="AP391" i="1"/>
  <c r="AO391" i="1"/>
  <c r="A391" i="1"/>
  <c r="CK390" i="1"/>
  <c r="CJ390" i="1"/>
  <c r="CE390" i="1"/>
  <c r="CB390" i="1"/>
  <c r="BZ390" i="1"/>
  <c r="AT390" i="1"/>
  <c r="AS390" i="1"/>
  <c r="AR390" i="1"/>
  <c r="AQ390" i="1"/>
  <c r="AP390" i="1"/>
  <c r="AO390" i="1"/>
  <c r="A390" i="1"/>
  <c r="CK389" i="1"/>
  <c r="CJ389" i="1"/>
  <c r="CE389" i="1"/>
  <c r="CB389" i="1"/>
  <c r="BZ389" i="1"/>
  <c r="A389" i="1"/>
  <c r="CK388" i="1"/>
  <c r="CJ388" i="1"/>
  <c r="CE388" i="1"/>
  <c r="CB388" i="1"/>
  <c r="BZ388" i="1"/>
  <c r="A388" i="1"/>
  <c r="CK387" i="1"/>
  <c r="CJ387" i="1"/>
  <c r="CB387" i="1"/>
  <c r="A387" i="1"/>
  <c r="CK386" i="1"/>
  <c r="CJ386" i="1"/>
  <c r="CB386" i="1"/>
  <c r="A386" i="1"/>
  <c r="CK385" i="1"/>
  <c r="CJ385" i="1"/>
  <c r="CE385" i="1"/>
  <c r="CB385" i="1"/>
  <c r="BZ385" i="1"/>
  <c r="A385" i="1"/>
  <c r="CK384" i="1"/>
  <c r="CJ384" i="1"/>
  <c r="CE384" i="1"/>
  <c r="CB384" i="1"/>
  <c r="BZ384" i="1"/>
  <c r="A384" i="1"/>
  <c r="CK383" i="1"/>
  <c r="CJ383" i="1"/>
  <c r="CE383" i="1"/>
  <c r="CB383" i="1"/>
  <c r="BZ383" i="1"/>
  <c r="AT383" i="1"/>
  <c r="AS383" i="1"/>
  <c r="AR383" i="1"/>
  <c r="AQ383" i="1"/>
  <c r="AP383" i="1"/>
  <c r="AO383" i="1"/>
  <c r="A383" i="1"/>
  <c r="CK382" i="1"/>
  <c r="CJ382" i="1"/>
  <c r="CE382" i="1"/>
  <c r="CB382" i="1"/>
  <c r="BZ382" i="1"/>
  <c r="A382" i="1"/>
  <c r="CK381" i="1"/>
  <c r="CJ381" i="1"/>
  <c r="CE381" i="1"/>
  <c r="CB381" i="1"/>
  <c r="BZ381" i="1"/>
  <c r="A381" i="1"/>
  <c r="CK380" i="1"/>
  <c r="CJ380" i="1"/>
  <c r="CE380" i="1"/>
  <c r="CB380" i="1"/>
  <c r="BZ380" i="1"/>
  <c r="BX380" i="1"/>
  <c r="BW380" i="1"/>
  <c r="AT380" i="1"/>
  <c r="AS380" i="1"/>
  <c r="AR380" i="1"/>
  <c r="AQ380" i="1"/>
  <c r="AP380" i="1"/>
  <c r="AO380" i="1"/>
  <c r="A380" i="1"/>
  <c r="CK379" i="1"/>
  <c r="CJ379" i="1"/>
  <c r="CE379" i="1"/>
  <c r="CB379" i="1"/>
  <c r="BZ379" i="1"/>
  <c r="BX379" i="1"/>
  <c r="BW379" i="1"/>
  <c r="AT379" i="1"/>
  <c r="AS379" i="1"/>
  <c r="AR379" i="1"/>
  <c r="AQ379" i="1"/>
  <c r="AP379" i="1"/>
  <c r="AO379" i="1"/>
  <c r="A379" i="1"/>
  <c r="CK378" i="1"/>
  <c r="CJ378" i="1"/>
  <c r="CE378" i="1"/>
  <c r="CB378" i="1"/>
  <c r="BZ378" i="1"/>
  <c r="BX378" i="1"/>
  <c r="BW378" i="1"/>
  <c r="AT378" i="1"/>
  <c r="AS378" i="1"/>
  <c r="AR378" i="1"/>
  <c r="AQ378" i="1"/>
  <c r="AP378" i="1"/>
  <c r="AO378" i="1"/>
  <c r="A378" i="1"/>
  <c r="CK377" i="1"/>
  <c r="CJ377" i="1"/>
  <c r="CE377" i="1"/>
  <c r="CB377" i="1"/>
  <c r="BZ377" i="1"/>
  <c r="AT377" i="1"/>
  <c r="AS377" i="1"/>
  <c r="AR377" i="1"/>
  <c r="AQ377" i="1"/>
  <c r="AP377" i="1"/>
  <c r="AO377" i="1"/>
  <c r="A377" i="1"/>
  <c r="CK376" i="1"/>
  <c r="CJ376" i="1"/>
  <c r="CE376" i="1"/>
  <c r="CC376" i="1"/>
  <c r="CB376" i="1"/>
  <c r="BZ376" i="1"/>
  <c r="BX376" i="1"/>
  <c r="BW376" i="1"/>
  <c r="AT376" i="1"/>
  <c r="AS376" i="1"/>
  <c r="AR376" i="1"/>
  <c r="AQ376" i="1"/>
  <c r="AP376" i="1"/>
  <c r="AO376" i="1"/>
  <c r="A376" i="1"/>
  <c r="CK375" i="1"/>
  <c r="CJ375" i="1"/>
  <c r="CE375" i="1"/>
  <c r="CC375" i="1"/>
  <c r="CB375" i="1"/>
  <c r="BZ375" i="1"/>
  <c r="BX375" i="1"/>
  <c r="BW375" i="1"/>
  <c r="AT375" i="1"/>
  <c r="AS375" i="1"/>
  <c r="AR375" i="1"/>
  <c r="AQ375" i="1"/>
  <c r="AP375" i="1"/>
  <c r="AO375" i="1"/>
  <c r="A375" i="1"/>
  <c r="CK374" i="1"/>
  <c r="CJ374" i="1"/>
  <c r="CE374" i="1"/>
  <c r="CC374" i="1"/>
  <c r="CB374" i="1"/>
  <c r="BZ374" i="1"/>
  <c r="BX374" i="1"/>
  <c r="BW374" i="1"/>
  <c r="AT374" i="1"/>
  <c r="AS374" i="1"/>
  <c r="AR374" i="1"/>
  <c r="AQ374" i="1"/>
  <c r="AP374" i="1"/>
  <c r="AO374" i="1"/>
  <c r="A374" i="1"/>
  <c r="CK373" i="1"/>
  <c r="CJ373" i="1"/>
  <c r="CE373" i="1"/>
  <c r="CB373" i="1"/>
  <c r="BZ373" i="1"/>
  <c r="BX373" i="1"/>
  <c r="BW373" i="1"/>
  <c r="AT373" i="1"/>
  <c r="AS373" i="1"/>
  <c r="AR373" i="1"/>
  <c r="AQ373" i="1"/>
  <c r="AP373" i="1"/>
  <c r="AO373" i="1"/>
  <c r="A373" i="1"/>
  <c r="CK372" i="1"/>
  <c r="CJ372" i="1"/>
  <c r="CE372" i="1"/>
  <c r="CB372" i="1"/>
  <c r="BZ372" i="1"/>
  <c r="BX372" i="1"/>
  <c r="BW372" i="1"/>
  <c r="AT372" i="1"/>
  <c r="AS372" i="1"/>
  <c r="AR372" i="1"/>
  <c r="AQ372" i="1"/>
  <c r="AP372" i="1"/>
  <c r="AO372" i="1"/>
  <c r="A372" i="1"/>
  <c r="CK371" i="1"/>
  <c r="CJ371" i="1"/>
  <c r="CE371" i="1"/>
  <c r="CB371" i="1"/>
  <c r="BZ371" i="1"/>
  <c r="BX371" i="1"/>
  <c r="BW371" i="1"/>
  <c r="AT371" i="1"/>
  <c r="AS371" i="1"/>
  <c r="AR371" i="1"/>
  <c r="AQ371" i="1"/>
  <c r="AP371" i="1"/>
  <c r="AO371" i="1"/>
  <c r="A371" i="1"/>
  <c r="CK370" i="1"/>
  <c r="CJ370" i="1"/>
  <c r="CE370" i="1"/>
  <c r="CB370" i="1"/>
  <c r="BZ370" i="1"/>
  <c r="BX370" i="1"/>
  <c r="BW370" i="1"/>
  <c r="AT370" i="1"/>
  <c r="AS370" i="1"/>
  <c r="AR370" i="1"/>
  <c r="AQ370" i="1"/>
  <c r="AP370" i="1"/>
  <c r="AO370" i="1"/>
  <c r="A370" i="1"/>
  <c r="CK369" i="1"/>
  <c r="CJ369" i="1"/>
  <c r="CE369" i="1"/>
  <c r="CB369" i="1"/>
  <c r="BZ369" i="1"/>
  <c r="BX369" i="1"/>
  <c r="BW369" i="1"/>
  <c r="AT369" i="1"/>
  <c r="AS369" i="1"/>
  <c r="AR369" i="1"/>
  <c r="AQ369" i="1"/>
  <c r="AP369" i="1"/>
  <c r="AO369" i="1"/>
  <c r="A369" i="1"/>
  <c r="CK368" i="1"/>
  <c r="CJ368" i="1"/>
  <c r="CE368" i="1"/>
  <c r="CB368" i="1"/>
  <c r="BZ368" i="1"/>
  <c r="BX368" i="1"/>
  <c r="BW368" i="1"/>
  <c r="AT368" i="1"/>
  <c r="AS368" i="1"/>
  <c r="AR368" i="1"/>
  <c r="AQ368" i="1"/>
  <c r="AP368" i="1"/>
  <c r="AO368" i="1"/>
  <c r="A368" i="1"/>
  <c r="CK367" i="1"/>
  <c r="CJ367" i="1"/>
  <c r="CE367" i="1"/>
  <c r="CB367" i="1"/>
  <c r="BZ367" i="1"/>
  <c r="AT367" i="1"/>
  <c r="AS367" i="1"/>
  <c r="AR367" i="1"/>
  <c r="AQ367" i="1"/>
  <c r="AP367" i="1"/>
  <c r="AO367" i="1"/>
  <c r="A367" i="1"/>
  <c r="CK366" i="1"/>
  <c r="CJ366" i="1"/>
  <c r="CE366" i="1"/>
  <c r="CB366" i="1"/>
  <c r="BZ366" i="1"/>
  <c r="BX366" i="1"/>
  <c r="BW366" i="1"/>
  <c r="AT366" i="1"/>
  <c r="AS366" i="1"/>
  <c r="AR366" i="1"/>
  <c r="AQ366" i="1"/>
  <c r="AP366" i="1"/>
  <c r="AO366" i="1"/>
  <c r="A366" i="1"/>
  <c r="CK365" i="1"/>
  <c r="CJ365" i="1"/>
  <c r="CE365" i="1"/>
  <c r="CB365" i="1"/>
  <c r="BZ365" i="1"/>
  <c r="AT365" i="1"/>
  <c r="AS365" i="1"/>
  <c r="AR365" i="1"/>
  <c r="AQ365" i="1"/>
  <c r="AP365" i="1"/>
  <c r="AO365" i="1"/>
  <c r="A365" i="1"/>
  <c r="CK364" i="1"/>
  <c r="CJ364" i="1"/>
  <c r="CE364" i="1"/>
  <c r="CB364" i="1"/>
  <c r="BZ364" i="1"/>
  <c r="BX364" i="1"/>
  <c r="BW364" i="1"/>
  <c r="AT364" i="1"/>
  <c r="AS364" i="1"/>
  <c r="AR364" i="1"/>
  <c r="AQ364" i="1"/>
  <c r="AP364" i="1"/>
  <c r="AO364" i="1"/>
  <c r="A364" i="1"/>
  <c r="CK363" i="1"/>
  <c r="CJ363" i="1"/>
  <c r="CE363" i="1"/>
  <c r="CC363" i="1"/>
  <c r="CB363" i="1"/>
  <c r="BZ363" i="1"/>
  <c r="BX363" i="1"/>
  <c r="BW363" i="1"/>
  <c r="AT363" i="1"/>
  <c r="AS363" i="1"/>
  <c r="AR363" i="1"/>
  <c r="AQ363" i="1"/>
  <c r="AP363" i="1"/>
  <c r="AO363" i="1"/>
  <c r="A363" i="1"/>
  <c r="CK362" i="1"/>
  <c r="CJ362" i="1"/>
  <c r="CE362" i="1"/>
  <c r="CC362" i="1"/>
  <c r="CB362" i="1"/>
  <c r="BZ362" i="1"/>
  <c r="BX362" i="1"/>
  <c r="BW362" i="1"/>
  <c r="AT362" i="1"/>
  <c r="AS362" i="1"/>
  <c r="AR362" i="1"/>
  <c r="AQ362" i="1"/>
  <c r="AP362" i="1"/>
  <c r="AO362" i="1"/>
  <c r="A362" i="1"/>
  <c r="CK361" i="1"/>
  <c r="CJ361" i="1"/>
  <c r="CE361" i="1"/>
  <c r="CC361" i="1"/>
  <c r="CB361" i="1"/>
  <c r="BZ361" i="1"/>
  <c r="BX361" i="1"/>
  <c r="BW361" i="1"/>
  <c r="AT361" i="1"/>
  <c r="AS361" i="1"/>
  <c r="AR361" i="1"/>
  <c r="AQ361" i="1"/>
  <c r="AP361" i="1"/>
  <c r="AO361" i="1"/>
  <c r="A361" i="1"/>
  <c r="CK360" i="1"/>
  <c r="CJ360" i="1"/>
  <c r="CE360" i="1"/>
  <c r="CC360" i="1"/>
  <c r="CB360" i="1"/>
  <c r="BZ360" i="1"/>
  <c r="BX360" i="1"/>
  <c r="BW360" i="1"/>
  <c r="AT360" i="1"/>
  <c r="AS360" i="1"/>
  <c r="AR360" i="1"/>
  <c r="AQ360" i="1"/>
  <c r="AP360" i="1"/>
  <c r="AO360" i="1"/>
  <c r="A360" i="1"/>
  <c r="CK359" i="1"/>
  <c r="CJ359" i="1"/>
  <c r="CE359" i="1"/>
  <c r="CC359" i="1"/>
  <c r="CB359" i="1"/>
  <c r="BZ359" i="1"/>
  <c r="BX359" i="1"/>
  <c r="BW359" i="1"/>
  <c r="AT359" i="1"/>
  <c r="AS359" i="1"/>
  <c r="AR359" i="1"/>
  <c r="AQ359" i="1"/>
  <c r="AP359" i="1"/>
  <c r="AO359" i="1"/>
  <c r="A359" i="1"/>
  <c r="CK358" i="1"/>
  <c r="CJ358" i="1"/>
  <c r="CE358" i="1"/>
  <c r="CB358" i="1"/>
  <c r="BZ358" i="1"/>
  <c r="BX358" i="1"/>
  <c r="BW358" i="1"/>
  <c r="AT358" i="1"/>
  <c r="AS358" i="1"/>
  <c r="AR358" i="1"/>
  <c r="AQ358" i="1"/>
  <c r="AP358" i="1"/>
  <c r="AO358" i="1"/>
  <c r="A358" i="1"/>
  <c r="CK357" i="1"/>
  <c r="CJ357" i="1"/>
  <c r="CE357" i="1"/>
  <c r="CB357" i="1"/>
  <c r="BZ357" i="1"/>
  <c r="BX357" i="1"/>
  <c r="BW357" i="1"/>
  <c r="AT357" i="1"/>
  <c r="AS357" i="1"/>
  <c r="AR357" i="1"/>
  <c r="AQ357" i="1"/>
  <c r="AP357" i="1"/>
  <c r="AO357" i="1"/>
  <c r="A357" i="1"/>
  <c r="CK356" i="1"/>
  <c r="CJ356" i="1"/>
  <c r="CE356" i="1"/>
  <c r="CB356" i="1"/>
  <c r="BZ356" i="1"/>
  <c r="BX356" i="1"/>
  <c r="BW356" i="1"/>
  <c r="AT356" i="1"/>
  <c r="AS356" i="1"/>
  <c r="AR356" i="1"/>
  <c r="AQ356" i="1"/>
  <c r="AP356" i="1"/>
  <c r="AO356" i="1"/>
  <c r="A356" i="1"/>
  <c r="CK355" i="1"/>
  <c r="CJ355" i="1"/>
  <c r="CE355" i="1"/>
  <c r="CB355" i="1"/>
  <c r="BZ355" i="1"/>
  <c r="BX355" i="1"/>
  <c r="BW355" i="1"/>
  <c r="AT355" i="1"/>
  <c r="AS355" i="1"/>
  <c r="AR355" i="1"/>
  <c r="AQ355" i="1"/>
  <c r="AP355" i="1"/>
  <c r="AO355" i="1"/>
  <c r="A355" i="1"/>
  <c r="CK354" i="1"/>
  <c r="CJ354" i="1"/>
  <c r="CE354" i="1"/>
  <c r="CB354" i="1"/>
  <c r="BZ354" i="1"/>
  <c r="BX354" i="1"/>
  <c r="BW354" i="1"/>
  <c r="AT354" i="1"/>
  <c r="AS354" i="1"/>
  <c r="AR354" i="1"/>
  <c r="AQ354" i="1"/>
  <c r="AP354" i="1"/>
  <c r="AO354" i="1"/>
  <c r="A354" i="1"/>
  <c r="CK353" i="1"/>
  <c r="CJ353" i="1"/>
  <c r="CE353" i="1"/>
  <c r="CB353" i="1"/>
  <c r="BZ353" i="1"/>
  <c r="BX353" i="1"/>
  <c r="BW353" i="1"/>
  <c r="AT353" i="1"/>
  <c r="AS353" i="1"/>
  <c r="AR353" i="1"/>
  <c r="AQ353" i="1"/>
  <c r="AP353" i="1"/>
  <c r="AO353" i="1"/>
  <c r="A353" i="1"/>
  <c r="CK352" i="1"/>
  <c r="CJ352" i="1"/>
  <c r="CE352" i="1"/>
  <c r="CB352" i="1"/>
  <c r="BZ352" i="1"/>
  <c r="BX352" i="1"/>
  <c r="BW352" i="1"/>
  <c r="A352" i="1"/>
  <c r="CK351" i="1"/>
  <c r="CJ351" i="1"/>
  <c r="CE351" i="1"/>
  <c r="CB351" i="1"/>
  <c r="BZ351" i="1"/>
  <c r="BX351" i="1"/>
  <c r="BW351" i="1"/>
  <c r="A351" i="1"/>
  <c r="CK350" i="1"/>
  <c r="CJ350" i="1"/>
  <c r="CE350" i="1"/>
  <c r="CB350" i="1"/>
  <c r="BZ350" i="1"/>
  <c r="BX350" i="1"/>
  <c r="BW350" i="1"/>
  <c r="A350" i="1"/>
  <c r="CK349" i="1"/>
  <c r="CJ349" i="1"/>
  <c r="CE349" i="1"/>
  <c r="CB349" i="1"/>
  <c r="BZ349" i="1"/>
  <c r="BX349" i="1"/>
  <c r="BW349" i="1"/>
  <c r="A349" i="1"/>
  <c r="CK348" i="1"/>
  <c r="CJ348" i="1"/>
  <c r="CE348" i="1"/>
  <c r="CB348" i="1"/>
  <c r="BZ348" i="1"/>
  <c r="BX348" i="1"/>
  <c r="BW348" i="1"/>
  <c r="A348" i="1"/>
  <c r="CK347" i="1"/>
  <c r="CJ347" i="1"/>
  <c r="CE347" i="1"/>
  <c r="CB347" i="1"/>
  <c r="BZ347" i="1"/>
  <c r="BX347" i="1"/>
  <c r="BW347" i="1"/>
  <c r="A347" i="1"/>
  <c r="CK346" i="1"/>
  <c r="CJ346" i="1"/>
  <c r="CE346" i="1"/>
  <c r="CC346" i="1"/>
  <c r="CB346" i="1"/>
  <c r="BZ346" i="1"/>
  <c r="BX346" i="1"/>
  <c r="BW346" i="1"/>
  <c r="A346" i="1"/>
  <c r="CK345" i="1"/>
  <c r="CJ345" i="1"/>
  <c r="CE345" i="1"/>
  <c r="CC345" i="1"/>
  <c r="CB345" i="1"/>
  <c r="BZ345" i="1"/>
  <c r="BX345" i="1"/>
  <c r="BW345" i="1"/>
  <c r="A345" i="1"/>
  <c r="CK344" i="1"/>
  <c r="CJ344" i="1"/>
  <c r="CE344" i="1"/>
  <c r="CC344" i="1"/>
  <c r="CB344" i="1"/>
  <c r="BZ344" i="1"/>
  <c r="BX344" i="1"/>
  <c r="BW344" i="1"/>
  <c r="A344" i="1"/>
  <c r="CK343" i="1"/>
  <c r="CJ343" i="1"/>
  <c r="CE343" i="1"/>
  <c r="CC343" i="1"/>
  <c r="CB343" i="1"/>
  <c r="BZ343" i="1"/>
  <c r="BX343" i="1"/>
  <c r="BW343" i="1"/>
  <c r="A343" i="1"/>
  <c r="CK342" i="1"/>
  <c r="CJ342" i="1"/>
  <c r="CE342" i="1"/>
  <c r="CC342" i="1"/>
  <c r="CB342" i="1"/>
  <c r="BZ342" i="1"/>
  <c r="BX342" i="1"/>
  <c r="BW342" i="1"/>
  <c r="A342" i="1"/>
  <c r="CK341" i="1"/>
  <c r="CJ341" i="1"/>
  <c r="CE341" i="1"/>
  <c r="CC341" i="1"/>
  <c r="CB341" i="1"/>
  <c r="BZ341" i="1"/>
  <c r="BX341" i="1"/>
  <c r="BW341" i="1"/>
  <c r="A341" i="1"/>
  <c r="CK340" i="1"/>
  <c r="CJ340" i="1"/>
  <c r="CE340" i="1"/>
  <c r="CB340" i="1"/>
  <c r="BZ340" i="1"/>
  <c r="BX340" i="1"/>
  <c r="BW340" i="1"/>
  <c r="A340" i="1"/>
  <c r="CK339" i="1"/>
  <c r="CJ339" i="1"/>
  <c r="CE339" i="1"/>
  <c r="CB339" i="1"/>
  <c r="BZ339" i="1"/>
  <c r="BX339" i="1"/>
  <c r="BW339" i="1"/>
  <c r="A339" i="1"/>
  <c r="CK338" i="1"/>
  <c r="CJ338" i="1"/>
  <c r="CE338" i="1"/>
  <c r="CB338" i="1"/>
  <c r="BZ338" i="1"/>
  <c r="AT338" i="1"/>
  <c r="AS338" i="1"/>
  <c r="AR338" i="1"/>
  <c r="AQ338" i="1"/>
  <c r="AP338" i="1"/>
  <c r="AO338" i="1"/>
  <c r="A338" i="1"/>
  <c r="CK337" i="1"/>
  <c r="CJ337" i="1"/>
  <c r="CH337" i="1"/>
  <c r="CE337" i="1"/>
  <c r="CB337" i="1"/>
  <c r="BZ337" i="1"/>
  <c r="AT337" i="1"/>
  <c r="AS337" i="1"/>
  <c r="AR337" i="1"/>
  <c r="AQ337" i="1"/>
  <c r="AP337" i="1"/>
  <c r="AO337" i="1"/>
  <c r="A337" i="1"/>
  <c r="CK336" i="1"/>
  <c r="CJ336" i="1"/>
  <c r="CE336" i="1"/>
  <c r="CB336" i="1"/>
  <c r="BZ336" i="1"/>
  <c r="AT336" i="1"/>
  <c r="AS336" i="1"/>
  <c r="AR336" i="1"/>
  <c r="AQ336" i="1"/>
  <c r="AP336" i="1"/>
  <c r="AO336" i="1"/>
  <c r="A336" i="1"/>
  <c r="CK335" i="1"/>
  <c r="CJ335" i="1"/>
  <c r="CE335" i="1"/>
  <c r="CB335" i="1"/>
  <c r="BZ335" i="1"/>
  <c r="AT335" i="1"/>
  <c r="AS335" i="1"/>
  <c r="AR335" i="1"/>
  <c r="AQ335" i="1"/>
  <c r="AP335" i="1"/>
  <c r="AO335" i="1"/>
  <c r="A335" i="1"/>
  <c r="CK334" i="1"/>
  <c r="CJ334" i="1"/>
  <c r="CE334" i="1"/>
  <c r="CB334" i="1"/>
  <c r="BZ334" i="1"/>
  <c r="AT334" i="1"/>
  <c r="AS334" i="1"/>
  <c r="AR334" i="1"/>
  <c r="AQ334" i="1"/>
  <c r="AP334" i="1"/>
  <c r="AO334" i="1"/>
  <c r="A334" i="1"/>
  <c r="CK333" i="1"/>
  <c r="CJ333" i="1"/>
  <c r="CE333" i="1"/>
  <c r="CB333" i="1"/>
  <c r="BZ333" i="1"/>
  <c r="A333" i="1"/>
  <c r="CK332" i="1"/>
  <c r="CJ332" i="1"/>
  <c r="CH332" i="1"/>
  <c r="CE332" i="1"/>
  <c r="CB332" i="1"/>
  <c r="BZ332" i="1"/>
  <c r="A332" i="1"/>
  <c r="CK331" i="1"/>
  <c r="CJ331" i="1"/>
  <c r="CH331" i="1"/>
  <c r="CE331" i="1"/>
  <c r="CB331" i="1"/>
  <c r="BZ331" i="1"/>
  <c r="AT331" i="1"/>
  <c r="AS331" i="1"/>
  <c r="AR331" i="1"/>
  <c r="AQ331" i="1"/>
  <c r="AP331" i="1"/>
  <c r="AO331" i="1"/>
  <c r="A331" i="1"/>
  <c r="CK330" i="1"/>
  <c r="CJ330" i="1"/>
  <c r="CH330" i="1"/>
  <c r="CE330" i="1"/>
  <c r="CB330" i="1"/>
  <c r="BZ330" i="1"/>
  <c r="AT330" i="1"/>
  <c r="AS330" i="1"/>
  <c r="AR330" i="1"/>
  <c r="AQ330" i="1"/>
  <c r="AP330" i="1"/>
  <c r="AO330" i="1"/>
  <c r="A330" i="1"/>
  <c r="CK329" i="1"/>
  <c r="CJ329" i="1"/>
  <c r="CH329" i="1"/>
  <c r="CE329" i="1"/>
  <c r="CB329" i="1"/>
  <c r="BZ329" i="1"/>
  <c r="AT329" i="1"/>
  <c r="AS329" i="1"/>
  <c r="AR329" i="1"/>
  <c r="AQ329" i="1"/>
  <c r="AP329" i="1"/>
  <c r="AO329" i="1"/>
  <c r="A329" i="1"/>
  <c r="CK328" i="1"/>
  <c r="CJ328" i="1"/>
  <c r="CE328" i="1"/>
  <c r="CB328" i="1"/>
  <c r="BZ328" i="1"/>
  <c r="A328" i="1"/>
  <c r="CK327" i="1"/>
  <c r="CJ327" i="1"/>
  <c r="CH327" i="1"/>
  <c r="CE327" i="1"/>
  <c r="CB327" i="1"/>
  <c r="BZ327" i="1"/>
  <c r="A327" i="1"/>
  <c r="CK326" i="1"/>
  <c r="CJ326" i="1"/>
  <c r="CE326" i="1"/>
  <c r="CB326" i="1"/>
  <c r="BZ326" i="1"/>
  <c r="A326" i="1"/>
  <c r="CK325" i="1"/>
  <c r="CJ325" i="1"/>
  <c r="CE325" i="1"/>
  <c r="CB325" i="1"/>
  <c r="BZ325" i="1"/>
  <c r="A325" i="1"/>
  <c r="CK324" i="1"/>
  <c r="CJ324" i="1"/>
  <c r="CH324" i="1"/>
  <c r="CE324" i="1"/>
  <c r="CB324" i="1"/>
  <c r="BZ324" i="1"/>
  <c r="A324" i="1"/>
  <c r="CK323" i="1"/>
  <c r="CJ323" i="1"/>
  <c r="CE323" i="1"/>
  <c r="CB323" i="1"/>
  <c r="BZ323" i="1"/>
  <c r="A323" i="1"/>
  <c r="CK322" i="1"/>
  <c r="CJ322" i="1"/>
  <c r="CH322" i="1"/>
  <c r="CE322" i="1"/>
  <c r="CB322" i="1"/>
  <c r="BZ322" i="1"/>
  <c r="A322" i="1"/>
  <c r="CK321" i="1"/>
  <c r="CJ321" i="1"/>
  <c r="CE321" i="1"/>
  <c r="CB321" i="1"/>
  <c r="BZ321" i="1"/>
  <c r="A321" i="1"/>
  <c r="CK320" i="1"/>
  <c r="CJ320" i="1"/>
  <c r="CE320" i="1"/>
  <c r="CB320" i="1"/>
  <c r="BZ320" i="1"/>
  <c r="A320" i="1"/>
  <c r="CK319" i="1"/>
  <c r="CJ319" i="1"/>
  <c r="CH319" i="1"/>
  <c r="CE319" i="1"/>
  <c r="CB319" i="1"/>
  <c r="BZ319" i="1"/>
  <c r="A319" i="1"/>
  <c r="CK318" i="1"/>
  <c r="CJ318" i="1"/>
  <c r="CE318" i="1"/>
  <c r="CB318" i="1"/>
  <c r="BZ318" i="1"/>
  <c r="A318" i="1"/>
  <c r="CK317" i="1"/>
  <c r="CJ317" i="1"/>
  <c r="CE317" i="1"/>
  <c r="CB317" i="1"/>
  <c r="BZ317" i="1"/>
  <c r="A317" i="1"/>
  <c r="CK316" i="1"/>
  <c r="CJ316" i="1"/>
  <c r="CH316" i="1"/>
  <c r="CE316" i="1"/>
  <c r="CB316" i="1"/>
  <c r="BZ316" i="1"/>
  <c r="A316" i="1"/>
  <c r="CK315" i="1"/>
  <c r="CJ315" i="1"/>
  <c r="CE315" i="1"/>
  <c r="CB315" i="1"/>
  <c r="BZ315" i="1"/>
  <c r="AT315" i="1"/>
  <c r="AS315" i="1"/>
  <c r="AR315" i="1"/>
  <c r="AQ315" i="1"/>
  <c r="AP315" i="1"/>
  <c r="AO315" i="1"/>
  <c r="A315" i="1"/>
  <c r="CK314" i="1"/>
  <c r="CJ314" i="1"/>
  <c r="CE314" i="1"/>
  <c r="CB314" i="1"/>
  <c r="BZ314" i="1"/>
  <c r="BX314" i="1"/>
  <c r="BW314" i="1"/>
  <c r="AT314" i="1"/>
  <c r="AS314" i="1"/>
  <c r="AR314" i="1"/>
  <c r="AQ314" i="1"/>
  <c r="AP314" i="1"/>
  <c r="AO314" i="1"/>
  <c r="A314" i="1"/>
  <c r="CK313" i="1"/>
  <c r="CJ313" i="1"/>
  <c r="CE313" i="1"/>
  <c r="CB313" i="1"/>
  <c r="BZ313" i="1"/>
  <c r="BX313" i="1"/>
  <c r="BW313" i="1"/>
  <c r="AT313" i="1"/>
  <c r="AS313" i="1"/>
  <c r="AR313" i="1"/>
  <c r="AQ313" i="1"/>
  <c r="AP313" i="1"/>
  <c r="AO313" i="1"/>
  <c r="A313" i="1"/>
  <c r="CK312" i="1"/>
  <c r="CJ312" i="1"/>
  <c r="CE312" i="1"/>
  <c r="CB312" i="1"/>
  <c r="BZ312" i="1"/>
  <c r="BX312" i="1"/>
  <c r="BW312" i="1"/>
  <c r="A312" i="1"/>
  <c r="CK311" i="1"/>
  <c r="CJ311" i="1"/>
  <c r="CE311" i="1"/>
  <c r="CB311" i="1"/>
  <c r="BZ311" i="1"/>
  <c r="BX311" i="1"/>
  <c r="BW311" i="1"/>
  <c r="A311" i="1"/>
  <c r="CK310" i="1"/>
  <c r="CJ310" i="1"/>
  <c r="CE310" i="1"/>
  <c r="CB310" i="1"/>
  <c r="BZ310" i="1"/>
  <c r="BX310" i="1"/>
  <c r="BW310" i="1"/>
  <c r="AT310" i="1"/>
  <c r="AS310" i="1"/>
  <c r="AR310" i="1"/>
  <c r="AQ310" i="1"/>
  <c r="AP310" i="1"/>
  <c r="AO310" i="1"/>
  <c r="A310" i="1"/>
  <c r="CK309" i="1"/>
  <c r="CJ309" i="1"/>
  <c r="CE309" i="1"/>
  <c r="CB309" i="1"/>
  <c r="BZ309" i="1"/>
  <c r="BX309" i="1"/>
  <c r="BW309" i="1"/>
  <c r="A309" i="1"/>
  <c r="CK308" i="1"/>
  <c r="CJ308" i="1"/>
  <c r="CE308" i="1"/>
  <c r="CB308" i="1"/>
  <c r="BZ308" i="1"/>
  <c r="BX308" i="1"/>
  <c r="BW308" i="1"/>
  <c r="A308" i="1"/>
  <c r="CK307" i="1"/>
  <c r="CJ307" i="1"/>
  <c r="CE307" i="1"/>
  <c r="CB307" i="1"/>
  <c r="BZ307" i="1"/>
  <c r="BX307" i="1"/>
  <c r="BW307" i="1"/>
  <c r="AT307" i="1"/>
  <c r="AS307" i="1"/>
  <c r="AR307" i="1"/>
  <c r="AQ307" i="1"/>
  <c r="AP307" i="1"/>
  <c r="AO307" i="1"/>
  <c r="A307" i="1"/>
  <c r="CK306" i="1"/>
  <c r="CJ306" i="1"/>
  <c r="CE306" i="1"/>
  <c r="CB306" i="1"/>
  <c r="BZ306" i="1"/>
  <c r="BX306" i="1"/>
  <c r="BW306" i="1"/>
  <c r="AT306" i="1"/>
  <c r="AS306" i="1"/>
  <c r="AR306" i="1"/>
  <c r="AQ306" i="1"/>
  <c r="AP306" i="1"/>
  <c r="AO306" i="1"/>
  <c r="A306" i="1"/>
  <c r="CK305" i="1"/>
  <c r="CJ305" i="1"/>
  <c r="CE305" i="1"/>
  <c r="CB305" i="1"/>
  <c r="BZ305" i="1"/>
  <c r="BX305" i="1"/>
  <c r="BW305" i="1"/>
  <c r="AT305" i="1"/>
  <c r="AS305" i="1"/>
  <c r="AR305" i="1"/>
  <c r="AQ305" i="1"/>
  <c r="AP305" i="1"/>
  <c r="AO305" i="1"/>
  <c r="A305" i="1"/>
  <c r="CK304" i="1"/>
  <c r="CJ304" i="1"/>
  <c r="CE304" i="1"/>
  <c r="CB304" i="1"/>
  <c r="BZ304" i="1"/>
  <c r="BX304" i="1"/>
  <c r="BW304" i="1"/>
  <c r="AT304" i="1"/>
  <c r="AS304" i="1"/>
  <c r="AR304" i="1"/>
  <c r="AQ304" i="1"/>
  <c r="AP304" i="1"/>
  <c r="AO304" i="1"/>
  <c r="A304" i="1"/>
  <c r="CK303" i="1"/>
  <c r="CJ303" i="1"/>
  <c r="CE303" i="1"/>
  <c r="CB303" i="1"/>
  <c r="BZ303" i="1"/>
  <c r="BX303" i="1"/>
  <c r="BW303" i="1"/>
  <c r="AT303" i="1"/>
  <c r="AS303" i="1"/>
  <c r="AR303" i="1"/>
  <c r="AQ303" i="1"/>
  <c r="AP303" i="1"/>
  <c r="AO303" i="1"/>
  <c r="A303" i="1"/>
  <c r="CK302" i="1"/>
  <c r="CJ302" i="1"/>
  <c r="CE302" i="1"/>
  <c r="CB302" i="1"/>
  <c r="BZ302" i="1"/>
  <c r="BX302" i="1"/>
  <c r="BW302" i="1"/>
  <c r="AT302" i="1"/>
  <c r="AS302" i="1"/>
  <c r="AR302" i="1"/>
  <c r="AQ302" i="1"/>
  <c r="AP302" i="1"/>
  <c r="AO302" i="1"/>
  <c r="A302" i="1"/>
  <c r="CK301" i="1"/>
  <c r="CJ301" i="1"/>
  <c r="CE301" i="1"/>
  <c r="CB301" i="1"/>
  <c r="BZ301" i="1"/>
  <c r="BX301" i="1"/>
  <c r="BW301" i="1"/>
  <c r="AT301" i="1"/>
  <c r="AS301" i="1"/>
  <c r="AR301" i="1"/>
  <c r="AQ301" i="1"/>
  <c r="AP301" i="1"/>
  <c r="AO301" i="1"/>
  <c r="A301" i="1"/>
  <c r="CK300" i="1"/>
  <c r="CJ300" i="1"/>
  <c r="CE300" i="1"/>
  <c r="CB300" i="1"/>
  <c r="BZ300" i="1"/>
  <c r="AT300" i="1"/>
  <c r="AS300" i="1"/>
  <c r="AR300" i="1"/>
  <c r="AQ300" i="1"/>
  <c r="AP300" i="1"/>
  <c r="AO300" i="1"/>
  <c r="A300" i="1"/>
  <c r="CK299" i="1"/>
  <c r="CJ299" i="1"/>
  <c r="CE299" i="1"/>
  <c r="CB299" i="1"/>
  <c r="BZ299" i="1"/>
  <c r="AT299" i="1"/>
  <c r="AS299" i="1"/>
  <c r="AR299" i="1"/>
  <c r="AQ299" i="1"/>
  <c r="AP299" i="1"/>
  <c r="AO299" i="1"/>
  <c r="A299" i="1"/>
  <c r="CK298" i="1"/>
  <c r="CJ298" i="1"/>
  <c r="CE298" i="1"/>
  <c r="CB298" i="1"/>
  <c r="BZ298" i="1"/>
  <c r="AT298" i="1"/>
  <c r="AS298" i="1"/>
  <c r="AR298" i="1"/>
  <c r="AQ298" i="1"/>
  <c r="AP298" i="1"/>
  <c r="AO298" i="1"/>
  <c r="A298" i="1"/>
  <c r="CK297" i="1"/>
  <c r="CJ297" i="1"/>
  <c r="CE297" i="1"/>
  <c r="CB297" i="1"/>
  <c r="BZ297" i="1"/>
  <c r="A297" i="1"/>
  <c r="CK296" i="1"/>
  <c r="CJ296" i="1"/>
  <c r="CE296" i="1"/>
  <c r="CB296" i="1"/>
  <c r="BZ296" i="1"/>
  <c r="A296" i="1"/>
  <c r="CK295" i="1"/>
  <c r="CJ295" i="1"/>
  <c r="CE295" i="1"/>
  <c r="CB295" i="1"/>
  <c r="BZ295" i="1"/>
  <c r="A295" i="1"/>
  <c r="CK294" i="1"/>
  <c r="CJ294" i="1"/>
  <c r="CE294" i="1"/>
  <c r="CB294" i="1"/>
  <c r="BZ294" i="1"/>
  <c r="A294" i="1"/>
  <c r="CK293" i="1"/>
  <c r="CJ293" i="1"/>
  <c r="CE293" i="1"/>
  <c r="CB293" i="1"/>
  <c r="BZ293" i="1"/>
  <c r="A293" i="1"/>
  <c r="CK292" i="1"/>
  <c r="CJ292" i="1"/>
  <c r="CE292" i="1"/>
  <c r="CB292" i="1"/>
  <c r="BZ292" i="1"/>
  <c r="A292" i="1"/>
  <c r="CK291" i="1"/>
  <c r="CJ291" i="1"/>
  <c r="CE291" i="1"/>
  <c r="CB291" i="1"/>
  <c r="BZ291" i="1"/>
  <c r="A291" i="1"/>
  <c r="CK290" i="1"/>
  <c r="CJ290" i="1"/>
  <c r="CE290" i="1"/>
  <c r="CB290" i="1"/>
  <c r="BZ290" i="1"/>
  <c r="AT290" i="1"/>
  <c r="AS290" i="1"/>
  <c r="AR290" i="1"/>
  <c r="AQ290" i="1"/>
  <c r="AP290" i="1"/>
  <c r="AO290" i="1"/>
  <c r="A290" i="1"/>
  <c r="CK289" i="1"/>
  <c r="CJ289" i="1"/>
  <c r="CE289" i="1"/>
  <c r="CB289" i="1"/>
  <c r="BZ289" i="1"/>
  <c r="AT289" i="1"/>
  <c r="AS289" i="1"/>
  <c r="AR289" i="1"/>
  <c r="AQ289" i="1"/>
  <c r="AP289" i="1"/>
  <c r="AO289" i="1"/>
  <c r="A289" i="1"/>
  <c r="CK288" i="1"/>
  <c r="CJ288" i="1"/>
  <c r="CE288" i="1"/>
  <c r="CB288" i="1"/>
  <c r="BZ288" i="1"/>
  <c r="AT288" i="1"/>
  <c r="AS288" i="1"/>
  <c r="AR288" i="1"/>
  <c r="AQ288" i="1"/>
  <c r="AP288" i="1"/>
  <c r="AO288" i="1"/>
  <c r="A288" i="1"/>
  <c r="CK287" i="1"/>
  <c r="CJ287" i="1"/>
  <c r="CE287" i="1"/>
  <c r="CB287" i="1"/>
  <c r="BZ287" i="1"/>
  <c r="BX287" i="1"/>
  <c r="BW287" i="1"/>
  <c r="AT287" i="1"/>
  <c r="AS287" i="1"/>
  <c r="AR287" i="1"/>
  <c r="AQ287" i="1"/>
  <c r="AP287" i="1"/>
  <c r="AO287" i="1"/>
  <c r="A287" i="1"/>
  <c r="CK286" i="1"/>
  <c r="CJ286" i="1"/>
  <c r="CE286" i="1"/>
  <c r="CB286" i="1"/>
  <c r="BZ286" i="1"/>
  <c r="AT286" i="1"/>
  <c r="AS286" i="1"/>
  <c r="AR286" i="1"/>
  <c r="AQ286" i="1"/>
  <c r="AP286" i="1"/>
  <c r="AO286" i="1"/>
  <c r="A286" i="1"/>
  <c r="CK285" i="1"/>
  <c r="CJ285" i="1"/>
  <c r="CE285" i="1"/>
  <c r="CB285" i="1"/>
  <c r="BZ285" i="1"/>
  <c r="BX285" i="1"/>
  <c r="BW285" i="1"/>
  <c r="A285" i="1"/>
  <c r="CK284" i="1"/>
  <c r="CJ284" i="1"/>
  <c r="CE284" i="1"/>
  <c r="CB284" i="1"/>
  <c r="BZ284" i="1"/>
  <c r="BX284" i="1"/>
  <c r="BW284" i="1"/>
  <c r="A284" i="1"/>
  <c r="CK283" i="1"/>
  <c r="CJ283" i="1"/>
  <c r="CE283" i="1"/>
  <c r="CB283" i="1"/>
  <c r="BZ283" i="1"/>
  <c r="AT283" i="1"/>
  <c r="AS283" i="1"/>
  <c r="AR283" i="1"/>
  <c r="AQ283" i="1"/>
  <c r="AP283" i="1"/>
  <c r="AO283" i="1"/>
  <c r="A283" i="1"/>
  <c r="CK282" i="1"/>
  <c r="CJ282" i="1"/>
  <c r="CE282" i="1"/>
  <c r="CB282" i="1"/>
  <c r="BZ282" i="1"/>
  <c r="AT282" i="1"/>
  <c r="AS282" i="1"/>
  <c r="AR282" i="1"/>
  <c r="AQ282" i="1"/>
  <c r="AP282" i="1"/>
  <c r="AO282" i="1"/>
  <c r="A282" i="1"/>
  <c r="CK281" i="1"/>
  <c r="CJ281" i="1"/>
  <c r="CE281" i="1"/>
  <c r="CB281" i="1"/>
  <c r="BZ281" i="1"/>
  <c r="AT281" i="1"/>
  <c r="AS281" i="1"/>
  <c r="AR281" i="1"/>
  <c r="AQ281" i="1"/>
  <c r="AP281" i="1"/>
  <c r="AO281" i="1"/>
  <c r="A281" i="1"/>
  <c r="CK280" i="1"/>
  <c r="CJ280" i="1"/>
  <c r="CE280" i="1"/>
  <c r="CC280" i="1"/>
  <c r="CB280" i="1"/>
  <c r="BZ280" i="1"/>
  <c r="BX280" i="1"/>
  <c r="BW280" i="1"/>
  <c r="AT280" i="1"/>
  <c r="AS280" i="1"/>
  <c r="AR280" i="1"/>
  <c r="AQ280" i="1"/>
  <c r="AP280" i="1"/>
  <c r="AO280" i="1"/>
  <c r="A280" i="1"/>
  <c r="CK279" i="1"/>
  <c r="CJ279" i="1"/>
  <c r="CE279" i="1"/>
  <c r="CC279" i="1"/>
  <c r="CB279" i="1"/>
  <c r="BZ279" i="1"/>
  <c r="BX279" i="1"/>
  <c r="BW279" i="1"/>
  <c r="AT279" i="1"/>
  <c r="AS279" i="1"/>
  <c r="AR279" i="1"/>
  <c r="AQ279" i="1"/>
  <c r="AP279" i="1"/>
  <c r="AO279" i="1"/>
  <c r="A279" i="1"/>
  <c r="CK278" i="1"/>
  <c r="CJ278" i="1"/>
  <c r="CE278" i="1"/>
  <c r="CB278" i="1"/>
  <c r="BZ278" i="1"/>
  <c r="AT278" i="1"/>
  <c r="AS278" i="1"/>
  <c r="AR278" i="1"/>
  <c r="AQ278" i="1"/>
  <c r="AP278" i="1"/>
  <c r="AO278" i="1"/>
  <c r="A278" i="1"/>
  <c r="CK277" i="1"/>
  <c r="CJ277" i="1"/>
  <c r="CE277" i="1"/>
  <c r="CB277" i="1"/>
  <c r="BZ277" i="1"/>
  <c r="AT277" i="1"/>
  <c r="AS277" i="1"/>
  <c r="AR277" i="1"/>
  <c r="AQ277" i="1"/>
  <c r="AP277" i="1"/>
  <c r="AO277" i="1"/>
  <c r="A277" i="1"/>
  <c r="CK276" i="1"/>
  <c r="CJ276" i="1"/>
  <c r="CE276" i="1"/>
  <c r="CB276" i="1"/>
  <c r="BZ276" i="1"/>
  <c r="AT276" i="1"/>
  <c r="AS276" i="1"/>
  <c r="AR276" i="1"/>
  <c r="AQ276" i="1"/>
  <c r="AP276" i="1"/>
  <c r="AO276" i="1"/>
  <c r="A276" i="1"/>
  <c r="CK275" i="1"/>
  <c r="CJ275" i="1"/>
  <c r="CE275" i="1"/>
  <c r="CB275" i="1"/>
  <c r="BZ275" i="1"/>
  <c r="AT275" i="1"/>
  <c r="AS275" i="1"/>
  <c r="AR275" i="1"/>
  <c r="AQ275" i="1"/>
  <c r="AP275" i="1"/>
  <c r="AO275" i="1"/>
  <c r="A275" i="1"/>
  <c r="CK274" i="1"/>
  <c r="CJ274" i="1"/>
  <c r="CE274" i="1"/>
  <c r="CB274" i="1"/>
  <c r="BZ274" i="1"/>
  <c r="A274" i="1"/>
  <c r="CK273" i="1"/>
  <c r="CJ273" i="1"/>
  <c r="CE273" i="1"/>
  <c r="CB273" i="1"/>
  <c r="BZ273" i="1"/>
  <c r="A273" i="1"/>
  <c r="CK272" i="1"/>
  <c r="CJ272" i="1"/>
  <c r="CH272" i="1"/>
  <c r="CE272" i="1"/>
  <c r="CB272" i="1"/>
  <c r="BZ272" i="1"/>
  <c r="A272" i="1"/>
  <c r="CK271" i="1"/>
  <c r="CJ271" i="1"/>
  <c r="CH271" i="1"/>
  <c r="CE271" i="1"/>
  <c r="CB271" i="1"/>
  <c r="BZ271" i="1"/>
  <c r="AT271" i="1"/>
  <c r="AS271" i="1"/>
  <c r="AR271" i="1"/>
  <c r="AQ271" i="1"/>
  <c r="AP271" i="1"/>
  <c r="AO271" i="1"/>
  <c r="A271" i="1"/>
  <c r="CK270" i="1"/>
  <c r="CJ270" i="1"/>
  <c r="CH270" i="1"/>
  <c r="CE270" i="1"/>
  <c r="CB270" i="1"/>
  <c r="BZ270" i="1"/>
  <c r="AT270" i="1"/>
  <c r="AS270" i="1"/>
  <c r="AR270" i="1"/>
  <c r="AQ270" i="1"/>
  <c r="AP270" i="1"/>
  <c r="AO270" i="1"/>
  <c r="A270" i="1"/>
  <c r="CK269" i="1"/>
  <c r="CJ269" i="1"/>
  <c r="CH269" i="1"/>
  <c r="CE269" i="1"/>
  <c r="CB269" i="1"/>
  <c r="BZ269" i="1"/>
  <c r="AT269" i="1"/>
  <c r="AS269" i="1"/>
  <c r="AR269" i="1"/>
  <c r="AQ269" i="1"/>
  <c r="AP269" i="1"/>
  <c r="AO269" i="1"/>
  <c r="A269" i="1"/>
  <c r="CK268" i="1"/>
  <c r="CJ268" i="1"/>
  <c r="CE268" i="1"/>
  <c r="CB268" i="1"/>
  <c r="BZ268" i="1"/>
  <c r="A268" i="1"/>
  <c r="CK267" i="1"/>
  <c r="CJ267" i="1"/>
  <c r="CE267" i="1"/>
  <c r="CB267" i="1"/>
  <c r="BZ267" i="1"/>
  <c r="A267" i="1"/>
  <c r="CK266" i="1"/>
  <c r="CJ266" i="1"/>
  <c r="CE266" i="1"/>
  <c r="CB266" i="1"/>
  <c r="BZ266" i="1"/>
  <c r="A266" i="1"/>
  <c r="CK265" i="1"/>
  <c r="CJ265" i="1"/>
  <c r="CE265" i="1"/>
  <c r="CB265" i="1"/>
  <c r="BZ265" i="1"/>
  <c r="A265" i="1"/>
  <c r="CK264" i="1"/>
  <c r="CJ264" i="1"/>
  <c r="CE264" i="1"/>
  <c r="CB264" i="1"/>
  <c r="BZ264" i="1"/>
  <c r="AT264" i="1"/>
  <c r="AS264" i="1"/>
  <c r="AR264" i="1"/>
  <c r="AQ264" i="1"/>
  <c r="AP264" i="1"/>
  <c r="AO264" i="1"/>
  <c r="A264" i="1"/>
  <c r="CK263" i="1"/>
  <c r="CJ263" i="1"/>
  <c r="CE263" i="1"/>
  <c r="CB263" i="1"/>
  <c r="BZ263" i="1"/>
  <c r="AT263" i="1"/>
  <c r="AS263" i="1"/>
  <c r="AR263" i="1"/>
  <c r="AQ263" i="1"/>
  <c r="AP263" i="1"/>
  <c r="AO263" i="1"/>
  <c r="A263" i="1"/>
  <c r="CK262" i="1"/>
  <c r="CJ262" i="1"/>
  <c r="CE262" i="1"/>
  <c r="CB262" i="1"/>
  <c r="BZ262" i="1"/>
  <c r="AT262" i="1"/>
  <c r="AS262" i="1"/>
  <c r="AR262" i="1"/>
  <c r="AQ262" i="1"/>
  <c r="AP262" i="1"/>
  <c r="AO262" i="1"/>
  <c r="A262" i="1"/>
  <c r="CK261" i="1"/>
  <c r="CJ261" i="1"/>
  <c r="CE261" i="1"/>
  <c r="CB261" i="1"/>
  <c r="BZ261" i="1"/>
  <c r="AT261" i="1"/>
  <c r="AS261" i="1"/>
  <c r="AR261" i="1"/>
  <c r="AQ261" i="1"/>
  <c r="AP261" i="1"/>
  <c r="AO261" i="1"/>
  <c r="A261" i="1"/>
  <c r="CK260" i="1"/>
  <c r="CJ260" i="1"/>
  <c r="CE260" i="1"/>
  <c r="CB260" i="1"/>
  <c r="BZ260" i="1"/>
  <c r="AT260" i="1"/>
  <c r="AS260" i="1"/>
  <c r="AR260" i="1"/>
  <c r="AQ260" i="1"/>
  <c r="AP260" i="1"/>
  <c r="AO260" i="1"/>
  <c r="A260" i="1"/>
  <c r="CK259" i="1"/>
  <c r="CJ259" i="1"/>
  <c r="CE259" i="1"/>
  <c r="CB259" i="1"/>
  <c r="BZ259" i="1"/>
  <c r="AT259" i="1"/>
  <c r="AS259" i="1"/>
  <c r="AR259" i="1"/>
  <c r="AQ259" i="1"/>
  <c r="AP259" i="1"/>
  <c r="AO259" i="1"/>
  <c r="A259" i="1"/>
  <c r="CK258" i="1"/>
  <c r="CJ258" i="1"/>
  <c r="CE258" i="1"/>
  <c r="CB258" i="1"/>
  <c r="BZ258" i="1"/>
  <c r="AT258" i="1"/>
  <c r="AS258" i="1"/>
  <c r="AR258" i="1"/>
  <c r="AQ258" i="1"/>
  <c r="AP258" i="1"/>
  <c r="AO258" i="1"/>
  <c r="A258" i="1"/>
  <c r="CK257" i="1"/>
  <c r="CJ257" i="1"/>
  <c r="CE257" i="1"/>
  <c r="CB257" i="1"/>
  <c r="BZ257" i="1"/>
  <c r="A257" i="1"/>
  <c r="CK256" i="1"/>
  <c r="CJ256" i="1"/>
  <c r="CE256" i="1"/>
  <c r="CB256" i="1"/>
  <c r="BZ256" i="1"/>
  <c r="A256" i="1"/>
  <c r="CK255" i="1"/>
  <c r="CJ255" i="1"/>
  <c r="CE255" i="1"/>
  <c r="CB255" i="1"/>
  <c r="BZ255" i="1"/>
  <c r="A255" i="1"/>
  <c r="CK254" i="1"/>
  <c r="CJ254" i="1"/>
  <c r="CE254" i="1"/>
  <c r="CB254" i="1"/>
  <c r="BZ254" i="1"/>
  <c r="A254" i="1"/>
  <c r="CK253" i="1"/>
  <c r="CJ253" i="1"/>
  <c r="CE253" i="1"/>
  <c r="CB253" i="1"/>
  <c r="BZ253" i="1"/>
  <c r="A253" i="1"/>
  <c r="CK252" i="1"/>
  <c r="CJ252" i="1"/>
  <c r="CE252" i="1"/>
  <c r="CB252" i="1"/>
  <c r="BZ252" i="1"/>
  <c r="A252" i="1"/>
  <c r="CK251" i="1"/>
  <c r="CJ251" i="1"/>
  <c r="CE251" i="1"/>
  <c r="CB251" i="1"/>
  <c r="BZ251" i="1"/>
  <c r="A251" i="1"/>
  <c r="CK250" i="1"/>
  <c r="CJ250" i="1"/>
  <c r="CE250" i="1"/>
  <c r="CB250" i="1"/>
  <c r="BZ250" i="1"/>
  <c r="A250" i="1"/>
  <c r="CK249" i="1"/>
  <c r="CJ249" i="1"/>
  <c r="CE249" i="1"/>
  <c r="CB249" i="1"/>
  <c r="BZ249" i="1"/>
  <c r="A249" i="1"/>
  <c r="CK248" i="1"/>
  <c r="CJ248" i="1"/>
  <c r="CE248" i="1"/>
  <c r="CB248" i="1"/>
  <c r="BZ248" i="1"/>
  <c r="A248" i="1"/>
  <c r="CK247" i="1"/>
  <c r="CJ247" i="1"/>
  <c r="CE247" i="1"/>
  <c r="CB247" i="1"/>
  <c r="BZ247" i="1"/>
  <c r="A247" i="1"/>
  <c r="CK246" i="1"/>
  <c r="CJ246" i="1"/>
  <c r="CE246" i="1"/>
  <c r="CB246" i="1"/>
  <c r="BZ246" i="1"/>
  <c r="A246" i="1"/>
  <c r="CK245" i="1"/>
  <c r="CJ245" i="1"/>
  <c r="CE245" i="1"/>
  <c r="CB245" i="1"/>
  <c r="BZ245" i="1"/>
  <c r="A245" i="1"/>
  <c r="CK244" i="1"/>
  <c r="CJ244" i="1"/>
  <c r="CE244" i="1"/>
  <c r="CB244" i="1"/>
  <c r="BZ244" i="1"/>
  <c r="A244" i="1"/>
  <c r="CK243" i="1"/>
  <c r="CJ243" i="1"/>
  <c r="CE243" i="1"/>
  <c r="CB243" i="1"/>
  <c r="BZ243" i="1"/>
  <c r="AT243" i="1"/>
  <c r="AS243" i="1"/>
  <c r="AR243" i="1"/>
  <c r="AQ243" i="1"/>
  <c r="AP243" i="1"/>
  <c r="AO243" i="1"/>
  <c r="A243" i="1"/>
  <c r="CK242" i="1"/>
  <c r="CJ242" i="1"/>
  <c r="CE242" i="1"/>
  <c r="CB242" i="1"/>
  <c r="BZ242" i="1"/>
  <c r="AT242" i="1"/>
  <c r="AS242" i="1"/>
  <c r="AR242" i="1"/>
  <c r="AQ242" i="1"/>
  <c r="AP242" i="1"/>
  <c r="AO242" i="1"/>
  <c r="A242" i="1"/>
  <c r="CK241" i="1"/>
  <c r="CJ241" i="1"/>
  <c r="CE241" i="1"/>
  <c r="CB241" i="1"/>
  <c r="BZ241" i="1"/>
  <c r="AT241" i="1"/>
  <c r="AS241" i="1"/>
  <c r="AR241" i="1"/>
  <c r="AQ241" i="1"/>
  <c r="AP241" i="1"/>
  <c r="AO241" i="1"/>
  <c r="A241" i="1"/>
  <c r="CK240" i="1"/>
  <c r="CJ240" i="1"/>
  <c r="CE240" i="1"/>
  <c r="CB240" i="1"/>
  <c r="BZ240" i="1"/>
  <c r="AT240" i="1"/>
  <c r="AS240" i="1"/>
  <c r="AR240" i="1"/>
  <c r="AQ240" i="1"/>
  <c r="AP240" i="1"/>
  <c r="AO240" i="1"/>
  <c r="A240" i="1"/>
  <c r="CK239" i="1"/>
  <c r="CJ239" i="1"/>
  <c r="CE239" i="1"/>
  <c r="CB239" i="1"/>
  <c r="BZ239" i="1"/>
  <c r="AT239" i="1"/>
  <c r="AS239" i="1"/>
  <c r="AR239" i="1"/>
  <c r="AQ239" i="1"/>
  <c r="AP239" i="1"/>
  <c r="AO239" i="1"/>
  <c r="A239" i="1"/>
  <c r="CK238" i="1"/>
  <c r="CJ238" i="1"/>
  <c r="CE238" i="1"/>
  <c r="CB238" i="1"/>
  <c r="BZ238" i="1"/>
  <c r="AT238" i="1"/>
  <c r="AS238" i="1"/>
  <c r="AR238" i="1"/>
  <c r="AQ238" i="1"/>
  <c r="AP238" i="1"/>
  <c r="AO238" i="1"/>
  <c r="A238" i="1"/>
  <c r="CK237" i="1"/>
  <c r="CJ237" i="1"/>
  <c r="CE237" i="1"/>
  <c r="CB237" i="1"/>
  <c r="BZ237" i="1"/>
  <c r="AT237" i="1"/>
  <c r="AS237" i="1"/>
  <c r="AR237" i="1"/>
  <c r="AQ237" i="1"/>
  <c r="AP237" i="1"/>
  <c r="AO237" i="1"/>
  <c r="A237" i="1"/>
  <c r="CK236" i="1"/>
  <c r="CJ236" i="1"/>
  <c r="CE236" i="1"/>
  <c r="CB236" i="1"/>
  <c r="BZ236" i="1"/>
  <c r="A236" i="1"/>
  <c r="CK235" i="1"/>
  <c r="CJ235" i="1"/>
  <c r="CE235" i="1"/>
  <c r="CB235" i="1"/>
  <c r="BZ235" i="1"/>
  <c r="A235" i="1"/>
  <c r="CK234" i="1"/>
  <c r="CJ234" i="1"/>
  <c r="CE234" i="1"/>
  <c r="CB234" i="1"/>
  <c r="BZ234" i="1"/>
  <c r="A234" i="1"/>
  <c r="CK233" i="1"/>
  <c r="CJ233" i="1"/>
  <c r="CE233" i="1"/>
  <c r="CB233" i="1"/>
  <c r="BZ233" i="1"/>
  <c r="A233" i="1"/>
  <c r="CK232" i="1"/>
  <c r="CJ232" i="1"/>
  <c r="CE232" i="1"/>
  <c r="CB232" i="1"/>
  <c r="BZ232" i="1"/>
  <c r="A232" i="1"/>
  <c r="CK231" i="1"/>
  <c r="CJ231" i="1"/>
  <c r="CE231" i="1"/>
  <c r="CB231" i="1"/>
  <c r="BZ231" i="1"/>
  <c r="A231" i="1"/>
  <c r="CK230" i="1"/>
  <c r="CJ230" i="1"/>
  <c r="CE230" i="1"/>
  <c r="CB230" i="1"/>
  <c r="BZ230" i="1"/>
  <c r="A230" i="1"/>
  <c r="CK229" i="1"/>
  <c r="CJ229" i="1"/>
  <c r="CE229" i="1"/>
  <c r="CB229" i="1"/>
  <c r="BZ229" i="1"/>
  <c r="A229" i="1"/>
  <c r="CK228" i="1"/>
  <c r="CJ228" i="1"/>
  <c r="CE228" i="1"/>
  <c r="CB228" i="1"/>
  <c r="BZ228" i="1"/>
  <c r="A228" i="1"/>
  <c r="CK227" i="1"/>
  <c r="CJ227" i="1"/>
  <c r="CE227" i="1"/>
  <c r="CB227" i="1"/>
  <c r="BZ227" i="1"/>
  <c r="A227" i="1"/>
  <c r="CK226" i="1"/>
  <c r="CJ226" i="1"/>
  <c r="CE226" i="1"/>
  <c r="CB226" i="1"/>
  <c r="BZ226" i="1"/>
  <c r="AT226" i="1"/>
  <c r="AS226" i="1"/>
  <c r="AR226" i="1"/>
  <c r="AQ226" i="1"/>
  <c r="AP226" i="1"/>
  <c r="AO226" i="1"/>
  <c r="A226" i="1"/>
  <c r="CK225" i="1"/>
  <c r="CJ225" i="1"/>
  <c r="CE225" i="1"/>
  <c r="CB225" i="1"/>
  <c r="BZ225" i="1"/>
  <c r="A225" i="1"/>
  <c r="CK224" i="1"/>
  <c r="CJ224" i="1"/>
  <c r="CE224" i="1"/>
  <c r="CB224" i="1"/>
  <c r="BZ224" i="1"/>
  <c r="A224" i="1"/>
  <c r="CK223" i="1"/>
  <c r="CJ223" i="1"/>
  <c r="CE223" i="1"/>
  <c r="CB223" i="1"/>
  <c r="BZ223" i="1"/>
  <c r="A223" i="1"/>
  <c r="CK222" i="1"/>
  <c r="CJ222" i="1"/>
  <c r="CE222" i="1"/>
  <c r="CB222" i="1"/>
  <c r="BZ222" i="1"/>
  <c r="A222" i="1"/>
  <c r="CK221" i="1"/>
  <c r="CJ221" i="1"/>
  <c r="CE221" i="1"/>
  <c r="CB221" i="1"/>
  <c r="BZ221" i="1"/>
  <c r="A221" i="1"/>
  <c r="CK220" i="1"/>
  <c r="CJ220" i="1"/>
  <c r="CH220" i="1"/>
  <c r="CE220" i="1"/>
  <c r="CB220" i="1"/>
  <c r="BZ220" i="1"/>
  <c r="AT220" i="1"/>
  <c r="AS220" i="1"/>
  <c r="AR220" i="1"/>
  <c r="AQ220" i="1"/>
  <c r="AP220" i="1"/>
  <c r="AO220" i="1"/>
  <c r="A220" i="1"/>
  <c r="CK219" i="1"/>
  <c r="CJ219" i="1"/>
  <c r="CH219" i="1"/>
  <c r="CE219" i="1"/>
  <c r="CB219" i="1"/>
  <c r="BZ219" i="1"/>
  <c r="AT219" i="1"/>
  <c r="AS219" i="1"/>
  <c r="AR219" i="1"/>
  <c r="AQ219" i="1"/>
  <c r="AP219" i="1"/>
  <c r="AO219" i="1"/>
  <c r="A219" i="1"/>
  <c r="CK218" i="1"/>
  <c r="CJ218" i="1"/>
  <c r="CH218" i="1"/>
  <c r="CE218" i="1"/>
  <c r="CB218" i="1"/>
  <c r="BZ218" i="1"/>
  <c r="AT218" i="1"/>
  <c r="AS218" i="1"/>
  <c r="AR218" i="1"/>
  <c r="AQ218" i="1"/>
  <c r="AP218" i="1"/>
  <c r="AO218" i="1"/>
  <c r="A218" i="1"/>
  <c r="CK217" i="1"/>
  <c r="CJ217" i="1"/>
  <c r="CH217" i="1"/>
  <c r="CE217" i="1"/>
  <c r="CB217" i="1"/>
  <c r="BZ217" i="1"/>
  <c r="AT217" i="1"/>
  <c r="AS217" i="1"/>
  <c r="AR217" i="1"/>
  <c r="AQ217" i="1"/>
  <c r="AP217" i="1"/>
  <c r="AO217" i="1"/>
  <c r="A217" i="1"/>
  <c r="CK216" i="1"/>
  <c r="CJ216" i="1"/>
  <c r="CH216" i="1"/>
  <c r="CE216" i="1"/>
  <c r="CB216" i="1"/>
  <c r="BZ216" i="1"/>
  <c r="AT216" i="1"/>
  <c r="AS216" i="1"/>
  <c r="AR216" i="1"/>
  <c r="AQ216" i="1"/>
  <c r="AP216" i="1"/>
  <c r="AO216" i="1"/>
  <c r="A216" i="1"/>
  <c r="CK215" i="1"/>
  <c r="CJ215" i="1"/>
  <c r="CH215" i="1"/>
  <c r="CE215" i="1"/>
  <c r="CB215" i="1"/>
  <c r="BZ215" i="1"/>
  <c r="AT215" i="1"/>
  <c r="AS215" i="1"/>
  <c r="AR215" i="1"/>
  <c r="AQ215" i="1"/>
  <c r="AP215" i="1"/>
  <c r="AO215" i="1"/>
  <c r="A215" i="1"/>
  <c r="CK214" i="1"/>
  <c r="CJ214" i="1"/>
  <c r="CE214" i="1"/>
  <c r="CB214" i="1"/>
  <c r="BZ214" i="1"/>
  <c r="A214" i="1"/>
  <c r="CK213" i="1"/>
  <c r="CJ213" i="1"/>
  <c r="CH213" i="1"/>
  <c r="CE213" i="1"/>
  <c r="CB213" i="1"/>
  <c r="BZ213" i="1"/>
  <c r="A213" i="1"/>
  <c r="CK212" i="1"/>
  <c r="CJ212" i="1"/>
  <c r="CE212" i="1"/>
  <c r="CB212" i="1"/>
  <c r="BZ212" i="1"/>
  <c r="A212" i="1"/>
  <c r="CK211" i="1"/>
  <c r="CJ211" i="1"/>
  <c r="CE211" i="1"/>
  <c r="CB211" i="1"/>
  <c r="BZ211" i="1"/>
  <c r="A211" i="1"/>
  <c r="CK210" i="1"/>
  <c r="CJ210" i="1"/>
  <c r="CE210" i="1"/>
  <c r="CB210" i="1"/>
  <c r="BZ210" i="1"/>
  <c r="A210" i="1"/>
  <c r="CK209" i="1"/>
  <c r="CJ209" i="1"/>
  <c r="CH209" i="1"/>
  <c r="CE209" i="1"/>
  <c r="CB209" i="1"/>
  <c r="BZ209" i="1"/>
  <c r="A209" i="1"/>
  <c r="CK208" i="1"/>
  <c r="CJ208" i="1"/>
  <c r="CE208" i="1"/>
  <c r="CB208" i="1"/>
  <c r="BZ208" i="1"/>
  <c r="AT208" i="1"/>
  <c r="AS208" i="1"/>
  <c r="AR208" i="1"/>
  <c r="AQ208" i="1"/>
  <c r="AP208" i="1"/>
  <c r="AO208" i="1"/>
  <c r="A208" i="1"/>
  <c r="CK207" i="1"/>
  <c r="CJ207" i="1"/>
  <c r="CE207" i="1"/>
  <c r="CB207" i="1"/>
  <c r="BZ207" i="1"/>
  <c r="A207" i="1"/>
  <c r="CK206" i="1"/>
  <c r="CJ206" i="1"/>
  <c r="CH206" i="1"/>
  <c r="CE206" i="1"/>
  <c r="CB206" i="1"/>
  <c r="BZ206" i="1"/>
  <c r="A206" i="1"/>
  <c r="CK205" i="1"/>
  <c r="CJ205" i="1"/>
  <c r="CE205" i="1"/>
  <c r="CB205" i="1"/>
  <c r="BZ205" i="1"/>
  <c r="AT205" i="1"/>
  <c r="AS205" i="1"/>
  <c r="AR205" i="1"/>
  <c r="AQ205" i="1"/>
  <c r="AP205" i="1"/>
  <c r="AO205" i="1"/>
  <c r="A205" i="1"/>
  <c r="CK204" i="1"/>
  <c r="CJ204" i="1"/>
  <c r="CE204" i="1"/>
  <c r="CB204" i="1"/>
  <c r="BZ204" i="1"/>
  <c r="AT204" i="1"/>
  <c r="AS204" i="1"/>
  <c r="AR204" i="1"/>
  <c r="AQ204" i="1"/>
  <c r="AP204" i="1"/>
  <c r="AO204" i="1"/>
  <c r="A204" i="1"/>
  <c r="CK203" i="1"/>
  <c r="CJ203" i="1"/>
  <c r="CE203" i="1"/>
  <c r="CB203" i="1"/>
  <c r="BZ203" i="1"/>
  <c r="AT203" i="1"/>
  <c r="AS203" i="1"/>
  <c r="AR203" i="1"/>
  <c r="AQ203" i="1"/>
  <c r="AP203" i="1"/>
  <c r="AO203" i="1"/>
  <c r="A203" i="1"/>
  <c r="CK202" i="1"/>
  <c r="CJ202" i="1"/>
  <c r="CE202" i="1"/>
  <c r="CB202" i="1"/>
  <c r="BZ202" i="1"/>
  <c r="AT202" i="1"/>
  <c r="AS202" i="1"/>
  <c r="AR202" i="1"/>
  <c r="AQ202" i="1"/>
  <c r="AP202" i="1"/>
  <c r="AO202" i="1"/>
  <c r="A202" i="1"/>
  <c r="CK201" i="1"/>
  <c r="CJ201" i="1"/>
  <c r="CE201" i="1"/>
  <c r="CB201" i="1"/>
  <c r="BZ201" i="1"/>
  <c r="AT201" i="1"/>
  <c r="AS201" i="1"/>
  <c r="AR201" i="1"/>
  <c r="AQ201" i="1"/>
  <c r="AP201" i="1"/>
  <c r="AO201" i="1"/>
  <c r="A201" i="1"/>
  <c r="CK200" i="1"/>
  <c r="CJ200" i="1"/>
  <c r="CE200" i="1"/>
  <c r="CB200" i="1"/>
  <c r="BZ200" i="1"/>
  <c r="AT200" i="1"/>
  <c r="AS200" i="1"/>
  <c r="AR200" i="1"/>
  <c r="AQ200" i="1"/>
  <c r="AP200" i="1"/>
  <c r="AO200" i="1"/>
  <c r="A200" i="1"/>
  <c r="CK199" i="1"/>
  <c r="CJ199" i="1"/>
  <c r="CE199" i="1"/>
  <c r="CB199" i="1"/>
  <c r="BZ199" i="1"/>
  <c r="AT199" i="1"/>
  <c r="AS199" i="1"/>
  <c r="AR199" i="1"/>
  <c r="AQ199" i="1"/>
  <c r="AP199" i="1"/>
  <c r="AO199" i="1"/>
  <c r="A199" i="1"/>
  <c r="CK198" i="1"/>
  <c r="CJ198" i="1"/>
  <c r="CE198" i="1"/>
  <c r="CB198" i="1"/>
  <c r="BZ198" i="1"/>
  <c r="AT198" i="1"/>
  <c r="AS198" i="1"/>
  <c r="AR198" i="1"/>
  <c r="AQ198" i="1"/>
  <c r="AP198" i="1"/>
  <c r="AO198" i="1"/>
  <c r="A198" i="1"/>
  <c r="CK197" i="1"/>
  <c r="CJ197" i="1"/>
  <c r="CE197" i="1"/>
  <c r="CB197" i="1"/>
  <c r="BZ197" i="1"/>
  <c r="AT197" i="1"/>
  <c r="AS197" i="1"/>
  <c r="AR197" i="1"/>
  <c r="AQ197" i="1"/>
  <c r="AP197" i="1"/>
  <c r="AO197" i="1"/>
  <c r="A197" i="1"/>
  <c r="CK196" i="1"/>
  <c r="CJ196" i="1"/>
  <c r="CE196" i="1"/>
  <c r="CB196" i="1"/>
  <c r="BZ196" i="1"/>
  <c r="AT196" i="1"/>
  <c r="AS196" i="1"/>
  <c r="AR196" i="1"/>
  <c r="AQ196" i="1"/>
  <c r="AP196" i="1"/>
  <c r="AO196" i="1"/>
  <c r="A196" i="1"/>
  <c r="CK195" i="1"/>
  <c r="CJ195" i="1"/>
  <c r="CE195" i="1"/>
  <c r="CB195" i="1"/>
  <c r="BZ195" i="1"/>
  <c r="AT195" i="1"/>
  <c r="AS195" i="1"/>
  <c r="AR195" i="1"/>
  <c r="AQ195" i="1"/>
  <c r="AP195" i="1"/>
  <c r="AO195" i="1"/>
  <c r="A195" i="1"/>
  <c r="CK194" i="1"/>
  <c r="CJ194" i="1"/>
  <c r="CE194" i="1"/>
  <c r="CB194" i="1"/>
  <c r="BZ194" i="1"/>
  <c r="AT194" i="1"/>
  <c r="AS194" i="1"/>
  <c r="AR194" i="1"/>
  <c r="AQ194" i="1"/>
  <c r="AP194" i="1"/>
  <c r="AO194" i="1"/>
  <c r="A194" i="1"/>
  <c r="CK193" i="1"/>
  <c r="CJ193" i="1"/>
  <c r="CE193" i="1"/>
  <c r="CB193" i="1"/>
  <c r="BZ193" i="1"/>
  <c r="AT193" i="1"/>
  <c r="AS193" i="1"/>
  <c r="AR193" i="1"/>
  <c r="AQ193" i="1"/>
  <c r="AP193" i="1"/>
  <c r="AO193" i="1"/>
  <c r="A193" i="1"/>
  <c r="CK192" i="1"/>
  <c r="CJ192" i="1"/>
  <c r="CE192" i="1"/>
  <c r="CB192" i="1"/>
  <c r="BZ192" i="1"/>
  <c r="AT192" i="1"/>
  <c r="AS192" i="1"/>
  <c r="AR192" i="1"/>
  <c r="AQ192" i="1"/>
  <c r="AP192" i="1"/>
  <c r="AO192" i="1"/>
  <c r="A192" i="1"/>
  <c r="CK191" i="1"/>
  <c r="CJ191" i="1"/>
  <c r="CE191" i="1"/>
  <c r="CB191" i="1"/>
  <c r="BZ191" i="1"/>
  <c r="AT191" i="1"/>
  <c r="AS191" i="1"/>
  <c r="AR191" i="1"/>
  <c r="AQ191" i="1"/>
  <c r="AP191" i="1"/>
  <c r="AO191" i="1"/>
  <c r="A191" i="1"/>
  <c r="CK190" i="1"/>
  <c r="CJ190" i="1"/>
  <c r="CE190" i="1"/>
  <c r="CB190" i="1"/>
  <c r="BZ190" i="1"/>
  <c r="AT190" i="1"/>
  <c r="AS190" i="1"/>
  <c r="AR190" i="1"/>
  <c r="AQ190" i="1"/>
  <c r="AP190" i="1"/>
  <c r="AO190" i="1"/>
  <c r="A190" i="1"/>
  <c r="CK189" i="1"/>
  <c r="CJ189" i="1"/>
  <c r="CE189" i="1"/>
  <c r="CB189" i="1"/>
  <c r="BZ189" i="1"/>
  <c r="AT189" i="1"/>
  <c r="AS189" i="1"/>
  <c r="AR189" i="1"/>
  <c r="AQ189" i="1"/>
  <c r="AP189" i="1"/>
  <c r="AO189" i="1"/>
  <c r="A189" i="1"/>
  <c r="CK188" i="1"/>
  <c r="CJ188" i="1"/>
  <c r="CE188" i="1"/>
  <c r="CB188" i="1"/>
  <c r="BZ188" i="1"/>
  <c r="AT188" i="1"/>
  <c r="AS188" i="1"/>
  <c r="AR188" i="1"/>
  <c r="AQ188" i="1"/>
  <c r="AP188" i="1"/>
  <c r="AO188" i="1"/>
  <c r="A188" i="1"/>
  <c r="CK187" i="1"/>
  <c r="CJ187" i="1"/>
  <c r="CE187" i="1"/>
  <c r="CB187" i="1"/>
  <c r="BZ187" i="1"/>
  <c r="AT187" i="1"/>
  <c r="AS187" i="1"/>
  <c r="AR187" i="1"/>
  <c r="AQ187" i="1"/>
  <c r="AP187" i="1"/>
  <c r="AO187" i="1"/>
  <c r="A187" i="1"/>
  <c r="CK186" i="1"/>
  <c r="CJ186" i="1"/>
  <c r="CE186" i="1"/>
  <c r="CB186" i="1"/>
  <c r="BZ186" i="1"/>
  <c r="AT186" i="1"/>
  <c r="AS186" i="1"/>
  <c r="AR186" i="1"/>
  <c r="AQ186" i="1"/>
  <c r="AP186" i="1"/>
  <c r="AO186" i="1"/>
  <c r="A186" i="1"/>
  <c r="CK185" i="1"/>
  <c r="CJ185" i="1"/>
  <c r="CE185" i="1"/>
  <c r="CB185" i="1"/>
  <c r="BZ185" i="1"/>
  <c r="AT185" i="1"/>
  <c r="AS185" i="1"/>
  <c r="AR185" i="1"/>
  <c r="AQ185" i="1"/>
  <c r="AP185" i="1"/>
  <c r="AO185" i="1"/>
  <c r="A185" i="1"/>
  <c r="CK184" i="1"/>
  <c r="CJ184" i="1"/>
  <c r="CE184" i="1"/>
  <c r="CB184" i="1"/>
  <c r="BZ184" i="1"/>
  <c r="BX184" i="1"/>
  <c r="BW184" i="1"/>
  <c r="AT184" i="1"/>
  <c r="AS184" i="1"/>
  <c r="AR184" i="1"/>
  <c r="AQ184" i="1"/>
  <c r="AP184" i="1"/>
  <c r="AO184" i="1"/>
  <c r="A184" i="1"/>
  <c r="CK183" i="1"/>
  <c r="CJ183" i="1"/>
  <c r="CE183" i="1"/>
  <c r="CB183" i="1"/>
  <c r="BZ183" i="1"/>
  <c r="BX183" i="1"/>
  <c r="BW183" i="1"/>
  <c r="AT183" i="1"/>
  <c r="AS183" i="1"/>
  <c r="AR183" i="1"/>
  <c r="AQ183" i="1"/>
  <c r="AP183" i="1"/>
  <c r="AO183" i="1"/>
  <c r="A183" i="1"/>
  <c r="CK182" i="1"/>
  <c r="CJ182" i="1"/>
  <c r="CE182" i="1"/>
  <c r="CB182" i="1"/>
  <c r="BZ182" i="1"/>
  <c r="BX182" i="1"/>
  <c r="BW182" i="1"/>
  <c r="AT182" i="1"/>
  <c r="AS182" i="1"/>
  <c r="AR182" i="1"/>
  <c r="AQ182" i="1"/>
  <c r="AP182" i="1"/>
  <c r="AO182" i="1"/>
  <c r="A182" i="1"/>
  <c r="CK181" i="1"/>
  <c r="CJ181" i="1"/>
  <c r="CE181" i="1"/>
  <c r="CB181" i="1"/>
  <c r="BZ181" i="1"/>
  <c r="AT181" i="1"/>
  <c r="AS181" i="1"/>
  <c r="AR181" i="1"/>
  <c r="AQ181" i="1"/>
  <c r="AP181" i="1"/>
  <c r="AO181" i="1"/>
  <c r="A181" i="1"/>
  <c r="CK180" i="1"/>
  <c r="CJ180" i="1"/>
  <c r="CE180" i="1"/>
  <c r="CC180" i="1"/>
  <c r="CB180" i="1"/>
  <c r="BZ180" i="1"/>
  <c r="BX180" i="1"/>
  <c r="BW180" i="1"/>
  <c r="AT180" i="1"/>
  <c r="AS180" i="1"/>
  <c r="AR180" i="1"/>
  <c r="AQ180" i="1"/>
  <c r="AP180" i="1"/>
  <c r="AO180" i="1"/>
  <c r="A180" i="1"/>
  <c r="CK179" i="1"/>
  <c r="CJ179" i="1"/>
  <c r="CE179" i="1"/>
  <c r="CC179" i="1"/>
  <c r="CB179" i="1"/>
  <c r="BZ179" i="1"/>
  <c r="BX179" i="1"/>
  <c r="BW179" i="1"/>
  <c r="AT179" i="1"/>
  <c r="AS179" i="1"/>
  <c r="AR179" i="1"/>
  <c r="AQ179" i="1"/>
  <c r="AP179" i="1"/>
  <c r="AO179" i="1"/>
  <c r="A179" i="1"/>
  <c r="CK178" i="1"/>
  <c r="CJ178" i="1"/>
  <c r="CE178" i="1"/>
  <c r="CC178" i="1"/>
  <c r="CB178" i="1"/>
  <c r="BZ178" i="1"/>
  <c r="BX178" i="1"/>
  <c r="BW178" i="1"/>
  <c r="AT178" i="1"/>
  <c r="AS178" i="1"/>
  <c r="AR178" i="1"/>
  <c r="AQ178" i="1"/>
  <c r="AP178" i="1"/>
  <c r="AO178" i="1"/>
  <c r="A178" i="1"/>
  <c r="CK177" i="1"/>
  <c r="CJ177" i="1"/>
  <c r="CE177" i="1"/>
  <c r="CC177" i="1"/>
  <c r="CB177" i="1"/>
  <c r="BZ177" i="1"/>
  <c r="BX177" i="1"/>
  <c r="BW177" i="1"/>
  <c r="AT177" i="1"/>
  <c r="AS177" i="1"/>
  <c r="AR177" i="1"/>
  <c r="AQ177" i="1"/>
  <c r="AP177" i="1"/>
  <c r="AO177" i="1"/>
  <c r="A177" i="1"/>
  <c r="CK176" i="1"/>
  <c r="CJ176" i="1"/>
  <c r="CE176" i="1"/>
  <c r="CB176" i="1"/>
  <c r="BZ176" i="1"/>
  <c r="BX176" i="1"/>
  <c r="BW176" i="1"/>
  <c r="AT176" i="1"/>
  <c r="AS176" i="1"/>
  <c r="AR176" i="1"/>
  <c r="AQ176" i="1"/>
  <c r="AP176" i="1"/>
  <c r="AO176" i="1"/>
  <c r="A176" i="1"/>
  <c r="CK175" i="1"/>
  <c r="CJ175" i="1"/>
  <c r="CE175" i="1"/>
  <c r="CB175" i="1"/>
  <c r="BZ175" i="1"/>
  <c r="BX175" i="1"/>
  <c r="BW175" i="1"/>
  <c r="AT175" i="1"/>
  <c r="AS175" i="1"/>
  <c r="AR175" i="1"/>
  <c r="AQ175" i="1"/>
  <c r="AP175" i="1"/>
  <c r="AO175" i="1"/>
  <c r="A175" i="1"/>
  <c r="CK174" i="1"/>
  <c r="CJ174" i="1"/>
  <c r="CE174" i="1"/>
  <c r="CB174" i="1"/>
  <c r="BZ174" i="1"/>
  <c r="BX174" i="1"/>
  <c r="BW174" i="1"/>
  <c r="AT174" i="1"/>
  <c r="AS174" i="1"/>
  <c r="AR174" i="1"/>
  <c r="AQ174" i="1"/>
  <c r="AP174" i="1"/>
  <c r="AO174" i="1"/>
  <c r="A174" i="1"/>
  <c r="CK173" i="1"/>
  <c r="CJ173" i="1"/>
  <c r="CE173" i="1"/>
  <c r="CB173" i="1"/>
  <c r="BZ173" i="1"/>
  <c r="AT173" i="1"/>
  <c r="AS173" i="1"/>
  <c r="AR173" i="1"/>
  <c r="AQ173" i="1"/>
  <c r="AP173" i="1"/>
  <c r="AO173" i="1"/>
  <c r="A173" i="1"/>
  <c r="CK172" i="1"/>
  <c r="CJ172" i="1"/>
  <c r="CE172" i="1"/>
  <c r="CB172" i="1"/>
  <c r="BZ172" i="1"/>
  <c r="AT172" i="1"/>
  <c r="AS172" i="1"/>
  <c r="AR172" i="1"/>
  <c r="AQ172" i="1"/>
  <c r="AP172" i="1"/>
  <c r="AO172" i="1"/>
  <c r="A172" i="1"/>
  <c r="CK171" i="1"/>
  <c r="CJ171" i="1"/>
  <c r="CE171" i="1"/>
  <c r="CB171" i="1"/>
  <c r="BZ171" i="1"/>
  <c r="AT171" i="1"/>
  <c r="AS171" i="1"/>
  <c r="AR171" i="1"/>
  <c r="AQ171" i="1"/>
  <c r="AP171" i="1"/>
  <c r="AO171" i="1"/>
  <c r="A171" i="1"/>
  <c r="CK170" i="1"/>
  <c r="CJ170" i="1"/>
  <c r="CE170" i="1"/>
  <c r="CB170" i="1"/>
  <c r="BZ170" i="1"/>
  <c r="AT170" i="1"/>
  <c r="AS170" i="1"/>
  <c r="AR170" i="1"/>
  <c r="AQ170" i="1"/>
  <c r="AP170" i="1"/>
  <c r="AO170" i="1"/>
  <c r="A170" i="1"/>
  <c r="CK169" i="1"/>
  <c r="CJ169" i="1"/>
  <c r="CE169" i="1"/>
  <c r="CB169" i="1"/>
  <c r="BZ169" i="1"/>
  <c r="AT169" i="1"/>
  <c r="AS169" i="1"/>
  <c r="AR169" i="1"/>
  <c r="AQ169" i="1"/>
  <c r="AP169" i="1"/>
  <c r="AO169" i="1"/>
  <c r="A169" i="1"/>
  <c r="CK168" i="1"/>
  <c r="CJ168" i="1"/>
  <c r="CE168" i="1"/>
  <c r="CB168" i="1"/>
  <c r="BZ168" i="1"/>
  <c r="AT168" i="1"/>
  <c r="AS168" i="1"/>
  <c r="AR168" i="1"/>
  <c r="AQ168" i="1"/>
  <c r="AP168" i="1"/>
  <c r="AO168" i="1"/>
  <c r="A168" i="1"/>
  <c r="CK167" i="1"/>
  <c r="CJ167" i="1"/>
  <c r="CE167" i="1"/>
  <c r="CB167" i="1"/>
  <c r="BZ167" i="1"/>
  <c r="AT167" i="1"/>
  <c r="AS167" i="1"/>
  <c r="AR167" i="1"/>
  <c r="AQ167" i="1"/>
  <c r="AP167" i="1"/>
  <c r="AO167" i="1"/>
  <c r="A167" i="1"/>
  <c r="CK166" i="1"/>
  <c r="CJ166" i="1"/>
  <c r="CE166" i="1"/>
  <c r="CB166" i="1"/>
  <c r="BZ166" i="1"/>
  <c r="AT166" i="1"/>
  <c r="AS166" i="1"/>
  <c r="AR166" i="1"/>
  <c r="AQ166" i="1"/>
  <c r="AP166" i="1"/>
  <c r="AO166" i="1"/>
  <c r="A166" i="1"/>
  <c r="CK165" i="1"/>
  <c r="CJ165" i="1"/>
  <c r="CE165" i="1"/>
  <c r="CB165" i="1"/>
  <c r="BZ165" i="1"/>
  <c r="AT165" i="1"/>
  <c r="AS165" i="1"/>
  <c r="AR165" i="1"/>
  <c r="AQ165" i="1"/>
  <c r="AP165" i="1"/>
  <c r="AO165" i="1"/>
  <c r="A165" i="1"/>
  <c r="CK164" i="1"/>
  <c r="CJ164" i="1"/>
  <c r="CE164" i="1"/>
  <c r="CB164" i="1"/>
  <c r="BZ164" i="1"/>
  <c r="AT164" i="1"/>
  <c r="AS164" i="1"/>
  <c r="AR164" i="1"/>
  <c r="AQ164" i="1"/>
  <c r="AP164" i="1"/>
  <c r="AO164" i="1"/>
  <c r="A164" i="1"/>
  <c r="CK163" i="1"/>
  <c r="CJ163" i="1"/>
  <c r="CE163" i="1"/>
  <c r="CB163" i="1"/>
  <c r="BZ163" i="1"/>
  <c r="AT163" i="1"/>
  <c r="AS163" i="1"/>
  <c r="AR163" i="1"/>
  <c r="AQ163" i="1"/>
  <c r="AP163" i="1"/>
  <c r="AO163" i="1"/>
  <c r="A163" i="1"/>
  <c r="CK162" i="1"/>
  <c r="CJ162" i="1"/>
  <c r="CE162" i="1"/>
  <c r="CB162" i="1"/>
  <c r="BZ162" i="1"/>
  <c r="AT162" i="1"/>
  <c r="AS162" i="1"/>
  <c r="AR162" i="1"/>
  <c r="AQ162" i="1"/>
  <c r="AP162" i="1"/>
  <c r="AO162" i="1"/>
  <c r="A162" i="1"/>
  <c r="CK161" i="1"/>
  <c r="CJ161" i="1"/>
  <c r="CE161" i="1"/>
  <c r="CB161" i="1"/>
  <c r="BZ161" i="1"/>
  <c r="AT161" i="1"/>
  <c r="AS161" i="1"/>
  <c r="AR161" i="1"/>
  <c r="AQ161" i="1"/>
  <c r="AP161" i="1"/>
  <c r="AO161" i="1"/>
  <c r="A161" i="1"/>
  <c r="CK160" i="1"/>
  <c r="CJ160" i="1"/>
  <c r="CE160" i="1"/>
  <c r="CB160" i="1"/>
  <c r="BZ160" i="1"/>
  <c r="AT160" i="1"/>
  <c r="AS160" i="1"/>
  <c r="AR160" i="1"/>
  <c r="AQ160" i="1"/>
  <c r="AP160" i="1"/>
  <c r="AO160" i="1"/>
  <c r="A160" i="1"/>
  <c r="CK159" i="1"/>
  <c r="CJ159" i="1"/>
  <c r="CE159" i="1"/>
  <c r="CB159" i="1"/>
  <c r="BZ159" i="1"/>
  <c r="AT159" i="1"/>
  <c r="AS159" i="1"/>
  <c r="AR159" i="1"/>
  <c r="AQ159" i="1"/>
  <c r="AP159" i="1"/>
  <c r="AO159" i="1"/>
  <c r="A159" i="1"/>
  <c r="CK158" i="1"/>
  <c r="CJ158" i="1"/>
  <c r="CE158" i="1"/>
  <c r="CB158" i="1"/>
  <c r="BZ158" i="1"/>
  <c r="AT158" i="1"/>
  <c r="AS158" i="1"/>
  <c r="AR158" i="1"/>
  <c r="AQ158" i="1"/>
  <c r="AP158" i="1"/>
  <c r="AO158" i="1"/>
  <c r="A158" i="1"/>
  <c r="CK157" i="1"/>
  <c r="CJ157" i="1"/>
  <c r="CE157" i="1"/>
  <c r="CB157" i="1"/>
  <c r="BZ157" i="1"/>
  <c r="AT157" i="1"/>
  <c r="AS157" i="1"/>
  <c r="AR157" i="1"/>
  <c r="AQ157" i="1"/>
  <c r="AP157" i="1"/>
  <c r="AO157" i="1"/>
  <c r="A157" i="1"/>
  <c r="CK156" i="1"/>
  <c r="CJ156" i="1"/>
  <c r="CE156" i="1"/>
  <c r="CB156" i="1"/>
  <c r="BZ156" i="1"/>
  <c r="AT156" i="1"/>
  <c r="AS156" i="1"/>
  <c r="AR156" i="1"/>
  <c r="AQ156" i="1"/>
  <c r="AP156" i="1"/>
  <c r="AO156" i="1"/>
  <c r="A156" i="1"/>
  <c r="CK155" i="1"/>
  <c r="CJ155" i="1"/>
  <c r="CE155" i="1"/>
  <c r="CB155" i="1"/>
  <c r="BZ155" i="1"/>
  <c r="AT155" i="1"/>
  <c r="AS155" i="1"/>
  <c r="AR155" i="1"/>
  <c r="AQ155" i="1"/>
  <c r="AP155" i="1"/>
  <c r="AO155" i="1"/>
  <c r="A155" i="1"/>
  <c r="CK154" i="1"/>
  <c r="CJ154" i="1"/>
  <c r="CE154" i="1"/>
  <c r="CB154" i="1"/>
  <c r="BZ154" i="1"/>
  <c r="AT154" i="1"/>
  <c r="AS154" i="1"/>
  <c r="AR154" i="1"/>
  <c r="AQ154" i="1"/>
  <c r="AP154" i="1"/>
  <c r="AO154" i="1"/>
  <c r="A154" i="1"/>
  <c r="CK153" i="1"/>
  <c r="CJ153" i="1"/>
  <c r="CE153" i="1"/>
  <c r="CB153" i="1"/>
  <c r="BZ153" i="1"/>
  <c r="A153" i="1"/>
  <c r="CK152" i="1"/>
  <c r="CJ152" i="1"/>
  <c r="CE152" i="1"/>
  <c r="CB152" i="1"/>
  <c r="BZ152" i="1"/>
  <c r="A152" i="1"/>
  <c r="CK151" i="1"/>
  <c r="CJ151" i="1"/>
  <c r="CE151" i="1"/>
  <c r="CB151" i="1"/>
  <c r="BZ151" i="1"/>
  <c r="A151" i="1"/>
  <c r="CK150" i="1"/>
  <c r="CJ150" i="1"/>
  <c r="CE150" i="1"/>
  <c r="CB150" i="1"/>
  <c r="BZ150" i="1"/>
  <c r="A150" i="1"/>
  <c r="CK149" i="1"/>
  <c r="CJ149" i="1"/>
  <c r="CE149" i="1"/>
  <c r="CB149" i="1"/>
  <c r="BZ149" i="1"/>
  <c r="A149" i="1"/>
  <c r="CK148" i="1"/>
  <c r="CJ148" i="1"/>
  <c r="CE148" i="1"/>
  <c r="CB148" i="1"/>
  <c r="BZ148" i="1"/>
  <c r="A148" i="1"/>
  <c r="CK147" i="1"/>
  <c r="CJ147" i="1"/>
  <c r="CE147" i="1"/>
  <c r="CB147" i="1"/>
  <c r="BZ147" i="1"/>
  <c r="A147" i="1"/>
  <c r="CK146" i="1"/>
  <c r="CJ146" i="1"/>
  <c r="CE146" i="1"/>
  <c r="CB146" i="1"/>
  <c r="BZ146" i="1"/>
  <c r="A146" i="1"/>
  <c r="CK145" i="1"/>
  <c r="CJ145" i="1"/>
  <c r="CE145" i="1"/>
  <c r="CB145" i="1"/>
  <c r="BZ145" i="1"/>
  <c r="A145" i="1"/>
  <c r="CK144" i="1"/>
  <c r="CJ144" i="1"/>
  <c r="CE144" i="1"/>
  <c r="CB144" i="1"/>
  <c r="BZ144" i="1"/>
  <c r="A144" i="1"/>
  <c r="CK143" i="1"/>
  <c r="CJ143" i="1"/>
  <c r="CE143" i="1"/>
  <c r="CB143" i="1"/>
  <c r="BZ143" i="1"/>
  <c r="A143" i="1"/>
  <c r="CK142" i="1"/>
  <c r="CJ142" i="1"/>
  <c r="CE142" i="1"/>
  <c r="CB142" i="1"/>
  <c r="BZ142" i="1"/>
  <c r="A142" i="1"/>
  <c r="CK141" i="1"/>
  <c r="CJ141" i="1"/>
  <c r="CE141" i="1"/>
  <c r="CB141" i="1"/>
  <c r="BZ141" i="1"/>
  <c r="A141" i="1"/>
  <c r="CK140" i="1"/>
  <c r="CJ140" i="1"/>
  <c r="CE140" i="1"/>
  <c r="CB140" i="1"/>
  <c r="BZ140" i="1"/>
  <c r="A140" i="1"/>
  <c r="CK139" i="1"/>
  <c r="CJ139" i="1"/>
  <c r="CE139" i="1"/>
  <c r="CB139" i="1"/>
  <c r="BZ139" i="1"/>
  <c r="A139" i="1"/>
  <c r="CK138" i="1"/>
  <c r="CJ138" i="1"/>
  <c r="CE138" i="1"/>
  <c r="CB138" i="1"/>
  <c r="BZ138" i="1"/>
  <c r="A138" i="1"/>
  <c r="CK137" i="1"/>
  <c r="CJ137" i="1"/>
  <c r="CE137" i="1"/>
  <c r="CB137" i="1"/>
  <c r="BZ137" i="1"/>
  <c r="A137" i="1"/>
  <c r="CK136" i="1"/>
  <c r="CJ136" i="1"/>
  <c r="CE136" i="1"/>
  <c r="CB136" i="1"/>
  <c r="BZ136" i="1"/>
  <c r="BX136" i="1"/>
  <c r="BW136" i="1"/>
  <c r="A136" i="1"/>
  <c r="CK135" i="1"/>
  <c r="CJ135" i="1"/>
  <c r="CE135" i="1"/>
  <c r="CB135" i="1"/>
  <c r="BZ135" i="1"/>
  <c r="BX135" i="1"/>
  <c r="BW135" i="1"/>
  <c r="A135" i="1"/>
  <c r="CK134" i="1"/>
  <c r="CJ134" i="1"/>
  <c r="CE134" i="1"/>
  <c r="CC134" i="1"/>
  <c r="CB134" i="1"/>
  <c r="BZ134" i="1"/>
  <c r="BX134" i="1"/>
  <c r="BW134" i="1"/>
  <c r="A134" i="1"/>
  <c r="CK133" i="1"/>
  <c r="CJ133" i="1"/>
  <c r="CE133" i="1"/>
  <c r="CC133" i="1"/>
  <c r="CB133" i="1"/>
  <c r="BZ133" i="1"/>
  <c r="BX133" i="1"/>
  <c r="BW133" i="1"/>
  <c r="A133" i="1"/>
  <c r="CK132" i="1"/>
  <c r="CJ132" i="1"/>
  <c r="CE132" i="1"/>
  <c r="CB132" i="1"/>
  <c r="BZ132" i="1"/>
  <c r="A132" i="1"/>
  <c r="CK131" i="1"/>
  <c r="CJ131" i="1"/>
  <c r="CE131" i="1"/>
  <c r="CB131" i="1"/>
  <c r="BZ131" i="1"/>
  <c r="A131" i="1"/>
  <c r="CK130" i="1"/>
  <c r="CJ130" i="1"/>
  <c r="CE130" i="1"/>
  <c r="CC130" i="1"/>
  <c r="CB130" i="1"/>
  <c r="BZ130" i="1"/>
  <c r="BX130" i="1"/>
  <c r="BW130" i="1"/>
  <c r="A130" i="1"/>
  <c r="CK129" i="1"/>
  <c r="CJ129" i="1"/>
  <c r="CE129" i="1"/>
  <c r="CC129" i="1"/>
  <c r="CB129" i="1"/>
  <c r="BZ129" i="1"/>
  <c r="BX129" i="1"/>
  <c r="BW129" i="1"/>
  <c r="A129" i="1"/>
  <c r="CK128" i="1"/>
  <c r="CJ128" i="1"/>
  <c r="CE128" i="1"/>
  <c r="CC128" i="1"/>
  <c r="CB128" i="1"/>
  <c r="BZ128" i="1"/>
  <c r="BX128" i="1"/>
  <c r="BW128" i="1"/>
  <c r="A128" i="1"/>
  <c r="CK127" i="1"/>
  <c r="CJ127" i="1"/>
  <c r="CE127" i="1"/>
  <c r="CC127" i="1"/>
  <c r="CB127" i="1"/>
  <c r="BZ127" i="1"/>
  <c r="BX127" i="1"/>
  <c r="BW127" i="1"/>
  <c r="A127" i="1"/>
  <c r="CK126" i="1"/>
  <c r="CJ126" i="1"/>
  <c r="CE126" i="1"/>
  <c r="CC126" i="1"/>
  <c r="CB126" i="1"/>
  <c r="BZ126" i="1"/>
  <c r="BX126" i="1"/>
  <c r="BW126" i="1"/>
  <c r="A126" i="1"/>
  <c r="CK125" i="1"/>
  <c r="CJ125" i="1"/>
  <c r="CE125" i="1"/>
  <c r="CB125" i="1"/>
  <c r="BZ125" i="1"/>
  <c r="A125" i="1"/>
  <c r="CK124" i="1"/>
  <c r="CJ124" i="1"/>
  <c r="CE124" i="1"/>
  <c r="CB124" i="1"/>
  <c r="BZ124" i="1"/>
  <c r="A124" i="1"/>
  <c r="CK123" i="1"/>
  <c r="CJ123" i="1"/>
  <c r="CE123" i="1"/>
  <c r="CB123" i="1"/>
  <c r="BZ123" i="1"/>
  <c r="A123" i="1"/>
  <c r="CK122" i="1"/>
  <c r="CJ122" i="1"/>
  <c r="CE122" i="1"/>
  <c r="CB122" i="1"/>
  <c r="BZ122" i="1"/>
  <c r="A122" i="1"/>
  <c r="CK121" i="1"/>
  <c r="CJ121" i="1"/>
  <c r="CE121" i="1"/>
  <c r="CB121" i="1"/>
  <c r="BZ121" i="1"/>
  <c r="A121" i="1"/>
  <c r="CK120" i="1"/>
  <c r="CJ120" i="1"/>
  <c r="CE120" i="1"/>
  <c r="CB120" i="1"/>
  <c r="BZ120" i="1"/>
  <c r="A120" i="1"/>
  <c r="CK119" i="1"/>
  <c r="CJ119" i="1"/>
  <c r="CE119" i="1"/>
  <c r="CB119" i="1"/>
  <c r="BZ119" i="1"/>
  <c r="A119" i="1"/>
  <c r="CK118" i="1"/>
  <c r="CJ118" i="1"/>
  <c r="CE118" i="1"/>
  <c r="CB118" i="1"/>
  <c r="BZ118" i="1"/>
  <c r="A118" i="1"/>
  <c r="CK117" i="1"/>
  <c r="CJ117" i="1"/>
  <c r="CE117" i="1"/>
  <c r="CC117" i="1"/>
  <c r="CB117" i="1"/>
  <c r="BZ117" i="1"/>
  <c r="BX117" i="1"/>
  <c r="BW117" i="1"/>
  <c r="A117" i="1"/>
  <c r="CK116" i="1"/>
  <c r="CJ116" i="1"/>
  <c r="CE116" i="1"/>
  <c r="CC116" i="1"/>
  <c r="CB116" i="1"/>
  <c r="BZ116" i="1"/>
  <c r="BX116" i="1"/>
  <c r="BW116" i="1"/>
  <c r="A116" i="1"/>
  <c r="CK115" i="1"/>
  <c r="CJ115" i="1"/>
  <c r="CE115" i="1"/>
  <c r="CC115" i="1"/>
  <c r="CB115" i="1"/>
  <c r="BZ115" i="1"/>
  <c r="BX115" i="1"/>
  <c r="BW115" i="1"/>
  <c r="A115" i="1"/>
  <c r="CK114" i="1"/>
  <c r="CJ114" i="1"/>
  <c r="CE114" i="1"/>
  <c r="CC114" i="1"/>
  <c r="CB114" i="1"/>
  <c r="BZ114" i="1"/>
  <c r="BX114" i="1"/>
  <c r="BW114" i="1"/>
  <c r="A114" i="1"/>
  <c r="CK113" i="1"/>
  <c r="CJ113" i="1"/>
  <c r="CE113" i="1"/>
  <c r="CB113" i="1"/>
  <c r="BZ113" i="1"/>
  <c r="A113" i="1"/>
  <c r="CK112" i="1"/>
  <c r="CJ112" i="1"/>
  <c r="CE112" i="1"/>
  <c r="CB112" i="1"/>
  <c r="BZ112" i="1"/>
  <c r="A112" i="1"/>
  <c r="CK111" i="1"/>
  <c r="CJ111" i="1"/>
  <c r="CE111" i="1"/>
  <c r="CB111" i="1"/>
  <c r="BZ111" i="1"/>
  <c r="A111" i="1"/>
  <c r="CK110" i="1"/>
  <c r="CJ110" i="1"/>
  <c r="CE110" i="1"/>
  <c r="CB110" i="1"/>
  <c r="BZ110" i="1"/>
  <c r="A110" i="1"/>
  <c r="CK109" i="1"/>
  <c r="CJ109" i="1"/>
  <c r="CE109" i="1"/>
  <c r="CB109" i="1"/>
  <c r="BZ109" i="1"/>
  <c r="A109" i="1"/>
  <c r="CK108" i="1"/>
  <c r="CJ108" i="1"/>
  <c r="CE108" i="1"/>
  <c r="CB108" i="1"/>
  <c r="BZ108" i="1"/>
  <c r="A108" i="1"/>
  <c r="CK107" i="1"/>
  <c r="CJ107" i="1"/>
  <c r="CE107" i="1"/>
  <c r="CB107" i="1"/>
  <c r="BZ107" i="1"/>
  <c r="A107" i="1"/>
  <c r="CK106" i="1"/>
  <c r="CJ106" i="1"/>
  <c r="CE106" i="1"/>
  <c r="CB106" i="1"/>
  <c r="BZ106" i="1"/>
  <c r="A106" i="1"/>
  <c r="CK105" i="1"/>
  <c r="CJ105" i="1"/>
  <c r="CE105" i="1"/>
  <c r="CB105" i="1"/>
  <c r="BZ105" i="1"/>
  <c r="A105" i="1"/>
  <c r="CK104" i="1"/>
  <c r="CJ104" i="1"/>
  <c r="CE104" i="1"/>
  <c r="CB104" i="1"/>
  <c r="BZ104" i="1"/>
  <c r="A104" i="1"/>
  <c r="CK103" i="1"/>
  <c r="CJ103" i="1"/>
  <c r="CE103" i="1"/>
  <c r="CB103" i="1"/>
  <c r="BZ103" i="1"/>
  <c r="A103" i="1"/>
  <c r="CK102" i="1"/>
  <c r="CJ102" i="1"/>
  <c r="CE102" i="1"/>
  <c r="CB102" i="1"/>
  <c r="BZ102" i="1"/>
  <c r="A102" i="1"/>
  <c r="CK101" i="1"/>
  <c r="CJ101" i="1"/>
  <c r="CE101" i="1"/>
  <c r="CB101" i="1"/>
  <c r="BZ101" i="1"/>
  <c r="A101" i="1"/>
  <c r="CK100" i="1"/>
  <c r="CJ100" i="1"/>
  <c r="CE100" i="1"/>
  <c r="CB100" i="1"/>
  <c r="BZ100" i="1"/>
  <c r="A100" i="1"/>
  <c r="CK99" i="1"/>
  <c r="CJ99" i="1"/>
  <c r="CE99" i="1"/>
  <c r="CB99" i="1"/>
  <c r="BZ99" i="1"/>
  <c r="A99" i="1"/>
  <c r="CK98" i="1"/>
  <c r="CJ98" i="1"/>
  <c r="CB98" i="1"/>
  <c r="BZ98" i="1"/>
  <c r="BX98" i="1"/>
  <c r="BW98" i="1"/>
  <c r="A98" i="1"/>
  <c r="CK97" i="1"/>
  <c r="CJ97" i="1"/>
  <c r="CB97" i="1"/>
  <c r="BZ97" i="1"/>
  <c r="BX97" i="1"/>
  <c r="BW97" i="1"/>
  <c r="A97" i="1"/>
  <c r="CK96" i="1"/>
  <c r="CJ96" i="1"/>
  <c r="CE96" i="1"/>
  <c r="CB96" i="1"/>
  <c r="BZ96" i="1"/>
  <c r="BX96" i="1"/>
  <c r="BW96" i="1"/>
  <c r="AT96" i="1"/>
  <c r="AS96" i="1"/>
  <c r="AR96" i="1"/>
  <c r="AQ96" i="1"/>
  <c r="AP96" i="1"/>
  <c r="AO96" i="1"/>
  <c r="A96" i="1"/>
  <c r="CK95" i="1"/>
  <c r="CJ95" i="1"/>
  <c r="CB95" i="1"/>
  <c r="BZ95" i="1"/>
  <c r="BX95" i="1"/>
  <c r="BW95" i="1"/>
  <c r="AT95" i="1"/>
  <c r="AS95" i="1"/>
  <c r="AR95" i="1"/>
  <c r="AQ95" i="1"/>
  <c r="AP95" i="1"/>
  <c r="AO95" i="1"/>
  <c r="A95" i="1"/>
  <c r="CK94" i="1"/>
  <c r="CJ94" i="1"/>
  <c r="CB94" i="1"/>
  <c r="BZ94" i="1"/>
  <c r="BX94" i="1"/>
  <c r="BW94" i="1"/>
  <c r="AT94" i="1"/>
  <c r="AS94" i="1"/>
  <c r="AR94" i="1"/>
  <c r="AQ94" i="1"/>
  <c r="AP94" i="1"/>
  <c r="AO94" i="1"/>
  <c r="A94" i="1"/>
  <c r="CK93" i="1"/>
  <c r="CJ93" i="1"/>
  <c r="CE93" i="1"/>
  <c r="CB93" i="1"/>
  <c r="BZ93" i="1"/>
  <c r="BX93" i="1"/>
  <c r="BW93" i="1"/>
  <c r="AT93" i="1"/>
  <c r="AS93" i="1"/>
  <c r="AR93" i="1"/>
  <c r="AQ93" i="1"/>
  <c r="AP93" i="1"/>
  <c r="AO93" i="1"/>
  <c r="A93" i="1"/>
  <c r="CK92" i="1"/>
  <c r="CJ92" i="1"/>
  <c r="CE92" i="1"/>
  <c r="CB92" i="1"/>
  <c r="BZ92" i="1"/>
  <c r="BX92" i="1"/>
  <c r="BW92" i="1"/>
  <c r="AT92" i="1"/>
  <c r="AS92" i="1"/>
  <c r="AR92" i="1"/>
  <c r="AQ92" i="1"/>
  <c r="AP92" i="1"/>
  <c r="AO92" i="1"/>
  <c r="A92" i="1"/>
  <c r="CK91" i="1"/>
  <c r="CJ91" i="1"/>
  <c r="CE91" i="1"/>
  <c r="CB91" i="1"/>
  <c r="BZ91" i="1"/>
  <c r="BX91" i="1"/>
  <c r="BW91" i="1"/>
  <c r="AT91" i="1"/>
  <c r="AS91" i="1"/>
  <c r="AR91" i="1"/>
  <c r="AQ91" i="1"/>
  <c r="AP91" i="1"/>
  <c r="AO91" i="1"/>
  <c r="A91" i="1"/>
  <c r="CK90" i="1"/>
  <c r="CJ90" i="1"/>
  <c r="CE90" i="1"/>
  <c r="CB90" i="1"/>
  <c r="BZ90" i="1"/>
  <c r="BX90" i="1"/>
  <c r="BW90" i="1"/>
  <c r="AT90" i="1"/>
  <c r="AS90" i="1"/>
  <c r="AR90" i="1"/>
  <c r="AQ90" i="1"/>
  <c r="AP90" i="1"/>
  <c r="AO90" i="1"/>
  <c r="A90" i="1"/>
  <c r="CK89" i="1"/>
  <c r="CJ89" i="1"/>
  <c r="CE89" i="1"/>
  <c r="CB89" i="1"/>
  <c r="BZ89" i="1"/>
  <c r="AT89" i="1"/>
  <c r="AS89" i="1"/>
  <c r="AR89" i="1"/>
  <c r="AQ89" i="1"/>
  <c r="AP89" i="1"/>
  <c r="AO89" i="1"/>
  <c r="A89" i="1"/>
  <c r="CK88" i="1"/>
  <c r="CJ88" i="1"/>
  <c r="CE88" i="1"/>
  <c r="CB88" i="1"/>
  <c r="BZ88" i="1"/>
  <c r="AT88" i="1"/>
  <c r="AS88" i="1"/>
  <c r="AR88" i="1"/>
  <c r="AQ88" i="1"/>
  <c r="AP88" i="1"/>
  <c r="AO88" i="1"/>
  <c r="A88" i="1"/>
  <c r="CK87" i="1"/>
  <c r="CJ87" i="1"/>
  <c r="CE87" i="1"/>
  <c r="CB87" i="1"/>
  <c r="BZ87" i="1"/>
  <c r="AT87" i="1"/>
  <c r="AS87" i="1"/>
  <c r="AR87" i="1"/>
  <c r="AQ87" i="1"/>
  <c r="AP87" i="1"/>
  <c r="AO87" i="1"/>
  <c r="A87" i="1"/>
  <c r="CK86" i="1"/>
  <c r="CJ86" i="1"/>
  <c r="CE86" i="1"/>
  <c r="CB86" i="1"/>
  <c r="BZ86" i="1"/>
  <c r="BX86" i="1"/>
  <c r="BW86" i="1"/>
  <c r="AT86" i="1"/>
  <c r="AS86" i="1"/>
  <c r="AR86" i="1"/>
  <c r="AQ86" i="1"/>
  <c r="AP86" i="1"/>
  <c r="AO86" i="1"/>
  <c r="A86" i="1"/>
  <c r="CK85" i="1"/>
  <c r="CJ85" i="1"/>
  <c r="CE85" i="1"/>
  <c r="CB85" i="1"/>
  <c r="BZ85" i="1"/>
  <c r="A85" i="1"/>
  <c r="CK84" i="1"/>
  <c r="CJ84" i="1"/>
  <c r="CE84" i="1"/>
  <c r="CB84" i="1"/>
  <c r="BZ84" i="1"/>
  <c r="A84" i="1"/>
  <c r="CK83" i="1"/>
  <c r="CJ83" i="1"/>
  <c r="CB83" i="1"/>
  <c r="BZ83" i="1"/>
  <c r="A83" i="1"/>
  <c r="CK82" i="1"/>
  <c r="CJ82" i="1"/>
  <c r="CB82" i="1"/>
  <c r="BZ82" i="1"/>
  <c r="A82" i="1"/>
  <c r="CK81" i="1"/>
  <c r="CJ81" i="1"/>
  <c r="CE81" i="1"/>
  <c r="CB81" i="1"/>
  <c r="BZ81" i="1"/>
  <c r="AT81" i="1"/>
  <c r="AS81" i="1"/>
  <c r="AR81" i="1"/>
  <c r="AQ81" i="1"/>
  <c r="AP81" i="1"/>
  <c r="AO81" i="1"/>
  <c r="A81" i="1"/>
  <c r="CK80" i="1"/>
  <c r="CJ80" i="1"/>
  <c r="CE80" i="1"/>
  <c r="CB80" i="1"/>
  <c r="BZ80" i="1"/>
  <c r="AT80" i="1"/>
  <c r="AS80" i="1"/>
  <c r="AR80" i="1"/>
  <c r="AQ80" i="1"/>
  <c r="AP80" i="1"/>
  <c r="AO80" i="1"/>
  <c r="A80" i="1"/>
  <c r="CK79" i="1"/>
  <c r="CJ79" i="1"/>
  <c r="CE79" i="1"/>
  <c r="CB79" i="1"/>
  <c r="BZ79" i="1"/>
  <c r="A79" i="1"/>
  <c r="CK78" i="1"/>
  <c r="CJ78" i="1"/>
  <c r="CE78" i="1"/>
  <c r="CB78" i="1"/>
  <c r="BZ78" i="1"/>
  <c r="A78" i="1"/>
  <c r="CK77" i="1"/>
  <c r="CJ77" i="1"/>
  <c r="CE77" i="1"/>
  <c r="CB77" i="1"/>
  <c r="BZ77" i="1"/>
  <c r="A77" i="1"/>
  <c r="CK76" i="1"/>
  <c r="CJ76" i="1"/>
  <c r="CE76" i="1"/>
  <c r="CB76" i="1"/>
  <c r="BZ76" i="1"/>
  <c r="A76" i="1"/>
  <c r="CK75" i="1"/>
  <c r="CJ75" i="1"/>
  <c r="CE75" i="1"/>
  <c r="CB75" i="1"/>
  <c r="BZ75" i="1"/>
  <c r="A75" i="1"/>
  <c r="CK74" i="1"/>
  <c r="CJ74" i="1"/>
  <c r="CE74" i="1"/>
  <c r="CB74" i="1"/>
  <c r="BZ74" i="1"/>
  <c r="AT74" i="1"/>
  <c r="AS74" i="1"/>
  <c r="AR74" i="1"/>
  <c r="AQ74" i="1"/>
  <c r="AP74" i="1"/>
  <c r="AO74" i="1"/>
  <c r="A74" i="1"/>
  <c r="CK73" i="1"/>
  <c r="CJ73" i="1"/>
  <c r="CE73" i="1"/>
  <c r="CB73" i="1"/>
  <c r="BZ73" i="1"/>
  <c r="AT73" i="1"/>
  <c r="AS73" i="1"/>
  <c r="AR73" i="1"/>
  <c r="AQ73" i="1"/>
  <c r="AP73" i="1"/>
  <c r="AO73" i="1"/>
  <c r="A73" i="1"/>
  <c r="CK72" i="1"/>
  <c r="CJ72" i="1"/>
  <c r="CE72" i="1"/>
  <c r="CB72" i="1"/>
  <c r="BZ72" i="1"/>
  <c r="AT72" i="1"/>
  <c r="AS72" i="1"/>
  <c r="AR72" i="1"/>
  <c r="AQ72" i="1"/>
  <c r="AP72" i="1"/>
  <c r="AO72" i="1"/>
  <c r="A72" i="1"/>
  <c r="CK71" i="1"/>
  <c r="CJ71" i="1"/>
  <c r="CE71" i="1"/>
  <c r="CB71" i="1"/>
  <c r="BZ71" i="1"/>
  <c r="AT71" i="1"/>
  <c r="AS71" i="1"/>
  <c r="AR71" i="1"/>
  <c r="AQ71" i="1"/>
  <c r="AP71" i="1"/>
  <c r="AO71" i="1"/>
  <c r="A71" i="1"/>
  <c r="CK70" i="1"/>
  <c r="CJ70" i="1"/>
  <c r="CE70" i="1"/>
  <c r="CB70" i="1"/>
  <c r="BZ70" i="1"/>
  <c r="AT70" i="1"/>
  <c r="AS70" i="1"/>
  <c r="AR70" i="1"/>
  <c r="AQ70" i="1"/>
  <c r="AP70" i="1"/>
  <c r="AO70" i="1"/>
  <c r="A70" i="1"/>
  <c r="CK69" i="1"/>
  <c r="CJ69" i="1"/>
  <c r="CE69" i="1"/>
  <c r="CB69" i="1"/>
  <c r="BZ69" i="1"/>
  <c r="A69" i="1"/>
  <c r="CK68" i="1"/>
  <c r="CJ68" i="1"/>
  <c r="CE68" i="1"/>
  <c r="CB68" i="1"/>
  <c r="BZ68" i="1"/>
  <c r="A68" i="1"/>
  <c r="CK67" i="1"/>
  <c r="CJ67" i="1"/>
  <c r="CE67" i="1"/>
  <c r="CB67" i="1"/>
  <c r="BZ67" i="1"/>
  <c r="A67" i="1"/>
  <c r="CK66" i="1"/>
  <c r="CJ66" i="1"/>
  <c r="CE66" i="1"/>
  <c r="CB66" i="1"/>
  <c r="BZ66" i="1"/>
  <c r="A66" i="1"/>
  <c r="CK65" i="1"/>
  <c r="CJ65" i="1"/>
  <c r="CE65" i="1"/>
  <c r="CB65" i="1"/>
  <c r="BZ65" i="1"/>
  <c r="A65" i="1"/>
  <c r="CK64" i="1"/>
  <c r="CJ64" i="1"/>
  <c r="CE64" i="1"/>
  <c r="CB64" i="1"/>
  <c r="BZ64" i="1"/>
  <c r="A64" i="1"/>
  <c r="CK63" i="1"/>
  <c r="CJ63" i="1"/>
  <c r="CE63" i="1"/>
  <c r="CB63" i="1"/>
  <c r="BZ63" i="1"/>
  <c r="AT63" i="1"/>
  <c r="AS63" i="1"/>
  <c r="AR63" i="1"/>
  <c r="AQ63" i="1"/>
  <c r="AP63" i="1"/>
  <c r="AO63" i="1"/>
  <c r="A63" i="1"/>
  <c r="CK62" i="1"/>
  <c r="CJ62" i="1"/>
  <c r="CE62" i="1"/>
  <c r="CB62" i="1"/>
  <c r="BZ62" i="1"/>
  <c r="AT62" i="1"/>
  <c r="AS62" i="1"/>
  <c r="AR62" i="1"/>
  <c r="AQ62" i="1"/>
  <c r="AP62" i="1"/>
  <c r="AO62" i="1"/>
  <c r="A62" i="1"/>
  <c r="CK61" i="1"/>
  <c r="CJ61" i="1"/>
  <c r="CE61" i="1"/>
  <c r="CB61" i="1"/>
  <c r="BZ61" i="1"/>
  <c r="AT61" i="1"/>
  <c r="AS61" i="1"/>
  <c r="AR61" i="1"/>
  <c r="AQ61" i="1"/>
  <c r="AP61" i="1"/>
  <c r="AO61" i="1"/>
  <c r="A61" i="1"/>
  <c r="CK60" i="1"/>
  <c r="CJ60" i="1"/>
  <c r="CE60" i="1"/>
  <c r="CB60" i="1"/>
  <c r="BZ60" i="1"/>
  <c r="AT60" i="1"/>
  <c r="AS60" i="1"/>
  <c r="AR60" i="1"/>
  <c r="AQ60" i="1"/>
  <c r="AP60" i="1"/>
  <c r="AO60" i="1"/>
  <c r="A60" i="1"/>
  <c r="CK59" i="1"/>
  <c r="CJ59" i="1"/>
  <c r="CE59" i="1"/>
  <c r="CB59" i="1"/>
  <c r="BZ59" i="1"/>
  <c r="AT59" i="1"/>
  <c r="AS59" i="1"/>
  <c r="AR59" i="1"/>
  <c r="AQ59" i="1"/>
  <c r="AP59" i="1"/>
  <c r="AO59" i="1"/>
  <c r="A59" i="1"/>
  <c r="CK58" i="1"/>
  <c r="CJ58" i="1"/>
  <c r="CE58" i="1"/>
  <c r="CB58" i="1"/>
  <c r="BZ58" i="1"/>
  <c r="AT58" i="1"/>
  <c r="AS58" i="1"/>
  <c r="AR58" i="1"/>
  <c r="AQ58" i="1"/>
  <c r="AP58" i="1"/>
  <c r="AO58" i="1"/>
  <c r="A58" i="1"/>
  <c r="CK57" i="1"/>
  <c r="CJ57" i="1"/>
  <c r="CE57" i="1"/>
  <c r="CB57" i="1"/>
  <c r="BZ57" i="1"/>
  <c r="BX57" i="1"/>
  <c r="BW57" i="1"/>
  <c r="AT57" i="1"/>
  <c r="AS57" i="1"/>
  <c r="AR57" i="1"/>
  <c r="AQ57" i="1"/>
  <c r="AP57" i="1"/>
  <c r="AO57" i="1"/>
  <c r="A57" i="1"/>
  <c r="CK56" i="1"/>
  <c r="CJ56" i="1"/>
  <c r="CE56" i="1"/>
  <c r="CB56" i="1"/>
  <c r="BZ56" i="1"/>
  <c r="BX56" i="1"/>
  <c r="BW56" i="1"/>
  <c r="AT56" i="1"/>
  <c r="AS56" i="1"/>
  <c r="AR56" i="1"/>
  <c r="AQ56" i="1"/>
  <c r="AP56" i="1"/>
  <c r="AO56" i="1"/>
  <c r="A56" i="1"/>
  <c r="CK55" i="1"/>
  <c r="CJ55" i="1"/>
  <c r="CE55" i="1"/>
  <c r="CB55" i="1"/>
  <c r="BZ55" i="1"/>
  <c r="BX55" i="1"/>
  <c r="BW55" i="1"/>
  <c r="AT55" i="1"/>
  <c r="AS55" i="1"/>
  <c r="AR55" i="1"/>
  <c r="AQ55" i="1"/>
  <c r="AP55" i="1"/>
  <c r="AO55" i="1"/>
  <c r="A55" i="1"/>
  <c r="CK54" i="1"/>
  <c r="CJ54" i="1"/>
  <c r="CE54" i="1"/>
  <c r="CB54" i="1"/>
  <c r="BZ54" i="1"/>
  <c r="BX54" i="1"/>
  <c r="BW54" i="1"/>
  <c r="AT54" i="1"/>
  <c r="AS54" i="1"/>
  <c r="AR54" i="1"/>
  <c r="AQ54" i="1"/>
  <c r="AP54" i="1"/>
  <c r="AO54" i="1"/>
  <c r="A54" i="1"/>
  <c r="CK53" i="1"/>
  <c r="CJ53" i="1"/>
  <c r="CE53" i="1"/>
  <c r="CB53" i="1"/>
  <c r="BZ53" i="1"/>
  <c r="BX53" i="1"/>
  <c r="BW53" i="1"/>
  <c r="AT53" i="1"/>
  <c r="AS53" i="1"/>
  <c r="AR53" i="1"/>
  <c r="AQ53" i="1"/>
  <c r="AP53" i="1"/>
  <c r="AO53" i="1"/>
  <c r="A53" i="1"/>
  <c r="CK52" i="1"/>
  <c r="CJ52" i="1"/>
  <c r="CE52" i="1"/>
  <c r="CB52" i="1"/>
  <c r="BZ52" i="1"/>
  <c r="BX52" i="1"/>
  <c r="BW52" i="1"/>
  <c r="AT52" i="1"/>
  <c r="AS52" i="1"/>
  <c r="AR52" i="1"/>
  <c r="AQ52" i="1"/>
  <c r="AP52" i="1"/>
  <c r="AO52" i="1"/>
  <c r="A52" i="1"/>
  <c r="CK51" i="1"/>
  <c r="CJ51" i="1"/>
  <c r="CB51" i="1"/>
  <c r="BZ51" i="1"/>
  <c r="A51" i="1"/>
  <c r="CK50" i="1"/>
  <c r="CJ50" i="1"/>
  <c r="CE50" i="1"/>
  <c r="CB50" i="1"/>
  <c r="BZ50" i="1"/>
  <c r="A50" i="1"/>
  <c r="CK49" i="1"/>
  <c r="CJ49" i="1"/>
  <c r="CE49" i="1"/>
  <c r="CB49" i="1"/>
  <c r="BZ49" i="1"/>
  <c r="AT49" i="1"/>
  <c r="AS49" i="1"/>
  <c r="AR49" i="1"/>
  <c r="AQ49" i="1"/>
  <c r="AP49" i="1"/>
  <c r="AO49" i="1"/>
  <c r="A49" i="1"/>
  <c r="CK48" i="1"/>
  <c r="CJ48" i="1"/>
  <c r="CE48" i="1"/>
  <c r="CB48" i="1"/>
  <c r="BZ48" i="1"/>
  <c r="AT48" i="1"/>
  <c r="AS48" i="1"/>
  <c r="AR48" i="1"/>
  <c r="AQ48" i="1"/>
  <c r="AP48" i="1"/>
  <c r="AO48" i="1"/>
  <c r="A48" i="1"/>
  <c r="CK47" i="1"/>
  <c r="CJ47" i="1"/>
  <c r="CE47" i="1"/>
  <c r="CB47" i="1"/>
  <c r="BZ47" i="1"/>
  <c r="AT47" i="1"/>
  <c r="AS47" i="1"/>
  <c r="AR47" i="1"/>
  <c r="AQ47" i="1"/>
  <c r="AP47" i="1"/>
  <c r="AO47" i="1"/>
  <c r="A47" i="1"/>
  <c r="CK46" i="1"/>
  <c r="CJ46" i="1"/>
  <c r="CE46" i="1"/>
  <c r="CB46" i="1"/>
  <c r="BZ46" i="1"/>
  <c r="AT46" i="1"/>
  <c r="AS46" i="1"/>
  <c r="AR46" i="1"/>
  <c r="AQ46" i="1"/>
  <c r="AP46" i="1"/>
  <c r="AO46" i="1"/>
  <c r="A46" i="1"/>
  <c r="CK45" i="1"/>
  <c r="CJ45" i="1"/>
  <c r="CE45" i="1"/>
  <c r="CB45" i="1"/>
  <c r="BZ45" i="1"/>
  <c r="AT45" i="1"/>
  <c r="AS45" i="1"/>
  <c r="AR45" i="1"/>
  <c r="AQ45" i="1"/>
  <c r="AP45" i="1"/>
  <c r="AO45" i="1"/>
  <c r="A45" i="1"/>
  <c r="CK44" i="1"/>
  <c r="CJ44" i="1"/>
  <c r="CE44" i="1"/>
  <c r="CB44" i="1"/>
  <c r="BZ44" i="1"/>
  <c r="A44" i="1"/>
  <c r="CK43" i="1"/>
  <c r="CJ43" i="1"/>
  <c r="CE43" i="1"/>
  <c r="CB43" i="1"/>
  <c r="BZ43" i="1"/>
  <c r="A43" i="1"/>
  <c r="CK42" i="1"/>
  <c r="CJ42" i="1"/>
  <c r="CE42" i="1"/>
  <c r="CB42" i="1"/>
  <c r="BZ42" i="1"/>
  <c r="BX42" i="1"/>
  <c r="BW42" i="1"/>
  <c r="AT42" i="1"/>
  <c r="AS42" i="1"/>
  <c r="AR42" i="1"/>
  <c r="AQ42" i="1"/>
  <c r="AP42" i="1"/>
  <c r="AO42" i="1"/>
  <c r="A42" i="1"/>
  <c r="CK41" i="1"/>
  <c r="CJ41" i="1"/>
  <c r="CE41" i="1"/>
  <c r="CC41" i="1"/>
  <c r="CB41" i="1"/>
  <c r="BZ41" i="1"/>
  <c r="BX41" i="1"/>
  <c r="BW41" i="1"/>
  <c r="AT41" i="1"/>
  <c r="AS41" i="1"/>
  <c r="AR41" i="1"/>
  <c r="AQ41" i="1"/>
  <c r="AP41" i="1"/>
  <c r="AO41" i="1"/>
  <c r="A41" i="1"/>
  <c r="CK40" i="1"/>
  <c r="CJ40" i="1"/>
  <c r="CE40" i="1"/>
  <c r="CC40" i="1"/>
  <c r="CB40" i="1"/>
  <c r="BZ40" i="1"/>
  <c r="BX40" i="1"/>
  <c r="BW40" i="1"/>
  <c r="AT40" i="1"/>
  <c r="AS40" i="1"/>
  <c r="AR40" i="1"/>
  <c r="AQ40" i="1"/>
  <c r="AP40" i="1"/>
  <c r="AO40" i="1"/>
  <c r="A40" i="1"/>
  <c r="CK39" i="1"/>
  <c r="CJ39" i="1"/>
  <c r="CE39" i="1"/>
  <c r="CB39" i="1"/>
  <c r="BZ39" i="1"/>
  <c r="AT39" i="1"/>
  <c r="AS39" i="1"/>
  <c r="AR39" i="1"/>
  <c r="AQ39" i="1"/>
  <c r="AP39" i="1"/>
  <c r="AO39" i="1"/>
  <c r="A39" i="1"/>
  <c r="CK38" i="1"/>
  <c r="CJ38" i="1"/>
  <c r="CE38" i="1"/>
  <c r="CB38" i="1"/>
  <c r="BZ38" i="1"/>
  <c r="AT38" i="1"/>
  <c r="AS38" i="1"/>
  <c r="AR38" i="1"/>
  <c r="AQ38" i="1"/>
  <c r="AP38" i="1"/>
  <c r="AO38" i="1"/>
  <c r="A38" i="1"/>
  <c r="CK37" i="1"/>
  <c r="CJ37" i="1"/>
  <c r="CE37" i="1"/>
  <c r="CB37" i="1"/>
  <c r="BZ37" i="1"/>
  <c r="A37" i="1"/>
  <c r="CK36" i="1"/>
  <c r="CJ36" i="1"/>
  <c r="CE36" i="1"/>
  <c r="CB36" i="1"/>
  <c r="BZ36" i="1"/>
  <c r="A36" i="1"/>
  <c r="CK35" i="1"/>
  <c r="CJ35" i="1"/>
  <c r="CE35" i="1"/>
  <c r="CB35" i="1"/>
  <c r="BZ35" i="1"/>
  <c r="A35" i="1"/>
  <c r="CK34" i="1"/>
  <c r="CJ34" i="1"/>
  <c r="CE34" i="1"/>
  <c r="CB34" i="1"/>
  <c r="BZ34" i="1"/>
  <c r="A34" i="1"/>
  <c r="CK33" i="1"/>
  <c r="CJ33" i="1"/>
  <c r="CE33" i="1"/>
  <c r="CB33" i="1"/>
  <c r="BZ33" i="1"/>
  <c r="A33" i="1"/>
  <c r="CK32" i="1"/>
  <c r="CJ32" i="1"/>
  <c r="CE32" i="1"/>
  <c r="CB32" i="1"/>
  <c r="BZ32" i="1"/>
  <c r="AT32" i="1"/>
  <c r="AS32" i="1"/>
  <c r="AR32" i="1"/>
  <c r="AQ32" i="1"/>
  <c r="AP32" i="1"/>
  <c r="AO32" i="1"/>
  <c r="A32" i="1"/>
  <c r="CK31" i="1"/>
  <c r="CJ31" i="1"/>
  <c r="CE31" i="1"/>
  <c r="CB31" i="1"/>
  <c r="BZ31" i="1"/>
  <c r="AT31" i="1"/>
  <c r="AS31" i="1"/>
  <c r="AR31" i="1"/>
  <c r="AQ31" i="1"/>
  <c r="AP31" i="1"/>
  <c r="AO31" i="1"/>
  <c r="A31" i="1"/>
  <c r="CK30" i="1"/>
  <c r="CJ30" i="1"/>
  <c r="CE30" i="1"/>
  <c r="CB30" i="1"/>
  <c r="BZ30" i="1"/>
  <c r="A30" i="1"/>
  <c r="CK29" i="1"/>
  <c r="CJ29" i="1"/>
  <c r="CE29" i="1"/>
  <c r="CB29" i="1"/>
  <c r="BZ29" i="1"/>
  <c r="A29" i="1"/>
  <c r="CK28" i="1"/>
  <c r="CJ28" i="1"/>
  <c r="CE28" i="1"/>
  <c r="CB28" i="1"/>
  <c r="BZ28" i="1"/>
  <c r="A28" i="1"/>
  <c r="CK27" i="1"/>
  <c r="CJ27" i="1"/>
  <c r="CE27" i="1"/>
  <c r="CB27" i="1"/>
  <c r="BZ27" i="1"/>
  <c r="A27" i="1"/>
  <c r="CK26" i="1"/>
  <c r="CJ26" i="1"/>
  <c r="CE26" i="1"/>
  <c r="CB26" i="1"/>
  <c r="BZ26" i="1"/>
  <c r="A26" i="1"/>
  <c r="CK25" i="1"/>
  <c r="CJ25" i="1"/>
  <c r="CE25" i="1"/>
  <c r="CB25" i="1"/>
  <c r="BZ25" i="1"/>
  <c r="A25" i="1"/>
  <c r="CK24" i="1"/>
  <c r="CJ24" i="1"/>
  <c r="CE24" i="1"/>
  <c r="CB24" i="1"/>
  <c r="BZ24" i="1"/>
  <c r="A24" i="1"/>
  <c r="CK23" i="1"/>
  <c r="CJ23" i="1"/>
  <c r="CE23" i="1"/>
  <c r="CB23" i="1"/>
  <c r="BZ23" i="1"/>
  <c r="A23" i="1"/>
  <c r="CK22" i="1"/>
  <c r="CJ22" i="1"/>
  <c r="CE22" i="1"/>
  <c r="CB22" i="1"/>
  <c r="BZ22" i="1"/>
  <c r="A22" i="1"/>
  <c r="CK21" i="1"/>
  <c r="CJ21" i="1"/>
  <c r="CE21" i="1"/>
  <c r="CB21" i="1"/>
  <c r="BZ21" i="1"/>
  <c r="A21" i="1"/>
  <c r="CK20" i="1"/>
  <c r="CJ20" i="1"/>
  <c r="CE20" i="1"/>
  <c r="CB20" i="1"/>
  <c r="BZ20" i="1"/>
  <c r="AT20" i="1"/>
  <c r="AS20" i="1"/>
  <c r="AR20" i="1"/>
  <c r="AQ20" i="1"/>
  <c r="AP20" i="1"/>
  <c r="AO20" i="1"/>
  <c r="A20" i="1"/>
  <c r="CK19" i="1"/>
  <c r="CJ19" i="1"/>
  <c r="CE19" i="1"/>
  <c r="CB19" i="1"/>
  <c r="BZ19" i="1"/>
  <c r="AT19" i="1"/>
  <c r="AS19" i="1"/>
  <c r="AR19" i="1"/>
  <c r="AQ19" i="1"/>
  <c r="AP19" i="1"/>
  <c r="AO19" i="1"/>
  <c r="A19" i="1"/>
  <c r="CK18" i="1"/>
  <c r="CJ18" i="1"/>
  <c r="CE18" i="1"/>
  <c r="CB18" i="1"/>
  <c r="BZ18" i="1"/>
  <c r="AT18" i="1"/>
  <c r="AS18" i="1"/>
  <c r="AR18" i="1"/>
  <c r="AQ18" i="1"/>
  <c r="AP18" i="1"/>
  <c r="AO18" i="1"/>
  <c r="A18" i="1"/>
  <c r="CK17" i="1"/>
  <c r="CJ17" i="1"/>
  <c r="CE17" i="1"/>
  <c r="CB17" i="1"/>
  <c r="BZ17" i="1"/>
  <c r="AT17" i="1"/>
  <c r="AS17" i="1"/>
  <c r="AR17" i="1"/>
  <c r="AQ17" i="1"/>
  <c r="AP17" i="1"/>
  <c r="AO17" i="1"/>
  <c r="A17" i="1"/>
  <c r="CK16" i="1"/>
  <c r="CJ16" i="1"/>
  <c r="CE16" i="1"/>
  <c r="CB16" i="1"/>
  <c r="BZ16" i="1"/>
  <c r="AT16" i="1"/>
  <c r="AS16" i="1"/>
  <c r="AR16" i="1"/>
  <c r="AQ16" i="1"/>
  <c r="AP16" i="1"/>
  <c r="AO16" i="1"/>
  <c r="A16" i="1"/>
  <c r="CK15" i="1"/>
  <c r="CJ15" i="1"/>
  <c r="CE15" i="1"/>
  <c r="CB15" i="1"/>
  <c r="BZ15" i="1"/>
  <c r="AT15" i="1"/>
  <c r="AS15" i="1"/>
  <c r="AR15" i="1"/>
  <c r="AQ15" i="1"/>
  <c r="AP15" i="1"/>
  <c r="AO15" i="1"/>
  <c r="A15" i="1"/>
  <c r="CK14" i="1"/>
  <c r="CJ14" i="1"/>
  <c r="CE14" i="1"/>
  <c r="CB14" i="1"/>
  <c r="BZ14" i="1"/>
  <c r="AT14" i="1"/>
  <c r="AS14" i="1"/>
  <c r="AR14" i="1"/>
  <c r="AQ14" i="1"/>
  <c r="AP14" i="1"/>
  <c r="AO14" i="1"/>
  <c r="A14" i="1"/>
  <c r="CK13" i="1"/>
  <c r="CJ13" i="1"/>
  <c r="CE13" i="1"/>
  <c r="CB13" i="1"/>
  <c r="BZ13" i="1"/>
  <c r="AT13" i="1"/>
  <c r="AS13" i="1"/>
  <c r="AR13" i="1"/>
  <c r="AQ13" i="1"/>
  <c r="AP13" i="1"/>
  <c r="AO13" i="1"/>
  <c r="A13" i="1"/>
  <c r="CK12" i="1"/>
  <c r="CJ12" i="1"/>
  <c r="CE12" i="1"/>
  <c r="CB12" i="1"/>
  <c r="BZ12" i="1"/>
  <c r="AT12" i="1"/>
  <c r="AS12" i="1"/>
  <c r="AR12" i="1"/>
  <c r="AQ12" i="1"/>
  <c r="AP12" i="1"/>
  <c r="AO12" i="1"/>
  <c r="A12" i="1"/>
  <c r="CK11" i="1"/>
  <c r="CJ11" i="1"/>
  <c r="CE11" i="1"/>
  <c r="CB11" i="1"/>
  <c r="BZ11" i="1"/>
  <c r="AT11" i="1"/>
  <c r="AS11" i="1"/>
  <c r="AR11" i="1"/>
  <c r="AQ11" i="1"/>
  <c r="AP11" i="1"/>
  <c r="AO11" i="1"/>
  <c r="A11" i="1"/>
  <c r="CK10" i="1"/>
  <c r="CJ10" i="1"/>
  <c r="CE10" i="1"/>
  <c r="CB10" i="1"/>
  <c r="BZ10" i="1"/>
  <c r="AT10" i="1"/>
  <c r="AS10" i="1"/>
  <c r="AR10" i="1"/>
  <c r="AQ10" i="1"/>
  <c r="AP10" i="1"/>
  <c r="AO10" i="1"/>
  <c r="A10" i="1"/>
  <c r="CK9" i="1"/>
  <c r="CJ9" i="1"/>
  <c r="CE9" i="1"/>
  <c r="CB9" i="1"/>
  <c r="BZ9" i="1"/>
  <c r="AT9" i="1"/>
  <c r="AS9" i="1"/>
  <c r="AR9" i="1"/>
  <c r="AQ9" i="1"/>
  <c r="AP9" i="1"/>
  <c r="AO9" i="1"/>
  <c r="A9" i="1"/>
  <c r="CK8" i="1"/>
  <c r="CJ8" i="1"/>
  <c r="CE8" i="1"/>
  <c r="CB8" i="1"/>
  <c r="BZ8" i="1"/>
  <c r="AT8" i="1"/>
  <c r="AS8" i="1"/>
  <c r="AR8" i="1"/>
  <c r="AQ8" i="1"/>
  <c r="AP8" i="1"/>
  <c r="AO8" i="1"/>
  <c r="A8" i="1"/>
  <c r="CK7" i="1"/>
  <c r="CJ7" i="1"/>
  <c r="CE7" i="1"/>
  <c r="CB7" i="1"/>
  <c r="BZ7" i="1"/>
  <c r="AT7" i="1"/>
  <c r="AS7" i="1"/>
  <c r="AR7" i="1"/>
  <c r="AQ7" i="1"/>
  <c r="AP7" i="1"/>
  <c r="AO7" i="1"/>
  <c r="A7" i="1"/>
  <c r="CK6" i="1"/>
  <c r="CJ6" i="1"/>
  <c r="CE6" i="1"/>
  <c r="CB6" i="1"/>
  <c r="BZ6" i="1"/>
  <c r="BX6" i="1"/>
  <c r="BW6" i="1"/>
  <c r="A6" i="1"/>
  <c r="CK5" i="1"/>
  <c r="CJ5" i="1"/>
  <c r="CE5" i="1"/>
  <c r="CB5" i="1"/>
  <c r="BZ5" i="1"/>
  <c r="BX5" i="1"/>
  <c r="BW5" i="1"/>
  <c r="A5" i="1"/>
  <c r="CK4" i="1"/>
  <c r="CJ4" i="1"/>
  <c r="CE4" i="1"/>
  <c r="CB4" i="1"/>
  <c r="BZ4" i="1"/>
  <c r="BX4" i="1"/>
  <c r="BW4" i="1"/>
  <c r="A4" i="1"/>
  <c r="CK3" i="1"/>
  <c r="CJ3" i="1"/>
  <c r="CE3" i="1"/>
  <c r="CB3" i="1"/>
  <c r="BZ3" i="1"/>
  <c r="AT3" i="1"/>
  <c r="AS3" i="1"/>
  <c r="AR3" i="1"/>
  <c r="AQ3" i="1"/>
  <c r="AP3" i="1"/>
  <c r="AO3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tc={52716A05-8E0B-4DC6-A20D-40278ACF7B1D}</author>
    <author>Nhu Ton Nu Quynh</author>
    <author>Hiep Dinh Ba</author>
    <author>Hoang Ngoc Huong Nguyen</author>
    <author>tc={89C910CC-7F25-48A2-8188-743090E53D95}</author>
  </authors>
  <commentList>
    <comment ref="D818" authorId="0" shapeId="0" xr:uid="{52716A05-8E0B-4DC6-A20D-40278ACF7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return cont</t>
      </text>
    </comment>
    <comment ref="D1288" authorId="1" shapeId="0" xr:uid="{6DE6D564-FAB7-44E8-B06D-CBC509DB132A}">
      <text>
        <r>
          <rPr>
            <sz val="11"/>
            <color theme="1"/>
            <rFont val="Calibri"/>
            <family val="2"/>
            <scheme val="minor"/>
          </rPr>
          <t xml:space="preserve">Nhu Ton Nu Quynh:
cancel sky
</t>
        </r>
      </text>
    </comment>
    <comment ref="D1295" authorId="1" shapeId="0" xr:uid="{BC781B61-169A-4F54-A706-E442576C30A7}">
      <text>
        <r>
          <rPr>
            <sz val="11"/>
            <color theme="1"/>
            <rFont val="Calibri"/>
            <family val="2"/>
            <scheme val="minor"/>
          </rPr>
          <t>Nhu Ton Nu Quynh:
cancel sky</t>
        </r>
      </text>
    </comment>
    <comment ref="C1427" authorId="2" shapeId="0" xr:uid="{15C9D46A-DD09-4809-8EE5-98FE4E951CAB}">
      <text>
        <r>
          <rPr>
            <sz val="11"/>
            <color theme="1"/>
            <rFont val="Calibri"/>
            <family val="2"/>
            <scheme val="minor"/>
          </rPr>
          <t>Hiep Dinh Ba:
Tetra Pak FPO enhancement</t>
        </r>
      </text>
    </comment>
    <comment ref="D1427" authorId="2" shapeId="0" xr:uid="{518FE7DD-AC0C-4F14-8902-B1DAD18AE581}">
      <text>
        <r>
          <rPr>
            <sz val="11"/>
            <color theme="1"/>
            <rFont val="Calibri"/>
            <family val="2"/>
            <scheme val="minor"/>
          </rPr>
          <t>Hiep Dinh Ba:
Tetra Pak FPO enhancement</t>
        </r>
      </text>
    </comment>
    <comment ref="CG1709" authorId="3" shapeId="0" xr:uid="{3D144BF3-2E8D-4451-8943-E7D901B29C33}">
      <text>
        <r>
          <rPr>
            <sz val="11"/>
            <color theme="1"/>
            <rFont val="Calibri"/>
            <family val="2"/>
            <scheme val="minor"/>
          </rPr>
          <t>Hoang Ngoc Huong Nguyen:
Phí Admin 235k + phí Shipping cert 196,363k</t>
        </r>
      </text>
    </comment>
    <comment ref="CG1995" authorId="3" shapeId="0" xr:uid="{F2ADC5B1-B1B0-451B-821D-2EF1A5C37281}">
      <text>
        <r>
          <rPr>
            <sz val="11"/>
            <color theme="1"/>
            <rFont val="Calibri"/>
            <family val="2"/>
            <scheme val="minor"/>
          </rPr>
          <t>Hoang Ngoc Huong Nguyen:
Shipping cert fee</t>
        </r>
      </text>
    </comment>
    <comment ref="AA2197" authorId="4" shapeId="0" xr:uid="{89C910CC-7F25-48A2-8188-743090E53D95}">
      <text>
        <t>[Threaded comment]
Your version of Excel allows you to read this threaded comment; however, any edits to it will get removed if the file is opened in a newer version of Excel. Learn more: https://go.microsoft.com/fwlink/?linkid=870924
Comment:
    Roll from MTT SENARI 032S</t>
      </text>
    </comment>
    <comment ref="CG2587" authorId="3" shapeId="0" xr:uid="{DB8450C7-8502-49FB-B077-32E2ECD76F21}">
      <text>
        <r>
          <rPr>
            <sz val="11"/>
            <color theme="1"/>
            <rFont val="Calibri"/>
            <family val="2"/>
            <scheme val="minor"/>
          </rPr>
          <t>Hoang Ngoc Huong Nguyen:
9 USD/BL storage charge</t>
        </r>
      </text>
    </comment>
    <comment ref="C3402" authorId="3" shapeId="0" xr:uid="{46CFEBAF-7137-4180-9B6C-98AF0303D367}">
      <text>
        <r>
          <rPr>
            <sz val="11"/>
            <color theme="1"/>
            <rFont val="Calibri"/>
            <family val="2"/>
            <scheme val="minor"/>
          </rPr>
          <t>Hoang Ngoc Huong Nguyen:
chờ rv tàu mới</t>
        </r>
      </text>
    </comment>
  </commentList>
</comments>
</file>

<file path=xl/sharedStrings.xml><?xml version="1.0" encoding="utf-8"?>
<sst xmlns="http://schemas.openxmlformats.org/spreadsheetml/2006/main" count="71743" uniqueCount="10077">
  <si>
    <t xml:space="preserve">, </t>
  </si>
  <si>
    <t xml:space="preserve">  </t>
  </si>
  <si>
    <t>Shipment general information</t>
  </si>
  <si>
    <t>Booking information</t>
  </si>
  <si>
    <t> </t>
  </si>
  <si>
    <t>Task tracking</t>
  </si>
  <si>
    <t>Operation information</t>
  </si>
  <si>
    <t>ORIGINAL DOCUMENTS</t>
  </si>
  <si>
    <t>KPI</t>
  </si>
  <si>
    <t>Billing</t>
  </si>
  <si>
    <t>No</t>
  </si>
  <si>
    <t>Status</t>
  </si>
  <si>
    <t xml:space="preserve">Shipment no.    </t>
  </si>
  <si>
    <t>DO No.</t>
  </si>
  <si>
    <t>Group No.</t>
  </si>
  <si>
    <t xml:space="preserve">DO ETD  </t>
  </si>
  <si>
    <t xml:space="preserve">Ship-to  </t>
  </si>
  <si>
    <t>Country</t>
  </si>
  <si>
    <t>IncoB</t>
  </si>
  <si>
    <t>Port of Discharge</t>
  </si>
  <si>
    <t xml:space="preserve">Transport Mode  </t>
  </si>
  <si>
    <t>Requested ETA</t>
  </si>
  <si>
    <t>Cont Size</t>
  </si>
  <si>
    <t xml:space="preserve">Shipment ID (PRE carriage)  </t>
  </si>
  <si>
    <t>Shipment ID (MAIN carriage)</t>
  </si>
  <si>
    <t>Exp. Invoice No.</t>
  </si>
  <si>
    <t>Exp. Invoice date</t>
  </si>
  <si>
    <t>TPI Invoice no.</t>
  </si>
  <si>
    <t>Packing list No.</t>
  </si>
  <si>
    <t>Actual full and correct docs received date</t>
  </si>
  <si>
    <t xml:space="preserve">G.W </t>
  </si>
  <si>
    <t xml:space="preserve"> N. W </t>
  </si>
  <si>
    <t>Pallet</t>
  </si>
  <si>
    <t>Box</t>
  </si>
  <si>
    <t xml:space="preserve">Booking No </t>
  </si>
  <si>
    <t>Shipping line</t>
  </si>
  <si>
    <t xml:space="preserve">Vessel </t>
  </si>
  <si>
    <t xml:space="preserve">Voyage </t>
  </si>
  <si>
    <t>BL No</t>
  </si>
  <si>
    <t>BL type</t>
  </si>
  <si>
    <t>BL Released on</t>
  </si>
  <si>
    <t>Port
Cutoff</t>
  </si>
  <si>
    <t>SI
Cutoff</t>
  </si>
  <si>
    <t>VGM
Cutoff</t>
  </si>
  <si>
    <t>Original ETD Port</t>
  </si>
  <si>
    <t>Delay ETD Port</t>
  </si>
  <si>
    <t>ATD port</t>
  </si>
  <si>
    <t>ETA dest</t>
  </si>
  <si>
    <t>Delay ETA Port</t>
  </si>
  <si>
    <t>ATA dest</t>
  </si>
  <si>
    <t>SI/VGM submission</t>
  </si>
  <si>
    <t>Check draft</t>
  </si>
  <si>
    <t>Send pre-alert</t>
  </si>
  <si>
    <t>Send SWB</t>
  </si>
  <si>
    <t>Send final CO</t>
  </si>
  <si>
    <t>Check debit note</t>
  </si>
  <si>
    <t>Main carriage far week</t>
  </si>
  <si>
    <t>Loading date</t>
  </si>
  <si>
    <t>Container No.</t>
  </si>
  <si>
    <t>Seal No</t>
  </si>
  <si>
    <t>CDS</t>
  </si>
  <si>
    <t>Export Declaration No.</t>
  </si>
  <si>
    <t>Lane</t>
  </si>
  <si>
    <t>Export Declaration Date</t>
  </si>
  <si>
    <t>Master Invoice No</t>
  </si>
  <si>
    <t>C/O No.</t>
  </si>
  <si>
    <t>CO Date</t>
  </si>
  <si>
    <t>Skipping Form D
Y/N</t>
  </si>
  <si>
    <t>Customs Finished</t>
  </si>
  <si>
    <t>Drop-off container</t>
  </si>
  <si>
    <t>CDS cancellation</t>
  </si>
  <si>
    <t xml:space="preserve">Reason </t>
  </si>
  <si>
    <t>Container Rejection</t>
  </si>
  <si>
    <t>Original documents courired on</t>
  </si>
  <si>
    <t>Courier AWB no.</t>
  </si>
  <si>
    <t>Booking</t>
  </si>
  <si>
    <t>Customs</t>
  </si>
  <si>
    <t>Trucking</t>
  </si>
  <si>
    <t>Root cause for delay booking</t>
  </si>
  <si>
    <t>Root cause for delay customs</t>
  </si>
  <si>
    <t xml:space="preserve">Root cause for trucking delay </t>
  </si>
  <si>
    <t>Remarks</t>
  </si>
  <si>
    <t>Ocean Freight  (BAS)</t>
  </si>
  <si>
    <t>Invoice date</t>
  </si>
  <si>
    <t>BKG match</t>
  </si>
  <si>
    <t>DPL/Daily check</t>
  </si>
  <si>
    <t>PIC</t>
  </si>
  <si>
    <t>DO ETD Week</t>
  </si>
  <si>
    <t>Remark2</t>
  </si>
  <si>
    <t>Far billing week</t>
  </si>
  <si>
    <t xml:space="preserve">DO &amp; BKG DPL </t>
  </si>
  <si>
    <t>BKG DPL &amp; BKG Daily</t>
  </si>
  <si>
    <t>Week allocation</t>
  </si>
  <si>
    <t>OF</t>
  </si>
  <si>
    <t>BAF</t>
  </si>
  <si>
    <t>T.A</t>
  </si>
  <si>
    <t>ROE</t>
  </si>
  <si>
    <t>Loading month</t>
  </si>
  <si>
    <t>Loading Week</t>
  </si>
  <si>
    <t>FAR approval status</t>
  </si>
  <si>
    <t>Serial no.</t>
  </si>
  <si>
    <t>Pending pallet</t>
  </si>
  <si>
    <t>14-Vessel arrived at destination</t>
  </si>
  <si>
    <t>Leongatha UHT Plant</t>
  </si>
  <si>
    <t>Australia</t>
  </si>
  <si>
    <t>DAP</t>
  </si>
  <si>
    <t>MELBOURNE</t>
  </si>
  <si>
    <t>Sea</t>
  </si>
  <si>
    <t>BS20260107-0223</t>
  </si>
  <si>
    <t>BS20260107-0216</t>
  </si>
  <si>
    <t>MAEU</t>
  </si>
  <si>
    <t xml:space="preserve">ARCHER </t>
  </si>
  <si>
    <t>603S</t>
  </si>
  <si>
    <t>Sea waybill</t>
  </si>
  <si>
    <t>Week 3</t>
  </si>
  <si>
    <t>MRSU8806555</t>
  </si>
  <si>
    <t>ML-VN1297411</t>
  </si>
  <si>
    <t>xanh</t>
  </si>
  <si>
    <t xml:space="preserve">VN-AU 26/06/999687 </t>
  </si>
  <si>
    <t>00014981</t>
  </si>
  <si>
    <t>Huong</t>
  </si>
  <si>
    <t>DONE</t>
  </si>
  <si>
    <t>1C26TML^00014981</t>
  </si>
  <si>
    <t>COCO HARVEST INC</t>
  </si>
  <si>
    <t>Philippines</t>
  </si>
  <si>
    <t>CAGAYAN DE ORO</t>
  </si>
  <si>
    <t>BS20260127-0176</t>
  </si>
  <si>
    <t>BS20260127-0174</t>
  </si>
  <si>
    <t>EGLV</t>
  </si>
  <si>
    <t>UNI-PREMIER</t>
  </si>
  <si>
    <t>0355-442N</t>
  </si>
  <si>
    <t>Week 6</t>
  </si>
  <si>
    <t>0-Jan-00</t>
  </si>
  <si>
    <t xml:space="preserve">VN-PH 26/06/003720 </t>
  </si>
  <si>
    <t>00039473</t>
  </si>
  <si>
    <t>1C26TAA^00039473</t>
  </si>
  <si>
    <t>EGSU6207727</t>
  </si>
  <si>
    <t>EMCDDQ1125</t>
  </si>
  <si>
    <t>VÀNG</t>
  </si>
  <si>
    <t xml:space="preserve">Axelum Resources Corp.             </t>
  </si>
  <si>
    <t xml:space="preserve">Philippines    </t>
  </si>
  <si>
    <t>BS20251229-0322</t>
  </si>
  <si>
    <t>BS20251229-0321</t>
  </si>
  <si>
    <t>MERATUS JIMBARAN</t>
  </si>
  <si>
    <t>552N</t>
  </si>
  <si>
    <t>Week 2</t>
  </si>
  <si>
    <t>00010020</t>
  </si>
  <si>
    <t>Vy</t>
  </si>
  <si>
    <t>1C26TML^00010020</t>
  </si>
  <si>
    <t>BS20260106-0320</t>
  </si>
  <si>
    <t>BS20260106-0319</t>
  </si>
  <si>
    <t>0352-441N</t>
  </si>
  <si>
    <t>EGSU3365122</t>
  </si>
  <si>
    <t>EMCXDK4644</t>
  </si>
  <si>
    <t>XANH</t>
  </si>
  <si>
    <t xml:space="preserve">VN-PH 26/06/000989 </t>
  </si>
  <si>
    <t>00009789</t>
  </si>
  <si>
    <t>Nhu</t>
  </si>
  <si>
    <t>1C26TAA^00009789</t>
  </si>
  <si>
    <t>BS20260106-0324</t>
  </si>
  <si>
    <t>BS20260106-0322</t>
  </si>
  <si>
    <t>FFAU5792080</t>
  </si>
  <si>
    <t>EMCXDJ8164</t>
  </si>
  <si>
    <t xml:space="preserve">VN-PH 26/06/001002 </t>
  </si>
  <si>
    <t xml:space="preserve">Century Pacific Agricultural       </t>
  </si>
  <si>
    <t>GENERAL SANTOS</t>
  </si>
  <si>
    <t>BS20260106-0382</t>
  </si>
  <si>
    <t>BS20260106-0379</t>
  </si>
  <si>
    <t>TIIU5829107</t>
  </si>
  <si>
    <t>EMCXDJ8194</t>
  </si>
  <si>
    <t xml:space="preserve">VN-PH 26/06/001041 </t>
  </si>
  <si>
    <t>00009792</t>
  </si>
  <si>
    <t>1C26TAA^00009792</t>
  </si>
  <si>
    <t>BS20260106-0385</t>
  </si>
  <si>
    <t>BS20260106-0383</t>
  </si>
  <si>
    <t>EGSU9408432</t>
  </si>
  <si>
    <t>EMCXCF2634</t>
  </si>
  <si>
    <t xml:space="preserve">VN-PH 26/06/001042 </t>
  </si>
  <si>
    <t>I-Mei Foods Co Ltd</t>
  </si>
  <si>
    <t>Taiwan</t>
  </si>
  <si>
    <t>KAOHSIUNG</t>
  </si>
  <si>
    <t>BS20260102-0434</t>
  </si>
  <si>
    <t>BS20260102-0432</t>
  </si>
  <si>
    <t>EVER OMNI</t>
  </si>
  <si>
    <t>050A</t>
  </si>
  <si>
    <t>EGSU1949050</t>
  </si>
  <si>
    <t>EMCXCD4844</t>
  </si>
  <si>
    <t>Xanh</t>
  </si>
  <si>
    <t>None</t>
  </si>
  <si>
    <t>00009567</t>
  </si>
  <si>
    <t>1C26TAA^00009567</t>
  </si>
  <si>
    <t>Tetra Pak India Private</t>
  </si>
  <si>
    <t>India</t>
  </si>
  <si>
    <t>NHAVA SHEVA</t>
  </si>
  <si>
    <t>BS20260105-0354</t>
  </si>
  <si>
    <t>BS20260105-0353</t>
  </si>
  <si>
    <t>EVER OUTWIT</t>
  </si>
  <si>
    <t>0543-043S</t>
  </si>
  <si>
    <t>Week 4</t>
  </si>
  <si>
    <t>TLLU4569917</t>
  </si>
  <si>
    <t>EMCXCD4034</t>
  </si>
  <si>
    <t>00020292</t>
  </si>
  <si>
    <t>1C26TAA^00020292</t>
  </si>
  <si>
    <t>BS20260105-0356</t>
  </si>
  <si>
    <t>BS20260105-0355</t>
  </si>
  <si>
    <t>EISU8217667</t>
  </si>
  <si>
    <t>EMCXCD4574</t>
  </si>
  <si>
    <t>BS20260105-0362</t>
  </si>
  <si>
    <t>BS20260105-0361</t>
  </si>
  <si>
    <t>TXGU8325422</t>
  </si>
  <si>
    <t>EMCXCD3604</t>
  </si>
  <si>
    <t>00020296</t>
  </si>
  <si>
    <t>1C26TAA^00020296</t>
  </si>
  <si>
    <t>BS20260105-0364</t>
  </si>
  <si>
    <t>BS20260105-0363</t>
  </si>
  <si>
    <t>EGSU1360728</t>
  </si>
  <si>
    <t>EMCXCD3514</t>
  </si>
  <si>
    <t>SGNFDA275400</t>
  </si>
  <si>
    <t>BS20260102-0444</t>
  </si>
  <si>
    <t>BS20260102-0443</t>
  </si>
  <si>
    <t>ONEY</t>
  </si>
  <si>
    <t>ONE HAWK</t>
  </si>
  <si>
    <t>034E</t>
  </si>
  <si>
    <t>ONEU6425288</t>
  </si>
  <si>
    <t>VN45874AP</t>
  </si>
  <si>
    <t>14078</t>
  </si>
  <si>
    <t>1K26TAD^14078</t>
  </si>
  <si>
    <t>BS20260102-0447</t>
  </si>
  <si>
    <t>BS20260102-0445</t>
  </si>
  <si>
    <t>SGNFDA277600</t>
  </si>
  <si>
    <t>ONEU0902450</t>
  </si>
  <si>
    <t>VN45876AP</t>
  </si>
  <si>
    <t>BS20260102-0451</t>
  </si>
  <si>
    <t>BS20260102-0450</t>
  </si>
  <si>
    <t>SGNFDA282900</t>
  </si>
  <si>
    <t>FFAU6925377</t>
  </si>
  <si>
    <t>VN45793AP</t>
  </si>
  <si>
    <t>HLCUSGN2512AYWO1</t>
  </si>
  <si>
    <t xml:space="preserve">Silvermill Natural Beverages (Pvt) </t>
  </si>
  <si>
    <t>Sri Lanka</t>
  </si>
  <si>
    <t>CIF</t>
  </si>
  <si>
    <t xml:space="preserve">Colombo                     </t>
  </si>
  <si>
    <t xml:space="preserve">Sea                 </t>
  </si>
  <si>
    <t>BS20251224-0171</t>
  </si>
  <si>
    <t>BS20251224-0169</t>
  </si>
  <si>
    <t>HLCU</t>
  </si>
  <si>
    <t>TUBUL</t>
  </si>
  <si>
    <t>2508E</t>
  </si>
  <si>
    <t>Week 53</t>
  </si>
  <si>
    <t>00180561</t>
  </si>
  <si>
    <t>1C26THC^00180561</t>
  </si>
  <si>
    <t>SGNCW25051146</t>
  </si>
  <si>
    <t>Farm Fresh Berhad</t>
  </si>
  <si>
    <t>Malaysia</t>
  </si>
  <si>
    <t>PORT KLANG</t>
  </si>
  <si>
    <t>BS20260110-0099</t>
  </si>
  <si>
    <t>BS20260110-0098</t>
  </si>
  <si>
    <t>BSGNC25051146</t>
  </si>
  <si>
    <t>REGU</t>
  </si>
  <si>
    <t>PALAWAN</t>
  </si>
  <si>
    <t>027S</t>
  </si>
  <si>
    <t>Not apply CO</t>
  </si>
  <si>
    <t>REGU5092564</t>
  </si>
  <si>
    <t>VNSGN2544502</t>
  </si>
  <si>
    <t>00005060</t>
  </si>
  <si>
    <t>1C26TAA^00005060</t>
  </si>
  <si>
    <t xml:space="preserve">Farm Fresh Berhad                  </t>
  </si>
  <si>
    <t>SGNCW25049726</t>
  </si>
  <si>
    <t>Linaco Manufacturing (M)</t>
  </si>
  <si>
    <t>BS20260110-0254</t>
  </si>
  <si>
    <t>BS20260110-0253</t>
  </si>
  <si>
    <t>BSGNC25049726</t>
  </si>
  <si>
    <t>TGBU8064178</t>
  </si>
  <si>
    <t>VNSGN2532350</t>
  </si>
  <si>
    <t xml:space="preserve">VN-MY 26/06/001507 </t>
  </si>
  <si>
    <t>00005062</t>
  </si>
  <si>
    <t>1C26TAA^00005062</t>
  </si>
  <si>
    <t>Nestle Manufacturing (M)</t>
  </si>
  <si>
    <t>BS20260113-0464</t>
  </si>
  <si>
    <t>BS20260113-0462</t>
  </si>
  <si>
    <t>EVER CANDID</t>
  </si>
  <si>
    <t>0519-080S</t>
  </si>
  <si>
    <t>5:00 17/01/26</t>
  </si>
  <si>
    <t>11:59 16/01/26</t>
  </si>
  <si>
    <t>9:00 16/01/26</t>
  </si>
  <si>
    <t>EGSU1797636</t>
  </si>
  <si>
    <t>EMCXCD9524</t>
  </si>
  <si>
    <t xml:space="preserve">VN-MY 26/06/002348 </t>
  </si>
  <si>
    <t>00020328</t>
  </si>
  <si>
    <t>1C26TAA^00020328</t>
  </si>
  <si>
    <t xml:space="preserve">Nestle Manufacturing (M) Sdn Bhd   </t>
  </si>
  <si>
    <t>BS20260109-0756</t>
  </si>
  <si>
    <t>BS20260109-0755</t>
  </si>
  <si>
    <t>BSGNC25051518</t>
  </si>
  <si>
    <t>REGU5227865</t>
  </si>
  <si>
    <t>VNSGN2532342</t>
  </si>
  <si>
    <t xml:space="preserve">VN-MY 26/06/001508 </t>
  </si>
  <si>
    <t>DCH Contract Manufacturi</t>
  </si>
  <si>
    <t xml:space="preserve">Yeo Hiap Seng (Malaysia) Sdn Bhd   </t>
  </si>
  <si>
    <t xml:space="preserve">Malaysia Milk Sdn Bhd              </t>
  </si>
  <si>
    <t>BS20260112-0137</t>
  </si>
  <si>
    <t>BS20260112-0136</t>
  </si>
  <si>
    <t>EMCU6155563</t>
  </si>
  <si>
    <t>EMCXDK7904</t>
  </si>
  <si>
    <t>00020329</t>
  </si>
  <si>
    <t>1C26TAA^00020329</t>
  </si>
  <si>
    <t>BS20260112-0140</t>
  </si>
  <si>
    <t>BS20260112-0139</t>
  </si>
  <si>
    <t>EMCU6139937</t>
  </si>
  <si>
    <t>EMCXDK1014</t>
  </si>
  <si>
    <t xml:space="preserve">VN-MY 26/06/002474 </t>
  </si>
  <si>
    <t>00020331</t>
  </si>
  <si>
    <t>1C26TAA^00020331</t>
  </si>
  <si>
    <t>SGNCW25051145</t>
  </si>
  <si>
    <t>BS20260109-0097</t>
  </si>
  <si>
    <t>BS20260109-0096</t>
  </si>
  <si>
    <t>BSGNC25051145</t>
  </si>
  <si>
    <t>TXGU8077305</t>
  </si>
  <si>
    <t>VNSGN2532484</t>
  </si>
  <si>
    <t xml:space="preserve">VN-MY 26/06/001292 </t>
  </si>
  <si>
    <t>00005058</t>
  </si>
  <si>
    <t>1C26TAA^00005058</t>
  </si>
  <si>
    <t xml:space="preserve">PORT KLANG                  </t>
  </si>
  <si>
    <t>BS20260112-0134</t>
  </si>
  <si>
    <t>BS20260112-0133</t>
  </si>
  <si>
    <t>EGSU6074455</t>
  </si>
  <si>
    <t>EMCXCD8834</t>
  </si>
  <si>
    <t>SGNCW25051181</t>
  </si>
  <si>
    <t xml:space="preserve">RFM Corporation                    </t>
  </si>
  <si>
    <t>MANILA</t>
  </si>
  <si>
    <t>BS20260105-0351</t>
  </si>
  <si>
    <t>BS20260105-0350</t>
  </si>
  <si>
    <t>BSGNC25051181</t>
  </si>
  <si>
    <t>WAN HAI 358</t>
  </si>
  <si>
    <t>0011N</t>
  </si>
  <si>
    <t>TXGU8143412</t>
  </si>
  <si>
    <t>VNSGN2538531</t>
  </si>
  <si>
    <t xml:space="preserve">VN-PH 26/06/000762 </t>
  </si>
  <si>
    <t>00003031</t>
  </si>
  <si>
    <t>26236 </t>
  </si>
  <si>
    <t>1C26TAA^00003031</t>
  </si>
  <si>
    <t>BS20260105-0345</t>
  </si>
  <si>
    <t>BS20260105-0344</t>
  </si>
  <si>
    <t>BSGNC25051187</t>
  </si>
  <si>
    <t>REGU5154780</t>
  </si>
  <si>
    <t>VNSGN2500772</t>
  </si>
  <si>
    <t xml:space="preserve">VN-PH 26/06/000766 </t>
  </si>
  <si>
    <t>COAU7265433190</t>
  </si>
  <si>
    <t xml:space="preserve">THE ACME AGROVET &amp; BEVERAGES LTD   </t>
  </si>
  <si>
    <t>BANGLADESH</t>
  </si>
  <si>
    <t>CFR</t>
  </si>
  <si>
    <t>CHATTOGRAM</t>
  </si>
  <si>
    <t>BS20260109-0103</t>
  </si>
  <si>
    <t>BS20260109-0102</t>
  </si>
  <si>
    <t>COSU</t>
  </si>
  <si>
    <t>9:00 15/01/26</t>
  </si>
  <si>
    <t>Week 5</t>
  </si>
  <si>
    <t>CSNU8643467</t>
  </si>
  <si>
    <t xml:space="preserve">VN-BD 26/06/996943B </t>
  </si>
  <si>
    <t>00018728</t>
  </si>
  <si>
    <t>400k Shipping cert</t>
  </si>
  <si>
    <t>1C26TAB^00018728</t>
  </si>
  <si>
    <t>COAU7265433650</t>
  </si>
  <si>
    <t>BS20260109-0105</t>
  </si>
  <si>
    <t>BS20260109-0104</t>
  </si>
  <si>
    <t>TIIU6327335</t>
  </si>
  <si>
    <t xml:space="preserve">VN-BD 26/06/996947B </t>
  </si>
  <si>
    <t>00018730</t>
  </si>
  <si>
    <t>1C26TAB^00018730</t>
  </si>
  <si>
    <t>SGNFCZ111600</t>
  </si>
  <si>
    <t>BS20260106-0368</t>
  </si>
  <si>
    <t>BS20260106-0367</t>
  </si>
  <si>
    <t>HAIAN DELL</t>
  </si>
  <si>
    <t>031S</t>
  </si>
  <si>
    <t>ONEU2180309</t>
  </si>
  <si>
    <t>VN20868AS</t>
  </si>
  <si>
    <t xml:space="preserve">VN-BD 26/06/996734B </t>
  </si>
  <si>
    <t>29339 &amp; 29341</t>
  </si>
  <si>
    <t>Shipping cert 131,579 VND</t>
  </si>
  <si>
    <t>1K26TAD^29339 &amp; 29341</t>
  </si>
  <si>
    <t>RFM Corporation</t>
  </si>
  <si>
    <t>BS20260106-0487</t>
  </si>
  <si>
    <t>BS20260106-0486</t>
  </si>
  <si>
    <t>EVER CROWN</t>
  </si>
  <si>
    <t>0120-075A</t>
  </si>
  <si>
    <t>TXGU5607741</t>
  </si>
  <si>
    <t>EMCXCH4554</t>
  </si>
  <si>
    <t xml:space="preserve">VN-PH 26/06/000865 </t>
  </si>
  <si>
    <t>00011176</t>
  </si>
  <si>
    <t>1C26TAA^00011176</t>
  </si>
  <si>
    <t>BS20260106-0370</t>
  </si>
  <si>
    <t>BS20260106-0369</t>
  </si>
  <si>
    <t>EITU9538074</t>
  </si>
  <si>
    <t>EMCXCH4674</t>
  </si>
  <si>
    <t xml:space="preserve">VN-PH 26/06/000868 </t>
  </si>
  <si>
    <t>Unigra Food Processing Asia Pacific</t>
  </si>
  <si>
    <t>PASIR GUDANG</t>
  </si>
  <si>
    <t>BS20260109-0768</t>
  </si>
  <si>
    <t>BS20260109-0767</t>
  </si>
  <si>
    <t>EVER OATH</t>
  </si>
  <si>
    <t>0544-089S</t>
  </si>
  <si>
    <t>EGSU9460359</t>
  </si>
  <si>
    <t>EMCXCD8344</t>
  </si>
  <si>
    <t xml:space="preserve">VN-MY 26/06/002575 </t>
  </si>
  <si>
    <t>00020336</t>
  </si>
  <si>
    <t>1C26TAA^00020336</t>
  </si>
  <si>
    <t xml:space="preserve">Peter Paul Coconut                 </t>
  </si>
  <si>
    <t>BS20260106-0381</t>
  </si>
  <si>
    <t>BS20260106-0380</t>
  </si>
  <si>
    <t>EITU9536282</t>
  </si>
  <si>
    <t>EMCXCF2754</t>
  </si>
  <si>
    <t xml:space="preserve">VN-PH 26/06/000882 </t>
  </si>
  <si>
    <t>00011178</t>
  </si>
  <si>
    <t>1C26TAA^00011178</t>
  </si>
  <si>
    <t>HLCUSGN2512BCXM2</t>
  </si>
  <si>
    <t xml:space="preserve">CBL Global Foods Limited           </t>
  </si>
  <si>
    <t xml:space="preserve">COLOMBO                     </t>
  </si>
  <si>
    <t>BS20251229-0318</t>
  </si>
  <si>
    <t>BS20251229-0316</t>
  </si>
  <si>
    <t>CISNES</t>
  </si>
  <si>
    <t>601E</t>
  </si>
  <si>
    <t>00006316</t>
  </si>
  <si>
    <t>1C26THC^00006316</t>
  </si>
  <si>
    <t>HLCUSGN2512BCXP5</t>
  </si>
  <si>
    <t>BS20251229-0320</t>
  </si>
  <si>
    <t>BS20251229-0319</t>
  </si>
  <si>
    <t>00006320</t>
  </si>
  <si>
    <t>1C26THC^00006320</t>
  </si>
  <si>
    <t>Pulau Sambu Singapore Pte Ltd (PSG)</t>
  </si>
  <si>
    <t>Singapore</t>
  </si>
  <si>
    <t>SINGAPORE</t>
  </si>
  <si>
    <t>BS20260105-0310</t>
  </si>
  <si>
    <t>BS20260105-0309</t>
  </si>
  <si>
    <t>EMCU6359079</t>
  </si>
  <si>
    <t>EMCXDD2154</t>
  </si>
  <si>
    <t xml:space="preserve">VN-SG 26/06/001878 </t>
  </si>
  <si>
    <t>00014192</t>
  </si>
  <si>
    <t>1C26TAA^00014192</t>
  </si>
  <si>
    <t>SGNG19466500</t>
  </si>
  <si>
    <t>BS20260122-0720</t>
  </si>
  <si>
    <t>BS20260122-0719</t>
  </si>
  <si>
    <t>ONE STORK</t>
  </si>
  <si>
    <t>028E </t>
  </si>
  <si>
    <t>Week 7</t>
  </si>
  <si>
    <t>CAIU3098485</t>
  </si>
  <si>
    <t>VN85977AO</t>
  </si>
  <si>
    <t>47807</t>
  </si>
  <si>
    <t>1K26TAD^47807</t>
  </si>
  <si>
    <t>BS20260122-0723</t>
  </si>
  <si>
    <t>BS20260122-0721</t>
  </si>
  <si>
    <t>SGNG19467600</t>
  </si>
  <si>
    <t>NYKU3832301</t>
  </si>
  <si>
    <t>VN27402AS</t>
  </si>
  <si>
    <t>BS20260122-0726</t>
  </si>
  <si>
    <t>BS20260122-0725</t>
  </si>
  <si>
    <t>SGNG19470700</t>
  </si>
  <si>
    <t>CAIU6080469</t>
  </si>
  <si>
    <t>VN27382AS</t>
  </si>
  <si>
    <t>SGNFCQ331300</t>
  </si>
  <si>
    <t>BS20260122-0729</t>
  </si>
  <si>
    <t>BS20260122-0728</t>
  </si>
  <si>
    <t>032S</t>
  </si>
  <si>
    <t>CAAU2476633</t>
  </si>
  <si>
    <t>VN22708AS</t>
  </si>
  <si>
    <t>40190</t>
  </si>
  <si>
    <t>1K26TAD^40190</t>
  </si>
  <si>
    <t>BS20260122-0747</t>
  </si>
  <si>
    <t>BS20260122-0745</t>
  </si>
  <si>
    <t>0546-090S</t>
  </si>
  <si>
    <t>EGHU3788218</t>
  </si>
  <si>
    <t>EMCDCB3425</t>
  </si>
  <si>
    <t>00038971</t>
  </si>
  <si>
    <t>1C26TAA^00038971</t>
  </si>
  <si>
    <t>BS20260122-0750</t>
  </si>
  <si>
    <t>BS20260122-0749</t>
  </si>
  <si>
    <t>EGSU3345147</t>
  </si>
  <si>
    <t>EMCDCA3005</t>
  </si>
  <si>
    <t>00038970</t>
  </si>
  <si>
    <t>1C26TAA^00038970</t>
  </si>
  <si>
    <t xml:space="preserve">Interpak Industries Pte Ltd        </t>
  </si>
  <si>
    <t>BS20260105-0341</t>
  </si>
  <si>
    <t>BS20260105-0340</t>
  </si>
  <si>
    <t>EMCU6212787</t>
  </si>
  <si>
    <t>EMCXDM7654</t>
  </si>
  <si>
    <t>00020299</t>
  </si>
  <si>
    <t>1C26TAA^00020299</t>
  </si>
  <si>
    <t>BS20260105-0290</t>
  </si>
  <si>
    <t>BS20260105-0289</t>
  </si>
  <si>
    <t>EGSU3554255</t>
  </si>
  <si>
    <t>EMCXDM7604</t>
  </si>
  <si>
    <t xml:space="preserve">VN-SG 26/06/001825 </t>
  </si>
  <si>
    <t>00020301</t>
  </si>
  <si>
    <t>1C26TAA^00020301</t>
  </si>
  <si>
    <t>BS20260105-0321</t>
  </si>
  <si>
    <t>BS20260105-0320</t>
  </si>
  <si>
    <t>EGSU3271384</t>
  </si>
  <si>
    <t>EMCXDD1874</t>
  </si>
  <si>
    <t>Pulau Sambu Singapore Pte Ltd(RSUP)</t>
  </si>
  <si>
    <t>BS20260105-0325</t>
  </si>
  <si>
    <t>BS20260105-0324</t>
  </si>
  <si>
    <t>EGSU3170666</t>
  </si>
  <si>
    <t>EMCXDD1894</t>
  </si>
  <si>
    <t xml:space="preserve">VN-SG 26/06/002012 </t>
  </si>
  <si>
    <t>00014194</t>
  </si>
  <si>
    <t>1C26TAA^00014194</t>
  </si>
  <si>
    <t>BS20260105-0327</t>
  </si>
  <si>
    <t>BS20260105-0326</t>
  </si>
  <si>
    <t>EGSU3431800</t>
  </si>
  <si>
    <t>EMCXDD1964</t>
  </si>
  <si>
    <t xml:space="preserve">VN-SG 26/06/002013 </t>
  </si>
  <si>
    <t>BS20260105-0323</t>
  </si>
  <si>
    <t>BS20260105-0322</t>
  </si>
  <si>
    <t>EGSU2049599</t>
  </si>
  <si>
    <t>EMCXDM8384</t>
  </si>
  <si>
    <t xml:space="preserve">VN-SG 26/06/001840 </t>
  </si>
  <si>
    <t>COAU7264938466</t>
  </si>
  <si>
    <t>Ultrajaya Milk Industry&amp;Trading Co.</t>
  </si>
  <si>
    <t>Indonesia</t>
  </si>
  <si>
    <t>JAKARTA</t>
  </si>
  <si>
    <t>BS20251230-0647</t>
  </si>
  <si>
    <t>BS20251230-0645</t>
  </si>
  <si>
    <t>SINAR SANUR</t>
  </si>
  <si>
    <t>132S</t>
  </si>
  <si>
    <t xml:space="preserve">VN-ID 26/06/000206 </t>
  </si>
  <si>
    <t>00007729</t>
  </si>
  <si>
    <t>1C26TAB^00007729</t>
  </si>
  <si>
    <t>COAU7264938468</t>
  </si>
  <si>
    <t>BS20251230-0659</t>
  </si>
  <si>
    <t>BS20251230-0657</t>
  </si>
  <si>
    <t xml:space="preserve">VN-ID 26/06/000187 </t>
  </si>
  <si>
    <t>00007765</t>
  </si>
  <si>
    <t>1C26TAB^00007765</t>
  </si>
  <si>
    <t xml:space="preserve">Ultrajaya Gudang DS6               </t>
  </si>
  <si>
    <t>BS20251231-0452</t>
  </si>
  <si>
    <t>BS20251231-0451</t>
  </si>
  <si>
    <t>ARCHER</t>
  </si>
  <si>
    <t>602S</t>
  </si>
  <si>
    <t xml:space="preserve">VN-ID 26/06/000440 </t>
  </si>
  <si>
    <t>00005269</t>
  </si>
  <si>
    <t>1C26TML^00005269</t>
  </si>
  <si>
    <t xml:space="preserve">Happy Fruits Co., Ltd              </t>
  </si>
  <si>
    <t>Korea</t>
  </si>
  <si>
    <t>BUSAN</t>
  </si>
  <si>
    <t>BS20260106-0316</t>
  </si>
  <si>
    <t>BS20260106-0315</t>
  </si>
  <si>
    <t>KMTC PUSAN</t>
  </si>
  <si>
    <t>2514N</t>
  </si>
  <si>
    <t>EGSU3695320</t>
  </si>
  <si>
    <t>EMCXDK4684</t>
  </si>
  <si>
    <t>00011694</t>
  </si>
  <si>
    <t>1C26TAA^00011694</t>
  </si>
  <si>
    <t xml:space="preserve">YONSEI UNIVERSITY DAIRY            </t>
  </si>
  <si>
    <t xml:space="preserve">DEL MONTE PHILS., INC              </t>
  </si>
  <si>
    <t>BS20260105-0348</t>
  </si>
  <si>
    <t>BS20260105-0347</t>
  </si>
  <si>
    <t>EMCU1752720</t>
  </si>
  <si>
    <t>EMCXCF2844</t>
  </si>
  <si>
    <t xml:space="preserve">VN-PH 26/06/000795 </t>
  </si>
  <si>
    <t>00011180</t>
  </si>
  <si>
    <t>1C26TAA^00011180</t>
  </si>
  <si>
    <t>BS20260106-0318</t>
  </si>
  <si>
    <t>BS20260106-0317</t>
  </si>
  <si>
    <t>EGSU3600303</t>
  </si>
  <si>
    <t>EMCXDJ6184</t>
  </si>
  <si>
    <t xml:space="preserve">VN-MY 26/06/001808 </t>
  </si>
  <si>
    <t>00020306</t>
  </si>
  <si>
    <t>1C26TAA^00020306</t>
  </si>
  <si>
    <t xml:space="preserve">Japfa Food Indonesia, PT           </t>
  </si>
  <si>
    <t>SEMARANG</t>
  </si>
  <si>
    <t>BS20260112-0081</t>
  </si>
  <si>
    <t>BS20260112-0080</t>
  </si>
  <si>
    <t>TXGU7459010</t>
  </si>
  <si>
    <t>EMCXCD9424</t>
  </si>
  <si>
    <t xml:space="preserve">VN-ID 26/06/002101 </t>
  </si>
  <si>
    <t>00021604</t>
  </si>
  <si>
    <t>1C26TAA^00021604</t>
  </si>
  <si>
    <t xml:space="preserve">Indolakto, PT                      </t>
  </si>
  <si>
    <t>SURABAYA</t>
  </si>
  <si>
    <t>BS20260112-0090</t>
  </si>
  <si>
    <t>BS20251230-0046</t>
  </si>
  <si>
    <t>EGSU9832688</t>
  </si>
  <si>
    <t>EMCXCD8274</t>
  </si>
  <si>
    <t xml:space="preserve">VN-ID 26/06/002100 </t>
  </si>
  <si>
    <t>00021602</t>
  </si>
  <si>
    <t>1C26TAA^00021602</t>
  </si>
  <si>
    <t>BS20260112-0091</t>
  </si>
  <si>
    <t>BS20251230-0047</t>
  </si>
  <si>
    <t>EGSU9735749</t>
  </si>
  <si>
    <t>EMCXCD9294</t>
  </si>
  <si>
    <t xml:space="preserve">VN-ID 26/06/002335 </t>
  </si>
  <si>
    <t>SGNCW25051537</t>
  </si>
  <si>
    <t xml:space="preserve">Global Dairi Alami, PT             </t>
  </si>
  <si>
    <t>BS20260102-0476</t>
  </si>
  <si>
    <t>BS20260102-0475</t>
  </si>
  <si>
    <t>BSGNC25051567</t>
  </si>
  <si>
    <t>SAN PEDRO</t>
  </si>
  <si>
    <t>96S</t>
  </si>
  <si>
    <t>REGU5137843</t>
  </si>
  <si>
    <t>VNSGN2540332</t>
  </si>
  <si>
    <t xml:space="preserve">VN-ID 26/06/001000 </t>
  </si>
  <si>
    <t>00001919</t>
  </si>
  <si>
    <t>1C26TAA^00001919</t>
  </si>
  <si>
    <t xml:space="preserve">Diamond Cold Storage, PT           </t>
  </si>
  <si>
    <t>SGNCW25051566</t>
  </si>
  <si>
    <t>BS20260102-0479</t>
  </si>
  <si>
    <t>BS20260102-0477</t>
  </si>
  <si>
    <t>BSGNC25051568</t>
  </si>
  <si>
    <t>CAAU7669358</t>
  </si>
  <si>
    <t>VNSGN2540349</t>
  </si>
  <si>
    <t xml:space="preserve">VN-ID 26/06/000606 </t>
  </si>
  <si>
    <t>00001644</t>
  </si>
  <si>
    <t>1C26TAA^00001644</t>
  </si>
  <si>
    <t xml:space="preserve">MC INDONESIA WH                    </t>
  </si>
  <si>
    <t>BS20260102-0483</t>
  </si>
  <si>
    <t>BS20260102-0482</t>
  </si>
  <si>
    <t>BSGNC25051569</t>
  </si>
  <si>
    <t>TXGU7333953</t>
  </si>
  <si>
    <t xml:space="preserve">VNSGN2500734 </t>
  </si>
  <si>
    <t xml:space="preserve">VN-ID 26/06/000602 </t>
  </si>
  <si>
    <t xml:space="preserve">                    </t>
  </si>
  <si>
    <t>BS20260102-0485</t>
  </si>
  <si>
    <t>BS20260102-0484</t>
  </si>
  <si>
    <t>BSGNC25051570</t>
  </si>
  <si>
    <t>REGU5255070</t>
  </si>
  <si>
    <t>VNSGN2500733</t>
  </si>
  <si>
    <t xml:space="preserve">VN-ID 26/06/000597 </t>
  </si>
  <si>
    <t>SGNCW25051154</t>
  </si>
  <si>
    <t xml:space="preserve">Dongwon F&amp;B - Suwon                </t>
  </si>
  <si>
    <t>BS20260107-0208</t>
  </si>
  <si>
    <t>BS20260107-0206</t>
  </si>
  <si>
    <t>BSGNC25051154</t>
  </si>
  <si>
    <t>POS SINGAPORE</t>
  </si>
  <si>
    <t>1029N</t>
  </si>
  <si>
    <t>CAAU7689483</t>
  </si>
  <si>
    <t>VNSGN2539914</t>
  </si>
  <si>
    <t>00004385</t>
  </si>
  <si>
    <t>1C26TAA^00004385</t>
  </si>
  <si>
    <t xml:space="preserve">Jadam Co., Ltd.                    </t>
  </si>
  <si>
    <t>SGNFCN658500</t>
  </si>
  <si>
    <t>BS20260109-0721</t>
  </si>
  <si>
    <t>BS20260109-0720</t>
  </si>
  <si>
    <t>ONE MACKINAC</t>
  </si>
  <si>
    <t>044E</t>
  </si>
  <si>
    <t>GCXU2227315</t>
  </si>
  <si>
    <t>VN29007AS</t>
  </si>
  <si>
    <t xml:space="preserve">VN-SG 26/06/002052 </t>
  </si>
  <si>
    <t>20399</t>
  </si>
  <si>
    <t>1K26TAD^20399</t>
  </si>
  <si>
    <t>BS20260119-0097</t>
  </si>
  <si>
    <t>BS20260119-0096</t>
  </si>
  <si>
    <t>0545-044S</t>
  </si>
  <si>
    <t>FTAU1750252</t>
  </si>
  <si>
    <t>EMCXDH5194</t>
  </si>
  <si>
    <t xml:space="preserve">VN-SG 26/06/003981 </t>
  </si>
  <si>
    <t>00039459</t>
  </si>
  <si>
    <t>1C26TAA^00039459</t>
  </si>
  <si>
    <t>CIP</t>
  </si>
  <si>
    <t>BS20260107-0340</t>
  </si>
  <si>
    <t>BS20260107-0338</t>
  </si>
  <si>
    <t>EGSU2014967</t>
  </si>
  <si>
    <t>EMCXDJ7294</t>
  </si>
  <si>
    <t xml:space="preserve">VN-SG 26/06/001680 </t>
  </si>
  <si>
    <t>00020309</t>
  </si>
  <si>
    <t>1C26TAA^00020309</t>
  </si>
  <si>
    <t>BS20260107-0337</t>
  </si>
  <si>
    <t>BS20260107-0335</t>
  </si>
  <si>
    <t>EGSU3388909</t>
  </si>
  <si>
    <t>EMCXDJ6424</t>
  </si>
  <si>
    <t xml:space="preserve">VN-SG 26/06/001679 </t>
  </si>
  <si>
    <t>BS20260107-0348</t>
  </si>
  <si>
    <t>BS20260107-0347</t>
  </si>
  <si>
    <t>EGSU3443138</t>
  </si>
  <si>
    <t>EMCXDJ7364</t>
  </si>
  <si>
    <t xml:space="preserve">VN-SG 26/06/001655 </t>
  </si>
  <si>
    <t>BS20260119-0112</t>
  </si>
  <si>
    <t>BS20260119-0110</t>
  </si>
  <si>
    <t>EMCU6404394</t>
  </si>
  <si>
    <t>EMCCYB1825</t>
  </si>
  <si>
    <t xml:space="preserve">VN-SG 26/06/003988 </t>
  </si>
  <si>
    <t>BS20260119-0138</t>
  </si>
  <si>
    <t>BS20260119-0137</t>
  </si>
  <si>
    <t>EGSU3283338</t>
  </si>
  <si>
    <t>EMCXDK8074</t>
  </si>
  <si>
    <t xml:space="preserve">VN-SG 26/06/003997 </t>
  </si>
  <si>
    <t>BS20260119-0148</t>
  </si>
  <si>
    <t>BS20260119-0146</t>
  </si>
  <si>
    <t>EMCU6109721</t>
  </si>
  <si>
    <t>EMCXDH5114</t>
  </si>
  <si>
    <t>SGNFCQ318800</t>
  </si>
  <si>
    <t>BS20260126-0191</t>
  </si>
  <si>
    <t>BS20260111-0046</t>
  </si>
  <si>
    <t>KKTU8130317</t>
  </si>
  <si>
    <t>VN27349AS</t>
  </si>
  <si>
    <t>40192</t>
  </si>
  <si>
    <t>1K26TAD^40192</t>
  </si>
  <si>
    <t>BS20260126-0193</t>
  </si>
  <si>
    <t>BS20260126-0192</t>
  </si>
  <si>
    <t>EMCU6404840</t>
  </si>
  <si>
    <t>EMCDCA3605</t>
  </si>
  <si>
    <t>00038975</t>
  </si>
  <si>
    <t>1C26TAA^00038975</t>
  </si>
  <si>
    <t>BS20260126-0195</t>
  </si>
  <si>
    <t>BS20260126-0194</t>
  </si>
  <si>
    <t>EGSU3446538</t>
  </si>
  <si>
    <t>EMCDBX9605</t>
  </si>
  <si>
    <t>BS20260126-0197</t>
  </si>
  <si>
    <t>BS20260126-0196</t>
  </si>
  <si>
    <t>EGHU3887484</t>
  </si>
  <si>
    <t>EMCDCA2855</t>
  </si>
  <si>
    <t>00038962</t>
  </si>
  <si>
    <t>1C26TAA^00038962</t>
  </si>
  <si>
    <t>BS20260127-0226</t>
  </si>
  <si>
    <t>BS20260127-0224</t>
  </si>
  <si>
    <t>EGHU3188949</t>
  </si>
  <si>
    <t>EMCDCA3295</t>
  </si>
  <si>
    <t xml:space="preserve">VN-SG 26/06/004084 </t>
  </si>
  <si>
    <t>COAU7265551780</t>
  </si>
  <si>
    <t>BS20260107-1117</t>
  </si>
  <si>
    <t>BS20260107-1116</t>
  </si>
  <si>
    <t>INCRES</t>
  </si>
  <si>
    <t>063S</t>
  </si>
  <si>
    <t>FFAU3110690</t>
  </si>
  <si>
    <t xml:space="preserve">VN-ID 26/06/001572 </t>
  </si>
  <si>
    <t>00014487</t>
  </si>
  <si>
    <t>1C26TAB^00014487</t>
  </si>
  <si>
    <t>COAU7265551781</t>
  </si>
  <si>
    <t>Ultrajaya Milk Industry&amp;</t>
  </si>
  <si>
    <t>BS20260107-1119</t>
  </si>
  <si>
    <t>BS20260107-1118</t>
  </si>
  <si>
    <t>FFAU6126154</t>
  </si>
  <si>
    <t xml:space="preserve">VN-ID 26/06/001308 </t>
  </si>
  <si>
    <t>00008720</t>
  </si>
  <si>
    <t>1C26TAB^00008720</t>
  </si>
  <si>
    <t>COAU7265551782</t>
  </si>
  <si>
    <t>BS20260107-1121</t>
  </si>
  <si>
    <t>BS20260107-1120</t>
  </si>
  <si>
    <t>OOCU9941873</t>
  </si>
  <si>
    <t xml:space="preserve">VN-ID 26/06/001686 </t>
  </si>
  <si>
    <t>00008870</t>
  </si>
  <si>
    <t>1C26TAB^00008870</t>
  </si>
  <si>
    <t xml:space="preserve">Cisarua Mountain Dairy, Tbk, PT    </t>
  </si>
  <si>
    <t>Cisarua Mountain Dairy,</t>
  </si>
  <si>
    <t>BS20260107-1123</t>
  </si>
  <si>
    <t>BS20260107-1122</t>
  </si>
  <si>
    <t>CSNU5541796</t>
  </si>
  <si>
    <t xml:space="preserve">VN-ID 26/06/001297 </t>
  </si>
  <si>
    <t>BS20260107-1125</t>
  </si>
  <si>
    <t>BS20260107-1124</t>
  </si>
  <si>
    <t>TXGU8745317</t>
  </si>
  <si>
    <t xml:space="preserve">VN-ID 26/06/001296 </t>
  </si>
  <si>
    <t>COAU7265551785</t>
  </si>
  <si>
    <t>BS20260107-1133</t>
  </si>
  <si>
    <t>BS20260107-1131</t>
  </si>
  <si>
    <t>FFAU6075709</t>
  </si>
  <si>
    <t xml:space="preserve">VN-ID 26/06/001303 </t>
  </si>
  <si>
    <t>00008871</t>
  </si>
  <si>
    <t>1C26TAB^00008871</t>
  </si>
  <si>
    <t>Float Oat Indonesia, PT.</t>
  </si>
  <si>
    <t xml:space="preserve">Float Oat Indonesia, PT.           </t>
  </si>
  <si>
    <t>COAU7265551707</t>
  </si>
  <si>
    <t>BS20260120-0255</t>
  </si>
  <si>
    <t>BS20260110-0209</t>
  </si>
  <si>
    <t>064S</t>
  </si>
  <si>
    <t>CSGU6116426</t>
  </si>
  <si>
    <t xml:space="preserve">VN-ID 26/06/003515 </t>
  </si>
  <si>
    <t>00018771</t>
  </si>
  <si>
    <t>1C26TAB^00018771</t>
  </si>
  <si>
    <t>BS20260120-0256</t>
  </si>
  <si>
    <t>BS20260110-0210</t>
  </si>
  <si>
    <t>OOCU6093871</t>
  </si>
  <si>
    <t xml:space="preserve">VN-ID 26/06/002909 </t>
  </si>
  <si>
    <t xml:space="preserve">Indolakto, PT (C1)                 </t>
  </si>
  <si>
    <t>COAU7265551740</t>
  </si>
  <si>
    <t>BS20260114-0349</t>
  </si>
  <si>
    <t>BS20260114-0348</t>
  </si>
  <si>
    <t>133S</t>
  </si>
  <si>
    <t>CSGU6251658</t>
  </si>
  <si>
    <t xml:space="preserve">VN-ID 26/06/002675 </t>
  </si>
  <si>
    <t>00014488</t>
  </si>
  <si>
    <t>1C26TAB^00014488</t>
  </si>
  <si>
    <t>BS20260114-0358</t>
  </si>
  <si>
    <t>BS20260114-0357</t>
  </si>
  <si>
    <t>OOCU8282262</t>
  </si>
  <si>
    <t xml:space="preserve">VN-ID 26/06/002409 </t>
  </si>
  <si>
    <t>COAU7265551743</t>
  </si>
  <si>
    <t>BS20260114-0365</t>
  </si>
  <si>
    <t>BS20260114-0364</t>
  </si>
  <si>
    <t>CSNU7461128</t>
  </si>
  <si>
    <t xml:space="preserve">VN-ID 26/06/002169 </t>
  </si>
  <si>
    <t>00012599</t>
  </si>
  <si>
    <t>1C26TAB^00012599</t>
  </si>
  <si>
    <t>BS20260114-0397</t>
  </si>
  <si>
    <t>BS20260114-0396</t>
  </si>
  <si>
    <t>CSNU8807869</t>
  </si>
  <si>
    <t xml:space="preserve">VN-ID 26/06/002165 </t>
  </si>
  <si>
    <t>COAU7265551709</t>
  </si>
  <si>
    <t xml:space="preserve">Sanghiang Perkasa PT               </t>
  </si>
  <si>
    <t>BS20260121-0074</t>
  </si>
  <si>
    <t>BS20260121-0073</t>
  </si>
  <si>
    <t>TXGU4381644</t>
  </si>
  <si>
    <t xml:space="preserve">VN-ID 26/06/003526 </t>
  </si>
  <si>
    <t>00018772</t>
  </si>
  <si>
    <t>1C26TAB^00018772</t>
  </si>
  <si>
    <t>BS20260120-0228</t>
  </si>
  <si>
    <t>BS20260120-0227</t>
  </si>
  <si>
    <t>CSNU8914867</t>
  </si>
  <si>
    <t xml:space="preserve">VN-ID 26/06/002910 </t>
  </si>
  <si>
    <t>BS20260107-1138</t>
  </si>
  <si>
    <t>BS20260107-1137</t>
  </si>
  <si>
    <t>OOCU9417172</t>
  </si>
  <si>
    <t xml:space="preserve">VN-ID 26/06/001299 </t>
  </si>
  <si>
    <t>Tirta Fresindo Jaya, PT (Muara Jaya</t>
  </si>
  <si>
    <t>COAU7265551701</t>
  </si>
  <si>
    <t>BS20260120-0232</t>
  </si>
  <si>
    <t>BS20260120-0231</t>
  </si>
  <si>
    <t>TRHU5966320</t>
  </si>
  <si>
    <t xml:space="preserve">VN-ID 26/06/002862 </t>
  </si>
  <si>
    <t>00017615</t>
  </si>
  <si>
    <t>1C26TAB^00017615</t>
  </si>
  <si>
    <t>BS20260121-0085</t>
  </si>
  <si>
    <t>BS20260121-0084</t>
  </si>
  <si>
    <t>605S</t>
  </si>
  <si>
    <t>CAAU7987488</t>
  </si>
  <si>
    <t>ML-VN1298976</t>
  </si>
  <si>
    <t xml:space="preserve">VN-ID 26/06/003162 </t>
  </si>
  <si>
    <t>00035723</t>
  </si>
  <si>
    <t>1C26TML^00035723</t>
  </si>
  <si>
    <t>BS20260107-1140</t>
  </si>
  <si>
    <t>BS20260107-1139</t>
  </si>
  <si>
    <t>OOCU8780054</t>
  </si>
  <si>
    <t xml:space="preserve">VN-ID 26/06/001289 </t>
  </si>
  <si>
    <t>BS20260107-1143</t>
  </si>
  <si>
    <t>BS20260107-1141</t>
  </si>
  <si>
    <t>TGCU5480350</t>
  </si>
  <si>
    <t xml:space="preserve">VN-ID 26/06/001565 </t>
  </si>
  <si>
    <t>BS20260107-1145</t>
  </si>
  <si>
    <t>BS20260107-1144</t>
  </si>
  <si>
    <t>FSCU7269900</t>
  </si>
  <si>
    <t xml:space="preserve">VN-ID 26/06/001563 </t>
  </si>
  <si>
    <t>BS20260107-1151</t>
  </si>
  <si>
    <t>BS20260107-1150</t>
  </si>
  <si>
    <t>CSGU6255186</t>
  </si>
  <si>
    <t xml:space="preserve">VN-ID 26/06/001772 </t>
  </si>
  <si>
    <t>COAU7265551811</t>
  </si>
  <si>
    <t>BS20260107-1153</t>
  </si>
  <si>
    <t>BS20260107-1152</t>
  </si>
  <si>
    <t>CSNU7643009</t>
  </si>
  <si>
    <t xml:space="preserve">VN-ID 26/06/001460 </t>
  </si>
  <si>
    <t>00014486</t>
  </si>
  <si>
    <t>1C26TAB^00014486</t>
  </si>
  <si>
    <t>BS20260107-1155</t>
  </si>
  <si>
    <t>BS20260107-1154</t>
  </si>
  <si>
    <t>OOCU9478326</t>
  </si>
  <si>
    <t xml:space="preserve">VN-ID 26/06/001462 </t>
  </si>
  <si>
    <t>BS20260107-1162</t>
  </si>
  <si>
    <t>BS20260107-1156</t>
  </si>
  <si>
    <t>OOCU8756633</t>
  </si>
  <si>
    <t xml:space="preserve">VN-ID 26/06/001305 </t>
  </si>
  <si>
    <t xml:space="preserve">Sinar Sosro Gunung Slamat, PT      </t>
  </si>
  <si>
    <t>SGNCW25046543</t>
  </si>
  <si>
    <t>BS20260109-0043</t>
  </si>
  <si>
    <t>BS20260109-0013</t>
  </si>
  <si>
    <t>BSGNC25046543</t>
  </si>
  <si>
    <t>FFAU6038520</t>
  </si>
  <si>
    <t>VNSGN2500881</t>
  </si>
  <si>
    <t xml:space="preserve">VN-ID 26/06/001469 </t>
  </si>
  <si>
    <t>00005059</t>
  </si>
  <si>
    <t>1C26TAA^00005059</t>
  </si>
  <si>
    <t>BS20260109-0044</t>
  </si>
  <si>
    <t>BS20260109-0014</t>
  </si>
  <si>
    <t>BSGNC25046553</t>
  </si>
  <si>
    <t>REGU5184450</t>
  </si>
  <si>
    <t>VNSGN2500865</t>
  </si>
  <si>
    <t xml:space="preserve">VN-ID 26/06/001478 </t>
  </si>
  <si>
    <t>BS20260109-0045</t>
  </si>
  <si>
    <t>BS20260109-0015</t>
  </si>
  <si>
    <t>BSGNC25046561</t>
  </si>
  <si>
    <t>REGU5152283</t>
  </si>
  <si>
    <t>VNSGN2532489</t>
  </si>
  <si>
    <t xml:space="preserve">VN-ID 26/06/001466 </t>
  </si>
  <si>
    <t>BS20260109-0034</t>
  </si>
  <si>
    <t>BS20260109-0019</t>
  </si>
  <si>
    <t>BSGNC25046562</t>
  </si>
  <si>
    <t>TXGU5425454</t>
  </si>
  <si>
    <t>VNSGN2541471</t>
  </si>
  <si>
    <t xml:space="preserve">VN-ID 26/06/001476 </t>
  </si>
  <si>
    <t>SGNCW25045794</t>
  </si>
  <si>
    <t>BS20260109-0035</t>
  </si>
  <si>
    <t>BS20260109-0020</t>
  </si>
  <si>
    <t>BSGNC25045794</t>
  </si>
  <si>
    <t>REGU5183812</t>
  </si>
  <si>
    <t>VNSGN2532473</t>
  </si>
  <si>
    <t xml:space="preserve">VN-ID 26/06/001397 </t>
  </si>
  <si>
    <t>00004955</t>
  </si>
  <si>
    <t>1C26TAA^00004955</t>
  </si>
  <si>
    <t>BS20260109-0036</t>
  </si>
  <si>
    <t>BS20260109-0023</t>
  </si>
  <si>
    <t>BSGNC25046513</t>
  </si>
  <si>
    <t>CAAU7564980</t>
  </si>
  <si>
    <t>VNSGN2532483</t>
  </si>
  <si>
    <t xml:space="preserve">VN-ID 26/06/001411 </t>
  </si>
  <si>
    <t>BS20260109-0037</t>
  </si>
  <si>
    <t>BS20260109-0024</t>
  </si>
  <si>
    <t>BSGNC25046526</t>
  </si>
  <si>
    <t>REGU5159755</t>
  </si>
  <si>
    <t>VNSGN2531568</t>
  </si>
  <si>
    <t xml:space="preserve">VN-ID 26/06/001386 </t>
  </si>
  <si>
    <t>BS20260109-0038</t>
  </si>
  <si>
    <t>BS20260109-0025</t>
  </si>
  <si>
    <t>BSGNC25046532</t>
  </si>
  <si>
    <t>REGU5148447</t>
  </si>
  <si>
    <t>VNSGN2531563</t>
  </si>
  <si>
    <t xml:space="preserve">VN-ID 26/06/001383 </t>
  </si>
  <si>
    <t>SGNCW25045784</t>
  </si>
  <si>
    <t>BS20260109-0039</t>
  </si>
  <si>
    <t>BS20260109-0026</t>
  </si>
  <si>
    <t>BSGNC25046534</t>
  </si>
  <si>
    <t>TXGU6761221</t>
  </si>
  <si>
    <t>VNSGN2541476</t>
  </si>
  <si>
    <t xml:space="preserve">VN-ID 26/06/001552 </t>
  </si>
  <si>
    <t>00005142</t>
  </si>
  <si>
    <t>1C26TAA^00005142</t>
  </si>
  <si>
    <t>BS20260109-0046</t>
  </si>
  <si>
    <t>BS20260109-0016</t>
  </si>
  <si>
    <t>BSGNC25046537</t>
  </si>
  <si>
    <t>TGBU8065657</t>
  </si>
  <si>
    <t>VNSGN2500879</t>
  </si>
  <si>
    <t xml:space="preserve">VN-ID 26/06/001561 </t>
  </si>
  <si>
    <t>BS20260109-0032</t>
  </si>
  <si>
    <t>BS20260109-0017</t>
  </si>
  <si>
    <t>BSGNC25045784</t>
  </si>
  <si>
    <t>FFAU6032081</t>
  </si>
  <si>
    <t>VNSGN2532477</t>
  </si>
  <si>
    <t xml:space="preserve">VN-ID 26/06/001555 </t>
  </si>
  <si>
    <t>BS20260109-0033</t>
  </si>
  <si>
    <t>BS20260109-0018</t>
  </si>
  <si>
    <t>BSGNC25045785</t>
  </si>
  <si>
    <t>CAIU4372435</t>
  </si>
  <si>
    <t>VNSGN2541478</t>
  </si>
  <si>
    <t xml:space="preserve">VN-ID 26/06/001557 </t>
  </si>
  <si>
    <t>SGNCW25045786</t>
  </si>
  <si>
    <t>BS20260109-0042</t>
  </si>
  <si>
    <t>BS20260109-0012</t>
  </si>
  <si>
    <t>BSGNC25045786</t>
  </si>
  <si>
    <t>CAAU6500553</t>
  </si>
  <si>
    <t>VNSGN2500852</t>
  </si>
  <si>
    <t xml:space="preserve">VN-ID 26/06/001569 </t>
  </si>
  <si>
    <t>00004952</t>
  </si>
  <si>
    <t>1C26TAA^00004952</t>
  </si>
  <si>
    <t>BS20260109-0316</t>
  </si>
  <si>
    <t>BS20260109-0315</t>
  </si>
  <si>
    <t>BSGNC25045787</t>
  </si>
  <si>
    <t>TXGU8147125</t>
  </si>
  <si>
    <t>VNSGN2500858</t>
  </si>
  <si>
    <t xml:space="preserve">VN-ID 26/06/002275 </t>
  </si>
  <si>
    <t>BS20260109-0040</t>
  </si>
  <si>
    <t>BS20260109-0021</t>
  </si>
  <si>
    <t>BSGNC25045788</t>
  </si>
  <si>
    <t>CAAU7570302</t>
  </si>
  <si>
    <t>VNSGN2532470</t>
  </si>
  <si>
    <t xml:space="preserve">VN-ID 26/06/002276 </t>
  </si>
  <si>
    <t>BS20260109-0041</t>
  </si>
  <si>
    <t>BS20260109-0022</t>
  </si>
  <si>
    <t>BSGNC25045789</t>
  </si>
  <si>
    <t>REGU5161080</t>
  </si>
  <si>
    <t>VNSGN2541472</t>
  </si>
  <si>
    <t xml:space="preserve">VN-ID 26/06/002337 </t>
  </si>
  <si>
    <t>SGNCW25045791</t>
  </si>
  <si>
    <t>BS20260109-0031</t>
  </si>
  <si>
    <t>BS20260109-0028</t>
  </si>
  <si>
    <t>BSGNC25045791</t>
  </si>
  <si>
    <t>CIPU5131021</t>
  </si>
  <si>
    <t>VNSGN2541463</t>
  </si>
  <si>
    <t xml:space="preserve">VN-ID 26/06/002259 </t>
  </si>
  <si>
    <t>00004951</t>
  </si>
  <si>
    <t>1C26TAA^00004951</t>
  </si>
  <si>
    <t>BS20260109-0048</t>
  </si>
  <si>
    <t>BS20260109-0029</t>
  </si>
  <si>
    <t>BSGNC25045792</t>
  </si>
  <si>
    <t>REGU5222360</t>
  </si>
  <si>
    <t>VNSGN2541466</t>
  </si>
  <si>
    <t xml:space="preserve">VN-ID 26/06/002271 </t>
  </si>
  <si>
    <t>BS20260109-0047</t>
  </si>
  <si>
    <t>BS20260109-0027</t>
  </si>
  <si>
    <t>BSGNC25045793</t>
  </si>
  <si>
    <t>REGU5153802</t>
  </si>
  <si>
    <t>VNSGN2531576</t>
  </si>
  <si>
    <t xml:space="preserve">VN-ID 26/06/002253 </t>
  </si>
  <si>
    <t>BS20260114-0573</t>
  </si>
  <si>
    <t>BS20260114-0572</t>
  </si>
  <si>
    <t>CSGU6231076</t>
  </si>
  <si>
    <t xml:space="preserve">VN-ID 26/06/002410 </t>
  </si>
  <si>
    <t>BS20260114-0892</t>
  </si>
  <si>
    <t>BS20260114-0888</t>
  </si>
  <si>
    <t>604S</t>
  </si>
  <si>
    <t>MRSU7234434</t>
  </si>
  <si>
    <t>ML-VN1225393</t>
  </si>
  <si>
    <t xml:space="preserve">VN-ID 26/06/002380 </t>
  </si>
  <si>
    <t>00039805</t>
  </si>
  <si>
    <t>1C26TML^00039805</t>
  </si>
  <si>
    <t>BS20260114-0895</t>
  </si>
  <si>
    <t>BS20260114-0891</t>
  </si>
  <si>
    <t>UETU8449284</t>
  </si>
  <si>
    <t>ML-VN1304076</t>
  </si>
  <si>
    <t xml:space="preserve">VN-ID 26/06/002157 </t>
  </si>
  <si>
    <t>BS20260114-0900</t>
  </si>
  <si>
    <t>BS20260114-0899</t>
  </si>
  <si>
    <t>MRSU9113977</t>
  </si>
  <si>
    <t>ML-VN1304058</t>
  </si>
  <si>
    <t xml:space="preserve">VN-ID 26/06/002384 </t>
  </si>
  <si>
    <t>COAU7265551704</t>
  </si>
  <si>
    <t>BS20260120-1067</t>
  </si>
  <si>
    <t>BS20260120-1059</t>
  </si>
  <si>
    <t>TGBU4753179</t>
  </si>
  <si>
    <t xml:space="preserve">VN-ID 26/06/003516 </t>
  </si>
  <si>
    <t>00018770</t>
  </si>
  <si>
    <t>1C26TAB^00018770</t>
  </si>
  <si>
    <t>BS20260120-1070</t>
  </si>
  <si>
    <t>BS20260120-1062</t>
  </si>
  <si>
    <t>CAAU9259882</t>
  </si>
  <si>
    <t xml:space="preserve">VN-ID 26/06/002921 </t>
  </si>
  <si>
    <t>BS20260120-1068</t>
  </si>
  <si>
    <t>BS20260120-1060</t>
  </si>
  <si>
    <t>OOCU9725909</t>
  </si>
  <si>
    <t xml:space="preserve">VN-ID 26/06/002919 </t>
  </si>
  <si>
    <t>BS20260121-0082</t>
  </si>
  <si>
    <t>BS20260121-0081</t>
  </si>
  <si>
    <t>TIIU5625870</t>
  </si>
  <si>
    <t xml:space="preserve">VN-ID 26/06/002920 </t>
  </si>
  <si>
    <t>BS20260107-0264</t>
  </si>
  <si>
    <t>BS20260107-0263</t>
  </si>
  <si>
    <t>MRSU9086341</t>
  </si>
  <si>
    <t>ML-VN1297468</t>
  </si>
  <si>
    <t xml:space="preserve">VN-ID 26/06/001388 </t>
  </si>
  <si>
    <t>00014917</t>
  </si>
  <si>
    <t>1C26TML^00014917</t>
  </si>
  <si>
    <t>BS20260121-0091</t>
  </si>
  <si>
    <t>BS20260121-0087</t>
  </si>
  <si>
    <t>MRSU9135256</t>
  </si>
  <si>
    <t>ML-VN1298883</t>
  </si>
  <si>
    <t xml:space="preserve">VN-ID 26/06/003160 </t>
  </si>
  <si>
    <t>BS20260121-0092</t>
  </si>
  <si>
    <t>BS20260121-0088</t>
  </si>
  <si>
    <t>FFAU4841805</t>
  </si>
  <si>
    <t>ML-VN1298978</t>
  </si>
  <si>
    <t xml:space="preserve">VN-ID 26/06/003161 </t>
  </si>
  <si>
    <t>BS20260121-0093</t>
  </si>
  <si>
    <t>BS20260121-0089</t>
  </si>
  <si>
    <t>MRSU7615889</t>
  </si>
  <si>
    <t>ML-VN1351357</t>
  </si>
  <si>
    <t xml:space="preserve">VN-ID 26/06/002956 </t>
  </si>
  <si>
    <t>00035623</t>
  </si>
  <si>
    <t>1C26TML^00035623</t>
  </si>
  <si>
    <t>BS20260114-0893</t>
  </si>
  <si>
    <t>BS20260114-0889</t>
  </si>
  <si>
    <t>MRSU9005334</t>
  </si>
  <si>
    <t>ML-VN1304064</t>
  </si>
  <si>
    <t xml:space="preserve">VN-ID 26/06/002163 </t>
  </si>
  <si>
    <t>00025207</t>
  </si>
  <si>
    <t>1C26TML^00025207</t>
  </si>
  <si>
    <t>BS20260107-0267</t>
  </si>
  <si>
    <t>BS20260107-0266</t>
  </si>
  <si>
    <t>MRSU8099663</t>
  </si>
  <si>
    <t>ML-VN1272165</t>
  </si>
  <si>
    <t xml:space="preserve">VN-ID 26/06/001412 </t>
  </si>
  <si>
    <t>00014979</t>
  </si>
  <si>
    <t>1C26TML^00014979</t>
  </si>
  <si>
    <t>BS20260114-0894</t>
  </si>
  <si>
    <t>BS20260114-0890</t>
  </si>
  <si>
    <t>MRSU9001581</t>
  </si>
  <si>
    <t>ML-VN1304090</t>
  </si>
  <si>
    <t xml:space="preserve">VN-ID 26/06/002464 </t>
  </si>
  <si>
    <t>BS20260107-0350</t>
  </si>
  <si>
    <t>BS20260107-0349</t>
  </si>
  <si>
    <t>MRSU5299082</t>
  </si>
  <si>
    <t>ML-VN1245556</t>
  </si>
  <si>
    <t xml:space="preserve">VN-ID 26/06/001294 </t>
  </si>
  <si>
    <t>Ultrajaya Gudang DS6</t>
  </si>
  <si>
    <t>BS20260107-0272</t>
  </si>
  <si>
    <t>BS20260107-0271</t>
  </si>
  <si>
    <t>MRSU8500185</t>
  </si>
  <si>
    <t>ML-VN1297509</t>
  </si>
  <si>
    <t xml:space="preserve">VN-ID 26/06/001396 </t>
  </si>
  <si>
    <t>BS20260108-0107</t>
  </si>
  <si>
    <t>BS20260108-0106</t>
  </si>
  <si>
    <t>CSNU5808178</t>
  </si>
  <si>
    <t xml:space="preserve">VN-ID 26/06/001311 </t>
  </si>
  <si>
    <t>BS20260108-0109</t>
  </si>
  <si>
    <t>BS20260108-0108</t>
  </si>
  <si>
    <t>OOCU9104882</t>
  </si>
  <si>
    <t xml:space="preserve">VN-ID 26/06/001304 </t>
  </si>
  <si>
    <t>BS20260108-0145</t>
  </si>
  <si>
    <t>BS20260108-0144</t>
  </si>
  <si>
    <t>OOCU9656393</t>
  </si>
  <si>
    <t xml:space="preserve">VN-ID 26/06/001461 </t>
  </si>
  <si>
    <t>COAU7265551742</t>
  </si>
  <si>
    <t>BS20260114-0477</t>
  </si>
  <si>
    <t>BS20260114-0471</t>
  </si>
  <si>
    <t>TRHU8831186</t>
  </si>
  <si>
    <t xml:space="preserve">VN-ID 26/06/002416 </t>
  </si>
  <si>
    <t>00014489</t>
  </si>
  <si>
    <t>1C26TAB^00014489</t>
  </si>
  <si>
    <t>BS20260114-0475</t>
  </si>
  <si>
    <t>BS20260114-0469</t>
  </si>
  <si>
    <t>OOCU9577925</t>
  </si>
  <si>
    <t xml:space="preserve">VN-ID 26/06/002171 </t>
  </si>
  <si>
    <t>BS20260114-0478</t>
  </si>
  <si>
    <t>BS20260114-0472</t>
  </si>
  <si>
    <t>FFAU3298714</t>
  </si>
  <si>
    <t xml:space="preserve">VN-ID 26/06/002146 </t>
  </si>
  <si>
    <t>COAU7265551745</t>
  </si>
  <si>
    <t>BS20260114-0476</t>
  </si>
  <si>
    <t>BS20260114-0470</t>
  </si>
  <si>
    <t>CSNU5647073</t>
  </si>
  <si>
    <t xml:space="preserve">VN-ID 26/06/002164 </t>
  </si>
  <si>
    <t>00012598</t>
  </si>
  <si>
    <t>1C26TAB^00012598</t>
  </si>
  <si>
    <t>BS20260107-0275</t>
  </si>
  <si>
    <t>BS20260107-0273</t>
  </si>
  <si>
    <t>CAAU9299479</t>
  </si>
  <si>
    <t>ML-VN1297491</t>
  </si>
  <si>
    <t>BS20260107-0284</t>
  </si>
  <si>
    <t>BS20260107-0283</t>
  </si>
  <si>
    <t>GCXU6199905</t>
  </si>
  <si>
    <t>ML-VN1272180</t>
  </si>
  <si>
    <t xml:space="preserve">VN-ID 26/06/001399 </t>
  </si>
  <si>
    <t>00014984</t>
  </si>
  <si>
    <t>1C26TML^00014984</t>
  </si>
  <si>
    <t>BS20260114-0474</t>
  </si>
  <si>
    <t>BS20260114-0468</t>
  </si>
  <si>
    <t>CSNU8205579</t>
  </si>
  <si>
    <t xml:space="preserve">VN-ID 26/06/002178 </t>
  </si>
  <si>
    <t>COAU7265551751</t>
  </si>
  <si>
    <t>BS20260113-0620</t>
  </si>
  <si>
    <t>BS20260113-0614</t>
  </si>
  <si>
    <t>FFAU3042717</t>
  </si>
  <si>
    <t xml:space="preserve">VN-ID 26/06/002467 </t>
  </si>
  <si>
    <t>00012687</t>
  </si>
  <si>
    <t>1C26TAB^00012687</t>
  </si>
  <si>
    <t>BS20260113-0621</t>
  </si>
  <si>
    <t>BS20260113-0615</t>
  </si>
  <si>
    <t>FFAU2252920</t>
  </si>
  <si>
    <t xml:space="preserve">VN-ID 26/06/002466 </t>
  </si>
  <si>
    <t>BS20260113-0622</t>
  </si>
  <si>
    <t>BS20260113-0616</t>
  </si>
  <si>
    <t>FFAU7133918</t>
  </si>
  <si>
    <t xml:space="preserve">VN-ID 26/06/002465 </t>
  </si>
  <si>
    <t>BS20260113-0623</t>
  </si>
  <si>
    <t>BS20260113-0617</t>
  </si>
  <si>
    <t>OOCU9107140</t>
  </si>
  <si>
    <t xml:space="preserve">VN-ID 26/06/002415 </t>
  </si>
  <si>
    <t>BS20260113-0625</t>
  </si>
  <si>
    <t>BS20260113-0619</t>
  </si>
  <si>
    <t>OOCU8656104</t>
  </si>
  <si>
    <t xml:space="preserve">VN-ID 26/06/002635 </t>
  </si>
  <si>
    <t>BS20260113-0624</t>
  </si>
  <si>
    <t>BS20260113-0618</t>
  </si>
  <si>
    <t>CSNU5806597</t>
  </si>
  <si>
    <t xml:space="preserve">VN-ID 26/06/002633 </t>
  </si>
  <si>
    <t xml:space="preserve">Dairy Plus Co., Ltd.               </t>
  </si>
  <si>
    <t>Thailand</t>
  </si>
  <si>
    <t>LAEM CHABANG</t>
  </si>
  <si>
    <t>BS20260107-0176</t>
  </si>
  <si>
    <t>BS20260107-0175</t>
  </si>
  <si>
    <t>MAERSK NAMSOS</t>
  </si>
  <si>
    <t>552S</t>
  </si>
  <si>
    <t>GAOU7180190</t>
  </si>
  <si>
    <t>ML-VN1297483</t>
  </si>
  <si>
    <t xml:space="preserve">VN-TH 26/06/001547 </t>
  </si>
  <si>
    <t>00016732</t>
  </si>
  <si>
    <t>1C26TML^00016732</t>
  </si>
  <si>
    <t>BS20260108-0205</t>
  </si>
  <si>
    <t>BS20260108-0204</t>
  </si>
  <si>
    <t>CAAU2425528</t>
  </si>
  <si>
    <t>ML-VN1297571</t>
  </si>
  <si>
    <t xml:space="preserve">VN-TH 26/06/001264 </t>
  </si>
  <si>
    <t>00024527</t>
  </si>
  <si>
    <t>1C26TML^00024527</t>
  </si>
  <si>
    <t>Thai Coconut Public Company Limited</t>
  </si>
  <si>
    <t>BS20260107-0183</t>
  </si>
  <si>
    <t>BS20260107-0182</t>
  </si>
  <si>
    <t>MRSU8202241</t>
  </si>
  <si>
    <t>ML-VN1361180</t>
  </si>
  <si>
    <t xml:space="preserve">VN-TH 26/06/001285 </t>
  </si>
  <si>
    <t>00016529</t>
  </si>
  <si>
    <t>1C26TML^00016529</t>
  </si>
  <si>
    <t xml:space="preserve">Nestle (Thai) Ltd.                 </t>
  </si>
  <si>
    <t xml:space="preserve">Uni-President (Thailand) Ltd.      </t>
  </si>
  <si>
    <t xml:space="preserve">Universal Food Public              </t>
  </si>
  <si>
    <t>BS20260107-0185</t>
  </si>
  <si>
    <t>BS20260107-0184</t>
  </si>
  <si>
    <t>MRSU9070983</t>
  </si>
  <si>
    <t>ML-VN1245495</t>
  </si>
  <si>
    <t xml:space="preserve">VN-TH 26/06/001511 </t>
  </si>
  <si>
    <t xml:space="preserve">Ampawa Coconut Products Co., Ltd.  </t>
  </si>
  <si>
    <t>BS20260107-0192</t>
  </si>
  <si>
    <t>BS20260107-0191</t>
  </si>
  <si>
    <t>UETU8190378</t>
  </si>
  <si>
    <t>ML-VN1297457</t>
  </si>
  <si>
    <t xml:space="preserve">VN-TH 26/06/001528 </t>
  </si>
  <si>
    <t>BS20260107-0195</t>
  </si>
  <si>
    <t>BS20260107-0194</t>
  </si>
  <si>
    <t>MRSU8978209</t>
  </si>
  <si>
    <t>ML-VN1297427</t>
  </si>
  <si>
    <t xml:space="preserve">VN-TH 26/06/001527 </t>
  </si>
  <si>
    <t xml:space="preserve">Oatside (Thailand) Limited         </t>
  </si>
  <si>
    <t>BS20260107-0197</t>
  </si>
  <si>
    <t>BS20260107-0196</t>
  </si>
  <si>
    <t>CAAU9972260</t>
  </si>
  <si>
    <t>ML-VN1297452</t>
  </si>
  <si>
    <t xml:space="preserve">VN-TH 26/06/001510 </t>
  </si>
  <si>
    <t xml:space="preserve">Green Spot Company Limited         </t>
  </si>
  <si>
    <t>BS20260107-0200</t>
  </si>
  <si>
    <t>BS20260107-0199</t>
  </si>
  <si>
    <t>MRSU8194953</t>
  </si>
  <si>
    <t>ML-VN1297490</t>
  </si>
  <si>
    <t xml:space="preserve">VN-TH 26/06/001560 </t>
  </si>
  <si>
    <t>BS20260107-0202</t>
  </si>
  <si>
    <t>BS20260107-0201</t>
  </si>
  <si>
    <t>UETU8102654</t>
  </si>
  <si>
    <t>ML-VN1297499</t>
  </si>
  <si>
    <t xml:space="preserve">VN-TH 26/06/001470 </t>
  </si>
  <si>
    <t>BS20260107-0244</t>
  </si>
  <si>
    <t>BS20260107-0243</t>
  </si>
  <si>
    <t>MRSU8308491</t>
  </si>
  <si>
    <t>ML-VN1297420</t>
  </si>
  <si>
    <t xml:space="preserve">VN-TH 26/06/001534 </t>
  </si>
  <si>
    <t>SGNCW25047759</t>
  </si>
  <si>
    <t xml:space="preserve">Simple Foods Co., Ltd.             </t>
  </si>
  <si>
    <t>BS20260107-0276</t>
  </si>
  <si>
    <t>BS20260107-0274</t>
  </si>
  <si>
    <t>BSGNC25047759</t>
  </si>
  <si>
    <t>KMTC TOKYO</t>
  </si>
  <si>
    <t>2517S</t>
  </si>
  <si>
    <t>REGU5202023</t>
  </si>
  <si>
    <t>VNSGN2531516</t>
  </si>
  <si>
    <t xml:space="preserve">VN-TH 26/06/001484 </t>
  </si>
  <si>
    <t>00003983</t>
  </si>
  <si>
    <t>1C26TAA^00003983</t>
  </si>
  <si>
    <t>BS20260107-0281</t>
  </si>
  <si>
    <t>BS20260107-0280</t>
  </si>
  <si>
    <t>BSGNC25050538</t>
  </si>
  <si>
    <t>REGU5230447</t>
  </si>
  <si>
    <t>VNSGN2531511</t>
  </si>
  <si>
    <t xml:space="preserve">VN-TH 26/06/001487 </t>
  </si>
  <si>
    <t xml:space="preserve">Lactasoy Co., Ltd.                 </t>
  </si>
  <si>
    <t xml:space="preserve">Esan Tai Dairy Co., Ltd.           </t>
  </si>
  <si>
    <t xml:space="preserve">Chiangmai Freshmilk Co., Ltd.      </t>
  </si>
  <si>
    <t>BS20260107-0279</t>
  </si>
  <si>
    <t>BS20260107-0277</t>
  </si>
  <si>
    <t>BSGNC25047760</t>
  </si>
  <si>
    <t>CIPU5143629</t>
  </si>
  <si>
    <t>VNSGN2541548</t>
  </si>
  <si>
    <t xml:space="preserve">VN-TH 26/06/001483 </t>
  </si>
  <si>
    <t>COAU7265183930</t>
  </si>
  <si>
    <t>Wang Nam Yen Dairy Coope</t>
  </si>
  <si>
    <t>BS20260109-0540</t>
  </si>
  <si>
    <t>BS20260109-0538</t>
  </si>
  <si>
    <t>RACHA BHUM</t>
  </si>
  <si>
    <t>205W</t>
  </si>
  <si>
    <t>CSGU6419530</t>
  </si>
  <si>
    <t>00013319</t>
  </si>
  <si>
    <t>1C26TAB^00013319</t>
  </si>
  <si>
    <t xml:space="preserve">VN-TH 26/06/001453 </t>
  </si>
  <si>
    <t>Mary Anne Dairy Products</t>
  </si>
  <si>
    <t>BS20260109-0562</t>
  </si>
  <si>
    <t>BS20260109-0561</t>
  </si>
  <si>
    <t>TIIU6324634</t>
  </si>
  <si>
    <t xml:space="preserve">VN-TH 26/06/001465 </t>
  </si>
  <si>
    <t>BS20260109-0565</t>
  </si>
  <si>
    <t>BS20260109-0564</t>
  </si>
  <si>
    <t>TLLU7719055</t>
  </si>
  <si>
    <t xml:space="preserve">VN-TH 26/06/001454 </t>
  </si>
  <si>
    <t xml:space="preserve">Abico Dairy Farm Co., Ltd.         </t>
  </si>
  <si>
    <t xml:space="preserve">Malee Group                        </t>
  </si>
  <si>
    <t>BS20260109-0578</t>
  </si>
  <si>
    <t>BS20260109-0577</t>
  </si>
  <si>
    <t>TXGU4259678</t>
  </si>
  <si>
    <t xml:space="preserve">VN-TH 26/06/001457 </t>
  </si>
  <si>
    <t>COAU7265508790</t>
  </si>
  <si>
    <t xml:space="preserve">Nathayu Warehouse                  </t>
  </si>
  <si>
    <t>BS20260113-1612</t>
  </si>
  <si>
    <t>BS20260113-1611</t>
  </si>
  <si>
    <t xml:space="preserve">EVER BRAVE </t>
  </si>
  <si>
    <t>096W</t>
  </si>
  <si>
    <t>BEAU6054275</t>
  </si>
  <si>
    <t xml:space="preserve">VN-TH 26/06/002142 </t>
  </si>
  <si>
    <t>00012688</t>
  </si>
  <si>
    <t>1C26TAB^00012688</t>
  </si>
  <si>
    <t>BS20260113-1615</t>
  </si>
  <si>
    <t>BS20260113-1614</t>
  </si>
  <si>
    <t>FFAU6141565</t>
  </si>
  <si>
    <t xml:space="preserve">VN-TH 26/06/002143 </t>
  </si>
  <si>
    <t>SGNCW25045727</t>
  </si>
  <si>
    <t>BS20260114-0259</t>
  </si>
  <si>
    <t>BS20260114-0258</t>
  </si>
  <si>
    <t>BSGNC25045727</t>
  </si>
  <si>
    <t>REGU5158677</t>
  </si>
  <si>
    <t>VNSGN2541590</t>
  </si>
  <si>
    <t xml:space="preserve">VN-TH 26/06/002149 </t>
  </si>
  <si>
    <t>00005353</t>
  </si>
  <si>
    <t>1C26TAA^00005353</t>
  </si>
  <si>
    <t>BS20260113-1621</t>
  </si>
  <si>
    <t>BS20260113-1618</t>
  </si>
  <si>
    <t>OOCU9604002</t>
  </si>
  <si>
    <t xml:space="preserve">VN-TH 26/06/002141 </t>
  </si>
  <si>
    <t>SGNCW25045729</t>
  </si>
  <si>
    <t>BS20260114-0266</t>
  </si>
  <si>
    <t>BS20260114-0265</t>
  </si>
  <si>
    <t>BSGNC25045729</t>
  </si>
  <si>
    <t xml:space="preserve">VN-TH 26/06/002144 </t>
  </si>
  <si>
    <t>00005352</t>
  </si>
  <si>
    <t>1C26TAA^00005352</t>
  </si>
  <si>
    <t>CAAU8281541</t>
  </si>
  <si>
    <t>VNSGN2532298</t>
  </si>
  <si>
    <t>SGNCW25051830</t>
  </si>
  <si>
    <t>BS20260114-0234</t>
  </si>
  <si>
    <t>BS20260114-0233</t>
  </si>
  <si>
    <t>BSGNC25051830</t>
  </si>
  <si>
    <t> SKY RAINBOW</t>
  </si>
  <si>
    <t>2601S</t>
  </si>
  <si>
    <t>REGU5230848</t>
  </si>
  <si>
    <t>VNSGN2541582</t>
  </si>
  <si>
    <t xml:space="preserve">VN-TH 26/06/002039 </t>
  </si>
  <si>
    <t>00004609</t>
  </si>
  <si>
    <t>1C26TAA^00004609</t>
  </si>
  <si>
    <t>BS20260113-1466</t>
  </si>
  <si>
    <t>BS20260113-1451</t>
  </si>
  <si>
    <t>BSGNC25051831</t>
  </si>
  <si>
    <t>REGU5259409</t>
  </si>
  <si>
    <t>VNSGN2544456</t>
  </si>
  <si>
    <t xml:space="preserve">VN-TH 26/06/002042 </t>
  </si>
  <si>
    <t>BS20260113-1527</t>
  </si>
  <si>
    <t>BS20260113-1526</t>
  </si>
  <si>
    <t>BSGNC25051832</t>
  </si>
  <si>
    <t>CIPU5107391</t>
  </si>
  <si>
    <t>VNSGN2532220</t>
  </si>
  <si>
    <t xml:space="preserve">VN-TH 26/06/002150 </t>
  </si>
  <si>
    <t>BS20260113-1571</t>
  </si>
  <si>
    <t>BS20260113-1568</t>
  </si>
  <si>
    <t>BSGNC25051833</t>
  </si>
  <si>
    <t>REGU5165892</t>
  </si>
  <si>
    <t>VNSGN2544462</t>
  </si>
  <si>
    <t xml:space="preserve">VN-TH 26/06/002159 </t>
  </si>
  <si>
    <t>BS20260113-1573</t>
  </si>
  <si>
    <t>BS20260113-1572</t>
  </si>
  <si>
    <t>BSGNC25051834</t>
  </si>
  <si>
    <t>TXGU8257858</t>
  </si>
  <si>
    <t>VNSGN2532300</t>
  </si>
  <si>
    <t xml:space="preserve">VN-TH 26/06/002357 </t>
  </si>
  <si>
    <t>BS20260106-0310</t>
  </si>
  <si>
    <t>BS20260106-0309</t>
  </si>
  <si>
    <t>EGSU3619232</t>
  </si>
  <si>
    <t>EMCXDJ6194</t>
  </si>
  <si>
    <t xml:space="preserve">VN-SG 26/06/002019 </t>
  </si>
  <si>
    <t>BS20260106-0542</t>
  </si>
  <si>
    <t>BS20260106-0541</t>
  </si>
  <si>
    <t>EGSU1372225</t>
  </si>
  <si>
    <t>EMCXCF4614</t>
  </si>
  <si>
    <t xml:space="preserve">VN-PH 26/06/001433 </t>
  </si>
  <si>
    <t>00011177</t>
  </si>
  <si>
    <t>1C26TAA^00011177</t>
  </si>
  <si>
    <t>BS20260106-0547</t>
  </si>
  <si>
    <t>BS20260106-0543</t>
  </si>
  <si>
    <t>EITU9548771</t>
  </si>
  <si>
    <t>EMCXCF3684</t>
  </si>
  <si>
    <t xml:space="preserve">VN-PH 26/06/000997 </t>
  </si>
  <si>
    <t>BS20260106-0373</t>
  </si>
  <si>
    <t>BS20260106-0372</t>
  </si>
  <si>
    <t>EGSU3457229</t>
  </si>
  <si>
    <t>EMCXDH3774</t>
  </si>
  <si>
    <t xml:space="preserve">VN-PH 26/06/001421 </t>
  </si>
  <si>
    <t>Peter Paul Coconut</t>
  </si>
  <si>
    <t>BS20260106-0549</t>
  </si>
  <si>
    <t>BS20260106-0548</t>
  </si>
  <si>
    <t>GCXU6251520</t>
  </si>
  <si>
    <t>EMCXCF3174</t>
  </si>
  <si>
    <t xml:space="preserve">VN-PH 26/06/001009 </t>
  </si>
  <si>
    <t>BS20260106-0554</t>
  </si>
  <si>
    <t>BS20260106-0552</t>
  </si>
  <si>
    <t>GAOU6917636</t>
  </si>
  <si>
    <t>EMCXCF2584</t>
  </si>
  <si>
    <t xml:space="preserve">VN-PH 26/06/000881 </t>
  </si>
  <si>
    <t>BS20260106-0377</t>
  </si>
  <si>
    <t>BS20260106-0375</t>
  </si>
  <si>
    <t>CAAU2313765</t>
  </si>
  <si>
    <t>EMCXDD2314</t>
  </si>
  <si>
    <t xml:space="preserve">VN-PH 26/06/001403 </t>
  </si>
  <si>
    <t>BS20260107-0270</t>
  </si>
  <si>
    <t>BS20260107-0269</t>
  </si>
  <si>
    <t>EMCU6323121</t>
  </si>
  <si>
    <t>EMCXDJ7234</t>
  </si>
  <si>
    <t xml:space="preserve">VN-SG 26/06/001606 </t>
  </si>
  <si>
    <t>00020310</t>
  </si>
  <si>
    <t>1C26TAA^00020310</t>
  </si>
  <si>
    <t>BS20260107-0291</t>
  </si>
  <si>
    <t>BS20260107-0289</t>
  </si>
  <si>
    <t>EGSU3152132</t>
  </si>
  <si>
    <t>EMCXDJ6434</t>
  </si>
  <si>
    <t xml:space="preserve">VN-SG 26/06/001806 </t>
  </si>
  <si>
    <t>BS20260107-0248</t>
  </si>
  <si>
    <t>BS20260107-0247</t>
  </si>
  <si>
    <t>MRSU8406184</t>
  </si>
  <si>
    <t>ML-VN1245442</t>
  </si>
  <si>
    <t xml:space="preserve">VN-TH 26/06/001318 </t>
  </si>
  <si>
    <t>BS20260107-0246</t>
  </si>
  <si>
    <t>BS20260107-0245</t>
  </si>
  <si>
    <t>TIIU4895418</t>
  </si>
  <si>
    <t>ML-VN1272129</t>
  </si>
  <si>
    <t xml:space="preserve">VN-TH 26/06/001530 </t>
  </si>
  <si>
    <t xml:space="preserve"> </t>
  </si>
  <si>
    <t>BS20260107-0250</t>
  </si>
  <si>
    <t>BS20260107-0249</t>
  </si>
  <si>
    <t>MRSU8685448</t>
  </si>
  <si>
    <t>ML-VN1245443</t>
  </si>
  <si>
    <t xml:space="preserve">VN-TH 26/06/001536 </t>
  </si>
  <si>
    <t>BS20260108-0375</t>
  </si>
  <si>
    <t>BS20260108-0373</t>
  </si>
  <si>
    <t>MRSU9114063</t>
  </si>
  <si>
    <t>ML-VN1245557</t>
  </si>
  <si>
    <t xml:space="preserve">VN-TH 26/06/001259 </t>
  </si>
  <si>
    <t xml:space="preserve">Chabaa Bangkok Co., Ltd.           </t>
  </si>
  <si>
    <t xml:space="preserve">Ampol Food Processing Ltd.         </t>
  </si>
  <si>
    <t>Wei-chuan Foods Corp.</t>
  </si>
  <si>
    <t>BS20260108-0414</t>
  </si>
  <si>
    <t>BS20260108-0410</t>
  </si>
  <si>
    <t>SPIL NIRMALA</t>
  </si>
  <si>
    <t>101A</t>
  </si>
  <si>
    <t>EGSU2277496</t>
  </si>
  <si>
    <t>EMCXDD1544</t>
  </si>
  <si>
    <t>00020311</t>
  </si>
  <si>
    <t>1C26TAA^00020311</t>
  </si>
  <si>
    <t>BS20260108-0392</t>
  </si>
  <si>
    <t>BS20260108-0391</t>
  </si>
  <si>
    <t>EGSU3855372</t>
  </si>
  <si>
    <t>EMCCYA5275</t>
  </si>
  <si>
    <t xml:space="preserve">VN-PH 26/06/001408 </t>
  </si>
  <si>
    <t>00020315</t>
  </si>
  <si>
    <t>1C26TAA^00020315</t>
  </si>
  <si>
    <t xml:space="preserve">Noumi Limited (Ingleburn)          </t>
  </si>
  <si>
    <t xml:space="preserve">SYDNEY                      </t>
  </si>
  <si>
    <t>BS20260108-0418</t>
  </si>
  <si>
    <t>BS20260108-0417</t>
  </si>
  <si>
    <t>CAAU2933719</t>
  </si>
  <si>
    <t>ML-VN1299406</t>
  </si>
  <si>
    <t>00015814</t>
  </si>
  <si>
    <t>1C26TML^00015814</t>
  </si>
  <si>
    <t>Angkor Dairy Products Co</t>
  </si>
  <si>
    <t>Cambodia</t>
  </si>
  <si>
    <t>PHONM PENH</t>
  </si>
  <si>
    <t>BS20260109-0132</t>
  </si>
  <si>
    <t>BS20260109-0131</t>
  </si>
  <si>
    <t>PHUOC LONG 6</t>
  </si>
  <si>
    <t>361W</t>
  </si>
  <si>
    <t>12:00 13/01/26</t>
  </si>
  <si>
    <t>MRSU0507542</t>
  </si>
  <si>
    <t>ML-VN1296243</t>
  </si>
  <si>
    <t xml:space="preserve">VN-KH 26/06/001608 </t>
  </si>
  <si>
    <t>00020538</t>
  </si>
  <si>
    <t>1C26TML^00020538</t>
  </si>
  <si>
    <t>COAU7265828710</t>
  </si>
  <si>
    <t>SMC Enterprise Ltd</t>
  </si>
  <si>
    <t>BS20260109-0324</t>
  </si>
  <si>
    <t>BS20260109-0322</t>
  </si>
  <si>
    <t>TRHU6034630</t>
  </si>
  <si>
    <t xml:space="preserve">VN-BD 26/06/996962B </t>
  </si>
  <si>
    <t>00018729</t>
  </si>
  <si>
    <t>1C26TAB^00018729</t>
  </si>
  <si>
    <t>BS20260109-0335</t>
  </si>
  <si>
    <t>BS20260109-0331</t>
  </si>
  <si>
    <t>CSNU6869373</t>
  </si>
  <si>
    <t xml:space="preserve">VN-BD 26/06/996950B </t>
  </si>
  <si>
    <t>BS20260110-0258</t>
  </si>
  <si>
    <t>BS20260110-0257</t>
  </si>
  <si>
    <t>TXGU5653639</t>
  </si>
  <si>
    <t>EMCXCF7264</t>
  </si>
  <si>
    <t xml:space="preserve">VN-MY 26/06/001682 </t>
  </si>
  <si>
    <t>00020326</t>
  </si>
  <si>
    <t>1C26TAA^00020326</t>
  </si>
  <si>
    <t>BS20260113-0496</t>
  </si>
  <si>
    <t>BS20260113-0494</t>
  </si>
  <si>
    <t>EVER CALM</t>
  </si>
  <si>
    <t>0121-110A</t>
  </si>
  <si>
    <t>11:59 19/01/26</t>
  </si>
  <si>
    <t>10:00 19/01/26</t>
  </si>
  <si>
    <t>EGSU9458496</t>
  </si>
  <si>
    <t>EMCXCD9744</t>
  </si>
  <si>
    <t xml:space="preserve">VN-PH 26/06/001891 </t>
  </si>
  <si>
    <t>00022769</t>
  </si>
  <si>
    <t>1C26TAA^00022769</t>
  </si>
  <si>
    <t>BS20260113-0515</t>
  </si>
  <si>
    <t>BS20260113-0514</t>
  </si>
  <si>
    <t>EITU9555580</t>
  </si>
  <si>
    <t>EMCXCD9774</t>
  </si>
  <si>
    <t xml:space="preserve">VN-PH 26/06/002788 </t>
  </si>
  <si>
    <t xml:space="preserve">Taiwan         </t>
  </si>
  <si>
    <t xml:space="preserve">KEELUNG                     </t>
  </si>
  <si>
    <t>BS20260123-0859</t>
  </si>
  <si>
    <t>BS20260123-0858</t>
  </si>
  <si>
    <t>051A</t>
  </si>
  <si>
    <t>EGSU2065497</t>
  </si>
  <si>
    <t>EMCDCA4885</t>
  </si>
  <si>
    <t>00032761</t>
  </si>
  <si>
    <t>1C26TAA^00032761</t>
  </si>
  <si>
    <t>KEELUNG</t>
  </si>
  <si>
    <t>BS20260112-0099</t>
  </si>
  <si>
    <t>BS20260112-0098</t>
  </si>
  <si>
    <t>UNI-PRUDENT</t>
  </si>
  <si>
    <t>0353-456N</t>
  </si>
  <si>
    <t>11:59 15/01/26</t>
  </si>
  <si>
    <t>EGSU3551683</t>
  </si>
  <si>
    <t>EMCXDK3804</t>
  </si>
  <si>
    <t>00020773</t>
  </si>
  <si>
    <t>1C26TAA^00020773</t>
  </si>
  <si>
    <t>BS20260126-0190</t>
  </si>
  <si>
    <t>BS20260126-0188</t>
  </si>
  <si>
    <t>SGNG01008900</t>
  </si>
  <si>
    <t>TEMU5017634</t>
  </si>
  <si>
    <t>VN27280AS</t>
  </si>
  <si>
    <t>SGNCW2505183801</t>
  </si>
  <si>
    <t>BS20260113-1607</t>
  </si>
  <si>
    <t>BS20260113-1606</t>
  </si>
  <si>
    <t>BSGNC25051838</t>
  </si>
  <si>
    <t>REGU1285230</t>
  </si>
  <si>
    <t>VNSGN2532187</t>
  </si>
  <si>
    <t xml:space="preserve">VN-TH 26/06/002179 </t>
  </si>
  <si>
    <t>00005354</t>
  </si>
  <si>
    <t>1C26TAA^00005354</t>
  </si>
  <si>
    <t>FrieslandCampina (Thaila</t>
  </si>
  <si>
    <t>BS20260113-1602</t>
  </si>
  <si>
    <t>BS20260113-1600</t>
  </si>
  <si>
    <t>BSGNC25051840</t>
  </si>
  <si>
    <t>CAAU7667381</t>
  </si>
  <si>
    <t>VNSGN2544546</t>
  </si>
  <si>
    <t>SGNCW25051842</t>
  </si>
  <si>
    <t>BS20260113-1604</t>
  </si>
  <si>
    <t>BS20260113-1603</t>
  </si>
  <si>
    <t>BSGNC25051842</t>
  </si>
  <si>
    <t>CAAU7667210</t>
  </si>
  <si>
    <t>VNSGN2532299</t>
  </si>
  <si>
    <t>00005072</t>
  </si>
  <si>
    <t>1C26TAA^00005072</t>
  </si>
  <si>
    <t>Green Spot Company Limit</t>
  </si>
  <si>
    <t>BS20260114-0268</t>
  </si>
  <si>
    <t>BS20260114-0267</t>
  </si>
  <si>
    <t>BSGNC25050535</t>
  </si>
  <si>
    <t>CAAU8742474</t>
  </si>
  <si>
    <t>VNSGN2532219</t>
  </si>
  <si>
    <t xml:space="preserve">VN-TH 26/06/002161 </t>
  </si>
  <si>
    <t>Malee Group</t>
  </si>
  <si>
    <t>Universal Food Public</t>
  </si>
  <si>
    <t>SGNCW25051200</t>
  </si>
  <si>
    <t>BS20260112-0142</t>
  </si>
  <si>
    <t>BS20260112-0141</t>
  </si>
  <si>
    <t>BSGNC25051200</t>
  </si>
  <si>
    <t>PIYA BHUM</t>
  </si>
  <si>
    <t>075N</t>
  </si>
  <si>
    <t>TXGU6907635</t>
  </si>
  <si>
    <t>VNSGN2544538</t>
  </si>
  <si>
    <t xml:space="preserve">VN-PH 26/06/001729 </t>
  </si>
  <si>
    <t>00004948</t>
  </si>
  <si>
    <t>1C26TAA^00004948</t>
  </si>
  <si>
    <t>Purebev International Co</t>
  </si>
  <si>
    <t>BS20260112-0149</t>
  </si>
  <si>
    <t>BS20260112-0147</t>
  </si>
  <si>
    <t>BSGNC25051202</t>
  </si>
  <si>
    <t>SEGU6594526</t>
  </si>
  <si>
    <t>VNSGN2532306</t>
  </si>
  <si>
    <t xml:space="preserve">VN-PH 26/06/002323 </t>
  </si>
  <si>
    <t xml:space="preserve">Leongatha UHT Plant                </t>
  </si>
  <si>
    <t xml:space="preserve">MELBOURNE                   </t>
  </si>
  <si>
    <t>BS20260112-0233</t>
  </si>
  <si>
    <t>BS20260112-0232</t>
  </si>
  <si>
    <t>MAERSK NORBERG</t>
  </si>
  <si>
    <t>TIIU2246657</t>
  </si>
  <si>
    <t>ML-VN1245476</t>
  </si>
  <si>
    <t>VN-AU 26/06/999436</t>
  </si>
  <si>
    <t>00020266</t>
  </si>
  <si>
    <t>1C26TML^00020266</t>
  </si>
  <si>
    <t>BS20260112-0095</t>
  </si>
  <si>
    <t>BS20260112-0094</t>
  </si>
  <si>
    <t>EGSU3408332</t>
  </si>
  <si>
    <t>EMCXDK2844</t>
  </si>
  <si>
    <t xml:space="preserve">VN-MY 26/06/001683 </t>
  </si>
  <si>
    <t>BS20260112-0097</t>
  </si>
  <si>
    <t>BS20260112-0096</t>
  </si>
  <si>
    <t>EGSU1521479</t>
  </si>
  <si>
    <t>EMCXCE2584</t>
  </si>
  <si>
    <t xml:space="preserve">VN-MY 26/06/002347 </t>
  </si>
  <si>
    <t>00020335</t>
  </si>
  <si>
    <t>1C26TAA^00020335</t>
  </si>
  <si>
    <t xml:space="preserve">Noumi Limited c/- Kreskas Bros     </t>
  </si>
  <si>
    <t>BS20260127-1236</t>
  </si>
  <si>
    <t>BS20260127-1235</t>
  </si>
  <si>
    <t>606S</t>
  </si>
  <si>
    <t>FXLU2432099</t>
  </si>
  <si>
    <t>ML-VN1301676</t>
  </si>
  <si>
    <t xml:space="preserve">VN-AU 26/06/998732 </t>
  </si>
  <si>
    <t>00046349</t>
  </si>
  <si>
    <t>1C26TML^00046349</t>
  </si>
  <si>
    <t>NATURE'S DAIRY AUSTRALIA</t>
  </si>
  <si>
    <t>BS20260129-0626</t>
  </si>
  <si>
    <t>BS20260129-0625</t>
  </si>
  <si>
    <t>NIMTOFTE MAERSK</t>
  </si>
  <si>
    <t>CAAU4727846</t>
  </si>
  <si>
    <t>ML-VN1223603</t>
  </si>
  <si>
    <t xml:space="preserve">VN-AU 26/06/998564 </t>
  </si>
  <si>
    <t>00052840</t>
  </si>
  <si>
    <t>1C26TML^00052840</t>
  </si>
  <si>
    <t>Eastcoast Freight Concep</t>
  </si>
  <si>
    <t>BS20260127-1240</t>
  </si>
  <si>
    <t>BS20260127-1239</t>
  </si>
  <si>
    <t>MRSU7966564</t>
  </si>
  <si>
    <t>ML-VN1301714</t>
  </si>
  <si>
    <t xml:space="preserve">VN-AU 26/06/998738 </t>
  </si>
  <si>
    <t>00052366</t>
  </si>
  <si>
    <t>1C26TML^00052366</t>
  </si>
  <si>
    <t>BS20260127-1242</t>
  </si>
  <si>
    <t>BS20260127-1241</t>
  </si>
  <si>
    <t>MRSU9027246</t>
  </si>
  <si>
    <t>ML-VN1301752</t>
  </si>
  <si>
    <t xml:space="preserve">VN-AU 26/06/998736 </t>
  </si>
  <si>
    <t>BS20260127-1244</t>
  </si>
  <si>
    <t>BS20260127-1243</t>
  </si>
  <si>
    <t>MRSU9037769</t>
  </si>
  <si>
    <t>ML-VN1301726</t>
  </si>
  <si>
    <t xml:space="preserve">VN-AU 26/06/998733 </t>
  </si>
  <si>
    <t>BS20260127-1246</t>
  </si>
  <si>
    <t>BS20260127-1245</t>
  </si>
  <si>
    <t>CAAU9833347</t>
  </si>
  <si>
    <t>ML-VN1302617</t>
  </si>
  <si>
    <t xml:space="preserve">VN-AU 26/06/998563 </t>
  </si>
  <si>
    <t>00055638</t>
  </si>
  <si>
    <t>1C26TML^00055638</t>
  </si>
  <si>
    <t>BS20260129-0628</t>
  </si>
  <si>
    <t>BS20260129-0627</t>
  </si>
  <si>
    <t>CAAU8951432</t>
  </si>
  <si>
    <t>ML-VN1302644</t>
  </si>
  <si>
    <t xml:space="preserve">VN-AU 26/06/998562 </t>
  </si>
  <si>
    <t xml:space="preserve">Teat Leng Industrial (M) Sdn Bhd   </t>
  </si>
  <si>
    <t>BS20260129-0597</t>
  </si>
  <si>
    <t>BS20260129-0596</t>
  </si>
  <si>
    <t>TIIU5463390</t>
  </si>
  <si>
    <t>EMCDDP7905</t>
  </si>
  <si>
    <t xml:space="preserve">VN-MY 26/06/004082 </t>
  </si>
  <si>
    <t>00038967</t>
  </si>
  <si>
    <t>1C26TAA^00038967</t>
  </si>
  <si>
    <t>BS20260122-0692</t>
  </si>
  <si>
    <t>BS20260122-0691</t>
  </si>
  <si>
    <t>EVER CONSIST</t>
  </si>
  <si>
    <t>0521-060S</t>
  </si>
  <si>
    <t>TRHU7779756</t>
  </si>
  <si>
    <t>EMCDDR3135</t>
  </si>
  <si>
    <t xml:space="preserve">VN-MY 26/06/004047 </t>
  </si>
  <si>
    <t>00035081</t>
  </si>
  <si>
    <t>1C26TAA^00035081</t>
  </si>
  <si>
    <t>Unigra Food Processing A</t>
  </si>
  <si>
    <t xml:space="preserve">Malaysia       </t>
  </si>
  <si>
    <t>BS20260129-0612</t>
  </si>
  <si>
    <t>BS20260129-0611</t>
  </si>
  <si>
    <t>EGSU6544878</t>
  </si>
  <si>
    <t>EMCDDM5285</t>
  </si>
  <si>
    <t xml:space="preserve">VN-MY 26/06/004657 </t>
  </si>
  <si>
    <t>BS20260119-0103</t>
  </si>
  <si>
    <t>BS20260119-0102</t>
  </si>
  <si>
    <t>EVER PRIMA</t>
  </si>
  <si>
    <t>0354-443N</t>
  </si>
  <si>
    <t>EITU9538114</t>
  </si>
  <si>
    <t>EMCXCF8864</t>
  </si>
  <si>
    <t>00027125</t>
  </si>
  <si>
    <t>1C26TAA^00027125</t>
  </si>
  <si>
    <t>BS20260119-0121</t>
  </si>
  <si>
    <t>BS20260119-0120</t>
  </si>
  <si>
    <t>GAOU6478472</t>
  </si>
  <si>
    <t>EMCXCF9234</t>
  </si>
  <si>
    <t xml:space="preserve">00027127 </t>
  </si>
  <si>
    <t xml:space="preserve">1C26TAA^00027127 </t>
  </si>
  <si>
    <t>COAU7265149130</t>
  </si>
  <si>
    <t>BS20260113-0544</t>
  </si>
  <si>
    <t>BS20260113-0543</t>
  </si>
  <si>
    <t>INCEDA</t>
  </si>
  <si>
    <t>039S</t>
  </si>
  <si>
    <t>OOCU9163972</t>
  </si>
  <si>
    <t xml:space="preserve">VN-ID 26/06/002099 </t>
  </si>
  <si>
    <t>00014490</t>
  </si>
  <si>
    <t>1C26TAB^00014490</t>
  </si>
  <si>
    <t>BS20260114-0886</t>
  </si>
  <si>
    <t>BS20260114-0885</t>
  </si>
  <si>
    <t>MAERSK NESNA</t>
  </si>
  <si>
    <t>601S</t>
  </si>
  <si>
    <t>MRSU5090385</t>
  </si>
  <si>
    <t>ML-VN1304182</t>
  </si>
  <si>
    <t xml:space="preserve">VN-TH 26/06/002890 </t>
  </si>
  <si>
    <t>00031642</t>
  </si>
  <si>
    <t>1C26TML^00031642</t>
  </si>
  <si>
    <t>BS20260114-0882</t>
  </si>
  <si>
    <t>BS20260114-0880</t>
  </si>
  <si>
    <t>CAAU9981405</t>
  </si>
  <si>
    <t>ML-VN1304161</t>
  </si>
  <si>
    <t xml:space="preserve">VN-TH 26/06/002898 </t>
  </si>
  <si>
    <t>Nongpho Ratchaburi Dairy</t>
  </si>
  <si>
    <t>BS20260114-0914</t>
  </si>
  <si>
    <t>BS20260114-0913</t>
  </si>
  <si>
    <t>MRSU8277153</t>
  </si>
  <si>
    <t>ML-VN1303574</t>
  </si>
  <si>
    <t xml:space="preserve">VN-TH 26/06/002532 </t>
  </si>
  <si>
    <t>00031643</t>
  </si>
  <si>
    <t>1C26TML^00031643</t>
  </si>
  <si>
    <t>BS20260114-0926</t>
  </si>
  <si>
    <t>BS20260114-0925</t>
  </si>
  <si>
    <t>MRSU7780939</t>
  </si>
  <si>
    <t>ML-VN1303493</t>
  </si>
  <si>
    <t xml:space="preserve">VN-TH 26/06/002953 </t>
  </si>
  <si>
    <t>00031826</t>
  </si>
  <si>
    <t>1C26TML^00031826</t>
  </si>
  <si>
    <t>BS20260114-0928</t>
  </si>
  <si>
    <t>BS20260114-0927</t>
  </si>
  <si>
    <t>UETU8452040</t>
  </si>
  <si>
    <t>ML-VN1216540</t>
  </si>
  <si>
    <t xml:space="preserve">VN-TH 26/06/002536 </t>
  </si>
  <si>
    <t>BS20260114-0997</t>
  </si>
  <si>
    <t>BS20260114-0995</t>
  </si>
  <si>
    <t>FFAU5744625</t>
  </si>
  <si>
    <t>ML-VN1303572</t>
  </si>
  <si>
    <t xml:space="preserve">VN-TH 26/06/002637 </t>
  </si>
  <si>
    <t>BS20260114-0993</t>
  </si>
  <si>
    <t>BS20260114-0992</t>
  </si>
  <si>
    <t>CAAU8899782</t>
  </si>
  <si>
    <t>ML-VN1303065</t>
  </si>
  <si>
    <t xml:space="preserve">VN-TH 26/06/002542 </t>
  </si>
  <si>
    <t>BS20260114-0999</t>
  </si>
  <si>
    <t>BS20260114-0998</t>
  </si>
  <si>
    <t>MRSU7740936</t>
  </si>
  <si>
    <t>ML-VN1303178</t>
  </si>
  <si>
    <t xml:space="preserve">VN-TH 26/06/002543 </t>
  </si>
  <si>
    <t xml:space="preserve">FrieslandCampina (Thailand) PCL.   </t>
  </si>
  <si>
    <t>BS20260115-0326</t>
  </si>
  <si>
    <t>BS20260115-0325</t>
  </si>
  <si>
    <t>CAJU5128160</t>
  </si>
  <si>
    <t>ML-VN1303038</t>
  </si>
  <si>
    <t>BS20260115-0089</t>
  </si>
  <si>
    <t>BS20260115-0086</t>
  </si>
  <si>
    <t>BSGNC25051835</t>
  </si>
  <si>
    <t>CAAU7673960</t>
  </si>
  <si>
    <t>VNSGN2532253</t>
  </si>
  <si>
    <t xml:space="preserve">VN-TH 26/06/002158 </t>
  </si>
  <si>
    <t>Chiangmai Freshmilk Co</t>
  </si>
  <si>
    <t>BS20260115-0092</t>
  </si>
  <si>
    <t>BS20260115-0091</t>
  </si>
  <si>
    <t>BSGNC25051837</t>
  </si>
  <si>
    <t>REGU5205090</t>
  </si>
  <si>
    <t>VNSGN2532216</t>
  </si>
  <si>
    <t xml:space="preserve">VN-TH 26/06/002151 </t>
  </si>
  <si>
    <t>Nestle (Thai) Ltd.</t>
  </si>
  <si>
    <t>BS20260114-0822</t>
  </si>
  <si>
    <t>BS20260114-0821</t>
  </si>
  <si>
    <t>TIIU6416772</t>
  </si>
  <si>
    <t>Dairy Plus Co., Ltd.</t>
  </si>
  <si>
    <t>BS20260115-0175</t>
  </si>
  <si>
    <t>BS20260115-0173</t>
  </si>
  <si>
    <t>BS20260114-0261</t>
  </si>
  <si>
    <t>BS20260114-0260</t>
  </si>
  <si>
    <t>BSGNC25045733</t>
  </si>
  <si>
    <t>REGU5262737</t>
  </si>
  <si>
    <t>VNSGN2546101</t>
  </si>
  <si>
    <t xml:space="preserve">VN-TH 26/06/002147 </t>
  </si>
  <si>
    <t>SGNCW26001061</t>
  </si>
  <si>
    <t>BS20260115-0621</t>
  </si>
  <si>
    <t>BS20260115-0619</t>
  </si>
  <si>
    <t>BSGNC26001061</t>
  </si>
  <si>
    <t>97S</t>
  </si>
  <si>
    <t>TXGU6766033</t>
  </si>
  <si>
    <t>VNSGN2532157</t>
  </si>
  <si>
    <t xml:space="preserve">VN-ID 26/06/002400 </t>
  </si>
  <si>
    <t>00007417</t>
  </si>
  <si>
    <t>1C26TAA^00007417</t>
  </si>
  <si>
    <t>COAU7265645740</t>
  </si>
  <si>
    <t>BS20260127-1385</t>
  </si>
  <si>
    <t>BS20260127-1384</t>
  </si>
  <si>
    <t>134S</t>
  </si>
  <si>
    <t>OOCU9802899</t>
  </si>
  <si>
    <t xml:space="preserve">VN-ID 26/06/003724 </t>
  </si>
  <si>
    <t>00024528</t>
  </si>
  <si>
    <t>1C26TAB^00024528</t>
  </si>
  <si>
    <t>BS20260128-0235</t>
  </si>
  <si>
    <t>BS20260128-0234</t>
  </si>
  <si>
    <t>CSNU8324773</t>
  </si>
  <si>
    <t xml:space="preserve">VN-ID 26/06/003723 </t>
  </si>
  <si>
    <t>SGNCW26001059</t>
  </si>
  <si>
    <t>BS20260115-0971</t>
  </si>
  <si>
    <t>BS20260115-0970</t>
  </si>
  <si>
    <t>BSGNC26001059</t>
  </si>
  <si>
    <t>TXGU8257040</t>
  </si>
  <si>
    <t>VNSGN2546858</t>
  </si>
  <si>
    <t xml:space="preserve">VN-ID 26/06/002540 </t>
  </si>
  <si>
    <t>00007387</t>
  </si>
  <si>
    <t>1C26TAA^00007387</t>
  </si>
  <si>
    <t>SGNCW26001083</t>
  </si>
  <si>
    <t>BS20260115-0993</t>
  </si>
  <si>
    <t>BS20260115-0992</t>
  </si>
  <si>
    <t>BSGNC26001083</t>
  </si>
  <si>
    <t>CAAU9076963</t>
  </si>
  <si>
    <t>VNSGN2546861</t>
  </si>
  <si>
    <t xml:space="preserve">VN-ID 26/06/002538 </t>
  </si>
  <si>
    <t>00007475</t>
  </si>
  <si>
    <t>1C26TAA^00007475</t>
  </si>
  <si>
    <t>BS20260115-1003</t>
  </si>
  <si>
    <t>BS20260115-1002</t>
  </si>
  <si>
    <t>BSGNC26001084</t>
  </si>
  <si>
    <t>CAAU9585404</t>
  </si>
  <si>
    <t>VNSGN2535499</t>
  </si>
  <si>
    <t xml:space="preserve">VN-ID 26/06/002506 </t>
  </si>
  <si>
    <t>BS20260114-0991</t>
  </si>
  <si>
    <t>BS20260114-0976</t>
  </si>
  <si>
    <t>BSGNC26001085</t>
  </si>
  <si>
    <t>TXGU6907759</t>
  </si>
  <si>
    <t>VNSGN2541657</t>
  </si>
  <si>
    <t xml:space="preserve">VN-ID 26/06/002379 </t>
  </si>
  <si>
    <t>BS20260114-0982</t>
  </si>
  <si>
    <t>BS20260114-0967</t>
  </si>
  <si>
    <t>BSGNC26001086</t>
  </si>
  <si>
    <t>CIPU5127063</t>
  </si>
  <si>
    <t>VNSGN2545928</t>
  </si>
  <si>
    <t xml:space="preserve">VN-ID 26/06/002387 </t>
  </si>
  <si>
    <t>BS20260114-0983</t>
  </si>
  <si>
    <t>BS20260114-0968</t>
  </si>
  <si>
    <t>BSGNC26001087</t>
  </si>
  <si>
    <t>REGU5152025</t>
  </si>
  <si>
    <t>VNSGN2546864</t>
  </si>
  <si>
    <t xml:space="preserve">VN-ID 26/06/002507 </t>
  </si>
  <si>
    <t>MC INDONESIA WH</t>
  </si>
  <si>
    <t>BS20260127-1378</t>
  </si>
  <si>
    <t>BS20260127-1369</t>
  </si>
  <si>
    <t>OOCU9286750</t>
  </si>
  <si>
    <t xml:space="preserve">VN-ID 26/06/003722 </t>
  </si>
  <si>
    <t>BS20260127-1379</t>
  </si>
  <si>
    <t>BS20260127-1370</t>
  </si>
  <si>
    <t>CSNU8571921</t>
  </si>
  <si>
    <t xml:space="preserve">VN-ID 26/06/003725 </t>
  </si>
  <si>
    <t>COAU7265645746</t>
  </si>
  <si>
    <t>BS20260127-1380</t>
  </si>
  <si>
    <t>BS20260127-1371</t>
  </si>
  <si>
    <t>CSNU8738623</t>
  </si>
  <si>
    <t xml:space="preserve">VN-ID 26/06/004226 </t>
  </si>
  <si>
    <t>00025159</t>
  </si>
  <si>
    <t>1C26TAB^00025159</t>
  </si>
  <si>
    <t>BS20260127-1375</t>
  </si>
  <si>
    <t>BS20260127-1366</t>
  </si>
  <si>
    <t>FFAU6690293</t>
  </si>
  <si>
    <t xml:space="preserve">VN-ID 26/06/003834 </t>
  </si>
  <si>
    <t>BS20260127-1376</t>
  </si>
  <si>
    <t>BS20260127-1367</t>
  </si>
  <si>
    <t>CSNU5595160</t>
  </si>
  <si>
    <t xml:space="preserve">VN-ID 26/06/003840 </t>
  </si>
  <si>
    <t>BS20260114-0988</t>
  </si>
  <si>
    <t>BS20260114-0973</t>
  </si>
  <si>
    <t>BSGNC26001088</t>
  </si>
  <si>
    <t>TXGU7328936</t>
  </si>
  <si>
    <t>VNSGN2532174</t>
  </si>
  <si>
    <t xml:space="preserve">VN-ID 26/06/003092 </t>
  </si>
  <si>
    <t>BS20260113-0546</t>
  </si>
  <si>
    <t>BS20260113-0545</t>
  </si>
  <si>
    <t>EGSU1877367</t>
  </si>
  <si>
    <t>EMCXCD8024</t>
  </si>
  <si>
    <t>g</t>
  </si>
  <si>
    <t xml:space="preserve">VN-ID 26/06/002343 </t>
  </si>
  <si>
    <t>00020781</t>
  </si>
  <si>
    <t>1C26TAA^00020781</t>
  </si>
  <si>
    <t>BS20260114-0989</t>
  </si>
  <si>
    <t>BS20260114-0974</t>
  </si>
  <si>
    <t>BSGNC26001090</t>
  </si>
  <si>
    <t>REGU5192687</t>
  </si>
  <si>
    <t>VNSGN2532198</t>
  </si>
  <si>
    <t xml:space="preserve">VN-ID 26/06/002510 </t>
  </si>
  <si>
    <t>BS20260113-0549</t>
  </si>
  <si>
    <t>BS20260113-0548</t>
  </si>
  <si>
    <t>CAAU7994928</t>
  </si>
  <si>
    <t>EMCXCD9854</t>
  </si>
  <si>
    <t xml:space="preserve">VN-ID 26/06/001981 </t>
  </si>
  <si>
    <t>SGNCW26001089</t>
  </si>
  <si>
    <t>BS20260114-0984</t>
  </si>
  <si>
    <t>BS20260114-0969</t>
  </si>
  <si>
    <t>BSGNC26001091</t>
  </si>
  <si>
    <t>REGU5260159</t>
  </si>
  <si>
    <t>VNSGN2532151</t>
  </si>
  <si>
    <t xml:space="preserve">VN-ID 26/06/002513 </t>
  </si>
  <si>
    <t>00007476</t>
  </si>
  <si>
    <t>1C26TAA^00007476</t>
  </si>
  <si>
    <t>BS20260114-0985</t>
  </si>
  <si>
    <t>BS20260114-0970</t>
  </si>
  <si>
    <t>BSGNC26001092</t>
  </si>
  <si>
    <t>REGU5168567</t>
  </si>
  <si>
    <t>VNSGN2535476</t>
  </si>
  <si>
    <t xml:space="preserve">VN-ID 26/06/002511 </t>
  </si>
  <si>
    <t>BS20260114-0986</t>
  </si>
  <si>
    <t>BS20260114-0971</t>
  </si>
  <si>
    <t>BSGNC26001093</t>
  </si>
  <si>
    <t>REGU5166163</t>
  </si>
  <si>
    <t>VNSGN2545924</t>
  </si>
  <si>
    <t xml:space="preserve">VN-ID 26/06/002514 </t>
  </si>
  <si>
    <t>BS20260114-0987</t>
  </si>
  <si>
    <t>BS20260114-0972</t>
  </si>
  <si>
    <t>BSGNC26001094</t>
  </si>
  <si>
    <t>CAAU7681271</t>
  </si>
  <si>
    <t>VNSGN2545931</t>
  </si>
  <si>
    <t xml:space="preserve">VN-ID 26/06/002407 </t>
  </si>
  <si>
    <t>BS20260128-0909</t>
  </si>
  <si>
    <t>BS20260128-0905</t>
  </si>
  <si>
    <t>MRSU9027204</t>
  </si>
  <si>
    <t>ML-VN1304527</t>
  </si>
  <si>
    <t xml:space="preserve">VN-ID 26/06/004024 </t>
  </si>
  <si>
    <t>00046899</t>
  </si>
  <si>
    <t>1C26TML^00046899</t>
  </si>
  <si>
    <t>SGNCW26001058</t>
  </si>
  <si>
    <t>BS20260114-0990</t>
  </si>
  <si>
    <t>BS20260114-0975</t>
  </si>
  <si>
    <t>BSGNC26001095</t>
  </si>
  <si>
    <t>REGU5163122</t>
  </si>
  <si>
    <t>VNSGN2538549</t>
  </si>
  <si>
    <t xml:space="preserve">VN-ID 26/06/002395 </t>
  </si>
  <si>
    <t>00007418</t>
  </si>
  <si>
    <t>1C26TAA^00007418</t>
  </si>
  <si>
    <t>BS20260127-1381</t>
  </si>
  <si>
    <t>BS20260127-1372</t>
  </si>
  <si>
    <t>CSGU6100306</t>
  </si>
  <si>
    <t xml:space="preserve">VN-ID 26/06/003857 </t>
  </si>
  <si>
    <t xml:space="preserve">COAU7265645742 </t>
  </si>
  <si>
    <t>BS20260127-1373</t>
  </si>
  <si>
    <t>BS20260127-1364</t>
  </si>
  <si>
    <t>CSGU6511328</t>
  </si>
  <si>
    <t xml:space="preserve">VN-ID 26/06/003655 </t>
  </si>
  <si>
    <t>00024972</t>
  </si>
  <si>
    <t>1C26TAB^00024972</t>
  </si>
  <si>
    <t>BS20260127-1374</t>
  </si>
  <si>
    <t>BS20260127-1365</t>
  </si>
  <si>
    <t>FFAU5578210</t>
  </si>
  <si>
    <t xml:space="preserve">VN-ID 26/06/003658 </t>
  </si>
  <si>
    <t>BS20260113-0552</t>
  </si>
  <si>
    <t>BS20260113-0551</t>
  </si>
  <si>
    <t>EMCU8745403</t>
  </si>
  <si>
    <t>EMCXCD7834</t>
  </si>
  <si>
    <t xml:space="preserve">VN-ID 26/06/001980 </t>
  </si>
  <si>
    <t>BS20260114-0981</t>
  </si>
  <si>
    <t>BS20260114-0966</t>
  </si>
  <si>
    <t>BSGNC26001097</t>
  </si>
  <si>
    <t>CAAU6192548</t>
  </si>
  <si>
    <t>VNSGN2546857</t>
  </si>
  <si>
    <t xml:space="preserve">VN-ID 26/06/003093 </t>
  </si>
  <si>
    <t>SGNCW26001096</t>
  </si>
  <si>
    <t>BS20260114-0980</t>
  </si>
  <si>
    <t>BS20260114-0965</t>
  </si>
  <si>
    <t>BSGNC26001099</t>
  </si>
  <si>
    <t>CAAU6384999</t>
  </si>
  <si>
    <t>VNSGN2541562</t>
  </si>
  <si>
    <t xml:space="preserve">VN-ID 26/06/002356 </t>
  </si>
  <si>
    <t>00007419</t>
  </si>
  <si>
    <t>1C26TAA^00007419</t>
  </si>
  <si>
    <t>Diamond Cold Storage, PT</t>
  </si>
  <si>
    <t>BS20260121-0094</t>
  </si>
  <si>
    <t>BS20260121-0090</t>
  </si>
  <si>
    <t>CAAU9903362</t>
  </si>
  <si>
    <t>ML-VN1298173</t>
  </si>
  <si>
    <t xml:space="preserve">VN-ID 26/06/002957 </t>
  </si>
  <si>
    <t>BS20260114-0463</t>
  </si>
  <si>
    <t>BS20260114-0462</t>
  </si>
  <si>
    <t>OOCU9145731</t>
  </si>
  <si>
    <t xml:space="preserve">VN-ID 26/06/002148 </t>
  </si>
  <si>
    <t>BS20260110-0248</t>
  </si>
  <si>
    <t>BS20260110-0247</t>
  </si>
  <si>
    <t>EGSU1303950</t>
  </si>
  <si>
    <t>EMCXCF6414</t>
  </si>
  <si>
    <t xml:space="preserve">VN-ID 26/06/002333 </t>
  </si>
  <si>
    <t>00021601</t>
  </si>
  <si>
    <t>1C26TAA^00021601</t>
  </si>
  <si>
    <t>BS20260110-0151</t>
  </si>
  <si>
    <t>BS20260110-0150</t>
  </si>
  <si>
    <t>TIIU5213929</t>
  </si>
  <si>
    <t>EMCXCF6794</t>
  </si>
  <si>
    <t xml:space="preserve">VN-ID 26/06/002334 </t>
  </si>
  <si>
    <t>BS20260110-0233</t>
  </si>
  <si>
    <t>BS20260110-0232</t>
  </si>
  <si>
    <t>EGSU1371110</t>
  </si>
  <si>
    <t>EMCXCD8404</t>
  </si>
  <si>
    <t>BS20260110-0236</t>
  </si>
  <si>
    <t>BS20260110-0235</t>
  </si>
  <si>
    <t>EITU9553063</t>
  </si>
  <si>
    <t>EMCXCF6434</t>
  </si>
  <si>
    <t xml:space="preserve">VN-ID 26/06/002312 </t>
  </si>
  <si>
    <t>00020325</t>
  </si>
  <si>
    <t>1C26TAA^00020325</t>
  </si>
  <si>
    <t>BS20260110-0238</t>
  </si>
  <si>
    <t>BS20260110-0237</t>
  </si>
  <si>
    <t>EGSU6214475</t>
  </si>
  <si>
    <t>EMCXCF5434</t>
  </si>
  <si>
    <t xml:space="preserve">VN-ID 26/06/002103 </t>
  </si>
  <si>
    <t>BS20260110-0241</t>
  </si>
  <si>
    <t>BS20260110-0240</t>
  </si>
  <si>
    <t>EGSU1221717</t>
  </si>
  <si>
    <t>EMCXCF5244</t>
  </si>
  <si>
    <t xml:space="preserve">VN-ID 26/06/002281 </t>
  </si>
  <si>
    <t>BS20260110-0243</t>
  </si>
  <si>
    <t>BS20260110-0242</t>
  </si>
  <si>
    <t>EGSU9252360</t>
  </si>
  <si>
    <t>EMCXCF7344</t>
  </si>
  <si>
    <t xml:space="preserve">VN-ID 26/06/001728 </t>
  </si>
  <si>
    <t>00020776</t>
  </si>
  <si>
    <t>1C26TAA^00020776</t>
  </si>
  <si>
    <t>BS20260110-0246</t>
  </si>
  <si>
    <t>BS20260110-0244</t>
  </si>
  <si>
    <t>TIIU5428737</t>
  </si>
  <si>
    <t>EMCXCF5944</t>
  </si>
  <si>
    <t xml:space="preserve">VN-ID 26/06/001738 </t>
  </si>
  <si>
    <t>BS20260110-0250</t>
  </si>
  <si>
    <t>BS20260110-0249</t>
  </si>
  <si>
    <t>EGSU6215867</t>
  </si>
  <si>
    <t>EMCXCF6714</t>
  </si>
  <si>
    <t xml:space="preserve">VN-ID 26/06/002311 </t>
  </si>
  <si>
    <t>BS20260110-0252</t>
  </si>
  <si>
    <t>BS20260110-0251</t>
  </si>
  <si>
    <t>TLLU8637630</t>
  </si>
  <si>
    <t>EMCXCF6154</t>
  </si>
  <si>
    <t xml:space="preserve">VN-ID 26/06/002344 </t>
  </si>
  <si>
    <t>BS20260112-0568</t>
  </si>
  <si>
    <t>BS20260112-0566</t>
  </si>
  <si>
    <t>EGSU1052999</t>
  </si>
  <si>
    <t>EMCXCD9414</t>
  </si>
  <si>
    <t xml:space="preserve">VN-ID 26/06/001687 </t>
  </si>
  <si>
    <t>00020327</t>
  </si>
  <si>
    <t>1C26TAA^00020327</t>
  </si>
  <si>
    <t>BS20260112-0573</t>
  </si>
  <si>
    <t>BS20260112-0572</t>
  </si>
  <si>
    <t>EGSU6523031</t>
  </si>
  <si>
    <t>EMCXCD8354</t>
  </si>
  <si>
    <t xml:space="preserve">VN-ID 26/06/002320 </t>
  </si>
  <si>
    <t>SGNCW26001388</t>
  </si>
  <si>
    <t xml:space="preserve">BUSAN                       </t>
  </si>
  <si>
    <t>BS20260116-0442</t>
  </si>
  <si>
    <t>BS20260116-0388</t>
  </si>
  <si>
    <t>BSGNC26001388</t>
  </si>
  <si>
    <t>SKY RAINBOW</t>
  </si>
  <si>
    <t>2601N</t>
  </si>
  <si>
    <t>REGU1266565</t>
  </si>
  <si>
    <t>VNSGN2544482</t>
  </si>
  <si>
    <t>00007395</t>
  </si>
  <si>
    <t>1C26TAA^00007395</t>
  </si>
  <si>
    <t xml:space="preserve">Hamsoa Iksan Plant                 </t>
  </si>
  <si>
    <t>Hamsoa Iksan Plant</t>
  </si>
  <si>
    <t>BS20260128-0423</t>
  </si>
  <si>
    <t>BS20260128-0413</t>
  </si>
  <si>
    <t>EGSU3275245</t>
  </si>
  <si>
    <t>EMCDBU2865</t>
  </si>
  <si>
    <t>00039469</t>
  </si>
  <si>
    <t>1C26TAA^00039469</t>
  </si>
  <si>
    <t>Dongwon F&amp;B - Suwon</t>
  </si>
  <si>
    <t>BS20260120-0271</t>
  </si>
  <si>
    <t>BS20260120-0270</t>
  </si>
  <si>
    <t>NAKSKOV MAERSK</t>
  </si>
  <si>
    <t>NO</t>
  </si>
  <si>
    <t>GAOU7123820</t>
  </si>
  <si>
    <t>ML-VN1299899</t>
  </si>
  <si>
    <t xml:space="preserve">VN-TH 26/06/003482 </t>
  </si>
  <si>
    <t>00048562</t>
  </si>
  <si>
    <t>1C26TML^00048562</t>
  </si>
  <si>
    <t>BS20260120-0286</t>
  </si>
  <si>
    <t>BS20260120-0285</t>
  </si>
  <si>
    <t>MRSU8573108</t>
  </si>
  <si>
    <t>ML-VN1304545</t>
  </si>
  <si>
    <t xml:space="preserve">VN-TH 26/06/003483 </t>
  </si>
  <si>
    <t>BS20260114-0243</t>
  </si>
  <si>
    <t>BS20260114-0241</t>
  </si>
  <si>
    <t>EITU3041619</t>
  </si>
  <si>
    <t>EMCXDH6714</t>
  </si>
  <si>
    <t>00020337</t>
  </si>
  <si>
    <t>1C26TAA^00020337</t>
  </si>
  <si>
    <t>BS20260114-0270</t>
  </si>
  <si>
    <t>BS20260114-0269</t>
  </si>
  <si>
    <t>EITU9549546</t>
  </si>
  <si>
    <t>EMCXCE4944</t>
  </si>
  <si>
    <t>Happy Fruits Co., Ltd</t>
  </si>
  <si>
    <t>Incheon</t>
  </si>
  <si>
    <t>Air</t>
  </si>
  <si>
    <t>LCL</t>
  </si>
  <si>
    <t>No OTM</t>
  </si>
  <si>
    <t>SSGNA017103</t>
  </si>
  <si>
    <t>GEODIS</t>
  </si>
  <si>
    <t>VN</t>
  </si>
  <si>
    <t>HAWB</t>
  </si>
  <si>
    <t>SGNCW25049725</t>
  </si>
  <si>
    <t>Malaysia Milk Sdn Bhd</t>
  </si>
  <si>
    <t>BS20260114-0346</t>
  </si>
  <si>
    <t>BS20260114-0345</t>
  </si>
  <si>
    <t>BSGNC25049725</t>
  </si>
  <si>
    <t>REGU5239260</t>
  </si>
  <si>
    <t>VNSGN2532183</t>
  </si>
  <si>
    <t xml:space="preserve">VN-MY 26/06/002381 </t>
  </si>
  <si>
    <t>00007420</t>
  </si>
  <si>
    <t>1C26TAA^00007420</t>
  </si>
  <si>
    <t>BS20260114-0868</t>
  </si>
  <si>
    <t>BS20260114-0867</t>
  </si>
  <si>
    <t>BSGNC26000787</t>
  </si>
  <si>
    <t>CAIU6080089</t>
  </si>
  <si>
    <t>VNSGN2532186</t>
  </si>
  <si>
    <t xml:space="preserve">VN-MY 26/06/002385 </t>
  </si>
  <si>
    <t>BS20260114-0866</t>
  </si>
  <si>
    <t>BS20260114-0865</t>
  </si>
  <si>
    <t>BSGNC26000788</t>
  </si>
  <si>
    <t>CAAU8286991</t>
  </si>
  <si>
    <t>VNSGN2535492</t>
  </si>
  <si>
    <t xml:space="preserve">VN-MY 26/06/002389 </t>
  </si>
  <si>
    <t>BS20260127-0229</t>
  </si>
  <si>
    <t>BS20260127-0228</t>
  </si>
  <si>
    <t>TRHU3621715</t>
  </si>
  <si>
    <t>EMCDCA3225</t>
  </si>
  <si>
    <t xml:space="preserve">VN-SG 26/06/004069 </t>
  </si>
  <si>
    <t>00038977</t>
  </si>
  <si>
    <t>1C26TAA^00038977</t>
  </si>
  <si>
    <t>BS20260122-0680</t>
  </si>
  <si>
    <t>BS20260122-0679</t>
  </si>
  <si>
    <t>EVER CHARM</t>
  </si>
  <si>
    <t>0122-117A</t>
  </si>
  <si>
    <t>TIIU6489974</t>
  </si>
  <si>
    <t>EMCXCD6954</t>
  </si>
  <si>
    <t xml:space="preserve">VN-PH 26/06/004046 </t>
  </si>
  <si>
    <t>00039466</t>
  </si>
  <si>
    <t>1C26TAA^00039466</t>
  </si>
  <si>
    <t>BS20260122-0683</t>
  </si>
  <si>
    <t>BS20260122-0682</t>
  </si>
  <si>
    <t>EGSU6222824</t>
  </si>
  <si>
    <t>EMCDDR4465</t>
  </si>
  <si>
    <t xml:space="preserve">VN-PH 26/06/003394 </t>
  </si>
  <si>
    <t>BS20260122-0685</t>
  </si>
  <si>
    <t>BS20260122-0684</t>
  </si>
  <si>
    <t>EGSU1755461</t>
  </si>
  <si>
    <t>EMCDDR4145</t>
  </si>
  <si>
    <t xml:space="preserve">VN-PH 26/06/003391 </t>
  </si>
  <si>
    <t>BS20260119-0109</t>
  </si>
  <si>
    <t>BS20260119-0107</t>
  </si>
  <si>
    <t>EGHU3471780</t>
  </si>
  <si>
    <t>EMCXDK8054</t>
  </si>
  <si>
    <t xml:space="preserve">VN-PH 26/06/002582 </t>
  </si>
  <si>
    <t>00026625</t>
  </si>
  <si>
    <t>1C26TAA^00026625</t>
  </si>
  <si>
    <t>Kuang Chuan Dairy Co., L</t>
  </si>
  <si>
    <t>BS20260116-0551</t>
  </si>
  <si>
    <t>BS20260116-0550</t>
  </si>
  <si>
    <t>EGSU6179327</t>
  </si>
  <si>
    <t>EMCCYB1295</t>
  </si>
  <si>
    <t>00027129</t>
  </si>
  <si>
    <t>1C26TAA^00027129</t>
  </si>
  <si>
    <t>BS20260119-0135</t>
  </si>
  <si>
    <t>BS20260119-0132</t>
  </si>
  <si>
    <t>EGSU6166058</t>
  </si>
  <si>
    <t>EMCXCF8244</t>
  </si>
  <si>
    <t>BS20260119-0142</t>
  </si>
  <si>
    <t>BS20260119-0139</t>
  </si>
  <si>
    <t>EGSU1480528</t>
  </si>
  <si>
    <t>EMCXCF8234</t>
  </si>
  <si>
    <t>00027128</t>
  </si>
  <si>
    <t>1C26TAA^00027128</t>
  </si>
  <si>
    <t>BS20260119-0150</t>
  </si>
  <si>
    <t>BS20260119-0149</t>
  </si>
  <si>
    <t>EMCU6171190</t>
  </si>
  <si>
    <t>EMCXDK8184</t>
  </si>
  <si>
    <t xml:space="preserve">Linaco Manufacturing (M) Sdn Bhd   </t>
  </si>
  <si>
    <t>BS20260116-0476</t>
  </si>
  <si>
    <t>BS20260116-0474</t>
  </si>
  <si>
    <t>EVER COPE</t>
  </si>
  <si>
    <t>0520-114S</t>
  </si>
  <si>
    <t>EGSU1882785</t>
  </si>
  <si>
    <t>EMCXCF7514</t>
  </si>
  <si>
    <t xml:space="preserve">VN-MY 26/06/002584 </t>
  </si>
  <si>
    <t>00032749</t>
  </si>
  <si>
    <t>1C26TAA^00032749</t>
  </si>
  <si>
    <t>BS20260116-0544</t>
  </si>
  <si>
    <t>BS20260116-0537</t>
  </si>
  <si>
    <t>TIIU5449600</t>
  </si>
  <si>
    <t>EMCXCF8004</t>
  </si>
  <si>
    <t xml:space="preserve">VN-MY 26/06/002653 </t>
  </si>
  <si>
    <t>S &amp; P Industries Sdn Bhd</t>
  </si>
  <si>
    <t>BS20260119-0062</t>
  </si>
  <si>
    <t>BS20260119-0059</t>
  </si>
  <si>
    <t>EGSU6219796</t>
  </si>
  <si>
    <t>EMCXCF8854</t>
  </si>
  <si>
    <t xml:space="preserve">VN-MY 26/06/002745 </t>
  </si>
  <si>
    <t>00032754</t>
  </si>
  <si>
    <t>1C26TAA^00032754</t>
  </si>
  <si>
    <t>BS20260115-0967</t>
  </si>
  <si>
    <t>BS20260115-0966</t>
  </si>
  <si>
    <t>BSGNC26001089</t>
  </si>
  <si>
    <t>CIPU5169578</t>
  </si>
  <si>
    <t>VNSGN2544469</t>
  </si>
  <si>
    <t xml:space="preserve">VN-ID 26/06/002537 </t>
  </si>
  <si>
    <t>BS20260114-0878</t>
  </si>
  <si>
    <t>BS20260114-0877</t>
  </si>
  <si>
    <t>MRSU9115270</t>
  </si>
  <si>
    <t>ML-VN1304116</t>
  </si>
  <si>
    <t xml:space="preserve">VN-ID 26/06/002386 </t>
  </si>
  <si>
    <t>COAU7265645743</t>
  </si>
  <si>
    <t xml:space="preserve">Nutrifood Indonesia, PT            </t>
  </si>
  <si>
    <t>BS20260128-0881</t>
  </si>
  <si>
    <t>BS20260128-0880</t>
  </si>
  <si>
    <t>FFAU5830678</t>
  </si>
  <si>
    <t xml:space="preserve">VN-ID 26/06/004426 </t>
  </si>
  <si>
    <t>00024971</t>
  </si>
  <si>
    <t>1C26TAB^00024971</t>
  </si>
  <si>
    <t>BS20260128-0883</t>
  </si>
  <si>
    <t>BS20260128-0882</t>
  </si>
  <si>
    <t>CSGU6712180</t>
  </si>
  <si>
    <t xml:space="preserve">VN-ID 26/06/003763 </t>
  </si>
  <si>
    <t>BS20260120-0254</t>
  </si>
  <si>
    <t>BS20260120-0253</t>
  </si>
  <si>
    <t>CSNU8733030</t>
  </si>
  <si>
    <t xml:space="preserve">VN-ID 26/06/002864 </t>
  </si>
  <si>
    <t xml:space="preserve">Indonesia      </t>
  </si>
  <si>
    <t>BS20260128-0893</t>
  </si>
  <si>
    <t>BS20260128-0892</t>
  </si>
  <si>
    <t>MRSU7394237</t>
  </si>
  <si>
    <t>ML-VN1304556</t>
  </si>
  <si>
    <t xml:space="preserve">VN-ID 26/06/004009 </t>
  </si>
  <si>
    <t>00046902</t>
  </si>
  <si>
    <t>1C26TML^00046902</t>
  </si>
  <si>
    <t>BS20260128-0897</t>
  </si>
  <si>
    <t>BS20260128-0896</t>
  </si>
  <si>
    <t>MRSU9034899</t>
  </si>
  <si>
    <t>ML-VN1304486</t>
  </si>
  <si>
    <t xml:space="preserve">VN-ID 26/06/004028 </t>
  </si>
  <si>
    <t>COAU7265551700</t>
  </si>
  <si>
    <t>BS20260113-0528</t>
  </si>
  <si>
    <t>BS20260110-0229</t>
  </si>
  <si>
    <t>TIIU5701121</t>
  </si>
  <si>
    <t xml:space="preserve">VN-ID 26/06/003150 </t>
  </si>
  <si>
    <t>00018705</t>
  </si>
  <si>
    <t>1C26TAB^00018705</t>
  </si>
  <si>
    <t>BS20260128-0912</t>
  </si>
  <si>
    <t>BS20260128-0908</t>
  </si>
  <si>
    <t>MRSU8614697</t>
  </si>
  <si>
    <t>ML-VN1304503</t>
  </si>
  <si>
    <t xml:space="preserve">VN-ID 26/06/004023 </t>
  </si>
  <si>
    <t>Thai Coconut Public Comp</t>
  </si>
  <si>
    <t>BS20260114-0872</t>
  </si>
  <si>
    <t>BS20260114-0871</t>
  </si>
  <si>
    <t>BSGNC25045734</t>
  </si>
  <si>
    <t>CAAU6192933</t>
  </si>
  <si>
    <t>VNSGN2541668</t>
  </si>
  <si>
    <t xml:space="preserve">VN-TH 26/06/002162 </t>
  </si>
  <si>
    <t>BS20260115-0407</t>
  </si>
  <si>
    <t>BS20260105-0139</t>
  </si>
  <si>
    <t>OLIVIA </t>
  </si>
  <si>
    <t>MRSU6784694</t>
  </si>
  <si>
    <t>ML-VN1303052</t>
  </si>
  <si>
    <t xml:space="preserve">VN-ID 26/06/002817 </t>
  </si>
  <si>
    <t>00030659</t>
  </si>
  <si>
    <t>1C26TML^00030659</t>
  </si>
  <si>
    <t>BS20260115-0965</t>
  </si>
  <si>
    <t>BS20260115-0964</t>
  </si>
  <si>
    <t>BSGNC26001058</t>
  </si>
  <si>
    <t>REGU5257936</t>
  </si>
  <si>
    <t>VNSGN2546868</t>
  </si>
  <si>
    <t xml:space="preserve">VN-ID 26/06/002414 </t>
  </si>
  <si>
    <t>BS20260115-1012</t>
  </si>
  <si>
    <t>BS20260115-1011</t>
  </si>
  <si>
    <t>CAAU5336194</t>
  </si>
  <si>
    <t>EMCXCE9884</t>
  </si>
  <si>
    <t xml:space="preserve">VN-ID 26/06/002652 </t>
  </si>
  <si>
    <t>00032751</t>
  </si>
  <si>
    <t>1C26TAA^00032751</t>
  </si>
  <si>
    <t>BS20260115-0985</t>
  </si>
  <si>
    <t>BS20260115-0984</t>
  </si>
  <si>
    <t>BSGNC26001096</t>
  </si>
  <si>
    <t>CAAU8748220</t>
  </si>
  <si>
    <t>VNSGN2541570</t>
  </si>
  <si>
    <t xml:space="preserve">VN-ID 26/06/002394 </t>
  </si>
  <si>
    <t>Sanghiang Perkasa PT</t>
  </si>
  <si>
    <t>BS20260115-0999</t>
  </si>
  <si>
    <t>BS20260115-0998</t>
  </si>
  <si>
    <t>BSGNC26001098</t>
  </si>
  <si>
    <t>TXGU8209103</t>
  </si>
  <si>
    <t>VNSGN2535487</t>
  </si>
  <si>
    <t xml:space="preserve">VN-ID 26/06/002401 </t>
  </si>
  <si>
    <t>BS20260116-0619</t>
  </si>
  <si>
    <t>BS20260116-0609</t>
  </si>
  <si>
    <t>EMCU9942120</t>
  </si>
  <si>
    <t>EMCXCF9104</t>
  </si>
  <si>
    <t xml:space="preserve">VN-ID 26/06/003334 </t>
  </si>
  <si>
    <t>BS20260116-0617</t>
  </si>
  <si>
    <t>BS20260116-0607</t>
  </si>
  <si>
    <t>EITU9587274</t>
  </si>
  <si>
    <t>EMCXCF9034</t>
  </si>
  <si>
    <t xml:space="preserve">VN-ID 26/06/002651 </t>
  </si>
  <si>
    <t>BS20260116-0620</t>
  </si>
  <si>
    <t>BS20260116-0610</t>
  </si>
  <si>
    <t>EITU9163126</t>
  </si>
  <si>
    <t>EMCXCF7604</t>
  </si>
  <si>
    <t xml:space="preserve">VN-ID 26/06/002654 </t>
  </si>
  <si>
    <t>BS20260116-0622</t>
  </si>
  <si>
    <t>BS20260116-0612</t>
  </si>
  <si>
    <t>TIIU5824960</t>
  </si>
  <si>
    <t>EMCXCE9814</t>
  </si>
  <si>
    <t xml:space="preserve">VN-ID 26/06/002655 </t>
  </si>
  <si>
    <t>00032756</t>
  </si>
  <si>
    <t>1C26TAA^00032756</t>
  </si>
  <si>
    <t>BS20260116-0623</t>
  </si>
  <si>
    <t>BS20260116-0613</t>
  </si>
  <si>
    <t>TIIU4618970</t>
  </si>
  <si>
    <t>EMCXCF9564</t>
  </si>
  <si>
    <t xml:space="preserve">VN-ID 26/06/002656 </t>
  </si>
  <si>
    <t>BS20260116-0615</t>
  </si>
  <si>
    <t>BS20260116-0605</t>
  </si>
  <si>
    <t>TIIU5229843</t>
  </si>
  <si>
    <t>EMCXCE9794</t>
  </si>
  <si>
    <t xml:space="preserve">VN-ID 26/06/002659 </t>
  </si>
  <si>
    <t>BS20260116-0618</t>
  </si>
  <si>
    <t>BS20260116-0608</t>
  </si>
  <si>
    <t>EITU9547625</t>
  </si>
  <si>
    <t>EMCXCF9834</t>
  </si>
  <si>
    <t xml:space="preserve">VN-ID 26/06/002734 </t>
  </si>
  <si>
    <t>00027122</t>
  </si>
  <si>
    <t>1C26TAA^00027122</t>
  </si>
  <si>
    <t>Indolakto,PT (C3)</t>
  </si>
  <si>
    <t>BS20260120-1072</t>
  </si>
  <si>
    <t>BS20260120-1064</t>
  </si>
  <si>
    <t>CSNU8170528</t>
  </si>
  <si>
    <t xml:space="preserve">VN-ID 26/06/003151 </t>
  </si>
  <si>
    <t>BS20260116-0621</t>
  </si>
  <si>
    <t>BS20260116-0611</t>
  </si>
  <si>
    <t>TIIU5074504</t>
  </si>
  <si>
    <t>EMCXCF8404</t>
  </si>
  <si>
    <t xml:space="preserve">VN-ID 26/06/002735 </t>
  </si>
  <si>
    <t>BS20260123-0862</t>
  </si>
  <si>
    <t>BS20260123-0861</t>
  </si>
  <si>
    <t>NORDBORG MAERSK</t>
  </si>
  <si>
    <t>604N</t>
  </si>
  <si>
    <t>CAAU8378906</t>
  </si>
  <si>
    <t>ML-VN1302254</t>
  </si>
  <si>
    <t xml:space="preserve">VN-PH 26/06/003314 </t>
  </si>
  <si>
    <t>00041877</t>
  </si>
  <si>
    <t>1C26TML^00041877</t>
  </si>
  <si>
    <t>BS20260128-0039</t>
  </si>
  <si>
    <t>BS20260128-0038</t>
  </si>
  <si>
    <t>EVER COMMAND</t>
  </si>
  <si>
    <t>0123-076A</t>
  </si>
  <si>
    <t xml:space="preserve">VN-PH 26/06/004080 </t>
  </si>
  <si>
    <t>00040959</t>
  </si>
  <si>
    <t>1C26TAA^00040959</t>
  </si>
  <si>
    <t>TIIU5656167</t>
  </si>
  <si>
    <t>EMCDDM7345</t>
  </si>
  <si>
    <t>SGNCW26001264</t>
  </si>
  <si>
    <t>Consolidated Dairy Froze</t>
  </si>
  <si>
    <t>BS20260130-0353</t>
  </si>
  <si>
    <t>BS20260130-0352</t>
  </si>
  <si>
    <t>BSGNC26001264</t>
  </si>
  <si>
    <t>SITC JIADE</t>
  </si>
  <si>
    <t>2603N</t>
  </si>
  <si>
    <t>REGU5185878</t>
  </si>
  <si>
    <t>VNSGN2538266</t>
  </si>
  <si>
    <t xml:space="preserve">VN-PH 26/06/004106 </t>
  </si>
  <si>
    <t>00011334</t>
  </si>
  <si>
    <t>1C26TAA^00011334</t>
  </si>
  <si>
    <t>Consolidated Dairy Frozen Food Corp</t>
  </si>
  <si>
    <t>BS20260126-0189</t>
  </si>
  <si>
    <t>BS20260126-0187</t>
  </si>
  <si>
    <t>EGHU3192403</t>
  </si>
  <si>
    <t>EMCDBX8915</t>
  </si>
  <si>
    <t xml:space="preserve">VN-PH 26/06/003490 </t>
  </si>
  <si>
    <t>00040963</t>
  </si>
  <si>
    <t>1C26TAA^00040963</t>
  </si>
  <si>
    <t>BS20260123-0070</t>
  </si>
  <si>
    <t>BS20260123-0069</t>
  </si>
  <si>
    <t>EGSU3244218</t>
  </si>
  <si>
    <t>EMCDBX8605</t>
  </si>
  <si>
    <t xml:space="preserve">VN-PH 26/06/003406 </t>
  </si>
  <si>
    <t xml:space="preserve">Royal Chitralada Projects          </t>
  </si>
  <si>
    <t>BS20260116-0128</t>
  </si>
  <si>
    <t>BS20260116-0117</t>
  </si>
  <si>
    <t>UETU8393966</t>
  </si>
  <si>
    <t>ML-VN1303522</t>
  </si>
  <si>
    <t xml:space="preserve">VN-TH 26/06/002955 </t>
  </si>
  <si>
    <t>SGNCW25047782</t>
  </si>
  <si>
    <t>Uni-President (Thailand) Ltd.</t>
  </si>
  <si>
    <t>BS20260126-0133</t>
  </si>
  <si>
    <t>BS20260126-0131</t>
  </si>
  <si>
    <t>BSGNC25047782</t>
  </si>
  <si>
    <t>ZHONG GU XIONG AN </t>
  </si>
  <si>
    <t>003W</t>
  </si>
  <si>
    <t>REGU5193235</t>
  </si>
  <si>
    <t>VNSGN2544420</t>
  </si>
  <si>
    <t xml:space="preserve">SGNCW25047782 </t>
  </si>
  <si>
    <t>00009899</t>
  </si>
  <si>
    <t>1C26TAA^00009899</t>
  </si>
  <si>
    <t>Tipco F&amp;B Co., Ltd.</t>
  </si>
  <si>
    <t>Mary Anne Dairy Products Co., Ltd.</t>
  </si>
  <si>
    <t>Esan Tai Dairy Co., Ltd.</t>
  </si>
  <si>
    <t>BS20260116-0695</t>
  </si>
  <si>
    <t>BS20260116-0694</t>
  </si>
  <si>
    <t>MRSU8040080</t>
  </si>
  <si>
    <t>ML-VN1303524</t>
  </si>
  <si>
    <t xml:space="preserve">VN-TH 26/06/002535 </t>
  </si>
  <si>
    <t>Interpak Industries Pte</t>
  </si>
  <si>
    <t>BS20260122-0142</t>
  </si>
  <si>
    <t>BS20260122-0141</t>
  </si>
  <si>
    <t>EGSU6273586</t>
  </si>
  <si>
    <t>EMCXCD5644</t>
  </si>
  <si>
    <t>00039464</t>
  </si>
  <si>
    <t>1C26TAA^00039464</t>
  </si>
  <si>
    <t>BS20260116-0557</t>
  </si>
  <si>
    <t>BS20260116-0554</t>
  </si>
  <si>
    <t>MRSU8313435</t>
  </si>
  <si>
    <t>ML-VN1303040</t>
  </si>
  <si>
    <t xml:space="preserve">VN-TH 26/06/002954 </t>
  </si>
  <si>
    <t>BS20260116-0524</t>
  </si>
  <si>
    <t>BS20260116-0523</t>
  </si>
  <si>
    <t>EGSU2392078</t>
  </si>
  <si>
    <t>EMCXDK1384</t>
  </si>
  <si>
    <t xml:space="preserve">VN-ID 26/06/003138 </t>
  </si>
  <si>
    <t>00029262</t>
  </si>
  <si>
    <t>1C26TAA^00029262</t>
  </si>
  <si>
    <t>Japfa Food Indonesia, PT</t>
  </si>
  <si>
    <t>BS20260116-0526</t>
  </si>
  <si>
    <t>BS20260116-0525</t>
  </si>
  <si>
    <t>EITU9596548</t>
  </si>
  <si>
    <t>EMCXCE8584</t>
  </si>
  <si>
    <t xml:space="preserve">VN-ID 26/06/002959 </t>
  </si>
  <si>
    <t>00029263</t>
  </si>
  <si>
    <t>1C26TAA^00029263</t>
  </si>
  <si>
    <t>Uni-President (Thailand)</t>
  </si>
  <si>
    <t>BS20260116-0562</t>
  </si>
  <si>
    <t>BS20260116-0561</t>
  </si>
  <si>
    <t>CAAU7743687</t>
  </si>
  <si>
    <t>ML-VN1303179</t>
  </si>
  <si>
    <t xml:space="preserve">VN-TH 26/06/002531 </t>
  </si>
  <si>
    <t>Medai G.B Enterprise Co., Ltd.</t>
  </si>
  <si>
    <t>FCA</t>
  </si>
  <si>
    <t>Road</t>
  </si>
  <si>
    <t>Cross border</t>
  </si>
  <si>
    <t>Trucking bill</t>
  </si>
  <si>
    <t>LBGU9388363</t>
  </si>
  <si>
    <t>NTL05394</t>
  </si>
  <si>
    <t>LBGU4502339</t>
  </si>
  <si>
    <t>NTL05395</t>
  </si>
  <si>
    <t>BS20260119-0032</t>
  </si>
  <si>
    <t>BS20260119-0031</t>
  </si>
  <si>
    <t>EGSU9650214</t>
  </si>
  <si>
    <t>EMCXCF7984</t>
  </si>
  <si>
    <t xml:space="preserve">VN-ID 26/06/003130 </t>
  </si>
  <si>
    <t>BS20260119-0034</t>
  </si>
  <si>
    <t>BS20260119-0033</t>
  </si>
  <si>
    <t>GAOU7223183</t>
  </si>
  <si>
    <t>EMCXCF9804</t>
  </si>
  <si>
    <t xml:space="preserve">VN-ID 26/06/002960 </t>
  </si>
  <si>
    <t>COAU7265876520</t>
  </si>
  <si>
    <t>Nathayu Warehouse</t>
  </si>
  <si>
    <t>BS20260126-0099</t>
  </si>
  <si>
    <t>BS20260126-0098</t>
  </si>
  <si>
    <t>SELU4519715</t>
  </si>
  <si>
    <t xml:space="preserve">VN-TH 26/06/004146 </t>
  </si>
  <si>
    <t>00024507</t>
  </si>
  <si>
    <t>1C26TAB^00024507</t>
  </si>
  <si>
    <t>Chiangmai Freshmilk Co., Ltd.</t>
  </si>
  <si>
    <t>BS20260126-0105</t>
  </si>
  <si>
    <t>BS20260126-0104</t>
  </si>
  <si>
    <t>UETU6917391</t>
  </si>
  <si>
    <t xml:space="preserve">VN-TH 26/06/003803 </t>
  </si>
  <si>
    <t>Royal Chitralada Projects</t>
  </si>
  <si>
    <t>BS20260126-0101</t>
  </si>
  <si>
    <t>BS20260126-0100</t>
  </si>
  <si>
    <t>OOCU9179840</t>
  </si>
  <si>
    <t xml:space="preserve">VN-TH 26/06/003802 </t>
  </si>
  <si>
    <t>BS20260119-0069</t>
  </si>
  <si>
    <t>BS20260119-0067</t>
  </si>
  <si>
    <t>EMCU6423326</t>
  </si>
  <si>
    <t>EMCXCF8294</t>
  </si>
  <si>
    <t xml:space="preserve">VN-MY 26/06/002733 </t>
  </si>
  <si>
    <t>SGNCW26001625</t>
  </si>
  <si>
    <t>Century Pacific Agricult</t>
  </si>
  <si>
    <t>BS20260119-0075</t>
  </si>
  <si>
    <t>BS20260119-0074</t>
  </si>
  <si>
    <t>BSGNC26001625</t>
  </si>
  <si>
    <t>KOTA NEBULA</t>
  </si>
  <si>
    <t>0175S</t>
  </si>
  <si>
    <t>FFAU5927903</t>
  </si>
  <si>
    <t>VNSGN2544488</t>
  </si>
  <si>
    <t xml:space="preserve">VN-PH 26/06/002858 </t>
  </si>
  <si>
    <t>00007421</t>
  </si>
  <si>
    <t>1C26TAA^00007421</t>
  </si>
  <si>
    <t>HLCUSGN260195457</t>
  </si>
  <si>
    <t>BS20260116-0222</t>
  </si>
  <si>
    <t>BS20260116-0221</t>
  </si>
  <si>
    <t>ANTWERPEN EXPRESS</t>
  </si>
  <si>
    <t>604E</t>
  </si>
  <si>
    <t>TGCU2108879</t>
  </si>
  <si>
    <t>HLC3230525</t>
  </si>
  <si>
    <t>00014367</t>
  </si>
  <si>
    <t>1C26THC^00014367</t>
  </si>
  <si>
    <t>BS20260119-0778</t>
  </si>
  <si>
    <t>BS20260119-0776</t>
  </si>
  <si>
    <t>EGHU3729914</t>
  </si>
  <si>
    <t>EMCCYB1315</t>
  </si>
  <si>
    <t xml:space="preserve">VN-PH 26/06/002580 </t>
  </si>
  <si>
    <t>00026627</t>
  </si>
  <si>
    <t>1C26TAA^00026627</t>
  </si>
  <si>
    <t xml:space="preserve">Tetra Pak (Kunshan) Co., Ltd.      </t>
  </si>
  <si>
    <t xml:space="preserve">China          </t>
  </si>
  <si>
    <t>SHANGHAI</t>
  </si>
  <si>
    <t>BS20260131-0159</t>
  </si>
  <si>
    <t>BS20260131-0158</t>
  </si>
  <si>
    <t>AMALFI BAY</t>
  </si>
  <si>
    <t>0HO2XN1NC</t>
  </si>
  <si>
    <t>MRSU0358860</t>
  </si>
  <si>
    <t>ML-VN1302734</t>
  </si>
  <si>
    <t>00056162</t>
  </si>
  <si>
    <t>1C26TML^00056162</t>
  </si>
  <si>
    <t>COAU7265787680</t>
  </si>
  <si>
    <t xml:space="preserve">SMC Enterprise Ltd                 </t>
  </si>
  <si>
    <t xml:space="preserve">Bangladesh     </t>
  </si>
  <si>
    <t>BS20260129-0285</t>
  </si>
  <si>
    <t>BS20260129-0284</t>
  </si>
  <si>
    <t>040S</t>
  </si>
  <si>
    <t>FFAU6029848</t>
  </si>
  <si>
    <t xml:space="preserve">VN-BD 26/06/993903B </t>
  </si>
  <si>
    <t>00025139</t>
  </si>
  <si>
    <t>1C26TAB^00025139</t>
  </si>
  <si>
    <t>COAU7266050360</t>
  </si>
  <si>
    <t>BS20260123-1328</t>
  </si>
  <si>
    <t>BS20260123-1327</t>
  </si>
  <si>
    <t>BALTRUM</t>
  </si>
  <si>
    <t>036S</t>
  </si>
  <si>
    <t>TLLU3162742</t>
  </si>
  <si>
    <t xml:space="preserve">VN-BD 26/06/995086B </t>
  </si>
  <si>
    <t>00019988</t>
  </si>
  <si>
    <t>có 400k Shipping cert</t>
  </si>
  <si>
    <t>1C26TAB^00019988</t>
  </si>
  <si>
    <t xml:space="preserve">Singapore      </t>
  </si>
  <si>
    <t>BS20260129-0617</t>
  </si>
  <si>
    <t>BS20260129-0614</t>
  </si>
  <si>
    <t>EITU3199522</t>
  </si>
  <si>
    <t>EMCDBW2235</t>
  </si>
  <si>
    <t xml:space="preserve">VN-SG 26/06/004229 </t>
  </si>
  <si>
    <t>00038979</t>
  </si>
  <si>
    <t>1C26TAA^00038979</t>
  </si>
  <si>
    <t>Theppadungporn Coconut C</t>
  </si>
  <si>
    <t>BS20260120-0265</t>
  </si>
  <si>
    <t>BS20260120-0264</t>
  </si>
  <si>
    <t>MRSU8293529</t>
  </si>
  <si>
    <t>ML-VN1304450</t>
  </si>
  <si>
    <t>BS20260120-0267</t>
  </si>
  <si>
    <t>BS20260120-0266</t>
  </si>
  <si>
    <t>MRSU8287188</t>
  </si>
  <si>
    <t>ML-VN1298221</t>
  </si>
  <si>
    <t>BS20260120-0288</t>
  </si>
  <si>
    <t>BS20260120-0287</t>
  </si>
  <si>
    <t>MRSU8989672</t>
  </si>
  <si>
    <t>ML-VN1304443</t>
  </si>
  <si>
    <t>00052404</t>
  </si>
  <si>
    <t>1C26TML^00052404</t>
  </si>
  <si>
    <t>BS20260123-0021</t>
  </si>
  <si>
    <t>BS20260123-0020</t>
  </si>
  <si>
    <t>MRSU8800515</t>
  </si>
  <si>
    <t>ML-VN1304546</t>
  </si>
  <si>
    <t>BS20260123-0023</t>
  </si>
  <si>
    <t>BS20260123-0022</t>
  </si>
  <si>
    <t>MRSU8256850</t>
  </si>
  <si>
    <t>ML-VN1336742</t>
  </si>
  <si>
    <t>BS20260123-0068</t>
  </si>
  <si>
    <t>BS20260123-0067</t>
  </si>
  <si>
    <t>EGSU9922966</t>
  </si>
  <si>
    <t>EMCDDR3195</t>
  </si>
  <si>
    <t>00039475</t>
  </si>
  <si>
    <t>1C26TAA^00039475</t>
  </si>
  <si>
    <t>BS20260128-0051</t>
  </si>
  <si>
    <t>BS20260128-0050</t>
  </si>
  <si>
    <t>EGSU9247913</t>
  </si>
  <si>
    <t>EMCDDQ2445</t>
  </si>
  <si>
    <t>00039481</t>
  </si>
  <si>
    <t>1C26TAA^00039481</t>
  </si>
  <si>
    <t>BS20260130-0334</t>
  </si>
  <si>
    <t>BS20260130-0333</t>
  </si>
  <si>
    <t>EGSU1663956</t>
  </si>
  <si>
    <t>EMCDDM6905</t>
  </si>
  <si>
    <t>00038968</t>
  </si>
  <si>
    <t>1C26TAA^00038968</t>
  </si>
  <si>
    <t>SGNCW26002064</t>
  </si>
  <si>
    <t>BS20260131-0123</t>
  </si>
  <si>
    <t>BS20260131-0115</t>
  </si>
  <si>
    <t>BSGNC26002064</t>
  </si>
  <si>
    <t>98S</t>
  </si>
  <si>
    <t>CIPU5156288</t>
  </si>
  <si>
    <t>VNSGN2604469</t>
  </si>
  <si>
    <t>00011431</t>
  </si>
  <si>
    <t>1C26TAA^00011431</t>
  </si>
  <si>
    <t>SGNCW26002063</t>
  </si>
  <si>
    <t>BS20260202-0155</t>
  </si>
  <si>
    <t>BS20260202-0152</t>
  </si>
  <si>
    <t>BSGNC26002063</t>
  </si>
  <si>
    <t>00011455</t>
  </si>
  <si>
    <t>1C26TAA^00011455</t>
  </si>
  <si>
    <t>TLLU4654829</t>
  </si>
  <si>
    <t>VNSGN2544663</t>
  </si>
  <si>
    <t>BS20260209-1362</t>
  </si>
  <si>
    <t>BS20260209-1361</t>
  </si>
  <si>
    <t>0522-081S</t>
  </si>
  <si>
    <t>Week 8</t>
  </si>
  <si>
    <t>EGSU1625431</t>
  </si>
  <si>
    <t>EMCCVY5865</t>
  </si>
  <si>
    <t>00051190</t>
  </si>
  <si>
    <t>1C26TAA^00051190</t>
  </si>
  <si>
    <t>BS20260209-1459</t>
  </si>
  <si>
    <t>BS20260209-1458</t>
  </si>
  <si>
    <t>EGSU1403774</t>
  </si>
  <si>
    <t>EMCCVY7395</t>
  </si>
  <si>
    <t>00051185</t>
  </si>
  <si>
    <t>1C26TAA^00051185</t>
  </si>
  <si>
    <t xml:space="preserve">DCH Contract Manufacturing Sdn Bhd </t>
  </si>
  <si>
    <t>BS20260128-0238</t>
  </si>
  <si>
    <t>BS20260128-0237</t>
  </si>
  <si>
    <t>CSNU5544389</t>
  </si>
  <si>
    <t>BS20260121-0076</t>
  </si>
  <si>
    <t>BS20260121-0075</t>
  </si>
  <si>
    <t>CSGU6481901</t>
  </si>
  <si>
    <t>SGNCW26001258</t>
  </si>
  <si>
    <t>BS20260122-0085</t>
  </si>
  <si>
    <t>BS20260122-0084</t>
  </si>
  <si>
    <t>BSGNC26001261</t>
  </si>
  <si>
    <t>ACX PEARL</t>
  </si>
  <si>
    <t>0284N</t>
  </si>
  <si>
    <t>FFAU4023183</t>
  </si>
  <si>
    <t>VNSGN2544410</t>
  </si>
  <si>
    <t xml:space="preserve">VN-PH 26/06/003830 </t>
  </si>
  <si>
    <t>00009138</t>
  </si>
  <si>
    <t>1C26TAA^00009138</t>
  </si>
  <si>
    <t>ABI Pascual Foods</t>
  </si>
  <si>
    <t>BS20260122-0087</t>
  </si>
  <si>
    <t>BS20260122-0086</t>
  </si>
  <si>
    <t>BSGNC26001258</t>
  </si>
  <si>
    <t>CAAU6384617</t>
  </si>
  <si>
    <t>VNSGN2546994</t>
  </si>
  <si>
    <t xml:space="preserve">VN-PH 26/06/003254 </t>
  </si>
  <si>
    <t xml:space="preserve">Indolakto,PT (C3)                  </t>
  </si>
  <si>
    <t>BS20260123-0866</t>
  </si>
  <si>
    <t>BS20260123-0865</t>
  </si>
  <si>
    <t>EGSU9600867</t>
  </si>
  <si>
    <t>EMCDDR4815</t>
  </si>
  <si>
    <t>00035082</t>
  </si>
  <si>
    <t>1C26TAA^00035082</t>
  </si>
  <si>
    <t>COAU7265551703</t>
  </si>
  <si>
    <t>BS20260121-0080</t>
  </si>
  <si>
    <t>BS20260121-0079</t>
  </si>
  <si>
    <t>OOCU9946134</t>
  </si>
  <si>
    <t>00018706</t>
  </si>
  <si>
    <t>1C26TAB^00018706</t>
  </si>
  <si>
    <t>BS20260120-1069</t>
  </si>
  <si>
    <t>BS20260120-1061</t>
  </si>
  <si>
    <t>TIIU7097387</t>
  </si>
  <si>
    <t>BS20260120-1071</t>
  </si>
  <si>
    <t>BS20260120-1063</t>
  </si>
  <si>
    <t>CSGU6485419</t>
  </si>
  <si>
    <t>BS20260121-0152</t>
  </si>
  <si>
    <t>BS20260121-0150</t>
  </si>
  <si>
    <t>MRSU8703897</t>
  </si>
  <si>
    <t>ML-VN1298864</t>
  </si>
  <si>
    <t>BS20260123-0058</t>
  </si>
  <si>
    <t>BS20260123-0040</t>
  </si>
  <si>
    <t>EGSU9409249</t>
  </si>
  <si>
    <t>EMCDDR3445</t>
  </si>
  <si>
    <t>BS20260123-0060</t>
  </si>
  <si>
    <t>BS20260123-0042</t>
  </si>
  <si>
    <t>TLLU8905780</t>
  </si>
  <si>
    <t>EMCDDR3025</t>
  </si>
  <si>
    <t>BS20260123-0061</t>
  </si>
  <si>
    <t>BS20260123-0043</t>
  </si>
  <si>
    <t>EGSU6523957</t>
  </si>
  <si>
    <t>EMCDDR3155</t>
  </si>
  <si>
    <t>00035083</t>
  </si>
  <si>
    <t>1C26TAA^00035083</t>
  </si>
  <si>
    <t>BS20260123-0062</t>
  </si>
  <si>
    <t>BS20260123-0044</t>
  </si>
  <si>
    <t>TIIU4640628</t>
  </si>
  <si>
    <t>EMCDDR3725</t>
  </si>
  <si>
    <t>00035085</t>
  </si>
  <si>
    <t>1C26TAA^00035085</t>
  </si>
  <si>
    <t>BS20260123-0247</t>
  </si>
  <si>
    <t>BS20260123-0246</t>
  </si>
  <si>
    <t>TXGU5819627</t>
  </si>
  <si>
    <t>EMCDDV2785</t>
  </si>
  <si>
    <t>00033838</t>
  </si>
  <si>
    <t>1C26TAA^00033838</t>
  </si>
  <si>
    <t>BS20260123-0063</t>
  </si>
  <si>
    <t>BS20260123-0045</t>
  </si>
  <si>
    <t>TIIU6048794</t>
  </si>
  <si>
    <t>EMCCYG2685</t>
  </si>
  <si>
    <t>BS20260123-0079</t>
  </si>
  <si>
    <t>BS20260123-0077</t>
  </si>
  <si>
    <t>EGSU1871435</t>
  </si>
  <si>
    <t>EMCDDR3745</t>
  </si>
  <si>
    <t>BS20260116-0616</t>
  </si>
  <si>
    <t>BS20260116-0606</t>
  </si>
  <si>
    <t>EITU9547224</t>
  </si>
  <si>
    <t>EMCXCF7864</t>
  </si>
  <si>
    <t>BS20260128-0910</t>
  </si>
  <si>
    <t>BS20260128-0906</t>
  </si>
  <si>
    <t>MRSU9016513</t>
  </si>
  <si>
    <t>ML-VN1304529</t>
  </si>
  <si>
    <t>BS20260128-0911</t>
  </si>
  <si>
    <t>BS20260128-0907</t>
  </si>
  <si>
    <t>MRSU8017475</t>
  </si>
  <si>
    <t>ML-VN1298219</t>
  </si>
  <si>
    <t>BS20260127-1377</t>
  </si>
  <si>
    <t>BS20260127-1368</t>
  </si>
  <si>
    <t>TIIU6424850</t>
  </si>
  <si>
    <t>BS20260121-0064</t>
  </si>
  <si>
    <t>BS20260113-0267</t>
  </si>
  <si>
    <t>EITU9543810</t>
  </si>
  <si>
    <t>EMCXCE5624</t>
  </si>
  <si>
    <t>BS20260121-0096</t>
  </si>
  <si>
    <t>BS20260121-0095</t>
  </si>
  <si>
    <t>EISU2288576</t>
  </si>
  <si>
    <t>EMCCYE0435</t>
  </si>
  <si>
    <t>BS20260126-0185</t>
  </si>
  <si>
    <t>BS20260126-0184</t>
  </si>
  <si>
    <t>EMCU1772217</t>
  </si>
  <si>
    <t>EMCDDV4335</t>
  </si>
  <si>
    <t>SGNCW26001263</t>
  </si>
  <si>
    <t>BS20260130-0351</t>
  </si>
  <si>
    <t>BS20260130-0350</t>
  </si>
  <si>
    <t>BSGNC26001263</t>
  </si>
  <si>
    <t>TGBU8073610</t>
  </si>
  <si>
    <t>VNSGN2544643</t>
  </si>
  <si>
    <t>00011335</t>
  </si>
  <si>
    <t>1C26TAA^00011335</t>
  </si>
  <si>
    <t>DEL MONTE PHILS., INC</t>
  </si>
  <si>
    <t>BS20260206-1030</t>
  </si>
  <si>
    <t>BS20260206-1029</t>
  </si>
  <si>
    <t>051B</t>
  </si>
  <si>
    <t>EGHU3828563</t>
  </si>
  <si>
    <t>EMCCVY2655</t>
  </si>
  <si>
    <t>00046055</t>
  </si>
  <si>
    <t>1C26TAA^00046055</t>
  </si>
  <si>
    <t>BS20260204-0383</t>
  </si>
  <si>
    <t>BS20260204-0381</t>
  </si>
  <si>
    <t>FFAU4990115</t>
  </si>
  <si>
    <t>EMCDDV7025</t>
  </si>
  <si>
    <t>00046057</t>
  </si>
  <si>
    <t>1C26TAA^00046057</t>
  </si>
  <si>
    <t>SGNCW26001655</t>
  </si>
  <si>
    <t>BS20260202-0284</t>
  </si>
  <si>
    <t>BS20260202-0279</t>
  </si>
  <si>
    <t>BSGNC26001655</t>
  </si>
  <si>
    <t>077N</t>
  </si>
  <si>
    <t>REGU5242622</t>
  </si>
  <si>
    <t>VNSGN2544675</t>
  </si>
  <si>
    <t>00012981</t>
  </si>
  <si>
    <t>1C26TAA^00012981</t>
  </si>
  <si>
    <t>BS20260202-0261</t>
  </si>
  <si>
    <t>BS20260202-0248</t>
  </si>
  <si>
    <t>TXGU8341906</t>
  </si>
  <si>
    <t>EMCDDP7865</t>
  </si>
  <si>
    <t>00040962</t>
  </si>
  <si>
    <t>1C26TAA^00040962</t>
  </si>
  <si>
    <t>BS20260203-0319</t>
  </si>
  <si>
    <t>BS20260203-0318</t>
  </si>
  <si>
    <t>BSGNC26001657</t>
  </si>
  <si>
    <t>FFAU6031655</t>
  </si>
  <si>
    <t>VNSGN2604208</t>
  </si>
  <si>
    <t>SGNCW26002196</t>
  </si>
  <si>
    <t xml:space="preserve">Purebev International Corporation  </t>
  </si>
  <si>
    <t>BS20260209-1529</t>
  </si>
  <si>
    <t>BS20260209-1528</t>
  </si>
  <si>
    <t>BSGNC26002196</t>
  </si>
  <si>
    <t>VIRA BHUM</t>
  </si>
  <si>
    <t>142N</t>
  </si>
  <si>
    <t>CAAU7670831</t>
  </si>
  <si>
    <t>VNSGN2548893</t>
  </si>
  <si>
    <t>00014141</t>
  </si>
  <si>
    <t>1C26TAA^00014141</t>
  </si>
  <si>
    <t>SGNCW26002199</t>
  </si>
  <si>
    <t xml:space="preserve">PLX  (PURE LOGISTICS EXPRESS)      </t>
  </si>
  <si>
    <t>BS20260209-1515</t>
  </si>
  <si>
    <t>BS20260209-1514</t>
  </si>
  <si>
    <t>BSGNC26002199</t>
  </si>
  <si>
    <t>REGU5210414</t>
  </si>
  <si>
    <t>VNSGN2547817</t>
  </si>
  <si>
    <t>00014142</t>
  </si>
  <si>
    <t>1C26TAA^00014142</t>
  </si>
  <si>
    <t>SGNCW26004583</t>
  </si>
  <si>
    <t>BS20260302-0021</t>
  </si>
  <si>
    <t>BS20260302-0020</t>
  </si>
  <si>
    <t>BSGNC26004966</t>
  </si>
  <si>
    <t>079N</t>
  </si>
  <si>
    <t>Week 11</t>
  </si>
  <si>
    <t>REGU5222400</t>
  </si>
  <si>
    <t>00017585</t>
  </si>
  <si>
    <t>1C26TAA^00017585</t>
  </si>
  <si>
    <t>BS20260227-0600</t>
  </si>
  <si>
    <t>BS20260227-0599</t>
  </si>
  <si>
    <t>0130-077A</t>
  </si>
  <si>
    <t>Week 10</t>
  </si>
  <si>
    <t>EGSU1198710</t>
  </si>
  <si>
    <t>00064514</t>
  </si>
  <si>
    <t>1C26TAA^00064514</t>
  </si>
  <si>
    <t>BS20260126-0183</t>
  </si>
  <si>
    <t>BS20260126-0182</t>
  </si>
  <si>
    <t>EGSU6396019</t>
  </si>
  <si>
    <t>EMCDDV2795</t>
  </si>
  <si>
    <t>00039477</t>
  </si>
  <si>
    <t>1C26TAA^00039477</t>
  </si>
  <si>
    <t xml:space="preserve">Ice Blanc Dairy Sdn Bhd            </t>
  </si>
  <si>
    <t>BS20260209-1462</t>
  </si>
  <si>
    <t>BS20260209-1461</t>
  </si>
  <si>
    <t>EGSU1268592</t>
  </si>
  <si>
    <t>EMCCYG7245</t>
  </si>
  <si>
    <t>CBL Global Foods Limited</t>
  </si>
  <si>
    <t xml:space="preserve">Sri Lanka      </t>
  </si>
  <si>
    <t>BS20260127-1150</t>
  </si>
  <si>
    <t>BS20260127-1149</t>
  </si>
  <si>
    <t>EITU9546104</t>
  </si>
  <si>
    <t>EMCDDM5245</t>
  </si>
  <si>
    <t>00038964</t>
  </si>
  <si>
    <t>1C26TAA^00038964</t>
  </si>
  <si>
    <t>BS20260206-0287</t>
  </si>
  <si>
    <t>BS20260206-0286</t>
  </si>
  <si>
    <t>0547-045S</t>
  </si>
  <si>
    <t>EITU0559590</t>
  </si>
  <si>
    <t>EMCCVY4465</t>
  </si>
  <si>
    <t>00048256</t>
  </si>
  <si>
    <t>1C26TAA^00048256</t>
  </si>
  <si>
    <t>HLCUSGN2601AWCU9</t>
  </si>
  <si>
    <t>BS20260209-0314</t>
  </si>
  <si>
    <t>BS20260209-0313</t>
  </si>
  <si>
    <t>SHANGHAI EXPRESS</t>
  </si>
  <si>
    <t>607E</t>
  </si>
  <si>
    <t>FANU3313108</t>
  </si>
  <si>
    <t>HLC3302677</t>
  </si>
  <si>
    <t>00031535</t>
  </si>
  <si>
    <t>1C26THC^00031535</t>
  </si>
  <si>
    <t>HLCUSGN2601AWCC1</t>
  </si>
  <si>
    <t>Silvermill Natural Bever</t>
  </si>
  <si>
    <t>SriLanka</t>
  </si>
  <si>
    <t>COLOMBO</t>
  </si>
  <si>
    <t>BS20260127-0315</t>
  </si>
  <si>
    <t>BS20260127-0314</t>
  </si>
  <si>
    <t>SOUTHAMPTON EXPRESS</t>
  </si>
  <si>
    <t>605E</t>
  </si>
  <si>
    <t>FCIU6105550</t>
  </si>
  <si>
    <t>HLC3274937</t>
  </si>
  <si>
    <t>00015929</t>
  </si>
  <si>
    <t>1C26THC^00015929</t>
  </si>
  <si>
    <t xml:space="preserve">Australia      </t>
  </si>
  <si>
    <t>BS20260122-0090</t>
  </si>
  <si>
    <t>BS20260122-0089</t>
  </si>
  <si>
    <t>MRSU7419150</t>
  </si>
  <si>
    <t>ML-VN1298089</t>
  </si>
  <si>
    <t>00035744</t>
  </si>
  <si>
    <t>1C26TML^00035744</t>
  </si>
  <si>
    <t>BS20260122-0094</t>
  </si>
  <si>
    <t>BS20260122-0091</t>
  </si>
  <si>
    <t>SEKU1567142</t>
  </si>
  <si>
    <t>ML-VN1298071</t>
  </si>
  <si>
    <t>BS20260122-0144</t>
  </si>
  <si>
    <t>BS20260122-0143</t>
  </si>
  <si>
    <t>EITU3133905</t>
  </si>
  <si>
    <t>EMCDBZ8835</t>
  </si>
  <si>
    <t>BS20260123-0059</t>
  </si>
  <si>
    <t>BS20260123-0041</t>
  </si>
  <si>
    <t>EGSU1502864</t>
  </si>
  <si>
    <t>EMCDDR3695</t>
  </si>
  <si>
    <t>00035087</t>
  </si>
  <si>
    <t>1C26TAA^00035087</t>
  </si>
  <si>
    <t>BS20260123-0064</t>
  </si>
  <si>
    <t>BS20260123-0046</t>
  </si>
  <si>
    <t>EGSU9213446</t>
  </si>
  <si>
    <t>EMCDDR3675</t>
  </si>
  <si>
    <t>BS20260123-0243</t>
  </si>
  <si>
    <t>BS20260123-0242</t>
  </si>
  <si>
    <t>TXGU7753508</t>
  </si>
  <si>
    <t>EMCDDV4695</t>
  </si>
  <si>
    <t>BS20260123-0073</t>
  </si>
  <si>
    <t>BS20260123-0072</t>
  </si>
  <si>
    <t>EGSU1071200</t>
  </si>
  <si>
    <t>EMCDDR3825</t>
  </si>
  <si>
    <t>BS20260123-0056</t>
  </si>
  <si>
    <t>BS20260123-0038</t>
  </si>
  <si>
    <t>TIIU4641898</t>
  </si>
  <si>
    <t>EMCDDR3715</t>
  </si>
  <si>
    <t>BS20260123-0057</t>
  </si>
  <si>
    <t>BS20260123-0039</t>
  </si>
  <si>
    <t>TIIU5220614</t>
  </si>
  <si>
    <t>EMCXCD5854</t>
  </si>
  <si>
    <t>BS20260123-0054</t>
  </si>
  <si>
    <t>BS20260123-0053</t>
  </si>
  <si>
    <t>EGSU2014340</t>
  </si>
  <si>
    <t>EMCDBX8685</t>
  </si>
  <si>
    <t>NO CO-QSV list</t>
  </si>
  <si>
    <t xml:space="preserve">Angkor Dairy Products Co Ltd.      </t>
  </si>
  <si>
    <t xml:space="preserve">Cambodia       </t>
  </si>
  <si>
    <t>BS20260122-0701</t>
  </si>
  <si>
    <t>BS20260122-0700</t>
  </si>
  <si>
    <t>PHUOC LONG 36</t>
  </si>
  <si>
    <t>504W</t>
  </si>
  <si>
    <t>FFAU5633806</t>
  </si>
  <si>
    <t>ML-VN1225313</t>
  </si>
  <si>
    <t>00041230</t>
  </si>
  <si>
    <t>1C26TML^00041230</t>
  </si>
  <si>
    <t>BS20260122-0703</t>
  </si>
  <si>
    <t>BS20260122-0702</t>
  </si>
  <si>
    <t>UETU8379628</t>
  </si>
  <si>
    <t>ML-VN1299817</t>
  </si>
  <si>
    <t>BS20260122-0706</t>
  </si>
  <si>
    <t>BS20260122-0705</t>
  </si>
  <si>
    <t>MRSU7189818</t>
  </si>
  <si>
    <t>ML-VN1299875</t>
  </si>
  <si>
    <t>BS20260122-0695</t>
  </si>
  <si>
    <t>BS20260122-0694</t>
  </si>
  <si>
    <t>MRSU8446464</t>
  </si>
  <si>
    <t>ML-VN1302236</t>
  </si>
  <si>
    <t>BS20260122-0697</t>
  </si>
  <si>
    <t>BS20260122-0696</t>
  </si>
  <si>
    <t>MRSU8997805</t>
  </si>
  <si>
    <t>ML-VN1298136</t>
  </si>
  <si>
    <t>BS20260122-0699</t>
  </si>
  <si>
    <t>BS20260122-0698</t>
  </si>
  <si>
    <t>MRSU6692514</t>
  </si>
  <si>
    <t>ML-VN1299989</t>
  </si>
  <si>
    <t>BS20260126-0106</t>
  </si>
  <si>
    <t>BS20260122-0195</t>
  </si>
  <si>
    <t>OOCU5843734</t>
  </si>
  <si>
    <t>COAU7266072450</t>
  </si>
  <si>
    <t>BS20260128-0856</t>
  </si>
  <si>
    <t>BS20260121-0204</t>
  </si>
  <si>
    <t>OOCU9288250</t>
  </si>
  <si>
    <t>00025721</t>
  </si>
  <si>
    <t>1C26TAB^00025721</t>
  </si>
  <si>
    <t>BS20260126-0171</t>
  </si>
  <si>
    <t>BS20260126-0170</t>
  </si>
  <si>
    <t>GAOU6680056</t>
  </si>
  <si>
    <t>EMCDDV3375</t>
  </si>
  <si>
    <t xml:space="preserve">Tetra Pak India Private Limited    </t>
  </si>
  <si>
    <t xml:space="preserve">India          </t>
  </si>
  <si>
    <t>BS20260202-0778</t>
  </si>
  <si>
    <t>BS20260125-0059</t>
  </si>
  <si>
    <t>EGHU3949884</t>
  </si>
  <si>
    <t>EMCDBW0265</t>
  </si>
  <si>
    <t>00048263</t>
  </si>
  <si>
    <t>1C26TAA^00048263</t>
  </si>
  <si>
    <t>BS20260203-0281</t>
  </si>
  <si>
    <t>BS20260203-0280</t>
  </si>
  <si>
    <t>EGSU6215445</t>
  </si>
  <si>
    <t>EMCDDT4735</t>
  </si>
  <si>
    <t>BS20260203-0289</t>
  </si>
  <si>
    <t>BS20260203-0288</t>
  </si>
  <si>
    <t>EITU9552030</t>
  </si>
  <si>
    <t>EMCDDP8795</t>
  </si>
  <si>
    <t>BS20260203-0243</t>
  </si>
  <si>
    <t>BS20260203-0242</t>
  </si>
  <si>
    <t>GAOU6983833</t>
  </si>
  <si>
    <t>EMCCYB3665</t>
  </si>
  <si>
    <t>00050013</t>
  </si>
  <si>
    <t>1C26TAA^00050013</t>
  </si>
  <si>
    <t xml:space="preserve">S &amp; P Industries Sdn Bhd           </t>
  </si>
  <si>
    <t>BS20260202-0170</t>
  </si>
  <si>
    <t>BS20260202-0169</t>
  </si>
  <si>
    <t>TXGU4089756</t>
  </si>
  <si>
    <t>EMCDDP7875</t>
  </si>
  <si>
    <t>00048258</t>
  </si>
  <si>
    <t>1C26TAA^00048258</t>
  </si>
  <si>
    <t xml:space="preserve">Thailand       </t>
  </si>
  <si>
    <t>BS20260127-0264</t>
  </si>
  <si>
    <t>BS20260127-0263</t>
  </si>
  <si>
    <t>MAERSK NUSSFJORD</t>
  </si>
  <si>
    <t>MRSU8289956</t>
  </si>
  <si>
    <t>ML-VN1305071</t>
  </si>
  <si>
    <t>00052757</t>
  </si>
  <si>
    <t>1C26TML^00052757</t>
  </si>
  <si>
    <t>BS20260127-0266</t>
  </si>
  <si>
    <t>BS20260127-0265</t>
  </si>
  <si>
    <t>CAJU5302210</t>
  </si>
  <si>
    <t>ML-VN1370938</t>
  </si>
  <si>
    <t>Doi Kham Food Products C</t>
  </si>
  <si>
    <t>BS20260127-0275</t>
  </si>
  <si>
    <t>BS20260127-0268</t>
  </si>
  <si>
    <t>MRSU6912964</t>
  </si>
  <si>
    <t>ML-VN1301785</t>
  </si>
  <si>
    <t>Ampawa Coconut Products</t>
  </si>
  <si>
    <t>BS20260127-0297</t>
  </si>
  <si>
    <t>BS20260127-0296</t>
  </si>
  <si>
    <t>CAAU7719485</t>
  </si>
  <si>
    <t>ML-VN1302630</t>
  </si>
  <si>
    <t>00052585</t>
  </si>
  <si>
    <t>1C26TML^00052585</t>
  </si>
  <si>
    <t xml:space="preserve">Theppadungporn Coconut Co., Ltd.   </t>
  </si>
  <si>
    <t>BS20260127-0303</t>
  </si>
  <si>
    <t>BS20260127-0302</t>
  </si>
  <si>
    <t>CAAU7054482</t>
  </si>
  <si>
    <t>ML-VN1302719</t>
  </si>
  <si>
    <t xml:space="preserve">Country Fresh Dairies Co., Ltd.    </t>
  </si>
  <si>
    <t>BS20260130-0347</t>
  </si>
  <si>
    <t>BS20260130-0343</t>
  </si>
  <si>
    <t>CAAU8420586</t>
  </si>
  <si>
    <t>ML-VN1305187</t>
  </si>
  <si>
    <t>00052583</t>
  </si>
  <si>
    <t>1C26TML^00052583</t>
  </si>
  <si>
    <t>Tetra Pak Technical Training Center</t>
  </si>
  <si>
    <t>BS20260130-0050</t>
  </si>
  <si>
    <t>BS20260130-0049</t>
  </si>
  <si>
    <t>CAAU8140733</t>
  </si>
  <si>
    <t>ML-VN1302720</t>
  </si>
  <si>
    <t>BS20260130-0052</t>
  </si>
  <si>
    <t>BS20260130-0051</t>
  </si>
  <si>
    <t>UETU8518390</t>
  </si>
  <si>
    <t>ML-VN1305164</t>
  </si>
  <si>
    <t>BS20260130-0048</t>
  </si>
  <si>
    <t>BS20260130-0047</t>
  </si>
  <si>
    <t>MRSU9027230</t>
  </si>
  <si>
    <t>ML-VN1298224</t>
  </si>
  <si>
    <t>BS20260130-0083</t>
  </si>
  <si>
    <t>BS20260130-0082</t>
  </si>
  <si>
    <t>SEKU6932084</t>
  </si>
  <si>
    <t>ML-VN1302703</t>
  </si>
  <si>
    <t>BS20260130-0085</t>
  </si>
  <si>
    <t>BS20260130-0084</t>
  </si>
  <si>
    <t>MRSU9304510</t>
  </si>
  <si>
    <t>ML-VN1298254</t>
  </si>
  <si>
    <t>BS20260130-0362</t>
  </si>
  <si>
    <t>BS20260130-0216</t>
  </si>
  <si>
    <t>MRSU9034965</t>
  </si>
  <si>
    <t>ML-VN1304557</t>
  </si>
  <si>
    <t>Indolakto, PT</t>
  </si>
  <si>
    <t>BS20260127-0071</t>
  </si>
  <si>
    <t>BS20260121-0205</t>
  </si>
  <si>
    <t>EMCU6101649</t>
  </si>
  <si>
    <t>EMCDDQ1265</t>
  </si>
  <si>
    <t>00033840</t>
  </si>
  <si>
    <t>1C26TAA^00033840</t>
  </si>
  <si>
    <t>SGNCW26000013</t>
  </si>
  <si>
    <t>BS20260127-0337</t>
  </si>
  <si>
    <t>BS20260127-0335</t>
  </si>
  <si>
    <t>BSGNC26000013</t>
  </si>
  <si>
    <t>1030S</t>
  </si>
  <si>
    <t>00009193</t>
  </si>
  <si>
    <t>1C26TAA^00009193</t>
  </si>
  <si>
    <t>Abico Dairy Farm Co., Lt</t>
  </si>
  <si>
    <t>SGNCW26000121</t>
  </si>
  <si>
    <t>BS20260127-0341</t>
  </si>
  <si>
    <t>BS20260127-0339</t>
  </si>
  <si>
    <t>BSGNC26000128</t>
  </si>
  <si>
    <t>TXGU6725374</t>
  </si>
  <si>
    <t>VNSGN2544604</t>
  </si>
  <si>
    <t>00009192</t>
  </si>
  <si>
    <t>1C26TAA^00009192</t>
  </si>
  <si>
    <t>BS20260128-0184</t>
  </si>
  <si>
    <t>BS20260128-0183</t>
  </si>
  <si>
    <t>BSGNC26000129</t>
  </si>
  <si>
    <t>CAAU6328188</t>
  </si>
  <si>
    <t>VNSGN2544619</t>
  </si>
  <si>
    <t>01-New</t>
  </si>
  <si>
    <t>BS20260128-0187</t>
  </si>
  <si>
    <t>BS20260128-0186</t>
  </si>
  <si>
    <t>BSGNC26000130</t>
  </si>
  <si>
    <t>REGU5161222</t>
  </si>
  <si>
    <t>VNSGN2546985</t>
  </si>
  <si>
    <t>BS20260128-0147</t>
  </si>
  <si>
    <t>BS20260128-0146</t>
  </si>
  <si>
    <t>BSGNC26000014</t>
  </si>
  <si>
    <t>REGU5176900</t>
  </si>
  <si>
    <t>VNSGN2603322</t>
  </si>
  <si>
    <t>BS20260128-0151</t>
  </si>
  <si>
    <t>BS20260128-0150</t>
  </si>
  <si>
    <t>BSGNC26000121</t>
  </si>
  <si>
    <t>CAAU7670580</t>
  </si>
  <si>
    <t>VNSGN2603321</t>
  </si>
  <si>
    <t>BS20260128-0149</t>
  </si>
  <si>
    <t>BS20260128-0148</t>
  </si>
  <si>
    <t>BSGNC26000122</t>
  </si>
  <si>
    <t>REGU5179200</t>
  </si>
  <si>
    <t>VNSGN2602503</t>
  </si>
  <si>
    <t>BS20260128-0158</t>
  </si>
  <si>
    <t>BS20260128-0157</t>
  </si>
  <si>
    <t>BSGNC26000125</t>
  </si>
  <si>
    <t>TXGU6636702</t>
  </si>
  <si>
    <t>VNSGN2544620</t>
  </si>
  <si>
    <t>BS20260128-0160</t>
  </si>
  <si>
    <t>BS20260128-0159</t>
  </si>
  <si>
    <t>BSGNC26000126</t>
  </si>
  <si>
    <t>FFAU5927740</t>
  </si>
  <si>
    <t>VNSGN2602510</t>
  </si>
  <si>
    <t>BS20260128-0162</t>
  </si>
  <si>
    <t>BS20260128-0161</t>
  </si>
  <si>
    <t>BSGNC26000131</t>
  </si>
  <si>
    <t>REGU5262819</t>
  </si>
  <si>
    <t>VNSGN2544630</t>
  </si>
  <si>
    <t>BS20260127-0220</t>
  </si>
  <si>
    <t>BS20260127-0219</t>
  </si>
  <si>
    <t>FTAU1752907</t>
  </si>
  <si>
    <t>EMCDCA2555</t>
  </si>
  <si>
    <t>00038980</t>
  </si>
  <si>
    <t>1C26TAA^00038980</t>
  </si>
  <si>
    <t>BS20260127-0234</t>
  </si>
  <si>
    <t>BS20260127-0231</t>
  </si>
  <si>
    <t>EITU3024165</t>
  </si>
  <si>
    <t>EMCDBX7575</t>
  </si>
  <si>
    <t>BS20260127-0309</t>
  </si>
  <si>
    <t>BS20260127-0308</t>
  </si>
  <si>
    <t>EGSU3386866</t>
  </si>
  <si>
    <t>EMCDCA3205</t>
  </si>
  <si>
    <t>BS20260127-0307</t>
  </si>
  <si>
    <t>BS20260127-0306</t>
  </si>
  <si>
    <t>FYCU7038416</t>
  </si>
  <si>
    <t>EMCDCA2515</t>
  </si>
  <si>
    <t>x</t>
  </si>
  <si>
    <t>BS20260127-0179</t>
  </si>
  <si>
    <t>BS20260127-0142</t>
  </si>
  <si>
    <t>EITU3132719</t>
  </si>
  <si>
    <t>EMCDCA4005</t>
  </si>
  <si>
    <t>BS20260127-0180</t>
  </si>
  <si>
    <t>BS20260127-0139</t>
  </si>
  <si>
    <t>EGSU3461846</t>
  </si>
  <si>
    <t>EMCDCA3285</t>
  </si>
  <si>
    <t>BS20260127-0277</t>
  </si>
  <si>
    <t>BS20260127-0274</t>
  </si>
  <si>
    <t>EITU3057359</t>
  </si>
  <si>
    <t>EMCDCA3035</t>
  </si>
  <si>
    <t>BS20260127-0278</t>
  </si>
  <si>
    <t>BS20260127-0276</t>
  </si>
  <si>
    <t>EMCU6125358</t>
  </si>
  <si>
    <t>EMCDCA3515</t>
  </si>
  <si>
    <t>Superstar Coconut Products Co., Inc</t>
  </si>
  <si>
    <t>BS20260204-0374</t>
  </si>
  <si>
    <t>BS20260204-0353</t>
  </si>
  <si>
    <t>TXGU4089674</t>
  </si>
  <si>
    <t>EMCDDV5005</t>
  </si>
  <si>
    <t>00046059</t>
  </si>
  <si>
    <t>1C26TAA^00046059</t>
  </si>
  <si>
    <t>BS20260202-0245</t>
  </si>
  <si>
    <t>BS20260202-0238</t>
  </si>
  <si>
    <t>EGSU9359153</t>
  </si>
  <si>
    <t>EMCDDP9975</t>
  </si>
  <si>
    <t>BS20260127-1140</t>
  </si>
  <si>
    <t>BS20260127-1139</t>
  </si>
  <si>
    <t>GAOU6472999</t>
  </si>
  <si>
    <t>EMCDDM5225</t>
  </si>
  <si>
    <t>00038973</t>
  </si>
  <si>
    <t>1C26TAA^00038973</t>
  </si>
  <si>
    <t>BS20260128-0879</t>
  </si>
  <si>
    <t>BS20260128-0878</t>
  </si>
  <si>
    <t>TIIU5048784</t>
  </si>
  <si>
    <t>SGNCW26002152</t>
  </si>
  <si>
    <t>BS20260202-0201</t>
  </si>
  <si>
    <t>BS20260202-0200</t>
  </si>
  <si>
    <t>BSGNC26002157</t>
  </si>
  <si>
    <t>REGU5195109</t>
  </si>
  <si>
    <t>VNSGN2544555</t>
  </si>
  <si>
    <t>00011429</t>
  </si>
  <si>
    <t>1C26TAA^00011429</t>
  </si>
  <si>
    <t>BS20260202-0203</t>
  </si>
  <si>
    <t>BS20260202-0202</t>
  </si>
  <si>
    <t>BSGNC26002158</t>
  </si>
  <si>
    <t>TXGU7966838</t>
  </si>
  <si>
    <t>VNSGN2544633</t>
  </si>
  <si>
    <t xml:space="preserve">
BS20260128-0832</t>
  </si>
  <si>
    <t>BS20260128-0831</t>
  </si>
  <si>
    <t>EGSU9552624</t>
  </si>
  <si>
    <t>EMCDDQ2035</t>
  </si>
  <si>
    <t>00033841</t>
  </si>
  <si>
    <t>1C26TAA^00033841</t>
  </si>
  <si>
    <t>SGNCW26002154</t>
  </si>
  <si>
    <t>BS20260131-0314</t>
  </si>
  <si>
    <t>BS20260131-0313</t>
  </si>
  <si>
    <t>BSGNC26002162</t>
  </si>
  <si>
    <t>CAAU9085116</t>
  </si>
  <si>
    <t>VNSGN2538279</t>
  </si>
  <si>
    <t>00011415</t>
  </si>
  <si>
    <t>1C26TAA^00011415</t>
  </si>
  <si>
    <t>SGNCW26002155</t>
  </si>
  <si>
    <t>BS20260131-0354</t>
  </si>
  <si>
    <t>BS20260131-0353</t>
  </si>
  <si>
    <t>BSGNC26002163</t>
  </si>
  <si>
    <t>REGU5151008</t>
  </si>
  <si>
    <t>VNSGN2603525</t>
  </si>
  <si>
    <t>00011432</t>
  </si>
  <si>
    <t>1C26TAA^00011432</t>
  </si>
  <si>
    <t>BS20260128-0887</t>
  </si>
  <si>
    <t>BS20260128-0884</t>
  </si>
  <si>
    <t>OOCU9287989</t>
  </si>
  <si>
    <t>BS20260202-0096</t>
  </si>
  <si>
    <t>BS20260202-0095</t>
  </si>
  <si>
    <t>BSGNC26002152</t>
  </si>
  <si>
    <t>CAIU9618579</t>
  </si>
  <si>
    <t>VNSGN2544568</t>
  </si>
  <si>
    <t>COAU7266101754</t>
  </si>
  <si>
    <t>BS20260203-0788</t>
  </si>
  <si>
    <t>BS20260203-0784</t>
  </si>
  <si>
    <t>MTT SENARI</t>
  </si>
  <si>
    <t>029S</t>
  </si>
  <si>
    <t>OOCU9293744</t>
  </si>
  <si>
    <t>00033792</t>
  </si>
  <si>
    <t>1C26TAB^00033792</t>
  </si>
  <si>
    <t>BS20260203-0339</t>
  </si>
  <si>
    <t>BS20260203-0333</t>
  </si>
  <si>
    <t>CSGU6114300</t>
  </si>
  <si>
    <t>BS20260202-0231</t>
  </si>
  <si>
    <t>BS20260202-0223</t>
  </si>
  <si>
    <t>BSGNC26002171</t>
  </si>
  <si>
    <t>REGU5216881</t>
  </si>
  <si>
    <t>VNSGN2603390</t>
  </si>
  <si>
    <t>BS20260203-0340</t>
  </si>
  <si>
    <t>BS20260203-0334</t>
  </si>
  <si>
    <t>OOCU9286719</t>
  </si>
  <si>
    <t>BS20260131-0293</t>
  </si>
  <si>
    <t>BS20260131-0288</t>
  </si>
  <si>
    <t>BSGNC26002164</t>
  </si>
  <si>
    <t>CAAU5993460</t>
  </si>
  <si>
    <t>VNSGN2603545</t>
  </si>
  <si>
    <t>BS20260131-0289</t>
  </si>
  <si>
    <t>BS20260131-0284</t>
  </si>
  <si>
    <t>BSGNC26002166</t>
  </si>
  <si>
    <t>REGU5150980</t>
  </si>
  <si>
    <t>VNSGN2603329</t>
  </si>
  <si>
    <t>BS20260131-0290</t>
  </si>
  <si>
    <t>BS20260131-0285</t>
  </si>
  <si>
    <t>BSGNC26002167</t>
  </si>
  <si>
    <t>REGU5211468</t>
  </si>
  <si>
    <t>VNSGN2603519</t>
  </si>
  <si>
    <t>BS20260131-0291</t>
  </si>
  <si>
    <t>BS20260131-0286</t>
  </si>
  <si>
    <t>BSGNC26002168</t>
  </si>
  <si>
    <t>TXGU6871086</t>
  </si>
  <si>
    <t>VNSGN2603543</t>
  </si>
  <si>
    <t>SGNCW26002165</t>
  </si>
  <si>
    <t>BS20260131-0292</t>
  </si>
  <si>
    <t>BS20260131-0287</t>
  </si>
  <si>
    <t>BSGNC26002169</t>
  </si>
  <si>
    <t>TXGU7333228</t>
  </si>
  <si>
    <t>VNSGN2603533</t>
  </si>
  <si>
    <t>00011430</t>
  </si>
  <si>
    <t>1C26TAA^00011430</t>
  </si>
  <si>
    <t>BS20260203-0341</t>
  </si>
  <si>
    <t>BS20260203-0335</t>
  </si>
  <si>
    <t>CSGU6613910</t>
  </si>
  <si>
    <t>COAU7266101755</t>
  </si>
  <si>
    <t>BS20260203-0338</t>
  </si>
  <si>
    <t>BS20260203-0332</t>
  </si>
  <si>
    <t>FFAU3431581</t>
  </si>
  <si>
    <t>00036804</t>
  </si>
  <si>
    <t>1C26TAB^00036804</t>
  </si>
  <si>
    <t>BS20260203-0342</t>
  </si>
  <si>
    <t>BS20260203-0336</t>
  </si>
  <si>
    <t>FFAU5671318</t>
  </si>
  <si>
    <t>BS20260203-0343</t>
  </si>
  <si>
    <t>BS20260203-0337</t>
  </si>
  <si>
    <t>OOCU9287762</t>
  </si>
  <si>
    <t>COAU7266101764</t>
  </si>
  <si>
    <t>BS20260203-0785</t>
  </si>
  <si>
    <t>BS20260203-0781</t>
  </si>
  <si>
    <t>FFAU6376683</t>
  </si>
  <si>
    <t>00033766</t>
  </si>
  <si>
    <t>1C26TAB^00033766</t>
  </si>
  <si>
    <t>BS20260203-0786</t>
  </si>
  <si>
    <t>BS20260203-0782</t>
  </si>
  <si>
    <t>CSNU8840893</t>
  </si>
  <si>
    <t>BS20260203-0787</t>
  </si>
  <si>
    <t>BS20260203-0783</t>
  </si>
  <si>
    <t>OOCU9755061</t>
  </si>
  <si>
    <t>BS20260202-0236</t>
  </si>
  <si>
    <t>BS20260202-0234</t>
  </si>
  <si>
    <t>BSGNC26002170</t>
  </si>
  <si>
    <t>REGU5183900</t>
  </si>
  <si>
    <t>VNSGN2544626</t>
  </si>
  <si>
    <t>BS20260202-0124</t>
  </si>
  <si>
    <t>BS20260202-0123</t>
  </si>
  <si>
    <t>BSGNC26002172</t>
  </si>
  <si>
    <t>REGU5141530</t>
  </si>
  <si>
    <t>VNSGN2603500</t>
  </si>
  <si>
    <t>BS20260131-0357</t>
  </si>
  <si>
    <t>BS20260131-0356</t>
  </si>
  <si>
    <t>BSGNC26002154</t>
  </si>
  <si>
    <t>REGU5234099</t>
  </si>
  <si>
    <t>VNSGN2604461</t>
  </si>
  <si>
    <t>BS20260131-0279</t>
  </si>
  <si>
    <t>BS20260131-0278</t>
  </si>
  <si>
    <t>BSGNC26002155</t>
  </si>
  <si>
    <t>CIPU5271173</t>
  </si>
  <si>
    <t>VNSGN2604456</t>
  </si>
  <si>
    <t>SGNCW26002156</t>
  </si>
  <si>
    <t>BS20260202-0099</t>
  </si>
  <si>
    <t>BS20260202-0098</t>
  </si>
  <si>
    <t>BSGNC26002156</t>
  </si>
  <si>
    <t>00011367</t>
  </si>
  <si>
    <t>1C26TAA^00011367</t>
  </si>
  <si>
    <t>REGU5220562</t>
  </si>
  <si>
    <t>VNSGN2538451</t>
  </si>
  <si>
    <t>BS20260202-0150</t>
  </si>
  <si>
    <t>BS20260202-0147</t>
  </si>
  <si>
    <t>BSGNC26002160</t>
  </si>
  <si>
    <t>REGU5257303</t>
  </si>
  <si>
    <t>VNSGN2604203</t>
  </si>
  <si>
    <t>BS20260127-0136</t>
  </si>
  <si>
    <t>BS20260119-0092</t>
  </si>
  <si>
    <t>MRSU6956793</t>
  </si>
  <si>
    <t>ML-VN1305045</t>
  </si>
  <si>
    <t>BS20260127-0137</t>
  </si>
  <si>
    <t>BS20260119-0093</t>
  </si>
  <si>
    <t>CAAU4718084</t>
  </si>
  <si>
    <t>ML-VN1305051</t>
  </si>
  <si>
    <t>00052405</t>
  </si>
  <si>
    <t>1C26TML^00052405</t>
  </si>
  <si>
    <t>BS20260127-0076</t>
  </si>
  <si>
    <t>BS20260127-0075</t>
  </si>
  <si>
    <t>CAJU5007410</t>
  </si>
  <si>
    <t>ML-VN1305055</t>
  </si>
  <si>
    <t>COAU7266071940</t>
  </si>
  <si>
    <t>BS20260128-0391</t>
  </si>
  <si>
    <t>BS20260128-0389</t>
  </si>
  <si>
    <t>WAN HAI 317</t>
  </si>
  <si>
    <t>W239 </t>
  </si>
  <si>
    <t>TLLU7844479</t>
  </si>
  <si>
    <t>00024089</t>
  </si>
  <si>
    <t>1C26TAB^00024089</t>
  </si>
  <si>
    <t>BS20260128-0278</t>
  </si>
  <si>
    <t>BS20260128-0277</t>
  </si>
  <si>
    <t>CSNU8820726</t>
  </si>
  <si>
    <t>BS20260128-0282</t>
  </si>
  <si>
    <t>BS20260128-0281</t>
  </si>
  <si>
    <t>OOCU9945740</t>
  </si>
  <si>
    <t>BS20260128-0387</t>
  </si>
  <si>
    <t>BS20260128-0386</t>
  </si>
  <si>
    <t>OOCU8764222</t>
  </si>
  <si>
    <t>BS20260127-1232</t>
  </si>
  <si>
    <t>BS20260127-1230</t>
  </si>
  <si>
    <t>CAAU9923040</t>
  </si>
  <si>
    <t>ML-VN1301722</t>
  </si>
  <si>
    <t>BS20260129-0277</t>
  </si>
  <si>
    <t>BS20260129-0275</t>
  </si>
  <si>
    <t>MRSU8378523</t>
  </si>
  <si>
    <t>ML-VN1301703</t>
  </si>
  <si>
    <t xml:space="preserve">Eastcoast Freight Concepts         </t>
  </si>
  <si>
    <t>BS20260127-1238</t>
  </si>
  <si>
    <t>BS20260127-1237</t>
  </si>
  <si>
    <t>GCXU6268293</t>
  </si>
  <si>
    <t>ML-VN1301686</t>
  </si>
  <si>
    <t>00046288</t>
  </si>
  <si>
    <t>1C26TML^00046288</t>
  </si>
  <si>
    <t xml:space="preserve">Franklin Baker, Incorporated       </t>
  </si>
  <si>
    <t xml:space="preserve">DAVAO PORT                  </t>
  </si>
  <si>
    <t>BS20260130-0373</t>
  </si>
  <si>
    <t>BS20260130-0372</t>
  </si>
  <si>
    <t>Erasmus Leo</t>
  </si>
  <si>
    <t>MRSU7424666</t>
  </si>
  <si>
    <t>ML-VN1305161</t>
  </si>
  <si>
    <t>00052150</t>
  </si>
  <si>
    <t>1C26TML^00052150</t>
  </si>
  <si>
    <t>BS20260130-0375</t>
  </si>
  <si>
    <t>BS20260130-0374</t>
  </si>
  <si>
    <t>MRSU7898855</t>
  </si>
  <si>
    <t>ML-VN1370970</t>
  </si>
  <si>
    <t>BS20260130-0377</t>
  </si>
  <si>
    <t>BS20260130-0376</t>
  </si>
  <si>
    <t>YM CONSTANCY</t>
  </si>
  <si>
    <t>063A</t>
  </si>
  <si>
    <t>BSIU8394850</t>
  </si>
  <si>
    <t>EMCDDP8095</t>
  </si>
  <si>
    <t>00040958</t>
  </si>
  <si>
    <t>1C26TAA^00040958</t>
  </si>
  <si>
    <t>SGNCW26003311</t>
  </si>
  <si>
    <t>BS20260130-0676</t>
  </si>
  <si>
    <t>BS20260130-0675</t>
  </si>
  <si>
    <t>BSGNC26003311</t>
  </si>
  <si>
    <t>KOTA NEKAD</t>
  </si>
  <si>
    <t>0241S</t>
  </si>
  <si>
    <t>FTAU2267070</t>
  </si>
  <si>
    <t>VNSGN2544645</t>
  </si>
  <si>
    <t>00011422</t>
  </si>
  <si>
    <t>1C26TAA^00011422</t>
  </si>
  <si>
    <t xml:space="preserve">Del Monte Philippines, Inc.        </t>
  </si>
  <si>
    <t>BS20260202-0304</t>
  </si>
  <si>
    <t>BS20260202-0300</t>
  </si>
  <si>
    <t>0356-457N</t>
  </si>
  <si>
    <t>TGBU8066993</t>
  </si>
  <si>
    <t>EMCDDP9695</t>
  </si>
  <si>
    <t>00044186</t>
  </si>
  <si>
    <t>1C26TAA^00044186</t>
  </si>
  <si>
    <t>BS20260202-0303</t>
  </si>
  <si>
    <t>BS20260202-0301</t>
  </si>
  <si>
    <t>EMCU6411813</t>
  </si>
  <si>
    <t>EMCDBW0725</t>
  </si>
  <si>
    <t>BS20260205-0126</t>
  </si>
  <si>
    <t>BS20260205-0125</t>
  </si>
  <si>
    <t>EGSU3777346</t>
  </si>
  <si>
    <t>EMCDBZ3135</t>
  </si>
  <si>
    <t>00046054</t>
  </si>
  <si>
    <t>1C26TAA^00046054</t>
  </si>
  <si>
    <t xml:space="preserve">Gotemba Tetra Pak L.L.C.           </t>
  </si>
  <si>
    <t xml:space="preserve">Japan          </t>
  </si>
  <si>
    <t xml:space="preserve">YOKOHAMA                    </t>
  </si>
  <si>
    <t>BS20260204-0330</t>
  </si>
  <si>
    <t>BS20260204-0329</t>
  </si>
  <si>
    <t>EVER WAFT</t>
  </si>
  <si>
    <t>1726-011N</t>
  </si>
  <si>
    <t>EGSU6515421</t>
  </si>
  <si>
    <t>EMCDDP3485</t>
  </si>
  <si>
    <t>00046940</t>
  </si>
  <si>
    <t>1C26TAA^00046940</t>
  </si>
  <si>
    <t>COAU7266426280</t>
  </si>
  <si>
    <t>BS20260205-0142</t>
  </si>
  <si>
    <t>BS20260205-0141</t>
  </si>
  <si>
    <t>037S</t>
  </si>
  <si>
    <t>CSNU8672758</t>
  </si>
  <si>
    <t>00033878</t>
  </si>
  <si>
    <t>400k Shipping cert fee</t>
  </si>
  <si>
    <t>1C26TAB^00033878</t>
  </si>
  <si>
    <t>COAU7266669560</t>
  </si>
  <si>
    <t>BS20260209-0306</t>
  </si>
  <si>
    <t>BS20260209-0305</t>
  </si>
  <si>
    <t>041S</t>
  </si>
  <si>
    <t>CSNU8957621</t>
  </si>
  <si>
    <t>00034984 &amp; 00035124</t>
  </si>
  <si>
    <t>1C26TAB^00034984 &amp; 00035124</t>
  </si>
  <si>
    <t>BS20260203-0278</t>
  </si>
  <si>
    <t>BS20260203-0276</t>
  </si>
  <si>
    <t>FFAU5792583</t>
  </si>
  <si>
    <t>EMCDDT3755</t>
  </si>
  <si>
    <t>00048266</t>
  </si>
  <si>
    <t>1C26TAA^00048266</t>
  </si>
  <si>
    <t>BS20260203-0283</t>
  </si>
  <si>
    <t>BS20260203-0282</t>
  </si>
  <si>
    <t>EMCU1834983</t>
  </si>
  <si>
    <t>EMCDDT4765</t>
  </si>
  <si>
    <t>BS20260203-0287</t>
  </si>
  <si>
    <t>BS20260203-0286</t>
  </si>
  <si>
    <t>EGSU6240010</t>
  </si>
  <si>
    <t>EMCDDT4235</t>
  </si>
  <si>
    <t>COAU7265645762</t>
  </si>
  <si>
    <t>BS20260129-0326</t>
  </si>
  <si>
    <t>BS20260129-0325</t>
  </si>
  <si>
    <t>FFAU6070100</t>
  </si>
  <si>
    <t>00025158</t>
  </si>
  <si>
    <t>1C26TAB^00025158</t>
  </si>
  <si>
    <t>BS20260209-0322</t>
  </si>
  <si>
    <t>BS20260209-0321</t>
  </si>
  <si>
    <t>102B</t>
  </si>
  <si>
    <t>EGSU6549720</t>
  </si>
  <si>
    <t>EMCCYG5675</t>
  </si>
  <si>
    <t>00048236</t>
  </si>
  <si>
    <t>1C26TAA^00048236</t>
  </si>
  <si>
    <t>BS20260130-0349</t>
  </si>
  <si>
    <t>BS20260130-0348</t>
  </si>
  <si>
    <t>GCXU6293911</t>
  </si>
  <si>
    <t>ML-VN1302601</t>
  </si>
  <si>
    <t>BS20260121-0078</t>
  </si>
  <si>
    <t>BS20260121-0077</t>
  </si>
  <si>
    <t>OOCU6389539</t>
  </si>
  <si>
    <t xml:space="preserve">VN-ID 26/06/003149 </t>
  </si>
  <si>
    <t>BS20260130-0165</t>
  </si>
  <si>
    <t>BS20260130-0164</t>
  </si>
  <si>
    <t>MRSU7928040</t>
  </si>
  <si>
    <t>ML-VN1305157</t>
  </si>
  <si>
    <t>BS20260130-0163</t>
  </si>
  <si>
    <t>BS20260130-0162</t>
  </si>
  <si>
    <t>MRSU8094086</t>
  </si>
  <si>
    <t>ML-VN1305040</t>
  </si>
  <si>
    <t>DDP</t>
  </si>
  <si>
    <t>BS20260130-0275</t>
  </si>
  <si>
    <t>BS20260130-0273</t>
  </si>
  <si>
    <t>UETU7841691</t>
  </si>
  <si>
    <t>ML-VN1305132</t>
  </si>
  <si>
    <t>BS20260130-0336</t>
  </si>
  <si>
    <t>BS20260130-0335</t>
  </si>
  <si>
    <t>EITU9544415</t>
  </si>
  <si>
    <t>EMCDDM5155</t>
  </si>
  <si>
    <t>BS20260130-0340</t>
  </si>
  <si>
    <t>BS20260130-0337</t>
  </si>
  <si>
    <t>EMCU1524988</t>
  </si>
  <si>
    <t>EMCDDM5955</t>
  </si>
  <si>
    <t>SGNCW25050539</t>
  </si>
  <si>
    <t>BS20260130-0918</t>
  </si>
  <si>
    <t>BS20260130-0916</t>
  </si>
  <si>
    <t>BSGNC26001778</t>
  </si>
  <si>
    <t>REGU5240722</t>
  </si>
  <si>
    <t>VNSGN2538272</t>
  </si>
  <si>
    <t>00011425</t>
  </si>
  <si>
    <t>1C26TAA^00011425</t>
  </si>
  <si>
    <t>BS20260130-0920</t>
  </si>
  <si>
    <t>BS20260130-0919</t>
  </si>
  <si>
    <t>BSGNC26002073</t>
  </si>
  <si>
    <t>CAAU7668290</t>
  </si>
  <si>
    <t>VNSGN2548697</t>
  </si>
  <si>
    <t>SGNCW26002074</t>
  </si>
  <si>
    <t>BS20260130-0886</t>
  </si>
  <si>
    <t>BS20260130-0885</t>
  </si>
  <si>
    <t>BSGNC26002074</t>
  </si>
  <si>
    <t>CIPU5270388</t>
  </si>
  <si>
    <t>VNSGN2604451</t>
  </si>
  <si>
    <t>00011423</t>
  </si>
  <si>
    <t>1C26TAA^00011423</t>
  </si>
  <si>
    <t>BS20260131-0166</t>
  </si>
  <si>
    <t>BS20260131-0169</t>
  </si>
  <si>
    <t>BSGNC26003538</t>
  </si>
  <si>
    <t>FTAU2278536</t>
  </si>
  <si>
    <t>VNSGN2544647</t>
  </si>
  <si>
    <t xml:space="preserve">DHL Supply Chain (Thailand) Ltd.   </t>
  </si>
  <si>
    <t>BS20260130-0494</t>
  </si>
  <si>
    <t>BS20260130-0492</t>
  </si>
  <si>
    <t>BSGNC26002075</t>
  </si>
  <si>
    <t>REGU5244266</t>
  </si>
  <si>
    <t>VNSGN2604470</t>
  </si>
  <si>
    <t>SGNCW25047761</t>
  </si>
  <si>
    <t>BS20260130-0486</t>
  </si>
  <si>
    <t>BS20260130-0479</t>
  </si>
  <si>
    <t>BSGNC26002076</t>
  </si>
  <si>
    <t>TXGU7080789</t>
  </si>
  <si>
    <t>VNSGN2544559</t>
  </si>
  <si>
    <t>00011424</t>
  </si>
  <si>
    <t>1C26TAA^00011424</t>
  </si>
  <si>
    <t>BS20260130-0491</t>
  </si>
  <si>
    <t>BS20260130-0487</t>
  </si>
  <si>
    <t>BSGNC26001628</t>
  </si>
  <si>
    <t>REGU5156550</t>
  </si>
  <si>
    <t>VNSGN2538280</t>
  </si>
  <si>
    <t>BS20260130-0505</t>
  </si>
  <si>
    <t>BS20260130-0496</t>
  </si>
  <si>
    <t>BSGNC25050539</t>
  </si>
  <si>
    <t>TXGU6727736</t>
  </si>
  <si>
    <t>VNSGN2548671</t>
  </si>
  <si>
    <t>BS20260130-0501</t>
  </si>
  <si>
    <t>BS20260130-0499</t>
  </si>
  <si>
    <t>BSGNC25050540</t>
  </si>
  <si>
    <t>REGU5223427</t>
  </si>
  <si>
    <t>VNSGN2546957</t>
  </si>
  <si>
    <t>BS20260130-0503</t>
  </si>
  <si>
    <t>BS20260130-0502</t>
  </si>
  <si>
    <t>BSGNC25047761</t>
  </si>
  <si>
    <t>CAAU7670889</t>
  </si>
  <si>
    <t>VNSGN2548666</t>
  </si>
  <si>
    <t>Europe &amp; Asia Beverages</t>
  </si>
  <si>
    <t>Myanmar</t>
  </si>
  <si>
    <t>YANGON</t>
  </si>
  <si>
    <t>BS20260131-0271</t>
  </si>
  <si>
    <t>BS20260131-0270</t>
  </si>
  <si>
    <t>ERASMUS LEO</t>
  </si>
  <si>
    <t>MRSU8985430</t>
  </si>
  <si>
    <t>ML-VN1294254</t>
  </si>
  <si>
    <t>00052153</t>
  </si>
  <si>
    <t>1C26TML^00052153</t>
  </si>
  <si>
    <t>BS20260131-0273</t>
  </si>
  <si>
    <t>BS20260131-0272</t>
  </si>
  <si>
    <t>UETU7596505</t>
  </si>
  <si>
    <t>ML-VN1302780</t>
  </si>
  <si>
    <t>BS20260131-0281</t>
  </si>
  <si>
    <t>BS20260131-0280</t>
  </si>
  <si>
    <t>BSGNC26002165</t>
  </si>
  <si>
    <t>CAAU8287010</t>
  </si>
  <si>
    <t>VNSGN2603528</t>
  </si>
  <si>
    <t>SGNCW26004592</t>
  </si>
  <si>
    <t>BS20260224-0171</t>
  </si>
  <si>
    <t>BS20260224-0170</t>
  </si>
  <si>
    <t>BSGNC26004594</t>
  </si>
  <si>
    <t>SITC ZHEJIANG</t>
  </si>
  <si>
    <t>2605N</t>
  </si>
  <si>
    <t>REGU5218380</t>
  </si>
  <si>
    <t>VNSGN2545785</t>
  </si>
  <si>
    <t>00015973</t>
  </si>
  <si>
    <t>1C26TAA^00015973</t>
  </si>
  <si>
    <t>BS20260227-0678</t>
  </si>
  <si>
    <t>BS20260227-0671</t>
  </si>
  <si>
    <t>052B</t>
  </si>
  <si>
    <t>EGSU3337199</t>
  </si>
  <si>
    <t>00068312</t>
  </si>
  <si>
    <t>1C26TAA^00068312</t>
  </si>
  <si>
    <t>BS20260227-0680</t>
  </si>
  <si>
    <t>BS20260227-0679</t>
  </si>
  <si>
    <t>EGSU6341905</t>
  </si>
  <si>
    <t>BS20260227-0683</t>
  </si>
  <si>
    <t>BS20260227-0682</t>
  </si>
  <si>
    <t>EGSU6344139</t>
  </si>
  <si>
    <t>BS20260227-0685</t>
  </si>
  <si>
    <t>BS20260227-0684</t>
  </si>
  <si>
    <t>EGSU1158888</t>
  </si>
  <si>
    <t>EMCXBB8794</t>
  </si>
  <si>
    <t>00068343</t>
  </si>
  <si>
    <t>1C26TAA^00068343</t>
  </si>
  <si>
    <t>BS20260227-0687</t>
  </si>
  <si>
    <t>BS20260227-0686</t>
  </si>
  <si>
    <t>EISU8361648</t>
  </si>
  <si>
    <t>00064515</t>
  </si>
  <si>
    <t>1C26TAA^00064515</t>
  </si>
  <si>
    <t>BS20260227-0689</t>
  </si>
  <si>
    <t>BS20260227-0688</t>
  </si>
  <si>
    <t>TGBU9248436</t>
  </si>
  <si>
    <t>BS20260227-0691</t>
  </si>
  <si>
    <t>BS20260227-0690</t>
  </si>
  <si>
    <t>EMCU1844214</t>
  </si>
  <si>
    <t>00064516</t>
  </si>
  <si>
    <t>1C26TAA^00064516</t>
  </si>
  <si>
    <t>BS20260224-0169</t>
  </si>
  <si>
    <t>BS20260224-0168</t>
  </si>
  <si>
    <t>BSGNC26004592</t>
  </si>
  <si>
    <t>TXGU6769114</t>
  </si>
  <si>
    <t>VNSGN2538206</t>
  </si>
  <si>
    <t>BS20260205-0576</t>
  </si>
  <si>
    <t>BS20260205-0570</t>
  </si>
  <si>
    <t>EGSU9771448</t>
  </si>
  <si>
    <t>EMCDDV7425</t>
  </si>
  <si>
    <t>00046062</t>
  </si>
  <si>
    <t>1C26TAA^00046062</t>
  </si>
  <si>
    <t>BS20260204-0387</t>
  </si>
  <si>
    <t>BS20260204-0386</t>
  </si>
  <si>
    <t>TXGU5803739</t>
  </si>
  <si>
    <t>EMCDDV6225</t>
  </si>
  <si>
    <t>00046064</t>
  </si>
  <si>
    <t>1C26TAA^00046064</t>
  </si>
  <si>
    <t>BS20260202-0268</t>
  </si>
  <si>
    <t>BS20260202-0260</t>
  </si>
  <si>
    <t>EGSU6208770</t>
  </si>
  <si>
    <t>EMCDDP9825</t>
  </si>
  <si>
    <t>00040965</t>
  </si>
  <si>
    <t>1C26TAA^00040965</t>
  </si>
  <si>
    <t>Century Pacific Agricultural</t>
  </si>
  <si>
    <t>Ninoy Aquino International A</t>
  </si>
  <si>
    <t>SSGNA017217</t>
  </si>
  <si>
    <t>PR</t>
  </si>
  <si>
    <t xml:space="preserve">VN-PH 26/06/002987 </t>
  </si>
  <si>
    <t>SSGNA017218</t>
  </si>
  <si>
    <t xml:space="preserve">VN-PH 26/06/002986 </t>
  </si>
  <si>
    <t>SSGNA017216</t>
  </si>
  <si>
    <t xml:space="preserve">VN-PH 26/06/002798 </t>
  </si>
  <si>
    <t>SSGNA017219</t>
  </si>
  <si>
    <t xml:space="preserve">VN-PH 26/06/002797 </t>
  </si>
  <si>
    <t>Silvermill Natural Beverages (Pvt)</t>
  </si>
  <si>
    <t>SRI LANKA</t>
  </si>
  <si>
    <t>Colombo</t>
  </si>
  <si>
    <t>SSGNA017244</t>
  </si>
  <si>
    <t>SQ</t>
  </si>
  <si>
    <t>BS20260202-0089</t>
  </si>
  <si>
    <t>BS20260202-0082</t>
  </si>
  <si>
    <t>BSGNC26003813</t>
  </si>
  <si>
    <t>TXGU8260527</t>
  </si>
  <si>
    <t>VNSGN2603540</t>
  </si>
  <si>
    <t xml:space="preserve">Phat Food Intelligence Co., Ltd.   </t>
  </si>
  <si>
    <t xml:space="preserve">4CareINNO Co., Ltd.                </t>
  </si>
  <si>
    <t>BS20260202-0086</t>
  </si>
  <si>
    <t>BS20260202-0085</t>
  </si>
  <si>
    <t>MRSU9004657</t>
  </si>
  <si>
    <t>ML-VN1294358</t>
  </si>
  <si>
    <t>00055647</t>
  </si>
  <si>
    <t>1C26TML^00055647</t>
  </si>
  <si>
    <t>BS20260202-0298</t>
  </si>
  <si>
    <t>BS20260202-0297</t>
  </si>
  <si>
    <t>MRSU9035750</t>
  </si>
  <si>
    <t>ML-VN1294380</t>
  </si>
  <si>
    <t>BS20260202-0161</t>
  </si>
  <si>
    <t>BS20260202-0160</t>
  </si>
  <si>
    <t>EMCU8526344</t>
  </si>
  <si>
    <t>EMCDDP8485</t>
  </si>
  <si>
    <t>SGNCW26002062</t>
  </si>
  <si>
    <t>BS20260202-0157</t>
  </si>
  <si>
    <t>BS20260202-0156</t>
  </si>
  <si>
    <t>BSGNC26002062</t>
  </si>
  <si>
    <t>REGU5187037</t>
  </si>
  <si>
    <t>VNSGN2604465</t>
  </si>
  <si>
    <t>00012980</t>
  </si>
  <si>
    <t>1C26TAA^00012980</t>
  </si>
  <si>
    <t>BS20260202-0167</t>
  </si>
  <si>
    <t>BS20260202-0166</t>
  </si>
  <si>
    <t>EGSU6208791</t>
  </si>
  <si>
    <t>EMCDDP8875</t>
  </si>
  <si>
    <t>ONEYSGNG29086400</t>
  </si>
  <si>
    <t>BS20260203-0223</t>
  </si>
  <si>
    <t>BS20260203-0222</t>
  </si>
  <si>
    <t>SGNG29086400</t>
  </si>
  <si>
    <t>HAIAN VIEW</t>
  </si>
  <si>
    <t>162S</t>
  </si>
  <si>
    <t>TGBU3185789</t>
  </si>
  <si>
    <t>VN15937AS</t>
  </si>
  <si>
    <t>50420</t>
  </si>
  <si>
    <t>1K26TAD^50420</t>
  </si>
  <si>
    <t>BS20260203-0225</t>
  </si>
  <si>
    <t>BS20260203-0224</t>
  </si>
  <si>
    <t>SGNG29082700</t>
  </si>
  <si>
    <t>ONEU3096996</t>
  </si>
  <si>
    <t>VN82607AO</t>
  </si>
  <si>
    <t>BS20260203-0237</t>
  </si>
  <si>
    <t>BS20260203-0236</t>
  </si>
  <si>
    <t>TIIU4513557</t>
  </si>
  <si>
    <t>EMCDDT4305</t>
  </si>
  <si>
    <t>00048261</t>
  </si>
  <si>
    <t>1C26TAA^00048261</t>
  </si>
  <si>
    <t>BS20260203-0256</t>
  </si>
  <si>
    <t>BS20260131-0224</t>
  </si>
  <si>
    <t>FFAU7094283</t>
  </si>
  <si>
    <t>ML-VN1373158</t>
  </si>
  <si>
    <t>00052576</t>
  </si>
  <si>
    <t>1C26TML^00052576</t>
  </si>
  <si>
    <t>COAU7266282760</t>
  </si>
  <si>
    <t>BS20260204-0143</t>
  </si>
  <si>
    <t>BS20260204-0141</t>
  </si>
  <si>
    <t>206W</t>
  </si>
  <si>
    <t>CSNU8172686</t>
  </si>
  <si>
    <t>00032157</t>
  </si>
  <si>
    <t>1C26TAB^00032157</t>
  </si>
  <si>
    <t>COAU7266389970</t>
  </si>
  <si>
    <t>CENTIG CONSUMER GOODS COMPANY LIMIT</t>
  </si>
  <si>
    <t xml:space="preserve">Myanmar        </t>
  </si>
  <si>
    <t>BS20260203-1379</t>
  </si>
  <si>
    <t>BS20260203-1377</t>
  </si>
  <si>
    <t>CSGU6245296</t>
  </si>
  <si>
    <t>00032158</t>
  </si>
  <si>
    <t>1C26TAB^00032158</t>
  </si>
  <si>
    <t>BS20260203-1382</t>
  </si>
  <si>
    <t>BS20260203-1381</t>
  </si>
  <si>
    <t>FFAU6900609</t>
  </si>
  <si>
    <t>BS20260203-1384</t>
  </si>
  <si>
    <t>BS20260203-1383</t>
  </si>
  <si>
    <t>CSNU8733745</t>
  </si>
  <si>
    <t>SGNCW26002078</t>
  </si>
  <si>
    <t>BS20260204-0063</t>
  </si>
  <si>
    <t>BS20260204-0062</t>
  </si>
  <si>
    <t>BSGNC26002078</t>
  </si>
  <si>
    <t>2602S</t>
  </si>
  <si>
    <t>SUZU4033138</t>
  </si>
  <si>
    <t>VNSGN2604487</t>
  </si>
  <si>
    <t>00012287</t>
  </si>
  <si>
    <t>1C26TAA^00012287</t>
  </si>
  <si>
    <t xml:space="preserve">Food Star Co., Ltd.                </t>
  </si>
  <si>
    <t>BS20260203-1423</t>
  </si>
  <si>
    <t>BS20260203-1422</t>
  </si>
  <si>
    <t>BSGNC26002084</t>
  </si>
  <si>
    <t>NWSU4222452</t>
  </si>
  <si>
    <t>VNSGN2604328</t>
  </si>
  <si>
    <t>BS20260203-1396</t>
  </si>
  <si>
    <t>BS20260203-1394</t>
  </si>
  <si>
    <t>BSGNC26002082</t>
  </si>
  <si>
    <t>NWSU4222405</t>
  </si>
  <si>
    <t>VNSGN2604468</t>
  </si>
  <si>
    <t>BS20260203-1400</t>
  </si>
  <si>
    <t>BS20260203-1398</t>
  </si>
  <si>
    <t>BSGNC26002080</t>
  </si>
  <si>
    <t>NWSU4223593</t>
  </si>
  <si>
    <t>VNSGN2604326</t>
  </si>
  <si>
    <t>SGNCW2600207901</t>
  </si>
  <si>
    <t>BS20260203-1402</t>
  </si>
  <si>
    <t>BS20260203-1401</t>
  </si>
  <si>
    <t>BSGNC26002081</t>
  </si>
  <si>
    <t>CIPU5163693</t>
  </si>
  <si>
    <t>VNSGN2538283</t>
  </si>
  <si>
    <t>00012288</t>
  </si>
  <si>
    <t>1C26TAA^00012288</t>
  </si>
  <si>
    <t>BS20260203-1404</t>
  </si>
  <si>
    <t>BS20260203-1403</t>
  </si>
  <si>
    <t>NWSU4223274</t>
  </si>
  <si>
    <t>VNSGN2604317</t>
  </si>
  <si>
    <t>00071654</t>
  </si>
  <si>
    <t>1C26TML^00071654</t>
  </si>
  <si>
    <t>BS20260203-1406</t>
  </si>
  <si>
    <t>BS20260203-1405</t>
  </si>
  <si>
    <t>BSGNC26002086</t>
  </si>
  <si>
    <t>NWSU4222663</t>
  </si>
  <si>
    <t>VNSGN2604321</t>
  </si>
  <si>
    <t>BS20260203-1410</t>
  </si>
  <si>
    <t>BS20260203-1408</t>
  </si>
  <si>
    <t>BSGNC26002087</t>
  </si>
  <si>
    <t>NWSU4222534</t>
  </si>
  <si>
    <t>VNSGN2604327</t>
  </si>
  <si>
    <t>BS20260204-0106</t>
  </si>
  <si>
    <t>BS20260204-0105</t>
  </si>
  <si>
    <t>607S</t>
  </si>
  <si>
    <t>CAAU7086258</t>
  </si>
  <si>
    <t>ML-VN1373190</t>
  </si>
  <si>
    <t>00057270</t>
  </si>
  <si>
    <t>1C26TML^00057270</t>
  </si>
  <si>
    <t>BS20260204-0142</t>
  </si>
  <si>
    <t>BS20260204-0140</t>
  </si>
  <si>
    <t>CAAU9185727</t>
  </si>
  <si>
    <t>ML-VN1368243</t>
  </si>
  <si>
    <t>00057130</t>
  </si>
  <si>
    <t>1C26TML^00057130</t>
  </si>
  <si>
    <t>BS20260204-0169</t>
  </si>
  <si>
    <t>BS20260204-0168</t>
  </si>
  <si>
    <t>EITU9549361</t>
  </si>
  <si>
    <t>EMCDDP8805</t>
  </si>
  <si>
    <t>00048237</t>
  </si>
  <si>
    <t>1C26TAA^00048237</t>
  </si>
  <si>
    <t>SGNCW26003588</t>
  </si>
  <si>
    <t>BS20260204-0246</t>
  </si>
  <si>
    <t>BS20260204-0245</t>
  </si>
  <si>
    <t>BSGNC26003588</t>
  </si>
  <si>
    <t>NWSU4222827</t>
  </si>
  <si>
    <t>VNSGN2604490</t>
  </si>
  <si>
    <t>00011941</t>
  </si>
  <si>
    <t>1C26TAA^00011941</t>
  </si>
  <si>
    <t>COAU7266101750</t>
  </si>
  <si>
    <t>BS20260204-0139</t>
  </si>
  <si>
    <t>BS20260204-0138</t>
  </si>
  <si>
    <t>065S</t>
  </si>
  <si>
    <t>GCXU6525468</t>
  </si>
  <si>
    <t>00033057</t>
  </si>
  <si>
    <t>1C26TAB^00033057</t>
  </si>
  <si>
    <t>BS20260204-0149</t>
  </si>
  <si>
    <t>BS20260204-0148</t>
  </si>
  <si>
    <t>TRHU5420577</t>
  </si>
  <si>
    <t>BS20260204-0156</t>
  </si>
  <si>
    <t>BS20260204-0152</t>
  </si>
  <si>
    <t>CSNU8690664</t>
  </si>
  <si>
    <t>COAU7266101752</t>
  </si>
  <si>
    <t>BS20260204-0163</t>
  </si>
  <si>
    <t>BS20260204-0162</t>
  </si>
  <si>
    <t>OOCU9641407</t>
  </si>
  <si>
    <t>00033889</t>
  </si>
  <si>
    <t>1C26TAB^00033889</t>
  </si>
  <si>
    <t>BS20260204-0166</t>
  </si>
  <si>
    <t>BS20260204-0164</t>
  </si>
  <si>
    <t>FFAU5998553</t>
  </si>
  <si>
    <t>BS20260204-0235</t>
  </si>
  <si>
    <t>BS20260204-0234</t>
  </si>
  <si>
    <t>MRSU9302306</t>
  </si>
  <si>
    <t>ML-VN1305173</t>
  </si>
  <si>
    <t>00057160</t>
  </si>
  <si>
    <t>1C26TML^00057160</t>
  </si>
  <si>
    <t>BS20260204-0281</t>
  </si>
  <si>
    <t>BS20260204-0280</t>
  </si>
  <si>
    <t>UETU8180298</t>
  </si>
  <si>
    <t>ML-VN1373169</t>
  </si>
  <si>
    <t>00057176</t>
  </si>
  <si>
    <t>1C26TML^00057176</t>
  </si>
  <si>
    <t>BS20260204-0285</t>
  </si>
  <si>
    <t>BS20260204-0283</t>
  </si>
  <si>
    <t>MRSU8837514</t>
  </si>
  <si>
    <t>ML-VN1373065</t>
  </si>
  <si>
    <t>BS20260204-0181</t>
  </si>
  <si>
    <t>BS20260204-0180</t>
  </si>
  <si>
    <t>CSNU8858629</t>
  </si>
  <si>
    <t>BS20260204-0191</t>
  </si>
  <si>
    <t>BS20260204-0190</t>
  </si>
  <si>
    <t>FFAU6542059</t>
  </si>
  <si>
    <t>BS20260204-0261</t>
  </si>
  <si>
    <t>BS20260204-0257</t>
  </si>
  <si>
    <t>MRSU9011321</t>
  </si>
  <si>
    <t>ML-VN1302627</t>
  </si>
  <si>
    <t>BS20260204-0262</t>
  </si>
  <si>
    <t>BS20260204-0258</t>
  </si>
  <si>
    <t>MRSU8613469</t>
  </si>
  <si>
    <t>ML-VN1211134</t>
  </si>
  <si>
    <t>BS20260204-0259</t>
  </si>
  <si>
    <t>BS20260204-0255</t>
  </si>
  <si>
    <t>MRSU9386797</t>
  </si>
  <si>
    <t>ML-VN1211103</t>
  </si>
  <si>
    <t>BS20260204-0260</t>
  </si>
  <si>
    <t>BS20260204-0256</t>
  </si>
  <si>
    <t>MRSU8993327</t>
  </si>
  <si>
    <t>ML-VN1294249</t>
  </si>
  <si>
    <t>BS20260206-1085</t>
  </si>
  <si>
    <t>BS20260206-1084</t>
  </si>
  <si>
    <t>EGSU1245004</t>
  </si>
  <si>
    <t>EMCDDT9945</t>
  </si>
  <si>
    <t>00051174</t>
  </si>
  <si>
    <t>1C26TAA^00051174</t>
  </si>
  <si>
    <t>BS20260206-0572</t>
  </si>
  <si>
    <t>BS20260206-0528</t>
  </si>
  <si>
    <t>EGSU9807725</t>
  </si>
  <si>
    <t>EMCDDT7565</t>
  </si>
  <si>
    <t>BS20260206-0552</t>
  </si>
  <si>
    <t>BS20260206-0536</t>
  </si>
  <si>
    <t>TXGU5297250</t>
  </si>
  <si>
    <t>EMCDDT7985</t>
  </si>
  <si>
    <t>BS20260206-0556</t>
  </si>
  <si>
    <t>BS20260206-0529</t>
  </si>
  <si>
    <t>EGSU9548774</t>
  </si>
  <si>
    <t>EMCDDT7655</t>
  </si>
  <si>
    <t>00051173</t>
  </si>
  <si>
    <t>1C26TAA^00051173</t>
  </si>
  <si>
    <t>BS20260206-0555</t>
  </si>
  <si>
    <t>BS20260206-0527</t>
  </si>
  <si>
    <t>EGSU6540912</t>
  </si>
  <si>
    <t>EMCDDT7775</t>
  </si>
  <si>
    <t>BS20260206-0551</t>
  </si>
  <si>
    <t>BS20260206-0535</t>
  </si>
  <si>
    <t>EGSU1821521</t>
  </si>
  <si>
    <t>EMCDDT9905</t>
  </si>
  <si>
    <t>BS20260206-0546</t>
  </si>
  <si>
    <t>BS20260206-0530</t>
  </si>
  <si>
    <t>EGSU1093200</t>
  </si>
  <si>
    <t>EMCDDT7795</t>
  </si>
  <si>
    <t>BS20260206-0547</t>
  </si>
  <si>
    <t>BS20260206-0531</t>
  </si>
  <si>
    <t>EGSU1887107</t>
  </si>
  <si>
    <t>EMCDDT9915</t>
  </si>
  <si>
    <t>00051182</t>
  </si>
  <si>
    <t>1C26TAA^00051182</t>
  </si>
  <si>
    <t>BS20260206-0548</t>
  </si>
  <si>
    <t>BS20260206-0532</t>
  </si>
  <si>
    <t>EGSU6214731</t>
  </si>
  <si>
    <t>EMCDDT8425</t>
  </si>
  <si>
    <t>BS20260206-0549</t>
  </si>
  <si>
    <t>BS20260206-0533</t>
  </si>
  <si>
    <t>EGSU9556379</t>
  </si>
  <si>
    <t>EMCDDT7785</t>
  </si>
  <si>
    <t>BS20260206-0550</t>
  </si>
  <si>
    <t>BS20260206-0534</t>
  </si>
  <si>
    <t>TXGU7471090</t>
  </si>
  <si>
    <t>EMCDDT9485</t>
  </si>
  <si>
    <t>BS20260206-0542</t>
  </si>
  <si>
    <t>BS20260206-0526</t>
  </si>
  <si>
    <t>TXGU8320190</t>
  </si>
  <si>
    <t>EMCDDT9395</t>
  </si>
  <si>
    <t>00051170</t>
  </si>
  <si>
    <t>1C26TAA^00051170</t>
  </si>
  <si>
    <t>SGNCW26002159</t>
  </si>
  <si>
    <t>BS20260209-0940</t>
  </si>
  <si>
    <t>BS20260209-0939</t>
  </si>
  <si>
    <t>BSGNC26002415</t>
  </si>
  <si>
    <t>REGU5159760</t>
  </si>
  <si>
    <t>VNSGN2548869</t>
  </si>
  <si>
    <t>00013357</t>
  </si>
  <si>
    <t>1C26TAA^00013357</t>
  </si>
  <si>
    <t>BS20260206-0553</t>
  </si>
  <si>
    <t>BS20260206-0537</t>
  </si>
  <si>
    <t>EGSU6551898</t>
  </si>
  <si>
    <t>EMCDDT9725</t>
  </si>
  <si>
    <t>BS20260206-0557</t>
  </si>
  <si>
    <t>BS20260206-0522</t>
  </si>
  <si>
    <t>EGSU1160273</t>
  </si>
  <si>
    <t>EMCDDT9385</t>
  </si>
  <si>
    <t>BS20260209-0937</t>
  </si>
  <si>
    <t>BS20260209-0936</t>
  </si>
  <si>
    <t>BSGNC26002414</t>
  </si>
  <si>
    <t>CIPU5159435</t>
  </si>
  <si>
    <t>VNSGN2548876</t>
  </si>
  <si>
    <t>BS20260206-1087</t>
  </si>
  <si>
    <t>BS20260206-1086</t>
  </si>
  <si>
    <t>EGSU1121364</t>
  </si>
  <si>
    <t>EMCDDT9425</t>
  </si>
  <si>
    <t>BS20260204-0918</t>
  </si>
  <si>
    <t>BS20260204-0906</t>
  </si>
  <si>
    <t>BSGNC26003590</t>
  </si>
  <si>
    <t>AMPU8002359</t>
  </si>
  <si>
    <t>VNSGN2538286</t>
  </si>
  <si>
    <t xml:space="preserve">Doi Kham Food Products Co., Ltd.   </t>
  </si>
  <si>
    <t>BS20260204-0914</t>
  </si>
  <si>
    <t>BS20260204-0911</t>
  </si>
  <si>
    <t>BSGNC26003589</t>
  </si>
  <si>
    <t>SUZU4030890</t>
  </si>
  <si>
    <t>VNSGN2604486</t>
  </si>
  <si>
    <t>COAU7266255140</t>
  </si>
  <si>
    <t>BS20260204-0922</t>
  </si>
  <si>
    <t>BS20260127-0188</t>
  </si>
  <si>
    <t>OOCU8877168</t>
  </si>
  <si>
    <t>00033886</t>
  </si>
  <si>
    <t>1C26TAB^00033886</t>
  </si>
  <si>
    <t>BS20260204-1077</t>
  </si>
  <si>
    <t>BS20260204-1076</t>
  </si>
  <si>
    <t>TGBU9209511</t>
  </si>
  <si>
    <t>COAU7266072700</t>
  </si>
  <si>
    <t>BS20260204-1081</t>
  </si>
  <si>
    <t>BS20260204-1079</t>
  </si>
  <si>
    <t>OOCU9328856</t>
  </si>
  <si>
    <t>00033917</t>
  </si>
  <si>
    <t>1C26TAB^00033917</t>
  </si>
  <si>
    <t xml:space="preserve">Kuang Chuan Dairy Co., Ltd         </t>
  </si>
  <si>
    <t xml:space="preserve">KAOHSIUNG                   </t>
  </si>
  <si>
    <t>BS20260205-0316</t>
  </si>
  <si>
    <t>BS20260205-0315</t>
  </si>
  <si>
    <t>TXGU7391420</t>
  </si>
  <si>
    <t>EMCDDT4295</t>
  </si>
  <si>
    <t>00046067</t>
  </si>
  <si>
    <t>1C26TAA^00046067</t>
  </si>
  <si>
    <t>BS20260205-0344</t>
  </si>
  <si>
    <t>BS20260205-0343</t>
  </si>
  <si>
    <t>BSGNC26003591</t>
  </si>
  <si>
    <t>FFAU5928330</t>
  </si>
  <si>
    <t>VNSGN2538261</t>
  </si>
  <si>
    <t>BS20260205-0349</t>
  </si>
  <si>
    <t>BS20260205-0348</t>
  </si>
  <si>
    <t>BSGNC26003592</t>
  </si>
  <si>
    <t>CIPU5134020</t>
  </si>
  <si>
    <t>VNSGN2538285</t>
  </si>
  <si>
    <t>BS20260205-0360</t>
  </si>
  <si>
    <t>BS20260205-0351</t>
  </si>
  <si>
    <t>BSGNC26002083</t>
  </si>
  <si>
    <t>REGU5264679</t>
  </si>
  <si>
    <t>VNSGN2538284</t>
  </si>
  <si>
    <t>BS20260205-0362</t>
  </si>
  <si>
    <t>BS20260205-0361</t>
  </si>
  <si>
    <t>BSGNC26002079</t>
  </si>
  <si>
    <t>NWSU4222766</t>
  </si>
  <si>
    <t>VNSGN2604323</t>
  </si>
  <si>
    <t>BS20260205-0319</t>
  </si>
  <si>
    <t>BS20260205-0318</t>
  </si>
  <si>
    <t>MRSU8365531</t>
  </si>
  <si>
    <t>ML-VN1318505</t>
  </si>
  <si>
    <t>00057258</t>
  </si>
  <si>
    <t>1C26TML^00057258</t>
  </si>
  <si>
    <t>BS20260205-0407</t>
  </si>
  <si>
    <t>BS20260205-0406</t>
  </si>
  <si>
    <t>CAAU6364499</t>
  </si>
  <si>
    <t>ML-VN1318439</t>
  </si>
  <si>
    <t>BS20260205-0409</t>
  </si>
  <si>
    <t>BS20260205-0408</t>
  </si>
  <si>
    <t>GAOU7067856</t>
  </si>
  <si>
    <t>ML-VN1373105</t>
  </si>
  <si>
    <t xml:space="preserve">Dutch Mill Co., Ltd.               </t>
  </si>
  <si>
    <t>BS20260205-0955</t>
  </si>
  <si>
    <t>BS20260205-0954</t>
  </si>
  <si>
    <t>NUUK MAERSK</t>
  </si>
  <si>
    <t>UETU8467539</t>
  </si>
  <si>
    <t>ML-VN1318430</t>
  </si>
  <si>
    <t>00071157</t>
  </si>
  <si>
    <t>1C26TML^00071157</t>
  </si>
  <si>
    <t>BS20260205-0958</t>
  </si>
  <si>
    <t>BS20260205-0957</t>
  </si>
  <si>
    <t>MRSU9383118</t>
  </si>
  <si>
    <t>ML-VN1318583</t>
  </si>
  <si>
    <t>00061981</t>
  </si>
  <si>
    <t>1C26TML^00061981</t>
  </si>
  <si>
    <t>BS20260205-0970</t>
  </si>
  <si>
    <t>BS20260205-0969</t>
  </si>
  <si>
    <t>MRSU8478559</t>
  </si>
  <si>
    <t>ML-VN1318574</t>
  </si>
  <si>
    <t>BS20260205-0972</t>
  </si>
  <si>
    <t>BS20260205-0971</t>
  </si>
  <si>
    <t>MRSU8613216</t>
  </si>
  <si>
    <t>ML-VN1294389</t>
  </si>
  <si>
    <t>BS20260206-0129</t>
  </si>
  <si>
    <t>BS20260206-0128</t>
  </si>
  <si>
    <t>MRSU8070572</t>
  </si>
  <si>
    <t>ML-VN1373028</t>
  </si>
  <si>
    <t>BS20260205-0984</t>
  </si>
  <si>
    <t>BS20260205-0981</t>
  </si>
  <si>
    <t>BS20260206-0023</t>
  </si>
  <si>
    <t>BS20260206-0022</t>
  </si>
  <si>
    <t>MRSU9027225</t>
  </si>
  <si>
    <t>ML-VN1294243</t>
  </si>
  <si>
    <t>BS20260206-0025</t>
  </si>
  <si>
    <t>BS20260206-0024</t>
  </si>
  <si>
    <t>MRSU9386903</t>
  </si>
  <si>
    <t>ML-VN1373068</t>
  </si>
  <si>
    <t>BS20260206-0142</t>
  </si>
  <si>
    <t>BS20260206-0140</t>
  </si>
  <si>
    <t>EGSU1525005</t>
  </si>
  <si>
    <t>EMCCYB4895</t>
  </si>
  <si>
    <t>00048233</t>
  </si>
  <si>
    <t>1C26TAA^00048233</t>
  </si>
  <si>
    <t>SGNG25768700</t>
  </si>
  <si>
    <t>BS20260206-0170</t>
  </si>
  <si>
    <t>BS20260206-0167</t>
  </si>
  <si>
    <t>ACX CRYSTAL</t>
  </si>
  <si>
    <t>322N</t>
  </si>
  <si>
    <t>ONEU1701336</t>
  </si>
  <si>
    <t>VN46174AP</t>
  </si>
  <si>
    <t>52407</t>
  </si>
  <si>
    <t>1K26TAD^52407</t>
  </si>
  <si>
    <t xml:space="preserve">Wei-chuan Foods Corp. Tou Liu      </t>
  </si>
  <si>
    <t>BS20260206-0190</t>
  </si>
  <si>
    <t>BS20260206-0188</t>
  </si>
  <si>
    <t>EGSU1708602</t>
  </si>
  <si>
    <t>EMCDDT8045</t>
  </si>
  <si>
    <t>00046068</t>
  </si>
  <si>
    <t>1C26TAA^00046068</t>
  </si>
  <si>
    <t>BS20260206-0908</t>
  </si>
  <si>
    <t>BS20260126-0119</t>
  </si>
  <si>
    <t>CAAU7046620</t>
  </si>
  <si>
    <t>ML-VN1324007</t>
  </si>
  <si>
    <t>00063397</t>
  </si>
  <si>
    <t>1C26TML^00063397</t>
  </si>
  <si>
    <t>BS20260206-0612</t>
  </si>
  <si>
    <t>BS20260206-0610</t>
  </si>
  <si>
    <t>EMCU6367310</t>
  </si>
  <si>
    <t>EMCCVY3265</t>
  </si>
  <si>
    <t>00051183</t>
  </si>
  <si>
    <t>1C26TAA^00051183</t>
  </si>
  <si>
    <t xml:space="preserve">COCO HARVEST INC                   </t>
  </si>
  <si>
    <t>BS20260206-1062</t>
  </si>
  <si>
    <t>BS20260206-1061</t>
  </si>
  <si>
    <t>0357-444N</t>
  </si>
  <si>
    <t>EGSU6548045</t>
  </si>
  <si>
    <t>EMCCYG6655</t>
  </si>
  <si>
    <t>00048229</t>
  </si>
  <si>
    <t>1C26TAA^00048229</t>
  </si>
  <si>
    <t>BS20260206-1066</t>
  </si>
  <si>
    <t>BS20260206-1065</t>
  </si>
  <si>
    <t>EGSU6204800</t>
  </si>
  <si>
    <t>EMCCYG6025</t>
  </si>
  <si>
    <t>00048230</t>
  </si>
  <si>
    <t>1C26TAA^00048230</t>
  </si>
  <si>
    <t>BS20260207-0256</t>
  </si>
  <si>
    <t>BS20260207-0255</t>
  </si>
  <si>
    <t>EGSU3724032</t>
  </si>
  <si>
    <t>EMCDDT3115</t>
  </si>
  <si>
    <t>00048231</t>
  </si>
  <si>
    <t>1C26TAA^00048231</t>
  </si>
  <si>
    <t>BS20260206-1069</t>
  </si>
  <si>
    <t>BS20260206-1068</t>
  </si>
  <si>
    <t>EGSU6165426</t>
  </si>
  <si>
    <t>EMCDDT3685</t>
  </si>
  <si>
    <t>BS20260207-0258</t>
  </si>
  <si>
    <t>BS20260207-0257</t>
  </si>
  <si>
    <t>EITU9537669</t>
  </si>
  <si>
    <t>EMCDDT4255</t>
  </si>
  <si>
    <t>Kuala Lumpur International A</t>
  </si>
  <si>
    <t>S26AHCM0016649</t>
  </si>
  <si>
    <t xml:space="preserve">VN-MY 26/06/003739 </t>
  </si>
  <si>
    <t>Nestle Philippines, Inc.</t>
  </si>
  <si>
    <t>PHILIPPINES</t>
  </si>
  <si>
    <t>S26AHCM0016648</t>
  </si>
  <si>
    <t>CI</t>
  </si>
  <si>
    <t>Oatside (Thailand) Limited</t>
  </si>
  <si>
    <t>THAILAND</t>
  </si>
  <si>
    <t>SUVARNABHUMI AIRPORT</t>
  </si>
  <si>
    <t>SSGNA017304</t>
  </si>
  <si>
    <t>TG</t>
  </si>
  <si>
    <t>BS20260207-0195</t>
  </si>
  <si>
    <t>BS20260207-0192</t>
  </si>
  <si>
    <t>EGSU9540217</t>
  </si>
  <si>
    <t>EMCDDT4835</t>
  </si>
  <si>
    <t>00051196</t>
  </si>
  <si>
    <t>1C26TAA^00051196</t>
  </si>
  <si>
    <t>BS20260207-0165</t>
  </si>
  <si>
    <t>BS20260206-1659</t>
  </si>
  <si>
    <t>TIIU4508416</t>
  </si>
  <si>
    <t>EMCDDT9535</t>
  </si>
  <si>
    <t>BS20260207-0197</t>
  </si>
  <si>
    <t>BS20260207-0196</t>
  </si>
  <si>
    <t>EGSU6216776</t>
  </si>
  <si>
    <t>EMCDDP4895</t>
  </si>
  <si>
    <t>BS20260207-0166</t>
  </si>
  <si>
    <t>BS20260206-1663</t>
  </si>
  <si>
    <t>EITU9547559</t>
  </si>
  <si>
    <t>EMCDDP4975</t>
  </si>
  <si>
    <t>00051198</t>
  </si>
  <si>
    <t>1C26TAA^00051198</t>
  </si>
  <si>
    <t>BS20260207-0200</t>
  </si>
  <si>
    <t>BS20260207-0199</t>
  </si>
  <si>
    <t>EGSU9589650</t>
  </si>
  <si>
    <t>EMCDDT8025</t>
  </si>
  <si>
    <t>BS20260207-0168</t>
  </si>
  <si>
    <t>BS20260206-1668</t>
  </si>
  <si>
    <t>EITU9319029</t>
  </si>
  <si>
    <t>EMCDDT7695</t>
  </si>
  <si>
    <t>00051188</t>
  </si>
  <si>
    <t>1C26TAA^00051188</t>
  </si>
  <si>
    <t>BS20260207-0155</t>
  </si>
  <si>
    <t>BS20260206-1669</t>
  </si>
  <si>
    <t>EGSU9615321</t>
  </si>
  <si>
    <t>EMCDDN5585</t>
  </si>
  <si>
    <t>BS20260207-0156</t>
  </si>
  <si>
    <t>BS20260206-1670</t>
  </si>
  <si>
    <t>EITU9547570</t>
  </si>
  <si>
    <t>EMCDDT9935</t>
  </si>
  <si>
    <t>BS20260207-0158</t>
  </si>
  <si>
    <t>BS20260206-1672</t>
  </si>
  <si>
    <t>EGSU9362455</t>
  </si>
  <si>
    <t>EMCDDN5565</t>
  </si>
  <si>
    <t>BS20260207-0157</t>
  </si>
  <si>
    <t>BS20260206-1671</t>
  </si>
  <si>
    <t>EGSU6234002</t>
  </si>
  <si>
    <t>EMCDDT7915</t>
  </si>
  <si>
    <t>BS20260207-0159</t>
  </si>
  <si>
    <t>BS20260206-1673</t>
  </si>
  <si>
    <t>EGSU1481870</t>
  </si>
  <si>
    <t>EMCDDT7615</t>
  </si>
  <si>
    <t>BS20260207-0160</t>
  </si>
  <si>
    <t>BS20260206-1674</t>
  </si>
  <si>
    <t>EGSU6544693</t>
  </si>
  <si>
    <t>EMCDDT8085</t>
  </si>
  <si>
    <t>BS20260207-0161</t>
  </si>
  <si>
    <t>BS20260206-1675</t>
  </si>
  <si>
    <t>TIIU5045677</t>
  </si>
  <si>
    <t>EMCCYJ7425</t>
  </si>
  <si>
    <t>00051194</t>
  </si>
  <si>
    <t>1C26TAA^00051194</t>
  </si>
  <si>
    <t>BS20260207-0162</t>
  </si>
  <si>
    <t>BS20260206-1676</t>
  </si>
  <si>
    <t>EGSU1645741</t>
  </si>
  <si>
    <t>EMCDDT7595</t>
  </si>
  <si>
    <t>BS20260207-0169</t>
  </si>
  <si>
    <t>BS20260206-1677</t>
  </si>
  <si>
    <t>EITU9525713</t>
  </si>
  <si>
    <t>EMCDDT7805</t>
  </si>
  <si>
    <t>BS20260207-0163</t>
  </si>
  <si>
    <t>BS20260206-1678</t>
  </si>
  <si>
    <t>EGSU9433311</t>
  </si>
  <si>
    <t>EMCDBW8225</t>
  </si>
  <si>
    <t>BS20260207-0170</t>
  </si>
  <si>
    <t>BS20260206-1679</t>
  </si>
  <si>
    <t>EITU9533025</t>
  </si>
  <si>
    <t>EMCDDT7825</t>
  </si>
  <si>
    <t>00051179</t>
  </si>
  <si>
    <t>1C26TAA^00051179</t>
  </si>
  <si>
    <t>BS20260207-0171</t>
  </si>
  <si>
    <t>BS20260206-1680</t>
  </si>
  <si>
    <t>EGSU9698007</t>
  </si>
  <si>
    <t>EMCDDT7545</t>
  </si>
  <si>
    <t>BS20260207-0164</t>
  </si>
  <si>
    <t>BS20260206-1681</t>
  </si>
  <si>
    <t>EGSU1210570</t>
  </si>
  <si>
    <t>EMCDDT8055</t>
  </si>
  <si>
    <t>BS20260207-0167</t>
  </si>
  <si>
    <t>BS20260206-1666</t>
  </si>
  <si>
    <t>EGSU6255514</t>
  </si>
  <si>
    <t>EMCCYJ6915</t>
  </si>
  <si>
    <t xml:space="preserve">NUTRI ASIA INC                     </t>
  </si>
  <si>
    <t>BS20260302-0024</t>
  </si>
  <si>
    <t>BS20260302-0023</t>
  </si>
  <si>
    <t>BSGNC26004583</t>
  </si>
  <si>
    <t>REGU5202954</t>
  </si>
  <si>
    <t xml:space="preserve">Dali InHouse Mfg. Warehouse        </t>
  </si>
  <si>
    <t>BS20260209-1527</t>
  </si>
  <si>
    <t>BS20260209-1526</t>
  </si>
  <si>
    <t>BSGNC26003323</t>
  </si>
  <si>
    <t>REGU1241021</t>
  </si>
  <si>
    <t>VNSGN2547813</t>
  </si>
  <si>
    <t xml:space="preserve">Europe &amp; Asia Beverages Co,. Ltd.  </t>
  </si>
  <si>
    <t>BS20260209-0151</t>
  </si>
  <si>
    <t>BS20260209-0150</t>
  </si>
  <si>
    <t>0548-091S</t>
  </si>
  <si>
    <t>EITU9578605</t>
  </si>
  <si>
    <t>EMCDBY2585</t>
  </si>
  <si>
    <t>00049927</t>
  </si>
  <si>
    <t>1C26TAA^00049927</t>
  </si>
  <si>
    <t>BS20260209-0169</t>
  </si>
  <si>
    <t>BS20260209-0168</t>
  </si>
  <si>
    <t>EGHU3177414</t>
  </si>
  <si>
    <t>EMCCVY5835</t>
  </si>
  <si>
    <t>BS20260209-0190</t>
  </si>
  <si>
    <t>BS20260209-0176</t>
  </si>
  <si>
    <t>GCXU6063734</t>
  </si>
  <si>
    <t>EMCDBW9455</t>
  </si>
  <si>
    <t>00049925</t>
  </si>
  <si>
    <t>1C26TAA^00049925</t>
  </si>
  <si>
    <t xml:space="preserve">Sari Segar Husada, PT              </t>
  </si>
  <si>
    <t>BS20260209-0358</t>
  </si>
  <si>
    <t>BS20260209-0357</t>
  </si>
  <si>
    <t>BSGNC26002159</t>
  </si>
  <si>
    <t>REGU5136934</t>
  </si>
  <si>
    <t>VNSGN2546828</t>
  </si>
  <si>
    <t>SGNCW26002185</t>
  </si>
  <si>
    <t>BS20260209-0361</t>
  </si>
  <si>
    <t>BS20260209-0360</t>
  </si>
  <si>
    <t>BSGNC26002185</t>
  </si>
  <si>
    <t>REGU5151970</t>
  </si>
  <si>
    <t>VNSGN2536440</t>
  </si>
  <si>
    <t>00013355</t>
  </si>
  <si>
    <t>1C26TAA^00013355</t>
  </si>
  <si>
    <t>SGNCW26002188</t>
  </si>
  <si>
    <t>BS20260209-0367</t>
  </si>
  <si>
    <t>BS20260209-0366</t>
  </si>
  <si>
    <t>BSGNC26002188</t>
  </si>
  <si>
    <t>REGU5136404</t>
  </si>
  <si>
    <t>VNSGN2547818</t>
  </si>
  <si>
    <t>00013358</t>
  </si>
  <si>
    <t>1C26TAA^00013358</t>
  </si>
  <si>
    <t>SGNCW26002189</t>
  </si>
  <si>
    <t>BS20260209-0369</t>
  </si>
  <si>
    <t>BS20260209-0368</t>
  </si>
  <si>
    <t>BSGNC26002189</t>
  </si>
  <si>
    <t>FFAU6382515</t>
  </si>
  <si>
    <t>VNSGN2536435</t>
  </si>
  <si>
    <t>00013356</t>
  </si>
  <si>
    <t>1C26TAA^00013356</t>
  </si>
  <si>
    <t>BS20260209-0383</t>
  </si>
  <si>
    <t>BS20260209-0382</t>
  </si>
  <si>
    <t>BSGNC26002190</t>
  </si>
  <si>
    <t>REGU5192413</t>
  </si>
  <si>
    <t>VNSGN2536439</t>
  </si>
  <si>
    <t>BS20260209-0403</t>
  </si>
  <si>
    <t>BS20260209-0398</t>
  </si>
  <si>
    <t>BSGNC26002191</t>
  </si>
  <si>
    <t>TXGU8256851</t>
  </si>
  <si>
    <t>VNSGN2536436</t>
  </si>
  <si>
    <t>BS20260209-0425</t>
  </si>
  <si>
    <t>BS20260209-0424</t>
  </si>
  <si>
    <t>BSGNC26002192</t>
  </si>
  <si>
    <t>CAAU7665326</t>
  </si>
  <si>
    <t>VNSGN2608206</t>
  </si>
  <si>
    <t>BS20260209-0409</t>
  </si>
  <si>
    <t>BS20260209-0408</t>
  </si>
  <si>
    <t>BSGNC26002193</t>
  </si>
  <si>
    <t>REGU5193153</t>
  </si>
  <si>
    <t>VNSGN2608204</t>
  </si>
  <si>
    <t>BS20260209-0423</t>
  </si>
  <si>
    <t>BS20260209-0422</t>
  </si>
  <si>
    <t>BSGNC26002404</t>
  </si>
  <si>
    <t>REGU5159668</t>
  </si>
  <si>
    <t>VNSGN2604313</t>
  </si>
  <si>
    <t>BS20260209-0407</t>
  </si>
  <si>
    <t>BS20260209-0406</t>
  </si>
  <si>
    <t>BSGNC26002405</t>
  </si>
  <si>
    <t>TGBU7907489</t>
  </si>
  <si>
    <t>VNSGN2546826</t>
  </si>
  <si>
    <t>BS20260209-0575</t>
  </si>
  <si>
    <t>BS20260209-0566</t>
  </si>
  <si>
    <t>BSGNC26002406</t>
  </si>
  <si>
    <t>FFAU6382114</t>
  </si>
  <si>
    <t>VNSGN2602635</t>
  </si>
  <si>
    <t>BS20260209-0576</t>
  </si>
  <si>
    <t>BS20260209-0567</t>
  </si>
  <si>
    <t>BSGNC26002407</t>
  </si>
  <si>
    <t>REGU5177825</t>
  </si>
  <si>
    <t>VNSGN2536432</t>
  </si>
  <si>
    <t>BS20260209-1334</t>
  </si>
  <si>
    <t>BS20260209-1333</t>
  </si>
  <si>
    <t>UETU8038806</t>
  </si>
  <si>
    <t>ML-VN1329122</t>
  </si>
  <si>
    <t>00063465</t>
  </si>
  <si>
    <t>1C26TML^00063465</t>
  </si>
  <si>
    <t>BS20260209-1464</t>
  </si>
  <si>
    <t>BS20260209-1463</t>
  </si>
  <si>
    <t>TXGU7344665</t>
  </si>
  <si>
    <t>EMCCYG5485</t>
  </si>
  <si>
    <t>00049924</t>
  </si>
  <si>
    <t>1C26TAA^00049924</t>
  </si>
  <si>
    <t>F&amp;N Beverages Manufacturing Sdn Bhd</t>
  </si>
  <si>
    <t>BS20260210-0100</t>
  </si>
  <si>
    <t>BS20260202-0133</t>
  </si>
  <si>
    <t>EGSU9891757</t>
  </si>
  <si>
    <t>EMCDBW9115</t>
  </si>
  <si>
    <t>00051172</t>
  </si>
  <si>
    <t>1C26TAA^00051172</t>
  </si>
  <si>
    <t>BS20260209-1466</t>
  </si>
  <si>
    <t>BS20260209-1465</t>
  </si>
  <si>
    <t>EGSU6429909</t>
  </si>
  <si>
    <t>EMCCYG5455</t>
  </si>
  <si>
    <t>00050211</t>
  </si>
  <si>
    <t>1C26TAA^00050211</t>
  </si>
  <si>
    <t>BS20260209-1478</t>
  </si>
  <si>
    <t>BS20260209-1476</t>
  </si>
  <si>
    <t>TXGU5655550</t>
  </si>
  <si>
    <t>EMCCYG5475</t>
  </si>
  <si>
    <t>BS20260209-1475</t>
  </si>
  <si>
    <t>BS20260209-1473</t>
  </si>
  <si>
    <t>EGSU1826170</t>
  </si>
  <si>
    <t>EMCCYG7475</t>
  </si>
  <si>
    <t>BS20260209-1481</t>
  </si>
  <si>
    <t>BS20260209-1480</t>
  </si>
  <si>
    <t>EGSU9874472</t>
  </si>
  <si>
    <t>EMCCYG6965</t>
  </si>
  <si>
    <t>BS20260209-1488</t>
  </si>
  <si>
    <t>BS20260209-1487</t>
  </si>
  <si>
    <t>FFAU5167930</t>
  </si>
  <si>
    <t>EMCCYG5735</t>
  </si>
  <si>
    <t>BS20260209-1486</t>
  </si>
  <si>
    <t>BS20260209-1485</t>
  </si>
  <si>
    <t>EGSU6625286</t>
  </si>
  <si>
    <t>EMCDBW9035</t>
  </si>
  <si>
    <t>SGNCW26002697</t>
  </si>
  <si>
    <t xml:space="preserve">Korea, Rep. of </t>
  </si>
  <si>
    <t>BS20260209-1345</t>
  </si>
  <si>
    <t>BS20260206-0399</t>
  </si>
  <si>
    <t>BSGNC26002697</t>
  </si>
  <si>
    <t>2602N</t>
  </si>
  <si>
    <t>TXGU5411039</t>
  </si>
  <si>
    <t>VNSGN2604349</t>
  </si>
  <si>
    <t>00013871</t>
  </si>
  <si>
    <t>1C26TAA^00013871</t>
  </si>
  <si>
    <t>BS20260210-0138</t>
  </si>
  <si>
    <t>BS20260206-0409</t>
  </si>
  <si>
    <t>SAWASDEE INCHEON</t>
  </si>
  <si>
    <t>TRHU7369371</t>
  </si>
  <si>
    <t>EMCCYG7375</t>
  </si>
  <si>
    <t>00050210</t>
  </si>
  <si>
    <t>1C26TAA^00050210</t>
  </si>
  <si>
    <t>SGNCW26003445</t>
  </si>
  <si>
    <t>BS20260210-0154</t>
  </si>
  <si>
    <t>BS20260210-0153</t>
  </si>
  <si>
    <t>BSGNC26003445</t>
  </si>
  <si>
    <t>0242S</t>
  </si>
  <si>
    <t>REGU5241652</t>
  </si>
  <si>
    <t>VNSGN2547769</t>
  </si>
  <si>
    <t>00013518</t>
  </si>
  <si>
    <t>1C26TAA^00013518</t>
  </si>
  <si>
    <t>COAU7266282740</t>
  </si>
  <si>
    <t>BS20260211-0052</t>
  </si>
  <si>
    <t>BS20260211-0051</t>
  </si>
  <si>
    <t>135S</t>
  </si>
  <si>
    <t>OOCU6387449</t>
  </si>
  <si>
    <t>00034985</t>
  </si>
  <si>
    <t>1C26TAB^00034985</t>
  </si>
  <si>
    <t>COAU7266282741</t>
  </si>
  <si>
    <t>BS20260211-0054</t>
  </si>
  <si>
    <t>BS20260211-0053</t>
  </si>
  <si>
    <t>CSNU7683320</t>
  </si>
  <si>
    <t>00036805</t>
  </si>
  <si>
    <t>1C26TAB^00036805</t>
  </si>
  <si>
    <t>COAU7266282742</t>
  </si>
  <si>
    <t>BS20260211-0181</t>
  </si>
  <si>
    <t>BS20260211-0180</t>
  </si>
  <si>
    <t>CSNU8066880</t>
  </si>
  <si>
    <t>00035326</t>
  </si>
  <si>
    <t>1C26TAB^00035326</t>
  </si>
  <si>
    <t>BS20260211-0059</t>
  </si>
  <si>
    <t>BS20260211-0058</t>
  </si>
  <si>
    <t>CSNU8559119</t>
  </si>
  <si>
    <t>BS20260211-0063</t>
  </si>
  <si>
    <t>BS20260211-0062</t>
  </si>
  <si>
    <t>CSGU6259788</t>
  </si>
  <si>
    <t>COAU7266282745</t>
  </si>
  <si>
    <t>BS20260211-0066</t>
  </si>
  <si>
    <t>BS20260211-0065</t>
  </si>
  <si>
    <t>OOCU6382853</t>
  </si>
  <si>
    <t>00035327</t>
  </si>
  <si>
    <t>1C26TAB^00035327</t>
  </si>
  <si>
    <t>BS20260211-0074</t>
  </si>
  <si>
    <t>BS20260211-0071</t>
  </si>
  <si>
    <t>OOCU7343419</t>
  </si>
  <si>
    <t>BS20260211-0077</t>
  </si>
  <si>
    <t>BS20260211-0076</t>
  </si>
  <si>
    <t>OOCU9624082</t>
  </si>
  <si>
    <t>BS20260211-0081</t>
  </si>
  <si>
    <t>BS20260211-0080</t>
  </si>
  <si>
    <t>OOCU5912630</t>
  </si>
  <si>
    <t>BS20260211-0084</t>
  </si>
  <si>
    <t>BS20260211-0083</t>
  </si>
  <si>
    <t>CSNU8726704</t>
  </si>
  <si>
    <t>COAU7266282750</t>
  </si>
  <si>
    <t>BS20260211-0088</t>
  </si>
  <si>
    <t>BS20260211-0087</t>
  </si>
  <si>
    <t>CSNU7549707</t>
  </si>
  <si>
    <t>00035315</t>
  </si>
  <si>
    <t>1C26TAB^00035315</t>
  </si>
  <si>
    <t>BS20260211-0099</t>
  </si>
  <si>
    <t>BS20260211-0098</t>
  </si>
  <si>
    <t>TIIU5770020</t>
  </si>
  <si>
    <t>BS20260211-0104</t>
  </si>
  <si>
    <t>BS20260211-0103</t>
  </si>
  <si>
    <t>OOCU5829947</t>
  </si>
  <si>
    <t>BS20260211-0321</t>
  </si>
  <si>
    <t>BS20260211-0107</t>
  </si>
  <si>
    <t>OOCU9283047</t>
  </si>
  <si>
    <t>BS20260211-0112</t>
  </si>
  <si>
    <t>BS20260211-0109</t>
  </si>
  <si>
    <t>CSNU7082314</t>
  </si>
  <si>
    <t>BS20260211-0113</t>
  </si>
  <si>
    <t>BS20260211-0110</t>
  </si>
  <si>
    <t>CSNU8231916</t>
  </si>
  <si>
    <t>BS20260211-0114</t>
  </si>
  <si>
    <t>BS20260211-0111</t>
  </si>
  <si>
    <t>CSNU7659725</t>
  </si>
  <si>
    <t>COAU7266072120</t>
  </si>
  <si>
    <t>BS20260210-0129</t>
  </si>
  <si>
    <t>BS20260210-0128</t>
  </si>
  <si>
    <t>EVER BRAVE</t>
  </si>
  <si>
    <t>097W</t>
  </si>
  <si>
    <t>CSNU5805477</t>
  </si>
  <si>
    <t>00035319</t>
  </si>
  <si>
    <t>1C26TAB^00035319</t>
  </si>
  <si>
    <t>COAU7266072130</t>
  </si>
  <si>
    <t>BS20260210-0127</t>
  </si>
  <si>
    <t>BS20260210-0126</t>
  </si>
  <si>
    <t>CSNU8707469</t>
  </si>
  <si>
    <t>00035317</t>
  </si>
  <si>
    <t>1C26TAB^00035317</t>
  </si>
  <si>
    <t>BS20260210-0134</t>
  </si>
  <si>
    <t>BS20260210-0133</t>
  </si>
  <si>
    <t>FFAU3484431</t>
  </si>
  <si>
    <t>BS20260210-0136</t>
  </si>
  <si>
    <t>BS20260205-0302</t>
  </si>
  <si>
    <t>FFAU7040625</t>
  </si>
  <si>
    <t>BS20260210-0135</t>
  </si>
  <si>
    <t>BS20260202-0141</t>
  </si>
  <si>
    <t>CSNU5879422</t>
  </si>
  <si>
    <t>COAU7266498199</t>
  </si>
  <si>
    <t>BS20260210-0147</t>
  </si>
  <si>
    <t>BS20260203-0148</t>
  </si>
  <si>
    <t>TIIU6413665</t>
  </si>
  <si>
    <t>00035318</t>
  </si>
  <si>
    <t>1C26TAB^00035318</t>
  </si>
  <si>
    <t xml:space="preserve">LAEM CHABANG                </t>
  </si>
  <si>
    <t>COAU7266498198</t>
  </si>
  <si>
    <t>BS20260210-0152</t>
  </si>
  <si>
    <t>BS20260204-0078</t>
  </si>
  <si>
    <t>CSNU7543592</t>
  </si>
  <si>
    <t>00035320</t>
  </si>
  <si>
    <t>1C26TAB^00035320</t>
  </si>
  <si>
    <t>SGNCW25045737</t>
  </si>
  <si>
    <t>BS20260211-0175</t>
  </si>
  <si>
    <t>BS20260211-0174</t>
  </si>
  <si>
    <t>BSGNC25045742</t>
  </si>
  <si>
    <t>W240</t>
  </si>
  <si>
    <t>REGU5162949</t>
  </si>
  <si>
    <t>VNSGN2604320</t>
  </si>
  <si>
    <t>00015661</t>
  </si>
  <si>
    <t>1C26TAA^00015661</t>
  </si>
  <si>
    <t>BS20260211-0179</t>
  </si>
  <si>
    <t>BS20260211-0176</t>
  </si>
  <si>
    <t>BSGNC26002555</t>
  </si>
  <si>
    <t>NWSU4222468</t>
  </si>
  <si>
    <t>VNSGN2547734</t>
  </si>
  <si>
    <t>BS20260211-0244</t>
  </si>
  <si>
    <t>BS20260211-0239</t>
  </si>
  <si>
    <t>BSGNC25045737</t>
  </si>
  <si>
    <t>REGU5188270</t>
  </si>
  <si>
    <t>VNSGN2547980</t>
  </si>
  <si>
    <t>BS20260211-0764</t>
  </si>
  <si>
    <t>BS20260211-0763</t>
  </si>
  <si>
    <t>OOCU9554848</t>
  </si>
  <si>
    <t>BS20260211-0766</t>
  </si>
  <si>
    <t>BS20260211-0765</t>
  </si>
  <si>
    <t>OOCU9157326</t>
  </si>
  <si>
    <t>BS20260211-0770</t>
  </si>
  <si>
    <t>BS20260211-0767</t>
  </si>
  <si>
    <t>SELU4265884</t>
  </si>
  <si>
    <t>BS20260211-0772</t>
  </si>
  <si>
    <t>BS20260211-0771</t>
  </si>
  <si>
    <t>CSGU6243288</t>
  </si>
  <si>
    <t>BS20260211-0774</t>
  </si>
  <si>
    <t>BS20260211-0773</t>
  </si>
  <si>
    <t>OOCU9275062</t>
  </si>
  <si>
    <t>BS20260212-0184</t>
  </si>
  <si>
    <t>BS20260212-0183</t>
  </si>
  <si>
    <t>608S</t>
  </si>
  <si>
    <t>MRSU9408556</t>
  </si>
  <si>
    <t>ML-VN1323828</t>
  </si>
  <si>
    <t>00068755</t>
  </si>
  <si>
    <t>1C26TML^00068755</t>
  </si>
  <si>
    <t>BS20260212-0186</t>
  </si>
  <si>
    <t>BS20260212-0185</t>
  </si>
  <si>
    <t>CAAU9607951</t>
  </si>
  <si>
    <t>ML-VN1324761</t>
  </si>
  <si>
    <t>00068721</t>
  </si>
  <si>
    <t>1C26TML^00068721</t>
  </si>
  <si>
    <t>BS20260212-0104</t>
  </si>
  <si>
    <t>BS20260212-0083</t>
  </si>
  <si>
    <t>MRSU6721042</t>
  </si>
  <si>
    <t>ML-VN1323840</t>
  </si>
  <si>
    <t>00068726</t>
  </si>
  <si>
    <t>1C26TML^00068726</t>
  </si>
  <si>
    <t>BS20260212-0103</t>
  </si>
  <si>
    <t>BS20260212-0082</t>
  </si>
  <si>
    <t>MRSU9407077</t>
  </si>
  <si>
    <t>ML-VN1323857</t>
  </si>
  <si>
    <t>BS20260212-0095</t>
  </si>
  <si>
    <t>BS20260212-0074</t>
  </si>
  <si>
    <t>MRSU7461926</t>
  </si>
  <si>
    <t>ML-VN1323920</t>
  </si>
  <si>
    <t>BS20260212-0096</t>
  </si>
  <si>
    <t>BS20260212-0075</t>
  </si>
  <si>
    <t>MRSU9380309</t>
  </si>
  <si>
    <t>ML-VN1323852</t>
  </si>
  <si>
    <t>BS20260212-0097</t>
  </si>
  <si>
    <t>BS20260212-0076</t>
  </si>
  <si>
    <t>MRSU9418657</t>
  </si>
  <si>
    <t>ML-VN1271450</t>
  </si>
  <si>
    <t>BS20260212-0105</t>
  </si>
  <si>
    <t>BS20260212-0084</t>
  </si>
  <si>
    <t>MRSU6853727</t>
  </si>
  <si>
    <t>ML-VN1323835</t>
  </si>
  <si>
    <t>00068727</t>
  </si>
  <si>
    <t>1C26TML^00068727</t>
  </si>
  <si>
    <t>BS20260212-0098</t>
  </si>
  <si>
    <t>BS20260212-0077</t>
  </si>
  <si>
    <t>SEKU6998559</t>
  </si>
  <si>
    <t>ML-VN1323833</t>
  </si>
  <si>
    <t>BS20260212-0099</t>
  </si>
  <si>
    <t>BS20260212-0078</t>
  </si>
  <si>
    <t>FFAU7467350</t>
  </si>
  <si>
    <t>ML-VN1324731</t>
  </si>
  <si>
    <t>BS20260212-0100</t>
  </si>
  <si>
    <t>BS20260212-0079</t>
  </si>
  <si>
    <t>MRSU8551670</t>
  </si>
  <si>
    <t>ML-VN1323822</t>
  </si>
  <si>
    <t>BS20260212-0101</t>
  </si>
  <si>
    <t>BS20260212-0080</t>
  </si>
  <si>
    <t>BS20260212-0102</t>
  </si>
  <si>
    <t>BS20260212-0081</t>
  </si>
  <si>
    <t>BS20260212-0122</t>
  </si>
  <si>
    <t>BS20260212-0090</t>
  </si>
  <si>
    <t>CAAU4981275</t>
  </si>
  <si>
    <t>ML-VN1307963</t>
  </si>
  <si>
    <t>SGNCW25047765</t>
  </si>
  <si>
    <t>BS20260212-0015</t>
  </si>
  <si>
    <t>BS20260212-0013</t>
  </si>
  <si>
    <t>BSGNC25047765</t>
  </si>
  <si>
    <t>REGU5227926</t>
  </si>
  <si>
    <t>VNSGN2536413</t>
  </si>
  <si>
    <t>00015660</t>
  </si>
  <si>
    <t>1C26TAA^00015660</t>
  </si>
  <si>
    <t>BS20260212-0017</t>
  </si>
  <si>
    <t>BS20260212-0016</t>
  </si>
  <si>
    <t>BSGNC25047786</t>
  </si>
  <si>
    <t>REGU5151902</t>
  </si>
  <si>
    <t>VNSGN2536408</t>
  </si>
  <si>
    <t>BS20260212-0020</t>
  </si>
  <si>
    <t>BS20260212-0019</t>
  </si>
  <si>
    <t>BSGNC26002556</t>
  </si>
  <si>
    <t>NWSU4223783</t>
  </si>
  <si>
    <t>VNSGN2547735</t>
  </si>
  <si>
    <t>BS20260212-0022</t>
  </si>
  <si>
    <t>BS20260212-0021</t>
  </si>
  <si>
    <t>BSGNC26002557</t>
  </si>
  <si>
    <t>REGU5184830</t>
  </si>
  <si>
    <t>VNSGN2547737</t>
  </si>
  <si>
    <t>BS20260212-0025</t>
  </si>
  <si>
    <t>BS20260212-0024</t>
  </si>
  <si>
    <t>BSGNC26002558</t>
  </si>
  <si>
    <t>CAAU7674734</t>
  </si>
  <si>
    <t>VNSGN2548834</t>
  </si>
  <si>
    <t>BS20260212-0027</t>
  </si>
  <si>
    <t>BS20260212-0026</t>
  </si>
  <si>
    <t>BSGNC26002559</t>
  </si>
  <si>
    <t>CAAU9434347</t>
  </si>
  <si>
    <t>VNSGN2548832</t>
  </si>
  <si>
    <t>BS20260212-0043</t>
  </si>
  <si>
    <t>BS20260212-0042</t>
  </si>
  <si>
    <t>CSNU8069718</t>
  </si>
  <si>
    <t>BS20260212-0045</t>
  </si>
  <si>
    <t>BS20260212-0044</t>
  </si>
  <si>
    <t>OOCU9982300</t>
  </si>
  <si>
    <t>SGNCW26003658</t>
  </si>
  <si>
    <t>BS20260213-0440</t>
  </si>
  <si>
    <t>BS20260213-0439</t>
  </si>
  <si>
    <t>BSGNC26003658</t>
  </si>
  <si>
    <t>ARAYA BHUM</t>
  </si>
  <si>
    <t>02607W</t>
  </si>
  <si>
    <t>REGU1288899</t>
  </si>
  <si>
    <t>VNSGN2547990</t>
  </si>
  <si>
    <t>00014143</t>
  </si>
  <si>
    <t>1C26TAA^00014143</t>
  </si>
  <si>
    <t>BS20260212-0465</t>
  </si>
  <si>
    <t>BS20260212-0463</t>
  </si>
  <si>
    <t>MRSU8468376</t>
  </si>
  <si>
    <t>ML-VN1215853</t>
  </si>
  <si>
    <t>00072520</t>
  </si>
  <si>
    <t>1C26TML^00072520</t>
  </si>
  <si>
    <t>BS20260212-0480</t>
  </si>
  <si>
    <t>BS20260212-0478</t>
  </si>
  <si>
    <t>MRSU8772666</t>
  </si>
  <si>
    <t>ML-VN1324778</t>
  </si>
  <si>
    <t>00071688</t>
  </si>
  <si>
    <t>1C26TML^00071688</t>
  </si>
  <si>
    <t xml:space="preserve">General Beverage Co., Ltd          </t>
  </si>
  <si>
    <t xml:space="preserve">Tipco F&amp;B Co., Ltd.                </t>
  </si>
  <si>
    <t>COAU7266498209</t>
  </si>
  <si>
    <t>BS20260212-0057</t>
  </si>
  <si>
    <t>BS20260212-0050</t>
  </si>
  <si>
    <t>OOCU9274894</t>
  </si>
  <si>
    <t>00035316</t>
  </si>
  <si>
    <t>1C26TAB^00035316</t>
  </si>
  <si>
    <t>BS20260212-0410</t>
  </si>
  <si>
    <t>BS20260212-0409</t>
  </si>
  <si>
    <t>MRSU9500425</t>
  </si>
  <si>
    <t>ML-VN1323856</t>
  </si>
  <si>
    <t>BS20260212-0412</t>
  </si>
  <si>
    <t>BS20260212-0411</t>
  </si>
  <si>
    <t>GAOU7955250</t>
  </si>
  <si>
    <t>ML-VN1323838</t>
  </si>
  <si>
    <t>BS20260212-0431</t>
  </si>
  <si>
    <t>BS20260212-0425</t>
  </si>
  <si>
    <t>MRSU9382050</t>
  </si>
  <si>
    <t>ML-VN1323860</t>
  </si>
  <si>
    <t>BS20260212-0433</t>
  </si>
  <si>
    <t>BS20260212-0432</t>
  </si>
  <si>
    <t>MRSU9382019</t>
  </si>
  <si>
    <t>ML-VN1323824</t>
  </si>
  <si>
    <t>BS20260212-0435</t>
  </si>
  <si>
    <t>BS20260212-0434</t>
  </si>
  <si>
    <t>UETU8125958</t>
  </si>
  <si>
    <t>ML-VN1271592</t>
  </si>
  <si>
    <t>BS20260214-0121</t>
  </si>
  <si>
    <t>BS20260214-0119</t>
  </si>
  <si>
    <t>0550-092S</t>
  </si>
  <si>
    <t>EISU2285725</t>
  </si>
  <si>
    <t>EMCCYK5545</t>
  </si>
  <si>
    <t>00060629</t>
  </si>
  <si>
    <t>1C26TAA^00060629</t>
  </si>
  <si>
    <t>BS20260213-0861</t>
  </si>
  <si>
    <t>BS20260213-0856</t>
  </si>
  <si>
    <t>EGSU3906952</t>
  </si>
  <si>
    <t>EMCXBC2254</t>
  </si>
  <si>
    <t>00060625</t>
  </si>
  <si>
    <t>1C26TAA^00060625</t>
  </si>
  <si>
    <t>BS20260213-0869</t>
  </si>
  <si>
    <t>BS20260213-0868</t>
  </si>
  <si>
    <t>EITU9663266</t>
  </si>
  <si>
    <t>EMCXBA5584</t>
  </si>
  <si>
    <t>00060626</t>
  </si>
  <si>
    <t>1C26TAA^00060626</t>
  </si>
  <si>
    <t>BS20260213-0872</t>
  </si>
  <si>
    <t>BS20260213-0870</t>
  </si>
  <si>
    <t>EGSU3780801</t>
  </si>
  <si>
    <t>EMCDBY8355</t>
  </si>
  <si>
    <t>BS20260213-0864</t>
  </si>
  <si>
    <t>BS20260213-0863</t>
  </si>
  <si>
    <t>EGSU3644050</t>
  </si>
  <si>
    <t>EMCDCC5365</t>
  </si>
  <si>
    <t>00059446</t>
  </si>
  <si>
    <t>1C26TAA^00059446</t>
  </si>
  <si>
    <t>BS20260213-0908</t>
  </si>
  <si>
    <t>BS20260213-0907</t>
  </si>
  <si>
    <t>0359-458N</t>
  </si>
  <si>
    <t>EGSU1267169</t>
  </si>
  <si>
    <t>EMCCYK6065</t>
  </si>
  <si>
    <t>00060638</t>
  </si>
  <si>
    <t>1C26TAA^00060638</t>
  </si>
  <si>
    <t>BS20260214-0090</t>
  </si>
  <si>
    <t>BS20260214-0089</t>
  </si>
  <si>
    <t>EGSU3635260</t>
  </si>
  <si>
    <t>EMCDCC5445</t>
  </si>
  <si>
    <t>BS20260213-0937</t>
  </si>
  <si>
    <t>BS20260213-0936</t>
  </si>
  <si>
    <t>EGSU3643481</t>
  </si>
  <si>
    <t>EMCDBY8285</t>
  </si>
  <si>
    <t>00059445</t>
  </si>
  <si>
    <t>1C26TAA^00059445</t>
  </si>
  <si>
    <t>BS20260213-0950</t>
  </si>
  <si>
    <t>BS20260213-0949</t>
  </si>
  <si>
    <t>TCLU6934944</t>
  </si>
  <si>
    <t>EMCCVY8465</t>
  </si>
  <si>
    <t>BS20260213-0954</t>
  </si>
  <si>
    <t>BS20260213-0952</t>
  </si>
  <si>
    <t>EGSU3303476</t>
  </si>
  <si>
    <t>EMCCVY8705</t>
  </si>
  <si>
    <t>00059448</t>
  </si>
  <si>
    <t>1C26TAA^00059448</t>
  </si>
  <si>
    <t>BS20260213-0957</t>
  </si>
  <si>
    <t>BS20260213-0955</t>
  </si>
  <si>
    <t>EGSU3481945</t>
  </si>
  <si>
    <t>EMCCVY7735</t>
  </si>
  <si>
    <t>BS20260213-0915</t>
  </si>
  <si>
    <t>BS20260213-0914</t>
  </si>
  <si>
    <t>EGSU1147564</t>
  </si>
  <si>
    <t>EMCCYK5725</t>
  </si>
  <si>
    <t>BS20260213-0917</t>
  </si>
  <si>
    <t>BS20260213-0916</t>
  </si>
  <si>
    <t>EITU9539872</t>
  </si>
  <si>
    <t>EMCCYC2655</t>
  </si>
  <si>
    <t>00060639</t>
  </si>
  <si>
    <t>1C26TAA^00060639</t>
  </si>
  <si>
    <t>BS20260213-0943</t>
  </si>
  <si>
    <t>BS20260213-0942</t>
  </si>
  <si>
    <t>EGSU3242473</t>
  </si>
  <si>
    <t>EMCDCC5905</t>
  </si>
  <si>
    <t>BS20260213-0945</t>
  </si>
  <si>
    <t>BS20260213-0944</t>
  </si>
  <si>
    <t>EGSU3370920</t>
  </si>
  <si>
    <t>EMCDBY8265</t>
  </si>
  <si>
    <t>BS20260213-0948</t>
  </si>
  <si>
    <t>BS20260213-0947</t>
  </si>
  <si>
    <t>EGSU3173161</t>
  </si>
  <si>
    <t>EMCCYC2625</t>
  </si>
  <si>
    <t>BS20260213-0919</t>
  </si>
  <si>
    <t>BS20260213-0918</t>
  </si>
  <si>
    <t>EGSU1499945</t>
  </si>
  <si>
    <t>EMCCYK5865</t>
  </si>
  <si>
    <t>BS20260213-0961</t>
  </si>
  <si>
    <t>BS20260213-0960</t>
  </si>
  <si>
    <t>EITU3036660</t>
  </si>
  <si>
    <t>EMCCYK6985</t>
  </si>
  <si>
    <t>BS20260213-0964</t>
  </si>
  <si>
    <t>BS20260213-0963</t>
  </si>
  <si>
    <t>EGSU2279890</t>
  </si>
  <si>
    <t>EMCCVY9395</t>
  </si>
  <si>
    <t>BS20260213-0922</t>
  </si>
  <si>
    <t>BS20260213-0921</t>
  </si>
  <si>
    <t>EGSU1710805</t>
  </si>
  <si>
    <t>EMCCYK7435</t>
  </si>
  <si>
    <t>BS20260213-0968</t>
  </si>
  <si>
    <t>BS20260213-0966</t>
  </si>
  <si>
    <t>EGSU3860110</t>
  </si>
  <si>
    <t>EMCCYC3505</t>
  </si>
  <si>
    <t>BS20260213-0940</t>
  </si>
  <si>
    <t>BS20260213-0939</t>
  </si>
  <si>
    <t>EMCU6394470</t>
  </si>
  <si>
    <t>EMCCYC2615</t>
  </si>
  <si>
    <t>BS20260213-0959</t>
  </si>
  <si>
    <t>BS20260213-0958</t>
  </si>
  <si>
    <t>EGSU3286635</t>
  </si>
  <si>
    <t>EMCCYC2685</t>
  </si>
  <si>
    <t>Tetra Pak Food Equipment</t>
  </si>
  <si>
    <t>China</t>
  </si>
  <si>
    <t>NICOLAI MAERSK</t>
  </si>
  <si>
    <t>609N</t>
  </si>
  <si>
    <t>Week 9</t>
  </si>
  <si>
    <t>TEMU1333064</t>
  </si>
  <si>
    <t>ML-VN1215915</t>
  </si>
  <si>
    <t>00077778</t>
  </si>
  <si>
    <t>1C26TML^00077778</t>
  </si>
  <si>
    <t>FOB</t>
  </si>
  <si>
    <t>HSGN2602054</t>
  </si>
  <si>
    <t>CRANE</t>
  </si>
  <si>
    <t>CX</t>
  </si>
  <si>
    <t>COAU7266714790</t>
  </si>
  <si>
    <t>BS20260224-1555</t>
  </si>
  <si>
    <t>BS20260224-1554</t>
  </si>
  <si>
    <t>136S</t>
  </si>
  <si>
    <t>CSNU8952194</t>
  </si>
  <si>
    <t>00044404</t>
  </si>
  <si>
    <t>INV date - ATD = 3 days</t>
  </si>
  <si>
    <t>1C26TAB^00044404</t>
  </si>
  <si>
    <t>COAU7266714792</t>
  </si>
  <si>
    <t>BS20260224-1560</t>
  </si>
  <si>
    <t>BS20260224-1559</t>
  </si>
  <si>
    <t>CSNU7947589</t>
  </si>
  <si>
    <t>00044406</t>
  </si>
  <si>
    <t>1C26TAB^00044406</t>
  </si>
  <si>
    <t>COAU7266714793</t>
  </si>
  <si>
    <t>Sinar Sosro Gunung Slamat, PT</t>
  </si>
  <si>
    <t>BS20260224-1562</t>
  </si>
  <si>
    <t>BS20260224-1561</t>
  </si>
  <si>
    <t>TXGU4231562</t>
  </si>
  <si>
    <t>00042903</t>
  </si>
  <si>
    <t>1C26TAB^00042903</t>
  </si>
  <si>
    <t>Cisarua Mountain Dairy, Tbk, PT</t>
  </si>
  <si>
    <t>BS20260224-1564</t>
  </si>
  <si>
    <t>BS20260224-1563</t>
  </si>
  <si>
    <t>CSNU5912789</t>
  </si>
  <si>
    <t>BS20260224-1566</t>
  </si>
  <si>
    <t>BS20260224-1565</t>
  </si>
  <si>
    <t>CSGU6100456</t>
  </si>
  <si>
    <t xml:space="preserve">SNKO101260201196 </t>
  </si>
  <si>
    <t>BS20260225-0742</t>
  </si>
  <si>
    <t>BS20260225-0741</t>
  </si>
  <si>
    <t>SNKO101260201196</t>
  </si>
  <si>
    <t>SKLU</t>
  </si>
  <si>
    <t>INCHEON VOYAGER</t>
  </si>
  <si>
    <t>SKHU6431457</t>
  </si>
  <si>
    <t>00039809</t>
  </si>
  <si>
    <t>BS20260225-0751</t>
  </si>
  <si>
    <t>BS20260225-0749</t>
  </si>
  <si>
    <t>SNKO101260201200</t>
  </si>
  <si>
    <t>SKHU6500650</t>
  </si>
  <si>
    <t>BS20260225-0760</t>
  </si>
  <si>
    <t>BS20260225-0759</t>
  </si>
  <si>
    <t>SNKO101260201201</t>
  </si>
  <si>
    <t>HLHU8439146</t>
  </si>
  <si>
    <t>BS20260225-0770</t>
  </si>
  <si>
    <t>BS20260225-0769</t>
  </si>
  <si>
    <t>SNKO101260201202</t>
  </si>
  <si>
    <t>HLHU8336512</t>
  </si>
  <si>
    <t>SNKO101260201203</t>
  </si>
  <si>
    <t>BS20260225-0778</t>
  </si>
  <si>
    <t>BS20260225-0777</t>
  </si>
  <si>
    <t>SKHU6342663</t>
  </si>
  <si>
    <t>00039810</t>
  </si>
  <si>
    <t>BS20260225-0787</t>
  </si>
  <si>
    <t>BS20260225-0785</t>
  </si>
  <si>
    <t>SNKO101260201204</t>
  </si>
  <si>
    <t>HLHU8430318</t>
  </si>
  <si>
    <t>BS20260225-0794</t>
  </si>
  <si>
    <t>BS20260225-0792</t>
  </si>
  <si>
    <t>SNKO101260201205</t>
  </si>
  <si>
    <t>SKHU6384062</t>
  </si>
  <si>
    <t>BS20260225-0799</t>
  </si>
  <si>
    <t>BS20260225-0798</t>
  </si>
  <si>
    <t>SNKO101260201206</t>
  </si>
  <si>
    <t>SKHU6470469</t>
  </si>
  <si>
    <t>SNKO101260201207</t>
  </si>
  <si>
    <t>BS20260225-0801</t>
  </si>
  <si>
    <t>BS20260225-0800</t>
  </si>
  <si>
    <t>SKHU8432508</t>
  </si>
  <si>
    <t>00039811</t>
  </si>
  <si>
    <t>BS20260225-0807</t>
  </si>
  <si>
    <t>BS20260225-0806</t>
  </si>
  <si>
    <t>SNKO101260201208</t>
  </si>
  <si>
    <t>SKHU6353420</t>
  </si>
  <si>
    <t>BS20260224-1568</t>
  </si>
  <si>
    <t>BS20260224-1567</t>
  </si>
  <si>
    <t>FFAU6115988</t>
  </si>
  <si>
    <t>COAU7266714797</t>
  </si>
  <si>
    <t>BS20260224-1571</t>
  </si>
  <si>
    <t>BS20260224-1570</t>
  </si>
  <si>
    <t>CSNU8637633</t>
  </si>
  <si>
    <t>00044405</t>
  </si>
  <si>
    <t>1C26TAB^00044405</t>
  </si>
  <si>
    <t>SGNCW26005425</t>
  </si>
  <si>
    <t>BS20260226-1668</t>
  </si>
  <si>
    <t>BS20260226-1667</t>
  </si>
  <si>
    <t>BSGNC26005425</t>
  </si>
  <si>
    <t>100S</t>
  </si>
  <si>
    <t>REGU5194123</t>
  </si>
  <si>
    <t>VNSGN2606508</t>
  </si>
  <si>
    <t>00017037</t>
  </si>
  <si>
    <t>1C26TAA^00017037</t>
  </si>
  <si>
    <t>BS20260226-1670</t>
  </si>
  <si>
    <t>BS20260226-1669</t>
  </si>
  <si>
    <t>BSGNC26005426</t>
  </si>
  <si>
    <t>REGU5213265</t>
  </si>
  <si>
    <t>VNSGN2607143</t>
  </si>
  <si>
    <t>BS20260226-1673</t>
  </si>
  <si>
    <t>BS20260226-1672</t>
  </si>
  <si>
    <t>BSGNC26005427</t>
  </si>
  <si>
    <t>CIPU5171235</t>
  </si>
  <si>
    <t>VNSGN2607146</t>
  </si>
  <si>
    <t>SGNCW26005415</t>
  </si>
  <si>
    <t>BS20260226-1676</t>
  </si>
  <si>
    <t>BS20260226-1674</t>
  </si>
  <si>
    <t>BSGNC26005429</t>
  </si>
  <si>
    <t>REGU5219751</t>
  </si>
  <si>
    <t>VNSGN2607151</t>
  </si>
  <si>
    <t>00016601</t>
  </si>
  <si>
    <t>1C26TAA^00016601</t>
  </si>
  <si>
    <t>BS20260224-1575</t>
  </si>
  <si>
    <t>BS20260224-1574</t>
  </si>
  <si>
    <t>OOCU9168995</t>
  </si>
  <si>
    <t>COAU7266714799</t>
  </si>
  <si>
    <t>BS20260224-1594</t>
  </si>
  <si>
    <t>BS20260224-1577</t>
  </si>
  <si>
    <t>CSNU5825529</t>
  </si>
  <si>
    <t>00042901</t>
  </si>
  <si>
    <t>1C26TAB^00042901</t>
  </si>
  <si>
    <t>BS20260224-1590</t>
  </si>
  <si>
    <t>BS20260224-1578</t>
  </si>
  <si>
    <t>TIIU5391793</t>
  </si>
  <si>
    <t>BS20260224-1595</t>
  </si>
  <si>
    <t>BS20260224-1579</t>
  </si>
  <si>
    <t>TIIU4988700</t>
  </si>
  <si>
    <t>BS20260224-1604</t>
  </si>
  <si>
    <t>BS20260212-0204</t>
  </si>
  <si>
    <t>TXGU8140352</t>
  </si>
  <si>
    <t>BS20260224-1598</t>
  </si>
  <si>
    <t>BS20260224-1584</t>
  </si>
  <si>
    <t>CSNU5934751</t>
  </si>
  <si>
    <t>BS20260224-1600</t>
  </si>
  <si>
    <t>BS20260224-1585</t>
  </si>
  <si>
    <t>TIIU5575527</t>
  </si>
  <si>
    <t>SGNCW26002562</t>
  </si>
  <si>
    <t>BS20260224-0115</t>
  </si>
  <si>
    <t>BS20260224-0114</t>
  </si>
  <si>
    <t>BSGNC26002565</t>
  </si>
  <si>
    <t>2603S</t>
  </si>
  <si>
    <t>CAAU9609764</t>
  </si>
  <si>
    <t>VNSGN2545778</t>
  </si>
  <si>
    <t>00016284</t>
  </si>
  <si>
    <t>1C26TAA^00016284</t>
  </si>
  <si>
    <t>BS20260224-0113</t>
  </si>
  <si>
    <t>BS20260224-0112</t>
  </si>
  <si>
    <t>BSGNC26002568</t>
  </si>
  <si>
    <t>TXGU8209206</t>
  </si>
  <si>
    <t>VNSGN2546811</t>
  </si>
  <si>
    <t>BS20260224-0120</t>
  </si>
  <si>
    <t>BS20260224-0119</t>
  </si>
  <si>
    <t>BSGNC26002562</t>
  </si>
  <si>
    <t>REGU5202105</t>
  </si>
  <si>
    <t>VNSGN2533142</t>
  </si>
  <si>
    <t>SGNCW26004563</t>
  </si>
  <si>
    <t>BS20260224-0122</t>
  </si>
  <si>
    <t>BS20260224-0121</t>
  </si>
  <si>
    <t>BSGNC26004563</t>
  </si>
  <si>
    <t>CAAU9431250</t>
  </si>
  <si>
    <t>VNSGN2607145</t>
  </si>
  <si>
    <t>00016125</t>
  </si>
  <si>
    <t>1C26TAA^00016125</t>
  </si>
  <si>
    <t>BS20260224-0124</t>
  </si>
  <si>
    <t>BS20260224-0123</t>
  </si>
  <si>
    <t>BSGNC26004725</t>
  </si>
  <si>
    <t>TXGU7084573</t>
  </si>
  <si>
    <t>VNSGN2536303</t>
  </si>
  <si>
    <t>SGNCW26002085</t>
  </si>
  <si>
    <t>BS20260224-0134</t>
  </si>
  <si>
    <t>BS20260224-0133</t>
  </si>
  <si>
    <t>BSGNC26002085</t>
  </si>
  <si>
    <t>REGU5188028</t>
  </si>
  <si>
    <t>VNSGN2546818</t>
  </si>
  <si>
    <t>00016150</t>
  </si>
  <si>
    <t>1C26TAA^00016150</t>
  </si>
  <si>
    <t>COAU7266498195</t>
  </si>
  <si>
    <t>BS20260224-0132</t>
  </si>
  <si>
    <t>BS20260224-0131</t>
  </si>
  <si>
    <t>207W </t>
  </si>
  <si>
    <t>00049182</t>
  </si>
  <si>
    <t>1C26TAB^00049182</t>
  </si>
  <si>
    <t>SGNCW26004562</t>
  </si>
  <si>
    <t>BS20260225-0758</t>
  </si>
  <si>
    <t>BS20260225-0757</t>
  </si>
  <si>
    <t>BSGNC26005094</t>
  </si>
  <si>
    <t>CAAU6327387</t>
  </si>
  <si>
    <t>VNSGN2538365</t>
  </si>
  <si>
    <t>00016124</t>
  </si>
  <si>
    <t>1C26TAA^00016124</t>
  </si>
  <si>
    <t>BS20260225-0766</t>
  </si>
  <si>
    <t>BS20260225-0765</t>
  </si>
  <si>
    <t>BSGNC26004209</t>
  </si>
  <si>
    <t>REGU5238089</t>
  </si>
  <si>
    <t>VNSGN2533150</t>
  </si>
  <si>
    <t>BS20260225-0762</t>
  </si>
  <si>
    <t>BS20260225-0761</t>
  </si>
  <si>
    <t>BSGNC26004210</t>
  </si>
  <si>
    <t>REGU5239784</t>
  </si>
  <si>
    <t>VNSGN2536307</t>
  </si>
  <si>
    <t>BS20260225-0768</t>
  </si>
  <si>
    <t>BS20260225-0767</t>
  </si>
  <si>
    <t>BSGNC26002573</t>
  </si>
  <si>
    <t>TXGU7967069</t>
  </si>
  <si>
    <t>VNSGN2607707</t>
  </si>
  <si>
    <t>BS20260302-0581</t>
  </si>
  <si>
    <t>BS20260302-0579</t>
  </si>
  <si>
    <t>SGNCW26004208</t>
  </si>
  <si>
    <t>BS20260225-0876</t>
  </si>
  <si>
    <t>BS20260225-0875</t>
  </si>
  <si>
    <t>BSGNC26004208</t>
  </si>
  <si>
    <t>REGU5184911</t>
  </si>
  <si>
    <t>VNSGN2606484</t>
  </si>
  <si>
    <t>00016123</t>
  </si>
  <si>
    <t>1C26TAA^00016123</t>
  </si>
  <si>
    <t>SGNCW26004564</t>
  </si>
  <si>
    <t>BS20260225-0878</t>
  </si>
  <si>
    <t>BS20260225-0877</t>
  </si>
  <si>
    <t>BSGNC26004564</t>
  </si>
  <si>
    <t>CAIU9490220</t>
  </si>
  <si>
    <t>VNSGN2607091</t>
  </si>
  <si>
    <t>00016126</t>
  </si>
  <si>
    <t>1C26TAA^00016126</t>
  </si>
  <si>
    <t>BS20260225-0880</t>
  </si>
  <si>
    <t>BS20260225-0879</t>
  </si>
  <si>
    <t>BSGNC26004565</t>
  </si>
  <si>
    <t>CAAU6384200</t>
  </si>
  <si>
    <t>VNSGN2536308</t>
  </si>
  <si>
    <t>BS20260225-0882</t>
  </si>
  <si>
    <t>BS20260225-0881</t>
  </si>
  <si>
    <t>BSGNC26004731</t>
  </si>
  <si>
    <t>REGU5233066</t>
  </si>
  <si>
    <t>VNSGN2607708</t>
  </si>
  <si>
    <t>BS20260225-0893</t>
  </si>
  <si>
    <t>BS20260225-0892</t>
  </si>
  <si>
    <t>BSGNC26004732</t>
  </si>
  <si>
    <t>TXGU7069286</t>
  </si>
  <si>
    <t>VNSGN2606491</t>
  </si>
  <si>
    <t>BS20260225-0895</t>
  </si>
  <si>
    <t>BS20260225-0894</t>
  </si>
  <si>
    <t>BSGNC26004735</t>
  </si>
  <si>
    <t>CIPU5271018</t>
  </si>
  <si>
    <t>VNSGN2536396</t>
  </si>
  <si>
    <t>BS20260225-0889</t>
  </si>
  <si>
    <t>BS20260225-0888</t>
  </si>
  <si>
    <t>BSGNC26004562</t>
  </si>
  <si>
    <t>CAAU7679660</t>
  </si>
  <si>
    <t>VNSGN2607138</t>
  </si>
  <si>
    <t>COAU7266748210</t>
  </si>
  <si>
    <t>BS20260224-0159</t>
  </si>
  <si>
    <t>BS20260224-0158</t>
  </si>
  <si>
    <t>OOCU9369829</t>
  </si>
  <si>
    <t>00042818</t>
  </si>
  <si>
    <t>1C26TAB^00042818</t>
  </si>
  <si>
    <t>BS20260224-0156</t>
  </si>
  <si>
    <t>BS20260224-0154</t>
  </si>
  <si>
    <t>OOCU9502361</t>
  </si>
  <si>
    <t>BS20260210-0132</t>
  </si>
  <si>
    <t>BS20260210-0131</t>
  </si>
  <si>
    <t>CSNU5914483</t>
  </si>
  <si>
    <t>BS20260210-0137</t>
  </si>
  <si>
    <t>BS20260205-0293</t>
  </si>
  <si>
    <t>TGBU4901825</t>
  </si>
  <si>
    <t>BS20260225-0104</t>
  </si>
  <si>
    <t>BS20260212-0130</t>
  </si>
  <si>
    <t>CSNU5912794</t>
  </si>
  <si>
    <t xml:space="preserve">Mary Anne Dairy Products Co., Ltd. </t>
  </si>
  <si>
    <t>COAU7266498193</t>
  </si>
  <si>
    <t>BS20260305-1590</t>
  </si>
  <si>
    <t>BS20260305-1588</t>
  </si>
  <si>
    <t>OOCU9634157</t>
  </si>
  <si>
    <t>00049181</t>
  </si>
  <si>
    <t>1C26TAB^00049181</t>
  </si>
  <si>
    <t>COAU7266498194</t>
  </si>
  <si>
    <t>BS20260225-0088</t>
  </si>
  <si>
    <t>BS20260225-0087</t>
  </si>
  <si>
    <t>FFAU2434400</t>
  </si>
  <si>
    <t>00042815</t>
  </si>
  <si>
    <t>1C26TAB^00042815</t>
  </si>
  <si>
    <t>COAU7266551991</t>
  </si>
  <si>
    <t>BS20260225-0098</t>
  </si>
  <si>
    <t>BS20260225-0097</t>
  </si>
  <si>
    <t>OOCU8784661</t>
  </si>
  <si>
    <t>00042817</t>
  </si>
  <si>
    <t>1C26TAB^00042817</t>
  </si>
  <si>
    <t>COAU7266774154</t>
  </si>
  <si>
    <t>BS20260225-0090</t>
  </si>
  <si>
    <t>BS20260225-0089</t>
  </si>
  <si>
    <t>TGBU9685858</t>
  </si>
  <si>
    <t>00042814</t>
  </si>
  <si>
    <t>1C26TAB^00042814</t>
  </si>
  <si>
    <t>BS20260225-0255</t>
  </si>
  <si>
    <t>BS20260225-0254</t>
  </si>
  <si>
    <t>TGBU4714887</t>
  </si>
  <si>
    <t>BS20260225-0257</t>
  </si>
  <si>
    <t>BS20260225-0256</t>
  </si>
  <si>
    <t>OOCU9341101</t>
  </si>
  <si>
    <t>BS20260225-0259</t>
  </si>
  <si>
    <t>BS20260225-0258</t>
  </si>
  <si>
    <t>BSGNC26005090</t>
  </si>
  <si>
    <t>REGU5200720</t>
  </si>
  <si>
    <t>VNSGN2608395</t>
  </si>
  <si>
    <t>COAU7266498207</t>
  </si>
  <si>
    <t>BS20260225-0253</t>
  </si>
  <si>
    <t>BS20260225-0252</t>
  </si>
  <si>
    <t>CSGU6144562</t>
  </si>
  <si>
    <t>00042816</t>
  </si>
  <si>
    <t>1C26TAB^00042816</t>
  </si>
  <si>
    <t>BS20260225-0311</t>
  </si>
  <si>
    <t>BS20260225-0310</t>
  </si>
  <si>
    <t>CSNU5865917</t>
  </si>
  <si>
    <t>BS20260212-0041</t>
  </si>
  <si>
    <t>BS20260205-0247</t>
  </si>
  <si>
    <t>FFAU5663143</t>
  </si>
  <si>
    <t>BS20260225-0305</t>
  </si>
  <si>
    <t>BS20260225-0304</t>
  </si>
  <si>
    <t>OOCU6178074</t>
  </si>
  <si>
    <t>BS20260225-0307</t>
  </si>
  <si>
    <t>BS20260225-0306</t>
  </si>
  <si>
    <t>OOCU7905861</t>
  </si>
  <si>
    <t>BS20260225-0309</t>
  </si>
  <si>
    <t>BS20260225-0308</t>
  </si>
  <si>
    <t>GCXU5464305</t>
  </si>
  <si>
    <t>BS20260225-0690</t>
  </si>
  <si>
    <t>BS20260225-0689</t>
  </si>
  <si>
    <t>CSNU5913907</t>
  </si>
  <si>
    <t>BS20260226-0227</t>
  </si>
  <si>
    <t>BS20260205-0251</t>
  </si>
  <si>
    <t>CSNU5913682</t>
  </si>
  <si>
    <t>COAU7266774151</t>
  </si>
  <si>
    <t>BS20260225-0692</t>
  </si>
  <si>
    <t>BS20260225-0691</t>
  </si>
  <si>
    <t>CSNU7606860</t>
  </si>
  <si>
    <t>00042819</t>
  </si>
  <si>
    <t>1C26TAB^00042819</t>
  </si>
  <si>
    <t>BS20260301-0079</t>
  </si>
  <si>
    <t>BS20260301-0078</t>
  </si>
  <si>
    <t>OOCU9098265</t>
  </si>
  <si>
    <t>BS20260225-0698</t>
  </si>
  <si>
    <t>BS20260225-0697</t>
  </si>
  <si>
    <t>OOCU9161840</t>
  </si>
  <si>
    <t>BS20260225-0694</t>
  </si>
  <si>
    <t>BS20260225-0693</t>
  </si>
  <si>
    <t>CSGU6416043</t>
  </si>
  <si>
    <t>BS20260301-0083</t>
  </si>
  <si>
    <t>BS20260301-0082</t>
  </si>
  <si>
    <t>NORDAGER MAERSK</t>
  </si>
  <si>
    <t>Week 12</t>
  </si>
  <si>
    <t>GAOU7118779</t>
  </si>
  <si>
    <t>ML-VN1328993</t>
  </si>
  <si>
    <t>00113003 &amp; 00113004</t>
  </si>
  <si>
    <t>Dispute inv PQC VAT</t>
  </si>
  <si>
    <t>Done</t>
  </si>
  <si>
    <t>1C26TML^00113003 &amp; 00113004</t>
  </si>
  <si>
    <t>COAU7266425830</t>
  </si>
  <si>
    <t>Yagong order ship to LCB</t>
  </si>
  <si>
    <t xml:space="preserve">CENTIG COMPANY LIMITED             </t>
  </si>
  <si>
    <t>BS20260225-0722</t>
  </si>
  <si>
    <t>BS20260225-0720</t>
  </si>
  <si>
    <t>OOCU0776320</t>
  </si>
  <si>
    <t>00042813</t>
  </si>
  <si>
    <t>1C26TAB^00042813</t>
  </si>
  <si>
    <t>BS20260225-0734</t>
  </si>
  <si>
    <t>BS20260225-0732</t>
  </si>
  <si>
    <t>OOCU9987107</t>
  </si>
  <si>
    <t>BS20260225-0727</t>
  </si>
  <si>
    <t>BS20260225-0725</t>
  </si>
  <si>
    <t>CSNU2966858</t>
  </si>
  <si>
    <t>BS20260225-0718</t>
  </si>
  <si>
    <t>BS20260225-0717</t>
  </si>
  <si>
    <t>FFAU6636097</t>
  </si>
  <si>
    <t>BS20260224-0173</t>
  </si>
  <si>
    <t>BS20260224-0172</t>
  </si>
  <si>
    <t>BSGNC26005007</t>
  </si>
  <si>
    <t>FTAU2193974</t>
  </si>
  <si>
    <t>VNSGN2547947</t>
  </si>
  <si>
    <t>SGNCW26004344</t>
  </si>
  <si>
    <t xml:space="preserve">BS20260224-0184 </t>
  </si>
  <si>
    <t>BS20260224-0182</t>
  </si>
  <si>
    <t>BSGNC26004344</t>
  </si>
  <si>
    <t>REGU5216789</t>
  </si>
  <si>
    <t>VNSGN2545791</t>
  </si>
  <si>
    <t>00015470</t>
  </si>
  <si>
    <t>1C26TAA^00015470</t>
  </si>
  <si>
    <t>BS20260224-0181</t>
  </si>
  <si>
    <t>BS20260224-0178</t>
  </si>
  <si>
    <t>MAERSK DHAKA</t>
  </si>
  <si>
    <t>606D</t>
  </si>
  <si>
    <t>UETU2955372</t>
  </si>
  <si>
    <t>ML-VN1215849</t>
  </si>
  <si>
    <t>00079175</t>
  </si>
  <si>
    <t>1C26TML^00079175</t>
  </si>
  <si>
    <t>BS20260224-0187</t>
  </si>
  <si>
    <t>BS20260224-0183</t>
  </si>
  <si>
    <t>MRSU9428146</t>
  </si>
  <si>
    <t>ML-VN1323953</t>
  </si>
  <si>
    <t>00079189</t>
  </si>
  <si>
    <t>1C26TML^00079189</t>
  </si>
  <si>
    <t>BS20260224-0201</t>
  </si>
  <si>
    <t>BS20260224-0200</t>
  </si>
  <si>
    <t>GAOU7387633</t>
  </si>
  <si>
    <t>ML-VN1320674</t>
  </si>
  <si>
    <t>00079166</t>
  </si>
  <si>
    <t>1C26TML^00079166</t>
  </si>
  <si>
    <t>BS20260224-0239</t>
  </si>
  <si>
    <t>BS20260224-0238</t>
  </si>
  <si>
    <t>EGSU1106061</t>
  </si>
  <si>
    <t>EMCCYK7115</t>
  </si>
  <si>
    <t>00060630</t>
  </si>
  <si>
    <t>1C26TAA^00060630</t>
  </si>
  <si>
    <t>BS20260224-0292</t>
  </si>
  <si>
    <t>BS20260224-0291</t>
  </si>
  <si>
    <t>EGSU9761440</t>
  </si>
  <si>
    <t>EMCXBC0934</t>
  </si>
  <si>
    <t>00060636</t>
  </si>
  <si>
    <t>1C26TAA^00060636</t>
  </si>
  <si>
    <t>BS20260224-0294</t>
  </si>
  <si>
    <t>BS20260224-0293</t>
  </si>
  <si>
    <t>EGHU3724229</t>
  </si>
  <si>
    <t>EMCDBV5565</t>
  </si>
  <si>
    <t>00059449</t>
  </si>
  <si>
    <t>1C26TAA^00059449</t>
  </si>
  <si>
    <t>ONEYSGNG39349700</t>
  </si>
  <si>
    <t>BS20260224-0300</t>
  </si>
  <si>
    <t>BS20260224-0295</t>
  </si>
  <si>
    <t>SGNG39349700</t>
  </si>
  <si>
    <t>034S</t>
  </si>
  <si>
    <t>ONEU2215241</t>
  </si>
  <si>
    <t>VN82064AO</t>
  </si>
  <si>
    <t>65351</t>
  </si>
  <si>
    <t>1K26TAD^65351</t>
  </si>
  <si>
    <t>BS20260224-0302</t>
  </si>
  <si>
    <t>BS20260224-0301</t>
  </si>
  <si>
    <t>EGSU3441599</t>
  </si>
  <si>
    <t>EMCCYK7375</t>
  </si>
  <si>
    <t>BS20260224-0304</t>
  </si>
  <si>
    <t>BS20260224-0303</t>
  </si>
  <si>
    <t>EGSU3629170</t>
  </si>
  <si>
    <t>EMCDBY8505</t>
  </si>
  <si>
    <t>00060637</t>
  </si>
  <si>
    <t>1C26TAA^00060637</t>
  </si>
  <si>
    <t>BS20260224-0290</t>
  </si>
  <si>
    <t>BS20260224-0289</t>
  </si>
  <si>
    <t>EGSU3602311</t>
  </si>
  <si>
    <t>EMCDBY8955</t>
  </si>
  <si>
    <t>00062359</t>
  </si>
  <si>
    <t>INV date  - ATD = 7 days</t>
  </si>
  <si>
    <t>1C26TAA^00062359</t>
  </si>
  <si>
    <t>BS20260224-0315</t>
  </si>
  <si>
    <t>BS20260224-0314</t>
  </si>
  <si>
    <t>EMCU6324299</t>
  </si>
  <si>
    <t>EMCDBY8595</t>
  </si>
  <si>
    <t>BS20260224-0313</t>
  </si>
  <si>
    <t>BS20260224-0307</t>
  </si>
  <si>
    <t>EGSU3510982</t>
  </si>
  <si>
    <t>EMCXBC0644</t>
  </si>
  <si>
    <t>BS20260224-0306</t>
  </si>
  <si>
    <t>BS20260224-0305</t>
  </si>
  <si>
    <t>EGSU2130294</t>
  </si>
  <si>
    <t>EMCDBY8985</t>
  </si>
  <si>
    <t>BS20260224-0288</t>
  </si>
  <si>
    <t>BS20260224-0232</t>
  </si>
  <si>
    <t>EGHU9695365</t>
  </si>
  <si>
    <t>EMCCYK6215</t>
  </si>
  <si>
    <t>BS20260224-0243</t>
  </si>
  <si>
    <t>BS20260224-0242</t>
  </si>
  <si>
    <t>TRHU7468142</t>
  </si>
  <si>
    <t>EMCCYK5225</t>
  </si>
  <si>
    <t>BS20260224-0245</t>
  </si>
  <si>
    <t>BS20260224-0244</t>
  </si>
  <si>
    <t>GAOU6976372</t>
  </si>
  <si>
    <t>EMCXBC0944</t>
  </si>
  <si>
    <t>00060631</t>
  </si>
  <si>
    <t>1C26TAA^00060631</t>
  </si>
  <si>
    <t>BS20260224-0248</t>
  </si>
  <si>
    <t>BS20260224-0246</t>
  </si>
  <si>
    <t>TIIU5412638</t>
  </si>
  <si>
    <t>EMCXBC0664</t>
  </si>
  <si>
    <t>00060632</t>
  </si>
  <si>
    <t>1C26TAA^00060632</t>
  </si>
  <si>
    <t>BS20260224-0251</t>
  </si>
  <si>
    <t>BS20260224-0249</t>
  </si>
  <si>
    <t>EGSU1561229</t>
  </si>
  <si>
    <t>EMCCYH3495</t>
  </si>
  <si>
    <t xml:space="preserve">Namyang Dairy Products-CheonAn     </t>
  </si>
  <si>
    <t>BS20260224-0414</t>
  </si>
  <si>
    <t>BS20260224-0406</t>
  </si>
  <si>
    <t>TIIU5457247</t>
  </si>
  <si>
    <t>EMCCYK6865</t>
  </si>
  <si>
    <t>00059442</t>
  </si>
  <si>
    <t>1C26TAA^00059442</t>
  </si>
  <si>
    <t>BS20260227-0452</t>
  </si>
  <si>
    <t>BS20260227-0451</t>
  </si>
  <si>
    <t>0526-082S</t>
  </si>
  <si>
    <t>EMCU0185982</t>
  </si>
  <si>
    <t>EMCXBC2474</t>
  </si>
  <si>
    <t>00064951</t>
  </si>
  <si>
    <t>1C26TAA^00064951</t>
  </si>
  <si>
    <t>COAU7266414100</t>
  </si>
  <si>
    <t>BS20260225-0868</t>
  </si>
  <si>
    <t>BS20260225-0867</t>
  </si>
  <si>
    <t>042S</t>
  </si>
  <si>
    <t>FFAU2896820</t>
  </si>
  <si>
    <t>00002352</t>
  </si>
  <si>
    <t>1C26TAB^00002352</t>
  </si>
  <si>
    <t>COAU7266775660</t>
  </si>
  <si>
    <t>BS20260227-0506</t>
  </si>
  <si>
    <t>BS20260227-0504</t>
  </si>
  <si>
    <t>OOCU9623379</t>
  </si>
  <si>
    <t>00002353</t>
  </si>
  <si>
    <t>1C26TAB^00002353</t>
  </si>
  <si>
    <t>BS20260227-0491</t>
  </si>
  <si>
    <t>BS20260227-0490</t>
  </si>
  <si>
    <t xml:space="preserve">INCEDA </t>
  </si>
  <si>
    <t>CSNU8955362</t>
  </si>
  <si>
    <t>ONEYSGNG39312400</t>
  </si>
  <si>
    <t>BS20260225-0267</t>
  </si>
  <si>
    <t>BS20260225-0266</t>
  </si>
  <si>
    <t>SGNG39312400</t>
  </si>
  <si>
    <t>FTAU1299880</t>
  </si>
  <si>
    <t>VN87960AQ</t>
  </si>
  <si>
    <t>1K26TAD^66119</t>
  </si>
  <si>
    <t>BS20260302-0517</t>
  </si>
  <si>
    <t>BS20260302-0516</t>
  </si>
  <si>
    <t>EVER CHASTE</t>
  </si>
  <si>
    <t>0527-088S</t>
  </si>
  <si>
    <t>EGSU9827228</t>
  </si>
  <si>
    <t>EMCXBA9834</t>
  </si>
  <si>
    <t>00064846</t>
  </si>
  <si>
    <t>1C26TAA^00064846</t>
  </si>
  <si>
    <t>BS20260302-0519</t>
  </si>
  <si>
    <t>BS20260302-0518</t>
  </si>
  <si>
    <t>0552-093S</t>
  </si>
  <si>
    <t>TXGU7228602</t>
  </si>
  <si>
    <t>EMCCYC7045</t>
  </si>
  <si>
    <t>00072571</t>
  </si>
  <si>
    <t>1C26TAA^00072571</t>
  </si>
  <si>
    <t>BS20260227-0325</t>
  </si>
  <si>
    <t>BS20260227-0318</t>
  </si>
  <si>
    <t>TGCU5400251</t>
  </si>
  <si>
    <t>EMCXBC1284</t>
  </si>
  <si>
    <t>00065125</t>
  </si>
  <si>
    <t>1C26TAA^00065125</t>
  </si>
  <si>
    <t>BS20260227-0327</t>
  </si>
  <si>
    <t>BS20260227-0326</t>
  </si>
  <si>
    <t>EGSU6554670</t>
  </si>
  <si>
    <t>EMCXBC2264</t>
  </si>
  <si>
    <t>00066105</t>
  </si>
  <si>
    <t>1C26TAA^00066105</t>
  </si>
  <si>
    <t>BS20260227-0329</t>
  </si>
  <si>
    <t>BS20260227-0328</t>
  </si>
  <si>
    <t>EGSU9232322</t>
  </si>
  <si>
    <t>EMCXBC2244</t>
  </si>
  <si>
    <t>00073453 &amp; 00073449</t>
  </si>
  <si>
    <t>Occur dem det due to docs issue</t>
  </si>
  <si>
    <t>1C26TAA^00073453 &amp; 00073449</t>
  </si>
  <si>
    <t>BS20260225-0655</t>
  </si>
  <si>
    <t>BS20260225-0654</t>
  </si>
  <si>
    <t>PHUOC LONG 12</t>
  </si>
  <si>
    <t>263W</t>
  </si>
  <si>
    <t>MRSU9486604</t>
  </si>
  <si>
    <t>ML-VN1322793</t>
  </si>
  <si>
    <t>00113012 &amp; 00113011</t>
  </si>
  <si>
    <t>1C26TML^00113012 &amp; 00113011</t>
  </si>
  <si>
    <t>BS20260225-0659</t>
  </si>
  <si>
    <t>BS20260225-0658</t>
  </si>
  <si>
    <t>SEKU6973946</t>
  </si>
  <si>
    <t>ML-VN1322781</t>
  </si>
  <si>
    <t>BS20260225-0664</t>
  </si>
  <si>
    <t>BS20260225-0662</t>
  </si>
  <si>
    <t>MRSU7814514</t>
  </si>
  <si>
    <t>ML-VN1322777</t>
  </si>
  <si>
    <t>BS20260225-0748</t>
  </si>
  <si>
    <t>BS20260225-0747</t>
  </si>
  <si>
    <t>CAJU5096103</t>
  </si>
  <si>
    <t>ML-VN1217167</t>
  </si>
  <si>
    <t>BS20260225-0752</t>
  </si>
  <si>
    <t>BS20260225-0750</t>
  </si>
  <si>
    <t>MRSU9352312</t>
  </si>
  <si>
    <t>ML-VN1322786</t>
  </si>
  <si>
    <t>BS20260225-0793</t>
  </si>
  <si>
    <t>BS20260225-0753</t>
  </si>
  <si>
    <t>FFAU7439364</t>
  </si>
  <si>
    <t>ML-VN1322780</t>
  </si>
  <si>
    <t>00113019 &amp; 00113018</t>
  </si>
  <si>
    <t>1C26TML^00113019 &amp; 00113018</t>
  </si>
  <si>
    <t>BS20260225-0796</t>
  </si>
  <si>
    <t>BS20260225-0795</t>
  </si>
  <si>
    <t>MRSU8477085</t>
  </si>
  <si>
    <t>ML-VN1322796</t>
  </si>
  <si>
    <t>BS20260227-0074</t>
  </si>
  <si>
    <t>BS20260227-0073</t>
  </si>
  <si>
    <t>GAOU7940991</t>
  </si>
  <si>
    <t>ML-VN1322732</t>
  </si>
  <si>
    <t>BS20260227-0076</t>
  </si>
  <si>
    <t>BS20260227-0075</t>
  </si>
  <si>
    <t>PHUOC LONG 8</t>
  </si>
  <si>
    <t>284W</t>
  </si>
  <si>
    <t>HASU4775179</t>
  </si>
  <si>
    <t>ML-VN1218511</t>
  </si>
  <si>
    <t>00112993 &amp; 00112992</t>
  </si>
  <si>
    <t>1C26TML^00112993 &amp; 00112992</t>
  </si>
  <si>
    <t>BS20260227-0078</t>
  </si>
  <si>
    <t>BS20260227-0077</t>
  </si>
  <si>
    <t>MRSU7026174</t>
  </si>
  <si>
    <t>ML-VN1322772</t>
  </si>
  <si>
    <t>BS20260227-0080</t>
  </si>
  <si>
    <t>BS20260227-0079</t>
  </si>
  <si>
    <t>369W</t>
  </si>
  <si>
    <t xml:space="preserve">MRSU8693973 - </t>
  </si>
  <si>
    <t>ML-VN1326803</t>
  </si>
  <si>
    <t>00112996 &amp; 00113074</t>
  </si>
  <si>
    <t>1C26TML^00112996 &amp; 00113074</t>
  </si>
  <si>
    <t>BS20260227-0082</t>
  </si>
  <si>
    <t>BS20260227-0081</t>
  </si>
  <si>
    <t>CAAU4546196</t>
  </si>
  <si>
    <t>ML-VN1326817</t>
  </si>
  <si>
    <t>BS20260227-0084</t>
  </si>
  <si>
    <t>BS20260227-0083</t>
  </si>
  <si>
    <t>CAAU6996783</t>
  </si>
  <si>
    <t>ML-VN1218521</t>
  </si>
  <si>
    <t>SGNCW26004809</t>
  </si>
  <si>
    <t>BS20260302-0037</t>
  </si>
  <si>
    <t>BS20260302-0036</t>
  </si>
  <si>
    <t>BSGNC26004960</t>
  </si>
  <si>
    <t>KOTA RAJIN</t>
  </si>
  <si>
    <t>1010S</t>
  </si>
  <si>
    <t>TXGU6673033</t>
  </si>
  <si>
    <t>VNSGN2535368</t>
  </si>
  <si>
    <t>00017396</t>
  </si>
  <si>
    <t>1C26TAA^00017396</t>
  </si>
  <si>
    <t>BS20260302-0039</t>
  </si>
  <si>
    <t>BS20260302-0038</t>
  </si>
  <si>
    <t>BSGNC26004809</t>
  </si>
  <si>
    <t>TXGU8204082</t>
  </si>
  <si>
    <t>VNSGN2536320</t>
  </si>
  <si>
    <t>BS20260302-0035</t>
  </si>
  <si>
    <t>BS20260302-0034</t>
  </si>
  <si>
    <t>BSGNC26004958</t>
  </si>
  <si>
    <t>FTAU2266453</t>
  </si>
  <si>
    <t>VNSGN2536321</t>
  </si>
  <si>
    <t>SGNCW26004823</t>
  </si>
  <si>
    <t>BS20260302-0043</t>
  </si>
  <si>
    <t>BS20260302-0042</t>
  </si>
  <si>
    <t>BSGNC26004959</t>
  </si>
  <si>
    <t>FFAU6381680</t>
  </si>
  <si>
    <t>VNSGN2533065</t>
  </si>
  <si>
    <t>00017535</t>
  </si>
  <si>
    <t>1C26TAA^00017535</t>
  </si>
  <si>
    <t>BS20260302-0045</t>
  </si>
  <si>
    <t>BS20260302-0044</t>
  </si>
  <si>
    <t>104A</t>
  </si>
  <si>
    <t>TGBU9935155</t>
  </si>
  <si>
    <t>EMCCYC7145</t>
  </si>
  <si>
    <t>00073443</t>
  </si>
  <si>
    <t>1C26TAA^00073443</t>
  </si>
  <si>
    <t>BS20260302-0041</t>
  </si>
  <si>
    <t>BS20260302-0040</t>
  </si>
  <si>
    <t>BSGNC26004823</t>
  </si>
  <si>
    <t>TXGU8145035</t>
  </si>
  <si>
    <t>VNSGN2536328</t>
  </si>
  <si>
    <t>BS20260310-1557</t>
  </si>
  <si>
    <t>BS20260310-1551</t>
  </si>
  <si>
    <t>YM CELEBRITY</t>
  </si>
  <si>
    <t>097B</t>
  </si>
  <si>
    <t>EGSU1860641</t>
  </si>
  <si>
    <t>EMCCYF9715</t>
  </si>
  <si>
    <t>00075234</t>
  </si>
  <si>
    <t>1C26TAA^00075234</t>
  </si>
  <si>
    <t>BS20260305-1634</t>
  </si>
  <si>
    <t>BS20260305-1632</t>
  </si>
  <si>
    <t>TGBU4521424</t>
  </si>
  <si>
    <t>EMCXBB5084</t>
  </si>
  <si>
    <t>00068344</t>
  </si>
  <si>
    <t>1C26TAA^00068344</t>
  </si>
  <si>
    <t>BS20260305-1636</t>
  </si>
  <si>
    <t>BS20260305-1635</t>
  </si>
  <si>
    <t>GCXU6385509</t>
  </si>
  <si>
    <t>EMCXBB6664</t>
  </si>
  <si>
    <t>BS20260305-1641</t>
  </si>
  <si>
    <t>BS20260305-1637</t>
  </si>
  <si>
    <t>EGSU3809926</t>
  </si>
  <si>
    <t>EMCXBB9354</t>
  </si>
  <si>
    <t>BS20260305-0106</t>
  </si>
  <si>
    <t>BS20260305-0105</t>
  </si>
  <si>
    <t>GAOU7285837</t>
  </si>
  <si>
    <t>EMCCYF9053</t>
  </si>
  <si>
    <t>SGNCW26004967</t>
  </si>
  <si>
    <t>BS20260304-0496</t>
  </si>
  <si>
    <t>BS20260304-0495</t>
  </si>
  <si>
    <t>BSGNC26004967</t>
  </si>
  <si>
    <t>MARINA ONE</t>
  </si>
  <si>
    <t>0047N</t>
  </si>
  <si>
    <t>FTAU2201030</t>
  </si>
  <si>
    <t>VNSGN2608275</t>
  </si>
  <si>
    <t>00018467</t>
  </si>
  <si>
    <t>1C26TAA^00018467</t>
  </si>
  <si>
    <t>BS20260305-0139</t>
  </si>
  <si>
    <t>BS20260305-0138</t>
  </si>
  <si>
    <t>EMCU1526384</t>
  </si>
  <si>
    <t>EMCCYF7715</t>
  </si>
  <si>
    <t xml:space="preserve">ABI Pascual Foods                  </t>
  </si>
  <si>
    <t>BS20260304-0435</t>
  </si>
  <si>
    <t>BS20260304-0434</t>
  </si>
  <si>
    <t>BSGNC26005001</t>
  </si>
  <si>
    <t>CAAU6499431</t>
  </si>
  <si>
    <t>VNSGN2607667</t>
  </si>
  <si>
    <t>BS20260305-0141</t>
  </si>
  <si>
    <t>BS20260305-0140</t>
  </si>
  <si>
    <t>TIIU6848462</t>
  </si>
  <si>
    <t>EMCXBB8634</t>
  </si>
  <si>
    <t>00066979</t>
  </si>
  <si>
    <t>1C26TAA^00066979</t>
  </si>
  <si>
    <t>SGNCW26004593</t>
  </si>
  <si>
    <t>BS20260309-0754</t>
  </si>
  <si>
    <t>BS20260309-0753</t>
  </si>
  <si>
    <t>BSGNC26004593</t>
  </si>
  <si>
    <t>SITC XIANDE</t>
  </si>
  <si>
    <t>2607N</t>
  </si>
  <si>
    <t>REGU5267111</t>
  </si>
  <si>
    <t>VNSGN2601881</t>
  </si>
  <si>
    <t>00020213</t>
  </si>
  <si>
    <t>1C26TAA^00020213</t>
  </si>
  <si>
    <t>SGNCW26006295</t>
  </si>
  <si>
    <t>BS20260309-0756</t>
  </si>
  <si>
    <t>BS20260309-0755</t>
  </si>
  <si>
    <t>BSGNC26006295</t>
  </si>
  <si>
    <t>Week 13</t>
  </si>
  <si>
    <t>CAAU7665537</t>
  </si>
  <si>
    <t>VNSGN2535134</t>
  </si>
  <si>
    <t>00021977</t>
  </si>
  <si>
    <t>1C26TAA^00021977</t>
  </si>
  <si>
    <t>BS20260309-0701</t>
  </si>
  <si>
    <t>BS20260309-0698</t>
  </si>
  <si>
    <t>00072583</t>
  </si>
  <si>
    <t>1C26TAA^00072583</t>
  </si>
  <si>
    <t xml:space="preserve">MANILA PORT                 </t>
  </si>
  <si>
    <t>BS20260305-0143</t>
  </si>
  <si>
    <t>BS20260305-0142</t>
  </si>
  <si>
    <t>TXGU7517436</t>
  </si>
  <si>
    <t>EMCXBA4364</t>
  </si>
  <si>
    <t>00068316</t>
  </si>
  <si>
    <t>1C26TAA^00068316</t>
  </si>
  <si>
    <t>BS20260305-0150</t>
  </si>
  <si>
    <t>BS20260305-0149</t>
  </si>
  <si>
    <t>EGSU9222290</t>
  </si>
  <si>
    <t>EMCXBB8254</t>
  </si>
  <si>
    <t>BS20260305-0145</t>
  </si>
  <si>
    <t>BS20260305-0144</t>
  </si>
  <si>
    <t>HPCU4890192</t>
  </si>
  <si>
    <t>EMCCYE9195</t>
  </si>
  <si>
    <t>BS20260305-0147</t>
  </si>
  <si>
    <t>BS20260305-0146</t>
  </si>
  <si>
    <t>EGSU6362301</t>
  </si>
  <si>
    <t>EMCCYH3115</t>
  </si>
  <si>
    <t>00068317</t>
  </si>
  <si>
    <t>1C26TAA^00068317</t>
  </si>
  <si>
    <t>BS20260304-0443</t>
  </si>
  <si>
    <t>BS20260304-0442</t>
  </si>
  <si>
    <t>EGSU1863208</t>
  </si>
  <si>
    <t>EMCCYF7975</t>
  </si>
  <si>
    <t>BS20260304-0441</t>
  </si>
  <si>
    <t>BS20260304-0440</t>
  </si>
  <si>
    <t>EGSU9867473</t>
  </si>
  <si>
    <t>a</t>
  </si>
  <si>
    <t>BS20260304-0336</t>
  </si>
  <si>
    <t>BS20260304-0335</t>
  </si>
  <si>
    <t>EMCU8528199</t>
  </si>
  <si>
    <t>EMCCYE7855</t>
  </si>
  <si>
    <t>00068313</t>
  </si>
  <si>
    <t>1C26TAA^00068313</t>
  </si>
  <si>
    <t>BS20260304-0338</t>
  </si>
  <si>
    <t>BS20260304-0337</t>
  </si>
  <si>
    <t>EGSU1812875</t>
  </si>
  <si>
    <t>EMCCYE7555</t>
  </si>
  <si>
    <t>BS20260304-0342</t>
  </si>
  <si>
    <t>BS20260304-0341</t>
  </si>
  <si>
    <t>EGSU3425469</t>
  </si>
  <si>
    <t>EMCXBB7764</t>
  </si>
  <si>
    <t xml:space="preserve">CARDINAL AGRI PRODUCTS INC         </t>
  </si>
  <si>
    <t>BS20260304-0344</t>
  </si>
  <si>
    <t>BS20260304-0343</t>
  </si>
  <si>
    <t>TXGU5853508</t>
  </si>
  <si>
    <t>EMCCYE9675</t>
  </si>
  <si>
    <t>00066982</t>
  </si>
  <si>
    <t>1C26TAA^00066982</t>
  </si>
  <si>
    <t>BS20260304-0346</t>
  </si>
  <si>
    <t>BS20260304-0345</t>
  </si>
  <si>
    <t>EGSU6436847</t>
  </si>
  <si>
    <t>EMCCYE9915</t>
  </si>
  <si>
    <t>BS20260314-0102</t>
  </si>
  <si>
    <t>BS20260314-0100</t>
  </si>
  <si>
    <t>BSGNC26006298</t>
  </si>
  <si>
    <t>SGNCW26004595</t>
  </si>
  <si>
    <t>BS20260310-0464</t>
  </si>
  <si>
    <t>BS20260310-0463</t>
  </si>
  <si>
    <t>BSGNC26004595</t>
  </si>
  <si>
    <t>REGU5189003</t>
  </si>
  <si>
    <t>VNSGN2601868</t>
  </si>
  <si>
    <t>00020214</t>
  </si>
  <si>
    <t>1C26TAA^00020214</t>
  </si>
  <si>
    <t>BS20260309-0726</t>
  </si>
  <si>
    <t>BS20260309-0725</t>
  </si>
  <si>
    <t>EGSU1472034</t>
  </si>
  <si>
    <t>EMCXBA9034</t>
  </si>
  <si>
    <t>00072579</t>
  </si>
  <si>
    <t>1C26TAA^00072579</t>
  </si>
  <si>
    <t>BS20260309-0728</t>
  </si>
  <si>
    <t>BS20260309-0727</t>
  </si>
  <si>
    <t>EGSU6156569</t>
  </si>
  <si>
    <t>EMCXBA9524</t>
  </si>
  <si>
    <t>00072574</t>
  </si>
  <si>
    <t>1C26TAA^00072574</t>
  </si>
  <si>
    <t>SGNCW26004213</t>
  </si>
  <si>
    <t>BS20260225-0520</t>
  </si>
  <si>
    <t>BS20260225-0517</t>
  </si>
  <si>
    <t>BSGNC26004213</t>
  </si>
  <si>
    <t>TXGU8143583</t>
  </si>
  <si>
    <t>VNSGN2538314</t>
  </si>
  <si>
    <t>00015827</t>
  </si>
  <si>
    <t>1C26TAA^00015827</t>
  </si>
  <si>
    <t>BS20260303-1215</t>
  </si>
  <si>
    <t>BS20260303-1214</t>
  </si>
  <si>
    <t>OOCU6001406</t>
  </si>
  <si>
    <t>BS20260225-0112</t>
  </si>
  <si>
    <t>BS20260225-0111</t>
  </si>
  <si>
    <t>BSGNC26004216</t>
  </si>
  <si>
    <t>REGU5223160</t>
  </si>
  <si>
    <t>VNSGN2547865</t>
  </si>
  <si>
    <t>BS20260225-0116</t>
  </si>
  <si>
    <t>BS20260225-0115</t>
  </si>
  <si>
    <t>BSGNC26004217</t>
  </si>
  <si>
    <t>REGU5139743</t>
  </si>
  <si>
    <t>VNSGN2547888</t>
  </si>
  <si>
    <t>BS20260225-0121</t>
  </si>
  <si>
    <t>BS20260225-0117</t>
  </si>
  <si>
    <t>BSGNC26004218</t>
  </si>
  <si>
    <t>TXGU8204251</t>
  </si>
  <si>
    <t>VNSGN2536387</t>
  </si>
  <si>
    <t>BS20260301-0085</t>
  </si>
  <si>
    <t>BS20260301-0084</t>
  </si>
  <si>
    <t>MRSU8358363</t>
  </si>
  <si>
    <t>ML-VN1217084</t>
  </si>
  <si>
    <t>BS20260301-0087</t>
  </si>
  <si>
    <t>BS20260301-0086</t>
  </si>
  <si>
    <t>CAAU8942359</t>
  </si>
  <si>
    <t>ML-VN1328992</t>
  </si>
  <si>
    <t>00113016 &amp; 00113015</t>
  </si>
  <si>
    <t>1C26TML^00113016 &amp; 00113015</t>
  </si>
  <si>
    <t>BS20260301-0089</t>
  </si>
  <si>
    <t>BS20260301-0088</t>
  </si>
  <si>
    <t>FFAU5768822</t>
  </si>
  <si>
    <t>ML-VN1328918</t>
  </si>
  <si>
    <t>BS20260301-0091</t>
  </si>
  <si>
    <t>BS20260301-0090</t>
  </si>
  <si>
    <t>UETU8351261</t>
  </si>
  <si>
    <t>ML-VN1328927</t>
  </si>
  <si>
    <t>BS20260301-0067</t>
  </si>
  <si>
    <t>BS20260301-0066</t>
  </si>
  <si>
    <t>MRSU8096469</t>
  </si>
  <si>
    <t>ML-VN1326962</t>
  </si>
  <si>
    <t>BS20260301-0069</t>
  </si>
  <si>
    <t>BS20260301-0068</t>
  </si>
  <si>
    <t>MRSU8628052</t>
  </si>
  <si>
    <t>ML-VN1326984</t>
  </si>
  <si>
    <t>BS20260301-0071</t>
  </si>
  <si>
    <t>BS20260301-0070</t>
  </si>
  <si>
    <t>TIIU5868150</t>
  </si>
  <si>
    <t>ML-VN1217021</t>
  </si>
  <si>
    <t>00113008 &amp; 00113009</t>
  </si>
  <si>
    <t>1C26TML^00113008 &amp; 00113009</t>
  </si>
  <si>
    <t>BS20260301-0073</t>
  </si>
  <si>
    <t>BS20260301-0072</t>
  </si>
  <si>
    <t>UETU7997895</t>
  </si>
  <si>
    <t>ML-VN1326983</t>
  </si>
  <si>
    <t>BS20260301-0075</t>
  </si>
  <si>
    <t>BS20260301-0074</t>
  </si>
  <si>
    <t>MRSU8048075</t>
  </si>
  <si>
    <t>ML-VN1328983</t>
  </si>
  <si>
    <t>BS20260301-0077</t>
  </si>
  <si>
    <t>BS20260301-0076</t>
  </si>
  <si>
    <t>MRSU9026168</t>
  </si>
  <si>
    <t>ML-VN1326901</t>
  </si>
  <si>
    <t>SGNCW26005155</t>
  </si>
  <si>
    <t>BS20260302-0202</t>
  </si>
  <si>
    <t>BS20260302-0196</t>
  </si>
  <si>
    <t>BSGNC26005659</t>
  </si>
  <si>
    <t>1032S</t>
  </si>
  <si>
    <t>REGU5217379</t>
  </si>
  <si>
    <t>VNSGN2605649</t>
  </si>
  <si>
    <t>00018740</t>
  </si>
  <si>
    <t>1C26TAA^00018740</t>
  </si>
  <si>
    <t>BS20260302-0206</t>
  </si>
  <si>
    <t>BS20260302-0203</t>
  </si>
  <si>
    <t>UETU8195507</t>
  </si>
  <si>
    <t>ML-VN1328972</t>
  </si>
  <si>
    <t>BS20260304-0274</t>
  </si>
  <si>
    <t>BS20260304-0273</t>
  </si>
  <si>
    <t>CSGU6528059</t>
  </si>
  <si>
    <t>BS20260302-0209</t>
  </si>
  <si>
    <t>BS20260302-0207</t>
  </si>
  <si>
    <t>MRSU8497179</t>
  </si>
  <si>
    <t>ML-VN1328933</t>
  </si>
  <si>
    <t>00113006 &amp; 00113007</t>
  </si>
  <si>
    <t>1C26TML^00113006 &amp; 00113007</t>
  </si>
  <si>
    <t>BS20260302-0213</t>
  </si>
  <si>
    <t>BS20260302-0212</t>
  </si>
  <si>
    <t>FFAU7403947</t>
  </si>
  <si>
    <t>ML-VN1328963</t>
  </si>
  <si>
    <t>COAU7266498190</t>
  </si>
  <si>
    <t>BS20260302-0769</t>
  </si>
  <si>
    <t>BS20260218-0161</t>
  </si>
  <si>
    <t>OOCU9370373</t>
  </si>
  <si>
    <t>00049184</t>
  </si>
  <si>
    <t>1C26TAB^00049184</t>
  </si>
  <si>
    <t>BS20260302-0770</t>
  </si>
  <si>
    <t>BS20260218-0164</t>
  </si>
  <si>
    <t>TGBU4102243</t>
  </si>
  <si>
    <t>SGNCW26005152</t>
  </si>
  <si>
    <t>BS20260302-0253</t>
  </si>
  <si>
    <t>BS20260302-0252</t>
  </si>
  <si>
    <t>BSGNC26005152</t>
  </si>
  <si>
    <t>207W</t>
  </si>
  <si>
    <t>TXGU7269962</t>
  </si>
  <si>
    <t>VNSGN2536341</t>
  </si>
  <si>
    <t xml:space="preserve"> 00018728</t>
  </si>
  <si>
    <t>1C26TAA^ 00018728</t>
  </si>
  <si>
    <t>BS20260302-0251</t>
  </si>
  <si>
    <t>BS20260302-0250</t>
  </si>
  <si>
    <t>CSNU7137084</t>
  </si>
  <si>
    <t>BS20260302-0771</t>
  </si>
  <si>
    <t>BS20260218-0146</t>
  </si>
  <si>
    <t>CSNU5921950</t>
  </si>
  <si>
    <t>BS20260305-1543</t>
  </si>
  <si>
    <t>BS20260305-1541</t>
  </si>
  <si>
    <t>BSGNC26005166</t>
  </si>
  <si>
    <t>BS20260303-1262</t>
  </si>
  <si>
    <t>BS20260303-1259</t>
  </si>
  <si>
    <t>MAERSK NUSSFJORD </t>
  </si>
  <si>
    <t>UETU8371139</t>
  </si>
  <si>
    <t>ML-VN1215107</t>
  </si>
  <si>
    <t>00112963 &amp; 00112964</t>
  </si>
  <si>
    <t>1C26TML^00112963 &amp; 00112964</t>
  </si>
  <si>
    <t>BS20260303-1264</t>
  </si>
  <si>
    <t>BS20260303-1263</t>
  </si>
  <si>
    <t>MRSU8345155</t>
  </si>
  <si>
    <t>ML-VN1328262</t>
  </si>
  <si>
    <t>00112987 &amp; 00112986</t>
  </si>
  <si>
    <t>1C26TML^00112987 &amp; 00112986</t>
  </si>
  <si>
    <t>BS20260305-0003</t>
  </si>
  <si>
    <t>BS20260305-0002</t>
  </si>
  <si>
    <t>UETU6952659</t>
  </si>
  <si>
    <t>ML-VN1215087</t>
  </si>
  <si>
    <t>00113122 &amp; 00113123</t>
  </si>
  <si>
    <t>1C26TML^00113122 &amp; 00113123</t>
  </si>
  <si>
    <t>BS20260305-0005</t>
  </si>
  <si>
    <t>BS20260305-0004</t>
  </si>
  <si>
    <t>CAAU9780606</t>
  </si>
  <si>
    <t>ML-VN1328142</t>
  </si>
  <si>
    <t>BS20260305-0007</t>
  </si>
  <si>
    <t>BS20260305-0006</t>
  </si>
  <si>
    <t>FFAU5355541</t>
  </si>
  <si>
    <t>ML-VN1328231</t>
  </si>
  <si>
    <t>Dispute due to PQC VAT</t>
  </si>
  <si>
    <t>BS20260305-0009</t>
  </si>
  <si>
    <t>BS20260305-0008</t>
  </si>
  <si>
    <t>MRSU9422528</t>
  </si>
  <si>
    <t>ML-VN1328224</t>
  </si>
  <si>
    <t>BS20260306-0520</t>
  </si>
  <si>
    <t>BS20260306-0517</t>
  </si>
  <si>
    <t>MRSU9494699</t>
  </si>
  <si>
    <t>ML-VN1328347</t>
  </si>
  <si>
    <t>00112969 &amp; 00112970</t>
  </si>
  <si>
    <t>1C26TML^00112969 &amp; 00112970</t>
  </si>
  <si>
    <t>BS20260306-0519</t>
  </si>
  <si>
    <t>BS20260306-0516</t>
  </si>
  <si>
    <t>CAAU7755585</t>
  </si>
  <si>
    <t>ML-VN1328215</t>
  </si>
  <si>
    <t>BS20260306-0505</t>
  </si>
  <si>
    <t>BS20260306-0501</t>
  </si>
  <si>
    <t>MRSU9500960</t>
  </si>
  <si>
    <t>ML-VN1328169</t>
  </si>
  <si>
    <t>BS20260306-0507</t>
  </si>
  <si>
    <t>BS20260306-0503</t>
  </si>
  <si>
    <t>GAOU7156850</t>
  </si>
  <si>
    <t>ML-VN1366864</t>
  </si>
  <si>
    <t>BS20260305-0011</t>
  </si>
  <si>
    <t>BS20260305-0010</t>
  </si>
  <si>
    <t>MRSU9416103</t>
  </si>
  <si>
    <t>ML-VN1322694</t>
  </si>
  <si>
    <t>BS20260305-1120</t>
  </si>
  <si>
    <t>BS20260305-0875</t>
  </si>
  <si>
    <t>SEKU6921290</t>
  </si>
  <si>
    <t>ML-VN1328232</t>
  </si>
  <si>
    <t>00112974 &amp; 00112973</t>
  </si>
  <si>
    <t>1C26TML^00112974 &amp; 00112973</t>
  </si>
  <si>
    <t>BS20260305-1182</t>
  </si>
  <si>
    <t>BS20260305-0876</t>
  </si>
  <si>
    <t>MRSU8587776</t>
  </si>
  <si>
    <t>ML-VN1328252</t>
  </si>
  <si>
    <t>BS20260305-1184</t>
  </si>
  <si>
    <t>BS20260305-0877</t>
  </si>
  <si>
    <t>MRSU6868331</t>
  </si>
  <si>
    <t>ML-VN1328192</t>
  </si>
  <si>
    <t>BS20260305-1106</t>
  </si>
  <si>
    <t>BS20260305-0883</t>
  </si>
  <si>
    <t>MRSU8566264</t>
  </si>
  <si>
    <t>ML-VN1328322</t>
  </si>
  <si>
    <t>BS20260225-0891</t>
  </si>
  <si>
    <t>BS20260225-0890</t>
  </si>
  <si>
    <t>BSGNC26004724</t>
  </si>
  <si>
    <t>REGU5231269</t>
  </si>
  <si>
    <t>VNSGN2607702</t>
  </si>
  <si>
    <t>COAU7267258024</t>
  </si>
  <si>
    <t>BS20260310-0736</t>
  </si>
  <si>
    <t>BS20260310-0734</t>
  </si>
  <si>
    <t>098W</t>
  </si>
  <si>
    <t>OOCU6053098</t>
  </si>
  <si>
    <t>00052145</t>
  </si>
  <si>
    <t>1C26TAB^00052145</t>
  </si>
  <si>
    <t>BS20260302-0682</t>
  </si>
  <si>
    <t>BS20260302-0680</t>
  </si>
  <si>
    <t>0551-047S</t>
  </si>
  <si>
    <t>00064054</t>
  </si>
  <si>
    <t>1C26TAA^00064054</t>
  </si>
  <si>
    <t>SGNG39345300</t>
  </si>
  <si>
    <t>BS20260225-0273</t>
  </si>
  <si>
    <t>BS20260225-0268</t>
  </si>
  <si>
    <t>ONEU2966026</t>
  </si>
  <si>
    <t>VN87946AQ</t>
  </si>
  <si>
    <t>65191</t>
  </si>
  <si>
    <t>1K26TAD^65191</t>
  </si>
  <si>
    <t>SGNG39370800</t>
  </si>
  <si>
    <t>BS20260225-0284</t>
  </si>
  <si>
    <t>BS20260225-0283</t>
  </si>
  <si>
    <t>ONEU2785310</t>
  </si>
  <si>
    <t>VN82041AO</t>
  </si>
  <si>
    <t>65190</t>
  </si>
  <si>
    <t>1K26TAD^65190</t>
  </si>
  <si>
    <t>BS20260225-0286</t>
  </si>
  <si>
    <t>BS20260225-0285</t>
  </si>
  <si>
    <t>SGNG39373400</t>
  </si>
  <si>
    <t>SEKU1507400</t>
  </si>
  <si>
    <t>VN88747AO</t>
  </si>
  <si>
    <t>BS20260225-0277</t>
  </si>
  <si>
    <t>BS20260225-0275</t>
  </si>
  <si>
    <t>SGNG39320300</t>
  </si>
  <si>
    <t>ONEU2227900</t>
  </si>
  <si>
    <t>VN87950AQ</t>
  </si>
  <si>
    <t>BS20260225-0334</t>
  </si>
  <si>
    <t>BS20260225-0333</t>
  </si>
  <si>
    <t>SGNG39335900</t>
  </si>
  <si>
    <t>ONEU2727145</t>
  </si>
  <si>
    <t>VN88633AO</t>
  </si>
  <si>
    <t>BS20260225-0336</t>
  </si>
  <si>
    <t>BS20260225-0335</t>
  </si>
  <si>
    <t>SGNG39338500</t>
  </si>
  <si>
    <t>ONEU2562889</t>
  </si>
  <si>
    <t>VN87944AQ</t>
  </si>
  <si>
    <t>SGNCW26004589</t>
  </si>
  <si>
    <t>BS20260225-0674</t>
  </si>
  <si>
    <t>BS20260225-0673</t>
  </si>
  <si>
    <t>BSGNC26004589</t>
  </si>
  <si>
    <t>REGU5197652</t>
  </si>
  <si>
    <t>VNSGN2607751</t>
  </si>
  <si>
    <t>00017063</t>
  </si>
  <si>
    <t>1C26TAA^00017063</t>
  </si>
  <si>
    <t>SGNCW26004590</t>
  </si>
  <si>
    <t>BS20260225-0672</t>
  </si>
  <si>
    <t>BS20260225-0671</t>
  </si>
  <si>
    <t>BSGNC26004590</t>
  </si>
  <si>
    <t>CAAU8715083</t>
  </si>
  <si>
    <t>VNSGN2607165</t>
  </si>
  <si>
    <t>00017065</t>
  </si>
  <si>
    <t>1C26TAA^00017065</t>
  </si>
  <si>
    <t>BS20260227-0522</t>
  </si>
  <si>
    <t>BS20260227-0521</t>
  </si>
  <si>
    <t>EVER ORIENT</t>
  </si>
  <si>
    <t>0361-106N</t>
  </si>
  <si>
    <t>EMCU1506747</t>
  </si>
  <si>
    <t>EMCXBB9864</t>
  </si>
  <si>
    <t>00069457</t>
  </si>
  <si>
    <t>1C26TAA^00069457</t>
  </si>
  <si>
    <t>BS20260227-0525</t>
  </si>
  <si>
    <t>BS20260227-0524</t>
  </si>
  <si>
    <t>CAAU5495030</t>
  </si>
  <si>
    <t>EMCXBB9384</t>
  </si>
  <si>
    <t>00069460</t>
  </si>
  <si>
    <t>1C26TAA^00069460</t>
  </si>
  <si>
    <t>BS20260227-0532</t>
  </si>
  <si>
    <t>BS20260227-0531</t>
  </si>
  <si>
    <t>EGHU9546989</t>
  </si>
  <si>
    <t>EMCXBB8924</t>
  </si>
  <si>
    <t>BS20260227-0535</t>
  </si>
  <si>
    <t>BS20260227-0534</t>
  </si>
  <si>
    <t>BS20260227-0538</t>
  </si>
  <si>
    <t>BS20260227-0537</t>
  </si>
  <si>
    <t>TIIU4952457</t>
  </si>
  <si>
    <t>EMCCYF7815</t>
  </si>
  <si>
    <t>BS20260227-0540</t>
  </si>
  <si>
    <t>BS20260227-0539</t>
  </si>
  <si>
    <t>0360-445N</t>
  </si>
  <si>
    <t>EGSU1258676</t>
  </si>
  <si>
    <t>EMCXBA3264</t>
  </si>
  <si>
    <t>00062996</t>
  </si>
  <si>
    <t>1C26TAA^00062996</t>
  </si>
  <si>
    <t>BS20260305-0108</t>
  </si>
  <si>
    <t>BS20260305-0107</t>
  </si>
  <si>
    <t>235600344866</t>
  </si>
  <si>
    <t>EMCU6188470</t>
  </si>
  <si>
    <t>EMCCYF8975</t>
  </si>
  <si>
    <t>00068314</t>
  </si>
  <si>
    <t>1C26TAA^00068314</t>
  </si>
  <si>
    <t>BS20260305-0110</t>
  </si>
  <si>
    <t>BS20260305-0109</t>
  </si>
  <si>
    <t>EITU9468995</t>
  </si>
  <si>
    <t>EMCXBA2854</t>
  </si>
  <si>
    <t>00068318</t>
  </si>
  <si>
    <t>1C26TAA^00068318</t>
  </si>
  <si>
    <t>BS20260305-0112</t>
  </si>
  <si>
    <t>BS20260305-0111</t>
  </si>
  <si>
    <t>EGSU1582474</t>
  </si>
  <si>
    <t>EMCXBA2564</t>
  </si>
  <si>
    <t>BS20260305-0114</t>
  </si>
  <si>
    <t>BS20260305-0113</t>
  </si>
  <si>
    <t>EGHU9742600</t>
  </si>
  <si>
    <t>EMCCYD8835</t>
  </si>
  <si>
    <t>BS20260305-0116</t>
  </si>
  <si>
    <t>BS20260305-0115</t>
  </si>
  <si>
    <t>EGSU1413772</t>
  </si>
  <si>
    <t>EMCCYF7755</t>
  </si>
  <si>
    <t>BS20260309-0318</t>
  </si>
  <si>
    <t>BS20260309-0316</t>
  </si>
  <si>
    <t>EGSU6425190</t>
  </si>
  <si>
    <t>EMCXBA3704</t>
  </si>
  <si>
    <t xml:space="preserve"> 00073445</t>
  </si>
  <si>
    <t>1C26TAA^ 00073445</t>
  </si>
  <si>
    <t>HLCUSGN260271630</t>
  </si>
  <si>
    <t>BS20260302-0060</t>
  </si>
  <si>
    <t>BS20260302-0059</t>
  </si>
  <si>
    <t>ULSAN EXPRESS</t>
  </si>
  <si>
    <t>610E</t>
  </si>
  <si>
    <t>CAAU6970921</t>
  </si>
  <si>
    <t>HLC3446227</t>
  </si>
  <si>
    <t>00032788</t>
  </si>
  <si>
    <t>1C26THC^00032788</t>
  </si>
  <si>
    <t>BS20260302-0062</t>
  </si>
  <si>
    <t>BS20260302-0061</t>
  </si>
  <si>
    <t>HAMU4586949</t>
  </si>
  <si>
    <t>HLC3302026</t>
  </si>
  <si>
    <t>BS20260309-1079</t>
  </si>
  <si>
    <t>BS20260309-1078</t>
  </si>
  <si>
    <t>612S</t>
  </si>
  <si>
    <t>TIIU4879401</t>
  </si>
  <si>
    <t>ML-VN1328515</t>
  </si>
  <si>
    <t>00101536</t>
  </si>
  <si>
    <t>1C26TML^00101536</t>
  </si>
  <si>
    <t>BS20260302-0070</t>
  </si>
  <si>
    <t>BS20260302-0068</t>
  </si>
  <si>
    <t>611S</t>
  </si>
  <si>
    <t>CAAU7913103</t>
  </si>
  <si>
    <t>ML-VN1328415</t>
  </si>
  <si>
    <t>00112981 &amp; 00112980</t>
  </si>
  <si>
    <t>1C26TML^00112981 &amp; 00112980</t>
  </si>
  <si>
    <t>BS20260302-0072</t>
  </si>
  <si>
    <t>BS20260302-0071</t>
  </si>
  <si>
    <t>MAERSK NASSJO</t>
  </si>
  <si>
    <t>534D</t>
  </si>
  <si>
    <t>MRSU8693973</t>
  </si>
  <si>
    <t>00113000 &amp; 00112999</t>
  </si>
  <si>
    <t>1C26TML^00113000 &amp; 00112999</t>
  </si>
  <si>
    <t>BS20260302-0067</t>
  </si>
  <si>
    <t>BS20260302-0066</t>
  </si>
  <si>
    <t>CAJU5137650</t>
  </si>
  <si>
    <t>ML-VN1328521</t>
  </si>
  <si>
    <t>BS20260304-0460</t>
  </si>
  <si>
    <t>BS20260304-0457</t>
  </si>
  <si>
    <t>MRSU7342974</t>
  </si>
  <si>
    <t>ML-VN1328801</t>
  </si>
  <si>
    <t>BS20260304-0464</t>
  </si>
  <si>
    <t>BS20260304-0461</t>
  </si>
  <si>
    <t>CAAU8965360</t>
  </si>
  <si>
    <t>ML-VN1328425</t>
  </si>
  <si>
    <t>BS20260317-0171</t>
  </si>
  <si>
    <t>BS20260317-0169</t>
  </si>
  <si>
    <t>MAERSK VLADIVOSTOK</t>
  </si>
  <si>
    <t>609D</t>
  </si>
  <si>
    <t>CAAU8426706</t>
  </si>
  <si>
    <t>ML-VN1322056</t>
  </si>
  <si>
    <t>00108891</t>
  </si>
  <si>
    <t>1C26TML^00108891</t>
  </si>
  <si>
    <t>BS20260317-0173</t>
  </si>
  <si>
    <t>BS20260317-0172</t>
  </si>
  <si>
    <t>613S</t>
  </si>
  <si>
    <t>UETU8143329</t>
  </si>
  <si>
    <t>ML-VN1322127</t>
  </si>
  <si>
    <t>00111429</t>
  </si>
  <si>
    <t>1C26TML^00111429</t>
  </si>
  <si>
    <t>BS20260317-0168</t>
  </si>
  <si>
    <t>BS20260317-0166</t>
  </si>
  <si>
    <t>MRSU7075672</t>
  </si>
  <si>
    <t>ML-VN1322131</t>
  </si>
  <si>
    <t>00108877</t>
  </si>
  <si>
    <t>1C26TML^00108877</t>
  </si>
  <si>
    <t xml:space="preserve">NATURE'S DAIRY AUSTRALIA PTY LTD   </t>
  </si>
  <si>
    <t>12-COO released</t>
  </si>
  <si>
    <t>OOLU2322917090</t>
  </si>
  <si>
    <t>BS20260406-0755</t>
  </si>
  <si>
    <t>BS20260406-0754</t>
  </si>
  <si>
    <t>OOLU</t>
  </si>
  <si>
    <t>MONICA</t>
  </si>
  <si>
    <t>BS20260406-0753</t>
  </si>
  <si>
    <t>BS20260406-0752</t>
  </si>
  <si>
    <t>BS20260225-0721</t>
  </si>
  <si>
    <t>BS20260225-0719</t>
  </si>
  <si>
    <t>103B</t>
  </si>
  <si>
    <t>TIIU5402305</t>
  </si>
  <si>
    <t>EMCXBA3814</t>
  </si>
  <si>
    <t>00062924</t>
  </si>
  <si>
    <t>1C26TAA^00062924</t>
  </si>
  <si>
    <t>BS20260306-0926</t>
  </si>
  <si>
    <t>BS20260306-0925</t>
  </si>
  <si>
    <t>EGSU2154188</t>
  </si>
  <si>
    <t>EMCDBW4715</t>
  </si>
  <si>
    <t>00068319</t>
  </si>
  <si>
    <t>1C26TAA^00068319</t>
  </si>
  <si>
    <t>BS20260225-0726</t>
  </si>
  <si>
    <t>BS20260225-0723</t>
  </si>
  <si>
    <t>TIIU4289215</t>
  </si>
  <si>
    <t>EMCXBA2594</t>
  </si>
  <si>
    <t>13-In transit</t>
  </si>
  <si>
    <t>BS20260310-1578</t>
  </si>
  <si>
    <t>BS20260310-1577</t>
  </si>
  <si>
    <t>EGSU9767448</t>
  </si>
  <si>
    <t>EMCCYF9885</t>
  </si>
  <si>
    <t>00075230</t>
  </si>
  <si>
    <t>1C26TAA^00075230</t>
  </si>
  <si>
    <t>BS20260310-1572</t>
  </si>
  <si>
    <t>BS20260310-1571</t>
  </si>
  <si>
    <t>EGSU9262224</t>
  </si>
  <si>
    <t>EMCCYF9775</t>
  </si>
  <si>
    <t>00075232</t>
  </si>
  <si>
    <t>1C26TAA^00075232</t>
  </si>
  <si>
    <t>BS20260311-0546</t>
  </si>
  <si>
    <t>BS20260311-0545</t>
  </si>
  <si>
    <t>609S</t>
  </si>
  <si>
    <t>MRSU7977492</t>
  </si>
  <si>
    <t>ML-VN1322503</t>
  </si>
  <si>
    <t>00104810</t>
  </si>
  <si>
    <t>1C26TML^00104810</t>
  </si>
  <si>
    <t>BS20260311-0530</t>
  </si>
  <si>
    <t>BS20260311-0528</t>
  </si>
  <si>
    <t>FFAU7411829</t>
  </si>
  <si>
    <t>ML-VN1322993</t>
  </si>
  <si>
    <t>00103086</t>
  </si>
  <si>
    <t>1C26TML^00103086</t>
  </si>
  <si>
    <t>BS20260311-0075</t>
  </si>
  <si>
    <t>BS20260311-0074</t>
  </si>
  <si>
    <t>FFAU6706168</t>
  </si>
  <si>
    <t>ML-VN1322908</t>
  </si>
  <si>
    <t>BS20260311-0762</t>
  </si>
  <si>
    <t>BS20260311-0760</t>
  </si>
  <si>
    <t>MRSU9478091</t>
  </si>
  <si>
    <t>ML-VN1322846</t>
  </si>
  <si>
    <t>00103545</t>
  </si>
  <si>
    <t>1C26TML^00103545</t>
  </si>
  <si>
    <t>BS20260311-0077</t>
  </si>
  <si>
    <t>BS20260311-0076</t>
  </si>
  <si>
    <t>CAAU9026936</t>
  </si>
  <si>
    <t>ML-VN1322971</t>
  </si>
  <si>
    <t>SGNG43113500</t>
  </si>
  <si>
    <t>Gotemba Tetra Pak L.L.C.</t>
  </si>
  <si>
    <t>Japan</t>
  </si>
  <si>
    <t>YOKOHAMA</t>
  </si>
  <si>
    <t>BS20260310-1531</t>
  </si>
  <si>
    <t>BS20260310-1530</t>
  </si>
  <si>
    <t>BRIGHT SAKURA</t>
  </si>
  <si>
    <t>013N</t>
  </si>
  <si>
    <t>SEGU1751330</t>
  </si>
  <si>
    <t>VN27196AS</t>
  </si>
  <si>
    <t>78859</t>
  </si>
  <si>
    <t>1K26TAD^78859</t>
  </si>
  <si>
    <t>BS20260309-0346</t>
  </si>
  <si>
    <t>BS20260309-0345</t>
  </si>
  <si>
    <t>EGSU1160165</t>
  </si>
  <si>
    <t>EMCXBA9574</t>
  </si>
  <si>
    <t>00072573</t>
  </si>
  <si>
    <t>1C26TAA^00072573</t>
  </si>
  <si>
    <t>BS20260309-0348</t>
  </si>
  <si>
    <t>BS20260309-0347</t>
  </si>
  <si>
    <t>EGSU9390776</t>
  </si>
  <si>
    <t>EMCXBA9074</t>
  </si>
  <si>
    <t>BS20260309-0730</t>
  </si>
  <si>
    <t>BS20260309-0729</t>
  </si>
  <si>
    <t>EGSU1313536</t>
  </si>
  <si>
    <t>EMCXBA8624</t>
  </si>
  <si>
    <t>00072575</t>
  </si>
  <si>
    <t>1C26TAA^00072575</t>
  </si>
  <si>
    <t>BS20260309-0860</t>
  </si>
  <si>
    <t>BS20260226-0784</t>
  </si>
  <si>
    <t>EGSU9633794</t>
  </si>
  <si>
    <t>EMCCYE7845</t>
  </si>
  <si>
    <t>00072581</t>
  </si>
  <si>
    <t>1C26TAA^00072581</t>
  </si>
  <si>
    <t>BS20260309-0330</t>
  </si>
  <si>
    <t>BS20260309-0328</t>
  </si>
  <si>
    <t>EGSU2394105</t>
  </si>
  <si>
    <t>EMCCYD9585</t>
  </si>
  <si>
    <t>BS20260309-0337</t>
  </si>
  <si>
    <t>BS20260309-0336</t>
  </si>
  <si>
    <t>EGSU1730967</t>
  </si>
  <si>
    <t>EMCXBA3074</t>
  </si>
  <si>
    <t>SGNCW26004591</t>
  </si>
  <si>
    <t>BS20260309-1110</t>
  </si>
  <si>
    <t>BS20260309-1109</t>
  </si>
  <si>
    <t>BSGNC26004591</t>
  </si>
  <si>
    <t>101S</t>
  </si>
  <si>
    <t>REGU5179290</t>
  </si>
  <si>
    <t>VNSGN2601900</t>
  </si>
  <si>
    <t>00020824</t>
  </si>
  <si>
    <t>1C26TAA^00020824</t>
  </si>
  <si>
    <t>Linaco Manufacturing (M) Sdn Bhd</t>
  </si>
  <si>
    <t>BS20260302-0521</t>
  </si>
  <si>
    <t>BS20260302-0520</t>
  </si>
  <si>
    <t>EGSU3487310</t>
  </si>
  <si>
    <t>EMCDBZ0295</t>
  </si>
  <si>
    <t>00072572</t>
  </si>
  <si>
    <t>1C26TAA^00072572</t>
  </si>
  <si>
    <t>SGNCW26005523</t>
  </si>
  <si>
    <t>BS20260310-1583</t>
  </si>
  <si>
    <t>BS20260310-1582</t>
  </si>
  <si>
    <t>BSGNC26005523</t>
  </si>
  <si>
    <t>CAAU7677456</t>
  </si>
  <si>
    <t>VNSGN2545702</t>
  </si>
  <si>
    <t>00020822</t>
  </si>
  <si>
    <t>1C26TAA^00020822</t>
  </si>
  <si>
    <t>SGNCW26005160</t>
  </si>
  <si>
    <t>BS20260304-1329</t>
  </si>
  <si>
    <t>BS20260304-1328</t>
  </si>
  <si>
    <t>BSGNC26005160</t>
  </si>
  <si>
    <t>CAAU7558821</t>
  </si>
  <si>
    <t>VNSGN2608101</t>
  </si>
  <si>
    <t>00018739</t>
  </si>
  <si>
    <t>1C26TAA^00018739</t>
  </si>
  <si>
    <t>CAAU7692759</t>
  </si>
  <si>
    <t>VNSGN2607741</t>
  </si>
  <si>
    <t>SGNCW26005167</t>
  </si>
  <si>
    <t>BS20260302-0784</t>
  </si>
  <si>
    <t>BS20260302-0783</t>
  </si>
  <si>
    <t>BSGNC26005167</t>
  </si>
  <si>
    <t>REGU5137777</t>
  </si>
  <si>
    <t>VNSGN2536392</t>
  </si>
  <si>
    <t>1C26TAA^00018729</t>
  </si>
  <si>
    <t>BS20260302-0787</t>
  </si>
  <si>
    <t>BS20260302-0785</t>
  </si>
  <si>
    <t>BSGNC26005172</t>
  </si>
  <si>
    <t>REGU5163884</t>
  </si>
  <si>
    <t>VNSGN2607638</t>
  </si>
  <si>
    <t>BS20260302-0789</t>
  </si>
  <si>
    <t>BS20260302-0788</t>
  </si>
  <si>
    <t>BSGNC26005173</t>
  </si>
  <si>
    <t>CAAU6502767</t>
  </si>
  <si>
    <t>VNSGN2607647</t>
  </si>
  <si>
    <t>BS20260311-0073</t>
  </si>
  <si>
    <t>BS20260311-0072</t>
  </si>
  <si>
    <t>MRSU8725622</t>
  </si>
  <si>
    <t>ML-VN1322967</t>
  </si>
  <si>
    <t>COAU7266748190</t>
  </si>
  <si>
    <t>BS20260302-0772</t>
  </si>
  <si>
    <t>BS20260225-0160</t>
  </si>
  <si>
    <t>FFAU6646557</t>
  </si>
  <si>
    <t>00049183</t>
  </si>
  <si>
    <t>1C26TAB^00049183</t>
  </si>
  <si>
    <t>BS20260302-0797</t>
  </si>
  <si>
    <t>BS20260302-0796</t>
  </si>
  <si>
    <t>BSGNC26005155</t>
  </si>
  <si>
    <t>REGU5261068</t>
  </si>
  <si>
    <t>VNSGN2536324</t>
  </si>
  <si>
    <t>BS20260302-0799</t>
  </si>
  <si>
    <t>BS20260302-0798</t>
  </si>
  <si>
    <t>BSGNC26007153</t>
  </si>
  <si>
    <t>CAAU9075530</t>
  </si>
  <si>
    <t>VNSGN2536327</t>
  </si>
  <si>
    <t>Country Fresh Dairies Co</t>
  </si>
  <si>
    <t>BS20260302-0793</t>
  </si>
  <si>
    <t>BS20260302-0792</t>
  </si>
  <si>
    <t>BSGNC26005163</t>
  </si>
  <si>
    <t>TXGU5425074</t>
  </si>
  <si>
    <t>VNSGN2607723</t>
  </si>
  <si>
    <t>BS20260302-0801</t>
  </si>
  <si>
    <t>BS20260302-0800</t>
  </si>
  <si>
    <t>BSGNC26005164</t>
  </si>
  <si>
    <t>TXGU7333510</t>
  </si>
  <si>
    <t>VNSGN2607749</t>
  </si>
  <si>
    <t>Wang Nam Yen Dairy Cooperative Ltd.</t>
  </si>
  <si>
    <t>BS20260310-0738</t>
  </si>
  <si>
    <t>BS20260310-0737</t>
  </si>
  <si>
    <t>CSNU5862498</t>
  </si>
  <si>
    <t>COAU7267258020</t>
  </si>
  <si>
    <t>BS20260310-0765</t>
  </si>
  <si>
    <t>BS20260310-0764</t>
  </si>
  <si>
    <t>CSNU5913403</t>
  </si>
  <si>
    <t>00052078</t>
  </si>
  <si>
    <t>1C26TAB^00052078</t>
  </si>
  <si>
    <t xml:space="preserve">Suree Interfoods Co., Ltd.         </t>
  </si>
  <si>
    <t>BS20260317-0662</t>
  </si>
  <si>
    <t>BS20260317-0661</t>
  </si>
  <si>
    <t>MAERSK NAMSOS </t>
  </si>
  <si>
    <t>610S</t>
  </si>
  <si>
    <t>MRSU7459364</t>
  </si>
  <si>
    <t>ML-VN1326127</t>
  </si>
  <si>
    <t>00115722</t>
  </si>
  <si>
    <t>1C26TML^00115722</t>
  </si>
  <si>
    <t>BS20260310-0570</t>
  </si>
  <si>
    <t>CSGU6225258</t>
  </si>
  <si>
    <t>BS20260310-0572</t>
  </si>
  <si>
    <t>BS20260310-0571</t>
  </si>
  <si>
    <t>TIIU5734300</t>
  </si>
  <si>
    <t>ONEYSGNG61734700</t>
  </si>
  <si>
    <t>BS20260322-0132</t>
  </si>
  <si>
    <t>BS20260322-0131</t>
  </si>
  <si>
    <t>SGNG61734700</t>
  </si>
  <si>
    <t>165S</t>
  </si>
  <si>
    <t>Week 15</t>
  </si>
  <si>
    <t>97517</t>
  </si>
  <si>
    <t>Waiting for approval</t>
  </si>
  <si>
    <t>BS20260319-0521</t>
  </si>
  <si>
    <t>BS20260319-0520</t>
  </si>
  <si>
    <t>0554-094S</t>
  </si>
  <si>
    <t>Week 14</t>
  </si>
  <si>
    <t>EMCU6240346</t>
  </si>
  <si>
    <t>EMCCYV9975</t>
  </si>
  <si>
    <t>ONEYSGNG51844800</t>
  </si>
  <si>
    <t>BS20260319-0212</t>
  </si>
  <si>
    <t>BS20260319-0210</t>
  </si>
  <si>
    <t>SGNG51844800</t>
  </si>
  <si>
    <t>BS20260320-0800</t>
  </si>
  <si>
    <t>BS20260320-0774</t>
  </si>
  <si>
    <t>EGSU3792382</t>
  </si>
  <si>
    <t>EMCCYV9705</t>
  </si>
  <si>
    <t>BS20260319-0532</t>
  </si>
  <si>
    <t>BS20260319-0529</t>
  </si>
  <si>
    <t>EGSU3722282</t>
  </si>
  <si>
    <t>EMCXBA0804</t>
  </si>
  <si>
    <t>BS20260319-0534</t>
  </si>
  <si>
    <t>BS20260319-0533</t>
  </si>
  <si>
    <t>EGSU3772940</t>
  </si>
  <si>
    <t>EMCXBD3974</t>
  </si>
  <si>
    <t>BS20260319-0536</t>
  </si>
  <si>
    <t>BS20260319-0535</t>
  </si>
  <si>
    <t>EGSU2445054</t>
  </si>
  <si>
    <t>EMCXBA0814</t>
  </si>
  <si>
    <t>BS20260319-0538</t>
  </si>
  <si>
    <t>BS20260319-0537</t>
  </si>
  <si>
    <t>EITU3211530</t>
  </si>
  <si>
    <t>EMCXBA1364</t>
  </si>
  <si>
    <t>BS20260320-0113</t>
  </si>
  <si>
    <t>BS20260320-0112</t>
  </si>
  <si>
    <t>EGSU3190240</t>
  </si>
  <si>
    <t>EMCXBD3984</t>
  </si>
  <si>
    <t> 9,187,150 </t>
  </si>
  <si>
    <t>BS20260320-0115</t>
  </si>
  <si>
    <t>BS20260320-0114</t>
  </si>
  <si>
    <t>EGSU2112731</t>
  </si>
  <si>
    <t>EMCCYV8335</t>
  </si>
  <si>
    <t>BS20260327-0810</t>
  </si>
  <si>
    <t>BS20260327-0809</t>
  </si>
  <si>
    <t>0556-095S</t>
  </si>
  <si>
    <t>Week 16</t>
  </si>
  <si>
    <t>104383</t>
  </si>
  <si>
    <t>OLD</t>
  </si>
  <si>
    <t>BS20260329-0055</t>
  </si>
  <si>
    <t>BS20260329-0054</t>
  </si>
  <si>
    <t>BS20260327-0835</t>
  </si>
  <si>
    <t>BS20260327-0834</t>
  </si>
  <si>
    <t>BS20260319-0540</t>
  </si>
  <si>
    <t>BS20260319-0539</t>
  </si>
  <si>
    <t>EGSU3686539</t>
  </si>
  <si>
    <t>EMCXBD3944</t>
  </si>
  <si>
    <t>BS20260319-0542</t>
  </si>
  <si>
    <t>BS20260319-0541</t>
  </si>
  <si>
    <t>EITU3299943</t>
  </si>
  <si>
    <t>EMCXBD3704</t>
  </si>
  <si>
    <t>BS20260413-0190</t>
  </si>
  <si>
    <t>BS20260413-0189</t>
  </si>
  <si>
    <t>0557-050S</t>
  </si>
  <si>
    <t>BS20260323-0203</t>
  </si>
  <si>
    <t>BS20260323-0202</t>
  </si>
  <si>
    <t>EGHU3816963</t>
  </si>
  <si>
    <t>EMCCYT1265</t>
  </si>
  <si>
    <t>BS20260323-0206</t>
  </si>
  <si>
    <t>BS20260323-0204</t>
  </si>
  <si>
    <t>EGSU2137257</t>
  </si>
  <si>
    <t>EMCXBD3934</t>
  </si>
  <si>
    <t>BS20260322-0134</t>
  </si>
  <si>
    <t>BS20260322-0133</t>
  </si>
  <si>
    <t>SGNG71140600</t>
  </si>
  <si>
    <t>BS20260406-0387</t>
  </si>
  <si>
    <t>BS20260406-0386</t>
  </si>
  <si>
    <t>166S</t>
  </si>
  <si>
    <t>111535 &amp; 103685</t>
  </si>
  <si>
    <t>14 &amp; 22 Apr</t>
  </si>
  <si>
    <t>1 BL có 2 INV</t>
  </si>
  <si>
    <t>FSP</t>
  </si>
  <si>
    <t xml:space="preserve">SINGAPORE PORT              </t>
  </si>
  <si>
    <t>BS20260327-0808</t>
  </si>
  <si>
    <t>BS20260327-0807</t>
  </si>
  <si>
    <t>BS20260327-0837</t>
  </si>
  <si>
    <t>BS20260327-0836</t>
  </si>
  <si>
    <t>BS20260319-0544</t>
  </si>
  <si>
    <t>BS20260319-0543</t>
  </si>
  <si>
    <t>EGSU3465292</t>
  </si>
  <si>
    <t>EMCXBA2394</t>
  </si>
  <si>
    <t>235600393379</t>
  </si>
  <si>
    <t>BS20260320-0067</t>
  </si>
  <si>
    <t>BS20260320-0064</t>
  </si>
  <si>
    <t>LYGU1641568</t>
  </si>
  <si>
    <t>EMCXBD3024</t>
  </si>
  <si>
    <t>BS20260226-1647</t>
  </si>
  <si>
    <t>BS20260226-1646</t>
  </si>
  <si>
    <t>BSGNC26005415</t>
  </si>
  <si>
    <t>CIPU5271147</t>
  </si>
  <si>
    <t>VNSGN2608368</t>
  </si>
  <si>
    <t>BS20260224-1573</t>
  </si>
  <si>
    <t>BS20260224-1572</t>
  </si>
  <si>
    <t>BSGNC26005430</t>
  </si>
  <si>
    <t>REGU5169579</t>
  </si>
  <si>
    <t>VNSGN2606513</t>
  </si>
  <si>
    <t>09-Pre Alert sent to Market</t>
  </si>
  <si>
    <t>COAU7268383890</t>
  </si>
  <si>
    <t>BS20260419-0190</t>
  </si>
  <si>
    <t>BS20260419-0189</t>
  </si>
  <si>
    <t>CEBU</t>
  </si>
  <si>
    <t>059S</t>
  </si>
  <si>
    <t>BS20260309-1112</t>
  </si>
  <si>
    <t>BS20260309-1111</t>
  </si>
  <si>
    <t>BSGNC26006347</t>
  </si>
  <si>
    <t>REGU5237170</t>
  </si>
  <si>
    <t>VNSGN2533192</t>
  </si>
  <si>
    <t xml:space="preserve">I-Mei Foods Co Ltd                 </t>
  </si>
  <si>
    <t>BS20260305-1711</t>
  </si>
  <si>
    <t>BS20260305-1686</t>
  </si>
  <si>
    <t>EGSU1196825</t>
  </si>
  <si>
    <t>EMCCYE7895</t>
  </si>
  <si>
    <t>00069461</t>
  </si>
  <si>
    <t>1C26TAA^00069461</t>
  </si>
  <si>
    <t>UnigraFoodProcessingAsiaPacific</t>
  </si>
  <si>
    <t>SSGNA017392</t>
  </si>
  <si>
    <t>DSV Solutions S.R.L</t>
  </si>
  <si>
    <t>SWITZERLAND</t>
  </si>
  <si>
    <t>CPT</t>
  </si>
  <si>
    <t>Malpensaairport</t>
  </si>
  <si>
    <t>2.670,000</t>
  </si>
  <si>
    <t>2.559,081</t>
  </si>
  <si>
    <t>SSGNA017396</t>
  </si>
  <si>
    <t>CV</t>
  </si>
  <si>
    <t>SGNCW26005175</t>
  </si>
  <si>
    <t>BS20260306-0574</t>
  </si>
  <si>
    <t>BS20260306-0496</t>
  </si>
  <si>
    <t>BSGNC26005647</t>
  </si>
  <si>
    <t>FFAU6381231</t>
  </si>
  <si>
    <t>VNSGN2608130</t>
  </si>
  <si>
    <t>00018738</t>
  </si>
  <si>
    <t>1C26TAA^00018738</t>
  </si>
  <si>
    <t>BS20260304-1306</t>
  </si>
  <si>
    <t>BS20260228-0185</t>
  </si>
  <si>
    <t>BSGNC26005175</t>
  </si>
  <si>
    <t>REGU5173060</t>
  </si>
  <si>
    <t>VNSGN2608125</t>
  </si>
  <si>
    <t>BS20260304-1309</t>
  </si>
  <si>
    <t>BS20260304-1307</t>
  </si>
  <si>
    <t>BSGNC26005644</t>
  </si>
  <si>
    <t>CAAU8787972</t>
  </si>
  <si>
    <t>VNSGN2608271</t>
  </si>
  <si>
    <t>BS20260304-1312</t>
  </si>
  <si>
    <t>BS20260304-1310</t>
  </si>
  <si>
    <t>BSGNC26005645</t>
  </si>
  <si>
    <t>TXGU6918901</t>
  </si>
  <si>
    <t>VNSGN2607528</t>
  </si>
  <si>
    <t>BS20260305-1121</t>
  </si>
  <si>
    <t>BS20260305-0878</t>
  </si>
  <si>
    <t>MRSU6706937</t>
  </si>
  <si>
    <t>ML-VN1328186</t>
  </si>
  <si>
    <t>BS20260305-1148</t>
  </si>
  <si>
    <t>BS20260305-0879</t>
  </si>
  <si>
    <t>CAAU4781894</t>
  </si>
  <si>
    <t>ML-VN1330265</t>
  </si>
  <si>
    <t>00112958 &amp; 00112959</t>
  </si>
  <si>
    <t>1C26TML^00112958 &amp; 00112959</t>
  </si>
  <si>
    <t>BS20260305-1150</t>
  </si>
  <si>
    <t>BS20260305-0880</t>
  </si>
  <si>
    <t>MRSU7199312</t>
  </si>
  <si>
    <t>ML-VN1328220</t>
  </si>
  <si>
    <t>BS20260305-1151</t>
  </si>
  <si>
    <t>BS20260305-0881</t>
  </si>
  <si>
    <t>UETU8507230</t>
  </si>
  <si>
    <t>ML-VN1328200</t>
  </si>
  <si>
    <t>BS20260305-1149</t>
  </si>
  <si>
    <t>BS20260305-0882</t>
  </si>
  <si>
    <t>UETU8406955</t>
  </si>
  <si>
    <t>ML-VN1328306</t>
  </si>
  <si>
    <t xml:space="preserve">YANGON PORT                 </t>
  </si>
  <si>
    <t>BS20260309-0351</t>
  </si>
  <si>
    <t>BS20260309-0350</t>
  </si>
  <si>
    <t>DONGJIN VOYAGER</t>
  </si>
  <si>
    <t>CAAU4790690</t>
  </si>
  <si>
    <t>ML-VN1328863</t>
  </si>
  <si>
    <t>00112977 &amp; 00112978</t>
  </si>
  <si>
    <t>1C26TML^00112977 &amp; 00112978</t>
  </si>
  <si>
    <t>BS20260309-0353</t>
  </si>
  <si>
    <t>BS20260309-0352</t>
  </si>
  <si>
    <t>CAAU4794124</t>
  </si>
  <si>
    <t>ML-VN1328950</t>
  </si>
  <si>
    <t>SGNCW26004859</t>
  </si>
  <si>
    <t>BS20260228-0434</t>
  </si>
  <si>
    <t>BS20260228-0419</t>
  </si>
  <si>
    <t>BSGNC26004859</t>
  </si>
  <si>
    <t>00017064</t>
  </si>
  <si>
    <t>1C26TAA^00017064</t>
  </si>
  <si>
    <t>BS20260228-0423</t>
  </si>
  <si>
    <t xml:space="preserve">BS20260228-0409 </t>
  </si>
  <si>
    <t>BSGNC26005412</t>
  </si>
  <si>
    <t>BS20260228-0422</t>
  </si>
  <si>
    <t>BS20260228-0408</t>
  </si>
  <si>
    <t>BSGNC26005413</t>
  </si>
  <si>
    <t>SGNCW2600541401</t>
  </si>
  <si>
    <t>BS20260228-0430</t>
  </si>
  <si>
    <t>BS20260228-0415</t>
  </si>
  <si>
    <t>BSGNC26005414</t>
  </si>
  <si>
    <t>00017066</t>
  </si>
  <si>
    <t>1C26TAA^00017066</t>
  </si>
  <si>
    <t>BS20260228-0424</t>
  </si>
  <si>
    <t>BS20260228-0410</t>
  </si>
  <si>
    <t>BSGNC26005416</t>
  </si>
  <si>
    <t>BS20260228-0425</t>
  </si>
  <si>
    <t>BS20260228-0411</t>
  </si>
  <si>
    <t>BSGNC26005417</t>
  </si>
  <si>
    <t>SGNCW2600541901</t>
  </si>
  <si>
    <t>BS20260228-0421</t>
  </si>
  <si>
    <t>BS20260228-0407</t>
  </si>
  <si>
    <t>BSGNC26005419</t>
  </si>
  <si>
    <t>00017038</t>
  </si>
  <si>
    <t>1C26TAA^00017038</t>
  </si>
  <si>
    <t>BS20260228-0427</t>
  </si>
  <si>
    <t>BS20260228-0413</t>
  </si>
  <si>
    <t>BSGNC26005421</t>
  </si>
  <si>
    <t>BS20260228-0435</t>
  </si>
  <si>
    <t>BS20260228-0414</t>
  </si>
  <si>
    <t>BSGNC26005422</t>
  </si>
  <si>
    <t>BS20260302-0635</t>
  </si>
  <si>
    <t>BS20260302-0634</t>
  </si>
  <si>
    <t>EGSU3930964</t>
  </si>
  <si>
    <t>EMCDBW3295</t>
  </si>
  <si>
    <t>00064049</t>
  </si>
  <si>
    <t>1C26TAA^00064049</t>
  </si>
  <si>
    <t>BS20260302-0624</t>
  </si>
  <si>
    <t>BS20260302-0619</t>
  </si>
  <si>
    <t>EGSU3352383</t>
  </si>
  <si>
    <t>EMCDBW3175</t>
  </si>
  <si>
    <t>00064051</t>
  </si>
  <si>
    <t>1C26TAA^00064051</t>
  </si>
  <si>
    <t>BS20260302-0651</t>
  </si>
  <si>
    <t>BS20260302-0650</t>
  </si>
  <si>
    <t>EGSU2417140</t>
  </si>
  <si>
    <t>EMCDBV9835</t>
  </si>
  <si>
    <t>BS20260302-0649</t>
  </si>
  <si>
    <t>BS20260302-0648</t>
  </si>
  <si>
    <t>EGSU3433675</t>
  </si>
  <si>
    <t>EMCCYD8975</t>
  </si>
  <si>
    <t>BS20260302-0647</t>
  </si>
  <si>
    <t>BS20260302-0646</t>
  </si>
  <si>
    <t>EGSU3757144</t>
  </si>
  <si>
    <t>EMCDBW2505</t>
  </si>
  <si>
    <t>BS20260302-0633</t>
  </si>
  <si>
    <t>BS20260302-0630</t>
  </si>
  <si>
    <t>EITU3275330</t>
  </si>
  <si>
    <t>EMCDBW2625</t>
  </si>
  <si>
    <t>BS20260302-0645</t>
  </si>
  <si>
    <t>BS20260302-0644</t>
  </si>
  <si>
    <t>EGSU1554960</t>
  </si>
  <si>
    <t>EMCXBC1894</t>
  </si>
  <si>
    <t>00064517</t>
  </si>
  <si>
    <t>1C26TAA^00064517</t>
  </si>
  <si>
    <t>BS20260302-0637</t>
  </si>
  <si>
    <t>BS20260302-0636</t>
  </si>
  <si>
    <t>EITU3220297</t>
  </si>
  <si>
    <t>EMCDBV9815</t>
  </si>
  <si>
    <t>BS20260302-0641</t>
  </si>
  <si>
    <t>BS20260302-0640</t>
  </si>
  <si>
    <t>EITU3275371</t>
  </si>
  <si>
    <t>EMCDBW2675</t>
  </si>
  <si>
    <t>SGNCW26005813</t>
  </si>
  <si>
    <t>BS20260310-0340</t>
  </si>
  <si>
    <t>BS20260310-0339</t>
  </si>
  <si>
    <t>BSGNC26005815</t>
  </si>
  <si>
    <t> EVER BRAVE</t>
  </si>
  <si>
    <t>TXGU6713537</t>
  </si>
  <si>
    <t>VNSGN2537464</t>
  </si>
  <si>
    <t>00020254</t>
  </si>
  <si>
    <t>1C26TAA^00020254</t>
  </si>
  <si>
    <t>BS20260311-0079</t>
  </si>
  <si>
    <t>BS20260311-0078</t>
  </si>
  <si>
    <t>MRSU8162940</t>
  </si>
  <si>
    <t>ML-VN1322992</t>
  </si>
  <si>
    <t>00103112</t>
  </si>
  <si>
    <t>1C26TML^00103112</t>
  </si>
  <si>
    <t>BS20260311-0418</t>
  </si>
  <si>
    <t>BS20260311-0417</t>
  </si>
  <si>
    <t>MRSU8627441</t>
  </si>
  <si>
    <t>ML-VN1328112</t>
  </si>
  <si>
    <t>BS20260311-0592</t>
  </si>
  <si>
    <t>BS20260311-0591</t>
  </si>
  <si>
    <t>FFAU5618057</t>
  </si>
  <si>
    <t>ML-VN1328117</t>
  </si>
  <si>
    <t>BS20260311-0420</t>
  </si>
  <si>
    <t>BS20260311-0419</t>
  </si>
  <si>
    <t>MRSU9375318</t>
  </si>
  <si>
    <t>ML-VN1326659</t>
  </si>
  <si>
    <t>BS20260311-0422</t>
  </si>
  <si>
    <t>BS20260311-0421</t>
  </si>
  <si>
    <t>MRSU8308505</t>
  </si>
  <si>
    <t>ML-VN1326689</t>
  </si>
  <si>
    <t xml:space="preserve"> 00102938</t>
  </si>
  <si>
    <t>1C26TML^ 00102938</t>
  </si>
  <si>
    <t>11-BL issued</t>
  </si>
  <si>
    <t>SGNCB26007464</t>
  </si>
  <si>
    <t>Dabur Nepal Pvt. Ltd.</t>
  </si>
  <si>
    <t>INDIA</t>
  </si>
  <si>
    <t>KOLKATA</t>
  </si>
  <si>
    <t>BS20260313-0217</t>
  </si>
  <si>
    <t>BS20260313-0215</t>
  </si>
  <si>
    <t>BSGNC26007464</t>
  </si>
  <si>
    <t>REGU1285740</t>
  </si>
  <si>
    <t>VNSGN2601927</t>
  </si>
  <si>
    <t>00021246 &amp; 00021247 &amp; 00022528</t>
  </si>
  <si>
    <t>19 Mar &amp; 26 Mar</t>
  </si>
  <si>
    <t>có phí Admin 235k + phí Shipping cert 196,363k</t>
  </si>
  <si>
    <t>1C26TAA^00021246 &amp; 00021247 &amp; 00022528</t>
  </si>
  <si>
    <t>SGNCW26006733</t>
  </si>
  <si>
    <t>BS20260305-0290</t>
  </si>
  <si>
    <t>BS20260305-0232</t>
  </si>
  <si>
    <t>BSGNC26006737</t>
  </si>
  <si>
    <t>KMTC MUMBAI</t>
  </si>
  <si>
    <t>2602W</t>
  </si>
  <si>
    <t>CAAU8714488</t>
  </si>
  <si>
    <t>VNSGN2608144</t>
  </si>
  <si>
    <t>00020501</t>
  </si>
  <si>
    <t>1C26TAA^00020501</t>
  </si>
  <si>
    <t>SGNCW26006738</t>
  </si>
  <si>
    <t>BS20260305-0286</t>
  </si>
  <si>
    <t>BS20260305-0233</t>
  </si>
  <si>
    <t>BSGNC26006738</t>
  </si>
  <si>
    <t>00020366</t>
  </si>
  <si>
    <t>1C26TAA^00020366</t>
  </si>
  <si>
    <t>SGNCW26006739</t>
  </si>
  <si>
    <t>BS20260305-0287</t>
  </si>
  <si>
    <t>BS20260305-0234</t>
  </si>
  <si>
    <t>BSGNC26006739</t>
  </si>
  <si>
    <t>FFAU5927966</t>
  </si>
  <si>
    <t>VNSGN2608292</t>
  </si>
  <si>
    <t>00020500</t>
  </si>
  <si>
    <t>1C26TAA^00020500</t>
  </si>
  <si>
    <t>BS20260305-1203</t>
  </si>
  <si>
    <t>BS20260305-1201</t>
  </si>
  <si>
    <t>BSGNC26006740</t>
  </si>
  <si>
    <t>REGU5263369</t>
  </si>
  <si>
    <t>VNSGN2608270</t>
  </si>
  <si>
    <t>BS20260305-1205</t>
  </si>
  <si>
    <t>BS20260305-1204</t>
  </si>
  <si>
    <t>BSGNC26006741</t>
  </si>
  <si>
    <t>FFAU6031547</t>
  </si>
  <si>
    <t>VNSGN2606554</t>
  </si>
  <si>
    <t>BS20260305-0289</t>
  </si>
  <si>
    <t>BS20260305-0231</t>
  </si>
  <si>
    <t>BSGNC26006733</t>
  </si>
  <si>
    <t>CIPU2003855</t>
  </si>
  <si>
    <t>VNSGN2535351</t>
  </si>
  <si>
    <t>Chabaa Bangkok Co., Ltd.</t>
  </si>
  <si>
    <t>Suvarnabhumi Airport</t>
  </si>
  <si>
    <t>SSGNA017430</t>
  </si>
  <si>
    <t>SSGNA017423</t>
  </si>
  <si>
    <t>TIPS WH</t>
  </si>
  <si>
    <t>CAIU5834651</t>
  </si>
  <si>
    <t>FBI000046</t>
  </si>
  <si>
    <t>BS20260309-0341</t>
  </si>
  <si>
    <t>BS20260309-0340</t>
  </si>
  <si>
    <t>EITU9698154</t>
  </si>
  <si>
    <t>EMCCYC5965</t>
  </si>
  <si>
    <t>BS20260314-0104</t>
  </si>
  <si>
    <t>BS20260314-0103</t>
  </si>
  <si>
    <t>053A</t>
  </si>
  <si>
    <t>TGBU4516428</t>
  </si>
  <si>
    <t>EMCCYC7075</t>
  </si>
  <si>
    <t>00076432</t>
  </si>
  <si>
    <t>1C26TAA^00076432</t>
  </si>
  <si>
    <t>BS20260314-0082</t>
  </si>
  <si>
    <t>BS20260314-0081</t>
  </si>
  <si>
    <t>GAOU7302615</t>
  </si>
  <si>
    <t>EMCCYC6075</t>
  </si>
  <si>
    <t>BS20260314-0086</t>
  </si>
  <si>
    <t>BS20260314-0085</t>
  </si>
  <si>
    <t>EGSU6530529</t>
  </si>
  <si>
    <t>EMCCYC6505</t>
  </si>
  <si>
    <t>BS20260314-0084</t>
  </si>
  <si>
    <t>BS20260314-0083</t>
  </si>
  <si>
    <t>EGSU9762132</t>
  </si>
  <si>
    <t>EMCCYC6665</t>
  </si>
  <si>
    <t>SGNCW26006938</t>
  </si>
  <si>
    <t xml:space="preserve">Phatthalung Dairy Cooperative      </t>
  </si>
  <si>
    <t xml:space="preserve">SONGKHLA PORT               </t>
  </si>
  <si>
    <t>BS20260306-0552</t>
  </si>
  <si>
    <t>BS20260306-0551</t>
  </si>
  <si>
    <t>BSGNC26006938</t>
  </si>
  <si>
    <t>1011S</t>
  </si>
  <si>
    <t>TXGU5505478</t>
  </si>
  <si>
    <t>VNSGN2537468</t>
  </si>
  <si>
    <t>00020210</t>
  </si>
  <si>
    <t>1C26TAA^00020210</t>
  </si>
  <si>
    <t>SGNCW26007475</t>
  </si>
  <si>
    <t xml:space="preserve">GENERAL SANTOS PORT         </t>
  </si>
  <si>
    <t>BS20260316-0247</t>
  </si>
  <si>
    <t>BS20260316-0246</t>
  </si>
  <si>
    <t>BSGNC26007475</t>
  </si>
  <si>
    <t>KOTA NAZIM</t>
  </si>
  <si>
    <t>0210S</t>
  </si>
  <si>
    <t>CAAU8749611</t>
  </si>
  <si>
    <t>VNSGN2536533</t>
  </si>
  <si>
    <t>00021652</t>
  </si>
  <si>
    <t>1C26TAA^00021652</t>
  </si>
  <si>
    <t>BS20260318-0017</t>
  </si>
  <si>
    <t>BS20260318-0015</t>
  </si>
  <si>
    <t>104B</t>
  </si>
  <si>
    <t>EITU9460720</t>
  </si>
  <si>
    <t>EMCCYC2415</t>
  </si>
  <si>
    <t>00080434</t>
  </si>
  <si>
    <t>1C26TAA^00080434</t>
  </si>
  <si>
    <t>BS20260318-0019</t>
  </si>
  <si>
    <t>BS20260318-0018</t>
  </si>
  <si>
    <t>EGSU1322137</t>
  </si>
  <si>
    <t>EMCCYF2845</t>
  </si>
  <si>
    <t>BS20260318-0016</t>
  </si>
  <si>
    <t>BS20260318-0014</t>
  </si>
  <si>
    <t>EGSU9881701</t>
  </si>
  <si>
    <t>EMCCYF2905</t>
  </si>
  <si>
    <t>COAU7267156010</t>
  </si>
  <si>
    <t>BS20260228-0426</t>
  </si>
  <si>
    <t>BS20260228-0412</t>
  </si>
  <si>
    <t>067S</t>
  </si>
  <si>
    <t>00048345</t>
  </si>
  <si>
    <t>1C26TAB^00048345</t>
  </si>
  <si>
    <t>BS20260228-0428</t>
  </si>
  <si>
    <t>BS20260228-0418</t>
  </si>
  <si>
    <t>COAU7266775650</t>
  </si>
  <si>
    <t>BS20260306-0254</t>
  </si>
  <si>
    <t>BS20260306-0253</t>
  </si>
  <si>
    <t>056S</t>
  </si>
  <si>
    <t>CSGU6488547</t>
  </si>
  <si>
    <t>00048344</t>
  </si>
  <si>
    <t>1C26TAB^00048344</t>
  </si>
  <si>
    <t>BS20260319-0196</t>
  </si>
  <si>
    <t>BS20260319-0195</t>
  </si>
  <si>
    <t>EMCU6423898</t>
  </si>
  <si>
    <t>EMCXBA2354</t>
  </si>
  <si>
    <t>BS20260319-0172</t>
  </si>
  <si>
    <t>BS20260319-0171</t>
  </si>
  <si>
    <t>EGSU2028430</t>
  </si>
  <si>
    <t>EMCXBD4724</t>
  </si>
  <si>
    <t>BS20260315-0100</t>
  </si>
  <si>
    <t>BS20260315-0099</t>
  </si>
  <si>
    <t>0528-062S</t>
  </si>
  <si>
    <t>EMCU6147892</t>
  </si>
  <si>
    <t>EMCXBA1814</t>
  </si>
  <si>
    <t>00080416</t>
  </si>
  <si>
    <t>1C26TAA^00080416</t>
  </si>
  <si>
    <t>BS20260306-0367</t>
  </si>
  <si>
    <t>BS20260306-0366</t>
  </si>
  <si>
    <t>MRSU8376520</t>
  </si>
  <si>
    <t>ML-VN1221363</t>
  </si>
  <si>
    <t>BS20260302-0486</t>
  </si>
  <si>
    <t>BS20260302-0478</t>
  </si>
  <si>
    <t>TXGU7251963</t>
  </si>
  <si>
    <t>EMCXBD1374</t>
  </si>
  <si>
    <t>00072570</t>
  </si>
  <si>
    <t>1C26TAA^00072570</t>
  </si>
  <si>
    <t>BS20260302-0510</t>
  </si>
  <si>
    <t>BS20260302-0509</t>
  </si>
  <si>
    <t>TIIU4506347</t>
  </si>
  <si>
    <t>EMCXBC8484</t>
  </si>
  <si>
    <t>BS20260302-0514</t>
  </si>
  <si>
    <t>BS20260302-0513</t>
  </si>
  <si>
    <t>EITU9467659</t>
  </si>
  <si>
    <t>EMCCYC5065</t>
  </si>
  <si>
    <t>BS20260305-1729</t>
  </si>
  <si>
    <t>BS20260305-1727</t>
  </si>
  <si>
    <t>EMCU1817857</t>
  </si>
  <si>
    <t>EMCCYC5445</t>
  </si>
  <si>
    <t>BS20260307-0099</t>
  </si>
  <si>
    <t>BS20260307-0098</t>
  </si>
  <si>
    <t>MRSU8476005</t>
  </si>
  <si>
    <t>ML-VN1328118</t>
  </si>
  <si>
    <t>BS20260307-0150</t>
  </si>
  <si>
    <t>BS20260307-0149</t>
  </si>
  <si>
    <t>BSGNC26005651</t>
  </si>
  <si>
    <t>TXGU8262366</t>
  </si>
  <si>
    <t>VNSGN2608102</t>
  </si>
  <si>
    <t>BS20260319-0517</t>
  </si>
  <si>
    <t>BS20260319-0516</t>
  </si>
  <si>
    <t>EGSU3563283</t>
  </si>
  <si>
    <t>EMCCYV8775</t>
  </si>
  <si>
    <t>05.1-Container planned for stuffing 28/04</t>
  </si>
  <si>
    <t xml:space="preserve">Indo World, PT                     </t>
  </si>
  <si>
    <t xml:space="preserve">SURABAYA     </t>
  </si>
  <si>
    <t>BS20260424-0726</t>
  </si>
  <si>
    <t>BS20260424-0725</t>
  </si>
  <si>
    <t>046S</t>
  </si>
  <si>
    <t>05.1-Container planned for stuffing 25/04</t>
  </si>
  <si>
    <t>Hương (Như sub)</t>
  </si>
  <si>
    <t>BS20260423-1281</t>
  </si>
  <si>
    <t>BS20260423-1280</t>
  </si>
  <si>
    <t>104S</t>
  </si>
  <si>
    <t>BS20260318-0030</t>
  </si>
  <si>
    <t>BS20260318-0029</t>
  </si>
  <si>
    <t>614S</t>
  </si>
  <si>
    <t>CAJU5012205</t>
  </si>
  <si>
    <t>ML-VN1281730</t>
  </si>
  <si>
    <t>150506</t>
  </si>
  <si>
    <t>remove EBS Mar</t>
  </si>
  <si>
    <t>BS20260323-0935</t>
  </si>
  <si>
    <t>BS20260323-0934</t>
  </si>
  <si>
    <t xml:space="preserve">MAERSK SONGKHLA </t>
  </si>
  <si>
    <t>MRSU9517346</t>
  </si>
  <si>
    <t>ML-VN1281727</t>
  </si>
  <si>
    <t>SGNCW26006267</t>
  </si>
  <si>
    <t>BS20260322-0259</t>
  </si>
  <si>
    <t>BS20260322-0258</t>
  </si>
  <si>
    <t>BSGNC26006267</t>
  </si>
  <si>
    <t>ZHONG GU XIONG AN</t>
  </si>
  <si>
    <t>005W</t>
  </si>
  <si>
    <t>150 USD EBS</t>
  </si>
  <si>
    <t>BS20260322-0262</t>
  </si>
  <si>
    <t>BS20260322-0260</t>
  </si>
  <si>
    <t>BSGNC26006268</t>
  </si>
  <si>
    <t xml:space="preserve">Heritage Snacks &amp; Food Co., Ltd.   </t>
  </si>
  <si>
    <t>BS20260310-0596</t>
  </si>
  <si>
    <t>BS20260310-0595</t>
  </si>
  <si>
    <t>FFAU7294980</t>
  </si>
  <si>
    <t>ML-VN1326683</t>
  </si>
  <si>
    <t>00103029</t>
  </si>
  <si>
    <t>1C26TML^00103029</t>
  </si>
  <si>
    <t>BS20260309-0611</t>
  </si>
  <si>
    <t>BS20260309-0610</t>
  </si>
  <si>
    <t>BSGNC26005814</t>
  </si>
  <si>
    <t>TXGU7965894</t>
  </si>
  <si>
    <t>VNSGN2536461</t>
  </si>
  <si>
    <t>SGNCW26004347</t>
  </si>
  <si>
    <t>BS20260309-0609</t>
  </si>
  <si>
    <t>BS20260309-0608</t>
  </si>
  <si>
    <t>BSGNC26004347</t>
  </si>
  <si>
    <t>REGU5159903</t>
  </si>
  <si>
    <t>VNSGN2608298</t>
  </si>
  <si>
    <t>00021401</t>
  </si>
  <si>
    <t>1C26TAA^00021401</t>
  </si>
  <si>
    <t>BS20260309-0339</t>
  </si>
  <si>
    <t>BS20260309-0338</t>
  </si>
  <si>
    <t>MRSU4231426</t>
  </si>
  <si>
    <t>ML-VN1328238</t>
  </si>
  <si>
    <t>BS20260309-0614</t>
  </si>
  <si>
    <t>BS20260309-0612</t>
  </si>
  <si>
    <t>BSGNC26006261</t>
  </si>
  <si>
    <t>TXGU6873685</t>
  </si>
  <si>
    <t>VNSGN2601893</t>
  </si>
  <si>
    <t>BS20260317-0668</t>
  </si>
  <si>
    <t>BS20260317-0667</t>
  </si>
  <si>
    <t>CAAU6999340</t>
  </si>
  <si>
    <t>ML-VN1327632</t>
  </si>
  <si>
    <t>00115718</t>
  </si>
  <si>
    <t>1C26TML^00115718</t>
  </si>
  <si>
    <t>BS20260320-0077</t>
  </si>
  <si>
    <t>BS20260320-0074</t>
  </si>
  <si>
    <t>MRSU8515380</t>
  </si>
  <si>
    <t>ML-VN1327712</t>
  </si>
  <si>
    <t>BS20260317-0672</t>
  </si>
  <si>
    <t>BS20260317-0671</t>
  </si>
  <si>
    <t>MRSU8413408</t>
  </si>
  <si>
    <t>ML-VN1421149</t>
  </si>
  <si>
    <t>BS20260317-0664</t>
  </si>
  <si>
    <t>BS20260317-0663</t>
  </si>
  <si>
    <t>UETU7318417</t>
  </si>
  <si>
    <t>ML-VN1327778</t>
  </si>
  <si>
    <t>BS20260317-0666</t>
  </si>
  <si>
    <t>BS20260317-0665</t>
  </si>
  <si>
    <t>UETU8449290</t>
  </si>
  <si>
    <t>ML-VN1368188</t>
  </si>
  <si>
    <t>BS20260317-0682</t>
  </si>
  <si>
    <t>BS20260317-0681</t>
  </si>
  <si>
    <t>MRSU8670469</t>
  </si>
  <si>
    <t>ML-VN1368040</t>
  </si>
  <si>
    <t>00113775</t>
  </si>
  <si>
    <t>1C26TML^00113775</t>
  </si>
  <si>
    <t>BS20260317-0678</t>
  </si>
  <si>
    <t>BS20260317-0677</t>
  </si>
  <si>
    <t>MRSU9353366</t>
  </si>
  <si>
    <t>ML-VN1327681</t>
  </si>
  <si>
    <t>BS20260317-0680</t>
  </si>
  <si>
    <t>BS20260317-0679</t>
  </si>
  <si>
    <t>UETU8021059</t>
  </si>
  <si>
    <t>ML-VN1327755</t>
  </si>
  <si>
    <t>BS20260325-0651</t>
  </si>
  <si>
    <t>BS20260325-0650</t>
  </si>
  <si>
    <t>BSGNC26006270</t>
  </si>
  <si>
    <t>SGNCW26006272</t>
  </si>
  <si>
    <t>BS20260325-0654</t>
  </si>
  <si>
    <t>BS20260325-0653</t>
  </si>
  <si>
    <t>BSGNC26006272</t>
  </si>
  <si>
    <t>28935</t>
  </si>
  <si>
    <t>BS20260309-0635</t>
  </si>
  <si>
    <t>BS20260309-0634</t>
  </si>
  <si>
    <t>BSGNC26005825</t>
  </si>
  <si>
    <t>REGU5224932</t>
  </si>
  <si>
    <t>VNSGN2607524</t>
  </si>
  <si>
    <t>BS20260309-0637</t>
  </si>
  <si>
    <t>BS20260309-0636</t>
  </si>
  <si>
    <t>BSGNC26005813</t>
  </si>
  <si>
    <t>TGBU8065277</t>
  </si>
  <si>
    <t>VNSGN2536336</t>
  </si>
  <si>
    <t>BS20260309-0360</t>
  </si>
  <si>
    <t>BS20260309-0359</t>
  </si>
  <si>
    <t>EGSU3177629</t>
  </si>
  <si>
    <t>EMCDBZ0275</t>
  </si>
  <si>
    <t>00072582</t>
  </si>
  <si>
    <t>1C26TAA^00072582</t>
  </si>
  <si>
    <t>OOLU2324465980</t>
  </si>
  <si>
    <t>BS20260410-0137</t>
  </si>
  <si>
    <t>BS20260410-0136</t>
  </si>
  <si>
    <t>105N</t>
  </si>
  <si>
    <t>66804</t>
  </si>
  <si>
    <t>BS20260309-0298</t>
  </si>
  <si>
    <t>BS20260309-0293</t>
  </si>
  <si>
    <t>TGBU4463740</t>
  </si>
  <si>
    <t>EMCCYC7115</t>
  </si>
  <si>
    <t>00072580</t>
  </si>
  <si>
    <t>1C26TAA^00072580</t>
  </si>
  <si>
    <t>BS20260311-0532</t>
  </si>
  <si>
    <t>BS20260311-0531</t>
  </si>
  <si>
    <t>MRSU7988922</t>
  </si>
  <si>
    <t>ML-VN1326750</t>
  </si>
  <si>
    <t>BS20260311-0553</t>
  </si>
  <si>
    <t>BS20260311-0552</t>
  </si>
  <si>
    <t>GAOU7763514</t>
  </si>
  <si>
    <t>ML-VN1326678</t>
  </si>
  <si>
    <t>BS20260311-0560</t>
  </si>
  <si>
    <t>BS20260311-0558</t>
  </si>
  <si>
    <t>FFAU7225125</t>
  </si>
  <si>
    <t>ML-VN1327706</t>
  </si>
  <si>
    <t>BS20260312-0159</t>
  </si>
  <si>
    <t>BS20260312-0158</t>
  </si>
  <si>
    <t>MRSU8932297</t>
  </si>
  <si>
    <t>ML-VN1218030</t>
  </si>
  <si>
    <t>COAU7267017310</t>
  </si>
  <si>
    <t>BS20260310-0804</t>
  </si>
  <si>
    <t>BS20260310-0803</t>
  </si>
  <si>
    <t>CSGU6353808</t>
  </si>
  <si>
    <t>00052071</t>
  </si>
  <si>
    <t>1C26TAB^00052071</t>
  </si>
  <si>
    <t>COAU7267017311</t>
  </si>
  <si>
    <t>BS20260310-0806</t>
  </si>
  <si>
    <t>BS20260310-0805</t>
  </si>
  <si>
    <t>OOCU9754384</t>
  </si>
  <si>
    <t>00052073</t>
  </si>
  <si>
    <t>1C26TAB^00052073</t>
  </si>
  <si>
    <t>BS20260310-0809</t>
  </si>
  <si>
    <t>BS20260310-0808</t>
  </si>
  <si>
    <t>OOCU9356797</t>
  </si>
  <si>
    <t>COAU7266498197</t>
  </si>
  <si>
    <t>BS20260225-0714</t>
  </si>
  <si>
    <t>BS20260225-0713</t>
  </si>
  <si>
    <t>TIIU5488649</t>
  </si>
  <si>
    <t>00052255</t>
  </si>
  <si>
    <t>1C26TAB^00052255</t>
  </si>
  <si>
    <t>BS20260310-0772</t>
  </si>
  <si>
    <t>BS20260310-0771</t>
  </si>
  <si>
    <t>CSGU6908254</t>
  </si>
  <si>
    <t>BS20260310-0774</t>
  </si>
  <si>
    <t>BS20260310-0773</t>
  </si>
  <si>
    <t>OOCU9326581</t>
  </si>
  <si>
    <t>SGNCW26005827</t>
  </si>
  <si>
    <t>BS20260303-1280</t>
  </si>
  <si>
    <t>BS20260303-1278</t>
  </si>
  <si>
    <t>2830049955</t>
  </si>
  <si>
    <t>BSGNC26006266</t>
  </si>
  <si>
    <t>CAAU8291025</t>
  </si>
  <si>
    <t>00021467</t>
  </si>
  <si>
    <t>1C26TAA^00021467</t>
  </si>
  <si>
    <t>BS20260310-0173</t>
  </si>
  <si>
    <t>BS20260310-0171</t>
  </si>
  <si>
    <t>BSGNC26005827</t>
  </si>
  <si>
    <t>REGU5154711</t>
  </si>
  <si>
    <t>VNSGN2607523</t>
  </si>
  <si>
    <t xml:space="preserve">Tako Foods Industry Co., Ltd.      </t>
  </si>
  <si>
    <t>SGNCW26005660</t>
  </si>
  <si>
    <t xml:space="preserve">Gold Milk Co., Ltd.                </t>
  </si>
  <si>
    <t>BS20260310-0118</t>
  </si>
  <si>
    <t>BS20260310-0117</t>
  </si>
  <si>
    <t>BSGNC26005660</t>
  </si>
  <si>
    <t>REGU5217980</t>
  </si>
  <si>
    <t>VNSGN2533177</t>
  </si>
  <si>
    <t>00020255</t>
  </si>
  <si>
    <t>1C26TAA^00020255</t>
  </si>
  <si>
    <t>BS20260311-0575</t>
  </si>
  <si>
    <t>BS20260311-0574</t>
  </si>
  <si>
    <t>GCXU6393839</t>
  </si>
  <si>
    <t>ML-VN1327746</t>
  </si>
  <si>
    <t>BS20260311-0577</t>
  </si>
  <si>
    <t>BS20260311-0576</t>
  </si>
  <si>
    <t>MRSU8886587</t>
  </si>
  <si>
    <t>ML-VN1327703</t>
  </si>
  <si>
    <t>BS20260311-0573</t>
  </si>
  <si>
    <t>BS20260311-0572</t>
  </si>
  <si>
    <t>UETU8549787</t>
  </si>
  <si>
    <t>ML-VN1327709</t>
  </si>
  <si>
    <t>BS20260310-0778</t>
  </si>
  <si>
    <t>BS20260310-0777</t>
  </si>
  <si>
    <t>FFAU6363578</t>
  </si>
  <si>
    <t>BS20260311-0564</t>
  </si>
  <si>
    <t>BS20260311-0562</t>
  </si>
  <si>
    <t>MRSU8510250</t>
  </si>
  <si>
    <t>ML-VN1327782</t>
  </si>
  <si>
    <t>BS20260309-0584</t>
  </si>
  <si>
    <t>BS20260309-0582</t>
  </si>
  <si>
    <t>BSGNC26005818</t>
  </si>
  <si>
    <t>CAAU7673002</t>
  </si>
  <si>
    <t>VNSGN2607535</t>
  </si>
  <si>
    <t>BS20260310-0342</t>
  </si>
  <si>
    <t>BS20260310-0341</t>
  </si>
  <si>
    <t>BSGNC26006262</t>
  </si>
  <si>
    <t>REGU5195259</t>
  </si>
  <si>
    <t>VNSGN2601866</t>
  </si>
  <si>
    <t>BS20260317-0754</t>
  </si>
  <si>
    <t>BS20260317-0753</t>
  </si>
  <si>
    <t>MRSU9388280</t>
  </si>
  <si>
    <t>ML-VN1327751</t>
  </si>
  <si>
    <t>BS20260317-0769</t>
  </si>
  <si>
    <t>BS20260317-0768</t>
  </si>
  <si>
    <t>CAJU5028449</t>
  </si>
  <si>
    <t>ML-VN1327708</t>
  </si>
  <si>
    <t>BS20260317-0783</t>
  </si>
  <si>
    <t>BS20260317-0777</t>
  </si>
  <si>
    <t>UETU8097727</t>
  </si>
  <si>
    <t>ML-VN1327779</t>
  </si>
  <si>
    <t>BS20260317-0812</t>
  </si>
  <si>
    <t>BS20260317-0810</t>
  </si>
  <si>
    <t>MRSU8685685</t>
  </si>
  <si>
    <t>ML-VN1326719</t>
  </si>
  <si>
    <t>BS20260317-0827</t>
  </si>
  <si>
    <t>BS20260314-0224</t>
  </si>
  <si>
    <t>BSIU8596383</t>
  </si>
  <si>
    <t>ML-VN1277273</t>
  </si>
  <si>
    <t>00113773</t>
  </si>
  <si>
    <t>1C26TML^00113773</t>
  </si>
  <si>
    <t>BS20260317-0694</t>
  </si>
  <si>
    <t>BS20260317-0687</t>
  </si>
  <si>
    <t>MRSU6987243</t>
  </si>
  <si>
    <t>ML-VN1326608</t>
  </si>
  <si>
    <t>BS20260317-0730</t>
  </si>
  <si>
    <t>BS20260317-0729</t>
  </si>
  <si>
    <t>MRSU6966169</t>
  </si>
  <si>
    <t>ML-VN1218139</t>
  </si>
  <si>
    <t>00115721</t>
  </si>
  <si>
    <t>1C26TML^00115721</t>
  </si>
  <si>
    <t>BS20260317-0732</t>
  </si>
  <si>
    <t>BS20260317-0731</t>
  </si>
  <si>
    <t>MRSU7330931</t>
  </si>
  <si>
    <t>ML-VN1350346</t>
  </si>
  <si>
    <t>BS20260317-0758</t>
  </si>
  <si>
    <t>BS20260317-0755</t>
  </si>
  <si>
    <t>MRSU7812297</t>
  </si>
  <si>
    <t>ML-VN1326671</t>
  </si>
  <si>
    <t>COAU7267258021</t>
  </si>
  <si>
    <t>BS20260312-0637</t>
  </si>
  <si>
    <t>BS20260312-0635</t>
  </si>
  <si>
    <t>CSGU6382431</t>
  </si>
  <si>
    <t>00052072</t>
  </si>
  <si>
    <t>1C26TAB^00052072</t>
  </si>
  <si>
    <t>BS20260312-0641</t>
  </si>
  <si>
    <t>BS20260312-0639</t>
  </si>
  <si>
    <t>CSGU6352864</t>
  </si>
  <si>
    <t>BS20260309-0719</t>
  </si>
  <si>
    <t>BS20260309-0718</t>
  </si>
  <si>
    <t>TIIU5041856</t>
  </si>
  <si>
    <t>EMCCYD8595</t>
  </si>
  <si>
    <t>BS20260309-0734</t>
  </si>
  <si>
    <t>BS20260309-0733</t>
  </si>
  <si>
    <t>EGSU3481919</t>
  </si>
  <si>
    <t>EMCDBZ0475</t>
  </si>
  <si>
    <t>BS20260309-0703</t>
  </si>
  <si>
    <t>BS20260309-0702</t>
  </si>
  <si>
    <t>EMCU8368300</t>
  </si>
  <si>
    <t>EMCCYD8125</t>
  </si>
  <si>
    <t>00072576</t>
  </si>
  <si>
    <t>1C26TAA^00072576</t>
  </si>
  <si>
    <t>BS20260309-0717</t>
  </si>
  <si>
    <t>BS20260309-0716</t>
  </si>
  <si>
    <t>EITU9578626</t>
  </si>
  <si>
    <t>EMCXBA9124</t>
  </si>
  <si>
    <t>BS20260309-0739</t>
  </si>
  <si>
    <t>BS20260309-0737</t>
  </si>
  <si>
    <t>EGSU6585537</t>
  </si>
  <si>
    <t>EMCXBA4504</t>
  </si>
  <si>
    <t>Nutrifood Indonesia, PT</t>
  </si>
  <si>
    <t>Soekarno Hatta International</t>
  </si>
  <si>
    <t>S26AHCM0017825</t>
  </si>
  <si>
    <t>Dali InHouse Mfg. Warehouse</t>
  </si>
  <si>
    <t>SSGNA017335</t>
  </si>
  <si>
    <t>Dutch Lady Milk Industries Bhd</t>
  </si>
  <si>
    <t>SSGNA017451</t>
  </si>
  <si>
    <t>BR</t>
  </si>
  <si>
    <t>Manila</t>
  </si>
  <si>
    <t>S26AHCM0018047</t>
  </si>
  <si>
    <t>S26AHCM0018048</t>
  </si>
  <si>
    <t>S26AHCM0018050</t>
  </si>
  <si>
    <t>S26AHCM0018051</t>
  </si>
  <si>
    <t>S26AHCM0018052</t>
  </si>
  <si>
    <t>S26AHCM0018053</t>
  </si>
  <si>
    <t>S26AHCM0018049</t>
  </si>
  <si>
    <t>Tako Foods Industry Co., Ltd.</t>
  </si>
  <si>
    <t>S26AHCM0018083</t>
  </si>
  <si>
    <t>MOEU0500173 </t>
  </si>
  <si>
    <t>ERV-00468</t>
  </si>
  <si>
    <t>CZZU4625451</t>
  </si>
  <si>
    <t>WHLT246264</t>
  </si>
  <si>
    <t xml:space="preserve">GMLU8000906 </t>
  </si>
  <si>
    <t>CAMBODIA</t>
  </si>
  <si>
    <t>HO CHI MINH CITY</t>
  </si>
  <si>
    <t>LBGU4502350</t>
  </si>
  <si>
    <t>NTL06036</t>
  </si>
  <si>
    <t>LBGU2287746</t>
  </si>
  <si>
    <t>NTL06035</t>
  </si>
  <si>
    <t xml:space="preserve"> NAKORNSAWAN</t>
  </si>
  <si>
    <t>ELHU4683378</t>
  </si>
  <si>
    <t>SSGNA017439</t>
  </si>
  <si>
    <t>BS20260310-1511</t>
  </si>
  <si>
    <t>BS20260310-1510</t>
  </si>
  <si>
    <t>FTAU2062357</t>
  </si>
  <si>
    <t>ML-VN1322579</t>
  </si>
  <si>
    <t>00101575</t>
  </si>
  <si>
    <t>1C26TML^00101575</t>
  </si>
  <si>
    <t>COAU7267317270</t>
  </si>
  <si>
    <t>BS20260311-0069</t>
  </si>
  <si>
    <t>BS20260311-0060</t>
  </si>
  <si>
    <t>137S</t>
  </si>
  <si>
    <t>CSNU8945370</t>
  </si>
  <si>
    <t>00051438</t>
  </si>
  <si>
    <t>1C26TAB^00051438</t>
  </si>
  <si>
    <t>BS20260311-0065</t>
  </si>
  <si>
    <t>BS20260311-0051</t>
  </si>
  <si>
    <t>CSGU6341155</t>
  </si>
  <si>
    <t xml:space="preserve">Ultrajaya MM2100                   </t>
  </si>
  <si>
    <t>BS20260311-0064</t>
  </si>
  <si>
    <t>BS20260311-0050</t>
  </si>
  <si>
    <t>CSNU8960707</t>
  </si>
  <si>
    <t>COAU7267317273</t>
  </si>
  <si>
    <t>BS20260311-0070</t>
  </si>
  <si>
    <t>BS20260311-0056</t>
  </si>
  <si>
    <t>OOCU9882493</t>
  </si>
  <si>
    <t>00052257</t>
  </si>
  <si>
    <t>1C26TAB^00052257</t>
  </si>
  <si>
    <t>COAU7267317274</t>
  </si>
  <si>
    <t>BS20260311-0062</t>
  </si>
  <si>
    <t>BS20260311-0048</t>
  </si>
  <si>
    <t>OOCU9869233</t>
  </si>
  <si>
    <t>00052256</t>
  </si>
  <si>
    <t>1C26TAB^00052256</t>
  </si>
  <si>
    <t>BS20260311-0063</t>
  </si>
  <si>
    <t>BS20260311-0049</t>
  </si>
  <si>
    <t>OOCU9224810</t>
  </si>
  <si>
    <t>COAU7267317276</t>
  </si>
  <si>
    <t>BS20260311-0068</t>
  </si>
  <si>
    <t>BS20260311-0054</t>
  </si>
  <si>
    <t>OOCU9908279</t>
  </si>
  <si>
    <t>00052258</t>
  </si>
  <si>
    <t>1C26TAB^00052258</t>
  </si>
  <si>
    <t>BS20260311-0066</t>
  </si>
  <si>
    <t>BS20260311-0052</t>
  </si>
  <si>
    <t>UETU6446331</t>
  </si>
  <si>
    <t>BS20260311-0067</t>
  </si>
  <si>
    <t>BS20260311-0053</t>
  </si>
  <si>
    <t>CSGU6387773</t>
  </si>
  <si>
    <t>BS20260311-0061</t>
  </si>
  <si>
    <t>BS20260311-0047</t>
  </si>
  <si>
    <t>OOCU9639605</t>
  </si>
  <si>
    <t>SGNCW26006199</t>
  </si>
  <si>
    <t>BS20260310-0063</t>
  </si>
  <si>
    <t>BS20260227-0450</t>
  </si>
  <si>
    <t>BSGNC26006199</t>
  </si>
  <si>
    <t>1032N</t>
  </si>
  <si>
    <t>REGU5221846</t>
  </si>
  <si>
    <t>VNSGN2536335</t>
  </si>
  <si>
    <t>00020365</t>
  </si>
  <si>
    <t>1C26TAA^00020365</t>
  </si>
  <si>
    <t>BS20260309-1081</t>
  </si>
  <si>
    <t>BS20260309-1080</t>
  </si>
  <si>
    <t>00101521</t>
  </si>
  <si>
    <t>1C26TML^00101521</t>
  </si>
  <si>
    <t>BS20260311-0329</t>
  </si>
  <si>
    <t>BS20260311-0319</t>
  </si>
  <si>
    <t>CSGU6157050</t>
  </si>
  <si>
    <t>BS20260311-0330</t>
  </si>
  <si>
    <t>BS20260311-0320</t>
  </si>
  <si>
    <t>CSGU6382534</t>
  </si>
  <si>
    <t>BS20260311-0331</t>
  </si>
  <si>
    <t>BS20260311-0321</t>
  </si>
  <si>
    <t>CSGU6408304</t>
  </si>
  <si>
    <t>BS20260311-0327</t>
  </si>
  <si>
    <t>BS20260311-0309</t>
  </si>
  <si>
    <t>CSGU6340631</t>
  </si>
  <si>
    <t>BS20260311-0326</t>
  </si>
  <si>
    <t>BS20260311-0310</t>
  </si>
  <si>
    <t>COAU7267163680</t>
  </si>
  <si>
    <t>BS20260312-0162</t>
  </si>
  <si>
    <t>BS20260312-0160</t>
  </si>
  <si>
    <t>CSNU8747121</t>
  </si>
  <si>
    <t>00052808</t>
  </si>
  <si>
    <t>1C26TAB^00052808</t>
  </si>
  <si>
    <t>BS20260312-0163</t>
  </si>
  <si>
    <t>BS20260312-0161</t>
  </si>
  <si>
    <t>CSGU6343991</t>
  </si>
  <si>
    <t>BS20260309-0607</t>
  </si>
  <si>
    <t>BS20260309-0596</t>
  </si>
  <si>
    <t>MRSU8068908</t>
  </si>
  <si>
    <t>ML-VN1326770</t>
  </si>
  <si>
    <t>BS20260312-0194</t>
  </si>
  <si>
    <t>BS20260312-0193</t>
  </si>
  <si>
    <t>00075238</t>
  </si>
  <si>
    <t>1C26TAA^00075238</t>
  </si>
  <si>
    <t>BS20260310-1575</t>
  </si>
  <si>
    <t>BS20260310-1573</t>
  </si>
  <si>
    <t>00075227</t>
  </si>
  <si>
    <t>1C26TAA^00075227</t>
  </si>
  <si>
    <t>BS20260310-0781</t>
  </si>
  <si>
    <t>BS20260310-0779</t>
  </si>
  <si>
    <t>BS20260317-0809</t>
  </si>
  <si>
    <t>BS20260317-0808</t>
  </si>
  <si>
    <t>UETU8468936</t>
  </si>
  <si>
    <t>ML-VN1277263</t>
  </si>
  <si>
    <t>BS20260317-0828</t>
  </si>
  <si>
    <t>BS20260314-0265</t>
  </si>
  <si>
    <t>UETU8105627</t>
  </si>
  <si>
    <t>ML-VN1322180</t>
  </si>
  <si>
    <t>BS20260319-0067</t>
  </si>
  <si>
    <t>BS20260319-0066</t>
  </si>
  <si>
    <t>CAAU9237097</t>
  </si>
  <si>
    <t>ML-VN1277241</t>
  </si>
  <si>
    <t>SGNCW26004348</t>
  </si>
  <si>
    <t>BS20260317-0127</t>
  </si>
  <si>
    <t>BS20260317-0124</t>
  </si>
  <si>
    <t>BSGNC26005667</t>
  </si>
  <si>
    <t>CHANA BHUM</t>
  </si>
  <si>
    <t>919N</t>
  </si>
  <si>
    <t>00021653</t>
  </si>
  <si>
    <t>1C26TAA^00021653</t>
  </si>
  <si>
    <t>BS20260317-0684</t>
  </si>
  <si>
    <t>BS20260317-0683</t>
  </si>
  <si>
    <t>TIIU4893570</t>
  </si>
  <si>
    <t>ML-VN1271180</t>
  </si>
  <si>
    <t>00113776</t>
  </si>
  <si>
    <t>1C26TML^00113776</t>
  </si>
  <si>
    <t>BS20260317-0686</t>
  </si>
  <si>
    <t>BS20260317-0685</t>
  </si>
  <si>
    <t>MRSU8587950</t>
  </si>
  <si>
    <t>ML-VN1218134</t>
  </si>
  <si>
    <t>BS20260317-0109</t>
  </si>
  <si>
    <t>BS20260317-0108</t>
  </si>
  <si>
    <t>BSGNC26005665</t>
  </si>
  <si>
    <t>BS20260317-0736</t>
  </si>
  <si>
    <t>BS20260317-0734</t>
  </si>
  <si>
    <t>CAAU7666364</t>
  </si>
  <si>
    <t>ML-VN1326154</t>
  </si>
  <si>
    <t>00115725</t>
  </si>
  <si>
    <t>1C26TML^00115725</t>
  </si>
  <si>
    <t>BS20260317-0738</t>
  </si>
  <si>
    <t>BS20260317-0737</t>
  </si>
  <si>
    <t>UETU7266611</t>
  </si>
  <si>
    <t>ML-VN1271037</t>
  </si>
  <si>
    <t>BS20260317-0742</t>
  </si>
  <si>
    <t>BS20260317-0739</t>
  </si>
  <si>
    <t>MRSU7842727</t>
  </si>
  <si>
    <t>ML-VN1271070</t>
  </si>
  <si>
    <t>BS20260317-0744</t>
  </si>
  <si>
    <t>BS20260317-0743</t>
  </si>
  <si>
    <t>MRSU8979864</t>
  </si>
  <si>
    <t>ML-VN1271108</t>
  </si>
  <si>
    <t>SGNCW2600630701</t>
  </si>
  <si>
    <t>BS20260325-0585</t>
  </si>
  <si>
    <t>BS20260325-0584</t>
  </si>
  <si>
    <t>BSGNC26006309</t>
  </si>
  <si>
    <t>28936</t>
  </si>
  <si>
    <t>BS20260325-0580</t>
  </si>
  <si>
    <t>BS20260325-0578</t>
  </si>
  <si>
    <t>BSGNC26006306</t>
  </si>
  <si>
    <t>BS20260325-0627</t>
  </si>
  <si>
    <t>BS20260325-0626</t>
  </si>
  <si>
    <t>BSGNC26006311</t>
  </si>
  <si>
    <t>BS20260325-0634</t>
  </si>
  <si>
    <t>BS20260325-0633</t>
  </si>
  <si>
    <t>BSGNC26006371</t>
  </si>
  <si>
    <t>BS20260325-0649</t>
  </si>
  <si>
    <t>BS20260325-0648</t>
  </si>
  <si>
    <t>BSGNC26006307</t>
  </si>
  <si>
    <t>COAU7267420460</t>
  </si>
  <si>
    <t>BS20260327-0523</t>
  </si>
  <si>
    <t>BS20260327-0350</t>
  </si>
  <si>
    <t>00067837</t>
  </si>
  <si>
    <t>BS20260319-0088</t>
  </si>
  <si>
    <t>BS20260319-0087</t>
  </si>
  <si>
    <t>UETU8545499</t>
  </si>
  <si>
    <t>ML-VN1326123</t>
  </si>
  <si>
    <t>BS20260322-0248</t>
  </si>
  <si>
    <t>BS20260314-0281</t>
  </si>
  <si>
    <t>BS20260322-0249</t>
  </si>
  <si>
    <t>BS20260314-0229</t>
  </si>
  <si>
    <t>BS20260322-0251</t>
  </si>
  <si>
    <t>BS20260322-0250</t>
  </si>
  <si>
    <t>BS20260317-0228</t>
  </si>
  <si>
    <t>BS20260317-0227</t>
  </si>
  <si>
    <t>BSGNC26004348</t>
  </si>
  <si>
    <t>BS20260319-0634</t>
  </si>
  <si>
    <t>BS20260319-0631</t>
  </si>
  <si>
    <t>00113759</t>
  </si>
  <si>
    <t>1C26TML^00113759</t>
  </si>
  <si>
    <t xml:space="preserve">Gac Thoresen Logistics             </t>
  </si>
  <si>
    <t>BS20260319-0628</t>
  </si>
  <si>
    <t>BS20260319-0625</t>
  </si>
  <si>
    <t>UETU8113371</t>
  </si>
  <si>
    <t>ML-VN1271102</t>
  </si>
  <si>
    <t>BS20260322-0228</t>
  </si>
  <si>
    <t>BS20260322-0226</t>
  </si>
  <si>
    <t>COAU7267420461</t>
  </si>
  <si>
    <t>BS20260322-0231</t>
  </si>
  <si>
    <t>BS20260322-0230</t>
  </si>
  <si>
    <t>00067836</t>
  </si>
  <si>
    <t>SGNCW26005661</t>
  </si>
  <si>
    <t>BS20260314-0076</t>
  </si>
  <si>
    <t>BS20260314-0075</t>
  </si>
  <si>
    <t>BSGNC26005661</t>
  </si>
  <si>
    <t>00021654</t>
  </si>
  <si>
    <t>1C26TAA^00021654</t>
  </si>
  <si>
    <t>BS20260319-0086</t>
  </si>
  <si>
    <t>BS20260319-0085</t>
  </si>
  <si>
    <t>MRSU7079960</t>
  </si>
  <si>
    <t>ML-VN1271038</t>
  </si>
  <si>
    <t>BS20260322-0221</t>
  </si>
  <si>
    <t>BS20260322-0220</t>
  </si>
  <si>
    <t>BS20260322-0223</t>
  </si>
  <si>
    <t>BS20260322-0222</t>
  </si>
  <si>
    <t>BS20260327-0359</t>
  </si>
  <si>
    <t>BS20260327-0357</t>
  </si>
  <si>
    <t>BS20260322-0239</t>
  </si>
  <si>
    <t>BS20260322-0238</t>
  </si>
  <si>
    <t>BS20260319-0649</t>
  </si>
  <si>
    <t>BS20260319-0648</t>
  </si>
  <si>
    <t>COAU7267447461</t>
  </si>
  <si>
    <t>BS20260322-0235</t>
  </si>
  <si>
    <t>BS20260322-0233</t>
  </si>
  <si>
    <t>00067838</t>
  </si>
  <si>
    <t>BS20260322-0243</t>
  </si>
  <si>
    <t>BS20260322-0242</t>
  </si>
  <si>
    <t>BS20260322-0255</t>
  </si>
  <si>
    <t>BS20260322-0254</t>
  </si>
  <si>
    <t>BS20260322-0247</t>
  </si>
  <si>
    <t>BS20260322-0246</t>
  </si>
  <si>
    <t>BS20260322-0245</t>
  </si>
  <si>
    <t>BS20260322-0244</t>
  </si>
  <si>
    <t>BSGNC26006308</t>
  </si>
  <si>
    <t>BS20260317-0111</t>
  </si>
  <si>
    <t>BS20260317-0110</t>
  </si>
  <si>
    <t>BSGNC26005662</t>
  </si>
  <si>
    <t>BS20260324-1449</t>
  </si>
  <si>
    <t>BS20260324-1446</t>
  </si>
  <si>
    <t>MAERSK NARVIK</t>
  </si>
  <si>
    <t>BS20260324-1451</t>
  </si>
  <si>
    <t>BS20260324-1450</t>
  </si>
  <si>
    <t>Remove EBS Mar</t>
  </si>
  <si>
    <t>BS20260324-1424</t>
  </si>
  <si>
    <t>BS20260316-0181</t>
  </si>
  <si>
    <t>BS20260324-1425</t>
  </si>
  <si>
    <t>BS20260316-0179</t>
  </si>
  <si>
    <t>BS20260324-1426</t>
  </si>
  <si>
    <t>BS20260316-0180</t>
  </si>
  <si>
    <t>BS20260324-1476</t>
  </si>
  <si>
    <t>BS20260324-1475</t>
  </si>
  <si>
    <t xml:space="preserve">PHNOMPENH PORT              </t>
  </si>
  <si>
    <t>BS20260313-0212</t>
  </si>
  <si>
    <t>BS20260313-0211</t>
  </si>
  <si>
    <t>370W</t>
  </si>
  <si>
    <t>MRSU9210431</t>
  </si>
  <si>
    <t>ML-VN1326699</t>
  </si>
  <si>
    <t>00103284</t>
  </si>
  <si>
    <t>1C26TML^00103284</t>
  </si>
  <si>
    <t>COAU7267317230</t>
  </si>
  <si>
    <t xml:space="preserve">CHATTOGRAM                  </t>
  </si>
  <si>
    <t>BS20260310-1585</t>
  </si>
  <si>
    <t>BS20260310-1584</t>
  </si>
  <si>
    <t>CSGU6029321</t>
  </si>
  <si>
    <t>00053376</t>
  </si>
  <si>
    <t>1C26TAB^00053376</t>
  </si>
  <si>
    <t>SGNCW26007796</t>
  </si>
  <si>
    <t>BS20260312-1334</t>
  </si>
  <si>
    <t>BS20260312-1333</t>
  </si>
  <si>
    <t>BSGNC26007796</t>
  </si>
  <si>
    <t>CAAU8288891</t>
  </si>
  <si>
    <t>VNSGN2601943</t>
  </si>
  <si>
    <t>00020820</t>
  </si>
  <si>
    <t>1C26TAA^00020820</t>
  </si>
  <si>
    <t>BS20260226-1655</t>
  </si>
  <si>
    <t>BS20260226-1648</t>
  </si>
  <si>
    <t>BSGNC26007797</t>
  </si>
  <si>
    <t>REGU5166820</t>
  </si>
  <si>
    <t>VNSGN2545671</t>
  </si>
  <si>
    <t>BS20260226-1658</t>
  </si>
  <si>
    <t>BS20260226-1657</t>
  </si>
  <si>
    <t>BSGNC26007800</t>
  </si>
  <si>
    <t>TXGU8254627</t>
  </si>
  <si>
    <t>VNSGN2537489</t>
  </si>
  <si>
    <t>SGNCW26005423</t>
  </si>
  <si>
    <t>BS20260226-1686</t>
  </si>
  <si>
    <t>BS20260226-1685</t>
  </si>
  <si>
    <t>BSGNC26005423</t>
  </si>
  <si>
    <t>CAAU9607191</t>
  </si>
  <si>
    <t>VNSGN2533212</t>
  </si>
  <si>
    <t>00020821</t>
  </si>
  <si>
    <t>1C26TAA^00020821</t>
  </si>
  <si>
    <t>BS20260313-0654</t>
  </si>
  <si>
    <t>BS20260313-0651</t>
  </si>
  <si>
    <t>BSGNC26007803</t>
  </si>
  <si>
    <t>REGU5267301</t>
  </si>
  <si>
    <t>VNSGN2533234</t>
  </si>
  <si>
    <t>BS20260312-1336</t>
  </si>
  <si>
    <t>BS20260312-1335</t>
  </si>
  <si>
    <t>BSGNC26007801</t>
  </si>
  <si>
    <t>CAAU7674518</t>
  </si>
  <si>
    <t>VNSGN2536546</t>
  </si>
  <si>
    <t>SGNCW26007802</t>
  </si>
  <si>
    <t>BS20260312-1340</t>
  </si>
  <si>
    <t>BS20260312-1339</t>
  </si>
  <si>
    <t>BSGNC26007802</t>
  </si>
  <si>
    <t>REGU5192115</t>
  </si>
  <si>
    <t>VNSGN2533244</t>
  </si>
  <si>
    <t>00020817</t>
  </si>
  <si>
    <t>1C26TAA^00020817</t>
  </si>
  <si>
    <t>BS20260313-0674</t>
  </si>
  <si>
    <t>BS20260313-0671</t>
  </si>
  <si>
    <t>BSGNC26007804</t>
  </si>
  <si>
    <t>CAAU8729702</t>
  </si>
  <si>
    <t>VNSGN2535103</t>
  </si>
  <si>
    <t>BS20260313-0681</t>
  </si>
  <si>
    <t>BS20260313-0678</t>
  </si>
  <si>
    <t>BSGNC26007805</t>
  </si>
  <si>
    <t>CAAU9077954</t>
  </si>
  <si>
    <t>VNSGN2535110</t>
  </si>
  <si>
    <t>SGNCW26007806</t>
  </si>
  <si>
    <t>BS20260313-0691</t>
  </si>
  <si>
    <t>BS20260313-0690</t>
  </si>
  <si>
    <t>BSGNC26007806</t>
  </si>
  <si>
    <t>REGU5141930</t>
  </si>
  <si>
    <t>VNSGN2605463</t>
  </si>
  <si>
    <t>00020819</t>
  </si>
  <si>
    <t>1C26TAA^00020819</t>
  </si>
  <si>
    <t>BS20260313-0693</t>
  </si>
  <si>
    <t>BS20260313-0692</t>
  </si>
  <si>
    <t>BSGNC26007807</t>
  </si>
  <si>
    <t>REGU5251711</t>
  </si>
  <si>
    <t>VNSGN2533248</t>
  </si>
  <si>
    <t>SGNCW26008116</t>
  </si>
  <si>
    <t>BS20260313-0812</t>
  </si>
  <si>
    <t>BS20260313-0811</t>
  </si>
  <si>
    <t>BSGNC26008116</t>
  </si>
  <si>
    <t>REGU5182586</t>
  </si>
  <si>
    <t>VNSGN2533204</t>
  </si>
  <si>
    <t>00020823</t>
  </si>
  <si>
    <t>1C26TAA^00020823</t>
  </si>
  <si>
    <t>SGNCW26005418</t>
  </si>
  <si>
    <t>BS20260313-0669</t>
  </si>
  <si>
    <t>BS20260313-0666</t>
  </si>
  <si>
    <t>BSGNC26008117</t>
  </si>
  <si>
    <t>REGU5173990</t>
  </si>
  <si>
    <t>VNSGN2605464</t>
  </si>
  <si>
    <t>00020815</t>
  </si>
  <si>
    <t>1C26TAA^00020815</t>
  </si>
  <si>
    <t>SGNCW26008118</t>
  </si>
  <si>
    <t>BS20260313-0664</t>
  </si>
  <si>
    <t>BS20260313-0662</t>
  </si>
  <si>
    <t>BSGNC26008118</t>
  </si>
  <si>
    <t>REGU5140343</t>
  </si>
  <si>
    <t>VNSGN2605483</t>
  </si>
  <si>
    <t>00020825</t>
  </si>
  <si>
    <t>1C26TAA^00020825</t>
  </si>
  <si>
    <t>BS20260313-0687</t>
  </si>
  <si>
    <t>BS20260313-0686</t>
  </si>
  <si>
    <t>BSGNC26008119</t>
  </si>
  <si>
    <t>CAAU9077867</t>
  </si>
  <si>
    <t>VNSGN2533247</t>
  </si>
  <si>
    <t>BS20260313-0673</t>
  </si>
  <si>
    <t>BS20260313-0670</t>
  </si>
  <si>
    <t>BSGNC26008120</t>
  </si>
  <si>
    <t>REGU5201161</t>
  </si>
  <si>
    <t>VNSGN2601947</t>
  </si>
  <si>
    <t>BS20260313-0696</t>
  </si>
  <si>
    <t>BS20260313-0695</t>
  </si>
  <si>
    <t>BSGNC26008121</t>
  </si>
  <si>
    <t>TXGU8257396</t>
  </si>
  <si>
    <t>VNSGN2533216</t>
  </si>
  <si>
    <t>BS20260313-0699</t>
  </si>
  <si>
    <t>BS20260313-0698</t>
  </si>
  <si>
    <t>BSGNC26008122</t>
  </si>
  <si>
    <t>REGU5192250</t>
  </si>
  <si>
    <t>VNSGN2533201</t>
  </si>
  <si>
    <t>BS20260313-0828</t>
  </si>
  <si>
    <t>BS20260313-0824</t>
  </si>
  <si>
    <t>BSGNC26008123</t>
  </si>
  <si>
    <t>REGU5203035</t>
  </si>
  <si>
    <t>VNSGN2533223</t>
  </si>
  <si>
    <t>BS20260313-0831</t>
  </si>
  <si>
    <t>BS20260313-0827</t>
  </si>
  <si>
    <t>BSGNC26008124</t>
  </si>
  <si>
    <t>CAAU8286097</t>
  </si>
  <si>
    <t>VNSGN2601871</t>
  </si>
  <si>
    <t>BS20260313-0829</t>
  </si>
  <si>
    <t>BS20260313-0825</t>
  </si>
  <si>
    <t>BSGNC26008127</t>
  </si>
  <si>
    <t>REGU5249252</t>
  </si>
  <si>
    <t>VNSGN2533220</t>
  </si>
  <si>
    <t>BS20260313-0830</t>
  </si>
  <si>
    <t>BS20260313-0826</t>
  </si>
  <si>
    <t>BSGNC26005418</t>
  </si>
  <si>
    <t>TXGU7066820</t>
  </si>
  <si>
    <t>VNSGN2601933</t>
  </si>
  <si>
    <t>BS20260313-0701</t>
  </si>
  <si>
    <t>BS20260313-0700</t>
  </si>
  <si>
    <t>BSGNC26008436</t>
  </si>
  <si>
    <t>CAAU8715000</t>
  </si>
  <si>
    <t>VNSGN2533236</t>
  </si>
  <si>
    <t>BS20260313-0703</t>
  </si>
  <si>
    <t>BS20260313-0702</t>
  </si>
  <si>
    <t>BSGNC26008437</t>
  </si>
  <si>
    <t>CAAU8743892</t>
  </si>
  <si>
    <t>VNSGN2535273</t>
  </si>
  <si>
    <t>BS20260313-0705</t>
  </si>
  <si>
    <t>BS20260313-0704</t>
  </si>
  <si>
    <t>BSGNC26008438</t>
  </si>
  <si>
    <t>FFAU6362606</t>
  </si>
  <si>
    <t>VNSGN2533277</t>
  </si>
  <si>
    <t>BS20260314-0087</t>
  </si>
  <si>
    <t>BS20260314-0071</t>
  </si>
  <si>
    <t>Maersk Victoria</t>
  </si>
  <si>
    <t>MRSU0569987</t>
  </si>
  <si>
    <t>ML-VN1321120</t>
  </si>
  <si>
    <t>00109236</t>
  </si>
  <si>
    <t>1C26TML^00109236</t>
  </si>
  <si>
    <t>235600446651</t>
  </si>
  <si>
    <t>BS20260314-0119</t>
  </si>
  <si>
    <t>BS20260314-0118</t>
  </si>
  <si>
    <t>EGSU3146361</t>
  </si>
  <si>
    <t>EMCDBC1245</t>
  </si>
  <si>
    <t>00076433</t>
  </si>
  <si>
    <t>1C26TAA^00076433</t>
  </si>
  <si>
    <t>S26AHCM0018421</t>
  </si>
  <si>
    <t>SSGNA017502</t>
  </si>
  <si>
    <t>JL</t>
  </si>
  <si>
    <t>BS20260315-0084</t>
  </si>
  <si>
    <t>BS20260315-0083</t>
  </si>
  <si>
    <t>0553-048S</t>
  </si>
  <si>
    <t>EITU9757323</t>
  </si>
  <si>
    <t>EMCCYB6605</t>
  </si>
  <si>
    <t>00078184</t>
  </si>
  <si>
    <t>1C26TAA^00078184</t>
  </si>
  <si>
    <t>BS20260315-0086</t>
  </si>
  <si>
    <t>BS20260315-0085</t>
  </si>
  <si>
    <t>FFAU4869572</t>
  </si>
  <si>
    <t>EMCXBD3244</t>
  </si>
  <si>
    <t>00078195</t>
  </si>
  <si>
    <t>1C26TAA^00078195</t>
  </si>
  <si>
    <t>BS20260315-0088</t>
  </si>
  <si>
    <t>BS20260315-0087</t>
  </si>
  <si>
    <t>EMCU8674547</t>
  </si>
  <si>
    <t>00078187</t>
  </si>
  <si>
    <t>1C26TAA^00078187</t>
  </si>
  <si>
    <t>GCXU6544576</t>
  </si>
  <si>
    <t>EMCXBD2654</t>
  </si>
  <si>
    <t>BS20260315-0098</t>
  </si>
  <si>
    <t>BS20260315-0097</t>
  </si>
  <si>
    <t>SGNCW26008407</t>
  </si>
  <si>
    <t>BS20260315-0102</t>
  </si>
  <si>
    <t>BS20260315-0101</t>
  </si>
  <si>
    <t>BSGNC26008407</t>
  </si>
  <si>
    <t>0286N</t>
  </si>
  <si>
    <t>REGU5193322</t>
  </si>
  <si>
    <t>VNSGN2601814</t>
  </si>
  <si>
    <t>00022593</t>
  </si>
  <si>
    <t>1C26TAA^00022593</t>
  </si>
  <si>
    <t>SGNCW26008408</t>
  </si>
  <si>
    <t>BS20260315-0104</t>
  </si>
  <si>
    <t>BS20260315-0103</t>
  </si>
  <si>
    <t>BSGNC26008408</t>
  </si>
  <si>
    <t>REGU5095347</t>
  </si>
  <si>
    <t>VNSGN2605416</t>
  </si>
  <si>
    <t>00022599</t>
  </si>
  <si>
    <t>1C26TAA^00022599</t>
  </si>
  <si>
    <t>BS20260315-0071</t>
  </si>
  <si>
    <t>BS20260315-0069</t>
  </si>
  <si>
    <t>SAWASDEE ALTAIR</t>
  </si>
  <si>
    <t>88845</t>
  </si>
  <si>
    <t xml:space="preserve">PhilCo Food Processing Inc         </t>
  </si>
  <si>
    <t>BS20260327-0308</t>
  </si>
  <si>
    <t>BS20260327-0307</t>
  </si>
  <si>
    <t>105A</t>
  </si>
  <si>
    <t>00094664</t>
  </si>
  <si>
    <t>COAU7267537580</t>
  </si>
  <si>
    <t>BS20260318-0032</t>
  </si>
  <si>
    <t>BS20260318-0031</t>
  </si>
  <si>
    <t>057S</t>
  </si>
  <si>
    <t>CSGU6565520</t>
  </si>
  <si>
    <t>00059024</t>
  </si>
  <si>
    <t>1C26TAB^00059024</t>
  </si>
  <si>
    <t>COAU7267613020</t>
  </si>
  <si>
    <t>BS20260329-0053</t>
  </si>
  <si>
    <t>BS20260329-0052</t>
  </si>
  <si>
    <t>044S</t>
  </si>
  <si>
    <t>400K Shipping cert fee</t>
  </si>
  <si>
    <t>HLCUSGN2603ARHW9</t>
  </si>
  <si>
    <t>BS20260321-0033</t>
  </si>
  <si>
    <t>BS20260321-0026</t>
  </si>
  <si>
    <t xml:space="preserve">BASLE EXPRESS </t>
  </si>
  <si>
    <t>613E</t>
  </si>
  <si>
    <t>HAMU3496434</t>
  </si>
  <si>
    <t>HLC3318498</t>
  </si>
  <si>
    <t>BS20260316-0320</t>
  </si>
  <si>
    <t>BS20260316-0319</t>
  </si>
  <si>
    <t>EITU9462127</t>
  </si>
  <si>
    <t>EMCCYE7115</t>
  </si>
  <si>
    <t>00078185</t>
  </si>
  <si>
    <t>1C26TAA^00078185</t>
  </si>
  <si>
    <t>DAVAO PORT</t>
  </si>
  <si>
    <t>BS20260326-0358</t>
  </si>
  <si>
    <t>BS20260326-0357</t>
  </si>
  <si>
    <t>053B</t>
  </si>
  <si>
    <t>00095071</t>
  </si>
  <si>
    <t>BS20260326-0360</t>
  </si>
  <si>
    <t>BS20260326-0359</t>
  </si>
  <si>
    <t>BS20260320-0203</t>
  </si>
  <si>
    <t>BS20260320-0202</t>
  </si>
  <si>
    <t>ERASMUS CHIEF</t>
  </si>
  <si>
    <t>CAAU9301600</t>
  </si>
  <si>
    <t>ML-VN1271169</t>
  </si>
  <si>
    <t>BS20260320-0200</t>
  </si>
  <si>
    <t>BS20260320-0199</t>
  </si>
  <si>
    <t>MRSU7459493</t>
  </si>
  <si>
    <t>ML-VN1322143</t>
  </si>
  <si>
    <t>COAU7267317251</t>
  </si>
  <si>
    <t>BS20260317-0175</t>
  </si>
  <si>
    <t>BS20260317-0174</t>
  </si>
  <si>
    <t>068S</t>
  </si>
  <si>
    <t>OOCU9722509</t>
  </si>
  <si>
    <t>00059843</t>
  </si>
  <si>
    <t>1C26TAB^00059843</t>
  </si>
  <si>
    <t>COAU7267317250</t>
  </si>
  <si>
    <t>BS20260317-0178</t>
  </si>
  <si>
    <t>BS20260225-0157</t>
  </si>
  <si>
    <t>CSGU6356094</t>
  </si>
  <si>
    <t>00059850</t>
  </si>
  <si>
    <t>1C26TAB^00059850</t>
  </si>
  <si>
    <t>BS20260317-0179</t>
  </si>
  <si>
    <t>BS20260225-0155</t>
  </si>
  <si>
    <t>OOCU9930966</t>
  </si>
  <si>
    <t>Sinar Sosro Gunung Slamat, PT (Cibi</t>
  </si>
  <si>
    <t>BS20260317-0180</t>
  </si>
  <si>
    <t>BS20260225-0156</t>
  </si>
  <si>
    <t>CSGU6406092</t>
  </si>
  <si>
    <t>COAU7267317253</t>
  </si>
  <si>
    <t>BS20260317-0183</t>
  </si>
  <si>
    <t>BS20260317-0182</t>
  </si>
  <si>
    <t>FFAU6982572</t>
  </si>
  <si>
    <t>00059853</t>
  </si>
  <si>
    <t>1C26TAB^00059853</t>
  </si>
  <si>
    <t>COAU7267317254</t>
  </si>
  <si>
    <t>BS20260317-0189</t>
  </si>
  <si>
    <t>BS20260228-0178</t>
  </si>
  <si>
    <t>CSGU6347560</t>
  </si>
  <si>
    <t>00059391</t>
  </si>
  <si>
    <t>1C26TAB^00059391</t>
  </si>
  <si>
    <t>BS20260317-0192</t>
  </si>
  <si>
    <t>BS20260228-0179</t>
  </si>
  <si>
    <t>CSGU6381179</t>
  </si>
  <si>
    <t>BS20260317-0196</t>
  </si>
  <si>
    <t>BS20260317-0195</t>
  </si>
  <si>
    <t>OOCU6018306</t>
  </si>
  <si>
    <t>COAU7267317263</t>
  </si>
  <si>
    <t>BS20260317-0203</t>
  </si>
  <si>
    <t>BS20260317-0202</t>
  </si>
  <si>
    <t>CSGU6386329</t>
  </si>
  <si>
    <t>00059392</t>
  </si>
  <si>
    <t>1C26TAB^00059392</t>
  </si>
  <si>
    <t>BS20260317-0158</t>
  </si>
  <si>
    <t>BS20260225-0153</t>
  </si>
  <si>
    <t>OOCU9517891</t>
  </si>
  <si>
    <t>BS20260317-0159</t>
  </si>
  <si>
    <t>BS20260225-0154</t>
  </si>
  <si>
    <t>CSNU5791075</t>
  </si>
  <si>
    <t>BS20260317-0160</t>
  </si>
  <si>
    <t>BS20260228-0160</t>
  </si>
  <si>
    <t>CSGU6395660</t>
  </si>
  <si>
    <t>BS20260315-0153</t>
  </si>
  <si>
    <t>BS20260315-0143</t>
  </si>
  <si>
    <t>EITU9463761</t>
  </si>
  <si>
    <t>EMCCYC2455</t>
  </si>
  <si>
    <t>00080418</t>
  </si>
  <si>
    <t>1C26TAA^00080418</t>
  </si>
  <si>
    <t>BS20260315-0154</t>
  </si>
  <si>
    <t>BS20260315-0144</t>
  </si>
  <si>
    <t>EGSU9776901</t>
  </si>
  <si>
    <t>EMCCYC2445</t>
  </si>
  <si>
    <t>BS20260315-0162</t>
  </si>
  <si>
    <t>BS20260315-0152</t>
  </si>
  <si>
    <t>EITU9459951</t>
  </si>
  <si>
    <t>EMCCYK7515</t>
  </si>
  <si>
    <t>00080421</t>
  </si>
  <si>
    <t>1C26TAA^00080421</t>
  </si>
  <si>
    <t>BS20260315-0155</t>
  </si>
  <si>
    <t>BS20260315-0145</t>
  </si>
  <si>
    <t>EGSU6018723</t>
  </si>
  <si>
    <t>EMCCYC1405</t>
  </si>
  <si>
    <t>BS20260315-0156</t>
  </si>
  <si>
    <t>BS20260315-0146</t>
  </si>
  <si>
    <t>EGSU1566196</t>
  </si>
  <si>
    <t>EMCCYC0785</t>
  </si>
  <si>
    <t>00080423</t>
  </si>
  <si>
    <t>1C26TAA^00080423</t>
  </si>
  <si>
    <t>BS20260315-0157</t>
  </si>
  <si>
    <t>BS20260315-0147</t>
  </si>
  <si>
    <t>CAAU6812649</t>
  </si>
  <si>
    <t>EMCXBD3164</t>
  </si>
  <si>
    <t>BS20260317-0162</t>
  </si>
  <si>
    <t>BS20260228-0163</t>
  </si>
  <si>
    <t>OOCU9733210</t>
  </si>
  <si>
    <t>BS20260317-0163</t>
  </si>
  <si>
    <t>BS20260228-0164</t>
  </si>
  <si>
    <t>CSGU6353665</t>
  </si>
  <si>
    <t>BS20260317-0164</t>
  </si>
  <si>
    <t>BS20260228-0165</t>
  </si>
  <si>
    <t>TXGU4258250</t>
  </si>
  <si>
    <t>BS20260315-0158</t>
  </si>
  <si>
    <t>BS20260315-0148</t>
  </si>
  <si>
    <t>EITU9462359</t>
  </si>
  <si>
    <t>EMCXBE4454</t>
  </si>
  <si>
    <t>BS20260315-0159</t>
  </si>
  <si>
    <t>BS20260315-0149</t>
  </si>
  <si>
    <t>EGSU6386366</t>
  </si>
  <si>
    <t>EMCXBD3644</t>
  </si>
  <si>
    <t>BS20260315-0160</t>
  </si>
  <si>
    <t>BS20260315-0150</t>
  </si>
  <si>
    <t>EITU9467427</t>
  </si>
  <si>
    <t>EMCXBD3874</t>
  </si>
  <si>
    <t>00080425</t>
  </si>
  <si>
    <t>1C26TAA^00080425</t>
  </si>
  <si>
    <t>BS20260317-0209</t>
  </si>
  <si>
    <t>BS20260228-0169</t>
  </si>
  <si>
    <t>CAAU6750505</t>
  </si>
  <si>
    <t>ML-VN1322137</t>
  </si>
  <si>
    <t>BS20260317-0210</t>
  </si>
  <si>
    <t>BS20260228-0170</t>
  </si>
  <si>
    <t>UETU8005124</t>
  </si>
  <si>
    <t>ML-VN1322112</t>
  </si>
  <si>
    <t>BS20260317-0211</t>
  </si>
  <si>
    <t>BS20260317-0206</t>
  </si>
  <si>
    <t>MRSU9312393</t>
  </si>
  <si>
    <t>ML-VN1218157</t>
  </si>
  <si>
    <t>COAU7267317258</t>
  </si>
  <si>
    <t>BS20260317-0161</t>
  </si>
  <si>
    <t>BS20260317-0150</t>
  </si>
  <si>
    <t>OOCU9867483</t>
  </si>
  <si>
    <t>00059842</t>
  </si>
  <si>
    <t>1C26TAB^00059842</t>
  </si>
  <si>
    <t>COAU7267317259</t>
  </si>
  <si>
    <t>BS20260317-0165</t>
  </si>
  <si>
    <t>BS20260317-0151</t>
  </si>
  <si>
    <t>CSGU6356915</t>
  </si>
  <si>
    <t>00059393</t>
  </si>
  <si>
    <t>1C26TAB^00059393</t>
  </si>
  <si>
    <t>BS20260315-0163</t>
  </si>
  <si>
    <t>BS20260315-0142</t>
  </si>
  <si>
    <t>EGSU1796780</t>
  </si>
  <si>
    <t>EMCXBD3764</t>
  </si>
  <si>
    <t>BS20260315-0161</t>
  </si>
  <si>
    <t>BS20260315-0151</t>
  </si>
  <si>
    <t>EITU9459946</t>
  </si>
  <si>
    <t>EMCXBE3954</t>
  </si>
  <si>
    <t>BS20260317-0207</t>
  </si>
  <si>
    <t>BS20260310-0157</t>
  </si>
  <si>
    <t>CAJU5039103</t>
  </si>
  <si>
    <t>ML-VN1218089</t>
  </si>
  <si>
    <t>00111432</t>
  </si>
  <si>
    <t>1C26TML^00111432</t>
  </si>
  <si>
    <t>BS20260317-0208</t>
  </si>
  <si>
    <t>BS20260310-0158</t>
  </si>
  <si>
    <t>MRSU8289513</t>
  </si>
  <si>
    <t>ML-VN1218063</t>
  </si>
  <si>
    <t>BS20260316-0059</t>
  </si>
  <si>
    <t>BS20260316-0057</t>
  </si>
  <si>
    <t>EGSU1921963</t>
  </si>
  <si>
    <t>EMCCYB7185</t>
  </si>
  <si>
    <t>00080428</t>
  </si>
  <si>
    <t>1C26TAA^00080428</t>
  </si>
  <si>
    <t xml:space="preserve">Natural Indococonut Organik, PT    </t>
  </si>
  <si>
    <t>BS20260316-0070</t>
  </si>
  <si>
    <t>BS20260316-0068</t>
  </si>
  <si>
    <t>EGSU9367380</t>
  </si>
  <si>
    <t>EMCCYB6165</t>
  </si>
  <si>
    <t>00080431</t>
  </si>
  <si>
    <t>1C26TAA^00080431</t>
  </si>
  <si>
    <t>BS20260316-0072</t>
  </si>
  <si>
    <t>BS20260316-0071</t>
  </si>
  <si>
    <t>TIIU5838161</t>
  </si>
  <si>
    <t>EMCCYB6005</t>
  </si>
  <si>
    <t>BS20260316-0063</t>
  </si>
  <si>
    <t>BS20260316-0062</t>
  </si>
  <si>
    <t>GAOU7225910</t>
  </si>
  <si>
    <t>EMCCYF2815</t>
  </si>
  <si>
    <t>00080432</t>
  </si>
  <si>
    <t>1C26TAA^00080432</t>
  </si>
  <si>
    <t>BS20260316-0067</t>
  </si>
  <si>
    <t>BS20260316-0065</t>
  </si>
  <si>
    <t>EGSU6549360</t>
  </si>
  <si>
    <t>EMCCYB6225</t>
  </si>
  <si>
    <t>SGNCW26008716</t>
  </si>
  <si>
    <t>BS20260323-0993</t>
  </si>
  <si>
    <t>BS20260323-0992</t>
  </si>
  <si>
    <t>BSGNC26008716</t>
  </si>
  <si>
    <t>0211S</t>
  </si>
  <si>
    <t>COAU7267445950</t>
  </si>
  <si>
    <t>BS20260317-0115</t>
  </si>
  <si>
    <t>BS20260317-0114</t>
  </si>
  <si>
    <t>CSNU8911831</t>
  </si>
  <si>
    <t>00059851</t>
  </si>
  <si>
    <t>1C26TAB^00059851</t>
  </si>
  <si>
    <t>COAU7267445920</t>
  </si>
  <si>
    <t>BS20260317-0187</t>
  </si>
  <si>
    <t>BS20260310-0121</t>
  </si>
  <si>
    <t>CSNU5929230</t>
  </si>
  <si>
    <t>00059852</t>
  </si>
  <si>
    <t>1C26TAB^00059852</t>
  </si>
  <si>
    <t>BS20260317-0177</t>
  </si>
  <si>
    <t>BS20260317-0176</t>
  </si>
  <si>
    <t>BSGNC26005664</t>
  </si>
  <si>
    <t>TXGU8257570</t>
  </si>
  <si>
    <t>VNSGN2533243</t>
  </si>
  <si>
    <t>COAU7267467320</t>
  </si>
  <si>
    <t>BS20260323-0493</t>
  </si>
  <si>
    <t>BS20260323-0492</t>
  </si>
  <si>
    <t>W241</t>
  </si>
  <si>
    <t>00067801</t>
  </si>
  <si>
    <t xml:space="preserve">Thai Milk Dairy Co-Operative Ltd.  </t>
  </si>
  <si>
    <t>BS20260323-0505</t>
  </si>
  <si>
    <t>BS20260316-0177</t>
  </si>
  <si>
    <t>BS20260323-0506</t>
  </si>
  <si>
    <t>BS20260316-0178</t>
  </si>
  <si>
    <t>COAU7267467323</t>
  </si>
  <si>
    <t>BS20260323-0570</t>
  </si>
  <si>
    <t>BS20260323-0569</t>
  </si>
  <si>
    <t>00067803</t>
  </si>
  <si>
    <t>BS20260323-0572</t>
  </si>
  <si>
    <t>BS20260323-0571</t>
  </si>
  <si>
    <t>COAU7267467325</t>
  </si>
  <si>
    <t>BS20260324-1386</t>
  </si>
  <si>
    <t>BS20260324-1384</t>
  </si>
  <si>
    <t>67799</t>
  </si>
  <si>
    <t>BS20260324-1394</t>
  </si>
  <si>
    <t>BS20260324-1393</t>
  </si>
  <si>
    <t>BS20260324-1398</t>
  </si>
  <si>
    <t>BS20260324-1396</t>
  </si>
  <si>
    <t>BS20260324-1392</t>
  </si>
  <si>
    <t>BS20260324-1390</t>
  </si>
  <si>
    <t>BS20260324-1403</t>
  </si>
  <si>
    <t>BS20260324-1402</t>
  </si>
  <si>
    <t>COAU7267420466</t>
  </si>
  <si>
    <t>BS20260324-1401</t>
  </si>
  <si>
    <t>BS20260324-1400</t>
  </si>
  <si>
    <t>00067849</t>
  </si>
  <si>
    <t>BS20260324-1389</t>
  </si>
  <si>
    <t>BS20260324-1388</t>
  </si>
  <si>
    <t>BS20260317-0244</t>
  </si>
  <si>
    <t>BS20260317-0243</t>
  </si>
  <si>
    <t>EITU9464900</t>
  </si>
  <si>
    <t>EMCCYB6965</t>
  </si>
  <si>
    <t>00080429</t>
  </si>
  <si>
    <t>1C26TAA^00080429</t>
  </si>
  <si>
    <t>SGNCW26008458</t>
  </si>
  <si>
    <t>BS20260318-0157</t>
  </si>
  <si>
    <t>BS20260318-0156</t>
  </si>
  <si>
    <t>BSGNC26008458</t>
  </si>
  <si>
    <t>02613W</t>
  </si>
  <si>
    <t>REGU1286833</t>
  </si>
  <si>
    <t>VNSGN2607292</t>
  </si>
  <si>
    <t>Waiting for confirm from RCL</t>
  </si>
  <si>
    <t>BS20260403-1109</t>
  </si>
  <si>
    <t>BS20260403-1107</t>
  </si>
  <si>
    <t>054A</t>
  </si>
  <si>
    <t>102013</t>
  </si>
  <si>
    <t>BS20260411-0113</t>
  </si>
  <si>
    <t>BS20260411-0112</t>
  </si>
  <si>
    <t>EVER CENTER</t>
  </si>
  <si>
    <t>0366-080N</t>
  </si>
  <si>
    <t>BS20260411-0115</t>
  </si>
  <si>
    <t>BS20260411-0114</t>
  </si>
  <si>
    <t>BS20260411-0117</t>
  </si>
  <si>
    <t>BS20260411-0116</t>
  </si>
  <si>
    <t>BS20260411-0119</t>
  </si>
  <si>
    <t>BS20260411-0118</t>
  </si>
  <si>
    <t>BS20260411-0121</t>
  </si>
  <si>
    <t>BS20260411-0120</t>
  </si>
  <si>
    <t>HLCUSGN2603ARHX0</t>
  </si>
  <si>
    <t>BS20260321-0037</t>
  </si>
  <si>
    <t>BS20260321-0036</t>
  </si>
  <si>
    <t>BASLE EXPRESS</t>
  </si>
  <si>
    <t>HAMU3317570</t>
  </si>
  <si>
    <t>HLC3318537</t>
  </si>
  <si>
    <t>BS20260316-0274</t>
  </si>
  <si>
    <t>BS20260316-0273</t>
  </si>
  <si>
    <t>HLBU3282134</t>
  </si>
  <si>
    <t>HLC3306727</t>
  </si>
  <si>
    <t>BS20260322-0159</t>
  </si>
  <si>
    <t>BS20260322-0158</t>
  </si>
  <si>
    <t>SEKU1376249</t>
  </si>
  <si>
    <t>HLC3288503</t>
  </si>
  <si>
    <t>HLCUSGN2603APII4</t>
  </si>
  <si>
    <t>DSV Solutions S.R.L.</t>
  </si>
  <si>
    <t>Italy</t>
  </si>
  <si>
    <t>GENOA</t>
  </si>
  <si>
    <t>2.655,068</t>
  </si>
  <si>
    <t>2.595,050</t>
  </si>
  <si>
    <t>CAT LAI EXPRESS</t>
  </si>
  <si>
    <t>2613S</t>
  </si>
  <si>
    <t>TIIU2328924</t>
  </si>
  <si>
    <t>HLC3287903</t>
  </si>
  <si>
    <t>OOLU2324998200</t>
  </si>
  <si>
    <t>BS20260406-0165</t>
  </si>
  <si>
    <t>BS20260406-0164</t>
  </si>
  <si>
    <t>62852</t>
  </si>
  <si>
    <t xml:space="preserve">A.G.V. Products Corp.              </t>
  </si>
  <si>
    <t>OOLU2323928730</t>
  </si>
  <si>
    <t xml:space="preserve">Chou Chin Industrial Co.  Ltd.     </t>
  </si>
  <si>
    <t>BS20260403-0881</t>
  </si>
  <si>
    <t>BS20260403-0880</t>
  </si>
  <si>
    <t>SGNCW26008979</t>
  </si>
  <si>
    <t>BS20260323-0565</t>
  </si>
  <si>
    <t>BS20260323-0564</t>
  </si>
  <si>
    <t>BSGNC26008979</t>
  </si>
  <si>
    <t>081N</t>
  </si>
  <si>
    <t>CIPU5136070</t>
  </si>
  <si>
    <t>VNSGN2535246</t>
  </si>
  <si>
    <t>SGNCW26008954</t>
  </si>
  <si>
    <t>BS20260327-0779</t>
  </si>
  <si>
    <t>BS20260327-0778</t>
  </si>
  <si>
    <t>BSGNC26008954</t>
  </si>
  <si>
    <t>2609N</t>
  </si>
  <si>
    <t>026832</t>
  </si>
  <si>
    <t>SGNCW26009949</t>
  </si>
  <si>
    <t>BS20260331-0236</t>
  </si>
  <si>
    <t>BS20260331-0235</t>
  </si>
  <si>
    <t>BSGNC26010343</t>
  </si>
  <si>
    <t>IRENES RALLY</t>
  </si>
  <si>
    <t>0010N</t>
  </si>
  <si>
    <t>BS20260327-0775</t>
  </si>
  <si>
    <t>BS20260327-0774</t>
  </si>
  <si>
    <t>BSGNC26008987</t>
  </si>
  <si>
    <t>BS20260331-0267</t>
  </si>
  <si>
    <t>BS20260331-0253</t>
  </si>
  <si>
    <t>BSGNC26010552</t>
  </si>
  <si>
    <t>BS20260401-1031</t>
  </si>
  <si>
    <t>BS20260401-1030</t>
  </si>
  <si>
    <t>BSGNC26010549</t>
  </si>
  <si>
    <t>SGNCW26008988</t>
  </si>
  <si>
    <t>BS20260406-0122</t>
  </si>
  <si>
    <t>BS20260406-0121</t>
  </si>
  <si>
    <t>BSGNC26008988</t>
  </si>
  <si>
    <t>27508</t>
  </si>
  <si>
    <t>BS20260406-0154</t>
  </si>
  <si>
    <t>BS20260406-0153</t>
  </si>
  <si>
    <t>BSGNC26008989</t>
  </si>
  <si>
    <t>SGNCW26011337</t>
  </si>
  <si>
    <t>BS20260406-0492</t>
  </si>
  <si>
    <t>BS20260406-0491</t>
  </si>
  <si>
    <t>BSGNC26011343</t>
  </si>
  <si>
    <t>144N</t>
  </si>
  <si>
    <t>BS20260406-0448</t>
  </si>
  <si>
    <t>BS20260406-0447</t>
  </si>
  <si>
    <t>BSGNC26011338</t>
  </si>
  <si>
    <t>SGNCW26009951</t>
  </si>
  <si>
    <t>BS20260331-0525</t>
  </si>
  <si>
    <t>BS20260331-0524</t>
  </si>
  <si>
    <t>BSGNC26010551</t>
  </si>
  <si>
    <t>bổ sung w16</t>
  </si>
  <si>
    <t>chờ revise correct rate, EBS</t>
  </si>
  <si>
    <t>BS20260406-0494</t>
  </si>
  <si>
    <t>BS20260406-0493</t>
  </si>
  <si>
    <t>BSGNC26011341</t>
  </si>
  <si>
    <t>SGNCW26008268</t>
  </si>
  <si>
    <t>BS20260320-0098</t>
  </si>
  <si>
    <t>BS20260320-0097</t>
  </si>
  <si>
    <t>BSGNC26008268</t>
  </si>
  <si>
    <t xml:space="preserve">SAN PEDRO </t>
  </si>
  <si>
    <t>102S</t>
  </si>
  <si>
    <t>FTAU2197012</t>
  </si>
  <si>
    <t>VNSGN2607315</t>
  </si>
  <si>
    <t>COAU7267639590</t>
  </si>
  <si>
    <t>BS20260327-0049</t>
  </si>
  <si>
    <t>BS20260327-0048</t>
  </si>
  <si>
    <t>00069661</t>
  </si>
  <si>
    <t>BS20260416-0974</t>
  </si>
  <si>
    <t>BS20260416-0966</t>
  </si>
  <si>
    <t>0136-080A</t>
  </si>
  <si>
    <t>BS20260416-0984</t>
  </si>
  <si>
    <t>BS20260416-0976</t>
  </si>
  <si>
    <t>BS20260324-0012</t>
  </si>
  <si>
    <t>BS20260316-0170</t>
  </si>
  <si>
    <t>0529-083S</t>
  </si>
  <si>
    <t>GCXU6253781</t>
  </si>
  <si>
    <t>EMCCWB2495</t>
  </si>
  <si>
    <t>BS20260324-0013</t>
  </si>
  <si>
    <t>BS20260316-0171</t>
  </si>
  <si>
    <t>EMCU8255772</t>
  </si>
  <si>
    <t>EMCCWB1405</t>
  </si>
  <si>
    <t>BS20260324-0014</t>
  </si>
  <si>
    <t>BS20260316-0172</t>
  </si>
  <si>
    <t>EGSU1385900</t>
  </si>
  <si>
    <t>EMCCYT7665</t>
  </si>
  <si>
    <t>BS20260324-0015</t>
  </si>
  <si>
    <t>BS20260316-0173</t>
  </si>
  <si>
    <t>EITU9465363</t>
  </si>
  <si>
    <t>EMCCYT9305</t>
  </si>
  <si>
    <t>COAU7267445900</t>
  </si>
  <si>
    <t>BS20260327-0015</t>
  </si>
  <si>
    <t>BS20260327-0014</t>
  </si>
  <si>
    <t>00069660</t>
  </si>
  <si>
    <t>BS20260327-0804</t>
  </si>
  <si>
    <t>BS20260327-0803</t>
  </si>
  <si>
    <t>0530-089S</t>
  </si>
  <si>
    <t>00096732</t>
  </si>
  <si>
    <t>BS20260327-0802</t>
  </si>
  <si>
    <t>BS20260327-0800</t>
  </si>
  <si>
    <t>00096737</t>
  </si>
  <si>
    <t>BS20260327-0806</t>
  </si>
  <si>
    <t>BS20260327-0805</t>
  </si>
  <si>
    <t>BS20260319-0647</t>
  </si>
  <si>
    <t>BS20260319-0646</t>
  </si>
  <si>
    <t>CAAU6580116</t>
  </si>
  <si>
    <t>ML-VN1385385</t>
  </si>
  <si>
    <t xml:space="preserve">CAGAYAN DE ORO PORT         </t>
  </si>
  <si>
    <t>BS20260320-0082</t>
  </si>
  <si>
    <t>BS20260320-0080</t>
  </si>
  <si>
    <t>EGSU2158141</t>
  </si>
  <si>
    <t>EMCXBB1944</t>
  </si>
  <si>
    <t>00080436</t>
  </si>
  <si>
    <t>1C26TAA^00080436</t>
  </si>
  <si>
    <t>BS20260327-0772</t>
  </si>
  <si>
    <t>BS20260327-0771</t>
  </si>
  <si>
    <t>COAU7267445870</t>
  </si>
  <si>
    <t>BS20260403-0472</t>
  </si>
  <si>
    <t>BS20260403-0086</t>
  </si>
  <si>
    <t>058S</t>
  </si>
  <si>
    <t>73351</t>
  </si>
  <si>
    <t>BS20260406-0108</t>
  </si>
  <si>
    <t>BS20260406-0107</t>
  </si>
  <si>
    <t>0532-063S</t>
  </si>
  <si>
    <t>108388</t>
  </si>
  <si>
    <t>BS20260406-0110</t>
  </si>
  <si>
    <t>BS20260406-0109</t>
  </si>
  <si>
    <t>BS20260403-0490</t>
  </si>
  <si>
    <t>BS20260403-0481</t>
  </si>
  <si>
    <t>BS20260318-0024</t>
  </si>
  <si>
    <t>BS20260318-0023</t>
  </si>
  <si>
    <t>EGHU8274818</t>
  </si>
  <si>
    <t>EMCCYF3215</t>
  </si>
  <si>
    <t>00080430</t>
  </si>
  <si>
    <t>1C26TAA^00080430</t>
  </si>
  <si>
    <t>BS20260318-0026</t>
  </si>
  <si>
    <t>BS20260318-0025</t>
  </si>
  <si>
    <t>EITU9465152</t>
  </si>
  <si>
    <t>EMCCYF3325</t>
  </si>
  <si>
    <t>SGNCW26008848</t>
  </si>
  <si>
    <t>BS20260326-0975</t>
  </si>
  <si>
    <t>BS20260326-0974</t>
  </si>
  <si>
    <t>BSGNC26008848</t>
  </si>
  <si>
    <t>1033S</t>
  </si>
  <si>
    <t>26827</t>
  </si>
  <si>
    <t>BS20260326-0978</t>
  </si>
  <si>
    <t>BS20260326-0976</t>
  </si>
  <si>
    <t>BSGNC26008849</t>
  </si>
  <si>
    <t>BS20260326-0981</t>
  </si>
  <si>
    <t>BS20260326-0980</t>
  </si>
  <si>
    <t>BSGNC26008850</t>
  </si>
  <si>
    <t>BS20260326-0983</t>
  </si>
  <si>
    <t>BS20260326-0982</t>
  </si>
  <si>
    <t>BSGNC26008851</t>
  </si>
  <si>
    <t>BS20260326-0985</t>
  </si>
  <si>
    <t>BS20260326-0984</t>
  </si>
  <si>
    <t>BSGNC26008854</t>
  </si>
  <si>
    <t>SGNCW26008857</t>
  </si>
  <si>
    <t>BS20260328-0186</t>
  </si>
  <si>
    <t>BS20260328-0185</t>
  </si>
  <si>
    <t>BSGNC26008857</t>
  </si>
  <si>
    <t>26828</t>
  </si>
  <si>
    <t>BS20260325-1141</t>
  </si>
  <si>
    <t>BS20260325-1140</t>
  </si>
  <si>
    <t>BS20260325-1143</t>
  </si>
  <si>
    <t>BS20260325-1142</t>
  </si>
  <si>
    <t>BS20260324-1423</t>
  </si>
  <si>
    <t>BS20260316-0174</t>
  </si>
  <si>
    <t>BS20260324-1486</t>
  </si>
  <si>
    <t>BS20260324-1485</t>
  </si>
  <si>
    <t>BS20260324-1456</t>
  </si>
  <si>
    <t>BS20260324-1455</t>
  </si>
  <si>
    <t>BS20260324-1458</t>
  </si>
  <si>
    <t>BS20260324-1457</t>
  </si>
  <si>
    <t>BS20260324-1488</t>
  </si>
  <si>
    <t>BS20260324-1487</t>
  </si>
  <si>
    <t>BS20260318-0028</t>
  </si>
  <si>
    <t>BS20260318-0027</t>
  </si>
  <si>
    <t>GCXU6426280</t>
  </si>
  <si>
    <t>EMCCYF2885</t>
  </si>
  <si>
    <t>BS20260321-0119</t>
  </si>
  <si>
    <t>BS20260321-0088</t>
  </si>
  <si>
    <t>TIIU4654895</t>
  </si>
  <si>
    <t>EMCCYT1555</t>
  </si>
  <si>
    <t>BS20260320-0801</t>
  </si>
  <si>
    <t>BS20260320-0775</t>
  </si>
  <si>
    <t>EMCU9984758</t>
  </si>
  <si>
    <t>EMCXBB0044</t>
  </si>
  <si>
    <t>BS20260320-0823</t>
  </si>
  <si>
    <t>BS20260320-0822</t>
  </si>
  <si>
    <t>EISU8554380</t>
  </si>
  <si>
    <t>EMCXBC2794</t>
  </si>
  <si>
    <t>COAU7267527850</t>
  </si>
  <si>
    <t>BS20260324-0261</t>
  </si>
  <si>
    <t>BS20260324-0244</t>
  </si>
  <si>
    <t>138S</t>
  </si>
  <si>
    <t>XYLU8243071</t>
  </si>
  <si>
    <t>BS20260321-0108</t>
  </si>
  <si>
    <t>BS20260321-0077</t>
  </si>
  <si>
    <t>EGSU1860934</t>
  </si>
  <si>
    <t>EMCCYT2445</t>
  </si>
  <si>
    <t>BS20260320-0799</t>
  </si>
  <si>
    <t>BS20260320-0773</t>
  </si>
  <si>
    <t>EITU9542080</t>
  </si>
  <si>
    <t>EMCCYT0025</t>
  </si>
  <si>
    <t>EISU8311729</t>
  </si>
  <si>
    <t>EMCXBB0034</t>
  </si>
  <si>
    <t>NO CO - QSV list</t>
  </si>
  <si>
    <t>COAU7267527851</t>
  </si>
  <si>
    <t>BS20260325-0038</t>
  </si>
  <si>
    <t>BS20260303-0153</t>
  </si>
  <si>
    <t>FFAU6340401</t>
  </si>
  <si>
    <t>BS20260325-0039</t>
  </si>
  <si>
    <t>BS20260303-0163</t>
  </si>
  <si>
    <t>TXGU7986238</t>
  </si>
  <si>
    <t>BS20260320-0812</t>
  </si>
  <si>
    <t>BS20260320-0772</t>
  </si>
  <si>
    <t>GCXU6350441</t>
  </si>
  <si>
    <t>EMCXBD3204</t>
  </si>
  <si>
    <t>BS20260326-0664</t>
  </si>
  <si>
    <t>BS20260326-0614</t>
  </si>
  <si>
    <t>00097770</t>
  </si>
  <si>
    <t>BS20260320-0802</t>
  </si>
  <si>
    <t>BS20260320-0776</t>
  </si>
  <si>
    <t>TCNU1665120</t>
  </si>
  <si>
    <t>EMCXBB1044</t>
  </si>
  <si>
    <t>BS20260320-0804</t>
  </si>
  <si>
    <t>BS20260320-0778</t>
  </si>
  <si>
    <t>TIIU5610926</t>
  </si>
  <si>
    <t>EMCXBB0474</t>
  </si>
  <si>
    <t>BS20260320-0803</t>
  </si>
  <si>
    <t>BS20260320-0777</t>
  </si>
  <si>
    <t>TIIU4225252</t>
  </si>
  <si>
    <t>EMCXBD3124</t>
  </si>
  <si>
    <t>BS20260326-0665</t>
  </si>
  <si>
    <t>BS20260326-0616</t>
  </si>
  <si>
    <t>BS20260326-0666</t>
  </si>
  <si>
    <t>BS20260326-0617</t>
  </si>
  <si>
    <t>00097772</t>
  </si>
  <si>
    <t>COAU7267527853</t>
  </si>
  <si>
    <t>BS20260324-0260</t>
  </si>
  <si>
    <t>BS20260324-0240</t>
  </si>
  <si>
    <t>UETU7881863</t>
  </si>
  <si>
    <t>BS20260326-0663</t>
  </si>
  <si>
    <t>BS20260326-0613</t>
  </si>
  <si>
    <t>BS20260320-0806</t>
  </si>
  <si>
    <t>BS20260320-0780</t>
  </si>
  <si>
    <t>EGSU6215070</t>
  </si>
  <si>
    <t>EMCXBD4274</t>
  </si>
  <si>
    <t>BS20260320-0805</t>
  </si>
  <si>
    <t>BS20260320-0779</t>
  </si>
  <si>
    <t>EGSU6213416</t>
  </si>
  <si>
    <t>EMCXBD4354</t>
  </si>
  <si>
    <t>BS20260326-0667</t>
  </si>
  <si>
    <t>BS20260326-0618</t>
  </si>
  <si>
    <t>BS20260326-0052</t>
  </si>
  <si>
    <t>BS20260314-0284</t>
  </si>
  <si>
    <t>TIIU5419735</t>
  </si>
  <si>
    <t>BS20260321-0109</t>
  </si>
  <si>
    <t>BS20260321-0078</t>
  </si>
  <si>
    <t>EGSU1760719</t>
  </si>
  <si>
    <t>EMCCYT1605</t>
  </si>
  <si>
    <t>BS20260321-0110</t>
  </si>
  <si>
    <t>BS20260321-0079</t>
  </si>
  <si>
    <t>EGSU9370430</t>
  </si>
  <si>
    <t>EMCCYT0345</t>
  </si>
  <si>
    <t>BS20260321-0111</t>
  </si>
  <si>
    <t>BS20260321-0080</t>
  </si>
  <si>
    <t>EGSU1165130</t>
  </si>
  <si>
    <t>EMCCYT0385</t>
  </si>
  <si>
    <t>BS20260321-0112</t>
  </si>
  <si>
    <t>BS20260321-0081</t>
  </si>
  <si>
    <t>EGSU9418615</t>
  </si>
  <si>
    <t>EMCCYT1525</t>
  </si>
  <si>
    <t>BS20260321-0113</t>
  </si>
  <si>
    <t>BS20260321-0082</t>
  </si>
  <si>
    <t>TIIU4760428</t>
  </si>
  <si>
    <t>EMCCYT0525</t>
  </si>
  <si>
    <t>BS20260321-0114</t>
  </si>
  <si>
    <t>BS20260321-0083</t>
  </si>
  <si>
    <t>EMCU8298840</t>
  </si>
  <si>
    <t>EMCXBC2664</t>
  </si>
  <si>
    <t>BS20260321-0115</t>
  </si>
  <si>
    <t>BS20260321-0084</t>
  </si>
  <si>
    <t>EGSU1773505</t>
  </si>
  <si>
    <t>EMCCYT1565</t>
  </si>
  <si>
    <t>BS20260321-0116</t>
  </si>
  <si>
    <t>BS20260321-0085</t>
  </si>
  <si>
    <t>EGSU1398493</t>
  </si>
  <si>
    <t>EMCCYT0305</t>
  </si>
  <si>
    <t>BS20260321-0117</t>
  </si>
  <si>
    <t>BS20260321-0086</t>
  </si>
  <si>
    <t>EITU9360803</t>
  </si>
  <si>
    <t>EMCXBB0444</t>
  </si>
  <si>
    <t>BS20260321-0118</t>
  </si>
  <si>
    <t>BS20260321-0087</t>
  </si>
  <si>
    <t>EGSU6158978</t>
  </si>
  <si>
    <t>EMCCYT1535</t>
  </si>
  <si>
    <t>BS20260325-0076</t>
  </si>
  <si>
    <t>BS20260325-0057</t>
  </si>
  <si>
    <t>BS20260326-0680</t>
  </si>
  <si>
    <t>BS20260326-0674</t>
  </si>
  <si>
    <t>96446</t>
  </si>
  <si>
    <t>BS20260325-0278</t>
  </si>
  <si>
    <t>BS20260325-0271</t>
  </si>
  <si>
    <t>BS20260325-0284</t>
  </si>
  <si>
    <t>BS20260325-0283</t>
  </si>
  <si>
    <t>BS20260325-0431</t>
  </si>
  <si>
    <t>BS20260325-0430</t>
  </si>
  <si>
    <t>BS20260326-0681</t>
  </si>
  <si>
    <t>BS20260326-0675</t>
  </si>
  <si>
    <t>BS20260326-0682</t>
  </si>
  <si>
    <t>BS20260326-0676</t>
  </si>
  <si>
    <t>BS20260326-0683</t>
  </si>
  <si>
    <t>BS20260326-0677</t>
  </si>
  <si>
    <t>BS20260326-0679</t>
  </si>
  <si>
    <t>BS20260326-0673</t>
  </si>
  <si>
    <t>BS20260326-0684</t>
  </si>
  <si>
    <t>BS20260326-0678</t>
  </si>
  <si>
    <t>BS20260324-0248</t>
  </si>
  <si>
    <t>BS20260324-0229</t>
  </si>
  <si>
    <t>CSGU6588818</t>
  </si>
  <si>
    <t>BS20260324-0249</t>
  </si>
  <si>
    <t>BS20260324-0230</t>
  </si>
  <si>
    <t>FFAU6372728</t>
  </si>
  <si>
    <t>BS20260324-0258</t>
  </si>
  <si>
    <t>BS20260324-0238</t>
  </si>
  <si>
    <t>OOCU6038961</t>
  </si>
  <si>
    <t>COAU7267527858</t>
  </si>
  <si>
    <t>BS20260324-0254</t>
  </si>
  <si>
    <t>BS20260324-0235</t>
  </si>
  <si>
    <t>CSGU6369358</t>
  </si>
  <si>
    <t>BS20260324-0250</t>
  </si>
  <si>
    <t>BS20260324-0231</t>
  </si>
  <si>
    <t>CSNU5898839</t>
  </si>
  <si>
    <t>BS20260324-0251</t>
  </si>
  <si>
    <t>BS20260324-0232</t>
  </si>
  <si>
    <t>CSNU5905671</t>
  </si>
  <si>
    <t>BS20260324-0252</t>
  </si>
  <si>
    <t>BS20260324-0233</t>
  </si>
  <si>
    <t>OOCU9499102</t>
  </si>
  <si>
    <t>BS20260325-0074</t>
  </si>
  <si>
    <t>BS20260325-0058</t>
  </si>
  <si>
    <t>MRSU7846050</t>
  </si>
  <si>
    <t>ML-VN1271052</t>
  </si>
  <si>
    <t>chờ rv inv remove EBS Mar</t>
  </si>
  <si>
    <t>COAU7267527862</t>
  </si>
  <si>
    <t>BS20260324-0253</t>
  </si>
  <si>
    <t>BS20260324-0234</t>
  </si>
  <si>
    <t>CSGU6739792</t>
  </si>
  <si>
    <t>BS20260325-0075</t>
  </si>
  <si>
    <t>BS20260325-0059</t>
  </si>
  <si>
    <t>MRSU9523082</t>
  </si>
  <si>
    <t>ML-VN1271199</t>
  </si>
  <si>
    <t>BS20260324-0256</t>
  </si>
  <si>
    <t>BS20260324-0237</t>
  </si>
  <si>
    <t>CSNU5816189</t>
  </si>
  <si>
    <t>BS20260324-0257</t>
  </si>
  <si>
    <t>BS20260310-0156</t>
  </si>
  <si>
    <t>CSNU5744556</t>
  </si>
  <si>
    <t>BS20260324-0259</t>
  </si>
  <si>
    <t>BS20260324-0239</t>
  </si>
  <si>
    <t>CSNU5540784</t>
  </si>
  <si>
    <t>BS20260321-0052</t>
  </si>
  <si>
    <t>BS20260321-0040</t>
  </si>
  <si>
    <t>EGSU9803798</t>
  </si>
  <si>
    <t>EMCCYT0565</t>
  </si>
  <si>
    <t>BS20260321-0053</t>
  </si>
  <si>
    <t>BS20260321-0041</t>
  </si>
  <si>
    <t>EGSU6219590</t>
  </si>
  <si>
    <t>EMCXBD4394</t>
  </si>
  <si>
    <t>BS20260321-0057</t>
  </si>
  <si>
    <t>BS20260321-0045</t>
  </si>
  <si>
    <t>EGSU9425609</t>
  </si>
  <si>
    <t>EMCXBD4984</t>
  </si>
  <si>
    <t>BS20260321-0055</t>
  </si>
  <si>
    <t>BS20260321-0043</t>
  </si>
  <si>
    <t>EGHU9546931</t>
  </si>
  <si>
    <t>EMCXBB1144</t>
  </si>
  <si>
    <t>BS20260321-0062</t>
  </si>
  <si>
    <t>BS20260321-0050</t>
  </si>
  <si>
    <t>EGSU9199688</t>
  </si>
  <si>
    <t>EMCXBD4834</t>
  </si>
  <si>
    <t>BS20260321-0056</t>
  </si>
  <si>
    <t>BS20260321-0044</t>
  </si>
  <si>
    <t>EGSU1275143</t>
  </si>
  <si>
    <t>EMCXBD4874</t>
  </si>
  <si>
    <t>BS20260321-0058</t>
  </si>
  <si>
    <t>BS20260321-0046</t>
  </si>
  <si>
    <t>EMCU1682237</t>
  </si>
  <si>
    <t>EMCXBA1584</t>
  </si>
  <si>
    <t>BS20260324-0255</t>
  </si>
  <si>
    <t>BS20260324-0236</t>
  </si>
  <si>
    <t>SINAR SANRU</t>
  </si>
  <si>
    <t>FFAU5733087</t>
  </si>
  <si>
    <t>BS20260321-0059</t>
  </si>
  <si>
    <t>BS20260321-0047</t>
  </si>
  <si>
    <t>TIIU4535108</t>
  </si>
  <si>
    <t>EMCXBD4404</t>
  </si>
  <si>
    <t>BS20260321-0063</t>
  </si>
  <si>
    <t>BS20260321-0051</t>
  </si>
  <si>
    <t>EGSU9606680</t>
  </si>
  <si>
    <t>EMCXBD4264</t>
  </si>
  <si>
    <t>BS20260321-0061</t>
  </si>
  <si>
    <t>BS20260321-0049</t>
  </si>
  <si>
    <t>EGSU1659771</t>
  </si>
  <si>
    <t>EMCXBC3384</t>
  </si>
  <si>
    <t>BS20260321-0054</t>
  </si>
  <si>
    <t>BS20260321-0042</t>
  </si>
  <si>
    <t>EMCU1800849</t>
  </si>
  <si>
    <t>EMCXBB0404</t>
  </si>
  <si>
    <t>BS20260321-0060</t>
  </si>
  <si>
    <t>BS20260321-0048</t>
  </si>
  <si>
    <t>TIIU4171095</t>
  </si>
  <si>
    <t>EMCXBB1014</t>
  </si>
  <si>
    <t>BS20260325-0067</t>
  </si>
  <si>
    <t>BS20260325-0060</t>
  </si>
  <si>
    <t>MRSU7514245</t>
  </si>
  <si>
    <t>ML-VN12711093</t>
  </si>
  <si>
    <t>BS20260325-0066</t>
  </si>
  <si>
    <t>BS20260325-0061</t>
  </si>
  <si>
    <t>CAJU5211022</t>
  </si>
  <si>
    <t>ML-VN1271187</t>
  </si>
  <si>
    <t>BS20260325-0068</t>
  </si>
  <si>
    <t>BS20260325-0062</t>
  </si>
  <si>
    <t>UETU6665108</t>
  </si>
  <si>
    <t>ML-VN1271195</t>
  </si>
  <si>
    <t>BS20260325-0069</t>
  </si>
  <si>
    <t>BS20260325-0063</t>
  </si>
  <si>
    <t>BS20260319-0277</t>
  </si>
  <si>
    <t>BS20260319-0276</t>
  </si>
  <si>
    <t>287W</t>
  </si>
  <si>
    <t>GAOU7190500</t>
  </si>
  <si>
    <t>ML-VN1271161</t>
  </si>
  <si>
    <t>BS20260319-0280</t>
  </si>
  <si>
    <t>BS20260319-0278</t>
  </si>
  <si>
    <t>CAAU4545409</t>
  </si>
  <si>
    <t>ML-VN1271126</t>
  </si>
  <si>
    <t>BS20260320-0087</t>
  </si>
  <si>
    <t>BS20260320-0086</t>
  </si>
  <si>
    <t>UETU8180385</t>
  </si>
  <si>
    <t>ML-VN1271132</t>
  </si>
  <si>
    <t>BS20260320-0089</t>
  </si>
  <si>
    <t>BS20260320-0088</t>
  </si>
  <si>
    <t>CAJU5187250</t>
  </si>
  <si>
    <t>ML-VN1271137</t>
  </si>
  <si>
    <t>BS20260320-0093</t>
  </si>
  <si>
    <t>BS20260320-0092</t>
  </si>
  <si>
    <t>MRSU7834526</t>
  </si>
  <si>
    <t>ML-VN1271181</t>
  </si>
  <si>
    <t>SGNG62488700</t>
  </si>
  <si>
    <t>BS20260326-0658</t>
  </si>
  <si>
    <t>BS20260326-0657</t>
  </si>
  <si>
    <t xml:space="preserve"> PHUOC LONG 6</t>
  </si>
  <si>
    <t>372W</t>
  </si>
  <si>
    <t>97853</t>
  </si>
  <si>
    <t>BS20260326-0660</t>
  </si>
  <si>
    <t>BS20260326-0659</t>
  </si>
  <si>
    <t>SGNG62489800</t>
  </si>
  <si>
    <t>BS20260326-0668</t>
  </si>
  <si>
    <t>BS20260326-0661</t>
  </si>
  <si>
    <t>SGNG62490700</t>
  </si>
  <si>
    <t>BS20260326-0670</t>
  </si>
  <si>
    <t>BS20260326-0669</t>
  </si>
  <si>
    <t>SGNG62491800</t>
  </si>
  <si>
    <t>BS20260326-0672</t>
  </si>
  <si>
    <t>BS20260326-0671</t>
  </si>
  <si>
    <t>SGNG62492900</t>
  </si>
  <si>
    <t>BS20260319-0513</t>
  </si>
  <si>
    <t>BS20260319-0512</t>
  </si>
  <si>
    <t>EITU3035663</t>
  </si>
  <si>
    <t>EMCCYV9575</t>
  </si>
  <si>
    <t>BS20260318-0051</t>
  </si>
  <si>
    <t>BS20260318-0050</t>
  </si>
  <si>
    <t>EVER WARM</t>
  </si>
  <si>
    <t>1732-008N</t>
  </si>
  <si>
    <t>EGSU1908093</t>
  </si>
  <si>
    <t>EMCXBB1244</t>
  </si>
  <si>
    <t>00083985</t>
  </si>
  <si>
    <t>1C26TAA^00083985</t>
  </si>
  <si>
    <t xml:space="preserve">Shanghai Port               </t>
  </si>
  <si>
    <t>BS20260320-0140</t>
  </si>
  <si>
    <t>BS20260320-0139</t>
  </si>
  <si>
    <t>613N</t>
  </si>
  <si>
    <t>TGBU3791600</t>
  </si>
  <si>
    <t>ML-VN1329932</t>
  </si>
  <si>
    <t>SGNCW26009471</t>
  </si>
  <si>
    <t>SONGKHLA PORT</t>
  </si>
  <si>
    <t>BS20260323-0164</t>
  </si>
  <si>
    <t>BS20260323-0163</t>
  </si>
  <si>
    <t>BSGNC26009471</t>
  </si>
  <si>
    <t>CAAU9076747</t>
  </si>
  <si>
    <t>VNSGN2607232</t>
  </si>
  <si>
    <t>BS20260320-0117</t>
  </si>
  <si>
    <t>BS20260320-0116</t>
  </si>
  <si>
    <t>EITU3301995</t>
  </si>
  <si>
    <t>EMCXBD3374</t>
  </si>
  <si>
    <t>BS20260322-0114</t>
  </si>
  <si>
    <t>BS20260322-0113</t>
  </si>
  <si>
    <t>EMCU6406695</t>
  </si>
  <si>
    <t>EMCCYT0065</t>
  </si>
  <si>
    <t>BS20260322-0116</t>
  </si>
  <si>
    <t>BS20260322-0115</t>
  </si>
  <si>
    <t>SGNG61725700</t>
  </si>
  <si>
    <t>BS20260322-0118</t>
  </si>
  <si>
    <t>BS20260322-0117</t>
  </si>
  <si>
    <t>EGSU3800359</t>
  </si>
  <si>
    <t>EMCCYV9435</t>
  </si>
  <si>
    <t>BS20260322-0120</t>
  </si>
  <si>
    <t>BS20260322-0119</t>
  </si>
  <si>
    <t>EGSU3930603</t>
  </si>
  <si>
    <t>EMCCYV9415</t>
  </si>
  <si>
    <t>BS20260322-0122</t>
  </si>
  <si>
    <t>BS20260322-0121</t>
  </si>
  <si>
    <t>EGSU3696162</t>
  </si>
  <si>
    <t>EMCXBA0644</t>
  </si>
  <si>
    <t>BS20260322-0124</t>
  </si>
  <si>
    <t>BS20260322-0123</t>
  </si>
  <si>
    <t>EITU9752888</t>
  </si>
  <si>
    <t>EMCCYC1485</t>
  </si>
  <si>
    <t>BS20260322-0126</t>
  </si>
  <si>
    <t>BS20260322-0125</t>
  </si>
  <si>
    <t>EMCU6163065</t>
  </si>
  <si>
    <t>EMCCYT1195</t>
  </si>
  <si>
    <t>BS20260322-0128</t>
  </si>
  <si>
    <t>BS20260322-0127</t>
  </si>
  <si>
    <t>EGSU2018710</t>
  </si>
  <si>
    <t>EMCCYT0755</t>
  </si>
  <si>
    <t>BS20260322-0130</t>
  </si>
  <si>
    <t>BS20260322-0129</t>
  </si>
  <si>
    <t>EMCU6268699</t>
  </si>
  <si>
    <t>EMCCYT0775</t>
  </si>
  <si>
    <t>BS20260322-0155</t>
  </si>
  <si>
    <t>BS20260322-0154</t>
  </si>
  <si>
    <t>No apply CO</t>
  </si>
  <si>
    <t>EITU9468932</t>
  </si>
  <si>
    <t>EMCCYT1005</t>
  </si>
  <si>
    <t>ONEYSGNG61728300</t>
  </si>
  <si>
    <t>BS20260320-0135</t>
  </si>
  <si>
    <t>BS20260320-0127</t>
  </si>
  <si>
    <t>SGNG61728300</t>
  </si>
  <si>
    <t>97519</t>
  </si>
  <si>
    <t>BS20260402-0134</t>
  </si>
  <si>
    <t>BS20260402-0133</t>
  </si>
  <si>
    <t>0134-078A</t>
  </si>
  <si>
    <t>101448</t>
  </si>
  <si>
    <t>COAU7267467342</t>
  </si>
  <si>
    <t>BS20260327-0784</t>
  </si>
  <si>
    <t>BS20260327-0783</t>
  </si>
  <si>
    <t>00067802</t>
  </si>
  <si>
    <t>BS20260327-0786</t>
  </si>
  <si>
    <t>BS20260327-0785</t>
  </si>
  <si>
    <t>BS20260327-0788</t>
  </si>
  <si>
    <t>BS20260327-0787</t>
  </si>
  <si>
    <t>BS20260325-1145</t>
  </si>
  <si>
    <t>BS20260325-1144</t>
  </si>
  <si>
    <t>BS20260324-1492</t>
  </si>
  <si>
    <t>BS20260324-1491</t>
  </si>
  <si>
    <t>BS20260328-0212</t>
  </si>
  <si>
    <t>BS20260324-0117</t>
  </si>
  <si>
    <t>IRENES RAINBOW</t>
  </si>
  <si>
    <t>61496</t>
  </si>
  <si>
    <t>BS20260328-0211</t>
  </si>
  <si>
    <t>BS20260324-0116</t>
  </si>
  <si>
    <t>BS20260328-0218</t>
  </si>
  <si>
    <t>BS20260328-0217</t>
  </si>
  <si>
    <t>61497</t>
  </si>
  <si>
    <t>BS20260328-0216</t>
  </si>
  <si>
    <t>BS20260328-0215</t>
  </si>
  <si>
    <t>61498</t>
  </si>
  <si>
    <t>13.5 USD Storage charge</t>
  </si>
  <si>
    <t>BS20260328-0222</t>
  </si>
  <si>
    <t>BS20260328-0221</t>
  </si>
  <si>
    <t>BS20260331-0056</t>
  </si>
  <si>
    <t>BS20260331-0055</t>
  </si>
  <si>
    <t>SGNCW2600421502</t>
  </si>
  <si>
    <t>BS20260330-0915</t>
  </si>
  <si>
    <t>BS20260330-0914</t>
  </si>
  <si>
    <t>BSGNC26004215</t>
  </si>
  <si>
    <t>208W</t>
  </si>
  <si>
    <t>27571</t>
  </si>
  <si>
    <t>BS20260330-0917</t>
  </si>
  <si>
    <t>BS20260330-0916</t>
  </si>
  <si>
    <t>BSGNC26004345</t>
  </si>
  <si>
    <t>BS20260330-0919</t>
  </si>
  <si>
    <t>BS20260330-0918</t>
  </si>
  <si>
    <t>BSGNC26004346</t>
  </si>
  <si>
    <t>BS20260330-0927</t>
  </si>
  <si>
    <t>BS20260330-0926</t>
  </si>
  <si>
    <t>BSGNC26006264</t>
  </si>
  <si>
    <t>SGNCW2600886701</t>
  </si>
  <si>
    <t>BS20260330-0929</t>
  </si>
  <si>
    <t>BS20260330-0928</t>
  </si>
  <si>
    <t>BSGNC26009231</t>
  </si>
  <si>
    <t>2604S</t>
  </si>
  <si>
    <t>BS20260330-0931</t>
  </si>
  <si>
    <t>BS20260330-0930</t>
  </si>
  <si>
    <t>BSGNC26009232</t>
  </si>
  <si>
    <t>BS20260330-0933</t>
  </si>
  <si>
    <t>BS20260330-0932</t>
  </si>
  <si>
    <t>BSGNC26009235</t>
  </si>
  <si>
    <t>COAU7267781960</t>
  </si>
  <si>
    <t>BS20260327-0525</t>
  </si>
  <si>
    <t>BS20260327-0524</t>
  </si>
  <si>
    <t>BS20260322-0225</t>
  </si>
  <si>
    <t>BS20260322-0224</t>
  </si>
  <si>
    <t>EITU9464011</t>
  </si>
  <si>
    <t>EMCCYT9365</t>
  </si>
  <si>
    <t>BS20260322-0229</t>
  </si>
  <si>
    <t>BS20260322-0227</t>
  </si>
  <si>
    <t>EITU9462981</t>
  </si>
  <si>
    <t>EMCCYT8335</t>
  </si>
  <si>
    <t>BS20260322-0234</t>
  </si>
  <si>
    <t>BS20260322-0232</t>
  </si>
  <si>
    <t>TXGU5737154</t>
  </si>
  <si>
    <t>EMCCYT9895</t>
  </si>
  <si>
    <t>BS20260322-0219</t>
  </si>
  <si>
    <t>BS20260322-0218</t>
  </si>
  <si>
    <t>EITU9466776</t>
  </si>
  <si>
    <t>EMCCYT8065</t>
  </si>
  <si>
    <t>BS20260322-0215</t>
  </si>
  <si>
    <t>BS20260322-0214</t>
  </si>
  <si>
    <t>EGSU9291372</t>
  </si>
  <si>
    <t>EMCCYF3955</t>
  </si>
  <si>
    <t>BS20260322-0217</t>
  </si>
  <si>
    <t>BS20260322-0216</t>
  </si>
  <si>
    <t>EGSU6231940</t>
  </si>
  <si>
    <t>EMCCYF3445</t>
  </si>
  <si>
    <t>BS20260322-0209</t>
  </si>
  <si>
    <t>BS20260322-0208</t>
  </si>
  <si>
    <t>EMCU9967468</t>
  </si>
  <si>
    <t>EMCCYF4955</t>
  </si>
  <si>
    <t>BS20260322-0211</t>
  </si>
  <si>
    <t>BS20260322-0210</t>
  </si>
  <si>
    <t>EGSU9603491</t>
  </si>
  <si>
    <t>EMCCYT7625</t>
  </si>
  <si>
    <t>BS20260322-0213</t>
  </si>
  <si>
    <t>BS20260322-0212</t>
  </si>
  <si>
    <t>EMCU1652232</t>
  </si>
  <si>
    <t>EMCCYT2265</t>
  </si>
  <si>
    <t>BS20260322-0169</t>
  </si>
  <si>
    <t>BS20260322-0168</t>
  </si>
  <si>
    <t>TXGU7517170</t>
  </si>
  <si>
    <t>EMCCYT9435</t>
  </si>
  <si>
    <t>BS20260322-0165</t>
  </si>
  <si>
    <t>BS20260322-0164</t>
  </si>
  <si>
    <t>235600428393</t>
  </si>
  <si>
    <t>EGSU9877893</t>
  </si>
  <si>
    <t>EMCCYB5315</t>
  </si>
  <si>
    <t>BS20260322-0167</t>
  </si>
  <si>
    <t>BS20260322-0166</t>
  </si>
  <si>
    <t>EGSU9333122</t>
  </si>
  <si>
    <t>EMCCYF4425</t>
  </si>
  <si>
    <t>BS20260327-0529</t>
  </si>
  <si>
    <t>BS20260327-0528</t>
  </si>
  <si>
    <t>BS20260322-0175</t>
  </si>
  <si>
    <t>BS20260322-0174</t>
  </si>
  <si>
    <t>EGSU9808125</t>
  </si>
  <si>
    <t>EMCCYT8955</t>
  </si>
  <si>
    <t>BS20260322-0177</t>
  </si>
  <si>
    <t>BS20260322-0176</t>
  </si>
  <si>
    <t>EGSU1312519</t>
  </si>
  <si>
    <t>EMCCYT1145</t>
  </si>
  <si>
    <t>BS20260322-0171</t>
  </si>
  <si>
    <t>BS20260322-0170</t>
  </si>
  <si>
    <t>TIIU5443726</t>
  </si>
  <si>
    <t>EMCCYF3665</t>
  </si>
  <si>
    <t>BS20260325-0189</t>
  </si>
  <si>
    <t>BS20260325-0188</t>
  </si>
  <si>
    <t>0363-079N</t>
  </si>
  <si>
    <t>90163</t>
  </si>
  <si>
    <t>BS20260411-0101</t>
  </si>
  <si>
    <t>BS20260411-0100</t>
  </si>
  <si>
    <t>099A</t>
  </si>
  <si>
    <t>BS20260411-0103</t>
  </si>
  <si>
    <t>BS20260411-0102</t>
  </si>
  <si>
    <t>BS20260411-0105</t>
  </si>
  <si>
    <t>BS20260411-0104</t>
  </si>
  <si>
    <t>235600590956</t>
  </si>
  <si>
    <t>BS20260413-0926</t>
  </si>
  <si>
    <t>BS20260413-0925</t>
  </si>
  <si>
    <t>BS20260413-0924</t>
  </si>
  <si>
    <t>BS20260413-0923</t>
  </si>
  <si>
    <t>BS20260421-0041</t>
  </si>
  <si>
    <t>BS20260421-0020</t>
  </si>
  <si>
    <t>618S</t>
  </si>
  <si>
    <t>BS20260421-0039</t>
  </si>
  <si>
    <t>BS20260421-0018</t>
  </si>
  <si>
    <t>BS20260421-0038</t>
  </si>
  <si>
    <t>BS20260421-0017</t>
  </si>
  <si>
    <t>BS20260421-0042</t>
  </si>
  <si>
    <t>BS20260421-0021</t>
  </si>
  <si>
    <t>BS20260421-0229</t>
  </si>
  <si>
    <t>BS20260421-0228</t>
  </si>
  <si>
    <t>BS20260421-0040</t>
  </si>
  <si>
    <t>BS20260421-0019</t>
  </si>
  <si>
    <t>OOLU2324724400</t>
  </si>
  <si>
    <t>BS20260404-0038</t>
  </si>
  <si>
    <t>BS20260404-0026</t>
  </si>
  <si>
    <t>63578</t>
  </si>
  <si>
    <t>BS20260322-0136</t>
  </si>
  <si>
    <t>BS20260322-0135</t>
  </si>
  <si>
    <t>TIIU6041830</t>
  </si>
  <si>
    <t>EMCCYT1905</t>
  </si>
  <si>
    <t>Gac Thoresen Logistics</t>
  </si>
  <si>
    <t>SSGNA017511</t>
  </si>
  <si>
    <t>BS20260402-0227</t>
  </si>
  <si>
    <t>BS20260402-0225</t>
  </si>
  <si>
    <t>235600442574</t>
  </si>
  <si>
    <t>BS20260402-0229</t>
  </si>
  <si>
    <t>BS20260402-0228</t>
  </si>
  <si>
    <t>235600442604</t>
  </si>
  <si>
    <t>BS20260330-0356</t>
  </si>
  <si>
    <t>BS20260330-0355</t>
  </si>
  <si>
    <t>BS20260330-0190</t>
  </si>
  <si>
    <t>BS20260330-0188</t>
  </si>
  <si>
    <t>235600427575</t>
  </si>
  <si>
    <t>BS20260402-0187</t>
  </si>
  <si>
    <t>BS20260402-0182</t>
  </si>
  <si>
    <t>235600442621</t>
  </si>
  <si>
    <t>BS20260401-0279</t>
  </si>
  <si>
    <t>BS20260401-0278</t>
  </si>
  <si>
    <t>BSGNC26008867</t>
  </si>
  <si>
    <t>OOLU2324459910</t>
  </si>
  <si>
    <t>BS20260406-0319</t>
  </si>
  <si>
    <t>BS20260406-0318</t>
  </si>
  <si>
    <t>BRIGHT TSUBAKI</t>
  </si>
  <si>
    <t>65872</t>
  </si>
  <si>
    <t>BS20260330-0358</t>
  </si>
  <si>
    <t>BS20260330-0357</t>
  </si>
  <si>
    <t>COAU7267447470</t>
  </si>
  <si>
    <t>BS20260408-0015</t>
  </si>
  <si>
    <t>BS20260408-0010</t>
  </si>
  <si>
    <t>099W </t>
  </si>
  <si>
    <t>COAU7267759702</t>
  </si>
  <si>
    <t>BS20260407-0751</t>
  </si>
  <si>
    <t>BS20260407-0748</t>
  </si>
  <si>
    <t>76345</t>
  </si>
  <si>
    <t xml:space="preserve">SGNCW26009238 </t>
  </si>
  <si>
    <t>BS20260408-0068</t>
  </si>
  <si>
    <t>BS20260408-0067</t>
  </si>
  <si>
    <t>BSGNC26009238</t>
  </si>
  <si>
    <t>2605S</t>
  </si>
  <si>
    <t>27319</t>
  </si>
  <si>
    <t>BS20260407-0683</t>
  </si>
  <si>
    <t>BS20260407-0680</t>
  </si>
  <si>
    <t>COAU7267759704</t>
  </si>
  <si>
    <t>BS20260409-0091</t>
  </si>
  <si>
    <t>BS20260409-0090</t>
  </si>
  <si>
    <t xml:space="preserve">099W </t>
  </si>
  <si>
    <t>BS20260408-0003</t>
  </si>
  <si>
    <t>BS20260408-0002</t>
  </si>
  <si>
    <t>BS20260408-0099</t>
  </si>
  <si>
    <t>BS20260408-0096</t>
  </si>
  <si>
    <t>BSGNC26009489</t>
  </si>
  <si>
    <t>SGNCW26009239</t>
  </si>
  <si>
    <t>BS20260408-0016</t>
  </si>
  <si>
    <t>BS20260408-0012</t>
  </si>
  <si>
    <t>BSGNC26009493</t>
  </si>
  <si>
    <t>27318</t>
  </si>
  <si>
    <t>BS20260408-0017</t>
  </si>
  <si>
    <t>BS20260408-0013</t>
  </si>
  <si>
    <t>BSGNC26009239</t>
  </si>
  <si>
    <t>BS20260408-0054</t>
  </si>
  <si>
    <t>BS20260408-0053</t>
  </si>
  <si>
    <t>BSGNC26009486</t>
  </si>
  <si>
    <t>BS20260408-0058</t>
  </si>
  <si>
    <t>BS20260408-0057</t>
  </si>
  <si>
    <t>BSGNC26009487</t>
  </si>
  <si>
    <t>BS20260408-0056</t>
  </si>
  <si>
    <t>BS20260408-0055</t>
  </si>
  <si>
    <t>BSGNC26009488</t>
  </si>
  <si>
    <t>SGNCW26009804</t>
  </si>
  <si>
    <t>BS20260329-0067</t>
  </si>
  <si>
    <t>BS20260329-0065</t>
  </si>
  <si>
    <t>BSGNC26009804</t>
  </si>
  <si>
    <t>1033N</t>
  </si>
  <si>
    <t>28565</t>
  </si>
  <si>
    <t>COAU7267843010</t>
  </si>
  <si>
    <t>BS20260408-1529</t>
  </si>
  <si>
    <t>BS20260408-1524</t>
  </si>
  <si>
    <t>KMTC SHANGHAI</t>
  </si>
  <si>
    <t>79714</t>
  </si>
  <si>
    <t>BS20260413-0930</t>
  </si>
  <si>
    <t>BS20260413-0927</t>
  </si>
  <si>
    <t>235600489601</t>
  </si>
  <si>
    <t>BS20260327-0841</t>
  </si>
  <si>
    <t>BS20260327-0839</t>
  </si>
  <si>
    <t>0555-049S</t>
  </si>
  <si>
    <t>00093908</t>
  </si>
  <si>
    <t/>
  </si>
  <si>
    <t>BS20260327-0818</t>
  </si>
  <si>
    <t>BS20260327-0815</t>
  </si>
  <si>
    <t>BS20260327-0814</t>
  </si>
  <si>
    <t>BS20260327-0813</t>
  </si>
  <si>
    <t>235600514273</t>
  </si>
  <si>
    <t>BS20260325-0201</t>
  </si>
  <si>
    <t>BS20260325-0200</t>
  </si>
  <si>
    <t>BS20260413-0196</t>
  </si>
  <si>
    <t>BS20260413-0195</t>
  </si>
  <si>
    <t>BS20260413-0198</t>
  </si>
  <si>
    <t>BS20260413-0197</t>
  </si>
  <si>
    <t>BS20260413-0185</t>
  </si>
  <si>
    <t>BS20260413-0184</t>
  </si>
  <si>
    <t>03-Booking confirmed</t>
  </si>
  <si>
    <t>BS20260424-0264</t>
  </si>
  <si>
    <t>BS20260424-0261</t>
  </si>
  <si>
    <t>BS20260325-0211</t>
  </si>
  <si>
    <t>BS20260325-0210</t>
  </si>
  <si>
    <t>bổ sung W16</t>
  </si>
  <si>
    <t>MRSU7483360</t>
  </si>
  <si>
    <t>ML-VN1326182</t>
  </si>
  <si>
    <t>chờ rv inv remove EBS</t>
  </si>
  <si>
    <t>BS20260323-0991</t>
  </si>
  <si>
    <t>BS20260323-0990</t>
  </si>
  <si>
    <t>BS20260323-0986</t>
  </si>
  <si>
    <t>BS20260323-0985</t>
  </si>
  <si>
    <t>MRSU8292306</t>
  </si>
  <si>
    <t>ML-VN1271019</t>
  </si>
  <si>
    <t>BS20260325-1024</t>
  </si>
  <si>
    <t>BS20260325-1023</t>
  </si>
  <si>
    <t>BS20260403-1118</t>
  </si>
  <si>
    <t>BS20260403-1117</t>
  </si>
  <si>
    <t>BS20260403-1115</t>
  </si>
  <si>
    <t>BS20260403-1111</t>
  </si>
  <si>
    <t>SGNCW26008937</t>
  </si>
  <si>
    <t>BS20260401-0173</t>
  </si>
  <si>
    <t>BS20260401-0167</t>
  </si>
  <si>
    <t>BSGNC26008937</t>
  </si>
  <si>
    <t>0212S</t>
  </si>
  <si>
    <t>BS20260326-0662</t>
  </si>
  <si>
    <t>BS20260326-0612</t>
  </si>
  <si>
    <t>BS20260327-0004</t>
  </si>
  <si>
    <t>BS20260327-0003</t>
  </si>
  <si>
    <t>00096728</t>
  </si>
  <si>
    <t>BS20260327-0709</t>
  </si>
  <si>
    <t>BS20260327-0708</t>
  </si>
  <si>
    <t>BS20260327-0008</t>
  </si>
  <si>
    <t>BS20260327-0007</t>
  </si>
  <si>
    <t>SGNCW26009500</t>
  </si>
  <si>
    <t>BS20260327-0130</t>
  </si>
  <si>
    <t>BS20260327-0111</t>
  </si>
  <si>
    <t>BSGNC26009500</t>
  </si>
  <si>
    <t>24538 &amp; 26829</t>
  </si>
  <si>
    <t>SGNCW26009501</t>
  </si>
  <si>
    <t>BS20260327-0132</t>
  </si>
  <si>
    <t>BS20260327-0112</t>
  </si>
  <si>
    <t>BSGNC26009501</t>
  </si>
  <si>
    <t>24539 &amp; 26830</t>
  </si>
  <si>
    <t>BS20260327-0128</t>
  </si>
  <si>
    <t>BS20260327-0110</t>
  </si>
  <si>
    <t>BSGNC26009502</t>
  </si>
  <si>
    <t>BS20260327-0126</t>
  </si>
  <si>
    <t>BS20260327-0109</t>
  </si>
  <si>
    <t>BSGNC26009503</t>
  </si>
  <si>
    <t>BS20260327-0135</t>
  </si>
  <si>
    <t>BS20260327-0114</t>
  </si>
  <si>
    <t>BSGNC26009504</t>
  </si>
  <si>
    <t>SGNCW26009505</t>
  </si>
  <si>
    <t>BS20260327-0157</t>
  </si>
  <si>
    <t>BS20260327-0152</t>
  </si>
  <si>
    <t>BSGNC26009505</t>
  </si>
  <si>
    <t>24537 &amp; 26831</t>
  </si>
  <si>
    <t>BS20260327-0158</t>
  </si>
  <si>
    <t>BS20260327-0153</t>
  </si>
  <si>
    <t>BSGNC26009506</t>
  </si>
  <si>
    <t>BS20260327-0161</t>
  </si>
  <si>
    <t>BS20260327-0156</t>
  </si>
  <si>
    <t>BSGNC26009507</t>
  </si>
  <si>
    <t>BS20260327-0160</t>
  </si>
  <si>
    <t>BS20260327-0155</t>
  </si>
  <si>
    <t>BSGNC26009508</t>
  </si>
  <si>
    <t>BS20260327-0159</t>
  </si>
  <si>
    <t>BS20260327-0154</t>
  </si>
  <si>
    <t>BSGNC26009509</t>
  </si>
  <si>
    <t>BS20260327-0133</t>
  </si>
  <si>
    <t>BS20260327-0113</t>
  </si>
  <si>
    <t>BSGNC26009510</t>
  </si>
  <si>
    <t>BS20260327-0616</t>
  </si>
  <si>
    <t>BS20260327-0615</t>
  </si>
  <si>
    <t>BS20260327-0794</t>
  </si>
  <si>
    <t>BS20260327-0793</t>
  </si>
  <si>
    <t>96447</t>
  </si>
  <si>
    <t>BS20260327-0798</t>
  </si>
  <si>
    <t>BS20260327-0796</t>
  </si>
  <si>
    <t>96449</t>
  </si>
  <si>
    <t>BS20260327-0791</t>
  </si>
  <si>
    <t>BS20260327-0790</t>
  </si>
  <si>
    <t>OOLU2324459830</t>
  </si>
  <si>
    <t>BS20260407-0071</t>
  </si>
  <si>
    <t>BS20260407-0070</t>
  </si>
  <si>
    <t>65871</t>
  </si>
  <si>
    <t>BS20260406-0127</t>
  </si>
  <si>
    <t>BS20260406-0126</t>
  </si>
  <si>
    <t>BS20260406-0129</t>
  </si>
  <si>
    <t>BS20260406-0128</t>
  </si>
  <si>
    <t>BS20260406-0131</t>
  </si>
  <si>
    <t>BS20260406-0130</t>
  </si>
  <si>
    <t>OOLU2324134290</t>
  </si>
  <si>
    <t>BS20260406-0135</t>
  </si>
  <si>
    <t>BS20260406-0132</t>
  </si>
  <si>
    <t>65869</t>
  </si>
  <si>
    <t>OOLU2324134390</t>
  </si>
  <si>
    <t>BS20260409-0032</t>
  </si>
  <si>
    <t>BS20260409-0031</t>
  </si>
  <si>
    <t xml:space="preserve">BRIGHT TSUBAKI </t>
  </si>
  <si>
    <t>65870</t>
  </si>
  <si>
    <t>BS20260408-0005</t>
  </si>
  <si>
    <t>BS20260408-0004</t>
  </si>
  <si>
    <t>BS20260407-0348</t>
  </si>
  <si>
    <t>BS20260407-0347</t>
  </si>
  <si>
    <t>BS20260406-0152</t>
  </si>
  <si>
    <t>BS20260406-0151</t>
  </si>
  <si>
    <t>BRIGHT TSUBAKI </t>
  </si>
  <si>
    <t>BS20260410-0152</t>
  </si>
  <si>
    <t>BS20260410-0151</t>
  </si>
  <si>
    <t>EVER COMPOSE</t>
  </si>
  <si>
    <t>0135-103A</t>
  </si>
  <si>
    <t>111567</t>
  </si>
  <si>
    <t>BS20260410-0166</t>
  </si>
  <si>
    <t>BS20260410-0165</t>
  </si>
  <si>
    <t>BS20260410-0156</t>
  </si>
  <si>
    <t>BS20260410-0155</t>
  </si>
  <si>
    <t>BS20260410-0162</t>
  </si>
  <si>
    <t>BS20260410-0161</t>
  </si>
  <si>
    <t>BS20260410-0154</t>
  </si>
  <si>
    <t>BS20260410-0153</t>
  </si>
  <si>
    <t>S20260410-0150</t>
  </si>
  <si>
    <t>BS20260410-0149</t>
  </si>
  <si>
    <t>111570</t>
  </si>
  <si>
    <t>BS20260410-0164</t>
  </si>
  <si>
    <t>BS20260410-0163</t>
  </si>
  <si>
    <t>BS20260411-0070</t>
  </si>
  <si>
    <t>BS20260406-0087</t>
  </si>
  <si>
    <t>235600518236</t>
  </si>
  <si>
    <t>BS20260411-0071</t>
  </si>
  <si>
    <t>BS20260406-0088</t>
  </si>
  <si>
    <t>235600442809</t>
  </si>
  <si>
    <t>BS20260328-0220</t>
  </si>
  <si>
    <t>BS20260327-0230</t>
  </si>
  <si>
    <t>235600427532</t>
  </si>
  <si>
    <t>BS20260328-0219</t>
  </si>
  <si>
    <t>BS20260327-0229</t>
  </si>
  <si>
    <t>235600442612</t>
  </si>
  <si>
    <t>OOLU2324459660</t>
  </si>
  <si>
    <t>BS20260328-0226</t>
  </si>
  <si>
    <t>BS20260328-0225</t>
  </si>
  <si>
    <t>61056 &amp; 61333</t>
  </si>
  <si>
    <t>9 USD/BL storage charge</t>
  </si>
  <si>
    <t>BS20260328-0228</t>
  </si>
  <si>
    <t>BS20260328-0227</t>
  </si>
  <si>
    <t>BS20260328-0230</t>
  </si>
  <si>
    <t>BS20260328-0229</t>
  </si>
  <si>
    <t>BS20260401-0298</t>
  </si>
  <si>
    <t>BS20260401-0297</t>
  </si>
  <si>
    <t>BSGNC26009237</t>
  </si>
  <si>
    <t>BS20260401-0274</t>
  </si>
  <si>
    <t>BS20260401-0273</t>
  </si>
  <si>
    <t>BSGNC26009234</t>
  </si>
  <si>
    <t>OOLU2324464700</t>
  </si>
  <si>
    <t>BS20260414-1303</t>
  </si>
  <si>
    <t>BS20260414-1302</t>
  </si>
  <si>
    <t>GSL MAREN</t>
  </si>
  <si>
    <t>BS20260328-0224</t>
  </si>
  <si>
    <t>BS20260328-0223</t>
  </si>
  <si>
    <t>BS20260402-0132</t>
  </si>
  <si>
    <t>BS20260402-0131</t>
  </si>
  <si>
    <t>235600442591</t>
  </si>
  <si>
    <t>BS20260416-1048</t>
  </si>
  <si>
    <t>BS20260416-1047</t>
  </si>
  <si>
    <t>COAU7267798040</t>
  </si>
  <si>
    <t>BS20260329-0046</t>
  </si>
  <si>
    <t>BS20260329-0045</t>
  </si>
  <si>
    <t>00069659</t>
  </si>
  <si>
    <t>BS20260329-0048</t>
  </si>
  <si>
    <t>BS20260329-0047</t>
  </si>
  <si>
    <t>SGNG70686600</t>
  </si>
  <si>
    <t>BS20260329-0057</t>
  </si>
  <si>
    <t>BS20260329-0056</t>
  </si>
  <si>
    <t>BS20260329-0061</t>
  </si>
  <si>
    <t>BS20260329-0060</t>
  </si>
  <si>
    <t>SGNG70680700</t>
  </si>
  <si>
    <t>SGNG70078800</t>
  </si>
  <si>
    <t>BS20260329-0059</t>
  </si>
  <si>
    <t>BS20260329-0058</t>
  </si>
  <si>
    <t>ONE MILANO</t>
  </si>
  <si>
    <t>032E</t>
  </si>
  <si>
    <t>102994</t>
  </si>
  <si>
    <t>BS20260408-1528</t>
  </si>
  <si>
    <t>BS20260408-1523</t>
  </si>
  <si>
    <t>BS20260403-0883</t>
  </si>
  <si>
    <t>BS20260403-0882</t>
  </si>
  <si>
    <t>BS20260416-1041</t>
  </si>
  <si>
    <t>BS20260416-1029</t>
  </si>
  <si>
    <t>COAU7267992770</t>
  </si>
  <si>
    <t>BS20260413-0576</t>
  </si>
  <si>
    <t>BS20260413-0575</t>
  </si>
  <si>
    <t>045S</t>
  </si>
  <si>
    <t>81392</t>
  </si>
  <si>
    <t>COAU7267992760</t>
  </si>
  <si>
    <t>BS20260413-0940</t>
  </si>
  <si>
    <t>BS20260413-0939</t>
  </si>
  <si>
    <t>COAU7267992750</t>
  </si>
  <si>
    <t>BS20260408-0029</t>
  </si>
  <si>
    <t>BS20260408-0028</t>
  </si>
  <si>
    <t>139S</t>
  </si>
  <si>
    <t>0535-064S</t>
  </si>
  <si>
    <t>BS20260411-0089</t>
  </si>
  <si>
    <t>BS20260411-0088</t>
  </si>
  <si>
    <t>BS20260411-0094</t>
  </si>
  <si>
    <t>BS20260411-0093</t>
  </si>
  <si>
    <t>BS20260413-0932</t>
  </si>
  <si>
    <t>BS20260413-0931</t>
  </si>
  <si>
    <t>BS20260413-0934</t>
  </si>
  <si>
    <t>BS20260413-0933</t>
  </si>
  <si>
    <t>BS20260411-0092</t>
  </si>
  <si>
    <t>BS20260411-0091</t>
  </si>
  <si>
    <t>BS20260411-0096</t>
  </si>
  <si>
    <t>BS20260411-0095</t>
  </si>
  <si>
    <t>BS20260411-0098</t>
  </si>
  <si>
    <t>BS20260411-0097</t>
  </si>
  <si>
    <t>BS20260411-0107</t>
  </si>
  <si>
    <t>BS20260411-0106</t>
  </si>
  <si>
    <t>BS20260411-0109</t>
  </si>
  <si>
    <t>BS20260411-0108</t>
  </si>
  <si>
    <t>OOLU2323928900</t>
  </si>
  <si>
    <t>BS20260417-0222</t>
  </si>
  <si>
    <t>BS20260417-0221</t>
  </si>
  <si>
    <t>054B</t>
  </si>
  <si>
    <t>BS20260406-0450</t>
  </si>
  <si>
    <t>BS20260406-0449</t>
  </si>
  <si>
    <t>BSGNC26011337</t>
  </si>
  <si>
    <t>SGNCW26009968</t>
  </si>
  <si>
    <t>BS20260406-0156</t>
  </si>
  <si>
    <t>BS20260406-0155</t>
  </si>
  <si>
    <t>BSGNC26009969</t>
  </si>
  <si>
    <t>SGNCW26010359</t>
  </si>
  <si>
    <t>BS20260414-0359</t>
  </si>
  <si>
    <t>BS20260414-0358</t>
  </si>
  <si>
    <t>BSGNC26010359</t>
  </si>
  <si>
    <t>0287N</t>
  </si>
  <si>
    <t>BS20260414-0356</t>
  </si>
  <si>
    <t>BS20260414-0355</t>
  </si>
  <si>
    <t>BSGNC26010361</t>
  </si>
  <si>
    <t>BS20260414-0424</t>
  </si>
  <si>
    <t>BS20260414-0421</t>
  </si>
  <si>
    <t>BSGNC26010360</t>
  </si>
  <si>
    <t>SGNCW26010553</t>
  </si>
  <si>
    <t>BS20260331-0483</t>
  </si>
  <si>
    <t>BS20260331-0482</t>
  </si>
  <si>
    <t>BSGNC26010553</t>
  </si>
  <si>
    <t>SGNCW26010554</t>
  </si>
  <si>
    <t>BS20260406-0158</t>
  </si>
  <si>
    <t>BS20260406-0157</t>
  </si>
  <si>
    <t>BSGNC26010554</t>
  </si>
  <si>
    <t>BS20260406-0160</t>
  </si>
  <si>
    <t>BS20260406-0159</t>
  </si>
  <si>
    <t>BSGNC26010555</t>
  </si>
  <si>
    <t>SGNCW26011339</t>
  </si>
  <si>
    <t>BS20260406-0496</t>
  </si>
  <si>
    <t>BS20260406-0495</t>
  </si>
  <si>
    <t>BSGNC26011339</t>
  </si>
  <si>
    <t>BS20260406-0499</t>
  </si>
  <si>
    <t>BS20260406-0498</t>
  </si>
  <si>
    <t>BSGNC26011340</t>
  </si>
  <si>
    <t>BS20260406-0150</t>
  </si>
  <si>
    <t>BS20260406-0149</t>
  </si>
  <si>
    <t>BSGNC26010557</t>
  </si>
  <si>
    <t>SGNCW26009708</t>
  </si>
  <si>
    <t>BS20260406-0454</t>
  </si>
  <si>
    <t>BS20260406-0453</t>
  </si>
  <si>
    <t>BSGNC26011342</t>
  </si>
  <si>
    <t>BS20260327-0782</t>
  </si>
  <si>
    <t>BS20260327-0781</t>
  </si>
  <si>
    <t>BSGNC26009949</t>
  </si>
  <si>
    <t>BS20260406-0114</t>
  </si>
  <si>
    <t>BS20260406-0113</t>
  </si>
  <si>
    <t>BSGNC26011344</t>
  </si>
  <si>
    <t>BS20260406-0502</t>
  </si>
  <si>
    <t>BS20260406-0501</t>
  </si>
  <si>
    <t>BSGNC26009708</t>
  </si>
  <si>
    <t>BS20260406-0162</t>
  </si>
  <si>
    <t>BS20260406-0161</t>
  </si>
  <si>
    <t>BSGNC26009968</t>
  </si>
  <si>
    <t>OOLU2324246890</t>
  </si>
  <si>
    <t>BS20260408-0072</t>
  </si>
  <si>
    <t>BS20260408-0071</t>
  </si>
  <si>
    <t>BS20260406-0505</t>
  </si>
  <si>
    <t>BS20260406-0503</t>
  </si>
  <si>
    <t>BSGNC26010556</t>
  </si>
  <si>
    <t>BS20260408-0094</t>
  </si>
  <si>
    <t>BS20260408-0093</t>
  </si>
  <si>
    <t>SGNCW26009709</t>
  </si>
  <si>
    <t>BS20260409-0430</t>
  </si>
  <si>
    <t>BS20260409-0428</t>
  </si>
  <si>
    <t>BSGNC26009709</t>
  </si>
  <si>
    <t>BS20260331-0252</t>
  </si>
  <si>
    <t>BS20260331-0251</t>
  </si>
  <si>
    <t>BSGNC26009951</t>
  </si>
  <si>
    <t>BS20260409-0432</t>
  </si>
  <si>
    <t>BS20260409-0431</t>
  </si>
  <si>
    <t>BSGNC26010344</t>
  </si>
  <si>
    <t xml:space="preserve">144N </t>
  </si>
  <si>
    <t>OOLU2322891330</t>
  </si>
  <si>
    <t>BS20260403-1099</t>
  </si>
  <si>
    <t>BS20260403-1098</t>
  </si>
  <si>
    <t>028S</t>
  </si>
  <si>
    <t>BS20260403-1102</t>
  </si>
  <si>
    <t>BS20260403-1100</t>
  </si>
  <si>
    <t>OOLU2323240290</t>
  </si>
  <si>
    <t>BS20260403-1104</t>
  </si>
  <si>
    <t>BS20260403-1103</t>
  </si>
  <si>
    <t>BS20260403-1094</t>
  </si>
  <si>
    <t>BS20260403-1093</t>
  </si>
  <si>
    <t>BS20260406-0757</t>
  </si>
  <si>
    <t>BS20260406-0756</t>
  </si>
  <si>
    <t>OOLU2324579800</t>
  </si>
  <si>
    <t>BS20260408-0589</t>
  </si>
  <si>
    <t>BS20260408-0587</t>
  </si>
  <si>
    <t>030S</t>
  </si>
  <si>
    <t>SGNCW26010121</t>
  </si>
  <si>
    <t>BS20260331-0666</t>
  </si>
  <si>
    <t>BS20260331-0665</t>
  </si>
  <si>
    <t>BSGNC26010121</t>
  </si>
  <si>
    <t>ZHONG GU SHEN YANG</t>
  </si>
  <si>
    <t>02615W</t>
  </si>
  <si>
    <t>26248</t>
  </si>
  <si>
    <t>BS20260413-0171</t>
  </si>
  <si>
    <t>BS20260405-0032</t>
  </si>
  <si>
    <t>0533-084S</t>
  </si>
  <si>
    <t>BS20260413-0172</t>
  </si>
  <si>
    <t>BS20260405-0030</t>
  </si>
  <si>
    <t>BS20260405-0147</t>
  </si>
  <si>
    <t>BS20260405-0146</t>
  </si>
  <si>
    <t>BS20260331-0075</t>
  </si>
  <si>
    <t>BS20260331-0071</t>
  </si>
  <si>
    <t>00096740</t>
  </si>
  <si>
    <t>BS20260331-0360</t>
  </si>
  <si>
    <t>BS20260331-0357</t>
  </si>
  <si>
    <t>615S</t>
  </si>
  <si>
    <t>147410</t>
  </si>
  <si>
    <t>bổ sung FAR W16, có dispute</t>
  </si>
  <si>
    <t>BS20260331-0388</t>
  </si>
  <si>
    <t>BS20260331-0387</t>
  </si>
  <si>
    <t>132245</t>
  </si>
  <si>
    <t>300 USD EBS</t>
  </si>
  <si>
    <t>COAU7267521431</t>
  </si>
  <si>
    <t>BS20260331-0365</t>
  </si>
  <si>
    <t>BS20260331-0355</t>
  </si>
  <si>
    <t>069S</t>
  </si>
  <si>
    <t>BS20260331-0364</t>
  </si>
  <si>
    <t>BS20260331-0356</t>
  </si>
  <si>
    <t>BS20260331-0376</t>
  </si>
  <si>
    <t>BS20260331-0358</t>
  </si>
  <si>
    <t>COAU7267521437</t>
  </si>
  <si>
    <t>BS20260331-0377</t>
  </si>
  <si>
    <t>BS20260331-0359</t>
  </si>
  <si>
    <t>70679</t>
  </si>
  <si>
    <t>BS20260331-0384</t>
  </si>
  <si>
    <t>BS20260327-0231</t>
  </si>
  <si>
    <t>BS20260331-0385</t>
  </si>
  <si>
    <t>BS20260327-0234</t>
  </si>
  <si>
    <t>BS20260401-0081</t>
  </si>
  <si>
    <t>BS20260401-0076</t>
  </si>
  <si>
    <t>BS20260401-0082</t>
  </si>
  <si>
    <t>BS20260401-0077</t>
  </si>
  <si>
    <t>COAU7267521430</t>
  </si>
  <si>
    <t>BS20260401-0097</t>
  </si>
  <si>
    <t>BS20260401-0096</t>
  </si>
  <si>
    <t>BS20260401-0122</t>
  </si>
  <si>
    <t>BS20260401-0121</t>
  </si>
  <si>
    <t>COAU7267521435</t>
  </si>
  <si>
    <t>BS20260401-0075</t>
  </si>
  <si>
    <t>BS20260331-0150</t>
  </si>
  <si>
    <t>70681</t>
  </si>
  <si>
    <t>BS20260401-0066</t>
  </si>
  <si>
    <t>BS20260401-0053</t>
  </si>
  <si>
    <t>BS20260401-0067</t>
  </si>
  <si>
    <t>BS20260401-0054</t>
  </si>
  <si>
    <t>BS20260401-0068</t>
  </si>
  <si>
    <t>BS20260401-0055</t>
  </si>
  <si>
    <t>COAU7267521443</t>
  </si>
  <si>
    <t>BS20260401-0069</t>
  </si>
  <si>
    <t>BS20260401-0056</t>
  </si>
  <si>
    <t>70680</t>
  </si>
  <si>
    <t>BS20260401-0070</t>
  </si>
  <si>
    <t>BS20260401-0057</t>
  </si>
  <si>
    <t>BS20260401-0071</t>
  </si>
  <si>
    <t>BS20260401-0058</t>
  </si>
  <si>
    <t>BS20260401-0074</t>
  </si>
  <si>
    <t>BS20260401-0061</t>
  </si>
  <si>
    <t>BS20260401-0083</t>
  </si>
  <si>
    <t>BS20260401-0078</t>
  </si>
  <si>
    <t>131962</t>
  </si>
  <si>
    <t>26,732</t>
  </si>
  <si>
    <t>BS20260401-0084</t>
  </si>
  <si>
    <t>BS20260401-0079</t>
  </si>
  <si>
    <t>BS20260401-0072</t>
  </si>
  <si>
    <t>BS20260401-0059</t>
  </si>
  <si>
    <t>BS20260401-0073</t>
  </si>
  <si>
    <t>BS20260401-0060</t>
  </si>
  <si>
    <t>BS20260401-0194</t>
  </si>
  <si>
    <t>BS20260401-0193</t>
  </si>
  <si>
    <t>SGNCW26009512</t>
  </si>
  <si>
    <t>BS20260401-0905</t>
  </si>
  <si>
    <t>BS20260401-0904</t>
  </si>
  <si>
    <t>BSGNC26009512</t>
  </si>
  <si>
    <t>28331</t>
  </si>
  <si>
    <t>BS20260401-0907</t>
  </si>
  <si>
    <t>BS20260401-0906</t>
  </si>
  <si>
    <t>BSGNC26009513</t>
  </si>
  <si>
    <t>BS20260402-0230</t>
  </si>
  <si>
    <t>BS20260402-0185</t>
  </si>
  <si>
    <t>SGNCW26009511</t>
  </si>
  <si>
    <t>BS20260402-0292</t>
  </si>
  <si>
    <t>BS20260402-0290</t>
  </si>
  <si>
    <t>BSGNC26009515</t>
  </si>
  <si>
    <t>28332</t>
  </si>
  <si>
    <t>BS20260402-0291</t>
  </si>
  <si>
    <t>BS20260402-0289</t>
  </si>
  <si>
    <t>BSGNC26009514</t>
  </si>
  <si>
    <t>SGNCW26010880</t>
  </si>
  <si>
    <t>BS20260402-0449</t>
  </si>
  <si>
    <t>BS20260402-0448</t>
  </si>
  <si>
    <t>BSGNC26010880</t>
  </si>
  <si>
    <t>26249</t>
  </si>
  <si>
    <t>OOLU2324464690</t>
  </si>
  <si>
    <t>BS20260414-0335</t>
  </si>
  <si>
    <t>BS20260414-0334</t>
  </si>
  <si>
    <t>118,620 phí STO</t>
  </si>
  <si>
    <t>BS20260414-0342</t>
  </si>
  <si>
    <t>BS20260414-0341</t>
  </si>
  <si>
    <t>BS20260414-0340</t>
  </si>
  <si>
    <t>BS20260414-0339</t>
  </si>
  <si>
    <t>OOLU2324464680</t>
  </si>
  <si>
    <t>BS20260414-0351</t>
  </si>
  <si>
    <t>BS20260407-0169</t>
  </si>
  <si>
    <t>BS20260416-0187</t>
  </si>
  <si>
    <t>BS20260416-0186</t>
  </si>
  <si>
    <t>OOLU2324459870</t>
  </si>
  <si>
    <t>BS20260414-0133</t>
  </si>
  <si>
    <t>BS20260414-0132</t>
  </si>
  <si>
    <t>OOLU2324459930</t>
  </si>
  <si>
    <t>BS20260414-0152</t>
  </si>
  <si>
    <t>BS20260414-0141</t>
  </si>
  <si>
    <t>BS20260414-1307</t>
  </si>
  <si>
    <t>BS20260414-1306</t>
  </si>
  <si>
    <t>BS20260413-0964</t>
  </si>
  <si>
    <t>BS20260413-0963</t>
  </si>
  <si>
    <t>BS20260414-1309</t>
  </si>
  <si>
    <t>BS20260414-1308</t>
  </si>
  <si>
    <t>BS20260414-1312</t>
  </si>
  <si>
    <t>BS20260414-1311</t>
  </si>
  <si>
    <t>235600442833</t>
  </si>
  <si>
    <t>BS20260413-0166</t>
  </si>
  <si>
    <t>BS20260413-0165</t>
  </si>
  <si>
    <t>111569</t>
  </si>
  <si>
    <t>OOLU2324459920</t>
  </si>
  <si>
    <t>BS20260414-0122</t>
  </si>
  <si>
    <t>BS20260414-0121</t>
  </si>
  <si>
    <t>BS20260414-0239</t>
  </si>
  <si>
    <t>BS20260414-0178</t>
  </si>
  <si>
    <t>BS20260414-0263</t>
  </si>
  <si>
    <t>BS20260414-0183</t>
  </si>
  <si>
    <t>BS20260414-0264</t>
  </si>
  <si>
    <t>BS20260414-0233</t>
  </si>
  <si>
    <t>cont mùi 7267759693</t>
  </si>
  <si>
    <t>05.1-Container planned for stuffing 27/04</t>
  </si>
  <si>
    <t>Như</t>
  </si>
  <si>
    <t>BS20260421-0161</t>
  </si>
  <si>
    <t>BS20260421-0158</t>
  </si>
  <si>
    <t xml:space="preserve">ZHONG GU XIONG AN </t>
  </si>
  <si>
    <t xml:space="preserve">006W </t>
  </si>
  <si>
    <t>BS20260416-1066</t>
  </si>
  <si>
    <t>BS20260416-1065</t>
  </si>
  <si>
    <t>BS20260414-0266</t>
  </si>
  <si>
    <t>BS20260414-0265</t>
  </si>
  <si>
    <t>BS20260407-0097</t>
  </si>
  <si>
    <t>BS20260407-0096</t>
  </si>
  <si>
    <t>BS20260413-0161</t>
  </si>
  <si>
    <t>BS20260413-0160</t>
  </si>
  <si>
    <t>BS20260403-0194</t>
  </si>
  <si>
    <t>BS20260403-0193</t>
  </si>
  <si>
    <t>106743</t>
  </si>
  <si>
    <t>BS20260403-0615</t>
  </si>
  <si>
    <t>BS20260403-0614</t>
  </si>
  <si>
    <t>BS20260403-0200</t>
  </si>
  <si>
    <t>BS20260403-0199</t>
  </si>
  <si>
    <t>BS20260403-0203</t>
  </si>
  <si>
    <t>BS20260403-0201</t>
  </si>
  <si>
    <t>BS20260403-0206</t>
  </si>
  <si>
    <t>BS20260403-0205</t>
  </si>
  <si>
    <t>106745</t>
  </si>
  <si>
    <t>BS20260403-0212</t>
  </si>
  <si>
    <t>BS20260403-0211</t>
  </si>
  <si>
    <t>106747</t>
  </si>
  <si>
    <t>BS20260403-0622</t>
  </si>
  <si>
    <t>BS20260403-0617</t>
  </si>
  <si>
    <t>108378</t>
  </si>
  <si>
    <t>BS20260403-0208</t>
  </si>
  <si>
    <t>BS20260403-0207</t>
  </si>
  <si>
    <t>BS20260401-0903</t>
  </si>
  <si>
    <t>BS20260401-0902</t>
  </si>
  <si>
    <t>BSGNC26009511</t>
  </si>
  <si>
    <t>BS20260404-0044</t>
  </si>
  <si>
    <t>BS20260404-0043</t>
  </si>
  <si>
    <t>MAERSK VICTORIA</t>
  </si>
  <si>
    <t>148826</t>
  </si>
  <si>
    <t>BS20260404-0046</t>
  </si>
  <si>
    <t>BS20260404-0045</t>
  </si>
  <si>
    <t>BS20260404-0048</t>
  </si>
  <si>
    <t>BS20260404-0047</t>
  </si>
  <si>
    <t>BS20260404-0050</t>
  </si>
  <si>
    <t>BS20260404-0049</t>
  </si>
  <si>
    <t>146839</t>
  </si>
  <si>
    <t>BS20260404-0055</t>
  </si>
  <si>
    <t>BS20260404-0054</t>
  </si>
  <si>
    <t>BS20260403-0204</t>
  </si>
  <si>
    <t>BS20260403-0202</t>
  </si>
  <si>
    <t>108383</t>
  </si>
  <si>
    <t>BS20260403-0644</t>
  </si>
  <si>
    <t>BS20260403-0643</t>
  </si>
  <si>
    <t>BS20260403-0638</t>
  </si>
  <si>
    <t>BS20260403-0636</t>
  </si>
  <si>
    <t>BS20260403-0640</t>
  </si>
  <si>
    <t>BS20260403-0639</t>
  </si>
  <si>
    <t>BS20260403-0642</t>
  </si>
  <si>
    <t>BS20260403-0641</t>
  </si>
  <si>
    <t>108384</t>
  </si>
  <si>
    <t>BS20260403-0618</t>
  </si>
  <si>
    <t>BS20260403-0616</t>
  </si>
  <si>
    <t>LBS20260403-0627</t>
  </si>
  <si>
    <t>BS20260403-0621</t>
  </si>
  <si>
    <t>BS20260403-0283</t>
  </si>
  <si>
    <t>BS20260403-0282</t>
  </si>
  <si>
    <t>BS20260403-0306</t>
  </si>
  <si>
    <t>BS20260403-0305</t>
  </si>
  <si>
    <t>BS20260403-0320</t>
  </si>
  <si>
    <t>BS20260403-0319</t>
  </si>
  <si>
    <t>BS20260403-0335</t>
  </si>
  <si>
    <t>BS20260403-0326</t>
  </si>
  <si>
    <t>BS20260404-0057</t>
  </si>
  <si>
    <t>BS20260404-0056</t>
  </si>
  <si>
    <t>BS20260403-0654</t>
  </si>
  <si>
    <t>BS20260403-0649</t>
  </si>
  <si>
    <t>BS20260403-0629</t>
  </si>
  <si>
    <t>BS20260403-0628</t>
  </si>
  <si>
    <t>COAU7267527841</t>
  </si>
  <si>
    <t>BS20260408-0282</t>
  </si>
  <si>
    <t>BS20260408-0177</t>
  </si>
  <si>
    <t>73841</t>
  </si>
  <si>
    <t>BS20260403-0145</t>
  </si>
  <si>
    <t>BS20260403-0144</t>
  </si>
  <si>
    <t>BS20260403-0147</t>
  </si>
  <si>
    <t>BS20260403-0146</t>
  </si>
  <si>
    <t>OOLU2324486800</t>
  </si>
  <si>
    <t xml:space="preserve">SHANGHAI PORT               </t>
  </si>
  <si>
    <t>BS20260403-0153</t>
  </si>
  <si>
    <t>BS20260403-0152</t>
  </si>
  <si>
    <t>HANSA FRESENBURG</t>
  </si>
  <si>
    <t>099N</t>
  </si>
  <si>
    <t>BS20260403-0151</t>
  </si>
  <si>
    <t>BS20260403-0150</t>
  </si>
  <si>
    <t>COAU7268176050</t>
  </si>
  <si>
    <t>BS20260403-1122</t>
  </si>
  <si>
    <t>BS20260403-1121</t>
  </si>
  <si>
    <t>COAU7268220780</t>
  </si>
  <si>
    <t xml:space="preserve">NHAVASHEVA PORT             </t>
  </si>
  <si>
    <t>BS20260407-0568</t>
  </si>
  <si>
    <t>BS20260407-0567</t>
  </si>
  <si>
    <t>BS20260416-1072</t>
  </si>
  <si>
    <t>BS20260416-1071</t>
  </si>
  <si>
    <t>Nongpho Ratchaburi DairyCooperative</t>
  </si>
  <si>
    <t>BS20260416-1286</t>
  </si>
  <si>
    <t>BS20260416-1283</t>
  </si>
  <si>
    <t>OOLU2325463790</t>
  </si>
  <si>
    <t>BS20260411-0111</t>
  </si>
  <si>
    <t>BS20260411-0110</t>
  </si>
  <si>
    <t>06-Container stuffed</t>
  </si>
  <si>
    <t>SGNCW26010558</t>
  </si>
  <si>
    <t>BS20260413-0238</t>
  </si>
  <si>
    <t>BS20260413-0206</t>
  </si>
  <si>
    <t>BSGNC26010558</t>
  </si>
  <si>
    <t>Hương</t>
  </si>
  <si>
    <t>BS20260423-1283</t>
  </si>
  <si>
    <t>BS20260423-1282</t>
  </si>
  <si>
    <t>BS20260415-1132</t>
  </si>
  <si>
    <t>BS20260415-1131</t>
  </si>
  <si>
    <t>0558-096S</t>
  </si>
  <si>
    <t>620S</t>
  </si>
  <si>
    <t>OOLU2323240300</t>
  </si>
  <si>
    <t>BS20260409-0246</t>
  </si>
  <si>
    <t>BS20260409-0243</t>
  </si>
  <si>
    <t>BS20260408-0031</t>
  </si>
  <si>
    <t>BS20260408-0030</t>
  </si>
  <si>
    <t>SGNG83717500</t>
  </si>
  <si>
    <t>BS20260410-0252</t>
  </si>
  <si>
    <t>BS20260410-0251</t>
  </si>
  <si>
    <t>290W</t>
  </si>
  <si>
    <t>106643</t>
  </si>
  <si>
    <t>BS20260410-0264</t>
  </si>
  <si>
    <t>BS20260410-0259</t>
  </si>
  <si>
    <t>SGNG83734400</t>
  </si>
  <si>
    <t>SGNG77761700</t>
  </si>
  <si>
    <t>BS20260415-1110</t>
  </si>
  <si>
    <t>BS20260415-1109</t>
  </si>
  <si>
    <t>375W</t>
  </si>
  <si>
    <t>BS20260415-1112</t>
  </si>
  <si>
    <t>BS20260415-1111</t>
  </si>
  <si>
    <t>SGNG77762800</t>
  </si>
  <si>
    <t>BS20260416-0536</t>
  </si>
  <si>
    <t>BS20260416-0535</t>
  </si>
  <si>
    <t>SGNG77763900</t>
  </si>
  <si>
    <t>BS20260410-0866</t>
  </si>
  <si>
    <t>BS20260410-0865</t>
  </si>
  <si>
    <t>SGNG83736600</t>
  </si>
  <si>
    <t>SGNG80486500</t>
  </si>
  <si>
    <t>BS20260409-0226</t>
  </si>
  <si>
    <t>BS20260409-0225</t>
  </si>
  <si>
    <t>BS20260410-0139</t>
  </si>
  <si>
    <t>BS20260410-0138</t>
  </si>
  <si>
    <t>SGNG79667700</t>
  </si>
  <si>
    <t>BS20260409-0228</t>
  </si>
  <si>
    <t>BS20260409-0227</t>
  </si>
  <si>
    <t>SGNG71193700</t>
  </si>
  <si>
    <t>BS20260413-0242</t>
  </si>
  <si>
    <t>BS20260405-0031</t>
  </si>
  <si>
    <t>BS20260411-0161</t>
  </si>
  <si>
    <t>BS20260411-0160</t>
  </si>
  <si>
    <t>BS20260405-0151</t>
  </si>
  <si>
    <t>BS20260405-0150</t>
  </si>
  <si>
    <t>BS20260405-0153</t>
  </si>
  <si>
    <t>BS20260405-0152</t>
  </si>
  <si>
    <t>BS20260405-0155</t>
  </si>
  <si>
    <t>BS20260405-0154</t>
  </si>
  <si>
    <t>209W</t>
  </si>
  <si>
    <t>BS20260405-0149</t>
  </si>
  <si>
    <t>BS20260405-0148</t>
  </si>
  <si>
    <t>BS20260424-0723</t>
  </si>
  <si>
    <t>BS20260424-0714</t>
  </si>
  <si>
    <t>BS20260417-0171</t>
  </si>
  <si>
    <t>BS20260417-0170</t>
  </si>
  <si>
    <t>OOLU2325829000</t>
  </si>
  <si>
    <t>BS20260415-1127</t>
  </si>
  <si>
    <t>BS20260415-1126</t>
  </si>
  <si>
    <t>BS20260413-0174</t>
  </si>
  <si>
    <t>BS20260412-0069</t>
  </si>
  <si>
    <t>235600622530</t>
  </si>
  <si>
    <t>106B</t>
  </si>
  <si>
    <t>BS20260415-1134</t>
  </si>
  <si>
    <t>BS20260415-1133</t>
  </si>
  <si>
    <t>BS20260413-0192</t>
  </si>
  <si>
    <t>BS20260413-0191</t>
  </si>
  <si>
    <t>113612</t>
  </si>
  <si>
    <t>BS20260413-0194</t>
  </si>
  <si>
    <t>BS20260413-0193</t>
  </si>
  <si>
    <t>BS20260413-0203</t>
  </si>
  <si>
    <t>BS20260413-0202</t>
  </si>
  <si>
    <t>BS20260413-0205</t>
  </si>
  <si>
    <t>BS20260413-0204</t>
  </si>
  <si>
    <t>BS20260413-0201</t>
  </si>
  <si>
    <t>BS20260413-0199</t>
  </si>
  <si>
    <t>BS20260413-0187</t>
  </si>
  <si>
    <t>BS20260413-0186</t>
  </si>
  <si>
    <t>BS20260409-0281</t>
  </si>
  <si>
    <t>BS20260409-0277</t>
  </si>
  <si>
    <t>1735-009N</t>
  </si>
  <si>
    <t>BS20260409-0283</t>
  </si>
  <si>
    <t>BS20260409-0282</t>
  </si>
  <si>
    <t>Del Monte Philippines, Inc</t>
  </si>
  <si>
    <t>SSGNA017650</t>
  </si>
  <si>
    <t>SSGNA017655</t>
  </si>
  <si>
    <t>BS20260407-0074</t>
  </si>
  <si>
    <t>BS20260407-0072</t>
  </si>
  <si>
    <t>BS20260406-0138</t>
  </si>
  <si>
    <t>BS20260406-0137</t>
  </si>
  <si>
    <t>ONEYSGNG77621900</t>
  </si>
  <si>
    <t>BS20260406-0106</t>
  </si>
  <si>
    <t>BS20260406-0105</t>
  </si>
  <si>
    <t>SGNG77621900</t>
  </si>
  <si>
    <t xml:space="preserve">HAIAN VIEW </t>
  </si>
  <si>
    <t>110012</t>
  </si>
  <si>
    <t>COAU7267527830</t>
  </si>
  <si>
    <t>BS20260403-0172</t>
  </si>
  <si>
    <t>BS20260403-0171</t>
  </si>
  <si>
    <t>73842</t>
  </si>
  <si>
    <t>BS20260403-0176</t>
  </si>
  <si>
    <t>BS20260403-0175</t>
  </si>
  <si>
    <t>BS20260403-0174</t>
  </si>
  <si>
    <t>BS20260403-0173</t>
  </si>
  <si>
    <t>COAU7267527832</t>
  </si>
  <si>
    <t>BS20260403-0196</t>
  </si>
  <si>
    <t>BS20260403-0195</t>
  </si>
  <si>
    <t>73839</t>
  </si>
  <si>
    <t>BS20260403-0198</t>
  </si>
  <si>
    <t>BS20260403-0197</t>
  </si>
  <si>
    <t>BS20260403-0214</t>
  </si>
  <si>
    <t>BS20260403-0213</t>
  </si>
  <si>
    <t>BS20260403-0210</t>
  </si>
  <si>
    <t>BS20260403-0209</t>
  </si>
  <si>
    <t>BS20260403-0216</t>
  </si>
  <si>
    <t>BS20260403-0215</t>
  </si>
  <si>
    <t>BS20260407-0595</t>
  </si>
  <si>
    <t>BS20260407-0594</t>
  </si>
  <si>
    <t>cont mùi</t>
  </si>
  <si>
    <t>Hiệp</t>
  </si>
  <si>
    <t>BS20260421-0157</t>
  </si>
  <si>
    <t>BS20260421-0156</t>
  </si>
  <si>
    <t>BS20260421-0255</t>
  </si>
  <si>
    <t>BS20260421-0254</t>
  </si>
  <si>
    <t>08-Container Gated-in at Port</t>
  </si>
  <si>
    <t>COAU7267759699</t>
  </si>
  <si>
    <t>BS20260421-0243</t>
  </si>
  <si>
    <t>BS20260421-0242</t>
  </si>
  <si>
    <t>W242</t>
  </si>
  <si>
    <t>BS20260421-0257</t>
  </si>
  <si>
    <t>BS20260421-0256</t>
  </si>
  <si>
    <t>BS20260423-0096</t>
  </si>
  <si>
    <t>BS20260423-0095</t>
  </si>
  <si>
    <t>BS20260407-0677</t>
  </si>
  <si>
    <t>BS20260407-0676</t>
  </si>
  <si>
    <t>BS20260408-0062</t>
  </si>
  <si>
    <t>BS20260408-0061</t>
  </si>
  <si>
    <t>BSGNC26009490</t>
  </si>
  <si>
    <t>BS20260408-0064</t>
  </si>
  <si>
    <t>BS20260408-0063</t>
  </si>
  <si>
    <t>BSGNC26009491</t>
  </si>
  <si>
    <t>BS20260408-0060</t>
  </si>
  <si>
    <t>BS20260408-0059</t>
  </si>
  <si>
    <t>BSGNC26009492</t>
  </si>
  <si>
    <t>COAU7267527831</t>
  </si>
  <si>
    <t>BS20260407-0422</t>
  </si>
  <si>
    <t>BS20260407-0414</t>
  </si>
  <si>
    <t>73840</t>
  </si>
  <si>
    <t>BS20260407-0423</t>
  </si>
  <si>
    <t>BS20260407-0415</t>
  </si>
  <si>
    <t>BS20260407-0421</t>
  </si>
  <si>
    <t>BS20260407-0413</t>
  </si>
  <si>
    <t>BS20260407-0427</t>
  </si>
  <si>
    <t>BS20260407-0419</t>
  </si>
  <si>
    <t>COAU7267527843</t>
  </si>
  <si>
    <t>BS20260407-0428</t>
  </si>
  <si>
    <t>BS20260407-0420</t>
  </si>
  <si>
    <t>73843</t>
  </si>
  <si>
    <t>BS20260407-0426</t>
  </si>
  <si>
    <t>BS20260407-0418</t>
  </si>
  <si>
    <t>BS20260407-0424</t>
  </si>
  <si>
    <t>BS20260407-0416</t>
  </si>
  <si>
    <t>BS20260407-0425</t>
  </si>
  <si>
    <t>BS20260407-0417</t>
  </si>
  <si>
    <t>BS20260414-1284</t>
  </si>
  <si>
    <t>BS20260414-1283</t>
  </si>
  <si>
    <t>BS20260414-1286</t>
  </si>
  <si>
    <t>BS20260414-1285</t>
  </si>
  <si>
    <t>BS20260413-0965</t>
  </si>
  <si>
    <t>BS20260408-0182</t>
  </si>
  <si>
    <t>BS20260414-1314</t>
  </si>
  <si>
    <t>BS20260414-1313</t>
  </si>
  <si>
    <t>BS20260416-1300</t>
  </si>
  <si>
    <t>BS20260416-1297</t>
  </si>
  <si>
    <t>BS20260408-0370</t>
  </si>
  <si>
    <t>BS20260408-0369</t>
  </si>
  <si>
    <t>BS20260411-0213</t>
  </si>
  <si>
    <t>BS20260411-0212</t>
  </si>
  <si>
    <t>BS20260407-0104</t>
  </si>
  <si>
    <t>BS20260407-0103</t>
  </si>
  <si>
    <t>Phí STO</t>
  </si>
  <si>
    <t>SGNCW26009516</t>
  </si>
  <si>
    <t>BS20260408-0327</t>
  </si>
  <si>
    <t>BS20260408-0321</t>
  </si>
  <si>
    <t>BSGNC26009516</t>
  </si>
  <si>
    <t>103S</t>
  </si>
  <si>
    <t>28785</t>
  </si>
  <si>
    <t>BS20260408-0334</t>
  </si>
  <si>
    <t>BS20260408-0333</t>
  </si>
  <si>
    <t>BSGNC26009517</t>
  </si>
  <si>
    <t>BS20260408-0336</t>
  </si>
  <si>
    <t>BS20260408-0335</t>
  </si>
  <si>
    <t>BSGNC26009518</t>
  </si>
  <si>
    <t>BS20260408-0338</t>
  </si>
  <si>
    <t>BS20260408-0337</t>
  </si>
  <si>
    <t>BSGNC26009519</t>
  </si>
  <si>
    <t>SGNCW26010771</t>
  </si>
  <si>
    <t xml:space="preserve">Frisian Flag Indonesia, PT         </t>
  </si>
  <si>
    <t>BS20260408-0340</t>
  </si>
  <si>
    <t>BS20260408-0339</t>
  </si>
  <si>
    <t>BSGNC26010771</t>
  </si>
  <si>
    <t>28783</t>
  </si>
  <si>
    <t>BS20260409-0393</t>
  </si>
  <si>
    <t>BS20260409-0392</t>
  </si>
  <si>
    <t>BSGNC26011320</t>
  </si>
  <si>
    <t>BS20260409-0397</t>
  </si>
  <si>
    <t>BS20260409-0396</t>
  </si>
  <si>
    <t>BSGNC26011321</t>
  </si>
  <si>
    <t>SGNCW26011322</t>
  </si>
  <si>
    <t>BS20260409-0400</t>
  </si>
  <si>
    <t>BS20260409-0399</t>
  </si>
  <si>
    <t>BSGNC26011323</t>
  </si>
  <si>
    <t>28784</t>
  </si>
  <si>
    <t>BS20260409-0405</t>
  </si>
  <si>
    <t>BS20260409-0404</t>
  </si>
  <si>
    <t>BSGNC26011324</t>
  </si>
  <si>
    <t>BS20260409-0414</t>
  </si>
  <si>
    <t>BS20260409-0413</t>
  </si>
  <si>
    <t>BSGNC26011325</t>
  </si>
  <si>
    <t>BS20260409-0422</t>
  </si>
  <si>
    <t>BS20260409-0421</t>
  </si>
  <si>
    <t>BSGNC26011322</t>
  </si>
  <si>
    <t>BS20260409-0288</t>
  </si>
  <si>
    <t>BS20260409-0285</t>
  </si>
  <si>
    <t>BS20260409-0271</t>
  </si>
  <si>
    <t>BS20260409-0290</t>
  </si>
  <si>
    <t>BS20260409-0289</t>
  </si>
  <si>
    <t>BS20260409-0292</t>
  </si>
  <si>
    <t>BS20260409-0291</t>
  </si>
  <si>
    <t>BS20260409-0251</t>
  </si>
  <si>
    <t>BS20260409-0252</t>
  </si>
  <si>
    <t>BS20260409-0286</t>
  </si>
  <si>
    <t>BS20260409-0284</t>
  </si>
  <si>
    <t>BS20260409-0257</t>
  </si>
  <si>
    <t>BS20260409-0261</t>
  </si>
  <si>
    <t>BS20260409-0262</t>
  </si>
  <si>
    <t>BS20260409-0263</t>
  </si>
  <si>
    <t>BS20260409-0242</t>
  </si>
  <si>
    <t>BS20260409-0241</t>
  </si>
  <si>
    <t>BS20260409-0230</t>
  </si>
  <si>
    <t>BS20260409-0229</t>
  </si>
  <si>
    <t>SGNG71192600</t>
  </si>
  <si>
    <t>OOLU2325072580</t>
  </si>
  <si>
    <t xml:space="preserve">Kalimantan Kelapa Jaya. PT         </t>
  </si>
  <si>
    <t xml:space="preserve">PONTIANAK PORT              </t>
  </si>
  <si>
    <t>BS20260415-0620</t>
  </si>
  <si>
    <t>BS20260415-0097</t>
  </si>
  <si>
    <t>OOLU2324459710</t>
  </si>
  <si>
    <t>BS20260414-1291</t>
  </si>
  <si>
    <t>BS20260414-1290</t>
  </si>
  <si>
    <t>Có phí STO hạ sớm 118,620 VND</t>
  </si>
  <si>
    <t>BS20260414-1300</t>
  </si>
  <si>
    <t>BS20260414-1298</t>
  </si>
  <si>
    <t>BS20260410-0146</t>
  </si>
  <si>
    <t>BS20260410-0144</t>
  </si>
  <si>
    <t>BS20260410-0133</t>
  </si>
  <si>
    <t>BS20260410-0106</t>
  </si>
  <si>
    <t>BS20260410-0134</t>
  </si>
  <si>
    <t>BS20260410-0105</t>
  </si>
  <si>
    <t>BS20260410-0132</t>
  </si>
  <si>
    <t>BS20260410-0114</t>
  </si>
  <si>
    <t>BS20260410-0124</t>
  </si>
  <si>
    <t>BS20260410-0107</t>
  </si>
  <si>
    <t>BS20260410-0125</t>
  </si>
  <si>
    <t>BS20260410-0108</t>
  </si>
  <si>
    <t>BS20260410-0126</t>
  </si>
  <si>
    <t>BS20260410-0109</t>
  </si>
  <si>
    <t>BS20260410-0127</t>
  </si>
  <si>
    <t>BS20260410-0110</t>
  </si>
  <si>
    <t>BS20260410-0128</t>
  </si>
  <si>
    <t>BS20260410-0111</t>
  </si>
  <si>
    <t>BS20260410-0129</t>
  </si>
  <si>
    <t>BS20260410-0112</t>
  </si>
  <si>
    <t>BS20260410-0122</t>
  </si>
  <si>
    <t>BS20260410-0118</t>
  </si>
  <si>
    <t>BS20260410-0123</t>
  </si>
  <si>
    <t>BS20260410-0104</t>
  </si>
  <si>
    <t>BS20260410-0130</t>
  </si>
  <si>
    <t>BS20260410-0113</t>
  </si>
  <si>
    <t>BS20260409-0232</t>
  </si>
  <si>
    <t>BS20260409-0231</t>
  </si>
  <si>
    <t>SGNG71194800</t>
  </si>
  <si>
    <t>MEDUR7511740</t>
  </si>
  <si>
    <t xml:space="preserve">Ceylon Cold Stores PLC             </t>
  </si>
  <si>
    <t>BS20260409-0512</t>
  </si>
  <si>
    <t>BS20260409-0511</t>
  </si>
  <si>
    <t>EBKG16464832</t>
  </si>
  <si>
    <t>MSCU</t>
  </si>
  <si>
    <t>MSC LEIGH</t>
  </si>
  <si>
    <t>HR614A</t>
  </si>
  <si>
    <t>MALAYSIA</t>
  </si>
  <si>
    <t>KLANG VALLEY</t>
  </si>
  <si>
    <t>BS20260414-0329</t>
  </si>
  <si>
    <t>BS20260414-0328</t>
  </si>
  <si>
    <t>BS20260414-1326</t>
  </si>
  <si>
    <t>BS20260414-1325</t>
  </si>
  <si>
    <t>BS20260414-1324</t>
  </si>
  <si>
    <t>BS20260414-1317</t>
  </si>
  <si>
    <t>BS20260414-1329</t>
  </si>
  <si>
    <t>BS20260414-1327</t>
  </si>
  <si>
    <t>BS20260420-0734</t>
  </si>
  <si>
    <t>BS20260420-0728</t>
  </si>
  <si>
    <t>KMTC INCHEON</t>
  </si>
  <si>
    <t>2604N</t>
  </si>
  <si>
    <t>SGNCW26011345</t>
  </si>
  <si>
    <t>BS20260420-1072</t>
  </si>
  <si>
    <t>BS20260420-1071</t>
  </si>
  <si>
    <t>BSGNC26011345</t>
  </si>
  <si>
    <t>2611N</t>
  </si>
  <si>
    <t>COAU7267447473</t>
  </si>
  <si>
    <t>BS20260421-0246</t>
  </si>
  <si>
    <t>BS20260421-0244</t>
  </si>
  <si>
    <t>BS20260415-0060</t>
  </si>
  <si>
    <t>BS20260415-0059</t>
  </si>
  <si>
    <t>BS20260415-0155</t>
  </si>
  <si>
    <t>BS20260415-0154</t>
  </si>
  <si>
    <t>BS20260413-0078</t>
  </si>
  <si>
    <t>BS20260413-0077</t>
  </si>
  <si>
    <t>COAU7267749420</t>
  </si>
  <si>
    <t>BS20260414-0026</t>
  </si>
  <si>
    <t>BS20260414-0020</t>
  </si>
  <si>
    <t>070S</t>
  </si>
  <si>
    <t>BS20260414-0027</t>
  </si>
  <si>
    <t>BS20260414-0021</t>
  </si>
  <si>
    <t>BS20260414-0029</t>
  </si>
  <si>
    <t>BS20260414-0023</t>
  </si>
  <si>
    <t>BS20260414-0030</t>
  </si>
  <si>
    <t>BS20260414-0024</t>
  </si>
  <si>
    <t>COAU7267749480</t>
  </si>
  <si>
    <t>BS20260414-0031</t>
  </si>
  <si>
    <t>BS20260414-0025</t>
  </si>
  <si>
    <t>COAU7267749426</t>
  </si>
  <si>
    <t>BS20260414-0063</t>
  </si>
  <si>
    <t>BS20260414-0053</t>
  </si>
  <si>
    <t>BS20260414-0064</t>
  </si>
  <si>
    <t>BS20260414-0054</t>
  </si>
  <si>
    <t>BS20260414-0061</t>
  </si>
  <si>
    <t>BS20260414-0051</t>
  </si>
  <si>
    <t>BS20260414-0062</t>
  </si>
  <si>
    <t>BS20260414-0052</t>
  </si>
  <si>
    <t>COAU7267749429</t>
  </si>
  <si>
    <t>BS20260414-0066</t>
  </si>
  <si>
    <t>BS20260414-0056</t>
  </si>
  <si>
    <t>BS20260414-0067</t>
  </si>
  <si>
    <t>BS20260414-0057</t>
  </si>
  <si>
    <t>BS20260414-0068</t>
  </si>
  <si>
    <t>BS20260414-0058</t>
  </si>
  <si>
    <t>BS20260414-0070</t>
  </si>
  <si>
    <t>BS20260414-0060</t>
  </si>
  <si>
    <t>ONEYSGNG85546700</t>
  </si>
  <si>
    <t>BS20260413-0945</t>
  </si>
  <si>
    <t>BS20260413-0944</t>
  </si>
  <si>
    <t>SGNG85546700</t>
  </si>
  <si>
    <t>BS20260422-0137</t>
  </si>
  <si>
    <t>BS20260421-1434</t>
  </si>
  <si>
    <t>BSGNC26011983</t>
  </si>
  <si>
    <t>1034N</t>
  </si>
  <si>
    <t>BS20260419-0192</t>
  </si>
  <si>
    <t>BS20260419-0191</t>
  </si>
  <si>
    <t>072S</t>
  </si>
  <si>
    <t>MEDUR7546068</t>
  </si>
  <si>
    <t>BS20260416-0239</t>
  </si>
  <si>
    <t>BS20260416-0238</t>
  </si>
  <si>
    <t>EBKG16525972</t>
  </si>
  <si>
    <t>MSC BERYL</t>
  </si>
  <si>
    <t>QB616W</t>
  </si>
  <si>
    <t>MEDUR7598010</t>
  </si>
  <si>
    <t>BS20260416-0242</t>
  </si>
  <si>
    <t>BS20260416-0240</t>
  </si>
  <si>
    <t>EBKG16525973</t>
  </si>
  <si>
    <t>BS20260416-0244</t>
  </si>
  <si>
    <t>BS20260416-0243</t>
  </si>
  <si>
    <t>EBKG16525974</t>
  </si>
  <si>
    <t>235600642450</t>
  </si>
  <si>
    <t>BS20260416-0518</t>
  </si>
  <si>
    <t>BS20260416-0516</t>
  </si>
  <si>
    <t>BS20260418-0129</t>
  </si>
  <si>
    <t>BS20260414-0220</t>
  </si>
  <si>
    <t>0534-090S</t>
  </si>
  <si>
    <t>BS20260418-0130</t>
  </si>
  <si>
    <t>BS20260414-0249</t>
  </si>
  <si>
    <t>BS20260417-0531</t>
  </si>
  <si>
    <t>BS20260414-0222</t>
  </si>
  <si>
    <t>BS20260417-0191</t>
  </si>
  <si>
    <t>BS20260417-0173</t>
  </si>
  <si>
    <t>BS20260422-0178</t>
  </si>
  <si>
    <t>BS20260414-0258</t>
  </si>
  <si>
    <t>235600615193</t>
  </si>
  <si>
    <t>BS20260415-1102</t>
  </si>
  <si>
    <t>BS20260415-1101</t>
  </si>
  <si>
    <t>235600615207</t>
  </si>
  <si>
    <t>BS20260415-1104</t>
  </si>
  <si>
    <t>BS20260415-1103</t>
  </si>
  <si>
    <t>BS20260415-1106</t>
  </si>
  <si>
    <t>BS20260415-1105</t>
  </si>
  <si>
    <t>235600615185</t>
  </si>
  <si>
    <t>COAU7267447472</t>
  </si>
  <si>
    <t>BS20260421-0049</t>
  </si>
  <si>
    <t>BS20260414-0255</t>
  </si>
  <si>
    <t>BS20260421-0054</t>
  </si>
  <si>
    <t>BS20260414-0213</t>
  </si>
  <si>
    <t>SGNCW26012131</t>
  </si>
  <si>
    <t>BS20260416-0586</t>
  </si>
  <si>
    <t>BS20260416-0585</t>
  </si>
  <si>
    <t>BSGNC26012134</t>
  </si>
  <si>
    <t>0214S</t>
  </si>
  <si>
    <t>30643</t>
  </si>
  <si>
    <t>BS20260416-0607</t>
  </si>
  <si>
    <t>BS20260416-0604</t>
  </si>
  <si>
    <t>BSGNC26012131</t>
  </si>
  <si>
    <t>BS20260416-0608</t>
  </si>
  <si>
    <t>BS20260416-0605</t>
  </si>
  <si>
    <t>BSGNC26012132</t>
  </si>
  <si>
    <t>SGNCB26012492</t>
  </si>
  <si>
    <t xml:space="preserve">Dabur Nepal Pvt. Ltd.              </t>
  </si>
  <si>
    <t xml:space="preserve">Nepal          </t>
  </si>
  <si>
    <t xml:space="preserve">KOLKATA                     </t>
  </si>
  <si>
    <t>BS20260416-1477</t>
  </si>
  <si>
    <t>BS20260416-1474</t>
  </si>
  <si>
    <t>BSGNC26012492</t>
  </si>
  <si>
    <t>BS20260416-0578</t>
  </si>
  <si>
    <t>BS20260416-0575</t>
  </si>
  <si>
    <t>COAU7267749424</t>
  </si>
  <si>
    <t>BS20260414-0072</t>
  </si>
  <si>
    <t>BS20260414-0071</t>
  </si>
  <si>
    <t>BS20260414-0069</t>
  </si>
  <si>
    <t>BS20260414-0059</t>
  </si>
  <si>
    <t>05.1-Container planned for stuffing 24/04</t>
  </si>
  <si>
    <t>PHNOMPENH</t>
  </si>
  <si>
    <t>BS20260423-0300</t>
  </si>
  <si>
    <t>BS20260423-0299</t>
  </si>
  <si>
    <t>SGNG90165700</t>
  </si>
  <si>
    <t>292W</t>
  </si>
  <si>
    <t>SGNCW2601213301</t>
  </si>
  <si>
    <t>BS20260416-0609</t>
  </si>
  <si>
    <t>BS20260416-0606</t>
  </si>
  <si>
    <t>BSGNC26012133</t>
  </si>
  <si>
    <t>30642</t>
  </si>
  <si>
    <t>BS20260417-0245</t>
  </si>
  <si>
    <t>BS20260417-0244</t>
  </si>
  <si>
    <t>616S</t>
  </si>
  <si>
    <t>160248</t>
  </si>
  <si>
    <t>BS20260417-0194</t>
  </si>
  <si>
    <t>BS20260417-0176</t>
  </si>
  <si>
    <t>BS20260417-0530</t>
  </si>
  <si>
    <t>BS20260414-0251</t>
  </si>
  <si>
    <t>BS20260417-0195</t>
  </si>
  <si>
    <t>BS20260417-0177</t>
  </si>
  <si>
    <t>BS20260417-0196</t>
  </si>
  <si>
    <t>BS20260417-0178</t>
  </si>
  <si>
    <t>BS20260417-0197</t>
  </si>
  <si>
    <t>BS20260417-0179</t>
  </si>
  <si>
    <t>BS20260417-0198</t>
  </si>
  <si>
    <t>BS20260417-0180</t>
  </si>
  <si>
    <t>BS20260417-0199</t>
  </si>
  <si>
    <t>BS20260417-0181</t>
  </si>
  <si>
    <t>BS20260417-0051</t>
  </si>
  <si>
    <t>BS20260417-0050</t>
  </si>
  <si>
    <t>BS20260417-0192</t>
  </si>
  <si>
    <t>BS20260417-0174</t>
  </si>
  <si>
    <t>BS20260417-0193</t>
  </si>
  <si>
    <t>BS20260417-0175</t>
  </si>
  <si>
    <t>BS20260417-0252</t>
  </si>
  <si>
    <t>BS20260417-0249</t>
  </si>
  <si>
    <t>BS20260417-0253</t>
  </si>
  <si>
    <t>BS20260417-0250</t>
  </si>
  <si>
    <t>BS20260417-0254</t>
  </si>
  <si>
    <t>BS20260417-0251</t>
  </si>
  <si>
    <t>SGNCW26012135</t>
  </si>
  <si>
    <t>BS20260417-0260</t>
  </si>
  <si>
    <t>BS20260417-0259</t>
  </si>
  <si>
    <t>BSGNC26012135</t>
  </si>
  <si>
    <t>BS20260418-0201</t>
  </si>
  <si>
    <t>BS20260418-0198</t>
  </si>
  <si>
    <t>BSGNC26012517</t>
  </si>
  <si>
    <t>BS20260418-0202</t>
  </si>
  <si>
    <t>BS20260418-0200</t>
  </si>
  <si>
    <t>BSGNC26012518</t>
  </si>
  <si>
    <t>BS20260423-0287</t>
  </si>
  <si>
    <t>BS20260423-0286</t>
  </si>
  <si>
    <t>SGNG90170300</t>
  </si>
  <si>
    <t>BS20260420-1074</t>
  </si>
  <si>
    <t>BS20260420-1073</t>
  </si>
  <si>
    <t>BSGNC26012657</t>
  </si>
  <si>
    <t>SGNG76310300</t>
  </si>
  <si>
    <t>BS20260419-0196</t>
  </si>
  <si>
    <t>BS20260419-0195</t>
  </si>
  <si>
    <t>HAIAN ALFA</t>
  </si>
  <si>
    <t>076S</t>
  </si>
  <si>
    <t>BS20260418-0091</t>
  </si>
  <si>
    <t>BS20260418-0090</t>
  </si>
  <si>
    <t>ERAMUS CHIEF</t>
  </si>
  <si>
    <t>BS20260420-0184</t>
  </si>
  <si>
    <t>BS20260417-0136</t>
  </si>
  <si>
    <t>BS20260418-0133</t>
  </si>
  <si>
    <t>BS20260418-0132</t>
  </si>
  <si>
    <t>BS20260418-0135</t>
  </si>
  <si>
    <t>BS20260418-0134</t>
  </si>
  <si>
    <t>OOLU2324069050</t>
  </si>
  <si>
    <t>BS20260419-0202</t>
  </si>
  <si>
    <t>BS20260419-0199</t>
  </si>
  <si>
    <t>BS20260421-0058</t>
  </si>
  <si>
    <t>BS20260421-0057</t>
  </si>
  <si>
    <t>BS20260420-0809</t>
  </si>
  <si>
    <t>BS20260420-0808</t>
  </si>
  <si>
    <t>MEDUR7579432</t>
  </si>
  <si>
    <t>BS20260420-0837</t>
  </si>
  <si>
    <t>BS20260420-0836</t>
  </si>
  <si>
    <t>EBKG16596578</t>
  </si>
  <si>
    <t>235600639122</t>
  </si>
  <si>
    <t>100A</t>
  </si>
  <si>
    <t>235600639149</t>
  </si>
  <si>
    <t>235600639165</t>
  </si>
  <si>
    <t>MEDUR7545920</t>
  </si>
  <si>
    <t>BS20260419-0198</t>
  </si>
  <si>
    <t>BS20260419-0197</t>
  </si>
  <si>
    <t>EBKG16525970</t>
  </si>
  <si>
    <t>BS20260417-0265</t>
  </si>
  <si>
    <t>BS20260417-0117</t>
  </si>
  <si>
    <t>EBKG16525971</t>
  </si>
  <si>
    <t>Tobe add</t>
  </si>
  <si>
    <t>BS20260423-1270</t>
  </si>
  <si>
    <t>BS20260423-1269</t>
  </si>
  <si>
    <t>055A</t>
  </si>
  <si>
    <t>Tobe add more</t>
  </si>
  <si>
    <t>Tetra Pak India Private Limited</t>
  </si>
  <si>
    <t>Mumbai Air port</t>
  </si>
  <si>
    <t>SSGNA017767</t>
  </si>
  <si>
    <t>NAKHONPATHOM</t>
  </si>
  <si>
    <t>BS20260419-0194</t>
  </si>
  <si>
    <t>BS20260419-0193</t>
  </si>
  <si>
    <t>SGNG87740500</t>
  </si>
  <si>
    <t>NYK FUJI</t>
  </si>
  <si>
    <t>0137W</t>
  </si>
  <si>
    <t xml:space="preserve">CC6473686629 </t>
  </si>
  <si>
    <t>106E</t>
  </si>
  <si>
    <t>02-Booking requested</t>
  </si>
  <si>
    <t>OOLU2326390460</t>
  </si>
  <si>
    <t>BS20260422-0172</t>
  </si>
  <si>
    <t>BS20260422-0171</t>
  </si>
  <si>
    <t>ONEYSGNG78104600</t>
  </si>
  <si>
    <t xml:space="preserve">CHENNAI PORT                </t>
  </si>
  <si>
    <t>BS20260417-0162</t>
  </si>
  <si>
    <t>BS20260417-0161</t>
  </si>
  <si>
    <t>SGNG78104600</t>
  </si>
  <si>
    <t>235600622522</t>
  </si>
  <si>
    <t>BS20260423-1286</t>
  </si>
  <si>
    <t>BS20260423-1285</t>
  </si>
  <si>
    <t>BS20260425-0290</t>
  </si>
  <si>
    <t>BS20260425-0289</t>
  </si>
  <si>
    <t>0559-051S</t>
  </si>
  <si>
    <t>BS20260416-1296</t>
  </si>
  <si>
    <t>BS20260416-1295</t>
  </si>
  <si>
    <t>BS20260420-0014</t>
  </si>
  <si>
    <t>BS20260420-0013</t>
  </si>
  <si>
    <t>BS20260420-0010</t>
  </si>
  <si>
    <t>BS20260420-0009</t>
  </si>
  <si>
    <t>COAU7268383770</t>
  </si>
  <si>
    <t>BS20260423-0449</t>
  </si>
  <si>
    <t>BS20260423-0448</t>
  </si>
  <si>
    <t xml:space="preserve">140S </t>
  </si>
  <si>
    <t>ONEYSGNG72435700</t>
  </si>
  <si>
    <t>BS20260420-0185</t>
  </si>
  <si>
    <t>BS20260413-0121</t>
  </si>
  <si>
    <t>SGNG72435700</t>
  </si>
  <si>
    <t>BS20260421-0309</t>
  </si>
  <si>
    <t>BS20260413-0122</t>
  </si>
  <si>
    <t>SGNG72436800</t>
  </si>
  <si>
    <t>BS20260420-0016</t>
  </si>
  <si>
    <t>BS20260420-0015</t>
  </si>
  <si>
    <t>BS20260420-0018</t>
  </si>
  <si>
    <t>BS20260420-0017</t>
  </si>
  <si>
    <t>BS20260424-0283</t>
  </si>
  <si>
    <t>BS20260424-0282</t>
  </si>
  <si>
    <t>OOLU2324873490</t>
  </si>
  <si>
    <t>BS20260420-0214</t>
  </si>
  <si>
    <t>BS20260414-0227</t>
  </si>
  <si>
    <t>MORESBY CHIEF</t>
  </si>
  <si>
    <t>018S</t>
  </si>
  <si>
    <t>BS20260420-0011</t>
  </si>
  <si>
    <t>235600619351</t>
  </si>
  <si>
    <t>OOLU2324873990</t>
  </si>
  <si>
    <t>BS20260421-0197</t>
  </si>
  <si>
    <t>BS20260420-0130</t>
  </si>
  <si>
    <t>235600622556</t>
  </si>
  <si>
    <t>055B</t>
  </si>
  <si>
    <t>235600622548</t>
  </si>
  <si>
    <t>BS20260423-0285</t>
  </si>
  <si>
    <t>BS20260423-0284</t>
  </si>
  <si>
    <t>SGNG90166800</t>
  </si>
  <si>
    <t>BS20260423-0289</t>
  </si>
  <si>
    <t>BS20260423-0288</t>
  </si>
  <si>
    <t>SGNG90167900</t>
  </si>
  <si>
    <t>BS20260423-0291</t>
  </si>
  <si>
    <t>BS20260423-0290</t>
  </si>
  <si>
    <t>SGNG90168300</t>
  </si>
  <si>
    <t>BS20260423-0293</t>
  </si>
  <si>
    <t>BS20260423-0292</t>
  </si>
  <si>
    <t>SGNG90169400</t>
  </si>
  <si>
    <t>BS20260423-1276</t>
  </si>
  <si>
    <t>BS20260423-1273</t>
  </si>
  <si>
    <t>SGNG99658900</t>
  </si>
  <si>
    <t>BS20260423-0467</t>
  </si>
  <si>
    <t>BS20260423-0466</t>
  </si>
  <si>
    <t>SGNG90171400</t>
  </si>
  <si>
    <t>BS20260423-0295</t>
  </si>
  <si>
    <t>BS20260423-0294</t>
  </si>
  <si>
    <t>SGNG90164600</t>
  </si>
  <si>
    <t>BS20260416-1330</t>
  </si>
  <si>
    <t>BS20260410-0090</t>
  </si>
  <si>
    <t>BS20260416-1328</t>
  </si>
  <si>
    <t>BS20260406-0086</t>
  </si>
  <si>
    <t>BS20260416-1327</t>
  </si>
  <si>
    <t>BS20260406-0089</t>
  </si>
  <si>
    <t>BS20260416-1324</t>
  </si>
  <si>
    <t>BS20260406-0090</t>
  </si>
  <si>
    <t>BS20260416-1323</t>
  </si>
  <si>
    <t>BS20260406-0091</t>
  </si>
  <si>
    <t>BS20260416-1320</t>
  </si>
  <si>
    <t>BS20260406-0092</t>
  </si>
  <si>
    <t>BS20260416-1319</t>
  </si>
  <si>
    <t>BS20260406-0093</t>
  </si>
  <si>
    <t>BS20260416-1334</t>
  </si>
  <si>
    <t>BS20260408-0188</t>
  </si>
  <si>
    <t>BS20260416-1332</t>
  </si>
  <si>
    <t>BS20260407-0186</t>
  </si>
  <si>
    <t>BS20260416-1333</t>
  </si>
  <si>
    <t>BS20260408-0184</t>
  </si>
  <si>
    <t>BS20260417-1064</t>
  </si>
  <si>
    <t>BS20260417-1062</t>
  </si>
  <si>
    <t>BS20260417-1066</t>
  </si>
  <si>
    <t>BS20260417-1065</t>
  </si>
  <si>
    <t>BS20260417-1068</t>
  </si>
  <si>
    <t>BS20260417-1067</t>
  </si>
  <si>
    <t>SGNG88873600</t>
  </si>
  <si>
    <t>MOL EXPERIENCE</t>
  </si>
  <si>
    <t>0103W</t>
  </si>
  <si>
    <t>BSGNC26011336</t>
  </si>
  <si>
    <t>621S</t>
  </si>
  <si>
    <t>BS20260420-0183</t>
  </si>
  <si>
    <t>BS20260414-0226</t>
  </si>
  <si>
    <t>SGNG93518500</t>
  </si>
  <si>
    <t>BS20260421-1123</t>
  </si>
  <si>
    <t>BS20260421-1122</t>
  </si>
  <si>
    <t>SEASPAN OSAKA</t>
  </si>
  <si>
    <t>0034W</t>
  </si>
  <si>
    <t>SGNG93519600</t>
  </si>
  <si>
    <t>BS20260420-1066</t>
  </si>
  <si>
    <t>BS20260420-1064</t>
  </si>
  <si>
    <t>SGNG92539700</t>
  </si>
  <si>
    <t>BS20260420-1068</t>
  </si>
  <si>
    <t>BS20260420-1067</t>
  </si>
  <si>
    <t>COAU7267447460</t>
  </si>
  <si>
    <t>BS20260421-0060</t>
  </si>
  <si>
    <t>BS20260421-0059</t>
  </si>
  <si>
    <t>BS20260421-0062</t>
  </si>
  <si>
    <t>BS20260421-0061</t>
  </si>
  <si>
    <t>BS20260421-0122</t>
  </si>
  <si>
    <t>BS20260421-0121</t>
  </si>
  <si>
    <t>BS20260421-0148</t>
  </si>
  <si>
    <t>BS20260421-0146</t>
  </si>
  <si>
    <t>BS20260421-0145</t>
  </si>
  <si>
    <t>BS20260421-0123</t>
  </si>
  <si>
    <t>BS20260421-0150</t>
  </si>
  <si>
    <t>BS20260421-0149</t>
  </si>
  <si>
    <t>BS20260420-0839</t>
  </si>
  <si>
    <t>BS20260420-0838</t>
  </si>
  <si>
    <t>s</t>
  </si>
  <si>
    <t>BS20260420-0813</t>
  </si>
  <si>
    <t>BS20260420-0812</t>
  </si>
  <si>
    <t>BS20260420-0815</t>
  </si>
  <si>
    <t>BS20260420-0814</t>
  </si>
  <si>
    <t>BS20260420-0817</t>
  </si>
  <si>
    <t>BS20260420-0816</t>
  </si>
  <si>
    <t>BS20260420-0811</t>
  </si>
  <si>
    <t>BS20260420-0810</t>
  </si>
  <si>
    <t>SGNG95470400</t>
  </si>
  <si>
    <t>BS20260421-0166</t>
  </si>
  <si>
    <t>BS20260421-0165</t>
  </si>
  <si>
    <t>05.1-Container planned for stuffing 22/04</t>
  </si>
  <si>
    <t>BS20260421-0052</t>
  </si>
  <si>
    <t>BS20260421-0050</t>
  </si>
  <si>
    <t>BS20260421-0053</t>
  </si>
  <si>
    <t>BS20260421-0051</t>
  </si>
  <si>
    <t>BS20260421-0619</t>
  </si>
  <si>
    <t>BS20260421-0617</t>
  </si>
  <si>
    <t>SGNG95473700</t>
  </si>
  <si>
    <t>BS20260421-0882</t>
  </si>
  <si>
    <t>BS20260421-0880</t>
  </si>
  <si>
    <t>BS20260421-1066</t>
  </si>
  <si>
    <t>BS20260421-1061</t>
  </si>
  <si>
    <t>BS20260421-1097</t>
  </si>
  <si>
    <t>BS20260421-1067</t>
  </si>
  <si>
    <t>BS20260421-1137</t>
  </si>
  <si>
    <t>BS20260421-1136</t>
  </si>
  <si>
    <t>BS20260421-1127</t>
  </si>
  <si>
    <t>BS20260421-1126</t>
  </si>
  <si>
    <t>BS20260421-1131</t>
  </si>
  <si>
    <t>BS20260421-1130</t>
  </si>
  <si>
    <t>BS20260421-1135</t>
  </si>
  <si>
    <t>BS20260421-1132</t>
  </si>
  <si>
    <t>BS20260421-1129</t>
  </si>
  <si>
    <t>BS20260421-1128</t>
  </si>
  <si>
    <t>COAU7267992510</t>
  </si>
  <si>
    <t>BS20260421-1472</t>
  </si>
  <si>
    <t>BS20260421-1449</t>
  </si>
  <si>
    <t>140S</t>
  </si>
  <si>
    <t>COAU7267992515</t>
  </si>
  <si>
    <t>BS20260415-0461</t>
  </si>
  <si>
    <t>BS20260415-0460</t>
  </si>
  <si>
    <t>BS20260423-0153</t>
  </si>
  <si>
    <t>BS20260423-0143</t>
  </si>
  <si>
    <t>BS20260421-1473</t>
  </si>
  <si>
    <t>BS20260421-1457</t>
  </si>
  <si>
    <t>BS20260421-1474</t>
  </si>
  <si>
    <t>BS20260421-1458</t>
  </si>
  <si>
    <t>COAU7267992522</t>
  </si>
  <si>
    <t>BS20260421-1475</t>
  </si>
  <si>
    <t>BS20260421-1459</t>
  </si>
  <si>
    <t>BS20260423-0064</t>
  </si>
  <si>
    <t>BS20260423-0054</t>
  </si>
  <si>
    <t>BS20260421-1467</t>
  </si>
  <si>
    <t>BS20260421-1453</t>
  </si>
  <si>
    <t>BS20260421-1463</t>
  </si>
  <si>
    <t>BS20260421-1447</t>
  </si>
  <si>
    <t>COAU7267992511</t>
  </si>
  <si>
    <t>BS20260421-1471</t>
  </si>
  <si>
    <t>BS20260421-1455</t>
  </si>
  <si>
    <t>BS20260421-1470</t>
  </si>
  <si>
    <t>BS20260421-1454</t>
  </si>
  <si>
    <t>BS20260421-1469</t>
  </si>
  <si>
    <t>BS20260421-1452</t>
  </si>
  <si>
    <t>BS20260421-1468</t>
  </si>
  <si>
    <t>BS20260421-1456</t>
  </si>
  <si>
    <t>BS20260414-0065</t>
  </si>
  <si>
    <t>BS20260414-0055</t>
  </si>
  <si>
    <t>BS20260421-1490</t>
  </si>
  <si>
    <t>BS20260421-1487</t>
  </si>
  <si>
    <t>BS20260421-1491</t>
  </si>
  <si>
    <t>BS20260421-1488</t>
  </si>
  <si>
    <t>BS20260421-1489</t>
  </si>
  <si>
    <t>BS20260421-1486</t>
  </si>
  <si>
    <t>BS20260421-1462</t>
  </si>
  <si>
    <t>BS20260421-1446</t>
  </si>
  <si>
    <t>OOLU2326074020</t>
  </si>
  <si>
    <t>BS20260422-0170</t>
  </si>
  <si>
    <t>BS20260422-0169</t>
  </si>
  <si>
    <t>OOLU2326206200</t>
  </si>
  <si>
    <t>BS20260422-0174</t>
  </si>
  <si>
    <t>BS20260422-0173</t>
  </si>
  <si>
    <t>BS20260422-0176</t>
  </si>
  <si>
    <t>BS20260422-0175</t>
  </si>
  <si>
    <t>OTM issue</t>
  </si>
  <si>
    <t>BS20260422-0365</t>
  </si>
  <si>
    <t>BS20260422-0364</t>
  </si>
  <si>
    <t>SYDNEY</t>
  </si>
  <si>
    <t>BS20260422-0354</t>
  </si>
  <si>
    <t>BS20260422-0353</t>
  </si>
  <si>
    <t>BS20260422-0661</t>
  </si>
  <si>
    <t>BS20260422-0658</t>
  </si>
  <si>
    <t>BS20260423-0037</t>
  </si>
  <si>
    <t>BS20260423-0036</t>
  </si>
  <si>
    <t>BS20260423-0052</t>
  </si>
  <si>
    <t>BS20260423-0051</t>
  </si>
  <si>
    <t>BS20260423-0297</t>
  </si>
  <si>
    <t>BS20260423-0296</t>
  </si>
  <si>
    <t>BSGNC26012592</t>
  </si>
  <si>
    <t>02619W</t>
  </si>
  <si>
    <t>NHAVASHEVA PORT</t>
  </si>
  <si>
    <t>BS20260424-0641</t>
  </si>
  <si>
    <t>BS20260424-0130</t>
  </si>
  <si>
    <t>BSGNC26011490</t>
  </si>
  <si>
    <t>BS20260424-0088</t>
  </si>
  <si>
    <t>BS20260424-0087</t>
  </si>
  <si>
    <t>BSGNC26011499</t>
  </si>
  <si>
    <t>BS20260424-0112</t>
  </si>
  <si>
    <t>BS20260424-0102</t>
  </si>
  <si>
    <t>BSGNC26011492</t>
  </si>
  <si>
    <t>BS20260424-0122</t>
  </si>
  <si>
    <t>BS20260424-0121</t>
  </si>
  <si>
    <t>BS20260424-0120</t>
  </si>
  <si>
    <t>BS20260424-0119</t>
  </si>
  <si>
    <t>EVER CLEAR</t>
  </si>
  <si>
    <t>0137-107A</t>
  </si>
  <si>
    <t>BS20260424-0248</t>
  </si>
  <si>
    <t>BS20260424-0247</t>
  </si>
  <si>
    <t>BSGNC26011493</t>
  </si>
  <si>
    <t>BS20260424-0240</t>
  </si>
  <si>
    <t>BS20260424-0239</t>
  </si>
  <si>
    <t>BSGNC26011497</t>
  </si>
  <si>
    <t>BS20260424-0273</t>
  </si>
  <si>
    <t>BS20260424-0272</t>
  </si>
  <si>
    <t>BSGNC26011494</t>
  </si>
  <si>
    <t>BS20260424-0271</t>
  </si>
  <si>
    <t>BS20260424-0269</t>
  </si>
  <si>
    <t>BSGNC26011496</t>
  </si>
  <si>
    <t>BS20260424-0275</t>
  </si>
  <si>
    <t>BS20260424-0274</t>
  </si>
  <si>
    <t>BSGNC26011498</t>
  </si>
  <si>
    <t>BS20260424-0259</t>
  </si>
  <si>
    <t>BS20260424-0258</t>
  </si>
  <si>
    <t>BSGNC26011500</t>
  </si>
  <si>
    <t>BS20260424-0267</t>
  </si>
  <si>
    <t>BS20260424-0263</t>
  </si>
  <si>
    <t>BSGNC26011501</t>
  </si>
  <si>
    <t>BS20260421-1414</t>
  </si>
  <si>
    <t>BS20260421-1413</t>
  </si>
  <si>
    <t>BS20260423-0066</t>
  </si>
  <si>
    <t>BS20260423-0056</t>
  </si>
  <si>
    <t>BSGNC26011335</t>
  </si>
  <si>
    <t>BS20260423-0067</t>
  </si>
  <si>
    <t>BS20260423-0057</t>
  </si>
  <si>
    <t>BSGNC26011329</t>
  </si>
  <si>
    <t>BS20260423-0522</t>
  </si>
  <si>
    <t>BS20260423-0521</t>
  </si>
  <si>
    <t>BSGNC26011330</t>
  </si>
  <si>
    <t>BS20260423-0068</t>
  </si>
  <si>
    <t>BS20260423-0058</t>
  </si>
  <si>
    <t>BSGNC26011333</t>
  </si>
  <si>
    <t>BS20260423-0069</t>
  </si>
  <si>
    <t>BS20260423-0059</t>
  </si>
  <si>
    <t>BSGNC26011334</t>
  </si>
  <si>
    <t>BS20260423-0525</t>
  </si>
  <si>
    <t>BS20260423-0524</t>
  </si>
  <si>
    <t>BSGNC26011326</t>
  </si>
  <si>
    <t>BS20260421-1464</t>
  </si>
  <si>
    <t>BS20260421-1448</t>
  </si>
  <si>
    <t>BSGNC26011327</t>
  </si>
  <si>
    <t>BS20260421-1465</t>
  </si>
  <si>
    <t>BS20260421-1450</t>
  </si>
  <si>
    <t>BSGNC26011331</t>
  </si>
  <si>
    <t>BS20260421-1466</t>
  </si>
  <si>
    <t>BS20260421-1451</t>
  </si>
  <si>
    <t>BSGNC26011332</t>
  </si>
  <si>
    <t>BS20260423-0065</t>
  </si>
  <si>
    <t>BS20260423-0055</t>
  </si>
  <si>
    <t>BSGNC26011328</t>
  </si>
  <si>
    <t>BS20260424-0559</t>
  </si>
  <si>
    <t>BS20260424-0557</t>
  </si>
  <si>
    <t>BS20260424-0571</t>
  </si>
  <si>
    <t>BS20260424-0570</t>
  </si>
  <si>
    <t>BS20260424-0574</t>
  </si>
  <si>
    <t>BS20260424-0573</t>
  </si>
  <si>
    <t>BS20260424-0581</t>
  </si>
  <si>
    <t>BS20260424-0196</t>
  </si>
  <si>
    <t>BS20260424-0606</t>
  </si>
  <si>
    <t>BS20260424-0604</t>
  </si>
  <si>
    <t>BS20260424-0610</t>
  </si>
  <si>
    <t>BS20260424-0609</t>
  </si>
  <si>
    <t>BS20260424-0596</t>
  </si>
  <si>
    <t>BS20260424-0582</t>
  </si>
  <si>
    <t>BS20260424-0598</t>
  </si>
  <si>
    <t>BS20260424-0597</t>
  </si>
  <si>
    <t>BS20260424-0601</t>
  </si>
  <si>
    <t>BS20260424-0600</t>
  </si>
  <si>
    <t>BS20260424-0603</t>
  </si>
  <si>
    <t>BS20260424-0602</t>
  </si>
  <si>
    <t>BS20260425-0201</t>
  </si>
  <si>
    <t>BS20260425-0200</t>
  </si>
  <si>
    <t>BSGNC26012221</t>
  </si>
  <si>
    <t>0049N</t>
  </si>
  <si>
    <t xml:space="preserve">BSGNC26012221 </t>
  </si>
  <si>
    <t>BS20260425-0202</t>
  </si>
  <si>
    <t>BS20260425-0052</t>
  </si>
  <si>
    <t>BS20260425-0205</t>
  </si>
  <si>
    <t>BS20260425-0204</t>
  </si>
  <si>
    <t>PhilCo Food Processing Inc</t>
  </si>
  <si>
    <t>SSGNA017525</t>
  </si>
  <si>
    <t>BS20260425-0288</t>
  </si>
  <si>
    <t>BS20260425-0286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</si>
</sst>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00"/>
    <numFmt numFmtId="165" formatCode="[$-409]d\-mmm\-yy;@"/>
    <numFmt numFmtId="166" formatCode="0.000"/>
    <numFmt numFmtId="167" formatCode="_(* #,##0.000_);_(* \(#,##0.000\);_(* &quot;-&quot;??_);_(@_)"/>
    <numFmt numFmtId="168" formatCode="#,##0.0000"/>
    <numFmt numFmtId="169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0"/>
      <color theme="1"/>
      <name val="Aptos Narrow"/>
      <family val="2"/>
    </font>
    <font>
      <sz val="11"/>
      <color rgb="FF006100"/>
      <name val="Aptos Narrow"/>
      <family val="2"/>
    </font>
    <font>
      <sz val="11"/>
      <color rgb="FFFF0000"/>
      <name val="Aptos Narrow"/>
      <family val="2"/>
    </font>
    <font>
      <sz val="11"/>
      <color rgb="FF9C0006"/>
      <name val="Aptos Narrow"/>
      <family val="2"/>
    </font>
    <font>
      <sz val="11"/>
      <color rgb="FFFF66FF"/>
      <name val="Aptos Narrow"/>
      <family val="2"/>
    </font>
    <font>
      <sz val="12"/>
      <color rgb="FF000000"/>
      <name val="Aptos Narrow"/>
      <family val="2"/>
    </font>
    <font>
      <b/>
      <sz val="10"/>
      <color theme="1"/>
      <name val="Aptos Narrow"/>
      <family val="2"/>
    </font>
    <font>
      <sz val="11"/>
      <color rgb="FF000000"/>
      <name val="Calibri Light"/>
      <family val="2"/>
    </font>
    <font>
      <sz val="11"/>
      <color rgb="FFED7D31"/>
      <name val="Aptos Narrow"/>
      <family val="2"/>
    </font>
    <font>
      <sz val="9"/>
      <color rgb="FF343434"/>
      <name val="Aptos Narrow"/>
      <family val="2"/>
    </font>
    <font>
      <sz val="11"/>
      <color rgb="FF38E866"/>
      <name val="Calibri Light"/>
      <family val="2"/>
    </font>
    <font>
      <sz val="11"/>
      <color rgb="FF38E866"/>
      <name val="Aptos Narrow"/>
      <family val="2"/>
    </font>
    <font>
      <sz val="12"/>
      <color rgb="FF000000"/>
      <name val="Calibri Light"/>
      <family val="2"/>
    </font>
    <font>
      <sz val="12"/>
      <color rgb="FF141414"/>
      <name val="Aptos Narrow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70AD47"/>
      <name val="Calibri Light"/>
      <family val="2"/>
    </font>
    <font>
      <sz val="11"/>
      <name val="Calibri Light"/>
      <family val="2"/>
    </font>
    <font>
      <b/>
      <sz val="11"/>
      <color rgb="FF000000"/>
      <name val="Calibri Light"/>
      <family val="2"/>
    </font>
    <font>
      <b/>
      <sz val="11"/>
      <color rgb="FFFF66FF"/>
      <name val="Calibri Light"/>
      <family val="2"/>
    </font>
    <font>
      <sz val="11"/>
      <color rgb="FF00B050"/>
      <name val="Calibri Light"/>
      <family val="2"/>
    </font>
    <font>
      <sz val="11"/>
      <color theme="1"/>
      <name val="Times New Roman"/>
      <family val="1"/>
    </font>
    <font>
      <sz val="12"/>
      <name val="Calibri Light"/>
      <family val="2"/>
    </font>
    <font>
      <sz val="11"/>
      <color rgb="FFFF66FF"/>
      <name val="Calibri Light"/>
      <family val="2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0C769E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1" fontId="4" fillId="4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/>
    <xf numFmtId="1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5" borderId="2" xfId="0" applyFont="1" applyFill="1" applyBorder="1" applyAlignment="1">
      <alignment horizontal="center" wrapText="1"/>
    </xf>
    <xf numFmtId="0" fontId="5" fillId="0" borderId="0" xfId="0" applyFont="1"/>
    <xf numFmtId="0" fontId="4" fillId="5" borderId="3" xfId="0" applyFont="1" applyFill="1" applyBorder="1" applyAlignment="1">
      <alignment horizontal="center" wrapText="1"/>
    </xf>
    <xf numFmtId="0" fontId="3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7" borderId="1" xfId="0" applyFont="1" applyFill="1" applyBorder="1"/>
    <xf numFmtId="0" fontId="3" fillId="7" borderId="3" xfId="0" applyFont="1" applyFill="1" applyBorder="1"/>
    <xf numFmtId="0" fontId="3" fillId="8" borderId="1" xfId="0" applyFont="1" applyFill="1" applyBorder="1"/>
    <xf numFmtId="0" fontId="3" fillId="8" borderId="2" xfId="0" applyFont="1" applyFill="1" applyBorder="1"/>
    <xf numFmtId="0" fontId="3" fillId="8" borderId="3" xfId="0" applyFont="1" applyFill="1" applyBorder="1"/>
    <xf numFmtId="49" fontId="3" fillId="9" borderId="1" xfId="0" applyNumberFormat="1" applyFont="1" applyFill="1" applyBorder="1"/>
    <xf numFmtId="0" fontId="3" fillId="9" borderId="3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1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1" fontId="4" fillId="4" borderId="9" xfId="0" applyNumberFormat="1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2" fontId="3" fillId="6" borderId="9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49" fontId="3" fillId="7" borderId="9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1" fontId="5" fillId="0" borderId="0" xfId="0" applyNumberFormat="1" applyFont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 applyAlignment="1">
      <alignment horizontal="left"/>
    </xf>
    <xf numFmtId="1" fontId="2" fillId="13" borderId="5" xfId="0" applyNumberFormat="1" applyFont="1" applyFill="1" applyBorder="1" applyAlignment="1">
      <alignment horizontal="left"/>
    </xf>
    <xf numFmtId="0" fontId="2" fillId="13" borderId="12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15" fontId="2" fillId="0" borderId="5" xfId="0" applyNumberFormat="1" applyFont="1" applyBorder="1"/>
    <xf numFmtId="0" fontId="2" fillId="0" borderId="5" xfId="0" applyFont="1" applyBorder="1"/>
    <xf numFmtId="164" fontId="2" fillId="0" borderId="5" xfId="0" applyNumberFormat="1" applyFont="1" applyBorder="1"/>
    <xf numFmtId="1" fontId="2" fillId="13" borderId="5" xfId="0" applyNumberFormat="1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/>
    </xf>
    <xf numFmtId="0" fontId="2" fillId="13" borderId="5" xfId="0" applyFont="1" applyFill="1" applyBorder="1"/>
    <xf numFmtId="22" fontId="2" fillId="0" borderId="11" xfId="0" applyNumberFormat="1" applyFont="1" applyBorder="1"/>
    <xf numFmtId="22" fontId="10" fillId="13" borderId="5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5" xfId="0" applyNumberFormat="1" applyFont="1" applyBorder="1"/>
    <xf numFmtId="49" fontId="2" fillId="0" borderId="5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 vertical="center"/>
    </xf>
    <xf numFmtId="0" fontId="11" fillId="0" borderId="0" xfId="0" applyFont="1"/>
    <xf numFmtId="0" fontId="5" fillId="0" borderId="11" xfId="0" applyFont="1" applyBorder="1"/>
    <xf numFmtId="1" fontId="5" fillId="0" borderId="0" xfId="0" applyNumberFormat="1" applyFont="1" applyAlignment="1">
      <alignment horizontal="left"/>
    </xf>
    <xf numFmtId="41" fontId="5" fillId="0" borderId="0" xfId="0" applyNumberFormat="1" applyFont="1"/>
    <xf numFmtId="3" fontId="5" fillId="0" borderId="0" xfId="0" applyNumberFormat="1" applyFont="1"/>
    <xf numFmtId="0" fontId="2" fillId="0" borderId="12" xfId="0" applyFont="1" applyBorder="1" applyAlignment="1">
      <alignment horizontal="left"/>
    </xf>
    <xf numFmtId="0" fontId="2" fillId="13" borderId="11" xfId="0" applyFont="1" applyFill="1" applyBorder="1"/>
    <xf numFmtId="0" fontId="2" fillId="0" borderId="11" xfId="0" applyFont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2" fontId="2" fillId="0" borderId="5" xfId="0" applyNumberFormat="1" applyFont="1" applyBorder="1"/>
    <xf numFmtId="1" fontId="2" fillId="0" borderId="5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center" vertical="center"/>
    </xf>
    <xf numFmtId="15" fontId="2" fillId="0" borderId="10" xfId="0" applyNumberFormat="1" applyFont="1" applyBorder="1"/>
    <xf numFmtId="0" fontId="2" fillId="0" borderId="0" xfId="0" applyFont="1" applyAlignment="1">
      <alignment horizontal="left"/>
    </xf>
    <xf numFmtId="15" fontId="2" fillId="0" borderId="0" xfId="0" applyNumberFormat="1" applyFont="1"/>
    <xf numFmtId="1" fontId="2" fillId="0" borderId="13" xfId="0" applyNumberFormat="1" applyFont="1" applyBorder="1" applyAlignment="1">
      <alignment horizontal="left"/>
    </xf>
    <xf numFmtId="1" fontId="2" fillId="0" borderId="13" xfId="0" applyNumberFormat="1" applyFont="1" applyBorder="1" applyAlignment="1">
      <alignment horizontal="center" vertical="center"/>
    </xf>
    <xf numFmtId="15" fontId="2" fillId="0" borderId="14" xfId="0" applyNumberFormat="1" applyFont="1" applyBorder="1"/>
    <xf numFmtId="0" fontId="2" fillId="0" borderId="14" xfId="0" applyFont="1" applyBorder="1"/>
    <xf numFmtId="0" fontId="2" fillId="13" borderId="5" xfId="0" applyFont="1" applyFill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 vertical="center"/>
    </xf>
    <xf numFmtId="15" fontId="10" fillId="0" borderId="5" xfId="0" applyNumberFormat="1" applyFont="1" applyBorder="1"/>
    <xf numFmtId="0" fontId="10" fillId="13" borderId="5" xfId="0" applyFont="1" applyFill="1" applyBorder="1"/>
    <xf numFmtId="0" fontId="12" fillId="15" borderId="5" xfId="0" applyFont="1" applyFill="1" applyBorder="1" applyAlignment="1">
      <alignment horizontal="left"/>
    </xf>
    <xf numFmtId="49" fontId="2" fillId="0" borderId="5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vertical="center"/>
    </xf>
    <xf numFmtId="15" fontId="2" fillId="0" borderId="13" xfId="0" applyNumberFormat="1" applyFont="1" applyBorder="1"/>
    <xf numFmtId="0" fontId="13" fillId="0" borderId="5" xfId="0" applyFont="1" applyBorder="1"/>
    <xf numFmtId="0" fontId="13" fillId="13" borderId="5" xfId="0" applyFont="1" applyFill="1" applyBorder="1"/>
    <xf numFmtId="0" fontId="13" fillId="0" borderId="10" xfId="0" applyFont="1" applyBorder="1"/>
    <xf numFmtId="0" fontId="13" fillId="13" borderId="11" xfId="0" applyFont="1" applyFill="1" applyBorder="1"/>
    <xf numFmtId="0" fontId="2" fillId="13" borderId="10" xfId="0" applyFont="1" applyFill="1" applyBorder="1"/>
    <xf numFmtId="15" fontId="2" fillId="0" borderId="12" xfId="0" applyNumberFormat="1" applyFont="1" applyBorder="1"/>
    <xf numFmtId="22" fontId="10" fillId="13" borderId="5" xfId="0" applyNumberFormat="1" applyFont="1" applyFill="1" applyBorder="1"/>
    <xf numFmtId="0" fontId="10" fillId="13" borderId="5" xfId="0" applyFont="1" applyFill="1" applyBorder="1" applyAlignment="1">
      <alignment horizontal="center"/>
    </xf>
    <xf numFmtId="15" fontId="2" fillId="0" borderId="11" xfId="0" applyNumberFormat="1" applyFont="1" applyBorder="1"/>
    <xf numFmtId="0" fontId="2" fillId="0" borderId="13" xfId="0" applyFont="1" applyBorder="1" applyAlignment="1">
      <alignment horizontal="center"/>
    </xf>
    <xf numFmtId="0" fontId="2" fillId="13" borderId="13" xfId="0" applyFont="1" applyFill="1" applyBorder="1"/>
    <xf numFmtId="0" fontId="2" fillId="13" borderId="15" xfId="0" applyFont="1" applyFill="1" applyBorder="1" applyAlignment="1">
      <alignment horizontal="center"/>
    </xf>
    <xf numFmtId="15" fontId="2" fillId="13" borderId="11" xfId="0" applyNumberFormat="1" applyFont="1" applyFill="1" applyBorder="1"/>
    <xf numFmtId="0" fontId="2" fillId="0" borderId="11" xfId="0" applyFont="1" applyBorder="1"/>
    <xf numFmtId="22" fontId="2" fillId="0" borderId="5" xfId="0" applyNumberFormat="1" applyFont="1" applyBorder="1"/>
    <xf numFmtId="16" fontId="2" fillId="0" borderId="12" xfId="0" applyNumberFormat="1" applyFont="1" applyBorder="1"/>
    <xf numFmtId="0" fontId="2" fillId="0" borderId="0" xfId="0" applyFont="1"/>
    <xf numFmtId="15" fontId="2" fillId="13" borderId="5" xfId="0" applyNumberFormat="1" applyFont="1" applyFill="1" applyBorder="1"/>
    <xf numFmtId="16" fontId="2" fillId="0" borderId="5" xfId="0" applyNumberFormat="1" applyFont="1" applyBorder="1"/>
    <xf numFmtId="1" fontId="14" fillId="16" borderId="5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15" fontId="3" fillId="0" borderId="5" xfId="0" applyNumberFormat="1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5" xfId="0" applyFont="1" applyBorder="1" applyAlignment="1">
      <alignment horizontal="center"/>
    </xf>
    <xf numFmtId="1" fontId="14" fillId="16" borderId="5" xfId="0" applyNumberFormat="1" applyFont="1" applyFill="1" applyBorder="1" applyAlignment="1">
      <alignment horizontal="center" vertical="center"/>
    </xf>
    <xf numFmtId="0" fontId="9" fillId="0" borderId="5" xfId="0" applyFont="1" applyBorder="1"/>
    <xf numFmtId="41" fontId="5" fillId="0" borderId="0" xfId="0" applyNumberFormat="1" applyFont="1" applyAlignment="1">
      <alignment wrapText="1"/>
    </xf>
    <xf numFmtId="1" fontId="3" fillId="0" borderId="5" xfId="0" applyNumberFormat="1" applyFont="1" applyBorder="1" applyAlignment="1">
      <alignment horizontal="left"/>
    </xf>
    <xf numFmtId="1" fontId="3" fillId="13" borderId="5" xfId="0" applyNumberFormat="1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left"/>
    </xf>
    <xf numFmtId="164" fontId="2" fillId="13" borderId="5" xfId="0" applyNumberFormat="1" applyFont="1" applyFill="1" applyBorder="1"/>
    <xf numFmtId="15" fontId="2" fillId="13" borderId="13" xfId="0" applyNumberFormat="1" applyFont="1" applyFill="1" applyBorder="1"/>
    <xf numFmtId="15" fontId="10" fillId="13" borderId="5" xfId="0" applyNumberFormat="1" applyFont="1" applyFill="1" applyBorder="1"/>
    <xf numFmtId="49" fontId="2" fillId="13" borderId="5" xfId="0" applyNumberFormat="1" applyFont="1" applyFill="1" applyBorder="1" applyAlignment="1">
      <alignment horizontal="center"/>
    </xf>
    <xf numFmtId="0" fontId="5" fillId="17" borderId="5" xfId="0" applyFont="1" applyFill="1" applyBorder="1"/>
    <xf numFmtId="16" fontId="2" fillId="13" borderId="12" xfId="0" applyNumberFormat="1" applyFont="1" applyFill="1" applyBorder="1"/>
    <xf numFmtId="22" fontId="2" fillId="13" borderId="5" xfId="0" applyNumberFormat="1" applyFont="1" applyFill="1" applyBorder="1"/>
    <xf numFmtId="0" fontId="2" fillId="13" borderId="13" xfId="0" applyFont="1" applyFill="1" applyBorder="1" applyAlignment="1">
      <alignment horizontal="left"/>
    </xf>
    <xf numFmtId="0" fontId="2" fillId="0" borderId="13" xfId="0" applyFont="1" applyBorder="1" applyAlignment="1">
      <alignment horizontal="left"/>
    </xf>
    <xf numFmtId="1" fontId="2" fillId="0" borderId="16" xfId="0" applyNumberFormat="1" applyFont="1" applyBorder="1" applyAlignment="1">
      <alignment horizontal="left"/>
    </xf>
    <xf numFmtId="15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13" borderId="12" xfId="0" applyFont="1" applyFill="1" applyBorder="1"/>
    <xf numFmtId="165" fontId="2" fillId="0" borderId="5" xfId="0" applyNumberFormat="1" applyFont="1" applyBorder="1" applyAlignment="1">
      <alignment horizontal="center"/>
    </xf>
    <xf numFmtId="0" fontId="2" fillId="7" borderId="17" xfId="0" applyFont="1" applyFill="1" applyBorder="1"/>
    <xf numFmtId="0" fontId="5" fillId="0" borderId="0" xfId="0" applyFont="1" applyAlignment="1">
      <alignment wrapText="1"/>
    </xf>
    <xf numFmtId="22" fontId="2" fillId="0" borderId="0" xfId="0" applyNumberFormat="1" applyFont="1"/>
    <xf numFmtId="0" fontId="2" fillId="0" borderId="18" xfId="0" applyFont="1" applyBorder="1" applyAlignment="1">
      <alignment horizontal="left"/>
    </xf>
    <xf numFmtId="0" fontId="2" fillId="0" borderId="5" xfId="0" applyFont="1" applyBorder="1" applyAlignment="1">
      <alignment wrapText="1"/>
    </xf>
    <xf numFmtId="49" fontId="2" fillId="0" borderId="13" xfId="0" applyNumberFormat="1" applyFont="1" applyBorder="1" applyAlignment="1">
      <alignment horizontal="center"/>
    </xf>
    <xf numFmtId="0" fontId="5" fillId="0" borderId="13" xfId="0" applyFont="1" applyBorder="1"/>
    <xf numFmtId="0" fontId="5" fillId="0" borderId="13" xfId="0" applyFont="1" applyBorder="1" applyAlignment="1">
      <alignment horizontal="center" vertical="center"/>
    </xf>
    <xf numFmtId="0" fontId="2" fillId="0" borderId="12" xfId="0" applyFont="1" applyBorder="1"/>
    <xf numFmtId="0" fontId="11" fillId="0" borderId="5" xfId="0" applyFont="1" applyBorder="1"/>
    <xf numFmtId="1" fontId="5" fillId="0" borderId="5" xfId="0" applyNumberFormat="1" applyFont="1" applyBorder="1" applyAlignment="1">
      <alignment horizontal="left"/>
    </xf>
    <xf numFmtId="41" fontId="5" fillId="0" borderId="5" xfId="0" applyNumberFormat="1" applyFont="1" applyBorder="1"/>
    <xf numFmtId="14" fontId="2" fillId="0" borderId="12" xfId="0" applyNumberFormat="1" applyFont="1" applyBorder="1"/>
    <xf numFmtId="49" fontId="2" fillId="0" borderId="14" xfId="0" applyNumberFormat="1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 vertical="center"/>
    </xf>
    <xf numFmtId="0" fontId="2" fillId="13" borderId="18" xfId="0" applyFont="1" applyFill="1" applyBorder="1" applyAlignment="1">
      <alignment horizontal="left"/>
    </xf>
    <xf numFmtId="0" fontId="2" fillId="13" borderId="16" xfId="0" applyFont="1" applyFill="1" applyBorder="1" applyAlignment="1">
      <alignment horizontal="left"/>
    </xf>
    <xf numFmtId="1" fontId="10" fillId="0" borderId="5" xfId="0" applyNumberFormat="1" applyFont="1" applyBorder="1" applyAlignment="1">
      <alignment horizontal="left"/>
    </xf>
    <xf numFmtId="1" fontId="10" fillId="0" borderId="5" xfId="0" applyNumberFormat="1" applyFont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2" fillId="13" borderId="19" xfId="0" applyFont="1" applyFill="1" applyBorder="1" applyAlignment="1">
      <alignment horizontal="left"/>
    </xf>
    <xf numFmtId="1" fontId="15" fillId="0" borderId="5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/>
    </xf>
    <xf numFmtId="16" fontId="2" fillId="0" borderId="0" xfId="0" applyNumberFormat="1" applyFont="1"/>
    <xf numFmtId="165" fontId="2" fillId="0" borderId="5" xfId="0" quotePrefix="1" applyNumberFormat="1" applyFont="1" applyBorder="1" applyAlignment="1">
      <alignment horizontal="center" wrapText="1"/>
    </xf>
    <xf numFmtId="0" fontId="2" fillId="0" borderId="5" xfId="0" quotePrefix="1" applyFont="1" applyBorder="1" applyAlignment="1">
      <alignment horizontal="center"/>
    </xf>
    <xf numFmtId="4" fontId="2" fillId="0" borderId="5" xfId="0" applyNumberFormat="1" applyFont="1" applyBorder="1"/>
    <xf numFmtId="0" fontId="15" fillId="0" borderId="5" xfId="0" applyFont="1" applyBorder="1"/>
    <xf numFmtId="49" fontId="2" fillId="0" borderId="5" xfId="0" quotePrefix="1" applyNumberFormat="1" applyFont="1" applyBorder="1" applyAlignment="1">
      <alignment horizontal="center"/>
    </xf>
    <xf numFmtId="0" fontId="2" fillId="0" borderId="20" xfId="0" applyFont="1" applyBorder="1"/>
    <xf numFmtId="15" fontId="2" fillId="13" borderId="21" xfId="0" applyNumberFormat="1" applyFont="1" applyFill="1" applyBorder="1"/>
    <xf numFmtId="0" fontId="16" fillId="0" borderId="0" xfId="0" applyFont="1"/>
    <xf numFmtId="14" fontId="2" fillId="0" borderId="11" xfId="0" applyNumberFormat="1" applyFont="1" applyBorder="1"/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5" fillId="13" borderId="11" xfId="0" applyFont="1" applyFill="1" applyBorder="1"/>
    <xf numFmtId="1" fontId="2" fillId="0" borderId="12" xfId="0" applyNumberFormat="1" applyFont="1" applyBorder="1" applyAlignment="1">
      <alignment horizontal="center"/>
    </xf>
    <xf numFmtId="165" fontId="2" fillId="0" borderId="5" xfId="0" quotePrefix="1" applyNumberFormat="1" applyFont="1" applyBorder="1" applyAlignment="1">
      <alignment horizontal="center"/>
    </xf>
    <xf numFmtId="0" fontId="2" fillId="13" borderId="14" xfId="0" applyFont="1" applyFill="1" applyBorder="1"/>
    <xf numFmtId="4" fontId="2" fillId="0" borderId="5" xfId="0" applyNumberFormat="1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2" fillId="0" borderId="17" xfId="0" applyFont="1" applyBorder="1"/>
    <xf numFmtId="0" fontId="2" fillId="0" borderId="7" xfId="0" applyFont="1" applyBorder="1" applyAlignment="1">
      <alignment horizontal="left"/>
    </xf>
    <xf numFmtId="0" fontId="13" fillId="13" borderId="5" xfId="0" applyFont="1" applyFill="1" applyBorder="1" applyAlignment="1">
      <alignment horizontal="left"/>
    </xf>
    <xf numFmtId="22" fontId="2" fillId="0" borderId="22" xfId="0" applyNumberFormat="1" applyFont="1" applyBorder="1"/>
    <xf numFmtId="1" fontId="14" fillId="16" borderId="5" xfId="0" applyNumberFormat="1" applyFont="1" applyFill="1" applyBorder="1" applyAlignment="1">
      <alignment horizontal="left" wrapText="1"/>
    </xf>
    <xf numFmtId="1" fontId="14" fillId="16" borderId="5" xfId="0" applyNumberFormat="1" applyFont="1" applyFill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/>
    </xf>
    <xf numFmtId="15" fontId="2" fillId="0" borderId="11" xfId="0" applyNumberFormat="1" applyFont="1" applyBorder="1" applyAlignment="1">
      <alignment horizontal="left"/>
    </xf>
    <xf numFmtId="0" fontId="10" fillId="0" borderId="5" xfId="0" applyFont="1" applyBorder="1"/>
    <xf numFmtId="164" fontId="5" fillId="0" borderId="0" xfId="0" applyNumberFormat="1" applyFont="1"/>
    <xf numFmtId="0" fontId="13" fillId="0" borderId="5" xfId="0" applyFont="1" applyBorder="1" applyAlignment="1">
      <alignment horizontal="left"/>
    </xf>
    <xf numFmtId="1" fontId="2" fillId="0" borderId="0" xfId="0" applyNumberFormat="1" applyFont="1" applyAlignment="1">
      <alignment horizontal="center" vertical="center"/>
    </xf>
    <xf numFmtId="15" fontId="2" fillId="0" borderId="10" xfId="0" applyNumberFormat="1" applyFont="1" applyBorder="1" applyAlignment="1">
      <alignment horizontal="left"/>
    </xf>
    <xf numFmtId="0" fontId="2" fillId="18" borderId="5" xfId="0" applyFont="1" applyFill="1" applyBorder="1"/>
    <xf numFmtId="166" fontId="2" fillId="0" borderId="5" xfId="0" applyNumberFormat="1" applyFont="1" applyBorder="1"/>
    <xf numFmtId="1" fontId="2" fillId="0" borderId="5" xfId="0" applyNumberFormat="1" applyFont="1" applyBorder="1" applyAlignment="1">
      <alignment horizontal="center"/>
    </xf>
    <xf numFmtId="16" fontId="2" fillId="0" borderId="10" xfId="0" applyNumberFormat="1" applyFont="1" applyBorder="1"/>
    <xf numFmtId="15" fontId="2" fillId="0" borderId="10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5" fontId="2" fillId="0" borderId="5" xfId="0" applyNumberFormat="1" applyFont="1" applyBorder="1" applyAlignment="1">
      <alignment horizontal="left"/>
    </xf>
    <xf numFmtId="16" fontId="2" fillId="0" borderId="10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1" fontId="2" fillId="12" borderId="12" xfId="0" applyNumberFormat="1" applyFont="1" applyFill="1" applyBorder="1" applyAlignment="1">
      <alignment horizontal="left"/>
    </xf>
    <xf numFmtId="167" fontId="2" fillId="0" borderId="5" xfId="1" applyNumberFormat="1" applyFont="1" applyBorder="1" applyAlignment="1">
      <alignment horizontal="center"/>
    </xf>
    <xf numFmtId="49" fontId="2" fillId="0" borderId="5" xfId="0" quotePrefix="1" applyNumberFormat="1" applyFont="1" applyBorder="1" applyAlignment="1">
      <alignment horizontal="center" wrapText="1"/>
    </xf>
    <xf numFmtId="15" fontId="5" fillId="0" borderId="5" xfId="0" applyNumberFormat="1" applyFont="1" applyBorder="1" applyAlignment="1">
      <alignment horizontal="center"/>
    </xf>
    <xf numFmtId="22" fontId="2" fillId="0" borderId="21" xfId="0" applyNumberFormat="1" applyFont="1" applyBorder="1"/>
    <xf numFmtId="16" fontId="2" fillId="0" borderId="14" xfId="0" applyNumberFormat="1" applyFont="1" applyBorder="1"/>
    <xf numFmtId="165" fontId="2" fillId="12" borderId="5" xfId="0" quotePrefix="1" applyNumberFormat="1" applyFont="1" applyFill="1" applyBorder="1" applyAlignment="1">
      <alignment horizontal="center"/>
    </xf>
    <xf numFmtId="15" fontId="2" fillId="12" borderId="5" xfId="0" applyNumberFormat="1" applyFont="1" applyFill="1" applyBorder="1"/>
    <xf numFmtId="0" fontId="5" fillId="0" borderId="0" xfId="0" applyFont="1" applyAlignment="1">
      <alignment horizontal="left"/>
    </xf>
    <xf numFmtId="22" fontId="10" fillId="13" borderId="13" xfId="0" applyNumberFormat="1" applyFont="1" applyFill="1" applyBorder="1" applyAlignment="1">
      <alignment horizontal="center"/>
    </xf>
    <xf numFmtId="1" fontId="2" fillId="19" borderId="12" xfId="0" applyNumberFormat="1" applyFont="1" applyFill="1" applyBorder="1" applyAlignment="1">
      <alignment horizontal="center"/>
    </xf>
    <xf numFmtId="0" fontId="2" fillId="19" borderId="5" xfId="0" applyFont="1" applyFill="1" applyBorder="1" applyAlignment="1">
      <alignment horizontal="left"/>
    </xf>
    <xf numFmtId="0" fontId="2" fillId="12" borderId="5" xfId="0" applyFont="1" applyFill="1" applyBorder="1" applyAlignment="1">
      <alignment horizontal="left"/>
    </xf>
    <xf numFmtId="0" fontId="5" fillId="0" borderId="5" xfId="0" applyFont="1" applyBorder="1" applyAlignment="1">
      <alignment horizontal="center"/>
    </xf>
    <xf numFmtId="1" fontId="2" fillId="17" borderId="5" xfId="0" applyNumberFormat="1" applyFont="1" applyFill="1" applyBorder="1" applyAlignment="1">
      <alignment horizontal="right" vertical="center"/>
    </xf>
    <xf numFmtId="1" fontId="2" fillId="17" borderId="5" xfId="0" applyNumberFormat="1" applyFont="1" applyFill="1" applyBorder="1" applyAlignment="1">
      <alignment horizontal="center" vertical="center"/>
    </xf>
    <xf numFmtId="0" fontId="2" fillId="17" borderId="5" xfId="0" applyFont="1" applyFill="1" applyBorder="1"/>
    <xf numFmtId="1" fontId="2" fillId="19" borderId="5" xfId="0" applyNumberFormat="1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6" fontId="2" fillId="0" borderId="12" xfId="0" applyNumberFormat="1" applyFont="1" applyBorder="1" applyAlignment="1">
      <alignment horizontal="center"/>
    </xf>
    <xf numFmtId="15" fontId="2" fillId="0" borderId="23" xfId="0" applyNumberFormat="1" applyFont="1" applyBorder="1"/>
    <xf numFmtId="16" fontId="2" fillId="0" borderId="5" xfId="0" applyNumberFormat="1" applyFont="1" applyBorder="1" applyAlignment="1">
      <alignment horizontal="left"/>
    </xf>
    <xf numFmtId="1" fontId="2" fillId="12" borderId="5" xfId="0" applyNumberFormat="1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/>
    </xf>
    <xf numFmtId="0" fontId="2" fillId="12" borderId="5" xfId="0" applyFont="1" applyFill="1" applyBorder="1"/>
    <xf numFmtId="2" fontId="3" fillId="0" borderId="5" xfId="0" applyNumberFormat="1" applyFont="1" applyBorder="1"/>
    <xf numFmtId="0" fontId="17" fillId="0" borderId="0" xfId="0" applyFont="1"/>
    <xf numFmtId="0" fontId="9" fillId="0" borderId="0" xfId="0" applyFont="1"/>
    <xf numFmtId="1" fontId="9" fillId="0" borderId="0" xfId="0" applyNumberFormat="1" applyFont="1" applyAlignment="1">
      <alignment horizontal="left"/>
    </xf>
    <xf numFmtId="41" fontId="9" fillId="0" borderId="0" xfId="0" applyNumberFormat="1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5" fillId="0" borderId="11" xfId="0" applyFont="1" applyBorder="1" applyAlignment="1">
      <alignment horizontal="left"/>
    </xf>
    <xf numFmtId="164" fontId="5" fillId="0" borderId="5" xfId="0" applyNumberFormat="1" applyFont="1" applyBorder="1" applyAlignment="1">
      <alignment horizontal="center"/>
    </xf>
    <xf numFmtId="0" fontId="2" fillId="0" borderId="5" xfId="0" quotePrefix="1" applyFont="1" applyBorder="1"/>
    <xf numFmtId="16" fontId="2" fillId="0" borderId="13" xfId="0" applyNumberFormat="1" applyFont="1" applyBorder="1"/>
    <xf numFmtId="0" fontId="2" fillId="0" borderId="5" xfId="0" quotePrefix="1" applyFont="1" applyBorder="1" applyAlignment="1">
      <alignment horizontal="center" wrapText="1"/>
    </xf>
    <xf numFmtId="0" fontId="5" fillId="0" borderId="5" xfId="0" applyFont="1" applyBorder="1" applyAlignment="1">
      <alignment horizontal="left"/>
    </xf>
    <xf numFmtId="0" fontId="16" fillId="0" borderId="11" xfId="0" applyFont="1" applyBorder="1"/>
    <xf numFmtId="0" fontId="2" fillId="12" borderId="5" xfId="0" quotePrefix="1" applyFont="1" applyFill="1" applyBorder="1" applyAlignment="1">
      <alignment horizontal="center"/>
    </xf>
    <xf numFmtId="0" fontId="18" fillId="0" borderId="5" xfId="0" applyFont="1" applyBorder="1"/>
    <xf numFmtId="22" fontId="2" fillId="0" borderId="24" xfId="0" applyNumberFormat="1" applyFont="1" applyBorder="1"/>
    <xf numFmtId="1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/>
    <xf numFmtId="0" fontId="5" fillId="20" borderId="5" xfId="0" applyFont="1" applyFill="1" applyBorder="1"/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15" fontId="5" fillId="0" borderId="13" xfId="0" applyNumberFormat="1" applyFont="1" applyBorder="1" applyAlignment="1">
      <alignment horizontal="center"/>
    </xf>
    <xf numFmtId="15" fontId="5" fillId="0" borderId="13" xfId="0" applyNumberFormat="1" applyFont="1" applyBorder="1" applyAlignment="1">
      <alignment horizontal="left"/>
    </xf>
    <xf numFmtId="22" fontId="2" fillId="0" borderId="13" xfId="0" applyNumberFormat="1" applyFont="1" applyBorder="1"/>
    <xf numFmtId="2" fontId="5" fillId="0" borderId="13" xfId="0" applyNumberFormat="1" applyFont="1" applyBorder="1"/>
    <xf numFmtId="22" fontId="2" fillId="12" borderId="5" xfId="0" applyNumberFormat="1" applyFont="1" applyFill="1" applyBorder="1"/>
    <xf numFmtId="15" fontId="2" fillId="12" borderId="12" xfId="0" applyNumberFormat="1" applyFont="1" applyFill="1" applyBorder="1"/>
    <xf numFmtId="2" fontId="2" fillId="12" borderId="5" xfId="0" applyNumberFormat="1" applyFont="1" applyFill="1" applyBorder="1"/>
    <xf numFmtId="0" fontId="5" fillId="12" borderId="5" xfId="0" applyFont="1" applyFill="1" applyBorder="1"/>
    <xf numFmtId="0" fontId="5" fillId="12" borderId="5" xfId="0" applyFont="1" applyFill="1" applyBorder="1" applyAlignment="1">
      <alignment horizontal="center" vertical="center"/>
    </xf>
    <xf numFmtId="0" fontId="11" fillId="12" borderId="0" xfId="0" applyFont="1" applyFill="1"/>
    <xf numFmtId="0" fontId="5" fillId="12" borderId="0" xfId="0" applyFont="1" applyFill="1"/>
    <xf numFmtId="1" fontId="5" fillId="12" borderId="0" xfId="0" applyNumberFormat="1" applyFont="1" applyFill="1" applyAlignment="1">
      <alignment horizontal="left"/>
    </xf>
    <xf numFmtId="1" fontId="2" fillId="19" borderId="5" xfId="0" applyNumberFormat="1" applyFont="1" applyFill="1" applyBorder="1" applyAlignment="1">
      <alignment horizontal="left"/>
    </xf>
    <xf numFmtId="0" fontId="5" fillId="19" borderId="5" xfId="0" applyFont="1" applyFill="1" applyBorder="1" applyAlignment="1">
      <alignment horizontal="left"/>
    </xf>
    <xf numFmtId="15" fontId="5" fillId="0" borderId="10" xfId="0" applyNumberFormat="1" applyFont="1" applyBorder="1" applyAlignment="1">
      <alignment horizontal="center"/>
    </xf>
    <xf numFmtId="16" fontId="5" fillId="0" borderId="0" xfId="0" applyNumberFormat="1" applyFont="1"/>
    <xf numFmtId="164" fontId="2" fillId="0" borderId="13" xfId="0" applyNumberFormat="1" applyFont="1" applyBorder="1"/>
    <xf numFmtId="2" fontId="2" fillId="0" borderId="13" xfId="0" applyNumberFormat="1" applyFont="1" applyBorder="1"/>
    <xf numFmtId="1" fontId="2" fillId="0" borderId="18" xfId="0" applyNumberFormat="1" applyFont="1" applyBorder="1" applyAlignment="1">
      <alignment horizontal="left"/>
    </xf>
    <xf numFmtId="0" fontId="2" fillId="13" borderId="14" xfId="0" applyFont="1" applyFill="1" applyBorder="1" applyAlignment="1">
      <alignment horizontal="left"/>
    </xf>
    <xf numFmtId="164" fontId="2" fillId="0" borderId="14" xfId="0" applyNumberFormat="1" applyFont="1" applyBorder="1"/>
    <xf numFmtId="1" fontId="2" fillId="0" borderId="14" xfId="0" applyNumberFormat="1" applyFont="1" applyBorder="1" applyAlignment="1">
      <alignment horizontal="left" vertical="center"/>
    </xf>
    <xf numFmtId="16" fontId="5" fillId="0" borderId="5" xfId="0" applyNumberFormat="1" applyFont="1" applyBorder="1"/>
    <xf numFmtId="2" fontId="2" fillId="0" borderId="14" xfId="0" applyNumberFormat="1" applyFont="1" applyBorder="1"/>
    <xf numFmtId="1" fontId="2" fillId="0" borderId="14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left" vertical="center"/>
    </xf>
    <xf numFmtId="1" fontId="5" fillId="0" borderId="5" xfId="0" applyNumberFormat="1" applyFont="1" applyBorder="1" applyAlignment="1">
      <alignment horizontal="center"/>
    </xf>
    <xf numFmtId="1" fontId="2" fillId="12" borderId="5" xfId="0" applyNumberFormat="1" applyFont="1" applyFill="1" applyBorder="1" applyAlignment="1">
      <alignment horizontal="left" vertical="center"/>
    </xf>
    <xf numFmtId="1" fontId="5" fillId="0" borderId="5" xfId="0" applyNumberFormat="1" applyFont="1" applyBorder="1" applyAlignment="1">
      <alignment horizontal="left" vertical="center"/>
    </xf>
    <xf numFmtId="22" fontId="5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0" fontId="5" fillId="0" borderId="10" xfId="0" applyFont="1" applyBorder="1"/>
    <xf numFmtId="1" fontId="5" fillId="0" borderId="12" xfId="0" applyNumberFormat="1" applyFont="1" applyBorder="1" applyAlignment="1">
      <alignment horizontal="center"/>
    </xf>
    <xf numFmtId="0" fontId="18" fillId="13" borderId="5" xfId="0" applyFont="1" applyFill="1" applyBorder="1"/>
    <xf numFmtId="0" fontId="5" fillId="0" borderId="10" xfId="0" applyFont="1" applyBorder="1" applyAlignment="1">
      <alignment horizontal="center"/>
    </xf>
    <xf numFmtId="0" fontId="18" fillId="13" borderId="12" xfId="0" applyFont="1" applyFill="1" applyBorder="1"/>
    <xf numFmtId="49" fontId="5" fillId="0" borderId="5" xfId="0" applyNumberFormat="1" applyFont="1" applyBorder="1"/>
    <xf numFmtId="0" fontId="18" fillId="0" borderId="5" xfId="0" applyFont="1" applyBorder="1" applyAlignment="1">
      <alignment horizontal="center"/>
    </xf>
    <xf numFmtId="15" fontId="18" fillId="0" borderId="5" xfId="0" applyNumberFormat="1" applyFont="1" applyBorder="1" applyAlignment="1">
      <alignment horizontal="center"/>
    </xf>
    <xf numFmtId="0" fontId="18" fillId="0" borderId="5" xfId="0" applyFont="1" applyBorder="1" applyAlignment="1">
      <alignment horizontal="left"/>
    </xf>
    <xf numFmtId="15" fontId="18" fillId="0" borderId="5" xfId="0" applyNumberFormat="1" applyFont="1" applyBorder="1"/>
    <xf numFmtId="0" fontId="2" fillId="0" borderId="25" xfId="0" applyFont="1" applyBorder="1"/>
    <xf numFmtId="0" fontId="2" fillId="21" borderId="5" xfId="0" applyFont="1" applyFill="1" applyBorder="1"/>
    <xf numFmtId="1" fontId="5" fillId="21" borderId="5" xfId="0" applyNumberFormat="1" applyFont="1" applyFill="1" applyBorder="1" applyAlignment="1">
      <alignment horizontal="center"/>
    </xf>
    <xf numFmtId="0" fontId="2" fillId="21" borderId="5" xfId="0" applyFont="1" applyFill="1" applyBorder="1" applyAlignment="1">
      <alignment horizontal="left"/>
    </xf>
    <xf numFmtId="15" fontId="2" fillId="21" borderId="5" xfId="0" applyNumberFormat="1" applyFont="1" applyFill="1" applyBorder="1"/>
    <xf numFmtId="0" fontId="5" fillId="21" borderId="5" xfId="0" applyFont="1" applyFill="1" applyBorder="1"/>
    <xf numFmtId="1" fontId="2" fillId="21" borderId="5" xfId="0" applyNumberFormat="1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/>
    </xf>
    <xf numFmtId="16" fontId="2" fillId="21" borderId="5" xfId="0" applyNumberFormat="1" applyFont="1" applyFill="1" applyBorder="1"/>
    <xf numFmtId="2" fontId="2" fillId="21" borderId="5" xfId="0" applyNumberFormat="1" applyFont="1" applyFill="1" applyBorder="1"/>
    <xf numFmtId="1" fontId="2" fillId="21" borderId="5" xfId="0" applyNumberFormat="1" applyFont="1" applyFill="1" applyBorder="1" applyAlignment="1">
      <alignment horizontal="center"/>
    </xf>
    <xf numFmtId="0" fontId="5" fillId="21" borderId="5" xfId="0" applyFont="1" applyFill="1" applyBorder="1" applyAlignment="1">
      <alignment horizontal="center" vertical="center"/>
    </xf>
    <xf numFmtId="0" fontId="11" fillId="21" borderId="5" xfId="0" applyFont="1" applyFill="1" applyBorder="1"/>
    <xf numFmtId="1" fontId="5" fillId="21" borderId="5" xfId="0" applyNumberFormat="1" applyFont="1" applyFill="1" applyBorder="1" applyAlignment="1">
      <alignment horizontal="left"/>
    </xf>
    <xf numFmtId="41" fontId="5" fillId="21" borderId="5" xfId="0" applyNumberFormat="1" applyFont="1" applyFill="1" applyBorder="1"/>
    <xf numFmtId="0" fontId="5" fillId="21" borderId="0" xfId="0" applyFont="1" applyFill="1"/>
    <xf numFmtId="15" fontId="2" fillId="0" borderId="14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 vertical="center"/>
    </xf>
    <xf numFmtId="15" fontId="2" fillId="0" borderId="17" xfId="0" applyNumberFormat="1" applyFont="1" applyBorder="1"/>
    <xf numFmtId="0" fontId="2" fillId="0" borderId="14" xfId="0" quotePrefix="1" applyFont="1" applyBorder="1" applyAlignment="1">
      <alignment horizontal="center"/>
    </xf>
    <xf numFmtId="165" fontId="5" fillId="0" borderId="5" xfId="0" quotePrefix="1" applyNumberFormat="1" applyFont="1" applyBorder="1"/>
    <xf numFmtId="165" fontId="5" fillId="0" borderId="5" xfId="0" applyNumberFormat="1" applyFont="1" applyBorder="1"/>
    <xf numFmtId="0" fontId="5" fillId="0" borderId="12" xfId="0" applyFont="1" applyBorder="1"/>
    <xf numFmtId="15" fontId="5" fillId="0" borderId="5" xfId="0" applyNumberFormat="1" applyFont="1" applyBorder="1"/>
    <xf numFmtId="164" fontId="5" fillId="0" borderId="5" xfId="0" applyNumberFormat="1" applyFont="1" applyBorder="1"/>
    <xf numFmtId="0" fontId="10" fillId="0" borderId="14" xfId="0" applyFont="1" applyBorder="1"/>
    <xf numFmtId="15" fontId="5" fillId="0" borderId="13" xfId="0" applyNumberFormat="1" applyFont="1" applyBorder="1"/>
    <xf numFmtId="164" fontId="5" fillId="0" borderId="13" xfId="0" applyNumberFormat="1" applyFont="1" applyBorder="1"/>
    <xf numFmtId="0" fontId="5" fillId="0" borderId="19" xfId="0" applyFont="1" applyBorder="1"/>
    <xf numFmtId="0" fontId="5" fillId="0" borderId="14" xfId="0" applyFont="1" applyBorder="1" applyAlignment="1">
      <alignment horizontal="left"/>
    </xf>
    <xf numFmtId="16" fontId="5" fillId="0" borderId="14" xfId="0" applyNumberFormat="1" applyFont="1" applyBorder="1"/>
    <xf numFmtId="49" fontId="5" fillId="0" borderId="5" xfId="0" quotePrefix="1" applyNumberFormat="1" applyFont="1" applyBorder="1"/>
    <xf numFmtId="15" fontId="2" fillId="0" borderId="15" xfId="0" applyNumberFormat="1" applyFont="1" applyBorder="1"/>
    <xf numFmtId="164" fontId="5" fillId="0" borderId="13" xfId="0" applyNumberFormat="1" applyFont="1" applyBorder="1" applyAlignment="1">
      <alignment horizontal="center"/>
    </xf>
    <xf numFmtId="16" fontId="5" fillId="0" borderId="13" xfId="0" applyNumberFormat="1" applyFont="1" applyBorder="1"/>
    <xf numFmtId="0" fontId="9" fillId="0" borderId="5" xfId="0" applyFont="1" applyBorder="1" applyAlignment="1">
      <alignment horizontal="left"/>
    </xf>
    <xf numFmtId="15" fontId="5" fillId="0" borderId="0" xfId="0" applyNumberFormat="1" applyFont="1" applyAlignment="1">
      <alignment horizontal="center"/>
    </xf>
    <xf numFmtId="0" fontId="2" fillId="0" borderId="24" xfId="0" applyFont="1" applyBorder="1" applyAlignment="1">
      <alignment horizontal="left"/>
    </xf>
    <xf numFmtId="1" fontId="5" fillId="0" borderId="12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1" fontId="3" fillId="19" borderId="12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2" fillId="0" borderId="14" xfId="0" quotePrefix="1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  <xf numFmtId="1" fontId="2" fillId="13" borderId="14" xfId="0" applyNumberFormat="1" applyFont="1" applyFill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22" fontId="2" fillId="0" borderId="14" xfId="0" applyNumberFormat="1" applyFont="1" applyBorder="1"/>
    <xf numFmtId="16" fontId="2" fillId="0" borderId="18" xfId="0" applyNumberFormat="1" applyFont="1" applyBorder="1"/>
    <xf numFmtId="0" fontId="10" fillId="13" borderId="14" xfId="0" applyFont="1" applyFill="1" applyBorder="1" applyAlignment="1">
      <alignment horizontal="center"/>
    </xf>
    <xf numFmtId="2" fontId="5" fillId="0" borderId="14" xfId="0" applyNumberFormat="1" applyFont="1" applyBorder="1"/>
    <xf numFmtId="1" fontId="2" fillId="13" borderId="13" xfId="0" applyNumberFormat="1" applyFont="1" applyFill="1" applyBorder="1" applyAlignment="1">
      <alignment horizontal="center" vertical="center"/>
    </xf>
    <xf numFmtId="16" fontId="2" fillId="0" borderId="19" xfId="0" applyNumberFormat="1" applyFont="1" applyBorder="1"/>
    <xf numFmtId="0" fontId="10" fillId="13" borderId="13" xfId="0" applyFont="1" applyFill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1" xfId="0" applyFont="1" applyBorder="1"/>
    <xf numFmtId="22" fontId="5" fillId="0" borderId="5" xfId="0" applyNumberFormat="1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6" fontId="2" fillId="0" borderId="11" xfId="0" applyNumberFormat="1" applyFont="1" applyBorder="1"/>
    <xf numFmtId="0" fontId="2" fillId="0" borderId="19" xfId="0" applyFont="1" applyBorder="1"/>
    <xf numFmtId="15" fontId="5" fillId="0" borderId="5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168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/>
    <xf numFmtId="15" fontId="5" fillId="0" borderId="15" xfId="0" applyNumberFormat="1" applyFont="1" applyBorder="1" applyAlignment="1">
      <alignment horizontal="center"/>
    </xf>
    <xf numFmtId="0" fontId="5" fillId="0" borderId="25" xfId="0" applyFont="1" applyBorder="1" applyAlignment="1">
      <alignment horizontal="left"/>
    </xf>
    <xf numFmtId="1" fontId="5" fillId="0" borderId="13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top"/>
    </xf>
    <xf numFmtId="1" fontId="5" fillId="0" borderId="5" xfId="0" applyNumberFormat="1" applyFont="1" applyBorder="1"/>
    <xf numFmtId="0" fontId="5" fillId="0" borderId="26" xfId="0" applyFont="1" applyBorder="1"/>
    <xf numFmtId="1" fontId="5" fillId="0" borderId="14" xfId="0" applyNumberFormat="1" applyFont="1" applyBorder="1" applyAlignment="1">
      <alignment horizontal="center"/>
    </xf>
    <xf numFmtId="1" fontId="7" fillId="12" borderId="14" xfId="0" applyNumberFormat="1" applyFont="1" applyFill="1" applyBorder="1" applyAlignment="1">
      <alignment horizontal="left" vertical="center"/>
    </xf>
    <xf numFmtId="0" fontId="5" fillId="0" borderId="25" xfId="0" applyFont="1" applyBorder="1"/>
    <xf numFmtId="165" fontId="5" fillId="0" borderId="14" xfId="0" applyNumberFormat="1" applyFont="1" applyBorder="1"/>
    <xf numFmtId="1" fontId="7" fillId="12" borderId="13" xfId="0" applyNumberFormat="1" applyFont="1" applyFill="1" applyBorder="1" applyAlignment="1">
      <alignment horizontal="left" vertical="center"/>
    </xf>
    <xf numFmtId="165" fontId="5" fillId="0" borderId="13" xfId="0" applyNumberFormat="1" applyFont="1" applyBorder="1"/>
    <xf numFmtId="1" fontId="5" fillId="0" borderId="5" xfId="0" quotePrefix="1" applyNumberFormat="1" applyFont="1" applyBorder="1"/>
    <xf numFmtId="3" fontId="5" fillId="0" borderId="5" xfId="0" applyNumberFormat="1" applyFont="1" applyBorder="1"/>
    <xf numFmtId="0" fontId="0" fillId="0" borderId="5" xfId="0" applyBorder="1"/>
    <xf numFmtId="15" fontId="5" fillId="0" borderId="14" xfId="0" applyNumberFormat="1" applyFont="1" applyBorder="1"/>
    <xf numFmtId="3" fontId="5" fillId="0" borderId="5" xfId="0" applyNumberFormat="1" applyFont="1" applyBorder="1" applyAlignment="1">
      <alignment horizontal="center"/>
    </xf>
    <xf numFmtId="165" fontId="5" fillId="0" borderId="13" xfId="0" quotePrefix="1" applyNumberFormat="1" applyFont="1" applyBorder="1"/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5" fontId="9" fillId="0" borderId="5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vertical="center"/>
    </xf>
    <xf numFmtId="16" fontId="9" fillId="0" borderId="5" xfId="0" applyNumberFormat="1" applyFont="1" applyBorder="1"/>
    <xf numFmtId="2" fontId="9" fillId="0" borderId="5" xfId="0" applyNumberFormat="1" applyFont="1" applyBorder="1"/>
    <xf numFmtId="0" fontId="5" fillId="19" borderId="13" xfId="0" applyFont="1" applyFill="1" applyBorder="1" applyAlignment="1">
      <alignment horizontal="left"/>
    </xf>
    <xf numFmtId="0" fontId="18" fillId="0" borderId="10" xfId="0" applyFont="1" applyBorder="1"/>
    <xf numFmtId="11" fontId="2" fillId="0" borderId="5" xfId="0" quotePrefix="1" applyNumberFormat="1" applyFont="1" applyBorder="1"/>
    <xf numFmtId="1" fontId="5" fillId="0" borderId="13" xfId="0" applyNumberFormat="1" applyFont="1" applyBorder="1" applyAlignment="1">
      <alignment horizontal="center"/>
    </xf>
    <xf numFmtId="0" fontId="5" fillId="0" borderId="15" xfId="0" applyFont="1" applyBorder="1"/>
    <xf numFmtId="1" fontId="5" fillId="0" borderId="13" xfId="0" applyNumberFormat="1" applyFont="1" applyBorder="1" applyAlignment="1">
      <alignment horizontal="left"/>
    </xf>
    <xf numFmtId="0" fontId="3" fillId="0" borderId="15" xfId="0" applyFont="1" applyBorder="1"/>
    <xf numFmtId="4" fontId="9" fillId="0" borderId="5" xfId="0" applyNumberFormat="1" applyFont="1" applyBorder="1" applyAlignment="1">
      <alignment horizontal="center"/>
    </xf>
    <xf numFmtId="22" fontId="3" fillId="0" borderId="5" xfId="0" applyNumberFormat="1" applyFont="1" applyBorder="1"/>
    <xf numFmtId="16" fontId="3" fillId="0" borderId="5" xfId="0" applyNumberFormat="1" applyFont="1" applyBorder="1"/>
    <xf numFmtId="0" fontId="3" fillId="0" borderId="13" xfId="0" applyFont="1" applyBorder="1"/>
    <xf numFmtId="165" fontId="9" fillId="0" borderId="5" xfId="0" quotePrefix="1" applyNumberFormat="1" applyFont="1" applyBorder="1"/>
    <xf numFmtId="15" fontId="9" fillId="0" borderId="5" xfId="0" applyNumberFormat="1" applyFont="1" applyBorder="1"/>
    <xf numFmtId="4" fontId="5" fillId="0" borderId="13" xfId="0" applyNumberFormat="1" applyFont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5" fontId="5" fillId="0" borderId="25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4" fontId="5" fillId="0" borderId="25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11" fillId="0" borderId="13" xfId="0" applyFont="1" applyBorder="1"/>
    <xf numFmtId="41" fontId="5" fillId="0" borderId="13" xfId="0" applyNumberFormat="1" applyFont="1" applyBorder="1"/>
    <xf numFmtId="4" fontId="5" fillId="0" borderId="0" xfId="0" applyNumberFormat="1" applyFont="1" applyAlignment="1">
      <alignment horizontal="center"/>
    </xf>
    <xf numFmtId="0" fontId="5" fillId="0" borderId="19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15" fontId="5" fillId="0" borderId="19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22" fontId="10" fillId="13" borderId="14" xfId="0" applyNumberFormat="1" applyFont="1" applyFill="1" applyBorder="1" applyAlignment="1">
      <alignment horizontal="center"/>
    </xf>
    <xf numFmtId="0" fontId="11" fillId="0" borderId="14" xfId="0" applyFont="1" applyBorder="1"/>
    <xf numFmtId="0" fontId="2" fillId="0" borderId="26" xfId="0" applyFont="1" applyBorder="1"/>
    <xf numFmtId="0" fontId="5" fillId="12" borderId="14" xfId="0" applyFont="1" applyFill="1" applyBorder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22" fontId="2" fillId="0" borderId="7" xfId="0" applyNumberFormat="1" applyFont="1" applyBorder="1"/>
    <xf numFmtId="165" fontId="5" fillId="0" borderId="14" xfId="0" quotePrefix="1" applyNumberFormat="1" applyFont="1" applyBorder="1"/>
    <xf numFmtId="1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/>
    </xf>
    <xf numFmtId="165" fontId="5" fillId="0" borderId="0" xfId="0" quotePrefix="1" applyNumberFormat="1" applyFont="1"/>
    <xf numFmtId="16" fontId="5" fillId="0" borderId="13" xfId="0" applyNumberFormat="1" applyFont="1" applyBorder="1" applyAlignment="1">
      <alignment horizontal="center"/>
    </xf>
    <xf numFmtId="0" fontId="5" fillId="0" borderId="27" xfId="0" applyFont="1" applyBorder="1" applyAlignment="1">
      <alignment horizontal="left"/>
    </xf>
    <xf numFmtId="1" fontId="5" fillId="0" borderId="25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 vertical="center"/>
    </xf>
    <xf numFmtId="15" fontId="2" fillId="0" borderId="26" xfId="0" applyNumberFormat="1" applyFont="1" applyBorder="1"/>
    <xf numFmtId="22" fontId="2" fillId="0" borderId="25" xfId="0" applyNumberFormat="1" applyFont="1" applyBorder="1"/>
    <xf numFmtId="16" fontId="2" fillId="0" borderId="26" xfId="0" applyNumberFormat="1" applyFont="1" applyBorder="1"/>
    <xf numFmtId="16" fontId="5" fillId="0" borderId="25" xfId="0" applyNumberFormat="1" applyFont="1" applyBorder="1" applyAlignment="1">
      <alignment horizontal="center"/>
    </xf>
    <xf numFmtId="16" fontId="2" fillId="0" borderId="25" xfId="0" applyNumberFormat="1" applyFont="1" applyBorder="1"/>
    <xf numFmtId="2" fontId="5" fillId="0" borderId="25" xfId="0" applyNumberFormat="1" applyFont="1" applyBorder="1"/>
    <xf numFmtId="165" fontId="5" fillId="0" borderId="25" xfId="0" quotePrefix="1" applyNumberFormat="1" applyFont="1" applyBorder="1"/>
    <xf numFmtId="15" fontId="5" fillId="0" borderId="25" xfId="0" applyNumberFormat="1" applyFont="1" applyBorder="1"/>
    <xf numFmtId="1" fontId="5" fillId="0" borderId="25" xfId="0" applyNumberFormat="1" applyFont="1" applyBorder="1" applyAlignment="1">
      <alignment horizontal="left"/>
    </xf>
    <xf numFmtId="41" fontId="5" fillId="0" borderId="25" xfId="0" applyNumberFormat="1" applyFont="1" applyBorder="1"/>
    <xf numFmtId="1" fontId="5" fillId="0" borderId="14" xfId="0" applyNumberFormat="1" applyFont="1" applyBorder="1" applyAlignment="1">
      <alignment horizontal="left"/>
    </xf>
    <xf numFmtId="41" fontId="5" fillId="0" borderId="14" xfId="0" applyNumberFormat="1" applyFont="1" applyBorder="1"/>
    <xf numFmtId="0" fontId="9" fillId="0" borderId="13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15" fontId="9" fillId="0" borderId="13" xfId="0" applyNumberFormat="1" applyFont="1" applyBorder="1" applyAlignment="1">
      <alignment horizontal="center"/>
    </xf>
    <xf numFmtId="0" fontId="9" fillId="0" borderId="13" xfId="0" applyFont="1" applyBorder="1"/>
    <xf numFmtId="164" fontId="9" fillId="0" borderId="13" xfId="0" applyNumberFormat="1" applyFont="1" applyBorder="1" applyAlignment="1">
      <alignment horizontal="center"/>
    </xf>
    <xf numFmtId="1" fontId="9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/>
    <xf numFmtId="165" fontId="9" fillId="0" borderId="13" xfId="0" quotePrefix="1" applyNumberFormat="1" applyFont="1" applyBorder="1"/>
    <xf numFmtId="15" fontId="9" fillId="0" borderId="13" xfId="0" applyNumberFormat="1" applyFont="1" applyBorder="1"/>
    <xf numFmtId="1" fontId="9" fillId="0" borderId="13" xfId="0" applyNumberFormat="1" applyFont="1" applyBorder="1" applyAlignment="1">
      <alignment horizontal="left"/>
    </xf>
    <xf numFmtId="41" fontId="9" fillId="0" borderId="13" xfId="0" applyNumberFormat="1" applyFont="1" applyBorder="1"/>
    <xf numFmtId="1" fontId="5" fillId="0" borderId="11" xfId="0" applyNumberFormat="1" applyFont="1" applyBorder="1" applyAlignment="1">
      <alignment horizontal="left"/>
    </xf>
    <xf numFmtId="16" fontId="2" fillId="0" borderId="15" xfId="0" applyNumberFormat="1" applyFont="1" applyBorder="1"/>
    <xf numFmtId="0" fontId="10" fillId="0" borderId="19" xfId="0" applyFont="1" applyBorder="1"/>
    <xf numFmtId="0" fontId="19" fillId="0" borderId="13" xfId="0" applyFont="1" applyBorder="1"/>
    <xf numFmtId="0" fontId="6" fillId="0" borderId="5" xfId="0" applyFont="1" applyBorder="1"/>
    <xf numFmtId="0" fontId="5" fillId="12" borderId="14" xfId="0" applyFont="1" applyFill="1" applyBorder="1" applyAlignment="1">
      <alignment horizontal="left"/>
    </xf>
    <xf numFmtId="1" fontId="5" fillId="12" borderId="14" xfId="0" applyNumberFormat="1" applyFont="1" applyFill="1" applyBorder="1" applyAlignment="1">
      <alignment horizontal="center" vertical="center"/>
    </xf>
    <xf numFmtId="22" fontId="9" fillId="0" borderId="5" xfId="0" applyNumberFormat="1" applyFont="1" applyBorder="1" applyAlignment="1">
      <alignment horizontal="center"/>
    </xf>
    <xf numFmtId="22" fontId="9" fillId="0" borderId="11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0" fillId="0" borderId="13" xfId="0" applyBorder="1"/>
    <xf numFmtId="15" fontId="5" fillId="0" borderId="19" xfId="0" applyNumberFormat="1" applyFont="1" applyBorder="1"/>
    <xf numFmtId="0" fontId="0" fillId="0" borderId="14" xfId="0" applyBorder="1"/>
    <xf numFmtId="15" fontId="5" fillId="0" borderId="18" xfId="0" applyNumberFormat="1" applyFont="1" applyBorder="1"/>
    <xf numFmtId="15" fontId="5" fillId="0" borderId="12" xfId="0" applyNumberFormat="1" applyFont="1" applyBorder="1"/>
    <xf numFmtId="167" fontId="5" fillId="0" borderId="5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6" fontId="5" fillId="0" borderId="25" xfId="0" applyNumberFormat="1" applyFont="1" applyBorder="1"/>
    <xf numFmtId="1" fontId="5" fillId="0" borderId="13" xfId="0" quotePrefix="1" applyNumberFormat="1" applyFont="1" applyBorder="1" applyAlignment="1">
      <alignment horizontal="center" vertical="center"/>
    </xf>
    <xf numFmtId="3" fontId="5" fillId="0" borderId="13" xfId="0" applyNumberFormat="1" applyFont="1" applyBorder="1"/>
    <xf numFmtId="0" fontId="2" fillId="17" borderId="5" xfId="0" applyFont="1" applyFill="1" applyBorder="1" applyAlignment="1">
      <alignment horizontal="left"/>
    </xf>
    <xf numFmtId="4" fontId="5" fillId="0" borderId="5" xfId="0" applyNumberFormat="1" applyFont="1" applyBorder="1"/>
    <xf numFmtId="0" fontId="10" fillId="0" borderId="13" xfId="0" applyFont="1" applyBorder="1"/>
    <xf numFmtId="0" fontId="2" fillId="17" borderId="13" xfId="0" applyFont="1" applyFill="1" applyBorder="1" applyAlignment="1">
      <alignment horizontal="left"/>
    </xf>
    <xf numFmtId="0" fontId="5" fillId="0" borderId="19" xfId="0" applyFont="1" applyBorder="1" applyAlignment="1">
      <alignment horizontal="center"/>
    </xf>
    <xf numFmtId="0" fontId="2" fillId="7" borderId="5" xfId="0" applyFont="1" applyFill="1" applyBorder="1" applyAlignment="1">
      <alignment horizontal="left"/>
    </xf>
    <xf numFmtId="16" fontId="5" fillId="0" borderId="0" xfId="0" applyNumberFormat="1" applyFont="1" applyAlignment="1">
      <alignment horizontal="center"/>
    </xf>
    <xf numFmtId="0" fontId="10" fillId="7" borderId="5" xfId="0" applyFont="1" applyFill="1" applyBorder="1" applyAlignment="1">
      <alignment horizontal="left"/>
    </xf>
    <xf numFmtId="0" fontId="10" fillId="7" borderId="10" xfId="0" applyFont="1" applyFill="1" applyBorder="1" applyAlignment="1">
      <alignment horizontal="left"/>
    </xf>
    <xf numFmtId="0" fontId="2" fillId="7" borderId="10" xfId="0" applyFont="1" applyFill="1" applyBorder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24" xfId="0" applyFont="1" applyBorder="1" applyAlignment="1">
      <alignment horizontal="left"/>
    </xf>
    <xf numFmtId="1" fontId="5" fillId="12" borderId="0" xfId="0" applyNumberFormat="1" applyFont="1" applyFill="1" applyAlignment="1">
      <alignment horizontal="center" vertical="center"/>
    </xf>
    <xf numFmtId="0" fontId="2" fillId="0" borderId="28" xfId="0" applyFont="1" applyBorder="1" applyAlignment="1">
      <alignment horizontal="left"/>
    </xf>
    <xf numFmtId="14" fontId="2" fillId="0" borderId="18" xfId="0" applyNumberFormat="1" applyFont="1" applyBorder="1"/>
    <xf numFmtId="14" fontId="2" fillId="0" borderId="19" xfId="0" applyNumberFormat="1" applyFont="1" applyBorder="1"/>
    <xf numFmtId="1" fontId="2" fillId="0" borderId="13" xfId="0" applyNumberFormat="1" applyFont="1" applyBorder="1"/>
    <xf numFmtId="0" fontId="20" fillId="0" borderId="0" xfId="0" applyFont="1"/>
    <xf numFmtId="14" fontId="2" fillId="0" borderId="5" xfId="0" applyNumberFormat="1" applyFont="1" applyBorder="1"/>
    <xf numFmtId="0" fontId="2" fillId="20" borderId="10" xfId="0" applyFont="1" applyFill="1" applyBorder="1"/>
    <xf numFmtId="1" fontId="2" fillId="20" borderId="5" xfId="0" applyNumberFormat="1" applyFont="1" applyFill="1" applyBorder="1" applyAlignment="1">
      <alignment horizontal="center"/>
    </xf>
    <xf numFmtId="0" fontId="2" fillId="20" borderId="5" xfId="0" applyFont="1" applyFill="1" applyBorder="1" applyAlignment="1">
      <alignment horizontal="left"/>
    </xf>
    <xf numFmtId="15" fontId="2" fillId="20" borderId="5" xfId="0" applyNumberFormat="1" applyFont="1" applyFill="1" applyBorder="1"/>
    <xf numFmtId="0" fontId="2" fillId="20" borderId="5" xfId="0" applyFont="1" applyFill="1" applyBorder="1"/>
    <xf numFmtId="164" fontId="2" fillId="20" borderId="5" xfId="0" applyNumberFormat="1" applyFont="1" applyFill="1" applyBorder="1"/>
    <xf numFmtId="0" fontId="2" fillId="20" borderId="5" xfId="0" applyFont="1" applyFill="1" applyBorder="1" applyAlignment="1">
      <alignment horizontal="center"/>
    </xf>
    <xf numFmtId="15" fontId="2" fillId="20" borderId="10" xfId="0" applyNumberFormat="1" applyFont="1" applyFill="1" applyBorder="1"/>
    <xf numFmtId="22" fontId="2" fillId="20" borderId="11" xfId="0" applyNumberFormat="1" applyFont="1" applyFill="1" applyBorder="1"/>
    <xf numFmtId="15" fontId="5" fillId="20" borderId="5" xfId="0" applyNumberFormat="1" applyFont="1" applyFill="1" applyBorder="1" applyAlignment="1">
      <alignment horizontal="center"/>
    </xf>
    <xf numFmtId="16" fontId="5" fillId="0" borderId="11" xfId="0" applyNumberFormat="1" applyFont="1" applyBorder="1"/>
    <xf numFmtId="1" fontId="2" fillId="20" borderId="5" xfId="0" applyNumberFormat="1" applyFont="1" applyFill="1" applyBorder="1"/>
    <xf numFmtId="49" fontId="2" fillId="20" borderId="5" xfId="0" quotePrefix="1" applyNumberFormat="1" applyFont="1" applyFill="1" applyBorder="1" applyAlignment="1">
      <alignment horizontal="center"/>
    </xf>
    <xf numFmtId="0" fontId="5" fillId="20" borderId="5" xfId="0" applyFont="1" applyFill="1" applyBorder="1" applyAlignment="1">
      <alignment horizontal="center" vertical="center"/>
    </xf>
    <xf numFmtId="0" fontId="5" fillId="20" borderId="0" xfId="0" applyFont="1" applyFill="1"/>
    <xf numFmtId="1" fontId="5" fillId="20" borderId="0" xfId="0" applyNumberFormat="1" applyFont="1" applyFill="1" applyAlignment="1">
      <alignment horizontal="left"/>
    </xf>
    <xf numFmtId="0" fontId="11" fillId="20" borderId="0" xfId="0" applyFont="1" applyFill="1"/>
    <xf numFmtId="41" fontId="5" fillId="20" borderId="0" xfId="0" applyNumberFormat="1" applyFont="1" applyFill="1"/>
    <xf numFmtId="1" fontId="5" fillId="0" borderId="5" xfId="0" applyNumberFormat="1" applyFont="1" applyBorder="1" applyAlignment="1">
      <alignment horizontal="center" wrapText="1"/>
    </xf>
    <xf numFmtId="22" fontId="10" fillId="0" borderId="5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left" vertical="center"/>
    </xf>
    <xf numFmtId="22" fontId="2" fillId="0" borderId="10" xfId="0" applyNumberFormat="1" applyFont="1" applyBorder="1"/>
    <xf numFmtId="15" fontId="2" fillId="0" borderId="19" xfId="0" applyNumberFormat="1" applyFont="1" applyBorder="1"/>
    <xf numFmtId="0" fontId="21" fillId="0" borderId="5" xfId="0" applyFont="1" applyBorder="1"/>
    <xf numFmtId="0" fontId="2" fillId="13" borderId="25" xfId="0" applyFont="1" applyFill="1" applyBorder="1" applyAlignment="1">
      <alignment horizontal="left"/>
    </xf>
    <xf numFmtId="0" fontId="2" fillId="0" borderId="25" xfId="0" applyFont="1" applyBorder="1" applyAlignment="1">
      <alignment horizontal="left"/>
    </xf>
    <xf numFmtId="15" fontId="2" fillId="0" borderId="25" xfId="0" applyNumberFormat="1" applyFont="1" applyBorder="1"/>
    <xf numFmtId="15" fontId="2" fillId="0" borderId="29" xfId="0" applyNumberFormat="1" applyFont="1" applyBorder="1"/>
    <xf numFmtId="1" fontId="5" fillId="0" borderId="13" xfId="0" applyNumberFormat="1" applyFont="1" applyBorder="1"/>
    <xf numFmtId="169" fontId="5" fillId="0" borderId="5" xfId="0" applyNumberFormat="1" applyFont="1" applyBorder="1"/>
    <xf numFmtId="16" fontId="9" fillId="0" borderId="5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0" fontId="22" fillId="0" borderId="5" xfId="0" applyFont="1" applyBorder="1"/>
    <xf numFmtId="1" fontId="5" fillId="12" borderId="5" xfId="0" applyNumberFormat="1" applyFont="1" applyFill="1" applyBorder="1" applyAlignment="1">
      <alignment horizontal="center" vertical="center"/>
    </xf>
    <xf numFmtId="1" fontId="5" fillId="12" borderId="13" xfId="0" applyNumberFormat="1" applyFont="1" applyFill="1" applyBorder="1" applyAlignment="1">
      <alignment horizontal="center" vertical="center"/>
    </xf>
    <xf numFmtId="22" fontId="5" fillId="0" borderId="14" xfId="0" applyNumberFormat="1" applyFont="1" applyBorder="1" applyAlignment="1">
      <alignment horizontal="center"/>
    </xf>
    <xf numFmtId="3" fontId="5" fillId="0" borderId="13" xfId="0" applyNumberFormat="1" applyFont="1" applyBorder="1" applyAlignment="1">
      <alignment wrapText="1"/>
    </xf>
    <xf numFmtId="0" fontId="23" fillId="0" borderId="11" xfId="0" applyFont="1" applyBorder="1"/>
    <xf numFmtId="165" fontId="5" fillId="0" borderId="5" xfId="0" quotePrefix="1" applyNumberFormat="1" applyFont="1" applyBorder="1" applyAlignment="1">
      <alignment wrapText="1"/>
    </xf>
    <xf numFmtId="164" fontId="5" fillId="0" borderId="25" xfId="0" applyNumberFormat="1" applyFont="1" applyBorder="1" applyAlignment="1">
      <alignment horizontal="center"/>
    </xf>
    <xf numFmtId="0" fontId="13" fillId="0" borderId="13" xfId="0" applyFont="1" applyBorder="1"/>
    <xf numFmtId="1" fontId="5" fillId="0" borderId="13" xfId="0" quotePrefix="1" applyNumberFormat="1" applyFont="1" applyBorder="1"/>
    <xf numFmtId="0" fontId="0" fillId="0" borderId="25" xfId="0" applyBorder="1"/>
    <xf numFmtId="0" fontId="5" fillId="0" borderId="15" xfId="0" applyFont="1" applyBorder="1" applyAlignment="1">
      <alignment horizontal="left"/>
    </xf>
    <xf numFmtId="3" fontId="0" fillId="0" borderId="5" xfId="0" applyNumberFormat="1" applyBorder="1"/>
    <xf numFmtId="3" fontId="5" fillId="0" borderId="12" xfId="0" applyNumberFormat="1" applyFont="1" applyBorder="1"/>
    <xf numFmtId="169" fontId="5" fillId="0" borderId="25" xfId="0" applyNumberFormat="1" applyFont="1" applyBorder="1"/>
    <xf numFmtId="3" fontId="5" fillId="0" borderId="25" xfId="0" applyNumberFormat="1" applyFont="1" applyBorder="1"/>
    <xf numFmtId="3" fontId="24" fillId="0" borderId="0" xfId="0" applyNumberFormat="1" applyFont="1"/>
    <xf numFmtId="169" fontId="5" fillId="0" borderId="14" xfId="0" applyNumberFormat="1" applyFont="1" applyBorder="1"/>
    <xf numFmtId="0" fontId="5" fillId="0" borderId="21" xfId="0" applyFont="1" applyBorder="1"/>
    <xf numFmtId="1" fontId="5" fillId="0" borderId="25" xfId="0" quotePrefix="1" applyNumberFormat="1" applyFont="1" applyBorder="1"/>
    <xf numFmtId="1" fontId="5" fillId="0" borderId="14" xfId="0" quotePrefix="1" applyNumberFormat="1" applyFont="1" applyBorder="1"/>
    <xf numFmtId="0" fontId="25" fillId="0" borderId="0" xfId="0" applyFont="1"/>
    <xf numFmtId="1" fontId="13" fillId="0" borderId="5" xfId="0" applyNumberFormat="1" applyFont="1" applyBorder="1" applyAlignment="1">
      <alignment horizontal="left" vertical="center"/>
    </xf>
    <xf numFmtId="43" fontId="5" fillId="0" borderId="5" xfId="0" applyNumberFormat="1" applyFont="1" applyBorder="1"/>
    <xf numFmtId="1" fontId="13" fillId="12" borderId="5" xfId="0" applyNumberFormat="1" applyFont="1" applyFill="1" applyBorder="1" applyAlignment="1">
      <alignment horizontal="left" vertical="center"/>
    </xf>
    <xf numFmtId="1" fontId="5" fillId="12" borderId="14" xfId="0" applyNumberFormat="1" applyFont="1" applyFill="1" applyBorder="1" applyAlignment="1">
      <alignment vertical="center"/>
    </xf>
    <xf numFmtId="1" fontId="5" fillId="12" borderId="5" xfId="0" applyNumberFormat="1" applyFont="1" applyFill="1" applyBorder="1" applyAlignment="1">
      <alignment vertical="center"/>
    </xf>
    <xf numFmtId="1" fontId="5" fillId="0" borderId="5" xfId="0" applyNumberFormat="1" applyFont="1" applyBorder="1" applyAlignment="1">
      <alignment vertical="center"/>
    </xf>
    <xf numFmtId="0" fontId="2" fillId="17" borderId="13" xfId="0" applyFont="1" applyFill="1" applyBorder="1"/>
    <xf numFmtId="0" fontId="5" fillId="17" borderId="13" xfId="0" applyFont="1" applyFill="1" applyBorder="1" applyAlignment="1">
      <alignment horizontal="left"/>
    </xf>
    <xf numFmtId="0" fontId="5" fillId="17" borderId="13" xfId="0" applyFont="1" applyFill="1" applyBorder="1" applyAlignment="1">
      <alignment horizontal="center"/>
    </xf>
    <xf numFmtId="15" fontId="5" fillId="17" borderId="13" xfId="0" applyNumberFormat="1" applyFont="1" applyFill="1" applyBorder="1" applyAlignment="1">
      <alignment horizontal="center"/>
    </xf>
    <xf numFmtId="0" fontId="5" fillId="17" borderId="13" xfId="0" applyFont="1" applyFill="1" applyBorder="1"/>
    <xf numFmtId="164" fontId="5" fillId="17" borderId="13" xfId="0" applyNumberFormat="1" applyFont="1" applyFill="1" applyBorder="1" applyAlignment="1">
      <alignment horizontal="center"/>
    </xf>
    <xf numFmtId="22" fontId="10" fillId="17" borderId="5" xfId="0" applyNumberFormat="1" applyFont="1" applyFill="1" applyBorder="1" applyAlignment="1">
      <alignment horizontal="center"/>
    </xf>
    <xf numFmtId="16" fontId="5" fillId="17" borderId="13" xfId="0" applyNumberFormat="1" applyFont="1" applyFill="1" applyBorder="1"/>
    <xf numFmtId="2" fontId="5" fillId="17" borderId="13" xfId="0" applyNumberFormat="1" applyFont="1" applyFill="1" applyBorder="1"/>
    <xf numFmtId="1" fontId="5" fillId="17" borderId="13" xfId="0" quotePrefix="1" applyNumberFormat="1" applyFont="1" applyFill="1" applyBorder="1"/>
    <xf numFmtId="15" fontId="5" fillId="17" borderId="13" xfId="0" applyNumberFormat="1" applyFont="1" applyFill="1" applyBorder="1"/>
    <xf numFmtId="1" fontId="5" fillId="17" borderId="0" xfId="0" applyNumberFormat="1" applyFont="1" applyFill="1" applyAlignment="1">
      <alignment horizontal="left"/>
    </xf>
    <xf numFmtId="0" fontId="5" fillId="17" borderId="0" xfId="0" applyFont="1" applyFill="1"/>
    <xf numFmtId="0" fontId="11" fillId="17" borderId="0" xfId="0" applyFont="1" applyFill="1"/>
    <xf numFmtId="41" fontId="5" fillId="17" borderId="13" xfId="0" applyNumberFormat="1" applyFont="1" applyFill="1" applyBorder="1"/>
    <xf numFmtId="15" fontId="5" fillId="17" borderId="5" xfId="0" applyNumberFormat="1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164" fontId="5" fillId="17" borderId="5" xfId="0" applyNumberFormat="1" applyFont="1" applyFill="1" applyBorder="1" applyAlignment="1">
      <alignment horizontal="center"/>
    </xf>
    <xf numFmtId="16" fontId="5" fillId="17" borderId="0" xfId="0" applyNumberFormat="1" applyFont="1" applyFill="1"/>
    <xf numFmtId="2" fontId="5" fillId="17" borderId="5" xfId="0" applyNumberFormat="1" applyFont="1" applyFill="1" applyBorder="1"/>
    <xf numFmtId="41" fontId="5" fillId="17" borderId="5" xfId="0" applyNumberFormat="1" applyFont="1" applyFill="1" applyBorder="1"/>
    <xf numFmtId="0" fontId="5" fillId="0" borderId="5" xfId="0" applyFont="1" applyBorder="1" applyAlignment="1">
      <alignment wrapText="1"/>
    </xf>
    <xf numFmtId="1" fontId="5" fillId="0" borderId="5" xfId="0" quotePrefix="1" applyNumberFormat="1" applyFont="1" applyBorder="1" applyAlignment="1">
      <alignment horizontal="left" vertical="center"/>
    </xf>
    <xf numFmtId="0" fontId="5" fillId="12" borderId="5" xfId="0" applyFont="1" applyFill="1" applyBorder="1" applyAlignment="1">
      <alignment horizontal="left"/>
    </xf>
    <xf numFmtId="15" fontId="5" fillId="12" borderId="5" xfId="0" applyNumberFormat="1" applyFont="1" applyFill="1" applyBorder="1" applyAlignment="1">
      <alignment horizontal="center"/>
    </xf>
    <xf numFmtId="164" fontId="5" fillId="12" borderId="5" xfId="0" applyNumberFormat="1" applyFont="1" applyFill="1" applyBorder="1" applyAlignment="1">
      <alignment horizontal="center"/>
    </xf>
    <xf numFmtId="22" fontId="5" fillId="12" borderId="5" xfId="0" applyNumberFormat="1" applyFont="1" applyFill="1" applyBorder="1" applyAlignment="1">
      <alignment horizontal="center"/>
    </xf>
    <xf numFmtId="15" fontId="2" fillId="12" borderId="13" xfId="0" applyNumberFormat="1" applyFont="1" applyFill="1" applyBorder="1"/>
    <xf numFmtId="16" fontId="5" fillId="12" borderId="5" xfId="0" applyNumberFormat="1" applyFont="1" applyFill="1" applyBorder="1"/>
    <xf numFmtId="2" fontId="5" fillId="12" borderId="5" xfId="0" applyNumberFormat="1" applyFont="1" applyFill="1" applyBorder="1"/>
    <xf numFmtId="49" fontId="5" fillId="0" borderId="13" xfId="0" applyNumberFormat="1" applyFont="1" applyBorder="1"/>
    <xf numFmtId="0" fontId="5" fillId="0" borderId="12" xfId="0" applyFont="1" applyBorder="1" applyAlignment="1">
      <alignment horizontal="center"/>
    </xf>
    <xf numFmtId="0" fontId="5" fillId="0" borderId="24" xfId="0" applyFont="1" applyBorder="1"/>
    <xf numFmtId="1" fontId="7" fillId="12" borderId="5" xfId="0" applyNumberFormat="1" applyFont="1" applyFill="1" applyBorder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1" fontId="5" fillId="12" borderId="14" xfId="0" applyNumberFormat="1" applyFont="1" applyFill="1" applyBorder="1" applyAlignment="1">
      <alignment horizontal="left" vertical="center"/>
    </xf>
    <xf numFmtId="1" fontId="5" fillId="0" borderId="14" xfId="0" applyNumberFormat="1" applyFont="1" applyBorder="1"/>
    <xf numFmtId="0" fontId="5" fillId="0" borderId="7" xfId="0" applyFont="1" applyBorder="1"/>
    <xf numFmtId="3" fontId="5" fillId="0" borderId="14" xfId="0" applyNumberFormat="1" applyFont="1" applyBorder="1"/>
    <xf numFmtId="1" fontId="5" fillId="12" borderId="5" xfId="0" applyNumberFormat="1" applyFont="1" applyFill="1" applyBorder="1" applyAlignment="1">
      <alignment horizontal="left" vertical="center"/>
    </xf>
    <xf numFmtId="22" fontId="5" fillId="0" borderId="25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vertical="center"/>
    </xf>
    <xf numFmtId="1" fontId="5" fillId="0" borderId="13" xfId="0" applyNumberFormat="1" applyFont="1" applyBorder="1" applyAlignment="1">
      <alignment vertical="center"/>
    </xf>
    <xf numFmtId="15" fontId="5" fillId="0" borderId="14" xfId="0" applyNumberFormat="1" applyFont="1" applyBorder="1" applyAlignment="1">
      <alignment horizontal="left"/>
    </xf>
    <xf numFmtId="15" fontId="5" fillId="0" borderId="24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5" fontId="5" fillId="0" borderId="11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2" fontId="5" fillId="0" borderId="11" xfId="0" applyNumberFormat="1" applyFont="1" applyBorder="1"/>
    <xf numFmtId="0" fontId="5" fillId="0" borderId="24" xfId="0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2" fontId="5" fillId="0" borderId="24" xfId="0" applyNumberFormat="1" applyFont="1" applyBorder="1"/>
    <xf numFmtId="0" fontId="5" fillId="0" borderId="11" xfId="0" quotePrefix="1" applyFont="1" applyBorder="1" applyAlignment="1">
      <alignment horizontal="center"/>
    </xf>
    <xf numFmtId="0" fontId="2" fillId="0" borderId="24" xfId="0" applyFont="1" applyBorder="1"/>
    <xf numFmtId="1" fontId="5" fillId="0" borderId="24" xfId="0" quotePrefix="1" applyNumberFormat="1" applyFont="1" applyBorder="1"/>
    <xf numFmtId="15" fontId="5" fillId="0" borderId="24" xfId="0" applyNumberFormat="1" applyFont="1" applyBorder="1"/>
    <xf numFmtId="1" fontId="5" fillId="0" borderId="11" xfId="0" quotePrefix="1" applyNumberFormat="1" applyFont="1" applyBorder="1" applyAlignment="1">
      <alignment horizontal="left"/>
    </xf>
    <xf numFmtId="1" fontId="5" fillId="0" borderId="11" xfId="0" applyNumberFormat="1" applyFont="1" applyBorder="1" applyAlignment="1">
      <alignment horizontal="left" vertical="center"/>
    </xf>
    <xf numFmtId="165" fontId="5" fillId="0" borderId="25" xfId="0" applyNumberFormat="1" applyFont="1" applyBorder="1"/>
    <xf numFmtId="0" fontId="11" fillId="0" borderId="25" xfId="0" applyFont="1" applyBorder="1"/>
    <xf numFmtId="0" fontId="5" fillId="0" borderId="27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26" fillId="0" borderId="0" xfId="0" applyFont="1"/>
    <xf numFmtId="0" fontId="5" fillId="0" borderId="29" xfId="0" applyFont="1" applyBorder="1"/>
    <xf numFmtId="0" fontId="5" fillId="0" borderId="31" xfId="0" applyFont="1" applyBorder="1" applyAlignment="1">
      <alignment horizontal="center"/>
    </xf>
    <xf numFmtId="0" fontId="5" fillId="0" borderId="27" xfId="0" applyFont="1" applyBorder="1"/>
    <xf numFmtId="1" fontId="9" fillId="12" borderId="5" xfId="0" applyNumberFormat="1" applyFont="1" applyFill="1" applyBorder="1" applyAlignment="1">
      <alignment horizontal="center" wrapText="1"/>
    </xf>
    <xf numFmtId="1" fontId="5" fillId="12" borderId="24" xfId="0" applyNumberFormat="1" applyFont="1" applyFill="1" applyBorder="1" applyAlignment="1">
      <alignment horizontal="center"/>
    </xf>
    <xf numFmtId="1" fontId="5" fillId="0" borderId="12" xfId="0" applyNumberFormat="1" applyFont="1" applyBorder="1" applyAlignment="1">
      <alignment horizontal="left" vertical="center"/>
    </xf>
    <xf numFmtId="1" fontId="5" fillId="12" borderId="13" xfId="0" applyNumberFormat="1" applyFont="1" applyFill="1" applyBorder="1" applyAlignment="1">
      <alignment horizontal="left" vertical="center"/>
    </xf>
    <xf numFmtId="0" fontId="5" fillId="12" borderId="13" xfId="0" applyFont="1" applyFill="1" applyBorder="1"/>
    <xf numFmtId="1" fontId="5" fillId="12" borderId="5" xfId="0" applyNumberFormat="1" applyFont="1" applyFill="1" applyBorder="1" applyAlignment="1">
      <alignment horizontal="center"/>
    </xf>
    <xf numFmtId="0" fontId="5" fillId="12" borderId="13" xfId="0" applyFont="1" applyFill="1" applyBorder="1" applyAlignment="1">
      <alignment horizontal="left"/>
    </xf>
    <xf numFmtId="15" fontId="5" fillId="12" borderId="13" xfId="0" applyNumberFormat="1" applyFont="1" applyFill="1" applyBorder="1" applyAlignment="1">
      <alignment horizontal="center"/>
    </xf>
    <xf numFmtId="15" fontId="5" fillId="12" borderId="13" xfId="0" applyNumberFormat="1" applyFont="1" applyFill="1" applyBorder="1" applyAlignment="1">
      <alignment horizontal="left"/>
    </xf>
    <xf numFmtId="164" fontId="5" fillId="12" borderId="13" xfId="0" applyNumberFormat="1" applyFont="1" applyFill="1" applyBorder="1" applyAlignment="1">
      <alignment horizontal="center"/>
    </xf>
    <xf numFmtId="4" fontId="5" fillId="12" borderId="13" xfId="0" applyNumberFormat="1" applyFont="1" applyFill="1" applyBorder="1" applyAlignment="1">
      <alignment horizontal="center"/>
    </xf>
    <xf numFmtId="0" fontId="2" fillId="12" borderId="13" xfId="0" applyFont="1" applyFill="1" applyBorder="1"/>
    <xf numFmtId="2" fontId="5" fillId="12" borderId="13" xfId="0" applyNumberFormat="1" applyFont="1" applyFill="1" applyBorder="1"/>
    <xf numFmtId="165" fontId="5" fillId="12" borderId="5" xfId="0" quotePrefix="1" applyNumberFormat="1" applyFont="1" applyFill="1" applyBorder="1"/>
    <xf numFmtId="15" fontId="5" fillId="12" borderId="5" xfId="0" applyNumberFormat="1" applyFont="1" applyFill="1" applyBorder="1"/>
    <xf numFmtId="3" fontId="5" fillId="12" borderId="5" xfId="0" applyNumberFormat="1" applyFont="1" applyFill="1" applyBorder="1"/>
    <xf numFmtId="1" fontId="5" fillId="0" borderId="14" xfId="0" applyNumberFormat="1" applyFont="1" applyBorder="1" applyAlignment="1">
      <alignment horizontal="left" vertical="center"/>
    </xf>
    <xf numFmtId="0" fontId="18" fillId="0" borderId="0" xfId="0" applyFont="1"/>
    <xf numFmtId="0" fontId="5" fillId="0" borderId="18" xfId="0" applyFont="1" applyBorder="1" applyAlignment="1">
      <alignment horizontal="left"/>
    </xf>
    <xf numFmtId="0" fontId="13" fillId="12" borderId="5" xfId="0" quotePrefix="1" applyFont="1" applyFill="1" applyBorder="1"/>
    <xf numFmtId="0" fontId="22" fillId="0" borderId="14" xfId="0" applyFont="1" applyBorder="1"/>
    <xf numFmtId="15" fontId="5" fillId="0" borderId="25" xfId="0" applyNumberFormat="1" applyFont="1" applyBorder="1" applyAlignment="1">
      <alignment horizontal="left"/>
    </xf>
    <xf numFmtId="0" fontId="22" fillId="0" borderId="25" xfId="0" applyFont="1" applyBorder="1"/>
    <xf numFmtId="0" fontId="5" fillId="0" borderId="18" xfId="0" applyFont="1" applyBorder="1"/>
    <xf numFmtId="0" fontId="13" fillId="12" borderId="5" xfId="0" quotePrefix="1" applyFont="1" applyFill="1" applyBorder="1" applyAlignment="1">
      <alignment horizontal="left"/>
    </xf>
    <xf numFmtId="1" fontId="5" fillId="0" borderId="25" xfId="0" applyNumberFormat="1" applyFont="1" applyBorder="1" applyAlignment="1">
      <alignment horizontal="left" vertical="center"/>
    </xf>
    <xf numFmtId="49" fontId="5" fillId="0" borderId="25" xfId="0" applyNumberFormat="1" applyFont="1" applyBorder="1"/>
    <xf numFmtId="0" fontId="18" fillId="0" borderId="14" xfId="0" applyFont="1" applyBorder="1"/>
    <xf numFmtId="22" fontId="2" fillId="0" borderId="27" xfId="0" applyNumberFormat="1" applyFont="1" applyBorder="1"/>
    <xf numFmtId="0" fontId="18" fillId="0" borderId="5" xfId="0" applyFont="1" applyBorder="1" applyAlignment="1">
      <alignment wrapText="1"/>
    </xf>
    <xf numFmtId="0" fontId="27" fillId="0" borderId="0" xfId="0" applyFont="1"/>
    <xf numFmtId="1" fontId="5" fillId="0" borderId="10" xfId="0" applyNumberFormat="1" applyFont="1" applyBorder="1" applyAlignment="1">
      <alignment horizontal="center"/>
    </xf>
    <xf numFmtId="0" fontId="13" fillId="12" borderId="13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center"/>
    </xf>
    <xf numFmtId="3" fontId="5" fillId="0" borderId="5" xfId="0" applyNumberFormat="1" applyFont="1" applyBorder="1" applyAlignment="1">
      <alignment wrapText="1"/>
    </xf>
    <xf numFmtId="0" fontId="10" fillId="0" borderId="13" xfId="0" applyFont="1" applyBorder="1" applyAlignment="1">
      <alignment horizontal="left"/>
    </xf>
    <xf numFmtId="0" fontId="27" fillId="0" borderId="5" xfId="0" applyFont="1" applyBorder="1"/>
    <xf numFmtId="0" fontId="5" fillId="0" borderId="13" xfId="0" quotePrefix="1" applyFont="1" applyBorder="1"/>
    <xf numFmtId="16" fontId="5" fillId="0" borderId="24" xfId="0" applyNumberFormat="1" applyFont="1" applyBorder="1"/>
    <xf numFmtId="0" fontId="5" fillId="0" borderId="25" xfId="0" quotePrefix="1" applyFont="1" applyBorder="1"/>
    <xf numFmtId="0" fontId="10" fillId="0" borderId="5" xfId="0" applyFont="1" applyBorder="1" applyAlignment="1">
      <alignment horizontal="left"/>
    </xf>
    <xf numFmtId="1" fontId="9" fillId="12" borderId="5" xfId="0" applyNumberFormat="1" applyFont="1" applyFill="1" applyBorder="1" applyAlignment="1">
      <alignment horizontal="left" vertical="center"/>
    </xf>
    <xf numFmtId="0" fontId="5" fillId="0" borderId="5" xfId="0" quotePrefix="1" applyFont="1" applyBorder="1"/>
    <xf numFmtId="16" fontId="9" fillId="0" borderId="0" xfId="0" applyNumberFormat="1" applyFont="1" applyAlignment="1">
      <alignment horizontal="center"/>
    </xf>
    <xf numFmtId="0" fontId="18" fillId="2" borderId="12" xfId="0" applyFont="1" applyFill="1" applyBorder="1"/>
    <xf numFmtId="0" fontId="28" fillId="2" borderId="5" xfId="0" applyFont="1" applyFill="1" applyBorder="1"/>
    <xf numFmtId="15" fontId="18" fillId="2" borderId="5" xfId="0" applyNumberFormat="1" applyFont="1" applyFill="1" applyBorder="1"/>
    <xf numFmtId="0" fontId="18" fillId="2" borderId="5" xfId="0" applyFont="1" applyFill="1" applyBorder="1"/>
    <xf numFmtId="16" fontId="5" fillId="0" borderId="17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16" fontId="5" fillId="0" borderId="15" xfId="0" applyNumberFormat="1" applyFont="1" applyBorder="1" applyAlignment="1">
      <alignment horizontal="center"/>
    </xf>
    <xf numFmtId="0" fontId="2" fillId="0" borderId="25" xfId="0" quotePrefix="1" applyFont="1" applyBorder="1" applyAlignment="1">
      <alignment horizontal="left"/>
    </xf>
    <xf numFmtId="0" fontId="9" fillId="22" borderId="5" xfId="0" applyFont="1" applyFill="1" applyBorder="1"/>
    <xf numFmtId="1" fontId="9" fillId="22" borderId="5" xfId="0" applyNumberFormat="1" applyFont="1" applyFill="1" applyBorder="1" applyAlignment="1">
      <alignment horizontal="center"/>
    </xf>
    <xf numFmtId="0" fontId="9" fillId="22" borderId="5" xfId="0" applyFont="1" applyFill="1" applyBorder="1" applyAlignment="1">
      <alignment horizontal="left"/>
    </xf>
    <xf numFmtId="0" fontId="9" fillId="22" borderId="5" xfId="0" applyFont="1" applyFill="1" applyBorder="1" applyAlignment="1">
      <alignment horizontal="center"/>
    </xf>
    <xf numFmtId="15" fontId="9" fillId="22" borderId="5" xfId="0" applyNumberFormat="1" applyFont="1" applyFill="1" applyBorder="1" applyAlignment="1">
      <alignment horizontal="center"/>
    </xf>
    <xf numFmtId="0" fontId="29" fillId="22" borderId="5" xfId="0" applyFont="1" applyFill="1" applyBorder="1" applyAlignment="1">
      <alignment horizontal="left"/>
    </xf>
    <xf numFmtId="1" fontId="9" fillId="22" borderId="5" xfId="0" applyNumberFormat="1" applyFont="1" applyFill="1" applyBorder="1" applyAlignment="1">
      <alignment horizontal="left" vertical="center"/>
    </xf>
    <xf numFmtId="1" fontId="9" fillId="22" borderId="5" xfId="0" applyNumberFormat="1" applyFont="1" applyFill="1" applyBorder="1" applyAlignment="1">
      <alignment horizontal="center" vertical="center"/>
    </xf>
    <xf numFmtId="0" fontId="3" fillId="22" borderId="13" xfId="0" applyFont="1" applyFill="1" applyBorder="1"/>
    <xf numFmtId="22" fontId="9" fillId="22" borderId="14" xfId="0" applyNumberFormat="1" applyFont="1" applyFill="1" applyBorder="1" applyAlignment="1">
      <alignment horizontal="center"/>
    </xf>
    <xf numFmtId="16" fontId="9" fillId="22" borderId="13" xfId="0" applyNumberFormat="1" applyFont="1" applyFill="1" applyBorder="1" applyAlignment="1">
      <alignment horizontal="center"/>
    </xf>
    <xf numFmtId="0" fontId="9" fillId="22" borderId="13" xfId="0" applyFont="1" applyFill="1" applyBorder="1" applyAlignment="1">
      <alignment horizontal="center"/>
    </xf>
    <xf numFmtId="16" fontId="9" fillId="22" borderId="5" xfId="0" applyNumberFormat="1" applyFont="1" applyFill="1" applyBorder="1" applyAlignment="1">
      <alignment horizontal="center"/>
    </xf>
    <xf numFmtId="0" fontId="3" fillId="22" borderId="0" xfId="0" applyFont="1" applyFill="1"/>
    <xf numFmtId="22" fontId="6" fillId="22" borderId="5" xfId="0" applyNumberFormat="1" applyFont="1" applyFill="1" applyBorder="1" applyAlignment="1">
      <alignment horizontal="center"/>
    </xf>
    <xf numFmtId="16" fontId="9" fillId="22" borderId="5" xfId="0" applyNumberFormat="1" applyFont="1" applyFill="1" applyBorder="1"/>
    <xf numFmtId="2" fontId="9" fillId="22" borderId="5" xfId="0" applyNumberFormat="1" applyFont="1" applyFill="1" applyBorder="1"/>
    <xf numFmtId="49" fontId="9" fillId="22" borderId="5" xfId="0" applyNumberFormat="1" applyFont="1" applyFill="1" applyBorder="1"/>
    <xf numFmtId="0" fontId="9" fillId="22" borderId="0" xfId="0" applyFont="1" applyFill="1"/>
    <xf numFmtId="0" fontId="9" fillId="22" borderId="11" xfId="0" applyFont="1" applyFill="1" applyBorder="1"/>
    <xf numFmtId="0" fontId="17" fillId="22" borderId="0" xfId="0" applyFont="1" applyFill="1"/>
    <xf numFmtId="0" fontId="29" fillId="22" borderId="25" xfId="0" applyFont="1" applyFill="1" applyBorder="1" applyAlignment="1">
      <alignment horizontal="left"/>
    </xf>
    <xf numFmtId="0" fontId="10" fillId="0" borderId="14" xfId="0" applyFont="1" applyBorder="1" applyAlignment="1">
      <alignment horizontal="left"/>
    </xf>
    <xf numFmtId="16" fontId="5" fillId="0" borderId="14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left"/>
    </xf>
    <xf numFmtId="164" fontId="5" fillId="0" borderId="27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left" vertical="center"/>
    </xf>
    <xf numFmtId="2" fontId="5" fillId="0" borderId="27" xfId="0" applyNumberFormat="1" applyFont="1" applyBorder="1"/>
    <xf numFmtId="165" fontId="5" fillId="0" borderId="27" xfId="0" applyNumberFormat="1" applyFont="1" applyBorder="1"/>
    <xf numFmtId="4" fontId="5" fillId="0" borderId="24" xfId="0" applyNumberFormat="1" applyFont="1" applyBorder="1" applyAlignment="1">
      <alignment horizontal="center"/>
    </xf>
    <xf numFmtId="1" fontId="5" fillId="0" borderId="24" xfId="0" applyNumberFormat="1" applyFont="1" applyBorder="1" applyAlignment="1">
      <alignment horizontal="left" vertical="center"/>
    </xf>
    <xf numFmtId="165" fontId="5" fillId="0" borderId="24" xfId="0" applyNumberFormat="1" applyFont="1" applyBorder="1"/>
    <xf numFmtId="15" fontId="18" fillId="13" borderId="5" xfId="0" applyNumberFormat="1" applyFont="1" applyFill="1" applyBorder="1"/>
    <xf numFmtId="0" fontId="18" fillId="0" borderId="13" xfId="0" applyFont="1" applyBorder="1"/>
    <xf numFmtId="15" fontId="28" fillId="0" borderId="5" xfId="0" applyNumberFormat="1" applyFont="1" applyBorder="1"/>
    <xf numFmtId="15" fontId="18" fillId="0" borderId="10" xfId="0" applyNumberFormat="1" applyFont="1" applyBorder="1"/>
    <xf numFmtId="15" fontId="28" fillId="0" borderId="10" xfId="0" applyNumberFormat="1" applyFont="1" applyBorder="1"/>
    <xf numFmtId="0" fontId="30" fillId="0" borderId="5" xfId="0" applyFont="1" applyBorder="1"/>
    <xf numFmtId="0" fontId="18" fillId="0" borderId="12" xfId="0" applyFont="1" applyBorder="1"/>
    <xf numFmtId="0" fontId="31" fillId="0" borderId="5" xfId="0" applyFont="1" applyBorder="1"/>
    <xf numFmtId="0" fontId="32" fillId="0" borderId="5" xfId="0" applyFont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29" fillId="0" borderId="5" xfId="0" applyFont="1" applyBorder="1" applyAlignment="1">
      <alignment horizontal="left"/>
    </xf>
    <xf numFmtId="0" fontId="29" fillId="0" borderId="5" xfId="0" applyFont="1" applyBorder="1"/>
    <xf numFmtId="1" fontId="9" fillId="0" borderId="5" xfId="0" applyNumberFormat="1" applyFont="1" applyBorder="1"/>
    <xf numFmtId="0" fontId="9" fillId="0" borderId="11" xfId="0" applyFont="1" applyBorder="1"/>
    <xf numFmtId="0" fontId="17" fillId="0" borderId="13" xfId="0" applyFont="1" applyBorder="1"/>
    <xf numFmtId="0" fontId="29" fillId="0" borderId="13" xfId="0" applyFont="1" applyBorder="1"/>
    <xf numFmtId="16" fontId="9" fillId="0" borderId="13" xfId="0" applyNumberFormat="1" applyFont="1" applyBorder="1" applyAlignment="1">
      <alignment horizontal="center"/>
    </xf>
    <xf numFmtId="0" fontId="17" fillId="0" borderId="5" xfId="0" applyFont="1" applyBorder="1"/>
    <xf numFmtId="0" fontId="2" fillId="0" borderId="13" xfId="0" applyFont="1" applyBorder="1" applyAlignment="1">
      <alignment horizontal="left" vertical="top"/>
    </xf>
    <xf numFmtId="0" fontId="18" fillId="7" borderId="14" xfId="0" applyFont="1" applyFill="1" applyBorder="1"/>
    <xf numFmtId="0" fontId="2" fillId="0" borderId="7" xfId="0" applyFont="1" applyBorder="1"/>
    <xf numFmtId="0" fontId="18" fillId="7" borderId="5" xfId="0" applyFont="1" applyFill="1" applyBorder="1"/>
    <xf numFmtId="164" fontId="5" fillId="0" borderId="12" xfId="0" applyNumberFormat="1" applyFont="1" applyBorder="1" applyAlignment="1">
      <alignment horizontal="center"/>
    </xf>
    <xf numFmtId="164" fontId="5" fillId="0" borderId="10" xfId="0" applyNumberFormat="1" applyFont="1" applyBorder="1" applyAlignment="1">
      <alignment horizontal="center"/>
    </xf>
    <xf numFmtId="165" fontId="5" fillId="0" borderId="0" xfId="0" quotePrefix="1" applyNumberFormat="1" applyFont="1" applyAlignment="1">
      <alignment wrapText="1"/>
    </xf>
    <xf numFmtId="169" fontId="5" fillId="0" borderId="0" xfId="0" applyNumberFormat="1" applyFont="1"/>
    <xf numFmtId="0" fontId="5" fillId="22" borderId="5" xfId="0" applyFont="1" applyFill="1" applyBorder="1"/>
    <xf numFmtId="1" fontId="5" fillId="22" borderId="5" xfId="0" applyNumberFormat="1" applyFont="1" applyFill="1" applyBorder="1" applyAlignment="1">
      <alignment horizontal="center"/>
    </xf>
    <xf numFmtId="0" fontId="5" fillId="22" borderId="13" xfId="0" applyFont="1" applyFill="1" applyBorder="1" applyAlignment="1">
      <alignment horizontal="left"/>
    </xf>
    <xf numFmtId="0" fontId="5" fillId="22" borderId="13" xfId="0" applyFont="1" applyFill="1" applyBorder="1" applyAlignment="1">
      <alignment horizontal="center"/>
    </xf>
    <xf numFmtId="15" fontId="5" fillId="22" borderId="13" xfId="0" applyNumberFormat="1" applyFont="1" applyFill="1" applyBorder="1" applyAlignment="1">
      <alignment horizontal="center"/>
    </xf>
    <xf numFmtId="0" fontId="18" fillId="22" borderId="5" xfId="0" applyFont="1" applyFill="1" applyBorder="1" applyAlignment="1">
      <alignment horizontal="left"/>
    </xf>
    <xf numFmtId="0" fontId="5" fillId="22" borderId="5" xfId="0" applyFont="1" applyFill="1" applyBorder="1" applyAlignment="1">
      <alignment horizontal="center"/>
    </xf>
    <xf numFmtId="164" fontId="5" fillId="22" borderId="5" xfId="0" applyNumberFormat="1" applyFont="1" applyFill="1" applyBorder="1" applyAlignment="1">
      <alignment horizontal="center"/>
    </xf>
    <xf numFmtId="1" fontId="5" fillId="22" borderId="5" xfId="0" applyNumberFormat="1" applyFont="1" applyFill="1" applyBorder="1" applyAlignment="1">
      <alignment horizontal="left" vertical="center"/>
    </xf>
    <xf numFmtId="1" fontId="5" fillId="22" borderId="5" xfId="0" applyNumberFormat="1" applyFont="1" applyFill="1" applyBorder="1" applyAlignment="1">
      <alignment horizontal="center" vertical="center"/>
    </xf>
    <xf numFmtId="0" fontId="2" fillId="22" borderId="5" xfId="0" applyFont="1" applyFill="1" applyBorder="1"/>
    <xf numFmtId="16" fontId="5" fillId="22" borderId="5" xfId="0" applyNumberFormat="1" applyFont="1" applyFill="1" applyBorder="1" applyAlignment="1">
      <alignment horizontal="center"/>
    </xf>
    <xf numFmtId="22" fontId="10" fillId="22" borderId="5" xfId="0" applyNumberFormat="1" applyFont="1" applyFill="1" applyBorder="1" applyAlignment="1">
      <alignment horizontal="center"/>
    </xf>
    <xf numFmtId="2" fontId="5" fillId="22" borderId="5" xfId="0" applyNumberFormat="1" applyFont="1" applyFill="1" applyBorder="1"/>
    <xf numFmtId="49" fontId="5" fillId="22" borderId="5" xfId="0" applyNumberFormat="1" applyFont="1" applyFill="1" applyBorder="1"/>
    <xf numFmtId="0" fontId="5" fillId="22" borderId="0" xfId="0" applyFont="1" applyFill="1"/>
    <xf numFmtId="0" fontId="5" fillId="22" borderId="11" xfId="0" applyFont="1" applyFill="1" applyBorder="1"/>
    <xf numFmtId="0" fontId="5" fillId="22" borderId="13" xfId="0" applyFont="1" applyFill="1" applyBorder="1"/>
    <xf numFmtId="0" fontId="11" fillId="22" borderId="0" xfId="0" applyFont="1" applyFill="1"/>
    <xf numFmtId="0" fontId="5" fillId="22" borderId="14" xfId="0" applyFont="1" applyFill="1" applyBorder="1" applyAlignment="1">
      <alignment horizontal="left"/>
    </xf>
    <xf numFmtId="0" fontId="5" fillId="22" borderId="14" xfId="0" applyFont="1" applyFill="1" applyBorder="1" applyAlignment="1">
      <alignment horizontal="center"/>
    </xf>
    <xf numFmtId="15" fontId="5" fillId="22" borderId="14" xfId="0" applyNumberFormat="1" applyFont="1" applyFill="1" applyBorder="1" applyAlignment="1">
      <alignment horizontal="center"/>
    </xf>
    <xf numFmtId="0" fontId="18" fillId="22" borderId="25" xfId="0" applyFont="1" applyFill="1" applyBorder="1" applyAlignment="1">
      <alignment horizontal="left"/>
    </xf>
    <xf numFmtId="0" fontId="5" fillId="22" borderId="25" xfId="0" applyFont="1" applyFill="1" applyBorder="1"/>
    <xf numFmtId="0" fontId="5" fillId="22" borderId="25" xfId="0" applyFont="1" applyFill="1" applyBorder="1" applyAlignment="1">
      <alignment horizontal="center"/>
    </xf>
    <xf numFmtId="1" fontId="5" fillId="22" borderId="14" xfId="0" applyNumberFormat="1" applyFont="1" applyFill="1" applyBorder="1" applyAlignment="1">
      <alignment horizontal="left" vertical="center"/>
    </xf>
    <xf numFmtId="0" fontId="5" fillId="22" borderId="14" xfId="0" applyFont="1" applyFill="1" applyBorder="1"/>
    <xf numFmtId="1" fontId="5" fillId="22" borderId="25" xfId="0" applyNumberFormat="1" applyFont="1" applyFill="1" applyBorder="1" applyAlignment="1">
      <alignment horizontal="center" vertical="center"/>
    </xf>
    <xf numFmtId="0" fontId="2" fillId="22" borderId="25" xfId="0" applyFont="1" applyFill="1" applyBorder="1"/>
    <xf numFmtId="16" fontId="5" fillId="22" borderId="25" xfId="0" applyNumberFormat="1" applyFont="1" applyFill="1" applyBorder="1" applyAlignment="1">
      <alignment horizontal="center"/>
    </xf>
    <xf numFmtId="0" fontId="2" fillId="22" borderId="0" xfId="0" applyFont="1" applyFill="1"/>
    <xf numFmtId="2" fontId="5" fillId="22" borderId="25" xfId="0" applyNumberFormat="1" applyFont="1" applyFill="1" applyBorder="1"/>
    <xf numFmtId="49" fontId="5" fillId="22" borderId="14" xfId="0" applyNumberFormat="1" applyFont="1" applyFill="1" applyBorder="1"/>
    <xf numFmtId="0" fontId="5" fillId="22" borderId="7" xfId="0" applyFont="1" applyFill="1" applyBorder="1"/>
    <xf numFmtId="0" fontId="5" fillId="22" borderId="5" xfId="0" applyFont="1" applyFill="1" applyBorder="1" applyAlignment="1">
      <alignment horizontal="left"/>
    </xf>
    <xf numFmtId="15" fontId="5" fillId="22" borderId="5" xfId="0" applyNumberFormat="1" applyFont="1" applyFill="1" applyBorder="1" applyAlignment="1">
      <alignment horizontal="center"/>
    </xf>
    <xf numFmtId="0" fontId="18" fillId="22" borderId="13" xfId="0" applyFont="1" applyFill="1" applyBorder="1" applyAlignment="1">
      <alignment horizontal="left"/>
    </xf>
    <xf numFmtId="1" fontId="5" fillId="22" borderId="13" xfId="0" applyNumberFormat="1" applyFont="1" applyFill="1" applyBorder="1" applyAlignment="1">
      <alignment horizontal="center" vertical="center"/>
    </xf>
    <xf numFmtId="0" fontId="2" fillId="22" borderId="13" xfId="0" applyFont="1" applyFill="1" applyBorder="1"/>
    <xf numFmtId="16" fontId="5" fillId="22" borderId="13" xfId="0" applyNumberFormat="1" applyFont="1" applyFill="1" applyBorder="1" applyAlignment="1">
      <alignment horizontal="center"/>
    </xf>
    <xf numFmtId="2" fontId="5" fillId="22" borderId="13" xfId="0" applyNumberFormat="1" applyFont="1" applyFill="1" applyBorder="1"/>
    <xf numFmtId="0" fontId="5" fillId="22" borderId="11" xfId="0" applyFont="1" applyFill="1" applyBorder="1" applyAlignment="1">
      <alignment horizontal="left"/>
    </xf>
    <xf numFmtId="0" fontId="5" fillId="22" borderId="11" xfId="0" applyFont="1" applyFill="1" applyBorder="1" applyAlignment="1">
      <alignment horizontal="center"/>
    </xf>
    <xf numFmtId="15" fontId="5" fillId="22" borderId="11" xfId="0" applyNumberFormat="1" applyFont="1" applyFill="1" applyBorder="1" applyAlignment="1">
      <alignment horizontal="center"/>
    </xf>
    <xf numFmtId="0" fontId="18" fillId="22" borderId="11" xfId="0" applyFont="1" applyFill="1" applyBorder="1" applyAlignment="1">
      <alignment horizontal="left"/>
    </xf>
    <xf numFmtId="1" fontId="5" fillId="22" borderId="13" xfId="0" applyNumberFormat="1" applyFont="1" applyFill="1" applyBorder="1" applyAlignment="1">
      <alignment horizontal="left" vertical="center"/>
    </xf>
    <xf numFmtId="1" fontId="5" fillId="22" borderId="11" xfId="0" applyNumberFormat="1" applyFont="1" applyFill="1" applyBorder="1" applyAlignment="1">
      <alignment horizontal="center" vertical="center"/>
    </xf>
    <xf numFmtId="0" fontId="2" fillId="22" borderId="11" xfId="0" applyFont="1" applyFill="1" applyBorder="1"/>
    <xf numFmtId="2" fontId="5" fillId="22" borderId="11" xfId="0" applyNumberFormat="1" applyFont="1" applyFill="1" applyBorder="1"/>
    <xf numFmtId="49" fontId="5" fillId="22" borderId="11" xfId="0" applyNumberFormat="1" applyFont="1" applyFill="1" applyBorder="1"/>
    <xf numFmtId="22" fontId="5" fillId="0" borderId="12" xfId="0" applyNumberFormat="1" applyFont="1" applyBorder="1" applyAlignment="1">
      <alignment horizontal="center"/>
    </xf>
    <xf numFmtId="0" fontId="18" fillId="0" borderId="13" xfId="0" applyFont="1" applyBorder="1" applyAlignment="1">
      <alignment horizontal="left"/>
    </xf>
    <xf numFmtId="22" fontId="5" fillId="0" borderId="19" xfId="0" applyNumberFormat="1" applyFont="1" applyBorder="1" applyAlignment="1">
      <alignment horizontal="center"/>
    </xf>
    <xf numFmtId="0" fontId="18" fillId="13" borderId="5" xfId="0" applyFont="1" applyFill="1" applyBorder="1" applyAlignment="1">
      <alignment horizontal="left"/>
    </xf>
    <xf numFmtId="0" fontId="33" fillId="0" borderId="11" xfId="0" applyFont="1" applyBorder="1"/>
    <xf numFmtId="15" fontId="5" fillId="0" borderId="0" xfId="0" applyNumberFormat="1" applyFont="1" applyAlignment="1">
      <alignment horizontal="left"/>
    </xf>
    <xf numFmtId="165" fontId="5" fillId="0" borderId="0" xfId="0" applyNumberFormat="1" applyFont="1"/>
    <xf numFmtId="0" fontId="33" fillId="0" borderId="7" xfId="0" applyFont="1" applyBorder="1"/>
    <xf numFmtId="16" fontId="5" fillId="0" borderId="26" xfId="0" applyNumberFormat="1" applyFont="1" applyBorder="1" applyAlignment="1">
      <alignment horizontal="center"/>
    </xf>
    <xf numFmtId="1" fontId="5" fillId="0" borderId="25" xfId="0" applyNumberFormat="1" applyFont="1" applyBorder="1"/>
    <xf numFmtId="1" fontId="5" fillId="0" borderId="0" xfId="0" applyNumberFormat="1" applyFont="1"/>
    <xf numFmtId="0" fontId="18" fillId="0" borderId="14" xfId="0" applyFont="1" applyBorder="1" applyAlignment="1">
      <alignment horizontal="left"/>
    </xf>
    <xf numFmtId="15" fontId="18" fillId="0" borderId="13" xfId="0" applyNumberFormat="1" applyFont="1" applyBorder="1"/>
    <xf numFmtId="0" fontId="11" fillId="0" borderId="15" xfId="0" applyFont="1" applyBorder="1"/>
    <xf numFmtId="169" fontId="5" fillId="0" borderId="18" xfId="0" applyNumberFormat="1" applyFont="1" applyBorder="1"/>
    <xf numFmtId="1" fontId="5" fillId="0" borderId="0" xfId="0" applyNumberFormat="1" applyFont="1" applyAlignment="1">
      <alignment horizontal="center" wrapText="1"/>
    </xf>
    <xf numFmtId="1" fontId="5" fillId="0" borderId="1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15" fontId="18" fillId="13" borderId="11" xfId="0" applyNumberFormat="1" applyFont="1" applyFill="1" applyBorder="1"/>
    <xf numFmtId="49" fontId="5" fillId="0" borderId="11" xfId="0" applyNumberFormat="1" applyFont="1" applyBorder="1"/>
    <xf numFmtId="0" fontId="18" fillId="0" borderId="11" xfId="0" applyFont="1" applyBorder="1" applyAlignment="1">
      <alignment horizontal="left"/>
    </xf>
    <xf numFmtId="0" fontId="18" fillId="0" borderId="11" xfId="0" applyFont="1" applyBorder="1"/>
    <xf numFmtId="22" fontId="5" fillId="0" borderId="11" xfId="0" applyNumberFormat="1" applyFont="1" applyBorder="1" applyAlignment="1">
      <alignment horizontal="center"/>
    </xf>
    <xf numFmtId="16" fontId="5" fillId="0" borderId="11" xfId="0" applyNumberFormat="1" applyFont="1" applyBorder="1" applyAlignment="1">
      <alignment horizontal="center"/>
    </xf>
    <xf numFmtId="1" fontId="5" fillId="0" borderId="11" xfId="0" applyNumberFormat="1" applyFont="1" applyBorder="1"/>
    <xf numFmtId="0" fontId="18" fillId="0" borderId="24" xfId="0" applyFont="1" applyBorder="1" applyAlignment="1">
      <alignment horizontal="left"/>
    </xf>
    <xf numFmtId="1" fontId="5" fillId="0" borderId="24" xfId="0" applyNumberFormat="1" applyFont="1" applyBorder="1"/>
    <xf numFmtId="49" fontId="5" fillId="0" borderId="0" xfId="0" applyNumberFormat="1" applyFont="1"/>
    <xf numFmtId="0" fontId="5" fillId="0" borderId="5" xfId="0" applyFont="1" applyBorder="1" applyAlignment="1">
      <alignment horizontal="left" vertical="top"/>
    </xf>
    <xf numFmtId="4" fontId="5" fillId="0" borderId="11" xfId="0" applyNumberFormat="1" applyFont="1" applyBorder="1" applyAlignment="1">
      <alignment horizontal="center"/>
    </xf>
    <xf numFmtId="3" fontId="5" fillId="0" borderId="11" xfId="0" applyNumberFormat="1" applyFont="1" applyBorder="1"/>
    <xf numFmtId="1" fontId="5" fillId="12" borderId="11" xfId="0" applyNumberFormat="1" applyFont="1" applyFill="1" applyBorder="1" applyAlignment="1">
      <alignment horizontal="left" vertical="center"/>
    </xf>
    <xf numFmtId="1" fontId="5" fillId="12" borderId="24" xfId="0" applyNumberFormat="1" applyFont="1" applyFill="1" applyBorder="1" applyAlignment="1">
      <alignment horizontal="left" vertical="center"/>
    </xf>
    <xf numFmtId="16" fontId="5" fillId="0" borderId="24" xfId="0" applyNumberFormat="1" applyFont="1" applyBorder="1" applyAlignment="1">
      <alignment horizontal="center"/>
    </xf>
    <xf numFmtId="169" fontId="5" fillId="0" borderId="13" xfId="0" applyNumberFormat="1" applyFont="1" applyBorder="1"/>
    <xf numFmtId="15" fontId="5" fillId="0" borderId="27" xfId="0" applyNumberFormat="1" applyFont="1" applyBorder="1" applyAlignment="1">
      <alignment horizontal="center"/>
    </xf>
    <xf numFmtId="15" fontId="18" fillId="0" borderId="27" xfId="0" applyNumberFormat="1" applyFont="1" applyBorder="1"/>
    <xf numFmtId="15" fontId="28" fillId="0" borderId="27" xfId="0" applyNumberFormat="1" applyFont="1" applyBorder="1"/>
    <xf numFmtId="15" fontId="18" fillId="0" borderId="24" xfId="0" applyNumberFormat="1" applyFont="1" applyBorder="1"/>
    <xf numFmtId="15" fontId="18" fillId="13" borderId="24" xfId="0" applyNumberFormat="1" applyFont="1" applyFill="1" applyBorder="1"/>
    <xf numFmtId="0" fontId="27" fillId="0" borderId="10" xfId="0" applyFont="1" applyBorder="1"/>
    <xf numFmtId="49" fontId="5" fillId="0" borderId="0" xfId="0" quotePrefix="1" applyNumberFormat="1" applyFont="1"/>
    <xf numFmtId="0" fontId="5" fillId="0" borderId="10" xfId="0" applyFont="1" applyBorder="1" applyAlignment="1">
      <alignment horizontal="left" vertical="top"/>
    </xf>
    <xf numFmtId="0" fontId="5" fillId="0" borderId="5" xfId="0" applyFont="1" applyBorder="1" applyAlignment="1">
      <alignment vertical="top"/>
    </xf>
    <xf numFmtId="164" fontId="5" fillId="0" borderId="5" xfId="0" applyNumberFormat="1" applyFont="1" applyBorder="1" applyAlignment="1">
      <alignment horizontal="left" vertical="top"/>
    </xf>
    <xf numFmtId="2" fontId="5" fillId="0" borderId="5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left" vertical="top"/>
    </xf>
    <xf numFmtId="1" fontId="7" fillId="12" borderId="5" xfId="0" applyNumberFormat="1" applyFont="1" applyFill="1" applyBorder="1" applyAlignment="1">
      <alignment horizontal="left" vertical="center" wrapText="1"/>
    </xf>
    <xf numFmtId="0" fontId="18" fillId="23" borderId="13" xfId="0" applyFont="1" applyFill="1" applyBorder="1"/>
    <xf numFmtId="0" fontId="18" fillId="23" borderId="14" xfId="0" applyFont="1" applyFill="1" applyBorder="1"/>
    <xf numFmtId="49" fontId="5" fillId="0" borderId="14" xfId="0" applyNumberFormat="1" applyFont="1" applyBorder="1"/>
    <xf numFmtId="0" fontId="9" fillId="12" borderId="0" xfId="0" applyFont="1" applyFill="1"/>
    <xf numFmtId="0" fontId="34" fillId="0" borderId="5" xfId="0" applyFont="1" applyBorder="1"/>
    <xf numFmtId="15" fontId="35" fillId="17" borderId="5" xfId="0" applyNumberFormat="1" applyFont="1" applyFill="1" applyBorder="1" applyAlignment="1">
      <alignment horizontal="center" vertical="center"/>
    </xf>
    <xf numFmtId="0" fontId="2" fillId="13" borderId="25" xfId="0" applyFont="1" applyFill="1" applyBorder="1"/>
    <xf numFmtId="1" fontId="2" fillId="13" borderId="25" xfId="0" applyNumberFormat="1" applyFont="1" applyFill="1" applyBorder="1" applyAlignment="1">
      <alignment horizontal="center" vertical="center"/>
    </xf>
    <xf numFmtId="0" fontId="10" fillId="13" borderId="25" xfId="0" applyFont="1" applyFill="1" applyBorder="1" applyAlignment="1">
      <alignment horizontal="center"/>
    </xf>
    <xf numFmtId="0" fontId="2" fillId="13" borderId="0" xfId="0" applyFont="1" applyFill="1" applyAlignment="1">
      <alignment horizontal="left"/>
    </xf>
    <xf numFmtId="0" fontId="5" fillId="0" borderId="18" xfId="0" applyFont="1" applyBorder="1" applyAlignment="1">
      <alignment horizontal="center"/>
    </xf>
    <xf numFmtId="16" fontId="5" fillId="0" borderId="12" xfId="0" applyNumberFormat="1" applyFont="1" applyBorder="1" applyAlignment="1">
      <alignment horizontal="center"/>
    </xf>
    <xf numFmtId="0" fontId="31" fillId="0" borderId="0" xfId="0" applyFont="1"/>
    <xf numFmtId="1" fontId="5" fillId="12" borderId="0" xfId="0" applyNumberFormat="1" applyFont="1" applyFill="1" applyAlignment="1">
      <alignment horizontal="left" vertical="center"/>
    </xf>
    <xf numFmtId="15" fontId="35" fillId="17" borderId="11" xfId="0" applyNumberFormat="1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left" vertical="center" wrapText="1"/>
    </xf>
    <xf numFmtId="1" fontId="2" fillId="12" borderId="13" xfId="0" applyNumberFormat="1" applyFont="1" applyFill="1" applyBorder="1" applyAlignment="1">
      <alignment horizontal="left" vertical="center" wrapText="1"/>
    </xf>
    <xf numFmtId="15" fontId="18" fillId="0" borderId="0" xfId="0" applyNumberFormat="1" applyFont="1"/>
    <xf numFmtId="0" fontId="18" fillId="0" borderId="0" xfId="0" applyFont="1" applyAlignment="1">
      <alignment horizontal="left"/>
    </xf>
    <xf numFmtId="1" fontId="7" fillId="12" borderId="0" xfId="0" applyNumberFormat="1" applyFont="1" applyFill="1" applyAlignment="1">
      <alignment horizontal="left" vertical="center" wrapText="1"/>
    </xf>
    <xf numFmtId="15" fontId="5" fillId="0" borderId="12" xfId="0" applyNumberFormat="1" applyFont="1" applyBorder="1" applyAlignment="1">
      <alignment horizontal="center"/>
    </xf>
    <xf numFmtId="0" fontId="18" fillId="12" borderId="0" xfId="0" quotePrefix="1" applyFont="1" applyFill="1"/>
    <xf numFmtId="15" fontId="5" fillId="0" borderId="5" xfId="0" applyNumberFormat="1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4" fontId="5" fillId="0" borderId="5" xfId="0" applyNumberFormat="1" applyFont="1" applyBorder="1" applyAlignment="1">
      <alignment horizontal="left" vertical="top"/>
    </xf>
    <xf numFmtId="16" fontId="5" fillId="0" borderId="5" xfId="0" applyNumberFormat="1" applyFont="1" applyBorder="1" applyAlignment="1">
      <alignment horizontal="left" vertical="top"/>
    </xf>
    <xf numFmtId="1" fontId="5" fillId="0" borderId="5" xfId="0" applyNumberFormat="1" applyFont="1" applyBorder="1" applyAlignment="1">
      <alignment horizontal="left" vertical="top"/>
    </xf>
    <xf numFmtId="0" fontId="27" fillId="0" borderId="13" xfId="0" applyFont="1" applyBorder="1"/>
    <xf numFmtId="0" fontId="3" fillId="12" borderId="0" xfId="0" applyFont="1" applyFill="1"/>
    <xf numFmtId="1" fontId="9" fillId="12" borderId="0" xfId="0" applyNumberFormat="1" applyFont="1" applyFill="1" applyAlignment="1">
      <alignment horizontal="center"/>
    </xf>
    <xf numFmtId="0" fontId="9" fillId="12" borderId="0" xfId="0" applyFont="1" applyFill="1" applyAlignment="1">
      <alignment horizontal="left"/>
    </xf>
    <xf numFmtId="0" fontId="9" fillId="12" borderId="0" xfId="0" applyFont="1" applyFill="1" applyAlignment="1">
      <alignment horizontal="center"/>
    </xf>
    <xf numFmtId="15" fontId="9" fillId="12" borderId="0" xfId="0" applyNumberFormat="1" applyFont="1" applyFill="1" applyAlignment="1">
      <alignment horizontal="center"/>
    </xf>
    <xf numFmtId="0" fontId="29" fillId="12" borderId="0" xfId="0" applyFont="1" applyFill="1"/>
    <xf numFmtId="1" fontId="9" fillId="12" borderId="0" xfId="0" applyNumberFormat="1" applyFont="1" applyFill="1" applyAlignment="1">
      <alignment horizontal="left" vertical="center"/>
    </xf>
    <xf numFmtId="1" fontId="9" fillId="12" borderId="0" xfId="0" applyNumberFormat="1" applyFont="1" applyFill="1" applyAlignment="1">
      <alignment horizontal="center" vertical="center"/>
    </xf>
    <xf numFmtId="0" fontId="3" fillId="12" borderId="25" xfId="0" applyFont="1" applyFill="1" applyBorder="1"/>
    <xf numFmtId="22" fontId="9" fillId="12" borderId="0" xfId="0" applyNumberFormat="1" applyFont="1" applyFill="1" applyAlignment="1">
      <alignment horizontal="center"/>
    </xf>
    <xf numFmtId="16" fontId="9" fillId="12" borderId="0" xfId="0" applyNumberFormat="1" applyFont="1" applyFill="1" applyAlignment="1">
      <alignment horizontal="center"/>
    </xf>
    <xf numFmtId="16" fontId="9" fillId="12" borderId="0" xfId="0" applyNumberFormat="1" applyFont="1" applyFill="1"/>
    <xf numFmtId="2" fontId="9" fillId="12" borderId="0" xfId="0" applyNumberFormat="1" applyFont="1" applyFill="1"/>
    <xf numFmtId="49" fontId="9" fillId="12" borderId="0" xfId="0" applyNumberFormat="1" applyFont="1" applyFill="1"/>
    <xf numFmtId="0" fontId="17" fillId="12" borderId="0" xfId="0" applyFont="1" applyFill="1"/>
    <xf numFmtId="1" fontId="7" fillId="12" borderId="13" xfId="0" applyNumberFormat="1" applyFont="1" applyFill="1" applyBorder="1" applyAlignment="1">
      <alignment horizontal="left" vertical="center" wrapText="1"/>
    </xf>
    <xf numFmtId="15" fontId="18" fillId="13" borderId="25" xfId="0" applyNumberFormat="1" applyFont="1" applyFill="1" applyBorder="1"/>
    <xf numFmtId="0" fontId="5" fillId="0" borderId="29" xfId="0" applyFont="1" applyBorder="1" applyAlignment="1">
      <alignment horizontal="center"/>
    </xf>
    <xf numFmtId="0" fontId="18" fillId="13" borderId="25" xfId="0" applyFont="1" applyFill="1" applyBorder="1"/>
    <xf numFmtId="15" fontId="28" fillId="0" borderId="0" xfId="0" applyNumberFormat="1" applyFont="1"/>
    <xf numFmtId="0" fontId="18" fillId="23" borderId="5" xfId="0" applyFont="1" applyFill="1" applyBorder="1"/>
    <xf numFmtId="22" fontId="5" fillId="0" borderId="15" xfId="0" applyNumberFormat="1" applyFont="1" applyBorder="1" applyAlignment="1">
      <alignment horizontal="center"/>
    </xf>
    <xf numFmtId="1" fontId="36" fillId="12" borderId="5" xfId="0" applyNumberFormat="1" applyFont="1" applyFill="1" applyBorder="1" applyAlignment="1">
      <alignment horizontal="center" vertical="center" wrapText="1"/>
    </xf>
    <xf numFmtId="1" fontId="7" fillId="22" borderId="5" xfId="0" applyNumberFormat="1" applyFont="1" applyFill="1" applyBorder="1" applyAlignment="1">
      <alignment horizontal="left" vertical="center"/>
    </xf>
    <xf numFmtId="22" fontId="5" fillId="22" borderId="5" xfId="0" applyNumberFormat="1" applyFont="1" applyFill="1" applyBorder="1" applyAlignment="1">
      <alignment horizontal="center"/>
    </xf>
    <xf numFmtId="16" fontId="5" fillId="22" borderId="5" xfId="0" applyNumberFormat="1" applyFont="1" applyFill="1" applyBorder="1" applyAlignment="1">
      <alignment horizontal="left" vertical="top"/>
    </xf>
    <xf numFmtId="0" fontId="2" fillId="22" borderId="5" xfId="0" applyFont="1" applyFill="1" applyBorder="1" applyAlignment="1">
      <alignment horizontal="left" vertical="top"/>
    </xf>
    <xf numFmtId="1" fontId="7" fillId="12" borderId="25" xfId="0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top"/>
    </xf>
    <xf numFmtId="0" fontId="5" fillId="24" borderId="5" xfId="0" applyFont="1" applyFill="1" applyBorder="1"/>
    <xf numFmtId="0" fontId="5" fillId="24" borderId="5" xfId="0" applyFont="1" applyFill="1" applyBorder="1" applyAlignment="1">
      <alignment horizontal="left"/>
    </xf>
    <xf numFmtId="1" fontId="5" fillId="24" borderId="5" xfId="0" applyNumberFormat="1" applyFont="1" applyFill="1" applyBorder="1" applyAlignment="1">
      <alignment horizontal="center"/>
    </xf>
    <xf numFmtId="0" fontId="5" fillId="24" borderId="5" xfId="0" applyFont="1" applyFill="1" applyBorder="1" applyAlignment="1">
      <alignment horizontal="center"/>
    </xf>
    <xf numFmtId="15" fontId="5" fillId="24" borderId="5" xfId="0" applyNumberFormat="1" applyFont="1" applyFill="1" applyBorder="1" applyAlignment="1">
      <alignment horizontal="center"/>
    </xf>
    <xf numFmtId="0" fontId="5" fillId="24" borderId="13" xfId="0" applyFont="1" applyFill="1" applyBorder="1" applyAlignment="1">
      <alignment horizontal="left"/>
    </xf>
    <xf numFmtId="0" fontId="18" fillId="24" borderId="5" xfId="0" applyFont="1" applyFill="1" applyBorder="1"/>
    <xf numFmtId="0" fontId="18" fillId="24" borderId="10" xfId="0" applyFont="1" applyFill="1" applyBorder="1"/>
    <xf numFmtId="164" fontId="5" fillId="24" borderId="5" xfId="0" applyNumberFormat="1" applyFont="1" applyFill="1" applyBorder="1" applyAlignment="1">
      <alignment horizontal="center"/>
    </xf>
    <xf numFmtId="1" fontId="5" fillId="24" borderId="13" xfId="0" applyNumberFormat="1" applyFont="1" applyFill="1" applyBorder="1" applyAlignment="1">
      <alignment horizontal="left" vertical="center"/>
    </xf>
    <xf numFmtId="0" fontId="5" fillId="24" borderId="13" xfId="0" applyFont="1" applyFill="1" applyBorder="1"/>
    <xf numFmtId="0" fontId="2" fillId="24" borderId="5" xfId="0" applyFont="1" applyFill="1" applyBorder="1"/>
    <xf numFmtId="0" fontId="5" fillId="24" borderId="10" xfId="0" applyFont="1" applyFill="1" applyBorder="1" applyAlignment="1">
      <alignment horizontal="center"/>
    </xf>
    <xf numFmtId="22" fontId="5" fillId="24" borderId="5" xfId="0" applyNumberFormat="1" applyFont="1" applyFill="1" applyBorder="1" applyAlignment="1">
      <alignment horizontal="center"/>
    </xf>
    <xf numFmtId="15" fontId="2" fillId="24" borderId="19" xfId="0" applyNumberFormat="1" applyFont="1" applyFill="1" applyBorder="1"/>
    <xf numFmtId="0" fontId="2" fillId="24" borderId="5" xfId="0" applyFont="1" applyFill="1" applyBorder="1" applyAlignment="1">
      <alignment horizontal="left" vertical="top"/>
    </xf>
    <xf numFmtId="22" fontId="10" fillId="24" borderId="5" xfId="0" applyNumberFormat="1" applyFont="1" applyFill="1" applyBorder="1" applyAlignment="1">
      <alignment horizontal="center"/>
    </xf>
    <xf numFmtId="16" fontId="5" fillId="24" borderId="0" xfId="0" applyNumberFormat="1" applyFont="1" applyFill="1"/>
    <xf numFmtId="2" fontId="5" fillId="24" borderId="5" xfId="0" applyNumberFormat="1" applyFont="1" applyFill="1" applyBorder="1"/>
    <xf numFmtId="49" fontId="5" fillId="24" borderId="5" xfId="0" applyNumberFormat="1" applyFont="1" applyFill="1" applyBorder="1"/>
    <xf numFmtId="0" fontId="5" fillId="24" borderId="11" xfId="0" applyFont="1" applyFill="1" applyBorder="1"/>
    <xf numFmtId="0" fontId="11" fillId="24" borderId="0" xfId="0" applyFont="1" applyFill="1"/>
    <xf numFmtId="0" fontId="18" fillId="24" borderId="13" xfId="0" applyFont="1" applyFill="1" applyBorder="1"/>
    <xf numFmtId="0" fontId="18" fillId="24" borderId="15" xfId="0" applyFont="1" applyFill="1" applyBorder="1"/>
    <xf numFmtId="15" fontId="5" fillId="24" borderId="13" xfId="0" applyNumberFormat="1" applyFont="1" applyFill="1" applyBorder="1" applyAlignment="1">
      <alignment horizontal="center"/>
    </xf>
    <xf numFmtId="0" fontId="5" fillId="24" borderId="13" xfId="0" applyFont="1" applyFill="1" applyBorder="1" applyAlignment="1">
      <alignment horizontal="center"/>
    </xf>
    <xf numFmtId="164" fontId="5" fillId="24" borderId="13" xfId="0" applyNumberFormat="1" applyFont="1" applyFill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2" fontId="5" fillId="24" borderId="13" xfId="0" applyNumberFormat="1" applyFont="1" applyFill="1" applyBorder="1"/>
    <xf numFmtId="49" fontId="5" fillId="24" borderId="13" xfId="0" applyNumberFormat="1" applyFont="1" applyFill="1" applyBorder="1"/>
    <xf numFmtId="0" fontId="18" fillId="0" borderId="17" xfId="0" applyFont="1" applyBorder="1"/>
    <xf numFmtId="0" fontId="18" fillId="12" borderId="5" xfId="0" applyFont="1" applyFill="1" applyBorder="1"/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0" fontId="3" fillId="0" borderId="13" xfId="0" applyFont="1" applyBorder="1" applyAlignment="1">
      <alignment horizontal="left" vertical="top"/>
    </xf>
    <xf numFmtId="22" fontId="6" fillId="13" borderId="5" xfId="0" applyNumberFormat="1" applyFont="1" applyFill="1" applyBorder="1" applyAlignment="1">
      <alignment horizontal="center"/>
    </xf>
    <xf numFmtId="16" fontId="9" fillId="0" borderId="0" xfId="0" applyNumberFormat="1" applyFont="1"/>
    <xf numFmtId="2" fontId="9" fillId="0" borderId="0" xfId="0" applyNumberFormat="1" applyFont="1"/>
    <xf numFmtId="49" fontId="9" fillId="0" borderId="0" xfId="0" applyNumberFormat="1" applyFont="1"/>
    <xf numFmtId="1" fontId="7" fillId="12" borderId="0" xfId="0" applyNumberFormat="1" applyFont="1" applyFill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477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b/>
        <i val="0"/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  <color theme="1"/>
      </font>
      <fill>
        <patternFill patternType="solid">
          <bgColor theme="2" tint="-9.9978637043366805E-2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OADING%20PERFORMANCE%202026.xlsb.xlsx" TargetMode="External"/><Relationship Id="rId2" Type="http://schemas.openxmlformats.org/officeDocument/2006/relationships/externalLinkPath" Target="https://teamsite.maerskgroup.com/teams/TetraPakVietnamOperationTeam/Shared%20Documents/Operation%20workplace/BD%20outbound/LOADING%20PERFORMANCE%202026.xlsb.xlsx" TargetMode="External"/><Relationship Id="rId1" Type="http://schemas.openxmlformats.org/officeDocument/2006/relationships/externalLinkPath" Target="/personal/linh_t_lns_maersk_com/Documents/Documents/TLT023/CI/1.Ticket/a1.%20tetrapak%20sql/LOADING%20PERFORMANCE%202026.xlsb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Oversea%20daily%20tracking%20-%202026%20v.6.xlsx" TargetMode="External"/><Relationship Id="rId2" Type="http://schemas.openxmlformats.org/officeDocument/2006/relationships/externalLinkPath" Target="https://my.maerskgroup.com/personal/linh_t_lns_maersk_com/Documents/Documents/TLT023/CI/1.Ticket/a1.%20tetrapak%20sql/Oversea%20daily%20tracking%20-%202026%20v.6.xlsx" TargetMode="External"/><Relationship Id="rId1" Type="http://schemas.openxmlformats.org/officeDocument/2006/relationships/externalLinkPath" Target="/personal/linh_t_lns_maersk_com/Documents/Documents/TLT023/CI/1.Ticket/a1.%20tetrapak%20sql/Oversea%20daily%20tracking%20-%202026%20v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UM7Dl1vIl0yDQ6QseyYuWoaXiFFBkZtPkEUKb1SzBC74cwJ1A8fRQ4aelwWjlHpk" itemId="01TN2Q727ZCP24KPLDPVFJRS7W75PYKCF5">
      <xxl21:absoluteUrl r:id="rId2"/>
      <xxl21:relativeUrl r:id="rId3"/>
    </xxl21:alternateUrls>
    <sheetNames>
      <sheetName val="OPS Loading report"/>
      <sheetName val="Loading Status Daily PIVOT"/>
      <sheetName val="LOADING STATUS CHART"/>
      <sheetName val="OIL"/>
      <sheetName val="Loading performance"/>
      <sheetName val="MAERSK YARD INVENTORY"/>
      <sheetName val="MAERSK YARD PIVOT"/>
      <sheetName val="Carrier"/>
      <sheetName val="Allocation"/>
      <sheetName val="Sheet1"/>
      <sheetName val="Detail1"/>
      <sheetName val="Sheet2"/>
      <sheetName val="Detail2"/>
    </sheetNames>
    <sheetDataSet>
      <sheetData sheetId="0">
        <row r="2">
          <cell r="E2" t="str">
            <v>TPDO No.</v>
          </cell>
          <cell r="G2" t="str">
            <v>Container No.</v>
          </cell>
          <cell r="H2" t="str">
            <v>Seal No</v>
          </cell>
        </row>
        <row r="3">
          <cell r="E3">
            <v>145226664</v>
          </cell>
          <cell r="G3" t="str">
            <v>OOCU9450714</v>
          </cell>
          <cell r="H3">
            <v>31342610</v>
          </cell>
        </row>
        <row r="4">
          <cell r="E4">
            <v>145244092</v>
          </cell>
          <cell r="G4" t="str">
            <v>TIIU5483328</v>
          </cell>
          <cell r="H4">
            <v>31342613</v>
          </cell>
        </row>
        <row r="5">
          <cell r="E5">
            <v>145236488</v>
          </cell>
          <cell r="G5" t="str">
            <v>OOCU9360550</v>
          </cell>
          <cell r="H5">
            <v>32220284</v>
          </cell>
        </row>
        <row r="6">
          <cell r="E6">
            <v>145253886</v>
          </cell>
          <cell r="G6" t="str">
            <v>FFAU3132955</v>
          </cell>
          <cell r="H6">
            <v>31342609</v>
          </cell>
        </row>
        <row r="7">
          <cell r="E7">
            <v>145138629</v>
          </cell>
          <cell r="G7" t="str">
            <v>TIIU6326107</v>
          </cell>
          <cell r="H7">
            <v>32220228</v>
          </cell>
        </row>
        <row r="8">
          <cell r="E8">
            <v>145096551</v>
          </cell>
        </row>
        <row r="9">
          <cell r="E9">
            <v>145147506</v>
          </cell>
          <cell r="G9" t="str">
            <v>CSNU5751278</v>
          </cell>
          <cell r="H9">
            <v>31342625</v>
          </cell>
        </row>
        <row r="10">
          <cell r="E10">
            <v>145050364</v>
          </cell>
        </row>
        <row r="11">
          <cell r="E11">
            <v>145138800</v>
          </cell>
          <cell r="G11" t="str">
            <v>CSGU6510661</v>
          </cell>
          <cell r="H11">
            <v>31342612</v>
          </cell>
        </row>
        <row r="12">
          <cell r="E12">
            <v>145050421</v>
          </cell>
        </row>
        <row r="13">
          <cell r="E13">
            <v>145147463</v>
          </cell>
          <cell r="G13" t="str">
            <v>CSNU8054791</v>
          </cell>
          <cell r="H13">
            <v>32220143</v>
          </cell>
        </row>
        <row r="14">
          <cell r="E14">
            <v>145138797</v>
          </cell>
        </row>
        <row r="15">
          <cell r="E15">
            <v>145156296</v>
          </cell>
        </row>
        <row r="16">
          <cell r="E16">
            <v>145086740</v>
          </cell>
          <cell r="G16" t="str">
            <v>CSNU8790112</v>
          </cell>
          <cell r="H16">
            <v>31342592</v>
          </cell>
        </row>
        <row r="17">
          <cell r="E17">
            <v>145130315</v>
          </cell>
        </row>
        <row r="18">
          <cell r="E18">
            <v>145218425</v>
          </cell>
          <cell r="G18" t="str">
            <v>OOCU9124934</v>
          </cell>
          <cell r="H18">
            <v>31342574</v>
          </cell>
        </row>
        <row r="19">
          <cell r="E19">
            <v>145218394</v>
          </cell>
        </row>
        <row r="20">
          <cell r="E20">
            <v>145138662</v>
          </cell>
          <cell r="G20" t="str">
            <v>CSNU5564805</v>
          </cell>
          <cell r="H20">
            <v>31342598</v>
          </cell>
        </row>
        <row r="21">
          <cell r="E21">
            <v>145218420</v>
          </cell>
          <cell r="G21" t="str">
            <v>CSNU8980149</v>
          </cell>
          <cell r="H21">
            <v>31342604</v>
          </cell>
        </row>
        <row r="22">
          <cell r="E22">
            <v>145218548</v>
          </cell>
          <cell r="G22" t="str">
            <v>OOCU6309641</v>
          </cell>
          <cell r="H22">
            <v>31342607</v>
          </cell>
        </row>
        <row r="23">
          <cell r="E23">
            <v>145218550</v>
          </cell>
          <cell r="G23" t="str">
            <v>TRHU5354644</v>
          </cell>
          <cell r="H23">
            <v>31342573</v>
          </cell>
        </row>
        <row r="24">
          <cell r="E24">
            <v>145298136</v>
          </cell>
        </row>
        <row r="25">
          <cell r="E25">
            <v>145298148</v>
          </cell>
        </row>
        <row r="26">
          <cell r="E26">
            <v>145218556</v>
          </cell>
          <cell r="G26" t="str">
            <v>CSNU8064070</v>
          </cell>
          <cell r="H26">
            <v>32221305</v>
          </cell>
        </row>
        <row r="27">
          <cell r="E27">
            <v>145298158</v>
          </cell>
        </row>
        <row r="28">
          <cell r="E28">
            <v>145218503</v>
          </cell>
          <cell r="G28" t="str">
            <v>OOCU9511759</v>
          </cell>
          <cell r="H28">
            <v>32220238</v>
          </cell>
        </row>
        <row r="29">
          <cell r="E29">
            <v>145299977</v>
          </cell>
        </row>
        <row r="30">
          <cell r="E30">
            <v>145218543</v>
          </cell>
          <cell r="G30" t="str">
            <v>TIIU5574808</v>
          </cell>
          <cell r="H30">
            <v>31342605</v>
          </cell>
        </row>
        <row r="31">
          <cell r="E31">
            <v>145299990</v>
          </cell>
        </row>
        <row r="32">
          <cell r="E32">
            <v>145250791</v>
          </cell>
          <cell r="G32" t="str">
            <v>UETU8117700</v>
          </cell>
          <cell r="H32" t="str">
            <v>ML-VN1362879</v>
          </cell>
        </row>
        <row r="33">
          <cell r="E33">
            <v>145244578</v>
          </cell>
        </row>
        <row r="34">
          <cell r="E34">
            <v>145244585</v>
          </cell>
          <cell r="G34" t="str">
            <v>MRSU7907216</v>
          </cell>
          <cell r="H34" t="str">
            <v>ML-VN1362951</v>
          </cell>
        </row>
        <row r="35">
          <cell r="E35">
            <v>145244596</v>
          </cell>
        </row>
        <row r="36">
          <cell r="E36">
            <v>145040318</v>
          </cell>
          <cell r="G36" t="str">
            <v>MRSU7510105</v>
          </cell>
          <cell r="H36" t="str">
            <v>ML-VN1363782</v>
          </cell>
        </row>
        <row r="37">
          <cell r="E37">
            <v>145252135</v>
          </cell>
          <cell r="G37" t="str">
            <v>FFAU7191956</v>
          </cell>
          <cell r="H37" t="str">
            <v>ML-VN1057356</v>
          </cell>
        </row>
        <row r="38">
          <cell r="E38">
            <v>145252145</v>
          </cell>
          <cell r="G38" t="str">
            <v>MRSU8522230</v>
          </cell>
          <cell r="H38" t="str">
            <v>ML-VN1362848</v>
          </cell>
        </row>
        <row r="39">
          <cell r="E39">
            <v>145173940</v>
          </cell>
          <cell r="G39" t="str">
            <v>MRSU8476704</v>
          </cell>
          <cell r="H39" t="str">
            <v>ML-VN1362888</v>
          </cell>
        </row>
        <row r="40">
          <cell r="E40">
            <v>145252096</v>
          </cell>
          <cell r="G40" t="str">
            <v>MRSU7815110</v>
          </cell>
          <cell r="H40" t="str">
            <v>ML-VN1362886</v>
          </cell>
        </row>
        <row r="41">
          <cell r="E41">
            <v>145261098</v>
          </cell>
        </row>
        <row r="42">
          <cell r="E42">
            <v>145269697</v>
          </cell>
        </row>
        <row r="43">
          <cell r="E43">
            <v>145223396</v>
          </cell>
          <cell r="G43" t="str">
            <v>TIIU5351770</v>
          </cell>
          <cell r="H43">
            <v>31342589</v>
          </cell>
        </row>
        <row r="44">
          <cell r="E44">
            <v>145147446</v>
          </cell>
          <cell r="G44" t="str">
            <v>MRSU8340683</v>
          </cell>
          <cell r="H44" t="str">
            <v>ML-VN1362989</v>
          </cell>
        </row>
        <row r="45">
          <cell r="E45">
            <v>145173936</v>
          </cell>
          <cell r="G45" t="str">
            <v>MRSU8343804</v>
          </cell>
          <cell r="H45" t="str">
            <v>ML-VN1363745</v>
          </cell>
        </row>
        <row r="46">
          <cell r="E46">
            <v>145298221</v>
          </cell>
        </row>
        <row r="47">
          <cell r="E47">
            <v>145270935</v>
          </cell>
          <cell r="G47" t="str">
            <v>MRSU7349177</v>
          </cell>
          <cell r="H47" t="str">
            <v>ML-VN1362982</v>
          </cell>
        </row>
        <row r="48">
          <cell r="E48">
            <v>145298204</v>
          </cell>
        </row>
        <row r="49">
          <cell r="E49">
            <v>145171592</v>
          </cell>
          <cell r="G49" t="str">
            <v>REGU5265546</v>
          </cell>
          <cell r="H49" t="str">
            <v>VNSGN2547626</v>
          </cell>
        </row>
        <row r="50">
          <cell r="E50">
            <v>145241199</v>
          </cell>
        </row>
        <row r="51">
          <cell r="E51">
            <v>145224135</v>
          </cell>
        </row>
        <row r="52">
          <cell r="E52">
            <v>145243295</v>
          </cell>
        </row>
        <row r="53">
          <cell r="E53">
            <v>145298466</v>
          </cell>
        </row>
        <row r="54">
          <cell r="E54">
            <v>145188478</v>
          </cell>
          <cell r="G54" t="str">
            <v>CAAU9071874</v>
          </cell>
          <cell r="H54" t="str">
            <v>VNSGN2500745</v>
          </cell>
        </row>
        <row r="55">
          <cell r="E55">
            <v>145156402</v>
          </cell>
          <cell r="G55" t="str">
            <v>CAAU6236440</v>
          </cell>
          <cell r="H55" t="str">
            <v>ML-VN1245584</v>
          </cell>
        </row>
        <row r="56">
          <cell r="E56">
            <v>145236394</v>
          </cell>
          <cell r="G56" t="str">
            <v>CAAU9072084</v>
          </cell>
          <cell r="H56" t="str">
            <v>VNSGN2500741</v>
          </cell>
        </row>
        <row r="57">
          <cell r="E57">
            <v>145235692</v>
          </cell>
        </row>
        <row r="58">
          <cell r="E58">
            <v>145236697</v>
          </cell>
          <cell r="G58" t="str">
            <v>TXGU7966421</v>
          </cell>
          <cell r="H58" t="str">
            <v>VNSGN2500836</v>
          </cell>
        </row>
        <row r="59">
          <cell r="E59">
            <v>145262685</v>
          </cell>
        </row>
        <row r="60">
          <cell r="E60">
            <v>145280501</v>
          </cell>
          <cell r="G60" t="str">
            <v>REGU5155560</v>
          </cell>
          <cell r="H60" t="str">
            <v>VNSGN2500720</v>
          </cell>
        </row>
        <row r="61">
          <cell r="E61">
            <v>145280511</v>
          </cell>
        </row>
        <row r="62">
          <cell r="E62">
            <v>145280737</v>
          </cell>
          <cell r="G62" t="str">
            <v>REGU5247861</v>
          </cell>
          <cell r="H62" t="str">
            <v>VNSGN2540311</v>
          </cell>
        </row>
        <row r="63">
          <cell r="E63">
            <v>145280793</v>
          </cell>
        </row>
        <row r="64">
          <cell r="E64">
            <v>145285416</v>
          </cell>
          <cell r="G64" t="str">
            <v>REGU5213136</v>
          </cell>
          <cell r="H64" t="str">
            <v>VNSGN2500747</v>
          </cell>
        </row>
        <row r="65">
          <cell r="E65">
            <v>145259492</v>
          </cell>
        </row>
        <row r="66">
          <cell r="E66">
            <v>145262205</v>
          </cell>
        </row>
        <row r="67">
          <cell r="E67">
            <v>145280814</v>
          </cell>
          <cell r="G67" t="str">
            <v>REGU5158234</v>
          </cell>
          <cell r="H67" t="str">
            <v>VNSGN2500713</v>
          </cell>
        </row>
        <row r="68">
          <cell r="E68">
            <v>145233656</v>
          </cell>
        </row>
        <row r="69">
          <cell r="E69">
            <v>145007494</v>
          </cell>
          <cell r="G69" t="str">
            <v>CAAU8747938</v>
          </cell>
          <cell r="H69" t="str">
            <v>VNSGN2547630</v>
          </cell>
        </row>
        <row r="70">
          <cell r="E70">
            <v>145285392</v>
          </cell>
        </row>
        <row r="71">
          <cell r="E71">
            <v>145282522</v>
          </cell>
        </row>
        <row r="72">
          <cell r="E72">
            <v>145282557</v>
          </cell>
        </row>
        <row r="73">
          <cell r="E73">
            <v>145259566</v>
          </cell>
          <cell r="G73" t="str">
            <v>REGU5153952</v>
          </cell>
          <cell r="H73" t="str">
            <v>VNSGN2500716</v>
          </cell>
        </row>
        <row r="74">
          <cell r="E74">
            <v>145259572</v>
          </cell>
          <cell r="G74" t="str">
            <v>TXGU7268082</v>
          </cell>
          <cell r="H74" t="str">
            <v>VNSGN2500754</v>
          </cell>
        </row>
        <row r="75">
          <cell r="E75">
            <v>145259574</v>
          </cell>
          <cell r="G75" t="str">
            <v>TXGU7333932</v>
          </cell>
          <cell r="H75" t="str">
            <v>VNSGN2547601</v>
          </cell>
        </row>
        <row r="76">
          <cell r="E76">
            <v>145259582</v>
          </cell>
          <cell r="G76" t="str">
            <v>CAAU6499771</v>
          </cell>
          <cell r="H76" t="str">
            <v>VNSGN2539992</v>
          </cell>
        </row>
        <row r="77">
          <cell r="E77">
            <v>145250119</v>
          </cell>
          <cell r="G77" t="str">
            <v>REGU5221234</v>
          </cell>
          <cell r="H77" t="str">
            <v>VNSGN2500746</v>
          </cell>
        </row>
        <row r="78">
          <cell r="E78">
            <v>145259558</v>
          </cell>
          <cell r="G78" t="str">
            <v>TGBU7901639</v>
          </cell>
          <cell r="H78" t="str">
            <v>VNSGN2500739</v>
          </cell>
        </row>
        <row r="79">
          <cell r="E79">
            <v>145259562</v>
          </cell>
          <cell r="G79" t="str">
            <v>CIPU5163651</v>
          </cell>
          <cell r="H79" t="str">
            <v>VNSGN2500760</v>
          </cell>
        </row>
        <row r="80">
          <cell r="E80">
            <v>145280490</v>
          </cell>
          <cell r="G80" t="str">
            <v>REGU5206224</v>
          </cell>
          <cell r="H80" t="str">
            <v>VNSGN2500721</v>
          </cell>
        </row>
        <row r="81">
          <cell r="E81">
            <v>145282574</v>
          </cell>
          <cell r="G81" t="str">
            <v>REGU5230792</v>
          </cell>
          <cell r="H81" t="str">
            <v>VNSGN2547621</v>
          </cell>
        </row>
        <row r="82">
          <cell r="E82">
            <v>145242665</v>
          </cell>
          <cell r="G82" t="str">
            <v>REGU5265309</v>
          </cell>
          <cell r="H82" t="str">
            <v>VNSGN2540318</v>
          </cell>
        </row>
        <row r="83">
          <cell r="E83">
            <v>145241538</v>
          </cell>
          <cell r="G83" t="str">
            <v>FFAU6033299</v>
          </cell>
          <cell r="H83" t="str">
            <v>VNSGN2500724</v>
          </cell>
        </row>
        <row r="84">
          <cell r="E84">
            <v>145241548</v>
          </cell>
          <cell r="G84" t="str">
            <v>CAAU8810856</v>
          </cell>
          <cell r="H84" t="str">
            <v>VNSGN2540314</v>
          </cell>
        </row>
        <row r="85">
          <cell r="E85">
            <v>145226200</v>
          </cell>
          <cell r="G85" t="str">
            <v>CSNU5651160</v>
          </cell>
          <cell r="H85">
            <v>31342694</v>
          </cell>
        </row>
        <row r="86">
          <cell r="E86">
            <v>145318687</v>
          </cell>
          <cell r="G86"/>
          <cell r="H86"/>
        </row>
        <row r="87">
          <cell r="E87">
            <v>145040207</v>
          </cell>
          <cell r="G87" t="str">
            <v>FFAU7079102</v>
          </cell>
          <cell r="H87">
            <v>32220263</v>
          </cell>
        </row>
        <row r="88">
          <cell r="E88">
            <v>145040210</v>
          </cell>
          <cell r="G88" t="str">
            <v>CSNU2622636</v>
          </cell>
          <cell r="H88">
            <v>32220443</v>
          </cell>
        </row>
        <row r="89">
          <cell r="E89">
            <v>145156384</v>
          </cell>
          <cell r="G89" t="str">
            <v>TXGU8259871</v>
          </cell>
          <cell r="H89" t="str">
            <v>VNSGN2547604</v>
          </cell>
        </row>
        <row r="90">
          <cell r="E90">
            <v>145156299</v>
          </cell>
          <cell r="G90"/>
          <cell r="H90"/>
        </row>
        <row r="91">
          <cell r="E91">
            <v>145040171</v>
          </cell>
          <cell r="G91" t="str">
            <v>REGU5239423</v>
          </cell>
          <cell r="H91" t="str">
            <v>VNSGN2547586</v>
          </cell>
        </row>
        <row r="92">
          <cell r="E92">
            <v>145174122</v>
          </cell>
          <cell r="G92"/>
          <cell r="H92"/>
        </row>
        <row r="93">
          <cell r="E93">
            <v>145174125</v>
          </cell>
          <cell r="G93"/>
          <cell r="H93"/>
        </row>
        <row r="94">
          <cell r="E94">
            <v>145147508</v>
          </cell>
          <cell r="G94" t="str">
            <v>REGU5161876</v>
          </cell>
          <cell r="H94" t="str">
            <v>VNSGN2500759</v>
          </cell>
        </row>
        <row r="95">
          <cell r="E95">
            <v>145190857</v>
          </cell>
          <cell r="G95"/>
          <cell r="H95"/>
        </row>
        <row r="96">
          <cell r="E96">
            <v>145174118</v>
          </cell>
          <cell r="G96"/>
          <cell r="H96"/>
        </row>
        <row r="97">
          <cell r="E97">
            <v>145226153</v>
          </cell>
          <cell r="G97" t="str">
            <v>CAAU8785732</v>
          </cell>
          <cell r="H97" t="str">
            <v>VNSGN2500842</v>
          </cell>
        </row>
        <row r="98">
          <cell r="E98">
            <v>145216803</v>
          </cell>
          <cell r="G98"/>
          <cell r="H98"/>
        </row>
        <row r="99">
          <cell r="E99">
            <v>145234901</v>
          </cell>
          <cell r="G99" t="str">
            <v>REGU5166100</v>
          </cell>
          <cell r="H99" t="str">
            <v>VNSGN2547614</v>
          </cell>
        </row>
        <row r="100">
          <cell r="E100">
            <v>145242805</v>
          </cell>
          <cell r="G100"/>
          <cell r="H100"/>
        </row>
        <row r="101">
          <cell r="E101">
            <v>145299984</v>
          </cell>
          <cell r="G101"/>
          <cell r="H101"/>
        </row>
        <row r="102">
          <cell r="E102">
            <v>145252152</v>
          </cell>
          <cell r="G102"/>
          <cell r="H102"/>
        </row>
        <row r="103">
          <cell r="E103">
            <v>145226137</v>
          </cell>
          <cell r="G103"/>
          <cell r="H103"/>
        </row>
        <row r="104">
          <cell r="E104">
            <v>145242820</v>
          </cell>
          <cell r="G104" t="str">
            <v>TXGU7204302</v>
          </cell>
          <cell r="H104" t="str">
            <v>VNSGN2547615</v>
          </cell>
        </row>
        <row r="105">
          <cell r="E105">
            <v>145218507</v>
          </cell>
          <cell r="G105"/>
          <cell r="H105"/>
        </row>
        <row r="106">
          <cell r="E106">
            <v>145279601</v>
          </cell>
          <cell r="G106" t="str">
            <v>CAAU7679530</v>
          </cell>
          <cell r="H106" t="str">
            <v>VNSGN2547603</v>
          </cell>
        </row>
        <row r="107">
          <cell r="E107">
            <v>145279610</v>
          </cell>
          <cell r="G107" t="str">
            <v>TXGU6896401</v>
          </cell>
          <cell r="H107" t="str">
            <v>VNSGN2500770</v>
          </cell>
        </row>
        <row r="108">
          <cell r="E108">
            <v>145096562</v>
          </cell>
          <cell r="G108" t="str">
            <v>REGU5226540</v>
          </cell>
          <cell r="H108" t="str">
            <v>VNSGN2540348</v>
          </cell>
        </row>
        <row r="109">
          <cell r="E109">
            <v>145086714</v>
          </cell>
          <cell r="G109" t="str">
            <v>CAAU8291365</v>
          </cell>
          <cell r="H109" t="str">
            <v>VNSGN2540369</v>
          </cell>
        </row>
        <row r="110">
          <cell r="E110">
            <v>145138624</v>
          </cell>
          <cell r="G110" t="str">
            <v>REGU5194930</v>
          </cell>
          <cell r="H110" t="str">
            <v>VNSGN2500829</v>
          </cell>
        </row>
        <row r="111">
          <cell r="E111">
            <v>145096573</v>
          </cell>
          <cell r="G111" t="str">
            <v>REGU5257176</v>
          </cell>
          <cell r="H111" t="str">
            <v>VNSGN2540038</v>
          </cell>
        </row>
        <row r="112">
          <cell r="E112">
            <v>145269694</v>
          </cell>
          <cell r="G112" t="str">
            <v>REGU5206097</v>
          </cell>
          <cell r="H112" t="str">
            <v>VNSGN2540037</v>
          </cell>
        </row>
        <row r="113">
          <cell r="E113">
            <v>145279598</v>
          </cell>
          <cell r="G113" t="str">
            <v>REGU5226262</v>
          </cell>
          <cell r="H113" t="str">
            <v>VNSGN2500757</v>
          </cell>
        </row>
        <row r="114">
          <cell r="E114">
            <v>145147440</v>
          </cell>
          <cell r="G114" t="str">
            <v>TXGU7267954</v>
          </cell>
          <cell r="H114" t="str">
            <v>VNSGN2500771</v>
          </cell>
        </row>
        <row r="115">
          <cell r="E115">
            <v>145086913</v>
          </cell>
          <cell r="G115" t="str">
            <v>CAAU8750593</v>
          </cell>
          <cell r="H115" t="str">
            <v>VNSGN2540343</v>
          </cell>
        </row>
        <row r="116">
          <cell r="E116">
            <v>145279686</v>
          </cell>
          <cell r="G116" t="str">
            <v>REGU5137843</v>
          </cell>
          <cell r="H116" t="str">
            <v>VNSGN2540332</v>
          </cell>
        </row>
        <row r="117">
          <cell r="E117">
            <v>145279672</v>
          </cell>
          <cell r="G117"/>
          <cell r="H117"/>
        </row>
        <row r="118">
          <cell r="E118">
            <v>145279678</v>
          </cell>
          <cell r="G118"/>
          <cell r="H118"/>
        </row>
        <row r="119">
          <cell r="E119">
            <v>145297598</v>
          </cell>
          <cell r="G119" t="str">
            <v>CAAU7669358</v>
          </cell>
          <cell r="H119" t="str">
            <v>VNSGN2540349</v>
          </cell>
        </row>
        <row r="120">
          <cell r="E120">
            <v>145297494</v>
          </cell>
          <cell r="G120"/>
          <cell r="H120"/>
        </row>
        <row r="121">
          <cell r="E121">
            <v>145288675</v>
          </cell>
          <cell r="G121" t="str">
            <v>TXGU7333953</v>
          </cell>
          <cell r="H121" t="str">
            <v xml:space="preserve">VNSGN2500734 </v>
          </cell>
        </row>
        <row r="122">
          <cell r="E122">
            <v>145297596</v>
          </cell>
          <cell r="G122" t="str">
            <v>REGU5255070</v>
          </cell>
          <cell r="H122" t="str">
            <v>VNSGN2500733</v>
          </cell>
        </row>
        <row r="123">
          <cell r="E123">
            <v>145218932</v>
          </cell>
          <cell r="G123" t="str">
            <v>ONEU6425288</v>
          </cell>
          <cell r="H123" t="str">
            <v>VN45874AP</v>
          </cell>
        </row>
        <row r="124">
          <cell r="E124">
            <v>145218966</v>
          </cell>
          <cell r="G124" t="str">
            <v>ONEU0902450</v>
          </cell>
          <cell r="H124" t="str">
            <v>VN45876AP</v>
          </cell>
        </row>
        <row r="125">
          <cell r="E125">
            <v>145219011</v>
          </cell>
          <cell r="G125" t="str">
            <v>FFAU6925377</v>
          </cell>
          <cell r="H125" t="str">
            <v>VN45793AP</v>
          </cell>
        </row>
        <row r="126">
          <cell r="E126">
            <v>145233245</v>
          </cell>
          <cell r="G126" t="str">
            <v>REGU5216285</v>
          </cell>
          <cell r="H126" t="str">
            <v>VNSGN2500837</v>
          </cell>
        </row>
        <row r="127">
          <cell r="E127">
            <v>145286510</v>
          </cell>
          <cell r="G127"/>
          <cell r="H127"/>
        </row>
        <row r="128">
          <cell r="E128">
            <v>145280067</v>
          </cell>
          <cell r="G128"/>
          <cell r="H128"/>
        </row>
        <row r="129">
          <cell r="E129">
            <v>145190346</v>
          </cell>
          <cell r="G129" t="str">
            <v>SEKU6891616</v>
          </cell>
          <cell r="H129" t="str">
            <v>ML-VN1317781</v>
          </cell>
        </row>
        <row r="130">
          <cell r="E130">
            <v>145250145</v>
          </cell>
          <cell r="G130"/>
          <cell r="H130"/>
        </row>
        <row r="131">
          <cell r="E131">
            <v>145226533</v>
          </cell>
          <cell r="G131"/>
          <cell r="H131"/>
        </row>
        <row r="132">
          <cell r="E132">
            <v>145233619</v>
          </cell>
          <cell r="G132" t="str">
            <v>MRSU5462522</v>
          </cell>
          <cell r="H132" t="str">
            <v>ML-VN1245530</v>
          </cell>
        </row>
        <row r="133">
          <cell r="E133">
            <v>145233624</v>
          </cell>
          <cell r="G133"/>
          <cell r="H133"/>
        </row>
        <row r="134">
          <cell r="E134">
            <v>145233629</v>
          </cell>
          <cell r="G134"/>
          <cell r="H134"/>
        </row>
        <row r="135">
          <cell r="E135">
            <v>145236657</v>
          </cell>
          <cell r="G135" t="str">
            <v>MRSU8199908</v>
          </cell>
          <cell r="H135" t="str">
            <v>ML-VN1317648</v>
          </cell>
        </row>
        <row r="136">
          <cell r="E136">
            <v>145236664</v>
          </cell>
          <cell r="G136"/>
          <cell r="H136"/>
        </row>
        <row r="137">
          <cell r="E137">
            <v>145236670</v>
          </cell>
          <cell r="G137"/>
          <cell r="H137"/>
        </row>
        <row r="138">
          <cell r="E138">
            <v>145236684</v>
          </cell>
          <cell r="G138"/>
          <cell r="H138"/>
        </row>
        <row r="139">
          <cell r="E139">
            <v>145233671</v>
          </cell>
          <cell r="G139" t="str">
            <v>MRSU8232518</v>
          </cell>
          <cell r="H139" t="str">
            <v>ML-VN1312732</v>
          </cell>
        </row>
        <row r="140">
          <cell r="E140">
            <v>145233691</v>
          </cell>
          <cell r="G140" t="str">
            <v>MRSU8811485</v>
          </cell>
          <cell r="H140" t="str">
            <v>ML-VN1317636</v>
          </cell>
        </row>
        <row r="141">
          <cell r="E141">
            <v>145241617</v>
          </cell>
          <cell r="G141" t="str">
            <v>GAOU7268125</v>
          </cell>
          <cell r="H141" t="str">
            <v>ML-VN1317747</v>
          </cell>
        </row>
        <row r="142">
          <cell r="E142">
            <v>145241625</v>
          </cell>
          <cell r="G142" t="str">
            <v>CAAU4639093</v>
          </cell>
          <cell r="H142" t="str">
            <v>ML-VN1317705</v>
          </cell>
        </row>
        <row r="143">
          <cell r="E143">
            <v>145253955</v>
          </cell>
          <cell r="G143" t="str">
            <v>MRSU6649225</v>
          </cell>
          <cell r="H143" t="str">
            <v>ML-VN1317620</v>
          </cell>
        </row>
        <row r="144">
          <cell r="E144">
            <v>145259480</v>
          </cell>
          <cell r="G144" t="str">
            <v>MRSU8113798</v>
          </cell>
          <cell r="H144" t="str">
            <v>ML-VN1312673</v>
          </cell>
        </row>
        <row r="145">
          <cell r="E145">
            <v>145226520</v>
          </cell>
          <cell r="G145" t="str">
            <v>MRSU8128360</v>
          </cell>
          <cell r="H145" t="str">
            <v>ML-VN1317666</v>
          </cell>
        </row>
        <row r="146">
          <cell r="E146">
            <v>145226655</v>
          </cell>
          <cell r="G146" t="str">
            <v>TIIU5598498</v>
          </cell>
          <cell r="H146" t="str">
            <v>ML-VN1245527</v>
          </cell>
        </row>
        <row r="147">
          <cell r="E147">
            <v>145206311</v>
          </cell>
          <cell r="G147" t="str">
            <v>MRSU7704815</v>
          </cell>
          <cell r="H147" t="str">
            <v>ML-VN1312677</v>
          </cell>
        </row>
        <row r="148">
          <cell r="E148">
            <v>145066556</v>
          </cell>
          <cell r="G148" t="str">
            <v>EGSU1949050</v>
          </cell>
          <cell r="H148" t="str">
            <v>EMCXCD4844</v>
          </cell>
        </row>
        <row r="149">
          <cell r="E149">
            <v>145156428</v>
          </cell>
          <cell r="G149" t="str">
            <v>EGSU3877978</v>
          </cell>
          <cell r="H149" t="str">
            <v>EMCXDM7614</v>
          </cell>
        </row>
        <row r="150">
          <cell r="E150">
            <v>145286511</v>
          </cell>
          <cell r="G150"/>
          <cell r="H150"/>
        </row>
        <row r="151">
          <cell r="E151">
            <v>145216023</v>
          </cell>
          <cell r="G151" t="str">
            <v>TLLU4569917</v>
          </cell>
          <cell r="H151" t="str">
            <v>EMCXCD4034</v>
          </cell>
        </row>
        <row r="152">
          <cell r="E152">
            <v>145216700</v>
          </cell>
          <cell r="G152" t="str">
            <v>EISU8217667</v>
          </cell>
          <cell r="H152" t="str">
            <v>EMCXCD4574</v>
          </cell>
        </row>
        <row r="153">
          <cell r="E153">
            <v>145217114</v>
          </cell>
          <cell r="G153" t="str">
            <v>TXGU8325422</v>
          </cell>
          <cell r="H153" t="str">
            <v>EMCXCD3604</v>
          </cell>
        </row>
        <row r="154">
          <cell r="E154">
            <v>145217148</v>
          </cell>
          <cell r="G154" t="str">
            <v>EGSU1360728</v>
          </cell>
          <cell r="H154" t="str">
            <v>EMCXCD3514</v>
          </cell>
        </row>
        <row r="155">
          <cell r="E155">
            <v>145086969</v>
          </cell>
          <cell r="G155" t="str">
            <v>EMCU6359079</v>
          </cell>
          <cell r="H155" t="str">
            <v>EMCXDD2154</v>
          </cell>
        </row>
        <row r="156">
          <cell r="E156">
            <v>145298101</v>
          </cell>
        </row>
        <row r="157">
          <cell r="E157">
            <v>145286957</v>
          </cell>
          <cell r="G157" t="str">
            <v>EMCU6212787</v>
          </cell>
          <cell r="H157" t="str">
            <v>EMCXDM7654</v>
          </cell>
        </row>
        <row r="158">
          <cell r="E158">
            <v>145086812</v>
          </cell>
          <cell r="G158" t="str">
            <v>EGSU3554255</v>
          </cell>
          <cell r="H158" t="str">
            <v>EMCXDM7604</v>
          </cell>
        </row>
        <row r="159">
          <cell r="E159">
            <v>145086961</v>
          </cell>
          <cell r="G159" t="str">
            <v>EGSU3271384</v>
          </cell>
          <cell r="H159" t="str">
            <v>EMCXDD1874</v>
          </cell>
        </row>
        <row r="160">
          <cell r="E160">
            <v>145199398</v>
          </cell>
          <cell r="G160" t="str">
            <v>EGSU3170666</v>
          </cell>
          <cell r="H160" t="str">
            <v>EMCXDD1894</v>
          </cell>
        </row>
        <row r="161">
          <cell r="E161">
            <v>145199435</v>
          </cell>
          <cell r="G161" t="str">
            <v>EGSU3431800</v>
          </cell>
          <cell r="H161" t="str">
            <v>EMCXDD1964</v>
          </cell>
        </row>
        <row r="162">
          <cell r="E162">
            <v>145181682</v>
          </cell>
          <cell r="G162" t="str">
            <v>EGSU2049599</v>
          </cell>
          <cell r="H162" t="str">
            <v>EMCXDM8384</v>
          </cell>
        </row>
        <row r="163">
          <cell r="E163">
            <v>145242345</v>
          </cell>
          <cell r="G163" t="str">
            <v>TXGU8143412</v>
          </cell>
          <cell r="H163" t="str">
            <v>VNSGN2538531</v>
          </cell>
        </row>
        <row r="164">
          <cell r="E164">
            <v>145242348</v>
          </cell>
          <cell r="G164" t="str">
            <v>REGU5154780</v>
          </cell>
          <cell r="H164" t="str">
            <v>VNSGN2500772</v>
          </cell>
        </row>
        <row r="165">
          <cell r="E165">
            <v>145298469</v>
          </cell>
          <cell r="G165" t="str">
            <v>EMCU1752720</v>
          </cell>
          <cell r="H165" t="str">
            <v>EMCXCF2844</v>
          </cell>
        </row>
        <row r="166">
          <cell r="E166">
            <v>145260627</v>
          </cell>
          <cell r="G166" t="str">
            <v>EGSU3695320</v>
          </cell>
          <cell r="H166" t="str">
            <v>EMCXDK4684</v>
          </cell>
        </row>
        <row r="167">
          <cell r="E167">
            <v>145291766</v>
          </cell>
          <cell r="G167"/>
          <cell r="H167"/>
        </row>
        <row r="168">
          <cell r="E168">
            <v>145291739</v>
          </cell>
          <cell r="G168"/>
          <cell r="H168"/>
        </row>
        <row r="169">
          <cell r="E169">
            <v>145215432</v>
          </cell>
          <cell r="G169" t="str">
            <v>TXGU5607741</v>
          </cell>
          <cell r="H169" t="str">
            <v>EMCXCH4554</v>
          </cell>
        </row>
        <row r="170">
          <cell r="E170">
            <v>145242382</v>
          </cell>
          <cell r="G170"/>
          <cell r="H170"/>
        </row>
        <row r="171">
          <cell r="E171">
            <v>145242401</v>
          </cell>
          <cell r="G171" t="str">
            <v>EITU9538074</v>
          </cell>
          <cell r="H171" t="str">
            <v>EMCXCH4674</v>
          </cell>
        </row>
        <row r="172">
          <cell r="E172">
            <v>145085143</v>
          </cell>
          <cell r="G172" t="str">
            <v>EITU9536282</v>
          </cell>
          <cell r="H172" t="str">
            <v>EMCXCF2754</v>
          </cell>
        </row>
        <row r="173">
          <cell r="E173">
            <v>145242351</v>
          </cell>
          <cell r="G173" t="str">
            <v>EGSU1372225</v>
          </cell>
          <cell r="H173" t="str">
            <v>EMCXCF4614</v>
          </cell>
        </row>
        <row r="174">
          <cell r="E174">
            <v>145242356</v>
          </cell>
          <cell r="G174" t="str">
            <v>EITU9548771</v>
          </cell>
          <cell r="H174" t="str">
            <v>EMCXCF3684</v>
          </cell>
        </row>
        <row r="175">
          <cell r="E175">
            <v>145308022</v>
          </cell>
          <cell r="G175" t="str">
            <v>EGSU3457229</v>
          </cell>
          <cell r="H175" t="str">
            <v>EMCXDH3774</v>
          </cell>
        </row>
        <row r="176">
          <cell r="E176">
            <v>145242395</v>
          </cell>
          <cell r="G176" t="str">
            <v>CAAU2313765</v>
          </cell>
          <cell r="H176" t="str">
            <v>EMCXDD2314</v>
          </cell>
        </row>
        <row r="177">
          <cell r="E177">
            <v>145233278</v>
          </cell>
          <cell r="G177" t="str">
            <v>TIIU5829107</v>
          </cell>
          <cell r="H177" t="str">
            <v>EMCXDJ8194</v>
          </cell>
        </row>
        <row r="178">
          <cell r="E178">
            <v>145233283</v>
          </cell>
          <cell r="G178" t="str">
            <v>EGSU9408432</v>
          </cell>
          <cell r="H178" t="str">
            <v>EMCXCF2634</v>
          </cell>
        </row>
        <row r="179">
          <cell r="E179">
            <v>145260744</v>
          </cell>
          <cell r="G179" t="str">
            <v>EGSU3365122</v>
          </cell>
          <cell r="H179" t="str">
            <v>EMCXDK4644</v>
          </cell>
        </row>
        <row r="180">
          <cell r="E180">
            <v>145260768</v>
          </cell>
          <cell r="G180" t="str">
            <v>FFAU5792080</v>
          </cell>
          <cell r="H180" t="str">
            <v>EMCXDJ8164</v>
          </cell>
        </row>
        <row r="181">
          <cell r="E181">
            <v>145165852</v>
          </cell>
          <cell r="G181" t="str">
            <v>EITU9539194</v>
          </cell>
          <cell r="H181" t="str">
            <v>EMCXCJ3914</v>
          </cell>
        </row>
        <row r="182">
          <cell r="E182">
            <v>145165890</v>
          </cell>
          <cell r="G182" t="str">
            <v>TXGU8337341</v>
          </cell>
          <cell r="H182" t="str">
            <v>EMCXDJ8174</v>
          </cell>
        </row>
        <row r="183">
          <cell r="E183">
            <v>145165936</v>
          </cell>
          <cell r="G183"/>
          <cell r="H183"/>
        </row>
        <row r="184">
          <cell r="E184">
            <v>145307242</v>
          </cell>
          <cell r="G184" t="str">
            <v>EGSU3600303</v>
          </cell>
          <cell r="H184" t="str">
            <v>EMCXDJ6184</v>
          </cell>
        </row>
        <row r="185">
          <cell r="E185">
            <v>145279720</v>
          </cell>
          <cell r="G185" t="str">
            <v>EGSU3619232</v>
          </cell>
          <cell r="H185" t="str">
            <v>EMCXDJ6194</v>
          </cell>
        </row>
        <row r="186">
          <cell r="E186">
            <v>145287237</v>
          </cell>
          <cell r="G186" t="str">
            <v>ONEU2180309</v>
          </cell>
          <cell r="H186" t="str">
            <v>VN20868AS</v>
          </cell>
        </row>
        <row r="187">
          <cell r="E187">
            <v>145324665</v>
          </cell>
          <cell r="G187" t="str">
            <v>GCXU6251520</v>
          </cell>
          <cell r="H187" t="str">
            <v>EMCXCF3174</v>
          </cell>
        </row>
        <row r="188">
          <cell r="E188">
            <v>145324677</v>
          </cell>
          <cell r="G188" t="str">
            <v>GAOU6917636</v>
          </cell>
          <cell r="H188" t="str">
            <v>EMCXCF2584</v>
          </cell>
        </row>
        <row r="189">
          <cell r="E189">
            <v>145260620</v>
          </cell>
          <cell r="G189"/>
          <cell r="H189"/>
        </row>
        <row r="190">
          <cell r="E190">
            <v>145286597</v>
          </cell>
          <cell r="G190" t="str">
            <v>EGSU2014967</v>
          </cell>
          <cell r="H190" t="str">
            <v>EMCXDJ7294</v>
          </cell>
        </row>
        <row r="191">
          <cell r="E191">
            <v>145286603</v>
          </cell>
          <cell r="G191" t="str">
            <v>EGSU3388909</v>
          </cell>
          <cell r="H191" t="str">
            <v>EMCXDJ6424</v>
          </cell>
        </row>
        <row r="192">
          <cell r="E192">
            <v>145286607</v>
          </cell>
          <cell r="G192" t="str">
            <v>EGSU3443138</v>
          </cell>
          <cell r="H192" t="str">
            <v>EMCXDJ7364</v>
          </cell>
        </row>
        <row r="193">
          <cell r="E193">
            <v>145298392</v>
          </cell>
          <cell r="G193" t="str">
            <v>EMCU6323121</v>
          </cell>
          <cell r="H193" t="str">
            <v>EMCXDJ7234</v>
          </cell>
        </row>
        <row r="194">
          <cell r="E194">
            <v>145242902</v>
          </cell>
          <cell r="G194"/>
          <cell r="H194"/>
        </row>
        <row r="195">
          <cell r="E195">
            <v>145298390</v>
          </cell>
          <cell r="G195" t="str">
            <v>EGSU3152132</v>
          </cell>
          <cell r="H195" t="str">
            <v>EMCXDJ6434</v>
          </cell>
        </row>
        <row r="196">
          <cell r="E196">
            <v>145286615</v>
          </cell>
          <cell r="G196"/>
          <cell r="H196"/>
        </row>
        <row r="197">
          <cell r="E197">
            <v>145242811</v>
          </cell>
          <cell r="G197" t="str">
            <v>SEKU4670072</v>
          </cell>
          <cell r="H197">
            <v>32247265</v>
          </cell>
        </row>
        <row r="198">
          <cell r="E198">
            <v>145113346</v>
          </cell>
          <cell r="G198" t="str">
            <v>MRSU8806555</v>
          </cell>
          <cell r="H198" t="str">
            <v>ML-VN1297411</v>
          </cell>
        </row>
        <row r="199">
          <cell r="E199">
            <v>145269712</v>
          </cell>
          <cell r="G199" t="str">
            <v>MRSU9086341</v>
          </cell>
          <cell r="H199" t="str">
            <v>ML-VN1297468</v>
          </cell>
        </row>
        <row r="200">
          <cell r="E200">
            <v>145288680</v>
          </cell>
          <cell r="G200" t="str">
            <v>MRSU8099663</v>
          </cell>
          <cell r="H200" t="str">
            <v>ML-VN1272165</v>
          </cell>
        </row>
        <row r="201">
          <cell r="E201">
            <v>145156310</v>
          </cell>
          <cell r="G201" t="str">
            <v>MRSU8500185</v>
          </cell>
          <cell r="H201" t="str">
            <v>ML-VN1297509</v>
          </cell>
        </row>
        <row r="202">
          <cell r="E202">
            <v>145147451</v>
          </cell>
          <cell r="G202" t="str">
            <v>CAAU9299479</v>
          </cell>
          <cell r="H202" t="str">
            <v>ML-VN1297491</v>
          </cell>
        </row>
        <row r="203">
          <cell r="E203">
            <v>145147515</v>
          </cell>
          <cell r="G203" t="str">
            <v>GCXU6199905</v>
          </cell>
          <cell r="H203" t="str">
            <v>ML-VN1272180</v>
          </cell>
        </row>
        <row r="204">
          <cell r="E204">
            <v>145298712</v>
          </cell>
          <cell r="G204" t="str">
            <v>CAAU7689483</v>
          </cell>
          <cell r="H204" t="str">
            <v>VNSGN2539914</v>
          </cell>
        </row>
        <row r="205">
          <cell r="E205">
            <v>145278683</v>
          </cell>
          <cell r="G205"/>
          <cell r="H205"/>
        </row>
        <row r="206">
          <cell r="E206">
            <v>145259683</v>
          </cell>
          <cell r="G206" t="str">
            <v>GAOU7180190</v>
          </cell>
          <cell r="H206" t="str">
            <v>ML-VN1297483</v>
          </cell>
        </row>
        <row r="207">
          <cell r="E207">
            <v>145259686</v>
          </cell>
          <cell r="G207"/>
          <cell r="H207"/>
        </row>
        <row r="208">
          <cell r="E208">
            <v>145206838</v>
          </cell>
          <cell r="G208" t="str">
            <v>MRSU8202241</v>
          </cell>
          <cell r="H208" t="str">
            <v>ML-VN1361180</v>
          </cell>
        </row>
        <row r="209">
          <cell r="E209">
            <v>145288135</v>
          </cell>
          <cell r="G209"/>
          <cell r="H209"/>
        </row>
        <row r="210">
          <cell r="E210">
            <v>145288138</v>
          </cell>
          <cell r="G210"/>
          <cell r="H210"/>
        </row>
        <row r="211">
          <cell r="E211">
            <v>145235716</v>
          </cell>
          <cell r="G211"/>
          <cell r="H211"/>
        </row>
        <row r="212">
          <cell r="E212">
            <v>145291633</v>
          </cell>
          <cell r="G212" t="str">
            <v>MRSU9070983</v>
          </cell>
          <cell r="H212" t="str">
            <v>ML-VN1245495</v>
          </cell>
        </row>
        <row r="213">
          <cell r="E213">
            <v>145291819</v>
          </cell>
          <cell r="G213"/>
          <cell r="H213"/>
        </row>
        <row r="214">
          <cell r="E214">
            <v>145235756</v>
          </cell>
          <cell r="G214" t="str">
            <v>UETU8190378</v>
          </cell>
          <cell r="H214" t="str">
            <v>ML-VN1297457</v>
          </cell>
        </row>
        <row r="215">
          <cell r="E215">
            <v>145259674</v>
          </cell>
          <cell r="G215" t="str">
            <v>MRSU8978209</v>
          </cell>
          <cell r="H215" t="str">
            <v>ML-VN1297427</v>
          </cell>
        </row>
        <row r="216">
          <cell r="E216">
            <v>145277956</v>
          </cell>
          <cell r="G216" t="str">
            <v>CAAU9972260</v>
          </cell>
          <cell r="H216" t="str">
            <v>ML-VN1297452</v>
          </cell>
        </row>
        <row r="217">
          <cell r="E217">
            <v>145278045</v>
          </cell>
          <cell r="G217" t="str">
            <v>MRSU8194953</v>
          </cell>
          <cell r="H217" t="str">
            <v>ML-VN1297490</v>
          </cell>
        </row>
        <row r="218">
          <cell r="E218">
            <v>145291631</v>
          </cell>
          <cell r="G218" t="str">
            <v>UETU8102654</v>
          </cell>
          <cell r="H218" t="str">
            <v>ML-VN1297499</v>
          </cell>
        </row>
        <row r="219">
          <cell r="E219">
            <v>145259698</v>
          </cell>
          <cell r="G219" t="str">
            <v>MRSU8308491</v>
          </cell>
          <cell r="H219" t="str">
            <v>ML-VN1297420</v>
          </cell>
        </row>
        <row r="220">
          <cell r="E220">
            <v>145298578</v>
          </cell>
          <cell r="G220" t="str">
            <v>MRSU8406184</v>
          </cell>
          <cell r="H220" t="str">
            <v>ML-VN1245442</v>
          </cell>
        </row>
        <row r="221">
          <cell r="E221">
            <v>145298550</v>
          </cell>
          <cell r="G221" t="str">
            <v>TIIU4895418</v>
          </cell>
          <cell r="H221" t="str">
            <v>ML-VN1272129</v>
          </cell>
        </row>
        <row r="222">
          <cell r="E222">
            <v>145318091</v>
          </cell>
          <cell r="G222" t="str">
            <v>MRSU8685448</v>
          </cell>
          <cell r="H222" t="str">
            <v>ML-VN1245443</v>
          </cell>
        </row>
        <row r="223">
          <cell r="E223">
            <v>145297597</v>
          </cell>
          <cell r="G223" t="str">
            <v>MRSU5299082</v>
          </cell>
          <cell r="H223" t="str">
            <v>ML-VN1245556</v>
          </cell>
        </row>
        <row r="224">
          <cell r="E224">
            <v>145482358</v>
          </cell>
          <cell r="G224" t="str">
            <v>EGSU3433675</v>
          </cell>
          <cell r="H224" t="str">
            <v>EMCCYD8975</v>
          </cell>
        </row>
        <row r="225">
          <cell r="E225">
            <v>145271181</v>
          </cell>
          <cell r="G225"/>
          <cell r="H225"/>
        </row>
        <row r="226">
          <cell r="E226">
            <v>145482362</v>
          </cell>
          <cell r="G226" t="str">
            <v>EGSU3757144</v>
          </cell>
          <cell r="H226" t="str">
            <v>EMCDBW2505</v>
          </cell>
        </row>
        <row r="227">
          <cell r="E227">
            <v>145216755</v>
          </cell>
          <cell r="G227"/>
          <cell r="H227"/>
        </row>
        <row r="228">
          <cell r="E228">
            <v>145396978</v>
          </cell>
          <cell r="G228" t="str">
            <v>EGSU3930964</v>
          </cell>
          <cell r="H228" t="str">
            <v>EMCDBW3295</v>
          </cell>
        </row>
        <row r="229">
          <cell r="E229">
            <v>145261103</v>
          </cell>
          <cell r="G229"/>
          <cell r="H229"/>
        </row>
        <row r="230">
          <cell r="E230">
            <v>145216811</v>
          </cell>
          <cell r="G230"/>
          <cell r="H230"/>
        </row>
        <row r="231">
          <cell r="E231">
            <v>145510455</v>
          </cell>
          <cell r="G231" t="str">
            <v>CAJU5137650</v>
          </cell>
          <cell r="H231" t="str">
            <v>ML-VN1328521</v>
          </cell>
        </row>
        <row r="232">
          <cell r="E232">
            <v>145226237</v>
          </cell>
          <cell r="G232"/>
          <cell r="H232"/>
        </row>
        <row r="233">
          <cell r="E233">
            <v>145226252</v>
          </cell>
          <cell r="G233"/>
          <cell r="H233"/>
        </row>
        <row r="234">
          <cell r="E234">
            <v>145456598</v>
          </cell>
          <cell r="G234" t="str">
            <v>CAAU7913103</v>
          </cell>
          <cell r="H234" t="str">
            <v>ML-VN1328415</v>
          </cell>
        </row>
        <row r="235">
          <cell r="E235">
            <v>145226160</v>
          </cell>
          <cell r="G235"/>
          <cell r="H235"/>
        </row>
        <row r="236">
          <cell r="E236">
            <v>145533878</v>
          </cell>
          <cell r="G236" t="str">
            <v>FTAU2201030</v>
          </cell>
          <cell r="H236" t="str">
            <v>VNSGN2608275</v>
          </cell>
        </row>
        <row r="237">
          <cell r="E237">
            <v>145216795</v>
          </cell>
          <cell r="G237"/>
          <cell r="H237"/>
        </row>
        <row r="238">
          <cell r="E238">
            <v>145234885</v>
          </cell>
          <cell r="G238"/>
          <cell r="H238"/>
        </row>
        <row r="239">
          <cell r="E239">
            <v>145510461</v>
          </cell>
          <cell r="G239" t="str">
            <v>MRSU7342974</v>
          </cell>
          <cell r="H239" t="str">
            <v>ML-VN1328801</v>
          </cell>
        </row>
        <row r="240">
          <cell r="E240">
            <v>145260309</v>
          </cell>
          <cell r="G240"/>
          <cell r="H240"/>
        </row>
        <row r="241">
          <cell r="E241">
            <v>145510463</v>
          </cell>
          <cell r="G241" t="str">
            <v>CAAU8965360</v>
          </cell>
          <cell r="H241" t="str">
            <v>ML-VN1328425</v>
          </cell>
        </row>
        <row r="242">
          <cell r="E242">
            <v>145286578</v>
          </cell>
          <cell r="G242"/>
          <cell r="H242"/>
        </row>
        <row r="243">
          <cell r="E243">
            <v>145516558</v>
          </cell>
          <cell r="G243" t="str">
            <v>OOCU6001406</v>
          </cell>
          <cell r="H243">
            <v>32706815</v>
          </cell>
        </row>
        <row r="244">
          <cell r="E244">
            <v>145286581</v>
          </cell>
          <cell r="G244"/>
          <cell r="H244"/>
        </row>
        <row r="245">
          <cell r="E245">
            <v>145606205</v>
          </cell>
          <cell r="G245" t="str">
            <v>OOCU9634157</v>
          </cell>
          <cell r="H245">
            <v>32706755</v>
          </cell>
        </row>
        <row r="246">
          <cell r="E246">
            <v>145297493</v>
          </cell>
          <cell r="G246"/>
          <cell r="H246"/>
        </row>
        <row r="247">
          <cell r="E247">
            <v>145648920</v>
          </cell>
          <cell r="G247" t="str">
            <v>CSGU6395660</v>
          </cell>
          <cell r="H247">
            <v>32710504</v>
          </cell>
        </row>
        <row r="248">
          <cell r="E248">
            <v>145270943</v>
          </cell>
          <cell r="G248"/>
          <cell r="H248"/>
        </row>
        <row r="249">
          <cell r="E249">
            <v>145701949</v>
          </cell>
          <cell r="G249" t="str">
            <v>CSGU6356915</v>
          </cell>
          <cell r="H249">
            <v>32713096</v>
          </cell>
        </row>
        <row r="250">
          <cell r="E250">
            <v>145270938</v>
          </cell>
          <cell r="G250"/>
          <cell r="H250"/>
        </row>
        <row r="251">
          <cell r="E251">
            <v>145278289</v>
          </cell>
          <cell r="G251" t="str">
            <v>TIIU5701121</v>
          </cell>
          <cell r="H251">
            <v>32215325</v>
          </cell>
        </row>
        <row r="252">
          <cell r="E252">
            <v>145298175</v>
          </cell>
          <cell r="G252"/>
          <cell r="H252"/>
        </row>
        <row r="253">
          <cell r="E253">
            <v>145298186</v>
          </cell>
          <cell r="G253"/>
          <cell r="H253"/>
        </row>
        <row r="254">
          <cell r="E254">
            <v>145369743</v>
          </cell>
          <cell r="G254" t="str">
            <v>CSNU8170528</v>
          </cell>
          <cell r="H254">
            <v>32215479</v>
          </cell>
        </row>
        <row r="255">
          <cell r="E255">
            <v>145298171</v>
          </cell>
          <cell r="G255"/>
          <cell r="H255"/>
        </row>
        <row r="256">
          <cell r="E256">
            <v>145298113</v>
          </cell>
          <cell r="G256"/>
          <cell r="H256"/>
        </row>
        <row r="257">
          <cell r="E257">
            <v>145298195</v>
          </cell>
          <cell r="G257"/>
          <cell r="H257"/>
        </row>
        <row r="258">
          <cell r="E258">
            <v>145261035</v>
          </cell>
          <cell r="G258" t="str">
            <v>CSGU6481901</v>
          </cell>
          <cell r="H258">
            <v>32215468</v>
          </cell>
        </row>
        <row r="259">
          <cell r="E259">
            <v>145399652</v>
          </cell>
          <cell r="G259" t="str">
            <v>TLLU3162742</v>
          </cell>
          <cell r="H259">
            <v>32211780</v>
          </cell>
        </row>
        <row r="260">
          <cell r="E260">
            <v>145368047</v>
          </cell>
          <cell r="G260" t="str">
            <v>OOCU9328856</v>
          </cell>
          <cell r="H260">
            <v>32210300</v>
          </cell>
        </row>
        <row r="261">
          <cell r="E261">
            <v>145259931</v>
          </cell>
          <cell r="G261" t="str">
            <v>CAAU2425528</v>
          </cell>
          <cell r="H261" t="str">
            <v>ML-VN1297571</v>
          </cell>
        </row>
        <row r="262">
          <cell r="E262">
            <v>145332337</v>
          </cell>
          <cell r="G262" t="str">
            <v>EGSU2277496</v>
          </cell>
          <cell r="H262" t="str">
            <v>EMCXDD1544</v>
          </cell>
        </row>
        <row r="263">
          <cell r="E263">
            <v>145298479</v>
          </cell>
          <cell r="G263" t="str">
            <v>EGSU3855372</v>
          </cell>
          <cell r="H263" t="str">
            <v>EMCCYA5275</v>
          </cell>
        </row>
        <row r="264">
          <cell r="E264">
            <v>145291876</v>
          </cell>
          <cell r="G264" t="str">
            <v>MRSU9114063</v>
          </cell>
          <cell r="H264" t="str">
            <v>ML-VN1245557</v>
          </cell>
        </row>
        <row r="265">
          <cell r="E265">
            <v>145291845</v>
          </cell>
          <cell r="G265"/>
          <cell r="H265"/>
        </row>
        <row r="266">
          <cell r="E266">
            <v>145291597</v>
          </cell>
          <cell r="G266"/>
          <cell r="H266"/>
        </row>
        <row r="267">
          <cell r="E267">
            <v>145278022</v>
          </cell>
          <cell r="G267" t="str">
            <v>CAAU2933719</v>
          </cell>
          <cell r="H267" t="str">
            <v>ML-VN1299406</v>
          </cell>
        </row>
        <row r="268">
          <cell r="E268">
            <v>145386973</v>
          </cell>
          <cell r="G268" t="str">
            <v>CSNU7082314</v>
          </cell>
          <cell r="H268">
            <v>32209907</v>
          </cell>
        </row>
        <row r="269">
          <cell r="E269">
            <v>145368189</v>
          </cell>
          <cell r="G269" t="str">
            <v>CSNU8231916</v>
          </cell>
          <cell r="H269">
            <v>32209973</v>
          </cell>
        </row>
        <row r="270">
          <cell r="E270">
            <v>145368199</v>
          </cell>
          <cell r="G270" t="str">
            <v>CSNU7659725</v>
          </cell>
          <cell r="H270">
            <v>32209909</v>
          </cell>
        </row>
        <row r="271">
          <cell r="E271">
            <v>145492670</v>
          </cell>
          <cell r="G271" t="str">
            <v>FFAU3484431</v>
          </cell>
          <cell r="H271">
            <v>32213199</v>
          </cell>
        </row>
        <row r="272">
          <cell r="E272">
            <v>145280525</v>
          </cell>
          <cell r="G272" t="str">
            <v>TXGU8077305</v>
          </cell>
          <cell r="H272" t="str">
            <v>VNSGN2532484</v>
          </cell>
        </row>
        <row r="273">
          <cell r="E273">
            <v>145280529</v>
          </cell>
          <cell r="G273"/>
          <cell r="H273"/>
        </row>
        <row r="274">
          <cell r="E274">
            <v>145280533</v>
          </cell>
          <cell r="G274"/>
          <cell r="H274"/>
        </row>
        <row r="275">
          <cell r="E275">
            <v>145224365</v>
          </cell>
          <cell r="G275" t="str">
            <v>FFAU6038520</v>
          </cell>
          <cell r="H275" t="str">
            <v>VNSGN2500881</v>
          </cell>
        </row>
        <row r="276">
          <cell r="E276">
            <v>145224371</v>
          </cell>
          <cell r="G276" t="str">
            <v>REGU5184450</v>
          </cell>
          <cell r="H276" t="str">
            <v>VNSGN2500865</v>
          </cell>
        </row>
        <row r="277">
          <cell r="E277">
            <v>145224373</v>
          </cell>
          <cell r="G277" t="str">
            <v>REGU5152283</v>
          </cell>
          <cell r="H277" t="str">
            <v>VNSGN2532489</v>
          </cell>
        </row>
        <row r="278">
          <cell r="E278">
            <v>145226126</v>
          </cell>
          <cell r="G278" t="str">
            <v>TXGU5425454</v>
          </cell>
          <cell r="H278" t="str">
            <v>VNSGN2541471</v>
          </cell>
        </row>
        <row r="279">
          <cell r="E279">
            <v>145226130</v>
          </cell>
          <cell r="G279" t="str">
            <v>REGU5183812</v>
          </cell>
          <cell r="H279" t="str">
            <v>VNSGN2532473</v>
          </cell>
        </row>
        <row r="280">
          <cell r="E280">
            <v>145226227</v>
          </cell>
          <cell r="G280" t="str">
            <v>CAAU7564980</v>
          </cell>
          <cell r="H280" t="str">
            <v>VNSGN2532483</v>
          </cell>
        </row>
        <row r="281">
          <cell r="E281">
            <v>145226231</v>
          </cell>
          <cell r="G281" t="str">
            <v>REGU5159755</v>
          </cell>
          <cell r="H281" t="str">
            <v>VNSGN2531568</v>
          </cell>
        </row>
        <row r="282">
          <cell r="E282">
            <v>145226244</v>
          </cell>
          <cell r="G282" t="str">
            <v>REGU5148447</v>
          </cell>
          <cell r="H282" t="str">
            <v>VNSGN2531563</v>
          </cell>
        </row>
        <row r="283">
          <cell r="E283">
            <v>145226246</v>
          </cell>
          <cell r="G283" t="str">
            <v>TXGU6761221</v>
          </cell>
          <cell r="H283" t="str">
            <v>VNSGN2541476</v>
          </cell>
        </row>
        <row r="284">
          <cell r="E284">
            <v>145224379</v>
          </cell>
          <cell r="G284" t="str">
            <v>TGBU8065657</v>
          </cell>
          <cell r="H284" t="str">
            <v>VNSGN2500879</v>
          </cell>
        </row>
        <row r="285">
          <cell r="E285">
            <v>145224383</v>
          </cell>
          <cell r="G285" t="str">
            <v>FFAU6032081</v>
          </cell>
          <cell r="H285" t="str">
            <v>VNSGN2532477</v>
          </cell>
        </row>
        <row r="286">
          <cell r="E286">
            <v>145224388</v>
          </cell>
          <cell r="G286" t="str">
            <v>CAIU4372435</v>
          </cell>
          <cell r="H286" t="str">
            <v>VNSGN2541478</v>
          </cell>
        </row>
        <row r="287">
          <cell r="E287">
            <v>145224362</v>
          </cell>
          <cell r="G287" t="str">
            <v>CAAU6500553</v>
          </cell>
          <cell r="H287" t="str">
            <v>VNSGN2500852</v>
          </cell>
        </row>
        <row r="288">
          <cell r="E288">
            <v>145226123</v>
          </cell>
          <cell r="G288" t="str">
            <v>TXGU8147125</v>
          </cell>
          <cell r="H288" t="str">
            <v>VNSGN2500858</v>
          </cell>
        </row>
        <row r="289">
          <cell r="E289">
            <v>145226183</v>
          </cell>
          <cell r="G289" t="str">
            <v>CAAU7570302</v>
          </cell>
          <cell r="H289" t="str">
            <v>VNSGN2532470</v>
          </cell>
        </row>
        <row r="290">
          <cell r="E290">
            <v>145226190</v>
          </cell>
          <cell r="G290" t="str">
            <v>REGU5161080</v>
          </cell>
          <cell r="H290" t="str">
            <v>VNSGN2541472</v>
          </cell>
        </row>
        <row r="291">
          <cell r="E291">
            <v>145242894</v>
          </cell>
          <cell r="G291" t="str">
            <v>CIPU5131021</v>
          </cell>
          <cell r="H291" t="str">
            <v>VNSGN2541463</v>
          </cell>
        </row>
        <row r="292">
          <cell r="E292">
            <v>145252071</v>
          </cell>
          <cell r="G292" t="str">
            <v>REGU5222360</v>
          </cell>
          <cell r="H292" t="str">
            <v>VNSGN2541466</v>
          </cell>
        </row>
        <row r="293">
          <cell r="E293">
            <v>145226281</v>
          </cell>
          <cell r="G293" t="str">
            <v>REGU5153802</v>
          </cell>
          <cell r="H293" t="str">
            <v>VNSGN2531576</v>
          </cell>
        </row>
        <row r="294">
          <cell r="E294">
            <v>145324510</v>
          </cell>
          <cell r="G294" t="str">
            <v>MRSU0507542</v>
          </cell>
          <cell r="H294" t="str">
            <v>ML-VN1296243</v>
          </cell>
        </row>
        <row r="295">
          <cell r="E295">
            <v>145215484</v>
          </cell>
          <cell r="G295" t="str">
            <v>REGU5092564</v>
          </cell>
          <cell r="H295" t="str">
            <v>VNSGN2544502</v>
          </cell>
        </row>
        <row r="296">
          <cell r="E296">
            <v>145181124</v>
          </cell>
          <cell r="G296"/>
          <cell r="H296"/>
        </row>
        <row r="297">
          <cell r="E297">
            <v>145171712</v>
          </cell>
          <cell r="G297" t="str">
            <v>TGBU8064178</v>
          </cell>
          <cell r="H297" t="str">
            <v>VNSGN2532350</v>
          </cell>
        </row>
        <row r="298">
          <cell r="E298">
            <v>145182506</v>
          </cell>
          <cell r="G298"/>
          <cell r="H298"/>
        </row>
        <row r="299">
          <cell r="E299">
            <v>145182498</v>
          </cell>
          <cell r="G299" t="str">
            <v>REGU5227865</v>
          </cell>
          <cell r="H299" t="str">
            <v>VNSGN2532342</v>
          </cell>
        </row>
        <row r="300">
          <cell r="E300">
            <v>145216831</v>
          </cell>
          <cell r="G300"/>
          <cell r="H300"/>
        </row>
        <row r="301">
          <cell r="E301">
            <v>145280565</v>
          </cell>
          <cell r="G301"/>
          <cell r="H301"/>
        </row>
        <row r="302">
          <cell r="E302">
            <v>145298447</v>
          </cell>
          <cell r="G302"/>
          <cell r="H302"/>
        </row>
        <row r="303">
          <cell r="E303">
            <v>145476892</v>
          </cell>
          <cell r="G303" t="str">
            <v>CSNU5879422</v>
          </cell>
          <cell r="H303">
            <v>32213160</v>
          </cell>
        </row>
        <row r="304">
          <cell r="E304">
            <v>145291601</v>
          </cell>
          <cell r="G304"/>
          <cell r="H304"/>
        </row>
        <row r="305">
          <cell r="E305">
            <v>145145960</v>
          </cell>
          <cell r="G305"/>
          <cell r="H305"/>
        </row>
        <row r="306">
          <cell r="E306">
            <v>145261017</v>
          </cell>
          <cell r="G306" t="str">
            <v>OOCU9417172</v>
          </cell>
          <cell r="H306">
            <v>32214187</v>
          </cell>
        </row>
        <row r="307">
          <cell r="E307">
            <v>145288124</v>
          </cell>
          <cell r="G307"/>
          <cell r="H307"/>
        </row>
        <row r="308">
          <cell r="E308">
            <v>145288130</v>
          </cell>
          <cell r="G308"/>
          <cell r="H308"/>
        </row>
        <row r="309">
          <cell r="E309">
            <v>145156318</v>
          </cell>
          <cell r="G309" t="str">
            <v>CSNU5808178</v>
          </cell>
          <cell r="H309">
            <v>32212015</v>
          </cell>
        </row>
        <row r="310">
          <cell r="E310">
            <v>145287178</v>
          </cell>
          <cell r="G310"/>
          <cell r="H310"/>
        </row>
        <row r="311">
          <cell r="E311">
            <v>145291610</v>
          </cell>
          <cell r="G311"/>
          <cell r="H311"/>
        </row>
        <row r="312">
          <cell r="E312">
            <v>145291641</v>
          </cell>
          <cell r="G312"/>
          <cell r="H312"/>
        </row>
        <row r="313">
          <cell r="E313">
            <v>145340339</v>
          </cell>
          <cell r="G313" t="str">
            <v>CSNU6869373</v>
          </cell>
          <cell r="H313">
            <v>32212007</v>
          </cell>
        </row>
        <row r="314">
          <cell r="E314">
            <v>145291871</v>
          </cell>
          <cell r="G314" t="str">
            <v>REGU5202023</v>
          </cell>
          <cell r="H314" t="str">
            <v>VNSGN2531516</v>
          </cell>
        </row>
        <row r="315">
          <cell r="E315">
            <v>145291873</v>
          </cell>
          <cell r="G315"/>
          <cell r="H315"/>
        </row>
        <row r="316">
          <cell r="E316">
            <v>145298545</v>
          </cell>
          <cell r="G316" t="str">
            <v>REGU5230447</v>
          </cell>
          <cell r="H316" t="str">
            <v>VNSGN2531511</v>
          </cell>
        </row>
        <row r="317">
          <cell r="E317">
            <v>145318078</v>
          </cell>
          <cell r="G317"/>
          <cell r="H317"/>
        </row>
        <row r="318">
          <cell r="E318">
            <v>145297316</v>
          </cell>
          <cell r="G318"/>
          <cell r="H318"/>
        </row>
        <row r="319">
          <cell r="E319">
            <v>145297314</v>
          </cell>
          <cell r="G319" t="str">
            <v>CIPU5143629</v>
          </cell>
          <cell r="H319" t="str">
            <v>VNSGN2541548</v>
          </cell>
        </row>
        <row r="320">
          <cell r="E320">
            <v>144935586</v>
          </cell>
          <cell r="G320" t="str">
            <v>GCXU2227315</v>
          </cell>
          <cell r="H320" t="str">
            <v>VN29007AS</v>
          </cell>
        </row>
        <row r="321">
          <cell r="E321">
            <v>145086878</v>
          </cell>
          <cell r="G321"/>
          <cell r="H321"/>
        </row>
        <row r="322">
          <cell r="E322">
            <v>145216748</v>
          </cell>
          <cell r="G322" t="str">
            <v>EGSU1303950</v>
          </cell>
          <cell r="H322" t="str">
            <v>EMCXCF6414</v>
          </cell>
        </row>
        <row r="323">
          <cell r="E323">
            <v>145324471</v>
          </cell>
          <cell r="G323" t="str">
            <v>TXGU5653639</v>
          </cell>
          <cell r="H323" t="str">
            <v>EMCXCF7264</v>
          </cell>
        </row>
        <row r="324">
          <cell r="E324">
            <v>145147522</v>
          </cell>
          <cell r="G324" t="str">
            <v>TIIU5213929</v>
          </cell>
          <cell r="H324" t="str">
            <v>EMCXCF6794</v>
          </cell>
        </row>
        <row r="325">
          <cell r="E325">
            <v>145216933</v>
          </cell>
          <cell r="G325"/>
          <cell r="H325"/>
        </row>
        <row r="326">
          <cell r="E326">
            <v>145300085</v>
          </cell>
          <cell r="G326" t="str">
            <v>EGSU1371110</v>
          </cell>
          <cell r="H326" t="str">
            <v>EMCXCD8404</v>
          </cell>
        </row>
        <row r="327">
          <cell r="E327">
            <v>145300091</v>
          </cell>
          <cell r="G327"/>
          <cell r="H327"/>
        </row>
        <row r="328">
          <cell r="E328">
            <v>145300094</v>
          </cell>
          <cell r="G328" t="str">
            <v>EITU9553063</v>
          </cell>
          <cell r="H328" t="str">
            <v>EMCXCF6434</v>
          </cell>
        </row>
        <row r="329">
          <cell r="E329">
            <v>145271169</v>
          </cell>
          <cell r="G329"/>
          <cell r="H329"/>
        </row>
        <row r="330">
          <cell r="E330">
            <v>145271164</v>
          </cell>
          <cell r="G330" t="str">
            <v>EGSU6214475</v>
          </cell>
          <cell r="H330" t="str">
            <v>EMCXCF5434</v>
          </cell>
        </row>
        <row r="331">
          <cell r="E331">
            <v>145278275</v>
          </cell>
          <cell r="G331" t="str">
            <v>EGSU1221717</v>
          </cell>
          <cell r="H331" t="str">
            <v>EMCXCF5244</v>
          </cell>
        </row>
        <row r="332">
          <cell r="E332">
            <v>145278294</v>
          </cell>
          <cell r="G332" t="str">
            <v>EGSU9252360</v>
          </cell>
          <cell r="H332" t="str">
            <v>EMCXCF7344</v>
          </cell>
        </row>
        <row r="333">
          <cell r="E333">
            <v>145332328</v>
          </cell>
          <cell r="G333"/>
          <cell r="H333"/>
        </row>
        <row r="334">
          <cell r="E334">
            <v>145147517</v>
          </cell>
          <cell r="G334" t="str">
            <v>TIIU5428737</v>
          </cell>
          <cell r="H334" t="str">
            <v>EMCXCF5944</v>
          </cell>
        </row>
        <row r="335">
          <cell r="E335">
            <v>145216920</v>
          </cell>
          <cell r="G335" t="str">
            <v>EGSU6215867</v>
          </cell>
          <cell r="H335" t="str">
            <v>EMCXCF6714</v>
          </cell>
        </row>
        <row r="336">
          <cell r="E336">
            <v>145216741</v>
          </cell>
          <cell r="G336" t="str">
            <v>TLLU8637630</v>
          </cell>
          <cell r="H336" t="str">
            <v>EMCXCF6154</v>
          </cell>
        </row>
        <row r="337">
          <cell r="E337">
            <v>145292642</v>
          </cell>
          <cell r="G337" t="str">
            <v>TIIU2246657</v>
          </cell>
          <cell r="H337" t="str">
            <v>ML-VN1245476</v>
          </cell>
        </row>
        <row r="338">
          <cell r="E338">
            <v>145332342</v>
          </cell>
          <cell r="G338" t="str">
            <v>EGSU3551683</v>
          </cell>
          <cell r="H338" t="str">
            <v>EMCXDK3804</v>
          </cell>
        </row>
        <row r="339">
          <cell r="E339">
            <v>145324700</v>
          </cell>
          <cell r="G339" t="str">
            <v>TXGU6907635</v>
          </cell>
          <cell r="H339" t="str">
            <v>VNSGN2544538</v>
          </cell>
        </row>
        <row r="340">
          <cell r="E340">
            <v>145324708</v>
          </cell>
          <cell r="G340"/>
          <cell r="H340"/>
        </row>
        <row r="341">
          <cell r="E341">
            <v>145346555</v>
          </cell>
          <cell r="G341" t="str">
            <v>SEGU6594526</v>
          </cell>
          <cell r="H341" t="str">
            <v>VNSGN2532306</v>
          </cell>
        </row>
        <row r="342">
          <cell r="E342">
            <v>145324615</v>
          </cell>
          <cell r="G342"/>
          <cell r="H342"/>
        </row>
        <row r="343">
          <cell r="E343">
            <v>145318253</v>
          </cell>
          <cell r="G343" t="str">
            <v>EGSU1052999</v>
          </cell>
          <cell r="H343" t="str">
            <v>EMCXCD9414</v>
          </cell>
        </row>
        <row r="344">
          <cell r="E344">
            <v>145234894</v>
          </cell>
          <cell r="G344" t="str">
            <v>TXGU7459010</v>
          </cell>
          <cell r="H344" t="str">
            <v>EMCXCD9424</v>
          </cell>
        </row>
        <row r="345">
          <cell r="E345">
            <v>145318254</v>
          </cell>
          <cell r="G345" t="str">
            <v>EGSU6523031</v>
          </cell>
          <cell r="H345" t="str">
            <v>EMCXCD8354</v>
          </cell>
        </row>
        <row r="346">
          <cell r="E346">
            <v>145280515</v>
          </cell>
          <cell r="G346" t="str">
            <v>EMCU6139937</v>
          </cell>
          <cell r="H346" t="str">
            <v>EMCXDK1014</v>
          </cell>
        </row>
        <row r="347">
          <cell r="E347">
            <v>145226204</v>
          </cell>
          <cell r="G347" t="str">
            <v>EGSU9832688</v>
          </cell>
          <cell r="H347" t="str">
            <v>EMCXCD8274</v>
          </cell>
        </row>
        <row r="348">
          <cell r="E348">
            <v>145226208</v>
          </cell>
          <cell r="G348" t="str">
            <v>EGSU9735749</v>
          </cell>
          <cell r="H348" t="str">
            <v>EMCXCD9294</v>
          </cell>
        </row>
        <row r="349">
          <cell r="E349">
            <v>145324463</v>
          </cell>
          <cell r="G349" t="str">
            <v>EGSU3408332</v>
          </cell>
          <cell r="H349" t="str">
            <v>EMCXDK2844</v>
          </cell>
        </row>
        <row r="350">
          <cell r="E350">
            <v>145324468</v>
          </cell>
          <cell r="G350" t="str">
            <v>EGSU1521479</v>
          </cell>
          <cell r="H350" t="str">
            <v>EMCXCE2584</v>
          </cell>
        </row>
        <row r="351">
          <cell r="E351">
            <v>145286883</v>
          </cell>
          <cell r="G351" t="str">
            <v>EGSU9460359</v>
          </cell>
          <cell r="H351" t="str">
            <v>EMCXCD8344</v>
          </cell>
        </row>
        <row r="352">
          <cell r="E352">
            <v>145130360</v>
          </cell>
          <cell r="G352" t="str">
            <v>EGSU1797636</v>
          </cell>
          <cell r="H352" t="str">
            <v>EMCXCD9524</v>
          </cell>
        </row>
        <row r="353">
          <cell r="E353">
            <v>145298475</v>
          </cell>
          <cell r="G353"/>
          <cell r="H353"/>
        </row>
        <row r="354">
          <cell r="E354">
            <v>145279763</v>
          </cell>
          <cell r="G354" t="str">
            <v>EGSU6074455</v>
          </cell>
          <cell r="H354" t="str">
            <v>EMCXCD8834</v>
          </cell>
        </row>
        <row r="355">
          <cell r="E355">
            <v>145280546</v>
          </cell>
          <cell r="G355"/>
          <cell r="H355"/>
        </row>
        <row r="356">
          <cell r="E356">
            <v>145278278</v>
          </cell>
          <cell r="G356" t="str">
            <v>EGSU1877367</v>
          </cell>
          <cell r="H356" t="str">
            <v>EMCXCD8024</v>
          </cell>
        </row>
        <row r="357">
          <cell r="E357">
            <v>145278282</v>
          </cell>
          <cell r="G357" t="str">
            <v>CAAU7994928</v>
          </cell>
          <cell r="H357" t="str">
            <v>EMCXCD9854</v>
          </cell>
        </row>
        <row r="358">
          <cell r="E358">
            <v>145318245</v>
          </cell>
          <cell r="G358" t="str">
            <v>EMCU8745403</v>
          </cell>
          <cell r="H358" t="str">
            <v>EMCXCD7834</v>
          </cell>
        </row>
        <row r="359">
          <cell r="E359">
            <v>145280539</v>
          </cell>
          <cell r="G359" t="str">
            <v>EMCU6155563</v>
          </cell>
          <cell r="H359" t="str">
            <v>EMCXDK7904</v>
          </cell>
        </row>
        <row r="360">
          <cell r="E360">
            <v>145261120</v>
          </cell>
          <cell r="G360" t="str">
            <v>TRHU5966320</v>
          </cell>
          <cell r="H360">
            <v>32214012</v>
          </cell>
        </row>
        <row r="361">
          <cell r="E361">
            <v>145308014</v>
          </cell>
          <cell r="G361" t="str">
            <v>EGSU9458496</v>
          </cell>
          <cell r="H361" t="str">
            <v>EMCXCD9744</v>
          </cell>
        </row>
        <row r="362">
          <cell r="E362">
            <v>145324704</v>
          </cell>
          <cell r="G362" t="str">
            <v>EITU9555580</v>
          </cell>
          <cell r="H362" t="str">
            <v>EMCXCD9774</v>
          </cell>
        </row>
        <row r="363">
          <cell r="E363">
            <v>145279811</v>
          </cell>
          <cell r="G363" t="str">
            <v>TIIU7097387</v>
          </cell>
          <cell r="H363">
            <v>32215328</v>
          </cell>
        </row>
        <row r="364">
          <cell r="E364">
            <v>145271173</v>
          </cell>
          <cell r="G364" t="str">
            <v>CSGU6485419</v>
          </cell>
          <cell r="H364">
            <v>32214992</v>
          </cell>
        </row>
        <row r="365">
          <cell r="E365">
            <v>145386741</v>
          </cell>
          <cell r="G365" t="str">
            <v>OOCU7343419</v>
          </cell>
          <cell r="H365">
            <v>32210059</v>
          </cell>
        </row>
        <row r="366">
          <cell r="E366">
            <v>145397110</v>
          </cell>
          <cell r="G366" t="str">
            <v>FFAU5671318</v>
          </cell>
          <cell r="H366">
            <v>32216509</v>
          </cell>
        </row>
        <row r="367">
          <cell r="E367">
            <v>145397118</v>
          </cell>
          <cell r="G367" t="str">
            <v>OOCU9287762</v>
          </cell>
          <cell r="H367">
            <v>32216576</v>
          </cell>
        </row>
        <row r="368">
          <cell r="E368">
            <v>145397273</v>
          </cell>
          <cell r="G368" t="str">
            <v>FFAU6376683</v>
          </cell>
          <cell r="H368">
            <v>32216515</v>
          </cell>
        </row>
        <row r="369">
          <cell r="E369">
            <v>145340001</v>
          </cell>
          <cell r="G369" t="str">
            <v>LBGU9388363</v>
          </cell>
          <cell r="H369" t="str">
            <v>NTL05394</v>
          </cell>
        </row>
        <row r="370">
          <cell r="E370">
            <v>145339920</v>
          </cell>
          <cell r="G370" t="str">
            <v>LBGU4502339</v>
          </cell>
          <cell r="H370" t="str">
            <v>NTL05395</v>
          </cell>
        </row>
        <row r="371">
          <cell r="E371">
            <v>145291615</v>
          </cell>
          <cell r="G371" t="str">
            <v>REGU5230848</v>
          </cell>
          <cell r="H371" t="str">
            <v>VNSGN2541582</v>
          </cell>
        </row>
        <row r="372">
          <cell r="E372">
            <v>145254714</v>
          </cell>
          <cell r="G372"/>
          <cell r="H372"/>
        </row>
        <row r="373">
          <cell r="E373">
            <v>145291822</v>
          </cell>
          <cell r="G373"/>
          <cell r="H373"/>
        </row>
        <row r="374">
          <cell r="E374">
            <v>145297332</v>
          </cell>
          <cell r="G374" t="str">
            <v>REGU5259409</v>
          </cell>
          <cell r="H374" t="str">
            <v>VNSGN2544456</v>
          </cell>
        </row>
        <row r="375">
          <cell r="E375">
            <v>145297336</v>
          </cell>
          <cell r="G375"/>
          <cell r="H375"/>
        </row>
        <row r="376">
          <cell r="E376">
            <v>145297638</v>
          </cell>
          <cell r="G376" t="str">
            <v>CIPU5107391</v>
          </cell>
          <cell r="H376" t="str">
            <v>VNSGN2532220</v>
          </cell>
        </row>
        <row r="377">
          <cell r="E377">
            <v>145297646</v>
          </cell>
          <cell r="G377"/>
          <cell r="H377"/>
        </row>
        <row r="378">
          <cell r="E378">
            <v>145297653</v>
          </cell>
          <cell r="G378"/>
          <cell r="H378"/>
        </row>
        <row r="379">
          <cell r="E379">
            <v>145297659</v>
          </cell>
          <cell r="G379" t="str">
            <v>REGU5165892</v>
          </cell>
          <cell r="H379" t="str">
            <v>VNSGN2544462</v>
          </cell>
        </row>
        <row r="380">
          <cell r="E380">
            <v>145297664</v>
          </cell>
          <cell r="G380"/>
          <cell r="H380"/>
        </row>
        <row r="381">
          <cell r="E381">
            <v>145297674</v>
          </cell>
          <cell r="G381"/>
          <cell r="H381"/>
        </row>
        <row r="382">
          <cell r="E382">
            <v>145297688</v>
          </cell>
          <cell r="G382"/>
          <cell r="H382"/>
        </row>
        <row r="383">
          <cell r="E383">
            <v>145297719</v>
          </cell>
          <cell r="G383" t="str">
            <v>TXGU8257858</v>
          </cell>
          <cell r="H383" t="str">
            <v>VNSGN2532300</v>
          </cell>
        </row>
        <row r="384">
          <cell r="E384">
            <v>145297922</v>
          </cell>
          <cell r="G384"/>
          <cell r="H384"/>
        </row>
        <row r="385">
          <cell r="E385">
            <v>145357180</v>
          </cell>
          <cell r="G385" t="str">
            <v>REGU1285230</v>
          </cell>
          <cell r="H385" t="str">
            <v>VNSGN2532187</v>
          </cell>
        </row>
        <row r="386">
          <cell r="E386">
            <v>145347353</v>
          </cell>
          <cell r="G386" t="str">
            <v>CAAU7667381</v>
          </cell>
          <cell r="H386" t="str">
            <v>VNSGN2544546</v>
          </cell>
        </row>
        <row r="387">
          <cell r="E387">
            <v>145347356</v>
          </cell>
          <cell r="G387" t="str">
            <v>CAAU7667210</v>
          </cell>
          <cell r="H387" t="str">
            <v>VNSGN2532299</v>
          </cell>
        </row>
        <row r="388">
          <cell r="E388">
            <v>145397281</v>
          </cell>
          <cell r="G388" t="str">
            <v>CSNU8840893</v>
          </cell>
          <cell r="H388">
            <v>32216518</v>
          </cell>
        </row>
        <row r="389">
          <cell r="E389">
            <v>145397291</v>
          </cell>
          <cell r="G389" t="str">
            <v>OOCU9755061</v>
          </cell>
          <cell r="H389">
            <v>32216524</v>
          </cell>
        </row>
        <row r="390">
          <cell r="E390">
            <v>145291613</v>
          </cell>
          <cell r="G390" t="str">
            <v>REGU5158677</v>
          </cell>
          <cell r="H390" t="str">
            <v>VNSGN2541590</v>
          </cell>
        </row>
        <row r="391">
          <cell r="E391">
            <v>145368232</v>
          </cell>
          <cell r="G391" t="str">
            <v>CSNU8559119</v>
          </cell>
          <cell r="H391">
            <v>32210182</v>
          </cell>
        </row>
        <row r="392">
          <cell r="E392">
            <v>145507854</v>
          </cell>
          <cell r="G392" t="str">
            <v>OOCU5829947</v>
          </cell>
          <cell r="H392">
            <v>32212646</v>
          </cell>
        </row>
        <row r="393">
          <cell r="E393">
            <v>145298563</v>
          </cell>
          <cell r="G393" t="str">
            <v>CAAU8281541</v>
          </cell>
          <cell r="H393" t="str">
            <v>VNSGN2532298</v>
          </cell>
        </row>
        <row r="394">
          <cell r="E394">
            <v>145318086</v>
          </cell>
          <cell r="G394"/>
          <cell r="H394"/>
        </row>
        <row r="395">
          <cell r="E395">
            <v>145507861</v>
          </cell>
          <cell r="G395" t="str">
            <v>OOCU9283047</v>
          </cell>
          <cell r="H395">
            <v>32210248</v>
          </cell>
        </row>
        <row r="396">
          <cell r="E396">
            <v>145234910</v>
          </cell>
          <cell r="G396"/>
          <cell r="H396"/>
        </row>
        <row r="397">
          <cell r="E397">
            <v>145434449</v>
          </cell>
          <cell r="G397" t="str">
            <v>REGU5222400</v>
          </cell>
          <cell r="H397" t="str">
            <v>VNSGN2545786</v>
          </cell>
        </row>
        <row r="398">
          <cell r="E398">
            <v>145216778</v>
          </cell>
          <cell r="G398"/>
          <cell r="H398"/>
        </row>
        <row r="399">
          <cell r="E399">
            <v>145592596</v>
          </cell>
          <cell r="G399" t="str">
            <v>CAAU7692759</v>
          </cell>
          <cell r="H399" t="str">
            <v>VNSGN2607741</v>
          </cell>
        </row>
        <row r="400">
          <cell r="E400">
            <v>145216769</v>
          </cell>
          <cell r="G400"/>
          <cell r="H400"/>
        </row>
        <row r="401">
          <cell r="E401">
            <v>145569139</v>
          </cell>
          <cell r="G401" t="str">
            <v>REGU5137777</v>
          </cell>
          <cell r="H401" t="str">
            <v>VNSGN2536392</v>
          </cell>
        </row>
        <row r="402">
          <cell r="E402">
            <v>145216818</v>
          </cell>
          <cell r="G402"/>
          <cell r="H402"/>
        </row>
        <row r="403">
          <cell r="E403">
            <v>145569209</v>
          </cell>
          <cell r="G403" t="str">
            <v>REGU5163884</v>
          </cell>
          <cell r="H403" t="str">
            <v>VNSGN2607638</v>
          </cell>
        </row>
        <row r="404">
          <cell r="E404">
            <v>145306267</v>
          </cell>
          <cell r="G404"/>
          <cell r="H404"/>
        </row>
        <row r="405">
          <cell r="E405">
            <v>145572540</v>
          </cell>
          <cell r="G405" t="str">
            <v>CAAU6502767</v>
          </cell>
          <cell r="H405" t="str">
            <v>VNSGN2607647</v>
          </cell>
        </row>
        <row r="406">
          <cell r="E406">
            <v>145552301</v>
          </cell>
          <cell r="G406" t="str">
            <v>EGSU9867473</v>
          </cell>
          <cell r="H406" t="str">
            <v>EMCCYE8075</v>
          </cell>
        </row>
        <row r="407">
          <cell r="E407">
            <v>145693314</v>
          </cell>
          <cell r="G407" t="str">
            <v>OOCU9867483</v>
          </cell>
          <cell r="H407">
            <v>32710510</v>
          </cell>
        </row>
        <row r="408">
          <cell r="E408">
            <v>145515862</v>
          </cell>
          <cell r="G408" t="str">
            <v>OOCU9722509</v>
          </cell>
          <cell r="H408">
            <v>32710508</v>
          </cell>
        </row>
        <row r="409">
          <cell r="E409">
            <v>145558444</v>
          </cell>
          <cell r="G409" t="str">
            <v>CSGU6356094</v>
          </cell>
          <cell r="H409">
            <v>32710622</v>
          </cell>
        </row>
        <row r="410">
          <cell r="E410">
            <v>145558446</v>
          </cell>
          <cell r="G410" t="str">
            <v>OOCU9930966</v>
          </cell>
          <cell r="H410">
            <v>32713084</v>
          </cell>
        </row>
        <row r="411">
          <cell r="E411">
            <v>145333960</v>
          </cell>
          <cell r="G411" t="str">
            <v>CAAU8742474</v>
          </cell>
          <cell r="H411" t="str">
            <v>VNSGN2532219</v>
          </cell>
        </row>
        <row r="412">
          <cell r="E412">
            <v>145334017</v>
          </cell>
          <cell r="G412"/>
          <cell r="H412"/>
        </row>
        <row r="413">
          <cell r="E413">
            <v>145334002</v>
          </cell>
          <cell r="G413"/>
          <cell r="H413"/>
        </row>
        <row r="414">
          <cell r="E414">
            <v>145235296</v>
          </cell>
          <cell r="G414" t="str">
            <v>CAAU7673960</v>
          </cell>
          <cell r="H414" t="str">
            <v>VNSGN2532253</v>
          </cell>
        </row>
        <row r="415">
          <cell r="E415">
            <v>145325701</v>
          </cell>
          <cell r="G415" t="str">
            <v>REGU5262737</v>
          </cell>
          <cell r="H415" t="str">
            <v>VNSGN2546101</v>
          </cell>
        </row>
        <row r="416">
          <cell r="E416">
            <v>145325708</v>
          </cell>
          <cell r="G416" t="str">
            <v>REGU5205090</v>
          </cell>
          <cell r="H416" t="str">
            <v>VNSGN2532216</v>
          </cell>
        </row>
        <row r="417">
          <cell r="E417">
            <v>145334054</v>
          </cell>
          <cell r="G417"/>
          <cell r="H417"/>
        </row>
        <row r="418">
          <cell r="E418">
            <v>145366846</v>
          </cell>
          <cell r="G418" t="str">
            <v>CAAU6192933</v>
          </cell>
          <cell r="H418" t="str">
            <v>VNSGN2541668</v>
          </cell>
        </row>
        <row r="419">
          <cell r="E419">
            <v>145298385</v>
          </cell>
          <cell r="G419" t="str">
            <v>MRSU9115270</v>
          </cell>
          <cell r="H419" t="str">
            <v>ML-VN1304116</v>
          </cell>
        </row>
        <row r="420">
          <cell r="E420">
            <v>145286568</v>
          </cell>
          <cell r="G420"/>
          <cell r="H420"/>
        </row>
        <row r="421">
          <cell r="E421">
            <v>145261025</v>
          </cell>
          <cell r="G421" t="str">
            <v>MRSU7234434</v>
          </cell>
          <cell r="H421" t="str">
            <v>ML-VN1225393</v>
          </cell>
        </row>
        <row r="422">
          <cell r="E422">
            <v>145261027</v>
          </cell>
          <cell r="G422" t="str">
            <v>UETU8449284</v>
          </cell>
          <cell r="H422" t="str">
            <v>ML-VN1304076</v>
          </cell>
        </row>
        <row r="423">
          <cell r="E423">
            <v>145261030</v>
          </cell>
          <cell r="G423" t="str">
            <v>MRSU9113977</v>
          </cell>
          <cell r="H423" t="str">
            <v>ML-VN1304058</v>
          </cell>
        </row>
        <row r="424">
          <cell r="E424">
            <v>145278296</v>
          </cell>
          <cell r="G424" t="str">
            <v>MRSU9005334</v>
          </cell>
          <cell r="H424" t="str">
            <v>ML-VN1304064</v>
          </cell>
        </row>
        <row r="425">
          <cell r="E425">
            <v>145288539</v>
          </cell>
          <cell r="G425" t="str">
            <v>MRSU9001581</v>
          </cell>
          <cell r="H425" t="str">
            <v>ML-VN1304090</v>
          </cell>
        </row>
        <row r="426">
          <cell r="E426">
            <v>145369748</v>
          </cell>
          <cell r="G426" t="str">
            <v>EITU3041619</v>
          </cell>
          <cell r="H426" t="str">
            <v>EMCXDH6714</v>
          </cell>
        </row>
        <row r="427">
          <cell r="E427">
            <v>145369760</v>
          </cell>
          <cell r="G427" t="str">
            <v>EITU9549546</v>
          </cell>
          <cell r="H427" t="str">
            <v>EMCXCE4944</v>
          </cell>
        </row>
        <row r="428">
          <cell r="E428">
            <v>145226261</v>
          </cell>
          <cell r="G428" t="str">
            <v>TXGU6766033</v>
          </cell>
          <cell r="H428" t="str">
            <v>VNSGN2532157</v>
          </cell>
        </row>
        <row r="429">
          <cell r="E429">
            <v>145242544</v>
          </cell>
          <cell r="G429"/>
          <cell r="H429"/>
        </row>
        <row r="430">
          <cell r="E430">
            <v>145242497</v>
          </cell>
          <cell r="G430" t="str">
            <v>REGU5257936</v>
          </cell>
          <cell r="H430" t="str">
            <v>VNSGN2546868</v>
          </cell>
        </row>
        <row r="431">
          <cell r="E431">
            <v>145242826</v>
          </cell>
          <cell r="G431"/>
          <cell r="H431"/>
        </row>
        <row r="432">
          <cell r="E432">
            <v>145367738</v>
          </cell>
          <cell r="G432"/>
          <cell r="H432"/>
        </row>
        <row r="433">
          <cell r="E433">
            <v>145396189</v>
          </cell>
          <cell r="G433"/>
          <cell r="H433"/>
        </row>
        <row r="434">
          <cell r="E434">
            <v>145367742</v>
          </cell>
          <cell r="G434"/>
          <cell r="H434"/>
        </row>
        <row r="435">
          <cell r="E435">
            <v>145367551</v>
          </cell>
          <cell r="G435"/>
          <cell r="H435"/>
        </row>
        <row r="436">
          <cell r="E436">
            <v>145367668</v>
          </cell>
          <cell r="G436"/>
          <cell r="H436"/>
        </row>
        <row r="437">
          <cell r="E437">
            <v>145261154</v>
          </cell>
          <cell r="G437" t="str">
            <v>CIPU5169578</v>
          </cell>
          <cell r="H437" t="str">
            <v>VNSGN2544469</v>
          </cell>
        </row>
        <row r="438">
          <cell r="E438">
            <v>145318255</v>
          </cell>
          <cell r="G438"/>
          <cell r="H438"/>
        </row>
        <row r="439">
          <cell r="E439">
            <v>145261107</v>
          </cell>
          <cell r="G439"/>
          <cell r="H439"/>
        </row>
        <row r="440">
          <cell r="E440">
            <v>145279814</v>
          </cell>
          <cell r="G440" t="str">
            <v>TXGU8257040</v>
          </cell>
          <cell r="H440" t="str">
            <v>VNSGN2546858</v>
          </cell>
        </row>
        <row r="441">
          <cell r="E441">
            <v>145279687</v>
          </cell>
          <cell r="G441"/>
          <cell r="H441"/>
        </row>
        <row r="442">
          <cell r="E442">
            <v>145279693</v>
          </cell>
          <cell r="G442"/>
          <cell r="H442"/>
        </row>
        <row r="443">
          <cell r="E443">
            <v>145279661</v>
          </cell>
          <cell r="G443"/>
          <cell r="H443"/>
        </row>
        <row r="444">
          <cell r="E444">
            <v>145279817</v>
          </cell>
          <cell r="G444" t="str">
            <v>CAAU8748220</v>
          </cell>
          <cell r="H444" t="str">
            <v>VNSGN2541570</v>
          </cell>
        </row>
        <row r="445">
          <cell r="E445">
            <v>145352925</v>
          </cell>
          <cell r="G445"/>
          <cell r="H445"/>
        </row>
        <row r="446">
          <cell r="E446">
            <v>145147468</v>
          </cell>
          <cell r="G446"/>
          <cell r="H446"/>
        </row>
        <row r="447">
          <cell r="E447">
            <v>145286588</v>
          </cell>
          <cell r="G447" t="str">
            <v>CAAU9076963</v>
          </cell>
          <cell r="H447" t="str">
            <v>VNSGN2546861</v>
          </cell>
        </row>
        <row r="448">
          <cell r="E448">
            <v>145298386</v>
          </cell>
          <cell r="G448"/>
          <cell r="H448"/>
        </row>
        <row r="449">
          <cell r="E449">
            <v>145347611</v>
          </cell>
          <cell r="G449" t="str">
            <v>TXGU8209103</v>
          </cell>
          <cell r="H449" t="str">
            <v>VNSGN2535487</v>
          </cell>
        </row>
        <row r="450">
          <cell r="E450">
            <v>145216824</v>
          </cell>
          <cell r="G450"/>
          <cell r="H450"/>
        </row>
        <row r="451">
          <cell r="E451">
            <v>145347613</v>
          </cell>
          <cell r="G451"/>
          <cell r="H451"/>
        </row>
        <row r="452">
          <cell r="E452">
            <v>145286590</v>
          </cell>
          <cell r="G452" t="str">
            <v>CAAU9585404</v>
          </cell>
          <cell r="H452" t="str">
            <v>VNSGN2535499</v>
          </cell>
        </row>
        <row r="453">
          <cell r="E453">
            <v>145286592</v>
          </cell>
          <cell r="G453"/>
          <cell r="H453"/>
        </row>
        <row r="454">
          <cell r="E454">
            <v>145286585</v>
          </cell>
          <cell r="G454"/>
          <cell r="H454"/>
        </row>
        <row r="455">
          <cell r="E455">
            <v>145252076</v>
          </cell>
          <cell r="G455" t="str">
            <v>TXGU6907759</v>
          </cell>
          <cell r="H455" t="str">
            <v>VNSGN2541657</v>
          </cell>
        </row>
        <row r="456">
          <cell r="E456">
            <v>145226133</v>
          </cell>
          <cell r="G456" t="str">
            <v>CIPU5127063</v>
          </cell>
          <cell r="H456" t="str">
            <v>VNSGN2545928</v>
          </cell>
        </row>
        <row r="457">
          <cell r="E457">
            <v>145226256</v>
          </cell>
          <cell r="G457" t="str">
            <v>REGU5152025</v>
          </cell>
          <cell r="H457" t="str">
            <v>VNSGN2546864</v>
          </cell>
        </row>
        <row r="458">
          <cell r="E458">
            <v>145278277</v>
          </cell>
          <cell r="G458" t="str">
            <v>TXGU7328936</v>
          </cell>
          <cell r="H458" t="str">
            <v>VNSGN2532174</v>
          </cell>
        </row>
        <row r="459">
          <cell r="E459">
            <v>145278281</v>
          </cell>
          <cell r="G459" t="str">
            <v>REGU5192687</v>
          </cell>
          <cell r="H459" t="str">
            <v>VNSGN2532198</v>
          </cell>
        </row>
        <row r="460">
          <cell r="E460">
            <v>145279624</v>
          </cell>
          <cell r="G460" t="str">
            <v>REGU5260159</v>
          </cell>
          <cell r="H460" t="str">
            <v>VNSGN2532151</v>
          </cell>
        </row>
        <row r="461">
          <cell r="E461">
            <v>145279635</v>
          </cell>
          <cell r="G461" t="str">
            <v>REGU5168567</v>
          </cell>
          <cell r="H461" t="str">
            <v>VNSGN2535476</v>
          </cell>
        </row>
        <row r="462">
          <cell r="E462">
            <v>145279644</v>
          </cell>
          <cell r="G462" t="str">
            <v>REGU5166163</v>
          </cell>
          <cell r="H462" t="str">
            <v>VNSGN2545924</v>
          </cell>
        </row>
        <row r="463">
          <cell r="E463">
            <v>145279654</v>
          </cell>
          <cell r="G463" t="str">
            <v>CAAU7681271</v>
          </cell>
          <cell r="H463" t="str">
            <v>VNSGN2545931</v>
          </cell>
        </row>
        <row r="464">
          <cell r="E464">
            <v>145288536</v>
          </cell>
          <cell r="G464" t="str">
            <v>REGU5163122</v>
          </cell>
          <cell r="H464" t="str">
            <v>VNSGN2538549</v>
          </cell>
        </row>
        <row r="465">
          <cell r="E465">
            <v>145324345</v>
          </cell>
          <cell r="G465" t="str">
            <v>CAAU8286991</v>
          </cell>
          <cell r="H465" t="str">
            <v>VNSGN2535492</v>
          </cell>
        </row>
        <row r="466">
          <cell r="E466">
            <v>145324340</v>
          </cell>
          <cell r="G466" t="str">
            <v>REGU5239260</v>
          </cell>
          <cell r="H466" t="str">
            <v>VNSGN2532183</v>
          </cell>
        </row>
        <row r="467">
          <cell r="E467">
            <v>145324349</v>
          </cell>
          <cell r="G467" t="str">
            <v>CAIU6080089</v>
          </cell>
          <cell r="H467" t="str">
            <v>VNSGN2532186</v>
          </cell>
        </row>
        <row r="468">
          <cell r="E468">
            <v>145190897</v>
          </cell>
          <cell r="G468" t="str">
            <v>CAAU6192548</v>
          </cell>
          <cell r="H468" t="str">
            <v>VNSGN2546857</v>
          </cell>
        </row>
        <row r="469">
          <cell r="E469">
            <v>145216782</v>
          </cell>
          <cell r="G469" t="str">
            <v>CAAU6384999</v>
          </cell>
          <cell r="H469" t="str">
            <v>VNSGN2541562</v>
          </cell>
        </row>
        <row r="470">
          <cell r="E470">
            <v>145291599</v>
          </cell>
          <cell r="G470" t="str">
            <v>MRSU5090385</v>
          </cell>
          <cell r="H470" t="str">
            <v>ML-VN1304182</v>
          </cell>
        </row>
        <row r="471">
          <cell r="E471">
            <v>145291875</v>
          </cell>
          <cell r="G471"/>
          <cell r="H471"/>
        </row>
        <row r="472">
          <cell r="E472">
            <v>145291843</v>
          </cell>
          <cell r="G472"/>
          <cell r="H472"/>
        </row>
        <row r="473">
          <cell r="E473">
            <v>145287506</v>
          </cell>
          <cell r="G473" t="str">
            <v>CAAU9981405</v>
          </cell>
          <cell r="H473" t="str">
            <v>ML-VN1304161</v>
          </cell>
        </row>
        <row r="474">
          <cell r="E474">
            <v>145287480</v>
          </cell>
          <cell r="G474"/>
          <cell r="H474"/>
        </row>
        <row r="475">
          <cell r="E475">
            <v>145333979</v>
          </cell>
          <cell r="G475"/>
          <cell r="H475"/>
        </row>
        <row r="476">
          <cell r="E476">
            <v>145297752</v>
          </cell>
          <cell r="G476" t="str">
            <v>MRSU8277153</v>
          </cell>
          <cell r="H476" t="str">
            <v>ML-VN1303574</v>
          </cell>
        </row>
        <row r="477">
          <cell r="E477">
            <v>145297760</v>
          </cell>
          <cell r="G477"/>
          <cell r="H477"/>
        </row>
        <row r="478">
          <cell r="E478">
            <v>145297824</v>
          </cell>
          <cell r="G478" t="str">
            <v>MRSU7780939</v>
          </cell>
          <cell r="H478" t="str">
            <v>ML-VN1303493</v>
          </cell>
        </row>
        <row r="479">
          <cell r="E479">
            <v>145297849</v>
          </cell>
          <cell r="G479"/>
          <cell r="H479"/>
        </row>
        <row r="480">
          <cell r="E480">
            <v>145297869</v>
          </cell>
          <cell r="G480"/>
          <cell r="H480"/>
        </row>
        <row r="481">
          <cell r="E481">
            <v>145297889</v>
          </cell>
          <cell r="G481" t="str">
            <v>UETU8452040</v>
          </cell>
          <cell r="H481" t="str">
            <v>ML-VN1216540</v>
          </cell>
        </row>
        <row r="482">
          <cell r="E482">
            <v>145297924</v>
          </cell>
          <cell r="G482"/>
          <cell r="H482"/>
        </row>
        <row r="483">
          <cell r="E483">
            <v>145347097</v>
          </cell>
          <cell r="G483" t="str">
            <v>CAAU7743687</v>
          </cell>
          <cell r="H483" t="str">
            <v>ML-VN1303179</v>
          </cell>
        </row>
        <row r="484">
          <cell r="E484">
            <v>145366847</v>
          </cell>
          <cell r="G484"/>
          <cell r="H484"/>
        </row>
        <row r="485">
          <cell r="E485">
            <v>145325832</v>
          </cell>
          <cell r="G485" t="str">
            <v>MRSU8040080</v>
          </cell>
          <cell r="H485" t="str">
            <v>ML-VN1303524</v>
          </cell>
        </row>
        <row r="486">
          <cell r="E486">
            <v>145325839</v>
          </cell>
          <cell r="G486"/>
          <cell r="H486"/>
        </row>
        <row r="487">
          <cell r="E487">
            <v>145405939</v>
          </cell>
          <cell r="G487"/>
          <cell r="H487"/>
        </row>
        <row r="488">
          <cell r="E488">
            <v>145366046</v>
          </cell>
          <cell r="G488"/>
          <cell r="H488"/>
        </row>
        <row r="489">
          <cell r="E489">
            <v>145367495</v>
          </cell>
          <cell r="G489"/>
          <cell r="H489"/>
        </row>
        <row r="490">
          <cell r="E490">
            <v>145406182</v>
          </cell>
          <cell r="G490" t="str">
            <v>MRSU8313435</v>
          </cell>
          <cell r="H490" t="str">
            <v>ML-VN1303040</v>
          </cell>
        </row>
        <row r="491">
          <cell r="E491">
            <v>145406186</v>
          </cell>
          <cell r="G491"/>
          <cell r="H491"/>
        </row>
        <row r="492">
          <cell r="E492">
            <v>145291844</v>
          </cell>
          <cell r="G492"/>
          <cell r="H492"/>
        </row>
        <row r="493">
          <cell r="E493">
            <v>145390060</v>
          </cell>
          <cell r="G493" t="str">
            <v>UETU8393966</v>
          </cell>
          <cell r="H493" t="str">
            <v>ML-VN1303522</v>
          </cell>
        </row>
        <row r="494">
          <cell r="E494">
            <v>145390062</v>
          </cell>
          <cell r="G494"/>
          <cell r="H494"/>
        </row>
        <row r="495">
          <cell r="E495">
            <v>145390065</v>
          </cell>
          <cell r="G495"/>
          <cell r="H495"/>
        </row>
        <row r="496">
          <cell r="E496">
            <v>145390069</v>
          </cell>
          <cell r="G496"/>
          <cell r="H496"/>
        </row>
        <row r="497">
          <cell r="E497">
            <v>145396033</v>
          </cell>
          <cell r="G497" t="str">
            <v>CAJU5128160</v>
          </cell>
          <cell r="H497" t="str">
            <v>ML-VN1303038</v>
          </cell>
        </row>
        <row r="498">
          <cell r="E498">
            <v>145396040</v>
          </cell>
          <cell r="G498"/>
          <cell r="H498"/>
        </row>
        <row r="499">
          <cell r="E499">
            <v>145235308</v>
          </cell>
          <cell r="G499" t="str">
            <v>FFAU5744625</v>
          </cell>
          <cell r="H499" t="str">
            <v>ML-VN1303572</v>
          </cell>
        </row>
        <row r="500">
          <cell r="E500">
            <v>145297900</v>
          </cell>
          <cell r="G500" t="str">
            <v>CAAU8899782</v>
          </cell>
          <cell r="H500" t="str">
            <v>ML-VN1303065</v>
          </cell>
        </row>
        <row r="501">
          <cell r="E501">
            <v>145298574</v>
          </cell>
          <cell r="G501" t="str">
            <v>MRSU7740936</v>
          </cell>
          <cell r="H501" t="str">
            <v>ML-VN1303178</v>
          </cell>
        </row>
        <row r="502">
          <cell r="E502">
            <v>145334054</v>
          </cell>
          <cell r="G502" t="str">
            <v>MRSU8508118</v>
          </cell>
          <cell r="H502" t="str">
            <v>ML-VN1303561</v>
          </cell>
        </row>
        <row r="503">
          <cell r="E503">
            <v>145318247</v>
          </cell>
          <cell r="G503" t="str">
            <v>MRSU6784694</v>
          </cell>
          <cell r="H503" t="str">
            <v>ML-VN1303052</v>
          </cell>
        </row>
        <row r="504">
          <cell r="E504">
            <v>145340386</v>
          </cell>
          <cell r="G504" t="str">
            <v>REGU1266565</v>
          </cell>
          <cell r="H504" t="str">
            <v>VNSGN2544482</v>
          </cell>
        </row>
        <row r="505">
          <cell r="E505">
            <v>145297918</v>
          </cell>
          <cell r="G505"/>
          <cell r="H505"/>
        </row>
        <row r="506">
          <cell r="E506">
            <v>145347729</v>
          </cell>
          <cell r="G506"/>
          <cell r="H506"/>
        </row>
        <row r="507">
          <cell r="E507">
            <v>145353111</v>
          </cell>
          <cell r="G507" t="str">
            <v>CAAU5336194</v>
          </cell>
          <cell r="H507" t="str">
            <v>EMCXCE9884</v>
          </cell>
        </row>
        <row r="508">
          <cell r="E508">
            <v>145353131</v>
          </cell>
          <cell r="G508"/>
          <cell r="H508"/>
        </row>
        <row r="509">
          <cell r="E509">
            <v>145353727</v>
          </cell>
          <cell r="G509"/>
          <cell r="H509"/>
        </row>
        <row r="510">
          <cell r="E510">
            <v>145352869</v>
          </cell>
          <cell r="G510"/>
          <cell r="H510"/>
        </row>
        <row r="511">
          <cell r="E511">
            <v>145352990</v>
          </cell>
          <cell r="G511"/>
          <cell r="H511"/>
        </row>
        <row r="512">
          <cell r="E512">
            <v>145353270</v>
          </cell>
          <cell r="G512"/>
          <cell r="H512"/>
        </row>
        <row r="513">
          <cell r="E513">
            <v>145348616</v>
          </cell>
          <cell r="G513" t="str">
            <v>EGSU1882785</v>
          </cell>
          <cell r="H513" t="str">
            <v>EMCXCF7514</v>
          </cell>
        </row>
        <row r="514">
          <cell r="E514">
            <v>145348575</v>
          </cell>
          <cell r="G514"/>
          <cell r="H514"/>
        </row>
        <row r="515">
          <cell r="E515">
            <v>145324477</v>
          </cell>
          <cell r="G515" t="str">
            <v>TIIU5449600</v>
          </cell>
          <cell r="H515" t="str">
            <v>EMCXCF8004</v>
          </cell>
        </row>
        <row r="516">
          <cell r="E516">
            <v>145367068</v>
          </cell>
          <cell r="G516"/>
          <cell r="H516"/>
        </row>
        <row r="517">
          <cell r="E517">
            <v>145226210</v>
          </cell>
          <cell r="G517" t="str">
            <v>EGSU2392078</v>
          </cell>
          <cell r="H517" t="str">
            <v>EMCXDK1384</v>
          </cell>
        </row>
        <row r="518">
          <cell r="E518">
            <v>145279708</v>
          </cell>
          <cell r="G518" t="str">
            <v>EITU9596548</v>
          </cell>
          <cell r="H518" t="str">
            <v>EMCXCE8584</v>
          </cell>
        </row>
        <row r="519">
          <cell r="E519">
            <v>145278298</v>
          </cell>
          <cell r="G519" t="str">
            <v>EMCU9942120</v>
          </cell>
          <cell r="H519" t="str">
            <v>EMCXCF9104</v>
          </cell>
        </row>
        <row r="520">
          <cell r="E520">
            <v>145279633</v>
          </cell>
          <cell r="G520" t="str">
            <v>EITU9587274</v>
          </cell>
          <cell r="H520" t="str">
            <v>EMCXCF9034</v>
          </cell>
        </row>
        <row r="521">
          <cell r="E521">
            <v>145288542</v>
          </cell>
          <cell r="G521" t="str">
            <v>EITU9163126</v>
          </cell>
          <cell r="H521" t="str">
            <v>EMCXCF7604</v>
          </cell>
        </row>
        <row r="522">
          <cell r="E522">
            <v>145331370</v>
          </cell>
          <cell r="G522" t="str">
            <v>TIIU5824960</v>
          </cell>
          <cell r="H522" t="str">
            <v>EMCXCE9814</v>
          </cell>
        </row>
        <row r="523">
          <cell r="E523">
            <v>145331376</v>
          </cell>
          <cell r="G523" t="str">
            <v>TIIU4618970</v>
          </cell>
          <cell r="H523" t="str">
            <v>EMCXCF9564</v>
          </cell>
        </row>
        <row r="524">
          <cell r="E524">
            <v>145279640</v>
          </cell>
          <cell r="G524" t="str">
            <v>TIIU5229843</v>
          </cell>
          <cell r="H524" t="str">
            <v>EMCXCE9794</v>
          </cell>
        </row>
        <row r="525">
          <cell r="E525">
            <v>145209130</v>
          </cell>
          <cell r="G525" t="str">
            <v>EITU9538114</v>
          </cell>
          <cell r="H525" t="str">
            <v>EMCXCF8864</v>
          </cell>
        </row>
        <row r="526">
          <cell r="E526">
            <v>145359171</v>
          </cell>
          <cell r="G526" t="str">
            <v>GAOU6478472</v>
          </cell>
          <cell r="H526" t="str">
            <v>EMCXCF9234</v>
          </cell>
        </row>
        <row r="527">
          <cell r="E527">
            <v>145348918</v>
          </cell>
          <cell r="G527" t="str">
            <v>EGHU3471780</v>
          </cell>
          <cell r="H527" t="str">
            <v>EMCXDK8054</v>
          </cell>
        </row>
        <row r="528">
          <cell r="E528">
            <v>145376589</v>
          </cell>
          <cell r="G528" t="str">
            <v>EGSU6179327</v>
          </cell>
          <cell r="H528" t="str">
            <v>EMCCYB1295</v>
          </cell>
        </row>
        <row r="529">
          <cell r="E529">
            <v>145376612</v>
          </cell>
          <cell r="G529" t="str">
            <v>EGSU6166058</v>
          </cell>
          <cell r="H529" t="str">
            <v>EMCXCF8244</v>
          </cell>
        </row>
        <row r="530">
          <cell r="E530">
            <v>145376628</v>
          </cell>
          <cell r="G530" t="str">
            <v>EGSU1480528</v>
          </cell>
          <cell r="H530" t="str">
            <v>EMCXCF8234</v>
          </cell>
        </row>
        <row r="531">
          <cell r="E531">
            <v>145376634</v>
          </cell>
          <cell r="G531" t="str">
            <v>EMCU6171190</v>
          </cell>
          <cell r="H531" t="str">
            <v>EMCXDK8184</v>
          </cell>
        </row>
        <row r="532">
          <cell r="E532">
            <v>145380228</v>
          </cell>
          <cell r="G532" t="str">
            <v>TGCU2108879</v>
          </cell>
          <cell r="H532" t="str">
            <v>HLC3230525</v>
          </cell>
        </row>
        <row r="533">
          <cell r="E533">
            <v>145261163</v>
          </cell>
          <cell r="G533" t="str">
            <v>EITU9547224</v>
          </cell>
          <cell r="H533" t="str">
            <v>EMCXCF7864</v>
          </cell>
        </row>
        <row r="534">
          <cell r="E534">
            <v>145324483</v>
          </cell>
          <cell r="G534" t="str">
            <v>EGSU6219796</v>
          </cell>
          <cell r="H534" t="str">
            <v>EMCXCF8854</v>
          </cell>
        </row>
        <row r="535">
          <cell r="E535">
            <v>145367074</v>
          </cell>
          <cell r="G535"/>
          <cell r="H535"/>
        </row>
        <row r="536">
          <cell r="E536">
            <v>145278285</v>
          </cell>
          <cell r="G536" t="str">
            <v>EITU9547625</v>
          </cell>
          <cell r="H536" t="str">
            <v>EMCXCF9834</v>
          </cell>
        </row>
        <row r="537">
          <cell r="E537">
            <v>145369729</v>
          </cell>
          <cell r="G537" t="str">
            <v>TIIU5074504</v>
          </cell>
          <cell r="H537" t="str">
            <v>EMCXCF8404</v>
          </cell>
        </row>
        <row r="538">
          <cell r="E538">
            <v>145226213</v>
          </cell>
          <cell r="G538" t="str">
            <v>EGSU9650214</v>
          </cell>
          <cell r="H538" t="str">
            <v>EMCXCF7984</v>
          </cell>
        </row>
        <row r="539">
          <cell r="E539">
            <v>145396157</v>
          </cell>
          <cell r="G539"/>
          <cell r="H539"/>
        </row>
        <row r="540">
          <cell r="E540">
            <v>145337976</v>
          </cell>
          <cell r="G540" t="str">
            <v>GAOU7223183</v>
          </cell>
          <cell r="H540" t="str">
            <v>EMCXCF9804</v>
          </cell>
        </row>
        <row r="541">
          <cell r="E541">
            <v>145324489</v>
          </cell>
          <cell r="G541" t="str">
            <v>EMCU6423326</v>
          </cell>
          <cell r="H541" t="str">
            <v>EMCXCF8294</v>
          </cell>
        </row>
        <row r="542">
          <cell r="E542">
            <v>145377717</v>
          </cell>
          <cell r="G542" t="str">
            <v>FFAU5927903</v>
          </cell>
          <cell r="H542" t="str">
            <v>VNSGN2544488</v>
          </cell>
        </row>
        <row r="543">
          <cell r="E543">
            <v>145002830</v>
          </cell>
          <cell r="G543" t="str">
            <v>FTAU1750252</v>
          </cell>
          <cell r="H543" t="str">
            <v>EMCXDH5194</v>
          </cell>
        </row>
        <row r="544">
          <cell r="E544">
            <v>145086884</v>
          </cell>
          <cell r="G544" t="str">
            <v>EMCU6404394</v>
          </cell>
          <cell r="H544" t="str">
            <v>EMCCYB1825</v>
          </cell>
        </row>
        <row r="545">
          <cell r="E545">
            <v>145086954</v>
          </cell>
          <cell r="G545" t="str">
            <v>EGSU3283338</v>
          </cell>
          <cell r="H545" t="str">
            <v>EMCXDK8074</v>
          </cell>
        </row>
        <row r="546">
          <cell r="E546">
            <v>145279729</v>
          </cell>
          <cell r="G546" t="str">
            <v>EMCU6109721</v>
          </cell>
          <cell r="H546" t="str">
            <v>EMCXDH5114</v>
          </cell>
        </row>
        <row r="547">
          <cell r="E547">
            <v>145395551</v>
          </cell>
          <cell r="G547" t="str">
            <v>EGHU3729914</v>
          </cell>
          <cell r="H547" t="str">
            <v>EMCCYB1315</v>
          </cell>
        </row>
        <row r="548">
          <cell r="E548">
            <v>145560078</v>
          </cell>
          <cell r="G548" t="str">
            <v>CSGU6406092</v>
          </cell>
          <cell r="H548">
            <v>32713087</v>
          </cell>
        </row>
        <row r="549">
          <cell r="E549">
            <v>145234914</v>
          </cell>
          <cell r="G549"/>
          <cell r="H549"/>
        </row>
        <row r="550">
          <cell r="E550">
            <v>145648923</v>
          </cell>
          <cell r="G550" t="str">
            <v>FFAU6982572</v>
          </cell>
          <cell r="H550">
            <v>32713094</v>
          </cell>
        </row>
        <row r="551">
          <cell r="E551">
            <v>145226287</v>
          </cell>
          <cell r="G551"/>
          <cell r="H551"/>
        </row>
        <row r="552">
          <cell r="E552">
            <v>145633860</v>
          </cell>
          <cell r="G552" t="str">
            <v>CSGU6347560</v>
          </cell>
          <cell r="H552">
            <v>32713085</v>
          </cell>
        </row>
        <row r="553">
          <cell r="E553">
            <v>145261174</v>
          </cell>
          <cell r="G553"/>
          <cell r="H553"/>
        </row>
        <row r="554">
          <cell r="E554">
            <v>145261112</v>
          </cell>
          <cell r="G554"/>
          <cell r="H554"/>
        </row>
        <row r="555">
          <cell r="E555">
            <v>145633848</v>
          </cell>
          <cell r="G555" t="str">
            <v>CSGU6381179</v>
          </cell>
          <cell r="H555">
            <v>32710505</v>
          </cell>
        </row>
        <row r="556">
          <cell r="E556">
            <v>145269710</v>
          </cell>
          <cell r="G556"/>
          <cell r="H556"/>
        </row>
        <row r="557">
          <cell r="E557">
            <v>145693319</v>
          </cell>
          <cell r="G557" t="str">
            <v>OOCU6018306</v>
          </cell>
          <cell r="H557">
            <v>32712989</v>
          </cell>
        </row>
        <row r="558">
          <cell r="E558">
            <v>145386499</v>
          </cell>
          <cell r="G558"/>
          <cell r="H558"/>
        </row>
        <row r="559">
          <cell r="E559">
            <v>145386518</v>
          </cell>
          <cell r="G559"/>
          <cell r="H559"/>
        </row>
        <row r="560">
          <cell r="E560">
            <v>145386502</v>
          </cell>
          <cell r="G560"/>
          <cell r="H560"/>
        </row>
        <row r="561">
          <cell r="E561">
            <v>145386508</v>
          </cell>
          <cell r="G561"/>
          <cell r="H561"/>
        </row>
        <row r="562">
          <cell r="E562">
            <v>145681778</v>
          </cell>
          <cell r="G562" t="str">
            <v>CSGU6386329</v>
          </cell>
          <cell r="H562">
            <v>32712972</v>
          </cell>
        </row>
        <row r="563">
          <cell r="E563">
            <v>145242839</v>
          </cell>
          <cell r="G563"/>
          <cell r="H563"/>
        </row>
        <row r="564">
          <cell r="E564">
            <v>145560043</v>
          </cell>
          <cell r="G564" t="str">
            <v>OOCU9517891</v>
          </cell>
          <cell r="H564">
            <v>32710626</v>
          </cell>
        </row>
        <row r="565">
          <cell r="E565">
            <v>145560069</v>
          </cell>
          <cell r="G565" t="str">
            <v>CSNU5791075</v>
          </cell>
          <cell r="H565">
            <v>32706330</v>
          </cell>
        </row>
        <row r="566">
          <cell r="E566">
            <v>145633830</v>
          </cell>
          <cell r="G566" t="str">
            <v>OOCU9733210</v>
          </cell>
          <cell r="H566">
            <v>32712980</v>
          </cell>
        </row>
        <row r="567">
          <cell r="E567">
            <v>145633836</v>
          </cell>
          <cell r="G567" t="str">
            <v>CSGU6353665</v>
          </cell>
          <cell r="H567">
            <v>32712933</v>
          </cell>
        </row>
        <row r="568">
          <cell r="E568">
            <v>145633844</v>
          </cell>
          <cell r="G568" t="str">
            <v>TXGU4258250</v>
          </cell>
          <cell r="H568">
            <v>32712931</v>
          </cell>
        </row>
        <row r="569">
          <cell r="E569">
            <v>145701949</v>
          </cell>
          <cell r="G569" t="str">
            <v>CSNU5913804</v>
          </cell>
          <cell r="H569">
            <v>32710713</v>
          </cell>
        </row>
        <row r="570">
          <cell r="E570">
            <v>145145963</v>
          </cell>
          <cell r="G570" t="str">
            <v>CSGU6419530</v>
          </cell>
          <cell r="H570">
            <v>31313028</v>
          </cell>
        </row>
        <row r="571">
          <cell r="E571">
            <v>145360550</v>
          </cell>
        </row>
        <row r="572">
          <cell r="E572">
            <v>145360570</v>
          </cell>
        </row>
        <row r="573">
          <cell r="E573">
            <v>145288117</v>
          </cell>
          <cell r="G573" t="str">
            <v>TIIU6324634</v>
          </cell>
          <cell r="H573">
            <v>32248877</v>
          </cell>
        </row>
        <row r="574">
          <cell r="E574">
            <v>145353073</v>
          </cell>
        </row>
        <row r="575">
          <cell r="E575">
            <v>145226172</v>
          </cell>
          <cell r="G575" t="str">
            <v>CSNU8324773</v>
          </cell>
          <cell r="H575">
            <v>31311750</v>
          </cell>
        </row>
        <row r="576">
          <cell r="E576">
            <v>145406228</v>
          </cell>
        </row>
        <row r="577">
          <cell r="E577">
            <v>145261075</v>
          </cell>
        </row>
        <row r="578">
          <cell r="E578">
            <v>145271149</v>
          </cell>
          <cell r="G578" t="str">
            <v>FFAU6690293</v>
          </cell>
          <cell r="H578">
            <v>31321528</v>
          </cell>
        </row>
        <row r="579">
          <cell r="E579">
            <v>145307651</v>
          </cell>
          <cell r="G579" t="str">
            <v>FFAU5578210</v>
          </cell>
          <cell r="H579">
            <v>31321564</v>
          </cell>
        </row>
        <row r="580">
          <cell r="E580">
            <v>145216953</v>
          </cell>
          <cell r="G580" t="str">
            <v>CAAU7987488</v>
          </cell>
          <cell r="H580" t="str">
            <v>ML-VN1298976</v>
          </cell>
        </row>
        <row r="581">
          <cell r="E581">
            <v>145270961</v>
          </cell>
        </row>
        <row r="582">
          <cell r="E582">
            <v>145270910</v>
          </cell>
          <cell r="G582" t="str">
            <v>MRSU9135256</v>
          </cell>
          <cell r="H582" t="str">
            <v>ML-VN1298883</v>
          </cell>
        </row>
        <row r="583">
          <cell r="E583">
            <v>145270956</v>
          </cell>
          <cell r="G583" t="str">
            <v>FFAU4841805</v>
          </cell>
          <cell r="H583" t="str">
            <v>ML-VN1298978</v>
          </cell>
        </row>
        <row r="584">
          <cell r="E584">
            <v>145270958</v>
          </cell>
          <cell r="G584" t="str">
            <v>MRSU7615889</v>
          </cell>
          <cell r="H584" t="str">
            <v>ML-VN1351357</v>
          </cell>
        </row>
        <row r="585">
          <cell r="E585">
            <v>145347616</v>
          </cell>
          <cell r="G585" t="str">
            <v>CAAU9903362</v>
          </cell>
          <cell r="H585" t="str">
            <v>ML-VN1298173</v>
          </cell>
        </row>
        <row r="586">
          <cell r="E586">
            <v>145279648</v>
          </cell>
          <cell r="G586" t="str">
            <v>MRSU8703897</v>
          </cell>
          <cell r="H586" t="str">
            <v>ML-VN1298864</v>
          </cell>
        </row>
        <row r="587">
          <cell r="E587">
            <v>145226218</v>
          </cell>
          <cell r="G587" t="str">
            <v>EITU9543810</v>
          </cell>
          <cell r="H587" t="str">
            <v>EMCXCE5624</v>
          </cell>
        </row>
        <row r="588">
          <cell r="E588">
            <v>145226217</v>
          </cell>
          <cell r="G588" t="str">
            <v>EISU2288576</v>
          </cell>
          <cell r="H588" t="str">
            <v>EMCCYE0435</v>
          </cell>
        </row>
        <row r="589">
          <cell r="E589">
            <v>145244775</v>
          </cell>
          <cell r="G589" t="str">
            <v>MRSU7419150</v>
          </cell>
          <cell r="H589" t="str">
            <v>ML-VN1298089</v>
          </cell>
        </row>
        <row r="590">
          <cell r="E590">
            <v>145263670</v>
          </cell>
          <cell r="G590" t="str">
            <v>SEKU1567142</v>
          </cell>
          <cell r="H590" t="str">
            <v>ML-VN1298071</v>
          </cell>
        </row>
        <row r="591">
          <cell r="E591">
            <v>145366586</v>
          </cell>
          <cell r="G591" t="str">
            <v>FFAU4023183</v>
          </cell>
          <cell r="H591" t="str">
            <v>VNSGN2544410</v>
          </cell>
        </row>
        <row r="592">
          <cell r="E592">
            <v>145366590</v>
          </cell>
        </row>
        <row r="593">
          <cell r="E593">
            <v>145366623</v>
          </cell>
        </row>
        <row r="594">
          <cell r="E594">
            <v>145346561</v>
          </cell>
          <cell r="G594" t="str">
            <v>CAAU6384617</v>
          </cell>
          <cell r="H594" t="str">
            <v>VNSGN2546994</v>
          </cell>
        </row>
        <row r="595">
          <cell r="E595">
            <v>145366607</v>
          </cell>
        </row>
        <row r="596">
          <cell r="E596">
            <v>145356391</v>
          </cell>
          <cell r="G596" t="str">
            <v>EGSU6273586</v>
          </cell>
          <cell r="H596" t="str">
            <v>EMCXCD5644</v>
          </cell>
        </row>
        <row r="597">
          <cell r="E597">
            <v>145377693</v>
          </cell>
        </row>
        <row r="598">
          <cell r="E598">
            <v>145397964</v>
          </cell>
          <cell r="G598" t="str">
            <v>EITU3133905</v>
          </cell>
          <cell r="H598" t="str">
            <v>EMCDBZ8835</v>
          </cell>
        </row>
        <row r="599">
          <cell r="E599">
            <v>145359322</v>
          </cell>
        </row>
        <row r="600">
          <cell r="E600">
            <v>145358273</v>
          </cell>
        </row>
        <row r="601">
          <cell r="E601">
            <v>145359692</v>
          </cell>
        </row>
        <row r="602">
          <cell r="E602">
            <v>145359656</v>
          </cell>
        </row>
        <row r="603">
          <cell r="E603">
            <v>145356500</v>
          </cell>
          <cell r="G603" t="str">
            <v>TIIU6489974</v>
          </cell>
          <cell r="H603" t="str">
            <v>EMCXCD6954</v>
          </cell>
        </row>
        <row r="604">
          <cell r="E604">
            <v>145366576</v>
          </cell>
          <cell r="G604" t="str">
            <v>EGSU6222824</v>
          </cell>
          <cell r="H604" t="str">
            <v>EMCDDR4465</v>
          </cell>
        </row>
        <row r="605">
          <cell r="E605">
            <v>145366597</v>
          </cell>
          <cell r="G605" t="str">
            <v>EGSU1755461</v>
          </cell>
          <cell r="H605" t="str">
            <v>EMCDDR4145</v>
          </cell>
        </row>
        <row r="606">
          <cell r="E606">
            <v>145395540</v>
          </cell>
          <cell r="G606" t="str">
            <v>EGSU3244218</v>
          </cell>
          <cell r="H606" t="str">
            <v>EMCDBX8605</v>
          </cell>
        </row>
        <row r="607">
          <cell r="E607">
            <v>145348642</v>
          </cell>
          <cell r="G607" t="str">
            <v>TRHU7779756</v>
          </cell>
          <cell r="H607" t="str">
            <v>EMCDDR3135</v>
          </cell>
        </row>
        <row r="608">
          <cell r="E608">
            <v>145376545</v>
          </cell>
          <cell r="G608" t="str">
            <v>EGSU9922966</v>
          </cell>
          <cell r="H608" t="str">
            <v>EMCDDR3195</v>
          </cell>
        </row>
        <row r="609">
          <cell r="E609">
            <v>145387477</v>
          </cell>
          <cell r="G609"/>
          <cell r="H609"/>
        </row>
        <row r="610">
          <cell r="E610">
            <v>145261066</v>
          </cell>
          <cell r="G610" t="str">
            <v>EGSU9409249</v>
          </cell>
          <cell r="H610" t="str">
            <v>EMCDDR3445</v>
          </cell>
        </row>
        <row r="611">
          <cell r="E611">
            <v>145261070</v>
          </cell>
          <cell r="G611" t="str">
            <v>TLLU8905780</v>
          </cell>
          <cell r="H611" t="str">
            <v>EMCDDR3025</v>
          </cell>
        </row>
        <row r="612">
          <cell r="E612">
            <v>145261183</v>
          </cell>
          <cell r="G612" t="str">
            <v>EGSU6523957</v>
          </cell>
          <cell r="H612" t="str">
            <v>EMCDDR3155</v>
          </cell>
        </row>
        <row r="613">
          <cell r="E613">
            <v>145261074</v>
          </cell>
          <cell r="G613" t="str">
            <v>TIIU4640628</v>
          </cell>
          <cell r="H613" t="str">
            <v>EMCDDR3725</v>
          </cell>
        </row>
        <row r="614">
          <cell r="E614">
            <v>145288556</v>
          </cell>
          <cell r="G614" t="str">
            <v>TIIU6048794</v>
          </cell>
          <cell r="H614" t="str">
            <v>EMCCYG2685</v>
          </cell>
        </row>
        <row r="615">
          <cell r="E615">
            <v>145396402</v>
          </cell>
          <cell r="G615" t="str">
            <v>EGSU1871435</v>
          </cell>
          <cell r="H615" t="str">
            <v>EMCDDR3745</v>
          </cell>
        </row>
        <row r="616">
          <cell r="E616">
            <v>145279653</v>
          </cell>
          <cell r="G616" t="str">
            <v>EGSU1502864</v>
          </cell>
          <cell r="H616" t="str">
            <v>EMCDDR3695</v>
          </cell>
        </row>
        <row r="617">
          <cell r="E617">
            <v>145279822</v>
          </cell>
          <cell r="G617" t="str">
            <v>EGSU9213446</v>
          </cell>
          <cell r="H617" t="str">
            <v>EMCDDR3675</v>
          </cell>
        </row>
        <row r="618">
          <cell r="E618">
            <v>145406529</v>
          </cell>
          <cell r="G618" t="str">
            <v>EGSU1071200</v>
          </cell>
          <cell r="H618" t="str">
            <v>EMCDDR3825</v>
          </cell>
        </row>
        <row r="619">
          <cell r="E619">
            <v>145216785</v>
          </cell>
          <cell r="G619" t="str">
            <v>TIIU4641898</v>
          </cell>
          <cell r="H619" t="str">
            <v>EMCDDR3715</v>
          </cell>
        </row>
        <row r="620">
          <cell r="E620">
            <v>145216948</v>
          </cell>
          <cell r="G620" t="str">
            <v>TIIU5220614</v>
          </cell>
          <cell r="H620" t="str">
            <v>EMCXCD5854</v>
          </cell>
        </row>
        <row r="621">
          <cell r="E621">
            <v>145156435</v>
          </cell>
          <cell r="G621" t="str">
            <v>EGSU2014340</v>
          </cell>
          <cell r="H621" t="str">
            <v>EMCDBX8685</v>
          </cell>
        </row>
        <row r="622">
          <cell r="E622">
            <v>145337864</v>
          </cell>
          <cell r="G622"/>
          <cell r="H622"/>
        </row>
        <row r="623">
          <cell r="E623">
            <v>145366104</v>
          </cell>
          <cell r="G623" t="str">
            <v>FFAU5633806</v>
          </cell>
          <cell r="H623" t="str">
            <v>ML-VN1225313</v>
          </cell>
        </row>
        <row r="624">
          <cell r="E624">
            <v>145366105</v>
          </cell>
          <cell r="G624" t="str">
            <v>UETU8379628</v>
          </cell>
          <cell r="H624" t="str">
            <v>ML-VN1299817</v>
          </cell>
        </row>
        <row r="625">
          <cell r="E625">
            <v>145366106</v>
          </cell>
          <cell r="G625" t="str">
            <v>MRSU7189818</v>
          </cell>
          <cell r="H625" t="str">
            <v>ML-VN1299875</v>
          </cell>
        </row>
        <row r="626">
          <cell r="E626">
            <v>145366101</v>
          </cell>
          <cell r="G626" t="str">
            <v>MRSU8446464</v>
          </cell>
          <cell r="H626" t="str">
            <v>ML-VN1302236</v>
          </cell>
        </row>
        <row r="627">
          <cell r="E627">
            <v>145366102</v>
          </cell>
          <cell r="G627" t="str">
            <v>MRSU8997805</v>
          </cell>
          <cell r="H627" t="str">
            <v>ML-VN1298136</v>
          </cell>
        </row>
        <row r="628">
          <cell r="E628">
            <v>145366103</v>
          </cell>
          <cell r="G628" t="str">
            <v>MRSU6692514</v>
          </cell>
          <cell r="H628" t="str">
            <v>ML-VN1299989</v>
          </cell>
        </row>
        <row r="629">
          <cell r="E629">
            <v>145096726</v>
          </cell>
          <cell r="G629" t="str">
            <v>NYKU3832301</v>
          </cell>
          <cell r="H629" t="str">
            <v>VN27402AS</v>
          </cell>
        </row>
        <row r="630">
          <cell r="E630">
            <v>145386724</v>
          </cell>
          <cell r="G630" t="str">
            <v>GCXU6525468</v>
          </cell>
          <cell r="H630">
            <v>32249393</v>
          </cell>
        </row>
        <row r="631">
          <cell r="E631">
            <v>145424694</v>
          </cell>
          <cell r="G631" t="str">
            <v>EGSU2065497</v>
          </cell>
          <cell r="H631" t="str">
            <v>EMCDCA4885</v>
          </cell>
        </row>
        <row r="632">
          <cell r="E632">
            <v>145334294</v>
          </cell>
        </row>
        <row r="633">
          <cell r="E633">
            <v>145348951</v>
          </cell>
          <cell r="G633" t="str">
            <v>CAAU8378906</v>
          </cell>
          <cell r="H633" t="str">
            <v>ML-VN1302254</v>
          </cell>
        </row>
        <row r="634">
          <cell r="E634">
            <v>145386819</v>
          </cell>
          <cell r="G634" t="str">
            <v>EGSU9600867</v>
          </cell>
          <cell r="H634" t="str">
            <v>EMCDDR4815</v>
          </cell>
        </row>
        <row r="635">
          <cell r="E635">
            <v>145397070</v>
          </cell>
        </row>
        <row r="636">
          <cell r="E636">
            <v>145434957</v>
          </cell>
          <cell r="G636" t="str">
            <v>TXGU7753508</v>
          </cell>
          <cell r="H636" t="str">
            <v>EMCDDV4695</v>
          </cell>
        </row>
        <row r="637">
          <cell r="E637">
            <v>145288544</v>
          </cell>
        </row>
        <row r="638">
          <cell r="E638">
            <v>145397556</v>
          </cell>
        </row>
        <row r="639">
          <cell r="E639">
            <v>145279733</v>
          </cell>
          <cell r="G639" t="str">
            <v>KKTU8130317</v>
          </cell>
          <cell r="H639" t="str">
            <v>VN27349AS</v>
          </cell>
        </row>
        <row r="640">
          <cell r="E640">
            <v>145279783</v>
          </cell>
          <cell r="G640" t="str">
            <v>TEMU5017634</v>
          </cell>
          <cell r="H640" t="str">
            <v>VN27280AS</v>
          </cell>
        </row>
        <row r="641">
          <cell r="E641">
            <v>145096665</v>
          </cell>
          <cell r="G641" t="str">
            <v>CAIU3098485</v>
          </cell>
          <cell r="H641" t="str">
            <v>VN85977AO</v>
          </cell>
        </row>
        <row r="642">
          <cell r="E642">
            <v>145096733</v>
          </cell>
          <cell r="G642" t="str">
            <v>CAIU6080469</v>
          </cell>
          <cell r="H642" t="str">
            <v>VN27382AS</v>
          </cell>
        </row>
        <row r="643">
          <cell r="E643">
            <v>145096739</v>
          </cell>
          <cell r="G643" t="str">
            <v>CAAU2476633</v>
          </cell>
          <cell r="H643" t="str">
            <v>VN22708AS</v>
          </cell>
        </row>
        <row r="644">
          <cell r="E644">
            <v>145390113</v>
          </cell>
          <cell r="G644" t="str">
            <v>MRSU8989672</v>
          </cell>
          <cell r="H644" t="str">
            <v>ML-VN1304443</v>
          </cell>
        </row>
        <row r="645">
          <cell r="E645">
            <v>145390123</v>
          </cell>
          <cell r="G645"/>
          <cell r="H645"/>
        </row>
        <row r="646">
          <cell r="E646">
            <v>145390125</v>
          </cell>
          <cell r="G646"/>
          <cell r="H646"/>
        </row>
        <row r="647">
          <cell r="E647">
            <v>145390131</v>
          </cell>
          <cell r="G647"/>
          <cell r="H647"/>
        </row>
        <row r="648">
          <cell r="E648">
            <v>145362580</v>
          </cell>
          <cell r="G648" t="str">
            <v>MRSU8293529</v>
          </cell>
          <cell r="H648" t="str">
            <v>ML-VN1304450</v>
          </cell>
        </row>
        <row r="649">
          <cell r="E649">
            <v>145366096</v>
          </cell>
          <cell r="G649"/>
          <cell r="H649"/>
        </row>
        <row r="650">
          <cell r="E650">
            <v>145366904</v>
          </cell>
          <cell r="G650" t="str">
            <v>MRSU8287188</v>
          </cell>
          <cell r="H650" t="str">
            <v>ML-VN1298221</v>
          </cell>
        </row>
        <row r="651">
          <cell r="E651">
            <v>145366916</v>
          </cell>
          <cell r="G651"/>
          <cell r="H651"/>
        </row>
        <row r="652">
          <cell r="E652">
            <v>145374707</v>
          </cell>
          <cell r="G652" t="str">
            <v>GAOU7123820</v>
          </cell>
          <cell r="H652" t="str">
            <v>ML-VN1299899</v>
          </cell>
        </row>
        <row r="653">
          <cell r="E653">
            <v>145374740</v>
          </cell>
          <cell r="G653"/>
          <cell r="H653"/>
        </row>
        <row r="654">
          <cell r="E654">
            <v>145374752</v>
          </cell>
          <cell r="G654"/>
          <cell r="H654"/>
        </row>
        <row r="655">
          <cell r="E655">
            <v>145374717</v>
          </cell>
          <cell r="G655" t="str">
            <v>MRSU8573108</v>
          </cell>
          <cell r="H655" t="str">
            <v>ML-VN1304545</v>
          </cell>
        </row>
        <row r="656">
          <cell r="E656">
            <v>145374748</v>
          </cell>
          <cell r="G656"/>
          <cell r="H656"/>
        </row>
        <row r="657">
          <cell r="E657">
            <v>145366898</v>
          </cell>
          <cell r="G657" t="str">
            <v>MRSU8800515</v>
          </cell>
          <cell r="H657" t="str">
            <v>ML-VN1304546</v>
          </cell>
        </row>
        <row r="658">
          <cell r="E658">
            <v>145367505</v>
          </cell>
          <cell r="G658" t="str">
            <v>MRSU8256850</v>
          </cell>
          <cell r="H658" t="str">
            <v>ML-VN1336742</v>
          </cell>
        </row>
        <row r="659">
          <cell r="E659">
            <v>145376927</v>
          </cell>
          <cell r="G659" t="str">
            <v>EGHU3192403</v>
          </cell>
          <cell r="H659" t="str">
            <v>EMCDBX8915</v>
          </cell>
        </row>
        <row r="660">
          <cell r="E660">
            <v>145376931</v>
          </cell>
          <cell r="G660"/>
          <cell r="H660"/>
        </row>
        <row r="661">
          <cell r="E661">
            <v>145423773</v>
          </cell>
          <cell r="G661"/>
          <cell r="H661"/>
        </row>
        <row r="662">
          <cell r="E662">
            <v>145415487</v>
          </cell>
          <cell r="G662" t="str">
            <v>EMCU1772217</v>
          </cell>
          <cell r="H662" t="str">
            <v>EMCDDV4335</v>
          </cell>
        </row>
        <row r="663">
          <cell r="E663">
            <v>145377720</v>
          </cell>
          <cell r="G663" t="str">
            <v>REGU5193235</v>
          </cell>
          <cell r="H663" t="str">
            <v>VNSGN2544420</v>
          </cell>
        </row>
        <row r="664">
          <cell r="E664">
            <v>145400637</v>
          </cell>
          <cell r="G664"/>
          <cell r="H664"/>
        </row>
        <row r="665">
          <cell r="E665">
            <v>145428487</v>
          </cell>
          <cell r="G665"/>
          <cell r="H665"/>
        </row>
        <row r="666">
          <cell r="E666">
            <v>145400438</v>
          </cell>
          <cell r="G666"/>
          <cell r="H666"/>
        </row>
        <row r="667">
          <cell r="E667">
            <v>145402602</v>
          </cell>
          <cell r="G667"/>
          <cell r="H667"/>
        </row>
        <row r="668">
          <cell r="E668">
            <v>145368212</v>
          </cell>
          <cell r="G668" t="str">
            <v>OOCU9286719</v>
          </cell>
          <cell r="H668">
            <v>32250156</v>
          </cell>
        </row>
        <row r="669">
          <cell r="E669">
            <v>145366862</v>
          </cell>
          <cell r="G669"/>
          <cell r="H669"/>
        </row>
        <row r="670">
          <cell r="E670">
            <v>145261179</v>
          </cell>
          <cell r="G670" t="str">
            <v>CSNU5544389</v>
          </cell>
          <cell r="H670">
            <v>31321627</v>
          </cell>
        </row>
        <row r="671">
          <cell r="E671">
            <v>145390079</v>
          </cell>
          <cell r="G671"/>
          <cell r="H671"/>
        </row>
        <row r="672">
          <cell r="E672">
            <v>145390097</v>
          </cell>
          <cell r="G672"/>
          <cell r="H672"/>
        </row>
        <row r="673">
          <cell r="E673">
            <v>145390103</v>
          </cell>
          <cell r="G673"/>
          <cell r="H673"/>
        </row>
        <row r="674">
          <cell r="E674">
            <v>145424775</v>
          </cell>
          <cell r="G674" t="str">
            <v>TIIU6424850</v>
          </cell>
          <cell r="H674">
            <v>32218809</v>
          </cell>
        </row>
        <row r="675">
          <cell r="E675">
            <v>145428705</v>
          </cell>
          <cell r="G675" t="str">
            <v>OOCU9554848</v>
          </cell>
          <cell r="H675">
            <v>32217206</v>
          </cell>
        </row>
        <row r="676">
          <cell r="E676">
            <v>145423696</v>
          </cell>
          <cell r="G676" t="str">
            <v>EGSU6396019</v>
          </cell>
          <cell r="H676" t="str">
            <v>EMCDDV2795</v>
          </cell>
        </row>
        <row r="677">
          <cell r="E677">
            <v>145406678</v>
          </cell>
          <cell r="G677"/>
          <cell r="H677"/>
        </row>
        <row r="678">
          <cell r="E678">
            <v>145415369</v>
          </cell>
          <cell r="G678"/>
          <cell r="H678"/>
        </row>
        <row r="679">
          <cell r="E679">
            <v>145324729</v>
          </cell>
          <cell r="G679"/>
          <cell r="H679"/>
        </row>
        <row r="680">
          <cell r="E680">
            <v>145406531</v>
          </cell>
          <cell r="G680" t="str">
            <v>GAOU6680056</v>
          </cell>
          <cell r="H680" t="str">
            <v>EMCDDV3375</v>
          </cell>
        </row>
        <row r="681">
          <cell r="E681">
            <v>145288549</v>
          </cell>
          <cell r="G681" t="str">
            <v>TXGU5819627</v>
          </cell>
          <cell r="H681" t="str">
            <v>EMCDDV2785</v>
          </cell>
        </row>
        <row r="682">
          <cell r="E682">
            <v>145279764</v>
          </cell>
          <cell r="G682" t="str">
            <v>EMCU6404840</v>
          </cell>
          <cell r="H682" t="str">
            <v>EMCDCA3605</v>
          </cell>
        </row>
        <row r="683">
          <cell r="E683">
            <v>145279770</v>
          </cell>
          <cell r="G683" t="str">
            <v>EGSU3446538</v>
          </cell>
          <cell r="H683" t="str">
            <v>EMCDBX9605</v>
          </cell>
        </row>
        <row r="684">
          <cell r="E684">
            <v>145279775</v>
          </cell>
          <cell r="G684" t="str">
            <v>EGHU3887484</v>
          </cell>
          <cell r="H684" t="str">
            <v>EMCDCA2855</v>
          </cell>
        </row>
        <row r="685">
          <cell r="E685">
            <v>145427690</v>
          </cell>
          <cell r="G685" t="str">
            <v>FCIU6105550</v>
          </cell>
          <cell r="H685" t="str">
            <v>HLC3274937</v>
          </cell>
        </row>
        <row r="686">
          <cell r="E686">
            <v>145389100</v>
          </cell>
          <cell r="G686" t="str">
            <v>EMCU6101649</v>
          </cell>
          <cell r="H686" t="str">
            <v>EMCDDQ1265</v>
          </cell>
        </row>
        <row r="687">
          <cell r="E687">
            <v>145233299</v>
          </cell>
          <cell r="G687" t="str">
            <v>EGSU6207727</v>
          </cell>
          <cell r="H687" t="str">
            <v>EMCDDQ1125</v>
          </cell>
        </row>
        <row r="688">
          <cell r="E688">
            <v>145358621</v>
          </cell>
          <cell r="G688"/>
          <cell r="H688"/>
        </row>
        <row r="689">
          <cell r="E689">
            <v>145377700</v>
          </cell>
          <cell r="G689"/>
          <cell r="H689"/>
        </row>
        <row r="690">
          <cell r="E690">
            <v>145367966</v>
          </cell>
          <cell r="G690" t="str">
            <v>FTAU1752907</v>
          </cell>
          <cell r="H690" t="str">
            <v>EMCDCA2555</v>
          </cell>
        </row>
        <row r="691">
          <cell r="E691">
            <v>145367972</v>
          </cell>
          <cell r="G691"/>
          <cell r="H691"/>
        </row>
        <row r="692">
          <cell r="E692">
            <v>145096759</v>
          </cell>
          <cell r="G692" t="str">
            <v>EGHU3188949</v>
          </cell>
          <cell r="H692" t="str">
            <v>EMCDCA3295</v>
          </cell>
        </row>
        <row r="693">
          <cell r="E693">
            <v>145367975</v>
          </cell>
          <cell r="G693"/>
          <cell r="H693"/>
        </row>
        <row r="694">
          <cell r="E694">
            <v>145324758</v>
          </cell>
          <cell r="G694" t="str">
            <v>TRHU3621715</v>
          </cell>
          <cell r="H694" t="str">
            <v>EMCDCA3225</v>
          </cell>
        </row>
        <row r="695">
          <cell r="E695">
            <v>145347518</v>
          </cell>
          <cell r="G695"/>
          <cell r="H695"/>
        </row>
        <row r="696">
          <cell r="E696">
            <v>145397003</v>
          </cell>
          <cell r="G696" t="str">
            <v>EITU3024165</v>
          </cell>
          <cell r="H696" t="str">
            <v>EMCDBX7575</v>
          </cell>
        </row>
        <row r="697">
          <cell r="E697">
            <v>145425416</v>
          </cell>
          <cell r="G697"/>
          <cell r="H697"/>
        </row>
        <row r="698">
          <cell r="E698">
            <v>145397000</v>
          </cell>
          <cell r="G698" t="str">
            <v>EGSU3386866</v>
          </cell>
          <cell r="H698" t="str">
            <v>EMCDCA3205</v>
          </cell>
        </row>
        <row r="699">
          <cell r="E699">
            <v>145396992</v>
          </cell>
          <cell r="G699" t="str">
            <v>FYCU7038416</v>
          </cell>
          <cell r="H699" t="str">
            <v>EMCDCA2515</v>
          </cell>
        </row>
        <row r="700">
          <cell r="E700">
            <v>145096747</v>
          </cell>
          <cell r="G700" t="str">
            <v>EGHU3788218</v>
          </cell>
          <cell r="H700" t="str">
            <v>EMCDCB3425</v>
          </cell>
        </row>
        <row r="701">
          <cell r="E701">
            <v>145096752</v>
          </cell>
          <cell r="G701" t="str">
            <v>EGSU3345147</v>
          </cell>
          <cell r="H701" t="str">
            <v>EMCDCA3005</v>
          </cell>
        </row>
        <row r="702">
          <cell r="E702">
            <v>145367970</v>
          </cell>
          <cell r="G702" t="str">
            <v>EITU3132719</v>
          </cell>
          <cell r="H702" t="str">
            <v>EMCDCA4005</v>
          </cell>
        </row>
        <row r="703">
          <cell r="E703">
            <v>145324740</v>
          </cell>
          <cell r="G703" t="str">
            <v>EGSU3461846</v>
          </cell>
          <cell r="H703" t="str">
            <v>EMCDCA3285</v>
          </cell>
        </row>
        <row r="704">
          <cell r="E704">
            <v>145367957</v>
          </cell>
          <cell r="G704" t="str">
            <v>EITU3057359</v>
          </cell>
          <cell r="H704" t="str">
            <v>EMCDCA3035</v>
          </cell>
        </row>
        <row r="705">
          <cell r="E705">
            <v>145367963</v>
          </cell>
          <cell r="G705" t="str">
            <v>EMCU6125358</v>
          </cell>
          <cell r="H705" t="str">
            <v>EMCDCA3515</v>
          </cell>
        </row>
        <row r="706">
          <cell r="E706">
            <v>145376553</v>
          </cell>
          <cell r="G706" t="str">
            <v>EGSU9247913</v>
          </cell>
          <cell r="H706" t="str">
            <v>EMCDDQ2445</v>
          </cell>
        </row>
        <row r="707">
          <cell r="E707">
            <v>145424761</v>
          </cell>
          <cell r="G707" t="str">
            <v>EGSU9552624</v>
          </cell>
          <cell r="H707" t="str">
            <v>EMCDDQ2035</v>
          </cell>
        </row>
        <row r="708">
          <cell r="E708">
            <v>145424777</v>
          </cell>
          <cell r="G708"/>
          <cell r="H708"/>
        </row>
        <row r="709">
          <cell r="E709">
            <v>145476868</v>
          </cell>
          <cell r="G709" t="str">
            <v>OOCU9157326</v>
          </cell>
          <cell r="H709">
            <v>32217253</v>
          </cell>
        </row>
        <row r="710">
          <cell r="E710">
            <v>145242858</v>
          </cell>
          <cell r="G710"/>
          <cell r="H710"/>
        </row>
        <row r="711">
          <cell r="E711">
            <v>145242862</v>
          </cell>
          <cell r="G711"/>
          <cell r="H711"/>
        </row>
        <row r="712">
          <cell r="E712">
            <v>145234922</v>
          </cell>
          <cell r="G712"/>
          <cell r="H712"/>
        </row>
        <row r="713">
          <cell r="E713">
            <v>145476885</v>
          </cell>
          <cell r="G713" t="str">
            <v>SELU4265884</v>
          </cell>
          <cell r="H713">
            <v>32217155</v>
          </cell>
        </row>
        <row r="714">
          <cell r="E714">
            <v>145234933</v>
          </cell>
          <cell r="G714"/>
          <cell r="H714"/>
        </row>
        <row r="715">
          <cell r="E715">
            <v>145493307</v>
          </cell>
          <cell r="G715" t="str">
            <v>CSGU6243288</v>
          </cell>
          <cell r="H715">
            <v>32217159</v>
          </cell>
        </row>
        <row r="716">
          <cell r="E716">
            <v>145493342</v>
          </cell>
          <cell r="G716" t="str">
            <v>OOCU9275062</v>
          </cell>
          <cell r="H716">
            <v>32217217</v>
          </cell>
        </row>
        <row r="717">
          <cell r="E717">
            <v>145216744</v>
          </cell>
          <cell r="G717" t="str">
            <v>FFAU6126154</v>
          </cell>
          <cell r="H717">
            <v>32217756</v>
          </cell>
        </row>
        <row r="718">
          <cell r="E718">
            <v>145216923</v>
          </cell>
          <cell r="G718" t="str">
            <v>OOCU9941873</v>
          </cell>
          <cell r="H718">
            <v>32217760</v>
          </cell>
        </row>
        <row r="719">
          <cell r="E719">
            <v>145226120</v>
          </cell>
          <cell r="G719" t="str">
            <v>TXGU8745317</v>
          </cell>
          <cell r="H719">
            <v>32217787</v>
          </cell>
        </row>
        <row r="720">
          <cell r="E720">
            <v>145147456</v>
          </cell>
          <cell r="G720" t="str">
            <v>CSNU7643009</v>
          </cell>
          <cell r="H720">
            <v>32217709</v>
          </cell>
        </row>
        <row r="721">
          <cell r="E721">
            <v>145156448</v>
          </cell>
          <cell r="G721" t="str">
            <v>OOCU9104882</v>
          </cell>
          <cell r="H721">
            <v>32217776</v>
          </cell>
        </row>
        <row r="722">
          <cell r="E722">
            <v>145156464</v>
          </cell>
          <cell r="G722" t="str">
            <v>OOCU9656393</v>
          </cell>
          <cell r="H722">
            <v>32217755</v>
          </cell>
        </row>
        <row r="723">
          <cell r="E723">
            <v>145287261</v>
          </cell>
          <cell r="G723" t="str">
            <v>CSNU8643467</v>
          </cell>
          <cell r="H723">
            <v>32218373</v>
          </cell>
        </row>
        <row r="724">
          <cell r="E724">
            <v>145425651</v>
          </cell>
          <cell r="G724"/>
          <cell r="H724"/>
        </row>
        <row r="725">
          <cell r="E725">
            <v>145425669</v>
          </cell>
          <cell r="G725"/>
          <cell r="H725"/>
        </row>
        <row r="726">
          <cell r="E726">
            <v>145425695</v>
          </cell>
          <cell r="G726"/>
          <cell r="H726"/>
        </row>
        <row r="727">
          <cell r="E727">
            <v>145261189</v>
          </cell>
          <cell r="G727"/>
          <cell r="H727"/>
        </row>
        <row r="728">
          <cell r="E728">
            <v>145295047</v>
          </cell>
          <cell r="G728" t="str">
            <v>TLLU7719055</v>
          </cell>
          <cell r="H728">
            <v>32218471</v>
          </cell>
        </row>
        <row r="729">
          <cell r="E729">
            <v>145368125</v>
          </cell>
          <cell r="G729" t="str">
            <v>EGSU3275245</v>
          </cell>
          <cell r="H729" t="str">
            <v>EMCDBU2865</v>
          </cell>
        </row>
        <row r="730">
          <cell r="E730">
            <v>145447154</v>
          </cell>
          <cell r="G730"/>
          <cell r="H730"/>
        </row>
        <row r="731">
          <cell r="E731">
            <v>145415395</v>
          </cell>
          <cell r="G731"/>
          <cell r="H731"/>
        </row>
        <row r="732">
          <cell r="E732">
            <v>145366849</v>
          </cell>
          <cell r="G732"/>
          <cell r="H732"/>
        </row>
        <row r="733">
          <cell r="E733">
            <v>145366838</v>
          </cell>
          <cell r="G733"/>
          <cell r="H733"/>
        </row>
        <row r="734">
          <cell r="E734">
            <v>145425017</v>
          </cell>
          <cell r="G734" t="str">
            <v>TXGU6725374</v>
          </cell>
          <cell r="H734" t="str">
            <v>VNSGN2544604</v>
          </cell>
        </row>
        <row r="735">
          <cell r="E735">
            <v>145425023</v>
          </cell>
          <cell r="G735"/>
          <cell r="H735"/>
        </row>
        <row r="736">
          <cell r="E736">
            <v>145425026</v>
          </cell>
          <cell r="G736"/>
          <cell r="H736"/>
        </row>
        <row r="737">
          <cell r="E737">
            <v>145425027</v>
          </cell>
          <cell r="G737"/>
          <cell r="H737"/>
        </row>
        <row r="738">
          <cell r="E738">
            <v>145429225</v>
          </cell>
          <cell r="G738" t="str">
            <v>CAAU6328188</v>
          </cell>
          <cell r="H738" t="str">
            <v>VNSGN2544619</v>
          </cell>
        </row>
        <row r="739">
          <cell r="E739">
            <v>145426631</v>
          </cell>
          <cell r="G739"/>
          <cell r="H739"/>
        </row>
        <row r="740">
          <cell r="E740">
            <v>145400392</v>
          </cell>
          <cell r="G740"/>
          <cell r="H740"/>
        </row>
        <row r="741">
          <cell r="E741">
            <v>145434549</v>
          </cell>
          <cell r="G741" t="str">
            <v>REGU5161222</v>
          </cell>
          <cell r="H741" t="str">
            <v>VNSGN2546985</v>
          </cell>
        </row>
        <row r="742">
          <cell r="E742">
            <v>145435527</v>
          </cell>
          <cell r="G742"/>
          <cell r="H742"/>
        </row>
        <row r="743">
          <cell r="E743">
            <v>145236543</v>
          </cell>
          <cell r="G743" t="str">
            <v>REGU5176900</v>
          </cell>
          <cell r="H743" t="str">
            <v>VNSGN2603322</v>
          </cell>
        </row>
        <row r="744">
          <cell r="E744">
            <v>145380276</v>
          </cell>
          <cell r="G744" t="str">
            <v>CAAU7670580</v>
          </cell>
          <cell r="H744" t="str">
            <v>VNSGN2603321</v>
          </cell>
        </row>
        <row r="745">
          <cell r="E745">
            <v>145366875</v>
          </cell>
          <cell r="G745" t="str">
            <v>REGU5179200</v>
          </cell>
          <cell r="H745" t="str">
            <v>VNSGN2602503</v>
          </cell>
        </row>
        <row r="746">
          <cell r="E746">
            <v>145429034</v>
          </cell>
          <cell r="G746" t="str">
            <v>TXGU6636702</v>
          </cell>
          <cell r="H746" t="str">
            <v>VNSGN2544620</v>
          </cell>
        </row>
        <row r="747">
          <cell r="E747">
            <v>145429037</v>
          </cell>
          <cell r="G747" t="str">
            <v>FFAU5927740</v>
          </cell>
          <cell r="H747" t="str">
            <v>VNSGN2602510</v>
          </cell>
        </row>
        <row r="748">
          <cell r="E748">
            <v>145429274</v>
          </cell>
          <cell r="G748" t="str">
            <v>REGU5262819</v>
          </cell>
          <cell r="H748" t="str">
            <v>VNSGN2544630</v>
          </cell>
        </row>
        <row r="749">
          <cell r="E749">
            <v>145259672</v>
          </cell>
          <cell r="G749" t="str">
            <v>TXGU4259678</v>
          </cell>
          <cell r="H749">
            <v>32218403</v>
          </cell>
        </row>
        <row r="750">
          <cell r="E750">
            <v>145445418</v>
          </cell>
          <cell r="G750"/>
          <cell r="H750"/>
        </row>
        <row r="751">
          <cell r="E751">
            <v>145445341</v>
          </cell>
          <cell r="G751"/>
          <cell r="H751"/>
        </row>
        <row r="752">
          <cell r="E752">
            <v>145307662</v>
          </cell>
          <cell r="G752"/>
          <cell r="H752"/>
        </row>
        <row r="753">
          <cell r="E753">
            <v>145279696</v>
          </cell>
          <cell r="G753" t="str">
            <v>OOCU9163972</v>
          </cell>
          <cell r="H753">
            <v>32217551</v>
          </cell>
        </row>
        <row r="754">
          <cell r="E754">
            <v>145367580</v>
          </cell>
          <cell r="G754"/>
          <cell r="H754"/>
        </row>
        <row r="755">
          <cell r="E755">
            <v>145271160</v>
          </cell>
          <cell r="G755"/>
          <cell r="H755"/>
        </row>
        <row r="756">
          <cell r="E756">
            <v>145190793</v>
          </cell>
          <cell r="G756" t="str">
            <v>FFAU3042717</v>
          </cell>
          <cell r="H756">
            <v>32217597</v>
          </cell>
        </row>
        <row r="757">
          <cell r="E757">
            <v>145347609</v>
          </cell>
          <cell r="G757"/>
          <cell r="H757"/>
        </row>
        <row r="758">
          <cell r="E758">
            <v>145190887</v>
          </cell>
          <cell r="G758" t="str">
            <v>OOCU8656104</v>
          </cell>
          <cell r="H758">
            <v>32217596</v>
          </cell>
        </row>
        <row r="759">
          <cell r="E759">
            <v>145279667</v>
          </cell>
          <cell r="G759"/>
          <cell r="H759"/>
        </row>
        <row r="760">
          <cell r="E760">
            <v>145190891</v>
          </cell>
          <cell r="G760" t="str">
            <v>CSNU5806597</v>
          </cell>
          <cell r="H760">
            <v>32219500</v>
          </cell>
        </row>
        <row r="761">
          <cell r="E761">
            <v>145366849</v>
          </cell>
          <cell r="G761" t="str">
            <v>CIPU5129282</v>
          </cell>
          <cell r="H761" t="str">
            <v>VNSGN2540848</v>
          </cell>
        </row>
        <row r="762">
          <cell r="E762">
            <v>145366838</v>
          </cell>
          <cell r="G762"/>
          <cell r="H762"/>
        </row>
        <row r="763">
          <cell r="E763">
            <v>145287497</v>
          </cell>
          <cell r="G763" t="str">
            <v>FFAU6141565</v>
          </cell>
          <cell r="H763">
            <v>32219466</v>
          </cell>
        </row>
        <row r="764">
          <cell r="E764">
            <v>145325829</v>
          </cell>
          <cell r="G764" t="str">
            <v>TIIU6416772</v>
          </cell>
          <cell r="H764">
            <v>32219431</v>
          </cell>
        </row>
        <row r="765">
          <cell r="E765">
            <v>145318085</v>
          </cell>
          <cell r="G765" t="str">
            <v>OOCU9604002</v>
          </cell>
          <cell r="H765">
            <v>32219302</v>
          </cell>
        </row>
        <row r="766">
          <cell r="E766">
            <v>145226168</v>
          </cell>
          <cell r="G766" t="str">
            <v>CSGU6116426</v>
          </cell>
          <cell r="H766">
            <v>32221150</v>
          </cell>
        </row>
        <row r="767">
          <cell r="E767">
            <v>145226265</v>
          </cell>
          <cell r="G767" t="str">
            <v>OOCU6093871</v>
          </cell>
          <cell r="H767">
            <v>32221280</v>
          </cell>
        </row>
        <row r="768">
          <cell r="E768">
            <v>145397506</v>
          </cell>
          <cell r="G768"/>
          <cell r="H768"/>
        </row>
        <row r="769">
          <cell r="E769">
            <v>145386918</v>
          </cell>
          <cell r="G769" t="str">
            <v>MRSU7394237</v>
          </cell>
          <cell r="H769" t="str">
            <v>ML-VN1304556</v>
          </cell>
        </row>
        <row r="770">
          <cell r="E770">
            <v>145386701</v>
          </cell>
          <cell r="G770"/>
          <cell r="H770"/>
        </row>
        <row r="771">
          <cell r="E771">
            <v>145386900</v>
          </cell>
          <cell r="G771" t="str">
            <v>MRSU9034899</v>
          </cell>
          <cell r="H771" t="str">
            <v>ML-VN1304486</v>
          </cell>
        </row>
        <row r="772">
          <cell r="E772">
            <v>145386697</v>
          </cell>
          <cell r="G772"/>
          <cell r="H772"/>
        </row>
        <row r="773">
          <cell r="E773">
            <v>145367567</v>
          </cell>
          <cell r="G773" t="str">
            <v>MRSU8614697</v>
          </cell>
          <cell r="H773" t="str">
            <v>ML-VN1304503</v>
          </cell>
        </row>
        <row r="774">
          <cell r="E774">
            <v>145279658</v>
          </cell>
          <cell r="G774" t="str">
            <v>MRSU9027204</v>
          </cell>
          <cell r="H774" t="str">
            <v>ML-VN1304527</v>
          </cell>
        </row>
        <row r="775">
          <cell r="E775">
            <v>145424765</v>
          </cell>
          <cell r="G775" t="str">
            <v>MRSU9016513</v>
          </cell>
          <cell r="H775" t="str">
            <v>ML-VN1304529</v>
          </cell>
        </row>
        <row r="776">
          <cell r="E776">
            <v>145175643</v>
          </cell>
          <cell r="G776" t="str">
            <v>CAAU9923040</v>
          </cell>
          <cell r="H776" t="str">
            <v>ML-VN1301722</v>
          </cell>
        </row>
        <row r="777">
          <cell r="E777">
            <v>145393805</v>
          </cell>
          <cell r="G777"/>
          <cell r="H777"/>
        </row>
        <row r="778">
          <cell r="E778">
            <v>145398641</v>
          </cell>
          <cell r="G778"/>
          <cell r="H778"/>
        </row>
        <row r="779">
          <cell r="E779">
            <v>145393798</v>
          </cell>
          <cell r="G779" t="str">
            <v>MRSU8378523</v>
          </cell>
          <cell r="H779" t="str">
            <v>ML-VN1301703</v>
          </cell>
        </row>
        <row r="780">
          <cell r="E780">
            <v>145348534</v>
          </cell>
          <cell r="G780" t="str">
            <v>FXLU2432099</v>
          </cell>
          <cell r="H780" t="str">
            <v>ML-VN1301676</v>
          </cell>
        </row>
        <row r="781">
          <cell r="E781">
            <v>145357169</v>
          </cell>
          <cell r="G781" t="str">
            <v>GCXU6268293</v>
          </cell>
          <cell r="H781" t="str">
            <v>ML-VN1301686</v>
          </cell>
        </row>
        <row r="782">
          <cell r="E782">
            <v>145357173</v>
          </cell>
          <cell r="G782" t="str">
            <v>MRSU7966564</v>
          </cell>
          <cell r="H782" t="str">
            <v>ML-VN1301714</v>
          </cell>
        </row>
        <row r="783">
          <cell r="E783">
            <v>145357187</v>
          </cell>
          <cell r="G783" t="str">
            <v>MRSU9027246</v>
          </cell>
          <cell r="H783" t="str">
            <v>ML-VN1301752</v>
          </cell>
        </row>
        <row r="784">
          <cell r="E784">
            <v>145357191</v>
          </cell>
          <cell r="G784" t="str">
            <v>MRSU9037769</v>
          </cell>
          <cell r="H784" t="str">
            <v>ML-VN1301726</v>
          </cell>
        </row>
        <row r="785">
          <cell r="E785">
            <v>145386944</v>
          </cell>
          <cell r="G785" t="str">
            <v>CSNU8733030</v>
          </cell>
          <cell r="H785">
            <v>32221272</v>
          </cell>
        </row>
        <row r="786">
          <cell r="E786">
            <v>145464390</v>
          </cell>
          <cell r="G786" t="str">
            <v>TIIU5656167</v>
          </cell>
          <cell r="H786" t="str">
            <v>EMCDDM7345</v>
          </cell>
        </row>
        <row r="787">
          <cell r="E787">
            <v>145348740</v>
          </cell>
          <cell r="G787"/>
          <cell r="H787"/>
        </row>
        <row r="788">
          <cell r="E788">
            <v>145386768</v>
          </cell>
          <cell r="G788"/>
          <cell r="H788"/>
        </row>
        <row r="789">
          <cell r="E789">
            <v>145424770</v>
          </cell>
          <cell r="G789" t="str">
            <v>MRSU8017475</v>
          </cell>
          <cell r="H789" t="str">
            <v>ML-VN1298219</v>
          </cell>
        </row>
        <row r="790">
          <cell r="E790">
            <v>145259294</v>
          </cell>
          <cell r="G790" t="str">
            <v>TIIU5463390</v>
          </cell>
          <cell r="H790" t="str">
            <v>EMCDDP7905</v>
          </cell>
        </row>
        <row r="791">
          <cell r="E791">
            <v>145241194</v>
          </cell>
          <cell r="G791"/>
          <cell r="H791"/>
        </row>
        <row r="792">
          <cell r="E792">
            <v>145348636</v>
          </cell>
          <cell r="G792" t="str">
            <v>EGSU6544878</v>
          </cell>
          <cell r="H792" t="str">
            <v>EMCDDM5285</v>
          </cell>
        </row>
        <row r="793">
          <cell r="E793">
            <v>145386510</v>
          </cell>
          <cell r="G793"/>
          <cell r="H793"/>
        </row>
        <row r="794">
          <cell r="E794">
            <v>145298395</v>
          </cell>
          <cell r="G794" t="str">
            <v>EITU3199522</v>
          </cell>
          <cell r="H794" t="str">
            <v>EMCDBW2235</v>
          </cell>
        </row>
        <row r="795">
          <cell r="E795">
            <v>145386507</v>
          </cell>
          <cell r="G795" t="str">
            <v>EGSU1663956</v>
          </cell>
          <cell r="H795" t="str">
            <v>EMCDDM6905</v>
          </cell>
        </row>
        <row r="796">
          <cell r="E796">
            <v>145387722</v>
          </cell>
          <cell r="G796"/>
          <cell r="H796"/>
        </row>
        <row r="797">
          <cell r="E797">
            <v>145418644</v>
          </cell>
          <cell r="G797" t="str">
            <v>EITU9546104</v>
          </cell>
          <cell r="H797" t="str">
            <v>EMCDDM5245</v>
          </cell>
        </row>
        <row r="798">
          <cell r="E798">
            <v>145418686</v>
          </cell>
          <cell r="G798"/>
          <cell r="H798"/>
        </row>
        <row r="799">
          <cell r="E799">
            <v>145386514</v>
          </cell>
          <cell r="G799" t="str">
            <v>GAOU6472999</v>
          </cell>
          <cell r="H799" t="str">
            <v>EMCDDM5225</v>
          </cell>
        </row>
        <row r="800">
          <cell r="E800">
            <v>145453571</v>
          </cell>
          <cell r="G800" t="str">
            <v>EITU9544415</v>
          </cell>
          <cell r="H800" t="str">
            <v>EMCDDM5155</v>
          </cell>
        </row>
        <row r="801">
          <cell r="E801">
            <v>145453579</v>
          </cell>
          <cell r="G801" t="str">
            <v>EMCU1524988</v>
          </cell>
          <cell r="H801" t="str">
            <v>EMCDDM5955</v>
          </cell>
        </row>
        <row r="802">
          <cell r="E802">
            <v>145292756</v>
          </cell>
          <cell r="G802" t="str">
            <v>MRSU6956793</v>
          </cell>
          <cell r="H802" t="str">
            <v>ML-VN1305045</v>
          </cell>
        </row>
        <row r="803">
          <cell r="E803">
            <v>145292760</v>
          </cell>
          <cell r="G803" t="str">
            <v>CAAU4718084</v>
          </cell>
          <cell r="H803" t="str">
            <v>ML-VN1305051</v>
          </cell>
        </row>
        <row r="804">
          <cell r="E804">
            <v>145360109</v>
          </cell>
          <cell r="G804" t="str">
            <v>CAJU5007410</v>
          </cell>
          <cell r="H804" t="str">
            <v>ML-VN1305055</v>
          </cell>
        </row>
        <row r="805">
          <cell r="E805">
            <v>145417527</v>
          </cell>
          <cell r="G805" t="str">
            <v>MRSU7928040</v>
          </cell>
          <cell r="H805" t="str">
            <v>ML-VN1305157</v>
          </cell>
        </row>
        <row r="806">
          <cell r="E806">
            <v>145226483</v>
          </cell>
          <cell r="G806" t="str">
            <v>MRSU8094086</v>
          </cell>
          <cell r="H806" t="str">
            <v>ML-VN1305040</v>
          </cell>
        </row>
        <row r="807">
          <cell r="E807">
            <v>145438696</v>
          </cell>
          <cell r="G807" t="str">
            <v>UETU7841691</v>
          </cell>
          <cell r="H807" t="str">
            <v>ML-VN1305132</v>
          </cell>
        </row>
        <row r="808">
          <cell r="E808">
            <v>145492950</v>
          </cell>
          <cell r="G808"/>
          <cell r="H808"/>
        </row>
        <row r="809">
          <cell r="E809">
            <v>145440385</v>
          </cell>
          <cell r="G809"/>
          <cell r="H809"/>
        </row>
        <row r="810">
          <cell r="E810">
            <v>145356480</v>
          </cell>
          <cell r="G810" t="str">
            <v>REGU5185878</v>
          </cell>
          <cell r="H810" t="str">
            <v>VNSGN2538266</v>
          </cell>
        </row>
        <row r="811">
          <cell r="E811">
            <v>145434741</v>
          </cell>
          <cell r="G811"/>
          <cell r="H811"/>
        </row>
        <row r="812">
          <cell r="E812">
            <v>145415476</v>
          </cell>
          <cell r="G812" t="str">
            <v>TGBU8073610</v>
          </cell>
          <cell r="H812" t="str">
            <v>VNSGN2544643</v>
          </cell>
        </row>
        <row r="813">
          <cell r="E813">
            <v>145415468</v>
          </cell>
          <cell r="G813"/>
          <cell r="H813"/>
        </row>
        <row r="814">
          <cell r="E814">
            <v>145347569</v>
          </cell>
          <cell r="G814" t="str">
            <v>MRSU8289956</v>
          </cell>
          <cell r="H814" t="str">
            <v>ML-VN1305071</v>
          </cell>
        </row>
        <row r="815">
          <cell r="E815">
            <v>145347575</v>
          </cell>
          <cell r="G815"/>
          <cell r="H815"/>
        </row>
        <row r="816">
          <cell r="E816">
            <v>145360117</v>
          </cell>
          <cell r="G816" t="str">
            <v>CAJU5302210</v>
          </cell>
          <cell r="H816" t="str">
            <v>ML-VN1370938</v>
          </cell>
        </row>
        <row r="817">
          <cell r="E817">
            <v>145366097</v>
          </cell>
          <cell r="G817"/>
          <cell r="H817"/>
        </row>
        <row r="818">
          <cell r="E818">
            <v>145367410</v>
          </cell>
          <cell r="G818" t="str">
            <v>MRSU6912964</v>
          </cell>
          <cell r="H818" t="str">
            <v>ML-VN1301785</v>
          </cell>
        </row>
        <row r="819">
          <cell r="E819">
            <v>145367389</v>
          </cell>
          <cell r="G819"/>
          <cell r="H819"/>
        </row>
        <row r="820">
          <cell r="E820">
            <v>145378189</v>
          </cell>
          <cell r="G820" t="str">
            <v>CAAU7719485</v>
          </cell>
          <cell r="H820" t="str">
            <v>ML-VN1302630</v>
          </cell>
        </row>
        <row r="821">
          <cell r="E821">
            <v>145360098</v>
          </cell>
          <cell r="G821"/>
          <cell r="H821"/>
        </row>
        <row r="822">
          <cell r="E822">
            <v>145387615</v>
          </cell>
          <cell r="G822" t="str">
            <v>CAAU7054482</v>
          </cell>
          <cell r="H822" t="str">
            <v>ML-VN1302719</v>
          </cell>
        </row>
        <row r="823">
          <cell r="E823">
            <v>145390741</v>
          </cell>
          <cell r="G823"/>
          <cell r="H823"/>
        </row>
        <row r="824">
          <cell r="E824">
            <v>145406701</v>
          </cell>
          <cell r="G824"/>
          <cell r="H824"/>
        </row>
        <row r="825">
          <cell r="E825">
            <v>145440409</v>
          </cell>
          <cell r="G825" t="str">
            <v>GCXU6293911</v>
          </cell>
          <cell r="H825" t="str">
            <v>ML-VN1302601</v>
          </cell>
        </row>
        <row r="826">
          <cell r="E826">
            <v>145440423</v>
          </cell>
          <cell r="G826"/>
          <cell r="H826"/>
        </row>
        <row r="827">
          <cell r="E827">
            <v>145438001</v>
          </cell>
          <cell r="G827" t="str">
            <v>CAAU8420586</v>
          </cell>
          <cell r="H827" t="str">
            <v>ML-VN1305187</v>
          </cell>
        </row>
        <row r="828">
          <cell r="E828">
            <v>145437009</v>
          </cell>
          <cell r="G828"/>
          <cell r="H828"/>
        </row>
        <row r="829">
          <cell r="E829">
            <v>145438244</v>
          </cell>
          <cell r="G829"/>
          <cell r="H829"/>
        </row>
        <row r="830">
          <cell r="E830">
            <v>145437978</v>
          </cell>
          <cell r="G830" t="str">
            <v>CAAU8140733</v>
          </cell>
          <cell r="H830" t="str">
            <v>ML-VN1302720</v>
          </cell>
        </row>
        <row r="831">
          <cell r="E831">
            <v>145437988</v>
          </cell>
          <cell r="G831" t="str">
            <v>UETU8518390</v>
          </cell>
          <cell r="H831" t="str">
            <v>ML-VN1305164</v>
          </cell>
        </row>
        <row r="832">
          <cell r="E832">
            <v>145347572</v>
          </cell>
          <cell r="G832" t="str">
            <v>MRSU9027230</v>
          </cell>
          <cell r="H832" t="str">
            <v>ML-VN1298224</v>
          </cell>
        </row>
        <row r="833">
          <cell r="E833">
            <v>145367627</v>
          </cell>
          <cell r="G833" t="str">
            <v>SEKU6932084</v>
          </cell>
          <cell r="H833" t="str">
            <v>ML-VN1302703</v>
          </cell>
        </row>
        <row r="834">
          <cell r="E834">
            <v>145347571</v>
          </cell>
          <cell r="G834" t="str">
            <v>MRSU9304510</v>
          </cell>
          <cell r="H834" t="str">
            <v>ML-VN1298254</v>
          </cell>
        </row>
        <row r="835">
          <cell r="E835">
            <v>145414701</v>
          </cell>
          <cell r="G835" t="str">
            <v>MRSU9034965</v>
          </cell>
          <cell r="H835" t="str">
            <v>ML-VN1304557</v>
          </cell>
        </row>
        <row r="836">
          <cell r="E836">
            <v>145386596</v>
          </cell>
          <cell r="G836" t="str">
            <v>MRSU7424666</v>
          </cell>
          <cell r="H836" t="str">
            <v>ML-VN1305161</v>
          </cell>
        </row>
        <row r="837">
          <cell r="E837">
            <v>145386598</v>
          </cell>
          <cell r="G837" t="str">
            <v>MRSU7898855</v>
          </cell>
          <cell r="H837" t="str">
            <v>ML-VN1370970</v>
          </cell>
        </row>
        <row r="838">
          <cell r="E838">
            <v>145386603</v>
          </cell>
          <cell r="G838" t="str">
            <v>BSIU8394850</v>
          </cell>
          <cell r="H838" t="str">
            <v>EMCDDP8095</v>
          </cell>
        </row>
        <row r="839">
          <cell r="E839">
            <v>145464406</v>
          </cell>
          <cell r="G839" t="str">
            <v>FTAU2267070</v>
          </cell>
          <cell r="H839" t="str">
            <v>VNSGN2544645</v>
          </cell>
        </row>
        <row r="840">
          <cell r="E840">
            <v>145377732</v>
          </cell>
          <cell r="G840"/>
          <cell r="H840"/>
        </row>
        <row r="841">
          <cell r="E841">
            <v>145505633</v>
          </cell>
          <cell r="G841" t="str">
            <v>MRSU8985430</v>
          </cell>
          <cell r="H841" t="str">
            <v>ML-VN1294254</v>
          </cell>
        </row>
        <row r="842">
          <cell r="E842">
            <v>145505635</v>
          </cell>
          <cell r="G842" t="str">
            <v>UETU7596505</v>
          </cell>
          <cell r="H842" t="str">
            <v>ML-VN1302780</v>
          </cell>
        </row>
        <row r="843">
          <cell r="E843">
            <v>145386231</v>
          </cell>
          <cell r="G843" t="str">
            <v>MRSU0358860</v>
          </cell>
          <cell r="H843" t="str">
            <v>ML-VN1302734</v>
          </cell>
        </row>
        <row r="844">
          <cell r="E844">
            <v>145414689</v>
          </cell>
          <cell r="G844" t="str">
            <v>REGU5240722</v>
          </cell>
          <cell r="H844" t="str">
            <v>VNSGN2538272</v>
          </cell>
        </row>
        <row r="845">
          <cell r="E845">
            <v>145414693</v>
          </cell>
          <cell r="G845"/>
          <cell r="H845"/>
        </row>
        <row r="846">
          <cell r="E846">
            <v>145414698</v>
          </cell>
          <cell r="G846" t="str">
            <v>CAAU7668290</v>
          </cell>
          <cell r="H846" t="str">
            <v>VNSGN2548697</v>
          </cell>
        </row>
        <row r="847">
          <cell r="E847">
            <v>145414699</v>
          </cell>
          <cell r="G847"/>
          <cell r="H847"/>
        </row>
        <row r="848">
          <cell r="E848">
            <v>145414700</v>
          </cell>
          <cell r="G848"/>
          <cell r="H848"/>
        </row>
        <row r="849">
          <cell r="E849">
            <v>145414703</v>
          </cell>
          <cell r="G849" t="str">
            <v>CIPU5270388</v>
          </cell>
          <cell r="H849" t="str">
            <v>VNSGN2604451</v>
          </cell>
        </row>
        <row r="850">
          <cell r="E850">
            <v>145414705</v>
          </cell>
          <cell r="G850"/>
          <cell r="H850"/>
        </row>
        <row r="851">
          <cell r="E851">
            <v>145367639</v>
          </cell>
          <cell r="G851" t="str">
            <v>REGU5156550</v>
          </cell>
          <cell r="H851" t="str">
            <v>VNSGN2538280</v>
          </cell>
        </row>
        <row r="852">
          <cell r="E852">
            <v>145414685</v>
          </cell>
          <cell r="G852" t="str">
            <v>TXGU6727736</v>
          </cell>
          <cell r="H852" t="str">
            <v>VNSGN2548671</v>
          </cell>
        </row>
        <row r="853">
          <cell r="E853">
            <v>145414687</v>
          </cell>
          <cell r="G853" t="str">
            <v>REGU5223427</v>
          </cell>
          <cell r="H853" t="str">
            <v>VNSGN2546957</v>
          </cell>
        </row>
        <row r="854">
          <cell r="E854">
            <v>145414696</v>
          </cell>
          <cell r="G854" t="str">
            <v>CAAU7670889</v>
          </cell>
          <cell r="H854" t="str">
            <v>VNSGN2548666</v>
          </cell>
        </row>
        <row r="855">
          <cell r="E855">
            <v>145379273</v>
          </cell>
          <cell r="G855" t="str">
            <v>FTAU2278536</v>
          </cell>
          <cell r="H855" t="str">
            <v>VNSGN2544647</v>
          </cell>
        </row>
        <row r="856">
          <cell r="E856">
            <v>145439249</v>
          </cell>
          <cell r="G856"/>
          <cell r="H856"/>
        </row>
        <row r="857">
          <cell r="E857">
            <v>145419436</v>
          </cell>
          <cell r="G857"/>
          <cell r="H857"/>
        </row>
        <row r="858">
          <cell r="E858">
            <v>145407234</v>
          </cell>
          <cell r="G858" t="str">
            <v>REGU5244266</v>
          </cell>
          <cell r="H858" t="str">
            <v>VNSGN2604470</v>
          </cell>
        </row>
        <row r="859">
          <cell r="E859">
            <v>145367555</v>
          </cell>
          <cell r="G859" t="str">
            <v>TXGU7080789</v>
          </cell>
          <cell r="H859" t="str">
            <v>VNSGN2544559</v>
          </cell>
        </row>
        <row r="860">
          <cell r="E860">
            <v>145357137</v>
          </cell>
          <cell r="G860" t="str">
            <v>CAAU4727846</v>
          </cell>
          <cell r="H860" t="str">
            <v>ML-VN1223603</v>
          </cell>
        </row>
        <row r="861">
          <cell r="E861">
            <v>145357194</v>
          </cell>
          <cell r="G861" t="str">
            <v>CAAU9833347</v>
          </cell>
          <cell r="H861" t="str">
            <v>ML-VN1302617</v>
          </cell>
        </row>
        <row r="862">
          <cell r="E862">
            <v>145357204</v>
          </cell>
          <cell r="G862" t="str">
            <v>CAAU8951432</v>
          </cell>
          <cell r="H862" t="str">
            <v>ML-VN1302644</v>
          </cell>
        </row>
        <row r="863">
          <cell r="E863">
            <v>145387733</v>
          </cell>
          <cell r="G863" t="str">
            <v>CIPU5156288</v>
          </cell>
          <cell r="H863" t="str">
            <v>VNSGN2604469</v>
          </cell>
        </row>
        <row r="864">
          <cell r="E864">
            <v>145471445</v>
          </cell>
          <cell r="G864"/>
          <cell r="H864"/>
        </row>
        <row r="865">
          <cell r="E865">
            <v>145445277</v>
          </cell>
          <cell r="G865" t="str">
            <v>CAAU9085116</v>
          </cell>
          <cell r="H865" t="str">
            <v>VNSGN2538279</v>
          </cell>
        </row>
        <row r="866">
          <cell r="E866">
            <v>145445279</v>
          </cell>
          <cell r="G866"/>
          <cell r="H866"/>
        </row>
        <row r="867">
          <cell r="E867">
            <v>145437500</v>
          </cell>
          <cell r="G867"/>
          <cell r="H867"/>
        </row>
        <row r="868">
          <cell r="E868">
            <v>145406534</v>
          </cell>
          <cell r="G868"/>
          <cell r="H868"/>
        </row>
        <row r="869">
          <cell r="E869">
            <v>145463591</v>
          </cell>
          <cell r="G869" t="str">
            <v>CIPU5271173</v>
          </cell>
          <cell r="H869" t="str">
            <v>VNSGN2604456</v>
          </cell>
        </row>
        <row r="870">
          <cell r="E870">
            <v>145463967</v>
          </cell>
          <cell r="G870"/>
          <cell r="H870"/>
        </row>
        <row r="871">
          <cell r="E871">
            <v>145463588</v>
          </cell>
          <cell r="G871" t="str">
            <v>REGU5234099</v>
          </cell>
          <cell r="H871" t="str">
            <v>VNSGN2604461</v>
          </cell>
        </row>
        <row r="872">
          <cell r="E872">
            <v>145288548</v>
          </cell>
          <cell r="G872" t="str">
            <v>CAAU5993460</v>
          </cell>
          <cell r="H872" t="str">
            <v>VNSGN2603545</v>
          </cell>
        </row>
        <row r="873">
          <cell r="E873">
            <v>145437846</v>
          </cell>
          <cell r="G873" t="str">
            <v>REGU5151008</v>
          </cell>
          <cell r="H873" t="str">
            <v>VNSGN2603525</v>
          </cell>
        </row>
        <row r="874">
          <cell r="E874">
            <v>145406482</v>
          </cell>
          <cell r="G874"/>
          <cell r="H874"/>
        </row>
        <row r="875">
          <cell r="E875">
            <v>145386894</v>
          </cell>
          <cell r="G875" t="str">
            <v>REGU5150980</v>
          </cell>
          <cell r="H875" t="str">
            <v>VNSGN2603329</v>
          </cell>
        </row>
        <row r="876">
          <cell r="E876">
            <v>145386896</v>
          </cell>
          <cell r="G876" t="str">
            <v>REGU5211468</v>
          </cell>
          <cell r="H876" t="str">
            <v>VNSGN2603519</v>
          </cell>
        </row>
        <row r="877">
          <cell r="E877">
            <v>145386904</v>
          </cell>
          <cell r="G877" t="str">
            <v>TXGU6871086</v>
          </cell>
          <cell r="H877" t="str">
            <v>VNSGN2603543</v>
          </cell>
        </row>
        <row r="878">
          <cell r="E878">
            <v>145473477</v>
          </cell>
          <cell r="G878"/>
          <cell r="H878"/>
        </row>
        <row r="879">
          <cell r="E879">
            <v>145491239</v>
          </cell>
          <cell r="G879" t="str">
            <v>TXGU8260527</v>
          </cell>
          <cell r="H879" t="str">
            <v>VNSGN2603540</v>
          </cell>
        </row>
        <row r="880">
          <cell r="E880">
            <v>145453178</v>
          </cell>
          <cell r="G880"/>
          <cell r="H880"/>
        </row>
        <row r="881">
          <cell r="E881">
            <v>145455910</v>
          </cell>
        </row>
        <row r="882">
          <cell r="E882">
            <v>145386924</v>
          </cell>
          <cell r="G882" t="str">
            <v>REGU5195109</v>
          </cell>
          <cell r="H882" t="str">
            <v>VNSGN2544555</v>
          </cell>
        </row>
        <row r="883">
          <cell r="E883">
            <v>145386942</v>
          </cell>
          <cell r="G883"/>
          <cell r="H883"/>
        </row>
        <row r="884">
          <cell r="E884">
            <v>145386887</v>
          </cell>
          <cell r="G884" t="str">
            <v>TXGU7966838</v>
          </cell>
          <cell r="H884" t="str">
            <v>VNSGN2544633</v>
          </cell>
        </row>
        <row r="885">
          <cell r="E885">
            <v>145386939</v>
          </cell>
        </row>
        <row r="886">
          <cell r="E886">
            <v>145395671</v>
          </cell>
          <cell r="G886" t="str">
            <v>TLLU4654829</v>
          </cell>
          <cell r="H886" t="str">
            <v>VNSGN2544663</v>
          </cell>
        </row>
        <row r="887">
          <cell r="E887">
            <v>145471464</v>
          </cell>
          <cell r="G887"/>
          <cell r="H887"/>
        </row>
        <row r="888">
          <cell r="E888">
            <v>145409163</v>
          </cell>
          <cell r="G888"/>
          <cell r="H888"/>
        </row>
        <row r="889">
          <cell r="E889">
            <v>145453514</v>
          </cell>
          <cell r="G889"/>
          <cell r="H889"/>
        </row>
        <row r="890">
          <cell r="E890">
            <v>145409168</v>
          </cell>
          <cell r="G890"/>
          <cell r="H890"/>
        </row>
        <row r="891">
          <cell r="E891">
            <v>145463589</v>
          </cell>
          <cell r="G891" t="str">
            <v>CAIU9618579</v>
          </cell>
          <cell r="H891" t="str">
            <v>VNSGN2544568</v>
          </cell>
        </row>
        <row r="892">
          <cell r="E892">
            <v>145463593</v>
          </cell>
          <cell r="G892"/>
          <cell r="H892"/>
        </row>
        <row r="893">
          <cell r="E893">
            <v>145490390</v>
          </cell>
          <cell r="G893" t="str">
            <v>REGU5220562</v>
          </cell>
          <cell r="H893" t="str">
            <v>VNSGN2538451</v>
          </cell>
        </row>
        <row r="894">
          <cell r="E894">
            <v>145463597</v>
          </cell>
          <cell r="G894"/>
          <cell r="H894"/>
        </row>
        <row r="895">
          <cell r="E895">
            <v>145498867</v>
          </cell>
          <cell r="G895" t="str">
            <v>CAAU8287010</v>
          </cell>
          <cell r="H895" t="str">
            <v>VNSGN2603528</v>
          </cell>
        </row>
        <row r="896">
          <cell r="E896">
            <v>145279715</v>
          </cell>
        </row>
        <row r="897">
          <cell r="E897">
            <v>145397305</v>
          </cell>
          <cell r="G897" t="str">
            <v>REGU5216881</v>
          </cell>
          <cell r="H897" t="str">
            <v>VNSGN2603390</v>
          </cell>
        </row>
        <row r="898">
          <cell r="E898">
            <v>145386911</v>
          </cell>
          <cell r="G898" t="str">
            <v>TXGU7333228</v>
          </cell>
          <cell r="H898" t="str">
            <v>VNSGN2603533</v>
          </cell>
        </row>
        <row r="899">
          <cell r="E899">
            <v>145397300</v>
          </cell>
          <cell r="G899" t="str">
            <v>REGU5183900</v>
          </cell>
          <cell r="H899" t="str">
            <v>VNSGN2544626</v>
          </cell>
        </row>
        <row r="900">
          <cell r="E900">
            <v>145424756</v>
          </cell>
          <cell r="G900" t="str">
            <v>REGU5141530</v>
          </cell>
          <cell r="H900" t="str">
            <v>VNSGN2603500</v>
          </cell>
        </row>
        <row r="901">
          <cell r="E901">
            <v>145463972</v>
          </cell>
          <cell r="G901" t="str">
            <v>REGU5257303</v>
          </cell>
          <cell r="H901" t="str">
            <v>VNSGN2604203</v>
          </cell>
        </row>
        <row r="902">
          <cell r="E902">
            <v>145472961</v>
          </cell>
          <cell r="G902" t="str">
            <v>REGU5187037</v>
          </cell>
          <cell r="H902" t="str">
            <v>VNSGN2604465</v>
          </cell>
        </row>
        <row r="903">
          <cell r="E903">
            <v>145437055</v>
          </cell>
          <cell r="G903" t="str">
            <v>MRSU9004657</v>
          </cell>
          <cell r="H903" t="str">
            <v>ML-VN1294358</v>
          </cell>
        </row>
        <row r="904">
          <cell r="E904">
            <v>145405930</v>
          </cell>
          <cell r="G904" t="str">
            <v>MRSU9035750</v>
          </cell>
          <cell r="H904" t="str">
            <v>ML-VN1294380</v>
          </cell>
        </row>
        <row r="905">
          <cell r="E905">
            <v>145462706</v>
          </cell>
          <cell r="G905" t="str">
            <v>TGBU8066993</v>
          </cell>
          <cell r="H905" t="str">
            <v>EMCDDP9695</v>
          </cell>
        </row>
        <row r="906">
          <cell r="E906">
            <v>145462708</v>
          </cell>
          <cell r="G906" t="str">
            <v>EMCU6411813</v>
          </cell>
          <cell r="H906" t="str">
            <v>EMCDBW0725</v>
          </cell>
        </row>
        <row r="907">
          <cell r="E907">
            <v>145418703</v>
          </cell>
          <cell r="G907" t="str">
            <v>FANU1884598</v>
          </cell>
          <cell r="H907" t="str">
            <v>HLC3295625</v>
          </cell>
        </row>
        <row r="908">
          <cell r="E908">
            <v>145418721</v>
          </cell>
          <cell r="G908"/>
          <cell r="H908"/>
        </row>
        <row r="909">
          <cell r="E909">
            <v>145445591</v>
          </cell>
          <cell r="G909" t="str">
            <v>EGSU9359153</v>
          </cell>
          <cell r="H909" t="str">
            <v>EMCDDP9975</v>
          </cell>
        </row>
        <row r="910">
          <cell r="E910">
            <v>145415494</v>
          </cell>
          <cell r="G910"/>
          <cell r="H910"/>
        </row>
        <row r="911">
          <cell r="E911">
            <v>145386750</v>
          </cell>
          <cell r="G911" t="str">
            <v>TXGU8341906</v>
          </cell>
          <cell r="H911" t="str">
            <v>EMCDDP7865</v>
          </cell>
        </row>
        <row r="912">
          <cell r="E912">
            <v>145473789</v>
          </cell>
          <cell r="G912" t="str">
            <v>EGSU6208770</v>
          </cell>
          <cell r="H912" t="str">
            <v>EMCDDP9825</v>
          </cell>
        </row>
        <row r="913">
          <cell r="E913">
            <v>145434603</v>
          </cell>
          <cell r="G913" t="str">
            <v>EMCU8526344</v>
          </cell>
          <cell r="H913" t="str">
            <v>EMCDDP8485</v>
          </cell>
        </row>
        <row r="914">
          <cell r="E914">
            <v>145415360</v>
          </cell>
          <cell r="G914"/>
          <cell r="H914"/>
        </row>
        <row r="915">
          <cell r="E915">
            <v>145434307</v>
          </cell>
          <cell r="G915"/>
          <cell r="H915"/>
        </row>
        <row r="916">
          <cell r="E916">
            <v>145427206</v>
          </cell>
          <cell r="G916"/>
          <cell r="H916"/>
        </row>
        <row r="917">
          <cell r="E917">
            <v>145462867</v>
          </cell>
          <cell r="G917" t="str">
            <v>TXGU4089756</v>
          </cell>
          <cell r="H917" t="str">
            <v>EMCDDP7875</v>
          </cell>
        </row>
        <row r="918">
          <cell r="E918">
            <v>145445824</v>
          </cell>
          <cell r="G918"/>
          <cell r="H918"/>
        </row>
        <row r="919">
          <cell r="E919">
            <v>145452992</v>
          </cell>
          <cell r="G919"/>
          <cell r="H919"/>
        </row>
        <row r="920">
          <cell r="E920">
            <v>145462872</v>
          </cell>
          <cell r="G920"/>
          <cell r="H920"/>
        </row>
        <row r="921">
          <cell r="E921">
            <v>145414756</v>
          </cell>
          <cell r="G921" t="str">
            <v>EGHU3949884</v>
          </cell>
          <cell r="H921" t="str">
            <v>EMCDBW0265</v>
          </cell>
        </row>
        <row r="922">
          <cell r="E922">
            <v>145445720</v>
          </cell>
          <cell r="G922" t="str">
            <v>EGSU6208791</v>
          </cell>
          <cell r="H922" t="str">
            <v>EMCDDP8875</v>
          </cell>
        </row>
        <row r="923">
          <cell r="E923">
            <v>145482577</v>
          </cell>
          <cell r="G923" t="str">
            <v>FFAU7094283</v>
          </cell>
          <cell r="H923" t="str">
            <v>ML-VN1373158</v>
          </cell>
        </row>
        <row r="924">
          <cell r="E924">
            <v>145353547</v>
          </cell>
          <cell r="G924" t="str">
            <v>TGBU3185789</v>
          </cell>
          <cell r="H924" t="str">
            <v>VN15937AS</v>
          </cell>
        </row>
        <row r="925">
          <cell r="E925">
            <v>145324760</v>
          </cell>
          <cell r="G925"/>
          <cell r="H925"/>
        </row>
        <row r="926">
          <cell r="E926">
            <v>145324743</v>
          </cell>
          <cell r="G926" t="str">
            <v>ONEU3096996</v>
          </cell>
          <cell r="H926" t="str">
            <v>VN82607AO</v>
          </cell>
        </row>
        <row r="927">
          <cell r="E927">
            <v>145453519</v>
          </cell>
          <cell r="G927" t="str">
            <v>TIIU4513557</v>
          </cell>
          <cell r="H927" t="str">
            <v>EMCDDT4305</v>
          </cell>
        </row>
        <row r="928">
          <cell r="E928">
            <v>145444455</v>
          </cell>
          <cell r="G928"/>
          <cell r="H928"/>
        </row>
        <row r="929">
          <cell r="E929">
            <v>145445818</v>
          </cell>
          <cell r="G929" t="str">
            <v>GAOU6983833</v>
          </cell>
          <cell r="H929" t="str">
            <v>EMCCYB3665</v>
          </cell>
        </row>
        <row r="930">
          <cell r="E930">
            <v>145452993</v>
          </cell>
        </row>
        <row r="931">
          <cell r="E931">
            <v>145414769</v>
          </cell>
          <cell r="G931" t="str">
            <v>EGSU6215445</v>
          </cell>
          <cell r="H931" t="str">
            <v>EMCDDT4735</v>
          </cell>
        </row>
        <row r="932">
          <cell r="E932">
            <v>145414778</v>
          </cell>
          <cell r="G932" t="str">
            <v>EITU9552030</v>
          </cell>
          <cell r="H932" t="str">
            <v>EMCDDP8795</v>
          </cell>
        </row>
        <row r="933">
          <cell r="E933">
            <v>145414766</v>
          </cell>
          <cell r="G933" t="str">
            <v>FFAU5792583</v>
          </cell>
          <cell r="H933" t="str">
            <v>EMCDDT3755</v>
          </cell>
        </row>
        <row r="934">
          <cell r="E934">
            <v>145414773</v>
          </cell>
          <cell r="G934" t="str">
            <v>EMCU1834983</v>
          </cell>
          <cell r="H934" t="str">
            <v>EMCDDT4765</v>
          </cell>
        </row>
        <row r="935">
          <cell r="E935">
            <v>145414775</v>
          </cell>
          <cell r="G935" t="str">
            <v>EGSU6240010</v>
          </cell>
          <cell r="H935" t="str">
            <v>EMCDDT4235</v>
          </cell>
        </row>
        <row r="936">
          <cell r="E936">
            <v>145386747</v>
          </cell>
          <cell r="G936" t="str">
            <v>FFAU6031655</v>
          </cell>
          <cell r="H936" t="str">
            <v>VNSGN2604208</v>
          </cell>
        </row>
        <row r="937">
          <cell r="E937">
            <v>145434393</v>
          </cell>
          <cell r="G937" t="str">
            <v>REGU5242622</v>
          </cell>
          <cell r="H937" t="str">
            <v>VNSGN2544675</v>
          </cell>
        </row>
        <row r="938">
          <cell r="E938">
            <v>145226135</v>
          </cell>
          <cell r="G938" t="str">
            <v>TGBU4753179</v>
          </cell>
          <cell r="H938">
            <v>32219941</v>
          </cell>
        </row>
        <row r="939">
          <cell r="E939">
            <v>145226194</v>
          </cell>
          <cell r="G939" t="str">
            <v>CAAU9259882</v>
          </cell>
          <cell r="H939">
            <v>32221165</v>
          </cell>
        </row>
        <row r="940">
          <cell r="E940">
            <v>145406215</v>
          </cell>
          <cell r="G940" t="str">
            <v>OOCU9946134</v>
          </cell>
          <cell r="H940">
            <v>32219950</v>
          </cell>
        </row>
        <row r="941">
          <cell r="E941">
            <v>145390074</v>
          </cell>
          <cell r="G941" t="str">
            <v>OOCU9179840</v>
          </cell>
          <cell r="H941">
            <v>32218739</v>
          </cell>
        </row>
        <row r="942">
          <cell r="E942">
            <v>145236531</v>
          </cell>
          <cell r="G942" t="str">
            <v>UETU6917391</v>
          </cell>
          <cell r="H942">
            <v>32218747</v>
          </cell>
        </row>
        <row r="943">
          <cell r="E943">
            <v>145242847</v>
          </cell>
          <cell r="G943" t="str">
            <v>OOCU9802899</v>
          </cell>
          <cell r="H943">
            <v>32218819</v>
          </cell>
        </row>
        <row r="944">
          <cell r="E944">
            <v>145269700</v>
          </cell>
          <cell r="G944" t="str">
            <v>OOCU9286750</v>
          </cell>
          <cell r="H944">
            <v>32218837</v>
          </cell>
        </row>
        <row r="945">
          <cell r="E945">
            <v>145269702</v>
          </cell>
          <cell r="G945" t="str">
            <v>CSNU8571921</v>
          </cell>
          <cell r="H945">
            <v>32218716</v>
          </cell>
        </row>
        <row r="946">
          <cell r="E946">
            <v>145269705</v>
          </cell>
          <cell r="G946" t="str">
            <v>CSNU8738623</v>
          </cell>
          <cell r="H946">
            <v>32218867</v>
          </cell>
        </row>
        <row r="947">
          <cell r="E947">
            <v>145271154</v>
          </cell>
          <cell r="G947" t="str">
            <v>CSNU5595160</v>
          </cell>
          <cell r="H947">
            <v>32218713</v>
          </cell>
        </row>
        <row r="948">
          <cell r="E948">
            <v>145418703</v>
          </cell>
          <cell r="G948"/>
          <cell r="H948"/>
        </row>
        <row r="949">
          <cell r="E949">
            <v>145418721</v>
          </cell>
          <cell r="G949"/>
          <cell r="H949"/>
        </row>
        <row r="950">
          <cell r="E950">
            <v>145288553</v>
          </cell>
          <cell r="G950" t="str">
            <v>CSGU6100306</v>
          </cell>
          <cell r="H950">
            <v>32218812</v>
          </cell>
        </row>
        <row r="951">
          <cell r="E951">
            <v>145516467</v>
          </cell>
          <cell r="G951"/>
          <cell r="H951"/>
        </row>
        <row r="952">
          <cell r="E952">
            <v>145419571</v>
          </cell>
          <cell r="G952"/>
          <cell r="H952"/>
        </row>
        <row r="953">
          <cell r="E953">
            <v>145499314</v>
          </cell>
          <cell r="G953"/>
          <cell r="H953"/>
        </row>
        <row r="954">
          <cell r="E954">
            <v>145307606</v>
          </cell>
          <cell r="G954" t="str">
            <v>CSGU6511328</v>
          </cell>
          <cell r="H954">
            <v>32218865</v>
          </cell>
        </row>
        <row r="955">
          <cell r="E955">
            <v>145279831</v>
          </cell>
          <cell r="G955" t="str">
            <v>TIIU5048784</v>
          </cell>
          <cell r="H955">
            <v>32218848</v>
          </cell>
        </row>
        <row r="956">
          <cell r="E956">
            <v>145269709</v>
          </cell>
          <cell r="G956" t="str">
            <v>CSGU6712180</v>
          </cell>
          <cell r="H956">
            <v>32218885</v>
          </cell>
        </row>
        <row r="957">
          <cell r="E957">
            <v>145523718</v>
          </cell>
          <cell r="G957" t="str">
            <v>NWSU4222827</v>
          </cell>
          <cell r="H957" t="str">
            <v>VNSGN2604490</v>
          </cell>
        </row>
        <row r="958">
          <cell r="E958">
            <v>145492802</v>
          </cell>
          <cell r="G958"/>
          <cell r="H958"/>
        </row>
        <row r="959">
          <cell r="E959">
            <v>145236552</v>
          </cell>
          <cell r="G959" t="str">
            <v>NWSU4222405</v>
          </cell>
          <cell r="H959" t="str">
            <v>VNSGN2604468</v>
          </cell>
        </row>
        <row r="960">
          <cell r="E960">
            <v>145466290</v>
          </cell>
          <cell r="G960" t="str">
            <v>EGSU6515421</v>
          </cell>
          <cell r="H960" t="str">
            <v>EMCDDP3485</v>
          </cell>
        </row>
        <row r="961">
          <cell r="E961">
            <v>145476872</v>
          </cell>
          <cell r="G961"/>
          <cell r="H961"/>
        </row>
        <row r="962">
          <cell r="E962">
            <v>145445366</v>
          </cell>
          <cell r="G962" t="str">
            <v>OOCU9287989</v>
          </cell>
          <cell r="H962">
            <v>32218786</v>
          </cell>
        </row>
        <row r="963">
          <cell r="E963">
            <v>145471616</v>
          </cell>
          <cell r="G963"/>
          <cell r="H963"/>
        </row>
        <row r="964">
          <cell r="E964">
            <v>145471629</v>
          </cell>
          <cell r="G964"/>
          <cell r="H964"/>
        </row>
        <row r="965">
          <cell r="E965">
            <v>145425530</v>
          </cell>
          <cell r="G965"/>
          <cell r="H965"/>
        </row>
        <row r="966">
          <cell r="E966">
            <v>145386731</v>
          </cell>
          <cell r="G966"/>
          <cell r="H966"/>
        </row>
        <row r="967">
          <cell r="E967">
            <v>145387596</v>
          </cell>
          <cell r="G967" t="str">
            <v>CSNU8820726</v>
          </cell>
          <cell r="H967">
            <v>32218884</v>
          </cell>
        </row>
        <row r="968">
          <cell r="E968">
            <v>145386705</v>
          </cell>
          <cell r="G968"/>
          <cell r="H968"/>
        </row>
        <row r="969">
          <cell r="E969">
            <v>145387607</v>
          </cell>
          <cell r="G969" t="str">
            <v>OOCU9945740</v>
          </cell>
          <cell r="H969">
            <v>32218706</v>
          </cell>
        </row>
        <row r="970">
          <cell r="E970">
            <v>145397294</v>
          </cell>
          <cell r="G970"/>
          <cell r="H970"/>
        </row>
        <row r="971">
          <cell r="E971">
            <v>145389075</v>
          </cell>
          <cell r="G971" t="str">
            <v>OOCU9288250</v>
          </cell>
          <cell r="H971">
            <v>32218783</v>
          </cell>
        </row>
        <row r="972">
          <cell r="E972">
            <v>145397150</v>
          </cell>
          <cell r="G972"/>
          <cell r="H972"/>
        </row>
        <row r="973">
          <cell r="E973">
            <v>145399633</v>
          </cell>
          <cell r="G973" t="str">
            <v>FFAU6029848</v>
          </cell>
          <cell r="H973">
            <v>32218841</v>
          </cell>
        </row>
        <row r="974">
          <cell r="E974">
            <v>145406591</v>
          </cell>
          <cell r="G974"/>
          <cell r="H974"/>
        </row>
        <row r="975">
          <cell r="E975">
            <v>145440368</v>
          </cell>
          <cell r="G975" t="str">
            <v>CSNU8172686</v>
          </cell>
          <cell r="H975">
            <v>32219105</v>
          </cell>
        </row>
        <row r="976">
          <cell r="E976">
            <v>145456495</v>
          </cell>
          <cell r="G976" t="str">
            <v>CSGU6245296</v>
          </cell>
          <cell r="H976">
            <v>32219175</v>
          </cell>
        </row>
        <row r="977">
          <cell r="E977">
            <v>145406545</v>
          </cell>
          <cell r="G977" t="str">
            <v>MRSU9302306</v>
          </cell>
          <cell r="H977" t="str">
            <v>ML-VN1305173</v>
          </cell>
        </row>
        <row r="978">
          <cell r="E978">
            <v>145406492</v>
          </cell>
          <cell r="G978"/>
          <cell r="H978"/>
        </row>
        <row r="979">
          <cell r="E979">
            <v>145414847</v>
          </cell>
          <cell r="G979" t="str">
            <v>CAAU7086258</v>
          </cell>
          <cell r="H979" t="str">
            <v>ML-VN1373190</v>
          </cell>
        </row>
        <row r="980">
          <cell r="E980">
            <v>145263471</v>
          </cell>
          <cell r="G980"/>
          <cell r="H980"/>
        </row>
        <row r="981">
          <cell r="E981">
            <v>145507871</v>
          </cell>
          <cell r="G981" t="str">
            <v>UETU8180298</v>
          </cell>
          <cell r="H981" t="str">
            <v>ML-VN1373169</v>
          </cell>
        </row>
        <row r="982">
          <cell r="E982">
            <v>145507874</v>
          </cell>
          <cell r="G982"/>
          <cell r="H982"/>
        </row>
        <row r="983">
          <cell r="E983">
            <v>145507878</v>
          </cell>
          <cell r="G983" t="str">
            <v>MRSU8837514</v>
          </cell>
          <cell r="H983" t="str">
            <v>ML-VN1373065</v>
          </cell>
        </row>
        <row r="984">
          <cell r="E984">
            <v>145507880</v>
          </cell>
          <cell r="G984"/>
          <cell r="H984"/>
        </row>
        <row r="985">
          <cell r="E985">
            <v>145357196</v>
          </cell>
          <cell r="G985" t="str">
            <v>CAAU9185727</v>
          </cell>
          <cell r="H985" t="str">
            <v>ML-VN1368243</v>
          </cell>
        </row>
        <row r="986">
          <cell r="E986">
            <v>145368207</v>
          </cell>
          <cell r="G986" t="str">
            <v>MRSU9011321</v>
          </cell>
          <cell r="H986" t="str">
            <v>ML-VN1302627</v>
          </cell>
        </row>
        <row r="987">
          <cell r="E987">
            <v>145397243</v>
          </cell>
          <cell r="G987" t="str">
            <v>MRSU8613469</v>
          </cell>
          <cell r="H987" t="str">
            <v>ML-VN1211134</v>
          </cell>
        </row>
        <row r="988">
          <cell r="E988">
            <v>145463973</v>
          </cell>
          <cell r="G988" t="str">
            <v>MRSU9386797</v>
          </cell>
          <cell r="H988" t="str">
            <v>ML-VN1211103</v>
          </cell>
        </row>
        <row r="989">
          <cell r="E989">
            <v>145463974</v>
          </cell>
          <cell r="G989" t="str">
            <v>MRSU8993327</v>
          </cell>
          <cell r="H989" t="str">
            <v>ML-VN1294249</v>
          </cell>
        </row>
        <row r="990">
          <cell r="E990">
            <v>145465645</v>
          </cell>
          <cell r="G990" t="str">
            <v>AMPU8002359</v>
          </cell>
          <cell r="H990" t="str">
            <v>VNSGN2538286</v>
          </cell>
        </row>
        <row r="991">
          <cell r="E991">
            <v>145465040</v>
          </cell>
          <cell r="G991"/>
          <cell r="H991"/>
        </row>
        <row r="992">
          <cell r="E992">
            <v>145475593</v>
          </cell>
          <cell r="G992" t="str">
            <v>SUZU4030890</v>
          </cell>
          <cell r="H992" t="str">
            <v>VNSGN2604486</v>
          </cell>
        </row>
        <row r="993">
          <cell r="E993">
            <v>145475602</v>
          </cell>
          <cell r="G993"/>
          <cell r="H993"/>
        </row>
        <row r="994">
          <cell r="E994">
            <v>145492786</v>
          </cell>
          <cell r="G994" t="str">
            <v>FFAU5928330</v>
          </cell>
          <cell r="H994" t="str">
            <v>VNSGN2538261</v>
          </cell>
        </row>
        <row r="995">
          <cell r="E995">
            <v>145482591</v>
          </cell>
          <cell r="G995"/>
          <cell r="H995"/>
        </row>
        <row r="996">
          <cell r="E996">
            <v>145482632</v>
          </cell>
          <cell r="G996" t="str">
            <v>CIPU5134020</v>
          </cell>
          <cell r="H996" t="str">
            <v>VNSGN2538285</v>
          </cell>
        </row>
        <row r="997">
          <cell r="E997">
            <v>145417129</v>
          </cell>
          <cell r="G997" t="str">
            <v>SUZU4033138</v>
          </cell>
          <cell r="H997" t="str">
            <v>VNSGN2604487</v>
          </cell>
        </row>
        <row r="998">
          <cell r="E998">
            <v>145417545</v>
          </cell>
          <cell r="G998"/>
          <cell r="H998"/>
        </row>
        <row r="999">
          <cell r="E999">
            <v>145474281</v>
          </cell>
          <cell r="G999" t="str">
            <v>NWSU4222452</v>
          </cell>
          <cell r="H999" t="str">
            <v>VNSGN2604328</v>
          </cell>
        </row>
        <row r="1000">
          <cell r="E1000">
            <v>145482581</v>
          </cell>
          <cell r="G1000"/>
          <cell r="H1000"/>
        </row>
        <row r="1001">
          <cell r="E1001">
            <v>145465491</v>
          </cell>
          <cell r="G1001"/>
          <cell r="H1001"/>
        </row>
        <row r="1002">
          <cell r="E1002">
            <v>145440353</v>
          </cell>
          <cell r="G1002" t="str">
            <v>NWSU4223593</v>
          </cell>
          <cell r="H1002" t="str">
            <v>VNSGN2604326</v>
          </cell>
        </row>
        <row r="1003">
          <cell r="E1003">
            <v>145440360</v>
          </cell>
          <cell r="G1003" t="str">
            <v>CIPU5163693</v>
          </cell>
          <cell r="H1003" t="str">
            <v>VNSGN2538283</v>
          </cell>
        </row>
        <row r="1004">
          <cell r="E1004">
            <v>145482538</v>
          </cell>
          <cell r="G1004" t="str">
            <v>NWSU4223274</v>
          </cell>
          <cell r="H1004" t="str">
            <v>VNSGN2604317</v>
          </cell>
        </row>
        <row r="1005">
          <cell r="E1005">
            <v>145482561</v>
          </cell>
          <cell r="G1005" t="str">
            <v>NWSU4222663</v>
          </cell>
          <cell r="H1005" t="str">
            <v>VNSGN2604321</v>
          </cell>
        </row>
        <row r="1006">
          <cell r="E1006">
            <v>145482574</v>
          </cell>
          <cell r="G1006" t="str">
            <v>NWSU4222534</v>
          </cell>
          <cell r="H1006" t="str">
            <v>VNSGN2604327</v>
          </cell>
        </row>
        <row r="1007">
          <cell r="E1007">
            <v>145482641</v>
          </cell>
          <cell r="G1007" t="str">
            <v>REGU5264679</v>
          </cell>
          <cell r="H1007" t="str">
            <v>VNSGN2538284</v>
          </cell>
        </row>
        <row r="1008">
          <cell r="E1008">
            <v>145482701</v>
          </cell>
          <cell r="G1008" t="str">
            <v>NWSU4222766</v>
          </cell>
          <cell r="H1008" t="str">
            <v>VNSGN2604323</v>
          </cell>
        </row>
        <row r="1009">
          <cell r="E1009">
            <v>145368163</v>
          </cell>
          <cell r="G1009" t="str">
            <v>MRSU8365531</v>
          </cell>
          <cell r="H1009" t="str">
            <v>ML-VN1318505</v>
          </cell>
        </row>
        <row r="1010">
          <cell r="E1010">
            <v>145368194</v>
          </cell>
          <cell r="G1010"/>
          <cell r="H1010"/>
        </row>
        <row r="1011">
          <cell r="E1011">
            <v>145515946</v>
          </cell>
          <cell r="G1011"/>
          <cell r="H1011"/>
        </row>
        <row r="1012">
          <cell r="E1012">
            <v>145368206</v>
          </cell>
          <cell r="G1012"/>
          <cell r="H1012"/>
        </row>
        <row r="1013">
          <cell r="E1013">
            <v>145368208</v>
          </cell>
          <cell r="G1013"/>
          <cell r="H1013"/>
        </row>
        <row r="1014">
          <cell r="E1014">
            <v>145489516</v>
          </cell>
          <cell r="G1014" t="str">
            <v>CAAU6364499</v>
          </cell>
          <cell r="H1014" t="str">
            <v>ML-VN1318439</v>
          </cell>
        </row>
        <row r="1015">
          <cell r="E1015">
            <v>145489519</v>
          </cell>
          <cell r="G1015" t="str">
            <v>GAOU7067856</v>
          </cell>
          <cell r="H1015" t="str">
            <v>ML-VN1373105</v>
          </cell>
        </row>
        <row r="1016">
          <cell r="E1016">
            <v>145453714</v>
          </cell>
          <cell r="G1016" t="str">
            <v>TXGU4089674</v>
          </cell>
          <cell r="H1016" t="str">
            <v>EMCDDV5005</v>
          </cell>
        </row>
        <row r="1017">
          <cell r="E1017">
            <v>145462702</v>
          </cell>
          <cell r="G1017"/>
          <cell r="H1017"/>
        </row>
        <row r="1018">
          <cell r="E1018">
            <v>145454496</v>
          </cell>
          <cell r="G1018"/>
          <cell r="H1018"/>
        </row>
        <row r="1019">
          <cell r="E1019">
            <v>145453715</v>
          </cell>
          <cell r="G1019"/>
          <cell r="H1019"/>
        </row>
        <row r="1020">
          <cell r="E1020">
            <v>145453712</v>
          </cell>
          <cell r="G1020"/>
          <cell r="H1020"/>
        </row>
        <row r="1021">
          <cell r="E1021">
            <v>145471590</v>
          </cell>
          <cell r="G1021" t="str">
            <v>EGSU9771448</v>
          </cell>
          <cell r="H1021" t="str">
            <v>EMCDDV7425</v>
          </cell>
        </row>
        <row r="1022">
          <cell r="E1022">
            <v>145473777</v>
          </cell>
          <cell r="G1022"/>
          <cell r="H1022"/>
        </row>
        <row r="1023">
          <cell r="E1023">
            <v>145525288</v>
          </cell>
          <cell r="G1023"/>
          <cell r="H1023"/>
        </row>
        <row r="1024">
          <cell r="E1024">
            <v>145471586</v>
          </cell>
          <cell r="G1024"/>
          <cell r="H1024"/>
        </row>
        <row r="1025">
          <cell r="E1025">
            <v>145471584</v>
          </cell>
          <cell r="G1025"/>
          <cell r="H1025"/>
        </row>
        <row r="1026">
          <cell r="E1026">
            <v>145376654</v>
          </cell>
          <cell r="G1026" t="str">
            <v>TXGU7391420</v>
          </cell>
          <cell r="H1026" t="str">
            <v>EMCDDT4295</v>
          </cell>
        </row>
        <row r="1027">
          <cell r="E1027">
            <v>145415498</v>
          </cell>
          <cell r="G1027" t="str">
            <v>FFAU4990115</v>
          </cell>
          <cell r="H1027" t="str">
            <v>EMCDDV7025</v>
          </cell>
        </row>
        <row r="1028">
          <cell r="E1028">
            <v>145453718</v>
          </cell>
          <cell r="G1028" t="str">
            <v>EGSU3777346</v>
          </cell>
          <cell r="H1028" t="str">
            <v>EMCDBZ3135</v>
          </cell>
        </row>
        <row r="1029">
          <cell r="E1029">
            <v>145473770</v>
          </cell>
          <cell r="G1029" t="str">
            <v>TXGU5803739</v>
          </cell>
          <cell r="H1029" t="str">
            <v>EMCDDV6225</v>
          </cell>
        </row>
        <row r="1030">
          <cell r="E1030">
            <v>145445794</v>
          </cell>
          <cell r="G1030" t="str">
            <v>EITU9549361</v>
          </cell>
          <cell r="H1030" t="str">
            <v>EMCDDP8805</v>
          </cell>
        </row>
        <row r="1031">
          <cell r="E1031">
            <v>145456753</v>
          </cell>
          <cell r="G1031" t="str">
            <v>FFAU6900609</v>
          </cell>
          <cell r="H1031">
            <v>32219270</v>
          </cell>
        </row>
        <row r="1032">
          <cell r="E1032">
            <v>145482659</v>
          </cell>
          <cell r="G1032" t="str">
            <v>CSNU8733745</v>
          </cell>
          <cell r="H1032">
            <v>32219198</v>
          </cell>
        </row>
        <row r="1033">
          <cell r="E1033">
            <v>145418703</v>
          </cell>
          <cell r="G1033" t="str">
            <v>EITU0559590</v>
          </cell>
          <cell r="H1033" t="str">
            <v>EMCCVY4465</v>
          </cell>
        </row>
        <row r="1034">
          <cell r="E1034">
            <v>145418721</v>
          </cell>
          <cell r="G1034"/>
          <cell r="H1034"/>
        </row>
        <row r="1035">
          <cell r="E1035">
            <v>145386735</v>
          </cell>
          <cell r="G1035" t="str">
            <v>TRHU5420577</v>
          </cell>
          <cell r="H1035">
            <v>32219106</v>
          </cell>
        </row>
        <row r="1036">
          <cell r="E1036">
            <v>145397309</v>
          </cell>
          <cell r="G1036" t="str">
            <v>CSNU8690664</v>
          </cell>
          <cell r="H1036">
            <v>32219134</v>
          </cell>
        </row>
        <row r="1037">
          <cell r="E1037">
            <v>145476905</v>
          </cell>
          <cell r="G1037" t="str">
            <v>ONEU1701336</v>
          </cell>
          <cell r="H1037" t="str">
            <v>VN46174AP</v>
          </cell>
        </row>
        <row r="1038">
          <cell r="E1038">
            <v>145476924</v>
          </cell>
          <cell r="G1038"/>
          <cell r="H1038"/>
        </row>
        <row r="1039">
          <cell r="E1039">
            <v>145476944</v>
          </cell>
          <cell r="G1039"/>
          <cell r="H1039"/>
        </row>
        <row r="1040">
          <cell r="E1040">
            <v>145508912</v>
          </cell>
          <cell r="G1040" t="str">
            <v>EGSU1708602</v>
          </cell>
          <cell r="H1040" t="str">
            <v>EMCDDT8045</v>
          </cell>
        </row>
        <row r="1041">
          <cell r="E1041">
            <v>145407946</v>
          </cell>
          <cell r="G1041" t="str">
            <v>EGSU1525005</v>
          </cell>
          <cell r="H1041" t="str">
            <v>EMCCYB4895</v>
          </cell>
        </row>
        <row r="1042">
          <cell r="E1042">
            <v>145407954</v>
          </cell>
          <cell r="G1042"/>
          <cell r="H1042"/>
        </row>
        <row r="1043">
          <cell r="E1043">
            <v>145129162</v>
          </cell>
          <cell r="G1043" t="str">
            <v>UETU8467539</v>
          </cell>
          <cell r="H1043" t="str">
            <v>ML-VN1318430</v>
          </cell>
        </row>
        <row r="1044">
          <cell r="E1044">
            <v>145390803</v>
          </cell>
          <cell r="G1044"/>
          <cell r="H1044"/>
        </row>
        <row r="1045">
          <cell r="E1045">
            <v>145426559</v>
          </cell>
          <cell r="G1045" t="str">
            <v>MRSU9383118</v>
          </cell>
          <cell r="H1045" t="str">
            <v>ML-VN1318583</v>
          </cell>
        </row>
        <row r="1046">
          <cell r="E1046">
            <v>145435556</v>
          </cell>
          <cell r="G1046"/>
          <cell r="H1046"/>
        </row>
        <row r="1047">
          <cell r="E1047">
            <v>145440508</v>
          </cell>
          <cell r="G1047" t="str">
            <v>MRSU8478559</v>
          </cell>
          <cell r="H1047" t="str">
            <v>ML-VN1318574</v>
          </cell>
        </row>
        <row r="1048">
          <cell r="E1048">
            <v>145390950</v>
          </cell>
          <cell r="G1048"/>
          <cell r="H1048"/>
        </row>
        <row r="1049">
          <cell r="E1049">
            <v>145475567</v>
          </cell>
          <cell r="G1049" t="str">
            <v>MRSU8613216</v>
          </cell>
          <cell r="H1049" t="str">
            <v>ML-VN1294389</v>
          </cell>
        </row>
        <row r="1050">
          <cell r="E1050">
            <v>145475577</v>
          </cell>
          <cell r="G1050"/>
          <cell r="H1050"/>
        </row>
        <row r="1051">
          <cell r="E1051">
            <v>145453226</v>
          </cell>
          <cell r="G1051" t="str">
            <v>MRSU8070572</v>
          </cell>
          <cell r="H1051" t="str">
            <v>ML-VN1373028</v>
          </cell>
        </row>
        <row r="1052">
          <cell r="E1052">
            <v>145420001</v>
          </cell>
          <cell r="G1052"/>
          <cell r="H1052"/>
        </row>
        <row r="1053">
          <cell r="E1053">
            <v>145416018</v>
          </cell>
          <cell r="G1053"/>
          <cell r="H1053"/>
        </row>
        <row r="1054">
          <cell r="E1054">
            <v>145419609</v>
          </cell>
          <cell r="G1054"/>
          <cell r="H1054"/>
        </row>
        <row r="1055">
          <cell r="E1055">
            <v>145390861</v>
          </cell>
          <cell r="G1055" t="str">
            <v>MRSU9027225</v>
          </cell>
          <cell r="H1055" t="str">
            <v>ML-VN1294243</v>
          </cell>
        </row>
        <row r="1056">
          <cell r="E1056">
            <v>145390943</v>
          </cell>
          <cell r="G1056" t="str">
            <v>MRSU9386903</v>
          </cell>
          <cell r="H1056" t="str">
            <v>ML-VN1373068</v>
          </cell>
        </row>
        <row r="1057">
          <cell r="E1057">
            <v>145533095</v>
          </cell>
          <cell r="G1057" t="str">
            <v>MRSU8624993</v>
          </cell>
          <cell r="H1057" t="str">
            <v>ML-VN1275283</v>
          </cell>
        </row>
        <row r="1058">
          <cell r="E1058">
            <v>145419405</v>
          </cell>
        </row>
        <row r="1059">
          <cell r="E1059">
            <v>145386763</v>
          </cell>
          <cell r="G1059" t="str">
            <v>EGHU3828563</v>
          </cell>
          <cell r="H1059" t="str">
            <v>EMCCVY2655</v>
          </cell>
        </row>
        <row r="1060">
          <cell r="E1060">
            <v>145397217</v>
          </cell>
          <cell r="G1060" t="str">
            <v>CAAU7046620</v>
          </cell>
          <cell r="H1060" t="str">
            <v>ML-VN1324007</v>
          </cell>
        </row>
        <row r="1061">
          <cell r="E1061">
            <v>145507960</v>
          </cell>
          <cell r="G1061" t="str">
            <v>EGSU1245004</v>
          </cell>
          <cell r="H1061" t="str">
            <v>EMCDDT9945</v>
          </cell>
        </row>
        <row r="1062">
          <cell r="E1062">
            <v>145507964</v>
          </cell>
        </row>
        <row r="1063">
          <cell r="E1063">
            <v>145397321</v>
          </cell>
          <cell r="G1063" t="str">
            <v>EGSU9807725</v>
          </cell>
          <cell r="H1063" t="str">
            <v>EMCDDT7565</v>
          </cell>
        </row>
        <row r="1064">
          <cell r="E1064">
            <v>145406474</v>
          </cell>
          <cell r="G1064" t="str">
            <v>TXGU5297250</v>
          </cell>
          <cell r="H1064" t="str">
            <v>EMCDDT7985</v>
          </cell>
        </row>
        <row r="1065">
          <cell r="E1065">
            <v>145406536</v>
          </cell>
          <cell r="G1065" t="str">
            <v>EGSU9548774</v>
          </cell>
          <cell r="H1065" t="str">
            <v>EMCDDT7655</v>
          </cell>
        </row>
        <row r="1066">
          <cell r="E1066">
            <v>145397314</v>
          </cell>
          <cell r="G1066" t="str">
            <v>EGSU6540912</v>
          </cell>
          <cell r="H1066" t="str">
            <v>EMCDDT7775</v>
          </cell>
        </row>
        <row r="1067">
          <cell r="E1067">
            <v>145397252</v>
          </cell>
          <cell r="G1067" t="str">
            <v>EGSU1821521</v>
          </cell>
          <cell r="H1067" t="str">
            <v>EMCDDT9905</v>
          </cell>
        </row>
        <row r="1068">
          <cell r="E1068">
            <v>145406538</v>
          </cell>
          <cell r="G1068" t="str">
            <v>EGSU1093200</v>
          </cell>
          <cell r="H1068" t="str">
            <v>EMCDDT7795</v>
          </cell>
        </row>
        <row r="1069">
          <cell r="E1069">
            <v>145406541</v>
          </cell>
          <cell r="G1069" t="str">
            <v>EGSU1887107</v>
          </cell>
          <cell r="H1069" t="str">
            <v>EMCDDT9915</v>
          </cell>
        </row>
        <row r="1070">
          <cell r="E1070">
            <v>145406548</v>
          </cell>
          <cell r="G1070" t="str">
            <v>EGSU6214731</v>
          </cell>
          <cell r="H1070" t="str">
            <v>EMCDDT8425</v>
          </cell>
        </row>
        <row r="1071">
          <cell r="E1071">
            <v>145406551</v>
          </cell>
          <cell r="G1071" t="str">
            <v>EGSU9556379</v>
          </cell>
          <cell r="H1071" t="str">
            <v>EMCDDT7785</v>
          </cell>
        </row>
        <row r="1072">
          <cell r="E1072">
            <v>145406555</v>
          </cell>
          <cell r="G1072" t="str">
            <v>TXGU7471090</v>
          </cell>
          <cell r="H1072" t="str">
            <v>EMCDDT9485</v>
          </cell>
        </row>
        <row r="1073">
          <cell r="E1073">
            <v>145406589</v>
          </cell>
          <cell r="G1073" t="str">
            <v>TXGU8320190</v>
          </cell>
          <cell r="H1073" t="str">
            <v>EMCDDT9395</v>
          </cell>
        </row>
        <row r="1074">
          <cell r="E1074">
            <v>145445200</v>
          </cell>
          <cell r="G1074" t="str">
            <v>EMCU6367310</v>
          </cell>
          <cell r="H1074" t="str">
            <v>EMCCVY3265</v>
          </cell>
        </row>
        <row r="1075">
          <cell r="E1075">
            <v>145445213</v>
          </cell>
          <cell r="G1075" t="str">
            <v>EGSU6551898</v>
          </cell>
          <cell r="H1075" t="str">
            <v>EMCDDT9725</v>
          </cell>
        </row>
        <row r="1076">
          <cell r="E1076">
            <v>145463969</v>
          </cell>
          <cell r="G1076" t="str">
            <v>EGSU1160273</v>
          </cell>
          <cell r="H1076" t="str">
            <v>EMCDDT9385</v>
          </cell>
        </row>
        <row r="1077">
          <cell r="E1077">
            <v>145368236</v>
          </cell>
          <cell r="G1077" t="str">
            <v>EGSU1121364</v>
          </cell>
          <cell r="H1077" t="str">
            <v>EMCDDT9425</v>
          </cell>
        </row>
        <row r="1078">
          <cell r="E1078">
            <v>145498611</v>
          </cell>
          <cell r="G1078" t="str">
            <v>EGSU3724032</v>
          </cell>
          <cell r="H1078" t="str">
            <v>EMCDDT3115</v>
          </cell>
        </row>
        <row r="1079">
          <cell r="E1079">
            <v>145491245</v>
          </cell>
          <cell r="H1079"/>
        </row>
        <row r="1080">
          <cell r="E1080">
            <v>145490018</v>
          </cell>
          <cell r="G1080" t="str">
            <v>EGSU6165426</v>
          </cell>
          <cell r="H1080" t="str">
            <v>EMCDDT3685</v>
          </cell>
        </row>
        <row r="1081">
          <cell r="E1081">
            <v>145490029</v>
          </cell>
          <cell r="G1081" t="str">
            <v>EITU9537669</v>
          </cell>
          <cell r="H1081" t="str">
            <v>EMCDDT4255</v>
          </cell>
        </row>
        <row r="1082">
          <cell r="E1082">
            <v>145368219</v>
          </cell>
          <cell r="G1082" t="str">
            <v>EGSU9540217</v>
          </cell>
          <cell r="H1082" t="str">
            <v>EMCDDT4835</v>
          </cell>
        </row>
        <row r="1083">
          <cell r="E1083">
            <v>145347627</v>
          </cell>
          <cell r="H1083"/>
        </row>
        <row r="1084">
          <cell r="E1084">
            <v>145234941</v>
          </cell>
          <cell r="G1084" t="str">
            <v>TIIU4508416</v>
          </cell>
          <cell r="H1084" t="str">
            <v>EMCDDT9535</v>
          </cell>
        </row>
        <row r="1085">
          <cell r="E1085">
            <v>145242870</v>
          </cell>
          <cell r="H1085"/>
        </row>
        <row r="1086">
          <cell r="E1086">
            <v>145242873</v>
          </cell>
          <cell r="H1086"/>
        </row>
        <row r="1087">
          <cell r="E1087">
            <v>145261085</v>
          </cell>
          <cell r="G1087" t="str">
            <v>EGSU6216776</v>
          </cell>
          <cell r="H1087" t="str">
            <v>EMCDDP4895</v>
          </cell>
        </row>
        <row r="1088">
          <cell r="E1088">
            <v>145261089</v>
          </cell>
          <cell r="H1088"/>
        </row>
        <row r="1089">
          <cell r="E1089">
            <v>145386948</v>
          </cell>
          <cell r="H1089"/>
        </row>
        <row r="1090">
          <cell r="E1090">
            <v>145368228</v>
          </cell>
          <cell r="G1090" t="str">
            <v>EITU9547559</v>
          </cell>
          <cell r="H1090" t="str">
            <v>EMCDDP4975</v>
          </cell>
        </row>
        <row r="1091">
          <cell r="E1091">
            <v>145368230</v>
          </cell>
          <cell r="H1091"/>
        </row>
        <row r="1092">
          <cell r="E1092">
            <v>145386835</v>
          </cell>
          <cell r="G1092" t="str">
            <v>EGSU9589650</v>
          </cell>
          <cell r="H1092" t="str">
            <v>EMCDDT8025</v>
          </cell>
        </row>
        <row r="1093">
          <cell r="E1093">
            <v>145386727</v>
          </cell>
          <cell r="H1093"/>
        </row>
        <row r="1094">
          <cell r="E1094">
            <v>145397156</v>
          </cell>
          <cell r="G1094" t="str">
            <v>EITU9319029</v>
          </cell>
          <cell r="H1094" t="str">
            <v>EMCDDT7695</v>
          </cell>
        </row>
        <row r="1095">
          <cell r="E1095">
            <v>145397169</v>
          </cell>
          <cell r="H1095"/>
        </row>
        <row r="1096">
          <cell r="E1096">
            <v>145507882</v>
          </cell>
          <cell r="G1096" t="str">
            <v>EGSU9615321</v>
          </cell>
          <cell r="H1096" t="str">
            <v>EMCDDN5585</v>
          </cell>
        </row>
        <row r="1097">
          <cell r="E1097">
            <v>145507885</v>
          </cell>
          <cell r="H1097"/>
        </row>
        <row r="1098">
          <cell r="E1098">
            <v>145507893</v>
          </cell>
          <cell r="G1098" t="str">
            <v>EITU9547570</v>
          </cell>
          <cell r="H1098" t="str">
            <v>EMCDDT9935</v>
          </cell>
        </row>
        <row r="1099">
          <cell r="E1099">
            <v>145507896</v>
          </cell>
          <cell r="H1099"/>
        </row>
        <row r="1100">
          <cell r="E1100">
            <v>145507903</v>
          </cell>
          <cell r="G1100" t="str">
            <v>EGSU9362455</v>
          </cell>
          <cell r="H1100" t="str">
            <v>EMCDDN5565</v>
          </cell>
        </row>
        <row r="1101">
          <cell r="E1101">
            <v>145507906</v>
          </cell>
          <cell r="H1101"/>
        </row>
        <row r="1102">
          <cell r="E1102">
            <v>145507908</v>
          </cell>
          <cell r="H1102"/>
        </row>
        <row r="1103">
          <cell r="E1103">
            <v>145507902</v>
          </cell>
          <cell r="G1103" t="str">
            <v>EGSU6234002</v>
          </cell>
          <cell r="H1103" t="str">
            <v>EMCDDT7915</v>
          </cell>
        </row>
        <row r="1104">
          <cell r="E1104">
            <v>145507909</v>
          </cell>
          <cell r="H1104"/>
        </row>
        <row r="1105">
          <cell r="E1105">
            <v>145507913</v>
          </cell>
          <cell r="G1105" t="str">
            <v>EGSU1481870</v>
          </cell>
          <cell r="H1105" t="str">
            <v>EMCDDT7615</v>
          </cell>
        </row>
        <row r="1106">
          <cell r="E1106">
            <v>145507914</v>
          </cell>
          <cell r="H1106"/>
        </row>
        <row r="1107">
          <cell r="E1107">
            <v>145507918</v>
          </cell>
          <cell r="G1107" t="str">
            <v>EGSU6544693</v>
          </cell>
          <cell r="H1107" t="str">
            <v>EMCDDT8085</v>
          </cell>
        </row>
        <row r="1108">
          <cell r="E1108">
            <v>145507919</v>
          </cell>
          <cell r="H1108"/>
        </row>
        <row r="1109">
          <cell r="E1109">
            <v>145507920</v>
          </cell>
          <cell r="G1109" t="str">
            <v>TIIU5045677</v>
          </cell>
          <cell r="H1109" t="str">
            <v>EMCCYJ7425</v>
          </cell>
        </row>
        <row r="1110">
          <cell r="E1110">
            <v>145507924</v>
          </cell>
          <cell r="H1110"/>
        </row>
        <row r="1111">
          <cell r="E1111">
            <v>145507926</v>
          </cell>
          <cell r="G1111" t="str">
            <v>EGSU1645741</v>
          </cell>
          <cell r="H1111" t="str">
            <v>EMCDDT7595</v>
          </cell>
        </row>
        <row r="1112">
          <cell r="E1112">
            <v>145507929</v>
          </cell>
          <cell r="H1112"/>
        </row>
        <row r="1113">
          <cell r="E1113">
            <v>145507931</v>
          </cell>
          <cell r="G1113" t="str">
            <v>EITU9525713</v>
          </cell>
          <cell r="H1113" t="str">
            <v>EMCDDT7805</v>
          </cell>
        </row>
        <row r="1114">
          <cell r="E1114">
            <v>145507933</v>
          </cell>
          <cell r="H1114"/>
        </row>
        <row r="1115">
          <cell r="E1115">
            <v>145507936</v>
          </cell>
          <cell r="G1115" t="str">
            <v>EGSU9433311</v>
          </cell>
          <cell r="H1115" t="str">
            <v>EMCDBW8225</v>
          </cell>
        </row>
        <row r="1116">
          <cell r="E1116">
            <v>145507939</v>
          </cell>
          <cell r="H1116"/>
        </row>
        <row r="1117">
          <cell r="E1117">
            <v>145507942</v>
          </cell>
          <cell r="G1117" t="str">
            <v>EITU9533025</v>
          </cell>
          <cell r="H1117" t="str">
            <v>EMCDDT7825</v>
          </cell>
        </row>
        <row r="1118">
          <cell r="E1118">
            <v>145507943</v>
          </cell>
          <cell r="H1118"/>
        </row>
        <row r="1119">
          <cell r="E1119">
            <v>145507955</v>
          </cell>
          <cell r="G1119" t="str">
            <v>EGSU9698007</v>
          </cell>
          <cell r="H1119" t="str">
            <v>EMCDDT7545</v>
          </cell>
        </row>
        <row r="1120">
          <cell r="E1120">
            <v>145507959</v>
          </cell>
          <cell r="H1120"/>
        </row>
        <row r="1121">
          <cell r="E1121">
            <v>145507968</v>
          </cell>
          <cell r="G1121" t="str">
            <v>EGSU1210570</v>
          </cell>
          <cell r="H1121" t="str">
            <v>EMCDDT8055</v>
          </cell>
        </row>
        <row r="1122">
          <cell r="E1122">
            <v>145507970</v>
          </cell>
          <cell r="H1122"/>
        </row>
        <row r="1123">
          <cell r="E1123">
            <v>145386931</v>
          </cell>
          <cell r="G1123" t="str">
            <v>EGSU6255514</v>
          </cell>
          <cell r="H1123" t="str">
            <v>EMCCYJ6915</v>
          </cell>
        </row>
        <row r="1124">
          <cell r="E1124">
            <v>145490158</v>
          </cell>
          <cell r="G1124" t="str">
            <v>EGSU6548045</v>
          </cell>
          <cell r="H1124" t="str">
            <v>EMCCYG6655</v>
          </cell>
        </row>
        <row r="1125">
          <cell r="E1125">
            <v>145434406</v>
          </cell>
        </row>
        <row r="1126">
          <cell r="E1126">
            <v>145490016</v>
          </cell>
          <cell r="G1126" t="str">
            <v>EGSU6204800</v>
          </cell>
          <cell r="H1126" t="str">
            <v>EMCCYG6025</v>
          </cell>
        </row>
        <row r="1127">
          <cell r="E1127">
            <v>145490024</v>
          </cell>
        </row>
        <row r="1128">
          <cell r="E1128">
            <v>145481368</v>
          </cell>
          <cell r="G1128" t="str">
            <v>EGSU6549720</v>
          </cell>
          <cell r="H1128" t="str">
            <v>EMCCYG5675</v>
          </cell>
        </row>
        <row r="1129">
          <cell r="E1129">
            <v>145482538</v>
          </cell>
          <cell r="G1129" t="str">
            <v>MRSU9294577</v>
          </cell>
          <cell r="H1129" t="str">
            <v>ML-VN1332111</v>
          </cell>
        </row>
        <row r="1130">
          <cell r="E1130">
            <v>145418729</v>
          </cell>
          <cell r="G1130" t="str">
            <v>FANU3313108</v>
          </cell>
          <cell r="H1130" t="str">
            <v>HLC3302677</v>
          </cell>
        </row>
        <row r="1131">
          <cell r="E1131">
            <v>145536835</v>
          </cell>
          <cell r="G1131" t="str">
            <v>EITU9578605</v>
          </cell>
          <cell r="H1131" t="str">
            <v>EMCDBY2585</v>
          </cell>
        </row>
        <row r="1132">
          <cell r="E1132">
            <v>145386983</v>
          </cell>
          <cell r="G1132" t="str">
            <v>CIPU5159435</v>
          </cell>
          <cell r="H1132" t="str">
            <v>VNSGN2548876</v>
          </cell>
        </row>
        <row r="1133">
          <cell r="E1133">
            <v>145406576</v>
          </cell>
          <cell r="G1133" t="str">
            <v>REGU5159760</v>
          </cell>
          <cell r="H1133" t="str">
            <v>VNSGN2548869</v>
          </cell>
        </row>
        <row r="1134">
          <cell r="E1134">
            <v>145397325</v>
          </cell>
          <cell r="G1134" t="str">
            <v>OOCU9641407</v>
          </cell>
          <cell r="H1134">
            <v>32219176</v>
          </cell>
        </row>
        <row r="1135">
          <cell r="E1135">
            <v>145445208</v>
          </cell>
          <cell r="G1135" t="str">
            <v>REGU5136934</v>
          </cell>
          <cell r="H1135" t="str">
            <v>VNSGN2546828</v>
          </cell>
        </row>
        <row r="1136">
          <cell r="E1136">
            <v>145463906</v>
          </cell>
        </row>
        <row r="1137">
          <cell r="E1137">
            <v>145507946</v>
          </cell>
          <cell r="G1137" t="str">
            <v>REGU5151970</v>
          </cell>
          <cell r="H1137" t="str">
            <v>VNSGN2536440</v>
          </cell>
        </row>
        <row r="1138">
          <cell r="E1138">
            <v>145507952</v>
          </cell>
          <cell r="G1138"/>
        </row>
        <row r="1139">
          <cell r="E1139">
            <v>145507975</v>
          </cell>
          <cell r="G1139" t="str">
            <v>REGU5136404</v>
          </cell>
          <cell r="H1139" t="str">
            <v>VNSGN2547818</v>
          </cell>
        </row>
        <row r="1140">
          <cell r="E1140">
            <v>145507982</v>
          </cell>
        </row>
        <row r="1141">
          <cell r="E1141">
            <v>145507987</v>
          </cell>
          <cell r="G1141" t="str">
            <v>FFAU6382515</v>
          </cell>
          <cell r="H1141" t="str">
            <v>VNSGN2536435</v>
          </cell>
        </row>
        <row r="1142">
          <cell r="E1142">
            <v>145507988</v>
          </cell>
        </row>
        <row r="1143">
          <cell r="E1143">
            <v>145507993</v>
          </cell>
        </row>
        <row r="1144">
          <cell r="E1144">
            <v>145507917</v>
          </cell>
        </row>
        <row r="1145">
          <cell r="E1145">
            <v>145507999</v>
          </cell>
          <cell r="G1145" t="str">
            <v>REGU5192413</v>
          </cell>
          <cell r="H1145" t="str">
            <v>VNSGN2536439</v>
          </cell>
        </row>
        <row r="1146">
          <cell r="E1146">
            <v>145508004</v>
          </cell>
        </row>
        <row r="1147">
          <cell r="E1147">
            <v>145524515</v>
          </cell>
          <cell r="G1147" t="str">
            <v>TXGU8256851</v>
          </cell>
          <cell r="H1147" t="str">
            <v>VNSGN2536436</v>
          </cell>
        </row>
        <row r="1148">
          <cell r="E1148">
            <v>145541303</v>
          </cell>
        </row>
        <row r="1149">
          <cell r="E1149">
            <v>145386955</v>
          </cell>
        </row>
        <row r="1150">
          <cell r="E1150">
            <v>145397329</v>
          </cell>
          <cell r="G1150" t="str">
            <v>CAAU7665326</v>
          </cell>
          <cell r="H1150" t="str">
            <v>VNSGN2608206</v>
          </cell>
        </row>
        <row r="1151">
          <cell r="E1151">
            <v>145368126</v>
          </cell>
          <cell r="G1151" t="str">
            <v>REGU5193153</v>
          </cell>
          <cell r="H1151" t="str">
            <v>VNSGN2608204</v>
          </cell>
        </row>
        <row r="1152">
          <cell r="E1152">
            <v>145368159</v>
          </cell>
          <cell r="G1152" t="str">
            <v>REGU5159668</v>
          </cell>
          <cell r="H1152" t="str">
            <v>VNSGN2604313</v>
          </cell>
        </row>
        <row r="1153">
          <cell r="E1153">
            <v>145337913</v>
          </cell>
          <cell r="G1153" t="str">
            <v>TGBU7907489</v>
          </cell>
          <cell r="H1153" t="str">
            <v>VNSGN2546826</v>
          </cell>
        </row>
        <row r="1154">
          <cell r="E1154">
            <v>145368127</v>
          </cell>
          <cell r="G1154" t="str">
            <v>FFAU6382114</v>
          </cell>
          <cell r="H1154" t="str">
            <v>VNSGN2602635</v>
          </cell>
        </row>
        <row r="1155">
          <cell r="E1155">
            <v>145368138</v>
          </cell>
          <cell r="G1155" t="str">
            <v>REGU5177825</v>
          </cell>
          <cell r="H1155" t="str">
            <v>VNSGN2536432</v>
          </cell>
        </row>
        <row r="1156">
          <cell r="E1156">
            <v>145368139</v>
          </cell>
          <cell r="G1156"/>
          <cell r="H1156"/>
        </row>
        <row r="1157">
          <cell r="E1157">
            <v>145406578</v>
          </cell>
          <cell r="G1157"/>
          <cell r="H1157"/>
        </row>
        <row r="1158">
          <cell r="E1158">
            <v>145426309</v>
          </cell>
          <cell r="G1158"/>
          <cell r="H1158"/>
        </row>
        <row r="1159">
          <cell r="E1159">
            <v>145426315</v>
          </cell>
          <cell r="G1159"/>
          <cell r="H1159"/>
        </row>
        <row r="1160">
          <cell r="E1160">
            <v>145426329</v>
          </cell>
          <cell r="G1160"/>
          <cell r="H1160"/>
        </row>
        <row r="1161">
          <cell r="E1161">
            <v>145482236</v>
          </cell>
          <cell r="G1161" t="str">
            <v>TRHU7369371</v>
          </cell>
          <cell r="H1161" t="str">
            <v>EMCCYG7375</v>
          </cell>
        </row>
        <row r="1162">
          <cell r="E1162">
            <v>145508170</v>
          </cell>
          <cell r="G1162"/>
          <cell r="H1162"/>
        </row>
        <row r="1163">
          <cell r="E1163">
            <v>145492941</v>
          </cell>
          <cell r="G1163"/>
          <cell r="H1163"/>
        </row>
        <row r="1164">
          <cell r="E1164">
            <v>145473700</v>
          </cell>
          <cell r="G1164"/>
          <cell r="H1164"/>
        </row>
        <row r="1165">
          <cell r="E1165">
            <v>145357210</v>
          </cell>
          <cell r="G1165" t="str">
            <v>UETU8038806</v>
          </cell>
          <cell r="H1165" t="str">
            <v>ML-VN1329122</v>
          </cell>
        </row>
        <row r="1166">
          <cell r="E1166">
            <v>145481366</v>
          </cell>
          <cell r="G1166" t="str">
            <v>REGU5241652</v>
          </cell>
          <cell r="H1166" t="str">
            <v>VNSGN2547769</v>
          </cell>
        </row>
        <row r="1167">
          <cell r="E1167">
            <v>145537185</v>
          </cell>
          <cell r="G1167" t="str">
            <v>EGHU3177414</v>
          </cell>
          <cell r="H1167" t="str">
            <v>EMCCVY5835</v>
          </cell>
        </row>
        <row r="1168">
          <cell r="E1168">
            <v>145537356</v>
          </cell>
          <cell r="G1168" t="str">
            <v>GCXU6063734</v>
          </cell>
          <cell r="H1168" t="str">
            <v>EMCDBW9455</v>
          </cell>
        </row>
        <row r="1169">
          <cell r="E1169">
            <v>145434659</v>
          </cell>
          <cell r="G1169" t="str">
            <v>TXGU5411039</v>
          </cell>
          <cell r="H1169" t="str">
            <v>VNSGN2604349</v>
          </cell>
        </row>
        <row r="1170">
          <cell r="E1170">
            <v>145491393</v>
          </cell>
          <cell r="G1170"/>
          <cell r="H1170"/>
        </row>
        <row r="1171">
          <cell r="E1171">
            <v>145471649</v>
          </cell>
          <cell r="G1171"/>
          <cell r="H1171"/>
        </row>
        <row r="1172">
          <cell r="E1172">
            <v>145445540</v>
          </cell>
          <cell r="G1172"/>
          <cell r="H1172"/>
        </row>
        <row r="1173">
          <cell r="E1173">
            <v>145425607</v>
          </cell>
          <cell r="G1173"/>
          <cell r="H1173"/>
        </row>
        <row r="1174">
          <cell r="E1174">
            <v>145376537</v>
          </cell>
          <cell r="G1174" t="str">
            <v>EGSU1625431</v>
          </cell>
          <cell r="H1174" t="str">
            <v>EMCCVY5865</v>
          </cell>
        </row>
        <row r="1175">
          <cell r="E1175">
            <v>145387739</v>
          </cell>
          <cell r="G1175"/>
          <cell r="H1175"/>
        </row>
        <row r="1176">
          <cell r="E1176">
            <v>145324727</v>
          </cell>
          <cell r="G1176" t="str">
            <v>EGSU1403774</v>
          </cell>
          <cell r="H1176" t="str">
            <v>EMCCVY7395</v>
          </cell>
        </row>
        <row r="1177">
          <cell r="E1177">
            <v>145489780</v>
          </cell>
          <cell r="G1177"/>
          <cell r="H1177"/>
        </row>
        <row r="1178">
          <cell r="E1178">
            <v>145387727</v>
          </cell>
          <cell r="G1178"/>
          <cell r="H1178"/>
        </row>
        <row r="1179">
          <cell r="E1179">
            <v>145427145</v>
          </cell>
          <cell r="G1179" t="str">
            <v>EGSU1268592</v>
          </cell>
          <cell r="H1179" t="str">
            <v>EMCCYG7245</v>
          </cell>
        </row>
        <row r="1180">
          <cell r="E1180">
            <v>145305531</v>
          </cell>
          <cell r="G1180"/>
          <cell r="H1180"/>
        </row>
        <row r="1181">
          <cell r="E1181">
            <v>145445742</v>
          </cell>
          <cell r="G1181" t="str">
            <v>TXGU7344665</v>
          </cell>
          <cell r="H1181" t="str">
            <v>EMCCYG5485</v>
          </cell>
        </row>
        <row r="1182">
          <cell r="E1182">
            <v>145348610</v>
          </cell>
          <cell r="G1182"/>
          <cell r="H1182"/>
        </row>
        <row r="1183">
          <cell r="E1183">
            <v>145397223</v>
          </cell>
          <cell r="G1183" t="str">
            <v>EGSU9891757</v>
          </cell>
          <cell r="H1183" t="str">
            <v>EMCDBW9115</v>
          </cell>
        </row>
        <row r="1184">
          <cell r="E1184">
            <v>145515543</v>
          </cell>
          <cell r="G1184" t="str">
            <v>EGSU6429909</v>
          </cell>
          <cell r="H1184" t="str">
            <v>EMCCYG5455</v>
          </cell>
        </row>
        <row r="1185">
          <cell r="E1185">
            <v>145463351</v>
          </cell>
          <cell r="G1185"/>
          <cell r="H1185"/>
        </row>
        <row r="1186">
          <cell r="E1186">
            <v>145387083</v>
          </cell>
          <cell r="G1186" t="str">
            <v>TXGU5655550</v>
          </cell>
          <cell r="H1186" t="str">
            <v>EMCCYG5475</v>
          </cell>
        </row>
        <row r="1187">
          <cell r="E1187">
            <v>145427155</v>
          </cell>
          <cell r="G1187"/>
          <cell r="H1187"/>
        </row>
        <row r="1188">
          <cell r="E1188">
            <v>145395673</v>
          </cell>
          <cell r="G1188" t="str">
            <v>EGSU1826170</v>
          </cell>
          <cell r="H1188" t="str">
            <v>EMCCYG7475</v>
          </cell>
        </row>
        <row r="1189">
          <cell r="E1189">
            <v>145378212</v>
          </cell>
          <cell r="G1189"/>
          <cell r="H1189"/>
        </row>
        <row r="1190">
          <cell r="E1190">
            <v>145465641</v>
          </cell>
          <cell r="G1190"/>
          <cell r="H1190"/>
        </row>
        <row r="1191">
          <cell r="E1191">
            <v>145427129</v>
          </cell>
          <cell r="G1191" t="str">
            <v>EGSU9874472</v>
          </cell>
          <cell r="H1191" t="str">
            <v>EMCCYG6965</v>
          </cell>
        </row>
        <row r="1192">
          <cell r="E1192">
            <v>145471467</v>
          </cell>
          <cell r="G1192"/>
          <cell r="H1192"/>
        </row>
        <row r="1193">
          <cell r="E1193">
            <v>145463347</v>
          </cell>
          <cell r="G1193" t="str">
            <v>FFAU5167930</v>
          </cell>
          <cell r="H1193" t="str">
            <v>EMCCYG5735</v>
          </cell>
        </row>
        <row r="1194">
          <cell r="E1194">
            <v>145463350</v>
          </cell>
          <cell r="G1194" t="str">
            <v>EGSU6625286</v>
          </cell>
          <cell r="H1194" t="str">
            <v>EMCDBW9035</v>
          </cell>
        </row>
        <row r="1195">
          <cell r="E1195">
            <v>145348753</v>
          </cell>
          <cell r="G1195" t="str">
            <v>CAAU7670831</v>
          </cell>
          <cell r="H1195" t="str">
            <v>VNSGN2548893</v>
          </cell>
        </row>
        <row r="1196">
          <cell r="E1196">
            <v>145516001</v>
          </cell>
          <cell r="G1196" t="str">
            <v>REGU5210414</v>
          </cell>
          <cell r="H1196" t="str">
            <v>VNSGN2547817</v>
          </cell>
        </row>
        <row r="1197">
          <cell r="E1197">
            <v>145490208</v>
          </cell>
          <cell r="G1197"/>
          <cell r="H1197"/>
        </row>
        <row r="1198">
          <cell r="E1198">
            <v>145386607</v>
          </cell>
          <cell r="G1198" t="str">
            <v>REGU1241021</v>
          </cell>
          <cell r="H1198" t="str">
            <v>VNSGN2547813</v>
          </cell>
        </row>
        <row r="1199">
          <cell r="E1199">
            <v>145406557</v>
          </cell>
          <cell r="G1199" t="str">
            <v>FFAU5998553</v>
          </cell>
          <cell r="H1199">
            <v>32219241</v>
          </cell>
        </row>
        <row r="1200">
          <cell r="E1200">
            <v>145242887</v>
          </cell>
          <cell r="G1200"/>
          <cell r="H1200"/>
        </row>
        <row r="1201">
          <cell r="E1201">
            <v>145279712</v>
          </cell>
          <cell r="G1201"/>
          <cell r="H1201"/>
        </row>
        <row r="1202">
          <cell r="E1202">
            <v>145386882</v>
          </cell>
          <cell r="G1202" t="str">
            <v>CSNU8858629</v>
          </cell>
          <cell r="H1202">
            <v>32219173</v>
          </cell>
        </row>
        <row r="1203">
          <cell r="E1203">
            <v>145332410</v>
          </cell>
          <cell r="G1203"/>
          <cell r="H1203"/>
        </row>
        <row r="1204">
          <cell r="E1204">
            <v>145386874</v>
          </cell>
          <cell r="G1204" t="str">
            <v>FFAU6542059</v>
          </cell>
          <cell r="H1204">
            <v>32219188</v>
          </cell>
        </row>
        <row r="1205">
          <cell r="E1205">
            <v>145541284</v>
          </cell>
          <cell r="G1205"/>
          <cell r="H1205"/>
        </row>
        <row r="1206">
          <cell r="E1206">
            <v>145406581</v>
          </cell>
          <cell r="G1206"/>
          <cell r="H1206"/>
        </row>
        <row r="1207">
          <cell r="E1207">
            <v>145347604</v>
          </cell>
          <cell r="G1207"/>
          <cell r="H1207"/>
        </row>
        <row r="1208">
          <cell r="E1208">
            <v>145445197</v>
          </cell>
          <cell r="G1208" t="str">
            <v>OOCU8877168</v>
          </cell>
          <cell r="H1208">
            <v>32217043</v>
          </cell>
        </row>
        <row r="1209">
          <cell r="E1209">
            <v>145368251</v>
          </cell>
          <cell r="G1209"/>
          <cell r="H1209"/>
        </row>
        <row r="1210">
          <cell r="E1210">
            <v>145386921</v>
          </cell>
          <cell r="G1210" t="str">
            <v>OOCU9293744</v>
          </cell>
          <cell r="H1210">
            <v>32216627</v>
          </cell>
        </row>
        <row r="1211">
          <cell r="E1211">
            <v>145387890</v>
          </cell>
          <cell r="G1211"/>
          <cell r="H1211"/>
        </row>
        <row r="1212">
          <cell r="E1212">
            <v>145397088</v>
          </cell>
          <cell r="G1212" t="str">
            <v>CSGU6114300</v>
          </cell>
          <cell r="H1212">
            <v>32216624</v>
          </cell>
        </row>
        <row r="1213">
          <cell r="E1213">
            <v>145386988</v>
          </cell>
          <cell r="G1213"/>
          <cell r="H1213"/>
        </row>
        <row r="1214">
          <cell r="E1214">
            <v>145337902</v>
          </cell>
          <cell r="G1214" t="str">
            <v>CSGU6613910</v>
          </cell>
          <cell r="H1214">
            <v>32216672</v>
          </cell>
        </row>
        <row r="1215">
          <cell r="E1215">
            <v>145347662</v>
          </cell>
          <cell r="G1215"/>
          <cell r="H1215"/>
        </row>
        <row r="1216">
          <cell r="E1216">
            <v>145226165</v>
          </cell>
          <cell r="G1216" t="str">
            <v>CSGU6251658</v>
          </cell>
          <cell r="H1216">
            <v>32219351</v>
          </cell>
        </row>
        <row r="1217">
          <cell r="E1217">
            <v>145369694</v>
          </cell>
          <cell r="G1217"/>
          <cell r="H1217"/>
        </row>
        <row r="1218">
          <cell r="E1218">
            <v>145216942</v>
          </cell>
          <cell r="G1218" t="str">
            <v>OOCU8282262</v>
          </cell>
          <cell r="H1218">
            <v>32221049</v>
          </cell>
        </row>
        <row r="1219">
          <cell r="E1219">
            <v>145386531</v>
          </cell>
          <cell r="G1219"/>
          <cell r="H1219"/>
        </row>
        <row r="1220">
          <cell r="E1220">
            <v>145190902</v>
          </cell>
          <cell r="G1220" t="str">
            <v>CSNU7461128</v>
          </cell>
          <cell r="H1220">
            <v>32219469</v>
          </cell>
        </row>
        <row r="1221">
          <cell r="E1221">
            <v>145397102</v>
          </cell>
          <cell r="G1221"/>
          <cell r="H1221"/>
        </row>
        <row r="1222">
          <cell r="E1222">
            <v>145216758</v>
          </cell>
          <cell r="G1222" t="str">
            <v>TRHU8831186</v>
          </cell>
          <cell r="H1222">
            <v>32219311</v>
          </cell>
        </row>
        <row r="1223">
          <cell r="E1223">
            <v>145437873</v>
          </cell>
          <cell r="G1223"/>
          <cell r="H1223"/>
        </row>
        <row r="1224">
          <cell r="E1224">
            <v>145216764</v>
          </cell>
          <cell r="G1224" t="str">
            <v>OOCU9577925</v>
          </cell>
          <cell r="H1224">
            <v>32198218</v>
          </cell>
        </row>
        <row r="1225">
          <cell r="E1225">
            <v>145490319</v>
          </cell>
          <cell r="G1225"/>
          <cell r="H1225"/>
        </row>
        <row r="1226">
          <cell r="E1226">
            <v>145216766</v>
          </cell>
          <cell r="G1226" t="str">
            <v>FFAU3298714</v>
          </cell>
          <cell r="H1226">
            <v>32219320</v>
          </cell>
        </row>
        <row r="1227">
          <cell r="E1227">
            <v>145507859</v>
          </cell>
          <cell r="G1227"/>
          <cell r="H1227"/>
        </row>
        <row r="1228">
          <cell r="E1228">
            <v>145483475</v>
          </cell>
          <cell r="G1228" t="str">
            <v>CSNU8672758</v>
          </cell>
          <cell r="H1228">
            <v>32217018</v>
          </cell>
        </row>
        <row r="1229">
          <cell r="E1229">
            <v>145269716</v>
          </cell>
          <cell r="G1229" t="str">
            <v>FFAU3110690</v>
          </cell>
          <cell r="H1229">
            <v>31341139</v>
          </cell>
        </row>
        <row r="1230">
          <cell r="E1230">
            <v>145226223</v>
          </cell>
          <cell r="G1230" t="str">
            <v>CSNU5541796</v>
          </cell>
          <cell r="H1230">
            <v>31341119</v>
          </cell>
        </row>
        <row r="1231">
          <cell r="E1231">
            <v>145156477</v>
          </cell>
          <cell r="G1231" t="str">
            <v>FFAU6075709</v>
          </cell>
          <cell r="H1231">
            <v>31341120</v>
          </cell>
        </row>
        <row r="1232">
          <cell r="E1232">
            <v>145286571</v>
          </cell>
          <cell r="G1232" t="str">
            <v>OOCU8780054</v>
          </cell>
          <cell r="H1232">
            <v>31341148</v>
          </cell>
        </row>
        <row r="1233">
          <cell r="E1233">
            <v>145493336</v>
          </cell>
          <cell r="G1233"/>
          <cell r="H1233"/>
        </row>
        <row r="1234">
          <cell r="E1234">
            <v>145286575</v>
          </cell>
          <cell r="G1234" t="str">
            <v>TGCU5480350</v>
          </cell>
          <cell r="H1234">
            <v>31341134</v>
          </cell>
        </row>
        <row r="1235">
          <cell r="E1235">
            <v>145286577</v>
          </cell>
          <cell r="G1235" t="str">
            <v>FSCU7269900</v>
          </cell>
          <cell r="H1235">
            <v>31341142</v>
          </cell>
        </row>
        <row r="1236">
          <cell r="E1236">
            <v>145297498</v>
          </cell>
          <cell r="G1236" t="str">
            <v>CSGU6255186</v>
          </cell>
          <cell r="H1236">
            <v>32212017</v>
          </cell>
        </row>
        <row r="1237">
          <cell r="E1237">
            <v>145506575</v>
          </cell>
          <cell r="G1237"/>
          <cell r="H1237"/>
        </row>
        <row r="1238">
          <cell r="E1238">
            <v>145224391</v>
          </cell>
          <cell r="G1238" t="str">
            <v>OOCU9478326</v>
          </cell>
          <cell r="H1238">
            <v>31341130</v>
          </cell>
        </row>
        <row r="1239">
          <cell r="E1239">
            <v>145226115</v>
          </cell>
          <cell r="G1239" t="str">
            <v>OOCU8756633</v>
          </cell>
          <cell r="H1239">
            <v>31341128</v>
          </cell>
        </row>
        <row r="1240">
          <cell r="E1240">
            <v>145287282</v>
          </cell>
          <cell r="G1240" t="str">
            <v>TIIU6327335</v>
          </cell>
          <cell r="H1240">
            <v>31341189</v>
          </cell>
        </row>
        <row r="1241">
          <cell r="E1241">
            <v>145474140</v>
          </cell>
          <cell r="G1241" t="str">
            <v>REGU5162949</v>
          </cell>
          <cell r="H1241" t="str">
            <v>VNSGN2604320</v>
          </cell>
        </row>
        <row r="1242">
          <cell r="E1242">
            <v>145481732</v>
          </cell>
          <cell r="G1242" t="str">
            <v>NWSU4222468</v>
          </cell>
          <cell r="H1242" t="str">
            <v>VNSGN2547734</v>
          </cell>
        </row>
        <row r="1243">
          <cell r="E1243">
            <v>145506578</v>
          </cell>
          <cell r="G1243" t="str">
            <v>REGU5188270</v>
          </cell>
          <cell r="H1243" t="str">
            <v>VNSGN2547980</v>
          </cell>
        </row>
        <row r="1244">
          <cell r="E1244">
            <v>145416009</v>
          </cell>
          <cell r="G1244"/>
          <cell r="H1244"/>
        </row>
        <row r="1245">
          <cell r="E1245">
            <v>145436376</v>
          </cell>
          <cell r="G1245"/>
          <cell r="H1245"/>
        </row>
        <row r="1246">
          <cell r="E1246">
            <v>145439060</v>
          </cell>
          <cell r="G1246"/>
          <cell r="H1246"/>
        </row>
        <row r="1247">
          <cell r="E1247">
            <v>145438959</v>
          </cell>
          <cell r="G1247"/>
          <cell r="H1247"/>
        </row>
        <row r="1248">
          <cell r="E1248">
            <v>145500403</v>
          </cell>
        </row>
        <row r="1249">
          <cell r="E1249">
            <v>145340318</v>
          </cell>
          <cell r="G1249" t="str">
            <v>TRHU6034630</v>
          </cell>
          <cell r="H1249">
            <v>31341188</v>
          </cell>
        </row>
        <row r="1250">
          <cell r="E1250">
            <v>145492662</v>
          </cell>
          <cell r="G1250"/>
          <cell r="H1250"/>
        </row>
        <row r="1251">
          <cell r="E1251">
            <v>145261169</v>
          </cell>
          <cell r="G1251" t="str">
            <v>CSNU8914867</v>
          </cell>
          <cell r="H1251">
            <v>32199842</v>
          </cell>
        </row>
        <row r="1252">
          <cell r="E1252">
            <v>145492747</v>
          </cell>
          <cell r="G1252"/>
          <cell r="H1252"/>
        </row>
        <row r="1253">
          <cell r="E1253">
            <v>145147471</v>
          </cell>
          <cell r="G1253" t="str">
            <v>TXGU4381644</v>
          </cell>
          <cell r="H1253">
            <v>32264144</v>
          </cell>
        </row>
        <row r="1254">
          <cell r="E1254">
            <v>145493596</v>
          </cell>
          <cell r="G1254"/>
          <cell r="H1254"/>
        </row>
        <row r="1255">
          <cell r="E1255">
            <v>145261053</v>
          </cell>
          <cell r="G1255" t="str">
            <v>OOCU9725909</v>
          </cell>
          <cell r="H1255">
            <v>32264112</v>
          </cell>
        </row>
        <row r="1256">
          <cell r="E1256">
            <v>145510005</v>
          </cell>
          <cell r="G1256"/>
          <cell r="H1256"/>
        </row>
        <row r="1257">
          <cell r="E1257">
            <v>145261058</v>
          </cell>
          <cell r="G1257" t="str">
            <v>TIIU5625870</v>
          </cell>
          <cell r="H1257">
            <v>32264116</v>
          </cell>
        </row>
        <row r="1258">
          <cell r="E1258">
            <v>145518272</v>
          </cell>
          <cell r="G1258"/>
          <cell r="H1258"/>
        </row>
        <row r="1259">
          <cell r="E1259">
            <v>145524126</v>
          </cell>
          <cell r="G1259"/>
          <cell r="H1259"/>
        </row>
        <row r="1260">
          <cell r="E1260">
            <v>145516769</v>
          </cell>
          <cell r="G1260"/>
          <cell r="H1260"/>
        </row>
        <row r="1261">
          <cell r="E1261">
            <v>145261046</v>
          </cell>
          <cell r="G1261" t="str">
            <v>OOCU6389539</v>
          </cell>
          <cell r="H1261">
            <v>32264118</v>
          </cell>
        </row>
        <row r="1262">
          <cell r="E1262">
            <v>145347541</v>
          </cell>
          <cell r="G1262" t="str">
            <v>SELU4519715</v>
          </cell>
          <cell r="H1262">
            <v>32203003</v>
          </cell>
        </row>
        <row r="1263">
          <cell r="E1263">
            <v>145474096</v>
          </cell>
          <cell r="G1263" t="str">
            <v>REGU5227926</v>
          </cell>
          <cell r="H1263" t="str">
            <v>VNSGN2536413</v>
          </cell>
        </row>
        <row r="1264">
          <cell r="E1264">
            <v>145474111</v>
          </cell>
          <cell r="G1264" t="str">
            <v>REGU5151902</v>
          </cell>
          <cell r="H1264" t="str">
            <v>VNSGN2536408</v>
          </cell>
        </row>
        <row r="1265">
          <cell r="E1265">
            <v>145588580</v>
          </cell>
          <cell r="G1265" t="str">
            <v>REGU1288899</v>
          </cell>
          <cell r="H1265" t="str">
            <v>VNSGN2547990</v>
          </cell>
        </row>
        <row r="1266">
          <cell r="E1266">
            <v>145492697</v>
          </cell>
          <cell r="G1266" t="str">
            <v>NWSU4223783</v>
          </cell>
          <cell r="H1266" t="str">
            <v>VNSGN2547735</v>
          </cell>
        </row>
        <row r="1267">
          <cell r="E1267">
            <v>145492718</v>
          </cell>
          <cell r="G1267" t="str">
            <v>REGU5184830</v>
          </cell>
          <cell r="H1267" t="str">
            <v>VNSGN2547737</v>
          </cell>
        </row>
        <row r="1268">
          <cell r="E1268">
            <v>145493292</v>
          </cell>
          <cell r="G1268" t="str">
            <v>CAAU7674734</v>
          </cell>
          <cell r="H1268" t="str">
            <v>VNSGN2548834</v>
          </cell>
        </row>
        <row r="1269">
          <cell r="E1269">
            <v>145493298</v>
          </cell>
          <cell r="G1269" t="str">
            <v>CAAU9434347</v>
          </cell>
          <cell r="H1269" t="str">
            <v>VNSGN2548832</v>
          </cell>
        </row>
        <row r="1270">
          <cell r="E1270">
            <v>145337984</v>
          </cell>
          <cell r="G1270" t="str">
            <v>FFAU5830678</v>
          </cell>
          <cell r="H1270">
            <v>30768818</v>
          </cell>
        </row>
        <row r="1271">
          <cell r="E1271">
            <v>145560311</v>
          </cell>
          <cell r="G1271"/>
          <cell r="H1271"/>
        </row>
        <row r="1272">
          <cell r="E1272">
            <v>145516432</v>
          </cell>
          <cell r="G1272"/>
          <cell r="H1272"/>
        </row>
        <row r="1273">
          <cell r="E1273">
            <v>145368140</v>
          </cell>
          <cell r="G1273" t="str">
            <v>MRSU9408556</v>
          </cell>
          <cell r="H1273" t="str">
            <v>ML-VN1323828</v>
          </cell>
        </row>
        <row r="1274">
          <cell r="E1274">
            <v>145541295</v>
          </cell>
          <cell r="G1274"/>
          <cell r="H1274"/>
        </row>
        <row r="1275">
          <cell r="E1275">
            <v>145368147</v>
          </cell>
          <cell r="G1275"/>
          <cell r="H1275"/>
        </row>
        <row r="1276">
          <cell r="E1276">
            <v>145368157</v>
          </cell>
          <cell r="G1276" t="str">
            <v>CAAU9607951</v>
          </cell>
          <cell r="H1276" t="str">
            <v>ML-VN1324761</v>
          </cell>
        </row>
        <row r="1277">
          <cell r="E1277">
            <v>145570837</v>
          </cell>
          <cell r="G1277"/>
          <cell r="H1277"/>
        </row>
        <row r="1278">
          <cell r="E1278">
            <v>145426345</v>
          </cell>
          <cell r="G1278"/>
          <cell r="H1278"/>
        </row>
        <row r="1279">
          <cell r="E1279">
            <v>145288546</v>
          </cell>
          <cell r="G1279" t="str">
            <v>MRSU6721042</v>
          </cell>
          <cell r="H1279" t="str">
            <v>ML-VN1323840</v>
          </cell>
        </row>
        <row r="1280">
          <cell r="E1280">
            <v>145368139</v>
          </cell>
          <cell r="G1280" t="str">
            <v>MRSU9407077</v>
          </cell>
          <cell r="H1280" t="str">
            <v>ML-VN1323857</v>
          </cell>
        </row>
        <row r="1281">
          <cell r="E1281">
            <v>145368144</v>
          </cell>
          <cell r="G1281" t="str">
            <v>MRSU7461926</v>
          </cell>
          <cell r="H1281" t="str">
            <v>ML-VN1323920</v>
          </cell>
        </row>
        <row r="1282">
          <cell r="E1282">
            <v>145368155</v>
          </cell>
          <cell r="G1282" t="str">
            <v>MRSU9380309</v>
          </cell>
          <cell r="H1282" t="str">
            <v>ML-VN1323852</v>
          </cell>
        </row>
        <row r="1283">
          <cell r="E1283">
            <v>145397334</v>
          </cell>
          <cell r="G1283" t="str">
            <v>MRSU9418657</v>
          </cell>
          <cell r="H1283" t="str">
            <v>ML-VN1271450</v>
          </cell>
        </row>
        <row r="1284">
          <cell r="E1284">
            <v>145397342</v>
          </cell>
          <cell r="G1284" t="str">
            <v>MRSU6853727</v>
          </cell>
          <cell r="H1284" t="str">
            <v>ML-VN1323835</v>
          </cell>
        </row>
        <row r="1285">
          <cell r="E1285">
            <v>145406572</v>
          </cell>
          <cell r="G1285" t="str">
            <v>SEKU6998559</v>
          </cell>
          <cell r="H1285" t="str">
            <v>ML-VN1323833</v>
          </cell>
        </row>
        <row r="1286">
          <cell r="E1286">
            <v>145406578</v>
          </cell>
          <cell r="G1286" t="str">
            <v>FFAU7467350</v>
          </cell>
          <cell r="H1286" t="str">
            <v>ML-VN1324731</v>
          </cell>
        </row>
        <row r="1287">
          <cell r="E1287">
            <v>145426309</v>
          </cell>
          <cell r="G1287" t="str">
            <v>MRSU8551670</v>
          </cell>
          <cell r="H1287" t="str">
            <v>ML-VN1323822</v>
          </cell>
        </row>
        <row r="1288">
          <cell r="E1288">
            <v>145426315</v>
          </cell>
          <cell r="G1288" t="str">
            <v>CAAU8391678</v>
          </cell>
          <cell r="H1288" t="str">
            <v>ML-VN1323829</v>
          </cell>
        </row>
        <row r="1289">
          <cell r="E1289">
            <v>145426329</v>
          </cell>
          <cell r="G1289" t="str">
            <v>CAAU9366068</v>
          </cell>
          <cell r="H1289" t="str">
            <v>ML-VN1316224</v>
          </cell>
        </row>
        <row r="1290">
          <cell r="E1290">
            <v>145507897</v>
          </cell>
          <cell r="G1290" t="str">
            <v>CAAU4981275</v>
          </cell>
          <cell r="H1290" t="str">
            <v>ML-VN1307963</v>
          </cell>
        </row>
        <row r="1291">
          <cell r="E1291">
            <v>145473901</v>
          </cell>
          <cell r="G1291" t="str">
            <v>MRSU8468376</v>
          </cell>
          <cell r="H1291" t="str">
            <v>ML-VN1215853</v>
          </cell>
        </row>
        <row r="1292">
          <cell r="E1292">
            <v>145474150</v>
          </cell>
          <cell r="G1292"/>
          <cell r="H1292"/>
        </row>
        <row r="1293">
          <cell r="E1293">
            <v>145474161</v>
          </cell>
          <cell r="G1293"/>
          <cell r="H1293"/>
        </row>
        <row r="1294">
          <cell r="E1294">
            <v>145474172</v>
          </cell>
          <cell r="G1294"/>
          <cell r="H1294"/>
        </row>
        <row r="1295">
          <cell r="E1295">
            <v>145474183</v>
          </cell>
          <cell r="G1295"/>
          <cell r="H1295"/>
        </row>
        <row r="1296">
          <cell r="E1296">
            <v>145474193</v>
          </cell>
          <cell r="G1296"/>
          <cell r="H1296"/>
        </row>
        <row r="1297">
          <cell r="E1297">
            <v>145476479</v>
          </cell>
          <cell r="G1297" t="str">
            <v>MRSU8772666</v>
          </cell>
          <cell r="H1297" t="str">
            <v>ML-VN1324778</v>
          </cell>
        </row>
        <row r="1298">
          <cell r="E1298">
            <v>145428776</v>
          </cell>
          <cell r="G1298"/>
          <cell r="H1298"/>
        </row>
        <row r="1299">
          <cell r="E1299">
            <v>145481563</v>
          </cell>
          <cell r="G1299"/>
          <cell r="H1299"/>
        </row>
        <row r="1300">
          <cell r="E1300">
            <v>145493410</v>
          </cell>
          <cell r="G1300"/>
          <cell r="H1300"/>
        </row>
        <row r="1301">
          <cell r="E1301">
            <v>145527584</v>
          </cell>
          <cell r="G1301"/>
          <cell r="H1301"/>
        </row>
        <row r="1302">
          <cell r="E1302">
            <v>145527604</v>
          </cell>
          <cell r="G1302"/>
          <cell r="H1302"/>
        </row>
        <row r="1303">
          <cell r="E1303">
            <v>145417298</v>
          </cell>
          <cell r="G1303" t="str">
            <v>MRSU9500425</v>
          </cell>
          <cell r="H1303" t="str">
            <v>ML-VN1323856</v>
          </cell>
        </row>
        <row r="1304">
          <cell r="E1304">
            <v>145455954</v>
          </cell>
          <cell r="G1304" t="str">
            <v>GAOU7955250</v>
          </cell>
          <cell r="H1304" t="str">
            <v>ML-VN1323838</v>
          </cell>
        </row>
        <row r="1305">
          <cell r="E1305">
            <v>145465673</v>
          </cell>
          <cell r="G1305" t="str">
            <v>MRSU9382050</v>
          </cell>
          <cell r="H1305" t="str">
            <v>ML-VN1323860</v>
          </cell>
        </row>
        <row r="1306">
          <cell r="E1306">
            <v>145493362</v>
          </cell>
          <cell r="G1306" t="str">
            <v>MRSU9382019</v>
          </cell>
          <cell r="H1306" t="str">
            <v>ML-VN1323824</v>
          </cell>
        </row>
        <row r="1307">
          <cell r="E1307">
            <v>145493429</v>
          </cell>
          <cell r="G1307" t="str">
            <v>UETU8125958</v>
          </cell>
          <cell r="H1307" t="str">
            <v>ML-VN1271592</v>
          </cell>
        </row>
        <row r="1308">
          <cell r="E1308">
            <v>145372172</v>
          </cell>
          <cell r="G1308" t="str">
            <v>TEMU1333064</v>
          </cell>
          <cell r="H1308" t="str">
            <v>ML-VN1215915</v>
          </cell>
        </row>
        <row r="1309">
          <cell r="E1309">
            <v>145337879</v>
          </cell>
          <cell r="G1309" t="str">
            <v>EISU2285725</v>
          </cell>
          <cell r="H1309" t="str">
            <v>EMCCYK5545</v>
          </cell>
        </row>
        <row r="1310">
          <cell r="E1310">
            <v>145361352</v>
          </cell>
        </row>
        <row r="1311">
          <cell r="E1311">
            <v>145524473</v>
          </cell>
          <cell r="G1311"/>
          <cell r="H1311"/>
        </row>
        <row r="1312">
          <cell r="E1312">
            <v>145367945</v>
          </cell>
          <cell r="G1312"/>
          <cell r="H1312"/>
        </row>
        <row r="1313">
          <cell r="E1313">
            <v>145279735</v>
          </cell>
          <cell r="G1313" t="str">
            <v>EGSU3906952</v>
          </cell>
          <cell r="H1313" t="str">
            <v>EMCXBC2254</v>
          </cell>
        </row>
        <row r="1314">
          <cell r="E1314">
            <v>145426169</v>
          </cell>
          <cell r="G1314"/>
          <cell r="H1314"/>
        </row>
        <row r="1315">
          <cell r="E1315">
            <v>145242906</v>
          </cell>
          <cell r="G1315"/>
          <cell r="H1315"/>
        </row>
        <row r="1316">
          <cell r="E1316">
            <v>145407970</v>
          </cell>
          <cell r="G1316" t="str">
            <v>EITU9663266</v>
          </cell>
          <cell r="H1316" t="str">
            <v>EMCXBA5584</v>
          </cell>
        </row>
        <row r="1317">
          <cell r="E1317">
            <v>145434322</v>
          </cell>
          <cell r="G1317"/>
          <cell r="H1317"/>
        </row>
        <row r="1318">
          <cell r="E1318">
            <v>145445078</v>
          </cell>
          <cell r="G1318" t="str">
            <v>EGSU3780801</v>
          </cell>
          <cell r="H1318" t="str">
            <v>EMCDBY8355</v>
          </cell>
        </row>
        <row r="1319">
          <cell r="E1319">
            <v>145454003</v>
          </cell>
          <cell r="G1319"/>
          <cell r="H1319"/>
        </row>
        <row r="1320">
          <cell r="E1320">
            <v>145279747</v>
          </cell>
          <cell r="G1320" t="str">
            <v>EGSU3644050</v>
          </cell>
          <cell r="H1320" t="str">
            <v>EMCDCC5365</v>
          </cell>
        </row>
        <row r="1321">
          <cell r="E1321">
            <v>145437691</v>
          </cell>
          <cell r="G1321"/>
          <cell r="H1321"/>
        </row>
        <row r="1322">
          <cell r="E1322">
            <v>145490296</v>
          </cell>
          <cell r="G1322"/>
          <cell r="H1322"/>
        </row>
        <row r="1323">
          <cell r="E1323">
            <v>145386676</v>
          </cell>
          <cell r="G1323" t="str">
            <v>EGSU3635260</v>
          </cell>
          <cell r="H1323" t="str">
            <v>EMCDCC5445</v>
          </cell>
        </row>
        <row r="1324">
          <cell r="E1324">
            <v>145524250</v>
          </cell>
          <cell r="G1324"/>
          <cell r="H1324"/>
        </row>
        <row r="1325">
          <cell r="E1325">
            <v>145397015</v>
          </cell>
          <cell r="G1325"/>
          <cell r="H1325"/>
        </row>
        <row r="1326">
          <cell r="E1326">
            <v>145261148</v>
          </cell>
          <cell r="G1326" t="str">
            <v>EGSU3643481</v>
          </cell>
          <cell r="H1326" t="str">
            <v>EMCDBY8285</v>
          </cell>
        </row>
        <row r="1327">
          <cell r="E1327">
            <v>145367933</v>
          </cell>
          <cell r="G1327" t="str">
            <v>TCLU6934944</v>
          </cell>
          <cell r="H1327" t="str">
            <v>EMCCVY8465</v>
          </cell>
        </row>
        <row r="1328">
          <cell r="E1328">
            <v>145367940</v>
          </cell>
          <cell r="G1328" t="str">
            <v>EGSU3303476</v>
          </cell>
          <cell r="H1328" t="str">
            <v>EMCCVY8705</v>
          </cell>
        </row>
        <row r="1329">
          <cell r="E1329">
            <v>145367954</v>
          </cell>
          <cell r="G1329" t="str">
            <v>EGSU3481945</v>
          </cell>
          <cell r="H1329" t="str">
            <v>EMCCVY7735</v>
          </cell>
        </row>
        <row r="1330">
          <cell r="E1330">
            <v>145286598</v>
          </cell>
          <cell r="G1330" t="str">
            <v>EGSU3242473</v>
          </cell>
          <cell r="H1330" t="str">
            <v>EMCDCC5905</v>
          </cell>
        </row>
        <row r="1331">
          <cell r="E1331">
            <v>145286620</v>
          </cell>
          <cell r="G1331" t="str">
            <v>EGSU3370920</v>
          </cell>
          <cell r="H1331" t="str">
            <v>EMCDBY8265</v>
          </cell>
        </row>
        <row r="1332">
          <cell r="E1332">
            <v>145286622</v>
          </cell>
          <cell r="G1332" t="str">
            <v>EGSU3173161</v>
          </cell>
          <cell r="H1332" t="str">
            <v>EMCCYC2625</v>
          </cell>
        </row>
        <row r="1333">
          <cell r="E1333">
            <v>145508060</v>
          </cell>
          <cell r="G1333" t="str">
            <v>EITU3036660</v>
          </cell>
          <cell r="H1333" t="str">
            <v>EMCCYK6985</v>
          </cell>
        </row>
        <row r="1334">
          <cell r="E1334">
            <v>145508070</v>
          </cell>
          <cell r="G1334" t="str">
            <v>EGSU2279890</v>
          </cell>
          <cell r="H1334" t="str">
            <v>EMCCVY9395</v>
          </cell>
        </row>
        <row r="1335">
          <cell r="E1335">
            <v>145560294</v>
          </cell>
          <cell r="G1335" t="str">
            <v>EGSU3860110</v>
          </cell>
          <cell r="H1335" t="str">
            <v>EMCCYC3505</v>
          </cell>
        </row>
        <row r="1336">
          <cell r="E1336">
            <v>145279750</v>
          </cell>
          <cell r="G1336" t="str">
            <v>EMCU6394470</v>
          </cell>
          <cell r="H1336" t="str">
            <v>EMCCYC2615</v>
          </cell>
        </row>
        <row r="1337">
          <cell r="E1337">
            <v>145445095</v>
          </cell>
          <cell r="G1337" t="str">
            <v>EGSU3286635</v>
          </cell>
          <cell r="H1337" t="str">
            <v>EMCCYC2685</v>
          </cell>
        </row>
        <row r="1338">
          <cell r="E1338">
            <v>145498570</v>
          </cell>
          <cell r="G1338" t="str">
            <v>EGSU1267169</v>
          </cell>
          <cell r="H1338" t="str">
            <v>EMCCYK6065</v>
          </cell>
        </row>
        <row r="1339">
          <cell r="E1339">
            <v>145498575</v>
          </cell>
          <cell r="G1339"/>
          <cell r="H1339"/>
        </row>
        <row r="1340">
          <cell r="E1340">
            <v>145481423</v>
          </cell>
          <cell r="G1340"/>
          <cell r="H1340"/>
        </row>
        <row r="1341">
          <cell r="E1341">
            <v>145481373</v>
          </cell>
          <cell r="G1341" t="str">
            <v>EGSU1147564</v>
          </cell>
          <cell r="H1341" t="str">
            <v>EMCCYK5725</v>
          </cell>
        </row>
        <row r="1342">
          <cell r="E1342">
            <v>145481375</v>
          </cell>
          <cell r="G1342" t="str">
            <v>EITU9539872</v>
          </cell>
          <cell r="H1342" t="str">
            <v>EMCCYC2655</v>
          </cell>
        </row>
        <row r="1343">
          <cell r="E1343">
            <v>145498579</v>
          </cell>
          <cell r="G1343" t="str">
            <v>EGSU1499945</v>
          </cell>
          <cell r="H1343" t="str">
            <v>EMCCYK5865</v>
          </cell>
        </row>
        <row r="1344">
          <cell r="E1344">
            <v>145523791</v>
          </cell>
          <cell r="G1344" t="str">
            <v>EGSU1710805</v>
          </cell>
          <cell r="H1344" t="str">
            <v>EMCCYK7435</v>
          </cell>
        </row>
        <row r="1345">
          <cell r="E1345">
            <v>145554577</v>
          </cell>
          <cell r="G1345"/>
          <cell r="H1345"/>
        </row>
        <row r="1346">
          <cell r="E1346">
            <v>145463357</v>
          </cell>
          <cell r="G1346" t="str">
            <v>EGSU1106061</v>
          </cell>
          <cell r="H1346" t="str">
            <v>EMCCYK7115</v>
          </cell>
        </row>
        <row r="1347">
          <cell r="E1347">
            <v>145465660</v>
          </cell>
          <cell r="G1347"/>
          <cell r="H1347"/>
        </row>
        <row r="1348">
          <cell r="E1348">
            <v>145445009</v>
          </cell>
          <cell r="G1348" t="str">
            <v>EGSU9761440</v>
          </cell>
          <cell r="H1348" t="str">
            <v>EMCXBC0934</v>
          </cell>
        </row>
        <row r="1349">
          <cell r="E1349">
            <v>145482321</v>
          </cell>
          <cell r="G1349" t="str">
            <v>EGHU3724229</v>
          </cell>
          <cell r="H1349" t="str">
            <v>EMCDBV5565</v>
          </cell>
        </row>
        <row r="1350">
          <cell r="E1350">
            <v>145482335</v>
          </cell>
          <cell r="G1350" t="str">
            <v>ONEU2215241</v>
          </cell>
          <cell r="H1350" t="str">
            <v>VN82064AO</v>
          </cell>
        </row>
        <row r="1351">
          <cell r="E1351">
            <v>145482349</v>
          </cell>
          <cell r="G1351" t="str">
            <v>EGSU3441599</v>
          </cell>
          <cell r="H1351" t="str">
            <v>EMCCYK7375</v>
          </cell>
        </row>
        <row r="1352">
          <cell r="E1352">
            <v>145482355</v>
          </cell>
          <cell r="G1352" t="str">
            <v>EGSU3629170</v>
          </cell>
          <cell r="H1352" t="str">
            <v>EMCDBY8505</v>
          </cell>
        </row>
        <row r="1353">
          <cell r="E1353">
            <v>145279759</v>
          </cell>
          <cell r="G1353" t="str">
            <v>EGSU3602311</v>
          </cell>
          <cell r="H1353" t="str">
            <v>EMCDBY8955</v>
          </cell>
        </row>
        <row r="1354">
          <cell r="E1354">
            <v>145560277</v>
          </cell>
          <cell r="G1354" t="str">
            <v>EMCU6324299</v>
          </cell>
          <cell r="H1354" t="str">
            <v>EMCDBY8595</v>
          </cell>
        </row>
        <row r="1355">
          <cell r="E1355">
            <v>145560251</v>
          </cell>
          <cell r="G1355" t="str">
            <v>EGSU3510982</v>
          </cell>
          <cell r="H1355" t="str">
            <v>EMCXBC0644</v>
          </cell>
        </row>
        <row r="1356">
          <cell r="E1356">
            <v>145490295</v>
          </cell>
          <cell r="G1356" t="str">
            <v>EGSU2130294</v>
          </cell>
          <cell r="H1356" t="str">
            <v>EMCDBY8985</v>
          </cell>
        </row>
        <row r="1357">
          <cell r="E1357">
            <v>145465646</v>
          </cell>
          <cell r="G1357" t="str">
            <v>EGHU9695365</v>
          </cell>
          <cell r="H1357" t="str">
            <v>EMCCYK6215</v>
          </cell>
        </row>
        <row r="1358">
          <cell r="E1358">
            <v>145540905</v>
          </cell>
        </row>
        <row r="1359">
          <cell r="E1359">
            <v>145387720</v>
          </cell>
        </row>
        <row r="1360">
          <cell r="E1360">
            <v>145463354</v>
          </cell>
          <cell r="G1360" t="str">
            <v>TRHU7468142</v>
          </cell>
          <cell r="H1360" t="str">
            <v>EMCCYK5225</v>
          </cell>
        </row>
        <row r="1361">
          <cell r="E1361">
            <v>145490297</v>
          </cell>
          <cell r="G1361" t="str">
            <v>GAOU6976372</v>
          </cell>
          <cell r="H1361" t="str">
            <v>EMCXBC0944</v>
          </cell>
        </row>
        <row r="1362">
          <cell r="E1362">
            <v>145516593</v>
          </cell>
          <cell r="G1362" t="str">
            <v>TIIU5412638</v>
          </cell>
          <cell r="H1362" t="str">
            <v>EMCXBC0664</v>
          </cell>
        </row>
        <row r="1363">
          <cell r="E1363">
            <v>145516610</v>
          </cell>
          <cell r="G1363" t="str">
            <v>EGSU1561229</v>
          </cell>
          <cell r="H1363" t="str">
            <v>EMCCYH3495</v>
          </cell>
        </row>
        <row r="1364">
          <cell r="E1364">
            <v>145491630</v>
          </cell>
          <cell r="G1364" t="str">
            <v>REGU5218380</v>
          </cell>
          <cell r="H1364" t="str">
            <v>VNSGN2545785</v>
          </cell>
        </row>
        <row r="1365">
          <cell r="E1365">
            <v>145489942</v>
          </cell>
        </row>
        <row r="1366">
          <cell r="E1366">
            <v>145434468</v>
          </cell>
          <cell r="G1366" t="str">
            <v>TXGU6769114</v>
          </cell>
          <cell r="H1366" t="str">
            <v>VNSGN2538206</v>
          </cell>
        </row>
        <row r="1367">
          <cell r="E1367">
            <v>145481360</v>
          </cell>
        </row>
        <row r="1368">
          <cell r="E1368">
            <v>145395546</v>
          </cell>
        </row>
        <row r="1369">
          <cell r="E1369">
            <v>145481264</v>
          </cell>
          <cell r="G1369" t="str">
            <v>FTAU2193974</v>
          </cell>
          <cell r="H1369" t="str">
            <v>VNSGN2547947</v>
          </cell>
        </row>
        <row r="1370">
          <cell r="E1370">
            <v>145535524</v>
          </cell>
          <cell r="G1370" t="str">
            <v>TIIU5457247</v>
          </cell>
          <cell r="H1370" t="str">
            <v>EMCCYK6865</v>
          </cell>
        </row>
        <row r="1371">
          <cell r="E1371">
            <v>145542658</v>
          </cell>
        </row>
        <row r="1372">
          <cell r="E1372">
            <v>145579268</v>
          </cell>
        </row>
        <row r="1373">
          <cell r="E1373">
            <v>145532003</v>
          </cell>
        </row>
        <row r="1374">
          <cell r="E1374">
            <v>145510431</v>
          </cell>
          <cell r="G1374" t="str">
            <v>UETU2955372</v>
          </cell>
          <cell r="H1374" t="str">
            <v>ML-VN1215849</v>
          </cell>
        </row>
        <row r="1375">
          <cell r="E1375">
            <v>145244832</v>
          </cell>
        </row>
        <row r="1376">
          <cell r="E1376">
            <v>145244817</v>
          </cell>
          <cell r="G1376" t="str">
            <v>MRSU9428146</v>
          </cell>
          <cell r="H1376" t="str">
            <v>ML-VN1323953</v>
          </cell>
        </row>
        <row r="1377">
          <cell r="E1377">
            <v>145456198</v>
          </cell>
          <cell r="G1377" t="str">
            <v>GAOU7387633</v>
          </cell>
          <cell r="H1377" t="str">
            <v>ML-VN1320674</v>
          </cell>
        </row>
        <row r="1378">
          <cell r="E1378">
            <v>145473912</v>
          </cell>
          <cell r="G1378" t="str">
            <v>REGU5216789</v>
          </cell>
          <cell r="H1378" t="str">
            <v>VNSGN2545791</v>
          </cell>
        </row>
        <row r="1379">
          <cell r="E1379">
            <v>145550710</v>
          </cell>
        </row>
        <row r="1380">
          <cell r="E1380">
            <v>145463586</v>
          </cell>
          <cell r="G1380" t="str">
            <v>FFAU6070100</v>
          </cell>
          <cell r="H1380">
            <v>30768796</v>
          </cell>
        </row>
        <row r="1381">
          <cell r="E1381">
            <v>145550931</v>
          </cell>
        </row>
        <row r="1382">
          <cell r="E1382">
            <v>145498725</v>
          </cell>
        </row>
        <row r="1383">
          <cell r="E1383">
            <v>145393503</v>
          </cell>
          <cell r="G1383" t="str">
            <v>TLLU7844479</v>
          </cell>
          <cell r="H1383">
            <v>30768804</v>
          </cell>
        </row>
        <row r="1384">
          <cell r="E1384">
            <v>145508084</v>
          </cell>
        </row>
        <row r="1385">
          <cell r="E1385">
            <v>145279717</v>
          </cell>
          <cell r="G1385" t="str">
            <v>OOCU6387449</v>
          </cell>
          <cell r="H1385">
            <v>30752722</v>
          </cell>
        </row>
        <row r="1386">
          <cell r="E1386">
            <v>145533508</v>
          </cell>
        </row>
        <row r="1387">
          <cell r="E1387">
            <v>145337945</v>
          </cell>
          <cell r="G1387" t="str">
            <v>CSNU8066880</v>
          </cell>
          <cell r="H1387">
            <v>30752731</v>
          </cell>
        </row>
        <row r="1388">
          <cell r="E1388">
            <v>145490329</v>
          </cell>
          <cell r="G1388" t="str">
            <v> </v>
          </cell>
          <cell r="H1388" t="str">
            <v> </v>
          </cell>
        </row>
        <row r="1389">
          <cell r="E1389">
            <v>145386936</v>
          </cell>
          <cell r="G1389" t="str">
            <v>OOCU6382853</v>
          </cell>
          <cell r="H1389">
            <v>30752733</v>
          </cell>
        </row>
        <row r="1390">
          <cell r="E1390">
            <v>145550916</v>
          </cell>
        </row>
        <row r="1391">
          <cell r="E1391">
            <v>145361401</v>
          </cell>
          <cell r="G1391" t="str">
            <v>OOCU9624082</v>
          </cell>
          <cell r="H1391">
            <v>30752723</v>
          </cell>
        </row>
        <row r="1392">
          <cell r="E1392">
            <v>145550925</v>
          </cell>
        </row>
        <row r="1393">
          <cell r="E1393">
            <v>145386933</v>
          </cell>
          <cell r="G1393" t="str">
            <v>OOCU5912630</v>
          </cell>
          <cell r="H1393">
            <v>30752710</v>
          </cell>
        </row>
        <row r="1394">
          <cell r="E1394">
            <v>145598360</v>
          </cell>
        </row>
        <row r="1395">
          <cell r="E1395">
            <v>145397081</v>
          </cell>
          <cell r="G1395" t="str">
            <v>CSNU8726704</v>
          </cell>
          <cell r="H1395">
            <v>30752726</v>
          </cell>
        </row>
        <row r="1396">
          <cell r="E1396">
            <v>145368132</v>
          </cell>
          <cell r="G1396" t="str">
            <v>CSNU7549707</v>
          </cell>
          <cell r="H1396">
            <v>30752705</v>
          </cell>
        </row>
        <row r="1397">
          <cell r="E1397">
            <v>145489507</v>
          </cell>
          <cell r="G1397" t="str">
            <v>TIIU5770020</v>
          </cell>
          <cell r="H1397">
            <v>30752719</v>
          </cell>
        </row>
        <row r="1398">
          <cell r="E1398">
            <v>145368241</v>
          </cell>
          <cell r="G1398" t="str">
            <v>FFAU3431581</v>
          </cell>
          <cell r="H1398">
            <v>30739387</v>
          </cell>
        </row>
        <row r="1399">
          <cell r="E1399">
            <v>145190799</v>
          </cell>
          <cell r="G1399" t="str">
            <v>FFAU2252920</v>
          </cell>
          <cell r="H1399">
            <v>32198149</v>
          </cell>
        </row>
        <row r="1400">
          <cell r="E1400">
            <v>145190803</v>
          </cell>
          <cell r="G1400" t="str">
            <v>FFAU7133918</v>
          </cell>
          <cell r="H1400">
            <v>32198140</v>
          </cell>
        </row>
        <row r="1401">
          <cell r="E1401">
            <v>145190877</v>
          </cell>
          <cell r="G1401" t="str">
            <v>OOCU9107140</v>
          </cell>
          <cell r="H1401">
            <v>32198141</v>
          </cell>
        </row>
        <row r="1402">
          <cell r="E1402">
            <v>145481736</v>
          </cell>
        </row>
        <row r="1403">
          <cell r="E1403">
            <v>145464796</v>
          </cell>
        </row>
        <row r="1404">
          <cell r="E1404">
            <v>145287475</v>
          </cell>
          <cell r="G1404" t="str">
            <v>BEAU6054275</v>
          </cell>
          <cell r="H1404">
            <v>32198163</v>
          </cell>
        </row>
        <row r="1405">
          <cell r="E1405">
            <v>145455981</v>
          </cell>
        </row>
        <row r="1406">
          <cell r="E1406">
            <v>145242515</v>
          </cell>
          <cell r="G1406" t="str">
            <v>CSNU8807869</v>
          </cell>
          <cell r="H1406">
            <v>32198197</v>
          </cell>
        </row>
        <row r="1407">
          <cell r="E1407">
            <v>145492836</v>
          </cell>
        </row>
        <row r="1408">
          <cell r="E1408">
            <v>145417511</v>
          </cell>
        </row>
        <row r="1409">
          <cell r="E1409">
            <v>145279619</v>
          </cell>
          <cell r="G1409" t="str">
            <v>OOCU9145731</v>
          </cell>
          <cell r="H1409">
            <v>32198214</v>
          </cell>
        </row>
        <row r="1410">
          <cell r="E1410">
            <v>145506581</v>
          </cell>
        </row>
        <row r="1411">
          <cell r="E1411">
            <v>145216843</v>
          </cell>
          <cell r="G1411" t="str">
            <v>CSGU6231076</v>
          </cell>
          <cell r="H1411">
            <v>32198185</v>
          </cell>
        </row>
        <row r="1412">
          <cell r="E1412">
            <v>145528836</v>
          </cell>
        </row>
        <row r="1413">
          <cell r="E1413">
            <v>145216929</v>
          </cell>
          <cell r="G1413" t="str">
            <v>CSNU5647073</v>
          </cell>
          <cell r="H1413">
            <v>32198165</v>
          </cell>
        </row>
        <row r="1414">
          <cell r="E1414">
            <v>145147458</v>
          </cell>
          <cell r="G1414" t="str">
            <v>CSNU8205579</v>
          </cell>
          <cell r="H1414">
            <v>32198162</v>
          </cell>
        </row>
        <row r="1415">
          <cell r="E1415">
            <v>145493332</v>
          </cell>
          <cell r="G1415" t="str">
            <v>CSNU5805477</v>
          </cell>
          <cell r="H1415">
            <v>30752783</v>
          </cell>
        </row>
        <row r="1416">
          <cell r="E1416">
            <v>145506574</v>
          </cell>
          <cell r="G1416" t="str">
            <v>FFAU7040625</v>
          </cell>
          <cell r="H1416">
            <v>30752774</v>
          </cell>
        </row>
        <row r="1417">
          <cell r="E1417">
            <v>145492731</v>
          </cell>
          <cell r="G1417" t="str">
            <v>CSNU8707469</v>
          </cell>
          <cell r="H1417">
            <v>30752787</v>
          </cell>
        </row>
        <row r="1418">
          <cell r="E1418">
            <v>145517023</v>
          </cell>
          <cell r="G1418" t="str">
            <v>TXGU8143583</v>
          </cell>
          <cell r="H1418" t="str">
            <v>VNSGN2538314</v>
          </cell>
        </row>
        <row r="1419">
          <cell r="E1419">
            <v>145516812</v>
          </cell>
        </row>
        <row r="1420">
          <cell r="E1420">
            <v>145518293</v>
          </cell>
          <cell r="G1420" t="str">
            <v>REGU5223160</v>
          </cell>
          <cell r="H1420" t="str">
            <v>VNSGN2547865</v>
          </cell>
        </row>
        <row r="1421">
          <cell r="E1421">
            <v>145518409</v>
          </cell>
        </row>
        <row r="1422">
          <cell r="E1422">
            <v>145524073</v>
          </cell>
          <cell r="G1422" t="str">
            <v>REGU5139743</v>
          </cell>
          <cell r="H1422" t="str">
            <v>VNSGN2547888</v>
          </cell>
        </row>
        <row r="1423">
          <cell r="E1423">
            <v>145524081</v>
          </cell>
        </row>
        <row r="1424">
          <cell r="E1424">
            <v>145523972</v>
          </cell>
          <cell r="G1424" t="str">
            <v>TXGU8204251</v>
          </cell>
          <cell r="H1424" t="str">
            <v>VNSGN2536387</v>
          </cell>
        </row>
        <row r="1425">
          <cell r="E1425">
            <v>145493012</v>
          </cell>
        </row>
        <row r="1426">
          <cell r="E1426">
            <v>145496355</v>
          </cell>
        </row>
        <row r="1427">
          <cell r="E1427">
            <v>145437798</v>
          </cell>
          <cell r="G1427" t="str">
            <v>TGBU9209511</v>
          </cell>
          <cell r="H1427">
            <v>32249324</v>
          </cell>
        </row>
        <row r="1428">
          <cell r="E1428">
            <v>145397164</v>
          </cell>
        </row>
        <row r="1429">
          <cell r="E1429">
            <v>145386719</v>
          </cell>
        </row>
        <row r="1430">
          <cell r="E1430">
            <v>145393423</v>
          </cell>
          <cell r="G1430" t="str">
            <v>OOCU8764222</v>
          </cell>
          <cell r="H1430">
            <v>31321670</v>
          </cell>
        </row>
        <row r="1431">
          <cell r="E1431">
            <v>145242878</v>
          </cell>
          <cell r="G1431" t="str">
            <v>CSNU7683320</v>
          </cell>
          <cell r="H1431">
            <v>32247719</v>
          </cell>
        </row>
        <row r="1432">
          <cell r="E1432">
            <v>145386951</v>
          </cell>
          <cell r="G1432" t="str">
            <v>CSGU6259788</v>
          </cell>
          <cell r="H1432">
            <v>32247803</v>
          </cell>
        </row>
        <row r="1433">
          <cell r="E1433">
            <v>145438633</v>
          </cell>
          <cell r="G1433" t="str">
            <v>OOCU5843734</v>
          </cell>
          <cell r="H1433">
            <v>32202971</v>
          </cell>
        </row>
        <row r="1434">
          <cell r="E1434">
            <v>145483502</v>
          </cell>
          <cell r="G1434" t="str">
            <v>CSNU8957621</v>
          </cell>
          <cell r="H1434">
            <v>32215801</v>
          </cell>
        </row>
        <row r="1435">
          <cell r="E1435">
            <v>145510988</v>
          </cell>
          <cell r="G1435" t="str">
            <v>TIIU6413665</v>
          </cell>
          <cell r="H1435">
            <v>30752801</v>
          </cell>
        </row>
        <row r="1436">
          <cell r="E1436">
            <v>145516913</v>
          </cell>
          <cell r="G1436" t="str">
            <v>CSNU7543592</v>
          </cell>
          <cell r="H1436">
            <v>30752815</v>
          </cell>
        </row>
        <row r="1437">
          <cell r="E1437">
            <v>145506572</v>
          </cell>
          <cell r="G1437" t="str">
            <v>CSNU8069718</v>
          </cell>
          <cell r="H1437">
            <v>30752811</v>
          </cell>
        </row>
        <row r="1438">
          <cell r="E1438">
            <v>145515382</v>
          </cell>
          <cell r="G1438" t="str">
            <v>OOCU9982300</v>
          </cell>
          <cell r="H1438">
            <v>30752814</v>
          </cell>
        </row>
        <row r="1439">
          <cell r="E1439">
            <v>145598357</v>
          </cell>
        </row>
        <row r="1440">
          <cell r="E1440">
            <v>145510974</v>
          </cell>
          <cell r="G1440" t="str">
            <v>OOCU9274894</v>
          </cell>
          <cell r="H1440">
            <v>32215944</v>
          </cell>
        </row>
        <row r="1441">
          <cell r="E1441">
            <v>145498752</v>
          </cell>
          <cell r="G1441" t="str">
            <v>CSNU7947589</v>
          </cell>
          <cell r="H1441">
            <v>32209153</v>
          </cell>
        </row>
        <row r="1442">
          <cell r="E1442">
            <v>145649577</v>
          </cell>
        </row>
        <row r="1443">
          <cell r="E1443">
            <v>145524488</v>
          </cell>
          <cell r="G1443" t="str">
            <v>TXGU4231562</v>
          </cell>
          <cell r="H1443">
            <v>32216047</v>
          </cell>
        </row>
        <row r="1444">
          <cell r="E1444">
            <v>145332366</v>
          </cell>
          <cell r="G1444" t="str">
            <v>CSNU5912789</v>
          </cell>
          <cell r="H1444">
            <v>32215961</v>
          </cell>
        </row>
        <row r="1445">
          <cell r="E1445">
            <v>145482398</v>
          </cell>
          <cell r="G1445" t="str">
            <v>CSGU6100456</v>
          </cell>
          <cell r="H1445">
            <v>32246370</v>
          </cell>
        </row>
        <row r="1446">
          <cell r="E1446">
            <v>145550914</v>
          </cell>
          <cell r="G1446" t="str">
            <v>FFAU6115988</v>
          </cell>
          <cell r="H1446">
            <v>32209180</v>
          </cell>
        </row>
        <row r="1447">
          <cell r="E1447">
            <v>145550921</v>
          </cell>
          <cell r="G1447" t="str">
            <v>CSNU8637633</v>
          </cell>
          <cell r="H1447">
            <v>32216062</v>
          </cell>
        </row>
        <row r="1448">
          <cell r="E1448">
            <v>145598358</v>
          </cell>
          <cell r="G1448" t="str">
            <v>OOCU9168995</v>
          </cell>
          <cell r="H1448">
            <v>32215963</v>
          </cell>
        </row>
        <row r="1449">
          <cell r="E1449">
            <v>145332364</v>
          </cell>
          <cell r="G1449" t="str">
            <v>CSNU5825529</v>
          </cell>
          <cell r="H1449">
            <v>32216031</v>
          </cell>
        </row>
        <row r="1450">
          <cell r="E1450">
            <v>145332369</v>
          </cell>
          <cell r="G1450" t="str">
            <v>TIIU5391793</v>
          </cell>
          <cell r="H1450">
            <v>32216033</v>
          </cell>
        </row>
        <row r="1451">
          <cell r="E1451">
            <v>145337924</v>
          </cell>
          <cell r="G1451" t="str">
            <v>TIIU4988700</v>
          </cell>
          <cell r="H1451">
            <v>32209167</v>
          </cell>
        </row>
        <row r="1452">
          <cell r="E1452">
            <v>145550718</v>
          </cell>
          <cell r="G1452" t="str">
            <v>TXGU8140352</v>
          </cell>
          <cell r="H1452">
            <v>32246416</v>
          </cell>
        </row>
        <row r="1453">
          <cell r="E1453">
            <v>145550725</v>
          </cell>
          <cell r="G1453" t="str">
            <v>CSNU5934751</v>
          </cell>
          <cell r="H1453">
            <v>32215932</v>
          </cell>
        </row>
        <row r="1454">
          <cell r="E1454">
            <v>145550728</v>
          </cell>
          <cell r="G1454" t="str">
            <v>TIIU5575527</v>
          </cell>
          <cell r="H1454">
            <v>32215968</v>
          </cell>
        </row>
        <row r="1455">
          <cell r="E1455">
            <v>145465118</v>
          </cell>
          <cell r="G1455" t="str">
            <v>OOCU9369829</v>
          </cell>
          <cell r="H1455">
            <v>32209156</v>
          </cell>
        </row>
        <row r="1456">
          <cell r="E1456">
            <v>145464489</v>
          </cell>
          <cell r="G1456" t="str">
            <v>OOCU9502361</v>
          </cell>
          <cell r="H1456">
            <v>32216044</v>
          </cell>
        </row>
        <row r="1457">
          <cell r="E1457">
            <v>145493001</v>
          </cell>
          <cell r="G1457" t="str">
            <v>CSNU5914483</v>
          </cell>
          <cell r="H1457">
            <v>32215909</v>
          </cell>
        </row>
        <row r="1458">
          <cell r="E1458">
            <v>145495650</v>
          </cell>
          <cell r="G1458" t="str">
            <v>CAAU9609764</v>
          </cell>
          <cell r="H1458" t="str">
            <v>VNSGN2545778</v>
          </cell>
        </row>
        <row r="1459">
          <cell r="E1459">
            <v>145524029</v>
          </cell>
        </row>
        <row r="1460">
          <cell r="E1460">
            <v>145495659</v>
          </cell>
          <cell r="G1460" t="str">
            <v>TXGU8209206</v>
          </cell>
          <cell r="H1460" t="str">
            <v>VNSGN2546811</v>
          </cell>
        </row>
        <row r="1461">
          <cell r="E1461">
            <v>145456046</v>
          </cell>
        </row>
        <row r="1462">
          <cell r="E1462">
            <v>145428790</v>
          </cell>
          <cell r="G1462" t="str">
            <v>REGU5202105</v>
          </cell>
          <cell r="H1462" t="str">
            <v>VNSGN2533142</v>
          </cell>
        </row>
        <row r="1463">
          <cell r="E1463">
            <v>145493451</v>
          </cell>
        </row>
        <row r="1464">
          <cell r="E1464">
            <v>145592279</v>
          </cell>
        </row>
        <row r="1465">
          <cell r="E1465">
            <v>145530565</v>
          </cell>
        </row>
        <row r="1466">
          <cell r="E1466">
            <v>145530577</v>
          </cell>
        </row>
        <row r="1467">
          <cell r="E1467">
            <v>145569125</v>
          </cell>
          <cell r="G1467" t="str">
            <v>TXGU7084573</v>
          </cell>
          <cell r="H1467" t="str">
            <v>VNSGN2536303</v>
          </cell>
        </row>
        <row r="1468">
          <cell r="E1468">
            <v>145569184</v>
          </cell>
        </row>
        <row r="1469">
          <cell r="E1469">
            <v>145532819</v>
          </cell>
          <cell r="G1469" t="str">
            <v>REGU5188028</v>
          </cell>
          <cell r="H1469" t="str">
            <v>VNSGN2546818</v>
          </cell>
        </row>
        <row r="1470">
          <cell r="E1470">
            <v>145570454</v>
          </cell>
        </row>
        <row r="1471">
          <cell r="E1471">
            <v>145516621</v>
          </cell>
          <cell r="G1471" t="str">
            <v>CAAU6327387</v>
          </cell>
          <cell r="H1471" t="str">
            <v>VNSGN2538365</v>
          </cell>
        </row>
        <row r="1472">
          <cell r="E1472">
            <v>145517007</v>
          </cell>
          <cell r="G1472" t="str">
            <v>REGU5238089</v>
          </cell>
          <cell r="H1472" t="str">
            <v>VNSGN2533150</v>
          </cell>
        </row>
        <row r="1473">
          <cell r="E1473">
            <v>145516981</v>
          </cell>
          <cell r="G1473" t="str">
            <v>REGU5239784</v>
          </cell>
          <cell r="H1473" t="str">
            <v>VNSGN2536307</v>
          </cell>
        </row>
        <row r="1474">
          <cell r="E1474">
            <v>145525047</v>
          </cell>
          <cell r="G1474" t="str">
            <v>TXGU7967069</v>
          </cell>
          <cell r="H1474" t="str">
            <v>VNSGN2607707</v>
          </cell>
        </row>
        <row r="1475">
          <cell r="E1475">
            <v>145506580</v>
          </cell>
          <cell r="G1475" t="str">
            <v>TGBU4901825</v>
          </cell>
          <cell r="H1475">
            <v>32209161</v>
          </cell>
        </row>
        <row r="1476">
          <cell r="E1476">
            <v>145530560</v>
          </cell>
          <cell r="G1476" t="str">
            <v>REGU5184911</v>
          </cell>
          <cell r="H1476" t="str">
            <v>VNSGN2606484</v>
          </cell>
        </row>
        <row r="1477">
          <cell r="E1477">
            <v>145532952</v>
          </cell>
          <cell r="G1477" t="str">
            <v>CAAU6384200</v>
          </cell>
          <cell r="H1477" t="str">
            <v>VNSGN2536308</v>
          </cell>
        </row>
        <row r="1478">
          <cell r="E1478">
            <v>145564026</v>
          </cell>
          <cell r="G1478" t="str">
            <v>REGU5233066</v>
          </cell>
          <cell r="H1478" t="str">
            <v>VNSGN2607708</v>
          </cell>
        </row>
        <row r="1479">
          <cell r="E1479">
            <v>145565225</v>
          </cell>
          <cell r="G1479" t="str">
            <v>TXGU7069286</v>
          </cell>
          <cell r="H1479" t="str">
            <v>VNSGN2606491</v>
          </cell>
        </row>
        <row r="1480">
          <cell r="E1480">
            <v>145565247</v>
          </cell>
          <cell r="G1480" t="str">
            <v>CIPU5271018</v>
          </cell>
          <cell r="H1480" t="str">
            <v>VNSGN2536396</v>
          </cell>
        </row>
        <row r="1481">
          <cell r="E1481">
            <v>145495597</v>
          </cell>
          <cell r="G1481" t="str">
            <v>REGU5200720</v>
          </cell>
          <cell r="H1481" t="str">
            <v>VNSGN2608395</v>
          </cell>
        </row>
        <row r="1482">
          <cell r="E1482">
            <v>145578239</v>
          </cell>
          <cell r="G1482" t="str">
            <v>REGU5231269</v>
          </cell>
          <cell r="H1482" t="str">
            <v>VNSGN2607702</v>
          </cell>
        </row>
        <row r="1483">
          <cell r="E1483">
            <v>145533226</v>
          </cell>
        </row>
        <row r="1484">
          <cell r="E1484">
            <v>145550734</v>
          </cell>
          <cell r="G1484" t="str">
            <v>SKHU6431457</v>
          </cell>
          <cell r="H1484">
            <v>538495</v>
          </cell>
        </row>
        <row r="1485">
          <cell r="E1485">
            <v>145550736</v>
          </cell>
        </row>
        <row r="1486">
          <cell r="E1486">
            <v>145550738</v>
          </cell>
        </row>
        <row r="1487">
          <cell r="E1487">
            <v>145550767</v>
          </cell>
          <cell r="G1487" t="str">
            <v>SKHU6500650</v>
          </cell>
          <cell r="H1487">
            <v>538496</v>
          </cell>
        </row>
        <row r="1488">
          <cell r="E1488">
            <v>145550778</v>
          </cell>
        </row>
        <row r="1489">
          <cell r="E1489">
            <v>145550792</v>
          </cell>
          <cell r="G1489" t="str">
            <v>HLHU8439146</v>
          </cell>
          <cell r="H1489">
            <v>538389</v>
          </cell>
        </row>
        <row r="1490">
          <cell r="E1490">
            <v>145550799</v>
          </cell>
        </row>
        <row r="1491">
          <cell r="E1491">
            <v>145550808</v>
          </cell>
          <cell r="G1491" t="str">
            <v>HLHU8336512</v>
          </cell>
          <cell r="H1491">
            <v>538396</v>
          </cell>
        </row>
        <row r="1492">
          <cell r="E1492">
            <v>145550819</v>
          </cell>
        </row>
        <row r="1493">
          <cell r="E1493">
            <v>145550824</v>
          </cell>
          <cell r="G1493" t="str">
            <v>SKHU6342663</v>
          </cell>
          <cell r="H1493">
            <v>538323</v>
          </cell>
        </row>
        <row r="1494">
          <cell r="E1494">
            <v>145550829</v>
          </cell>
        </row>
        <row r="1495">
          <cell r="E1495">
            <v>145550836</v>
          </cell>
          <cell r="G1495" t="str">
            <v>HLHU8430318</v>
          </cell>
          <cell r="H1495">
            <v>538398</v>
          </cell>
        </row>
        <row r="1496">
          <cell r="E1496">
            <v>145550843</v>
          </cell>
        </row>
        <row r="1497">
          <cell r="E1497">
            <v>145550850</v>
          </cell>
          <cell r="G1497" t="str">
            <v>SKHU6384062</v>
          </cell>
          <cell r="H1497">
            <v>538330</v>
          </cell>
        </row>
        <row r="1498">
          <cell r="E1498">
            <v>145550854</v>
          </cell>
        </row>
        <row r="1499">
          <cell r="E1499">
            <v>145550862</v>
          </cell>
          <cell r="G1499" t="str">
            <v>SKHU6470469</v>
          </cell>
          <cell r="H1499">
            <v>538432</v>
          </cell>
        </row>
        <row r="1500">
          <cell r="E1500">
            <v>145550868</v>
          </cell>
        </row>
        <row r="1501">
          <cell r="E1501">
            <v>145550878</v>
          </cell>
          <cell r="G1501" t="str">
            <v>SKHU8432508</v>
          </cell>
          <cell r="H1501">
            <v>538337</v>
          </cell>
        </row>
        <row r="1502">
          <cell r="E1502">
            <v>145550888</v>
          </cell>
        </row>
        <row r="1503">
          <cell r="E1503">
            <v>145550894</v>
          </cell>
        </row>
        <row r="1504">
          <cell r="E1504">
            <v>145550898</v>
          </cell>
        </row>
        <row r="1505">
          <cell r="E1505">
            <v>145550905</v>
          </cell>
        </row>
        <row r="1506">
          <cell r="E1506">
            <v>145550909</v>
          </cell>
          <cell r="G1506" t="str">
            <v>SKHU6353420</v>
          </cell>
          <cell r="H1506">
            <v>538344</v>
          </cell>
        </row>
        <row r="1507">
          <cell r="E1507">
            <v>145550912</v>
          </cell>
        </row>
        <row r="1508">
          <cell r="E1508">
            <v>145515544</v>
          </cell>
          <cell r="G1508" t="str">
            <v>EGSU6554670</v>
          </cell>
          <cell r="H1508" t="str">
            <v>EMCXBC2264</v>
          </cell>
        </row>
        <row r="1509">
          <cell r="E1509">
            <v>145515540</v>
          </cell>
        </row>
        <row r="1510">
          <cell r="E1510">
            <v>145463069</v>
          </cell>
        </row>
        <row r="1511">
          <cell r="E1511">
            <v>145527343</v>
          </cell>
          <cell r="G1511" t="str">
            <v>CAAU9431250</v>
          </cell>
          <cell r="H1511" t="str">
            <v>VNSGN2607145</v>
          </cell>
        </row>
        <row r="1512">
          <cell r="E1512">
            <v>145527423</v>
          </cell>
        </row>
        <row r="1513">
          <cell r="E1513">
            <v>145527479</v>
          </cell>
          <cell r="G1513" t="str">
            <v>CSNU5912794</v>
          </cell>
          <cell r="H1513">
            <v>32216040</v>
          </cell>
        </row>
        <row r="1514">
          <cell r="E1514">
            <v>145527139</v>
          </cell>
        </row>
        <row r="1515">
          <cell r="E1515">
            <v>145527169</v>
          </cell>
        </row>
        <row r="1516">
          <cell r="E1516">
            <v>145532834</v>
          </cell>
          <cell r="G1516" t="str">
            <v>CAIU9490220</v>
          </cell>
          <cell r="H1516" t="str">
            <v>VNSGN2607091</v>
          </cell>
        </row>
        <row r="1517">
          <cell r="E1517">
            <v>145428719</v>
          </cell>
          <cell r="G1517" t="str">
            <v>CAAU7679660</v>
          </cell>
          <cell r="H1517" t="str">
            <v>VNSGN2607138</v>
          </cell>
        </row>
        <row r="1518">
          <cell r="E1518">
            <v>145476228</v>
          </cell>
          <cell r="G1518" t="str">
            <v>MRSU9486604</v>
          </cell>
          <cell r="H1518" t="str">
            <v>ML-VN1322793</v>
          </cell>
        </row>
        <row r="1519">
          <cell r="E1519">
            <v>145476807</v>
          </cell>
        </row>
        <row r="1520">
          <cell r="E1520">
            <v>145476726</v>
          </cell>
          <cell r="G1520" t="str">
            <v>SEKU6973946</v>
          </cell>
          <cell r="H1520" t="str">
            <v>ML-VN1322781</v>
          </cell>
        </row>
        <row r="1521">
          <cell r="E1521">
            <v>145476793</v>
          </cell>
          <cell r="G1521" t="str">
            <v>MRSU7814514</v>
          </cell>
          <cell r="H1521" t="str">
            <v>ML-VN1322777</v>
          </cell>
        </row>
        <row r="1522">
          <cell r="E1522">
            <v>145515621</v>
          </cell>
          <cell r="G1522" t="str">
            <v>CAJU5096103</v>
          </cell>
          <cell r="H1522" t="str">
            <v>ML-VN1217167</v>
          </cell>
        </row>
        <row r="1523">
          <cell r="E1523">
            <v>145515624</v>
          </cell>
          <cell r="G1523" t="str">
            <v>MRSU9352312</v>
          </cell>
          <cell r="H1523" t="str">
            <v>ML-VN1322786</v>
          </cell>
        </row>
        <row r="1524">
          <cell r="E1524">
            <v>145515627</v>
          </cell>
          <cell r="G1524" t="str">
            <v>FFAU7439364</v>
          </cell>
          <cell r="H1524" t="str">
            <v>ML-VN1322780</v>
          </cell>
        </row>
        <row r="1525">
          <cell r="E1525">
            <v>145515631</v>
          </cell>
          <cell r="G1525" t="str">
            <v>MRSU8477085</v>
          </cell>
          <cell r="H1525" t="str">
            <v>ML-VN1322796</v>
          </cell>
        </row>
        <row r="1526">
          <cell r="E1526">
            <v>145515693</v>
          </cell>
          <cell r="G1526" t="str">
            <v>GAOU7940991</v>
          </cell>
          <cell r="H1526" t="str">
            <v>ML-VN1322732</v>
          </cell>
        </row>
        <row r="1527">
          <cell r="E1527">
            <v>145515705</v>
          </cell>
          <cell r="G1527" t="str">
            <v>HASU4775179</v>
          </cell>
          <cell r="H1527" t="str">
            <v>ML-VN1218511</v>
          </cell>
        </row>
        <row r="1528">
          <cell r="E1528">
            <v>145515713</v>
          </cell>
          <cell r="G1528" t="str">
            <v>MRSU7026174</v>
          </cell>
          <cell r="H1528" t="str">
            <v>ML-VN1322772</v>
          </cell>
        </row>
        <row r="1529">
          <cell r="E1529">
            <v>145515717</v>
          </cell>
          <cell r="G1529"/>
          <cell r="H1529" t="str">
            <v>ML-VN1326803</v>
          </cell>
        </row>
        <row r="1530">
          <cell r="E1530">
            <v>145516246</v>
          </cell>
          <cell r="G1530" t="str">
            <v>CAAU4546196</v>
          </cell>
          <cell r="H1530" t="str">
            <v>ML-VN1326817</v>
          </cell>
        </row>
        <row r="1531">
          <cell r="E1531">
            <v>145516448</v>
          </cell>
          <cell r="G1531" t="str">
            <v>CAAU6996783</v>
          </cell>
          <cell r="H1531" t="str">
            <v>ML-VN1218521</v>
          </cell>
        </row>
        <row r="1532">
          <cell r="E1532">
            <v>145598340</v>
          </cell>
          <cell r="G1532" t="str">
            <v>REGU5194123</v>
          </cell>
          <cell r="H1532" t="str">
            <v>VNSGN2606508</v>
          </cell>
        </row>
        <row r="1533">
          <cell r="E1533">
            <v>145598341</v>
          </cell>
        </row>
        <row r="1534">
          <cell r="E1534">
            <v>145598344</v>
          </cell>
          <cell r="G1534" t="str">
            <v>REGU5213265</v>
          </cell>
          <cell r="H1534" t="str">
            <v>VNSGN2607143</v>
          </cell>
        </row>
        <row r="1535">
          <cell r="E1535">
            <v>145598348</v>
          </cell>
        </row>
        <row r="1536">
          <cell r="E1536">
            <v>145598350</v>
          </cell>
          <cell r="G1536" t="str">
            <v>CIPU5171235</v>
          </cell>
          <cell r="H1536" t="str">
            <v>VNSGN2607146</v>
          </cell>
        </row>
        <row r="1537">
          <cell r="E1537">
            <v>145598351</v>
          </cell>
        </row>
        <row r="1538">
          <cell r="E1538">
            <v>145598353</v>
          </cell>
          <cell r="G1538" t="str">
            <v>REGU5219751</v>
          </cell>
          <cell r="H1538" t="str">
            <v>VNSGN2607151</v>
          </cell>
        </row>
        <row r="1539">
          <cell r="E1539">
            <v>145598354</v>
          </cell>
        </row>
        <row r="1540">
          <cell r="E1540">
            <v>145532054</v>
          </cell>
          <cell r="G1540" t="str">
            <v>REGU5197652</v>
          </cell>
          <cell r="H1540" t="str">
            <v>VNSGN2607751</v>
          </cell>
        </row>
        <row r="1541">
          <cell r="E1541">
            <v>145542740</v>
          </cell>
        </row>
        <row r="1542">
          <cell r="E1542">
            <v>145523685</v>
          </cell>
        </row>
        <row r="1543">
          <cell r="E1543">
            <v>145550566</v>
          </cell>
          <cell r="G1543" t="str">
            <v>CAAU8715083</v>
          </cell>
          <cell r="H1543" t="str">
            <v>VNSGN2607165</v>
          </cell>
        </row>
        <row r="1544">
          <cell r="E1544">
            <v>145516657</v>
          </cell>
        </row>
        <row r="1545">
          <cell r="E1545">
            <v>145541161</v>
          </cell>
          <cell r="G1545" t="str">
            <v>CIPU5271147</v>
          </cell>
          <cell r="H1545" t="str">
            <v>VNSGN2608368</v>
          </cell>
        </row>
        <row r="1546">
          <cell r="E1546">
            <v>145508100</v>
          </cell>
        </row>
        <row r="1547">
          <cell r="E1547">
            <v>145482413</v>
          </cell>
        </row>
        <row r="1548">
          <cell r="E1548">
            <v>145550506</v>
          </cell>
          <cell r="G1548" t="str">
            <v>REGU5169579</v>
          </cell>
          <cell r="H1548" t="str">
            <v>VNSGN2606513</v>
          </cell>
        </row>
        <row r="1549">
          <cell r="E1549">
            <v>145558458</v>
          </cell>
        </row>
        <row r="1550">
          <cell r="E1550">
            <v>145307634</v>
          </cell>
          <cell r="G1550" t="str">
            <v>FTAU1299880</v>
          </cell>
          <cell r="H1550" t="str">
            <v>VN87960AQ</v>
          </cell>
        </row>
        <row r="1551">
          <cell r="E1551">
            <v>145307677</v>
          </cell>
        </row>
        <row r="1552">
          <cell r="E1552">
            <v>145406495</v>
          </cell>
          <cell r="G1552" t="str">
            <v>EMCU0185982</v>
          </cell>
          <cell r="H1552" t="str">
            <v>EMCXBC2474</v>
          </cell>
        </row>
        <row r="1553">
          <cell r="E1553">
            <v>145427165</v>
          </cell>
          <cell r="G1553" t="str">
            <v>TGCU5400251</v>
          </cell>
          <cell r="H1553" t="str">
            <v>EMCXBC1284</v>
          </cell>
        </row>
        <row r="1554">
          <cell r="E1554">
            <v>145465666</v>
          </cell>
        </row>
        <row r="1555">
          <cell r="E1555">
            <v>145523693</v>
          </cell>
          <cell r="G1555" t="str">
            <v>EGSU9232322</v>
          </cell>
          <cell r="H1555" t="str">
            <v>EMCXBC2244</v>
          </cell>
        </row>
        <row r="1556">
          <cell r="E1556">
            <v>145543123</v>
          </cell>
        </row>
        <row r="1557">
          <cell r="E1557">
            <v>145570465</v>
          </cell>
        </row>
        <row r="1558">
          <cell r="E1558">
            <v>145523694</v>
          </cell>
        </row>
        <row r="1559">
          <cell r="E1559">
            <v>145516021</v>
          </cell>
          <cell r="G1559" t="str">
            <v>TIIU5402305</v>
          </cell>
          <cell r="H1559" t="str">
            <v>EMCXBA3814</v>
          </cell>
        </row>
        <row r="1560">
          <cell r="E1560">
            <v>145444452</v>
          </cell>
        </row>
        <row r="1561">
          <cell r="E1561">
            <v>145489777</v>
          </cell>
          <cell r="G1561" t="str">
            <v>TIIU4289215</v>
          </cell>
          <cell r="H1561" t="str">
            <v>EMCXBA2594</v>
          </cell>
        </row>
        <row r="1562">
          <cell r="E1562">
            <v>145516208</v>
          </cell>
          <cell r="G1562" t="str">
            <v>EGSU1258676</v>
          </cell>
          <cell r="H1562" t="str">
            <v>EMCXBA3264</v>
          </cell>
        </row>
        <row r="1563">
          <cell r="E1563">
            <v>145598355</v>
          </cell>
          <cell r="G1563" t="str">
            <v>CAAU6439371</v>
          </cell>
          <cell r="H1563" t="str">
            <v>VNSGN2606538</v>
          </cell>
        </row>
        <row r="1564">
          <cell r="E1564">
            <v>145598357</v>
          </cell>
        </row>
        <row r="1565">
          <cell r="E1565">
            <v>145463903</v>
          </cell>
          <cell r="G1565" t="str">
            <v>REGU5210878</v>
          </cell>
          <cell r="H1565" t="str">
            <v>VNSGN2536397</v>
          </cell>
        </row>
        <row r="1566">
          <cell r="E1566">
            <v>145482390</v>
          </cell>
          <cell r="G1566" t="str">
            <v>TXGU7329742</v>
          </cell>
          <cell r="H1566" t="str">
            <v>VNSGN2606521</v>
          </cell>
        </row>
        <row r="1567">
          <cell r="E1567">
            <v>145533470</v>
          </cell>
          <cell r="G1567" t="str">
            <v>CIPU5168801</v>
          </cell>
          <cell r="H1567" t="str">
            <v>VNSGN2608317</v>
          </cell>
        </row>
        <row r="1568">
          <cell r="E1568">
            <v>145550741</v>
          </cell>
          <cell r="G1568" t="str">
            <v>REGU5145622</v>
          </cell>
          <cell r="H1568" t="str">
            <v>VNSGN2608353</v>
          </cell>
        </row>
        <row r="1569">
          <cell r="E1569">
            <v>145550754</v>
          </cell>
          <cell r="G1569" t="str">
            <v>TXGU7328561</v>
          </cell>
          <cell r="H1569" t="str">
            <v>VNSGN2606518</v>
          </cell>
        </row>
        <row r="1570">
          <cell r="E1570">
            <v>145550761</v>
          </cell>
          <cell r="G1570" t="str">
            <v>CAAU5992485</v>
          </cell>
          <cell r="H1570" t="str">
            <v>VNSGN2607167</v>
          </cell>
        </row>
        <row r="1571">
          <cell r="E1571">
            <v>145550875</v>
          </cell>
          <cell r="G1571" t="str">
            <v>FFAU6020326</v>
          </cell>
          <cell r="H1571" t="str">
            <v>VNSGN2606516</v>
          </cell>
        </row>
        <row r="1572">
          <cell r="E1572">
            <v>145550501</v>
          </cell>
          <cell r="G1572" t="str">
            <v>TXGU6934918</v>
          </cell>
          <cell r="H1572" t="str">
            <v>VNSGN2607093</v>
          </cell>
        </row>
        <row r="1573">
          <cell r="E1573">
            <v>145649573</v>
          </cell>
          <cell r="G1573" t="str">
            <v>CAAU9423424</v>
          </cell>
          <cell r="H1573" t="str">
            <v>VNSGN2608369</v>
          </cell>
        </row>
        <row r="1574">
          <cell r="E1574">
            <v>145332357</v>
          </cell>
        </row>
        <row r="1575">
          <cell r="E1575">
            <v>145368089</v>
          </cell>
        </row>
        <row r="1576">
          <cell r="E1576">
            <v>145368094</v>
          </cell>
        </row>
        <row r="1577">
          <cell r="E1577">
            <v>145658181</v>
          </cell>
          <cell r="G1577" t="str">
            <v>CAAU6324963</v>
          </cell>
          <cell r="H1577" t="str">
            <v>VNSGN2607162</v>
          </cell>
        </row>
        <row r="1578">
          <cell r="E1578">
            <v>145649577</v>
          </cell>
        </row>
        <row r="1579">
          <cell r="E1579">
            <v>145516166</v>
          </cell>
        </row>
        <row r="1580">
          <cell r="E1580">
            <v>145397022</v>
          </cell>
        </row>
        <row r="1581">
          <cell r="E1581">
            <v>145482290</v>
          </cell>
        </row>
        <row r="1582">
          <cell r="E1582">
            <v>145515822</v>
          </cell>
          <cell r="G1582" t="str">
            <v>ONEU2966026</v>
          </cell>
          <cell r="H1582" t="str">
            <v>VN87946AQ</v>
          </cell>
        </row>
        <row r="1583">
          <cell r="E1583">
            <v>145367914</v>
          </cell>
        </row>
        <row r="1584">
          <cell r="E1584">
            <v>145445150</v>
          </cell>
          <cell r="G1584" t="str">
            <v>ONEU2785310</v>
          </cell>
          <cell r="H1584" t="str">
            <v>VN82041AO</v>
          </cell>
        </row>
        <row r="1585">
          <cell r="E1585">
            <v>145445154</v>
          </cell>
          <cell r="G1585" t="str">
            <v>SEKU1507400</v>
          </cell>
          <cell r="H1585" t="str">
            <v>VN88747AO</v>
          </cell>
        </row>
        <row r="1586">
          <cell r="E1586">
            <v>145307643</v>
          </cell>
          <cell r="G1586" t="str">
            <v>ONEU2227900</v>
          </cell>
          <cell r="H1586" t="str">
            <v>VN87950AQ</v>
          </cell>
        </row>
        <row r="1587">
          <cell r="E1587">
            <v>145307674</v>
          </cell>
          <cell r="G1587" t="str">
            <v>ONEU2727145</v>
          </cell>
          <cell r="H1587" t="str">
            <v>VN88633AO</v>
          </cell>
        </row>
        <row r="1588">
          <cell r="E1588">
            <v>145367928</v>
          </cell>
          <cell r="G1588" t="str">
            <v>ONEU2562889</v>
          </cell>
          <cell r="H1588" t="str">
            <v>VN87944AQ</v>
          </cell>
        </row>
        <row r="1589">
          <cell r="E1589">
            <v>145434460</v>
          </cell>
          <cell r="G1589" t="str">
            <v>EGSU1198710</v>
          </cell>
          <cell r="H1589" t="str">
            <v>EMCXBC2294</v>
          </cell>
        </row>
        <row r="1590">
          <cell r="E1590">
            <v>145489925</v>
          </cell>
          <cell r="G1590" t="str">
            <v>EGSU6341905</v>
          </cell>
          <cell r="H1590" t="str">
            <v>EMCCYH3465</v>
          </cell>
        </row>
        <row r="1591">
          <cell r="E1591">
            <v>145489927</v>
          </cell>
          <cell r="G1591" t="str">
            <v>EGSU6344139</v>
          </cell>
          <cell r="H1591" t="str">
            <v>EMCCYH4435</v>
          </cell>
        </row>
        <row r="1592">
          <cell r="E1592">
            <v>145489929</v>
          </cell>
          <cell r="G1592" t="str">
            <v>CAAU7486819</v>
          </cell>
          <cell r="H1592" t="str">
            <v>EMCXBC1244</v>
          </cell>
        </row>
        <row r="1593">
          <cell r="E1593">
            <v>145489933</v>
          </cell>
          <cell r="G1593" t="str">
            <v>EISU8361648</v>
          </cell>
          <cell r="H1593" t="str">
            <v>EMCXBC0754</v>
          </cell>
        </row>
        <row r="1594">
          <cell r="E1594">
            <v>145489936</v>
          </cell>
          <cell r="G1594" t="str">
            <v>TGBU9248436</v>
          </cell>
          <cell r="H1594" t="str">
            <v>EMCXBC1204</v>
          </cell>
        </row>
        <row r="1595">
          <cell r="E1595">
            <v>145489938</v>
          </cell>
          <cell r="G1595" t="str">
            <v>EMCU1844214</v>
          </cell>
          <cell r="H1595" t="str">
            <v>EMCXBA4874</v>
          </cell>
        </row>
        <row r="1596">
          <cell r="E1596">
            <v>145516846</v>
          </cell>
          <cell r="G1596" t="str">
            <v>MRSU8096469</v>
          </cell>
          <cell r="H1596" t="str">
            <v>ML-VN1326962</v>
          </cell>
        </row>
        <row r="1597">
          <cell r="E1597">
            <v>145516860</v>
          </cell>
        </row>
        <row r="1598">
          <cell r="E1598">
            <v>145532967</v>
          </cell>
          <cell r="G1598" t="str">
            <v>MRSU8628052</v>
          </cell>
          <cell r="H1598" t="str">
            <v>ML-VN1326984</v>
          </cell>
        </row>
        <row r="1599">
          <cell r="E1599">
            <v>145532973</v>
          </cell>
        </row>
        <row r="1600">
          <cell r="E1600">
            <v>145533141</v>
          </cell>
          <cell r="G1600" t="str">
            <v>TIIU5868150</v>
          </cell>
          <cell r="H1600" t="str">
            <v>ML-VN1217021</v>
          </cell>
        </row>
        <row r="1601">
          <cell r="E1601">
            <v>145533142</v>
          </cell>
        </row>
        <row r="1602">
          <cell r="E1602">
            <v>145533145</v>
          </cell>
          <cell r="G1602" t="str">
            <v>UETU7997895</v>
          </cell>
          <cell r="H1602" t="str">
            <v>ML-VN1326983</v>
          </cell>
        </row>
        <row r="1603">
          <cell r="E1603">
            <v>145533151</v>
          </cell>
        </row>
        <row r="1604">
          <cell r="E1604">
            <v>145533164</v>
          </cell>
          <cell r="G1604" t="str">
            <v>MRSU8048075</v>
          </cell>
          <cell r="H1604" t="str">
            <v>ML-VN1328983</v>
          </cell>
        </row>
        <row r="1605">
          <cell r="E1605">
            <v>145533170</v>
          </cell>
        </row>
        <row r="1606">
          <cell r="E1606">
            <v>145569145</v>
          </cell>
          <cell r="G1606" t="str">
            <v>MRSU9026168</v>
          </cell>
          <cell r="H1606" t="str">
            <v>ML-VN1326901</v>
          </cell>
        </row>
        <row r="1607">
          <cell r="E1607">
            <v>145569149</v>
          </cell>
        </row>
        <row r="1608">
          <cell r="E1608">
            <v>145565473</v>
          </cell>
          <cell r="G1608" t="str">
            <v>GAOU7118779</v>
          </cell>
          <cell r="H1608" t="str">
            <v>ML-VN1328993</v>
          </cell>
        </row>
        <row r="1609">
          <cell r="E1609">
            <v>145493028</v>
          </cell>
          <cell r="G1609" t="str">
            <v>SEKU6898009</v>
          </cell>
          <cell r="H1609" t="str">
            <v>ML-VN1326935</v>
          </cell>
        </row>
        <row r="1610">
          <cell r="E1610">
            <v>145516852</v>
          </cell>
          <cell r="G1610" t="str">
            <v>UETU8195507</v>
          </cell>
          <cell r="H1610" t="str">
            <v>ML-VN1328972</v>
          </cell>
        </row>
        <row r="1611">
          <cell r="E1611">
            <v>145532802</v>
          </cell>
          <cell r="G1611" t="str">
            <v>MRSU8497179</v>
          </cell>
          <cell r="H1611" t="str">
            <v>ML-VN1328933</v>
          </cell>
        </row>
        <row r="1612">
          <cell r="E1612">
            <v>145532943</v>
          </cell>
          <cell r="G1612" t="str">
            <v>FFAU7403947</v>
          </cell>
          <cell r="H1612" t="str">
            <v>ML-VN1328963</v>
          </cell>
        </row>
        <row r="1613">
          <cell r="E1613">
            <v>145495574</v>
          </cell>
          <cell r="G1613" t="str">
            <v>MRSU8358363</v>
          </cell>
          <cell r="H1613" t="str">
            <v>ML-VN1217084</v>
          </cell>
        </row>
        <row r="1614">
          <cell r="E1614">
            <v>145495579</v>
          </cell>
          <cell r="G1614" t="str">
            <v>CAAU8942359</v>
          </cell>
          <cell r="H1614" t="str">
            <v>ML-VN1328992</v>
          </cell>
        </row>
        <row r="1615">
          <cell r="E1615">
            <v>145495584</v>
          </cell>
          <cell r="G1615" t="str">
            <v>FFAU5768822</v>
          </cell>
          <cell r="H1615" t="str">
            <v>ML-VN1328918</v>
          </cell>
        </row>
        <row r="1616">
          <cell r="E1616">
            <v>145495588</v>
          </cell>
          <cell r="G1616" t="str">
            <v>UETU8351261</v>
          </cell>
          <cell r="H1616" t="str">
            <v>ML-VN1328927</v>
          </cell>
        </row>
        <row r="1617">
          <cell r="E1617">
            <v>145640600</v>
          </cell>
        </row>
        <row r="1618">
          <cell r="E1618">
            <v>145570419</v>
          </cell>
        </row>
        <row r="1619">
          <cell r="E1619">
            <v>145640723</v>
          </cell>
        </row>
        <row r="1620">
          <cell r="E1620">
            <v>145495542</v>
          </cell>
        </row>
        <row r="1621">
          <cell r="E1621">
            <v>145397022</v>
          </cell>
          <cell r="G1621" t="str">
            <v>EITU3359132</v>
          </cell>
          <cell r="H1621" t="str">
            <v>EMCDBW2615</v>
          </cell>
        </row>
        <row r="1622">
          <cell r="E1622">
            <v>145482290</v>
          </cell>
        </row>
        <row r="1623">
          <cell r="E1623">
            <v>145658425</v>
          </cell>
          <cell r="G1623" t="str">
            <v>EITU3275330</v>
          </cell>
          <cell r="H1623" t="str">
            <v>EMCDBW2625</v>
          </cell>
        </row>
        <row r="1624">
          <cell r="E1624">
            <v>145367909</v>
          </cell>
        </row>
        <row r="1625">
          <cell r="E1625">
            <v>145482311</v>
          </cell>
          <cell r="G1625" t="str">
            <v>EGSU3352383</v>
          </cell>
          <cell r="H1625" t="str">
            <v>EMCDBW3175</v>
          </cell>
        </row>
        <row r="1626">
          <cell r="E1626">
            <v>145658409</v>
          </cell>
        </row>
        <row r="1627">
          <cell r="E1627">
            <v>145532769</v>
          </cell>
          <cell r="G1627" t="str">
            <v>EGSU1554960</v>
          </cell>
          <cell r="H1627" t="str">
            <v>EMCXBC1894</v>
          </cell>
        </row>
        <row r="1628">
          <cell r="E1628">
            <v>145482314</v>
          </cell>
          <cell r="G1628" t="str">
            <v>EGSU2417140</v>
          </cell>
          <cell r="H1628" t="str">
            <v>EMCDBV9835</v>
          </cell>
        </row>
        <row r="1629">
          <cell r="E1629">
            <v>145492988</v>
          </cell>
          <cell r="G1629" t="str">
            <v>FFAU2434400</v>
          </cell>
          <cell r="H1629">
            <v>32209168</v>
          </cell>
        </row>
        <row r="1630">
          <cell r="E1630">
            <v>145492818</v>
          </cell>
          <cell r="G1630" t="str">
            <v>OOCU8784661</v>
          </cell>
          <cell r="H1630">
            <v>32209188</v>
          </cell>
        </row>
        <row r="1631">
          <cell r="E1631">
            <v>145493528</v>
          </cell>
          <cell r="G1631" t="str">
            <v>TGBU9685858</v>
          </cell>
          <cell r="H1631">
            <v>32216055</v>
          </cell>
        </row>
        <row r="1632">
          <cell r="E1632">
            <v>145406436</v>
          </cell>
          <cell r="G1632" t="str">
            <v>EITU3220297</v>
          </cell>
          <cell r="H1632" t="str">
            <v>EMCDBV9815</v>
          </cell>
        </row>
        <row r="1633">
          <cell r="E1633">
            <v>145406446</v>
          </cell>
          <cell r="G1633" t="str">
            <v>EITU3275371</v>
          </cell>
          <cell r="H1633" t="str">
            <v>EMCDBW2675</v>
          </cell>
        </row>
        <row r="1634">
          <cell r="E1634">
            <v>145481383</v>
          </cell>
          <cell r="G1634" t="str">
            <v>TXGU6673033</v>
          </cell>
          <cell r="H1634" t="str">
            <v>VNSGN2535368</v>
          </cell>
        </row>
        <row r="1635">
          <cell r="E1635">
            <v>145489976</v>
          </cell>
        </row>
        <row r="1636">
          <cell r="E1636">
            <v>145523787</v>
          </cell>
          <cell r="G1636" t="str">
            <v>TXGU8204082</v>
          </cell>
          <cell r="H1636" t="str">
            <v>VNSGN2536320</v>
          </cell>
        </row>
        <row r="1637">
          <cell r="E1637">
            <v>145525975</v>
          </cell>
        </row>
        <row r="1638">
          <cell r="E1638">
            <v>145481379</v>
          </cell>
          <cell r="G1638" t="str">
            <v>FTAU2266453</v>
          </cell>
          <cell r="H1638" t="str">
            <v>VNSGN2536321</v>
          </cell>
        </row>
        <row r="1639">
          <cell r="E1639">
            <v>145516009</v>
          </cell>
        </row>
        <row r="1640">
          <cell r="E1640">
            <v>145481310</v>
          </cell>
          <cell r="G1640" t="str">
            <v>FFAU6381680</v>
          </cell>
          <cell r="H1640" t="str">
            <v>VNSGN2533065</v>
          </cell>
        </row>
        <row r="1641">
          <cell r="E1641">
            <v>145489974</v>
          </cell>
          <cell r="G1641" t="str">
            <v>TXGU8145035</v>
          </cell>
          <cell r="H1641" t="str">
            <v>VNSGN2536328</v>
          </cell>
        </row>
        <row r="1642">
          <cell r="E1642">
            <v>145437821</v>
          </cell>
          <cell r="G1642" t="str">
            <v>FFAU2896820</v>
          </cell>
          <cell r="H1642">
            <v>32256318</v>
          </cell>
        </row>
        <row r="1643">
          <cell r="E1643">
            <v>145445202</v>
          </cell>
          <cell r="G1643" t="str">
            <v>OOCU9623379</v>
          </cell>
          <cell r="H1643">
            <v>32256316</v>
          </cell>
        </row>
        <row r="1644">
          <cell r="E1644">
            <v>145397233</v>
          </cell>
          <cell r="G1644" t="str">
            <v>CSNU8955362</v>
          </cell>
          <cell r="H1644">
            <v>32706878</v>
          </cell>
        </row>
        <row r="1645">
          <cell r="E1645">
            <v>145541688</v>
          </cell>
          <cell r="G1645" t="str">
            <v>CAAU6970921</v>
          </cell>
          <cell r="H1645" t="str">
            <v>HLC3446227</v>
          </cell>
        </row>
        <row r="1646">
          <cell r="E1646">
            <v>145541728</v>
          </cell>
          <cell r="G1646" t="str">
            <v>HAMU4586949</v>
          </cell>
          <cell r="H1646" t="str">
            <v>HLC3302026</v>
          </cell>
        </row>
        <row r="1647">
          <cell r="E1647">
            <v>145510447</v>
          </cell>
          <cell r="G1647" t="str">
            <v>MRSU8693973</v>
          </cell>
          <cell r="H1647" t="str">
            <v>ML-VN1326803</v>
          </cell>
        </row>
        <row r="1648">
          <cell r="E1648">
            <v>145490305</v>
          </cell>
          <cell r="G1648" t="str">
            <v>EGSU9827228</v>
          </cell>
          <cell r="H1648" t="str">
            <v>EMCXBA9834</v>
          </cell>
        </row>
        <row r="1649">
          <cell r="E1649">
            <v>145424167</v>
          </cell>
          <cell r="G1649"/>
        </row>
        <row r="1650">
          <cell r="E1650">
            <v>145514964</v>
          </cell>
          <cell r="G1650" t="str">
            <v>REGU5202954</v>
          </cell>
          <cell r="H1650" t="str">
            <v>VNSGN2606559</v>
          </cell>
        </row>
        <row r="1651">
          <cell r="E1651">
            <v>145533879</v>
          </cell>
          <cell r="G1651"/>
        </row>
        <row r="1652">
          <cell r="E1652">
            <v>145589661</v>
          </cell>
          <cell r="G1652"/>
        </row>
        <row r="1653">
          <cell r="E1653">
            <v>145533875</v>
          </cell>
          <cell r="G1653"/>
        </row>
        <row r="1654">
          <cell r="E1654">
            <v>145533874</v>
          </cell>
          <cell r="G1654"/>
        </row>
        <row r="1655">
          <cell r="E1655">
            <v>145348776</v>
          </cell>
          <cell r="G1655"/>
        </row>
        <row r="1656">
          <cell r="E1656">
            <v>145578932</v>
          </cell>
          <cell r="G1656" t="str">
            <v>CAAU6499431</v>
          </cell>
          <cell r="H1656" t="str">
            <v>VNSGN2607667</v>
          </cell>
        </row>
        <row r="1657">
          <cell r="E1657">
            <v>145578938</v>
          </cell>
          <cell r="G1657"/>
        </row>
        <row r="1658">
          <cell r="E1658">
            <v>145578942</v>
          </cell>
          <cell r="G1658"/>
        </row>
        <row r="1659">
          <cell r="E1659">
            <v>145495523</v>
          </cell>
          <cell r="G1659" t="str">
            <v>TGBU4714887</v>
          </cell>
          <cell r="H1659">
            <v>32209182</v>
          </cell>
        </row>
        <row r="1660">
          <cell r="E1660">
            <v>145495531</v>
          </cell>
          <cell r="G1660" t="str">
            <v>OOCU9341101</v>
          </cell>
          <cell r="H1660">
            <v>32215913</v>
          </cell>
        </row>
        <row r="1661">
          <cell r="E1661">
            <v>145456612</v>
          </cell>
          <cell r="G1661"/>
        </row>
        <row r="1662">
          <cell r="E1662">
            <v>145332375</v>
          </cell>
          <cell r="G1662" t="str">
            <v>CSNU8952194</v>
          </cell>
          <cell r="H1662">
            <v>32216001</v>
          </cell>
        </row>
        <row r="1663">
          <cell r="E1663">
            <v>145463903</v>
          </cell>
        </row>
        <row r="1664">
          <cell r="E1664">
            <v>145550564</v>
          </cell>
          <cell r="G1664"/>
        </row>
        <row r="1665">
          <cell r="E1665">
            <v>145482390</v>
          </cell>
        </row>
        <row r="1666">
          <cell r="E1666">
            <v>145533470</v>
          </cell>
        </row>
        <row r="1667">
          <cell r="E1667">
            <v>145550741</v>
          </cell>
        </row>
        <row r="1668">
          <cell r="E1668">
            <v>145409427</v>
          </cell>
          <cell r="G1668"/>
        </row>
        <row r="1669">
          <cell r="E1669">
            <v>145550754</v>
          </cell>
        </row>
        <row r="1670">
          <cell r="E1670">
            <v>145550761</v>
          </cell>
        </row>
        <row r="1671">
          <cell r="E1671">
            <v>145550875</v>
          </cell>
        </row>
        <row r="1672">
          <cell r="E1672">
            <v>145550501</v>
          </cell>
        </row>
        <row r="1673">
          <cell r="E1673">
            <v>145516579</v>
          </cell>
        </row>
        <row r="1674">
          <cell r="E1674">
            <v>145598355</v>
          </cell>
        </row>
        <row r="1675">
          <cell r="E1675">
            <v>145606240</v>
          </cell>
        </row>
        <row r="1676">
          <cell r="E1676">
            <v>145565254</v>
          </cell>
        </row>
        <row r="1677">
          <cell r="E1677">
            <v>145563990</v>
          </cell>
        </row>
        <row r="1678">
          <cell r="E1678">
            <v>145561057</v>
          </cell>
        </row>
        <row r="1679">
          <cell r="E1679">
            <v>145527133</v>
          </cell>
          <cell r="G1679" t="str">
            <v>CSNU5918025</v>
          </cell>
          <cell r="H1679">
            <v>32706807</v>
          </cell>
        </row>
        <row r="1680">
          <cell r="E1680">
            <v>145527139</v>
          </cell>
        </row>
        <row r="1681">
          <cell r="E1681">
            <v>145527169</v>
          </cell>
        </row>
        <row r="1682">
          <cell r="E1682">
            <v>145495588</v>
          </cell>
          <cell r="G1682" t="str">
            <v>OOCU9532920</v>
          </cell>
          <cell r="H1682">
            <v>32706773</v>
          </cell>
        </row>
        <row r="1683">
          <cell r="E1683">
            <v>145528894</v>
          </cell>
          <cell r="G1683" t="str">
            <v>CSNU5908027</v>
          </cell>
          <cell r="H1683">
            <v>32706756</v>
          </cell>
        </row>
        <row r="1684">
          <cell r="E1684">
            <v>145649573</v>
          </cell>
        </row>
        <row r="1685">
          <cell r="E1685">
            <v>145658181</v>
          </cell>
        </row>
        <row r="1686">
          <cell r="E1686">
            <v>145493534</v>
          </cell>
          <cell r="G1686" t="str">
            <v>CSGU6144562</v>
          </cell>
          <cell r="H1686">
            <v>32216052</v>
          </cell>
        </row>
        <row r="1687">
          <cell r="E1687">
            <v>145532956</v>
          </cell>
          <cell r="G1687" t="str">
            <v>OOCU9370373</v>
          </cell>
          <cell r="H1687">
            <v>32245665</v>
          </cell>
        </row>
        <row r="1688">
          <cell r="E1688">
            <v>145493548</v>
          </cell>
          <cell r="G1688" t="str">
            <v>CSNU5865917</v>
          </cell>
          <cell r="H1688">
            <v>32209186</v>
          </cell>
        </row>
        <row r="1689">
          <cell r="E1689">
            <v>145493567</v>
          </cell>
          <cell r="G1689" t="str">
            <v>FFAU5663143</v>
          </cell>
          <cell r="H1689">
            <v>32209190</v>
          </cell>
        </row>
        <row r="1690">
          <cell r="E1690">
            <v>145456850</v>
          </cell>
          <cell r="G1690" t="str">
            <v>OOCU6178074</v>
          </cell>
          <cell r="H1690">
            <v>32216051</v>
          </cell>
        </row>
        <row r="1691">
          <cell r="E1691">
            <v>145552382</v>
          </cell>
          <cell r="G1691" t="str">
            <v>HPCU4890192</v>
          </cell>
          <cell r="H1691" t="str">
            <v>EMCCYE9195</v>
          </cell>
        </row>
        <row r="1692">
          <cell r="E1692">
            <v>145552313</v>
          </cell>
          <cell r="G1692" t="str">
            <v>EMCU8528199</v>
          </cell>
          <cell r="H1692" t="str">
            <v>EMCCYE7855</v>
          </cell>
        </row>
        <row r="1693">
          <cell r="E1693">
            <v>145552326</v>
          </cell>
          <cell r="G1693" t="str">
            <v>EGSU1812875</v>
          </cell>
          <cell r="H1693" t="str">
            <v>EMCCYE7555</v>
          </cell>
        </row>
        <row r="1694">
          <cell r="E1694">
            <v>145568715</v>
          </cell>
          <cell r="G1694" t="str">
            <v>TXGU5853508</v>
          </cell>
          <cell r="H1694" t="str">
            <v>EMCCYE9675</v>
          </cell>
        </row>
        <row r="1695">
          <cell r="E1695">
            <v>145568730</v>
          </cell>
          <cell r="G1695" t="str">
            <v>EGSU6436847</v>
          </cell>
          <cell r="H1695" t="str">
            <v>EMCCYE9915</v>
          </cell>
        </row>
        <row r="1696">
          <cell r="E1696">
            <v>145568520</v>
          </cell>
          <cell r="G1696" t="str">
            <v>EGSU3425469</v>
          </cell>
          <cell r="H1696" t="str">
            <v>EMCXBB7764</v>
          </cell>
        </row>
        <row r="1697">
          <cell r="E1697">
            <v>145658181</v>
          </cell>
          <cell r="G1697" t="str">
            <v>BEAU6168175</v>
          </cell>
          <cell r="H1697">
            <v>32712744</v>
          </cell>
        </row>
        <row r="1698">
          <cell r="E1698">
            <v>145649577</v>
          </cell>
        </row>
        <row r="1699">
          <cell r="E1699">
            <v>145550761</v>
          </cell>
          <cell r="G1699" t="str">
            <v>CSNU5916085</v>
          </cell>
          <cell r="H1699">
            <v>32706787</v>
          </cell>
        </row>
        <row r="1700">
          <cell r="E1700">
            <v>145533111</v>
          </cell>
          <cell r="G1700" t="str">
            <v>TXGU7269962</v>
          </cell>
          <cell r="H1700" t="str">
            <v>VNSGN2536341</v>
          </cell>
        </row>
        <row r="1701">
          <cell r="E1701">
            <v>145495571</v>
          </cell>
          <cell r="G1701" t="str">
            <v>CSNU7137084</v>
          </cell>
          <cell r="H1701">
            <v>32256361</v>
          </cell>
        </row>
        <row r="1702">
          <cell r="E1702">
            <v>145541085</v>
          </cell>
          <cell r="G1702" t="str">
            <v>CSGU6488547</v>
          </cell>
          <cell r="H1702">
            <v>32706811</v>
          </cell>
        </row>
        <row r="1703">
          <cell r="E1703">
            <v>145621974</v>
          </cell>
          <cell r="G1703" t="str">
            <v>FFAU6646557</v>
          </cell>
          <cell r="H1703">
            <v>32209648</v>
          </cell>
        </row>
        <row r="1704">
          <cell r="E1704">
            <v>145481266</v>
          </cell>
          <cell r="G1704" t="str">
            <v>EGSU3337199</v>
          </cell>
          <cell r="H1704" t="str">
            <v>EMCDCC3315</v>
          </cell>
        </row>
        <row r="1705">
          <cell r="E1705">
            <v>145532475</v>
          </cell>
          <cell r="G1705" t="str">
            <v>EMCU6188470</v>
          </cell>
          <cell r="H1705" t="str">
            <v>EMCCYF8975</v>
          </cell>
        </row>
        <row r="1706">
          <cell r="E1706">
            <v>145633266</v>
          </cell>
          <cell r="G1706" t="str">
            <v>GAOU7285837</v>
          </cell>
          <cell r="H1706" t="str">
            <v>EMCCYF9053</v>
          </cell>
        </row>
        <row r="1707">
          <cell r="E1707">
            <v>145552623</v>
          </cell>
        </row>
        <row r="1708">
          <cell r="E1708" t="str">
            <v>145667104x</v>
          </cell>
        </row>
        <row r="1709">
          <cell r="E1709">
            <v>145666151</v>
          </cell>
          <cell r="G1709" t="str">
            <v>FFAU5927966</v>
          </cell>
          <cell r="H1709" t="str">
            <v>VNSGN2608292</v>
          </cell>
        </row>
        <row r="1710">
          <cell r="E1710">
            <v>145666767</v>
          </cell>
          <cell r="G1710" t="str">
            <v>REGU5263369</v>
          </cell>
          <cell r="H1710" t="str">
            <v>VNSGN2608270</v>
          </cell>
        </row>
        <row r="1711">
          <cell r="E1711">
            <v>145667166</v>
          </cell>
        </row>
        <row r="1712">
          <cell r="E1712">
            <v>145666841</v>
          </cell>
          <cell r="G1712" t="str">
            <v>FFAU6031547</v>
          </cell>
          <cell r="H1712" t="str">
            <v>VNSGN2606554</v>
          </cell>
        </row>
        <row r="1713">
          <cell r="E1713">
            <v>145667138</v>
          </cell>
        </row>
        <row r="1714">
          <cell r="E1714">
            <v>145550561</v>
          </cell>
          <cell r="G1714" t="str">
            <v>TIIU6848462</v>
          </cell>
          <cell r="H1714" t="str">
            <v>EMCXBB8634</v>
          </cell>
        </row>
        <row r="1715">
          <cell r="E1715">
            <v>145552211</v>
          </cell>
        </row>
        <row r="1716">
          <cell r="E1716">
            <v>145552214</v>
          </cell>
          <cell r="G1716" t="str">
            <v>EGSU9222290</v>
          </cell>
          <cell r="H1716" t="str">
            <v>EMCXBB8254</v>
          </cell>
        </row>
        <row r="1717">
          <cell r="E1717" t="str">
            <v>DN022425850</v>
          </cell>
        </row>
        <row r="1718">
          <cell r="E1718">
            <v>145640600</v>
          </cell>
        </row>
        <row r="1719">
          <cell r="E1719">
            <v>145570419</v>
          </cell>
        </row>
        <row r="1720">
          <cell r="E1720">
            <v>145559241</v>
          </cell>
        </row>
        <row r="1721">
          <cell r="E1721">
            <v>145540334</v>
          </cell>
          <cell r="G1721" t="str">
            <v>EITU9468995</v>
          </cell>
          <cell r="H1721" t="str">
            <v>EMCXBA2854</v>
          </cell>
        </row>
        <row r="1722">
          <cell r="E1722">
            <v>145540337</v>
          </cell>
          <cell r="G1722" t="str">
            <v>EGSU1582474</v>
          </cell>
          <cell r="H1722" t="str">
            <v>EMCXBA2564</v>
          </cell>
        </row>
        <row r="1723">
          <cell r="E1723">
            <v>145540339</v>
          </cell>
          <cell r="G1723" t="str">
            <v>EGHU9742600</v>
          </cell>
          <cell r="H1723" t="str">
            <v>EMCCYD8835</v>
          </cell>
        </row>
        <row r="1724">
          <cell r="E1724">
            <v>145542838</v>
          </cell>
          <cell r="G1724" t="str">
            <v>TXGU7517436</v>
          </cell>
          <cell r="H1724" t="str">
            <v>EMCXBA4364</v>
          </cell>
        </row>
        <row r="1725">
          <cell r="E1725">
            <v>145552410</v>
          </cell>
          <cell r="G1725" t="str">
            <v>EGSU6362301</v>
          </cell>
          <cell r="H1725" t="str">
            <v>EMCCYH3115</v>
          </cell>
        </row>
        <row r="1726">
          <cell r="E1726">
            <v>145568533</v>
          </cell>
          <cell r="G1726" t="str">
            <v>TGBU4521424</v>
          </cell>
          <cell r="H1726" t="str">
            <v>EMCXBB5084</v>
          </cell>
        </row>
        <row r="1727">
          <cell r="E1727">
            <v>145568661</v>
          </cell>
          <cell r="G1727" t="str">
            <v>GCXU6385509</v>
          </cell>
          <cell r="H1727" t="str">
            <v>EMCXBB6664</v>
          </cell>
        </row>
        <row r="1728">
          <cell r="E1728">
            <v>145552206</v>
          </cell>
          <cell r="G1728" t="str">
            <v>EMCU1526384</v>
          </cell>
          <cell r="H1728" t="str">
            <v>EMCCYF7715</v>
          </cell>
        </row>
        <row r="1729">
          <cell r="E1729">
            <v>145552338</v>
          </cell>
        </row>
        <row r="1730">
          <cell r="E1730">
            <v>145568539</v>
          </cell>
          <cell r="G1730" t="str">
            <v>EGSU2154188</v>
          </cell>
          <cell r="H1730" t="str">
            <v>EMCDBW4715</v>
          </cell>
        </row>
        <row r="1731">
          <cell r="E1731">
            <v>145571090</v>
          </cell>
        </row>
        <row r="1732">
          <cell r="E1732">
            <v>145489929</v>
          </cell>
          <cell r="G1732" t="str">
            <v>EGSU1158888</v>
          </cell>
          <cell r="H1732" t="str">
            <v>EMCXBB8794</v>
          </cell>
        </row>
        <row r="1733">
          <cell r="E1733">
            <v>145515717</v>
          </cell>
          <cell r="G1733" t="str">
            <v>CAAU9262000</v>
          </cell>
          <cell r="H1733" t="str">
            <v>ML-VN1328009</v>
          </cell>
        </row>
        <row r="1734">
          <cell r="E1734">
            <v>145540342</v>
          </cell>
          <cell r="G1734" t="str">
            <v>EGSU1413772</v>
          </cell>
          <cell r="H1734" t="str">
            <v>EMCCYF7755</v>
          </cell>
        </row>
        <row r="1735">
          <cell r="E1735">
            <v>145552430</v>
          </cell>
          <cell r="G1735" t="str">
            <v>EGSU1863208</v>
          </cell>
          <cell r="H1735" t="str">
            <v>EMCCYF7975</v>
          </cell>
        </row>
        <row r="1736">
          <cell r="E1736">
            <v>145568691</v>
          </cell>
          <cell r="G1736" t="str">
            <v>EGSU3809926</v>
          </cell>
          <cell r="H1736" t="str">
            <v>EMCXBB9354</v>
          </cell>
        </row>
        <row r="1737">
          <cell r="E1737">
            <v>145666802</v>
          </cell>
          <cell r="G1737" t="str">
            <v>CAAU8714488</v>
          </cell>
          <cell r="H1737" t="str">
            <v>VNSGN2608144</v>
          </cell>
        </row>
        <row r="1738">
          <cell r="E1738">
            <v>145666101</v>
          </cell>
          <cell r="G1738" t="str">
            <v>CIPU2003855</v>
          </cell>
          <cell r="H1738" t="str">
            <v>VNSGN2535351</v>
          </cell>
        </row>
        <row r="1739">
          <cell r="E1739">
            <v>145516140</v>
          </cell>
          <cell r="G1739" t="str">
            <v>EMCU1506747</v>
          </cell>
          <cell r="H1739" t="str">
            <v>EMCXBB9864</v>
          </cell>
        </row>
        <row r="1740">
          <cell r="E1740">
            <v>145516155</v>
          </cell>
          <cell r="G1740" t="str">
            <v>CAAU5495030</v>
          </cell>
          <cell r="H1740" t="str">
            <v>EMCXBB9384</v>
          </cell>
        </row>
        <row r="1741">
          <cell r="E1741">
            <v>145516161</v>
          </cell>
          <cell r="G1741" t="str">
            <v>EGHU9546989</v>
          </cell>
          <cell r="H1741" t="str">
            <v>EMCXBB8924</v>
          </cell>
        </row>
        <row r="1742">
          <cell r="E1742">
            <v>145516166</v>
          </cell>
          <cell r="G1742" t="str">
            <v>EMCU1682319</v>
          </cell>
          <cell r="H1742" t="str">
            <v>EMCCYF7635</v>
          </cell>
        </row>
        <row r="1743">
          <cell r="E1743">
            <v>145516196</v>
          </cell>
          <cell r="G1743" t="str">
            <v>TIIU4952457</v>
          </cell>
          <cell r="H1743" t="str">
            <v>EMCCYF7815</v>
          </cell>
        </row>
        <row r="1744">
          <cell r="E1744">
            <v>145643240</v>
          </cell>
          <cell r="G1744" t="str">
            <v>EGSU1196825</v>
          </cell>
          <cell r="H1744" t="str">
            <v>EMCCYE7895</v>
          </cell>
        </row>
        <row r="1745">
          <cell r="E1745">
            <v>145428712</v>
          </cell>
          <cell r="G1745" t="str">
            <v>UETU6952659</v>
          </cell>
          <cell r="H1745" t="str">
            <v>ML-VN1215087</v>
          </cell>
        </row>
        <row r="1746">
          <cell r="E1746">
            <v>145528901</v>
          </cell>
          <cell r="G1746" t="str">
            <v>CAAU9780606</v>
          </cell>
          <cell r="H1746" t="str">
            <v>ML-VN1328142</v>
          </cell>
        </row>
        <row r="1747">
          <cell r="E1747">
            <v>145592326</v>
          </cell>
          <cell r="G1747" t="str">
            <v>MRSU9416103</v>
          </cell>
          <cell r="H1747" t="str">
            <v>ML-VN1322694</v>
          </cell>
        </row>
        <row r="1748">
          <cell r="E1748">
            <v>145663121</v>
          </cell>
          <cell r="G1748" t="str">
            <v>MRSU6706937</v>
          </cell>
          <cell r="H1748" t="str">
            <v>ML-VN1328186</v>
          </cell>
        </row>
        <row r="1749">
          <cell r="E1749">
            <v>145663114</v>
          </cell>
          <cell r="G1749" t="str">
            <v>MRSU8376520</v>
          </cell>
          <cell r="H1749" t="str">
            <v>ML-VN1221363</v>
          </cell>
        </row>
        <row r="1750">
          <cell r="E1750">
            <v>145592190</v>
          </cell>
        </row>
        <row r="1751">
          <cell r="E1751">
            <v>145474226</v>
          </cell>
        </row>
        <row r="1752">
          <cell r="E1752">
            <v>145530572</v>
          </cell>
        </row>
        <row r="1753">
          <cell r="E1753">
            <v>145597409</v>
          </cell>
          <cell r="G1753" t="str">
            <v>MRSU8476005</v>
          </cell>
          <cell r="H1753" t="str">
            <v>ML-VN1328118</v>
          </cell>
        </row>
        <row r="1754">
          <cell r="E1754">
            <v>145618800</v>
          </cell>
        </row>
        <row r="1755">
          <cell r="E1755">
            <v>145587843</v>
          </cell>
        </row>
        <row r="1756">
          <cell r="E1756">
            <v>145667104</v>
          </cell>
          <cell r="G1756" t="str">
            <v>REGU5238026</v>
          </cell>
          <cell r="H1756" t="str">
            <v>VNSGN2536462</v>
          </cell>
        </row>
        <row r="1757">
          <cell r="E1757">
            <v>145493028</v>
          </cell>
          <cell r="G1757" t="str">
            <v>REGU5217379</v>
          </cell>
          <cell r="H1757" t="str">
            <v>VNSGN2605649</v>
          </cell>
        </row>
        <row r="1758">
          <cell r="E1758">
            <v>145618795</v>
          </cell>
          <cell r="G1758" t="str">
            <v>TXGU5425074</v>
          </cell>
          <cell r="H1758" t="str">
            <v>VNSGN2607723</v>
          </cell>
        </row>
        <row r="1759">
          <cell r="E1759">
            <v>145618797</v>
          </cell>
          <cell r="G1759" t="str">
            <v>TXGU7333510</v>
          </cell>
          <cell r="H1759" t="str">
            <v>VNSGN2607749</v>
          </cell>
        </row>
        <row r="1760">
          <cell r="E1760">
            <v>145663109</v>
          </cell>
          <cell r="G1760" t="str">
            <v>FFAU6381231</v>
          </cell>
          <cell r="H1760" t="str">
            <v>VNSGN2608130</v>
          </cell>
        </row>
        <row r="1761">
          <cell r="E1761">
            <v>145663154</v>
          </cell>
        </row>
        <row r="1762">
          <cell r="E1762">
            <v>145663099</v>
          </cell>
          <cell r="G1762" t="str">
            <v>REGU5173060</v>
          </cell>
          <cell r="H1762" t="str">
            <v>VNSGN2608125</v>
          </cell>
        </row>
        <row r="1763">
          <cell r="E1763">
            <v>145663101</v>
          </cell>
          <cell r="G1763" t="str">
            <v>CAAU8787972</v>
          </cell>
          <cell r="H1763" t="str">
            <v>VNSGN2608271</v>
          </cell>
        </row>
        <row r="1764">
          <cell r="E1764">
            <v>145663105</v>
          </cell>
          <cell r="G1764" t="str">
            <v>TXGU6918901</v>
          </cell>
          <cell r="H1764" t="str">
            <v>VNSGN2607528</v>
          </cell>
        </row>
        <row r="1765">
          <cell r="E1765">
            <v>145565980</v>
          </cell>
          <cell r="G1765" t="str">
            <v>UETU8371139</v>
          </cell>
          <cell r="H1765" t="str">
            <v>ML-VN1215107</v>
          </cell>
        </row>
        <row r="1766">
          <cell r="E1766">
            <v>145565908</v>
          </cell>
        </row>
        <row r="1767">
          <cell r="E1767">
            <v>145565925</v>
          </cell>
        </row>
        <row r="1768">
          <cell r="E1768">
            <v>145619228</v>
          </cell>
          <cell r="G1768" t="str">
            <v>MRSU8345155</v>
          </cell>
          <cell r="H1768" t="str">
            <v>ML-VN1328262</v>
          </cell>
        </row>
        <row r="1769">
          <cell r="E1769">
            <v>145597407</v>
          </cell>
        </row>
        <row r="1770">
          <cell r="E1770">
            <v>145686675</v>
          </cell>
          <cell r="G1770" t="str">
            <v>MRSU4231426</v>
          </cell>
          <cell r="H1770" t="str">
            <v>ML-VN1328238</v>
          </cell>
        </row>
        <row r="1771">
          <cell r="E1771">
            <v>145528928</v>
          </cell>
          <cell r="G1771" t="str">
            <v>FFAU5355541</v>
          </cell>
          <cell r="H1771" t="str">
            <v>ML-VN1328231</v>
          </cell>
        </row>
        <row r="1772">
          <cell r="E1772">
            <v>145551633</v>
          </cell>
          <cell r="G1772" t="str">
            <v>MRSU9422528</v>
          </cell>
          <cell r="H1772" t="str">
            <v>ML-VN1328224</v>
          </cell>
        </row>
        <row r="1773">
          <cell r="E1773">
            <v>145558741</v>
          </cell>
          <cell r="G1773" t="str">
            <v>MRSU9494699</v>
          </cell>
          <cell r="H1773" t="str">
            <v>ML-VN1328347</v>
          </cell>
        </row>
        <row r="1774">
          <cell r="E1774">
            <v>145558749</v>
          </cell>
          <cell r="G1774" t="str">
            <v>CAAU7755585</v>
          </cell>
          <cell r="H1774" t="str">
            <v>ML-VN1328215</v>
          </cell>
        </row>
        <row r="1775">
          <cell r="E1775">
            <v>145565893</v>
          </cell>
          <cell r="G1775" t="str">
            <v>MRSU9500960</v>
          </cell>
          <cell r="H1775" t="str">
            <v>ML-VN1328169</v>
          </cell>
        </row>
        <row r="1776">
          <cell r="E1776">
            <v>145578492</v>
          </cell>
          <cell r="G1776" t="str">
            <v>GAOU7156850</v>
          </cell>
          <cell r="H1776" t="str">
            <v>ML-VN1366864</v>
          </cell>
        </row>
        <row r="1777">
          <cell r="E1777">
            <v>145592524</v>
          </cell>
          <cell r="G1777" t="str">
            <v>SEKU6921290</v>
          </cell>
          <cell r="H1777" t="str">
            <v>ML-VN1328232</v>
          </cell>
        </row>
        <row r="1778">
          <cell r="E1778">
            <v>145592689</v>
          </cell>
          <cell r="G1778" t="str">
            <v>MRSU8587776</v>
          </cell>
          <cell r="H1778" t="str">
            <v>ML-VN1328252</v>
          </cell>
        </row>
        <row r="1779">
          <cell r="E1779">
            <v>145592712</v>
          </cell>
          <cell r="G1779" t="str">
            <v>MRSU6868331</v>
          </cell>
          <cell r="H1779" t="str">
            <v>ML-VN1328192</v>
          </cell>
        </row>
        <row r="1780">
          <cell r="E1780">
            <v>145618811</v>
          </cell>
          <cell r="G1780" t="str">
            <v>MRSU8566264</v>
          </cell>
          <cell r="H1780" t="str">
            <v>ML-VN1328322</v>
          </cell>
        </row>
        <row r="1781">
          <cell r="E1781">
            <v>145663128</v>
          </cell>
          <cell r="G1781" t="str">
            <v>CAAU4781894</v>
          </cell>
          <cell r="H1781" t="str">
            <v>ML-VN1330265</v>
          </cell>
        </row>
        <row r="1782">
          <cell r="E1782">
            <v>145663136</v>
          </cell>
          <cell r="G1782" t="str">
            <v>MRSU7199312</v>
          </cell>
          <cell r="H1782" t="str">
            <v>ML-VN1328220</v>
          </cell>
        </row>
        <row r="1783">
          <cell r="E1783">
            <v>145663142</v>
          </cell>
          <cell r="G1783" t="str">
            <v>UETU8507230</v>
          </cell>
          <cell r="H1783" t="str">
            <v>ML-VN1328200</v>
          </cell>
        </row>
        <row r="1784">
          <cell r="E1784">
            <v>145663148</v>
          </cell>
          <cell r="G1784" t="str">
            <v>UETU8406955</v>
          </cell>
          <cell r="H1784" t="str">
            <v>ML-VN1328306</v>
          </cell>
        </row>
        <row r="1785">
          <cell r="E1785">
            <v>145579750</v>
          </cell>
          <cell r="G1785" t="str">
            <v>CAAU7558821</v>
          </cell>
          <cell r="H1785" t="str">
            <v>VNSGN2608101</v>
          </cell>
        </row>
        <row r="1786">
          <cell r="E1786">
            <v>145581412</v>
          </cell>
        </row>
        <row r="1787">
          <cell r="E1787">
            <v>145581532</v>
          </cell>
        </row>
        <row r="1788">
          <cell r="E1788">
            <v>145654035</v>
          </cell>
        </row>
        <row r="1789">
          <cell r="E1789">
            <v>145578473</v>
          </cell>
        </row>
        <row r="1790">
          <cell r="E1790">
            <v>145686966</v>
          </cell>
          <cell r="G1790" t="str">
            <v>TXGU8262366</v>
          </cell>
          <cell r="H1790" t="str">
            <v>VNSGN2608102</v>
          </cell>
        </row>
        <row r="1791">
          <cell r="E1791">
            <v>145597428</v>
          </cell>
          <cell r="G1791" t="str">
            <v>REGU5261068</v>
          </cell>
          <cell r="H1791" t="str">
            <v>VNSGN2536324</v>
          </cell>
        </row>
        <row r="1792">
          <cell r="E1792">
            <v>145597429</v>
          </cell>
          <cell r="G1792" t="str">
            <v>CAAU9075530</v>
          </cell>
          <cell r="H1792" t="str">
            <v>VNSGN2536327</v>
          </cell>
        </row>
        <row r="1793">
          <cell r="E1793">
            <v>145465653</v>
          </cell>
          <cell r="G1793" t="str">
            <v>TXGU7251963</v>
          </cell>
          <cell r="H1793" t="str">
            <v>EMCXBD1374</v>
          </cell>
        </row>
        <row r="1794">
          <cell r="E1794">
            <v>145465668</v>
          </cell>
        </row>
        <row r="1795">
          <cell r="E1795">
            <v>145507518</v>
          </cell>
          <cell r="G1795" t="str">
            <v>TIIU4506347</v>
          </cell>
          <cell r="H1795" t="str">
            <v>EMCXBC8484</v>
          </cell>
        </row>
        <row r="1796">
          <cell r="E1796">
            <v>145507524</v>
          </cell>
        </row>
        <row r="1797">
          <cell r="E1797">
            <v>145515546</v>
          </cell>
          <cell r="G1797" t="str">
            <v>EITU9467659</v>
          </cell>
          <cell r="H1797" t="str">
            <v>EMCCYC5065</v>
          </cell>
        </row>
        <row r="1798">
          <cell r="E1798">
            <v>145499844</v>
          </cell>
        </row>
        <row r="1799">
          <cell r="E1799">
            <v>145523690</v>
          </cell>
        </row>
        <row r="1800">
          <cell r="E1800">
            <v>145560292</v>
          </cell>
          <cell r="G1800" t="str">
            <v>EGSU9633794</v>
          </cell>
          <cell r="H1800" t="str">
            <v>EMCCYE7845</v>
          </cell>
        </row>
        <row r="1801">
          <cell r="E1801">
            <v>145589618</v>
          </cell>
        </row>
        <row r="1802">
          <cell r="E1802">
            <v>145618831</v>
          </cell>
          <cell r="G1802"/>
        </row>
        <row r="1803">
          <cell r="E1803">
            <v>145634869</v>
          </cell>
          <cell r="G1803" t="str">
            <v>CAAU4790690</v>
          </cell>
          <cell r="H1803" t="str">
            <v>ML-VN1328863</v>
          </cell>
        </row>
        <row r="1804">
          <cell r="E1804">
            <v>145634922</v>
          </cell>
          <cell r="G1804" t="str">
            <v>CAAU4794124</v>
          </cell>
          <cell r="H1804" t="str">
            <v>ML-VN1328950</v>
          </cell>
        </row>
        <row r="1805">
          <cell r="E1805">
            <v>145633264</v>
          </cell>
          <cell r="G1805" t="str">
            <v>EGSU6425190</v>
          </cell>
          <cell r="H1805" t="str">
            <v>EMCXBA3704</v>
          </cell>
        </row>
        <row r="1806">
          <cell r="E1806">
            <v>145641461</v>
          </cell>
          <cell r="G1806" t="str">
            <v>EGSU1160165</v>
          </cell>
          <cell r="H1806" t="str">
            <v>EMCXBA9574</v>
          </cell>
        </row>
        <row r="1807">
          <cell r="E1807">
            <v>145641470</v>
          </cell>
          <cell r="G1807" t="str">
            <v>EGSU9390776</v>
          </cell>
          <cell r="H1807" t="str">
            <v>EMCXBA9074</v>
          </cell>
        </row>
        <row r="1808">
          <cell r="E1808">
            <v>145649086</v>
          </cell>
          <cell r="G1808" t="str">
            <v>EGSU2394105</v>
          </cell>
          <cell r="H1808" t="str">
            <v>EMCCYD9585</v>
          </cell>
        </row>
        <row r="1809">
          <cell r="E1809">
            <v>145649092</v>
          </cell>
          <cell r="G1809" t="str">
            <v>EGSU1730967</v>
          </cell>
          <cell r="H1809" t="str">
            <v>EMCXBA3074</v>
          </cell>
        </row>
        <row r="1810">
          <cell r="E1810">
            <v>145489973</v>
          </cell>
          <cell r="G1810" t="str">
            <v>TGBU9935155</v>
          </cell>
          <cell r="H1810" t="str">
            <v>EMCCYC7145</v>
          </cell>
        </row>
        <row r="1811">
          <cell r="E1811">
            <v>145664562</v>
          </cell>
          <cell r="G1811" t="str">
            <v>EITU9698154</v>
          </cell>
          <cell r="H1811" t="str">
            <v>EMCCYC5965</v>
          </cell>
        </row>
        <row r="1812">
          <cell r="E1812">
            <v>145674139</v>
          </cell>
          <cell r="G1812" t="str">
            <v>EGSU3177629</v>
          </cell>
          <cell r="H1812" t="str">
            <v>EMCDBZ0275</v>
          </cell>
        </row>
        <row r="1813">
          <cell r="E1813">
            <v>145558723</v>
          </cell>
          <cell r="G1813" t="str">
            <v>TXGU7228602</v>
          </cell>
          <cell r="H1813" t="str">
            <v>EMCCYC7045</v>
          </cell>
        </row>
        <row r="1814">
          <cell r="E1814">
            <v>145568536</v>
          </cell>
          <cell r="G1814" t="str">
            <v>EGSU3487310</v>
          </cell>
          <cell r="H1814" t="str">
            <v>EMCDBZ0295</v>
          </cell>
        </row>
        <row r="1815">
          <cell r="E1815">
            <v>145664652</v>
          </cell>
          <cell r="G1815" t="str">
            <v>EMCU1817857</v>
          </cell>
          <cell r="H1815" t="str">
            <v>EMCCYC5445</v>
          </cell>
        </row>
        <row r="1816">
          <cell r="E1816">
            <v>145665165</v>
          </cell>
        </row>
        <row r="1817">
          <cell r="E1817">
            <v>145681559</v>
          </cell>
          <cell r="G1817" t="str">
            <v>TGBU4463740</v>
          </cell>
          <cell r="H1817" t="str">
            <v>EMCCYC7115</v>
          </cell>
        </row>
        <row r="1818">
          <cell r="E1818">
            <v>145664660</v>
          </cell>
        </row>
        <row r="1819">
          <cell r="E1819">
            <v>145641454</v>
          </cell>
          <cell r="G1819" t="str">
            <v>EGSU1313536</v>
          </cell>
          <cell r="H1819" t="str">
            <v>EMCXBA8624</v>
          </cell>
        </row>
        <row r="1820">
          <cell r="E1820">
            <v>145641475</v>
          </cell>
        </row>
        <row r="1821">
          <cell r="E1821">
            <v>145641449</v>
          </cell>
          <cell r="G1821" t="str">
            <v>EMCU8368300</v>
          </cell>
          <cell r="H1821" t="str">
            <v>EMCCYD8125</v>
          </cell>
        </row>
        <row r="1822">
          <cell r="E1822">
            <v>145532673</v>
          </cell>
        </row>
        <row r="1823">
          <cell r="E1823">
            <v>145540327</v>
          </cell>
          <cell r="G1823" t="str">
            <v>EITU9578626</v>
          </cell>
          <cell r="H1823" t="str">
            <v>EMCXBA9124</v>
          </cell>
        </row>
        <row r="1824">
          <cell r="E1824">
            <v>145657274</v>
          </cell>
        </row>
        <row r="1825">
          <cell r="E1825">
            <v>145664571</v>
          </cell>
          <cell r="G1825" t="str">
            <v>EMCU9901624</v>
          </cell>
          <cell r="H1825" t="str">
            <v>EMCCYD9525</v>
          </cell>
        </row>
        <row r="1826">
          <cell r="E1826">
            <v>145532658</v>
          </cell>
        </row>
        <row r="1827">
          <cell r="E1827">
            <v>145532670</v>
          </cell>
          <cell r="G1827" t="str">
            <v>EGSU6585537</v>
          </cell>
          <cell r="H1827" t="str">
            <v>EMCXBA4504</v>
          </cell>
        </row>
        <row r="1828">
          <cell r="E1828">
            <v>145580341</v>
          </cell>
          <cell r="G1828" t="str">
            <v>EGSU1472034</v>
          </cell>
          <cell r="H1828" t="str">
            <v>EMCXBA9034</v>
          </cell>
        </row>
        <row r="1829">
          <cell r="E1829">
            <v>145589880</v>
          </cell>
          <cell r="G1829" t="str">
            <v>EGSU6156569</v>
          </cell>
          <cell r="H1829" t="str">
            <v>EMCXBA9524</v>
          </cell>
        </row>
        <row r="1830">
          <cell r="E1830">
            <v>145675526</v>
          </cell>
          <cell r="G1830" t="str">
            <v>TXGU7965894</v>
          </cell>
          <cell r="H1830" t="str">
            <v>VNSGN2536461</v>
          </cell>
        </row>
        <row r="1831">
          <cell r="E1831">
            <v>145675149</v>
          </cell>
          <cell r="G1831" t="str">
            <v>REGU5159903</v>
          </cell>
          <cell r="H1831" t="str">
            <v>VNSGN2608298</v>
          </cell>
        </row>
        <row r="1832">
          <cell r="E1832">
            <v>145675376</v>
          </cell>
          <cell r="G1832" t="str">
            <v>CAAU7673002</v>
          </cell>
          <cell r="H1832" t="str">
            <v>VNSGN2607535</v>
          </cell>
        </row>
        <row r="1833">
          <cell r="E1833">
            <v>145675353</v>
          </cell>
        </row>
        <row r="1834">
          <cell r="E1834">
            <v>145690093</v>
          </cell>
        </row>
        <row r="1835">
          <cell r="E1835">
            <v>145675791</v>
          </cell>
        </row>
        <row r="1836">
          <cell r="E1836">
            <v>145672935</v>
          </cell>
          <cell r="G1836" t="str">
            <v>REGU5224932</v>
          </cell>
          <cell r="H1836" t="str">
            <v>VNSGN2607524</v>
          </cell>
        </row>
        <row r="1837">
          <cell r="E1837">
            <v>145672886</v>
          </cell>
          <cell r="G1837" t="str">
            <v>TGBU8065277</v>
          </cell>
          <cell r="H1837" t="str">
            <v>VNSGN2536336</v>
          </cell>
        </row>
        <row r="1838">
          <cell r="E1838">
            <v>145686611</v>
          </cell>
          <cell r="G1838" t="str">
            <v>REGU5217980</v>
          </cell>
          <cell r="H1838" t="str">
            <v>VNSGN2533177</v>
          </cell>
        </row>
        <row r="1839">
          <cell r="E1839">
            <v>145684401</v>
          </cell>
          <cell r="G1839" t="str">
            <v>REGU5154711</v>
          </cell>
          <cell r="H1839" t="str">
            <v>VNSGN2607523</v>
          </cell>
        </row>
        <row r="1840">
          <cell r="E1840">
            <v>145604470</v>
          </cell>
        </row>
        <row r="1841">
          <cell r="E1841">
            <v>145687107</v>
          </cell>
        </row>
        <row r="1842">
          <cell r="E1842">
            <v>145686880</v>
          </cell>
        </row>
        <row r="1843">
          <cell r="E1843">
            <v>145664569</v>
          </cell>
          <cell r="G1843" t="str">
            <v>TIIU5041856</v>
          </cell>
          <cell r="H1843" t="str">
            <v>EMCCYD8595</v>
          </cell>
        </row>
        <row r="1844">
          <cell r="E1844">
            <v>145664567</v>
          </cell>
          <cell r="G1844" t="str">
            <v>EGSU3481919</v>
          </cell>
          <cell r="H1844" t="str">
            <v>EMCDBZ0475</v>
          </cell>
        </row>
        <row r="1845">
          <cell r="E1845">
            <v>145532678</v>
          </cell>
          <cell r="G1845" t="str">
            <v>REGU5267111</v>
          </cell>
          <cell r="H1845" t="str">
            <v>VNSGN2601881</v>
          </cell>
        </row>
        <row r="1846">
          <cell r="E1846">
            <v>145580330</v>
          </cell>
          <cell r="G1846" t="str">
            <v>REGU5189003</v>
          </cell>
          <cell r="H1846" t="str">
            <v>VNSGN2601868</v>
          </cell>
        </row>
        <row r="1847">
          <cell r="E1847">
            <v>145672889</v>
          </cell>
          <cell r="G1847" t="str">
            <v>TXGU5505478</v>
          </cell>
          <cell r="H1847" t="str">
            <v>VNSGN2537468</v>
          </cell>
        </row>
        <row r="1848">
          <cell r="E1848">
            <v>145660017</v>
          </cell>
          <cell r="G1848" t="str">
            <v>TXGU6713537</v>
          </cell>
          <cell r="H1848" t="str">
            <v>VNSGN2537464</v>
          </cell>
        </row>
        <row r="1849">
          <cell r="E1849">
            <v>145684557</v>
          </cell>
          <cell r="G1849" t="str">
            <v>TXGU6873685</v>
          </cell>
          <cell r="H1849" t="str">
            <v>VNSGN2601893</v>
          </cell>
        </row>
        <row r="1850">
          <cell r="E1850">
            <v>145653022</v>
          </cell>
          <cell r="G1850" t="str">
            <v>CAAU8291025</v>
          </cell>
          <cell r="H1850" t="str">
            <v>VNSGN2536486</v>
          </cell>
        </row>
        <row r="1851">
          <cell r="E1851">
            <v>145653033</v>
          </cell>
        </row>
        <row r="1852">
          <cell r="E1852">
            <v>145653040</v>
          </cell>
        </row>
        <row r="1853">
          <cell r="E1853">
            <v>145675553</v>
          </cell>
          <cell r="G1853" t="str">
            <v>REGU5195259</v>
          </cell>
          <cell r="H1853" t="str">
            <v>VNSGN2601866</v>
          </cell>
        </row>
        <row r="1854">
          <cell r="E1854">
            <v>145662766</v>
          </cell>
        </row>
        <row r="1855">
          <cell r="E1855">
            <v>145588213</v>
          </cell>
          <cell r="G1855" t="str">
            <v>REGU5221846</v>
          </cell>
          <cell r="H1855" t="str">
            <v>VNSGN2536335</v>
          </cell>
        </row>
        <row r="1856">
          <cell r="E1856">
            <v>145717132</v>
          </cell>
        </row>
        <row r="1857">
          <cell r="E1857">
            <v>145665489</v>
          </cell>
        </row>
        <row r="1858">
          <cell r="E1858">
            <v>145656623</v>
          </cell>
        </row>
        <row r="1859">
          <cell r="E1859">
            <v>145572210</v>
          </cell>
          <cell r="G1859" t="str">
            <v>TIIU4879401</v>
          </cell>
          <cell r="H1859" t="str">
            <v>ML-VN1328515</v>
          </cell>
        </row>
        <row r="1860">
          <cell r="E1860">
            <v>145591154</v>
          </cell>
        </row>
        <row r="1861">
          <cell r="E1861">
            <v>145599411</v>
          </cell>
        </row>
        <row r="1862">
          <cell r="E1862">
            <v>145572224</v>
          </cell>
        </row>
        <row r="1863">
          <cell r="E1863">
            <v>145599421</v>
          </cell>
          <cell r="G1863" t="str">
            <v>FTAU2062357</v>
          </cell>
          <cell r="H1863" t="str">
            <v>ML-VN1322579</v>
          </cell>
        </row>
        <row r="1864">
          <cell r="E1864">
            <v>145606290</v>
          </cell>
          <cell r="G1864" t="str">
            <v>OOCU6053098</v>
          </cell>
          <cell r="H1864">
            <v>32712779</v>
          </cell>
        </row>
        <row r="1865">
          <cell r="E1865">
            <v>145515108</v>
          </cell>
        </row>
        <row r="1866">
          <cell r="E1866">
            <v>145635906</v>
          </cell>
          <cell r="G1866" t="str">
            <v>CSNU5862498</v>
          </cell>
          <cell r="H1866">
            <v>32712734</v>
          </cell>
        </row>
        <row r="1867">
          <cell r="E1867">
            <v>145626142</v>
          </cell>
        </row>
        <row r="1868">
          <cell r="E1868">
            <v>145654054</v>
          </cell>
          <cell r="G1868" t="str">
            <v>CSNU5913403</v>
          </cell>
          <cell r="H1868">
            <v>32706431</v>
          </cell>
        </row>
        <row r="1869">
          <cell r="E1869">
            <v>145683886</v>
          </cell>
        </row>
        <row r="1870">
          <cell r="E1870">
            <v>145665041</v>
          </cell>
        </row>
        <row r="1871">
          <cell r="E1871">
            <v>145653989</v>
          </cell>
        </row>
        <row r="1872">
          <cell r="E1872">
            <v>145675600</v>
          </cell>
          <cell r="G1872" t="str">
            <v>CSGU6225258</v>
          </cell>
          <cell r="H1872">
            <v>31237149</v>
          </cell>
        </row>
        <row r="1873">
          <cell r="E1873">
            <v>145691607</v>
          </cell>
        </row>
        <row r="1874">
          <cell r="E1874">
            <v>145672533</v>
          </cell>
        </row>
        <row r="1875">
          <cell r="E1875">
            <v>145684565</v>
          </cell>
          <cell r="G1875" t="str">
            <v>TIIU5734300</v>
          </cell>
          <cell r="H1875">
            <v>32706344</v>
          </cell>
        </row>
        <row r="1876">
          <cell r="E1876">
            <v>145686589</v>
          </cell>
        </row>
        <row r="1877">
          <cell r="E1877">
            <v>145581178</v>
          </cell>
          <cell r="G1877" t="str">
            <v>CSGU6908254</v>
          </cell>
          <cell r="H1877">
            <v>32706390</v>
          </cell>
        </row>
        <row r="1878">
          <cell r="E1878">
            <v>145606277</v>
          </cell>
          <cell r="G1878" t="str">
            <v>OOCU9326581</v>
          </cell>
          <cell r="H1878">
            <v>32706286</v>
          </cell>
        </row>
        <row r="1879">
          <cell r="E1879">
            <v>145687088</v>
          </cell>
          <cell r="G1879" t="str">
            <v>CSGU6355035</v>
          </cell>
          <cell r="H1879">
            <v>32706394</v>
          </cell>
        </row>
        <row r="1880">
          <cell r="E1880">
            <v>145686632</v>
          </cell>
          <cell r="G1880" t="str">
            <v>FFAU6363578</v>
          </cell>
          <cell r="H1880">
            <v>32212390</v>
          </cell>
        </row>
        <row r="1881">
          <cell r="E1881">
            <v>145634113</v>
          </cell>
          <cell r="G1881" t="str">
            <v>MRSU9478091</v>
          </cell>
          <cell r="H1881" t="str">
            <v>ML-VN1322846</v>
          </cell>
        </row>
        <row r="1882">
          <cell r="E1882">
            <v>145662746</v>
          </cell>
        </row>
        <row r="1883">
          <cell r="E1883">
            <v>145353735</v>
          </cell>
          <cell r="G1883" t="str">
            <v>CSGU6340631</v>
          </cell>
          <cell r="H1883">
            <v>32706343</v>
          </cell>
        </row>
        <row r="1884">
          <cell r="E1884">
            <v>145386892</v>
          </cell>
        </row>
        <row r="1885">
          <cell r="E1885">
            <v>145656655</v>
          </cell>
          <cell r="G1885" t="str">
            <v>CSNU5868990</v>
          </cell>
          <cell r="H1885">
            <v>32706381</v>
          </cell>
        </row>
        <row r="1886">
          <cell r="E1886">
            <v>145658333</v>
          </cell>
        </row>
        <row r="1887">
          <cell r="E1887">
            <v>145368066</v>
          </cell>
        </row>
        <row r="1888">
          <cell r="E1888">
            <v>145649263</v>
          </cell>
          <cell r="G1888" t="str">
            <v>CSNU8945370</v>
          </cell>
          <cell r="H1888">
            <v>32706105</v>
          </cell>
        </row>
        <row r="1889">
          <cell r="E1889">
            <v>145674208</v>
          </cell>
          <cell r="G1889" t="str">
            <v>CSGU6157050</v>
          </cell>
          <cell r="H1889">
            <v>32706346</v>
          </cell>
        </row>
        <row r="1890">
          <cell r="E1890">
            <v>145674209</v>
          </cell>
          <cell r="G1890" t="str">
            <v>CSGU6382534</v>
          </cell>
          <cell r="H1890">
            <v>32706448</v>
          </cell>
        </row>
        <row r="1891">
          <cell r="E1891">
            <v>145674211</v>
          </cell>
          <cell r="G1891" t="str">
            <v>CSGU6408304</v>
          </cell>
          <cell r="H1891">
            <v>32706296</v>
          </cell>
        </row>
        <row r="1892">
          <cell r="E1892">
            <v>145386890</v>
          </cell>
          <cell r="G1892" t="str">
            <v>CSGU6341155</v>
          </cell>
          <cell r="H1892">
            <v>32706151</v>
          </cell>
        </row>
        <row r="1893">
          <cell r="E1893">
            <v>145406568</v>
          </cell>
          <cell r="G1893" t="str">
            <v>CSNU8960707</v>
          </cell>
          <cell r="H1893">
            <v>32706202</v>
          </cell>
        </row>
        <row r="1894">
          <cell r="E1894">
            <v>145406584</v>
          </cell>
          <cell r="G1894" t="str">
            <v>OOCU9882493</v>
          </cell>
          <cell r="H1894">
            <v>32706442</v>
          </cell>
        </row>
        <row r="1895">
          <cell r="E1895">
            <v>145406562</v>
          </cell>
          <cell r="G1895" t="str">
            <v>OOCU9869233</v>
          </cell>
          <cell r="H1895">
            <v>32706333</v>
          </cell>
        </row>
        <row r="1896">
          <cell r="E1896">
            <v>145406566</v>
          </cell>
          <cell r="G1896" t="str">
            <v>OOCU9224810</v>
          </cell>
          <cell r="H1896">
            <v>32706397</v>
          </cell>
        </row>
        <row r="1897">
          <cell r="E1897">
            <v>145332357</v>
          </cell>
          <cell r="G1897" t="str">
            <v>OOCU9908279</v>
          </cell>
          <cell r="H1897">
            <v>32706347</v>
          </cell>
        </row>
        <row r="1898">
          <cell r="E1898">
            <v>145368089</v>
          </cell>
          <cell r="G1898" t="str">
            <v>UETU6446331</v>
          </cell>
          <cell r="H1898">
            <v>32706210</v>
          </cell>
        </row>
        <row r="1899">
          <cell r="E1899">
            <v>145368094</v>
          </cell>
          <cell r="G1899" t="str">
            <v>CSGU6387773</v>
          </cell>
          <cell r="H1899">
            <v>32706104</v>
          </cell>
        </row>
        <row r="1900">
          <cell r="E1900">
            <v>145368111</v>
          </cell>
          <cell r="G1900" t="str">
            <v>OOCU9639605</v>
          </cell>
          <cell r="H1900">
            <v>32706259</v>
          </cell>
        </row>
        <row r="1901">
          <cell r="E1901">
            <v>145667945</v>
          </cell>
          <cell r="G1901" t="str">
            <v>BSIU3448594</v>
          </cell>
          <cell r="H1901" t="str">
            <v>ML-VN1327637</v>
          </cell>
        </row>
        <row r="1902">
          <cell r="E1902">
            <v>145508990</v>
          </cell>
          <cell r="G1902" t="str">
            <v>SEGU1751330</v>
          </cell>
          <cell r="H1902" t="str">
            <v>VN27196AS</v>
          </cell>
        </row>
        <row r="1903">
          <cell r="E1903">
            <v>145533490</v>
          </cell>
        </row>
        <row r="1904">
          <cell r="E1904">
            <v>145622406</v>
          </cell>
          <cell r="G1904" t="str">
            <v>OOCU9356797</v>
          </cell>
          <cell r="H1904">
            <v>32712725</v>
          </cell>
        </row>
        <row r="1905">
          <cell r="E1905">
            <v>145649052</v>
          </cell>
          <cell r="G1905" t="str">
            <v>EMCU8692345</v>
          </cell>
          <cell r="H1905" t="str">
            <v>EMCCYC7285</v>
          </cell>
        </row>
        <row r="1906">
          <cell r="E1906">
            <v>145698499</v>
          </cell>
        </row>
        <row r="1907">
          <cell r="E1907">
            <v>145552219</v>
          </cell>
          <cell r="G1907" t="str">
            <v>EGSU1860641</v>
          </cell>
          <cell r="H1907" t="str">
            <v>EMCCYF9715</v>
          </cell>
        </row>
        <row r="1908">
          <cell r="E1908">
            <v>145639963</v>
          </cell>
          <cell r="G1908" t="str">
            <v>EGSU9767448</v>
          </cell>
          <cell r="H1908" t="str">
            <v>EMCCYF9885</v>
          </cell>
        </row>
        <row r="1909">
          <cell r="E1909">
            <v>145641602</v>
          </cell>
          <cell r="G1909" t="str">
            <v>EGSU9262224</v>
          </cell>
          <cell r="H1909" t="str">
            <v>EMCCYF9775</v>
          </cell>
        </row>
        <row r="1910">
          <cell r="E1910">
            <v>145649047</v>
          </cell>
        </row>
        <row r="1911">
          <cell r="E1911">
            <v>145581666</v>
          </cell>
          <cell r="G1911" t="str">
            <v>MRSU7977492</v>
          </cell>
          <cell r="H1911" t="str">
            <v>ML-VN1322503</v>
          </cell>
        </row>
        <row r="1912">
          <cell r="E1912">
            <v>145636043</v>
          </cell>
        </row>
        <row r="1913">
          <cell r="E1913">
            <v>145635950</v>
          </cell>
          <cell r="G1913" t="str">
            <v>FFAU7411829</v>
          </cell>
          <cell r="H1913" t="str">
            <v>ML-VN1322993</v>
          </cell>
        </row>
        <row r="1914">
          <cell r="E1914">
            <v>145633888</v>
          </cell>
        </row>
        <row r="1915">
          <cell r="E1915">
            <v>145581656</v>
          </cell>
          <cell r="G1915" t="str">
            <v>MRSU8725622</v>
          </cell>
          <cell r="H1915" t="str">
            <v>ML-VN1322967</v>
          </cell>
        </row>
        <row r="1916">
          <cell r="E1916">
            <v>145634109</v>
          </cell>
          <cell r="G1916" t="str">
            <v>FFAU6706168</v>
          </cell>
          <cell r="H1916" t="str">
            <v>ML-VN1322908</v>
          </cell>
        </row>
        <row r="1917">
          <cell r="E1917">
            <v>145640626</v>
          </cell>
          <cell r="G1917" t="str">
            <v>CAAU9026936</v>
          </cell>
          <cell r="H1917" t="str">
            <v>ML-VN1322971</v>
          </cell>
        </row>
        <row r="1918">
          <cell r="E1918">
            <v>145662872</v>
          </cell>
          <cell r="G1918" t="str">
            <v>MRSU8162940</v>
          </cell>
          <cell r="H1918" t="str">
            <v>ML-VN1322992</v>
          </cell>
        </row>
        <row r="1919">
          <cell r="E1919">
            <v>145662777</v>
          </cell>
          <cell r="G1919" t="str">
            <v>MRSU8627441</v>
          </cell>
          <cell r="H1919" t="str">
            <v>ML-VN1328112</v>
          </cell>
        </row>
        <row r="1920">
          <cell r="E1920">
            <v>145662909</v>
          </cell>
          <cell r="G1920" t="str">
            <v>FFAU5618057</v>
          </cell>
          <cell r="H1920" t="str">
            <v>ML-VN1328117</v>
          </cell>
        </row>
        <row r="1921">
          <cell r="E1921">
            <v>145717606</v>
          </cell>
        </row>
        <row r="1922">
          <cell r="E1922">
            <v>145717451</v>
          </cell>
          <cell r="G1922" t="str">
            <v>CSGU6343991</v>
          </cell>
          <cell r="H1922">
            <v>32706371</v>
          </cell>
        </row>
        <row r="1923">
          <cell r="E1923">
            <v>145720609</v>
          </cell>
          <cell r="G1923" t="str">
            <v>CSGU6382431</v>
          </cell>
          <cell r="H1923">
            <v>32706367</v>
          </cell>
        </row>
        <row r="1924">
          <cell r="E1924">
            <v>145622096</v>
          </cell>
          <cell r="G1924" t="str">
            <v>CSGU6353808</v>
          </cell>
          <cell r="H1924">
            <v>32706366</v>
          </cell>
        </row>
        <row r="1925">
          <cell r="E1925">
            <v>145622399</v>
          </cell>
          <cell r="G1925" t="str">
            <v>OOCU9754384</v>
          </cell>
          <cell r="H1925">
            <v>32706310</v>
          </cell>
        </row>
        <row r="1926">
          <cell r="E1926">
            <v>145720631</v>
          </cell>
          <cell r="G1926" t="str">
            <v>CSGU6352864</v>
          </cell>
          <cell r="H1926">
            <v>32706308</v>
          </cell>
        </row>
        <row r="1927">
          <cell r="E1927">
            <v>145665022</v>
          </cell>
          <cell r="G1927" t="str">
            <v>MRSU9375318</v>
          </cell>
          <cell r="H1927" t="str">
            <v>ML-VN1326659</v>
          </cell>
        </row>
        <row r="1928">
          <cell r="E1928">
            <v>145696195</v>
          </cell>
          <cell r="G1928" t="str">
            <v>MRSU7988922</v>
          </cell>
          <cell r="H1928" t="str">
            <v>ML-VN1326750</v>
          </cell>
        </row>
        <row r="1929">
          <cell r="E1929">
            <v>145696228</v>
          </cell>
        </row>
        <row r="1930">
          <cell r="E1930">
            <v>145696243</v>
          </cell>
        </row>
        <row r="1931">
          <cell r="E1931">
            <v>145696213</v>
          </cell>
          <cell r="G1931" t="str">
            <v>GAOU7763514</v>
          </cell>
          <cell r="H1931" t="str">
            <v>ML-VN1326678</v>
          </cell>
        </row>
        <row r="1932">
          <cell r="E1932">
            <v>145696289</v>
          </cell>
        </row>
        <row r="1933">
          <cell r="E1933">
            <v>145696304</v>
          </cell>
        </row>
        <row r="1934">
          <cell r="E1934">
            <v>145665104</v>
          </cell>
          <cell r="G1934" t="str">
            <v>FFAU7225125</v>
          </cell>
          <cell r="H1934" t="str">
            <v>ML-VN1327706</v>
          </cell>
        </row>
        <row r="1935">
          <cell r="E1935">
            <v>145665109</v>
          </cell>
        </row>
        <row r="1936">
          <cell r="E1936">
            <v>145696056</v>
          </cell>
          <cell r="G1936" t="str">
            <v>GCXU6393839</v>
          </cell>
          <cell r="H1936" t="str">
            <v>ML-VN1327746</v>
          </cell>
        </row>
        <row r="1937">
          <cell r="E1937">
            <v>145696072</v>
          </cell>
          <cell r="G1937" t="str">
            <v>MRSU8886587</v>
          </cell>
          <cell r="H1937" t="str">
            <v>ML-VN1327703</v>
          </cell>
        </row>
        <row r="1938">
          <cell r="E1938">
            <v>145695982</v>
          </cell>
          <cell r="G1938" t="str">
            <v>UETU8549787</v>
          </cell>
          <cell r="H1938" t="str">
            <v>ML-VN1327709</v>
          </cell>
        </row>
        <row r="1939">
          <cell r="E1939">
            <v>145686952</v>
          </cell>
          <cell r="G1939" t="str">
            <v>MRSU8510250</v>
          </cell>
          <cell r="H1939" t="str">
            <v>ML-VN1327782</v>
          </cell>
        </row>
        <row r="1940">
          <cell r="E1940">
            <v>145687911</v>
          </cell>
        </row>
        <row r="1941">
          <cell r="E1941">
            <v>145633259</v>
          </cell>
          <cell r="G1941" t="str">
            <v>EGSU1387122</v>
          </cell>
          <cell r="H1941" t="str">
            <v>EMCXBE6394</v>
          </cell>
        </row>
        <row r="1942">
          <cell r="E1942">
            <v>145641647</v>
          </cell>
        </row>
        <row r="1943">
          <cell r="E1943">
            <v>145717447</v>
          </cell>
          <cell r="G1943" t="str">
            <v>CSNU8747121</v>
          </cell>
          <cell r="H1943">
            <v>32706365</v>
          </cell>
        </row>
        <row r="1944">
          <cell r="E1944">
            <v>145678646</v>
          </cell>
          <cell r="G1944" t="str">
            <v>FFAU7294980</v>
          </cell>
          <cell r="H1944" t="str">
            <v>ML-VN1326683</v>
          </cell>
        </row>
        <row r="1945">
          <cell r="E1945">
            <v>145700333</v>
          </cell>
        </row>
        <row r="1946">
          <cell r="E1946">
            <v>145690635</v>
          </cell>
        </row>
        <row r="1947">
          <cell r="E1947">
            <v>145696335</v>
          </cell>
          <cell r="G1947" t="str">
            <v>MRSU8932297</v>
          </cell>
          <cell r="H1947" t="str">
            <v>ML-VN1218030</v>
          </cell>
        </row>
        <row r="1948">
          <cell r="E1948">
            <v>145687130</v>
          </cell>
        </row>
        <row r="1949">
          <cell r="E1949">
            <v>145672715</v>
          </cell>
          <cell r="G1949" t="str">
            <v>MRSU8068908</v>
          </cell>
          <cell r="H1949" t="str">
            <v>ML-VN1326770</v>
          </cell>
        </row>
        <row r="1950">
          <cell r="E1950">
            <v>145665101</v>
          </cell>
          <cell r="G1950" t="str">
            <v>MRSU8308505</v>
          </cell>
          <cell r="H1950" t="str">
            <v>ML-VN1326689</v>
          </cell>
        </row>
        <row r="1951">
          <cell r="E1951">
            <v>145667588</v>
          </cell>
          <cell r="G1951" t="str">
            <v>REGU1285740</v>
          </cell>
          <cell r="H1951" t="str">
            <v>VNSGN2601927</v>
          </cell>
        </row>
        <row r="1952">
          <cell r="E1952">
            <v>145736230</v>
          </cell>
          <cell r="G1952" t="str">
            <v>MRSU9210431</v>
          </cell>
          <cell r="H1952" t="str">
            <v>ML-VN1326699</v>
          </cell>
        </row>
        <row r="1953">
          <cell r="E1953">
            <v>145736261</v>
          </cell>
        </row>
        <row r="1954">
          <cell r="E1954">
            <v>145633164</v>
          </cell>
          <cell r="G1954" t="str">
            <v>REGU5179290</v>
          </cell>
          <cell r="H1954" t="str">
            <v>REGU5179290</v>
          </cell>
        </row>
        <row r="1955">
          <cell r="E1955">
            <v>145664586</v>
          </cell>
        </row>
        <row r="1956">
          <cell r="E1956">
            <v>145463087</v>
          </cell>
        </row>
        <row r="1957">
          <cell r="E1957">
            <v>145558724</v>
          </cell>
        </row>
        <row r="1958">
          <cell r="E1958">
            <v>145656884</v>
          </cell>
          <cell r="G1958" t="str">
            <v>REGU5237170</v>
          </cell>
          <cell r="H1958" t="str">
            <v>REGU5237170</v>
          </cell>
        </row>
        <row r="1959">
          <cell r="E1959">
            <v>145665440</v>
          </cell>
        </row>
        <row r="1960">
          <cell r="E1960">
            <v>145641583</v>
          </cell>
        </row>
        <row r="1961">
          <cell r="E1961">
            <v>145558382</v>
          </cell>
          <cell r="G1961" t="str">
            <v>CAAU7677456</v>
          </cell>
          <cell r="H1961" t="str">
            <v>CAAU7677456</v>
          </cell>
        </row>
        <row r="1962">
          <cell r="E1962">
            <v>145558384</v>
          </cell>
        </row>
        <row r="1963">
          <cell r="E1963">
            <v>145707533</v>
          </cell>
          <cell r="G1963" t="str">
            <v>CSGU6029321</v>
          </cell>
          <cell r="H1963" t="str">
            <v>CSGU6029321</v>
          </cell>
        </row>
        <row r="1964">
          <cell r="E1964">
            <v>145368116</v>
          </cell>
          <cell r="G1964" t="str">
            <v>CAAU8288891</v>
          </cell>
          <cell r="H1964" t="str">
            <v>VNSGN2601943</v>
          </cell>
        </row>
        <row r="1965">
          <cell r="E1965">
            <v>145406569</v>
          </cell>
          <cell r="G1965"/>
        </row>
        <row r="1966">
          <cell r="E1966">
            <v>145397106</v>
          </cell>
          <cell r="G1966"/>
        </row>
        <row r="1967">
          <cell r="E1967">
            <v>145482407</v>
          </cell>
          <cell r="G1967" t="str">
            <v>REGU5166820</v>
          </cell>
          <cell r="H1967" t="str">
            <v>VNSGN2545671</v>
          </cell>
        </row>
        <row r="1968">
          <cell r="E1968">
            <v>145525006</v>
          </cell>
          <cell r="G1968"/>
        </row>
        <row r="1969">
          <cell r="E1969">
            <v>145347666</v>
          </cell>
          <cell r="G1969"/>
        </row>
        <row r="1970">
          <cell r="E1970">
            <v>145353742</v>
          </cell>
          <cell r="G1970" t="str">
            <v>TXGU8254627</v>
          </cell>
          <cell r="H1970" t="str">
            <v>VNSGN2537489</v>
          </cell>
        </row>
        <row r="1971">
          <cell r="E1971">
            <v>145386967</v>
          </cell>
          <cell r="G1971"/>
        </row>
        <row r="1972">
          <cell r="E1972">
            <v>145658359</v>
          </cell>
          <cell r="G1972" t="str">
            <v>CAAU9607191</v>
          </cell>
          <cell r="H1972" t="str">
            <v>VNSGN2533212</v>
          </cell>
        </row>
        <row r="1973">
          <cell r="E1973">
            <v>145658375</v>
          </cell>
          <cell r="G1973"/>
        </row>
        <row r="1974">
          <cell r="E1974">
            <v>145368101</v>
          </cell>
          <cell r="G1974"/>
        </row>
        <row r="1975">
          <cell r="E1975">
            <v>145560109</v>
          </cell>
          <cell r="G1975" t="str">
            <v>REGU5267301</v>
          </cell>
          <cell r="H1975" t="str">
            <v>VNSGN2533234</v>
          </cell>
        </row>
        <row r="1976">
          <cell r="E1976">
            <v>145640040</v>
          </cell>
          <cell r="G1976"/>
        </row>
        <row r="1977">
          <cell r="E1977">
            <v>145754191</v>
          </cell>
          <cell r="G1977"/>
        </row>
        <row r="1978">
          <cell r="E1978">
            <v>145674176</v>
          </cell>
          <cell r="G1978" t="str">
            <v>CAAU7674518</v>
          </cell>
          <cell r="H1978" t="str">
            <v>VNSGN2536546</v>
          </cell>
        </row>
        <row r="1979">
          <cell r="E1979">
            <v>145674179</v>
          </cell>
          <cell r="G1979"/>
        </row>
        <row r="1980">
          <cell r="E1980">
            <v>145674181</v>
          </cell>
          <cell r="G1980" t="str">
            <v>REGU5192115</v>
          </cell>
          <cell r="H1980" t="str">
            <v>VNSGN2533244</v>
          </cell>
        </row>
        <row r="1981">
          <cell r="E1981">
            <v>145674182</v>
          </cell>
          <cell r="G1981"/>
        </row>
        <row r="1982">
          <cell r="E1982">
            <v>145674185</v>
          </cell>
          <cell r="G1982" t="str">
            <v>CAAU8729702</v>
          </cell>
          <cell r="H1982" t="str">
            <v>VNSGN2535103</v>
          </cell>
        </row>
        <row r="1983">
          <cell r="E1983">
            <v>145674189</v>
          </cell>
          <cell r="G1983"/>
        </row>
        <row r="1984">
          <cell r="E1984">
            <v>145674190</v>
          </cell>
          <cell r="G1984" t="str">
            <v>CAAU9077954</v>
          </cell>
          <cell r="H1984" t="str">
            <v>VNSGN2535110</v>
          </cell>
        </row>
        <row r="1985">
          <cell r="E1985">
            <v>145674193</v>
          </cell>
          <cell r="G1985"/>
        </row>
        <row r="1986">
          <cell r="E1986">
            <v>145674194</v>
          </cell>
          <cell r="G1986" t="str">
            <v>REGU5141930</v>
          </cell>
          <cell r="H1986" t="str">
            <v>VNSGN2605463</v>
          </cell>
        </row>
        <row r="1987">
          <cell r="E1987">
            <v>145674197</v>
          </cell>
          <cell r="G1987"/>
        </row>
        <row r="1988">
          <cell r="E1988">
            <v>145674202</v>
          </cell>
          <cell r="G1988" t="str">
            <v>REGU5251711</v>
          </cell>
          <cell r="H1988" t="str">
            <v>VNSGN2533248</v>
          </cell>
        </row>
        <row r="1989">
          <cell r="E1989">
            <v>145674205</v>
          </cell>
          <cell r="G1989"/>
        </row>
        <row r="1990">
          <cell r="E1990">
            <v>145681229</v>
          </cell>
          <cell r="G1990" t="str">
            <v>REGU5173990</v>
          </cell>
          <cell r="H1990" t="str">
            <v>VNSGN2605464</v>
          </cell>
        </row>
        <row r="1991">
          <cell r="E1991">
            <v>145560145</v>
          </cell>
          <cell r="G1991"/>
        </row>
        <row r="1992">
          <cell r="E1992">
            <v>145717373</v>
          </cell>
          <cell r="G1992" t="str">
            <v>REGU5140343</v>
          </cell>
          <cell r="H1992" t="str">
            <v>VNSGN2605483</v>
          </cell>
        </row>
        <row r="1993">
          <cell r="E1993">
            <v>145717380</v>
          </cell>
          <cell r="G1993"/>
        </row>
        <row r="1994">
          <cell r="E1994">
            <v>145717384</v>
          </cell>
          <cell r="G1994" t="str">
            <v>CAAU9077867</v>
          </cell>
          <cell r="H1994" t="str">
            <v>VNSGN2533247</v>
          </cell>
        </row>
        <row r="1995">
          <cell r="E1995">
            <v>145717392</v>
          </cell>
          <cell r="G1995"/>
        </row>
        <row r="1996">
          <cell r="E1996">
            <v>145717398</v>
          </cell>
          <cell r="G1996"/>
        </row>
        <row r="1997">
          <cell r="E1997">
            <v>145717416</v>
          </cell>
          <cell r="G1997" t="str">
            <v>REGU5201161</v>
          </cell>
          <cell r="H1997" t="str">
            <v>VNSGN2601947</v>
          </cell>
        </row>
        <row r="1998">
          <cell r="E1998">
            <v>145717419</v>
          </cell>
          <cell r="G1998"/>
        </row>
        <row r="1999">
          <cell r="E1999">
            <v>145717436</v>
          </cell>
          <cell r="G1999"/>
        </row>
        <row r="2000">
          <cell r="E2000">
            <v>145368077</v>
          </cell>
          <cell r="G2000" t="str">
            <v>TXGU8257396</v>
          </cell>
          <cell r="H2000" t="str">
            <v>VNSGN2533216</v>
          </cell>
        </row>
        <row r="2001">
          <cell r="E2001">
            <v>145386960</v>
          </cell>
          <cell r="G2001" t="str">
            <v>REGU5192250</v>
          </cell>
          <cell r="H2001" t="str">
            <v>VNSGN2533201</v>
          </cell>
        </row>
        <row r="2002">
          <cell r="E2002">
            <v>145674215</v>
          </cell>
          <cell r="G2002" t="str">
            <v>CAAU8715000</v>
          </cell>
          <cell r="H2002" t="str">
            <v>VNSGN2533236</v>
          </cell>
        </row>
        <row r="2003">
          <cell r="E2003">
            <v>145674218</v>
          </cell>
          <cell r="G2003" t="str">
            <v>CAAU8743892</v>
          </cell>
          <cell r="H2003" t="str">
            <v>VNSGN2535273</v>
          </cell>
        </row>
        <row r="2004">
          <cell r="E2004">
            <v>145693184</v>
          </cell>
          <cell r="G2004"/>
        </row>
        <row r="2005">
          <cell r="E2005">
            <v>145657557</v>
          </cell>
          <cell r="G2005" t="str">
            <v>TGBU4516428</v>
          </cell>
          <cell r="H2005" t="str">
            <v>TGBU4516428</v>
          </cell>
        </row>
        <row r="2006">
          <cell r="E2006">
            <v>145706904</v>
          </cell>
          <cell r="G2006"/>
        </row>
        <row r="2007">
          <cell r="E2007">
            <v>145657560</v>
          </cell>
          <cell r="G2007" t="str">
            <v>GAOU7302615</v>
          </cell>
          <cell r="H2007" t="str">
            <v>GAOU7302615</v>
          </cell>
        </row>
        <row r="2008">
          <cell r="E2008">
            <v>145664564</v>
          </cell>
          <cell r="G2008" t="str">
            <v>EGSU6530529</v>
          </cell>
          <cell r="H2008" t="str">
            <v>EGSU6530529</v>
          </cell>
        </row>
        <row r="2009">
          <cell r="E2009">
            <v>145664566</v>
          </cell>
          <cell r="G2009" t="str">
            <v>EGSU9762132</v>
          </cell>
          <cell r="H2009" t="str">
            <v>EGSU9762132</v>
          </cell>
        </row>
        <row r="2010">
          <cell r="E2010">
            <v>145673410</v>
          </cell>
          <cell r="G2010" t="str">
            <v>MRSU0569987</v>
          </cell>
          <cell r="H2010" t="str">
            <v>MRSU0569987</v>
          </cell>
        </row>
        <row r="2011">
          <cell r="E2011">
            <v>145532694</v>
          </cell>
          <cell r="G2011" t="str">
            <v>CAAU7665537</v>
          </cell>
          <cell r="H2011" t="str">
            <v>CAAU7665537</v>
          </cell>
        </row>
        <row r="2012">
          <cell r="E2012">
            <v>145745342</v>
          </cell>
          <cell r="G2012" t="str">
            <v>CAAU7669466</v>
          </cell>
          <cell r="H2012" t="str">
            <v>CAAU7669466</v>
          </cell>
        </row>
        <row r="2013">
          <cell r="E2013">
            <v>145580324</v>
          </cell>
          <cell r="G2013"/>
        </row>
        <row r="2014">
          <cell r="E2014">
            <v>145674219</v>
          </cell>
          <cell r="G2014" t="str">
            <v>REGU5182586</v>
          </cell>
          <cell r="H2014" t="str">
            <v>VNSGN2533204</v>
          </cell>
        </row>
        <row r="2015">
          <cell r="E2015">
            <v>145674221</v>
          </cell>
          <cell r="G2015"/>
        </row>
        <row r="2016">
          <cell r="E2016">
            <v>145674223</v>
          </cell>
          <cell r="G2016"/>
        </row>
        <row r="2017">
          <cell r="E2017">
            <v>145386963</v>
          </cell>
          <cell r="G2017" t="str">
            <v>REGU5203035</v>
          </cell>
          <cell r="H2017" t="str">
            <v>VNSGN2533223</v>
          </cell>
        </row>
        <row r="2018">
          <cell r="E2018">
            <v>145524989</v>
          </cell>
          <cell r="G2018" t="str">
            <v>CAAU8286097</v>
          </cell>
          <cell r="H2018" t="str">
            <v>VNSGN2601871</v>
          </cell>
        </row>
        <row r="2019">
          <cell r="E2019">
            <v>145693302</v>
          </cell>
          <cell r="G2019" t="str">
            <v>REGU5249252</v>
          </cell>
          <cell r="H2019" t="str">
            <v>VNSGN2533220</v>
          </cell>
        </row>
        <row r="2020">
          <cell r="E2020">
            <v>145693309</v>
          </cell>
          <cell r="G2020" t="str">
            <v>TXGU7066820</v>
          </cell>
          <cell r="H2020" t="str">
            <v>VNSGN2601933</v>
          </cell>
        </row>
        <row r="2021">
          <cell r="E2021">
            <v>145674224</v>
          </cell>
          <cell r="G2021" t="str">
            <v>FFAU6362606</v>
          </cell>
          <cell r="H2021" t="str">
            <v>VNSGN2533277</v>
          </cell>
        </row>
        <row r="2022">
          <cell r="E2022">
            <v>145560531</v>
          </cell>
          <cell r="G2022" t="str">
            <v>EGSU1566196</v>
          </cell>
          <cell r="H2022" t="str">
            <v>EMCCYC0785</v>
          </cell>
        </row>
        <row r="2023">
          <cell r="E2023">
            <v>145673427</v>
          </cell>
          <cell r="G2023" t="str">
            <v>EGSU3146361</v>
          </cell>
          <cell r="H2023" t="str">
            <v>EMCDBC1245</v>
          </cell>
        </row>
        <row r="2024">
          <cell r="E2024">
            <v>145571014</v>
          </cell>
          <cell r="G2024" t="str">
            <v>EITU9757323</v>
          </cell>
          <cell r="H2024" t="str">
            <v>EMCCYB6605</v>
          </cell>
        </row>
        <row r="2025">
          <cell r="E2025">
            <v>145571048</v>
          </cell>
          <cell r="G2025"/>
        </row>
        <row r="2026">
          <cell r="E2026">
            <v>145707546</v>
          </cell>
          <cell r="G2026" t="str">
            <v>FFAU4869572</v>
          </cell>
          <cell r="H2026" t="str">
            <v>EMCXBD3244</v>
          </cell>
        </row>
        <row r="2027">
          <cell r="E2027">
            <v>145691620</v>
          </cell>
          <cell r="G2027"/>
        </row>
        <row r="2028">
          <cell r="E2028">
            <v>145707328</v>
          </cell>
          <cell r="G2028"/>
        </row>
        <row r="2029">
          <cell r="E2029">
            <v>145707336</v>
          </cell>
          <cell r="G2029"/>
        </row>
        <row r="2030">
          <cell r="E2030">
            <v>145707475</v>
          </cell>
          <cell r="G2030" t="str">
            <v>EMCU8674547</v>
          </cell>
          <cell r="H2030" t="str">
            <v>EMCXBE3334</v>
          </cell>
        </row>
        <row r="2031">
          <cell r="E2031">
            <v>145707478</v>
          </cell>
          <cell r="G2031"/>
        </row>
        <row r="2032">
          <cell r="E2032">
            <v>145649305</v>
          </cell>
          <cell r="G2032" t="str">
            <v>GCXU6544576</v>
          </cell>
          <cell r="H2032" t="str">
            <v>EMCXBD2654</v>
          </cell>
        </row>
        <row r="2033">
          <cell r="E2033">
            <v>145733436</v>
          </cell>
          <cell r="G2033" t="str">
            <v>EITU9462127</v>
          </cell>
          <cell r="H2033" t="str">
            <v>EITU9462127</v>
          </cell>
        </row>
        <row r="2034">
          <cell r="E2034">
            <v>145665470</v>
          </cell>
          <cell r="G2034" t="str">
            <v>CAAU8749611</v>
          </cell>
          <cell r="H2034" t="str">
            <v>VNSGN2536533</v>
          </cell>
        </row>
        <row r="2035">
          <cell r="E2035">
            <v>145482427</v>
          </cell>
          <cell r="G2035" t="str">
            <v>EITU9463761</v>
          </cell>
          <cell r="H2035" t="str">
            <v>EITU9463761</v>
          </cell>
        </row>
        <row r="2036">
          <cell r="E2036">
            <v>145560542</v>
          </cell>
          <cell r="G2036" t="str">
            <v>CAAU6812649</v>
          </cell>
          <cell r="H2036" t="str">
            <v>EMCXBD3164</v>
          </cell>
        </row>
        <row r="2037">
          <cell r="E2037">
            <v>145633853</v>
          </cell>
          <cell r="G2037" t="str">
            <v>EITU9462359</v>
          </cell>
          <cell r="H2037" t="str">
            <v>EMCXBE4454</v>
          </cell>
        </row>
        <row r="2038">
          <cell r="E2038">
            <v>145633854</v>
          </cell>
          <cell r="G2038" t="str">
            <v>EGSU6386366</v>
          </cell>
          <cell r="H2038" t="str">
            <v>EMCXBD3644</v>
          </cell>
        </row>
        <row r="2039">
          <cell r="E2039">
            <v>145482428</v>
          </cell>
          <cell r="G2039" t="str">
            <v>EGSU9776901</v>
          </cell>
          <cell r="H2039" t="str">
            <v>EGSU9776901</v>
          </cell>
        </row>
        <row r="2040">
          <cell r="E2040">
            <v>145633856</v>
          </cell>
          <cell r="G2040" t="str">
            <v>EITU9467427</v>
          </cell>
          <cell r="H2040" t="str">
            <v>EMCXBD3874</v>
          </cell>
        </row>
        <row r="2041">
          <cell r="E2041">
            <v>145560095</v>
          </cell>
          <cell r="G2041" t="str">
            <v>EITU9459951</v>
          </cell>
          <cell r="H2041" t="str">
            <v>EITU9459951</v>
          </cell>
        </row>
        <row r="2042">
          <cell r="E2042">
            <v>145754186</v>
          </cell>
          <cell r="G2042" t="str">
            <v>EGSU1796780</v>
          </cell>
          <cell r="H2042" t="str">
            <v>EMCXBD3764</v>
          </cell>
        </row>
        <row r="2043">
          <cell r="E2043">
            <v>145683130</v>
          </cell>
          <cell r="G2043"/>
        </row>
        <row r="2044">
          <cell r="E2044">
            <v>145683134</v>
          </cell>
          <cell r="G2044" t="str">
            <v>EITU9459946</v>
          </cell>
          <cell r="H2044" t="str">
            <v>EMCXBE3954</v>
          </cell>
        </row>
        <row r="2045">
          <cell r="E2045">
            <v>145560528</v>
          </cell>
          <cell r="G2045" t="str">
            <v>EGSU6018723</v>
          </cell>
          <cell r="H2045" t="str">
            <v>EGSU6018723</v>
          </cell>
        </row>
        <row r="2046">
          <cell r="E2046">
            <v>145397227</v>
          </cell>
          <cell r="G2046" t="str">
            <v>EGSU1921963</v>
          </cell>
          <cell r="H2046" t="str">
            <v>EMCCYB7185</v>
          </cell>
        </row>
        <row r="2047">
          <cell r="E2047">
            <v>145552270</v>
          </cell>
          <cell r="G2047" t="str">
            <v>EGSU9367380</v>
          </cell>
          <cell r="H2047" t="str">
            <v>EMCCYB6165</v>
          </cell>
        </row>
        <row r="2048">
          <cell r="E2048">
            <v>145552275</v>
          </cell>
          <cell r="G2048" t="str">
            <v>TIIU5838161</v>
          </cell>
          <cell r="H2048" t="str">
            <v>EMCCYN6005</v>
          </cell>
        </row>
        <row r="2049">
          <cell r="E2049">
            <v>145552105</v>
          </cell>
          <cell r="G2049" t="str">
            <v>EGSU6549360</v>
          </cell>
          <cell r="H2049" t="str">
            <v>EMCCYB6225</v>
          </cell>
        </row>
        <row r="2050">
          <cell r="E2050">
            <v>145745527</v>
          </cell>
          <cell r="G2050" t="str">
            <v>REGU5193322</v>
          </cell>
          <cell r="H2050" t="str">
            <v>VNSGN2601814</v>
          </cell>
        </row>
        <row r="2051">
          <cell r="E2051">
            <v>145745486</v>
          </cell>
          <cell r="G2051"/>
        </row>
        <row r="2052">
          <cell r="E2052">
            <v>145673605</v>
          </cell>
          <cell r="G2052"/>
        </row>
        <row r="2053">
          <cell r="E2053">
            <v>145656891</v>
          </cell>
          <cell r="G2053" t="str">
            <v>EITU9464900</v>
          </cell>
          <cell r="H2053" t="str">
            <v>EMCCYB6965</v>
          </cell>
        </row>
        <row r="2054">
          <cell r="E2054">
            <v>145707483</v>
          </cell>
          <cell r="G2054"/>
        </row>
        <row r="2055">
          <cell r="E2055">
            <v>145707549</v>
          </cell>
          <cell r="G2055"/>
        </row>
        <row r="2056">
          <cell r="E2056">
            <v>145571188</v>
          </cell>
          <cell r="G2056" t="str">
            <v>CAAU8426706</v>
          </cell>
          <cell r="H2056" t="str">
            <v>ML-VN1322056</v>
          </cell>
        </row>
        <row r="2057">
          <cell r="E2057">
            <v>145599380</v>
          </cell>
          <cell r="G2057" t="str">
            <v>MRSU7075672</v>
          </cell>
          <cell r="H2057" t="str">
            <v>ML-VN1322131</v>
          </cell>
        </row>
        <row r="2058">
          <cell r="E2058">
            <v>145747666</v>
          </cell>
          <cell r="G2058"/>
        </row>
        <row r="2059">
          <cell r="E2059">
            <v>145715414</v>
          </cell>
          <cell r="G2059" t="str">
            <v>REGU5209645</v>
          </cell>
          <cell r="H2059" t="str">
            <v>VNSGN2601960</v>
          </cell>
        </row>
        <row r="2060">
          <cell r="E2060">
            <v>145700527</v>
          </cell>
          <cell r="G2060" t="str">
            <v>REGU5257788</v>
          </cell>
          <cell r="H2060" t="str">
            <v>VNSGN2601951</v>
          </cell>
        </row>
        <row r="2061">
          <cell r="E2061">
            <v>145731167</v>
          </cell>
          <cell r="G2061" t="str">
            <v>FTAU2278937</v>
          </cell>
          <cell r="H2061" t="str">
            <v>VNSGN2536479</v>
          </cell>
        </row>
        <row r="2062">
          <cell r="E2062">
            <v>145715669</v>
          </cell>
          <cell r="G2062" t="str">
            <v>FFAU5927441</v>
          </cell>
          <cell r="H2062" t="str">
            <v>VNSGN2601982</v>
          </cell>
        </row>
        <row r="2063">
          <cell r="E2063">
            <v>145730561</v>
          </cell>
          <cell r="G2063" t="str">
            <v>REGU5246320</v>
          </cell>
          <cell r="H2063" t="str">
            <v>VNSGN2601981</v>
          </cell>
        </row>
        <row r="2064">
          <cell r="E2064">
            <v>145762719</v>
          </cell>
          <cell r="G2064" t="str">
            <v>TXGU8257570</v>
          </cell>
          <cell r="H2064" t="str">
            <v>VNSGN2533243</v>
          </cell>
        </row>
        <row r="2065">
          <cell r="E2065">
            <v>145710070</v>
          </cell>
          <cell r="G2065" t="str">
            <v>REGU5095347</v>
          </cell>
          <cell r="H2065" t="str">
            <v>VNSGN2605416</v>
          </cell>
        </row>
        <row r="2066">
          <cell r="E2066">
            <v>145463015</v>
          </cell>
          <cell r="G2066" t="str">
            <v>OOCU7905861</v>
          </cell>
          <cell r="H2066">
            <v>32209183</v>
          </cell>
        </row>
        <row r="2067">
          <cell r="E2067">
            <v>145474126</v>
          </cell>
          <cell r="G2067" t="str">
            <v>GCXU5464305</v>
          </cell>
          <cell r="H2067">
            <v>32215953</v>
          </cell>
        </row>
        <row r="2068">
          <cell r="E2068">
            <v>145533522</v>
          </cell>
          <cell r="G2068"/>
        </row>
        <row r="2069">
          <cell r="E2069">
            <v>145482429</v>
          </cell>
          <cell r="G2069"/>
        </row>
        <row r="2070">
          <cell r="E2070">
            <v>145474132</v>
          </cell>
          <cell r="G2070" t="str">
            <v>CSNU5913907</v>
          </cell>
          <cell r="H2070">
            <v>32216002</v>
          </cell>
        </row>
        <row r="2071">
          <cell r="E2071">
            <v>145558445</v>
          </cell>
          <cell r="G2071"/>
        </row>
        <row r="2072">
          <cell r="E2072">
            <v>145495565</v>
          </cell>
          <cell r="G2072" t="str">
            <v>CSNU5913682</v>
          </cell>
          <cell r="H2072">
            <v>32216060</v>
          </cell>
        </row>
        <row r="2073">
          <cell r="E2073">
            <v>145558449</v>
          </cell>
          <cell r="G2073"/>
        </row>
        <row r="2074">
          <cell r="E2074">
            <v>145541168</v>
          </cell>
          <cell r="G2074"/>
        </row>
        <row r="2075">
          <cell r="E2075">
            <v>145506579</v>
          </cell>
          <cell r="G2075" t="str">
            <v>CSNU7606860</v>
          </cell>
          <cell r="H2075">
            <v>32209181</v>
          </cell>
        </row>
        <row r="2076">
          <cell r="E2076">
            <v>145558457</v>
          </cell>
          <cell r="G2076"/>
        </row>
        <row r="2077">
          <cell r="E2077">
            <v>145516903</v>
          </cell>
          <cell r="G2077" t="str">
            <v>OOCU9161840</v>
          </cell>
          <cell r="H2077">
            <v>32216011</v>
          </cell>
        </row>
        <row r="2078">
          <cell r="E2078">
            <v>145648938</v>
          </cell>
          <cell r="G2078"/>
        </row>
        <row r="2079">
          <cell r="E2079">
            <v>145558453</v>
          </cell>
          <cell r="G2079"/>
        </row>
        <row r="2080">
          <cell r="E2080">
            <v>145516760</v>
          </cell>
          <cell r="G2080" t="str">
            <v>CSGU6416043</v>
          </cell>
          <cell r="H2080">
            <v>32215959</v>
          </cell>
        </row>
        <row r="2081">
          <cell r="E2081">
            <v>145633312</v>
          </cell>
          <cell r="G2081"/>
        </row>
        <row r="2082">
          <cell r="E2082">
            <v>145537566</v>
          </cell>
          <cell r="G2082" t="str">
            <v>OOCU0776320</v>
          </cell>
          <cell r="H2082">
            <v>32246370</v>
          </cell>
        </row>
        <row r="2083">
          <cell r="E2083">
            <v>145656690</v>
          </cell>
          <cell r="G2083"/>
        </row>
        <row r="2084">
          <cell r="E2084">
            <v>145552103</v>
          </cell>
          <cell r="G2084" t="str">
            <v>OOCU9987107</v>
          </cell>
          <cell r="H2084">
            <v>32209196</v>
          </cell>
        </row>
        <row r="2085">
          <cell r="E2085">
            <v>145681652</v>
          </cell>
          <cell r="G2085"/>
        </row>
        <row r="2086">
          <cell r="E2086">
            <v>145620891</v>
          </cell>
          <cell r="G2086" t="str">
            <v>CSNU2966858</v>
          </cell>
          <cell r="H2086">
            <v>32216003</v>
          </cell>
        </row>
        <row r="2087">
          <cell r="E2087">
            <v>145683127</v>
          </cell>
          <cell r="G2087"/>
        </row>
        <row r="2088">
          <cell r="E2088">
            <v>145527506</v>
          </cell>
          <cell r="G2088" t="str">
            <v>FFAU6636097</v>
          </cell>
          <cell r="H2088">
            <v>32216018</v>
          </cell>
        </row>
        <row r="2089">
          <cell r="E2089">
            <v>145528894</v>
          </cell>
        </row>
        <row r="2090">
          <cell r="E2090">
            <v>145527133</v>
          </cell>
        </row>
        <row r="2091">
          <cell r="E2091">
            <v>145516602</v>
          </cell>
          <cell r="G2091" t="str">
            <v>OOCU9098265</v>
          </cell>
          <cell r="H2091">
            <v>32706857</v>
          </cell>
        </row>
        <row r="2092">
          <cell r="E2092">
            <v>145532594</v>
          </cell>
          <cell r="G2092" t="str">
            <v>CSGU6528059</v>
          </cell>
          <cell r="H2092">
            <v>32245573</v>
          </cell>
        </row>
        <row r="2093">
          <cell r="E2093">
            <v>145493586</v>
          </cell>
          <cell r="G2093" t="str">
            <v>TIIU5488649</v>
          </cell>
          <cell r="H2093">
            <v>32706863</v>
          </cell>
        </row>
        <row r="2094">
          <cell r="E2094">
            <v>145633869</v>
          </cell>
          <cell r="G2094" t="str">
            <v>CAAU6750505</v>
          </cell>
          <cell r="H2094" t="str">
            <v>ML-VN1322137</v>
          </cell>
        </row>
        <row r="2095">
          <cell r="E2095">
            <v>145717403</v>
          </cell>
          <cell r="G2095" t="str">
            <v>CAJU5039103</v>
          </cell>
          <cell r="H2095" t="str">
            <v>ML-VN1218089</v>
          </cell>
        </row>
        <row r="2096">
          <cell r="E2096">
            <v>145717410</v>
          </cell>
          <cell r="G2096" t="str">
            <v>MRSU8289513</v>
          </cell>
          <cell r="H2096" t="str">
            <v>ML-VN1218063</v>
          </cell>
        </row>
        <row r="2097">
          <cell r="E2097">
            <v>145533032</v>
          </cell>
          <cell r="G2097" t="str">
            <v>TGBU4102243</v>
          </cell>
          <cell r="H2097">
            <v>32706852</v>
          </cell>
        </row>
        <row r="2098">
          <cell r="E2098">
            <v>145541126</v>
          </cell>
          <cell r="G2098" t="str">
            <v>GAOU7225910</v>
          </cell>
          <cell r="H2098" t="str">
            <v>EMCCYF2815</v>
          </cell>
        </row>
        <row r="2099">
          <cell r="E2099">
            <v>145707483</v>
          </cell>
          <cell r="G2099" t="str">
            <v>TRHU6154907</v>
          </cell>
          <cell r="H2099" t="str">
            <v>EMCXBD4464</v>
          </cell>
        </row>
        <row r="2100">
          <cell r="E2100">
            <v>145707549</v>
          </cell>
          <cell r="G2100"/>
        </row>
        <row r="2101">
          <cell r="E2101">
            <v>145656891</v>
          </cell>
          <cell r="G2101"/>
        </row>
        <row r="2102">
          <cell r="E2102">
            <v>145533183</v>
          </cell>
          <cell r="G2102" t="str">
            <v>CSNU5921950</v>
          </cell>
          <cell r="H2102">
            <v>32706753</v>
          </cell>
        </row>
        <row r="2103">
          <cell r="E2103">
            <v>145599372</v>
          </cell>
          <cell r="G2103" t="str">
            <v>UETU8143329</v>
          </cell>
          <cell r="H2103" t="str">
            <v>ML-VN1322127</v>
          </cell>
        </row>
        <row r="2104">
          <cell r="E2104">
            <v>145541111</v>
          </cell>
          <cell r="G2104" t="str">
            <v>CSNU8911831</v>
          </cell>
          <cell r="H2104">
            <v>32710807</v>
          </cell>
        </row>
        <row r="2105">
          <cell r="E2105">
            <v>145516186</v>
          </cell>
          <cell r="G2105" t="str">
            <v>TIIU2328924</v>
          </cell>
          <cell r="H2105" t="str">
            <v>HLC3287903</v>
          </cell>
        </row>
        <row r="2106">
          <cell r="E2106">
            <v>145633872</v>
          </cell>
          <cell r="G2106" t="str">
            <v>UETU8005124</v>
          </cell>
          <cell r="H2106" t="str">
            <v>ML-VN1322112</v>
          </cell>
        </row>
        <row r="2107">
          <cell r="E2107">
            <v>145665483</v>
          </cell>
          <cell r="G2107" t="str">
            <v>EGSU9881701</v>
          </cell>
          <cell r="H2107" t="str">
            <v>EMCCYF2905</v>
          </cell>
        </row>
        <row r="2108">
          <cell r="E2108">
            <v>145710079</v>
          </cell>
          <cell r="G2108"/>
        </row>
        <row r="2109">
          <cell r="E2109">
            <v>145745559</v>
          </cell>
          <cell r="G2109"/>
        </row>
        <row r="2110">
          <cell r="E2110">
            <v>145665507</v>
          </cell>
          <cell r="G2110"/>
        </row>
        <row r="2111">
          <cell r="E2111">
            <v>145681774</v>
          </cell>
          <cell r="G2111" t="str">
            <v>MRSU9312393</v>
          </cell>
          <cell r="H2111" t="str">
            <v>ML-VN1218157</v>
          </cell>
        </row>
        <row r="2112">
          <cell r="E2112">
            <v>145681565</v>
          </cell>
          <cell r="G2112" t="str">
            <v>EGHU8274818</v>
          </cell>
          <cell r="H2112" t="str">
            <v>EMCCYF3215</v>
          </cell>
        </row>
        <row r="2113">
          <cell r="E2113">
            <v>145681570</v>
          </cell>
          <cell r="G2113"/>
        </row>
        <row r="2114">
          <cell r="E2114">
            <v>145726031</v>
          </cell>
          <cell r="G2114" t="str">
            <v>EITU9465152</v>
          </cell>
          <cell r="H2114" t="str">
            <v>EMCCYF3325</v>
          </cell>
        </row>
        <row r="2115">
          <cell r="E2115">
            <v>145726040</v>
          </cell>
          <cell r="G2115"/>
        </row>
        <row r="2116">
          <cell r="E2116">
            <v>145665492</v>
          </cell>
          <cell r="G2116" t="str">
            <v>EITU9460720</v>
          </cell>
          <cell r="H2116" t="str">
            <v>EMCCYC2415</v>
          </cell>
        </row>
        <row r="2117">
          <cell r="E2117">
            <v>145665504</v>
          </cell>
          <cell r="G2117" t="str">
            <v>EGSU1322137</v>
          </cell>
          <cell r="H2117" t="str">
            <v>EMCCYF2845</v>
          </cell>
        </row>
        <row r="2118">
          <cell r="E2118">
            <v>145718475</v>
          </cell>
          <cell r="G2118" t="str">
            <v>GCXU6426280</v>
          </cell>
          <cell r="H2118" t="str">
            <v>EMCCYF2885</v>
          </cell>
        </row>
        <row r="2119">
          <cell r="E2119">
            <v>145727253</v>
          </cell>
          <cell r="G2119" t="str">
            <v>REGU1286833</v>
          </cell>
          <cell r="H2119" t="str">
            <v>VNSGN2607292</v>
          </cell>
        </row>
        <row r="2120">
          <cell r="E2120">
            <v>145541086</v>
          </cell>
          <cell r="G2120" t="str">
            <v>CSNU5929230</v>
          </cell>
          <cell r="H2120">
            <v>32710895</v>
          </cell>
        </row>
        <row r="2121">
          <cell r="E2121">
            <v>145578921</v>
          </cell>
          <cell r="G2121" t="str">
            <v>EMCU6147892</v>
          </cell>
          <cell r="H2121" t="str">
            <v>EMCXBA1814</v>
          </cell>
        </row>
        <row r="2122">
          <cell r="E2122">
            <v>145581164</v>
          </cell>
          <cell r="G2122" t="str">
            <v>MRSU7459364</v>
          </cell>
          <cell r="H2122" t="str">
            <v>ML-VN1326127</v>
          </cell>
        </row>
        <row r="2123">
          <cell r="E2123">
            <v>145687389</v>
          </cell>
          <cell r="G2123" t="str">
            <v>CAAU6999340</v>
          </cell>
          <cell r="H2123" t="str">
            <v>ML-VN1327632</v>
          </cell>
        </row>
        <row r="2124">
          <cell r="E2124">
            <v>145687396</v>
          </cell>
          <cell r="G2124" t="str">
            <v>MRSU8515380</v>
          </cell>
          <cell r="H2124" t="str">
            <v>ML-VN1327712</v>
          </cell>
        </row>
        <row r="2125">
          <cell r="E2125">
            <v>145799078</v>
          </cell>
          <cell r="G2125"/>
        </row>
        <row r="2126">
          <cell r="E2126">
            <v>145687443</v>
          </cell>
          <cell r="G2126" t="str">
            <v>MRSU8413408</v>
          </cell>
          <cell r="H2126" t="str">
            <v>ML-VN1421149</v>
          </cell>
        </row>
        <row r="2127">
          <cell r="E2127">
            <v>145687168</v>
          </cell>
          <cell r="G2127" t="str">
            <v>UETU7318417</v>
          </cell>
          <cell r="H2127" t="str">
            <v>ML-VN1327778</v>
          </cell>
        </row>
        <row r="2128">
          <cell r="E2128">
            <v>145687186</v>
          </cell>
          <cell r="G2128" t="str">
            <v>UETU8449290</v>
          </cell>
          <cell r="H2128" t="str">
            <v>ML-VN1368188</v>
          </cell>
        </row>
        <row r="2129">
          <cell r="E2129">
            <v>145687208</v>
          </cell>
          <cell r="G2129" t="str">
            <v>MRSU8670469</v>
          </cell>
          <cell r="H2129" t="str">
            <v>ML-VN1368040</v>
          </cell>
        </row>
        <row r="2130">
          <cell r="E2130">
            <v>145684307</v>
          </cell>
          <cell r="G2130" t="str">
            <v>MRSU9353366</v>
          </cell>
          <cell r="H2130" t="str">
            <v>ML-VN1327681</v>
          </cell>
        </row>
        <row r="2131">
          <cell r="E2131">
            <v>145684317</v>
          </cell>
          <cell r="G2131" t="str">
            <v>UETU8021059</v>
          </cell>
          <cell r="H2131" t="str">
            <v>ML-VN1327755</v>
          </cell>
        </row>
        <row r="2132">
          <cell r="E2132">
            <v>145686987</v>
          </cell>
          <cell r="G2132" t="str">
            <v>MRSU9388280</v>
          </cell>
          <cell r="H2132" t="str">
            <v>ML-VN1327751</v>
          </cell>
        </row>
        <row r="2133">
          <cell r="E2133">
            <v>145687928</v>
          </cell>
          <cell r="G2133"/>
        </row>
        <row r="2134">
          <cell r="E2134">
            <v>145684341</v>
          </cell>
          <cell r="G2134" t="str">
            <v>CAJU5028449</v>
          </cell>
          <cell r="H2134" t="str">
            <v>ML-VN1327708</v>
          </cell>
        </row>
        <row r="2135">
          <cell r="E2135">
            <v>145715471</v>
          </cell>
          <cell r="G2135"/>
        </row>
        <row r="2136">
          <cell r="E2136">
            <v>145672535</v>
          </cell>
          <cell r="G2136" t="str">
            <v>UETU8097727</v>
          </cell>
          <cell r="H2136" t="str">
            <v>ML-VN1327779</v>
          </cell>
        </row>
        <row r="2137">
          <cell r="E2137">
            <v>145700282</v>
          </cell>
          <cell r="G2137"/>
        </row>
        <row r="2138">
          <cell r="E2138">
            <v>145715402</v>
          </cell>
          <cell r="G2138"/>
        </row>
        <row r="2139">
          <cell r="E2139">
            <v>145684282</v>
          </cell>
          <cell r="G2139"/>
        </row>
        <row r="2140">
          <cell r="E2140">
            <v>145708010</v>
          </cell>
          <cell r="G2140" t="str">
            <v>MRSU8685685</v>
          </cell>
          <cell r="H2140" t="str">
            <v>ML-VN1326719</v>
          </cell>
        </row>
        <row r="2141">
          <cell r="E2141">
            <v>145684326</v>
          </cell>
          <cell r="G2141"/>
        </row>
        <row r="2142">
          <cell r="E2142">
            <v>145708071</v>
          </cell>
          <cell r="G2142" t="str">
            <v>BSIU8596383</v>
          </cell>
          <cell r="H2142" t="str">
            <v>ML-VN1277273</v>
          </cell>
        </row>
        <row r="2143">
          <cell r="E2143">
            <v>145708078</v>
          </cell>
          <cell r="G2143"/>
        </row>
        <row r="2144">
          <cell r="E2144">
            <v>145715422</v>
          </cell>
          <cell r="G2144" t="str">
            <v>MRSU6987243</v>
          </cell>
          <cell r="H2144" t="str">
            <v>ML-VN1326608</v>
          </cell>
        </row>
        <row r="2145">
          <cell r="E2145">
            <v>145715423</v>
          </cell>
          <cell r="G2145" t="str">
            <v>MRSU6966169</v>
          </cell>
          <cell r="H2145" t="str">
            <v>ML-VN1218139</v>
          </cell>
        </row>
        <row r="2146">
          <cell r="E2146">
            <v>145715424</v>
          </cell>
          <cell r="G2146" t="str">
            <v>MRSU7330931</v>
          </cell>
          <cell r="H2146" t="str">
            <v>ML-VN1350346</v>
          </cell>
        </row>
        <row r="2147">
          <cell r="E2147">
            <v>145700570</v>
          </cell>
          <cell r="G2147" t="str">
            <v>MRSU7812297</v>
          </cell>
          <cell r="H2147" t="str">
            <v>ML-VN1326671</v>
          </cell>
        </row>
        <row r="2148">
          <cell r="E2148">
            <v>145715408</v>
          </cell>
          <cell r="G2148"/>
        </row>
        <row r="2149">
          <cell r="E2149">
            <v>145640652</v>
          </cell>
          <cell r="G2149" t="str">
            <v>UETU8468936</v>
          </cell>
          <cell r="H2149" t="str">
            <v>ML-VN1277263</v>
          </cell>
        </row>
        <row r="2150">
          <cell r="E2150">
            <v>145684216</v>
          </cell>
          <cell r="G2150"/>
        </row>
        <row r="2151">
          <cell r="E2151">
            <v>145716502</v>
          </cell>
          <cell r="G2151" t="str">
            <v>UETU8105627</v>
          </cell>
          <cell r="H2151" t="str">
            <v>ML-VN1322180</v>
          </cell>
        </row>
        <row r="2152">
          <cell r="E2152">
            <v>145716503</v>
          </cell>
          <cell r="G2152"/>
        </row>
        <row r="2153">
          <cell r="E2153">
            <v>145716504</v>
          </cell>
          <cell r="G2153"/>
        </row>
        <row r="2154">
          <cell r="E2154">
            <v>145684202</v>
          </cell>
          <cell r="G2154" t="str">
            <v>CAAU9237097</v>
          </cell>
          <cell r="H2154" t="str">
            <v>ML-VN1277241</v>
          </cell>
        </row>
        <row r="2155">
          <cell r="E2155">
            <v>145730981</v>
          </cell>
          <cell r="G2155"/>
        </row>
        <row r="2156">
          <cell r="E2156">
            <v>145715418</v>
          </cell>
          <cell r="G2156" t="str">
            <v>TIIU4893570</v>
          </cell>
          <cell r="H2156" t="str">
            <v>ML-VN1271180</v>
          </cell>
        </row>
        <row r="2157">
          <cell r="E2157">
            <v>145715419</v>
          </cell>
          <cell r="G2157" t="str">
            <v>MRSU8587950</v>
          </cell>
          <cell r="H2157" t="str">
            <v>ML-VN1218134</v>
          </cell>
        </row>
        <row r="2158">
          <cell r="E2158">
            <v>145715426</v>
          </cell>
          <cell r="G2158" t="str">
            <v>CAAU7666364</v>
          </cell>
          <cell r="H2158" t="str">
            <v>ML-VN1326154</v>
          </cell>
        </row>
        <row r="2159">
          <cell r="E2159">
            <v>145715429</v>
          </cell>
          <cell r="G2159" t="str">
            <v>UETU7266611</v>
          </cell>
          <cell r="H2159" t="str">
            <v>ML-VN1271037</v>
          </cell>
        </row>
        <row r="2160">
          <cell r="E2160">
            <v>145715693</v>
          </cell>
          <cell r="G2160" t="str">
            <v>UETU8545499</v>
          </cell>
          <cell r="H2160" t="str">
            <v>ML-VN1326123</v>
          </cell>
        </row>
        <row r="2161">
          <cell r="E2161">
            <v>145715666</v>
          </cell>
          <cell r="G2161"/>
        </row>
        <row r="2162">
          <cell r="E2162">
            <v>145684584</v>
          </cell>
          <cell r="G2162"/>
        </row>
        <row r="2163">
          <cell r="E2163">
            <v>145701439</v>
          </cell>
          <cell r="G2163" t="str">
            <v>MRSU7079960</v>
          </cell>
          <cell r="H2163" t="str">
            <v>ML-VN1271038</v>
          </cell>
        </row>
        <row r="2164">
          <cell r="E2164">
            <v>145649323</v>
          </cell>
          <cell r="G2164" t="str">
            <v>CAAU2588504</v>
          </cell>
          <cell r="H2164" t="str">
            <v>VN13602AS</v>
          </cell>
        </row>
        <row r="2165">
          <cell r="E2165">
            <v>145633198</v>
          </cell>
          <cell r="G2165"/>
        </row>
        <row r="2166">
          <cell r="E2166">
            <v>145580610</v>
          </cell>
          <cell r="G2166"/>
        </row>
        <row r="2167">
          <cell r="E2167" t="str">
            <v>145716461</v>
          </cell>
          <cell r="G2167" t="str">
            <v>KCTH1450004</v>
          </cell>
          <cell r="H2167" t="str">
            <v>00101</v>
          </cell>
        </row>
        <row r="2168">
          <cell r="E2168">
            <v>145726095</v>
          </cell>
          <cell r="G2168" t="str">
            <v>CSGU6565520</v>
          </cell>
          <cell r="H2168">
            <v>32710361</v>
          </cell>
        </row>
        <row r="2169">
          <cell r="E2169">
            <v>145681774</v>
          </cell>
          <cell r="G2169" t="str">
            <v>UETU6801631</v>
          </cell>
          <cell r="H2169" t="str">
            <v>ML-VN1271100</v>
          </cell>
        </row>
        <row r="2170">
          <cell r="E2170">
            <v>145599372</v>
          </cell>
          <cell r="G2170" t="str">
            <v>CAAU4892985</v>
          </cell>
          <cell r="H2170" t="str">
            <v>ML-VN1271184</v>
          </cell>
        </row>
        <row r="2171">
          <cell r="E2171">
            <v>145396972</v>
          </cell>
          <cell r="G2171" t="str">
            <v>EGSU3686539</v>
          </cell>
          <cell r="H2171" t="str">
            <v>EMCXBD3944</v>
          </cell>
        </row>
        <row r="2172">
          <cell r="E2172">
            <v>145445103</v>
          </cell>
          <cell r="G2172" t="str">
            <v>EITU3299943</v>
          </cell>
          <cell r="H2172" t="str">
            <v>EMCXBD3704</v>
          </cell>
        </row>
        <row r="2173">
          <cell r="E2173">
            <v>145633932</v>
          </cell>
          <cell r="G2173" t="str">
            <v>EGSU3465292</v>
          </cell>
          <cell r="H2173" t="str">
            <v>EMCXBA2394</v>
          </cell>
        </row>
        <row r="2174">
          <cell r="E2174">
            <v>145649325</v>
          </cell>
          <cell r="G2174" t="str">
            <v>EGSU2028430</v>
          </cell>
          <cell r="H2174" t="str">
            <v>EMCXBD4724</v>
          </cell>
        </row>
        <row r="2175">
          <cell r="E2175">
            <v>145367903</v>
          </cell>
          <cell r="G2175"/>
        </row>
        <row r="2176">
          <cell r="E2176">
            <v>145633934</v>
          </cell>
          <cell r="G2176" t="str">
            <v>LYGU1641568</v>
          </cell>
          <cell r="H2176" t="str">
            <v>EMCXBD3024</v>
          </cell>
        </row>
        <row r="2177">
          <cell r="E2177">
            <v>145698663</v>
          </cell>
          <cell r="G2177"/>
        </row>
        <row r="2178">
          <cell r="E2178">
            <v>145367846</v>
          </cell>
          <cell r="G2178" t="str">
            <v>EGSU3722282</v>
          </cell>
          <cell r="H2178" t="str">
            <v>EMCXBA0804</v>
          </cell>
        </row>
        <row r="2179">
          <cell r="E2179">
            <v>145367867</v>
          </cell>
          <cell r="G2179" t="str">
            <v>EGSU3772940</v>
          </cell>
          <cell r="H2179" t="str">
            <v>EMCXBD3974</v>
          </cell>
        </row>
        <row r="2180">
          <cell r="E2180">
            <v>145367876</v>
          </cell>
          <cell r="G2180" t="str">
            <v>EGSU2445054</v>
          </cell>
          <cell r="H2180" t="str">
            <v>EMCXBA0814</v>
          </cell>
        </row>
        <row r="2181">
          <cell r="E2181">
            <v>145367889</v>
          </cell>
          <cell r="G2181" t="str">
            <v>EITU3211530</v>
          </cell>
          <cell r="H2181" t="str">
            <v>EMCXBA1364</v>
          </cell>
        </row>
        <row r="2182">
          <cell r="E2182">
            <v>145699836</v>
          </cell>
          <cell r="G2182" t="str">
            <v>REGU5221466</v>
          </cell>
          <cell r="H2182" t="str">
            <v>VNSGN2607315</v>
          </cell>
        </row>
        <row r="2183">
          <cell r="E2183">
            <v>145745624</v>
          </cell>
          <cell r="G2183" t="str">
            <v>EGSU2158141</v>
          </cell>
          <cell r="H2183" t="str">
            <v>EMCXBB1944</v>
          </cell>
        </row>
        <row r="2184">
          <cell r="E2184">
            <v>145692474</v>
          </cell>
          <cell r="G2184" t="str">
            <v>EGSU1908093</v>
          </cell>
          <cell r="H2184" t="str">
            <v>EMCXBB1244</v>
          </cell>
        </row>
        <row r="2185">
          <cell r="E2185">
            <v>145692423</v>
          </cell>
          <cell r="G2185"/>
        </row>
        <row r="2186">
          <cell r="E2186">
            <v>145731610</v>
          </cell>
          <cell r="G2186" t="str">
            <v>UETU8113371</v>
          </cell>
          <cell r="H2186" t="str">
            <v>ML-VN1271102</v>
          </cell>
        </row>
        <row r="2187">
          <cell r="E2187">
            <v>145730955</v>
          </cell>
          <cell r="G2187"/>
        </row>
        <row r="2188">
          <cell r="E2188">
            <v>145753962</v>
          </cell>
          <cell r="G2188"/>
        </row>
        <row r="2189">
          <cell r="E2189">
            <v>145715434</v>
          </cell>
          <cell r="G2189" t="str">
            <v>MRSU7842727</v>
          </cell>
          <cell r="H2189" t="str">
            <v>ML-VN1271070</v>
          </cell>
        </row>
        <row r="2190">
          <cell r="E2190">
            <v>145715438</v>
          </cell>
          <cell r="G2190" t="str">
            <v>MRSU8979864</v>
          </cell>
          <cell r="H2190" t="str">
            <v>ML-VN1271108</v>
          </cell>
        </row>
        <row r="2191">
          <cell r="E2191">
            <v>145508083</v>
          </cell>
          <cell r="G2191" t="str">
            <v>EMCU6240346</v>
          </cell>
          <cell r="H2191" t="str">
            <v>EMCCYV9975</v>
          </cell>
        </row>
        <row r="2192">
          <cell r="E2192">
            <v>145524476</v>
          </cell>
          <cell r="G2192"/>
        </row>
        <row r="2193">
          <cell r="E2193">
            <v>145551218</v>
          </cell>
          <cell r="G2193"/>
        </row>
        <row r="2194">
          <cell r="E2194">
            <v>145367895</v>
          </cell>
          <cell r="G2194" t="str">
            <v>EGSU3792382</v>
          </cell>
          <cell r="H2194" t="str">
            <v>EMCCYV9705</v>
          </cell>
        </row>
        <row r="2195">
          <cell r="E2195">
            <v>145634292</v>
          </cell>
          <cell r="G2195"/>
        </row>
        <row r="2196">
          <cell r="E2196">
            <v>145482265</v>
          </cell>
          <cell r="G2196" t="str">
            <v>EGSU3563283</v>
          </cell>
          <cell r="H2196" t="str">
            <v>EMCCYV8775</v>
          </cell>
        </row>
        <row r="2197">
          <cell r="E2197">
            <v>145664710</v>
          </cell>
          <cell r="G2197"/>
        </row>
        <row r="2198">
          <cell r="E2198">
            <v>145681393</v>
          </cell>
          <cell r="G2198" t="str">
            <v>EMCU6423898</v>
          </cell>
          <cell r="H2198" t="str">
            <v>EMCXBA2354</v>
          </cell>
        </row>
        <row r="2199">
          <cell r="E2199">
            <v>145664709</v>
          </cell>
        </row>
        <row r="2200">
          <cell r="E2200">
            <v>145633196</v>
          </cell>
        </row>
        <row r="2201">
          <cell r="E2201">
            <v>145737626</v>
          </cell>
          <cell r="G2201" t="str">
            <v>GAOU7190500</v>
          </cell>
          <cell r="H2201" t="str">
            <v>ML-VN1271161</v>
          </cell>
        </row>
        <row r="2202">
          <cell r="E2202">
            <v>145737635</v>
          </cell>
          <cell r="G2202" t="str">
            <v>CAAU4545409</v>
          </cell>
          <cell r="H2202" t="str">
            <v>ML-VN1271126</v>
          </cell>
        </row>
        <row r="2203">
          <cell r="E2203">
            <v>145762843</v>
          </cell>
          <cell r="G2203" t="str">
            <v>UETU8180385</v>
          </cell>
          <cell r="H2203" t="str">
            <v>ML-VN1271132</v>
          </cell>
        </row>
        <row r="2204">
          <cell r="E2204">
            <v>145762856</v>
          </cell>
          <cell r="G2204" t="str">
            <v>CAJU5187250</v>
          </cell>
          <cell r="H2204" t="str">
            <v>ML-VN1271137</v>
          </cell>
        </row>
        <row r="2205">
          <cell r="E2205">
            <v>145762870</v>
          </cell>
          <cell r="G2205" t="str">
            <v>MRSU7834526</v>
          </cell>
          <cell r="H2205" t="str">
            <v>ML-VN1271181</v>
          </cell>
        </row>
        <row r="2206">
          <cell r="E2206">
            <v>145673413</v>
          </cell>
          <cell r="G2206" t="str">
            <v>EITU3035663</v>
          </cell>
          <cell r="H2206" t="str">
            <v>EMCCYV9575</v>
          </cell>
        </row>
        <row r="2207">
          <cell r="E2207">
            <v>145657264</v>
          </cell>
          <cell r="G2207" t="str">
            <v>GCXU6350441</v>
          </cell>
          <cell r="H2207" t="str">
            <v>EMCXBD3204</v>
          </cell>
        </row>
        <row r="2208">
          <cell r="E2208">
            <v>145633313</v>
          </cell>
        </row>
        <row r="2209">
          <cell r="E2209">
            <v>145706775</v>
          </cell>
          <cell r="G2209" t="str">
            <v>TIIU4225252</v>
          </cell>
          <cell r="H2209" t="str">
            <v>EMCXBD3124</v>
          </cell>
        </row>
        <row r="2210">
          <cell r="E2210">
            <v>145706777</v>
          </cell>
        </row>
        <row r="2211">
          <cell r="E2211">
            <v>145690270</v>
          </cell>
        </row>
        <row r="2212">
          <cell r="E2212">
            <v>145726213</v>
          </cell>
          <cell r="G2212" t="str">
            <v>EGSU6215070</v>
          </cell>
          <cell r="H2212" t="str">
            <v>EMCXBD4274</v>
          </cell>
        </row>
        <row r="2213">
          <cell r="E2213">
            <v>145726118</v>
          </cell>
        </row>
        <row r="2214">
          <cell r="E2214">
            <v>145735939</v>
          </cell>
          <cell r="G2214" t="str">
            <v>EGSU6213416</v>
          </cell>
          <cell r="H2214" t="str">
            <v>EMCXBD4354</v>
          </cell>
        </row>
        <row r="2215">
          <cell r="E2215">
            <v>145726235</v>
          </cell>
        </row>
        <row r="2216">
          <cell r="E2216">
            <v>145717213</v>
          </cell>
        </row>
        <row r="2217">
          <cell r="E2217">
            <v>145726233</v>
          </cell>
        </row>
        <row r="2218">
          <cell r="E2218">
            <v>145735126</v>
          </cell>
          <cell r="G2218" t="str">
            <v>MRSU7459493</v>
          </cell>
          <cell r="H2218" t="str">
            <v>ML-VN1322143</v>
          </cell>
        </row>
        <row r="2219">
          <cell r="E2219">
            <v>145742498</v>
          </cell>
        </row>
        <row r="2220">
          <cell r="E2220">
            <v>145781732</v>
          </cell>
          <cell r="G2220" t="str">
            <v>EITU3301995</v>
          </cell>
          <cell r="H2220" t="str">
            <v>EMCXBD3374</v>
          </cell>
        </row>
        <row r="2221">
          <cell r="E2221">
            <v>145735148</v>
          </cell>
          <cell r="G2221" t="str">
            <v>NA#</v>
          </cell>
          <cell r="H2221" t="str">
            <v>NA#</v>
          </cell>
        </row>
        <row r="2222">
          <cell r="E2222">
            <v>145445168</v>
          </cell>
          <cell r="G2222" t="str">
            <v>EGSU3910240</v>
          </cell>
          <cell r="H2222" t="str">
            <v>EMCXBD3984</v>
          </cell>
        </row>
        <row r="2223">
          <cell r="E2223">
            <v>145675624</v>
          </cell>
        </row>
        <row r="2224">
          <cell r="E2224">
            <v>145746160</v>
          </cell>
        </row>
        <row r="2225">
          <cell r="E2225">
            <v>145732398</v>
          </cell>
        </row>
        <row r="2226">
          <cell r="E2226">
            <v>145727881</v>
          </cell>
        </row>
        <row r="2227">
          <cell r="E2227">
            <v>145728088</v>
          </cell>
        </row>
        <row r="2228">
          <cell r="E2228">
            <v>145678482</v>
          </cell>
        </row>
        <row r="2229">
          <cell r="E2229">
            <v>145690659</v>
          </cell>
        </row>
        <row r="2230">
          <cell r="E2230">
            <v>145445174</v>
          </cell>
        </row>
        <row r="2231">
          <cell r="E2231">
            <v>145791585</v>
          </cell>
          <cell r="G2231"/>
          <cell r="H2231"/>
        </row>
        <row r="2232">
          <cell r="E2232">
            <v>145657211</v>
          </cell>
        </row>
        <row r="2233">
          <cell r="E2233">
            <v>145657213</v>
          </cell>
        </row>
        <row r="2234">
          <cell r="E2234">
            <v>145657208</v>
          </cell>
        </row>
        <row r="2235">
          <cell r="E2235">
            <v>145754088</v>
          </cell>
        </row>
        <row r="2236">
          <cell r="E2236">
            <v>145754081</v>
          </cell>
        </row>
        <row r="2237">
          <cell r="E2237">
            <v>145633322</v>
          </cell>
        </row>
        <row r="2238">
          <cell r="E2238">
            <v>145633350</v>
          </cell>
        </row>
        <row r="2239">
          <cell r="E2239">
            <v>145690267</v>
          </cell>
        </row>
        <row r="2240">
          <cell r="E2240">
            <v>145650247</v>
          </cell>
        </row>
        <row r="2241">
          <cell r="E2241">
            <v>145633346</v>
          </cell>
        </row>
        <row r="2242">
          <cell r="E2242">
            <v>145633368</v>
          </cell>
        </row>
        <row r="2243">
          <cell r="E2243">
            <v>145664940</v>
          </cell>
        </row>
        <row r="2244">
          <cell r="E2244">
            <v>145664934</v>
          </cell>
        </row>
        <row r="2245">
          <cell r="E2245">
            <v>145706750</v>
          </cell>
        </row>
        <row r="2246">
          <cell r="E2246">
            <v>145707413</v>
          </cell>
        </row>
        <row r="2247">
          <cell r="E2247">
            <v>145717206</v>
          </cell>
          <cell r="G2247" t="str">
            <v>TIIU4535108</v>
          </cell>
          <cell r="H2247" t="str">
            <v>EMCXBD4404</v>
          </cell>
        </row>
        <row r="2248">
          <cell r="E2248">
            <v>145726223</v>
          </cell>
          <cell r="G2248" t="str">
            <v>EGSU9606680</v>
          </cell>
          <cell r="H2248" t="str">
            <v>EMCXBD4264</v>
          </cell>
        </row>
        <row r="2249">
          <cell r="E2249">
            <v>145717199</v>
          </cell>
          <cell r="G2249" t="str">
            <v>EMCU1682237</v>
          </cell>
          <cell r="H2249" t="str">
            <v>EMCXBA1584</v>
          </cell>
        </row>
        <row r="2250">
          <cell r="E2250">
            <v>145733416</v>
          </cell>
          <cell r="G2250" t="str">
            <v>HAMU3496434</v>
          </cell>
          <cell r="H2250" t="str">
            <v>HLC3318498</v>
          </cell>
        </row>
        <row r="2251">
          <cell r="E2251">
            <v>145762111</v>
          </cell>
          <cell r="G2251" t="str">
            <v>HAMU3317570</v>
          </cell>
          <cell r="H2251" t="str">
            <v>HLC3318537</v>
          </cell>
        </row>
        <row r="2252">
          <cell r="E2252">
            <v>145762115</v>
          </cell>
          <cell r="G2252" t="str">
            <v>HLBU3282134</v>
          </cell>
          <cell r="H2252" t="str">
            <v>HLC3306727</v>
          </cell>
        </row>
        <row r="2253">
          <cell r="E2253">
            <v>145524486</v>
          </cell>
          <cell r="G2253" t="str">
            <v>EGSU1860934</v>
          </cell>
          <cell r="H2253" t="str">
            <v>EMCCYT2445</v>
          </cell>
        </row>
        <row r="2254">
          <cell r="E2254">
            <v>145569735</v>
          </cell>
        </row>
        <row r="2255">
          <cell r="E2255">
            <v>145754076</v>
          </cell>
          <cell r="G2255" t="str">
            <v>EGSU1760719</v>
          </cell>
          <cell r="H2255" t="str">
            <v>EMCCYT1605</v>
          </cell>
        </row>
        <row r="2256">
          <cell r="E2256">
            <v>145754071</v>
          </cell>
        </row>
        <row r="2257">
          <cell r="E2257">
            <v>145569696</v>
          </cell>
          <cell r="G2257" t="str">
            <v>EGSU6219590</v>
          </cell>
          <cell r="H2257" t="str">
            <v>EMCXBD4394</v>
          </cell>
        </row>
        <row r="2258">
          <cell r="E2258">
            <v>145754106</v>
          </cell>
          <cell r="G2258" t="str">
            <v>EGSU9370430</v>
          </cell>
          <cell r="H2258" t="str">
            <v>EMCCYT0345</v>
          </cell>
        </row>
        <row r="2259">
          <cell r="E2259">
            <v>145754103</v>
          </cell>
        </row>
        <row r="2260">
          <cell r="E2260">
            <v>145754113</v>
          </cell>
          <cell r="G2260" t="str">
            <v>EGSU1165130</v>
          </cell>
          <cell r="H2260" t="str">
            <v>EMCCYT0385</v>
          </cell>
        </row>
        <row r="2261">
          <cell r="E2261">
            <v>145754110</v>
          </cell>
        </row>
        <row r="2262">
          <cell r="E2262">
            <v>145754121</v>
          </cell>
          <cell r="G2262" t="str">
            <v>EGSU9418615</v>
          </cell>
          <cell r="H2262" t="str">
            <v>EMCCYT1525</v>
          </cell>
        </row>
        <row r="2263">
          <cell r="E2263">
            <v>145754117</v>
          </cell>
        </row>
        <row r="2264">
          <cell r="E2264">
            <v>145754130</v>
          </cell>
          <cell r="G2264" t="str">
            <v>TIIU4760428</v>
          </cell>
          <cell r="H2264" t="str">
            <v>EMCCYT0525</v>
          </cell>
        </row>
        <row r="2265">
          <cell r="E2265">
            <v>145754125</v>
          </cell>
        </row>
        <row r="2266">
          <cell r="E2266">
            <v>145569712</v>
          </cell>
          <cell r="G2266" t="str">
            <v>EGSU9425609</v>
          </cell>
          <cell r="H2266" t="str">
            <v>EMCXBD4984</v>
          </cell>
        </row>
        <row r="2267">
          <cell r="E2267">
            <v>145754140</v>
          </cell>
          <cell r="G2267" t="str">
            <v>EMCU8298840</v>
          </cell>
          <cell r="H2267" t="str">
            <v>EMCXBC2664</v>
          </cell>
        </row>
        <row r="2268">
          <cell r="E2268">
            <v>145754138</v>
          </cell>
        </row>
        <row r="2269">
          <cell r="E2269">
            <v>145754145</v>
          </cell>
          <cell r="G2269" t="str">
            <v>EGSU1773505</v>
          </cell>
          <cell r="H2269" t="str">
            <v>EMCCYT1565</v>
          </cell>
        </row>
        <row r="2270">
          <cell r="E2270">
            <v>145754143</v>
          </cell>
        </row>
        <row r="2271">
          <cell r="E2271">
            <v>145754153</v>
          </cell>
          <cell r="G2271" t="str">
            <v>EGSU1398493</v>
          </cell>
          <cell r="H2271" t="str">
            <v>EMCCYT0305</v>
          </cell>
        </row>
        <row r="2272">
          <cell r="E2272">
            <v>145754149</v>
          </cell>
        </row>
        <row r="2273">
          <cell r="E2273">
            <v>145754162</v>
          </cell>
          <cell r="G2273" t="str">
            <v>EITU9360803</v>
          </cell>
          <cell r="H2273" t="str">
            <v>EMCXBB0444</v>
          </cell>
        </row>
        <row r="2274">
          <cell r="E2274">
            <v>145754156</v>
          </cell>
        </row>
        <row r="2275">
          <cell r="E2275">
            <v>145754177</v>
          </cell>
          <cell r="G2275" t="str">
            <v>EGSU6158978</v>
          </cell>
          <cell r="H2275" t="str">
            <v>EMCCYT1535</v>
          </cell>
        </row>
        <row r="2276">
          <cell r="E2276">
            <v>145754169</v>
          </cell>
        </row>
        <row r="2277">
          <cell r="E2277">
            <v>145664931</v>
          </cell>
          <cell r="G2277" t="str">
            <v>EGSU1275143</v>
          </cell>
          <cell r="H2277" t="str">
            <v>EMCXBD4874</v>
          </cell>
        </row>
        <row r="2278">
          <cell r="E2278">
            <v>145754194</v>
          </cell>
          <cell r="G2278" t="str">
            <v>TIIU4654895</v>
          </cell>
          <cell r="H2278" t="str">
            <v>EMCCYT1555</v>
          </cell>
        </row>
        <row r="2279">
          <cell r="E2279">
            <v>145754182</v>
          </cell>
        </row>
        <row r="2280">
          <cell r="E2280">
            <v>145754093</v>
          </cell>
          <cell r="G2280" t="str">
            <v>EGSU1659771</v>
          </cell>
          <cell r="H2280" t="str">
            <v>EMCXBC3384</v>
          </cell>
        </row>
        <row r="2281">
          <cell r="E2281">
            <v>145754132</v>
          </cell>
          <cell r="G2281" t="str">
            <v>EMCU1800849</v>
          </cell>
          <cell r="H2281" t="str">
            <v>EMCXBB0404</v>
          </cell>
        </row>
        <row r="2282">
          <cell r="E2282">
            <v>145633364</v>
          </cell>
          <cell r="G2282" t="str">
            <v>EGSU9199688</v>
          </cell>
          <cell r="H2282" t="str">
            <v>EMCXBD4834</v>
          </cell>
        </row>
        <row r="2283">
          <cell r="E2283">
            <v>145754136</v>
          </cell>
          <cell r="G2283" t="str">
            <v>TIIU4171095</v>
          </cell>
          <cell r="H2283" t="str">
            <v>EMCXBB1014</v>
          </cell>
        </row>
        <row r="2284">
          <cell r="E2284">
            <v>145569635</v>
          </cell>
          <cell r="G2284" t="str">
            <v>EGSU9803798</v>
          </cell>
          <cell r="H2284" t="str">
            <v>EMCCYT0565</v>
          </cell>
        </row>
        <row r="2285">
          <cell r="E2285">
            <v>145633316</v>
          </cell>
          <cell r="G2285" t="str">
            <v>EGHU9546931</v>
          </cell>
          <cell r="H2285" t="str">
            <v>EMCXBB1144</v>
          </cell>
        </row>
        <row r="2286">
          <cell r="E2286">
            <v>145681459</v>
          </cell>
          <cell r="G2286" t="str">
            <v>NYKU9903927</v>
          </cell>
          <cell r="H2286" t="str">
            <v>VN23629AP</v>
          </cell>
        </row>
        <row r="2287">
          <cell r="E2287">
            <v>145706730</v>
          </cell>
        </row>
        <row r="2288">
          <cell r="E2288">
            <v>145726160</v>
          </cell>
          <cell r="G2288" t="str">
            <v>ONEU2711637</v>
          </cell>
          <cell r="H2288" t="str">
            <v>VN24103AS</v>
          </cell>
        </row>
        <row r="2289">
          <cell r="E2289">
            <v>145706733</v>
          </cell>
        </row>
        <row r="2290">
          <cell r="E2290">
            <v>145445116</v>
          </cell>
        </row>
        <row r="2291">
          <cell r="E2291">
            <v>145781695</v>
          </cell>
          <cell r="G2291" t="str">
            <v>ONEU2198458</v>
          </cell>
          <cell r="H2291" t="str">
            <v>VN23506AP</v>
          </cell>
        </row>
        <row r="2292">
          <cell r="E2292">
            <v>145743165</v>
          </cell>
          <cell r="G2292" t="str">
            <v>EGSU9291372</v>
          </cell>
          <cell r="H2292" t="str">
            <v>EMCCYF3955</v>
          </cell>
        </row>
        <row r="2293">
          <cell r="E2293">
            <v>145665160</v>
          </cell>
        </row>
        <row r="2294">
          <cell r="E2294">
            <v>145781709</v>
          </cell>
          <cell r="G2294" t="str">
            <v>EGSU3164010</v>
          </cell>
          <cell r="H2294" t="str">
            <v>EMCCYT0075</v>
          </cell>
        </row>
        <row r="2295">
          <cell r="E2295">
            <v>145781730</v>
          </cell>
        </row>
        <row r="2296">
          <cell r="E2296">
            <v>145508082</v>
          </cell>
        </row>
        <row r="2297">
          <cell r="E2297">
            <v>145735373</v>
          </cell>
          <cell r="G2297" t="str">
            <v>EITU9752888</v>
          </cell>
          <cell r="H2297" t="str">
            <v>EMCCYC1485</v>
          </cell>
        </row>
        <row r="2298">
          <cell r="E2298">
            <v>145781681</v>
          </cell>
          <cell r="G2298" t="str">
            <v>EMCU6406695</v>
          </cell>
          <cell r="H2298" t="str">
            <v>EMCCYT0065</v>
          </cell>
        </row>
        <row r="2299">
          <cell r="E2299">
            <v>145726139</v>
          </cell>
          <cell r="G2299" t="str">
            <v>EGSU6231940</v>
          </cell>
          <cell r="H2299" t="str">
            <v>EMCCYF3445</v>
          </cell>
        </row>
        <row r="2300">
          <cell r="E2300">
            <v>145736565</v>
          </cell>
        </row>
        <row r="2301">
          <cell r="E2301">
            <v>145781702</v>
          </cell>
          <cell r="G2301" t="str">
            <v>EGSU3800359</v>
          </cell>
          <cell r="H2301" t="str">
            <v>EMCCYV9435</v>
          </cell>
        </row>
        <row r="2302">
          <cell r="E2302">
            <v>145781716</v>
          </cell>
          <cell r="G2302" t="str">
            <v>EGSU3930603</v>
          </cell>
          <cell r="H2302" t="str">
            <v>EMCCYV9415</v>
          </cell>
        </row>
        <row r="2303">
          <cell r="E2303">
            <v>145781723</v>
          </cell>
          <cell r="G2303" t="str">
            <v>EGSU3696162</v>
          </cell>
          <cell r="H2303" t="str">
            <v>EMCXBA0644</v>
          </cell>
        </row>
        <row r="2304">
          <cell r="E2304">
            <v>145508079</v>
          </cell>
          <cell r="G2304" t="str">
            <v>EGSU2137257</v>
          </cell>
          <cell r="H2304" t="str">
            <v>EMCXBD3934</v>
          </cell>
        </row>
        <row r="2305">
          <cell r="E2305">
            <v>145657541</v>
          </cell>
          <cell r="G2305" t="str">
            <v>EGSU9877893</v>
          </cell>
          <cell r="H2305" t="str">
            <v>EMCCYB5315</v>
          </cell>
        </row>
        <row r="2306">
          <cell r="E2306">
            <v>145681561</v>
          </cell>
          <cell r="G2306" t="str">
            <v>EMCU9967468</v>
          </cell>
          <cell r="H2306" t="str">
            <v>EMCCYF4955</v>
          </cell>
        </row>
        <row r="2307">
          <cell r="E2307">
            <v>145727256</v>
          </cell>
        </row>
        <row r="2308">
          <cell r="E2308">
            <v>145791585</v>
          </cell>
          <cell r="G2308" t="str">
            <v>CAAU9076747</v>
          </cell>
          <cell r="H2308" t="str">
            <v>VNSGN2607232</v>
          </cell>
        </row>
        <row r="2309">
          <cell r="E2309">
            <v>145673423</v>
          </cell>
          <cell r="G2309" t="str">
            <v>EITU9468932</v>
          </cell>
          <cell r="H2309" t="str">
            <v>EMCCYT1005</v>
          </cell>
        </row>
        <row r="2310">
          <cell r="E2310">
            <v>145692051</v>
          </cell>
        </row>
        <row r="2311">
          <cell r="E2311">
            <v>145735367</v>
          </cell>
          <cell r="G2311" t="str">
            <v>TIIU6041830</v>
          </cell>
          <cell r="H2311" t="str">
            <v>EMCCYT1905</v>
          </cell>
        </row>
        <row r="2312">
          <cell r="E2312">
            <v>145735363</v>
          </cell>
        </row>
        <row r="2313">
          <cell r="E2313">
            <v>145781668</v>
          </cell>
          <cell r="G2313" t="str">
            <v>EMCU6163065</v>
          </cell>
          <cell r="H2313" t="str">
            <v>EMCCYT1195</v>
          </cell>
        </row>
        <row r="2314">
          <cell r="E2314">
            <v>145716820</v>
          </cell>
          <cell r="G2314" t="str">
            <v>TIIU5443726</v>
          </cell>
          <cell r="H2314" t="str">
            <v>EMCCYF3665</v>
          </cell>
        </row>
        <row r="2315">
          <cell r="E2315">
            <v>145781672</v>
          </cell>
          <cell r="G2315" t="str">
            <v>EGSU2018710</v>
          </cell>
          <cell r="H2315" t="str">
            <v>EMCCYT0755</v>
          </cell>
        </row>
        <row r="2316">
          <cell r="E2316">
            <v>145781674</v>
          </cell>
          <cell r="G2316" t="str">
            <v>EMCU6268699</v>
          </cell>
          <cell r="H2316" t="str">
            <v>EMCCYT0775</v>
          </cell>
        </row>
        <row r="2317">
          <cell r="E2317">
            <v>145508075</v>
          </cell>
          <cell r="G2317" t="str">
            <v>EGHU3816963</v>
          </cell>
          <cell r="H2317" t="str">
            <v>EMCCYT1265</v>
          </cell>
        </row>
        <row r="2318">
          <cell r="E2318">
            <v>145762116</v>
          </cell>
          <cell r="G2318" t="str">
            <v>SEKU1376249</v>
          </cell>
          <cell r="H2318" t="str">
            <v>HLC3288503</v>
          </cell>
        </row>
        <row r="2319">
          <cell r="E2319">
            <v>145762117</v>
          </cell>
        </row>
        <row r="2320">
          <cell r="E2320">
            <v>145659295</v>
          </cell>
          <cell r="G2320" t="str">
            <v>EGSU9333122</v>
          </cell>
          <cell r="H2320" t="str">
            <v>EMCCYF4425</v>
          </cell>
        </row>
        <row r="2321">
          <cell r="E2321">
            <v>145781711</v>
          </cell>
          <cell r="G2321" t="str">
            <v>EGSU1312519</v>
          </cell>
          <cell r="H2321" t="str">
            <v>EMCCYT1145</v>
          </cell>
        </row>
        <row r="2322">
          <cell r="E2322">
            <v>145699834</v>
          </cell>
          <cell r="G2322" t="str">
            <v>EMCU1652232</v>
          </cell>
          <cell r="H2322" t="str">
            <v>EMCCYT2265</v>
          </cell>
        </row>
        <row r="2323">
          <cell r="E2323">
            <v>145699832</v>
          </cell>
          <cell r="G2323" t="str">
            <v>TXGU7517170</v>
          </cell>
          <cell r="H2323" t="str">
            <v>EMCCYT9435</v>
          </cell>
        </row>
        <row r="2324">
          <cell r="E2324">
            <v>145781707</v>
          </cell>
          <cell r="G2324" t="str">
            <v>EGSU9808125</v>
          </cell>
          <cell r="H2324" t="str">
            <v>EMCCYT8955</v>
          </cell>
        </row>
        <row r="2325">
          <cell r="E2325">
            <v>145560154</v>
          </cell>
          <cell r="G2325" t="str">
            <v>CSNU5898839</v>
          </cell>
          <cell r="H2325">
            <v>32710801</v>
          </cell>
        </row>
        <row r="2326">
          <cell r="E2326">
            <v>145754100</v>
          </cell>
          <cell r="G2326" t="str">
            <v>XYLU8243071</v>
          </cell>
          <cell r="H2326">
            <v>32710370</v>
          </cell>
        </row>
        <row r="2327">
          <cell r="E2327">
            <v>145754064</v>
          </cell>
        </row>
        <row r="2328">
          <cell r="E2328">
            <v>145560157</v>
          </cell>
          <cell r="G2328" t="str">
            <v>CSNU5905671</v>
          </cell>
          <cell r="H2328">
            <v>32710315</v>
          </cell>
        </row>
        <row r="2329">
          <cell r="E2329">
            <v>145648933</v>
          </cell>
          <cell r="G2329" t="str">
            <v>OOCU9499102</v>
          </cell>
          <cell r="H2329">
            <v>32710335</v>
          </cell>
        </row>
        <row r="2330">
          <cell r="E2330">
            <v>145699310</v>
          </cell>
          <cell r="G2330" t="str">
            <v>CSGU6739792</v>
          </cell>
          <cell r="H2330">
            <v>32710377</v>
          </cell>
        </row>
        <row r="2331">
          <cell r="E2331">
            <v>145699313</v>
          </cell>
          <cell r="G2331" t="str">
            <v>CSNU5744556</v>
          </cell>
          <cell r="H2331">
            <v>32710487</v>
          </cell>
        </row>
        <row r="2332">
          <cell r="E2332">
            <v>145656692</v>
          </cell>
          <cell r="G2332" t="str">
            <v>OOCU9264089</v>
          </cell>
          <cell r="H2332">
            <v>32706951</v>
          </cell>
        </row>
        <row r="2333">
          <cell r="E2333">
            <v>145681638</v>
          </cell>
        </row>
        <row r="2334">
          <cell r="E2334">
            <v>145690195</v>
          </cell>
          <cell r="G2334" t="str">
            <v>CSNU5540784</v>
          </cell>
          <cell r="H2334">
            <v>32710439</v>
          </cell>
        </row>
        <row r="2335">
          <cell r="E2335">
            <v>145701952</v>
          </cell>
          <cell r="G2335" t="str">
            <v>CSNU5816189</v>
          </cell>
          <cell r="H2335">
            <v>32710411</v>
          </cell>
        </row>
        <row r="2336">
          <cell r="E2336">
            <v>145736551</v>
          </cell>
          <cell r="G2336" t="str">
            <v>CIPU5136070</v>
          </cell>
          <cell r="H2336" t="str">
            <v>VNSGN2535246</v>
          </cell>
        </row>
        <row r="2337">
          <cell r="E2337">
            <v>145673607</v>
          </cell>
        </row>
        <row r="2338">
          <cell r="E2338">
            <v>145667606</v>
          </cell>
        </row>
        <row r="2339">
          <cell r="E2339">
            <v>145667609</v>
          </cell>
          <cell r="G2339" t="str">
            <v>MRSU9517346</v>
          </cell>
          <cell r="H2339" t="str">
            <v>ML-VN1281727</v>
          </cell>
        </row>
        <row r="2340">
          <cell r="E2340">
            <v>145560119</v>
          </cell>
          <cell r="G2340" t="str">
            <v>CSGU6588818</v>
          </cell>
          <cell r="H2340">
            <v>37210366</v>
          </cell>
        </row>
        <row r="2341">
          <cell r="E2341">
            <v>145726939</v>
          </cell>
          <cell r="G2341" t="str">
            <v>EITU9464011</v>
          </cell>
          <cell r="H2341" t="str">
            <v>EMCCYT9365</v>
          </cell>
        </row>
        <row r="2342">
          <cell r="E2342">
            <v>145726141</v>
          </cell>
        </row>
        <row r="2343">
          <cell r="E2343">
            <v>145657546</v>
          </cell>
        </row>
        <row r="2344">
          <cell r="E2344">
            <v>145782339</v>
          </cell>
          <cell r="G2344" t="str">
            <v>EITU9462981</v>
          </cell>
          <cell r="H2344" t="str">
            <v>EMCCYT8335</v>
          </cell>
        </row>
        <row r="2345">
          <cell r="E2345">
            <v>145744630</v>
          </cell>
        </row>
        <row r="2346">
          <cell r="E2346">
            <v>145735277</v>
          </cell>
          <cell r="G2346" t="str">
            <v>TXGU5737154</v>
          </cell>
          <cell r="H2346" t="str">
            <v>EMCCYT9895</v>
          </cell>
        </row>
        <row r="2347">
          <cell r="E2347">
            <v>145735283</v>
          </cell>
        </row>
        <row r="2348">
          <cell r="E2348">
            <v>145560103</v>
          </cell>
          <cell r="G2348" t="str">
            <v>OOCU6038961</v>
          </cell>
          <cell r="H2348">
            <v>32710738</v>
          </cell>
        </row>
        <row r="2349">
          <cell r="E2349">
            <v>145718649</v>
          </cell>
          <cell r="G2349" t="str">
            <v>EITU9466776</v>
          </cell>
          <cell r="H2349" t="str">
            <v>EMCCYT8065</v>
          </cell>
        </row>
        <row r="2350">
          <cell r="E2350">
            <v>145735815</v>
          </cell>
        </row>
        <row r="2351">
          <cell r="E2351">
            <v>145763114</v>
          </cell>
          <cell r="G2351" t="str">
            <v>EGSU9603491</v>
          </cell>
          <cell r="H2351" t="str">
            <v>EMCCYT7625</v>
          </cell>
        </row>
        <row r="2352">
          <cell r="E2352">
            <v>145735268</v>
          </cell>
        </row>
        <row r="2353">
          <cell r="E2353">
            <v>145763115</v>
          </cell>
        </row>
        <row r="2354">
          <cell r="E2354">
            <v>145541094</v>
          </cell>
          <cell r="G2354" t="str">
            <v>GCXU6253781</v>
          </cell>
          <cell r="H2354" t="str">
            <v>EMCCWB2495</v>
          </cell>
        </row>
        <row r="2355">
          <cell r="E2355">
            <v>145633311</v>
          </cell>
          <cell r="G2355" t="str">
            <v>CSGU6369358</v>
          </cell>
          <cell r="H2355">
            <v>32710727</v>
          </cell>
        </row>
        <row r="2356">
          <cell r="E2356">
            <v>145735910</v>
          </cell>
          <cell r="G2356" t="str">
            <v>EGSU1385900</v>
          </cell>
          <cell r="H2356" t="str">
            <v>EMCCYT7665</v>
          </cell>
        </row>
        <row r="2357">
          <cell r="E2357">
            <v>145541104</v>
          </cell>
          <cell r="G2357" t="str">
            <v>EMCU8255772</v>
          </cell>
          <cell r="H2357" t="str">
            <v>EMCCWB1405</v>
          </cell>
        </row>
        <row r="2358">
          <cell r="E2358">
            <v>145735916</v>
          </cell>
          <cell r="G2358" t="str">
            <v>EITU9465363</v>
          </cell>
          <cell r="H2358" t="str">
            <v>EMCCYT9305</v>
          </cell>
        </row>
        <row r="2359">
          <cell r="E2359">
            <v>145560135</v>
          </cell>
          <cell r="G2359" t="str">
            <v>FFAU6372728</v>
          </cell>
          <cell r="H2359">
            <v>31322253</v>
          </cell>
        </row>
        <row r="2360">
          <cell r="E2360">
            <v>145667143</v>
          </cell>
          <cell r="G2360" t="str">
            <v>MRSU7483360</v>
          </cell>
          <cell r="H2360" t="str">
            <v>ML-VN1326182</v>
          </cell>
        </row>
        <row r="2361">
          <cell r="E2361">
            <v>145731226</v>
          </cell>
          <cell r="G2361" t="str">
            <v>GCXU6289085</v>
          </cell>
          <cell r="H2361" t="str">
            <v>ML-VN1271122</v>
          </cell>
        </row>
        <row r="2362">
          <cell r="E2362">
            <v>145569722</v>
          </cell>
          <cell r="G2362" t="str">
            <v>MRSU7846050</v>
          </cell>
          <cell r="H2362" t="str">
            <v>ML-VN1271052</v>
          </cell>
        </row>
        <row r="2363">
          <cell r="E2363">
            <v>145706772</v>
          </cell>
          <cell r="G2363" t="str">
            <v>MRSU9523082</v>
          </cell>
          <cell r="H2363" t="str">
            <v>ML-VN1271199</v>
          </cell>
        </row>
        <row r="2364">
          <cell r="E2364">
            <v>145772355</v>
          </cell>
          <cell r="G2364" t="str">
            <v>MRSU7514245</v>
          </cell>
          <cell r="H2364" t="str">
            <v>ML-VN1271093</v>
          </cell>
        </row>
        <row r="2365">
          <cell r="E2365">
            <v>145772357</v>
          </cell>
          <cell r="G2365" t="str">
            <v>CAJU5211022</v>
          </cell>
          <cell r="H2365" t="str">
            <v>ML-VN1271187</v>
          </cell>
        </row>
        <row r="2366">
          <cell r="E2366">
            <v>145731249</v>
          </cell>
          <cell r="G2366" t="str">
            <v>MRSU8186794</v>
          </cell>
          <cell r="H2366" t="str">
            <v>ML-VN1271103</v>
          </cell>
        </row>
        <row r="2367">
          <cell r="E2367">
            <v>145772362</v>
          </cell>
          <cell r="G2367" t="str">
            <v>UETU6665108</v>
          </cell>
          <cell r="H2367" t="str">
            <v>ML-VN1271195</v>
          </cell>
        </row>
        <row r="2368">
          <cell r="E2368">
            <v>145599385</v>
          </cell>
          <cell r="G2368" t="str">
            <v>MRSU8292306</v>
          </cell>
          <cell r="H2368" t="str">
            <v>ML-VN1271019</v>
          </cell>
        </row>
        <row r="2369">
          <cell r="E2369">
            <v>145648935</v>
          </cell>
          <cell r="G2369" t="str">
            <v>FFAU6340401</v>
          </cell>
          <cell r="H2369">
            <v>32710394</v>
          </cell>
        </row>
        <row r="2370">
          <cell r="E2370">
            <v>145560166</v>
          </cell>
        </row>
        <row r="2371">
          <cell r="E2371">
            <v>145657266</v>
          </cell>
          <cell r="G2371" t="str">
            <v>TXGU7986238</v>
          </cell>
          <cell r="H2371">
            <v>32710397</v>
          </cell>
        </row>
        <row r="2372">
          <cell r="E2372">
            <v>145656697</v>
          </cell>
        </row>
        <row r="2373">
          <cell r="E2373">
            <v>145731258</v>
          </cell>
          <cell r="G2373" t="str">
            <v>MRSU8172867</v>
          </cell>
          <cell r="H2373" t="str">
            <v>ML-VN1281640</v>
          </cell>
        </row>
        <row r="2374">
          <cell r="E2374">
            <v>145754055</v>
          </cell>
          <cell r="G2374" t="str">
            <v>TIIU5419735</v>
          </cell>
          <cell r="H2374">
            <v>32710486</v>
          </cell>
        </row>
        <row r="2375">
          <cell r="E2375">
            <v>145754062</v>
          </cell>
          <cell r="G2375" t="str">
            <v>FFAU5733087</v>
          </cell>
          <cell r="H2375">
            <v>32710490</v>
          </cell>
        </row>
        <row r="2376">
          <cell r="E2376">
            <v>145772352</v>
          </cell>
          <cell r="G2376" t="str">
            <v>MRSU7552800</v>
          </cell>
          <cell r="H2376" t="str">
            <v>ML-VN1277967</v>
          </cell>
        </row>
        <row r="2377">
          <cell r="E2377">
            <v>145772354</v>
          </cell>
        </row>
        <row r="2378">
          <cell r="E2378">
            <v>145633327</v>
          </cell>
          <cell r="G2378" t="str">
            <v>FFAU7397891</v>
          </cell>
          <cell r="H2378" t="str">
            <v>ML-VN1277923</v>
          </cell>
        </row>
        <row r="2379">
          <cell r="E2379">
            <v>145633342</v>
          </cell>
          <cell r="G2379" t="str">
            <v>CAAU7881834</v>
          </cell>
          <cell r="H2379" t="str">
            <v>ML-VN1277951</v>
          </cell>
        </row>
        <row r="2380">
          <cell r="E2380">
            <v>145633331</v>
          </cell>
          <cell r="G2380" t="str">
            <v>FFAU7162773</v>
          </cell>
          <cell r="H2380" t="str">
            <v>ML-VN1277987</v>
          </cell>
        </row>
        <row r="2381">
          <cell r="E2381">
            <v>145697125</v>
          </cell>
          <cell r="G2381" t="str">
            <v>GCXU6273474</v>
          </cell>
          <cell r="H2381" t="str">
            <v>ML-VN1281643</v>
          </cell>
        </row>
        <row r="2382">
          <cell r="E2382">
            <v>145772346</v>
          </cell>
          <cell r="G2382" t="str">
            <v>SELU4080279</v>
          </cell>
          <cell r="H2382" t="str">
            <v>ML-VN1275040</v>
          </cell>
        </row>
        <row r="2383">
          <cell r="E2383">
            <v>145739130</v>
          </cell>
          <cell r="G2383" t="str">
            <v>MRSU7021803</v>
          </cell>
          <cell r="H2383" t="str">
            <v>ML-VN1277983</v>
          </cell>
        </row>
        <row r="2384">
          <cell r="E2384">
            <v>145763732</v>
          </cell>
          <cell r="G2384" t="str">
            <v>EGSU3476580</v>
          </cell>
          <cell r="H2384" t="str">
            <v>EMCCYU6245</v>
          </cell>
        </row>
        <row r="2385">
          <cell r="E2385">
            <v>145763091</v>
          </cell>
          <cell r="G2385" t="str">
            <v>REGU5135157</v>
          </cell>
          <cell r="H2385" t="str">
            <v>VNSGN2537342</v>
          </cell>
        </row>
        <row r="2386">
          <cell r="E2386">
            <v>145725928</v>
          </cell>
          <cell r="G2386" t="str">
            <v>EISU8476626</v>
          </cell>
          <cell r="H2386" t="str">
            <v>EMCCYU6565</v>
          </cell>
        </row>
        <row r="2387">
          <cell r="E2387">
            <v>145725680</v>
          </cell>
        </row>
        <row r="2388">
          <cell r="E2388">
            <v>145745068</v>
          </cell>
        </row>
        <row r="2389">
          <cell r="E2389">
            <v>145744383</v>
          </cell>
        </row>
        <row r="2390">
          <cell r="E2390">
            <v>145695586</v>
          </cell>
        </row>
        <row r="2391">
          <cell r="E2391">
            <v>145816461</v>
          </cell>
          <cell r="G2391" t="str">
            <v>EMCU6177937</v>
          </cell>
          <cell r="H2391" t="str">
            <v>EMCCYU9175</v>
          </cell>
        </row>
        <row r="2392">
          <cell r="E2392">
            <v>145826934</v>
          </cell>
        </row>
        <row r="2393">
          <cell r="E2393">
            <v>145569729</v>
          </cell>
          <cell r="G2393" t="str">
            <v>TIIU4611810</v>
          </cell>
          <cell r="H2393" t="str">
            <v>EMCCYV9145</v>
          </cell>
        </row>
        <row r="2394">
          <cell r="E2394">
            <v>145731537</v>
          </cell>
          <cell r="G2394" t="str">
            <v>GCXU6279195</v>
          </cell>
          <cell r="H2394" t="str">
            <v>ML-VN1329864</v>
          </cell>
        </row>
        <row r="2395">
          <cell r="E2395">
            <v>145672542</v>
          </cell>
        </row>
        <row r="2396">
          <cell r="E2396">
            <v>145659488</v>
          </cell>
          <cell r="G2396" t="str">
            <v>EITU9692840</v>
          </cell>
          <cell r="H2396" t="str">
            <v>EMCCYT0715</v>
          </cell>
        </row>
        <row r="2397">
          <cell r="E2397">
            <v>145633340</v>
          </cell>
        </row>
        <row r="2398">
          <cell r="E2398">
            <v>145763749</v>
          </cell>
          <cell r="G2398" t="str">
            <v>EITU9461990</v>
          </cell>
          <cell r="H2398" t="str">
            <v>EMCCYT7995</v>
          </cell>
        </row>
        <row r="2399">
          <cell r="E2399">
            <v>145781617</v>
          </cell>
        </row>
        <row r="2400">
          <cell r="E2400">
            <v>145482434</v>
          </cell>
        </row>
        <row r="2401">
          <cell r="E2401">
            <v>145834614</v>
          </cell>
        </row>
        <row r="2402">
          <cell r="E2402">
            <v>145659439</v>
          </cell>
        </row>
        <row r="2403">
          <cell r="E2403">
            <v>145706755</v>
          </cell>
          <cell r="G2403" t="str">
            <v>TXGU7457390</v>
          </cell>
          <cell r="H2403" t="str">
            <v>EMCXBB0244</v>
          </cell>
        </row>
        <row r="2404">
          <cell r="E2404">
            <v>145659354</v>
          </cell>
        </row>
        <row r="2405">
          <cell r="E2405">
            <v>145737422</v>
          </cell>
          <cell r="G2405" t="str">
            <v>FFAU6513209</v>
          </cell>
          <cell r="H2405" t="str">
            <v>VN00941AR</v>
          </cell>
        </row>
        <row r="2406">
          <cell r="E2406">
            <v>145762848</v>
          </cell>
          <cell r="G2406" t="str">
            <v>CAAU7297121</v>
          </cell>
          <cell r="H2406" t="str">
            <v>ML-VN1326191</v>
          </cell>
        </row>
        <row r="2407">
          <cell r="E2407">
            <v>145762920</v>
          </cell>
        </row>
        <row r="2408">
          <cell r="E2408">
            <v>145681808</v>
          </cell>
          <cell r="G2408" t="str">
            <v>EITU9842301</v>
          </cell>
          <cell r="H2408" t="str">
            <v>EMCXBB0284</v>
          </cell>
        </row>
        <row r="2409">
          <cell r="E2409">
            <v>145706760</v>
          </cell>
        </row>
        <row r="2410">
          <cell r="E2410">
            <v>145665026</v>
          </cell>
          <cell r="G2410" t="str">
            <v>MRSU9395823</v>
          </cell>
          <cell r="H2410" t="str">
            <v>ML-VN1271190</v>
          </cell>
        </row>
        <row r="2411">
          <cell r="E2411">
            <v>145716538</v>
          </cell>
          <cell r="G2411" t="str">
            <v>MRSU8715202</v>
          </cell>
          <cell r="H2411" t="str">
            <v>ML-VN1271192</v>
          </cell>
        </row>
        <row r="2412">
          <cell r="E2412">
            <v>145762805</v>
          </cell>
          <cell r="G2412" t="str">
            <v>UETU8471863</v>
          </cell>
          <cell r="H2412" t="str">
            <v>ML-VN1271179</v>
          </cell>
        </row>
        <row r="2413">
          <cell r="E2413">
            <v>145731361</v>
          </cell>
          <cell r="G2413" t="str">
            <v>CAAU7089529</v>
          </cell>
          <cell r="H2413" t="str">
            <v>ML-VN1281609</v>
          </cell>
        </row>
        <row r="2414">
          <cell r="E2414">
            <v>145737404</v>
          </cell>
          <cell r="G2414" t="str">
            <v>ONEU1992165</v>
          </cell>
          <cell r="H2414" t="str">
            <v>VN00821AR</v>
          </cell>
        </row>
        <row r="2415">
          <cell r="E2415">
            <v>145737412</v>
          </cell>
          <cell r="G2415" t="str">
            <v>TGBU9845473</v>
          </cell>
          <cell r="H2415" t="str">
            <v>VN47876AO</v>
          </cell>
        </row>
        <row r="2416">
          <cell r="E2416">
            <v>145762910</v>
          </cell>
          <cell r="G2416" t="str">
            <v>ONEU5893221</v>
          </cell>
          <cell r="H2416" t="str">
            <v>VN00862AR</v>
          </cell>
        </row>
        <row r="2417">
          <cell r="E2417">
            <v>145762932</v>
          </cell>
          <cell r="G2417" t="str">
            <v xml:space="preserve">ONEU0618314 </v>
          </cell>
          <cell r="H2417" t="str">
            <v>VN00357AR</v>
          </cell>
        </row>
        <row r="2418">
          <cell r="E2418">
            <v>145778389</v>
          </cell>
          <cell r="G2418" t="str">
            <v>UETU8186280</v>
          </cell>
          <cell r="H2418" t="str">
            <v>ML-VN1329870</v>
          </cell>
        </row>
        <row r="2419">
          <cell r="E2419">
            <v>145791600</v>
          </cell>
        </row>
        <row r="2420">
          <cell r="E2420">
            <v>145717304</v>
          </cell>
          <cell r="G2420" t="str">
            <v>EGSU9593515</v>
          </cell>
          <cell r="H2420" t="str">
            <v>EMCCYT1865</v>
          </cell>
        </row>
        <row r="2421">
          <cell r="E2421">
            <v>145681845</v>
          </cell>
          <cell r="G2421" t="str">
            <v>EGSU9587220</v>
          </cell>
          <cell r="H2421" t="str">
            <v>EMCXBB3704</v>
          </cell>
        </row>
        <row r="2422">
          <cell r="E2422">
            <v>145633332</v>
          </cell>
          <cell r="G2422" t="str">
            <v xml:space="preserve"> </v>
          </cell>
          <cell r="H2422" t="str">
            <v xml:space="preserve"> </v>
          </cell>
        </row>
        <row r="2423">
          <cell r="E2423">
            <v>145690256</v>
          </cell>
          <cell r="G2423" t="str">
            <v>EGSU6470190</v>
          </cell>
          <cell r="H2423" t="str">
            <v>EMCCYU5705</v>
          </cell>
        </row>
        <row r="2424">
          <cell r="E2424">
            <v>145726342</v>
          </cell>
        </row>
        <row r="2425">
          <cell r="E2425">
            <v>145726260</v>
          </cell>
        </row>
        <row r="2426">
          <cell r="E2426">
            <v>145762779</v>
          </cell>
          <cell r="G2426" t="str">
            <v>MRSU7586013</v>
          </cell>
          <cell r="H2426" t="str">
            <v>ML-VN1281702</v>
          </cell>
        </row>
        <row r="2427">
          <cell r="E2427">
            <v>145633335</v>
          </cell>
          <cell r="G2427" t="str">
            <v>EGSU9257228</v>
          </cell>
          <cell r="H2427" t="str">
            <v>EMCCYU6295</v>
          </cell>
        </row>
        <row r="2428">
          <cell r="E2428">
            <v>145633337</v>
          </cell>
          <cell r="G2428" t="str">
            <v>EGHU8237630</v>
          </cell>
          <cell r="H2428" t="str">
            <v>EMCCWWB0565</v>
          </cell>
        </row>
        <row r="2429">
          <cell r="E2429">
            <v>145659483</v>
          </cell>
          <cell r="G2429" t="str">
            <v>EITU9468526</v>
          </cell>
          <cell r="H2429" t="str">
            <v>EMCCYT8495</v>
          </cell>
        </row>
        <row r="2430">
          <cell r="E2430">
            <v>145482430</v>
          </cell>
          <cell r="G2430" t="str">
            <v>EGSU1175621</v>
          </cell>
          <cell r="H2430" t="str">
            <v>EMCCYT7985</v>
          </cell>
        </row>
        <row r="2431">
          <cell r="E2431">
            <v>145659346</v>
          </cell>
          <cell r="G2431" t="str">
            <v>EITU9468892</v>
          </cell>
          <cell r="H2431" t="str">
            <v>EMCCYT8145</v>
          </cell>
        </row>
        <row r="2432">
          <cell r="E2432">
            <v>145771771</v>
          </cell>
          <cell r="G2432" t="str">
            <v>EMCU6105496</v>
          </cell>
          <cell r="H2432" t="str">
            <v>EMCCYV2015</v>
          </cell>
        </row>
        <row r="2433">
          <cell r="E2433">
            <v>145717306</v>
          </cell>
          <cell r="G2433" t="str">
            <v>TLLU8906636</v>
          </cell>
          <cell r="H2433" t="str">
            <v>EMCCYV2205</v>
          </cell>
        </row>
        <row r="2434">
          <cell r="E2434">
            <v>145792724</v>
          </cell>
          <cell r="G2434" t="str">
            <v>SELU4105839</v>
          </cell>
          <cell r="H2434" t="str">
            <v>ML-VN1275803</v>
          </cell>
        </row>
        <row r="2435">
          <cell r="E2435">
            <v>145681872</v>
          </cell>
          <cell r="G2435" t="str">
            <v>EGSU6626847</v>
          </cell>
          <cell r="H2435" t="str">
            <v>EMCCWB4865</v>
          </cell>
        </row>
        <row r="2436">
          <cell r="E2436">
            <v>145763004</v>
          </cell>
          <cell r="G2436" t="str">
            <v> </v>
          </cell>
          <cell r="H2436" t="str">
            <v> </v>
          </cell>
        </row>
        <row r="2437">
          <cell r="E2437">
            <v>145659451</v>
          </cell>
          <cell r="G2437" t="str">
            <v>TXGU7330640</v>
          </cell>
          <cell r="H2437" t="str">
            <v>VNSGN2539543</v>
          </cell>
        </row>
        <row r="2438">
          <cell r="E2438">
            <v>145659457</v>
          </cell>
          <cell r="G2438" t="str">
            <v>CAAU7564640</v>
          </cell>
          <cell r="H2438" t="str">
            <v>VNSGN2601307</v>
          </cell>
        </row>
        <row r="2439">
          <cell r="E2439">
            <v>145681854</v>
          </cell>
          <cell r="G2439" t="str">
            <v>TXGU8260110</v>
          </cell>
          <cell r="H2439" t="str">
            <v>VNSGN2600234</v>
          </cell>
        </row>
        <row r="2440">
          <cell r="E2440">
            <v>145681859</v>
          </cell>
          <cell r="G2440" t="str">
            <v>AMPU8003777</v>
          </cell>
          <cell r="H2440" t="str">
            <v>VNSGN2537440</v>
          </cell>
        </row>
        <row r="2441">
          <cell r="E2441">
            <v>145735804</v>
          </cell>
          <cell r="G2441" t="str">
            <v>CSNU5923398</v>
          </cell>
          <cell r="H2441">
            <v>32707263</v>
          </cell>
        </row>
        <row r="2442">
          <cell r="E2442">
            <v>145681862</v>
          </cell>
          <cell r="G2442" t="str">
            <v>TXGU8145396</v>
          </cell>
          <cell r="H2442" t="str">
            <v>VNSGN2535218</v>
          </cell>
        </row>
        <row r="2443">
          <cell r="E2443">
            <v>145716822</v>
          </cell>
          <cell r="G2443" t="str">
            <v>CSNU5917857</v>
          </cell>
          <cell r="H2443">
            <v>32705462</v>
          </cell>
        </row>
        <row r="2444">
          <cell r="E2444">
            <v>145718657</v>
          </cell>
          <cell r="G2444" t="str">
            <v> </v>
          </cell>
          <cell r="H2444" t="str">
            <v> </v>
          </cell>
        </row>
        <row r="2445">
          <cell r="E2445">
            <v>145753446</v>
          </cell>
          <cell r="G2445" t="str">
            <v>REGU5255316</v>
          </cell>
          <cell r="H2445" t="str">
            <v>VNSGN2539544</v>
          </cell>
        </row>
        <row r="2446">
          <cell r="E2446">
            <v>145762900</v>
          </cell>
          <cell r="G2446" t="str">
            <v> </v>
          </cell>
          <cell r="H2446" t="str">
            <v> </v>
          </cell>
        </row>
        <row r="2447">
          <cell r="E2447">
            <v>145762895</v>
          </cell>
          <cell r="G2447" t="str">
            <v>CAAU7665368</v>
          </cell>
          <cell r="H2447" t="str">
            <v>VNSGN2607364</v>
          </cell>
        </row>
        <row r="2448">
          <cell r="E2448">
            <v>145763716</v>
          </cell>
          <cell r="G2448" t="str">
            <v> </v>
          </cell>
          <cell r="H2448" t="str">
            <v> </v>
          </cell>
        </row>
        <row r="2449">
          <cell r="E2449">
            <v>145744858</v>
          </cell>
          <cell r="G2449" t="str">
            <v>MRSU8729470</v>
          </cell>
          <cell r="H2449" t="str">
            <v>ML-VN1281606</v>
          </cell>
        </row>
        <row r="2450">
          <cell r="E2450">
            <v>145763727</v>
          </cell>
          <cell r="G2450" t="str">
            <v>REGU5194571</v>
          </cell>
          <cell r="H2450" t="str">
            <v>VNSGN2600264</v>
          </cell>
        </row>
        <row r="2451">
          <cell r="E2451">
            <v>145735851</v>
          </cell>
          <cell r="G2451" t="str">
            <v> </v>
          </cell>
          <cell r="H2451" t="str">
            <v> </v>
          </cell>
        </row>
        <row r="2452">
          <cell r="E2452">
            <v>145772604</v>
          </cell>
          <cell r="G2452" t="str">
            <v>REGU5266270</v>
          </cell>
          <cell r="H2452" t="str">
            <v>VNSGN2539534</v>
          </cell>
        </row>
        <row r="2453">
          <cell r="E2453">
            <v>145681866</v>
          </cell>
          <cell r="G2453" t="str">
            <v> </v>
          </cell>
          <cell r="H2453" t="str">
            <v> </v>
          </cell>
        </row>
        <row r="2454">
          <cell r="E2454">
            <v>145791818</v>
          </cell>
          <cell r="G2454" t="str">
            <v>REGU5172886</v>
          </cell>
          <cell r="H2454" t="str">
            <v>VNSGN2600270</v>
          </cell>
        </row>
        <row r="2455">
          <cell r="E2455">
            <v>145791821</v>
          </cell>
          <cell r="G2455" t="str">
            <v> </v>
          </cell>
          <cell r="H2455" t="str">
            <v> </v>
          </cell>
        </row>
        <row r="2456">
          <cell r="E2456">
            <v>145791815</v>
          </cell>
          <cell r="G2456" t="str">
            <v>CAAU7668407</v>
          </cell>
          <cell r="H2456" t="str">
            <v>VNSGN2600203</v>
          </cell>
        </row>
        <row r="2457">
          <cell r="E2457">
            <v>145817706</v>
          </cell>
          <cell r="G2457" t="str">
            <v> </v>
          </cell>
          <cell r="H2457" t="str">
            <v> </v>
          </cell>
        </row>
        <row r="2458">
          <cell r="E2458">
            <v>145731258</v>
          </cell>
          <cell r="G2458" t="str">
            <v>FFAU4797810</v>
          </cell>
          <cell r="H2458" t="str">
            <v>ML-VN1389369</v>
          </cell>
        </row>
        <row r="2459">
          <cell r="E2459">
            <v>145762887</v>
          </cell>
          <cell r="G2459" t="str">
            <v>SEKU6724202</v>
          </cell>
          <cell r="H2459" t="str">
            <v>ML-VN1275828</v>
          </cell>
        </row>
        <row r="2460">
          <cell r="E2460">
            <v>145681838</v>
          </cell>
          <cell r="G2460" t="str">
            <v>EGSU1489090</v>
          </cell>
          <cell r="H2460" t="str">
            <v>EMCCWB4095</v>
          </cell>
        </row>
        <row r="2461">
          <cell r="E2461">
            <v>145606803</v>
          </cell>
          <cell r="G2461" t="str">
            <v>TXGU8076192</v>
          </cell>
          <cell r="H2461" t="str">
            <v>VNSGN2600268</v>
          </cell>
        </row>
        <row r="2462">
          <cell r="E2462">
            <v>145606819</v>
          </cell>
          <cell r="G2462" t="str">
            <v> </v>
          </cell>
          <cell r="H2462" t="str">
            <v> </v>
          </cell>
        </row>
        <row r="2463">
          <cell r="E2463">
            <v>145606825</v>
          </cell>
          <cell r="G2463" t="str">
            <v> </v>
          </cell>
          <cell r="H2463" t="str">
            <v> </v>
          </cell>
        </row>
        <row r="2464">
          <cell r="E2464">
            <v>145606831</v>
          </cell>
          <cell r="G2464" t="str">
            <v> </v>
          </cell>
          <cell r="H2464" t="str">
            <v> </v>
          </cell>
        </row>
        <row r="2465">
          <cell r="E2465">
            <v>145633967</v>
          </cell>
          <cell r="G2465" t="str">
            <v>REGU5146887</v>
          </cell>
          <cell r="H2465" t="str">
            <v>VNSGN2539546</v>
          </cell>
        </row>
        <row r="2466">
          <cell r="E2466">
            <v>145606843</v>
          </cell>
          <cell r="G2466" t="str">
            <v> </v>
          </cell>
          <cell r="H2466" t="str">
            <v> </v>
          </cell>
        </row>
        <row r="2467">
          <cell r="E2467">
            <v>145626157</v>
          </cell>
          <cell r="G2467" t="str">
            <v> </v>
          </cell>
          <cell r="H2467" t="str">
            <v> </v>
          </cell>
        </row>
        <row r="2468">
          <cell r="E2468">
            <v>145662921</v>
          </cell>
          <cell r="G2468" t="str">
            <v> </v>
          </cell>
          <cell r="H2468" t="str">
            <v> </v>
          </cell>
        </row>
        <row r="2469">
          <cell r="E2469">
            <v>145626166</v>
          </cell>
          <cell r="G2469" t="str">
            <v> </v>
          </cell>
          <cell r="H2469" t="str">
            <v> </v>
          </cell>
        </row>
        <row r="2470">
          <cell r="E2470">
            <v>145592150</v>
          </cell>
          <cell r="G2470" t="str">
            <v>OOCU5832365</v>
          </cell>
          <cell r="H2470">
            <v>32705420</v>
          </cell>
        </row>
        <row r="2471">
          <cell r="E2471">
            <v>145745379</v>
          </cell>
          <cell r="G2471" t="str">
            <v> </v>
          </cell>
          <cell r="H2471" t="str">
            <v> </v>
          </cell>
        </row>
        <row r="2472">
          <cell r="E2472">
            <v>145708024</v>
          </cell>
          <cell r="G2472" t="str">
            <v> </v>
          </cell>
          <cell r="H2472" t="str">
            <v> </v>
          </cell>
        </row>
        <row r="2473">
          <cell r="E2473">
            <v>145797112</v>
          </cell>
          <cell r="G2473" t="str">
            <v> </v>
          </cell>
          <cell r="H2473" t="str">
            <v> </v>
          </cell>
        </row>
        <row r="2474">
          <cell r="E2474">
            <v>145715685</v>
          </cell>
          <cell r="G2474" t="str">
            <v> </v>
          </cell>
          <cell r="H2474" t="str">
            <v> </v>
          </cell>
        </row>
        <row r="2475">
          <cell r="E2475">
            <v>145782599</v>
          </cell>
          <cell r="G2475" t="str">
            <v>EGSU9871914</v>
          </cell>
          <cell r="H2475" t="str">
            <v>EMCCWB4235</v>
          </cell>
        </row>
        <row r="2476">
          <cell r="E2476">
            <v>145781841</v>
          </cell>
          <cell r="G2476" t="str">
            <v> </v>
          </cell>
          <cell r="H2476" t="str">
            <v> </v>
          </cell>
        </row>
        <row r="2477">
          <cell r="E2477">
            <v>145665024</v>
          </cell>
          <cell r="G2477" t="str">
            <v>TIIU5713605</v>
          </cell>
          <cell r="H2477">
            <v>32705466</v>
          </cell>
        </row>
        <row r="2478">
          <cell r="E2478">
            <v>145675811</v>
          </cell>
          <cell r="G2478" t="str">
            <v>CAAU9433628</v>
          </cell>
          <cell r="H2478" t="str">
            <v>VNSGN2600266</v>
          </cell>
        </row>
        <row r="2479">
          <cell r="E2479">
            <v>145675825</v>
          </cell>
          <cell r="G2479" t="str">
            <v> </v>
          </cell>
          <cell r="H2479" t="str">
            <v> </v>
          </cell>
        </row>
        <row r="2480">
          <cell r="E2480">
            <v>145684179</v>
          </cell>
          <cell r="G2480" t="str">
            <v> </v>
          </cell>
          <cell r="H2480" t="str">
            <v> </v>
          </cell>
        </row>
        <row r="2481">
          <cell r="E2481">
            <v>145675839</v>
          </cell>
          <cell r="G2481" t="str">
            <v> </v>
          </cell>
          <cell r="H2481" t="str">
            <v> </v>
          </cell>
        </row>
        <row r="2482">
          <cell r="E2482">
            <v>145716462</v>
          </cell>
          <cell r="G2482" t="str">
            <v>CIPU5156945</v>
          </cell>
          <cell r="H2482" t="str">
            <v>VNSGN2600269</v>
          </cell>
        </row>
        <row r="2483">
          <cell r="E2483">
            <v>145716463</v>
          </cell>
          <cell r="G2483" t="str">
            <v> </v>
          </cell>
          <cell r="H2483" t="str">
            <v> </v>
          </cell>
        </row>
        <row r="2484">
          <cell r="E2484">
            <v>145716510</v>
          </cell>
          <cell r="G2484" t="str">
            <v>FFAU5938106</v>
          </cell>
          <cell r="H2484">
            <v>32666805</v>
          </cell>
        </row>
        <row r="2485">
          <cell r="E2485">
            <v>145716511</v>
          </cell>
          <cell r="G2485" t="str">
            <v> </v>
          </cell>
          <cell r="H2485" t="str">
            <v> </v>
          </cell>
        </row>
        <row r="2486">
          <cell r="E2486">
            <v>145716512</v>
          </cell>
          <cell r="G2486" t="str">
            <v> </v>
          </cell>
          <cell r="H2486" t="str">
            <v> </v>
          </cell>
        </row>
        <row r="2487">
          <cell r="E2487">
            <v>145716513</v>
          </cell>
          <cell r="G2487" t="str">
            <v> </v>
          </cell>
          <cell r="H2487" t="str">
            <v> </v>
          </cell>
        </row>
        <row r="2488">
          <cell r="E2488">
            <v>145716524</v>
          </cell>
          <cell r="G2488" t="str">
            <v>TIIU5353480</v>
          </cell>
          <cell r="H2488">
            <v>32705467</v>
          </cell>
        </row>
        <row r="2489">
          <cell r="E2489">
            <v>145716525</v>
          </cell>
          <cell r="G2489" t="str">
            <v> </v>
          </cell>
          <cell r="H2489" t="str">
            <v> </v>
          </cell>
        </row>
        <row r="2490">
          <cell r="E2490">
            <v>145716527</v>
          </cell>
          <cell r="G2490" t="str">
            <v> </v>
          </cell>
          <cell r="H2490" t="str">
            <v> </v>
          </cell>
        </row>
        <row r="2491">
          <cell r="E2491">
            <v>145716528</v>
          </cell>
          <cell r="G2491" t="str">
            <v> </v>
          </cell>
          <cell r="H2491" t="str">
            <v> </v>
          </cell>
        </row>
        <row r="2492">
          <cell r="E2492">
            <v>145716491</v>
          </cell>
          <cell r="G2492" t="str">
            <v>REGU5254198</v>
          </cell>
          <cell r="H2492" t="str">
            <v>VNSGN2600247</v>
          </cell>
        </row>
        <row r="2493">
          <cell r="E2493">
            <v>145716498</v>
          </cell>
          <cell r="G2493" t="str">
            <v> </v>
          </cell>
          <cell r="H2493" t="str">
            <v> </v>
          </cell>
        </row>
        <row r="2494">
          <cell r="E2494">
            <v>145731432</v>
          </cell>
          <cell r="G2494" t="str">
            <v>CSNU5907252</v>
          </cell>
          <cell r="H2494">
            <v>32705474</v>
          </cell>
        </row>
        <row r="2495">
          <cell r="E2495">
            <v>145731457</v>
          </cell>
          <cell r="G2495" t="str">
            <v> </v>
          </cell>
          <cell r="H2495" t="str">
            <v> </v>
          </cell>
        </row>
        <row r="2496">
          <cell r="E2496">
            <v>145731475</v>
          </cell>
          <cell r="G2496" t="str">
            <v>OOCU9480072</v>
          </cell>
          <cell r="H2496">
            <v>32705468</v>
          </cell>
        </row>
        <row r="2497">
          <cell r="E2497">
            <v>145762820</v>
          </cell>
          <cell r="G2497" t="str">
            <v> </v>
          </cell>
          <cell r="H2497" t="str">
            <v> </v>
          </cell>
        </row>
        <row r="2498">
          <cell r="E2498">
            <v>145731496</v>
          </cell>
          <cell r="G2498" t="str">
            <v> </v>
          </cell>
          <cell r="H2498" t="str">
            <v> </v>
          </cell>
        </row>
        <row r="2499">
          <cell r="E2499">
            <v>145715420</v>
          </cell>
          <cell r="G2499" t="str">
            <v>CAAU9611910</v>
          </cell>
          <cell r="H2499" t="str">
            <v>VNSGN2537414</v>
          </cell>
        </row>
        <row r="2500">
          <cell r="E2500">
            <v>145715474</v>
          </cell>
          <cell r="G2500" t="str">
            <v> </v>
          </cell>
          <cell r="H2500" t="str">
            <v> </v>
          </cell>
        </row>
        <row r="2501">
          <cell r="E2501">
            <v>145716505</v>
          </cell>
          <cell r="G2501" t="str">
            <v>OOCU5942974</v>
          </cell>
          <cell r="H2501">
            <v>32667148</v>
          </cell>
        </row>
        <row r="2502">
          <cell r="E2502">
            <v>145716506</v>
          </cell>
          <cell r="G2502" t="str">
            <v> </v>
          </cell>
          <cell r="H2502" t="str">
            <v> </v>
          </cell>
        </row>
        <row r="2503">
          <cell r="E2503">
            <v>145716516</v>
          </cell>
          <cell r="G2503" t="str">
            <v>CSNU8785158</v>
          </cell>
          <cell r="H2503">
            <v>32705499</v>
          </cell>
        </row>
        <row r="2504">
          <cell r="E2504">
            <v>145716519</v>
          </cell>
          <cell r="G2504" t="str">
            <v> </v>
          </cell>
          <cell r="H2504" t="str">
            <v> </v>
          </cell>
        </row>
        <row r="2505">
          <cell r="E2505">
            <v>145716494</v>
          </cell>
          <cell r="G2505" t="str">
            <v>TCKU7546078</v>
          </cell>
          <cell r="H2505">
            <v>32705301</v>
          </cell>
        </row>
        <row r="2506">
          <cell r="E2506">
            <v>145716530</v>
          </cell>
          <cell r="G2506" t="str">
            <v> </v>
          </cell>
          <cell r="H2506" t="str">
            <v> </v>
          </cell>
        </row>
        <row r="2507">
          <cell r="E2507">
            <v>145716497</v>
          </cell>
          <cell r="G2507" t="str">
            <v>TXGU7269854</v>
          </cell>
          <cell r="H2507" t="str">
            <v>VNSGN2600277</v>
          </cell>
        </row>
        <row r="2508">
          <cell r="E2508">
            <v>145662830</v>
          </cell>
          <cell r="G2508" t="str">
            <v> </v>
          </cell>
          <cell r="H2508" t="str">
            <v> </v>
          </cell>
        </row>
        <row r="2509">
          <cell r="E2509">
            <v>145844480</v>
          </cell>
          <cell r="G2509" t="str">
            <v>OOCU9884562</v>
          </cell>
          <cell r="H2509">
            <v>32705371</v>
          </cell>
        </row>
        <row r="2510">
          <cell r="E2510">
            <v>145731076</v>
          </cell>
          <cell r="G2510" t="str">
            <v> </v>
          </cell>
          <cell r="H2510" t="str">
            <v> </v>
          </cell>
        </row>
        <row r="2511">
          <cell r="E2511">
            <v>145791776</v>
          </cell>
          <cell r="G2511" t="str">
            <v> </v>
          </cell>
          <cell r="H2511" t="str">
            <v> </v>
          </cell>
        </row>
        <row r="2512">
          <cell r="E2512">
            <v>145730520</v>
          </cell>
          <cell r="G2512" t="str">
            <v>CSGU6154160</v>
          </cell>
          <cell r="H2512">
            <v>32705377</v>
          </cell>
        </row>
        <row r="2513">
          <cell r="E2513">
            <v>145791399</v>
          </cell>
          <cell r="G2513" t="str">
            <v> </v>
          </cell>
          <cell r="H2513" t="str">
            <v> </v>
          </cell>
        </row>
        <row r="2514">
          <cell r="E2514">
            <v>145715466</v>
          </cell>
          <cell r="G2514" t="str">
            <v>CSGU6609227</v>
          </cell>
          <cell r="H2514">
            <v>32705410</v>
          </cell>
        </row>
        <row r="2515">
          <cell r="E2515">
            <v>145806560</v>
          </cell>
          <cell r="G2515" t="str">
            <v> </v>
          </cell>
          <cell r="H2515" t="str">
            <v> </v>
          </cell>
        </row>
        <row r="2516">
          <cell r="E2516">
            <v>145541226</v>
          </cell>
          <cell r="G2516" t="str">
            <v>REGU5230690</v>
          </cell>
          <cell r="H2516" t="str">
            <v>VNSGN2600104</v>
          </cell>
        </row>
        <row r="2517">
          <cell r="E2517">
            <v>145716460</v>
          </cell>
          <cell r="G2517" t="str">
            <v>FFAU3546209</v>
          </cell>
          <cell r="H2517">
            <v>32667141</v>
          </cell>
        </row>
        <row r="2518">
          <cell r="E2518">
            <v>145687003</v>
          </cell>
          <cell r="G2518" t="str">
            <v>OOCU9481401</v>
          </cell>
          <cell r="H2518">
            <v>32705421</v>
          </cell>
        </row>
        <row r="2519">
          <cell r="E2519">
            <v>145715439</v>
          </cell>
          <cell r="G2519" t="str">
            <v>OOCU9916340</v>
          </cell>
          <cell r="H2519">
            <v>32705360</v>
          </cell>
        </row>
        <row r="2520">
          <cell r="E2520">
            <v>145715452</v>
          </cell>
          <cell r="G2520" t="str">
            <v>CSNU7995252</v>
          </cell>
          <cell r="H2520">
            <v>32705422</v>
          </cell>
        </row>
        <row r="2521">
          <cell r="E2521">
            <v>145669395</v>
          </cell>
          <cell r="G2521" t="str">
            <v>REGU5178821</v>
          </cell>
          <cell r="H2521" t="str">
            <v>VNSGN2600101</v>
          </cell>
        </row>
        <row r="2522">
          <cell r="E2522">
            <v>145665027</v>
          </cell>
          <cell r="G2522" t="str">
            <v>CSNU5631251</v>
          </cell>
          <cell r="H2522">
            <v>32705836</v>
          </cell>
        </row>
        <row r="2523">
          <cell r="E2523">
            <v>145672716</v>
          </cell>
          <cell r="G2523" t="str">
            <v>TXGU8190420</v>
          </cell>
          <cell r="H2523">
            <v>32705407</v>
          </cell>
        </row>
        <row r="2524">
          <cell r="E2524">
            <v>145700556</v>
          </cell>
          <cell r="G2524" t="str">
            <v>OOCU8863441</v>
          </cell>
          <cell r="H2524">
            <v>32705351</v>
          </cell>
        </row>
        <row r="2525">
          <cell r="E2525">
            <v>145716465</v>
          </cell>
          <cell r="G2525" t="str">
            <v>TXGU8406648</v>
          </cell>
          <cell r="H2525">
            <v>32666867</v>
          </cell>
        </row>
        <row r="2526">
          <cell r="E2526">
            <v>145731019</v>
          </cell>
          <cell r="G2526" t="str">
            <v>OOCU9597433</v>
          </cell>
          <cell r="H2526">
            <v>32705316</v>
          </cell>
        </row>
        <row r="2527">
          <cell r="E2527">
            <v>145727998</v>
          </cell>
          <cell r="G2527" t="str">
            <v>CAAU8749015</v>
          </cell>
          <cell r="H2527" t="str">
            <v>VNSGN2600109</v>
          </cell>
        </row>
        <row r="2528">
          <cell r="E2528">
            <v>145635960</v>
          </cell>
          <cell r="G2528" t="str">
            <v>CSGU6096696</v>
          </cell>
          <cell r="H2528">
            <v>32705369</v>
          </cell>
        </row>
        <row r="2529">
          <cell r="E2529">
            <v>145715684</v>
          </cell>
          <cell r="G2529" t="str">
            <v>CSNU8951623</v>
          </cell>
          <cell r="H2529">
            <v>32705352</v>
          </cell>
        </row>
        <row r="2530">
          <cell r="E2530">
            <v>145715689</v>
          </cell>
          <cell r="G2530" t="str">
            <v>FFAU6079176</v>
          </cell>
          <cell r="H2530">
            <v>32705843</v>
          </cell>
        </row>
        <row r="2531">
          <cell r="E2531">
            <v>145707988</v>
          </cell>
          <cell r="G2531" t="str">
            <v>OOCU9878929</v>
          </cell>
          <cell r="H2531">
            <v>32705421</v>
          </cell>
        </row>
        <row r="2532">
          <cell r="E2532">
            <v>145731514</v>
          </cell>
          <cell r="G2532" t="str">
            <v>CSNU8896090</v>
          </cell>
          <cell r="H2532">
            <v>32705359</v>
          </cell>
        </row>
        <row r="2533">
          <cell r="E2533">
            <v>145772754</v>
          </cell>
          <cell r="G2533" t="str">
            <v>EMCU6215913</v>
          </cell>
          <cell r="H2533" t="str">
            <v>EMCCWB9815</v>
          </cell>
        </row>
        <row r="2534">
          <cell r="E2534">
            <v>145762877</v>
          </cell>
          <cell r="G2534" t="str">
            <v> </v>
          </cell>
          <cell r="H2534" t="str">
            <v> </v>
          </cell>
        </row>
        <row r="2535">
          <cell r="E2535">
            <v>145744650</v>
          </cell>
          <cell r="G2535" t="str">
            <v>EGSU6084242</v>
          </cell>
          <cell r="H2535" t="str">
            <v>EMCCYT9615</v>
          </cell>
        </row>
        <row r="2536">
          <cell r="E2536">
            <v>145744684</v>
          </cell>
          <cell r="G2536" t="str">
            <v> </v>
          </cell>
          <cell r="H2536" t="str">
            <v> </v>
          </cell>
        </row>
        <row r="2537">
          <cell r="E2537">
            <v>145656894</v>
          </cell>
          <cell r="G2537" t="str">
            <v> </v>
          </cell>
          <cell r="H2537" t="str">
            <v> </v>
          </cell>
        </row>
        <row r="2538">
          <cell r="E2538">
            <v>145716953</v>
          </cell>
          <cell r="G2538" t="str">
            <v>EGSU3380699</v>
          </cell>
          <cell r="H2538" t="str">
            <v>EMCXBC6014</v>
          </cell>
        </row>
        <row r="2539">
          <cell r="E2539">
            <v>145811539</v>
          </cell>
          <cell r="G2539" t="str">
            <v>EGSU9567270</v>
          </cell>
          <cell r="H2539" t="str">
            <v>EMCCYS8075</v>
          </cell>
        </row>
        <row r="2540">
          <cell r="E2540">
            <v>145781719</v>
          </cell>
          <cell r="G2540" t="str">
            <v>GAOU63200126</v>
          </cell>
          <cell r="H2540" t="str">
            <v>EMCCYS8665</v>
          </cell>
        </row>
        <row r="2541">
          <cell r="E2541">
            <v>145781715</v>
          </cell>
          <cell r="G2541" t="str">
            <v>TXGU7758644</v>
          </cell>
          <cell r="H2541" t="str">
            <v>EMCCYT7655</v>
          </cell>
        </row>
        <row r="2542">
          <cell r="E2542">
            <v>145763025</v>
          </cell>
          <cell r="G2542" t="str">
            <v> </v>
          </cell>
          <cell r="H2542" t="str">
            <v> </v>
          </cell>
        </row>
        <row r="2543">
          <cell r="E2543">
            <v>145730728</v>
          </cell>
          <cell r="G2543" t="str">
            <v>CSNU8101173</v>
          </cell>
          <cell r="H2543">
            <v>31325640</v>
          </cell>
        </row>
        <row r="2544">
          <cell r="E2544">
            <v>145730871</v>
          </cell>
          <cell r="G2544" t="str">
            <v>CSNU5963929</v>
          </cell>
          <cell r="H2544">
            <v>32705401</v>
          </cell>
        </row>
        <row r="2545">
          <cell r="E2545">
            <v>145731555</v>
          </cell>
          <cell r="G2545" t="str">
            <v>OOCU9545430</v>
          </cell>
          <cell r="H2545">
            <v>31325582</v>
          </cell>
        </row>
        <row r="2546">
          <cell r="E2546">
            <v>145736555</v>
          </cell>
          <cell r="G2546" t="str">
            <v>REGU5213429</v>
          </cell>
          <cell r="H2546" t="str">
            <v>VNSGN2600293</v>
          </cell>
        </row>
        <row r="2547">
          <cell r="E2547">
            <v>145745392</v>
          </cell>
          <cell r="G2547" t="str">
            <v>FFAU6031059</v>
          </cell>
          <cell r="H2547" t="str">
            <v>VNSGN2600003</v>
          </cell>
        </row>
        <row r="2548">
          <cell r="E2548">
            <v>145745425</v>
          </cell>
          <cell r="G2548" t="str">
            <v> </v>
          </cell>
          <cell r="H2548" t="str">
            <v> </v>
          </cell>
        </row>
        <row r="2549">
          <cell r="E2549">
            <v>145782340</v>
          </cell>
          <cell r="G2549" t="str">
            <v>EMCU6260173</v>
          </cell>
          <cell r="H2549" t="str">
            <v>EMCCWB8955</v>
          </cell>
        </row>
        <row r="2550">
          <cell r="E2550">
            <v>145744956</v>
          </cell>
          <cell r="G2550" t="str">
            <v>REGU5144652</v>
          </cell>
          <cell r="H2550" t="str">
            <v>VNSGN2537409</v>
          </cell>
        </row>
        <row r="2551">
          <cell r="E2551">
            <v>145745109</v>
          </cell>
          <cell r="G2551" t="str">
            <v> </v>
          </cell>
          <cell r="H2551" t="str">
            <v> </v>
          </cell>
        </row>
        <row r="2552">
          <cell r="E2552">
            <v>145745269</v>
          </cell>
          <cell r="G2552" t="str">
            <v>REGU5166097</v>
          </cell>
          <cell r="H2552" t="str">
            <v>VNSGN2607398</v>
          </cell>
        </row>
        <row r="2553">
          <cell r="E2553">
            <v>145745369</v>
          </cell>
          <cell r="G2553" t="str">
            <v> </v>
          </cell>
          <cell r="H2553" t="str">
            <v> </v>
          </cell>
        </row>
        <row r="2554">
          <cell r="E2554">
            <v>145763512</v>
          </cell>
          <cell r="G2554" t="str">
            <v>CAAU9084260</v>
          </cell>
          <cell r="H2554" t="str">
            <v>VNSGN2600013</v>
          </cell>
        </row>
        <row r="2555">
          <cell r="E2555">
            <v>145763506</v>
          </cell>
          <cell r="G2555" t="str">
            <v>REGU5210760</v>
          </cell>
          <cell r="H2555" t="str">
            <v>VNSGN2535214</v>
          </cell>
        </row>
        <row r="2556">
          <cell r="E2556">
            <v>145681800</v>
          </cell>
          <cell r="G2556" t="str">
            <v>EMCU1665672</v>
          </cell>
          <cell r="H2556" t="str">
            <v>EMCCYS7655</v>
          </cell>
        </row>
        <row r="2557">
          <cell r="E2557">
            <v>145778304</v>
          </cell>
          <cell r="G2557" t="str">
            <v>REGU5213732</v>
          </cell>
          <cell r="H2557" t="str">
            <v>VNSGN2534389</v>
          </cell>
        </row>
        <row r="2558">
          <cell r="E2558">
            <v>145800549</v>
          </cell>
        </row>
        <row r="2559">
          <cell r="E2559">
            <v>145736557</v>
          </cell>
          <cell r="G2559" t="str">
            <v>REGU5188028</v>
          </cell>
          <cell r="H2559" t="str">
            <v>VNSGN2534381</v>
          </cell>
        </row>
        <row r="2560">
          <cell r="E2560">
            <v>145771772</v>
          </cell>
        </row>
        <row r="2561">
          <cell r="E2561">
            <v>145736559</v>
          </cell>
        </row>
        <row r="2562">
          <cell r="E2562">
            <v>145726115</v>
          </cell>
          <cell r="G2562" t="str">
            <v>OOCU6366214</v>
          </cell>
          <cell r="H2562">
            <v>32705732</v>
          </cell>
        </row>
        <row r="2563">
          <cell r="E2563">
            <v>145753513</v>
          </cell>
          <cell r="G2563" t="str">
            <v>CSNU5865630</v>
          </cell>
          <cell r="H2563">
            <v>32707265</v>
          </cell>
        </row>
        <row r="2564">
          <cell r="E2564">
            <v>145771272</v>
          </cell>
          <cell r="G2564" t="str">
            <v>TXGU8737564</v>
          </cell>
          <cell r="H2564">
            <v>32667181</v>
          </cell>
        </row>
        <row r="2565">
          <cell r="E2565">
            <v>145771274</v>
          </cell>
          <cell r="G2565" t="str">
            <v>CSGU2250777</v>
          </cell>
          <cell r="H2565">
            <v>32705886</v>
          </cell>
        </row>
        <row r="2566">
          <cell r="E2566">
            <v>145727261</v>
          </cell>
          <cell r="G2566" t="str">
            <v>EGSU1751933</v>
          </cell>
          <cell r="H2566" t="str">
            <v>EMCCYU7825</v>
          </cell>
        </row>
        <row r="2567">
          <cell r="E2567">
            <v>145716955</v>
          </cell>
        </row>
        <row r="2568">
          <cell r="E2568">
            <v>145771816</v>
          </cell>
          <cell r="G2568" t="str">
            <v>CAAU6351790</v>
          </cell>
          <cell r="H2568" t="str">
            <v>VNSGN2535215</v>
          </cell>
        </row>
        <row r="2569">
          <cell r="E2569">
            <v>145836433</v>
          </cell>
          <cell r="G2569" t="str">
            <v>ONEU3134777</v>
          </cell>
          <cell r="H2569" t="str">
            <v>VN27938AP</v>
          </cell>
        </row>
        <row r="2570">
          <cell r="E2570">
            <v>145836527</v>
          </cell>
          <cell r="G2570" t="str">
            <v>ONEU6043670</v>
          </cell>
          <cell r="H2570" t="str">
            <v>VN89830AQ</v>
          </cell>
        </row>
        <row r="2571">
          <cell r="E2571">
            <v>145744705</v>
          </cell>
          <cell r="G2571" t="str">
            <v>EGSU1924690</v>
          </cell>
          <cell r="H2571" t="str">
            <v>EMCCYU5075</v>
          </cell>
        </row>
        <row r="2572">
          <cell r="E2572">
            <v>145745871</v>
          </cell>
          <cell r="G2572" t="str">
            <v>OOCU5969316</v>
          </cell>
          <cell r="H2572" t="str">
            <v>OOLKVC2181</v>
          </cell>
        </row>
        <row r="2573">
          <cell r="E2573">
            <v>145796144</v>
          </cell>
        </row>
        <row r="2574">
          <cell r="E2574">
            <v>145814413</v>
          </cell>
          <cell r="G2574" t="str">
            <v>OOCU9410162</v>
          </cell>
          <cell r="H2574" t="str">
            <v>OOLKUY1327</v>
          </cell>
        </row>
        <row r="2575">
          <cell r="E2575">
            <v>145831256</v>
          </cell>
          <cell r="G2575" t="str">
            <v>BEAU6244300</v>
          </cell>
          <cell r="H2575" t="str">
            <v>OOLKVC2175</v>
          </cell>
        </row>
        <row r="2576">
          <cell r="E2576">
            <v>145831176</v>
          </cell>
          <cell r="G2576" t="str">
            <v>OOCU6283491</v>
          </cell>
          <cell r="H2576" t="str">
            <v>OOLKVD8797</v>
          </cell>
        </row>
        <row r="2577">
          <cell r="E2577">
            <v>145830173</v>
          </cell>
          <cell r="G2577" t="str">
            <v>OOLU9366390</v>
          </cell>
          <cell r="H2577" t="str">
            <v>OOLKVC2163</v>
          </cell>
        </row>
        <row r="2578">
          <cell r="E2578">
            <v>145541101</v>
          </cell>
          <cell r="G2578" t="str">
            <v>TXGU8733527</v>
          </cell>
          <cell r="H2578">
            <v>31329497</v>
          </cell>
        </row>
        <row r="2579">
          <cell r="E2579">
            <v>145659407</v>
          </cell>
          <cell r="G2579" t="str">
            <v>MRSU9476334</v>
          </cell>
          <cell r="H2579" t="str">
            <v>ML-VN1275860</v>
          </cell>
        </row>
        <row r="2580">
          <cell r="E2580">
            <v>145659332</v>
          </cell>
        </row>
        <row r="2581">
          <cell r="E2581">
            <v>145739196</v>
          </cell>
          <cell r="G2581" t="str">
            <v>CAAU2512221</v>
          </cell>
          <cell r="H2581" t="str">
            <v>ML-VN1324854</v>
          </cell>
        </row>
        <row r="2582">
          <cell r="E2582">
            <v>145834600</v>
          </cell>
          <cell r="G2582" t="str">
            <v>CSNU5908963</v>
          </cell>
          <cell r="H2582">
            <v>32705367</v>
          </cell>
        </row>
        <row r="2583">
          <cell r="E2583">
            <v>145834607</v>
          </cell>
          <cell r="G2583" t="str">
            <v>CSGU6083370</v>
          </cell>
          <cell r="H2583">
            <v>32705425</v>
          </cell>
        </row>
        <row r="2584">
          <cell r="E2584">
            <v>145834518</v>
          </cell>
          <cell r="G2584" t="str">
            <v>CSNU5875319</v>
          </cell>
          <cell r="H2584">
            <v>32666804</v>
          </cell>
        </row>
        <row r="2585">
          <cell r="E2585">
            <v>145834520</v>
          </cell>
        </row>
        <row r="2586">
          <cell r="E2586">
            <v>145834535</v>
          </cell>
          <cell r="G2586" t="str">
            <v>CSNU5853032</v>
          </cell>
          <cell r="H2586">
            <v>31325598</v>
          </cell>
        </row>
        <row r="2587">
          <cell r="E2587">
            <v>145834540</v>
          </cell>
        </row>
        <row r="2588">
          <cell r="E2588">
            <v>145727702</v>
          </cell>
          <cell r="G2588" t="str">
            <v>CSNU8147852</v>
          </cell>
          <cell r="H2588">
            <v>32196064</v>
          </cell>
        </row>
        <row r="2589">
          <cell r="E2589">
            <v>145762998</v>
          </cell>
          <cell r="G2589" t="str">
            <v>CSGU6493899</v>
          </cell>
          <cell r="H2589">
            <v>32667268</v>
          </cell>
        </row>
        <row r="2590">
          <cell r="E2590">
            <v>145834529</v>
          </cell>
          <cell r="G2590" t="str">
            <v>CSNU5948143</v>
          </cell>
          <cell r="H2590">
            <v>32705859</v>
          </cell>
        </row>
        <row r="2591">
          <cell r="E2591">
            <v>145830209</v>
          </cell>
          <cell r="G2591" t="str">
            <v>REGU5243526</v>
          </cell>
          <cell r="H2591" t="str">
            <v>VNSGN2600196</v>
          </cell>
        </row>
        <row r="2592">
          <cell r="E2592">
            <v>145736554</v>
          </cell>
          <cell r="G2592" t="str">
            <v>REGU5199819</v>
          </cell>
          <cell r="H2592" t="str">
            <v>VNSGN2539502</v>
          </cell>
        </row>
        <row r="2593">
          <cell r="E2593">
            <v>145791280</v>
          </cell>
        </row>
        <row r="2594">
          <cell r="E2594">
            <v>145744381</v>
          </cell>
          <cell r="G2594" t="str">
            <v>REGU5234550</v>
          </cell>
          <cell r="H2594" t="str">
            <v>VNSGN2534462</v>
          </cell>
        </row>
        <row r="2595">
          <cell r="E2595">
            <v>145744392</v>
          </cell>
          <cell r="G2595" t="str">
            <v>TXGU8146263</v>
          </cell>
          <cell r="H2595" t="str">
            <v>VNSGN2539513</v>
          </cell>
        </row>
        <row r="2596">
          <cell r="E2596">
            <v>145791537</v>
          </cell>
          <cell r="G2596" t="str">
            <v>TXGU7967670</v>
          </cell>
          <cell r="H2596" t="str">
            <v>VNSGN2539512</v>
          </cell>
        </row>
        <row r="2597">
          <cell r="E2597">
            <v>145825628</v>
          </cell>
          <cell r="G2597" t="str">
            <v>REGU5214770</v>
          </cell>
          <cell r="H2597" t="str">
            <v>VNSGN2534482</v>
          </cell>
        </row>
        <row r="2598">
          <cell r="E2598">
            <v>145771822</v>
          </cell>
          <cell r="G2598" t="str">
            <v>REGU5144354</v>
          </cell>
          <cell r="H2598" t="str">
            <v>VNSGN2534468</v>
          </cell>
        </row>
        <row r="2599">
          <cell r="E2599">
            <v>145825631</v>
          </cell>
        </row>
        <row r="2600">
          <cell r="E2600">
            <v>145771765</v>
          </cell>
        </row>
        <row r="2601">
          <cell r="E2601">
            <v>145744650</v>
          </cell>
          <cell r="G2601" t="str">
            <v>EGSU1721841</v>
          </cell>
          <cell r="H2601" t="str">
            <v>EMCCYT2505</v>
          </cell>
        </row>
        <row r="2602">
          <cell r="E2602">
            <v>145656894</v>
          </cell>
        </row>
        <row r="2603">
          <cell r="E2603">
            <v>145744684</v>
          </cell>
        </row>
        <row r="2604">
          <cell r="E2604">
            <v>145834524</v>
          </cell>
          <cell r="G2604" t="str">
            <v>TXGU7246397</v>
          </cell>
          <cell r="H2604" t="str">
            <v>EMCXBE8854</v>
          </cell>
        </row>
        <row r="2605">
          <cell r="E2605">
            <v>145834515</v>
          </cell>
          <cell r="G2605" t="str">
            <v>TIIU6018193</v>
          </cell>
          <cell r="H2605">
            <v>32707987</v>
          </cell>
        </row>
        <row r="2606">
          <cell r="E2606">
            <v>145834592</v>
          </cell>
          <cell r="G2606" t="str">
            <v>OOCU9582433</v>
          </cell>
          <cell r="H2606">
            <v>32705872</v>
          </cell>
        </row>
        <row r="2607">
          <cell r="E2607">
            <v>145834531</v>
          </cell>
          <cell r="G2607" t="str">
            <v>CSNU8826909</v>
          </cell>
          <cell r="H2607">
            <v>32705364</v>
          </cell>
        </row>
        <row r="2608">
          <cell r="E2608">
            <v>145834532</v>
          </cell>
        </row>
        <row r="2609">
          <cell r="E2609">
            <v>145834545</v>
          </cell>
          <cell r="G2609" t="str">
            <v>TIIU5861325</v>
          </cell>
          <cell r="H2609">
            <v>32705845</v>
          </cell>
        </row>
        <row r="2610">
          <cell r="E2610">
            <v>145834549</v>
          </cell>
        </row>
        <row r="2611">
          <cell r="E2611">
            <v>145834554</v>
          </cell>
          <cell r="G2611" t="str">
            <v>TIIU5584149</v>
          </cell>
          <cell r="H2611">
            <v>32705858</v>
          </cell>
        </row>
        <row r="2612">
          <cell r="E2612">
            <v>145834558</v>
          </cell>
        </row>
        <row r="2613">
          <cell r="E2613">
            <v>145834565</v>
          </cell>
          <cell r="G2613" t="str">
            <v>CSGU6230418</v>
          </cell>
          <cell r="H2613">
            <v>32705790</v>
          </cell>
        </row>
        <row r="2614">
          <cell r="E2614">
            <v>145834569</v>
          </cell>
        </row>
        <row r="2615">
          <cell r="E2615">
            <v>145834577</v>
          </cell>
          <cell r="G2615" t="str">
            <v>CSNU8692266</v>
          </cell>
          <cell r="H2615">
            <v>32705475</v>
          </cell>
        </row>
        <row r="2616">
          <cell r="E2616">
            <v>145834584</v>
          </cell>
        </row>
        <row r="2617">
          <cell r="E2617">
            <v>145835376</v>
          </cell>
          <cell r="G2617" t="str">
            <v>CSGU6254298</v>
          </cell>
          <cell r="H2617">
            <v>32705850</v>
          </cell>
        </row>
        <row r="2618">
          <cell r="E2618">
            <v>145835506</v>
          </cell>
        </row>
        <row r="2619">
          <cell r="E2619">
            <v>145835510</v>
          </cell>
        </row>
        <row r="2620">
          <cell r="E2620">
            <v>145835513</v>
          </cell>
          <cell r="G2620" t="str">
            <v>OOCU6218916</v>
          </cell>
          <cell r="H2620">
            <v>31325538</v>
          </cell>
        </row>
        <row r="2621">
          <cell r="E2621">
            <v>145835516</v>
          </cell>
        </row>
        <row r="2622">
          <cell r="E2622">
            <v>145835504</v>
          </cell>
          <cell r="G2622" t="str">
            <v>OOCU9177467</v>
          </cell>
          <cell r="H2622">
            <v>32705463</v>
          </cell>
        </row>
        <row r="2623">
          <cell r="E2623">
            <v>145835589</v>
          </cell>
        </row>
        <row r="2624">
          <cell r="E2624">
            <v>145659387</v>
          </cell>
          <cell r="G2624" t="str">
            <v>FFAU7596595</v>
          </cell>
          <cell r="H2624" t="str">
            <v>ML-VN1324927</v>
          </cell>
        </row>
        <row r="2625">
          <cell r="E2625">
            <v>145659397</v>
          </cell>
          <cell r="G2625" t="str">
            <v>SEKU4724775</v>
          </cell>
          <cell r="H2625" t="str">
            <v>ML-VN1324990</v>
          </cell>
        </row>
        <row r="2626">
          <cell r="E2626">
            <v>145835460</v>
          </cell>
          <cell r="G2626" t="str">
            <v>FFAU5083530</v>
          </cell>
          <cell r="H2626" t="str">
            <v>ML-VN1324852</v>
          </cell>
        </row>
        <row r="2627">
          <cell r="E2627">
            <v>145835466</v>
          </cell>
          <cell r="G2627" t="str">
            <v>TIIU5594471</v>
          </cell>
          <cell r="H2627" t="str">
            <v>ML-VN1324930</v>
          </cell>
        </row>
        <row r="2628">
          <cell r="E2628">
            <v>145745316</v>
          </cell>
          <cell r="G2628" t="str">
            <v>FFAU3363830</v>
          </cell>
          <cell r="H2628" t="str">
            <v>OOLKVF6268</v>
          </cell>
        </row>
        <row r="2629">
          <cell r="E2629">
            <v>145746020</v>
          </cell>
        </row>
        <row r="2630">
          <cell r="E2630">
            <v>145715476</v>
          </cell>
          <cell r="G2630" t="str">
            <v>OOCU9722453</v>
          </cell>
          <cell r="H2630" t="str">
            <v>OOLKVF6260</v>
          </cell>
        </row>
        <row r="2631">
          <cell r="E2631">
            <v>145763491</v>
          </cell>
        </row>
        <row r="2632">
          <cell r="E2632">
            <v>145763519</v>
          </cell>
        </row>
        <row r="2633">
          <cell r="E2633">
            <v>145762983</v>
          </cell>
          <cell r="G2633" t="str">
            <v>OOCU9188902</v>
          </cell>
          <cell r="H2633" t="str">
            <v>OOLKVF6267</v>
          </cell>
        </row>
        <row r="2634">
          <cell r="E2634">
            <v>145831232</v>
          </cell>
          <cell r="G2634" t="str">
            <v>OOCU6811006</v>
          </cell>
          <cell r="H2634" t="str">
            <v>OOLKUY3552</v>
          </cell>
        </row>
        <row r="2635">
          <cell r="E2635">
            <v>145863952</v>
          </cell>
          <cell r="G2635" t="str">
            <v>OOCU5876532</v>
          </cell>
          <cell r="H2635" t="str">
            <v>OOLKVD8764</v>
          </cell>
        </row>
        <row r="2636">
          <cell r="E2636">
            <v>145806599</v>
          </cell>
        </row>
        <row r="2637">
          <cell r="E2637">
            <v>145835476</v>
          </cell>
          <cell r="G2637" t="str">
            <v>CAAU7666220</v>
          </cell>
          <cell r="H2637" t="str">
            <v>VNSGN2601461</v>
          </cell>
        </row>
        <row r="2638">
          <cell r="E2638">
            <v>145835491</v>
          </cell>
          <cell r="G2638" t="str">
            <v>REGU5137843</v>
          </cell>
          <cell r="H2638" t="str">
            <v>VNSGN2537267</v>
          </cell>
        </row>
        <row r="2639">
          <cell r="E2639">
            <v>145835472</v>
          </cell>
        </row>
        <row r="2640">
          <cell r="E2640">
            <v>145726208</v>
          </cell>
          <cell r="G2640" t="str">
            <v>REGU5203499</v>
          </cell>
          <cell r="H2640" t="str">
            <v>VNSGN2539502</v>
          </cell>
        </row>
        <row r="2641">
          <cell r="E2641">
            <v>145835498</v>
          </cell>
          <cell r="G2641" t="str">
            <v>REGU5165995</v>
          </cell>
          <cell r="H2641" t="str">
            <v>VNSGN2606736</v>
          </cell>
        </row>
        <row r="2642">
          <cell r="E2642">
            <v>145860221</v>
          </cell>
          <cell r="G2642" t="str">
            <v>TXGU8260419</v>
          </cell>
          <cell r="H2642" t="str">
            <v>VNSGN2539539</v>
          </cell>
        </row>
        <row r="2643">
          <cell r="E2643">
            <v>145746018</v>
          </cell>
          <cell r="G2643" t="str">
            <v>CICU2047301</v>
          </cell>
          <cell r="H2643" t="str">
            <v>VNSGN2534305</v>
          </cell>
        </row>
        <row r="2644">
          <cell r="E2644">
            <v>145814473</v>
          </cell>
        </row>
        <row r="2645">
          <cell r="E2645">
            <v>145864859</v>
          </cell>
        </row>
        <row r="2646">
          <cell r="E2646">
            <v>145781868</v>
          </cell>
          <cell r="G2646" t="str">
            <v>CAAU8785007</v>
          </cell>
          <cell r="H2646" t="str">
            <v>VNSGN2539488</v>
          </cell>
        </row>
        <row r="2647">
          <cell r="E2647">
            <v>145791289</v>
          </cell>
        </row>
        <row r="2648">
          <cell r="E2648">
            <v>145825564</v>
          </cell>
        </row>
        <row r="2649">
          <cell r="E2649">
            <v>145763096</v>
          </cell>
        </row>
        <row r="2650">
          <cell r="E2650">
            <v>145831182</v>
          </cell>
          <cell r="G2650" t="str">
            <v>FFAU7129950</v>
          </cell>
          <cell r="H2650" t="str">
            <v>OOLKUV6089</v>
          </cell>
        </row>
        <row r="2651">
          <cell r="E2651">
            <v>145835485</v>
          </cell>
          <cell r="G2651" t="str">
            <v>OOCU9417779</v>
          </cell>
          <cell r="H2651">
            <v>32707988</v>
          </cell>
        </row>
        <row r="2652">
          <cell r="E2652">
            <v>145835596</v>
          </cell>
        </row>
        <row r="2653">
          <cell r="E2653">
            <v>145730533</v>
          </cell>
          <cell r="G2653" t="str">
            <v>REGU5222950</v>
          </cell>
          <cell r="H2653" t="str">
            <v>VNSGN2606718</v>
          </cell>
        </row>
        <row r="2654">
          <cell r="E2654">
            <v>145730918</v>
          </cell>
          <cell r="G2654" t="str">
            <v>REGU5247990</v>
          </cell>
          <cell r="H2654" t="str">
            <v>VNSGN2600182</v>
          </cell>
        </row>
        <row r="2655">
          <cell r="E2655">
            <v>145745290</v>
          </cell>
          <cell r="G2655" t="str">
            <v>REGU5250145</v>
          </cell>
          <cell r="H2655" t="str">
            <v>VNSGN2600190</v>
          </cell>
        </row>
        <row r="2656">
          <cell r="E2656">
            <v>145745985</v>
          </cell>
          <cell r="G2656" t="str">
            <v>CAAU9084629</v>
          </cell>
          <cell r="H2656" t="str">
            <v>VNSGN2606601</v>
          </cell>
        </row>
        <row r="2657">
          <cell r="E2657">
            <v>145490298</v>
          </cell>
          <cell r="G2657" t="str">
            <v>EGSU3222163</v>
          </cell>
          <cell r="H2657" t="str">
            <v>EMCCYU5675</v>
          </cell>
        </row>
        <row r="2658">
          <cell r="E2658">
            <v>145745786</v>
          </cell>
          <cell r="G2658" t="str">
            <v>TGBU9658852</v>
          </cell>
          <cell r="H2658" t="str">
            <v>OOLKVF2482</v>
          </cell>
        </row>
        <row r="2659">
          <cell r="E2659">
            <v>145745796</v>
          </cell>
        </row>
        <row r="2660">
          <cell r="E2660">
            <v>145745831</v>
          </cell>
        </row>
        <row r="2661">
          <cell r="E2661">
            <v>145745930</v>
          </cell>
        </row>
        <row r="2662">
          <cell r="E2662">
            <v>145490299</v>
          </cell>
          <cell r="G2662" t="str">
            <v>EGSU3492873</v>
          </cell>
          <cell r="H2662" t="str">
            <v>EMCCYU6035</v>
          </cell>
        </row>
        <row r="2663">
          <cell r="E2663">
            <v>145793888</v>
          </cell>
          <cell r="G2663" t="str">
            <v>REGU1275628</v>
          </cell>
          <cell r="H2663" t="str">
            <v>VNSGN2606727</v>
          </cell>
        </row>
        <row r="2664">
          <cell r="E2664">
            <v>145799425</v>
          </cell>
        </row>
        <row r="2665">
          <cell r="E2665">
            <v>145763066</v>
          </cell>
          <cell r="G2665" t="str">
            <v>REGU5159523</v>
          </cell>
          <cell r="H2665" t="str">
            <v>VNSGN2606720</v>
          </cell>
        </row>
        <row r="2666">
          <cell r="E2666">
            <v>145763078</v>
          </cell>
          <cell r="G2666" t="str">
            <v>FFAU6386275</v>
          </cell>
          <cell r="H2666" t="str">
            <v>VNSGN2606721</v>
          </cell>
        </row>
        <row r="2667">
          <cell r="E2667">
            <v>145763163</v>
          </cell>
          <cell r="G2667" t="str">
            <v>TXGU7084085</v>
          </cell>
          <cell r="H2667" t="str">
            <v>VNSGN2534342</v>
          </cell>
        </row>
        <row r="2668">
          <cell r="E2668">
            <v>145814445</v>
          </cell>
          <cell r="G2668" t="str">
            <v>TXGU6730236</v>
          </cell>
          <cell r="H2668" t="str">
            <v>VNSGN2534338</v>
          </cell>
        </row>
        <row r="2669">
          <cell r="E2669">
            <v>145828370</v>
          </cell>
        </row>
        <row r="2670">
          <cell r="E2670">
            <v>145843803</v>
          </cell>
          <cell r="G2670" t="str">
            <v>REGU5161140</v>
          </cell>
          <cell r="H2670" t="str">
            <v>VNSGN2537401</v>
          </cell>
        </row>
        <row r="2671">
          <cell r="E2671">
            <v>145763013</v>
          </cell>
          <cell r="G2671" t="str">
            <v>EGSU1393830</v>
          </cell>
          <cell r="H2671" t="str">
            <v>EMCXBD6394</v>
          </cell>
        </row>
        <row r="2672">
          <cell r="E2672">
            <v>145763022</v>
          </cell>
        </row>
        <row r="2673">
          <cell r="E2673">
            <v>145763016</v>
          </cell>
        </row>
        <row r="2674">
          <cell r="E2674">
            <v>145763018</v>
          </cell>
          <cell r="G2674" t="str">
            <v>EGSU9428357</v>
          </cell>
          <cell r="H2674" t="str">
            <v>EMCXBD6384</v>
          </cell>
        </row>
        <row r="2675">
          <cell r="E2675">
            <v>145742415</v>
          </cell>
        </row>
        <row r="2676">
          <cell r="E2676">
            <v>145763029</v>
          </cell>
        </row>
        <row r="2677">
          <cell r="E2677">
            <v>145773166</v>
          </cell>
        </row>
        <row r="2678">
          <cell r="E2678">
            <v>145773028</v>
          </cell>
        </row>
        <row r="2679">
          <cell r="E2679">
            <v>145835472</v>
          </cell>
          <cell r="G2679" t="str">
            <v>REGU5143297</v>
          </cell>
          <cell r="H2679" t="str">
            <v>VNSGN2606737</v>
          </cell>
        </row>
        <row r="2680">
          <cell r="E2680">
            <v>145681880</v>
          </cell>
          <cell r="G2680" t="str">
            <v>EITU9209079</v>
          </cell>
          <cell r="H2680" t="str">
            <v>EMCCWC4845</v>
          </cell>
        </row>
        <row r="2681">
          <cell r="E2681">
            <v>145681889</v>
          </cell>
          <cell r="G2681" t="str">
            <v>EGSU1241694</v>
          </cell>
          <cell r="H2681" t="str">
            <v>EMCCWC2485</v>
          </cell>
        </row>
        <row r="2682">
          <cell r="E2682">
            <v>145681897</v>
          </cell>
          <cell r="G2682" t="str">
            <v>EGSU9879751</v>
          </cell>
          <cell r="H2682" t="str">
            <v>EMCXBD7234</v>
          </cell>
        </row>
        <row r="2683">
          <cell r="E2683">
            <v>145831293</v>
          </cell>
          <cell r="G2683" t="str">
            <v>EGSU6091853</v>
          </cell>
          <cell r="H2683" t="str">
            <v>EMCCYV0065</v>
          </cell>
        </row>
        <row r="2684">
          <cell r="E2684">
            <v>145831166</v>
          </cell>
        </row>
        <row r="2685">
          <cell r="E2685">
            <v>145681820</v>
          </cell>
          <cell r="G2685" t="str">
            <v>EGSU6412336</v>
          </cell>
          <cell r="H2685" t="str">
            <v>EMCXBD7294</v>
          </cell>
        </row>
        <row r="2686">
          <cell r="E2686">
            <v>145742412</v>
          </cell>
          <cell r="G2686" t="str">
            <v>EMCU8515308</v>
          </cell>
          <cell r="H2686" t="str">
            <v>EMCCWC2455</v>
          </cell>
        </row>
        <row r="2687">
          <cell r="E2687">
            <v>145526970</v>
          </cell>
          <cell r="G2687" t="str">
            <v>TIIU5198953</v>
          </cell>
          <cell r="H2687" t="str">
            <v>EMCCWC2395</v>
          </cell>
        </row>
        <row r="2688">
          <cell r="E2688">
            <v>145829536</v>
          </cell>
          <cell r="G2688" t="str">
            <v>EGSU1275863</v>
          </cell>
          <cell r="H2688" t="str">
            <v>EMCCYV0785</v>
          </cell>
        </row>
        <row r="2689">
          <cell r="E2689">
            <v>145831663</v>
          </cell>
        </row>
        <row r="2690">
          <cell r="E2690">
            <v>145854129</v>
          </cell>
          <cell r="G2690" t="str">
            <v>EGSU1139511</v>
          </cell>
          <cell r="H2690" t="str">
            <v>EMCCWC1645</v>
          </cell>
        </row>
        <row r="2691">
          <cell r="E2691">
            <v>145854017</v>
          </cell>
          <cell r="G2691" t="str">
            <v>TIIU4971502</v>
          </cell>
          <cell r="H2691" t="str">
            <v>EMCCWC2115</v>
          </cell>
        </row>
        <row r="2692">
          <cell r="E2692">
            <v>145854019</v>
          </cell>
        </row>
        <row r="2693">
          <cell r="E2693">
            <v>145854023</v>
          </cell>
          <cell r="G2693" t="str">
            <v>EGSU6595920</v>
          </cell>
          <cell r="H2693" t="str">
            <v>EMCXBD6824</v>
          </cell>
        </row>
        <row r="2694">
          <cell r="E2694">
            <v>145854032</v>
          </cell>
        </row>
        <row r="2695">
          <cell r="E2695">
            <v>145854035</v>
          </cell>
          <cell r="G2695" t="str">
            <v>TIIU4681102</v>
          </cell>
          <cell r="H2695" t="str">
            <v>EMCCWC1865</v>
          </cell>
        </row>
        <row r="2696">
          <cell r="E2696">
            <v>145854041</v>
          </cell>
        </row>
        <row r="2697">
          <cell r="E2697">
            <v>145605281</v>
          </cell>
          <cell r="G2697" t="str">
            <v>EGSU6103764</v>
          </cell>
          <cell r="H2697" t="str">
            <v>EMCCYU8565</v>
          </cell>
        </row>
        <row r="2698">
          <cell r="E2698">
            <v>145854043</v>
          </cell>
          <cell r="G2698" t="str">
            <v>EITU9541000</v>
          </cell>
          <cell r="H2698" t="str">
            <v>EMCCWC2015</v>
          </cell>
        </row>
        <row r="2699">
          <cell r="E2699">
            <v>145854048</v>
          </cell>
        </row>
        <row r="2700">
          <cell r="E2700">
            <v>145854050</v>
          </cell>
          <cell r="G2700" t="str">
            <v>EGSU6642914</v>
          </cell>
          <cell r="H2700" t="str">
            <v>EMCCWC2405</v>
          </cell>
        </row>
        <row r="2701">
          <cell r="E2701">
            <v>145854054</v>
          </cell>
        </row>
        <row r="2702">
          <cell r="E2702">
            <v>145863199</v>
          </cell>
          <cell r="G2702" t="str">
            <v>TXGU7756600</v>
          </cell>
          <cell r="H2702" t="str">
            <v>EMCCW2445</v>
          </cell>
        </row>
        <row r="2703">
          <cell r="E2703">
            <v>145744814</v>
          </cell>
          <cell r="G2703" t="str">
            <v>EGSU9354043</v>
          </cell>
          <cell r="H2703" t="str">
            <v>EMCCYS6445</v>
          </cell>
        </row>
        <row r="2704">
          <cell r="E2704">
            <v>145744837</v>
          </cell>
          <cell r="G2704" t="str">
            <v>EGSU3329510</v>
          </cell>
          <cell r="H2704" t="str">
            <v>EMCCYS6185</v>
          </cell>
        </row>
        <row r="2705">
          <cell r="E2705">
            <v>145814453</v>
          </cell>
          <cell r="G2705" t="str">
            <v>GCXU6357934</v>
          </cell>
          <cell r="H2705" t="str">
            <v>EMCCWC4995</v>
          </cell>
        </row>
        <row r="2706">
          <cell r="E2706">
            <v>145814460</v>
          </cell>
          <cell r="G2706" t="str">
            <v>GAOU7239873</v>
          </cell>
          <cell r="H2706" t="str">
            <v>EMCXBD6834</v>
          </cell>
        </row>
        <row r="2707">
          <cell r="E2707">
            <v>145776222</v>
          </cell>
          <cell r="G2707" t="str">
            <v>CAAU6888670</v>
          </cell>
          <cell r="H2707" t="str">
            <v>EMCCYS6165</v>
          </cell>
        </row>
        <row r="2708">
          <cell r="E2708">
            <v>145681465</v>
          </cell>
          <cell r="G2708" t="str">
            <v>EGSU2316967</v>
          </cell>
          <cell r="H2708" t="str">
            <v>EMCXBD6274</v>
          </cell>
        </row>
        <row r="2709">
          <cell r="E2709">
            <v>145808301</v>
          </cell>
        </row>
        <row r="2710">
          <cell r="E2710">
            <v>145490302</v>
          </cell>
        </row>
        <row r="2711">
          <cell r="E2711">
            <v>145706728</v>
          </cell>
        </row>
        <row r="2712">
          <cell r="E2712">
            <v>145569096</v>
          </cell>
          <cell r="G2712" t="str">
            <v>EMCU6442692</v>
          </cell>
          <cell r="H2712" t="str">
            <v>EMCXBD5074</v>
          </cell>
        </row>
        <row r="2713">
          <cell r="E2713">
            <v>145808293</v>
          </cell>
        </row>
        <row r="2714">
          <cell r="E2714">
            <v>145826560</v>
          </cell>
        </row>
        <row r="2715">
          <cell r="E2715">
            <v>145569098</v>
          </cell>
          <cell r="G2715" t="str">
            <v>EMCU6303228</v>
          </cell>
          <cell r="H2715" t="str">
            <v>EMCXBD6804</v>
          </cell>
        </row>
        <row r="2716">
          <cell r="E2716">
            <v>145551223</v>
          </cell>
        </row>
        <row r="2717">
          <cell r="E2717">
            <v>145735830</v>
          </cell>
          <cell r="G2717" t="str">
            <v>EGSU2380837</v>
          </cell>
          <cell r="H2717" t="str">
            <v>EMCDBE2635</v>
          </cell>
        </row>
        <row r="2718">
          <cell r="E2718">
            <v>145735836</v>
          </cell>
          <cell r="G2718" t="str">
            <v>EGSU3140492</v>
          </cell>
          <cell r="H2718" t="str">
            <v>EMCDBE5375</v>
          </cell>
        </row>
        <row r="2719">
          <cell r="E2719">
            <v>145800287</v>
          </cell>
          <cell r="G2719" t="str">
            <v>EGSU6509964</v>
          </cell>
          <cell r="H2719" t="str">
            <v>EMCXBE9504</v>
          </cell>
        </row>
        <row r="2720">
          <cell r="E2720">
            <v>145814410</v>
          </cell>
        </row>
        <row r="2721">
          <cell r="E2721">
            <v>145831853</v>
          </cell>
        </row>
        <row r="2722">
          <cell r="E2722">
            <v>145811530</v>
          </cell>
          <cell r="G2722" t="str">
            <v>TXGU7478520</v>
          </cell>
          <cell r="H2722" t="str">
            <v>EMCCYS6745</v>
          </cell>
        </row>
        <row r="2723">
          <cell r="E2723">
            <v>145800304</v>
          </cell>
        </row>
        <row r="2724">
          <cell r="E2724">
            <v>145800503</v>
          </cell>
        </row>
        <row r="2725">
          <cell r="E2725">
            <v>145831891</v>
          </cell>
        </row>
        <row r="2726">
          <cell r="E2726">
            <v>145819304</v>
          </cell>
        </row>
        <row r="2727">
          <cell r="E2727">
            <v>145830186</v>
          </cell>
          <cell r="G2727" t="str">
            <v>TIIU5237957</v>
          </cell>
          <cell r="H2727" t="str">
            <v>EMCCYS6925</v>
          </cell>
        </row>
        <row r="2728">
          <cell r="E2728">
            <v>145829791</v>
          </cell>
        </row>
        <row r="2729">
          <cell r="E2729">
            <v>145814497</v>
          </cell>
          <cell r="G2729" t="str">
            <v>EGSU1312313</v>
          </cell>
          <cell r="H2729" t="str">
            <v>EMCCYS6485</v>
          </cell>
        </row>
        <row r="2730">
          <cell r="E2730">
            <v>145844218</v>
          </cell>
          <cell r="G2730" t="str">
            <v>OOCU0415420</v>
          </cell>
          <cell r="H2730" t="str">
            <v>OOLKUV6247</v>
          </cell>
        </row>
        <row r="2731">
          <cell r="E2731">
            <v>145756621</v>
          </cell>
          <cell r="G2731" t="str">
            <v>CSNU2136212</v>
          </cell>
          <cell r="H2731" t="str">
            <v>OOLKUV6230</v>
          </cell>
        </row>
        <row r="2732">
          <cell r="E2732">
            <v>145801126</v>
          </cell>
        </row>
        <row r="2733">
          <cell r="E2733">
            <v>145793092</v>
          </cell>
          <cell r="G2733" t="str">
            <v>TIIU2486555</v>
          </cell>
          <cell r="H2733" t="str">
            <v>OOLKVE3806</v>
          </cell>
        </row>
        <row r="2734">
          <cell r="E2734">
            <v>145816658</v>
          </cell>
          <cell r="G2734" t="str">
            <v>OOCU8771010</v>
          </cell>
          <cell r="H2734" t="str">
            <v>OOLKVD3754</v>
          </cell>
        </row>
        <row r="2735">
          <cell r="E2735">
            <v>145816670</v>
          </cell>
          <cell r="G2735" t="str">
            <v>CSGU6648080</v>
          </cell>
          <cell r="H2735" t="str">
            <v>OOLKVD3085</v>
          </cell>
        </row>
        <row r="2736">
          <cell r="E2736">
            <v>145816679</v>
          </cell>
        </row>
        <row r="2737">
          <cell r="E2737">
            <v>145854117</v>
          </cell>
          <cell r="G2737" t="str">
            <v>EMCU8592372</v>
          </cell>
          <cell r="H2737" t="str">
            <v>EMCCWC1565</v>
          </cell>
        </row>
        <row r="2738">
          <cell r="E2738">
            <v>145873879</v>
          </cell>
          <cell r="G2738" t="str">
            <v>EGSU6440723</v>
          </cell>
          <cell r="H2738" t="str">
            <v>EMCXBD7034</v>
          </cell>
        </row>
        <row r="2739">
          <cell r="E2739">
            <v>145880539</v>
          </cell>
        </row>
        <row r="2740">
          <cell r="E2740">
            <v>145845923</v>
          </cell>
        </row>
        <row r="2741">
          <cell r="E2741">
            <v>145783869</v>
          </cell>
        </row>
        <row r="2742">
          <cell r="E2742">
            <v>145681672</v>
          </cell>
          <cell r="G2742" t="str">
            <v>CSNU8998847</v>
          </cell>
          <cell r="H2742">
            <v>32705948</v>
          </cell>
        </row>
        <row r="2743">
          <cell r="E2743">
            <v>145681682</v>
          </cell>
        </row>
        <row r="2744">
          <cell r="E2744">
            <v>145762986</v>
          </cell>
          <cell r="G2744" t="str">
            <v>OOCU0621884</v>
          </cell>
          <cell r="H2744">
            <v>32705922</v>
          </cell>
        </row>
        <row r="2745">
          <cell r="E2745">
            <v>145882453</v>
          </cell>
          <cell r="G2745" t="str">
            <v>FFAU6361826</v>
          </cell>
          <cell r="H2745">
            <v>32705987</v>
          </cell>
        </row>
        <row r="2746">
          <cell r="E2746">
            <v>145720502</v>
          </cell>
          <cell r="G2746" t="str">
            <v>OOCU9350470</v>
          </cell>
          <cell r="H2746" t="str">
            <v>OOLKVC2257</v>
          </cell>
        </row>
        <row r="2747">
          <cell r="E2747">
            <v>145667594</v>
          </cell>
        </row>
        <row r="2748">
          <cell r="E2748">
            <v>145726109</v>
          </cell>
          <cell r="G2748" t="str">
            <v>EMCU6256300</v>
          </cell>
          <cell r="H2748" t="str">
            <v>EMCXBD6974</v>
          </cell>
        </row>
        <row r="2749">
          <cell r="E2749">
            <v>145727174</v>
          </cell>
        </row>
        <row r="2750">
          <cell r="E2750">
            <v>145818992</v>
          </cell>
          <cell r="G2750" t="str">
            <v>TRHU5441395</v>
          </cell>
          <cell r="H2750" t="str">
            <v>EMCCYQ9805</v>
          </cell>
        </row>
        <row r="2751">
          <cell r="E2751">
            <v>145720484</v>
          </cell>
          <cell r="G2751" t="str">
            <v>OOCU9750835</v>
          </cell>
          <cell r="H2751" t="str">
            <v>OOLKUY5369</v>
          </cell>
        </row>
        <row r="2752">
          <cell r="E2752">
            <v>145818989</v>
          </cell>
          <cell r="G2752" t="str">
            <v>GCXU6319071</v>
          </cell>
          <cell r="H2752" t="str">
            <v>EMCCYS5725</v>
          </cell>
        </row>
        <row r="2753">
          <cell r="E2753">
            <v>145843937</v>
          </cell>
          <cell r="G2753" t="str">
            <v>MRSU6890850</v>
          </cell>
          <cell r="H2753" t="str">
            <v>ML-VN1274476</v>
          </cell>
        </row>
        <row r="2754">
          <cell r="E2754">
            <v>145843969</v>
          </cell>
          <cell r="G2754" t="str">
            <v>MRSU7295208</v>
          </cell>
          <cell r="H2754" t="str">
            <v>ML-VN1274491</v>
          </cell>
        </row>
        <row r="2755">
          <cell r="E2755">
            <v>145843973</v>
          </cell>
          <cell r="G2755" t="str">
            <v>CAAU8372298</v>
          </cell>
          <cell r="H2755" t="str">
            <v>ML-VN1274454</v>
          </cell>
        </row>
        <row r="2756">
          <cell r="E2756">
            <v>145765469</v>
          </cell>
          <cell r="G2756" t="str">
            <v>CSNU2225006</v>
          </cell>
          <cell r="H2756" t="str">
            <v>OOLKUY5416</v>
          </cell>
        </row>
        <row r="2757">
          <cell r="E2757">
            <v>145817232</v>
          </cell>
        </row>
        <row r="2758">
          <cell r="E2758">
            <v>145817233</v>
          </cell>
        </row>
        <row r="2759">
          <cell r="E2759">
            <v>145844641</v>
          </cell>
        </row>
        <row r="2760">
          <cell r="E2760">
            <v>145817234</v>
          </cell>
        </row>
        <row r="2761">
          <cell r="E2761">
            <v>145817235</v>
          </cell>
        </row>
        <row r="2762">
          <cell r="E2762">
            <v>145852444</v>
          </cell>
          <cell r="G2762" t="str">
            <v>MRSU5219575</v>
          </cell>
          <cell r="H2762" t="str">
            <v>ML-VN1274449</v>
          </cell>
        </row>
        <row r="2763">
          <cell r="E2763">
            <v>145852446</v>
          </cell>
          <cell r="G2763" t="str">
            <v>UETU7845130</v>
          </cell>
          <cell r="H2763" t="str">
            <v>ML-VN1280839</v>
          </cell>
        </row>
        <row r="2764">
          <cell r="E2764">
            <v>145863185</v>
          </cell>
        </row>
        <row r="2765">
          <cell r="E2765">
            <v>145854058</v>
          </cell>
          <cell r="G2765" t="str">
            <v>EGSU9862091</v>
          </cell>
          <cell r="H2765" t="str">
            <v>EMCCWC1525</v>
          </cell>
        </row>
        <row r="2766">
          <cell r="E2766">
            <v>145854064</v>
          </cell>
        </row>
        <row r="2767">
          <cell r="E2767">
            <v>145739136</v>
          </cell>
          <cell r="G2767" t="str">
            <v>OOCU9528181</v>
          </cell>
          <cell r="H2767" t="str">
            <v>OOLKUY5381</v>
          </cell>
        </row>
        <row r="2768">
          <cell r="E2768">
            <v>145854071</v>
          </cell>
          <cell r="G2768" t="str">
            <v>EITU9465614</v>
          </cell>
          <cell r="H2768" t="str">
            <v>EMCCYS6985</v>
          </cell>
        </row>
        <row r="2769">
          <cell r="E2769">
            <v>145854077</v>
          </cell>
        </row>
        <row r="2770">
          <cell r="E2770">
            <v>145854082</v>
          </cell>
          <cell r="G2770" t="str">
            <v>EGSU6636763</v>
          </cell>
          <cell r="H2770" t="str">
            <v>EMCCWC1155</v>
          </cell>
        </row>
        <row r="2771">
          <cell r="E2771">
            <v>145854088</v>
          </cell>
        </row>
        <row r="2772">
          <cell r="E2772">
            <v>145854092</v>
          </cell>
          <cell r="G2772" t="str">
            <v>EMCU9964197</v>
          </cell>
          <cell r="H2772" t="str">
            <v>EMCCWC0985</v>
          </cell>
        </row>
        <row r="2773">
          <cell r="E2773">
            <v>145883395</v>
          </cell>
        </row>
        <row r="2774">
          <cell r="E2774">
            <v>145854105</v>
          </cell>
        </row>
        <row r="2775">
          <cell r="E2775">
            <v>145836492</v>
          </cell>
          <cell r="G2775" t="str">
            <v>FFAU6874161</v>
          </cell>
          <cell r="H2775" t="str">
            <v>VN86871AR</v>
          </cell>
        </row>
        <row r="2776">
          <cell r="E2776">
            <v>145836715</v>
          </cell>
        </row>
        <row r="2777">
          <cell r="E2777">
            <v>145863188</v>
          </cell>
          <cell r="G2777" t="str">
            <v>GAOU7179537</v>
          </cell>
          <cell r="H2777" t="str">
            <v>ML-VN1274502</v>
          </cell>
        </row>
        <row r="2778">
          <cell r="E2778">
            <v>145753458</v>
          </cell>
          <cell r="G2778" t="str">
            <v>TLLU3103478</v>
          </cell>
          <cell r="H2778" t="str">
            <v>OOLKVC0545</v>
          </cell>
        </row>
        <row r="2779">
          <cell r="E2779">
            <v>145756210</v>
          </cell>
        </row>
        <row r="2780">
          <cell r="E2780">
            <v>145793299</v>
          </cell>
          <cell r="G2780" t="str">
            <v>REGU5254449</v>
          </cell>
          <cell r="H2780" t="str">
            <v>VNSGN2537369</v>
          </cell>
        </row>
        <row r="2781">
          <cell r="E2781">
            <v>145735232</v>
          </cell>
        </row>
        <row r="2782">
          <cell r="E2782">
            <v>145727167</v>
          </cell>
        </row>
        <row r="2783">
          <cell r="E2783">
            <v>145744486</v>
          </cell>
          <cell r="G2783" t="str">
            <v>REGU5259266</v>
          </cell>
          <cell r="H2783" t="str">
            <v>VNSGN2539318</v>
          </cell>
        </row>
        <row r="2784">
          <cell r="E2784">
            <v>145524477</v>
          </cell>
          <cell r="G2784" t="str">
            <v>NYKU3765332</v>
          </cell>
          <cell r="H2784" t="str">
            <v>VN23916AP</v>
          </cell>
        </row>
        <row r="2785">
          <cell r="E2785">
            <v>145895604</v>
          </cell>
        </row>
        <row r="2786">
          <cell r="E2786">
            <v>145891492</v>
          </cell>
          <cell r="G2786" t="str">
            <v>ONEU5859464</v>
          </cell>
          <cell r="H2786" t="str">
            <v>VN86718AR</v>
          </cell>
        </row>
        <row r="2787">
          <cell r="E2787">
            <v>145791478</v>
          </cell>
          <cell r="G2787" t="str">
            <v>CAAU9076496</v>
          </cell>
          <cell r="H2787" t="str">
            <v>VNSGN2534238</v>
          </cell>
        </row>
        <row r="2788">
          <cell r="E2788">
            <v>145791482</v>
          </cell>
          <cell r="G2788" t="str">
            <v>CAAU7564444</v>
          </cell>
          <cell r="H2788" t="str">
            <v>VNSGN2539327</v>
          </cell>
        </row>
        <row r="2789">
          <cell r="E2789">
            <v>145819180</v>
          </cell>
          <cell r="G2789" t="str">
            <v>FFAU5987369</v>
          </cell>
          <cell r="H2789" t="str">
            <v>VNSGN2539319</v>
          </cell>
        </row>
        <row r="2790">
          <cell r="E2790">
            <v>145772744</v>
          </cell>
          <cell r="G2790" t="str">
            <v>REGU5266007</v>
          </cell>
          <cell r="H2790" t="str">
            <v>VNSGN2606628</v>
          </cell>
        </row>
        <row r="2791">
          <cell r="E2791">
            <v>145819171</v>
          </cell>
          <cell r="G2791" t="str">
            <v>TGBU8077302</v>
          </cell>
          <cell r="H2791" t="str">
            <v>VNSGN2534231</v>
          </cell>
        </row>
        <row r="2792">
          <cell r="E2792">
            <v>145727158</v>
          </cell>
        </row>
        <row r="2793">
          <cell r="E2793">
            <v>145793308</v>
          </cell>
          <cell r="G2793" t="str">
            <v>TXGU6768988</v>
          </cell>
          <cell r="H2793" t="str">
            <v>VNSGN2534239</v>
          </cell>
        </row>
        <row r="2794">
          <cell r="E2794">
            <v>145843351</v>
          </cell>
        </row>
        <row r="2795">
          <cell r="E2795">
            <v>145836491</v>
          </cell>
        </row>
        <row r="2796">
          <cell r="E2796">
            <v>145800304</v>
          </cell>
          <cell r="G2796" t="str">
            <v>OOLU6971016</v>
          </cell>
          <cell r="H2796" t="str">
            <v>OOLKVD3784</v>
          </cell>
        </row>
        <row r="2797">
          <cell r="E2797">
            <v>145800503</v>
          </cell>
        </row>
        <row r="2798">
          <cell r="E2798">
            <v>145831891</v>
          </cell>
          <cell r="G2798" t="str">
            <v>OOCU9460667</v>
          </cell>
          <cell r="H2798" t="str">
            <v>OOLKVC0495</v>
          </cell>
        </row>
        <row r="2799">
          <cell r="E2799">
            <v>145819304</v>
          </cell>
        </row>
        <row r="2800">
          <cell r="E2800">
            <v>145865859</v>
          </cell>
          <cell r="G2800" t="str">
            <v>CSNU5740972</v>
          </cell>
          <cell r="H2800" t="str">
            <v>OOLKVD2925</v>
          </cell>
        </row>
        <row r="2801">
          <cell r="E2801">
            <v>145831322</v>
          </cell>
        </row>
        <row r="2802">
          <cell r="E2802">
            <v>145782341</v>
          </cell>
          <cell r="G2802" t="str">
            <v>EGSU6309971</v>
          </cell>
          <cell r="H2802" t="str">
            <v>EMCCWC1615</v>
          </cell>
        </row>
        <row r="2803">
          <cell r="E2803">
            <v>145828048</v>
          </cell>
        </row>
        <row r="2804">
          <cell r="E2804">
            <v>145657718</v>
          </cell>
        </row>
        <row r="2805">
          <cell r="E2805">
            <v>145818096</v>
          </cell>
          <cell r="G2805" t="str">
            <v>EGSU3419039</v>
          </cell>
          <cell r="H2805" t="str">
            <v>EMCXBF6884</v>
          </cell>
        </row>
        <row r="2806">
          <cell r="E2806">
            <v>145818749</v>
          </cell>
          <cell r="G2806" t="str">
            <v>TIIU4252860</v>
          </cell>
          <cell r="H2806" t="str">
            <v>EMCXBF6044</v>
          </cell>
        </row>
        <row r="2807">
          <cell r="E2807">
            <v>145818760</v>
          </cell>
          <cell r="G2807" t="str">
            <v>EMCU0019045</v>
          </cell>
          <cell r="H2807" t="str">
            <v>EMCXBF6474</v>
          </cell>
        </row>
        <row r="2808">
          <cell r="E2808">
            <v>145843355</v>
          </cell>
          <cell r="G2808" t="str">
            <v>EGSU1574442</v>
          </cell>
          <cell r="H2808" t="str">
            <v>EMCCWC1535</v>
          </cell>
        </row>
        <row r="2809">
          <cell r="E2809">
            <v>145852648</v>
          </cell>
        </row>
        <row r="2810">
          <cell r="E2810">
            <v>145681767</v>
          </cell>
          <cell r="G2810" t="str">
            <v>OOCU5822243</v>
          </cell>
          <cell r="H2810">
            <v>32707935</v>
          </cell>
        </row>
        <row r="2811">
          <cell r="E2811">
            <v>145681611</v>
          </cell>
        </row>
        <row r="2812">
          <cell r="E2812">
            <v>145681831</v>
          </cell>
          <cell r="G2812" t="str">
            <v>OOCU9773050</v>
          </cell>
          <cell r="H2812">
            <v>32706069</v>
          </cell>
        </row>
        <row r="2813">
          <cell r="E2813">
            <v>145681904</v>
          </cell>
        </row>
        <row r="2814">
          <cell r="E2814">
            <v>145726280</v>
          </cell>
        </row>
        <row r="2815">
          <cell r="E2815">
            <v>145681754</v>
          </cell>
        </row>
        <row r="2816">
          <cell r="E2816">
            <v>145681788</v>
          </cell>
          <cell r="G2816" t="str">
            <v>OOCU9525710</v>
          </cell>
          <cell r="H2816">
            <v>32708003</v>
          </cell>
        </row>
        <row r="2817">
          <cell r="E2817">
            <v>145681798</v>
          </cell>
          <cell r="G2817" t="str">
            <v>OOCU9258595</v>
          </cell>
          <cell r="H2817">
            <v>32708001</v>
          </cell>
        </row>
        <row r="2818">
          <cell r="E2818">
            <v>145706769</v>
          </cell>
          <cell r="G2818" t="str">
            <v>OOCU6316086</v>
          </cell>
          <cell r="H2818">
            <v>32707921</v>
          </cell>
        </row>
        <row r="2819">
          <cell r="E2819">
            <v>145681575</v>
          </cell>
          <cell r="G2819" t="str">
            <v>OOCU9654343</v>
          </cell>
          <cell r="H2819">
            <v>32705994</v>
          </cell>
        </row>
        <row r="2820">
          <cell r="E2820">
            <v>145726200</v>
          </cell>
          <cell r="G2820" t="str">
            <v>OOCU9778940</v>
          </cell>
          <cell r="H2820">
            <v>32667289</v>
          </cell>
        </row>
        <row r="2821">
          <cell r="E2821">
            <v>145744791</v>
          </cell>
          <cell r="G2821" t="str">
            <v>NYKU4636582</v>
          </cell>
          <cell r="H2821" t="str">
            <v>00362</v>
          </cell>
        </row>
        <row r="2822">
          <cell r="E2822">
            <v>145828772</v>
          </cell>
          <cell r="G2822" t="str">
            <v>FFAU7145138</v>
          </cell>
          <cell r="H2822" t="str">
            <v>OOLKVD2970</v>
          </cell>
        </row>
        <row r="2823">
          <cell r="E2823">
            <v>145832025</v>
          </cell>
        </row>
        <row r="2824">
          <cell r="E2824">
            <v>145841071</v>
          </cell>
          <cell r="G2824" t="str">
            <v>CSNU8609539</v>
          </cell>
          <cell r="H2824" t="str">
            <v>OOLKVC0666</v>
          </cell>
        </row>
        <row r="2825">
          <cell r="E2825">
            <v>145831731</v>
          </cell>
        </row>
        <row r="2826">
          <cell r="E2826">
            <v>145829821</v>
          </cell>
          <cell r="G2826" t="str">
            <v>OOCU9752078</v>
          </cell>
          <cell r="H2826" t="str">
            <v>OOLKVC0583</v>
          </cell>
        </row>
        <row r="2827">
          <cell r="E2827">
            <v>145831917</v>
          </cell>
          <cell r="G2827" t="str">
            <v>CSGU6257039</v>
          </cell>
          <cell r="H2827" t="str">
            <v>OOLKVC0625</v>
          </cell>
        </row>
        <row r="2828">
          <cell r="E2828">
            <v>145831961</v>
          </cell>
          <cell r="G2828" t="str">
            <v>CSGU6219065</v>
          </cell>
          <cell r="H2828" t="str">
            <v>OOLKVC0641</v>
          </cell>
        </row>
        <row r="2829">
          <cell r="E2829">
            <v>145831312</v>
          </cell>
          <cell r="G2829" t="str">
            <v>CSNU8976977</v>
          </cell>
          <cell r="H2829" t="str">
            <v>OOLKVC0624</v>
          </cell>
        </row>
        <row r="2830">
          <cell r="E2830">
            <v>145834306</v>
          </cell>
          <cell r="G2830" t="str">
            <v>REGU5240342</v>
          </cell>
          <cell r="H2830" t="str">
            <v>vnsgn2539460</v>
          </cell>
        </row>
        <row r="2831">
          <cell r="E2831">
            <v>145817220</v>
          </cell>
        </row>
        <row r="2832">
          <cell r="E2832">
            <v>145744496</v>
          </cell>
          <cell r="G2832" t="str">
            <v>CAAU7671340</v>
          </cell>
          <cell r="H2832" t="str">
            <v>VNSGN2606625</v>
          </cell>
        </row>
        <row r="2833">
          <cell r="E2833">
            <v>145793315</v>
          </cell>
        </row>
        <row r="2834">
          <cell r="E2834">
            <v>145772769</v>
          </cell>
          <cell r="G2834" t="str">
            <v>REGU5257140</v>
          </cell>
          <cell r="H2834" t="str">
            <v>vnsgn2539474</v>
          </cell>
        </row>
        <row r="2835">
          <cell r="E2835">
            <v>145791483</v>
          </cell>
        </row>
        <row r="2836">
          <cell r="E2836">
            <v>145744489</v>
          </cell>
          <cell r="G2836" t="str">
            <v>TXGU8143855</v>
          </cell>
          <cell r="H2836" t="str">
            <v>VNSGN2534256</v>
          </cell>
        </row>
        <row r="2837">
          <cell r="E2837">
            <v>145772761</v>
          </cell>
          <cell r="G2837" t="str">
            <v>REGU5239249</v>
          </cell>
          <cell r="H2837" t="str">
            <v>VNSGN2534291</v>
          </cell>
        </row>
        <row r="2838">
          <cell r="E2838">
            <v>145791571</v>
          </cell>
          <cell r="G2838" t="str">
            <v>TXGU6766347</v>
          </cell>
          <cell r="H2838" t="str">
            <v>VNSGN2606866</v>
          </cell>
        </row>
        <row r="2839">
          <cell r="E2839">
            <v>145791573</v>
          </cell>
          <cell r="G2839" t="str">
            <v>REGU5255640</v>
          </cell>
          <cell r="H2839" t="str">
            <v>VNSGN2537272</v>
          </cell>
        </row>
        <row r="2840">
          <cell r="E2840">
            <v>145819176</v>
          </cell>
          <cell r="G2840" t="str">
            <v>TXGU6713326</v>
          </cell>
          <cell r="H2840" t="str">
            <v>VNSGN2537288</v>
          </cell>
        </row>
        <row r="2841">
          <cell r="E2841">
            <v>145825614</v>
          </cell>
          <cell r="G2841" t="str">
            <v>CAAU8809310</v>
          </cell>
          <cell r="H2841" t="str">
            <v>VNSGN2539301</v>
          </cell>
        </row>
        <row r="2842">
          <cell r="E2842">
            <v>145686774</v>
          </cell>
          <cell r="G2842" t="str">
            <v>TIIU5935135</v>
          </cell>
          <cell r="H2842">
            <v>32708139</v>
          </cell>
        </row>
        <row r="2843">
          <cell r="E2843">
            <v>145686801</v>
          </cell>
        </row>
        <row r="2844">
          <cell r="E2844">
            <v>145839351</v>
          </cell>
        </row>
        <row r="2845">
          <cell r="E2845">
            <v>145795559</v>
          </cell>
          <cell r="G2845" t="str">
            <v>OOCU9977290</v>
          </cell>
          <cell r="H2845">
            <v>32708065</v>
          </cell>
        </row>
        <row r="2846">
          <cell r="E2846">
            <v>145795619</v>
          </cell>
        </row>
        <row r="2847">
          <cell r="E2847">
            <v>145806592</v>
          </cell>
          <cell r="G2847" t="str">
            <v>OOCU9524062</v>
          </cell>
          <cell r="H2847">
            <v>32708145</v>
          </cell>
        </row>
        <row r="2848">
          <cell r="E2848">
            <v>145806689</v>
          </cell>
        </row>
        <row r="2849">
          <cell r="E2849">
            <v>145753453</v>
          </cell>
          <cell r="G2849" t="str">
            <v>OOCU5869298</v>
          </cell>
          <cell r="H2849">
            <v>32663817</v>
          </cell>
        </row>
        <row r="2850">
          <cell r="E2850">
            <v>145880534</v>
          </cell>
        </row>
        <row r="2851">
          <cell r="E2851">
            <v>145742425</v>
          </cell>
        </row>
        <row r="2852">
          <cell r="E2852">
            <v>145843980</v>
          </cell>
          <cell r="G2852" t="str">
            <v>TRHU6746629</v>
          </cell>
          <cell r="H2852">
            <v>32706011</v>
          </cell>
        </row>
        <row r="2853">
          <cell r="E2853">
            <v>145843908</v>
          </cell>
        </row>
        <row r="2854">
          <cell r="E2854">
            <v>145880553</v>
          </cell>
        </row>
        <row r="2855">
          <cell r="E2855">
            <v>145843913</v>
          </cell>
        </row>
        <row r="2856">
          <cell r="E2856">
            <v>145706743</v>
          </cell>
          <cell r="G2856" t="str">
            <v>OOCU9625807</v>
          </cell>
          <cell r="H2856">
            <v>32665552</v>
          </cell>
        </row>
        <row r="2857">
          <cell r="E2857">
            <v>145853215</v>
          </cell>
        </row>
        <row r="2858">
          <cell r="E2858">
            <v>145853223</v>
          </cell>
        </row>
        <row r="2859">
          <cell r="E2859">
            <v>145853229</v>
          </cell>
        </row>
        <row r="2860">
          <cell r="E2860">
            <v>145853236</v>
          </cell>
        </row>
        <row r="2861">
          <cell r="E2861">
            <v>145881506</v>
          </cell>
          <cell r="G2861" t="str">
            <v>OOCU9654322</v>
          </cell>
          <cell r="H2861">
            <v>32708197</v>
          </cell>
        </row>
        <row r="2862">
          <cell r="E2862">
            <v>145881513</v>
          </cell>
        </row>
        <row r="2863">
          <cell r="E2863">
            <v>145881519</v>
          </cell>
          <cell r="G2863" t="str">
            <v>GCXU5458175</v>
          </cell>
          <cell r="H2863">
            <v>32708232</v>
          </cell>
        </row>
        <row r="2864">
          <cell r="E2864">
            <v>145881523</v>
          </cell>
        </row>
        <row r="2865">
          <cell r="E2865">
            <v>145880563</v>
          </cell>
          <cell r="G2865" t="str">
            <v>CSGU6909610</v>
          </cell>
          <cell r="H2865">
            <v>32708236</v>
          </cell>
        </row>
        <row r="2866">
          <cell r="E2866">
            <v>145891251</v>
          </cell>
        </row>
        <row r="2867">
          <cell r="E2867">
            <v>145863191</v>
          </cell>
        </row>
        <row r="2868">
          <cell r="E2868">
            <v>145892396</v>
          </cell>
          <cell r="G2868" t="str">
            <v>OOCU9439757</v>
          </cell>
          <cell r="H2868">
            <v>32665569</v>
          </cell>
        </row>
        <row r="2869">
          <cell r="E2869">
            <v>145863195</v>
          </cell>
          <cell r="G2869" t="str">
            <v>CSGU6873219</v>
          </cell>
          <cell r="H2869">
            <v>32262763</v>
          </cell>
        </row>
        <row r="2870">
          <cell r="E2870">
            <v>145895601</v>
          </cell>
          <cell r="G2870" t="str">
            <v>TXGU7090869</v>
          </cell>
          <cell r="H2870" t="str">
            <v>EMCXBF7484</v>
          </cell>
        </row>
        <row r="2871">
          <cell r="E2871">
            <v>145881490</v>
          </cell>
          <cell r="G2871" t="str">
            <v>BSIU8433175</v>
          </cell>
          <cell r="H2871">
            <v>32665680</v>
          </cell>
        </row>
        <row r="2872">
          <cell r="E2872">
            <v>145891269</v>
          </cell>
        </row>
        <row r="2873">
          <cell r="E2873">
            <v>145843360</v>
          </cell>
          <cell r="G2873" t="str">
            <v>CSNU8659632</v>
          </cell>
          <cell r="H2873">
            <v>32708101</v>
          </cell>
        </row>
        <row r="2874">
          <cell r="E2874">
            <v>145894941</v>
          </cell>
        </row>
        <row r="2875">
          <cell r="E2875">
            <v>145863191</v>
          </cell>
          <cell r="G2875" t="str">
            <v>TXGU8101675</v>
          </cell>
          <cell r="H2875">
            <v>31338747</v>
          </cell>
        </row>
        <row r="2876">
          <cell r="E2876">
            <v>145852660</v>
          </cell>
          <cell r="G2876" t="str">
            <v>CSNU2803172</v>
          </cell>
          <cell r="H2876">
            <v>32665675</v>
          </cell>
        </row>
        <row r="2877">
          <cell r="E2877">
            <v>145852662</v>
          </cell>
        </row>
        <row r="2878">
          <cell r="E2878">
            <v>145887571</v>
          </cell>
          <cell r="G2878" t="str">
            <v>GCXU6207472</v>
          </cell>
          <cell r="H2878" t="str">
            <v>OOLKVC0636</v>
          </cell>
        </row>
        <row r="2879">
          <cell r="E2879">
            <v>145887577</v>
          </cell>
        </row>
        <row r="2880">
          <cell r="E2880">
            <v>145887723</v>
          </cell>
          <cell r="G2880" t="str">
            <v>FFAU3168990</v>
          </cell>
          <cell r="H2880" t="str">
            <v>OOLKVC0652</v>
          </cell>
        </row>
        <row r="2881">
          <cell r="E2881">
            <v>145887690</v>
          </cell>
        </row>
        <row r="2882">
          <cell r="E2882">
            <v>145894130</v>
          </cell>
        </row>
        <row r="2883">
          <cell r="E2883">
            <v>145894131</v>
          </cell>
        </row>
        <row r="2884">
          <cell r="E2884">
            <v>145897609</v>
          </cell>
        </row>
        <row r="2885">
          <cell r="E2885">
            <v>145690229</v>
          </cell>
          <cell r="G2885" t="str">
            <v>EMCU8749081</v>
          </cell>
          <cell r="H2885" t="str">
            <v>EMCXBD5654</v>
          </cell>
        </row>
        <row r="2886">
          <cell r="E2886">
            <v>145690247</v>
          </cell>
        </row>
        <row r="2887">
          <cell r="E2887">
            <v>145753520</v>
          </cell>
          <cell r="G2887" t="str">
            <v>EGSU6119014</v>
          </cell>
          <cell r="H2887" t="str">
            <v>EMCCWC0465</v>
          </cell>
        </row>
        <row r="2888">
          <cell r="E2888">
            <v>145720973</v>
          </cell>
          <cell r="G2888" t="str">
            <v>TIIU2219991</v>
          </cell>
          <cell r="H2888">
            <v>32665620</v>
          </cell>
        </row>
        <row r="2889">
          <cell r="E2889">
            <v>145810046</v>
          </cell>
        </row>
        <row r="2890">
          <cell r="E2890">
            <v>145753935</v>
          </cell>
        </row>
        <row r="2891">
          <cell r="E2891">
            <v>145731518</v>
          </cell>
          <cell r="G2891" t="str">
            <v>CSNU5521470</v>
          </cell>
          <cell r="H2891">
            <v>32708274</v>
          </cell>
        </row>
        <row r="2892">
          <cell r="E2892">
            <v>145673822</v>
          </cell>
        </row>
        <row r="2893">
          <cell r="E2893">
            <v>145810334</v>
          </cell>
          <cell r="G2893" t="str">
            <v>CSNU8642028</v>
          </cell>
          <cell r="H2893">
            <v>32706043</v>
          </cell>
        </row>
        <row r="2894">
          <cell r="E2894">
            <v>145810574</v>
          </cell>
        </row>
        <row r="2895">
          <cell r="E2895">
            <v>145796363</v>
          </cell>
          <cell r="G2895" t="str">
            <v>FFAU6654803</v>
          </cell>
          <cell r="H2895">
            <v>32708166</v>
          </cell>
        </row>
        <row r="2896">
          <cell r="E2896">
            <v>145806690</v>
          </cell>
        </row>
        <row r="2897">
          <cell r="E2897">
            <v>145831708</v>
          </cell>
          <cell r="G2897" t="str">
            <v>FFAU6627691</v>
          </cell>
          <cell r="H2897">
            <v>32708187</v>
          </cell>
        </row>
        <row r="2898">
          <cell r="E2898">
            <v>145832319</v>
          </cell>
          <cell r="G2898" t="str">
            <v>FFAU6115381</v>
          </cell>
          <cell r="H2898">
            <v>32705920</v>
          </cell>
        </row>
        <row r="2899">
          <cell r="E2899">
            <v>145800384</v>
          </cell>
          <cell r="G2899" t="str">
            <v>TXGU5428237</v>
          </cell>
          <cell r="H2899" t="str">
            <v>VNSGN2606853</v>
          </cell>
        </row>
        <row r="2900">
          <cell r="E2900">
            <v>145894323</v>
          </cell>
          <cell r="G2900" t="str">
            <v>TXGU8075787</v>
          </cell>
          <cell r="H2900" t="str">
            <v>VNSGN2606728</v>
          </cell>
        </row>
        <row r="2901">
          <cell r="E2901">
            <v>145894354</v>
          </cell>
        </row>
        <row r="2902">
          <cell r="E2902">
            <v>145892234</v>
          </cell>
        </row>
        <row r="2903">
          <cell r="E2903">
            <v>145731504</v>
          </cell>
          <cell r="G2903" t="str">
            <v>TXGU5415224</v>
          </cell>
          <cell r="H2903" t="str">
            <v>VNSGN2606855</v>
          </cell>
        </row>
        <row r="2904">
          <cell r="E2904">
            <v>145731511</v>
          </cell>
          <cell r="G2904" t="str">
            <v>REGU5183746</v>
          </cell>
          <cell r="H2904" t="str">
            <v>VNSGN2535176</v>
          </cell>
        </row>
        <row r="2905">
          <cell r="E2905">
            <v>145795516</v>
          </cell>
          <cell r="G2905" t="str">
            <v>REGU5227633</v>
          </cell>
          <cell r="H2905" t="str">
            <v>VNSGN2539306</v>
          </cell>
        </row>
        <row r="2906">
          <cell r="E2906">
            <v>145806643</v>
          </cell>
          <cell r="G2906" t="str">
            <v>REGU5159837</v>
          </cell>
          <cell r="H2906" t="str">
            <v>VNSGN2606813</v>
          </cell>
        </row>
        <row r="2907">
          <cell r="E2907">
            <v>145806636</v>
          </cell>
          <cell r="G2907" t="str">
            <v>REGU5197190</v>
          </cell>
          <cell r="H2907" t="str">
            <v>VNSGN2606899</v>
          </cell>
        </row>
        <row r="2908">
          <cell r="E2908">
            <v>145816640</v>
          </cell>
          <cell r="G2908" t="str">
            <v>REGU5243280</v>
          </cell>
          <cell r="H2908" t="str">
            <v>VNSGN2606614</v>
          </cell>
        </row>
        <row r="2909">
          <cell r="E2909">
            <v>145816651</v>
          </cell>
          <cell r="G2909" t="str">
            <v>TXGU7073286</v>
          </cell>
          <cell r="H2909" t="str">
            <v>VNSGN2535178</v>
          </cell>
        </row>
        <row r="2910">
          <cell r="E2910">
            <v>145825606</v>
          </cell>
          <cell r="G2910" t="str">
            <v>FFAU2679547</v>
          </cell>
          <cell r="H2910" t="str">
            <v>OOLKVC9589</v>
          </cell>
        </row>
        <row r="2911">
          <cell r="E2911">
            <v>145825618</v>
          </cell>
          <cell r="G2911" t="str">
            <v>OOCU7022173</v>
          </cell>
          <cell r="H2911" t="str">
            <v>OOLKVC9630</v>
          </cell>
        </row>
        <row r="2912">
          <cell r="E2912">
            <v>145706793</v>
          </cell>
          <cell r="G2912" t="str">
            <v>REGU5213460</v>
          </cell>
          <cell r="H2912" t="str">
            <v>VNSGN2535179</v>
          </cell>
        </row>
        <row r="2913">
          <cell r="E2913">
            <v>145773033</v>
          </cell>
        </row>
        <row r="2914">
          <cell r="E2914">
            <v>145706798</v>
          </cell>
        </row>
        <row r="2915">
          <cell r="E2915">
            <v>145891279</v>
          </cell>
        </row>
        <row r="2916">
          <cell r="E2916">
            <v>145706820</v>
          </cell>
          <cell r="G2916" t="str">
            <v>REGU5210630</v>
          </cell>
          <cell r="H2916" t="str">
            <v>VNSGN2531198</v>
          </cell>
        </row>
        <row r="2917">
          <cell r="E2917">
            <v>145706832</v>
          </cell>
        </row>
        <row r="2918">
          <cell r="E2918">
            <v>145773067</v>
          </cell>
          <cell r="G2918" t="str">
            <v>CAAU9084315</v>
          </cell>
          <cell r="H2918" t="str">
            <v>VNSGN2535164</v>
          </cell>
        </row>
        <row r="2919">
          <cell r="E2919">
            <v>145706792</v>
          </cell>
        </row>
        <row r="2920">
          <cell r="E2920">
            <v>145880558</v>
          </cell>
        </row>
        <row r="2921">
          <cell r="E2921">
            <v>145891281</v>
          </cell>
        </row>
        <row r="2922">
          <cell r="E2922">
            <v>145681769</v>
          </cell>
          <cell r="G2922" t="str">
            <v>TXGU6906290</v>
          </cell>
          <cell r="H2922" t="str">
            <v>VNSGN2531173</v>
          </cell>
        </row>
        <row r="2923">
          <cell r="E2923">
            <v>145808477</v>
          </cell>
        </row>
        <row r="2924">
          <cell r="E2924">
            <v>145726270</v>
          </cell>
          <cell r="G2924" t="str">
            <v>REGU5180407</v>
          </cell>
          <cell r="H2924" t="str">
            <v>VNSGN2531161</v>
          </cell>
        </row>
        <row r="2925">
          <cell r="E2925">
            <v>145880545</v>
          </cell>
        </row>
        <row r="2926">
          <cell r="E2926">
            <v>145808481</v>
          </cell>
        </row>
        <row r="2927">
          <cell r="E2927">
            <v>145832112</v>
          </cell>
          <cell r="G2927" t="str">
            <v>REGU5190880</v>
          </cell>
          <cell r="H2927" t="str">
            <v>VNSGN2531190</v>
          </cell>
        </row>
        <row r="2928">
          <cell r="E2928">
            <v>145800411</v>
          </cell>
        </row>
        <row r="2929">
          <cell r="E2929">
            <v>145839368</v>
          </cell>
        </row>
        <row r="2930">
          <cell r="E2930">
            <v>145832068</v>
          </cell>
          <cell r="G2930" t="str">
            <v>OOCU9821630</v>
          </cell>
          <cell r="H2930" t="str">
            <v>OOLKVC0522</v>
          </cell>
        </row>
        <row r="2931">
          <cell r="E2931">
            <v>145881500</v>
          </cell>
          <cell r="G2931" t="str">
            <v>EITU9553696</v>
          </cell>
          <cell r="H2931" t="str">
            <v>EMCXBD8414</v>
          </cell>
        </row>
        <row r="2932">
          <cell r="E2932">
            <v>145895724</v>
          </cell>
          <cell r="G2932" t="str">
            <v>EGSU1037166</v>
          </cell>
          <cell r="H2932" t="str">
            <v>EMCXBD7904</v>
          </cell>
        </row>
        <row r="2933">
          <cell r="E2933">
            <v>145895725</v>
          </cell>
          <cell r="G2933" t="str">
            <v>TIIU4036290</v>
          </cell>
          <cell r="H2933" t="str">
            <v>EMCXBG9184</v>
          </cell>
        </row>
        <row r="2934">
          <cell r="E2934">
            <v>145895728</v>
          </cell>
        </row>
        <row r="2935">
          <cell r="E2935">
            <v>145895730</v>
          </cell>
          <cell r="G2935" t="str">
            <v>EGSU1823782</v>
          </cell>
          <cell r="H2935" t="str">
            <v>EMCXBG9114</v>
          </cell>
        </row>
        <row r="2936">
          <cell r="E2936">
            <v>145895732</v>
          </cell>
        </row>
        <row r="2937">
          <cell r="E2937">
            <v>145895734</v>
          </cell>
          <cell r="G2937" t="str">
            <v>EGSU6550000</v>
          </cell>
          <cell r="H2937" t="str">
            <v>EMCXBD7964</v>
          </cell>
        </row>
        <row r="2938">
          <cell r="E2938">
            <v>145895735</v>
          </cell>
        </row>
        <row r="2939">
          <cell r="E2939">
            <v>145895744</v>
          </cell>
          <cell r="G2939" t="str">
            <v>EMCU9919433</v>
          </cell>
          <cell r="H2939" t="str">
            <v>EMCXBD9844</v>
          </cell>
        </row>
        <row r="2940">
          <cell r="E2940">
            <v>145895746</v>
          </cell>
        </row>
        <row r="2941">
          <cell r="E2941">
            <v>145895748</v>
          </cell>
        </row>
        <row r="2942">
          <cell r="E2942">
            <v>145895737</v>
          </cell>
          <cell r="G2942" t="str">
            <v>TGBU4479690</v>
          </cell>
          <cell r="H2942" t="str">
            <v>EMCXBD9964</v>
          </cell>
        </row>
        <row r="2943">
          <cell r="E2943">
            <v>145895739</v>
          </cell>
          <cell r="G2943" t="str">
            <v>TXGU6076824</v>
          </cell>
          <cell r="H2943" t="str">
            <v>EMCXBG9214</v>
          </cell>
        </row>
        <row r="2944">
          <cell r="E2944">
            <v>145825623</v>
          </cell>
          <cell r="G2944" t="str">
            <v>CAAU8809095</v>
          </cell>
          <cell r="H2944" t="str">
            <v>VNSGN2606884</v>
          </cell>
        </row>
        <row r="2945">
          <cell r="E2945">
            <v>145895740</v>
          </cell>
          <cell r="G2945" t="str">
            <v>BSIU8389452</v>
          </cell>
          <cell r="H2945" t="str">
            <v>EMCXBD9904</v>
          </cell>
        </row>
        <row r="2946">
          <cell r="E2946">
            <v>145895750</v>
          </cell>
          <cell r="G2946" t="str">
            <v>EITU9462180</v>
          </cell>
          <cell r="H2946" t="str">
            <v>EMCXBD9484</v>
          </cell>
        </row>
        <row r="2947">
          <cell r="E2947">
            <v>145895753</v>
          </cell>
          <cell r="G2947" t="str">
            <v>EGSU6019247</v>
          </cell>
          <cell r="H2947" t="str">
            <v>EMCXBG9834</v>
          </cell>
        </row>
        <row r="2948">
          <cell r="E2948">
            <v>145843354</v>
          </cell>
          <cell r="G2948" t="str">
            <v>REGU5228408</v>
          </cell>
          <cell r="H2948" t="str">
            <v>VNSGN2606897</v>
          </cell>
        </row>
        <row r="2949">
          <cell r="E2949">
            <v>145895755</v>
          </cell>
          <cell r="G2949" t="str">
            <v>EGSU9199667</v>
          </cell>
          <cell r="H2949" t="str">
            <v>EMCXBD9864</v>
          </cell>
        </row>
        <row r="2950">
          <cell r="E2950">
            <v>145526978</v>
          </cell>
          <cell r="G2950" t="str">
            <v>CAAU6191500</v>
          </cell>
          <cell r="H2950" t="str">
            <v>VNSGN2531184</v>
          </cell>
        </row>
        <row r="2951">
          <cell r="E2951">
            <v>145863182</v>
          </cell>
        </row>
        <row r="2952">
          <cell r="E2952">
            <v>145843893</v>
          </cell>
        </row>
        <row r="2953">
          <cell r="E2953">
            <v>145863174</v>
          </cell>
          <cell r="G2953" t="str">
            <v>REGU5170190</v>
          </cell>
          <cell r="H2953" t="str">
            <v>VNSGN2531117</v>
          </cell>
        </row>
        <row r="2954">
          <cell r="E2954">
            <v>145863178</v>
          </cell>
        </row>
        <row r="2955">
          <cell r="E2955">
            <v>145881494</v>
          </cell>
          <cell r="G2955" t="str">
            <v>REGU5169368</v>
          </cell>
          <cell r="H2955" t="str">
            <v>VNSGN2534209</v>
          </cell>
        </row>
        <row r="2956">
          <cell r="E2956">
            <v>145891275</v>
          </cell>
        </row>
        <row r="2957">
          <cell r="E2957">
            <v>145881528</v>
          </cell>
          <cell r="G2957" t="str">
            <v>CAAU8750356</v>
          </cell>
          <cell r="H2957" t="str">
            <v>VNSGN2531075</v>
          </cell>
        </row>
        <row r="2958">
          <cell r="E2958">
            <v>145891257</v>
          </cell>
        </row>
        <row r="2959">
          <cell r="E2959">
            <v>145881932</v>
          </cell>
          <cell r="G2959" t="str">
            <v>REGU5180285</v>
          </cell>
          <cell r="H2959" t="str">
            <v>VNSGN2531127</v>
          </cell>
        </row>
        <row r="2960">
          <cell r="E2960">
            <v>145891260</v>
          </cell>
        </row>
        <row r="2961">
          <cell r="E2961">
            <v>145781780</v>
          </cell>
          <cell r="G2961" t="str">
            <v>REGU5157433</v>
          </cell>
          <cell r="H2961" t="str">
            <v>VNSGN2531124</v>
          </cell>
        </row>
        <row r="2962">
          <cell r="E2962">
            <v>145874944</v>
          </cell>
          <cell r="G2962" t="str">
            <v>BSIU3122186</v>
          </cell>
          <cell r="H2962" t="str">
            <v>VN23810AP</v>
          </cell>
        </row>
        <row r="2963">
          <cell r="E2963">
            <v>145874975</v>
          </cell>
          <cell r="G2963" t="str">
            <v>BEAU5259579</v>
          </cell>
          <cell r="H2963" t="str">
            <v>VN23758AP</v>
          </cell>
        </row>
        <row r="2964">
          <cell r="E2964">
            <v>145897192</v>
          </cell>
          <cell r="G2964" t="str">
            <v>ONEU1347881</v>
          </cell>
          <cell r="H2964" t="str">
            <v>VN89031AR</v>
          </cell>
        </row>
        <row r="2965">
          <cell r="E2965">
            <v>145834270</v>
          </cell>
          <cell r="G2965" t="str">
            <v>OOCU9553203</v>
          </cell>
          <cell r="H2965">
            <v>32705906</v>
          </cell>
        </row>
        <row r="2966">
          <cell r="E2966">
            <v>145837748</v>
          </cell>
        </row>
        <row r="2967">
          <cell r="E2967">
            <v>145807581</v>
          </cell>
          <cell r="G2967" t="str">
            <v>CSGU6212970</v>
          </cell>
          <cell r="H2967">
            <v>31325761</v>
          </cell>
        </row>
        <row r="2968">
          <cell r="E2968">
            <v>145765698</v>
          </cell>
          <cell r="G2968" t="str">
            <v>TXGU7397860</v>
          </cell>
          <cell r="H2968" t="str">
            <v>EMCCYS7455</v>
          </cell>
        </row>
        <row r="2969">
          <cell r="E2969">
            <v>145765723</v>
          </cell>
        </row>
        <row r="2970">
          <cell r="E2970">
            <v>145765738</v>
          </cell>
          <cell r="G2970" t="str">
            <v>EGSU3853087</v>
          </cell>
          <cell r="H2970" t="str">
            <v>EMCCYS5745</v>
          </cell>
        </row>
        <row r="2971">
          <cell r="E2971">
            <v>145765752</v>
          </cell>
        </row>
        <row r="2972">
          <cell r="E2972">
            <v>145765763</v>
          </cell>
        </row>
        <row r="2973">
          <cell r="E2973">
            <v>145701233</v>
          </cell>
          <cell r="G2973" t="str">
            <v>OOCU6352782</v>
          </cell>
          <cell r="H2973" t="str">
            <v>OOLKVD2900</v>
          </cell>
        </row>
        <row r="2974">
          <cell r="E2974">
            <v>145874829</v>
          </cell>
          <cell r="G2974" t="str">
            <v>ONEU1045433</v>
          </cell>
          <cell r="H2974" t="str">
            <v>VN72592AR</v>
          </cell>
        </row>
        <row r="2975">
          <cell r="E2975">
            <v>145851973</v>
          </cell>
          <cell r="G2975" t="str">
            <v>ONEU5442974</v>
          </cell>
          <cell r="H2975" t="str">
            <v>VN87174AQ</v>
          </cell>
        </row>
        <row r="2976">
          <cell r="E2976">
            <v>145851974</v>
          </cell>
          <cell r="G2976" t="str">
            <v>ONEU5301493</v>
          </cell>
          <cell r="H2976" t="str">
            <v>VN87168AQ</v>
          </cell>
        </row>
        <row r="2977">
          <cell r="E2977">
            <v>145936276</v>
          </cell>
          <cell r="G2977" t="str">
            <v>FFAU6052299</v>
          </cell>
          <cell r="H2977" t="str">
            <v>VN22116AP</v>
          </cell>
        </row>
        <row r="2978">
          <cell r="E2978">
            <v>145897201</v>
          </cell>
          <cell r="G2978" t="str">
            <v>FFAU6825790</v>
          </cell>
          <cell r="H2978" t="str">
            <v>VN22117AP</v>
          </cell>
        </row>
        <row r="2979">
          <cell r="E2979">
            <v>145591214</v>
          </cell>
          <cell r="G2979" t="str">
            <v>CSNU8189539</v>
          </cell>
          <cell r="H2979" t="str">
            <v>OOLKVC9581</v>
          </cell>
        </row>
        <row r="2980">
          <cell r="E2980">
            <v>145667612</v>
          </cell>
        </row>
        <row r="2981">
          <cell r="E2981">
            <v>145591210</v>
          </cell>
          <cell r="G2981" t="str">
            <v>CSGU6589970</v>
          </cell>
          <cell r="H2981" t="str">
            <v>OOLKVA4980</v>
          </cell>
        </row>
        <row r="2982">
          <cell r="E2982">
            <v>145765667</v>
          </cell>
          <cell r="G2982" t="str">
            <v>FTAU2316451</v>
          </cell>
          <cell r="H2982" t="str">
            <v>OOLKMG4888</v>
          </cell>
        </row>
        <row r="2983">
          <cell r="E2983">
            <v>145884929</v>
          </cell>
          <cell r="G2983" t="str">
            <v>OOCU6274653</v>
          </cell>
          <cell r="H2983" t="str">
            <v>OOLKVB4534</v>
          </cell>
        </row>
        <row r="2984">
          <cell r="E2984">
            <v>145900802</v>
          </cell>
          <cell r="G2984" t="str">
            <v>MSBU6606791</v>
          </cell>
          <cell r="H2984" t="str">
            <v>FX45027353</v>
          </cell>
        </row>
        <row r="2985">
          <cell r="E2985">
            <v>145900813</v>
          </cell>
        </row>
        <row r="2986">
          <cell r="E2986">
            <v>145895741</v>
          </cell>
          <cell r="G2986" t="str">
            <v>EGSU1288834</v>
          </cell>
          <cell r="H2986" t="str">
            <v>EMCXBD9644</v>
          </cell>
        </row>
        <row r="2987">
          <cell r="E2987">
            <v>145910079</v>
          </cell>
        </row>
        <row r="2988">
          <cell r="E2988">
            <v>145781772</v>
          </cell>
        </row>
        <row r="2989">
          <cell r="E2989">
            <v>145930807</v>
          </cell>
        </row>
        <row r="2990">
          <cell r="E2990">
            <v>145853333</v>
          </cell>
        </row>
        <row r="2991">
          <cell r="E2991">
            <v>145895717</v>
          </cell>
          <cell r="G2991" t="str">
            <v>EITU9466631</v>
          </cell>
          <cell r="H2991" t="str">
            <v>EMCXBG8894</v>
          </cell>
        </row>
        <row r="2992">
          <cell r="E2992">
            <v>145895719</v>
          </cell>
        </row>
        <row r="2993">
          <cell r="E2993">
            <v>145895721</v>
          </cell>
          <cell r="G2993" t="str">
            <v>EGSU9590563</v>
          </cell>
          <cell r="H2993" t="str">
            <v>EMCXBG9754</v>
          </cell>
        </row>
        <row r="2994">
          <cell r="E2994">
            <v>145891087</v>
          </cell>
          <cell r="G2994" t="str">
            <v>EISU8480930</v>
          </cell>
          <cell r="H2994" t="str">
            <v>EMCCWC5345</v>
          </cell>
        </row>
        <row r="2995">
          <cell r="E2995">
            <v>145891267</v>
          </cell>
        </row>
        <row r="2996">
          <cell r="E2996">
            <v>145843987</v>
          </cell>
          <cell r="G2996" t="str">
            <v>EGSU1135141</v>
          </cell>
          <cell r="H2996" t="str">
            <v>EMCXBD8794</v>
          </cell>
        </row>
        <row r="2997">
          <cell r="E2997">
            <v>145844064</v>
          </cell>
          <cell r="G2997" t="str">
            <v>EGSU1353816</v>
          </cell>
          <cell r="H2997" t="str">
            <v>EMCXBD9624</v>
          </cell>
        </row>
        <row r="2998">
          <cell r="E2998">
            <v>145844086</v>
          </cell>
          <cell r="G2998" t="str">
            <v>EGSU6273539</v>
          </cell>
          <cell r="H2998" t="str">
            <v>EMCXBD9164</v>
          </cell>
        </row>
        <row r="2999">
          <cell r="E2999">
            <v>145853316</v>
          </cell>
          <cell r="G2999" t="str">
            <v>EGSU6228036</v>
          </cell>
          <cell r="H2999" t="str">
            <v>EMCCYR8325</v>
          </cell>
        </row>
        <row r="3000">
          <cell r="E3000">
            <v>145853323</v>
          </cell>
          <cell r="G3000" t="str">
            <v>EGSU1137801</v>
          </cell>
          <cell r="H3000" t="str">
            <v>EMCXBG9634</v>
          </cell>
        </row>
        <row r="3001">
          <cell r="E3001">
            <v>145853329</v>
          </cell>
          <cell r="G3001" t="str">
            <v>EGSU1684049</v>
          </cell>
          <cell r="H3001" t="str">
            <v>EMCXBG9684</v>
          </cell>
        </row>
        <row r="3002">
          <cell r="E3002">
            <v>145742469</v>
          </cell>
          <cell r="G3002" t="str">
            <v>EGSU1746006</v>
          </cell>
          <cell r="H3002" t="str">
            <v>EMCXBG8384</v>
          </cell>
        </row>
        <row r="3003">
          <cell r="E3003">
            <v>145841055</v>
          </cell>
          <cell r="G3003" t="str">
            <v>EGSU1428670</v>
          </cell>
          <cell r="H3003" t="str">
            <v>EMCCYQ8855</v>
          </cell>
        </row>
        <row r="3004">
          <cell r="E3004">
            <v>145841160</v>
          </cell>
        </row>
        <row r="3005">
          <cell r="E3005">
            <v>145891397</v>
          </cell>
          <cell r="G3005" t="str">
            <v>EGSU1940897</v>
          </cell>
          <cell r="H3005" t="str">
            <v>EMCXBD9134</v>
          </cell>
        </row>
        <row r="3006">
          <cell r="E3006">
            <v>145830224</v>
          </cell>
        </row>
        <row r="3007">
          <cell r="E3007">
            <v>145831343</v>
          </cell>
          <cell r="G3007" t="str">
            <v>EGSU9918333</v>
          </cell>
          <cell r="H3007" t="str">
            <v>EMCXBG9334</v>
          </cell>
        </row>
        <row r="3008">
          <cell r="E3008">
            <v>145831373</v>
          </cell>
          <cell r="G3008" t="str">
            <v>EGSU9904710</v>
          </cell>
          <cell r="H3008" t="str">
            <v>EMCXBD8934</v>
          </cell>
        </row>
        <row r="3009">
          <cell r="E3009">
            <v>145829194</v>
          </cell>
          <cell r="G3009" t="str">
            <v>EGSU1064407</v>
          </cell>
          <cell r="H3009" t="str">
            <v>EMCCYR7755</v>
          </cell>
        </row>
        <row r="3010">
          <cell r="E3010">
            <v>145831384</v>
          </cell>
        </row>
        <row r="3011">
          <cell r="E3011">
            <v>145832085</v>
          </cell>
          <cell r="G3011" t="str">
            <v>EGSU1363373</v>
          </cell>
          <cell r="H3011" t="str">
            <v>EMCXBG8744</v>
          </cell>
        </row>
        <row r="3012">
          <cell r="E3012">
            <v>145912884</v>
          </cell>
          <cell r="G3012" t="str">
            <v>OOCU0461220</v>
          </cell>
          <cell r="H3012" t="str">
            <v>OOLKVF8433</v>
          </cell>
        </row>
        <row r="3013">
          <cell r="E3013">
            <v>145865785</v>
          </cell>
          <cell r="G3013"/>
          <cell r="H3013"/>
        </row>
        <row r="3014">
          <cell r="E3014">
            <v>145832319</v>
          </cell>
          <cell r="G3014" t="str">
            <v>OOCU6306241</v>
          </cell>
          <cell r="H3014" t="str">
            <v>OOLKVE0568</v>
          </cell>
        </row>
        <row r="3015">
          <cell r="E3015">
            <v>145806602</v>
          </cell>
          <cell r="G3015" t="str">
            <v>EITU9460340</v>
          </cell>
          <cell r="H3015" t="str">
            <v>EMCCYS7105</v>
          </cell>
        </row>
        <row r="3016">
          <cell r="E3016">
            <v>145806608</v>
          </cell>
          <cell r="G3016" t="str">
            <v>EGSU6058942</v>
          </cell>
          <cell r="H3016" t="str">
            <v>EMCXBG1724</v>
          </cell>
        </row>
        <row r="3017">
          <cell r="E3017">
            <v>145897285</v>
          </cell>
          <cell r="G3017" t="str">
            <v>EGSU9851836</v>
          </cell>
          <cell r="H3017" t="str">
            <v>EMCCYS1825</v>
          </cell>
        </row>
        <row r="3018">
          <cell r="E3018">
            <v>145843828</v>
          </cell>
          <cell r="G3018"/>
          <cell r="H3018"/>
        </row>
        <row r="3019">
          <cell r="E3019">
            <v>145742471</v>
          </cell>
          <cell r="G3019" t="str">
            <v>EGSU1175993</v>
          </cell>
          <cell r="H3019" t="str">
            <v>EMCXBG9934</v>
          </cell>
        </row>
        <row r="3020">
          <cell r="E3020">
            <v>145781765</v>
          </cell>
          <cell r="G3020" t="str">
            <v>TXGU8186775</v>
          </cell>
          <cell r="H3020" t="str">
            <v>EMCXBG7914</v>
          </cell>
        </row>
        <row r="3021">
          <cell r="E3021">
            <v>145895600</v>
          </cell>
          <cell r="G3021" t="str">
            <v>EGSU1662100</v>
          </cell>
          <cell r="H3021" t="str">
            <v>EMCXBG0774</v>
          </cell>
        </row>
        <row r="3022">
          <cell r="E3022">
            <v>145863816</v>
          </cell>
          <cell r="G3022"/>
          <cell r="H3022"/>
        </row>
        <row r="3023">
          <cell r="E3023">
            <v>145763943</v>
          </cell>
          <cell r="G3023" t="str">
            <v>TXGU7441829</v>
          </cell>
          <cell r="H3023" t="str">
            <v>EMCXBD8744</v>
          </cell>
        </row>
        <row r="3024">
          <cell r="E3024">
            <v>145763956</v>
          </cell>
          <cell r="G3024" t="str">
            <v>EGSU1538044</v>
          </cell>
          <cell r="H3024" t="str">
            <v>EMCXBF6594</v>
          </cell>
        </row>
        <row r="3025">
          <cell r="E3025">
            <v>145763961</v>
          </cell>
          <cell r="G3025" t="str">
            <v>EGSU9458475</v>
          </cell>
          <cell r="H3025" t="str">
            <v>EMCXBF7324</v>
          </cell>
        </row>
        <row r="3026">
          <cell r="E3026">
            <v>145764004</v>
          </cell>
          <cell r="G3026" t="str">
            <v>TXGU7768792</v>
          </cell>
          <cell r="H3026" t="str">
            <v>EMCXBD8214</v>
          </cell>
        </row>
        <row r="3027">
          <cell r="E3027">
            <v>145764008</v>
          </cell>
          <cell r="G3027" t="str">
            <v>EITU3302883</v>
          </cell>
          <cell r="H3027" t="str">
            <v>EMCXBF7374</v>
          </cell>
        </row>
        <row r="3028">
          <cell r="E3028">
            <v>145763032</v>
          </cell>
          <cell r="G3028" t="str">
            <v>EGSU9948750</v>
          </cell>
          <cell r="H3028" t="str">
            <v>EMCXBD9174</v>
          </cell>
        </row>
        <row r="3029">
          <cell r="E3029">
            <v>145853169</v>
          </cell>
          <cell r="G3029"/>
          <cell r="H3029"/>
        </row>
        <row r="3030">
          <cell r="E3030">
            <v>145763036</v>
          </cell>
          <cell r="G3030"/>
          <cell r="H3030"/>
        </row>
        <row r="3031">
          <cell r="E3031">
            <v>145772650</v>
          </cell>
          <cell r="G3031" t="str">
            <v>EGSU1940897</v>
          </cell>
          <cell r="H3031" t="str">
            <v>EMCXBD9134</v>
          </cell>
        </row>
        <row r="3032">
          <cell r="E3032">
            <v>145772646</v>
          </cell>
          <cell r="G3032"/>
          <cell r="H3032"/>
        </row>
        <row r="3033">
          <cell r="E3033">
            <v>145843356</v>
          </cell>
          <cell r="G3033"/>
          <cell r="H3033"/>
        </row>
        <row r="3034">
          <cell r="E3034">
            <v>145782988</v>
          </cell>
          <cell r="G3034"/>
          <cell r="H3034"/>
        </row>
        <row r="3035">
          <cell r="E3035">
            <v>145727187</v>
          </cell>
          <cell r="G3035"/>
          <cell r="H3035"/>
        </row>
        <row r="3036">
          <cell r="E3036">
            <v>145490311</v>
          </cell>
          <cell r="G3036" t="str">
            <v>EGSU3778846</v>
          </cell>
          <cell r="H3036" t="str">
            <v>EMCXBD7614</v>
          </cell>
        </row>
        <row r="3037">
          <cell r="E3037">
            <v>145735813</v>
          </cell>
          <cell r="G3037" t="str">
            <v>EGSU9549338</v>
          </cell>
          <cell r="H3037" t="str">
            <v>EMCXBG9174</v>
          </cell>
        </row>
        <row r="3038">
          <cell r="E3038">
            <v>145735807</v>
          </cell>
          <cell r="G3038"/>
          <cell r="H3038"/>
        </row>
        <row r="3039">
          <cell r="E3039">
            <v>145863819</v>
          </cell>
          <cell r="G3039" t="str">
            <v>EMCU6223544</v>
          </cell>
          <cell r="H3039" t="str">
            <v>EMCDBA7955</v>
          </cell>
        </row>
        <row r="3040">
          <cell r="E3040">
            <v>145791503</v>
          </cell>
          <cell r="G3040" t="str">
            <v>EITU3143919</v>
          </cell>
          <cell r="H3040" t="str">
            <v>EMCDBE7195</v>
          </cell>
        </row>
        <row r="3041">
          <cell r="E3041">
            <v>145490314</v>
          </cell>
          <cell r="G3041"/>
          <cell r="H3041"/>
        </row>
        <row r="3042">
          <cell r="E3042">
            <v>145882732</v>
          </cell>
          <cell r="G3042" t="str">
            <v>EGHU3808058</v>
          </cell>
          <cell r="H3042" t="str">
            <v>EMCDBA9825</v>
          </cell>
        </row>
        <row r="3043">
          <cell r="E3043">
            <v>145882739</v>
          </cell>
          <cell r="G3043"/>
          <cell r="H3043"/>
        </row>
        <row r="3044">
          <cell r="E3044">
            <v>145681553</v>
          </cell>
          <cell r="G3044" t="str">
            <v>EGSU2396073</v>
          </cell>
          <cell r="H3044" t="str">
            <v>EMCXBD7714</v>
          </cell>
        </row>
        <row r="3045">
          <cell r="E3045">
            <v>145831384</v>
          </cell>
          <cell r="G3045" t="str">
            <v>EGSU6094030</v>
          </cell>
          <cell r="H3045" t="str">
            <v>EMCCYS1105</v>
          </cell>
        </row>
        <row r="3046">
          <cell r="E3046">
            <v>145852006</v>
          </cell>
          <cell r="G3046" t="str">
            <v>TXGU7720248</v>
          </cell>
          <cell r="H3046" t="str">
            <v>EMCCYQ0415</v>
          </cell>
        </row>
        <row r="3047">
          <cell r="E3047">
            <v>145852009</v>
          </cell>
          <cell r="G3047" t="str">
            <v> </v>
          </cell>
          <cell r="H3047" t="str">
            <v> </v>
          </cell>
        </row>
        <row r="3048">
          <cell r="E3048">
            <v>145854072</v>
          </cell>
          <cell r="G3048" t="str">
            <v>REGU1299743</v>
          </cell>
          <cell r="H3048" t="str">
            <v>VNSGN2531088</v>
          </cell>
        </row>
        <row r="3049">
          <cell r="E3049">
            <v>145890585</v>
          </cell>
          <cell r="G3049"/>
          <cell r="H3049"/>
        </row>
        <row r="3050">
          <cell r="E3050">
            <v>145887739</v>
          </cell>
          <cell r="G3050" t="str">
            <v>CSNU6693812</v>
          </cell>
          <cell r="H3050" t="str">
            <v>OOLKVD3711</v>
          </cell>
        </row>
        <row r="3051">
          <cell r="E3051">
            <v>145891482</v>
          </cell>
          <cell r="G3051"/>
          <cell r="H3051"/>
        </row>
        <row r="3052">
          <cell r="E3052">
            <v>145681560</v>
          </cell>
          <cell r="G3052" t="str">
            <v>EGSU3846278</v>
          </cell>
          <cell r="H3052" t="str">
            <v>EMCXBD9014</v>
          </cell>
        </row>
        <row r="3053">
          <cell r="E3053">
            <v>145725996</v>
          </cell>
          <cell r="G3053" t="str">
            <v>TIIU2181319</v>
          </cell>
          <cell r="H3053">
            <v>32708875</v>
          </cell>
        </row>
        <row r="3054">
          <cell r="E3054">
            <v>145639965</v>
          </cell>
          <cell r="G3054"/>
          <cell r="H3054"/>
        </row>
        <row r="3055">
          <cell r="E3055">
            <v>145912960</v>
          </cell>
          <cell r="G3055" t="str">
            <v>EGHU8419573</v>
          </cell>
          <cell r="H3055" t="str">
            <v>EMCXBG2084</v>
          </cell>
        </row>
        <row r="3056">
          <cell r="E3056">
            <v>145818999</v>
          </cell>
          <cell r="G3056"/>
          <cell r="H3056"/>
        </row>
        <row r="3057">
          <cell r="E3057">
            <v>145791500</v>
          </cell>
          <cell r="G3057" t="str">
            <v>EGSU2021380</v>
          </cell>
          <cell r="H3057" t="str">
            <v>EMCXBD7754</v>
          </cell>
        </row>
        <row r="3058">
          <cell r="E3058">
            <v>145819010</v>
          </cell>
          <cell r="G3058" t="str">
            <v> </v>
          </cell>
          <cell r="H3058" t="str">
            <v> </v>
          </cell>
        </row>
        <row r="3059">
          <cell r="E3059">
            <v>145791502</v>
          </cell>
          <cell r="G3059" t="str">
            <v>EGSU3696542</v>
          </cell>
          <cell r="H3059" t="str">
            <v>EMCXBD9034</v>
          </cell>
        </row>
        <row r="3060">
          <cell r="E3060">
            <v>145881713</v>
          </cell>
          <cell r="G3060" t="str">
            <v>EGSU3186425</v>
          </cell>
          <cell r="H3060" t="str">
            <v>EMCDCZ7405</v>
          </cell>
        </row>
        <row r="3061">
          <cell r="E3061">
            <v>145881718</v>
          </cell>
          <cell r="G3061" t="str">
            <v>EGSU3207180</v>
          </cell>
          <cell r="H3061" t="str">
            <v>EMCDCZ6985</v>
          </cell>
        </row>
        <row r="3062">
          <cell r="E3062">
            <v>145865910</v>
          </cell>
          <cell r="G3062" t="str">
            <v>OOCU5891814</v>
          </cell>
          <cell r="H3062" t="str">
            <v>OOLKVD3828</v>
          </cell>
        </row>
        <row r="3063">
          <cell r="E3063">
            <v>145910094</v>
          </cell>
          <cell r="G3063"/>
          <cell r="H3063"/>
        </row>
        <row r="3064">
          <cell r="E3064">
            <v>145826584</v>
          </cell>
          <cell r="G3064" t="str">
            <v>EGSU3284036</v>
          </cell>
          <cell r="H3064" t="str">
            <v>EMCDBE6035</v>
          </cell>
        </row>
        <row r="3065">
          <cell r="E3065">
            <v>145763093</v>
          </cell>
          <cell r="G3065" t="str">
            <v>TRHU6286523</v>
          </cell>
          <cell r="H3065" t="str">
            <v>EMCXBG0534</v>
          </cell>
        </row>
        <row r="3066">
          <cell r="E3066">
            <v>145791281</v>
          </cell>
          <cell r="G3066" t="str">
            <v>EGSU9826047</v>
          </cell>
          <cell r="H3066" t="str">
            <v>EMCXBG0864</v>
          </cell>
        </row>
        <row r="3067">
          <cell r="E3067">
            <v>145791294</v>
          </cell>
          <cell r="G3067" t="str">
            <v>EITU9467052</v>
          </cell>
          <cell r="H3067" t="str">
            <v>EMCXBF2794</v>
          </cell>
        </row>
        <row r="3068">
          <cell r="E3068">
            <v>145881663</v>
          </cell>
          <cell r="G3068" t="str">
            <v>OOCU8399304</v>
          </cell>
          <cell r="H3068" t="str">
            <v>OOLKUZ0716</v>
          </cell>
        </row>
        <row r="3069">
          <cell r="E3069">
            <v>145832194</v>
          </cell>
          <cell r="G3069"/>
          <cell r="H3069"/>
        </row>
        <row r="3070">
          <cell r="E3070">
            <v>145831418</v>
          </cell>
          <cell r="G3070" t="str">
            <v>TIIU5001468</v>
          </cell>
          <cell r="H3070" t="str">
            <v>OOLKVB7556</v>
          </cell>
        </row>
        <row r="3071">
          <cell r="E3071">
            <v>145827406</v>
          </cell>
          <cell r="G3071" t="str">
            <v>REGU5168567</v>
          </cell>
          <cell r="H3071" t="str">
            <v>VNSGN2539328</v>
          </cell>
        </row>
        <row r="3072">
          <cell r="E3072">
            <v>145540442</v>
          </cell>
          <cell r="G3072"/>
          <cell r="H3072"/>
        </row>
        <row r="3073">
          <cell r="E3073">
            <v>145852009</v>
          </cell>
          <cell r="G3073" t="str">
            <v>CSNU6820563</v>
          </cell>
          <cell r="H3073" t="str">
            <v>OOLKVA0933</v>
          </cell>
        </row>
        <row r="3074">
          <cell r="E3074">
            <v>145852012</v>
          </cell>
          <cell r="G3074" t="str">
            <v>OOCU9282349</v>
          </cell>
          <cell r="H3074" t="str">
            <v>OOLKVB7687</v>
          </cell>
        </row>
        <row r="3075">
          <cell r="E3075">
            <v>145852013</v>
          </cell>
          <cell r="G3075" t="str">
            <v>OOCU6276677</v>
          </cell>
          <cell r="H3075" t="str">
            <v>OOLKVB7649</v>
          </cell>
        </row>
        <row r="3076">
          <cell r="E3076">
            <v>145843979</v>
          </cell>
          <cell r="G3076" t="str">
            <v>REGU5258418</v>
          </cell>
          <cell r="H3076" t="str">
            <v>VNSGN2539469</v>
          </cell>
        </row>
        <row r="3077">
          <cell r="E3077">
            <v>145852014</v>
          </cell>
          <cell r="G3077" t="str">
            <v>CSNU8019281</v>
          </cell>
          <cell r="H3077" t="str">
            <v>OOLKVB7604</v>
          </cell>
        </row>
        <row r="3078">
          <cell r="E3078">
            <v>145831425</v>
          </cell>
          <cell r="G3078" t="str">
            <v>OOCU9490276</v>
          </cell>
          <cell r="H3078" t="str">
            <v>OOLKVB7625</v>
          </cell>
        </row>
        <row r="3079">
          <cell r="E3079">
            <v>145829404</v>
          </cell>
          <cell r="G3079" t="str">
            <v>OOCU9541239</v>
          </cell>
          <cell r="H3079" t="str">
            <v>OOLKVB7643</v>
          </cell>
        </row>
        <row r="3080">
          <cell r="E3080">
            <v>145891523</v>
          </cell>
          <cell r="G3080" t="str">
            <v>FFAU2818658</v>
          </cell>
          <cell r="H3080" t="str">
            <v>OOLKVD3712</v>
          </cell>
        </row>
        <row r="3081">
          <cell r="E3081">
            <v>145890632</v>
          </cell>
          <cell r="G3081" t="str">
            <v>NYKU3890930</v>
          </cell>
          <cell r="H3081" t="str">
            <v>VN22828AP</v>
          </cell>
        </row>
        <row r="3082">
          <cell r="E3082">
            <v>145725993</v>
          </cell>
          <cell r="G3082" t="str">
            <v>CSGU6574270</v>
          </cell>
          <cell r="H3082">
            <v>31338728</v>
          </cell>
        </row>
        <row r="3083">
          <cell r="E3083">
            <v>145706827</v>
          </cell>
          <cell r="G3083" t="str">
            <v>CSNU5576940</v>
          </cell>
          <cell r="H3083">
            <v>32216770</v>
          </cell>
        </row>
        <row r="3084">
          <cell r="E3084">
            <v>145735904</v>
          </cell>
          <cell r="G3084"/>
          <cell r="H3084"/>
        </row>
        <row r="3085">
          <cell r="E3085">
            <v>145899831</v>
          </cell>
          <cell r="G3085"/>
          <cell r="H3085"/>
        </row>
        <row r="3086">
          <cell r="E3086">
            <v>145836364</v>
          </cell>
          <cell r="G3086" t="str">
            <v>TIIU6289981</v>
          </cell>
          <cell r="H3086">
            <v>32216790</v>
          </cell>
        </row>
        <row r="3087">
          <cell r="E3087">
            <v>145844101</v>
          </cell>
          <cell r="G3087"/>
          <cell r="H3087"/>
        </row>
        <row r="3088">
          <cell r="E3088">
            <v>145742448</v>
          </cell>
          <cell r="G3088"/>
          <cell r="H3088"/>
        </row>
        <row r="3089">
          <cell r="E3089">
            <v>145835423</v>
          </cell>
          <cell r="G3089" t="str">
            <v>TIIU5416736</v>
          </cell>
          <cell r="H3089">
            <v>32216800</v>
          </cell>
        </row>
        <row r="3090">
          <cell r="E3090">
            <v>145835433</v>
          </cell>
          <cell r="G3090"/>
          <cell r="H3090"/>
        </row>
        <row r="3091">
          <cell r="E3091">
            <v>145793311</v>
          </cell>
          <cell r="G3091" t="str">
            <v>REGU5247964</v>
          </cell>
          <cell r="H3091" t="str">
            <v>VNSGN2539331</v>
          </cell>
        </row>
        <row r="3092">
          <cell r="E3092">
            <v>145862419</v>
          </cell>
          <cell r="G3092"/>
          <cell r="H3092"/>
        </row>
        <row r="3093">
          <cell r="E3093">
            <v>145852959</v>
          </cell>
          <cell r="G3093"/>
          <cell r="H3093"/>
        </row>
        <row r="3094">
          <cell r="E3094">
            <v>145852644</v>
          </cell>
          <cell r="G3094"/>
          <cell r="H3094"/>
        </row>
        <row r="3095">
          <cell r="E3095">
            <v>145819006</v>
          </cell>
          <cell r="G3095" t="str">
            <v>EGSU6501834</v>
          </cell>
          <cell r="H3095" t="str">
            <v>EMCXBF3754</v>
          </cell>
        </row>
        <row r="3096">
          <cell r="E3096">
            <v>145912887</v>
          </cell>
          <cell r="G3096"/>
          <cell r="H3096"/>
        </row>
        <row r="3097">
          <cell r="E3097">
            <v>145837935</v>
          </cell>
          <cell r="G3097"/>
          <cell r="H3097"/>
        </row>
        <row r="3098">
          <cell r="E3098">
            <v>145819010</v>
          </cell>
          <cell r="G3098" t="str">
            <v>EGSU6159104</v>
          </cell>
          <cell r="H3098" t="str">
            <v>EMCXBF4224</v>
          </cell>
        </row>
        <row r="3099">
          <cell r="E3099">
            <v>145843924</v>
          </cell>
          <cell r="G3099" t="str">
            <v>EGSU9315772</v>
          </cell>
          <cell r="H3099" t="str">
            <v>EMCXBF3134</v>
          </cell>
        </row>
        <row r="3100">
          <cell r="E3100">
            <v>145772650</v>
          </cell>
          <cell r="G3100" t="str">
            <v>EGSU1417839</v>
          </cell>
          <cell r="H3100" t="str">
            <v>EMCXBF3694</v>
          </cell>
        </row>
        <row r="3101">
          <cell r="E3101">
            <v>145772646</v>
          </cell>
          <cell r="G3101"/>
          <cell r="H3101"/>
        </row>
        <row r="3102">
          <cell r="E3102">
            <v>145843356</v>
          </cell>
          <cell r="G3102"/>
          <cell r="H3102"/>
        </row>
        <row r="3103">
          <cell r="E3103">
            <v>145782988</v>
          </cell>
          <cell r="G3103"/>
          <cell r="H3103"/>
        </row>
        <row r="3104">
          <cell r="E3104">
            <v>145727187</v>
          </cell>
          <cell r="G3104"/>
          <cell r="H3104"/>
        </row>
        <row r="3105">
          <cell r="E3105">
            <v>145843930</v>
          </cell>
          <cell r="G3105" t="str">
            <v>TIIU4623981</v>
          </cell>
          <cell r="H3105" t="str">
            <v>EMCXBF4364</v>
          </cell>
        </row>
        <row r="3106">
          <cell r="E3106">
            <v>145843935</v>
          </cell>
          <cell r="G3106" t="str">
            <v>EMCU1851569</v>
          </cell>
          <cell r="H3106" t="str">
            <v>EMCXBF3804</v>
          </cell>
        </row>
        <row r="3107">
          <cell r="E3107">
            <v>145843942</v>
          </cell>
          <cell r="G3107" t="str">
            <v>EITU3323443</v>
          </cell>
          <cell r="H3107" t="str">
            <v>EMCDBA9445</v>
          </cell>
        </row>
        <row r="3108">
          <cell r="E3108">
            <v>145791321</v>
          </cell>
          <cell r="G3108" t="str">
            <v>EGSU6103770</v>
          </cell>
          <cell r="H3108" t="str">
            <v>EMCXBF2504</v>
          </cell>
        </row>
        <row r="3109">
          <cell r="E3109">
            <v>145817224</v>
          </cell>
          <cell r="G3109" t="str">
            <v>EGSU6455385</v>
          </cell>
          <cell r="H3109" t="str">
            <v>EMCXBF3614</v>
          </cell>
        </row>
        <row r="3110">
          <cell r="E3110">
            <v>145827167</v>
          </cell>
          <cell r="G3110" t="str">
            <v>EGSU6555661</v>
          </cell>
          <cell r="H3110" t="str">
            <v>EMCXBF3354</v>
          </cell>
        </row>
        <row r="3111">
          <cell r="E3111">
            <v>145727541</v>
          </cell>
          <cell r="G3111" t="str">
            <v>EGSU1493269</v>
          </cell>
          <cell r="H3111" t="str">
            <v>EMCXBF4234</v>
          </cell>
        </row>
        <row r="3112">
          <cell r="E3112">
            <v>145827164</v>
          </cell>
          <cell r="G3112" t="str">
            <v>EMCU6438100</v>
          </cell>
          <cell r="H3112" t="str">
            <v>EMCDBA7775</v>
          </cell>
        </row>
        <row r="3113">
          <cell r="E3113">
            <v>145832212</v>
          </cell>
          <cell r="G3113" t="str">
            <v>OOCU8659593</v>
          </cell>
          <cell r="H3113" t="str">
            <v>OOLKVB7571</v>
          </cell>
        </row>
        <row r="3114">
          <cell r="E3114">
            <v>145967048</v>
          </cell>
          <cell r="G3114"/>
          <cell r="H3114"/>
        </row>
        <row r="3115">
          <cell r="E3115">
            <v>145850833</v>
          </cell>
          <cell r="G3115" t="str">
            <v>CSGU6330607</v>
          </cell>
          <cell r="H3115" t="str">
            <v>OOLKVB7569</v>
          </cell>
        </row>
        <row r="3116">
          <cell r="E3116">
            <v>145850836</v>
          </cell>
          <cell r="G3116"/>
          <cell r="H3116"/>
        </row>
        <row r="3117">
          <cell r="E3117">
            <v>145850837</v>
          </cell>
          <cell r="G3117"/>
          <cell r="H3117"/>
        </row>
        <row r="3118">
          <cell r="E3118">
            <v>145852000</v>
          </cell>
          <cell r="G3118" t="str">
            <v>CSGU6334270</v>
          </cell>
          <cell r="H3118" t="str">
            <v>OOLKVB7530</v>
          </cell>
        </row>
        <row r="3119">
          <cell r="E3119">
            <v>145852002</v>
          </cell>
          <cell r="G3119"/>
          <cell r="H3119"/>
        </row>
        <row r="3120">
          <cell r="E3120">
            <v>145851999</v>
          </cell>
          <cell r="G3120" t="str">
            <v>CSGU6304866</v>
          </cell>
          <cell r="H3120" t="str">
            <v>OOLKVE0546</v>
          </cell>
        </row>
        <row r="3121">
          <cell r="E3121">
            <v>145852003</v>
          </cell>
          <cell r="G3121"/>
          <cell r="H3121"/>
        </row>
        <row r="3122">
          <cell r="E3122">
            <v>145853126</v>
          </cell>
          <cell r="G3122" t="str">
            <v>CSGU6295527</v>
          </cell>
          <cell r="H3122" t="str">
            <v>OOLKVB5893</v>
          </cell>
        </row>
        <row r="3123">
          <cell r="E3123">
            <v>145851967</v>
          </cell>
          <cell r="G3123"/>
          <cell r="H3123"/>
        </row>
        <row r="3124">
          <cell r="E3124">
            <v>145853376</v>
          </cell>
          <cell r="G3124"/>
          <cell r="H3124"/>
        </row>
        <row r="3125">
          <cell r="E3125">
            <v>145853389</v>
          </cell>
          <cell r="G3125"/>
          <cell r="H3125"/>
        </row>
        <row r="3126">
          <cell r="E3126">
            <v>145893597</v>
          </cell>
          <cell r="G3126" t="str">
            <v>OOCU9258506</v>
          </cell>
          <cell r="H3126" t="str">
            <v>OOLKUZ0721</v>
          </cell>
        </row>
        <row r="3127">
          <cell r="E3127">
            <v>145893552</v>
          </cell>
          <cell r="G3127"/>
          <cell r="H3127"/>
        </row>
        <row r="3128">
          <cell r="E3128">
            <v>145893539</v>
          </cell>
          <cell r="G3128"/>
          <cell r="H3128"/>
        </row>
        <row r="3129">
          <cell r="E3129">
            <v>145896933</v>
          </cell>
          <cell r="G3129" t="str">
            <v>OOCU5961491</v>
          </cell>
          <cell r="H3129" t="str">
            <v>OOLKVD3729</v>
          </cell>
        </row>
        <row r="3130">
          <cell r="E3130">
            <v>145894371</v>
          </cell>
          <cell r="G3130"/>
          <cell r="H3130"/>
        </row>
        <row r="3131">
          <cell r="E3131">
            <v>145894374</v>
          </cell>
          <cell r="G3131"/>
          <cell r="H3131"/>
        </row>
        <row r="3132">
          <cell r="E3132">
            <v>145924289</v>
          </cell>
          <cell r="G3132" t="str">
            <v>CSNU8933804</v>
          </cell>
          <cell r="H3132" t="str">
            <v>OOLKVD3855</v>
          </cell>
        </row>
        <row r="3133">
          <cell r="E3133">
            <v>145924304</v>
          </cell>
          <cell r="G3133"/>
          <cell r="H3133"/>
        </row>
        <row r="3134">
          <cell r="E3134">
            <v>145927868</v>
          </cell>
          <cell r="G3134"/>
          <cell r="H3134"/>
        </row>
        <row r="3135">
          <cell r="E3135">
            <v>145910117</v>
          </cell>
          <cell r="G3135"/>
          <cell r="H3135"/>
        </row>
        <row r="3136">
          <cell r="E3136">
            <v>145835429</v>
          </cell>
          <cell r="G3136" t="str">
            <v>OOCU9587353</v>
          </cell>
          <cell r="H3136">
            <v>32216784</v>
          </cell>
        </row>
        <row r="3137">
          <cell r="E3137">
            <v>145836349</v>
          </cell>
          <cell r="G3137"/>
          <cell r="H3137"/>
        </row>
        <row r="3138">
          <cell r="E3138">
            <v>145853334</v>
          </cell>
          <cell r="G3138" t="str">
            <v>TIIU7564460</v>
          </cell>
          <cell r="H3138">
            <v>32216771</v>
          </cell>
        </row>
        <row r="3139">
          <cell r="E3139">
            <v>145853337</v>
          </cell>
          <cell r="G3139" t="str">
            <v>CSNU5895275</v>
          </cell>
          <cell r="H3139">
            <v>32708974</v>
          </cell>
        </row>
        <row r="3140">
          <cell r="E3140">
            <v>145853342</v>
          </cell>
          <cell r="G3140" t="str">
            <v>OOCU6332425</v>
          </cell>
          <cell r="H3140">
            <v>32708979</v>
          </cell>
        </row>
        <row r="3141">
          <cell r="E3141">
            <v>145895767</v>
          </cell>
          <cell r="G3141" t="str">
            <v>FFAU2606638</v>
          </cell>
          <cell r="H3141">
            <v>32708906</v>
          </cell>
        </row>
        <row r="3142">
          <cell r="E3142">
            <v>145895701</v>
          </cell>
          <cell r="G3142"/>
          <cell r="H3142"/>
        </row>
        <row r="3143">
          <cell r="E3143">
            <v>145895762</v>
          </cell>
          <cell r="G3143" t="str">
            <v>UETU7515170</v>
          </cell>
          <cell r="H3143">
            <v>32708784</v>
          </cell>
        </row>
        <row r="3144">
          <cell r="E3144">
            <v>145895763</v>
          </cell>
          <cell r="G3144" t="str">
            <v>OOCU9542683</v>
          </cell>
          <cell r="H3144">
            <v>32708813</v>
          </cell>
        </row>
        <row r="3145">
          <cell r="E3145">
            <v>145930035</v>
          </cell>
          <cell r="G3145" t="str">
            <v>CSNU5693931</v>
          </cell>
          <cell r="H3145">
            <v>31317585</v>
          </cell>
        </row>
        <row r="3146">
          <cell r="E3146">
            <v>145895759</v>
          </cell>
          <cell r="G3146" t="str">
            <v>CSGU6612128</v>
          </cell>
          <cell r="H3146">
            <v>32709024</v>
          </cell>
        </row>
        <row r="3147">
          <cell r="E3147">
            <v>145924202</v>
          </cell>
          <cell r="G3147" t="str">
            <v>TIIU5625382</v>
          </cell>
          <cell r="H3147" t="str">
            <v>OOLKVD3877</v>
          </cell>
        </row>
        <row r="3148">
          <cell r="E3148">
            <v>145924237</v>
          </cell>
          <cell r="G3148"/>
          <cell r="H3148"/>
        </row>
        <row r="3149">
          <cell r="E3149">
            <v>145800459</v>
          </cell>
          <cell r="G3149" t="str">
            <v>CSNU5635051</v>
          </cell>
          <cell r="H3149" t="str">
            <v>OOLKVC3339</v>
          </cell>
        </row>
        <row r="3150">
          <cell r="E3150">
            <v>145832241</v>
          </cell>
          <cell r="G3150" t="str">
            <v>OOCU9684950</v>
          </cell>
          <cell r="H3150" t="str">
            <v>OOLKVC3331</v>
          </cell>
        </row>
        <row r="3151">
          <cell r="E3151">
            <v>145850838</v>
          </cell>
          <cell r="G3151" t="str">
            <v>CSGU6095869</v>
          </cell>
          <cell r="H3151" t="str">
            <v>OOLKVC3356</v>
          </cell>
        </row>
        <row r="3152">
          <cell r="E3152">
            <v>145850843</v>
          </cell>
          <cell r="G3152" t="str">
            <v>OOCU5936225</v>
          </cell>
          <cell r="H3152" t="str">
            <v>OOLKVC3367</v>
          </cell>
        </row>
        <row r="3153">
          <cell r="E3153">
            <v>145891561</v>
          </cell>
          <cell r="G3153" t="str">
            <v>TRHU5260400</v>
          </cell>
          <cell r="H3153" t="str">
            <v>OOLKVD7893</v>
          </cell>
        </row>
        <row r="3154">
          <cell r="E3154">
            <v>145911603</v>
          </cell>
          <cell r="G3154" t="str">
            <v>CSNU8719752</v>
          </cell>
          <cell r="H3154" t="str">
            <v>OOLKVD7895</v>
          </cell>
        </row>
        <row r="3155">
          <cell r="E3155">
            <v>145910389</v>
          </cell>
          <cell r="G3155" t="str">
            <v>SEKU4656367</v>
          </cell>
          <cell r="H3155" t="str">
            <v>OOLKUZ0831</v>
          </cell>
        </row>
        <row r="3156">
          <cell r="E3156">
            <v>145911707</v>
          </cell>
          <cell r="G3156"/>
          <cell r="H3156"/>
        </row>
        <row r="3157">
          <cell r="E3157">
            <v>145742446</v>
          </cell>
          <cell r="G3157" t="str">
            <v>CSGU6669057</v>
          </cell>
          <cell r="H3157">
            <v>32708633</v>
          </cell>
        </row>
        <row r="3158">
          <cell r="E3158">
            <v>145742458</v>
          </cell>
          <cell r="G3158" t="str">
            <v>OOCU9342690</v>
          </cell>
          <cell r="H3158">
            <v>32708584</v>
          </cell>
        </row>
        <row r="3159">
          <cell r="E3159">
            <v>145892084</v>
          </cell>
          <cell r="G3159" t="str">
            <v>HJCU9055624</v>
          </cell>
          <cell r="H3159" t="str">
            <v>00071</v>
          </cell>
        </row>
        <row r="3160">
          <cell r="E3160">
            <v>145862889</v>
          </cell>
          <cell r="G3160" t="str">
            <v>EGSU6100873</v>
          </cell>
          <cell r="H3160" t="str">
            <v>EMCDAZ6745</v>
          </cell>
        </row>
        <row r="3161">
          <cell r="E3161">
            <v>145899846</v>
          </cell>
          <cell r="G3161" t="str">
            <v>EGSU1396952</v>
          </cell>
          <cell r="H3161" t="str">
            <v>EMCXBF3204</v>
          </cell>
        </row>
        <row r="3162">
          <cell r="E3162">
            <v>145899840</v>
          </cell>
          <cell r="G3162" t="str">
            <v>TIIU6538195</v>
          </cell>
          <cell r="H3162" t="str">
            <v>EMCXBF3304</v>
          </cell>
        </row>
        <row r="3163">
          <cell r="E3163">
            <v>145827406</v>
          </cell>
          <cell r="G3163" t="str">
            <v>FFAU6381735</v>
          </cell>
          <cell r="H3163" t="str">
            <v>VNSGN2539588</v>
          </cell>
        </row>
        <row r="3164">
          <cell r="E3164">
            <v>145540442</v>
          </cell>
          <cell r="G3164"/>
          <cell r="H3164"/>
        </row>
        <row r="3165">
          <cell r="E3165">
            <v>145944142</v>
          </cell>
          <cell r="G3165" t="str">
            <v>EGSU3639373</v>
          </cell>
          <cell r="H3165" t="str">
            <v>EMCDAY2325</v>
          </cell>
        </row>
        <row r="3166">
          <cell r="E3166">
            <v>145911800</v>
          </cell>
          <cell r="G3166" t="str">
            <v>FFAU5634720</v>
          </cell>
          <cell r="H3166" t="str">
            <v>OOLKVD3819</v>
          </cell>
        </row>
        <row r="3167">
          <cell r="E3167">
            <v>145933766</v>
          </cell>
          <cell r="G3167"/>
          <cell r="H3167"/>
        </row>
        <row r="3168">
          <cell r="E3168">
            <v>145871940</v>
          </cell>
          <cell r="G3168"/>
          <cell r="H3168"/>
        </row>
        <row r="3169">
          <cell r="E3169">
            <v>145853349</v>
          </cell>
          <cell r="G3169" t="str">
            <v>CAAU8337194</v>
          </cell>
          <cell r="H3169">
            <v>31338813</v>
          </cell>
        </row>
        <row r="3170">
          <cell r="E3170">
            <v>145949418</v>
          </cell>
          <cell r="G3170"/>
          <cell r="H3170"/>
        </row>
        <row r="3171">
          <cell r="E3171">
            <v>145791125</v>
          </cell>
          <cell r="G3171"/>
          <cell r="H3171"/>
        </row>
        <row r="3172">
          <cell r="E3172">
            <v>145852009</v>
          </cell>
          <cell r="G3172" t="str">
            <v>TXGU8139270</v>
          </cell>
          <cell r="H3172" t="str">
            <v>OOLKVC3428</v>
          </cell>
        </row>
        <row r="3173">
          <cell r="E3173">
            <v>145911572</v>
          </cell>
          <cell r="G3173" t="str">
            <v>OOCU6220997</v>
          </cell>
          <cell r="H3173" t="str">
            <v>OOLKVD7941</v>
          </cell>
        </row>
        <row r="3174">
          <cell r="E3174">
            <v>145911664</v>
          </cell>
          <cell r="G3174" t="str">
            <v>CSGU6293885</v>
          </cell>
          <cell r="H3174" t="str">
            <v>OOLLDC2604</v>
          </cell>
        </row>
        <row r="3175">
          <cell r="E3175">
            <v>145911776</v>
          </cell>
          <cell r="G3175" t="str">
            <v>FFAU7874504</v>
          </cell>
          <cell r="H3175" t="str">
            <v>OOLKVD7937</v>
          </cell>
        </row>
        <row r="3176">
          <cell r="E3176">
            <v>145949591</v>
          </cell>
          <cell r="G3176" t="str">
            <v>TXGU7265611</v>
          </cell>
          <cell r="H3176" t="str">
            <v>VNSGN2539583</v>
          </cell>
        </row>
        <row r="3177">
          <cell r="E3177">
            <v>145930039</v>
          </cell>
          <cell r="G3177"/>
          <cell r="H3177"/>
        </row>
        <row r="3178">
          <cell r="E3178">
            <v>145934272</v>
          </cell>
          <cell r="G3178" t="str">
            <v>REGU5188250</v>
          </cell>
          <cell r="H3178" t="str">
            <v>VNSGN2622097</v>
          </cell>
        </row>
        <row r="3179">
          <cell r="E3179">
            <v>145851987</v>
          </cell>
          <cell r="G3179" t="str">
            <v>ONEU6381929</v>
          </cell>
          <cell r="H3179" t="str">
            <v>VN77967AR</v>
          </cell>
        </row>
        <row r="3180">
          <cell r="E3180">
            <v>145920000</v>
          </cell>
          <cell r="G3180" t="str">
            <v>TXGU8258957</v>
          </cell>
          <cell r="H3180" t="str">
            <v>VNSGN2622061</v>
          </cell>
        </row>
        <row r="3181">
          <cell r="E3181">
            <v>145920004</v>
          </cell>
          <cell r="G3181" t="str">
            <v>REGU5214410</v>
          </cell>
          <cell r="H3181" t="str">
            <v>VNSGN2530982</v>
          </cell>
        </row>
        <row r="3182">
          <cell r="E3182">
            <v>145930027</v>
          </cell>
          <cell r="G3182" t="str">
            <v>REGU5134947</v>
          </cell>
          <cell r="H3182" t="str">
            <v>VNSGN2531022</v>
          </cell>
        </row>
        <row r="3183">
          <cell r="E3183">
            <v>145851982</v>
          </cell>
          <cell r="G3183" t="str">
            <v>FFAU1800320</v>
          </cell>
          <cell r="H3183" t="str">
            <v>VN77199AR</v>
          </cell>
        </row>
        <row r="3184">
          <cell r="E3184">
            <v>145742461</v>
          </cell>
          <cell r="G3184" t="str">
            <v>CAAU7388685</v>
          </cell>
          <cell r="H3184">
            <v>32709026</v>
          </cell>
        </row>
        <row r="3185">
          <cell r="E3185">
            <v>145791122</v>
          </cell>
          <cell r="G3185" t="str">
            <v>CSNU8183952</v>
          </cell>
          <cell r="H3185">
            <v>32709019</v>
          </cell>
        </row>
        <row r="3186">
          <cell r="E3186">
            <v>145856366</v>
          </cell>
          <cell r="G3186" t="str">
            <v>CSNU2799513</v>
          </cell>
          <cell r="H3186" t="str">
            <v>OOLLDC2510</v>
          </cell>
        </row>
        <row r="3187">
          <cell r="E3187">
            <v>145828998</v>
          </cell>
          <cell r="G3187"/>
          <cell r="H3187"/>
        </row>
        <row r="3188">
          <cell r="E3188">
            <v>145943957</v>
          </cell>
          <cell r="G3188" t="str">
            <v>UETU7602953</v>
          </cell>
          <cell r="H3188" t="str">
            <v>FX45026567</v>
          </cell>
        </row>
        <row r="3189">
          <cell r="E3189">
            <v>145851986</v>
          </cell>
          <cell r="G3189" t="str">
            <v>ONEU1965508</v>
          </cell>
          <cell r="H3189" t="str">
            <v>VN81338AR</v>
          </cell>
        </row>
        <row r="3190">
          <cell r="E3190">
            <v>145944204</v>
          </cell>
          <cell r="G3190" t="str">
            <v>MSNU8953020</v>
          </cell>
          <cell r="H3190" t="str">
            <v>FX45018605</v>
          </cell>
        </row>
        <row r="3191">
          <cell r="E3191">
            <v>145944213</v>
          </cell>
          <cell r="G3191" t="str">
            <v>MSDU7303164</v>
          </cell>
          <cell r="H3191" t="str">
            <v>FX45016848</v>
          </cell>
        </row>
        <row r="3192">
          <cell r="E3192">
            <v>145862885</v>
          </cell>
          <cell r="G3192" t="str">
            <v>UETU7422416</v>
          </cell>
          <cell r="H3192" t="str">
            <v>OOLLDC2611</v>
          </cell>
        </row>
        <row r="3193">
          <cell r="E3193">
            <v>145895678</v>
          </cell>
          <cell r="G3193" t="str">
            <v>MRSU8533506</v>
          </cell>
          <cell r="H3193" t="str">
            <v>ML-VN1351074</v>
          </cell>
        </row>
        <row r="3194">
          <cell r="E3194">
            <v>145895683</v>
          </cell>
          <cell r="G3194" t="str">
            <v>MRSU7607707</v>
          </cell>
          <cell r="H3194" t="str">
            <v>ML-VN1214587</v>
          </cell>
        </row>
        <row r="3195">
          <cell r="E3195">
            <v>145844211</v>
          </cell>
          <cell r="G3195" t="str">
            <v>CSNU2251134</v>
          </cell>
          <cell r="H3195" t="str">
            <v>OOLKUZ0820</v>
          </cell>
        </row>
        <row r="3196">
          <cell r="E3196">
            <v>145953232</v>
          </cell>
        </row>
        <row r="3197">
          <cell r="E3197">
            <v>145949358</v>
          </cell>
          <cell r="G3197" t="str">
            <v>EGSU1777748</v>
          </cell>
          <cell r="H3197" t="str">
            <v>EMCXBG6694</v>
          </cell>
        </row>
        <row r="3198">
          <cell r="E3198">
            <v>145949360</v>
          </cell>
        </row>
        <row r="3199">
          <cell r="E3199">
            <v>145949364</v>
          </cell>
          <cell r="G3199" t="str">
            <v>TIIU4997810</v>
          </cell>
          <cell r="H3199" t="str">
            <v>EMCXBG6864</v>
          </cell>
        </row>
        <row r="3200">
          <cell r="E3200">
            <v>145949371</v>
          </cell>
        </row>
        <row r="3201">
          <cell r="E3201">
            <v>145949376</v>
          </cell>
          <cell r="G3201" t="str">
            <v>EGSU6457032</v>
          </cell>
          <cell r="H3201" t="str">
            <v>EMCXBG6734</v>
          </cell>
        </row>
        <row r="3202">
          <cell r="E3202">
            <v>145949386</v>
          </cell>
        </row>
        <row r="3203">
          <cell r="E3203">
            <v>145949387</v>
          </cell>
          <cell r="G3203" t="str">
            <v>EGSU1588976</v>
          </cell>
          <cell r="H3203" t="str">
            <v>EMCXBG6884</v>
          </cell>
        </row>
        <row r="3204">
          <cell r="E3204">
            <v>145949392</v>
          </cell>
        </row>
        <row r="3205">
          <cell r="E3205">
            <v>145949395</v>
          </cell>
          <cell r="G3205" t="str">
            <v>EGSU1664654</v>
          </cell>
          <cell r="H3205" t="str">
            <v>EMCXBG6854</v>
          </cell>
        </row>
        <row r="3206">
          <cell r="E3206">
            <v>145949399</v>
          </cell>
        </row>
        <row r="3207">
          <cell r="E3207">
            <v>145826587</v>
          </cell>
          <cell r="G3207" t="str">
            <v>EITU0197629</v>
          </cell>
          <cell r="H3207" t="str">
            <v>EMCXBH0284</v>
          </cell>
        </row>
        <row r="3208">
          <cell r="E3208">
            <v>145949404</v>
          </cell>
          <cell r="G3208" t="str">
            <v>EGSU6330963</v>
          </cell>
          <cell r="H3208" t="str">
            <v>EMCXBG5384</v>
          </cell>
        </row>
        <row r="3209">
          <cell r="E3209">
            <v>145949407</v>
          </cell>
        </row>
        <row r="3210">
          <cell r="E3210">
            <v>145931050</v>
          </cell>
          <cell r="G3210" t="str">
            <v>EGSU6105664</v>
          </cell>
          <cell r="H3210" t="str">
            <v>EMCCWD6415</v>
          </cell>
        </row>
        <row r="3211">
          <cell r="E3211">
            <v>145949589</v>
          </cell>
        </row>
        <row r="3212">
          <cell r="E3212">
            <v>145949411</v>
          </cell>
          <cell r="G3212" t="str">
            <v>EMCU1763072</v>
          </cell>
          <cell r="H3212" t="str">
            <v>EMCXBG5394</v>
          </cell>
        </row>
        <row r="3213">
          <cell r="E3213">
            <v>145949414</v>
          </cell>
          <cell r="G3213" t="str">
            <v>EGSU9682401</v>
          </cell>
          <cell r="H3213" t="str">
            <v>EMCXBG7184</v>
          </cell>
        </row>
        <row r="3214">
          <cell r="E3214">
            <v>145949354</v>
          </cell>
          <cell r="G3214" t="str">
            <v>TIIU5445631</v>
          </cell>
          <cell r="H3214" t="str">
            <v>EMCXBG5144</v>
          </cell>
        </row>
        <row r="3215">
          <cell r="E3215">
            <v>145931097</v>
          </cell>
          <cell r="G3215" t="str">
            <v>EGSU1486980</v>
          </cell>
          <cell r="H3215" t="str">
            <v>EMCCWD6295</v>
          </cell>
        </row>
        <row r="3216">
          <cell r="E3216">
            <v>145930859</v>
          </cell>
          <cell r="G3216" t="str">
            <v>EGSU1733992</v>
          </cell>
          <cell r="H3216" t="str">
            <v>EMCCWD6305</v>
          </cell>
        </row>
        <row r="3217">
          <cell r="E3217">
            <v>145899842</v>
          </cell>
          <cell r="G3217" t="str">
            <v>EGSU3720757</v>
          </cell>
          <cell r="H3217" t="str">
            <v>EMCDAZ7325</v>
          </cell>
        </row>
        <row r="3218">
          <cell r="E3218">
            <v>145930961</v>
          </cell>
          <cell r="G3218" t="str">
            <v>UETU8447086</v>
          </cell>
          <cell r="H3218" t="str">
            <v>ML-VN1159857</v>
          </cell>
        </row>
        <row r="3219">
          <cell r="E3219">
            <v>145911796</v>
          </cell>
        </row>
        <row r="3220">
          <cell r="E3220">
            <v>145895686</v>
          </cell>
          <cell r="G3220" t="str">
            <v>MRSU8318761</v>
          </cell>
          <cell r="H3220" t="str">
            <v>ML-VN1351096</v>
          </cell>
        </row>
        <row r="3221">
          <cell r="E3221">
            <v>145911792</v>
          </cell>
          <cell r="G3221" t="str">
            <v>REGU5260117</v>
          </cell>
          <cell r="H3221" t="str">
            <v>VNSGN2531040</v>
          </cell>
        </row>
        <row r="3222">
          <cell r="E3222">
            <v>145753546</v>
          </cell>
          <cell r="G3222" t="str">
            <v>TGBU1130961</v>
          </cell>
          <cell r="H3222" t="str">
            <v>OOLLDD1746</v>
          </cell>
        </row>
        <row r="3223">
          <cell r="E3223">
            <v>145943920</v>
          </cell>
          <cell r="G3223" t="str">
            <v>MSBU5116845</v>
          </cell>
          <cell r="H3223" t="str">
            <v>FX45014405</v>
          </cell>
        </row>
        <row r="3224">
          <cell r="E3224">
            <v>145851982</v>
          </cell>
          <cell r="G3224" t="str">
            <v>ONEU5843051</v>
          </cell>
          <cell r="H3224" t="str">
            <v>VN87817AR</v>
          </cell>
        </row>
        <row r="3225">
          <cell r="E3225">
            <v>145946594</v>
          </cell>
          <cell r="G3225" t="str">
            <v>CAAU9077785</v>
          </cell>
          <cell r="H3225" t="str">
            <v>VNSGN2610086</v>
          </cell>
        </row>
        <row r="3226">
          <cell r="E3226">
            <v>145946621</v>
          </cell>
          <cell r="G3226" t="str">
            <v>REGU1289750</v>
          </cell>
          <cell r="H3226" t="str">
            <v>VNSGN2535314</v>
          </cell>
        </row>
        <row r="3227">
          <cell r="E3227">
            <v>145806694</v>
          </cell>
          <cell r="G3227" t="str">
            <v>GCXU6364152</v>
          </cell>
          <cell r="H3227" t="str">
            <v>EMCCYS0595</v>
          </cell>
        </row>
        <row r="3228">
          <cell r="E3228">
            <v>145806696</v>
          </cell>
        </row>
        <row r="3229">
          <cell r="E3229">
            <v>145887596</v>
          </cell>
          <cell r="G3229" t="str">
            <v>EGSU6064879</v>
          </cell>
          <cell r="H3229" t="str">
            <v>EMCCYS0215</v>
          </cell>
        </row>
        <row r="3230">
          <cell r="E3230">
            <v>145806695</v>
          </cell>
        </row>
        <row r="3231">
          <cell r="E3231">
            <v>145806574</v>
          </cell>
        </row>
        <row r="3232">
          <cell r="E3232">
            <v>145806635</v>
          </cell>
        </row>
        <row r="3233">
          <cell r="E3233">
            <v>145832218</v>
          </cell>
          <cell r="G3233" t="str">
            <v>GAOU7286514</v>
          </cell>
          <cell r="H3233" t="str">
            <v>EMCCYQ2365</v>
          </cell>
        </row>
        <row r="3234">
          <cell r="E3234">
            <v>145853154</v>
          </cell>
        </row>
        <row r="3235">
          <cell r="E3235">
            <v>145832247</v>
          </cell>
        </row>
        <row r="3236">
          <cell r="E3236">
            <v>145831920</v>
          </cell>
          <cell r="G3236" t="str">
            <v>EGSU9826176</v>
          </cell>
          <cell r="H3236" t="str">
            <v>EMCCYQ1805</v>
          </cell>
        </row>
        <row r="3237">
          <cell r="E3237">
            <v>145800488</v>
          </cell>
        </row>
        <row r="3238">
          <cell r="E3238">
            <v>145831766</v>
          </cell>
          <cell r="G3238" t="str">
            <v>EGSU1846176</v>
          </cell>
          <cell r="H3238" t="str">
            <v>EMCCYQ0155</v>
          </cell>
        </row>
        <row r="3239">
          <cell r="E3239">
            <v>145850871</v>
          </cell>
        </row>
        <row r="3240">
          <cell r="E3240">
            <v>145839394</v>
          </cell>
          <cell r="G3240" t="str">
            <v>EGSU1522979</v>
          </cell>
          <cell r="H3240" t="str">
            <v>EMCCYQ1305</v>
          </cell>
        </row>
        <row r="3241">
          <cell r="E3241">
            <v>145839361</v>
          </cell>
        </row>
        <row r="3242">
          <cell r="E3242">
            <v>145852028</v>
          </cell>
        </row>
        <row r="3243">
          <cell r="E3243">
            <v>145852029</v>
          </cell>
        </row>
        <row r="3244">
          <cell r="E3244">
            <v>145852011</v>
          </cell>
          <cell r="G3244" t="str">
            <v>BEAU6306844</v>
          </cell>
          <cell r="H3244" t="str">
            <v>EMCCYQ1265</v>
          </cell>
        </row>
        <row r="3245">
          <cell r="E3245">
            <v>145851994</v>
          </cell>
        </row>
        <row r="3246">
          <cell r="E3246">
            <v>145891593</v>
          </cell>
          <cell r="G3246" t="str">
            <v>EGSU1758835</v>
          </cell>
          <cell r="H3246" t="str">
            <v>EMCXBF3734</v>
          </cell>
        </row>
        <row r="3247">
          <cell r="E3247">
            <v>145902671</v>
          </cell>
        </row>
        <row r="3248">
          <cell r="E3248">
            <v>145911557</v>
          </cell>
          <cell r="G3248" t="str">
            <v>UETU8208420</v>
          </cell>
          <cell r="H3248" t="str">
            <v>ML-VN1214572</v>
          </cell>
        </row>
        <row r="3249">
          <cell r="E3249">
            <v>145895616</v>
          </cell>
        </row>
        <row r="3250">
          <cell r="E3250">
            <v>145915815</v>
          </cell>
          <cell r="G3250" t="str">
            <v>MRSU8136582</v>
          </cell>
          <cell r="H3250" t="str">
            <v>ML-VN1385752</v>
          </cell>
        </row>
        <row r="3251">
          <cell r="E3251">
            <v>145828759</v>
          </cell>
        </row>
        <row r="3252">
          <cell r="E3252">
            <v>145891683</v>
          </cell>
          <cell r="G3252" t="str">
            <v>TIIU6225225</v>
          </cell>
          <cell r="H3252" t="str">
            <v>EMCXBF4784</v>
          </cell>
        </row>
        <row r="3253">
          <cell r="E3253">
            <v>145894373</v>
          </cell>
          <cell r="G3253" t="str">
            <v>EGSU1290765</v>
          </cell>
          <cell r="H3253" t="str">
            <v>EMCXBF4674</v>
          </cell>
        </row>
        <row r="3254">
          <cell r="E3254">
            <v>145896462</v>
          </cell>
          <cell r="G3254" t="str">
            <v>EGSU1360179</v>
          </cell>
          <cell r="H3254" t="str">
            <v>EMCXBF3064</v>
          </cell>
        </row>
        <row r="3255">
          <cell r="E3255">
            <v>145967427</v>
          </cell>
          <cell r="G3255" t="str">
            <v>CAAU8449297</v>
          </cell>
          <cell r="H3255" t="str">
            <v>ML-VN1214523</v>
          </cell>
        </row>
        <row r="3256">
          <cell r="E3256">
            <v>145895597</v>
          </cell>
        </row>
        <row r="3257">
          <cell r="E3257">
            <v>145871935</v>
          </cell>
          <cell r="G3257" t="str">
            <v>EGSU2065964</v>
          </cell>
          <cell r="H3257" t="str">
            <v>EMCDBA8735</v>
          </cell>
        </row>
        <row r="3258">
          <cell r="E3258">
            <v>145806590</v>
          </cell>
          <cell r="G3258" t="str">
            <v>TXGU5597849</v>
          </cell>
          <cell r="H3258" t="str">
            <v>EMCCYQ0815</v>
          </cell>
        </row>
        <row r="3259">
          <cell r="E3259">
            <v>145816685</v>
          </cell>
          <cell r="G3259" t="str">
            <v>EGSU6239679</v>
          </cell>
          <cell r="H3259" t="str">
            <v>EMCCYQ0335</v>
          </cell>
        </row>
        <row r="3260">
          <cell r="E3260">
            <v>145831394</v>
          </cell>
          <cell r="G3260" t="str">
            <v>TGCU5444352</v>
          </cell>
          <cell r="H3260" t="str">
            <v>EMCXBF4714</v>
          </cell>
        </row>
        <row r="3261">
          <cell r="E3261">
            <v>145831404</v>
          </cell>
          <cell r="G3261" t="str">
            <v>EGSU1105168</v>
          </cell>
          <cell r="H3261" t="str">
            <v>EMCXBF4664</v>
          </cell>
        </row>
        <row r="3262">
          <cell r="E3262">
            <v>145850830</v>
          </cell>
          <cell r="G3262" t="str">
            <v>TRHU8903711</v>
          </cell>
          <cell r="H3262" t="str">
            <v>EMCXBG5024</v>
          </cell>
        </row>
        <row r="3263">
          <cell r="E3263">
            <v>145831397</v>
          </cell>
          <cell r="G3263" t="str">
            <v>TXGU5851803</v>
          </cell>
          <cell r="H3263" t="str">
            <v>EMCXBF0784</v>
          </cell>
        </row>
        <row r="3264">
          <cell r="E3264">
            <v>145931092</v>
          </cell>
          <cell r="G3264" t="str">
            <v>TIIU4654560</v>
          </cell>
          <cell r="H3264" t="str">
            <v>EMCXBG6954</v>
          </cell>
        </row>
        <row r="3265">
          <cell r="E3265">
            <v>145931107</v>
          </cell>
        </row>
        <row r="3266">
          <cell r="E3266">
            <v>145931081</v>
          </cell>
          <cell r="G3266" t="str">
            <v>TRHU7777603</v>
          </cell>
          <cell r="H3266" t="str">
            <v>EMCXBG5504</v>
          </cell>
        </row>
        <row r="3267">
          <cell r="E3267">
            <v>145932263</v>
          </cell>
        </row>
        <row r="3268">
          <cell r="E3268">
            <v>145914460</v>
          </cell>
          <cell r="G3268" t="str">
            <v>EMCU1710431</v>
          </cell>
          <cell r="H3268" t="str">
            <v>EMCXBF1554</v>
          </cell>
        </row>
        <row r="3269">
          <cell r="E3269">
            <v>145939735</v>
          </cell>
          <cell r="G3269" t="str">
            <v>OOCU9868052</v>
          </cell>
          <cell r="H3269" t="str">
            <v>OOLLDC4674</v>
          </cell>
        </row>
        <row r="3270">
          <cell r="E3270">
            <v>145958850</v>
          </cell>
        </row>
        <row r="3271">
          <cell r="E3271">
            <v>145958828</v>
          </cell>
        </row>
        <row r="3272">
          <cell r="E3272">
            <v>145911479</v>
          </cell>
          <cell r="G3272" t="str">
            <v>EGSU3174023</v>
          </cell>
          <cell r="H3272" t="str">
            <v>EMCXBH1804</v>
          </cell>
        </row>
        <row r="3273">
          <cell r="E3273">
            <v>145930833</v>
          </cell>
        </row>
        <row r="3274">
          <cell r="E3274">
            <v>145930839</v>
          </cell>
        </row>
        <row r="3275">
          <cell r="E3275">
            <v>145771776</v>
          </cell>
          <cell r="G3275" t="str">
            <v>TIIU4267617</v>
          </cell>
          <cell r="H3275" t="str">
            <v>EMCXBF1174</v>
          </cell>
        </row>
        <row r="3276">
          <cell r="E3276">
            <v>145854857</v>
          </cell>
        </row>
        <row r="3277">
          <cell r="E3277">
            <v>145843989</v>
          </cell>
        </row>
        <row r="3278">
          <cell r="E3278">
            <v>145762979</v>
          </cell>
          <cell r="G3278" t="str">
            <v>ONEU5662623</v>
          </cell>
          <cell r="H3278" t="str">
            <v>VN03835AS</v>
          </cell>
        </row>
        <row r="3279">
          <cell r="E3279">
            <v>145681473</v>
          </cell>
          <cell r="G3279" t="str">
            <v>EMCU6132911</v>
          </cell>
          <cell r="H3279" t="str">
            <v>EMCXBH1004</v>
          </cell>
        </row>
        <row r="3280">
          <cell r="E3280">
            <v>145958300</v>
          </cell>
        </row>
        <row r="3281">
          <cell r="E3281">
            <v>145943893</v>
          </cell>
          <cell r="G3281" t="str">
            <v>MSDU6708390</v>
          </cell>
          <cell r="H3281" t="str">
            <v>FX45017507</v>
          </cell>
        </row>
        <row r="3282">
          <cell r="E3282">
            <v>145897323</v>
          </cell>
          <cell r="G3282" t="str">
            <v>EMCU9908531</v>
          </cell>
          <cell r="H3282" t="str">
            <v>EMCXBG7394</v>
          </cell>
        </row>
        <row r="3283">
          <cell r="E3283">
            <v>145897339</v>
          </cell>
        </row>
        <row r="3284">
          <cell r="E3284">
            <v>145897334</v>
          </cell>
          <cell r="G3284" t="str">
            <v>EGSU1133792</v>
          </cell>
          <cell r="H3284" t="str">
            <v>EMCXBF4704</v>
          </cell>
        </row>
        <row r="3285">
          <cell r="E3285">
            <v>145894369</v>
          </cell>
          <cell r="G3285" t="str">
            <v>TXGU7439708</v>
          </cell>
          <cell r="H3285" t="str">
            <v>EMCXBH1764</v>
          </cell>
        </row>
        <row r="3286">
          <cell r="E3286">
            <v>145978231</v>
          </cell>
          <cell r="G3286" t="str">
            <v>TCLU3172275</v>
          </cell>
          <cell r="H3286" t="str">
            <v>VN22958AP</v>
          </cell>
        </row>
        <row r="3287">
          <cell r="E3287">
            <v>145897327</v>
          </cell>
          <cell r="G3287" t="str">
            <v>TIIU4502763</v>
          </cell>
          <cell r="H3287" t="str">
            <v>EMCXBF1884</v>
          </cell>
        </row>
        <row r="3288">
          <cell r="E3288">
            <v>145896914</v>
          </cell>
          <cell r="G3288" t="str">
            <v>EGSU6057205</v>
          </cell>
          <cell r="H3288" t="str">
            <v>EMCDAZ5465</v>
          </cell>
        </row>
        <row r="3289">
          <cell r="E3289">
            <v>145887803</v>
          </cell>
          <cell r="G3289" t="str">
            <v>EGSU1725826</v>
          </cell>
          <cell r="H3289" t="str">
            <v>EMCXBF2304</v>
          </cell>
        </row>
        <row r="3290">
          <cell r="E3290">
            <v>145896475</v>
          </cell>
          <cell r="G3290" t="str">
            <v>HPCU4844535</v>
          </cell>
          <cell r="H3290" t="str">
            <v>EMCXBF4644</v>
          </cell>
        </row>
        <row r="3291">
          <cell r="E3291">
            <v>145967922</v>
          </cell>
          <cell r="G3291" t="str">
            <v>EGSU6551630</v>
          </cell>
          <cell r="H3291" t="str">
            <v>EMCXBF2324</v>
          </cell>
        </row>
        <row r="3292">
          <cell r="E3292">
            <v>145968940</v>
          </cell>
        </row>
        <row r="3293">
          <cell r="E3293">
            <v>145911762</v>
          </cell>
          <cell r="G3293" t="str">
            <v>TIIU6146511</v>
          </cell>
          <cell r="H3293" t="str">
            <v>EMCCYQ1055</v>
          </cell>
        </row>
        <row r="3294">
          <cell r="E3294">
            <v>145924166</v>
          </cell>
          <cell r="G3294" t="str">
            <v>EGSU1545439</v>
          </cell>
          <cell r="H3294" t="str">
            <v>EMCCYQ0975</v>
          </cell>
        </row>
        <row r="3295">
          <cell r="E3295">
            <v>145930844</v>
          </cell>
          <cell r="G3295" t="str">
            <v>FTAU2448930</v>
          </cell>
          <cell r="H3295" t="str">
            <v>VN23780AS</v>
          </cell>
        </row>
        <row r="3296">
          <cell r="E3296">
            <v>145967529</v>
          </cell>
        </row>
        <row r="3297">
          <cell r="E3297">
            <v>145914500</v>
          </cell>
          <cell r="G3297" t="str">
            <v>FFAU5492354</v>
          </cell>
          <cell r="H3297" t="str">
            <v>OOLKVC3478</v>
          </cell>
        </row>
        <row r="3298">
          <cell r="E3298">
            <v>145871663</v>
          </cell>
          <cell r="G3298" t="str">
            <v>CSGU2215462</v>
          </cell>
          <cell r="H3298">
            <v>32708452</v>
          </cell>
        </row>
        <row r="3299">
          <cell r="E3299">
            <v>145871668</v>
          </cell>
        </row>
        <row r="3300">
          <cell r="E3300" t="str">
            <v>145897334m</v>
          </cell>
          <cell r="G3300" t="str">
            <v>EGSU1133792</v>
          </cell>
          <cell r="H3300" t="str">
            <v>EMCXBF4704</v>
          </cell>
        </row>
        <row r="3301">
          <cell r="E3301">
            <v>145984232</v>
          </cell>
          <cell r="G3301" t="str">
            <v>EMCU6560571</v>
          </cell>
          <cell r="H3301" t="str">
            <v>EMCDBT6385</v>
          </cell>
        </row>
        <row r="3302">
          <cell r="E3302">
            <v>145958771</v>
          </cell>
          <cell r="G3302" t="str">
            <v>EGSU2087921</v>
          </cell>
          <cell r="H3302" t="str">
            <v>EMCDAY0665</v>
          </cell>
        </row>
        <row r="3303">
          <cell r="E3303">
            <v>145958774</v>
          </cell>
          <cell r="G3303" t="str">
            <v>EGSU3584877</v>
          </cell>
          <cell r="H3303" t="str">
            <v>EMCDAY0605</v>
          </cell>
        </row>
        <row r="3304">
          <cell r="E3304">
            <v>145967519</v>
          </cell>
          <cell r="G3304" t="str">
            <v>EGSU3356455</v>
          </cell>
          <cell r="H3304" t="str">
            <v>EMCDBS4865</v>
          </cell>
        </row>
        <row r="3305">
          <cell r="E3305">
            <v>145681483</v>
          </cell>
          <cell r="G3305" t="str">
            <v>EGSU2093610</v>
          </cell>
          <cell r="H3305" t="str">
            <v>EMCDAZ5025</v>
          </cell>
        </row>
        <row r="3306">
          <cell r="E3306">
            <v>145919738</v>
          </cell>
          <cell r="G3306" t="str">
            <v>REGU5198638</v>
          </cell>
          <cell r="H3306" t="str">
            <v>VNSGN2539573</v>
          </cell>
        </row>
        <row r="3307">
          <cell r="E3307">
            <v>145836469</v>
          </cell>
        </row>
        <row r="3308">
          <cell r="E3308">
            <v>145919736</v>
          </cell>
          <cell r="G3308" t="str">
            <v>REGU1268249</v>
          </cell>
          <cell r="H3308" t="str">
            <v>VNSGN2621985</v>
          </cell>
        </row>
        <row r="3309">
          <cell r="E3309">
            <v>145967004</v>
          </cell>
        </row>
        <row r="3310">
          <cell r="E3310">
            <v>145978051</v>
          </cell>
          <cell r="G3310" t="str">
            <v>ONEU0821893</v>
          </cell>
          <cell r="H3310" t="str">
            <v>VN06319AR</v>
          </cell>
        </row>
        <row r="3311">
          <cell r="E3311">
            <v>145977608</v>
          </cell>
          <cell r="G3311" t="str">
            <v>ONEU2915008</v>
          </cell>
          <cell r="H3311" t="str">
            <v>VN22107AS</v>
          </cell>
        </row>
        <row r="3312">
          <cell r="E3312">
            <v>145997238</v>
          </cell>
        </row>
        <row r="3313">
          <cell r="E3313">
            <v>145984652</v>
          </cell>
          <cell r="G3313" t="str">
            <v>FFAU1468730</v>
          </cell>
          <cell r="H3313" t="str">
            <v>VN06322AR</v>
          </cell>
        </row>
        <row r="3314">
          <cell r="E3314">
            <v>145984658</v>
          </cell>
          <cell r="G3314" t="str">
            <v>ONEU2018535</v>
          </cell>
          <cell r="H3314" t="str">
            <v>VN22057AS</v>
          </cell>
        </row>
        <row r="3315">
          <cell r="E3315">
            <v>145931088</v>
          </cell>
          <cell r="G3315" t="str">
            <v>EITU9459545</v>
          </cell>
          <cell r="H3315" t="str">
            <v>EMCXBF1914</v>
          </cell>
        </row>
        <row r="3316">
          <cell r="E3316">
            <v>145931101</v>
          </cell>
          <cell r="G3316" t="str">
            <v>EGSU1358802</v>
          </cell>
          <cell r="H3316" t="str">
            <v>EMCCWD4175</v>
          </cell>
        </row>
        <row r="3317">
          <cell r="E3317">
            <v>145853302</v>
          </cell>
          <cell r="G3317" t="str">
            <v>ONEU1259672</v>
          </cell>
          <cell r="H3317" t="str">
            <v>VN06316AR</v>
          </cell>
        </row>
        <row r="3318">
          <cell r="E3318">
            <v>145808510</v>
          </cell>
          <cell r="G3318" t="str">
            <v>MRSU5562115</v>
          </cell>
          <cell r="H3318" t="str">
            <v>ML-VN1351039</v>
          </cell>
        </row>
        <row r="3319">
          <cell r="E3319">
            <v>145808516</v>
          </cell>
        </row>
        <row r="3320">
          <cell r="E3320">
            <v>145984229</v>
          </cell>
          <cell r="G3320" t="str">
            <v>UETU7996923</v>
          </cell>
          <cell r="H3320" t="str">
            <v>FX45014349</v>
          </cell>
        </row>
        <row r="3321">
          <cell r="E3321">
            <v>145984230</v>
          </cell>
        </row>
        <row r="3322">
          <cell r="E3322">
            <v>145781809</v>
          </cell>
          <cell r="G3322" t="str">
            <v>MRSU8444820</v>
          </cell>
          <cell r="H3322" t="str">
            <v>ML-VN1381960</v>
          </cell>
        </row>
        <row r="3323">
          <cell r="E3323">
            <v>145895689</v>
          </cell>
        </row>
        <row r="3324">
          <cell r="E3324">
            <v>145681759</v>
          </cell>
          <cell r="G3324" t="str">
            <v>CAAU8196964</v>
          </cell>
          <cell r="H3324" t="str">
            <v>ML-VN1159805</v>
          </cell>
        </row>
        <row r="3325">
          <cell r="E3325">
            <v>145900394</v>
          </cell>
        </row>
        <row r="3326">
          <cell r="E3326">
            <v>145830114</v>
          </cell>
          <cell r="G3326" t="str">
            <v>BMOU1493367</v>
          </cell>
          <cell r="H3326" t="str">
            <v>VN22004AS</v>
          </cell>
        </row>
        <row r="3327">
          <cell r="E3327">
            <v>145781752</v>
          </cell>
          <cell r="G3327" t="str">
            <v>UETU6704483</v>
          </cell>
          <cell r="H3327" t="str">
            <v>ML-VN1159860</v>
          </cell>
        </row>
        <row r="3328">
          <cell r="E3328">
            <v>145911634</v>
          </cell>
          <cell r="G3328" t="str">
            <v>MRSU7962825</v>
          </cell>
          <cell r="H3328" t="str">
            <v>ML-VN1159839</v>
          </cell>
        </row>
        <row r="3329">
          <cell r="E3329">
            <v>145985695</v>
          </cell>
        </row>
        <row r="3330">
          <cell r="E3330">
            <v>145987042</v>
          </cell>
        </row>
        <row r="3331">
          <cell r="E3331">
            <v>145835437</v>
          </cell>
        </row>
        <row r="3332">
          <cell r="E3332">
            <v>145850868</v>
          </cell>
          <cell r="G3332" t="str">
            <v>FFAU7871737</v>
          </cell>
          <cell r="H3332" t="str">
            <v>OOLKUX5210</v>
          </cell>
        </row>
        <row r="3333">
          <cell r="E3333">
            <v>145941160</v>
          </cell>
          <cell r="G3333" t="str">
            <v>CSGU6776800</v>
          </cell>
          <cell r="H3333">
            <v>32708384</v>
          </cell>
        </row>
        <row r="3334">
          <cell r="E3334">
            <v>145941173</v>
          </cell>
        </row>
        <row r="3335">
          <cell r="E3335">
            <v>145940849</v>
          </cell>
          <cell r="G3335" t="str">
            <v>FFAU3126309</v>
          </cell>
          <cell r="H3335">
            <v>32708355</v>
          </cell>
        </row>
        <row r="3336">
          <cell r="E3336">
            <v>145940981</v>
          </cell>
        </row>
        <row r="3337">
          <cell r="E3337">
            <v>145941019</v>
          </cell>
        </row>
        <row r="3338">
          <cell r="E3338">
            <v>145979565</v>
          </cell>
          <cell r="G3338" t="str">
            <v>CSGU6321457</v>
          </cell>
          <cell r="H3338">
            <v>32708413</v>
          </cell>
        </row>
        <row r="3339">
          <cell r="E3339">
            <v>145979581</v>
          </cell>
        </row>
        <row r="3340">
          <cell r="E3340">
            <v>145979594</v>
          </cell>
        </row>
        <row r="3341">
          <cell r="E3341">
            <v>145979607</v>
          </cell>
        </row>
        <row r="3342">
          <cell r="E3342">
            <v>145806644</v>
          </cell>
          <cell r="G3342" t="str">
            <v>CSGU6250923</v>
          </cell>
          <cell r="H3342">
            <v>32708418</v>
          </cell>
        </row>
        <row r="3343">
          <cell r="E3343">
            <v>145887703</v>
          </cell>
          <cell r="G3343" t="str">
            <v>OOCU9852164</v>
          </cell>
          <cell r="H3343">
            <v>32708367</v>
          </cell>
        </row>
        <row r="3344">
          <cell r="E3344">
            <v>145850873</v>
          </cell>
          <cell r="G3344" t="str">
            <v>CSGU6778818</v>
          </cell>
          <cell r="H3344">
            <v>32708448</v>
          </cell>
        </row>
        <row r="3345">
          <cell r="E3345">
            <v>145887825</v>
          </cell>
          <cell r="G3345" t="str">
            <v>CSNU8617771</v>
          </cell>
          <cell r="H3345">
            <v>31330016</v>
          </cell>
        </row>
        <row r="3346">
          <cell r="E3346">
            <v>145958771</v>
          </cell>
          <cell r="G3346" t="str">
            <v>EGSU2087921</v>
          </cell>
          <cell r="H3346" t="str">
            <v>EMCDAY0665</v>
          </cell>
        </row>
        <row r="3347">
          <cell r="E3347">
            <v>145978051</v>
          </cell>
          <cell r="G3347" t="str">
            <v>ONEU0821893</v>
          </cell>
          <cell r="H3347" t="str">
            <v>VN06319AR</v>
          </cell>
        </row>
        <row r="3348">
          <cell r="E3348">
            <v>145977608</v>
          </cell>
          <cell r="G3348" t="str">
            <v>GCXU2232440</v>
          </cell>
          <cell r="H3348" t="str">
            <v>VN22107AS</v>
          </cell>
        </row>
        <row r="3349">
          <cell r="E3349">
            <v>145997238</v>
          </cell>
        </row>
        <row r="3350">
          <cell r="E3350">
            <v>145911634</v>
          </cell>
          <cell r="G3350" t="str">
            <v>MRSU7962825</v>
          </cell>
          <cell r="H3350" t="str">
            <v>ML-VN1159839</v>
          </cell>
        </row>
        <row r="3351">
          <cell r="E3351">
            <v>145985695</v>
          </cell>
        </row>
        <row r="3352">
          <cell r="E3352">
            <v>145987042</v>
          </cell>
        </row>
        <row r="3353">
          <cell r="E3353">
            <v>145835437</v>
          </cell>
        </row>
        <row r="3354">
          <cell r="E3354">
            <v>145853310</v>
          </cell>
          <cell r="G3354" t="str">
            <v>UETU6970436</v>
          </cell>
          <cell r="H3354">
            <v>32708320</v>
          </cell>
        </row>
        <row r="3355">
          <cell r="E3355">
            <v>145930951</v>
          </cell>
        </row>
        <row r="3356">
          <cell r="E3356">
            <v>145985394</v>
          </cell>
          <cell r="G3356" t="str">
            <v>FFAU3033103</v>
          </cell>
          <cell r="H3356">
            <v>32708318</v>
          </cell>
        </row>
        <row r="3357">
          <cell r="E3357">
            <v>145985403</v>
          </cell>
        </row>
        <row r="3358">
          <cell r="E3358">
            <v>145985410</v>
          </cell>
          <cell r="G3358" t="str">
            <v>FFAU6713399</v>
          </cell>
          <cell r="H3358">
            <v>32708475</v>
          </cell>
        </row>
        <row r="3359">
          <cell r="E3359">
            <v>145985416</v>
          </cell>
        </row>
        <row r="3360">
          <cell r="E3360">
            <v>145985420</v>
          </cell>
        </row>
        <row r="3361">
          <cell r="E3361">
            <v>145985426</v>
          </cell>
        </row>
        <row r="3362">
          <cell r="E3362">
            <v>145781801</v>
          </cell>
          <cell r="G3362" t="str">
            <v>MRSU8300438</v>
          </cell>
          <cell r="H3362" t="str">
            <v>ML-VN1351163</v>
          </cell>
        </row>
        <row r="3363">
          <cell r="E3363">
            <v>145969442</v>
          </cell>
          <cell r="G3363" t="str">
            <v>TIIU4693192</v>
          </cell>
          <cell r="H3363">
            <v>32708330</v>
          </cell>
        </row>
        <row r="3364">
          <cell r="E3364">
            <v>145969451</v>
          </cell>
          <cell r="G3364" t="str">
            <v>CSNU5589892</v>
          </cell>
          <cell r="H3364">
            <v>32707418</v>
          </cell>
        </row>
        <row r="3365">
          <cell r="E3365">
            <v>145930945</v>
          </cell>
          <cell r="G3365" t="str">
            <v>CSGU6728925</v>
          </cell>
          <cell r="H3365">
            <v>32708305</v>
          </cell>
        </row>
        <row r="3366">
          <cell r="E3366">
            <v>145781806</v>
          </cell>
          <cell r="G3366" t="str">
            <v>MRSU9062041</v>
          </cell>
          <cell r="H3366" t="str">
            <v>ML-VN1351030</v>
          </cell>
        </row>
        <row r="3367">
          <cell r="E3367">
            <v>145930906</v>
          </cell>
          <cell r="G3367" t="str">
            <v>CSNU5769322</v>
          </cell>
          <cell r="H3367">
            <v>32708309</v>
          </cell>
        </row>
        <row r="3368">
          <cell r="E3368">
            <v>145931063</v>
          </cell>
          <cell r="G3368" t="str">
            <v xml:space="preserve"> FFAU2298767</v>
          </cell>
          <cell r="H3368">
            <v>32715427</v>
          </cell>
        </row>
        <row r="3369">
          <cell r="E3369">
            <v>145949624</v>
          </cell>
          <cell r="G3369" t="str">
            <v>CAAU9093030</v>
          </cell>
          <cell r="H3369">
            <v>32708316</v>
          </cell>
        </row>
        <row r="3370">
          <cell r="E3370">
            <v>145985377</v>
          </cell>
          <cell r="G3370" t="str">
            <v>FFAU2672408</v>
          </cell>
          <cell r="H3370">
            <v>32715473</v>
          </cell>
        </row>
        <row r="3371">
          <cell r="E3371">
            <v>145808503</v>
          </cell>
          <cell r="G3371" t="str">
            <v>MRSU7203114</v>
          </cell>
          <cell r="H3371" t="str">
            <v>ML-VN1159809</v>
          </cell>
        </row>
        <row r="3372">
          <cell r="E3372">
            <v>145985387</v>
          </cell>
          <cell r="G3372" t="str">
            <v>CSNU7746157</v>
          </cell>
          <cell r="H3372">
            <v>32708306</v>
          </cell>
        </row>
        <row r="3373">
          <cell r="E3373">
            <v>145853342</v>
          </cell>
          <cell r="G3373" t="str">
            <v>TIIU4645698</v>
          </cell>
          <cell r="H3373">
            <v>32708317</v>
          </cell>
        </row>
        <row r="3374">
          <cell r="E3374">
            <v>145844108</v>
          </cell>
          <cell r="G3374" t="str">
            <v>OOCU8859246</v>
          </cell>
          <cell r="H3374">
            <v>32708301</v>
          </cell>
        </row>
        <row r="3375">
          <cell r="E3375">
            <v>145844114</v>
          </cell>
        </row>
        <row r="3376">
          <cell r="E3376">
            <v>145919743</v>
          </cell>
          <cell r="G3376" t="str">
            <v>CSNU5813301</v>
          </cell>
          <cell r="H3376">
            <v>32708321</v>
          </cell>
        </row>
        <row r="3377">
          <cell r="E3377">
            <v>145919745</v>
          </cell>
          <cell r="G3377" t="str">
            <v>CSNU5605102</v>
          </cell>
          <cell r="H3377">
            <v>32666411</v>
          </cell>
        </row>
        <row r="3378">
          <cell r="E3378">
            <v>145932897</v>
          </cell>
          <cell r="G3378" t="str">
            <v>BSIU8437859</v>
          </cell>
          <cell r="H3378">
            <v>32708483</v>
          </cell>
        </row>
        <row r="3379">
          <cell r="E3379">
            <v>145911820</v>
          </cell>
        </row>
        <row r="3380">
          <cell r="E3380">
            <v>145939596</v>
          </cell>
        </row>
        <row r="3381">
          <cell r="E3381">
            <v>145939598</v>
          </cell>
        </row>
        <row r="3382">
          <cell r="E3382">
            <v>145939118</v>
          </cell>
        </row>
        <row r="3383">
          <cell r="E3383">
            <v>145967024</v>
          </cell>
          <cell r="G3383" t="str">
            <v>OOLU0594804</v>
          </cell>
          <cell r="H3383" t="str">
            <v>OOLLDC1551</v>
          </cell>
        </row>
        <row r="3384">
          <cell r="E3384">
            <v>145929935</v>
          </cell>
        </row>
        <row r="3385">
          <cell r="E3385">
            <v>145985660</v>
          </cell>
          <cell r="G3385" t="str">
            <v>OOCU5856623</v>
          </cell>
          <cell r="H3385" t="str">
            <v>OOLKUW8530</v>
          </cell>
        </row>
        <row r="3386">
          <cell r="E3386">
            <v>145985676</v>
          </cell>
          <cell r="G3386" t="str">
            <v>FFAU7128254</v>
          </cell>
          <cell r="H3386" t="str">
            <v>OOLKUY4177</v>
          </cell>
        </row>
        <row r="3387">
          <cell r="E3387">
            <v>145927890</v>
          </cell>
          <cell r="G3387" t="str">
            <v>CSNU5923633</v>
          </cell>
          <cell r="H3387">
            <v>31330054</v>
          </cell>
        </row>
        <row r="3388">
          <cell r="E3388">
            <v>145928002</v>
          </cell>
        </row>
        <row r="3389">
          <cell r="E3389">
            <v>145928082</v>
          </cell>
        </row>
        <row r="3390">
          <cell r="E3390">
            <v>145844270</v>
          </cell>
          <cell r="G3390" t="str">
            <v>OOCU6123071</v>
          </cell>
          <cell r="H3390" t="str">
            <v>OOLKUZ6318</v>
          </cell>
        </row>
        <row r="3391">
          <cell r="E3391">
            <v>145978312</v>
          </cell>
        </row>
        <row r="3392">
          <cell r="E3392">
            <v>145979513</v>
          </cell>
          <cell r="G3392" t="str">
            <v>CSNU8388171</v>
          </cell>
          <cell r="H3392">
            <v>32708334</v>
          </cell>
        </row>
        <row r="3393">
          <cell r="E3393">
            <v>145905968</v>
          </cell>
          <cell r="G3393" t="str">
            <v>TGBU8722577</v>
          </cell>
          <cell r="H3393" t="str">
            <v>OOLKVB7324</v>
          </cell>
        </row>
        <row r="3394">
          <cell r="E3394">
            <v>145896986</v>
          </cell>
        </row>
        <row r="3395">
          <cell r="E3395">
            <v>145829421</v>
          </cell>
        </row>
        <row r="3396">
          <cell r="E3396">
            <v>145896979</v>
          </cell>
        </row>
        <row r="3397">
          <cell r="E3397">
            <v>145910526</v>
          </cell>
        </row>
        <row r="3398">
          <cell r="E3398">
            <v>145906019</v>
          </cell>
        </row>
        <row r="3399">
          <cell r="E3399">
            <v>145856415</v>
          </cell>
          <cell r="G3399" t="str">
            <v>MRSU0618124</v>
          </cell>
          <cell r="H3399" t="str">
            <v>ML-VN1338986</v>
          </cell>
        </row>
        <row r="3400">
          <cell r="E3400">
            <v>145985410</v>
          </cell>
          <cell r="G3400" t="str">
            <v>FFAU6713399</v>
          </cell>
          <cell r="H3400">
            <v>32708475</v>
          </cell>
        </row>
        <row r="3401">
          <cell r="E3401">
            <v>145985416</v>
          </cell>
        </row>
        <row r="3402">
          <cell r="E3402">
            <v>145931063</v>
          </cell>
          <cell r="G3402" t="str">
            <v>FFAU2298767</v>
          </cell>
          <cell r="H3402">
            <v>32715427</v>
          </cell>
        </row>
        <row r="3403">
          <cell r="E3403">
            <v>145985377</v>
          </cell>
          <cell r="G3403" t="str">
            <v>FFAU2672408</v>
          </cell>
          <cell r="H3403">
            <v>32715473</v>
          </cell>
        </row>
        <row r="3404">
          <cell r="E3404">
            <v>145919745</v>
          </cell>
          <cell r="G3404" t="str">
            <v>CSNU5605102</v>
          </cell>
          <cell r="H3404">
            <v>32666411</v>
          </cell>
        </row>
        <row r="3405">
          <cell r="E3405">
            <v>145985660</v>
          </cell>
          <cell r="G3405" t="str">
            <v>OOCU5856623</v>
          </cell>
          <cell r="H3405" t="str">
            <v>OOLKUW8530</v>
          </cell>
        </row>
        <row r="3406">
          <cell r="E3406">
            <v>145985676</v>
          </cell>
          <cell r="G3406" t="str">
            <v>FFAU7128254</v>
          </cell>
          <cell r="H3406" t="str">
            <v>OOLKUY4177</v>
          </cell>
        </row>
        <row r="3407">
          <cell r="E3407">
            <v>145844270</v>
          </cell>
          <cell r="G3407" t="str">
            <v>OOCU6123071</v>
          </cell>
          <cell r="H3407" t="str">
            <v>OOLKUZ6318</v>
          </cell>
        </row>
        <row r="3408">
          <cell r="E3408">
            <v>145900031</v>
          </cell>
          <cell r="G3408" t="str">
            <v>OOCU9401371</v>
          </cell>
          <cell r="H3408">
            <v>32707406</v>
          </cell>
        </row>
        <row r="3409">
          <cell r="E3409">
            <v>145985420</v>
          </cell>
          <cell r="G3409" t="str">
            <v>CSGU6225345</v>
          </cell>
          <cell r="H3409">
            <v>32707446</v>
          </cell>
        </row>
        <row r="3410">
          <cell r="E3410">
            <v>145985426</v>
          </cell>
        </row>
        <row r="3411">
          <cell r="E3411">
            <v>145844114</v>
          </cell>
          <cell r="G3411" t="str">
            <v>CSNU8854768</v>
          </cell>
          <cell r="H3411">
            <v>32707404</v>
          </cell>
        </row>
        <row r="3412">
          <cell r="E3412">
            <v>145850846</v>
          </cell>
          <cell r="G3412" t="str">
            <v>OOCU9479390</v>
          </cell>
          <cell r="H3412">
            <v>32707490</v>
          </cell>
        </row>
        <row r="3413">
          <cell r="E3413">
            <v>145850851</v>
          </cell>
        </row>
        <row r="3414">
          <cell r="E3414">
            <v>145850852</v>
          </cell>
        </row>
        <row r="3415">
          <cell r="E3415">
            <v>145850880</v>
          </cell>
          <cell r="G3415" t="str">
            <v>TRHU5798150</v>
          </cell>
          <cell r="H3415">
            <v>32707377</v>
          </cell>
        </row>
        <row r="3416">
          <cell r="E3416">
            <v>145850882</v>
          </cell>
        </row>
        <row r="3417">
          <cell r="E3417">
            <v>145887710</v>
          </cell>
          <cell r="G3417" t="str">
            <v>TRHU4725000</v>
          </cell>
          <cell r="H3417">
            <v>32707475</v>
          </cell>
        </row>
        <row r="3418">
          <cell r="E3418">
            <v>145920357</v>
          </cell>
        </row>
        <row r="3419">
          <cell r="E3419">
            <v>145897345</v>
          </cell>
        </row>
        <row r="3420">
          <cell r="E3420">
            <v>145927945</v>
          </cell>
          <cell r="G3420" t="str">
            <v>OOLU6989798</v>
          </cell>
          <cell r="H3420">
            <v>32708395</v>
          </cell>
        </row>
        <row r="3421">
          <cell r="E3421">
            <v>145968243</v>
          </cell>
        </row>
        <row r="3422">
          <cell r="E3422">
            <v>145927856</v>
          </cell>
        </row>
        <row r="3423">
          <cell r="E3423">
            <v>145932495</v>
          </cell>
          <cell r="G3423" t="str">
            <v>OOCU8339630</v>
          </cell>
          <cell r="H3423">
            <v>32732826</v>
          </cell>
        </row>
        <row r="3424">
          <cell r="E3424">
            <v>145897366</v>
          </cell>
        </row>
        <row r="3425">
          <cell r="E3425">
            <v>145808508</v>
          </cell>
          <cell r="G3425" t="str">
            <v>GCXU6294076</v>
          </cell>
          <cell r="H3425" t="str">
            <v>ML-VN1332463</v>
          </cell>
        </row>
        <row r="3426">
          <cell r="E3426">
            <v>145808496</v>
          </cell>
        </row>
        <row r="3427">
          <cell r="E3427">
            <v>145994647</v>
          </cell>
          <cell r="G3427" t="str">
            <v>GCXU6398738</v>
          </cell>
          <cell r="H3427" t="str">
            <v>OOLKUX2927</v>
          </cell>
        </row>
        <row r="3428">
          <cell r="E3428">
            <v>145994661</v>
          </cell>
        </row>
        <row r="3429">
          <cell r="E3429">
            <v>145978312</v>
          </cell>
          <cell r="G3429" t="str">
            <v>OOCU9911924</v>
          </cell>
          <cell r="H3429">
            <v>31337979</v>
          </cell>
        </row>
        <row r="3430">
          <cell r="E3430">
            <v>145911812</v>
          </cell>
          <cell r="G3430" t="str">
            <v>CSNU8980200</v>
          </cell>
          <cell r="H3430">
            <v>32706550</v>
          </cell>
        </row>
        <row r="3431">
          <cell r="E3431">
            <v>145978279</v>
          </cell>
        </row>
        <row r="3432">
          <cell r="E3432">
            <v>145994699</v>
          </cell>
        </row>
        <row r="3433">
          <cell r="E3433">
            <v>145911885</v>
          </cell>
        </row>
        <row r="3434">
          <cell r="E3434">
            <v>145914491</v>
          </cell>
        </row>
        <row r="3435">
          <cell r="E3435">
            <v>145987286</v>
          </cell>
          <cell r="G3435" t="str">
            <v>OOCU5935907</v>
          </cell>
          <cell r="H3435" t="str">
            <v>OOLKVB7313</v>
          </cell>
        </row>
        <row r="3436">
          <cell r="E3436">
            <v>145994598</v>
          </cell>
        </row>
        <row r="3437">
          <cell r="E3437">
            <v>145978360</v>
          </cell>
          <cell r="G3437" t="str">
            <v>CSNU8510042</v>
          </cell>
          <cell r="H3437" t="str">
            <v>OOLKVB7310</v>
          </cell>
        </row>
        <row r="3438">
          <cell r="E3438">
            <v>145979626</v>
          </cell>
        </row>
        <row r="3439">
          <cell r="E3439">
            <v>145996154</v>
          </cell>
        </row>
        <row r="3440">
          <cell r="E3440">
            <v>145979635</v>
          </cell>
        </row>
        <row r="3441">
          <cell r="E3441">
            <v>145932559</v>
          </cell>
          <cell r="G3441" t="str">
            <v>OOLU9792975</v>
          </cell>
          <cell r="H3441" t="str">
            <v>OOLKUX5206</v>
          </cell>
        </row>
        <row r="3442">
          <cell r="E3442">
            <v>145932567</v>
          </cell>
        </row>
        <row r="3443">
          <cell r="E3443">
            <v>145806641</v>
          </cell>
          <cell r="G3443" t="str">
            <v>OOCU5883866</v>
          </cell>
          <cell r="H3443" t="str">
            <v>OOLKVD7881</v>
          </cell>
        </row>
        <row r="3444">
          <cell r="E3444">
            <v>145927843</v>
          </cell>
          <cell r="G3444" t="str">
            <v>CSNU5521531</v>
          </cell>
          <cell r="H3444" t="str">
            <v>OOKLVB4868</v>
          </cell>
        </row>
        <row r="3445">
          <cell r="E3445">
            <v>145951524</v>
          </cell>
          <cell r="G3445" t="str">
            <v>ONEU5393334</v>
          </cell>
          <cell r="H3445" t="str">
            <v>VN82462AR</v>
          </cell>
        </row>
        <row r="3446">
          <cell r="E3446">
            <v>145939048</v>
          </cell>
          <cell r="G3446" t="str">
            <v>TRHU7410670</v>
          </cell>
          <cell r="H3446" t="str">
            <v>VN82467AR</v>
          </cell>
        </row>
        <row r="3447">
          <cell r="E3447">
            <v>145939047</v>
          </cell>
          <cell r="G3447" t="str">
            <v>ONEU1270265</v>
          </cell>
          <cell r="H3447" t="str">
            <v>VN82483AR</v>
          </cell>
        </row>
        <row r="3448">
          <cell r="E3448">
            <v>145939051</v>
          </cell>
          <cell r="G3448" t="str">
            <v>ONEU0578382</v>
          </cell>
          <cell r="H3448" t="str">
            <v>VN82472AR</v>
          </cell>
        </row>
        <row r="3449">
          <cell r="E3449">
            <v>145951377</v>
          </cell>
          <cell r="G3449" t="str">
            <v>ONEU5847838</v>
          </cell>
          <cell r="H3449" t="str">
            <v>VN82478AR</v>
          </cell>
        </row>
        <row r="3450">
          <cell r="E3450">
            <v>145951496</v>
          </cell>
          <cell r="G3450" t="str">
            <v>ONEU0426116</v>
          </cell>
          <cell r="H3450" t="str">
            <v>VN82490AR</v>
          </cell>
        </row>
        <row r="3451">
          <cell r="E3451">
            <v>145773151</v>
          </cell>
        </row>
        <row r="3452">
          <cell r="E3452">
            <v>145939734</v>
          </cell>
        </row>
        <row r="3453">
          <cell r="E3453">
            <v>145792315</v>
          </cell>
          <cell r="G3453" t="str">
            <v>CSNU5616895</v>
          </cell>
          <cell r="H3453">
            <v>32708430</v>
          </cell>
        </row>
        <row r="3454">
          <cell r="E3454">
            <v>145727196</v>
          </cell>
        </row>
        <row r="3455">
          <cell r="E3455">
            <v>145827248</v>
          </cell>
        </row>
        <row r="3456">
          <cell r="E3456">
            <v>145827356</v>
          </cell>
        </row>
        <row r="3457">
          <cell r="E3457">
            <v>145862887</v>
          </cell>
        </row>
        <row r="3458">
          <cell r="E3458">
            <v>145931070</v>
          </cell>
          <cell r="G3458" t="str">
            <v>CAAU 8809217</v>
          </cell>
          <cell r="H3458" t="str">
            <v>VNSGN2622108</v>
          </cell>
        </row>
        <row r="3459">
          <cell r="E3459">
            <v>145949650</v>
          </cell>
        </row>
        <row r="3460">
          <cell r="E3460">
            <v>145949651</v>
          </cell>
        </row>
        <row r="3461">
          <cell r="E3461">
            <v>145781792</v>
          </cell>
          <cell r="G3461" t="str">
            <v>REGU 5149530</v>
          </cell>
          <cell r="H3461" t="str">
            <v>VNSGN2622101</v>
          </cell>
        </row>
        <row r="3462">
          <cell r="E3462">
            <v>145808491</v>
          </cell>
        </row>
        <row r="3463">
          <cell r="E3463">
            <v>145951345</v>
          </cell>
        </row>
        <row r="3464">
          <cell r="E3464">
            <v>145951410</v>
          </cell>
        </row>
        <row r="3465">
          <cell r="E3465">
            <v>145951436</v>
          </cell>
        </row>
        <row r="3466">
          <cell r="E3466">
            <v>145895675</v>
          </cell>
          <cell r="G3466" t="str">
            <v>FFAU 6042840</v>
          </cell>
          <cell r="H3466" t="str">
            <v>VNSGN2621987</v>
          </cell>
        </row>
        <row r="3467">
          <cell r="E3467">
            <v>145911775</v>
          </cell>
        </row>
        <row r="3468">
          <cell r="E3468">
            <v>145852750</v>
          </cell>
        </row>
        <row r="3469">
          <cell r="E3469">
            <v>145825570</v>
          </cell>
        </row>
        <row r="3470">
          <cell r="E3470">
            <v>145933829</v>
          </cell>
        </row>
        <row r="3471">
          <cell r="E3471">
            <v>145914511</v>
          </cell>
        </row>
        <row r="3472">
          <cell r="E3472">
            <v>145781746</v>
          </cell>
          <cell r="G3472" t="str">
            <v>TXGU 7266290</v>
          </cell>
          <cell r="H3472" t="str">
            <v>VNSGN262046</v>
          </cell>
        </row>
        <row r="3473">
          <cell r="E3473">
            <v>145930909</v>
          </cell>
        </row>
        <row r="3474">
          <cell r="E3474">
            <v>146013171</v>
          </cell>
        </row>
        <row r="3475">
          <cell r="E3475">
            <v>145930639</v>
          </cell>
        </row>
        <row r="3476">
          <cell r="E3476">
            <v>145930354</v>
          </cell>
        </row>
        <row r="3477">
          <cell r="E3477">
            <v>145917343</v>
          </cell>
        </row>
        <row r="3478">
          <cell r="E3478">
            <v>145850858</v>
          </cell>
        </row>
        <row r="3479">
          <cell r="E3479">
            <v>145931045</v>
          </cell>
          <cell r="G3479" t="str">
            <v>REGU 5221928</v>
          </cell>
          <cell r="H3479" t="str">
            <v>VNSGN2621952</v>
          </cell>
        </row>
        <row r="3480">
          <cell r="E3480">
            <v>145931056</v>
          </cell>
        </row>
        <row r="3481">
          <cell r="E3481">
            <v>145994528</v>
          </cell>
        </row>
        <row r="3482">
          <cell r="E3482">
            <v>145995021</v>
          </cell>
        </row>
        <row r="3483">
          <cell r="E3483">
            <v>145968095</v>
          </cell>
        </row>
        <row r="3484">
          <cell r="E3484">
            <v>145895669</v>
          </cell>
          <cell r="G3484" t="str">
            <v>TXGU 6896398</v>
          </cell>
          <cell r="H3484" t="str">
            <v>VNSGN2539553</v>
          </cell>
        </row>
        <row r="3485">
          <cell r="E3485">
            <v>145985941</v>
          </cell>
        </row>
        <row r="3486">
          <cell r="E3486">
            <v>146013176</v>
          </cell>
        </row>
        <row r="3487">
          <cell r="E3487">
            <v>145985428</v>
          </cell>
        </row>
        <row r="3488">
          <cell r="E3488">
            <v>145895671</v>
          </cell>
          <cell r="G3488" t="str">
            <v>REUGU 5252831</v>
          </cell>
          <cell r="H3488" t="str">
            <v>VNSGN2621973</v>
          </cell>
        </row>
        <row r="3489">
          <cell r="E3489">
            <v>145781785</v>
          </cell>
          <cell r="G3489" t="str">
            <v>CAAU 8748066</v>
          </cell>
          <cell r="H3489" t="str">
            <v>VNSGN2539554</v>
          </cell>
        </row>
        <row r="3490">
          <cell r="E3490">
            <v>145895667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Sheet5"/>
      <sheetName val="Daily shipment report"/>
      <sheetName val="OPS Loading report (Read Only)"/>
      <sheetName val="Definition"/>
      <sheetName val="Sheet1"/>
      <sheetName val="Daily action"/>
      <sheetName val="Forecast"/>
      <sheetName val=" MBR KPI"/>
      <sheetName val="Sheet2"/>
      <sheetName val="Sheet4"/>
      <sheetName val="Pending Pallet"/>
    </sheetNames>
    <sheetDataSet>
      <sheetData sheetId="0"/>
      <sheetData sheetId="1"/>
      <sheetData sheetId="2"/>
      <sheetData sheetId="3">
        <row r="1">
          <cell r="E1" t="str">
            <v>TPDO No.</v>
          </cell>
          <cell r="H1" t="str">
            <v>Seal No</v>
          </cell>
        </row>
        <row r="2">
          <cell r="E2">
            <v>145226664</v>
          </cell>
          <cell r="H2" t="str">
            <v>31342610</v>
          </cell>
        </row>
        <row r="3">
          <cell r="E3">
            <v>145244092</v>
          </cell>
          <cell r="H3" t="str">
            <v>31342613</v>
          </cell>
        </row>
        <row r="4">
          <cell r="E4">
            <v>145236488</v>
          </cell>
          <cell r="H4" t="str">
            <v>32220284</v>
          </cell>
        </row>
        <row r="5">
          <cell r="E5">
            <v>145253886</v>
          </cell>
          <cell r="H5" t="str">
            <v>31342609</v>
          </cell>
        </row>
        <row r="6">
          <cell r="E6">
            <v>145138629</v>
          </cell>
          <cell r="H6" t="str">
            <v>32220228</v>
          </cell>
        </row>
        <row r="7">
          <cell r="E7">
            <v>145096551</v>
          </cell>
        </row>
        <row r="8">
          <cell r="E8">
            <v>145147506</v>
          </cell>
          <cell r="H8" t="str">
            <v>31342625</v>
          </cell>
        </row>
        <row r="9">
          <cell r="E9">
            <v>145050364</v>
          </cell>
        </row>
        <row r="10">
          <cell r="E10">
            <v>145138800</v>
          </cell>
          <cell r="H10" t="str">
            <v>31342612</v>
          </cell>
        </row>
        <row r="11">
          <cell r="E11">
            <v>145050421</v>
          </cell>
        </row>
        <row r="12">
          <cell r="E12">
            <v>145147463</v>
          </cell>
          <cell r="H12" t="str">
            <v>32220143</v>
          </cell>
        </row>
        <row r="13">
          <cell r="E13">
            <v>145138797</v>
          </cell>
        </row>
        <row r="14">
          <cell r="E14">
            <v>145156296</v>
          </cell>
        </row>
        <row r="15">
          <cell r="E15">
            <v>145086740</v>
          </cell>
          <cell r="H15" t="str">
            <v>31342592</v>
          </cell>
        </row>
        <row r="16">
          <cell r="E16">
            <v>145130315</v>
          </cell>
        </row>
        <row r="17">
          <cell r="E17">
            <v>145218425</v>
          </cell>
          <cell r="H17" t="str">
            <v>31342574</v>
          </cell>
        </row>
        <row r="18">
          <cell r="E18">
            <v>145218394</v>
          </cell>
        </row>
        <row r="19">
          <cell r="E19">
            <v>145138662</v>
          </cell>
          <cell r="H19" t="str">
            <v>31342598</v>
          </cell>
        </row>
        <row r="20">
          <cell r="E20">
            <v>145218420</v>
          </cell>
          <cell r="H20" t="str">
            <v>31342604</v>
          </cell>
        </row>
        <row r="21">
          <cell r="E21">
            <v>145218548</v>
          </cell>
          <cell r="H21" t="str">
            <v>31342607</v>
          </cell>
        </row>
        <row r="22">
          <cell r="E22">
            <v>145218550</v>
          </cell>
          <cell r="H22" t="str">
            <v>31342573</v>
          </cell>
        </row>
        <row r="23">
          <cell r="E23">
            <v>145298136</v>
          </cell>
        </row>
        <row r="24">
          <cell r="E24">
            <v>145298148</v>
          </cell>
        </row>
        <row r="25">
          <cell r="E25">
            <v>145218556</v>
          </cell>
          <cell r="H25" t="str">
            <v>32221305</v>
          </cell>
        </row>
        <row r="26">
          <cell r="E26">
            <v>145298158</v>
          </cell>
        </row>
        <row r="27">
          <cell r="E27">
            <v>145218503</v>
          </cell>
          <cell r="H27" t="str">
            <v>32220238</v>
          </cell>
        </row>
        <row r="28">
          <cell r="E28">
            <v>145299977</v>
          </cell>
        </row>
        <row r="29">
          <cell r="E29">
            <v>145218543</v>
          </cell>
          <cell r="H29" t="str">
            <v>31342605</v>
          </cell>
        </row>
        <row r="30">
          <cell r="E30">
            <v>145299990</v>
          </cell>
        </row>
        <row r="31">
          <cell r="E31">
            <v>145250791</v>
          </cell>
          <cell r="H31" t="str">
            <v>ML-VN1362879</v>
          </cell>
        </row>
        <row r="32">
          <cell r="E32">
            <v>145244578</v>
          </cell>
        </row>
        <row r="33">
          <cell r="E33">
            <v>145244585</v>
          </cell>
          <cell r="H33" t="str">
            <v>ML-VN1362951</v>
          </cell>
        </row>
        <row r="34">
          <cell r="E34">
            <v>145244596</v>
          </cell>
        </row>
        <row r="35">
          <cell r="E35">
            <v>145040318</v>
          </cell>
          <cell r="H35" t="str">
            <v>ML-VN1363782</v>
          </cell>
        </row>
        <row r="36">
          <cell r="E36">
            <v>145252135</v>
          </cell>
          <cell r="H36" t="str">
            <v>ML-VN1057356</v>
          </cell>
        </row>
        <row r="37">
          <cell r="E37">
            <v>145252145</v>
          </cell>
          <cell r="H37" t="str">
            <v>ML-VN1362848</v>
          </cell>
        </row>
        <row r="38">
          <cell r="E38">
            <v>145173940</v>
          </cell>
          <cell r="H38" t="str">
            <v>ML-VN1362888</v>
          </cell>
        </row>
        <row r="39">
          <cell r="E39">
            <v>145252096</v>
          </cell>
          <cell r="H39" t="str">
            <v>ML-VN1362886</v>
          </cell>
        </row>
        <row r="40">
          <cell r="E40">
            <v>145261098</v>
          </cell>
        </row>
        <row r="41">
          <cell r="E41">
            <v>145269697</v>
          </cell>
        </row>
        <row r="42">
          <cell r="E42">
            <v>145223396</v>
          </cell>
          <cell r="H42" t="str">
            <v>31342589</v>
          </cell>
        </row>
        <row r="43">
          <cell r="E43">
            <v>145147446</v>
          </cell>
          <cell r="H43" t="str">
            <v>ML-VN1362989</v>
          </cell>
        </row>
        <row r="44">
          <cell r="E44">
            <v>145173936</v>
          </cell>
          <cell r="H44" t="str">
            <v>ML-VN1363745</v>
          </cell>
        </row>
        <row r="45">
          <cell r="E45">
            <v>145298221</v>
          </cell>
        </row>
        <row r="46">
          <cell r="E46">
            <v>145270935</v>
          </cell>
          <cell r="H46" t="str">
            <v>ML-VN1362982</v>
          </cell>
        </row>
        <row r="47">
          <cell r="E47">
            <v>145298204</v>
          </cell>
        </row>
        <row r="48">
          <cell r="E48">
            <v>145171592</v>
          </cell>
          <cell r="H48" t="str">
            <v>VNSGN2547626</v>
          </cell>
        </row>
        <row r="49">
          <cell r="E49">
            <v>145241199</v>
          </cell>
        </row>
        <row r="50">
          <cell r="E50">
            <v>145224135</v>
          </cell>
        </row>
        <row r="51">
          <cell r="E51">
            <v>145243295</v>
          </cell>
        </row>
        <row r="52">
          <cell r="E52">
            <v>145298466</v>
          </cell>
        </row>
        <row r="53">
          <cell r="E53">
            <v>145188478</v>
          </cell>
          <cell r="H53" t="str">
            <v>VNSGN2500745</v>
          </cell>
        </row>
        <row r="54">
          <cell r="E54">
            <v>145156402</v>
          </cell>
          <cell r="H54" t="str">
            <v>ML-VN1245584</v>
          </cell>
        </row>
        <row r="55">
          <cell r="E55">
            <v>145236394</v>
          </cell>
          <cell r="H55" t="str">
            <v>VNSGN2500741</v>
          </cell>
        </row>
        <row r="56">
          <cell r="E56">
            <v>145235692</v>
          </cell>
        </row>
        <row r="57">
          <cell r="E57">
            <v>145236697</v>
          </cell>
          <cell r="H57" t="str">
            <v>VNSGN2500836</v>
          </cell>
        </row>
        <row r="58">
          <cell r="E58">
            <v>145262685</v>
          </cell>
        </row>
        <row r="59">
          <cell r="E59">
            <v>145280501</v>
          </cell>
          <cell r="H59" t="str">
            <v>VNSGN2500720</v>
          </cell>
        </row>
        <row r="60">
          <cell r="E60">
            <v>145280511</v>
          </cell>
        </row>
        <row r="61">
          <cell r="E61">
            <v>145280737</v>
          </cell>
          <cell r="H61" t="str">
            <v>VNSGN2540311</v>
          </cell>
        </row>
        <row r="62">
          <cell r="E62">
            <v>145280793</v>
          </cell>
        </row>
        <row r="63">
          <cell r="E63">
            <v>145285416</v>
          </cell>
          <cell r="H63" t="str">
            <v>VNSGN2500747</v>
          </cell>
        </row>
        <row r="64">
          <cell r="E64">
            <v>145259492</v>
          </cell>
        </row>
        <row r="65">
          <cell r="E65">
            <v>145262205</v>
          </cell>
        </row>
        <row r="66">
          <cell r="E66">
            <v>145280814</v>
          </cell>
          <cell r="H66" t="str">
            <v>VNSGN2500713</v>
          </cell>
        </row>
        <row r="67">
          <cell r="E67">
            <v>145233656</v>
          </cell>
        </row>
        <row r="68">
          <cell r="E68">
            <v>145007494</v>
          </cell>
          <cell r="H68" t="str">
            <v>VNSGN2547630</v>
          </cell>
        </row>
        <row r="69">
          <cell r="E69">
            <v>145285392</v>
          </cell>
        </row>
        <row r="70">
          <cell r="E70">
            <v>145282522</v>
          </cell>
        </row>
        <row r="71">
          <cell r="E71">
            <v>145282557</v>
          </cell>
        </row>
        <row r="72">
          <cell r="E72">
            <v>145259566</v>
          </cell>
          <cell r="H72" t="str">
            <v>VNSGN2500716</v>
          </cell>
        </row>
        <row r="73">
          <cell r="E73">
            <v>145259572</v>
          </cell>
          <cell r="H73" t="str">
            <v>VNSGN2500754</v>
          </cell>
        </row>
        <row r="74">
          <cell r="E74">
            <v>145259574</v>
          </cell>
          <cell r="H74" t="str">
            <v>VNSGN2547601</v>
          </cell>
        </row>
        <row r="75">
          <cell r="E75">
            <v>145259582</v>
          </cell>
          <cell r="H75" t="str">
            <v>VNSGN2539992</v>
          </cell>
        </row>
        <row r="76">
          <cell r="E76">
            <v>145250119</v>
          </cell>
          <cell r="H76" t="str">
            <v>VNSGN2500746</v>
          </cell>
        </row>
        <row r="77">
          <cell r="E77">
            <v>145259558</v>
          </cell>
          <cell r="H77" t="str">
            <v>VNSGN2500739</v>
          </cell>
        </row>
        <row r="78">
          <cell r="E78">
            <v>145259562</v>
          </cell>
          <cell r="H78" t="str">
            <v>VNSGN2500760</v>
          </cell>
        </row>
        <row r="79">
          <cell r="E79">
            <v>145280490</v>
          </cell>
          <cell r="H79" t="str">
            <v>VNSGN2500721</v>
          </cell>
        </row>
        <row r="80">
          <cell r="E80">
            <v>145282574</v>
          </cell>
          <cell r="H80" t="str">
            <v>VNSGN2547621</v>
          </cell>
        </row>
        <row r="81">
          <cell r="E81">
            <v>145242665</v>
          </cell>
          <cell r="H81" t="str">
            <v>VNSGN2540318</v>
          </cell>
        </row>
        <row r="82">
          <cell r="E82">
            <v>145241538</v>
          </cell>
          <cell r="H82" t="str">
            <v>VNSGN2500724</v>
          </cell>
        </row>
        <row r="83">
          <cell r="E83">
            <v>145241548</v>
          </cell>
          <cell r="H83" t="str">
            <v>VNSGN2540314</v>
          </cell>
        </row>
        <row r="84">
          <cell r="E84">
            <v>145226200</v>
          </cell>
          <cell r="H84" t="str">
            <v>31342694</v>
          </cell>
        </row>
        <row r="85">
          <cell r="E85">
            <v>145318687</v>
          </cell>
        </row>
        <row r="86">
          <cell r="E86">
            <v>145040207</v>
          </cell>
          <cell r="H86" t="str">
            <v>32220263</v>
          </cell>
        </row>
        <row r="87">
          <cell r="E87">
            <v>145040210</v>
          </cell>
          <cell r="H87" t="str">
            <v>32220443</v>
          </cell>
        </row>
        <row r="88">
          <cell r="E88">
            <v>145156384</v>
          </cell>
          <cell r="H88" t="str">
            <v>VNSGN2547604</v>
          </cell>
        </row>
        <row r="89">
          <cell r="E89">
            <v>145156299</v>
          </cell>
        </row>
        <row r="90">
          <cell r="E90">
            <v>145040171</v>
          </cell>
          <cell r="H90" t="str">
            <v>VNSGN2547586</v>
          </cell>
        </row>
        <row r="91">
          <cell r="E91">
            <v>145174122</v>
          </cell>
        </row>
        <row r="92">
          <cell r="E92">
            <v>145174125</v>
          </cell>
        </row>
        <row r="93">
          <cell r="E93">
            <v>145147508</v>
          </cell>
          <cell r="H93" t="str">
            <v>VNSGN2500759</v>
          </cell>
        </row>
        <row r="94">
          <cell r="E94">
            <v>145190857</v>
          </cell>
        </row>
        <row r="95">
          <cell r="E95">
            <v>145174118</v>
          </cell>
        </row>
        <row r="96">
          <cell r="E96">
            <v>145226153</v>
          </cell>
          <cell r="H96" t="str">
            <v>VNSGN2500842</v>
          </cell>
        </row>
        <row r="97">
          <cell r="E97">
            <v>145216803</v>
          </cell>
        </row>
        <row r="98">
          <cell r="E98">
            <v>145234901</v>
          </cell>
          <cell r="H98" t="str">
            <v>VNSGN2547614</v>
          </cell>
        </row>
        <row r="99">
          <cell r="E99">
            <v>145242805</v>
          </cell>
        </row>
        <row r="100">
          <cell r="E100">
            <v>145299984</v>
          </cell>
        </row>
        <row r="101">
          <cell r="E101">
            <v>145252152</v>
          </cell>
        </row>
        <row r="102">
          <cell r="E102">
            <v>145226137</v>
          </cell>
        </row>
        <row r="103">
          <cell r="E103">
            <v>145242820</v>
          </cell>
          <cell r="H103" t="str">
            <v>VNSGN2547615</v>
          </cell>
        </row>
        <row r="104">
          <cell r="E104">
            <v>145218507</v>
          </cell>
        </row>
        <row r="105">
          <cell r="E105">
            <v>145279601</v>
          </cell>
          <cell r="H105" t="str">
            <v>VNSGN2547603</v>
          </cell>
        </row>
        <row r="106">
          <cell r="E106">
            <v>145279610</v>
          </cell>
          <cell r="H106" t="str">
            <v>VNSGN2500770</v>
          </cell>
        </row>
        <row r="107">
          <cell r="E107">
            <v>145096562</v>
          </cell>
          <cell r="H107" t="str">
            <v>VNSGN2540348</v>
          </cell>
        </row>
        <row r="108">
          <cell r="E108">
            <v>145086714</v>
          </cell>
          <cell r="H108" t="str">
            <v>VNSGN2540369</v>
          </cell>
        </row>
        <row r="109">
          <cell r="E109">
            <v>145138624</v>
          </cell>
          <cell r="H109" t="str">
            <v>VNSGN2500829</v>
          </cell>
        </row>
        <row r="110">
          <cell r="E110">
            <v>145096573</v>
          </cell>
          <cell r="H110" t="str">
            <v>VNSGN2540038</v>
          </cell>
        </row>
        <row r="111">
          <cell r="E111">
            <v>145269694</v>
          </cell>
          <cell r="H111" t="str">
            <v>VNSGN2540037</v>
          </cell>
        </row>
        <row r="112">
          <cell r="E112">
            <v>145279598</v>
          </cell>
          <cell r="H112" t="str">
            <v>VNSGN2500757</v>
          </cell>
        </row>
        <row r="113">
          <cell r="E113">
            <v>145147440</v>
          </cell>
          <cell r="H113" t="str">
            <v>VNSGN2500771</v>
          </cell>
        </row>
        <row r="114">
          <cell r="E114">
            <v>145086913</v>
          </cell>
          <cell r="H114" t="str">
            <v>VNSGN2540343</v>
          </cell>
        </row>
        <row r="115">
          <cell r="E115">
            <v>145279686</v>
          </cell>
          <cell r="H115" t="str">
            <v>VNSGN2540332</v>
          </cell>
        </row>
        <row r="116">
          <cell r="E116">
            <v>145279672</v>
          </cell>
        </row>
        <row r="117">
          <cell r="E117">
            <v>145279678</v>
          </cell>
        </row>
        <row r="118">
          <cell r="E118">
            <v>145297598</v>
          </cell>
          <cell r="H118" t="str">
            <v>VNSGN2540349</v>
          </cell>
        </row>
        <row r="119">
          <cell r="E119">
            <v>145297494</v>
          </cell>
        </row>
        <row r="120">
          <cell r="E120">
            <v>145288675</v>
          </cell>
          <cell r="H120" t="str">
            <v xml:space="preserve">VNSGN2500734 </v>
          </cell>
        </row>
        <row r="121">
          <cell r="E121">
            <v>145297596</v>
          </cell>
          <cell r="H121" t="str">
            <v>VNSGN2500733</v>
          </cell>
        </row>
        <row r="122">
          <cell r="E122">
            <v>145218932</v>
          </cell>
          <cell r="H122" t="str">
            <v>VN45874AP</v>
          </cell>
        </row>
        <row r="123">
          <cell r="E123">
            <v>145218966</v>
          </cell>
          <cell r="H123" t="str">
            <v>VN45876AP</v>
          </cell>
        </row>
        <row r="124">
          <cell r="E124">
            <v>145219011</v>
          </cell>
          <cell r="H124" t="str">
            <v>VN45793AP</v>
          </cell>
        </row>
        <row r="125">
          <cell r="E125">
            <v>145233245</v>
          </cell>
          <cell r="H125" t="str">
            <v>VNSGN2500837</v>
          </cell>
        </row>
        <row r="126">
          <cell r="E126">
            <v>145286510</v>
          </cell>
        </row>
        <row r="127">
          <cell r="E127">
            <v>145280067</v>
          </cell>
        </row>
        <row r="128">
          <cell r="E128">
            <v>145190346</v>
          </cell>
          <cell r="H128" t="str">
            <v>ML-VN1317781</v>
          </cell>
        </row>
        <row r="129">
          <cell r="E129">
            <v>145250145</v>
          </cell>
        </row>
        <row r="130">
          <cell r="E130">
            <v>145226533</v>
          </cell>
        </row>
        <row r="131">
          <cell r="E131">
            <v>145233619</v>
          </cell>
          <cell r="H131" t="str">
            <v>ML-VN1245530</v>
          </cell>
        </row>
        <row r="132">
          <cell r="E132">
            <v>145233624</v>
          </cell>
        </row>
        <row r="133">
          <cell r="E133">
            <v>145233629</v>
          </cell>
        </row>
        <row r="134">
          <cell r="E134">
            <v>145236657</v>
          </cell>
          <cell r="H134" t="str">
            <v>ML-VN1317648</v>
          </cell>
        </row>
        <row r="135">
          <cell r="E135">
            <v>145236664</v>
          </cell>
        </row>
        <row r="136">
          <cell r="E136">
            <v>145236670</v>
          </cell>
        </row>
        <row r="137">
          <cell r="E137">
            <v>145236684</v>
          </cell>
        </row>
        <row r="138">
          <cell r="E138">
            <v>145233671</v>
          </cell>
          <cell r="H138" t="str">
            <v>ML-VN1312732</v>
          </cell>
        </row>
        <row r="139">
          <cell r="E139">
            <v>145233691</v>
          </cell>
          <cell r="H139" t="str">
            <v>ML-VN1317636</v>
          </cell>
        </row>
        <row r="140">
          <cell r="E140">
            <v>145241617</v>
          </cell>
          <cell r="H140" t="str">
            <v>ML-VN1317747</v>
          </cell>
        </row>
        <row r="141">
          <cell r="E141">
            <v>145241625</v>
          </cell>
          <cell r="H141" t="str">
            <v>ML-VN1317705</v>
          </cell>
        </row>
        <row r="142">
          <cell r="E142">
            <v>145253955</v>
          </cell>
          <cell r="H142" t="str">
            <v>ML-VN1317620</v>
          </cell>
        </row>
        <row r="143">
          <cell r="E143">
            <v>145259480</v>
          </cell>
          <cell r="H143" t="str">
            <v>ML-VN1312673</v>
          </cell>
        </row>
        <row r="144">
          <cell r="E144">
            <v>145226520</v>
          </cell>
          <cell r="H144" t="str">
            <v>ML-VN1317666</v>
          </cell>
        </row>
        <row r="145">
          <cell r="E145">
            <v>145226655</v>
          </cell>
          <cell r="H145" t="str">
            <v>ML-VN1245527</v>
          </cell>
        </row>
        <row r="146">
          <cell r="E146">
            <v>145206311</v>
          </cell>
          <cell r="H146" t="str">
            <v>ML-VN1312677</v>
          </cell>
        </row>
        <row r="147">
          <cell r="E147">
            <v>145066556</v>
          </cell>
          <cell r="H147" t="str">
            <v>EMCXCD4844</v>
          </cell>
        </row>
        <row r="148">
          <cell r="E148">
            <v>145156428</v>
          </cell>
          <cell r="H148" t="str">
            <v>EMCXDM7614</v>
          </cell>
        </row>
        <row r="149">
          <cell r="E149">
            <v>145286511</v>
          </cell>
        </row>
        <row r="150">
          <cell r="E150">
            <v>145216023</v>
          </cell>
          <cell r="H150" t="str">
            <v>EMCXCD4034</v>
          </cell>
        </row>
        <row r="151">
          <cell r="E151">
            <v>145216700</v>
          </cell>
          <cell r="H151" t="str">
            <v>EMCXCD4574</v>
          </cell>
        </row>
        <row r="152">
          <cell r="E152">
            <v>145217114</v>
          </cell>
          <cell r="H152" t="str">
            <v>EMCXCD3604</v>
          </cell>
        </row>
        <row r="153">
          <cell r="E153">
            <v>145217148</v>
          </cell>
          <cell r="H153" t="str">
            <v>EMCXCD3514</v>
          </cell>
        </row>
        <row r="154">
          <cell r="E154">
            <v>145086969</v>
          </cell>
          <cell r="H154" t="str">
            <v>EMCXDD2154</v>
          </cell>
        </row>
        <row r="155">
          <cell r="E155">
            <v>145298101</v>
          </cell>
        </row>
        <row r="156">
          <cell r="E156">
            <v>145286957</v>
          </cell>
          <cell r="H156" t="str">
            <v>EMCXDM7654</v>
          </cell>
        </row>
        <row r="157">
          <cell r="E157">
            <v>145086812</v>
          </cell>
          <cell r="H157" t="str">
            <v>EMCXDM7604</v>
          </cell>
        </row>
        <row r="158">
          <cell r="E158">
            <v>145086961</v>
          </cell>
          <cell r="H158" t="str">
            <v>EMCXDD1874</v>
          </cell>
        </row>
        <row r="159">
          <cell r="E159">
            <v>145199398</v>
          </cell>
          <cell r="H159" t="str">
            <v>EMCXDD1894</v>
          </cell>
        </row>
        <row r="160">
          <cell r="E160">
            <v>145199435</v>
          </cell>
          <cell r="H160" t="str">
            <v>EMCXDD1964</v>
          </cell>
        </row>
        <row r="161">
          <cell r="E161">
            <v>145181682</v>
          </cell>
          <cell r="H161" t="str">
            <v>EMCXDM8384</v>
          </cell>
        </row>
        <row r="162">
          <cell r="E162">
            <v>145242345</v>
          </cell>
          <cell r="H162" t="str">
            <v>VNSGN2538531</v>
          </cell>
        </row>
        <row r="163">
          <cell r="E163">
            <v>145242348</v>
          </cell>
          <cell r="H163" t="str">
            <v>VNSGN2500772</v>
          </cell>
        </row>
        <row r="164">
          <cell r="E164">
            <v>145298469</v>
          </cell>
          <cell r="H164" t="str">
            <v>EMCXCF2844</v>
          </cell>
        </row>
        <row r="165">
          <cell r="E165">
            <v>145260627</v>
          </cell>
          <cell r="H165" t="str">
            <v>EMCXDK4684</v>
          </cell>
        </row>
        <row r="166">
          <cell r="E166">
            <v>145291766</v>
          </cell>
        </row>
        <row r="167">
          <cell r="E167">
            <v>145291739</v>
          </cell>
        </row>
        <row r="168">
          <cell r="E168">
            <v>145215432</v>
          </cell>
          <cell r="H168" t="str">
            <v>EMCXCH4554</v>
          </cell>
        </row>
        <row r="169">
          <cell r="E169">
            <v>145242382</v>
          </cell>
        </row>
        <row r="170">
          <cell r="E170">
            <v>145242401</v>
          </cell>
          <cell r="H170" t="str">
            <v>EMCXCH4674</v>
          </cell>
        </row>
        <row r="171">
          <cell r="E171">
            <v>145085143</v>
          </cell>
          <cell r="H171" t="str">
            <v>EMCXCF2754</v>
          </cell>
        </row>
        <row r="172">
          <cell r="E172">
            <v>145242351</v>
          </cell>
          <cell r="H172" t="str">
            <v>EMCXCF4614</v>
          </cell>
        </row>
        <row r="173">
          <cell r="E173">
            <v>145242356</v>
          </cell>
          <cell r="H173" t="str">
            <v>EMCXCF3684</v>
          </cell>
        </row>
        <row r="174">
          <cell r="E174">
            <v>145308022</v>
          </cell>
          <cell r="H174" t="str">
            <v>EMCXDH3774</v>
          </cell>
        </row>
        <row r="175">
          <cell r="E175">
            <v>145242395</v>
          </cell>
          <cell r="H175" t="str">
            <v>EMCXDD2314</v>
          </cell>
        </row>
        <row r="176">
          <cell r="E176">
            <v>145233278</v>
          </cell>
          <cell r="H176" t="str">
            <v>EMCXDJ8194</v>
          </cell>
        </row>
        <row r="177">
          <cell r="E177">
            <v>145233283</v>
          </cell>
          <cell r="H177" t="str">
            <v>EMCXCF2634</v>
          </cell>
        </row>
        <row r="178">
          <cell r="E178">
            <v>145260744</v>
          </cell>
          <cell r="H178" t="str">
            <v>EMCXDK4644</v>
          </cell>
        </row>
        <row r="179">
          <cell r="E179">
            <v>145260768</v>
          </cell>
          <cell r="H179" t="str">
            <v>EMCXDJ8164</v>
          </cell>
        </row>
        <row r="180">
          <cell r="E180">
            <v>145165852</v>
          </cell>
          <cell r="H180" t="str">
            <v>EMCXCJ3914</v>
          </cell>
        </row>
        <row r="181">
          <cell r="E181">
            <v>145165890</v>
          </cell>
          <cell r="H181" t="str">
            <v>EMCXDJ8174</v>
          </cell>
        </row>
        <row r="182">
          <cell r="E182">
            <v>145165936</v>
          </cell>
        </row>
        <row r="183">
          <cell r="E183">
            <v>145307242</v>
          </cell>
          <cell r="H183" t="str">
            <v>EMCXDJ6184</v>
          </cell>
        </row>
        <row r="184">
          <cell r="E184">
            <v>145279720</v>
          </cell>
          <cell r="H184" t="str">
            <v>EMCXDJ6194</v>
          </cell>
        </row>
        <row r="185">
          <cell r="E185">
            <v>145287237</v>
          </cell>
          <cell r="H185" t="str">
            <v>VN20868AS</v>
          </cell>
        </row>
        <row r="186">
          <cell r="E186">
            <v>145324665</v>
          </cell>
          <cell r="H186" t="str">
            <v>EMCXCF3174</v>
          </cell>
        </row>
        <row r="187">
          <cell r="E187">
            <v>145324677</v>
          </cell>
          <cell r="H187" t="str">
            <v>EMCXCF2584</v>
          </cell>
        </row>
        <row r="188">
          <cell r="E188">
            <v>145260620</v>
          </cell>
        </row>
        <row r="189">
          <cell r="E189">
            <v>145286597</v>
          </cell>
          <cell r="H189" t="str">
            <v>EMCXDJ7294</v>
          </cell>
        </row>
        <row r="190">
          <cell r="E190">
            <v>145286603</v>
          </cell>
          <cell r="H190" t="str">
            <v>EMCXDJ6424</v>
          </cell>
        </row>
        <row r="191">
          <cell r="E191">
            <v>145286607</v>
          </cell>
          <cell r="H191" t="str">
            <v>EMCXDJ7364</v>
          </cell>
        </row>
        <row r="192">
          <cell r="E192">
            <v>145298392</v>
          </cell>
          <cell r="H192" t="str">
            <v>EMCXDJ7234</v>
          </cell>
        </row>
        <row r="193">
          <cell r="E193">
            <v>145242902</v>
          </cell>
        </row>
        <row r="194">
          <cell r="E194">
            <v>145298390</v>
          </cell>
          <cell r="H194" t="str">
            <v>EMCXDJ6434</v>
          </cell>
        </row>
        <row r="195">
          <cell r="E195">
            <v>145286615</v>
          </cell>
        </row>
        <row r="196">
          <cell r="E196">
            <v>145242811</v>
          </cell>
          <cell r="H196" t="str">
            <v>32247265</v>
          </cell>
        </row>
        <row r="197">
          <cell r="E197">
            <v>145113346</v>
          </cell>
          <cell r="H197" t="str">
            <v>ML-VN1297411</v>
          </cell>
        </row>
        <row r="198">
          <cell r="E198">
            <v>145269712</v>
          </cell>
          <cell r="H198" t="str">
            <v>ML-VN1297468</v>
          </cell>
        </row>
        <row r="199">
          <cell r="E199">
            <v>145288680</v>
          </cell>
          <cell r="H199" t="str">
            <v>ML-VN1272165</v>
          </cell>
        </row>
        <row r="200">
          <cell r="E200">
            <v>145156310</v>
          </cell>
          <cell r="H200" t="str">
            <v>ML-VN1297509</v>
          </cell>
        </row>
        <row r="201">
          <cell r="E201">
            <v>145147451</v>
          </cell>
          <cell r="H201" t="str">
            <v>ML-VN1297491</v>
          </cell>
        </row>
        <row r="202">
          <cell r="E202">
            <v>145147515</v>
          </cell>
          <cell r="H202" t="str">
            <v>ML-VN1272180</v>
          </cell>
        </row>
        <row r="203">
          <cell r="E203">
            <v>145298712</v>
          </cell>
          <cell r="H203" t="str">
            <v>VNSGN2539914</v>
          </cell>
        </row>
        <row r="204">
          <cell r="E204">
            <v>145278683</v>
          </cell>
        </row>
        <row r="205">
          <cell r="E205">
            <v>145259683</v>
          </cell>
          <cell r="H205" t="str">
            <v>ML-VN1297483</v>
          </cell>
        </row>
        <row r="206">
          <cell r="E206">
            <v>145259686</v>
          </cell>
        </row>
        <row r="207">
          <cell r="E207">
            <v>145206838</v>
          </cell>
          <cell r="H207" t="str">
            <v>ML-VN1361180</v>
          </cell>
        </row>
        <row r="208">
          <cell r="E208">
            <v>145288135</v>
          </cell>
        </row>
        <row r="209">
          <cell r="E209">
            <v>145288138</v>
          </cell>
        </row>
        <row r="210">
          <cell r="E210">
            <v>145235716</v>
          </cell>
        </row>
        <row r="211">
          <cell r="E211">
            <v>145291633</v>
          </cell>
          <cell r="H211" t="str">
            <v>ML-VN1245495</v>
          </cell>
        </row>
        <row r="212">
          <cell r="E212">
            <v>145291819</v>
          </cell>
        </row>
        <row r="213">
          <cell r="E213">
            <v>145235756</v>
          </cell>
          <cell r="H213" t="str">
            <v>ML-VN1297457</v>
          </cell>
        </row>
        <row r="214">
          <cell r="E214">
            <v>145259674</v>
          </cell>
          <cell r="H214" t="str">
            <v>ML-VN1297427</v>
          </cell>
        </row>
        <row r="215">
          <cell r="E215">
            <v>145277956</v>
          </cell>
          <cell r="H215" t="str">
            <v>ML-VN1297452</v>
          </cell>
        </row>
        <row r="216">
          <cell r="E216">
            <v>145278045</v>
          </cell>
          <cell r="H216" t="str">
            <v>ML-VN1297490</v>
          </cell>
        </row>
        <row r="217">
          <cell r="E217">
            <v>145291631</v>
          </cell>
          <cell r="H217" t="str">
            <v>ML-VN1297499</v>
          </cell>
        </row>
        <row r="218">
          <cell r="E218">
            <v>145259698</v>
          </cell>
          <cell r="H218" t="str">
            <v>ML-VN1297420</v>
          </cell>
        </row>
        <row r="219">
          <cell r="E219">
            <v>145298578</v>
          </cell>
          <cell r="H219" t="str">
            <v>ML-VN1245442</v>
          </cell>
        </row>
        <row r="220">
          <cell r="E220">
            <v>145298550</v>
          </cell>
          <cell r="H220" t="str">
            <v>ML-VN1272129</v>
          </cell>
        </row>
        <row r="221">
          <cell r="E221">
            <v>145318091</v>
          </cell>
          <cell r="H221" t="str">
            <v>ML-VN1245443</v>
          </cell>
        </row>
        <row r="222">
          <cell r="E222">
            <v>145297597</v>
          </cell>
          <cell r="H222" t="str">
            <v>ML-VN1245556</v>
          </cell>
        </row>
        <row r="223">
          <cell r="E223">
            <v>145269716</v>
          </cell>
          <cell r="H223" t="str">
            <v>31341139</v>
          </cell>
        </row>
        <row r="224">
          <cell r="E224">
            <v>145271181</v>
          </cell>
        </row>
        <row r="225">
          <cell r="E225">
            <v>145216744</v>
          </cell>
          <cell r="H225" t="str">
            <v>32217756</v>
          </cell>
        </row>
        <row r="226">
          <cell r="E226">
            <v>145216755</v>
          </cell>
        </row>
        <row r="227">
          <cell r="E227">
            <v>145216923</v>
          </cell>
          <cell r="H227" t="str">
            <v>32217760</v>
          </cell>
        </row>
        <row r="228">
          <cell r="E228">
            <v>145261103</v>
          </cell>
        </row>
        <row r="229">
          <cell r="E229">
            <v>145216811</v>
          </cell>
        </row>
        <row r="230">
          <cell r="E230">
            <v>145226223</v>
          </cell>
          <cell r="H230" t="str">
            <v>31341119</v>
          </cell>
        </row>
        <row r="231">
          <cell r="E231">
            <v>145226237</v>
          </cell>
        </row>
        <row r="232">
          <cell r="E232">
            <v>145226252</v>
          </cell>
        </row>
        <row r="233">
          <cell r="E233">
            <v>145226120</v>
          </cell>
          <cell r="H233" t="str">
            <v>32217787</v>
          </cell>
        </row>
        <row r="234">
          <cell r="E234">
            <v>145226160</v>
          </cell>
        </row>
        <row r="235">
          <cell r="E235">
            <v>145156477</v>
          </cell>
          <cell r="H235" t="str">
            <v>31341120</v>
          </cell>
        </row>
        <row r="236">
          <cell r="E236">
            <v>145216795</v>
          </cell>
        </row>
        <row r="237">
          <cell r="E237">
            <v>145234885</v>
          </cell>
        </row>
        <row r="238">
          <cell r="E238">
            <v>145261017</v>
          </cell>
          <cell r="H238" t="str">
            <v>32214187</v>
          </cell>
        </row>
        <row r="239">
          <cell r="E239">
            <v>145260309</v>
          </cell>
        </row>
        <row r="240">
          <cell r="E240">
            <v>145286571</v>
          </cell>
          <cell r="H240" t="str">
            <v>31341148</v>
          </cell>
        </row>
        <row r="241">
          <cell r="E241">
            <v>145286578</v>
          </cell>
        </row>
        <row r="242">
          <cell r="E242">
            <v>145286575</v>
          </cell>
          <cell r="H242" t="str">
            <v>31341134</v>
          </cell>
        </row>
        <row r="243">
          <cell r="E243">
            <v>145286581</v>
          </cell>
        </row>
        <row r="244">
          <cell r="E244">
            <v>145286577</v>
          </cell>
          <cell r="H244" t="str">
            <v>31341142</v>
          </cell>
        </row>
        <row r="245">
          <cell r="E245">
            <v>145297493</v>
          </cell>
        </row>
        <row r="246">
          <cell r="E246">
            <v>145297498</v>
          </cell>
          <cell r="H246" t="str">
            <v>32212017</v>
          </cell>
        </row>
        <row r="247">
          <cell r="E247">
            <v>145270943</v>
          </cell>
        </row>
        <row r="248">
          <cell r="E248">
            <v>145147456</v>
          </cell>
          <cell r="H248" t="str">
            <v>32217709</v>
          </cell>
        </row>
        <row r="249">
          <cell r="E249">
            <v>145270938</v>
          </cell>
        </row>
        <row r="250">
          <cell r="E250">
            <v>145224391</v>
          </cell>
          <cell r="H250" t="str">
            <v>31341130</v>
          </cell>
        </row>
        <row r="251">
          <cell r="E251">
            <v>145298175</v>
          </cell>
        </row>
        <row r="252">
          <cell r="E252">
            <v>145298186</v>
          </cell>
        </row>
        <row r="253">
          <cell r="E253">
            <v>145226115</v>
          </cell>
          <cell r="H253" t="str">
            <v>31341128</v>
          </cell>
        </row>
        <row r="254">
          <cell r="E254">
            <v>145298171</v>
          </cell>
        </row>
        <row r="255">
          <cell r="E255">
            <v>145298113</v>
          </cell>
        </row>
        <row r="256">
          <cell r="E256">
            <v>145298195</v>
          </cell>
        </row>
        <row r="257">
          <cell r="E257">
            <v>145156318</v>
          </cell>
          <cell r="H257" t="str">
            <v>32212015</v>
          </cell>
        </row>
        <row r="258">
          <cell r="E258">
            <v>145156448</v>
          </cell>
          <cell r="H258" t="str">
            <v>32217776</v>
          </cell>
        </row>
        <row r="259">
          <cell r="E259">
            <v>145156464</v>
          </cell>
          <cell r="H259" t="str">
            <v>32217755</v>
          </cell>
        </row>
        <row r="260">
          <cell r="E260">
            <v>145259931</v>
          </cell>
          <cell r="H260" t="str">
            <v>ML-VN1297571</v>
          </cell>
        </row>
        <row r="261">
          <cell r="E261">
            <v>145332337</v>
          </cell>
          <cell r="H261" t="str">
            <v>EMCXDD1544</v>
          </cell>
        </row>
        <row r="262">
          <cell r="E262">
            <v>145298479</v>
          </cell>
          <cell r="H262" t="str">
            <v>EMCCYA5275</v>
          </cell>
        </row>
        <row r="263">
          <cell r="E263">
            <v>145291876</v>
          </cell>
          <cell r="H263" t="str">
            <v>ML-VN1245557</v>
          </cell>
        </row>
        <row r="264">
          <cell r="E264">
            <v>145291845</v>
          </cell>
        </row>
        <row r="265">
          <cell r="E265">
            <v>145291597</v>
          </cell>
        </row>
        <row r="266">
          <cell r="E266">
            <v>145278022</v>
          </cell>
          <cell r="H266" t="str">
            <v>ML-VN1299406</v>
          </cell>
        </row>
        <row r="267">
          <cell r="E267">
            <v>145287261</v>
          </cell>
          <cell r="H267" t="str">
            <v>32218373</v>
          </cell>
        </row>
        <row r="268">
          <cell r="E268">
            <v>145287282</v>
          </cell>
          <cell r="H268" t="str">
            <v>31341189</v>
          </cell>
        </row>
        <row r="269">
          <cell r="E269">
            <v>145340318</v>
          </cell>
          <cell r="H269" t="str">
            <v>31341188</v>
          </cell>
        </row>
        <row r="270">
          <cell r="E270">
            <v>145340339</v>
          </cell>
          <cell r="H270" t="str">
            <v>32212007</v>
          </cell>
        </row>
        <row r="271">
          <cell r="E271">
            <v>145280525</v>
          </cell>
          <cell r="H271" t="str">
            <v>VNSGN2532484</v>
          </cell>
        </row>
        <row r="272">
          <cell r="E272">
            <v>145280529</v>
          </cell>
        </row>
        <row r="273">
          <cell r="E273">
            <v>145280533</v>
          </cell>
        </row>
        <row r="274">
          <cell r="E274">
            <v>145224365</v>
          </cell>
          <cell r="H274" t="str">
            <v>VNSGN2500881</v>
          </cell>
        </row>
        <row r="275">
          <cell r="E275">
            <v>145224371</v>
          </cell>
          <cell r="H275" t="str">
            <v>VNSGN2500865</v>
          </cell>
        </row>
        <row r="276">
          <cell r="E276">
            <v>145224373</v>
          </cell>
          <cell r="H276" t="str">
            <v>VNSGN2532489</v>
          </cell>
        </row>
        <row r="277">
          <cell r="E277">
            <v>145226126</v>
          </cell>
          <cell r="H277" t="str">
            <v>VNSGN2541471</v>
          </cell>
        </row>
        <row r="278">
          <cell r="E278">
            <v>145226130</v>
          </cell>
          <cell r="H278" t="str">
            <v>VNSGN2532473</v>
          </cell>
        </row>
        <row r="279">
          <cell r="E279">
            <v>145226227</v>
          </cell>
          <cell r="H279" t="str">
            <v>VNSGN2532483</v>
          </cell>
        </row>
        <row r="280">
          <cell r="E280">
            <v>145226231</v>
          </cell>
          <cell r="H280" t="str">
            <v>VNSGN2531568</v>
          </cell>
        </row>
        <row r="281">
          <cell r="E281">
            <v>145226244</v>
          </cell>
          <cell r="H281" t="str">
            <v>VNSGN2531563</v>
          </cell>
        </row>
        <row r="282">
          <cell r="E282">
            <v>145226246</v>
          </cell>
          <cell r="H282" t="str">
            <v>VNSGN2541476</v>
          </cell>
        </row>
        <row r="283">
          <cell r="E283">
            <v>145224379</v>
          </cell>
          <cell r="H283" t="str">
            <v>VNSGN2500879</v>
          </cell>
        </row>
        <row r="284">
          <cell r="E284">
            <v>145224383</v>
          </cell>
          <cell r="H284" t="str">
            <v>VNSGN2532477</v>
          </cell>
        </row>
        <row r="285">
          <cell r="E285">
            <v>145224388</v>
          </cell>
          <cell r="H285" t="str">
            <v>VNSGN2541478</v>
          </cell>
        </row>
        <row r="286">
          <cell r="E286">
            <v>145224362</v>
          </cell>
          <cell r="H286" t="str">
            <v>VNSGN2500852</v>
          </cell>
        </row>
        <row r="287">
          <cell r="E287">
            <v>145226123</v>
          </cell>
          <cell r="H287" t="str">
            <v>VNSGN2500858</v>
          </cell>
        </row>
        <row r="288">
          <cell r="E288">
            <v>145226183</v>
          </cell>
          <cell r="H288" t="str">
            <v>VNSGN2532470</v>
          </cell>
        </row>
        <row r="289">
          <cell r="E289">
            <v>145226190</v>
          </cell>
          <cell r="H289" t="str">
            <v>VNSGN2541472</v>
          </cell>
        </row>
        <row r="290">
          <cell r="E290">
            <v>145242894</v>
          </cell>
          <cell r="H290" t="str">
            <v>VNSGN2541463</v>
          </cell>
        </row>
        <row r="291">
          <cell r="E291">
            <v>145252071</v>
          </cell>
          <cell r="H291" t="str">
            <v>VNSGN2541466</v>
          </cell>
        </row>
        <row r="292">
          <cell r="E292">
            <v>145226281</v>
          </cell>
          <cell r="H292" t="str">
            <v>VNSGN2531576</v>
          </cell>
        </row>
        <row r="293">
          <cell r="E293">
            <v>145324510</v>
          </cell>
          <cell r="H293" t="str">
            <v>ML-VN1296243</v>
          </cell>
        </row>
        <row r="294">
          <cell r="E294">
            <v>145215484</v>
          </cell>
          <cell r="H294" t="str">
            <v>VNSGN2544502</v>
          </cell>
        </row>
        <row r="295">
          <cell r="E295">
            <v>145181124</v>
          </cell>
        </row>
        <row r="296">
          <cell r="E296">
            <v>145171712</v>
          </cell>
          <cell r="H296" t="str">
            <v>VNSGN2532350</v>
          </cell>
        </row>
        <row r="297">
          <cell r="E297">
            <v>145182506</v>
          </cell>
        </row>
        <row r="298">
          <cell r="E298">
            <v>145182498</v>
          </cell>
          <cell r="H298" t="str">
            <v>VNSGN2532342</v>
          </cell>
        </row>
        <row r="299">
          <cell r="E299">
            <v>145216831</v>
          </cell>
        </row>
        <row r="300">
          <cell r="E300">
            <v>145280565</v>
          </cell>
        </row>
        <row r="301">
          <cell r="E301">
            <v>145298447</v>
          </cell>
        </row>
        <row r="302">
          <cell r="E302">
            <v>145145963</v>
          </cell>
          <cell r="H302" t="str">
            <v>31313028</v>
          </cell>
        </row>
        <row r="303">
          <cell r="E303">
            <v>145291601</v>
          </cell>
        </row>
        <row r="304">
          <cell r="E304">
            <v>145145960</v>
          </cell>
        </row>
        <row r="305">
          <cell r="E305">
            <v>145288117</v>
          </cell>
          <cell r="H305" t="str">
            <v>32248877</v>
          </cell>
        </row>
        <row r="306">
          <cell r="E306">
            <v>145288124</v>
          </cell>
        </row>
        <row r="307">
          <cell r="E307">
            <v>145288130</v>
          </cell>
        </row>
        <row r="308">
          <cell r="E308">
            <v>145295047</v>
          </cell>
          <cell r="H308" t="str">
            <v>32218471</v>
          </cell>
        </row>
        <row r="309">
          <cell r="E309">
            <v>145287178</v>
          </cell>
        </row>
        <row r="310">
          <cell r="E310">
            <v>145291610</v>
          </cell>
        </row>
        <row r="311">
          <cell r="E311">
            <v>145291641</v>
          </cell>
        </row>
        <row r="312">
          <cell r="E312">
            <v>145259672</v>
          </cell>
          <cell r="H312" t="str">
            <v>32218403</v>
          </cell>
        </row>
        <row r="313">
          <cell r="E313">
            <v>145291871</v>
          </cell>
          <cell r="H313" t="str">
            <v>VNSGN2531516</v>
          </cell>
        </row>
        <row r="314">
          <cell r="E314">
            <v>145291873</v>
          </cell>
        </row>
        <row r="315">
          <cell r="E315">
            <v>145298545</v>
          </cell>
          <cell r="H315" t="str">
            <v>VNSGN2531511</v>
          </cell>
        </row>
        <row r="316">
          <cell r="E316">
            <v>145318078</v>
          </cell>
        </row>
        <row r="317">
          <cell r="E317">
            <v>145297316</v>
          </cell>
        </row>
        <row r="318">
          <cell r="E318">
            <v>145297314</v>
          </cell>
          <cell r="H318" t="str">
            <v>VNSGN2541548</v>
          </cell>
        </row>
        <row r="319">
          <cell r="E319">
            <v>144935586</v>
          </cell>
          <cell r="H319" t="str">
            <v>VN29007AS</v>
          </cell>
        </row>
        <row r="320">
          <cell r="E320">
            <v>145086878</v>
          </cell>
        </row>
        <row r="321">
          <cell r="E321">
            <v>145216748</v>
          </cell>
          <cell r="H321" t="str">
            <v>EMCXCF6414</v>
          </cell>
        </row>
        <row r="322">
          <cell r="E322">
            <v>145324471</v>
          </cell>
          <cell r="H322" t="str">
            <v>EMCXCF7264</v>
          </cell>
        </row>
        <row r="323">
          <cell r="E323">
            <v>145147522</v>
          </cell>
          <cell r="H323" t="str">
            <v>EMCXCF6794</v>
          </cell>
        </row>
        <row r="324">
          <cell r="E324">
            <v>145216933</v>
          </cell>
        </row>
        <row r="325">
          <cell r="E325">
            <v>145300085</v>
          </cell>
          <cell r="H325" t="str">
            <v>EMCXCD8404</v>
          </cell>
        </row>
        <row r="326">
          <cell r="E326">
            <v>145300091</v>
          </cell>
        </row>
        <row r="327">
          <cell r="E327">
            <v>145300094</v>
          </cell>
          <cell r="H327" t="str">
            <v>EMCXCF6434</v>
          </cell>
        </row>
        <row r="328">
          <cell r="E328">
            <v>145271169</v>
          </cell>
        </row>
        <row r="329">
          <cell r="E329">
            <v>145271164</v>
          </cell>
          <cell r="H329" t="str">
            <v>EMCXCF5434</v>
          </cell>
        </row>
        <row r="330">
          <cell r="E330">
            <v>145278275</v>
          </cell>
          <cell r="H330" t="str">
            <v>EMCXCF5244</v>
          </cell>
        </row>
        <row r="331">
          <cell r="E331">
            <v>145278294</v>
          </cell>
          <cell r="H331" t="str">
            <v>EMCXCF7344</v>
          </cell>
        </row>
        <row r="332">
          <cell r="E332">
            <v>145332328</v>
          </cell>
        </row>
        <row r="333">
          <cell r="E333">
            <v>145147517</v>
          </cell>
          <cell r="H333" t="str">
            <v>EMCXCF5944</v>
          </cell>
        </row>
        <row r="334">
          <cell r="E334">
            <v>145216920</v>
          </cell>
          <cell r="H334" t="str">
            <v>EMCXCF6714</v>
          </cell>
        </row>
        <row r="335">
          <cell r="E335">
            <v>145216741</v>
          </cell>
          <cell r="H335" t="str">
            <v>EMCXCF6154</v>
          </cell>
        </row>
        <row r="336">
          <cell r="E336">
            <v>145292642</v>
          </cell>
          <cell r="H336" t="str">
            <v>ML-VN1245476</v>
          </cell>
        </row>
        <row r="337">
          <cell r="E337">
            <v>145332342</v>
          </cell>
          <cell r="H337" t="str">
            <v>EMCXDK3804</v>
          </cell>
        </row>
        <row r="338">
          <cell r="E338">
            <v>145324700</v>
          </cell>
          <cell r="H338" t="str">
            <v>VNSGN2544538</v>
          </cell>
        </row>
        <row r="339">
          <cell r="E339">
            <v>145324708</v>
          </cell>
        </row>
        <row r="340">
          <cell r="E340">
            <v>145346555</v>
          </cell>
          <cell r="H340" t="str">
            <v>VNSGN2532306</v>
          </cell>
        </row>
        <row r="341">
          <cell r="E341">
            <v>145324615</v>
          </cell>
        </row>
        <row r="342">
          <cell r="E342">
            <v>145318253</v>
          </cell>
          <cell r="H342" t="str">
            <v>EMCXCD9414</v>
          </cell>
        </row>
        <row r="343">
          <cell r="E343">
            <v>145234894</v>
          </cell>
          <cell r="H343" t="str">
            <v>EMCXCD9424</v>
          </cell>
        </row>
        <row r="344">
          <cell r="E344">
            <v>145318254</v>
          </cell>
          <cell r="H344" t="str">
            <v>EMCXCD8354</v>
          </cell>
        </row>
        <row r="345">
          <cell r="E345">
            <v>145280515</v>
          </cell>
          <cell r="H345" t="str">
            <v>EMCXDK1014</v>
          </cell>
        </row>
        <row r="346">
          <cell r="E346">
            <v>145226204</v>
          </cell>
          <cell r="H346" t="str">
            <v>EMCXCD8274</v>
          </cell>
        </row>
        <row r="347">
          <cell r="E347">
            <v>145226208</v>
          </cell>
          <cell r="H347" t="str">
            <v>EMCXCD9294</v>
          </cell>
        </row>
        <row r="348">
          <cell r="E348">
            <v>145324463</v>
          </cell>
          <cell r="H348" t="str">
            <v>EMCXDK2844</v>
          </cell>
        </row>
        <row r="349">
          <cell r="E349">
            <v>145324468</v>
          </cell>
          <cell r="H349" t="str">
            <v>EMCXCE2584</v>
          </cell>
        </row>
        <row r="350">
          <cell r="E350">
            <v>145286883</v>
          </cell>
          <cell r="H350" t="str">
            <v>EMCXCD8344</v>
          </cell>
        </row>
        <row r="351">
          <cell r="E351">
            <v>145130360</v>
          </cell>
          <cell r="H351" t="str">
            <v>EMCXCD9524</v>
          </cell>
        </row>
        <row r="352">
          <cell r="E352">
            <v>145298475</v>
          </cell>
        </row>
        <row r="353">
          <cell r="E353">
            <v>145279763</v>
          </cell>
          <cell r="H353" t="str">
            <v>EMCXCD8834</v>
          </cell>
        </row>
        <row r="354">
          <cell r="E354">
            <v>145280546</v>
          </cell>
        </row>
        <row r="355">
          <cell r="E355">
            <v>145278278</v>
          </cell>
          <cell r="H355" t="str">
            <v>EMCXCD8024</v>
          </cell>
        </row>
        <row r="356">
          <cell r="E356">
            <v>145278282</v>
          </cell>
          <cell r="H356" t="str">
            <v>EMCXCD9854</v>
          </cell>
        </row>
        <row r="357">
          <cell r="E357">
            <v>145318245</v>
          </cell>
          <cell r="H357" t="str">
            <v>EMCXCD7834</v>
          </cell>
        </row>
        <row r="358">
          <cell r="E358">
            <v>145280539</v>
          </cell>
          <cell r="H358" t="str">
            <v>EMCXDK7904</v>
          </cell>
        </row>
        <row r="359">
          <cell r="E359">
            <v>145279696</v>
          </cell>
          <cell r="H359" t="str">
            <v>32217551</v>
          </cell>
        </row>
        <row r="360">
          <cell r="E360">
            <v>145308014</v>
          </cell>
          <cell r="H360" t="str">
            <v>EMCXCD9744</v>
          </cell>
        </row>
        <row r="361">
          <cell r="E361">
            <v>145324704</v>
          </cell>
          <cell r="H361" t="str">
            <v>EMCXCD9774</v>
          </cell>
        </row>
        <row r="362">
          <cell r="E362">
            <v>145190793</v>
          </cell>
          <cell r="H362" t="str">
            <v>32217597</v>
          </cell>
        </row>
        <row r="363">
          <cell r="E363">
            <v>145190799</v>
          </cell>
          <cell r="H363" t="str">
            <v>32198149</v>
          </cell>
        </row>
        <row r="364">
          <cell r="E364">
            <v>145190803</v>
          </cell>
          <cell r="H364" t="str">
            <v>32198140</v>
          </cell>
        </row>
        <row r="365">
          <cell r="E365">
            <v>145190877</v>
          </cell>
          <cell r="H365" t="str">
            <v>32198141</v>
          </cell>
        </row>
        <row r="366">
          <cell r="E366">
            <v>145190887</v>
          </cell>
          <cell r="H366" t="str">
            <v>32217596</v>
          </cell>
        </row>
        <row r="367">
          <cell r="E367">
            <v>145190891</v>
          </cell>
          <cell r="H367" t="str">
            <v>32219500</v>
          </cell>
        </row>
        <row r="368">
          <cell r="E368">
            <v>145340001</v>
          </cell>
          <cell r="H368" t="str">
            <v>NTL05394</v>
          </cell>
        </row>
        <row r="369">
          <cell r="E369">
            <v>145339920</v>
          </cell>
          <cell r="H369" t="str">
            <v>NTL05395</v>
          </cell>
        </row>
        <row r="370">
          <cell r="E370">
            <v>145291615</v>
          </cell>
          <cell r="H370" t="str">
            <v>VNSGN2541582</v>
          </cell>
        </row>
        <row r="371">
          <cell r="E371">
            <v>145254714</v>
          </cell>
        </row>
        <row r="372">
          <cell r="E372">
            <v>145291822</v>
          </cell>
        </row>
        <row r="373">
          <cell r="E373">
            <v>145297332</v>
          </cell>
          <cell r="H373" t="str">
            <v>VNSGN2544456</v>
          </cell>
        </row>
        <row r="374">
          <cell r="E374">
            <v>145297336</v>
          </cell>
        </row>
        <row r="375">
          <cell r="E375">
            <v>145297638</v>
          </cell>
          <cell r="H375" t="str">
            <v>VNSGN2532220</v>
          </cell>
        </row>
        <row r="376">
          <cell r="E376">
            <v>145297646</v>
          </cell>
        </row>
        <row r="377">
          <cell r="E377">
            <v>145297653</v>
          </cell>
        </row>
        <row r="378">
          <cell r="E378">
            <v>145297659</v>
          </cell>
          <cell r="H378" t="str">
            <v>VNSGN2544462</v>
          </cell>
        </row>
        <row r="379">
          <cell r="E379">
            <v>145297664</v>
          </cell>
        </row>
        <row r="380">
          <cell r="E380">
            <v>145297674</v>
          </cell>
        </row>
        <row r="381">
          <cell r="E381">
            <v>145297688</v>
          </cell>
        </row>
        <row r="382">
          <cell r="E382">
            <v>145297719</v>
          </cell>
          <cell r="H382" t="str">
            <v>VNSGN2532300</v>
          </cell>
        </row>
        <row r="383">
          <cell r="E383">
            <v>145297922</v>
          </cell>
        </row>
        <row r="384">
          <cell r="E384">
            <v>145357180</v>
          </cell>
          <cell r="H384" t="str">
            <v>VNSGN2532187</v>
          </cell>
        </row>
        <row r="385">
          <cell r="E385">
            <v>145347353</v>
          </cell>
          <cell r="H385" t="str">
            <v>VNSGN2544546</v>
          </cell>
        </row>
        <row r="386">
          <cell r="E386">
            <v>145347356</v>
          </cell>
          <cell r="H386" t="str">
            <v>VNSGN2532299</v>
          </cell>
        </row>
        <row r="387">
          <cell r="E387">
            <v>145287475</v>
          </cell>
          <cell r="H387" t="str">
            <v>32198163</v>
          </cell>
        </row>
        <row r="388">
          <cell r="E388">
            <v>145287497</v>
          </cell>
          <cell r="H388" t="str">
            <v>32219466</v>
          </cell>
        </row>
        <row r="389">
          <cell r="E389">
            <v>145291613</v>
          </cell>
          <cell r="H389" t="str">
            <v>VNSGN2541590</v>
          </cell>
        </row>
        <row r="390">
          <cell r="E390">
            <v>145325829</v>
          </cell>
          <cell r="H390" t="str">
            <v>32219431</v>
          </cell>
        </row>
        <row r="391">
          <cell r="E391">
            <v>145318085</v>
          </cell>
          <cell r="H391" t="str">
            <v>32219302</v>
          </cell>
        </row>
        <row r="392">
          <cell r="E392">
            <v>145298563</v>
          </cell>
          <cell r="H392" t="str">
            <v>VNSGN2532298</v>
          </cell>
        </row>
        <row r="393">
          <cell r="E393">
            <v>145318086</v>
          </cell>
        </row>
        <row r="394">
          <cell r="E394">
            <v>145226165</v>
          </cell>
          <cell r="H394" t="str">
            <v>32219351</v>
          </cell>
        </row>
        <row r="395">
          <cell r="E395">
            <v>145234910</v>
          </cell>
        </row>
        <row r="396">
          <cell r="E396">
            <v>145216942</v>
          </cell>
          <cell r="H396" t="str">
            <v>32221049</v>
          </cell>
        </row>
        <row r="397">
          <cell r="E397">
            <v>145216778</v>
          </cell>
        </row>
        <row r="398">
          <cell r="E398">
            <v>145190902</v>
          </cell>
          <cell r="H398" t="str">
            <v>32219469</v>
          </cell>
        </row>
        <row r="399">
          <cell r="E399">
            <v>145216769</v>
          </cell>
        </row>
        <row r="400">
          <cell r="E400">
            <v>145242515</v>
          </cell>
          <cell r="H400" t="str">
            <v>32198197</v>
          </cell>
        </row>
        <row r="401">
          <cell r="E401">
            <v>145216818</v>
          </cell>
        </row>
        <row r="402">
          <cell r="E402">
            <v>145279619</v>
          </cell>
          <cell r="H402" t="str">
            <v>32198214</v>
          </cell>
        </row>
        <row r="403">
          <cell r="E403">
            <v>145306267</v>
          </cell>
        </row>
        <row r="404">
          <cell r="E404">
            <v>145216843</v>
          </cell>
          <cell r="H404" t="str">
            <v>32198185</v>
          </cell>
        </row>
        <row r="405">
          <cell r="E405">
            <v>145216758</v>
          </cell>
          <cell r="H405" t="str">
            <v>32219311</v>
          </cell>
        </row>
        <row r="406">
          <cell r="E406">
            <v>145216764</v>
          </cell>
          <cell r="H406" t="str">
            <v>32198218</v>
          </cell>
        </row>
        <row r="407">
          <cell r="E407">
            <v>145216766</v>
          </cell>
          <cell r="H407" t="str">
            <v>32219320</v>
          </cell>
        </row>
        <row r="408">
          <cell r="E408">
            <v>145216929</v>
          </cell>
          <cell r="H408" t="str">
            <v>32198165</v>
          </cell>
        </row>
        <row r="409">
          <cell r="E409">
            <v>145147458</v>
          </cell>
          <cell r="H409" t="str">
            <v>32198162</v>
          </cell>
        </row>
        <row r="410">
          <cell r="E410">
            <v>145333960</v>
          </cell>
          <cell r="H410" t="str">
            <v>VNSGN2532219</v>
          </cell>
        </row>
        <row r="411">
          <cell r="E411">
            <v>145334017</v>
          </cell>
        </row>
        <row r="412">
          <cell r="E412">
            <v>145334002</v>
          </cell>
        </row>
        <row r="413">
          <cell r="E413">
            <v>145235296</v>
          </cell>
          <cell r="H413" t="str">
            <v>VNSGN2532253</v>
          </cell>
        </row>
        <row r="414">
          <cell r="E414">
            <v>145325701</v>
          </cell>
          <cell r="H414" t="str">
            <v>VNSGN2546101</v>
          </cell>
        </row>
        <row r="415">
          <cell r="E415">
            <v>145325708</v>
          </cell>
          <cell r="H415" t="str">
            <v>VNSGN2532216</v>
          </cell>
        </row>
        <row r="416">
          <cell r="E416">
            <v>145334054</v>
          </cell>
        </row>
        <row r="417">
          <cell r="E417">
            <v>145366846</v>
          </cell>
          <cell r="H417" t="str">
            <v>VNSGN2541668</v>
          </cell>
        </row>
        <row r="418">
          <cell r="E418">
            <v>145298385</v>
          </cell>
          <cell r="H418" t="str">
            <v>ML-VN1304116</v>
          </cell>
        </row>
        <row r="419">
          <cell r="E419">
            <v>145286568</v>
          </cell>
        </row>
        <row r="420">
          <cell r="E420">
            <v>145261025</v>
          </cell>
          <cell r="H420" t="str">
            <v>ML-VN1225393</v>
          </cell>
        </row>
        <row r="421">
          <cell r="E421">
            <v>145261027</v>
          </cell>
          <cell r="H421" t="str">
            <v>ML-VN1304076</v>
          </cell>
        </row>
        <row r="422">
          <cell r="E422">
            <v>145261030</v>
          </cell>
          <cell r="H422" t="str">
            <v>ML-VN1304058</v>
          </cell>
        </row>
        <row r="423">
          <cell r="E423">
            <v>145278296</v>
          </cell>
          <cell r="H423" t="str">
            <v>ML-VN1304064</v>
          </cell>
        </row>
        <row r="424">
          <cell r="E424">
            <v>145288539</v>
          </cell>
          <cell r="H424" t="str">
            <v>ML-VN1304090</v>
          </cell>
        </row>
        <row r="425">
          <cell r="E425">
            <v>145369748</v>
          </cell>
          <cell r="H425" t="str">
            <v>EMCXDH6714</v>
          </cell>
        </row>
        <row r="426">
          <cell r="E426">
            <v>145369760</v>
          </cell>
          <cell r="H426" t="str">
            <v>EMCXCE4944</v>
          </cell>
        </row>
        <row r="427">
          <cell r="E427">
            <v>145226261</v>
          </cell>
          <cell r="H427" t="str">
            <v>VNSGN2532157</v>
          </cell>
        </row>
        <row r="428">
          <cell r="E428">
            <v>145242544</v>
          </cell>
        </row>
        <row r="429">
          <cell r="E429">
            <v>145242497</v>
          </cell>
          <cell r="H429" t="str">
            <v>VNSGN2546868</v>
          </cell>
        </row>
        <row r="430">
          <cell r="E430">
            <v>145242826</v>
          </cell>
        </row>
        <row r="431">
          <cell r="E431">
            <v>145367738</v>
          </cell>
        </row>
        <row r="432">
          <cell r="E432">
            <v>145396189</v>
          </cell>
        </row>
        <row r="433">
          <cell r="E433">
            <v>145367742</v>
          </cell>
        </row>
        <row r="434">
          <cell r="E434">
            <v>145367551</v>
          </cell>
        </row>
        <row r="435">
          <cell r="E435">
            <v>145367668</v>
          </cell>
        </row>
        <row r="436">
          <cell r="E436">
            <v>145261154</v>
          </cell>
          <cell r="H436" t="str">
            <v>VNSGN2544469</v>
          </cell>
        </row>
        <row r="437">
          <cell r="E437">
            <v>145318255</v>
          </cell>
        </row>
        <row r="438">
          <cell r="E438">
            <v>145261107</v>
          </cell>
        </row>
        <row r="439">
          <cell r="E439">
            <v>145279814</v>
          </cell>
          <cell r="H439" t="str">
            <v>VNSGN2546858</v>
          </cell>
        </row>
        <row r="440">
          <cell r="E440">
            <v>145279687</v>
          </cell>
        </row>
        <row r="441">
          <cell r="E441">
            <v>145279693</v>
          </cell>
        </row>
        <row r="442">
          <cell r="E442">
            <v>145279661</v>
          </cell>
        </row>
        <row r="443">
          <cell r="E443">
            <v>145279817</v>
          </cell>
          <cell r="H443" t="str">
            <v>VNSGN2541570</v>
          </cell>
        </row>
        <row r="444">
          <cell r="E444">
            <v>145352925</v>
          </cell>
        </row>
        <row r="445">
          <cell r="E445">
            <v>145147468</v>
          </cell>
        </row>
        <row r="446">
          <cell r="E446">
            <v>145286588</v>
          </cell>
          <cell r="H446" t="str">
            <v>VNSGN2546861</v>
          </cell>
        </row>
        <row r="447">
          <cell r="E447">
            <v>145298386</v>
          </cell>
        </row>
        <row r="448">
          <cell r="E448">
            <v>145347611</v>
          </cell>
          <cell r="H448" t="str">
            <v>VNSGN2535487</v>
          </cell>
        </row>
        <row r="449">
          <cell r="E449">
            <v>145216824</v>
          </cell>
        </row>
        <row r="450">
          <cell r="E450">
            <v>145347613</v>
          </cell>
        </row>
        <row r="451">
          <cell r="E451">
            <v>145286590</v>
          </cell>
          <cell r="H451" t="str">
            <v>VNSGN2535499</v>
          </cell>
        </row>
        <row r="452">
          <cell r="E452">
            <v>145286592</v>
          </cell>
        </row>
        <row r="453">
          <cell r="E453">
            <v>145286585</v>
          </cell>
        </row>
        <row r="454">
          <cell r="E454">
            <v>145252076</v>
          </cell>
          <cell r="H454" t="str">
            <v>VNSGN2541657</v>
          </cell>
        </row>
        <row r="455">
          <cell r="E455">
            <v>145226133</v>
          </cell>
          <cell r="H455" t="str">
            <v>VNSGN2545928</v>
          </cell>
        </row>
        <row r="456">
          <cell r="E456">
            <v>145226256</v>
          </cell>
          <cell r="H456" t="str">
            <v>VNSGN2546864</v>
          </cell>
        </row>
        <row r="457">
          <cell r="E457">
            <v>145278277</v>
          </cell>
          <cell r="H457" t="str">
            <v>VNSGN2532174</v>
          </cell>
        </row>
        <row r="458">
          <cell r="E458">
            <v>145278281</v>
          </cell>
          <cell r="H458" t="str">
            <v>VNSGN2532198</v>
          </cell>
        </row>
        <row r="459">
          <cell r="E459">
            <v>145279624</v>
          </cell>
          <cell r="H459" t="str">
            <v>VNSGN2532151</v>
          </cell>
        </row>
        <row r="460">
          <cell r="E460">
            <v>145279635</v>
          </cell>
          <cell r="H460" t="str">
            <v>VNSGN2535476</v>
          </cell>
        </row>
        <row r="461">
          <cell r="E461">
            <v>145279644</v>
          </cell>
          <cell r="H461" t="str">
            <v>VNSGN2545924</v>
          </cell>
        </row>
        <row r="462">
          <cell r="E462">
            <v>145279654</v>
          </cell>
          <cell r="H462" t="str">
            <v>VNSGN2545931</v>
          </cell>
        </row>
        <row r="463">
          <cell r="E463">
            <v>145288536</v>
          </cell>
          <cell r="H463" t="str">
            <v>VNSGN2538549</v>
          </cell>
        </row>
        <row r="464">
          <cell r="E464">
            <v>145324345</v>
          </cell>
          <cell r="H464" t="str">
            <v>VNSGN2535492</v>
          </cell>
        </row>
        <row r="465">
          <cell r="E465">
            <v>145324340</v>
          </cell>
          <cell r="H465" t="str">
            <v>VNSGN2532183</v>
          </cell>
        </row>
        <row r="466">
          <cell r="E466">
            <v>145324349</v>
          </cell>
          <cell r="H466" t="str">
            <v>VNSGN2532186</v>
          </cell>
        </row>
        <row r="467">
          <cell r="E467">
            <v>145190897</v>
          </cell>
          <cell r="H467" t="str">
            <v>VNSGN2546857</v>
          </cell>
        </row>
        <row r="468">
          <cell r="E468">
            <v>145216782</v>
          </cell>
          <cell r="H468" t="str">
            <v>VNSGN2541562</v>
          </cell>
        </row>
        <row r="469">
          <cell r="E469">
            <v>145291599</v>
          </cell>
          <cell r="H469" t="str">
            <v>ML-VN1304182</v>
          </cell>
        </row>
        <row r="470">
          <cell r="E470">
            <v>145291875</v>
          </cell>
        </row>
        <row r="471">
          <cell r="E471">
            <v>145291843</v>
          </cell>
        </row>
        <row r="472">
          <cell r="E472">
            <v>145287506</v>
          </cell>
          <cell r="H472" t="str">
            <v>ML-VN1304161</v>
          </cell>
        </row>
        <row r="473">
          <cell r="E473">
            <v>145287480</v>
          </cell>
        </row>
        <row r="474">
          <cell r="E474">
            <v>145333979</v>
          </cell>
        </row>
        <row r="475">
          <cell r="E475">
            <v>145297752</v>
          </cell>
          <cell r="H475" t="str">
            <v>ML-VN1303574</v>
          </cell>
        </row>
        <row r="476">
          <cell r="E476">
            <v>145297760</v>
          </cell>
        </row>
        <row r="477">
          <cell r="E477">
            <v>145297824</v>
          </cell>
          <cell r="H477" t="str">
            <v>ML-VN1303493</v>
          </cell>
        </row>
        <row r="478">
          <cell r="E478">
            <v>145297849</v>
          </cell>
        </row>
        <row r="479">
          <cell r="E479">
            <v>145297869</v>
          </cell>
        </row>
        <row r="480">
          <cell r="E480">
            <v>145297889</v>
          </cell>
          <cell r="H480" t="str">
            <v>ML-VN1216540</v>
          </cell>
        </row>
        <row r="481">
          <cell r="E481">
            <v>145297924</v>
          </cell>
        </row>
        <row r="482">
          <cell r="E482">
            <v>145347097</v>
          </cell>
          <cell r="H482" t="str">
            <v>ML-VN1303179</v>
          </cell>
        </row>
        <row r="483">
          <cell r="E483">
            <v>145366847</v>
          </cell>
        </row>
        <row r="484">
          <cell r="E484">
            <v>145325832</v>
          </cell>
          <cell r="H484" t="str">
            <v>ML-VN1303524</v>
          </cell>
        </row>
        <row r="485">
          <cell r="E485">
            <v>145325839</v>
          </cell>
        </row>
        <row r="486">
          <cell r="E486">
            <v>145405939</v>
          </cell>
        </row>
        <row r="487">
          <cell r="E487">
            <v>145366046</v>
          </cell>
        </row>
        <row r="488">
          <cell r="E488">
            <v>145367495</v>
          </cell>
        </row>
        <row r="489">
          <cell r="E489">
            <v>145406182</v>
          </cell>
          <cell r="H489" t="str">
            <v>ML-VN1303040</v>
          </cell>
        </row>
        <row r="490">
          <cell r="E490">
            <v>145406186</v>
          </cell>
        </row>
        <row r="491">
          <cell r="E491">
            <v>145291844</v>
          </cell>
        </row>
        <row r="492">
          <cell r="E492">
            <v>145390060</v>
          </cell>
          <cell r="H492" t="str">
            <v>ML-VN1303522</v>
          </cell>
        </row>
        <row r="493">
          <cell r="E493">
            <v>145390062</v>
          </cell>
        </row>
        <row r="494">
          <cell r="E494">
            <v>145390065</v>
          </cell>
        </row>
        <row r="495">
          <cell r="E495">
            <v>145390069</v>
          </cell>
        </row>
        <row r="496">
          <cell r="E496">
            <v>145396033</v>
          </cell>
          <cell r="H496" t="str">
            <v>ML-VN1303038</v>
          </cell>
        </row>
        <row r="497">
          <cell r="E497">
            <v>145396040</v>
          </cell>
        </row>
        <row r="498">
          <cell r="E498">
            <v>145235308</v>
          </cell>
          <cell r="H498" t="str">
            <v>ML-VN1303572</v>
          </cell>
        </row>
        <row r="499">
          <cell r="E499">
            <v>145297900</v>
          </cell>
          <cell r="H499" t="str">
            <v>ML-VN1303065</v>
          </cell>
        </row>
        <row r="500">
          <cell r="E500">
            <v>145298574</v>
          </cell>
          <cell r="H500" t="str">
            <v>ML-VN1303178</v>
          </cell>
        </row>
        <row r="501">
          <cell r="E501">
            <v>145334054</v>
          </cell>
          <cell r="H501" t="str">
            <v>ML-VN1303561</v>
          </cell>
        </row>
        <row r="502">
          <cell r="E502">
            <v>145318247</v>
          </cell>
          <cell r="H502" t="str">
            <v>ML-VN1303052</v>
          </cell>
        </row>
        <row r="503">
          <cell r="E503">
            <v>145340386</v>
          </cell>
          <cell r="H503" t="str">
            <v>VNSGN2544482</v>
          </cell>
        </row>
        <row r="504">
          <cell r="E504">
            <v>145297918</v>
          </cell>
        </row>
        <row r="505">
          <cell r="E505">
            <v>145347729</v>
          </cell>
        </row>
        <row r="506">
          <cell r="E506">
            <v>145353111</v>
          </cell>
          <cell r="H506" t="str">
            <v>EMCXCE9884</v>
          </cell>
        </row>
        <row r="507">
          <cell r="E507">
            <v>145353131</v>
          </cell>
        </row>
        <row r="508">
          <cell r="E508">
            <v>145353727</v>
          </cell>
        </row>
        <row r="509">
          <cell r="E509">
            <v>145352869</v>
          </cell>
        </row>
        <row r="510">
          <cell r="E510">
            <v>145352990</v>
          </cell>
        </row>
        <row r="511">
          <cell r="E511">
            <v>145353270</v>
          </cell>
        </row>
        <row r="512">
          <cell r="E512">
            <v>145348616</v>
          </cell>
          <cell r="H512" t="str">
            <v>EMCXCF7514</v>
          </cell>
        </row>
        <row r="513">
          <cell r="E513">
            <v>145348575</v>
          </cell>
        </row>
        <row r="514">
          <cell r="E514">
            <v>145324477</v>
          </cell>
          <cell r="H514" t="str">
            <v>EMCXCF8004</v>
          </cell>
        </row>
        <row r="515">
          <cell r="E515">
            <v>145367068</v>
          </cell>
        </row>
        <row r="516">
          <cell r="E516">
            <v>145226210</v>
          </cell>
          <cell r="H516" t="str">
            <v>EMCXDK1384</v>
          </cell>
        </row>
        <row r="517">
          <cell r="E517">
            <v>145279708</v>
          </cell>
          <cell r="H517" t="str">
            <v>EMCXCE8584</v>
          </cell>
        </row>
        <row r="518">
          <cell r="E518">
            <v>145278298</v>
          </cell>
          <cell r="H518" t="str">
            <v>EMCXCF9104</v>
          </cell>
        </row>
        <row r="519">
          <cell r="E519">
            <v>145279633</v>
          </cell>
          <cell r="H519" t="str">
            <v>EMCXCF9034</v>
          </cell>
        </row>
        <row r="520">
          <cell r="E520">
            <v>145288542</v>
          </cell>
          <cell r="H520" t="str">
            <v>EMCXCF7604</v>
          </cell>
        </row>
        <row r="521">
          <cell r="E521">
            <v>145331370</v>
          </cell>
          <cell r="H521" t="str">
            <v>EMCXCE9814</v>
          </cell>
        </row>
        <row r="522">
          <cell r="E522">
            <v>145331376</v>
          </cell>
          <cell r="H522" t="str">
            <v>EMCXCF9564</v>
          </cell>
        </row>
        <row r="523">
          <cell r="E523">
            <v>145279640</v>
          </cell>
          <cell r="H523" t="str">
            <v>EMCXCE9794</v>
          </cell>
        </row>
        <row r="524">
          <cell r="E524">
            <v>145209130</v>
          </cell>
          <cell r="H524" t="str">
            <v>EMCXCF8864</v>
          </cell>
        </row>
        <row r="525">
          <cell r="E525">
            <v>145359171</v>
          </cell>
          <cell r="H525" t="str">
            <v>EMCXCF9234</v>
          </cell>
        </row>
        <row r="526">
          <cell r="E526">
            <v>145348918</v>
          </cell>
          <cell r="H526" t="str">
            <v>EMCXDK8054</v>
          </cell>
        </row>
        <row r="527">
          <cell r="E527">
            <v>145376589</v>
          </cell>
          <cell r="H527" t="str">
            <v>EMCCYB1295</v>
          </cell>
        </row>
        <row r="528">
          <cell r="E528">
            <v>145376612</v>
          </cell>
          <cell r="H528" t="str">
            <v>EMCXCF8244</v>
          </cell>
        </row>
        <row r="529">
          <cell r="E529">
            <v>145376628</v>
          </cell>
          <cell r="H529" t="str">
            <v>EMCXCF8234</v>
          </cell>
        </row>
        <row r="530">
          <cell r="E530">
            <v>145376634</v>
          </cell>
          <cell r="H530" t="str">
            <v>EMCXDK8184</v>
          </cell>
        </row>
        <row r="531">
          <cell r="E531">
            <v>145380228</v>
          </cell>
          <cell r="H531" t="str">
            <v>HLC3230525</v>
          </cell>
        </row>
        <row r="532">
          <cell r="E532">
            <v>145261163</v>
          </cell>
          <cell r="H532" t="str">
            <v>EMCXCF7864</v>
          </cell>
        </row>
        <row r="533">
          <cell r="E533">
            <v>145324483</v>
          </cell>
          <cell r="H533" t="str">
            <v>EMCXCF8854</v>
          </cell>
        </row>
        <row r="534">
          <cell r="E534">
            <v>145367074</v>
          </cell>
        </row>
        <row r="535">
          <cell r="E535">
            <v>145278285</v>
          </cell>
          <cell r="H535" t="str">
            <v>EMCXCF9834</v>
          </cell>
        </row>
        <row r="536">
          <cell r="E536">
            <v>145369729</v>
          </cell>
          <cell r="H536" t="str">
            <v>EMCXCF8404</v>
          </cell>
        </row>
        <row r="537">
          <cell r="E537">
            <v>145226213</v>
          </cell>
          <cell r="H537" t="str">
            <v>EMCXCF7984</v>
          </cell>
        </row>
        <row r="538">
          <cell r="E538">
            <v>145396157</v>
          </cell>
        </row>
        <row r="539">
          <cell r="E539">
            <v>145337976</v>
          </cell>
          <cell r="H539" t="str">
            <v>EMCXCF9804</v>
          </cell>
        </row>
        <row r="540">
          <cell r="E540">
            <v>145324489</v>
          </cell>
          <cell r="H540" t="str">
            <v>EMCXCF8294</v>
          </cell>
        </row>
        <row r="541">
          <cell r="E541">
            <v>145377717</v>
          </cell>
          <cell r="H541" t="str">
            <v>VNSGN2544488</v>
          </cell>
        </row>
        <row r="542">
          <cell r="E542">
            <v>145002830</v>
          </cell>
          <cell r="H542" t="str">
            <v>EMCXDH5194</v>
          </cell>
        </row>
        <row r="543">
          <cell r="E543">
            <v>145086884</v>
          </cell>
          <cell r="H543" t="str">
            <v>EMCCYB1825</v>
          </cell>
        </row>
        <row r="544">
          <cell r="E544">
            <v>145086954</v>
          </cell>
          <cell r="H544" t="str">
            <v>EMCXDK8074</v>
          </cell>
        </row>
        <row r="545">
          <cell r="E545">
            <v>145279729</v>
          </cell>
          <cell r="H545" t="str">
            <v>EMCXDH5114</v>
          </cell>
        </row>
        <row r="546">
          <cell r="E546">
            <v>145395551</v>
          </cell>
          <cell r="H546" t="str">
            <v>EMCCYB1315</v>
          </cell>
        </row>
        <row r="547">
          <cell r="E547">
            <v>145226168</v>
          </cell>
          <cell r="H547" t="str">
            <v>32221150</v>
          </cell>
        </row>
        <row r="548">
          <cell r="E548">
            <v>145234914</v>
          </cell>
        </row>
        <row r="549">
          <cell r="E549">
            <v>145226265</v>
          </cell>
          <cell r="H549" t="str">
            <v>32221280</v>
          </cell>
        </row>
        <row r="550">
          <cell r="E550">
            <v>145226287</v>
          </cell>
        </row>
        <row r="551">
          <cell r="E551">
            <v>145261169</v>
          </cell>
          <cell r="H551" t="str">
            <v>32199842</v>
          </cell>
        </row>
        <row r="552">
          <cell r="E552">
            <v>145261174</v>
          </cell>
        </row>
        <row r="553">
          <cell r="E553">
            <v>145261112</v>
          </cell>
        </row>
        <row r="554">
          <cell r="E554">
            <v>145261120</v>
          </cell>
          <cell r="H554" t="str">
            <v>32214012</v>
          </cell>
        </row>
        <row r="555">
          <cell r="E555">
            <v>145269710</v>
          </cell>
        </row>
        <row r="556">
          <cell r="E556">
            <v>145386944</v>
          </cell>
          <cell r="H556" t="str">
            <v>32221272</v>
          </cell>
        </row>
        <row r="557">
          <cell r="E557">
            <v>145386499</v>
          </cell>
        </row>
        <row r="558">
          <cell r="E558">
            <v>145386518</v>
          </cell>
        </row>
        <row r="559">
          <cell r="E559">
            <v>145386502</v>
          </cell>
        </row>
        <row r="560">
          <cell r="E560">
            <v>145386508</v>
          </cell>
        </row>
        <row r="561">
          <cell r="E561">
            <v>145147471</v>
          </cell>
          <cell r="H561" t="str">
            <v>32264144</v>
          </cell>
        </row>
        <row r="562">
          <cell r="E562">
            <v>145242839</v>
          </cell>
        </row>
        <row r="563">
          <cell r="E563">
            <v>145226135</v>
          </cell>
          <cell r="H563" t="str">
            <v>32219941</v>
          </cell>
        </row>
        <row r="564">
          <cell r="E564">
            <v>145226194</v>
          </cell>
          <cell r="H564" t="str">
            <v>32221165</v>
          </cell>
        </row>
        <row r="565">
          <cell r="E565">
            <v>145261053</v>
          </cell>
          <cell r="H565" t="str">
            <v>32264112</v>
          </cell>
        </row>
        <row r="566">
          <cell r="E566">
            <v>145261058</v>
          </cell>
          <cell r="H566" t="str">
            <v>32264116</v>
          </cell>
        </row>
        <row r="567">
          <cell r="E567">
            <v>145278289</v>
          </cell>
          <cell r="H567" t="str">
            <v>32215325</v>
          </cell>
        </row>
        <row r="568">
          <cell r="E568">
            <v>145369743</v>
          </cell>
          <cell r="H568" t="str">
            <v>32215479</v>
          </cell>
        </row>
        <row r="569">
          <cell r="E569">
            <v>145261035</v>
          </cell>
          <cell r="H569" t="str">
            <v>32215468</v>
          </cell>
        </row>
        <row r="570">
          <cell r="E570">
            <v>145360550</v>
          </cell>
        </row>
        <row r="571">
          <cell r="E571">
            <v>145360570</v>
          </cell>
        </row>
        <row r="572">
          <cell r="E572">
            <v>145261046</v>
          </cell>
          <cell r="H572" t="str">
            <v>32264118</v>
          </cell>
        </row>
        <row r="573">
          <cell r="E573">
            <v>145353073</v>
          </cell>
        </row>
        <row r="574">
          <cell r="E574">
            <v>145406215</v>
          </cell>
          <cell r="H574" t="str">
            <v>32219950</v>
          </cell>
        </row>
        <row r="575">
          <cell r="E575">
            <v>145406228</v>
          </cell>
        </row>
        <row r="576">
          <cell r="E576">
            <v>145261075</v>
          </cell>
        </row>
        <row r="577">
          <cell r="E577">
            <v>145279811</v>
          </cell>
          <cell r="H577" t="str">
            <v>32215328</v>
          </cell>
        </row>
        <row r="578">
          <cell r="E578">
            <v>145271173</v>
          </cell>
          <cell r="H578" t="str">
            <v>32214992</v>
          </cell>
        </row>
        <row r="579">
          <cell r="E579">
            <v>145216953</v>
          </cell>
          <cell r="H579" t="str">
            <v>ML-VN1298976</v>
          </cell>
        </row>
        <row r="580">
          <cell r="E580">
            <v>145270961</v>
          </cell>
        </row>
        <row r="581">
          <cell r="E581">
            <v>145270910</v>
          </cell>
          <cell r="H581" t="str">
            <v>ML-VN1298883</v>
          </cell>
        </row>
        <row r="582">
          <cell r="E582">
            <v>145270956</v>
          </cell>
          <cell r="H582" t="str">
            <v>ML-VN1298978</v>
          </cell>
        </row>
        <row r="583">
          <cell r="E583">
            <v>145270958</v>
          </cell>
          <cell r="H583" t="str">
            <v>ML-VN1351357</v>
          </cell>
        </row>
        <row r="584">
          <cell r="E584">
            <v>145347616</v>
          </cell>
          <cell r="H584" t="str">
            <v>ML-VN1298173</v>
          </cell>
        </row>
        <row r="585">
          <cell r="E585">
            <v>145279648</v>
          </cell>
          <cell r="H585" t="str">
            <v>ML-VN1298864</v>
          </cell>
        </row>
        <row r="586">
          <cell r="E586">
            <v>145226218</v>
          </cell>
          <cell r="H586" t="str">
            <v>EMCXCE5624</v>
          </cell>
        </row>
        <row r="587">
          <cell r="E587">
            <v>145226217</v>
          </cell>
          <cell r="H587" t="str">
            <v>EMCCYE0435</v>
          </cell>
        </row>
        <row r="588">
          <cell r="E588">
            <v>145244775</v>
          </cell>
          <cell r="H588" t="str">
            <v>ML-VN1298089</v>
          </cell>
        </row>
        <row r="589">
          <cell r="E589">
            <v>145263670</v>
          </cell>
          <cell r="H589" t="str">
            <v>ML-VN1298071</v>
          </cell>
        </row>
        <row r="590">
          <cell r="E590">
            <v>145366586</v>
          </cell>
          <cell r="H590" t="str">
            <v>VNSGN2544410</v>
          </cell>
        </row>
        <row r="591">
          <cell r="E591">
            <v>145366590</v>
          </cell>
        </row>
        <row r="592">
          <cell r="E592">
            <v>145366623</v>
          </cell>
        </row>
        <row r="593">
          <cell r="E593">
            <v>145346561</v>
          </cell>
          <cell r="H593" t="str">
            <v>VNSGN2546994</v>
          </cell>
        </row>
        <row r="594">
          <cell r="E594">
            <v>145366607</v>
          </cell>
        </row>
        <row r="595">
          <cell r="E595">
            <v>145356391</v>
          </cell>
          <cell r="H595" t="str">
            <v>EMCXCD5644</v>
          </cell>
        </row>
        <row r="596">
          <cell r="E596">
            <v>145377693</v>
          </cell>
        </row>
        <row r="597">
          <cell r="E597">
            <v>145397964</v>
          </cell>
          <cell r="H597" t="str">
            <v>EMCDBZ8835</v>
          </cell>
        </row>
        <row r="598">
          <cell r="E598">
            <v>145359322</v>
          </cell>
        </row>
        <row r="599">
          <cell r="E599">
            <v>145358273</v>
          </cell>
        </row>
        <row r="600">
          <cell r="E600">
            <v>145359692</v>
          </cell>
        </row>
        <row r="601">
          <cell r="E601">
            <v>145359656</v>
          </cell>
        </row>
        <row r="602">
          <cell r="E602">
            <v>145356500</v>
          </cell>
          <cell r="H602" t="str">
            <v>EMCXCD6954</v>
          </cell>
        </row>
        <row r="603">
          <cell r="E603">
            <v>145366576</v>
          </cell>
          <cell r="H603" t="str">
            <v>EMCDDR4465</v>
          </cell>
        </row>
        <row r="604">
          <cell r="E604">
            <v>145366597</v>
          </cell>
          <cell r="H604" t="str">
            <v>EMCDDR4145</v>
          </cell>
        </row>
        <row r="605">
          <cell r="E605">
            <v>145395540</v>
          </cell>
          <cell r="H605" t="str">
            <v>EMCDBX8605</v>
          </cell>
        </row>
        <row r="606">
          <cell r="E606">
            <v>145348642</v>
          </cell>
          <cell r="H606" t="str">
            <v>EMCDDR3135</v>
          </cell>
        </row>
        <row r="607">
          <cell r="E607">
            <v>145376545</v>
          </cell>
          <cell r="H607" t="str">
            <v>EMCDDR3195</v>
          </cell>
        </row>
        <row r="608">
          <cell r="E608">
            <v>145387477</v>
          </cell>
        </row>
        <row r="609">
          <cell r="E609">
            <v>145261066</v>
          </cell>
          <cell r="H609" t="str">
            <v>EMCDDR3445</v>
          </cell>
        </row>
        <row r="610">
          <cell r="E610">
            <v>145261070</v>
          </cell>
          <cell r="H610" t="str">
            <v>EMCDDR3025</v>
          </cell>
        </row>
        <row r="611">
          <cell r="E611">
            <v>145261183</v>
          </cell>
          <cell r="H611" t="str">
            <v>EMCDDR3155</v>
          </cell>
        </row>
        <row r="612">
          <cell r="E612">
            <v>145261074</v>
          </cell>
          <cell r="H612" t="str">
            <v>EMCDDR3725</v>
          </cell>
        </row>
        <row r="613">
          <cell r="E613">
            <v>145288556</v>
          </cell>
          <cell r="H613" t="str">
            <v>EMCCYG2685</v>
          </cell>
        </row>
        <row r="614">
          <cell r="E614">
            <v>145396402</v>
          </cell>
          <cell r="H614" t="str">
            <v>EMCDDR3745</v>
          </cell>
        </row>
        <row r="615">
          <cell r="E615">
            <v>145279653</v>
          </cell>
          <cell r="H615" t="str">
            <v>EMCDDR3695</v>
          </cell>
        </row>
        <row r="616">
          <cell r="E616">
            <v>145279822</v>
          </cell>
          <cell r="H616" t="str">
            <v>EMCDDR3675</v>
          </cell>
        </row>
        <row r="617">
          <cell r="E617">
            <v>145406529</v>
          </cell>
          <cell r="H617" t="str">
            <v>EMCDDR3825</v>
          </cell>
        </row>
        <row r="618">
          <cell r="E618">
            <v>145216785</v>
          </cell>
          <cell r="H618" t="str">
            <v>EMCDDR3715</v>
          </cell>
        </row>
        <row r="619">
          <cell r="E619">
            <v>145216948</v>
          </cell>
          <cell r="H619" t="str">
            <v>EMCXCD5854</v>
          </cell>
        </row>
        <row r="620">
          <cell r="E620">
            <v>145156435</v>
          </cell>
          <cell r="H620" t="str">
            <v>EMCDBX8685</v>
          </cell>
        </row>
        <row r="621">
          <cell r="E621">
            <v>145337864</v>
          </cell>
        </row>
        <row r="622">
          <cell r="E622">
            <v>145366104</v>
          </cell>
          <cell r="H622" t="str">
            <v>ML-VN1225313</v>
          </cell>
        </row>
        <row r="623">
          <cell r="E623">
            <v>145366105</v>
          </cell>
          <cell r="H623" t="str">
            <v>ML-VN1299817</v>
          </cell>
        </row>
        <row r="624">
          <cell r="E624">
            <v>145366106</v>
          </cell>
          <cell r="H624" t="str">
            <v>ML-VN1299875</v>
          </cell>
        </row>
        <row r="625">
          <cell r="E625">
            <v>145366101</v>
          </cell>
          <cell r="H625" t="str">
            <v>ML-VN1302236</v>
          </cell>
        </row>
        <row r="626">
          <cell r="E626">
            <v>145366102</v>
          </cell>
          <cell r="H626" t="str">
            <v>ML-VN1298136</v>
          </cell>
        </row>
        <row r="627">
          <cell r="E627">
            <v>145366103</v>
          </cell>
          <cell r="H627" t="str">
            <v>ML-VN1299989</v>
          </cell>
        </row>
        <row r="628">
          <cell r="E628">
            <v>145096726</v>
          </cell>
          <cell r="H628" t="str">
            <v>VN27402AS</v>
          </cell>
        </row>
        <row r="629">
          <cell r="E629">
            <v>145399652</v>
          </cell>
          <cell r="H629" t="str">
            <v>32211780</v>
          </cell>
        </row>
        <row r="630">
          <cell r="E630">
            <v>145424694</v>
          </cell>
          <cell r="H630" t="str">
            <v>EMCDCA4885</v>
          </cell>
        </row>
        <row r="631">
          <cell r="E631">
            <v>145334294</v>
          </cell>
        </row>
        <row r="632">
          <cell r="E632">
            <v>145348951</v>
          </cell>
          <cell r="H632" t="str">
            <v>ML-VN1302254</v>
          </cell>
        </row>
        <row r="633">
          <cell r="E633">
            <v>145386819</v>
          </cell>
          <cell r="H633" t="str">
            <v>EMCDDR4815</v>
          </cell>
        </row>
        <row r="634">
          <cell r="E634">
            <v>145397070</v>
          </cell>
        </row>
        <row r="635">
          <cell r="E635">
            <v>145434957</v>
          </cell>
          <cell r="H635" t="str">
            <v>EMCDDV4695</v>
          </cell>
        </row>
        <row r="636">
          <cell r="E636">
            <v>145288544</v>
          </cell>
        </row>
        <row r="637">
          <cell r="E637">
            <v>145397556</v>
          </cell>
        </row>
        <row r="638">
          <cell r="E638">
            <v>145279733</v>
          </cell>
          <cell r="H638" t="str">
            <v>VN27349AS</v>
          </cell>
        </row>
        <row r="639">
          <cell r="E639">
            <v>145279783</v>
          </cell>
          <cell r="H639" t="str">
            <v>VN27280AS</v>
          </cell>
        </row>
        <row r="640">
          <cell r="E640">
            <v>145096665</v>
          </cell>
          <cell r="H640" t="str">
            <v>VN85977AO</v>
          </cell>
        </row>
        <row r="641">
          <cell r="E641">
            <v>145096733</v>
          </cell>
          <cell r="H641" t="str">
            <v>VN27382AS</v>
          </cell>
        </row>
        <row r="642">
          <cell r="E642">
            <v>145096739</v>
          </cell>
          <cell r="H642" t="str">
            <v>VN22708AS</v>
          </cell>
        </row>
        <row r="643">
          <cell r="E643">
            <v>145390113</v>
          </cell>
          <cell r="H643" t="str">
            <v>ML-VN1304443</v>
          </cell>
        </row>
        <row r="644">
          <cell r="E644">
            <v>145390123</v>
          </cell>
        </row>
        <row r="645">
          <cell r="E645">
            <v>145390125</v>
          </cell>
        </row>
        <row r="646">
          <cell r="E646">
            <v>145390131</v>
          </cell>
        </row>
        <row r="647">
          <cell r="E647">
            <v>145362580</v>
          </cell>
          <cell r="H647" t="str">
            <v>ML-VN1304450</v>
          </cell>
        </row>
        <row r="648">
          <cell r="E648">
            <v>145366096</v>
          </cell>
        </row>
        <row r="649">
          <cell r="E649">
            <v>145366904</v>
          </cell>
          <cell r="H649" t="str">
            <v>ML-VN1298221</v>
          </cell>
        </row>
        <row r="650">
          <cell r="E650">
            <v>145366916</v>
          </cell>
        </row>
        <row r="651">
          <cell r="E651">
            <v>145374707</v>
          </cell>
          <cell r="H651" t="str">
            <v>ML-VN1299899</v>
          </cell>
        </row>
        <row r="652">
          <cell r="E652">
            <v>145374740</v>
          </cell>
        </row>
        <row r="653">
          <cell r="E653">
            <v>145374752</v>
          </cell>
        </row>
        <row r="654">
          <cell r="E654">
            <v>145374717</v>
          </cell>
          <cell r="H654" t="str">
            <v>ML-VN1304545</v>
          </cell>
        </row>
        <row r="655">
          <cell r="E655">
            <v>145374748</v>
          </cell>
        </row>
        <row r="656">
          <cell r="E656">
            <v>145366898</v>
          </cell>
          <cell r="H656" t="str">
            <v>ML-VN1304546</v>
          </cell>
        </row>
        <row r="657">
          <cell r="E657">
            <v>145367505</v>
          </cell>
          <cell r="H657" t="str">
            <v>ML-VN1336742</v>
          </cell>
        </row>
        <row r="658">
          <cell r="E658">
            <v>145376927</v>
          </cell>
          <cell r="H658" t="str">
            <v>EMCDBX8915</v>
          </cell>
        </row>
        <row r="659">
          <cell r="E659">
            <v>145376931</v>
          </cell>
        </row>
        <row r="660">
          <cell r="E660">
            <v>145423773</v>
          </cell>
        </row>
        <row r="661">
          <cell r="E661">
            <v>145415487</v>
          </cell>
          <cell r="H661" t="str">
            <v>EMCDDV4335</v>
          </cell>
        </row>
        <row r="662">
          <cell r="E662">
            <v>145377720</v>
          </cell>
          <cell r="H662" t="str">
            <v>VNSGN2544420</v>
          </cell>
        </row>
        <row r="663">
          <cell r="E663">
            <v>145400637</v>
          </cell>
        </row>
        <row r="664">
          <cell r="E664">
            <v>145428487</v>
          </cell>
        </row>
        <row r="665">
          <cell r="E665">
            <v>145400438</v>
          </cell>
        </row>
        <row r="666">
          <cell r="E666">
            <v>145402602</v>
          </cell>
        </row>
        <row r="667">
          <cell r="E667">
            <v>145347541</v>
          </cell>
          <cell r="H667" t="str">
            <v>32203003</v>
          </cell>
        </row>
        <row r="668">
          <cell r="E668">
            <v>145366862</v>
          </cell>
        </row>
        <row r="669">
          <cell r="E669">
            <v>145390074</v>
          </cell>
          <cell r="H669" t="str">
            <v>32218739</v>
          </cell>
        </row>
        <row r="670">
          <cell r="E670">
            <v>145390079</v>
          </cell>
        </row>
        <row r="671">
          <cell r="E671">
            <v>145390097</v>
          </cell>
        </row>
        <row r="672">
          <cell r="E672">
            <v>145390103</v>
          </cell>
        </row>
        <row r="673">
          <cell r="E673">
            <v>145236531</v>
          </cell>
          <cell r="H673" t="str">
            <v>32218747</v>
          </cell>
        </row>
        <row r="674">
          <cell r="E674">
            <v>145438633</v>
          </cell>
          <cell r="H674" t="str">
            <v>32202971</v>
          </cell>
        </row>
        <row r="675">
          <cell r="E675">
            <v>145423696</v>
          </cell>
          <cell r="H675" t="str">
            <v>EMCDDV2795</v>
          </cell>
        </row>
        <row r="676">
          <cell r="E676">
            <v>145406678</v>
          </cell>
        </row>
        <row r="677">
          <cell r="E677">
            <v>145415369</v>
          </cell>
        </row>
        <row r="678">
          <cell r="E678">
            <v>145324729</v>
          </cell>
        </row>
        <row r="679">
          <cell r="E679">
            <v>145406531</v>
          </cell>
          <cell r="H679" t="str">
            <v>EMCDDV3375</v>
          </cell>
        </row>
        <row r="680">
          <cell r="E680">
            <v>145288549</v>
          </cell>
          <cell r="H680" t="str">
            <v>EMCDDV2785</v>
          </cell>
        </row>
        <row r="681">
          <cell r="E681">
            <v>145279764</v>
          </cell>
          <cell r="H681" t="str">
            <v>EMCDCA3605</v>
          </cell>
        </row>
        <row r="682">
          <cell r="E682">
            <v>145279770</v>
          </cell>
          <cell r="H682" t="str">
            <v>EMCDBX9605</v>
          </cell>
        </row>
        <row r="683">
          <cell r="E683">
            <v>145279775</v>
          </cell>
          <cell r="H683" t="str">
            <v>EMCDCA2855</v>
          </cell>
        </row>
        <row r="684">
          <cell r="E684">
            <v>145427690</v>
          </cell>
          <cell r="H684" t="str">
            <v>HLC3274937</v>
          </cell>
        </row>
        <row r="685">
          <cell r="E685">
            <v>145389100</v>
          </cell>
          <cell r="H685" t="str">
            <v>EMCDDQ1265</v>
          </cell>
        </row>
        <row r="686">
          <cell r="E686">
            <v>145233299</v>
          </cell>
          <cell r="H686" t="str">
            <v>EMCDDQ1125</v>
          </cell>
        </row>
        <row r="687">
          <cell r="E687">
            <v>145358621</v>
          </cell>
        </row>
        <row r="688">
          <cell r="E688">
            <v>145377700</v>
          </cell>
        </row>
        <row r="689">
          <cell r="E689">
            <v>145367966</v>
          </cell>
          <cell r="H689" t="str">
            <v>EMCDCA2555</v>
          </cell>
        </row>
        <row r="690">
          <cell r="E690">
            <v>145367972</v>
          </cell>
        </row>
        <row r="691">
          <cell r="E691">
            <v>145096759</v>
          </cell>
          <cell r="H691" t="str">
            <v>EMCDCA3295</v>
          </cell>
        </row>
        <row r="692">
          <cell r="E692">
            <v>145367975</v>
          </cell>
        </row>
        <row r="693">
          <cell r="E693">
            <v>145324758</v>
          </cell>
          <cell r="H693" t="str">
            <v>EMCDCA3225</v>
          </cell>
        </row>
        <row r="694">
          <cell r="E694">
            <v>145347518</v>
          </cell>
        </row>
        <row r="695">
          <cell r="E695">
            <v>145397003</v>
          </cell>
          <cell r="H695" t="str">
            <v>EMCDBX7575</v>
          </cell>
        </row>
        <row r="696">
          <cell r="E696">
            <v>145425416</v>
          </cell>
        </row>
        <row r="697">
          <cell r="E697">
            <v>145397000</v>
          </cell>
          <cell r="H697" t="str">
            <v>EMCDCA3205</v>
          </cell>
        </row>
        <row r="698">
          <cell r="E698">
            <v>145396992</v>
          </cell>
          <cell r="H698" t="str">
            <v>EMCDCA2515</v>
          </cell>
        </row>
        <row r="699">
          <cell r="E699">
            <v>145096747</v>
          </cell>
          <cell r="H699" t="str">
            <v>EMCDCB3425</v>
          </cell>
        </row>
        <row r="700">
          <cell r="E700">
            <v>145096752</v>
          </cell>
          <cell r="H700" t="str">
            <v>EMCDCA3005</v>
          </cell>
        </row>
        <row r="701">
          <cell r="E701">
            <v>145367970</v>
          </cell>
          <cell r="H701" t="str">
            <v>EMCDCA4005</v>
          </cell>
        </row>
        <row r="702">
          <cell r="E702">
            <v>145324740</v>
          </cell>
          <cell r="H702" t="str">
            <v>EMCDCA3285</v>
          </cell>
        </row>
        <row r="703">
          <cell r="E703">
            <v>145367957</v>
          </cell>
          <cell r="H703" t="str">
            <v>EMCDCA3035</v>
          </cell>
        </row>
        <row r="704">
          <cell r="E704">
            <v>145367963</v>
          </cell>
          <cell r="H704" t="str">
            <v>EMCDCA3515</v>
          </cell>
        </row>
        <row r="705">
          <cell r="E705">
            <v>145376553</v>
          </cell>
          <cell r="H705" t="str">
            <v>EMCDDQ2445</v>
          </cell>
        </row>
        <row r="706">
          <cell r="E706">
            <v>145424761</v>
          </cell>
          <cell r="H706" t="str">
            <v>EMCDDQ2035</v>
          </cell>
        </row>
        <row r="707">
          <cell r="E707">
            <v>145424777</v>
          </cell>
        </row>
        <row r="708">
          <cell r="E708">
            <v>145242847</v>
          </cell>
          <cell r="H708" t="str">
            <v>32218819</v>
          </cell>
        </row>
        <row r="709">
          <cell r="E709">
            <v>145242858</v>
          </cell>
        </row>
        <row r="710">
          <cell r="E710">
            <v>145242862</v>
          </cell>
        </row>
        <row r="711">
          <cell r="E711">
            <v>145234922</v>
          </cell>
        </row>
        <row r="712">
          <cell r="E712">
            <v>145226172</v>
          </cell>
          <cell r="H712" t="str">
            <v>31311750</v>
          </cell>
        </row>
        <row r="713">
          <cell r="E713">
            <v>145234933</v>
          </cell>
        </row>
        <row r="714">
          <cell r="E714">
            <v>145269700</v>
          </cell>
          <cell r="H714" t="str">
            <v>32218837</v>
          </cell>
        </row>
        <row r="715">
          <cell r="E715">
            <v>145269702</v>
          </cell>
          <cell r="H715" t="str">
            <v>32218716</v>
          </cell>
        </row>
        <row r="716">
          <cell r="E716">
            <v>145269705</v>
          </cell>
          <cell r="H716" t="str">
            <v>32218867</v>
          </cell>
        </row>
        <row r="717">
          <cell r="E717">
            <v>145271149</v>
          </cell>
          <cell r="H717" t="str">
            <v>31321528</v>
          </cell>
        </row>
        <row r="718">
          <cell r="E718">
            <v>145271154</v>
          </cell>
          <cell r="H718" t="str">
            <v>32218713</v>
          </cell>
        </row>
        <row r="719">
          <cell r="E719">
            <v>145288553</v>
          </cell>
          <cell r="H719" t="str">
            <v>32218812</v>
          </cell>
        </row>
        <row r="720">
          <cell r="E720">
            <v>145307606</v>
          </cell>
          <cell r="H720" t="str">
            <v>32218865</v>
          </cell>
        </row>
        <row r="721">
          <cell r="E721">
            <v>145307651</v>
          </cell>
          <cell r="H721" t="str">
            <v>31321564</v>
          </cell>
        </row>
        <row r="722">
          <cell r="E722">
            <v>145261179</v>
          </cell>
          <cell r="H722" t="str">
            <v>31321627</v>
          </cell>
        </row>
        <row r="723">
          <cell r="E723">
            <v>145425651</v>
          </cell>
        </row>
        <row r="724">
          <cell r="E724">
            <v>145425669</v>
          </cell>
        </row>
        <row r="725">
          <cell r="E725">
            <v>145425695</v>
          </cell>
        </row>
        <row r="726">
          <cell r="E726">
            <v>145261189</v>
          </cell>
        </row>
        <row r="727">
          <cell r="E727">
            <v>145424775</v>
          </cell>
          <cell r="H727" t="str">
            <v>32218809</v>
          </cell>
        </row>
        <row r="728">
          <cell r="E728">
            <v>145368125</v>
          </cell>
          <cell r="H728" t="str">
            <v>EMCDBU2865</v>
          </cell>
        </row>
        <row r="729">
          <cell r="E729">
            <v>145447154</v>
          </cell>
        </row>
        <row r="730">
          <cell r="E730">
            <v>145415395</v>
          </cell>
        </row>
        <row r="731">
          <cell r="E731">
            <v>145366849</v>
          </cell>
        </row>
        <row r="732">
          <cell r="E732">
            <v>145366838</v>
          </cell>
        </row>
        <row r="733">
          <cell r="E733">
            <v>145425017</v>
          </cell>
          <cell r="H733" t="str">
            <v>VNSGN2544604</v>
          </cell>
        </row>
        <row r="734">
          <cell r="E734">
            <v>145425023</v>
          </cell>
        </row>
        <row r="735">
          <cell r="E735">
            <v>145425026</v>
          </cell>
        </row>
        <row r="736">
          <cell r="E736">
            <v>145425027</v>
          </cell>
        </row>
        <row r="737">
          <cell r="E737">
            <v>145429225</v>
          </cell>
          <cell r="H737" t="str">
            <v>VNSGN2544619</v>
          </cell>
        </row>
        <row r="738">
          <cell r="E738">
            <v>145426631</v>
          </cell>
        </row>
        <row r="739">
          <cell r="E739">
            <v>145400392</v>
          </cell>
        </row>
        <row r="740">
          <cell r="E740">
            <v>145434549</v>
          </cell>
          <cell r="H740" t="str">
            <v>VNSGN2546985</v>
          </cell>
        </row>
        <row r="741">
          <cell r="E741">
            <v>145435527</v>
          </cell>
        </row>
        <row r="742">
          <cell r="E742">
            <v>145236543</v>
          </cell>
          <cell r="H742" t="str">
            <v>VNSGN2603322</v>
          </cell>
        </row>
        <row r="743">
          <cell r="E743">
            <v>145380276</v>
          </cell>
          <cell r="H743" t="str">
            <v>VNSGN2603321</v>
          </cell>
        </row>
        <row r="744">
          <cell r="E744">
            <v>145366875</v>
          </cell>
          <cell r="H744" t="str">
            <v>VNSGN2602503</v>
          </cell>
        </row>
        <row r="745">
          <cell r="E745">
            <v>145429034</v>
          </cell>
          <cell r="H745" t="str">
            <v>VNSGN2544620</v>
          </cell>
        </row>
        <row r="746">
          <cell r="E746">
            <v>145429037</v>
          </cell>
          <cell r="H746" t="str">
            <v>VNSGN2602510</v>
          </cell>
        </row>
        <row r="747">
          <cell r="E747">
            <v>145429274</v>
          </cell>
          <cell r="H747" t="str">
            <v>VNSGN2544630</v>
          </cell>
        </row>
        <row r="748">
          <cell r="E748">
            <v>145279831</v>
          </cell>
          <cell r="H748" t="str">
            <v>32218848</v>
          </cell>
        </row>
        <row r="749">
          <cell r="E749">
            <v>145445418</v>
          </cell>
        </row>
        <row r="750">
          <cell r="E750">
            <v>145445341</v>
          </cell>
        </row>
        <row r="751">
          <cell r="E751">
            <v>145307662</v>
          </cell>
        </row>
        <row r="752">
          <cell r="E752">
            <v>145337984</v>
          </cell>
          <cell r="H752" t="str">
            <v>30768818</v>
          </cell>
        </row>
        <row r="753">
          <cell r="E753">
            <v>145367580</v>
          </cell>
        </row>
        <row r="754">
          <cell r="E754">
            <v>145271160</v>
          </cell>
        </row>
        <row r="755">
          <cell r="E755">
            <v>145269709</v>
          </cell>
          <cell r="H755" t="str">
            <v>32218885</v>
          </cell>
        </row>
        <row r="756">
          <cell r="E756">
            <v>145347609</v>
          </cell>
        </row>
        <row r="757">
          <cell r="E757">
            <v>145445366</v>
          </cell>
          <cell r="H757" t="str">
            <v>32218786</v>
          </cell>
        </row>
        <row r="758">
          <cell r="E758">
            <v>145279667</v>
          </cell>
        </row>
        <row r="759">
          <cell r="E759">
            <v>145463586</v>
          </cell>
          <cell r="H759" t="str">
            <v>30768796</v>
          </cell>
        </row>
        <row r="760">
          <cell r="E760">
            <v>145366849</v>
          </cell>
          <cell r="H760" t="str">
            <v>VNSGN2540848</v>
          </cell>
        </row>
        <row r="761">
          <cell r="E761">
            <v>145366838</v>
          </cell>
        </row>
        <row r="762">
          <cell r="E762">
            <v>145393503</v>
          </cell>
          <cell r="H762" t="str">
            <v>30768804</v>
          </cell>
        </row>
        <row r="763">
          <cell r="E763">
            <v>145387596</v>
          </cell>
          <cell r="H763" t="str">
            <v>32218884</v>
          </cell>
        </row>
        <row r="764">
          <cell r="E764">
            <v>145387607</v>
          </cell>
          <cell r="H764" t="str">
            <v>32218706</v>
          </cell>
        </row>
        <row r="765">
          <cell r="E765">
            <v>145393423</v>
          </cell>
          <cell r="H765" t="str">
            <v>31321670</v>
          </cell>
        </row>
        <row r="766">
          <cell r="E766">
            <v>145389075</v>
          </cell>
          <cell r="H766" t="str">
            <v>32218783</v>
          </cell>
        </row>
        <row r="767">
          <cell r="E767">
            <v>145397506</v>
          </cell>
        </row>
        <row r="768">
          <cell r="E768">
            <v>145386918</v>
          </cell>
          <cell r="H768" t="str">
            <v>ML-VN1304556</v>
          </cell>
        </row>
        <row r="769">
          <cell r="E769">
            <v>145386701</v>
          </cell>
        </row>
        <row r="770">
          <cell r="E770">
            <v>145386900</v>
          </cell>
          <cell r="H770" t="str">
            <v>ML-VN1304486</v>
          </cell>
        </row>
        <row r="771">
          <cell r="E771">
            <v>145386697</v>
          </cell>
        </row>
        <row r="772">
          <cell r="E772">
            <v>145367567</v>
          </cell>
          <cell r="H772" t="str">
            <v>ML-VN1304503</v>
          </cell>
        </row>
        <row r="773">
          <cell r="E773">
            <v>145279658</v>
          </cell>
          <cell r="H773" t="str">
            <v>ML-VN1304527</v>
          </cell>
        </row>
        <row r="774">
          <cell r="E774">
            <v>145424765</v>
          </cell>
          <cell r="H774" t="str">
            <v>ML-VN1304529</v>
          </cell>
        </row>
        <row r="775">
          <cell r="E775">
            <v>145175643</v>
          </cell>
          <cell r="H775" t="str">
            <v>ML-VN1301722</v>
          </cell>
        </row>
        <row r="776">
          <cell r="E776">
            <v>145393805</v>
          </cell>
        </row>
        <row r="777">
          <cell r="E777">
            <v>145398641</v>
          </cell>
        </row>
        <row r="778">
          <cell r="E778">
            <v>145393798</v>
          </cell>
          <cell r="H778" t="str">
            <v>ML-VN1301703</v>
          </cell>
        </row>
        <row r="779">
          <cell r="E779">
            <v>145348534</v>
          </cell>
          <cell r="H779" t="str">
            <v>ML-VN1301676</v>
          </cell>
        </row>
        <row r="780">
          <cell r="E780">
            <v>145357169</v>
          </cell>
          <cell r="H780" t="str">
            <v>ML-VN1301686</v>
          </cell>
        </row>
        <row r="781">
          <cell r="E781">
            <v>145357173</v>
          </cell>
          <cell r="H781" t="str">
            <v>ML-VN1301714</v>
          </cell>
        </row>
        <row r="782">
          <cell r="E782">
            <v>145357187</v>
          </cell>
          <cell r="H782" t="str">
            <v>ML-VN1301752</v>
          </cell>
        </row>
        <row r="783">
          <cell r="E783">
            <v>145357191</v>
          </cell>
          <cell r="H783" t="str">
            <v>ML-VN1301726</v>
          </cell>
        </row>
        <row r="784">
          <cell r="E784">
            <v>145399633</v>
          </cell>
          <cell r="H784" t="str">
            <v>32218841</v>
          </cell>
        </row>
        <row r="785">
          <cell r="E785">
            <v>145464390</v>
          </cell>
          <cell r="H785" t="str">
            <v>EMCDDM7345</v>
          </cell>
        </row>
        <row r="786">
          <cell r="E786">
            <v>145348740</v>
          </cell>
        </row>
        <row r="787">
          <cell r="E787">
            <v>145386768</v>
          </cell>
        </row>
        <row r="788">
          <cell r="E788">
            <v>145424770</v>
          </cell>
          <cell r="H788" t="str">
            <v>ML-VN1298219</v>
          </cell>
        </row>
        <row r="789">
          <cell r="E789">
            <v>145259294</v>
          </cell>
          <cell r="H789" t="str">
            <v>EMCDDP7905</v>
          </cell>
        </row>
        <row r="790">
          <cell r="E790">
            <v>145241194</v>
          </cell>
        </row>
        <row r="791">
          <cell r="E791">
            <v>145348636</v>
          </cell>
          <cell r="H791" t="str">
            <v>EMCDDM5285</v>
          </cell>
        </row>
        <row r="792">
          <cell r="E792">
            <v>145386510</v>
          </cell>
        </row>
        <row r="793">
          <cell r="E793">
            <v>145298395</v>
          </cell>
          <cell r="H793" t="str">
            <v>EMCDBW2235</v>
          </cell>
        </row>
        <row r="794">
          <cell r="E794">
            <v>145386507</v>
          </cell>
          <cell r="H794" t="str">
            <v>EMCDDM6905</v>
          </cell>
        </row>
        <row r="795">
          <cell r="E795">
            <v>145387722</v>
          </cell>
        </row>
        <row r="796">
          <cell r="E796">
            <v>145418644</v>
          </cell>
          <cell r="H796" t="str">
            <v>EMCDDM5245</v>
          </cell>
        </row>
        <row r="797">
          <cell r="E797">
            <v>145418686</v>
          </cell>
        </row>
        <row r="798">
          <cell r="E798">
            <v>145386514</v>
          </cell>
          <cell r="H798" t="str">
            <v>EMCDDM5225</v>
          </cell>
        </row>
        <row r="799">
          <cell r="E799">
            <v>145453571</v>
          </cell>
          <cell r="H799" t="str">
            <v>EMCDDM5155</v>
          </cell>
        </row>
        <row r="800">
          <cell r="E800">
            <v>145453579</v>
          </cell>
          <cell r="H800" t="str">
            <v>EMCDDM5955</v>
          </cell>
        </row>
        <row r="801">
          <cell r="E801">
            <v>145292756</v>
          </cell>
          <cell r="H801" t="str">
            <v>ML-VN1305045</v>
          </cell>
        </row>
        <row r="802">
          <cell r="E802">
            <v>145292760</v>
          </cell>
          <cell r="H802" t="str">
            <v>ML-VN1305051</v>
          </cell>
        </row>
        <row r="803">
          <cell r="E803">
            <v>145360109</v>
          </cell>
          <cell r="H803" t="str">
            <v>ML-VN1305055</v>
          </cell>
        </row>
        <row r="804">
          <cell r="E804">
            <v>145417527</v>
          </cell>
          <cell r="H804" t="str">
            <v>ML-VN1305157</v>
          </cell>
        </row>
        <row r="805">
          <cell r="E805">
            <v>145226483</v>
          </cell>
          <cell r="H805" t="str">
            <v>ML-VN1305040</v>
          </cell>
        </row>
        <row r="806">
          <cell r="E806">
            <v>145438696</v>
          </cell>
          <cell r="H806" t="str">
            <v>ML-VN1305132</v>
          </cell>
        </row>
        <row r="807">
          <cell r="E807">
            <v>145492950</v>
          </cell>
        </row>
        <row r="808">
          <cell r="E808">
            <v>145440385</v>
          </cell>
        </row>
        <row r="809">
          <cell r="E809">
            <v>145356480</v>
          </cell>
          <cell r="H809" t="str">
            <v>VNSGN2538266</v>
          </cell>
        </row>
        <row r="810">
          <cell r="E810">
            <v>145434741</v>
          </cell>
        </row>
        <row r="811">
          <cell r="E811">
            <v>145415476</v>
          </cell>
          <cell r="H811" t="str">
            <v>VNSGN2544643</v>
          </cell>
        </row>
        <row r="812">
          <cell r="E812">
            <v>145415468</v>
          </cell>
        </row>
        <row r="813">
          <cell r="E813">
            <v>145347569</v>
          </cell>
          <cell r="H813" t="str">
            <v>ML-VN1305071</v>
          </cell>
        </row>
        <row r="814">
          <cell r="E814">
            <v>145347575</v>
          </cell>
        </row>
        <row r="815">
          <cell r="E815">
            <v>145360117</v>
          </cell>
          <cell r="H815" t="str">
            <v>ML-VN1370938</v>
          </cell>
        </row>
        <row r="816">
          <cell r="E816">
            <v>145366097</v>
          </cell>
        </row>
        <row r="817">
          <cell r="E817">
            <v>145367410</v>
          </cell>
          <cell r="H817" t="str">
            <v>ML-VN1301785</v>
          </cell>
        </row>
        <row r="818">
          <cell r="E818">
            <v>145367389</v>
          </cell>
        </row>
        <row r="819">
          <cell r="E819">
            <v>145378189</v>
          </cell>
          <cell r="H819" t="str">
            <v>ML-VN1302630</v>
          </cell>
        </row>
        <row r="820">
          <cell r="E820">
            <v>145360098</v>
          </cell>
        </row>
        <row r="821">
          <cell r="E821">
            <v>145387615</v>
          </cell>
          <cell r="H821" t="str">
            <v>ML-VN1302719</v>
          </cell>
        </row>
        <row r="822">
          <cell r="E822">
            <v>145390741</v>
          </cell>
        </row>
        <row r="823">
          <cell r="E823">
            <v>145406701</v>
          </cell>
        </row>
        <row r="824">
          <cell r="E824">
            <v>145440409</v>
          </cell>
          <cell r="H824" t="str">
            <v>ML-VN1302601</v>
          </cell>
        </row>
        <row r="825">
          <cell r="E825">
            <v>145440423</v>
          </cell>
        </row>
        <row r="826">
          <cell r="E826">
            <v>145438001</v>
          </cell>
          <cell r="H826" t="str">
            <v>ML-VN1305187</v>
          </cell>
        </row>
        <row r="827">
          <cell r="E827">
            <v>145437009</v>
          </cell>
        </row>
        <row r="828">
          <cell r="E828">
            <v>145438244</v>
          </cell>
        </row>
        <row r="829">
          <cell r="E829">
            <v>145437978</v>
          </cell>
          <cell r="H829" t="str">
            <v>ML-VN1302720</v>
          </cell>
        </row>
        <row r="830">
          <cell r="E830">
            <v>145437988</v>
          </cell>
          <cell r="H830" t="str">
            <v>ML-VN1305164</v>
          </cell>
        </row>
        <row r="831">
          <cell r="E831">
            <v>145347572</v>
          </cell>
          <cell r="H831" t="str">
            <v>ML-VN1298224</v>
          </cell>
        </row>
        <row r="832">
          <cell r="E832">
            <v>145367627</v>
          </cell>
          <cell r="H832" t="str">
            <v>ML-VN1302703</v>
          </cell>
        </row>
        <row r="833">
          <cell r="E833">
            <v>145347571</v>
          </cell>
          <cell r="H833" t="str">
            <v>ML-VN1298254</v>
          </cell>
        </row>
        <row r="834">
          <cell r="E834">
            <v>145414701</v>
          </cell>
          <cell r="H834" t="str">
            <v>ML-VN1304557</v>
          </cell>
        </row>
        <row r="835">
          <cell r="E835">
            <v>145386596</v>
          </cell>
          <cell r="H835" t="str">
            <v>ML-VN1305161</v>
          </cell>
        </row>
        <row r="836">
          <cell r="E836">
            <v>145386598</v>
          </cell>
          <cell r="H836" t="str">
            <v>ML-VN1370970</v>
          </cell>
        </row>
        <row r="837">
          <cell r="E837">
            <v>145386603</v>
          </cell>
          <cell r="H837" t="str">
            <v>EMCDDP8095</v>
          </cell>
        </row>
        <row r="838">
          <cell r="E838">
            <v>145464406</v>
          </cell>
          <cell r="H838" t="str">
            <v>VNSGN2544645</v>
          </cell>
        </row>
        <row r="839">
          <cell r="E839">
            <v>145377732</v>
          </cell>
        </row>
        <row r="840">
          <cell r="E840">
            <v>145505633</v>
          </cell>
          <cell r="H840" t="str">
            <v>ML-VN1294254</v>
          </cell>
        </row>
        <row r="841">
          <cell r="E841">
            <v>145505635</v>
          </cell>
          <cell r="H841" t="str">
            <v>ML-VN1302780</v>
          </cell>
        </row>
        <row r="842">
          <cell r="E842">
            <v>145386231</v>
          </cell>
          <cell r="H842" t="str">
            <v>ML-VN1302734</v>
          </cell>
        </row>
        <row r="843">
          <cell r="E843">
            <v>145414689</v>
          </cell>
          <cell r="H843" t="str">
            <v>VNSGN2538272</v>
          </cell>
        </row>
        <row r="844">
          <cell r="E844">
            <v>145414693</v>
          </cell>
        </row>
        <row r="845">
          <cell r="E845">
            <v>145414698</v>
          </cell>
          <cell r="H845" t="str">
            <v>VNSGN2548697</v>
          </cell>
        </row>
        <row r="846">
          <cell r="E846">
            <v>145414699</v>
          </cell>
        </row>
        <row r="847">
          <cell r="E847">
            <v>145414700</v>
          </cell>
        </row>
        <row r="848">
          <cell r="E848">
            <v>145414703</v>
          </cell>
          <cell r="H848" t="str">
            <v>VNSGN2604451</v>
          </cell>
        </row>
        <row r="849">
          <cell r="E849">
            <v>145414705</v>
          </cell>
        </row>
        <row r="850">
          <cell r="E850">
            <v>145367639</v>
          </cell>
          <cell r="H850" t="str">
            <v>VNSGN2538280</v>
          </cell>
        </row>
        <row r="851">
          <cell r="E851">
            <v>145414685</v>
          </cell>
          <cell r="H851" t="str">
            <v>VNSGN2548671</v>
          </cell>
        </row>
        <row r="852">
          <cell r="E852">
            <v>145414687</v>
          </cell>
          <cell r="H852" t="str">
            <v>VNSGN2546957</v>
          </cell>
        </row>
        <row r="853">
          <cell r="E853">
            <v>145414696</v>
          </cell>
          <cell r="H853" t="str">
            <v>VNSGN2548666</v>
          </cell>
        </row>
        <row r="854">
          <cell r="E854">
            <v>145379273</v>
          </cell>
          <cell r="H854" t="str">
            <v>VNSGN2544647</v>
          </cell>
        </row>
        <row r="855">
          <cell r="E855">
            <v>145439249</v>
          </cell>
        </row>
        <row r="856">
          <cell r="E856">
            <v>145419436</v>
          </cell>
        </row>
        <row r="857">
          <cell r="E857">
            <v>145407234</v>
          </cell>
          <cell r="H857" t="str">
            <v>VNSGN2604470</v>
          </cell>
        </row>
        <row r="858">
          <cell r="E858">
            <v>145367555</v>
          </cell>
          <cell r="H858" t="str">
            <v>VNSGN2544559</v>
          </cell>
        </row>
        <row r="859">
          <cell r="E859">
            <v>145357137</v>
          </cell>
          <cell r="H859" t="str">
            <v>ML-VN1223603</v>
          </cell>
        </row>
        <row r="860">
          <cell r="E860">
            <v>145357194</v>
          </cell>
          <cell r="H860" t="str">
            <v>ML-VN1302617</v>
          </cell>
        </row>
        <row r="861">
          <cell r="E861">
            <v>145357204</v>
          </cell>
          <cell r="H861" t="str">
            <v>ML-VN1302644</v>
          </cell>
        </row>
        <row r="862">
          <cell r="E862">
            <v>145387733</v>
          </cell>
          <cell r="H862" t="str">
            <v>VNSGN2604469</v>
          </cell>
        </row>
        <row r="863">
          <cell r="E863">
            <v>145471445</v>
          </cell>
        </row>
        <row r="864">
          <cell r="E864">
            <v>145445277</v>
          </cell>
          <cell r="H864" t="str">
            <v>VNSGN2538279</v>
          </cell>
        </row>
        <row r="865">
          <cell r="E865">
            <v>145445279</v>
          </cell>
        </row>
        <row r="866">
          <cell r="E866">
            <v>145437500</v>
          </cell>
        </row>
        <row r="867">
          <cell r="E867">
            <v>145406534</v>
          </cell>
        </row>
        <row r="868">
          <cell r="E868">
            <v>145463591</v>
          </cell>
          <cell r="H868" t="str">
            <v>VNSGN2604456</v>
          </cell>
        </row>
        <row r="869">
          <cell r="E869">
            <v>145463967</v>
          </cell>
        </row>
        <row r="870">
          <cell r="E870">
            <v>145463588</v>
          </cell>
          <cell r="H870" t="str">
            <v>VNSGN2604461</v>
          </cell>
        </row>
        <row r="871">
          <cell r="E871">
            <v>145288548</v>
          </cell>
          <cell r="H871" t="str">
            <v>VNSGN2603545</v>
          </cell>
        </row>
        <row r="872">
          <cell r="E872">
            <v>145437846</v>
          </cell>
          <cell r="H872" t="str">
            <v>VNSGN2603525</v>
          </cell>
        </row>
        <row r="873">
          <cell r="E873">
            <v>145406482</v>
          </cell>
        </row>
        <row r="874">
          <cell r="E874">
            <v>145386894</v>
          </cell>
          <cell r="H874" t="str">
            <v>VNSGN2603329</v>
          </cell>
        </row>
        <row r="875">
          <cell r="E875">
            <v>145386896</v>
          </cell>
          <cell r="H875" t="str">
            <v>VNSGN2603519</v>
          </cell>
        </row>
        <row r="876">
          <cell r="E876">
            <v>145386904</v>
          </cell>
          <cell r="H876" t="str">
            <v>VNSGN2603543</v>
          </cell>
        </row>
        <row r="877">
          <cell r="E877">
            <v>145473477</v>
          </cell>
        </row>
        <row r="878">
          <cell r="E878">
            <v>145491239</v>
          </cell>
          <cell r="H878" t="str">
            <v>VNSGN2603540</v>
          </cell>
        </row>
        <row r="879">
          <cell r="E879">
            <v>145453178</v>
          </cell>
        </row>
        <row r="880">
          <cell r="E880">
            <v>145455910</v>
          </cell>
        </row>
        <row r="881">
          <cell r="E881">
            <v>145386924</v>
          </cell>
          <cell r="H881" t="str">
            <v>VNSGN2544555</v>
          </cell>
        </row>
        <row r="882">
          <cell r="E882">
            <v>145386942</v>
          </cell>
        </row>
        <row r="883">
          <cell r="E883">
            <v>145386887</v>
          </cell>
          <cell r="H883" t="str">
            <v>VNSGN2544633</v>
          </cell>
        </row>
        <row r="884">
          <cell r="E884">
            <v>145386939</v>
          </cell>
        </row>
        <row r="885">
          <cell r="E885">
            <v>145395671</v>
          </cell>
          <cell r="H885" t="str">
            <v>VNSGN2544663</v>
          </cell>
        </row>
        <row r="886">
          <cell r="E886">
            <v>145471464</v>
          </cell>
        </row>
        <row r="887">
          <cell r="E887">
            <v>145409163</v>
          </cell>
        </row>
        <row r="888">
          <cell r="E888">
            <v>145453514</v>
          </cell>
        </row>
        <row r="889">
          <cell r="E889">
            <v>145409168</v>
          </cell>
        </row>
        <row r="890">
          <cell r="E890">
            <v>145463589</v>
          </cell>
          <cell r="H890" t="str">
            <v>VNSGN2544568</v>
          </cell>
        </row>
        <row r="891">
          <cell r="E891">
            <v>145463593</v>
          </cell>
        </row>
        <row r="892">
          <cell r="E892">
            <v>145490390</v>
          </cell>
          <cell r="H892" t="str">
            <v>VNSGN2538451</v>
          </cell>
        </row>
        <row r="893">
          <cell r="E893">
            <v>145463597</v>
          </cell>
        </row>
        <row r="894">
          <cell r="E894">
            <v>145498867</v>
          </cell>
          <cell r="H894" t="str">
            <v>VNSGN2603528</v>
          </cell>
        </row>
        <row r="895">
          <cell r="E895">
            <v>145279715</v>
          </cell>
        </row>
        <row r="896">
          <cell r="E896">
            <v>145397305</v>
          </cell>
          <cell r="H896" t="str">
            <v>VNSGN2603390</v>
          </cell>
        </row>
        <row r="897">
          <cell r="E897">
            <v>145386911</v>
          </cell>
          <cell r="H897" t="str">
            <v>VNSGN2603533</v>
          </cell>
        </row>
        <row r="898">
          <cell r="E898">
            <v>145397300</v>
          </cell>
          <cell r="H898" t="str">
            <v>VNSGN2544626</v>
          </cell>
        </row>
        <row r="899">
          <cell r="E899">
            <v>145424756</v>
          </cell>
          <cell r="H899" t="str">
            <v>VNSGN2603500</v>
          </cell>
        </row>
        <row r="900">
          <cell r="E900">
            <v>145463972</v>
          </cell>
          <cell r="H900" t="str">
            <v>VNSGN2604203</v>
          </cell>
        </row>
        <row r="901">
          <cell r="E901">
            <v>145472961</v>
          </cell>
          <cell r="H901" t="str">
            <v>VNSGN2604465</v>
          </cell>
        </row>
        <row r="902">
          <cell r="E902">
            <v>145437055</v>
          </cell>
          <cell r="H902" t="str">
            <v>ML-VN1294358</v>
          </cell>
        </row>
        <row r="903">
          <cell r="E903">
            <v>145405930</v>
          </cell>
          <cell r="H903" t="str">
            <v>ML-VN1294380</v>
          </cell>
        </row>
        <row r="904">
          <cell r="E904">
            <v>145462706</v>
          </cell>
          <cell r="H904" t="str">
            <v>EMCDDP9695</v>
          </cell>
        </row>
        <row r="905">
          <cell r="E905">
            <v>145462708</v>
          </cell>
          <cell r="H905" t="str">
            <v>EMCDBW0725</v>
          </cell>
        </row>
        <row r="906">
          <cell r="E906">
            <v>145418703</v>
          </cell>
          <cell r="H906" t="str">
            <v>HLC3295625</v>
          </cell>
        </row>
        <row r="907">
          <cell r="E907">
            <v>145418721</v>
          </cell>
        </row>
        <row r="908">
          <cell r="E908">
            <v>145445591</v>
          </cell>
          <cell r="H908" t="str">
            <v>EMCDDP9975</v>
          </cell>
        </row>
        <row r="909">
          <cell r="E909">
            <v>145415494</v>
          </cell>
        </row>
        <row r="910">
          <cell r="E910">
            <v>145386750</v>
          </cell>
          <cell r="H910" t="str">
            <v>EMCDDP7865</v>
          </cell>
        </row>
        <row r="911">
          <cell r="E911">
            <v>145473789</v>
          </cell>
          <cell r="H911" t="str">
            <v>EMCDDP9825</v>
          </cell>
        </row>
        <row r="912">
          <cell r="E912">
            <v>145434603</v>
          </cell>
          <cell r="H912" t="str">
            <v>EMCDDP8485</v>
          </cell>
        </row>
        <row r="913">
          <cell r="E913">
            <v>145415360</v>
          </cell>
        </row>
        <row r="914">
          <cell r="E914">
            <v>145434307</v>
          </cell>
        </row>
        <row r="915">
          <cell r="E915">
            <v>145427206</v>
          </cell>
        </row>
        <row r="916">
          <cell r="E916">
            <v>145462867</v>
          </cell>
          <cell r="H916" t="str">
            <v>EMCDDP7875</v>
          </cell>
        </row>
        <row r="917">
          <cell r="E917">
            <v>145445824</v>
          </cell>
        </row>
        <row r="918">
          <cell r="E918">
            <v>145452992</v>
          </cell>
        </row>
        <row r="919">
          <cell r="E919">
            <v>145462872</v>
          </cell>
        </row>
        <row r="920">
          <cell r="E920">
            <v>145414756</v>
          </cell>
          <cell r="H920" t="str">
            <v>EMCDBW0265</v>
          </cell>
        </row>
        <row r="921">
          <cell r="E921">
            <v>145445720</v>
          </cell>
          <cell r="H921" t="str">
            <v>EMCDDP8875</v>
          </cell>
        </row>
        <row r="922">
          <cell r="E922">
            <v>145482577</v>
          </cell>
          <cell r="H922" t="str">
            <v>ML-VN1373158</v>
          </cell>
        </row>
        <row r="923">
          <cell r="E923">
            <v>145353547</v>
          </cell>
          <cell r="H923" t="str">
            <v>VN15937AS</v>
          </cell>
        </row>
        <row r="924">
          <cell r="E924">
            <v>145324760</v>
          </cell>
        </row>
        <row r="925">
          <cell r="E925">
            <v>145324743</v>
          </cell>
          <cell r="H925" t="str">
            <v>VN82607AO</v>
          </cell>
        </row>
        <row r="926">
          <cell r="E926">
            <v>145453519</v>
          </cell>
          <cell r="H926" t="str">
            <v>EMCDDT4305</v>
          </cell>
        </row>
        <row r="927">
          <cell r="E927">
            <v>145444455</v>
          </cell>
        </row>
        <row r="928">
          <cell r="E928">
            <v>145445818</v>
          </cell>
          <cell r="H928" t="str">
            <v>EMCCYB3665</v>
          </cell>
        </row>
        <row r="929">
          <cell r="E929">
            <v>145452993</v>
          </cell>
        </row>
        <row r="930">
          <cell r="E930">
            <v>145414769</v>
          </cell>
          <cell r="H930" t="str">
            <v>EMCDDT4735</v>
          </cell>
        </row>
        <row r="931">
          <cell r="E931">
            <v>145414778</v>
          </cell>
          <cell r="H931" t="str">
            <v>EMCDDP8795</v>
          </cell>
        </row>
        <row r="932">
          <cell r="E932">
            <v>145414766</v>
          </cell>
          <cell r="H932" t="str">
            <v>EMCDDT3755</v>
          </cell>
        </row>
        <row r="933">
          <cell r="E933">
            <v>145414773</v>
          </cell>
          <cell r="H933" t="str">
            <v>EMCDDT4765</v>
          </cell>
        </row>
        <row r="934">
          <cell r="E934">
            <v>145414775</v>
          </cell>
          <cell r="H934" t="str">
            <v>EMCDDT4235</v>
          </cell>
        </row>
        <row r="935">
          <cell r="E935">
            <v>145386747</v>
          </cell>
          <cell r="H935" t="str">
            <v>VNSGN2604208</v>
          </cell>
        </row>
        <row r="936">
          <cell r="E936">
            <v>145434393</v>
          </cell>
          <cell r="H936" t="str">
            <v>VNSGN2544675</v>
          </cell>
        </row>
        <row r="937">
          <cell r="E937">
            <v>145386921</v>
          </cell>
          <cell r="H937" t="str">
            <v>32216627</v>
          </cell>
        </row>
        <row r="938">
          <cell r="E938">
            <v>145397088</v>
          </cell>
          <cell r="H938" t="str">
            <v>32216624</v>
          </cell>
        </row>
        <row r="939">
          <cell r="E939">
            <v>145368212</v>
          </cell>
          <cell r="H939" t="str">
            <v>32250156</v>
          </cell>
        </row>
        <row r="940">
          <cell r="E940">
            <v>145337902</v>
          </cell>
          <cell r="H940" t="str">
            <v>32216672</v>
          </cell>
        </row>
        <row r="941">
          <cell r="E941">
            <v>145368241</v>
          </cell>
          <cell r="H941" t="str">
            <v>30739387</v>
          </cell>
        </row>
        <row r="942">
          <cell r="E942">
            <v>145397110</v>
          </cell>
          <cell r="H942" t="str">
            <v>32216509</v>
          </cell>
        </row>
        <row r="943">
          <cell r="E943">
            <v>145397118</v>
          </cell>
          <cell r="H943" t="str">
            <v>32216576</v>
          </cell>
        </row>
        <row r="944">
          <cell r="E944">
            <v>145397273</v>
          </cell>
          <cell r="H944" t="str">
            <v>32216515</v>
          </cell>
        </row>
        <row r="945">
          <cell r="E945">
            <v>145397281</v>
          </cell>
          <cell r="H945" t="str">
            <v>32216518</v>
          </cell>
        </row>
        <row r="946">
          <cell r="E946">
            <v>145397291</v>
          </cell>
          <cell r="H946" t="str">
            <v>32216524</v>
          </cell>
        </row>
        <row r="947">
          <cell r="E947">
            <v>145418703</v>
          </cell>
        </row>
        <row r="948">
          <cell r="E948">
            <v>145418721</v>
          </cell>
        </row>
        <row r="949">
          <cell r="E949">
            <v>145440368</v>
          </cell>
          <cell r="H949" t="str">
            <v>32219105</v>
          </cell>
        </row>
        <row r="950">
          <cell r="E950">
            <v>145516467</v>
          </cell>
        </row>
        <row r="951">
          <cell r="E951">
            <v>145419571</v>
          </cell>
        </row>
        <row r="952">
          <cell r="E952">
            <v>145499314</v>
          </cell>
        </row>
        <row r="953">
          <cell r="E953">
            <v>145456495</v>
          </cell>
          <cell r="H953" t="str">
            <v>32219175</v>
          </cell>
        </row>
        <row r="954">
          <cell r="E954">
            <v>145456753</v>
          </cell>
          <cell r="H954" t="str">
            <v>32219270</v>
          </cell>
        </row>
        <row r="955">
          <cell r="E955">
            <v>145482659</v>
          </cell>
          <cell r="H955" t="str">
            <v>32219198</v>
          </cell>
        </row>
        <row r="956">
          <cell r="E956">
            <v>145523718</v>
          </cell>
          <cell r="H956" t="str">
            <v>VNSGN2604490</v>
          </cell>
        </row>
        <row r="957">
          <cell r="E957">
            <v>145492802</v>
          </cell>
        </row>
        <row r="958">
          <cell r="E958">
            <v>145236552</v>
          </cell>
          <cell r="H958" t="str">
            <v>VNSGN2604468</v>
          </cell>
        </row>
        <row r="959">
          <cell r="E959">
            <v>145466290</v>
          </cell>
          <cell r="H959" t="str">
            <v>EMCDDP3485</v>
          </cell>
        </row>
        <row r="960">
          <cell r="E960">
            <v>145476872</v>
          </cell>
        </row>
        <row r="961">
          <cell r="E961">
            <v>145386724</v>
          </cell>
          <cell r="H961" t="str">
            <v>32249393</v>
          </cell>
        </row>
        <row r="962">
          <cell r="E962">
            <v>145471616</v>
          </cell>
        </row>
        <row r="963">
          <cell r="E963">
            <v>145471629</v>
          </cell>
        </row>
        <row r="964">
          <cell r="E964">
            <v>145425530</v>
          </cell>
        </row>
        <row r="965">
          <cell r="E965">
            <v>145386731</v>
          </cell>
        </row>
        <row r="966">
          <cell r="E966">
            <v>145386735</v>
          </cell>
          <cell r="H966" t="str">
            <v>32219106</v>
          </cell>
        </row>
        <row r="967">
          <cell r="E967">
            <v>145386705</v>
          </cell>
        </row>
        <row r="968">
          <cell r="E968">
            <v>145397309</v>
          </cell>
          <cell r="H968" t="str">
            <v>32219134</v>
          </cell>
        </row>
        <row r="969">
          <cell r="E969">
            <v>145397294</v>
          </cell>
        </row>
        <row r="970">
          <cell r="E970">
            <v>145397325</v>
          </cell>
          <cell r="H970" t="str">
            <v>32219176</v>
          </cell>
        </row>
        <row r="971">
          <cell r="E971">
            <v>145397150</v>
          </cell>
        </row>
        <row r="972">
          <cell r="E972">
            <v>145406557</v>
          </cell>
          <cell r="H972" t="str">
            <v>32219241</v>
          </cell>
        </row>
        <row r="973">
          <cell r="E973">
            <v>145406591</v>
          </cell>
        </row>
        <row r="974">
          <cell r="E974">
            <v>145386882</v>
          </cell>
          <cell r="H974" t="str">
            <v>32219173</v>
          </cell>
        </row>
        <row r="975">
          <cell r="E975">
            <v>145386874</v>
          </cell>
          <cell r="H975" t="str">
            <v>32219188</v>
          </cell>
        </row>
        <row r="976">
          <cell r="E976">
            <v>145406545</v>
          </cell>
          <cell r="H976" t="str">
            <v>ML-VN1305173</v>
          </cell>
        </row>
        <row r="977">
          <cell r="E977">
            <v>145406492</v>
          </cell>
        </row>
        <row r="978">
          <cell r="E978">
            <v>145414847</v>
          </cell>
          <cell r="H978" t="str">
            <v>ML-VN1373190</v>
          </cell>
        </row>
        <row r="979">
          <cell r="E979">
            <v>145263471</v>
          </cell>
        </row>
        <row r="980">
          <cell r="E980">
            <v>145507871</v>
          </cell>
          <cell r="H980" t="str">
            <v>ML-VN1373169</v>
          </cell>
        </row>
        <row r="981">
          <cell r="E981">
            <v>145507874</v>
          </cell>
        </row>
        <row r="982">
          <cell r="E982">
            <v>145507878</v>
          </cell>
          <cell r="H982" t="str">
            <v>ML-VN1373065</v>
          </cell>
        </row>
        <row r="983">
          <cell r="E983">
            <v>145507880</v>
          </cell>
        </row>
        <row r="984">
          <cell r="E984">
            <v>145357196</v>
          </cell>
          <cell r="H984" t="str">
            <v>ML-VN1368243</v>
          </cell>
        </row>
        <row r="985">
          <cell r="E985">
            <v>145368207</v>
          </cell>
          <cell r="H985" t="str">
            <v>ML-VN1302627</v>
          </cell>
        </row>
        <row r="986">
          <cell r="E986">
            <v>145397243</v>
          </cell>
          <cell r="H986" t="str">
            <v>ML-VN1211134</v>
          </cell>
        </row>
        <row r="987">
          <cell r="E987">
            <v>145463973</v>
          </cell>
          <cell r="H987" t="str">
            <v>ML-VN1211103</v>
          </cell>
        </row>
        <row r="988">
          <cell r="E988">
            <v>145463974</v>
          </cell>
          <cell r="H988" t="str">
            <v>ML-VN1294249</v>
          </cell>
        </row>
        <row r="989">
          <cell r="E989">
            <v>145465645</v>
          </cell>
          <cell r="H989" t="str">
            <v>VNSGN2538286</v>
          </cell>
        </row>
        <row r="990">
          <cell r="E990">
            <v>145465040</v>
          </cell>
        </row>
        <row r="991">
          <cell r="E991">
            <v>145475593</v>
          </cell>
          <cell r="H991" t="str">
            <v>VNSGN2604486</v>
          </cell>
        </row>
        <row r="992">
          <cell r="E992">
            <v>145475602</v>
          </cell>
        </row>
        <row r="993">
          <cell r="E993">
            <v>145492786</v>
          </cell>
          <cell r="H993" t="str">
            <v>VNSGN2538261</v>
          </cell>
        </row>
        <row r="994">
          <cell r="E994">
            <v>145482591</v>
          </cell>
        </row>
        <row r="995">
          <cell r="E995">
            <v>145482632</v>
          </cell>
          <cell r="H995" t="str">
            <v>VNSGN2538285</v>
          </cell>
        </row>
        <row r="996">
          <cell r="E996">
            <v>145417129</v>
          </cell>
          <cell r="H996" t="str">
            <v>VNSGN2604487</v>
          </cell>
        </row>
        <row r="997">
          <cell r="E997">
            <v>145417545</v>
          </cell>
        </row>
        <row r="998">
          <cell r="E998">
            <v>145474281</v>
          </cell>
          <cell r="H998" t="str">
            <v>VNSGN2604328</v>
          </cell>
        </row>
        <row r="999">
          <cell r="E999">
            <v>145482581</v>
          </cell>
        </row>
        <row r="1000">
          <cell r="E1000">
            <v>145465491</v>
          </cell>
        </row>
        <row r="1001">
          <cell r="E1001">
            <v>145440353</v>
          </cell>
          <cell r="H1001" t="str">
            <v>VNSGN2604326</v>
          </cell>
        </row>
        <row r="1002">
          <cell r="E1002">
            <v>145440360</v>
          </cell>
          <cell r="H1002" t="str">
            <v>VNSGN2538283</v>
          </cell>
        </row>
        <row r="1003">
          <cell r="E1003">
            <v>145482538</v>
          </cell>
          <cell r="H1003" t="str">
            <v>VNSGN2604317</v>
          </cell>
        </row>
        <row r="1004">
          <cell r="E1004">
            <v>145482561</v>
          </cell>
          <cell r="H1004" t="str">
            <v>VNSGN2604321</v>
          </cell>
        </row>
        <row r="1005">
          <cell r="E1005">
            <v>145482574</v>
          </cell>
          <cell r="H1005" t="str">
            <v>VNSGN2604327</v>
          </cell>
        </row>
        <row r="1006">
          <cell r="E1006">
            <v>145482641</v>
          </cell>
          <cell r="H1006" t="str">
            <v>VNSGN2538284</v>
          </cell>
        </row>
        <row r="1007">
          <cell r="E1007">
            <v>145482701</v>
          </cell>
          <cell r="H1007" t="str">
            <v>VNSGN2604323</v>
          </cell>
        </row>
        <row r="1008">
          <cell r="E1008">
            <v>145368163</v>
          </cell>
          <cell r="H1008" t="str">
            <v>ML-VN1318505</v>
          </cell>
        </row>
        <row r="1009">
          <cell r="E1009">
            <v>145368194</v>
          </cell>
        </row>
        <row r="1010">
          <cell r="E1010">
            <v>145515946</v>
          </cell>
        </row>
        <row r="1011">
          <cell r="E1011">
            <v>145368206</v>
          </cell>
        </row>
        <row r="1012">
          <cell r="E1012">
            <v>145368208</v>
          </cell>
        </row>
        <row r="1013">
          <cell r="E1013">
            <v>145489516</v>
          </cell>
          <cell r="H1013" t="str">
            <v>ML-VN1318439</v>
          </cell>
        </row>
        <row r="1014">
          <cell r="E1014">
            <v>145489519</v>
          </cell>
          <cell r="H1014" t="str">
            <v>ML-VN1373105</v>
          </cell>
        </row>
        <row r="1015">
          <cell r="E1015">
            <v>145453714</v>
          </cell>
          <cell r="H1015" t="str">
            <v>EMCDDV5005</v>
          </cell>
        </row>
        <row r="1016">
          <cell r="E1016">
            <v>145462702</v>
          </cell>
        </row>
        <row r="1017">
          <cell r="E1017">
            <v>145454496</v>
          </cell>
        </row>
        <row r="1018">
          <cell r="E1018">
            <v>145453715</v>
          </cell>
        </row>
        <row r="1019">
          <cell r="E1019">
            <v>145453712</v>
          </cell>
        </row>
        <row r="1020">
          <cell r="E1020">
            <v>145471590</v>
          </cell>
          <cell r="H1020" t="str">
            <v>EMCDDV7425</v>
          </cell>
        </row>
        <row r="1021">
          <cell r="E1021">
            <v>145473777</v>
          </cell>
        </row>
        <row r="1022">
          <cell r="E1022">
            <v>145525288</v>
          </cell>
        </row>
        <row r="1023">
          <cell r="E1023">
            <v>145471586</v>
          </cell>
        </row>
        <row r="1024">
          <cell r="E1024">
            <v>145471584</v>
          </cell>
        </row>
        <row r="1025">
          <cell r="E1025">
            <v>145376654</v>
          </cell>
          <cell r="H1025" t="str">
            <v>EMCDDT4295</v>
          </cell>
        </row>
        <row r="1026">
          <cell r="E1026">
            <v>145415498</v>
          </cell>
          <cell r="H1026" t="str">
            <v>EMCDDV7025</v>
          </cell>
        </row>
        <row r="1027">
          <cell r="E1027">
            <v>145453718</v>
          </cell>
          <cell r="H1027" t="str">
            <v>EMCDBZ3135</v>
          </cell>
        </row>
        <row r="1028">
          <cell r="E1028">
            <v>145473770</v>
          </cell>
          <cell r="H1028" t="str">
            <v>EMCDDV6225</v>
          </cell>
        </row>
        <row r="1029">
          <cell r="E1029">
            <v>145445794</v>
          </cell>
          <cell r="H1029" t="str">
            <v>EMCDDP8805</v>
          </cell>
        </row>
        <row r="1030">
          <cell r="E1030">
            <v>145445197</v>
          </cell>
          <cell r="H1030" t="str">
            <v>32217043</v>
          </cell>
        </row>
        <row r="1031">
          <cell r="E1031">
            <v>145437798</v>
          </cell>
          <cell r="H1031" t="str">
            <v>32249324</v>
          </cell>
        </row>
        <row r="1032">
          <cell r="E1032">
            <v>145418703</v>
          </cell>
          <cell r="H1032" t="str">
            <v>EMCCVY4465</v>
          </cell>
        </row>
        <row r="1033">
          <cell r="E1033">
            <v>145418721</v>
          </cell>
        </row>
        <row r="1034">
          <cell r="E1034">
            <v>145483475</v>
          </cell>
          <cell r="H1034" t="str">
            <v>32217018</v>
          </cell>
        </row>
        <row r="1035">
          <cell r="E1035">
            <v>145368047</v>
          </cell>
          <cell r="H1035" t="str">
            <v>32210300</v>
          </cell>
        </row>
        <row r="1036">
          <cell r="E1036">
            <v>145476905</v>
          </cell>
          <cell r="H1036" t="str">
            <v>VN46174AP</v>
          </cell>
        </row>
        <row r="1037">
          <cell r="E1037">
            <v>145476924</v>
          </cell>
        </row>
        <row r="1038">
          <cell r="E1038">
            <v>145476944</v>
          </cell>
        </row>
        <row r="1039">
          <cell r="E1039">
            <v>145508912</v>
          </cell>
          <cell r="H1039" t="str">
            <v>EMCDDT8045</v>
          </cell>
        </row>
        <row r="1040">
          <cell r="E1040">
            <v>145407946</v>
          </cell>
          <cell r="H1040" t="str">
            <v>EMCCYB4895</v>
          </cell>
        </row>
        <row r="1041">
          <cell r="E1041">
            <v>145407954</v>
          </cell>
        </row>
        <row r="1042">
          <cell r="E1042">
            <v>145129162</v>
          </cell>
          <cell r="H1042" t="str">
            <v>ML-VN1318430</v>
          </cell>
        </row>
        <row r="1043">
          <cell r="E1043">
            <v>145390803</v>
          </cell>
        </row>
        <row r="1044">
          <cell r="E1044">
            <v>145426559</v>
          </cell>
          <cell r="H1044" t="str">
            <v>ML-VN1318583</v>
          </cell>
        </row>
        <row r="1045">
          <cell r="E1045">
            <v>145435556</v>
          </cell>
        </row>
        <row r="1046">
          <cell r="E1046">
            <v>145440508</v>
          </cell>
          <cell r="H1046" t="str">
            <v>ML-VN1318574</v>
          </cell>
        </row>
        <row r="1047">
          <cell r="E1047">
            <v>145390950</v>
          </cell>
        </row>
        <row r="1048">
          <cell r="E1048">
            <v>145475567</v>
          </cell>
          <cell r="H1048" t="str">
            <v>ML-VN1294389</v>
          </cell>
        </row>
        <row r="1049">
          <cell r="E1049">
            <v>145475577</v>
          </cell>
        </row>
        <row r="1050">
          <cell r="E1050">
            <v>145453226</v>
          </cell>
          <cell r="H1050" t="str">
            <v>ML-VN1373028</v>
          </cell>
        </row>
        <row r="1051">
          <cell r="E1051">
            <v>145420001</v>
          </cell>
        </row>
        <row r="1052">
          <cell r="E1052">
            <v>145416018</v>
          </cell>
        </row>
        <row r="1053">
          <cell r="E1053">
            <v>145419609</v>
          </cell>
        </row>
        <row r="1054">
          <cell r="E1054">
            <v>145390861</v>
          </cell>
          <cell r="H1054" t="str">
            <v>ML-VN1294243</v>
          </cell>
        </row>
        <row r="1055">
          <cell r="E1055">
            <v>145390943</v>
          </cell>
          <cell r="H1055" t="str">
            <v>ML-VN1373068</v>
          </cell>
        </row>
        <row r="1056">
          <cell r="E1056">
            <v>145533095</v>
          </cell>
          <cell r="H1056" t="str">
            <v>ML-VN1275283</v>
          </cell>
        </row>
        <row r="1057">
          <cell r="E1057">
            <v>145419405</v>
          </cell>
        </row>
        <row r="1058">
          <cell r="E1058">
            <v>145386763</v>
          </cell>
          <cell r="H1058" t="str">
            <v>EMCCVY2655</v>
          </cell>
        </row>
        <row r="1059">
          <cell r="E1059">
            <v>145397217</v>
          </cell>
          <cell r="H1059" t="str">
            <v>ML-VN1324007</v>
          </cell>
        </row>
        <row r="1060">
          <cell r="E1060">
            <v>145507960</v>
          </cell>
          <cell r="H1060" t="str">
            <v>EMCDDT9945</v>
          </cell>
        </row>
        <row r="1061">
          <cell r="E1061">
            <v>145507964</v>
          </cell>
        </row>
        <row r="1062">
          <cell r="E1062">
            <v>145397321</v>
          </cell>
          <cell r="H1062" t="str">
            <v>EMCDDT7565</v>
          </cell>
        </row>
        <row r="1063">
          <cell r="E1063">
            <v>145406474</v>
          </cell>
          <cell r="H1063" t="str">
            <v>EMCDDT7985</v>
          </cell>
        </row>
        <row r="1064">
          <cell r="E1064">
            <v>145406536</v>
          </cell>
          <cell r="H1064" t="str">
            <v>EMCDDT7655</v>
          </cell>
        </row>
        <row r="1065">
          <cell r="E1065">
            <v>145397314</v>
          </cell>
          <cell r="H1065" t="str">
            <v>EMCDDT7775</v>
          </cell>
        </row>
        <row r="1066">
          <cell r="E1066">
            <v>145397252</v>
          </cell>
          <cell r="H1066" t="str">
            <v>EMCDDT9905</v>
          </cell>
        </row>
        <row r="1067">
          <cell r="E1067">
            <v>145406538</v>
          </cell>
          <cell r="H1067" t="str">
            <v>EMCDDT7795</v>
          </cell>
        </row>
        <row r="1068">
          <cell r="E1068">
            <v>145406541</v>
          </cell>
          <cell r="H1068" t="str">
            <v>EMCDDT9915</v>
          </cell>
        </row>
        <row r="1069">
          <cell r="E1069">
            <v>145406548</v>
          </cell>
          <cell r="H1069" t="str">
            <v>EMCDDT8425</v>
          </cell>
        </row>
        <row r="1070">
          <cell r="E1070">
            <v>145406551</v>
          </cell>
          <cell r="H1070" t="str">
            <v>EMCDDT7785</v>
          </cell>
        </row>
        <row r="1071">
          <cell r="E1071">
            <v>145406555</v>
          </cell>
          <cell r="H1071" t="str">
            <v>EMCDDT9485</v>
          </cell>
        </row>
        <row r="1072">
          <cell r="E1072">
            <v>145406589</v>
          </cell>
          <cell r="H1072" t="str">
            <v>EMCDDT9395</v>
          </cell>
        </row>
        <row r="1073">
          <cell r="E1073">
            <v>145445200</v>
          </cell>
          <cell r="H1073" t="str">
            <v>EMCCVY3265</v>
          </cell>
        </row>
        <row r="1074">
          <cell r="E1074">
            <v>145445213</v>
          </cell>
          <cell r="H1074" t="str">
            <v>EMCDDT9725</v>
          </cell>
        </row>
        <row r="1075">
          <cell r="E1075">
            <v>145463969</v>
          </cell>
          <cell r="H1075" t="str">
            <v>EMCDDT9385</v>
          </cell>
        </row>
        <row r="1076">
          <cell r="E1076">
            <v>145368236</v>
          </cell>
          <cell r="H1076" t="str">
            <v>EMCDDT9425</v>
          </cell>
        </row>
        <row r="1077">
          <cell r="E1077">
            <v>145498611</v>
          </cell>
          <cell r="H1077" t="str">
            <v>EMCDDT3115</v>
          </cell>
        </row>
        <row r="1078">
          <cell r="E1078">
            <v>145491245</v>
          </cell>
        </row>
        <row r="1079">
          <cell r="E1079">
            <v>145490018</v>
          </cell>
          <cell r="H1079" t="str">
            <v>EMCDDT3685</v>
          </cell>
        </row>
        <row r="1080">
          <cell r="E1080">
            <v>145490029</v>
          </cell>
          <cell r="H1080" t="str">
            <v>EMCDDT4255</v>
          </cell>
        </row>
        <row r="1081">
          <cell r="E1081">
            <v>145368219</v>
          </cell>
          <cell r="H1081" t="str">
            <v>EMCDDT4835</v>
          </cell>
        </row>
        <row r="1082">
          <cell r="E1082">
            <v>145347627</v>
          </cell>
        </row>
        <row r="1083">
          <cell r="E1083">
            <v>145234941</v>
          </cell>
          <cell r="H1083" t="str">
            <v>EMCDDT9535</v>
          </cell>
        </row>
        <row r="1084">
          <cell r="E1084">
            <v>145242870</v>
          </cell>
        </row>
        <row r="1085">
          <cell r="E1085">
            <v>145242873</v>
          </cell>
        </row>
        <row r="1086">
          <cell r="E1086">
            <v>145261085</v>
          </cell>
          <cell r="H1086" t="str">
            <v>EMCDDP4895</v>
          </cell>
        </row>
        <row r="1087">
          <cell r="E1087">
            <v>145261089</v>
          </cell>
        </row>
        <row r="1088">
          <cell r="E1088">
            <v>145386948</v>
          </cell>
        </row>
        <row r="1089">
          <cell r="E1089">
            <v>145368228</v>
          </cell>
          <cell r="H1089" t="str">
            <v>EMCDDP4975</v>
          </cell>
        </row>
        <row r="1090">
          <cell r="E1090">
            <v>145368230</v>
          </cell>
        </row>
        <row r="1091">
          <cell r="E1091">
            <v>145386835</v>
          </cell>
          <cell r="H1091" t="str">
            <v>EMCDDT8025</v>
          </cell>
        </row>
        <row r="1092">
          <cell r="E1092">
            <v>145386727</v>
          </cell>
        </row>
        <row r="1093">
          <cell r="E1093">
            <v>145397156</v>
          </cell>
          <cell r="H1093" t="str">
            <v>EMCDDT7695</v>
          </cell>
        </row>
        <row r="1094">
          <cell r="E1094">
            <v>145397169</v>
          </cell>
        </row>
        <row r="1095">
          <cell r="E1095">
            <v>145507882</v>
          </cell>
          <cell r="H1095" t="str">
            <v>EMCDDN5585</v>
          </cell>
        </row>
        <row r="1096">
          <cell r="E1096">
            <v>145507885</v>
          </cell>
        </row>
        <row r="1097">
          <cell r="E1097">
            <v>145507893</v>
          </cell>
          <cell r="H1097" t="str">
            <v>EMCDDT9935</v>
          </cell>
        </row>
        <row r="1098">
          <cell r="E1098">
            <v>145507896</v>
          </cell>
        </row>
        <row r="1099">
          <cell r="E1099">
            <v>145507903</v>
          </cell>
          <cell r="H1099" t="str">
            <v>EMCDDN5565</v>
          </cell>
        </row>
        <row r="1100">
          <cell r="E1100">
            <v>145507906</v>
          </cell>
        </row>
        <row r="1101">
          <cell r="E1101">
            <v>145507908</v>
          </cell>
        </row>
        <row r="1102">
          <cell r="E1102">
            <v>145507902</v>
          </cell>
          <cell r="H1102" t="str">
            <v>EMCDDT7915</v>
          </cell>
        </row>
        <row r="1103">
          <cell r="E1103">
            <v>145507909</v>
          </cell>
        </row>
        <row r="1104">
          <cell r="E1104">
            <v>145507913</v>
          </cell>
          <cell r="H1104" t="str">
            <v>EMCDDT7615</v>
          </cell>
        </row>
        <row r="1105">
          <cell r="E1105">
            <v>145507914</v>
          </cell>
        </row>
        <row r="1106">
          <cell r="E1106">
            <v>145507918</v>
          </cell>
          <cell r="H1106" t="str">
            <v>EMCDDT8085</v>
          </cell>
        </row>
        <row r="1107">
          <cell r="E1107">
            <v>145507919</v>
          </cell>
        </row>
        <row r="1108">
          <cell r="E1108">
            <v>145507920</v>
          </cell>
          <cell r="H1108" t="str">
            <v>EMCCYJ7425</v>
          </cell>
        </row>
        <row r="1109">
          <cell r="E1109">
            <v>145507924</v>
          </cell>
        </row>
        <row r="1110">
          <cell r="E1110">
            <v>145507926</v>
          </cell>
          <cell r="H1110" t="str">
            <v>EMCDDT7595</v>
          </cell>
        </row>
        <row r="1111">
          <cell r="E1111">
            <v>145507929</v>
          </cell>
        </row>
        <row r="1112">
          <cell r="E1112">
            <v>145507931</v>
          </cell>
          <cell r="H1112" t="str">
            <v>EMCDDT7805</v>
          </cell>
        </row>
        <row r="1113">
          <cell r="E1113">
            <v>145507933</v>
          </cell>
        </row>
        <row r="1114">
          <cell r="E1114">
            <v>145507936</v>
          </cell>
          <cell r="H1114" t="str">
            <v>EMCDBW8225</v>
          </cell>
        </row>
        <row r="1115">
          <cell r="E1115">
            <v>145507939</v>
          </cell>
        </row>
        <row r="1116">
          <cell r="E1116">
            <v>145507942</v>
          </cell>
          <cell r="H1116" t="str">
            <v>EMCDDT7825</v>
          </cell>
        </row>
        <row r="1117">
          <cell r="E1117">
            <v>145507943</v>
          </cell>
        </row>
        <row r="1118">
          <cell r="E1118">
            <v>145507955</v>
          </cell>
          <cell r="H1118" t="str">
            <v>EMCDDT7545</v>
          </cell>
        </row>
        <row r="1119">
          <cell r="E1119">
            <v>145507959</v>
          </cell>
        </row>
        <row r="1120">
          <cell r="E1120">
            <v>145507968</v>
          </cell>
          <cell r="H1120" t="str">
            <v>EMCDDT8055</v>
          </cell>
        </row>
        <row r="1121">
          <cell r="E1121">
            <v>145507970</v>
          </cell>
        </row>
        <row r="1122">
          <cell r="E1122">
            <v>145386931</v>
          </cell>
          <cell r="H1122" t="str">
            <v>EMCCYJ6915</v>
          </cell>
        </row>
        <row r="1123">
          <cell r="E1123">
            <v>145490158</v>
          </cell>
          <cell r="H1123" t="str">
            <v>EMCCYG6655</v>
          </cell>
        </row>
        <row r="1124">
          <cell r="E1124">
            <v>145434406</v>
          </cell>
        </row>
        <row r="1125">
          <cell r="E1125">
            <v>145490016</v>
          </cell>
          <cell r="H1125" t="str">
            <v>EMCCYG6025</v>
          </cell>
        </row>
        <row r="1126">
          <cell r="E1126">
            <v>145490024</v>
          </cell>
        </row>
        <row r="1127">
          <cell r="E1127">
            <v>145481368</v>
          </cell>
          <cell r="H1127" t="str">
            <v>EMCCYG5675</v>
          </cell>
        </row>
        <row r="1128">
          <cell r="E1128">
            <v>145482538</v>
          </cell>
          <cell r="H1128" t="str">
            <v>ML-VN1332111</v>
          </cell>
        </row>
        <row r="1129">
          <cell r="E1129">
            <v>145418729</v>
          </cell>
          <cell r="H1129" t="str">
            <v>HLC3302677</v>
          </cell>
        </row>
        <row r="1130">
          <cell r="E1130">
            <v>145536835</v>
          </cell>
          <cell r="H1130" t="str">
            <v>EMCDBY2585</v>
          </cell>
        </row>
        <row r="1131">
          <cell r="E1131">
            <v>145386983</v>
          </cell>
          <cell r="H1131" t="str">
            <v>VNSGN2548876</v>
          </cell>
        </row>
        <row r="1132">
          <cell r="E1132">
            <v>145406576</v>
          </cell>
          <cell r="H1132" t="str">
            <v>VNSGN2548869</v>
          </cell>
        </row>
        <row r="1133">
          <cell r="E1133">
            <v>145483502</v>
          </cell>
          <cell r="H1133" t="str">
            <v>32215801</v>
          </cell>
        </row>
        <row r="1134">
          <cell r="E1134">
            <v>145445208</v>
          </cell>
          <cell r="H1134" t="str">
            <v>VNSGN2546828</v>
          </cell>
        </row>
        <row r="1135">
          <cell r="E1135">
            <v>145463906</v>
          </cell>
        </row>
        <row r="1136">
          <cell r="E1136">
            <v>145507946</v>
          </cell>
          <cell r="H1136" t="str">
            <v>VNSGN2536440</v>
          </cell>
        </row>
        <row r="1137">
          <cell r="E1137">
            <v>145507952</v>
          </cell>
        </row>
        <row r="1138">
          <cell r="E1138">
            <v>145507975</v>
          </cell>
          <cell r="H1138" t="str">
            <v>VNSGN2547818</v>
          </cell>
        </row>
        <row r="1139">
          <cell r="E1139">
            <v>145507982</v>
          </cell>
        </row>
        <row r="1140">
          <cell r="E1140">
            <v>145507987</v>
          </cell>
          <cell r="H1140" t="str">
            <v>VNSGN2536435</v>
          </cell>
        </row>
        <row r="1141">
          <cell r="E1141">
            <v>145507988</v>
          </cell>
        </row>
        <row r="1142">
          <cell r="E1142">
            <v>145507993</v>
          </cell>
        </row>
        <row r="1143">
          <cell r="E1143">
            <v>145507917</v>
          </cell>
        </row>
        <row r="1144">
          <cell r="E1144">
            <v>145507999</v>
          </cell>
          <cell r="H1144" t="str">
            <v>VNSGN2536439</v>
          </cell>
        </row>
        <row r="1145">
          <cell r="E1145">
            <v>145508004</v>
          </cell>
        </row>
        <row r="1146">
          <cell r="E1146">
            <v>145524515</v>
          </cell>
          <cell r="H1146" t="str">
            <v>VNSGN2536436</v>
          </cell>
        </row>
        <row r="1147">
          <cell r="E1147">
            <v>145541303</v>
          </cell>
        </row>
        <row r="1148">
          <cell r="E1148">
            <v>145386955</v>
          </cell>
        </row>
        <row r="1149">
          <cell r="E1149">
            <v>145397329</v>
          </cell>
          <cell r="H1149" t="str">
            <v>VNSGN2608206</v>
          </cell>
        </row>
        <row r="1150">
          <cell r="E1150">
            <v>145368126</v>
          </cell>
          <cell r="H1150" t="str">
            <v>VNSGN2608204</v>
          </cell>
        </row>
        <row r="1151">
          <cell r="E1151">
            <v>145368159</v>
          </cell>
          <cell r="H1151" t="str">
            <v>VNSGN2604313</v>
          </cell>
        </row>
        <row r="1152">
          <cell r="E1152">
            <v>145337913</v>
          </cell>
          <cell r="H1152" t="str">
            <v>VNSGN2546826</v>
          </cell>
        </row>
        <row r="1153">
          <cell r="E1153">
            <v>145368127</v>
          </cell>
          <cell r="H1153" t="str">
            <v>VNSGN2602635</v>
          </cell>
        </row>
        <row r="1154">
          <cell r="E1154">
            <v>145368138</v>
          </cell>
          <cell r="H1154" t="str">
            <v>VNSGN2536432</v>
          </cell>
        </row>
        <row r="1155">
          <cell r="E1155">
            <v>145368139</v>
          </cell>
        </row>
        <row r="1156">
          <cell r="E1156">
            <v>145406578</v>
          </cell>
        </row>
        <row r="1157">
          <cell r="E1157">
            <v>145426309</v>
          </cell>
        </row>
        <row r="1158">
          <cell r="E1158">
            <v>145426315</v>
          </cell>
        </row>
        <row r="1159">
          <cell r="E1159">
            <v>145426329</v>
          </cell>
        </row>
        <row r="1160">
          <cell r="E1160">
            <v>145482236</v>
          </cell>
          <cell r="H1160" t="str">
            <v>EMCCYG7375</v>
          </cell>
        </row>
        <row r="1161">
          <cell r="E1161">
            <v>145508170</v>
          </cell>
        </row>
        <row r="1162">
          <cell r="E1162">
            <v>145492941</v>
          </cell>
        </row>
        <row r="1163">
          <cell r="E1163">
            <v>145473700</v>
          </cell>
        </row>
        <row r="1164">
          <cell r="E1164">
            <v>145357210</v>
          </cell>
          <cell r="H1164" t="str">
            <v>ML-VN1329122</v>
          </cell>
        </row>
        <row r="1165">
          <cell r="E1165">
            <v>145481366</v>
          </cell>
          <cell r="H1165" t="str">
            <v>VNSGN2547769</v>
          </cell>
        </row>
        <row r="1166">
          <cell r="E1166">
            <v>145537185</v>
          </cell>
          <cell r="H1166" t="str">
            <v>EMCCVY5835</v>
          </cell>
        </row>
        <row r="1167">
          <cell r="E1167">
            <v>145537356</v>
          </cell>
          <cell r="H1167" t="str">
            <v>EMCDBW9455</v>
          </cell>
        </row>
        <row r="1168">
          <cell r="E1168">
            <v>145434659</v>
          </cell>
          <cell r="H1168" t="str">
            <v>VNSGN2604349</v>
          </cell>
        </row>
        <row r="1169">
          <cell r="E1169">
            <v>145491393</v>
          </cell>
        </row>
        <row r="1170">
          <cell r="E1170">
            <v>145471649</v>
          </cell>
        </row>
        <row r="1171">
          <cell r="E1171">
            <v>145445540</v>
          </cell>
        </row>
        <row r="1172">
          <cell r="E1172">
            <v>145425607</v>
          </cell>
        </row>
        <row r="1173">
          <cell r="E1173">
            <v>145376537</v>
          </cell>
          <cell r="H1173" t="str">
            <v>EMCCVY5865</v>
          </cell>
        </row>
        <row r="1174">
          <cell r="E1174">
            <v>145387739</v>
          </cell>
        </row>
        <row r="1175">
          <cell r="E1175">
            <v>145324727</v>
          </cell>
          <cell r="H1175" t="str">
            <v>EMCCVY7395</v>
          </cell>
        </row>
        <row r="1176">
          <cell r="E1176">
            <v>145489780</v>
          </cell>
        </row>
        <row r="1177">
          <cell r="E1177">
            <v>145387727</v>
          </cell>
        </row>
        <row r="1178">
          <cell r="E1178">
            <v>145427145</v>
          </cell>
          <cell r="H1178" t="str">
            <v>EMCCYG7245</v>
          </cell>
        </row>
        <row r="1179">
          <cell r="E1179">
            <v>145305531</v>
          </cell>
        </row>
        <row r="1180">
          <cell r="E1180">
            <v>145445742</v>
          </cell>
          <cell r="H1180" t="str">
            <v>EMCCYG5485</v>
          </cell>
        </row>
        <row r="1181">
          <cell r="E1181">
            <v>145348610</v>
          </cell>
        </row>
        <row r="1182">
          <cell r="E1182">
            <v>145397223</v>
          </cell>
          <cell r="H1182" t="str">
            <v>EMCDBW9115</v>
          </cell>
        </row>
        <row r="1183">
          <cell r="E1183">
            <v>145515543</v>
          </cell>
          <cell r="H1183" t="str">
            <v>EMCCYG5455</v>
          </cell>
        </row>
        <row r="1184">
          <cell r="E1184">
            <v>145463351</v>
          </cell>
        </row>
        <row r="1185">
          <cell r="E1185">
            <v>145387083</v>
          </cell>
          <cell r="H1185" t="str">
            <v>EMCCYG5475</v>
          </cell>
        </row>
        <row r="1186">
          <cell r="E1186">
            <v>145427155</v>
          </cell>
        </row>
        <row r="1187">
          <cell r="E1187">
            <v>145395673</v>
          </cell>
          <cell r="H1187" t="str">
            <v>EMCCYG7475</v>
          </cell>
        </row>
        <row r="1188">
          <cell r="E1188">
            <v>145378212</v>
          </cell>
        </row>
        <row r="1189">
          <cell r="E1189">
            <v>145465641</v>
          </cell>
        </row>
        <row r="1190">
          <cell r="E1190">
            <v>145427129</v>
          </cell>
          <cell r="H1190" t="str">
            <v>EMCCYG6965</v>
          </cell>
        </row>
        <row r="1191">
          <cell r="E1191">
            <v>145471467</v>
          </cell>
        </row>
        <row r="1192">
          <cell r="E1192">
            <v>145463347</v>
          </cell>
          <cell r="H1192" t="str">
            <v>EMCCYG5735</v>
          </cell>
        </row>
        <row r="1193">
          <cell r="E1193">
            <v>145463350</v>
          </cell>
          <cell r="H1193" t="str">
            <v>EMCDBW9035</v>
          </cell>
        </row>
        <row r="1194">
          <cell r="E1194">
            <v>145348753</v>
          </cell>
          <cell r="H1194" t="str">
            <v>VNSGN2548893</v>
          </cell>
        </row>
        <row r="1195">
          <cell r="E1195">
            <v>145516001</v>
          </cell>
          <cell r="H1195" t="str">
            <v>VNSGN2547817</v>
          </cell>
        </row>
        <row r="1196">
          <cell r="E1196">
            <v>145490208</v>
          </cell>
        </row>
        <row r="1197">
          <cell r="E1197">
            <v>145386607</v>
          </cell>
          <cell r="H1197" t="str">
            <v>VNSGN2547813</v>
          </cell>
        </row>
        <row r="1198">
          <cell r="E1198">
            <v>145279717</v>
          </cell>
          <cell r="H1198" t="str">
            <v>30752722</v>
          </cell>
        </row>
        <row r="1199">
          <cell r="E1199">
            <v>145242887</v>
          </cell>
        </row>
        <row r="1200">
          <cell r="E1200">
            <v>145279712</v>
          </cell>
        </row>
        <row r="1201">
          <cell r="E1201">
            <v>145242878</v>
          </cell>
          <cell r="H1201" t="str">
            <v>32247719</v>
          </cell>
        </row>
        <row r="1202">
          <cell r="E1202">
            <v>145332410</v>
          </cell>
        </row>
        <row r="1203">
          <cell r="E1203">
            <v>145337945</v>
          </cell>
          <cell r="H1203" t="str">
            <v>30752731</v>
          </cell>
        </row>
        <row r="1204">
          <cell r="E1204">
            <v>145541284</v>
          </cell>
        </row>
        <row r="1205">
          <cell r="E1205">
            <v>145406581</v>
          </cell>
        </row>
        <row r="1206">
          <cell r="E1206">
            <v>145347604</v>
          </cell>
        </row>
        <row r="1207">
          <cell r="E1207">
            <v>145368232</v>
          </cell>
          <cell r="H1207" t="str">
            <v>32210182</v>
          </cell>
        </row>
        <row r="1208">
          <cell r="E1208">
            <v>145368251</v>
          </cell>
        </row>
        <row r="1209">
          <cell r="E1209">
            <v>145386951</v>
          </cell>
          <cell r="H1209" t="str">
            <v>32247803</v>
          </cell>
        </row>
        <row r="1210">
          <cell r="E1210">
            <v>145387890</v>
          </cell>
        </row>
        <row r="1211">
          <cell r="E1211">
            <v>145386936</v>
          </cell>
          <cell r="H1211" t="str">
            <v>30752733</v>
          </cell>
        </row>
        <row r="1212">
          <cell r="E1212">
            <v>145386988</v>
          </cell>
        </row>
        <row r="1213">
          <cell r="E1213">
            <v>145386741</v>
          </cell>
          <cell r="H1213" t="str">
            <v>32210059</v>
          </cell>
        </row>
        <row r="1214">
          <cell r="E1214">
            <v>145347662</v>
          </cell>
        </row>
        <row r="1215">
          <cell r="E1215">
            <v>145361401</v>
          </cell>
          <cell r="H1215" t="str">
            <v>30752723</v>
          </cell>
        </row>
        <row r="1216">
          <cell r="E1216">
            <v>145369694</v>
          </cell>
        </row>
        <row r="1217">
          <cell r="E1217">
            <v>145386933</v>
          </cell>
          <cell r="H1217" t="str">
            <v>30752710</v>
          </cell>
        </row>
        <row r="1218">
          <cell r="E1218">
            <v>145386531</v>
          </cell>
        </row>
        <row r="1219">
          <cell r="E1219">
            <v>145397081</v>
          </cell>
          <cell r="H1219" t="str">
            <v>30752726</v>
          </cell>
        </row>
        <row r="1220">
          <cell r="E1220">
            <v>145397102</v>
          </cell>
        </row>
        <row r="1221">
          <cell r="E1221">
            <v>145368132</v>
          </cell>
          <cell r="H1221" t="str">
            <v>30752705</v>
          </cell>
        </row>
        <row r="1222">
          <cell r="E1222">
            <v>145437873</v>
          </cell>
        </row>
        <row r="1223">
          <cell r="E1223">
            <v>145489507</v>
          </cell>
          <cell r="H1223" t="str">
            <v>30752719</v>
          </cell>
        </row>
        <row r="1224">
          <cell r="E1224">
            <v>145490319</v>
          </cell>
        </row>
        <row r="1225">
          <cell r="E1225">
            <v>145507854</v>
          </cell>
          <cell r="H1225" t="str">
            <v>32212646</v>
          </cell>
        </row>
        <row r="1226">
          <cell r="E1226">
            <v>145507859</v>
          </cell>
        </row>
        <row r="1227">
          <cell r="E1227">
            <v>145507861</v>
          </cell>
          <cell r="H1227" t="str">
            <v>32210248</v>
          </cell>
        </row>
        <row r="1228">
          <cell r="E1228">
            <v>145386973</v>
          </cell>
          <cell r="H1228" t="str">
            <v>32209907</v>
          </cell>
        </row>
        <row r="1229">
          <cell r="E1229">
            <v>145368189</v>
          </cell>
          <cell r="H1229" t="str">
            <v>32209973</v>
          </cell>
        </row>
        <row r="1230">
          <cell r="E1230">
            <v>145368199</v>
          </cell>
          <cell r="H1230" t="str">
            <v>32209909</v>
          </cell>
        </row>
        <row r="1231">
          <cell r="E1231">
            <v>145493332</v>
          </cell>
          <cell r="H1231" t="str">
            <v>30752783</v>
          </cell>
        </row>
        <row r="1232">
          <cell r="E1232">
            <v>145493336</v>
          </cell>
        </row>
        <row r="1233">
          <cell r="E1233">
            <v>145428705</v>
          </cell>
          <cell r="H1233" t="str">
            <v>32217206</v>
          </cell>
        </row>
        <row r="1234">
          <cell r="E1234">
            <v>145476868</v>
          </cell>
          <cell r="H1234" t="str">
            <v>32217253</v>
          </cell>
        </row>
        <row r="1235">
          <cell r="E1235">
            <v>145506574</v>
          </cell>
          <cell r="H1235" t="str">
            <v>30752774</v>
          </cell>
        </row>
        <row r="1236">
          <cell r="E1236">
            <v>145506575</v>
          </cell>
        </row>
        <row r="1237">
          <cell r="E1237">
            <v>145476885</v>
          </cell>
          <cell r="H1237" t="str">
            <v>32217155</v>
          </cell>
        </row>
        <row r="1238">
          <cell r="E1238">
            <v>145493307</v>
          </cell>
          <cell r="H1238" t="str">
            <v>32217159</v>
          </cell>
        </row>
        <row r="1239">
          <cell r="E1239">
            <v>145493342</v>
          </cell>
          <cell r="H1239" t="str">
            <v>32217217</v>
          </cell>
        </row>
        <row r="1240">
          <cell r="E1240">
            <v>145474140</v>
          </cell>
          <cell r="H1240" t="str">
            <v>VNSGN2604320</v>
          </cell>
        </row>
        <row r="1241">
          <cell r="E1241">
            <v>145481732</v>
          </cell>
          <cell r="H1241" t="str">
            <v>VNSGN2547734</v>
          </cell>
        </row>
        <row r="1242">
          <cell r="E1242">
            <v>145506578</v>
          </cell>
          <cell r="H1242" t="str">
            <v>VNSGN2547980</v>
          </cell>
        </row>
        <row r="1243">
          <cell r="E1243">
            <v>145416009</v>
          </cell>
        </row>
        <row r="1244">
          <cell r="E1244">
            <v>145436376</v>
          </cell>
        </row>
        <row r="1245">
          <cell r="E1245">
            <v>145439060</v>
          </cell>
        </row>
        <row r="1246">
          <cell r="E1246">
            <v>145438959</v>
          </cell>
        </row>
        <row r="1247">
          <cell r="E1247">
            <v>145500403</v>
          </cell>
        </row>
        <row r="1248">
          <cell r="E1248">
            <v>145492731</v>
          </cell>
          <cell r="H1248" t="str">
            <v>30752787</v>
          </cell>
        </row>
        <row r="1249">
          <cell r="E1249">
            <v>145492662</v>
          </cell>
        </row>
        <row r="1250">
          <cell r="E1250">
            <v>145492670</v>
          </cell>
          <cell r="H1250" t="str">
            <v>32213199</v>
          </cell>
        </row>
        <row r="1251">
          <cell r="E1251">
            <v>145492747</v>
          </cell>
        </row>
        <row r="1252">
          <cell r="E1252">
            <v>145476892</v>
          </cell>
          <cell r="H1252" t="str">
            <v>32213160</v>
          </cell>
        </row>
        <row r="1253">
          <cell r="E1253">
            <v>145493596</v>
          </cell>
        </row>
        <row r="1254">
          <cell r="E1254">
            <v>145510988</v>
          </cell>
          <cell r="H1254" t="str">
            <v>30752801</v>
          </cell>
        </row>
        <row r="1255">
          <cell r="E1255">
            <v>145510005</v>
          </cell>
        </row>
        <row r="1256">
          <cell r="E1256">
            <v>145516913</v>
          </cell>
          <cell r="H1256" t="str">
            <v>30752815</v>
          </cell>
        </row>
        <row r="1257">
          <cell r="E1257">
            <v>145518272</v>
          </cell>
        </row>
        <row r="1258">
          <cell r="E1258">
            <v>145524126</v>
          </cell>
        </row>
        <row r="1259">
          <cell r="E1259">
            <v>145516769</v>
          </cell>
        </row>
        <row r="1260">
          <cell r="E1260">
            <v>145506572</v>
          </cell>
          <cell r="H1260" t="str">
            <v>30752811</v>
          </cell>
        </row>
        <row r="1261">
          <cell r="E1261">
            <v>145515382</v>
          </cell>
          <cell r="H1261" t="str">
            <v>30752814</v>
          </cell>
        </row>
        <row r="1262">
          <cell r="E1262">
            <v>145474096</v>
          </cell>
          <cell r="H1262" t="str">
            <v>VNSGN2536413</v>
          </cell>
        </row>
        <row r="1263">
          <cell r="E1263">
            <v>145474111</v>
          </cell>
          <cell r="H1263" t="str">
            <v>VNSGN2536408</v>
          </cell>
        </row>
        <row r="1264">
          <cell r="E1264">
            <v>145588580</v>
          </cell>
          <cell r="H1264" t="str">
            <v>VNSGN2547990</v>
          </cell>
        </row>
        <row r="1265">
          <cell r="E1265">
            <v>145492697</v>
          </cell>
          <cell r="H1265" t="str">
            <v>VNSGN2547735</v>
          </cell>
        </row>
        <row r="1266">
          <cell r="E1266">
            <v>145492718</v>
          </cell>
          <cell r="H1266" t="str">
            <v>VNSGN2547737</v>
          </cell>
        </row>
        <row r="1267">
          <cell r="E1267">
            <v>145493292</v>
          </cell>
          <cell r="H1267" t="str">
            <v>VNSGN2548834</v>
          </cell>
        </row>
        <row r="1268">
          <cell r="E1268">
            <v>145493298</v>
          </cell>
          <cell r="H1268" t="str">
            <v>VNSGN2548832</v>
          </cell>
        </row>
        <row r="1269">
          <cell r="E1269">
            <v>145510974</v>
          </cell>
          <cell r="H1269" t="str">
            <v>32215944</v>
          </cell>
        </row>
        <row r="1270">
          <cell r="E1270">
            <v>145560311</v>
          </cell>
        </row>
        <row r="1271">
          <cell r="E1271">
            <v>145516432</v>
          </cell>
        </row>
        <row r="1272">
          <cell r="E1272">
            <v>145368140</v>
          </cell>
          <cell r="H1272" t="str">
            <v>ML-VN1323828</v>
          </cell>
        </row>
        <row r="1273">
          <cell r="E1273">
            <v>145541295</v>
          </cell>
        </row>
        <row r="1274">
          <cell r="E1274">
            <v>145368147</v>
          </cell>
        </row>
        <row r="1275">
          <cell r="E1275">
            <v>145368157</v>
          </cell>
          <cell r="H1275" t="str">
            <v>ML-VN1324761</v>
          </cell>
        </row>
        <row r="1276">
          <cell r="E1276">
            <v>145570837</v>
          </cell>
        </row>
        <row r="1277">
          <cell r="E1277">
            <v>145426345</v>
          </cell>
        </row>
        <row r="1278">
          <cell r="E1278">
            <v>145288546</v>
          </cell>
          <cell r="H1278" t="str">
            <v>ML-VN1323840</v>
          </cell>
        </row>
        <row r="1279">
          <cell r="E1279">
            <v>145368139</v>
          </cell>
          <cell r="H1279" t="str">
            <v>ML-VN1323857</v>
          </cell>
        </row>
        <row r="1280">
          <cell r="E1280">
            <v>145368144</v>
          </cell>
          <cell r="H1280" t="str">
            <v>ML-VN1323920</v>
          </cell>
        </row>
        <row r="1281">
          <cell r="E1281">
            <v>145368155</v>
          </cell>
          <cell r="H1281" t="str">
            <v>ML-VN1323852</v>
          </cell>
        </row>
        <row r="1282">
          <cell r="E1282">
            <v>145397334</v>
          </cell>
          <cell r="H1282" t="str">
            <v>ML-VN1271450</v>
          </cell>
        </row>
        <row r="1283">
          <cell r="E1283">
            <v>145397342</v>
          </cell>
          <cell r="H1283" t="str">
            <v>ML-VN1323835</v>
          </cell>
        </row>
        <row r="1284">
          <cell r="E1284">
            <v>145406572</v>
          </cell>
          <cell r="H1284" t="str">
            <v>ML-VN1323833</v>
          </cell>
        </row>
        <row r="1285">
          <cell r="E1285">
            <v>145406578</v>
          </cell>
          <cell r="H1285" t="str">
            <v>ML-VN1324731</v>
          </cell>
        </row>
        <row r="1286">
          <cell r="E1286">
            <v>145426309</v>
          </cell>
          <cell r="H1286" t="str">
            <v>ML-VN1323822</v>
          </cell>
        </row>
        <row r="1287">
          <cell r="E1287">
            <v>145426315</v>
          </cell>
          <cell r="H1287" t="str">
            <v>ML-VN1323829</v>
          </cell>
        </row>
        <row r="1288">
          <cell r="E1288">
            <v>145426329</v>
          </cell>
          <cell r="H1288" t="str">
            <v>ML-VN1316224</v>
          </cell>
        </row>
        <row r="1289">
          <cell r="E1289">
            <v>145507897</v>
          </cell>
          <cell r="H1289" t="str">
            <v>ML-VN1307963</v>
          </cell>
        </row>
        <row r="1290">
          <cell r="E1290">
            <v>145473901</v>
          </cell>
          <cell r="H1290" t="str">
            <v>ML-VN1215853</v>
          </cell>
        </row>
        <row r="1291">
          <cell r="E1291">
            <v>145474150</v>
          </cell>
        </row>
        <row r="1292">
          <cell r="E1292">
            <v>145474161</v>
          </cell>
        </row>
        <row r="1293">
          <cell r="E1293">
            <v>145474172</v>
          </cell>
        </row>
        <row r="1294">
          <cell r="E1294">
            <v>145474183</v>
          </cell>
        </row>
        <row r="1295">
          <cell r="E1295">
            <v>145474193</v>
          </cell>
        </row>
        <row r="1296">
          <cell r="E1296">
            <v>145476479</v>
          </cell>
          <cell r="H1296" t="str">
            <v>ML-VN1324778</v>
          </cell>
        </row>
        <row r="1297">
          <cell r="E1297">
            <v>145428776</v>
          </cell>
        </row>
        <row r="1298">
          <cell r="E1298">
            <v>145481563</v>
          </cell>
        </row>
        <row r="1299">
          <cell r="E1299">
            <v>145493410</v>
          </cell>
        </row>
        <row r="1300">
          <cell r="E1300">
            <v>145527584</v>
          </cell>
        </row>
        <row r="1301">
          <cell r="E1301">
            <v>145527604</v>
          </cell>
        </row>
        <row r="1302">
          <cell r="E1302">
            <v>145417298</v>
          </cell>
          <cell r="H1302" t="str">
            <v>ML-VN1323856</v>
          </cell>
        </row>
        <row r="1303">
          <cell r="E1303">
            <v>145455954</v>
          </cell>
          <cell r="H1303" t="str">
            <v>ML-VN1323838</v>
          </cell>
        </row>
        <row r="1304">
          <cell r="E1304">
            <v>145465673</v>
          </cell>
          <cell r="H1304" t="str">
            <v>ML-VN1323860</v>
          </cell>
        </row>
        <row r="1305">
          <cell r="E1305">
            <v>145493362</v>
          </cell>
          <cell r="H1305" t="str">
            <v>ML-VN1323824</v>
          </cell>
        </row>
        <row r="1306">
          <cell r="E1306">
            <v>145493429</v>
          </cell>
          <cell r="H1306" t="str">
            <v>ML-VN1271592</v>
          </cell>
        </row>
        <row r="1307">
          <cell r="E1307">
            <v>145372172</v>
          </cell>
          <cell r="H1307" t="str">
            <v>ML-VN1215915</v>
          </cell>
        </row>
        <row r="1308">
          <cell r="E1308">
            <v>145337879</v>
          </cell>
          <cell r="H1308" t="str">
            <v>EMCCYK5545</v>
          </cell>
        </row>
        <row r="1309">
          <cell r="E1309">
            <v>145361352</v>
          </cell>
        </row>
        <row r="1310">
          <cell r="E1310">
            <v>145524473</v>
          </cell>
        </row>
        <row r="1311">
          <cell r="E1311">
            <v>145367945</v>
          </cell>
        </row>
        <row r="1312">
          <cell r="E1312">
            <v>145279735</v>
          </cell>
          <cell r="H1312" t="str">
            <v>EMCXBC2254</v>
          </cell>
        </row>
        <row r="1313">
          <cell r="E1313">
            <v>145426169</v>
          </cell>
        </row>
        <row r="1314">
          <cell r="E1314">
            <v>145242906</v>
          </cell>
        </row>
        <row r="1315">
          <cell r="E1315">
            <v>145407970</v>
          </cell>
          <cell r="H1315" t="str">
            <v>EMCXBA5584</v>
          </cell>
        </row>
        <row r="1316">
          <cell r="E1316">
            <v>145434322</v>
          </cell>
        </row>
        <row r="1317">
          <cell r="E1317">
            <v>145445078</v>
          </cell>
          <cell r="H1317" t="str">
            <v>EMCDBY8355</v>
          </cell>
        </row>
        <row r="1318">
          <cell r="E1318">
            <v>145454003</v>
          </cell>
        </row>
        <row r="1319">
          <cell r="E1319">
            <v>145279747</v>
          </cell>
          <cell r="H1319" t="str">
            <v>EMCDCC5365</v>
          </cell>
        </row>
        <row r="1320">
          <cell r="E1320">
            <v>145437691</v>
          </cell>
        </row>
        <row r="1321">
          <cell r="E1321">
            <v>145490296</v>
          </cell>
        </row>
        <row r="1322">
          <cell r="E1322">
            <v>145386676</v>
          </cell>
          <cell r="H1322" t="str">
            <v>EMCDCC5445</v>
          </cell>
        </row>
        <row r="1323">
          <cell r="E1323">
            <v>145524250</v>
          </cell>
        </row>
        <row r="1324">
          <cell r="E1324">
            <v>145397015</v>
          </cell>
        </row>
        <row r="1325">
          <cell r="E1325">
            <v>145261148</v>
          </cell>
          <cell r="H1325" t="str">
            <v>EMCDBY8285</v>
          </cell>
        </row>
        <row r="1326">
          <cell r="E1326">
            <v>145367933</v>
          </cell>
          <cell r="H1326" t="str">
            <v>EMCCVY8465</v>
          </cell>
        </row>
        <row r="1327">
          <cell r="E1327">
            <v>145367940</v>
          </cell>
          <cell r="H1327" t="str">
            <v>EMCCVY8705</v>
          </cell>
        </row>
        <row r="1328">
          <cell r="E1328">
            <v>145367954</v>
          </cell>
          <cell r="H1328" t="str">
            <v>EMCCVY7735</v>
          </cell>
        </row>
        <row r="1329">
          <cell r="E1329">
            <v>145286598</v>
          </cell>
          <cell r="H1329" t="str">
            <v>EMCDCC5905</v>
          </cell>
        </row>
        <row r="1330">
          <cell r="E1330">
            <v>145286620</v>
          </cell>
          <cell r="H1330" t="str">
            <v>EMCDBY8265</v>
          </cell>
        </row>
        <row r="1331">
          <cell r="E1331">
            <v>145286622</v>
          </cell>
          <cell r="H1331" t="str">
            <v>EMCCYC2625</v>
          </cell>
        </row>
        <row r="1332">
          <cell r="E1332">
            <v>145508060</v>
          </cell>
          <cell r="H1332" t="str">
            <v>EMCCYK6985</v>
          </cell>
        </row>
        <row r="1333">
          <cell r="E1333">
            <v>145508070</v>
          </cell>
          <cell r="H1333" t="str">
            <v>EMCCVY9395</v>
          </cell>
        </row>
        <row r="1334">
          <cell r="E1334">
            <v>145560294</v>
          </cell>
          <cell r="H1334" t="str">
            <v>EMCCYC3505</v>
          </cell>
        </row>
        <row r="1335">
          <cell r="E1335">
            <v>145279750</v>
          </cell>
          <cell r="H1335" t="str">
            <v>EMCCYC2615</v>
          </cell>
        </row>
        <row r="1336">
          <cell r="E1336">
            <v>145445095</v>
          </cell>
          <cell r="H1336" t="str">
            <v>EMCCYC2685</v>
          </cell>
        </row>
        <row r="1337">
          <cell r="E1337">
            <v>145498570</v>
          </cell>
          <cell r="H1337" t="str">
            <v>EMCCYK6065</v>
          </cell>
        </row>
        <row r="1338">
          <cell r="E1338">
            <v>145498575</v>
          </cell>
        </row>
        <row r="1339">
          <cell r="E1339">
            <v>145481423</v>
          </cell>
        </row>
        <row r="1340">
          <cell r="E1340">
            <v>145481373</v>
          </cell>
          <cell r="H1340" t="str">
            <v>EMCCYK5725</v>
          </cell>
        </row>
        <row r="1341">
          <cell r="E1341">
            <v>145481375</v>
          </cell>
          <cell r="H1341" t="str">
            <v>EMCCYC2655</v>
          </cell>
        </row>
        <row r="1342">
          <cell r="E1342">
            <v>145498579</v>
          </cell>
          <cell r="H1342" t="str">
            <v>EMCCYK5865</v>
          </cell>
        </row>
        <row r="1343">
          <cell r="E1343">
            <v>145523791</v>
          </cell>
          <cell r="H1343" t="str">
            <v>EMCCYK7435</v>
          </cell>
        </row>
        <row r="1344">
          <cell r="E1344">
            <v>145554577</v>
          </cell>
        </row>
        <row r="1345">
          <cell r="E1345">
            <v>145463357</v>
          </cell>
          <cell r="H1345" t="str">
            <v>EMCCYK7115</v>
          </cell>
        </row>
        <row r="1346">
          <cell r="E1346">
            <v>145465660</v>
          </cell>
        </row>
        <row r="1347">
          <cell r="E1347">
            <v>145445009</v>
          </cell>
          <cell r="H1347" t="str">
            <v>EMCXBC0934</v>
          </cell>
        </row>
        <row r="1348">
          <cell r="E1348">
            <v>145482321</v>
          </cell>
          <cell r="H1348" t="str">
            <v>EMCDBV5565</v>
          </cell>
        </row>
        <row r="1349">
          <cell r="E1349">
            <v>145482335</v>
          </cell>
          <cell r="H1349" t="str">
            <v>VN82064AO</v>
          </cell>
        </row>
        <row r="1350">
          <cell r="E1350">
            <v>145482349</v>
          </cell>
          <cell r="H1350" t="str">
            <v>EMCCYK7375</v>
          </cell>
        </row>
        <row r="1351">
          <cell r="E1351">
            <v>145482355</v>
          </cell>
          <cell r="H1351" t="str">
            <v>EMCDBY8505</v>
          </cell>
        </row>
        <row r="1352">
          <cell r="E1352">
            <v>145279759</v>
          </cell>
          <cell r="H1352" t="str">
            <v>EMCDBY8955</v>
          </cell>
        </row>
        <row r="1353">
          <cell r="E1353">
            <v>145560277</v>
          </cell>
          <cell r="H1353" t="str">
            <v>EMCDBY8595</v>
          </cell>
        </row>
        <row r="1354">
          <cell r="E1354">
            <v>145560251</v>
          </cell>
          <cell r="H1354" t="str">
            <v>EMCXBC0644</v>
          </cell>
        </row>
        <row r="1355">
          <cell r="E1355">
            <v>145490295</v>
          </cell>
          <cell r="H1355" t="str">
            <v>EMCDBY8985</v>
          </cell>
        </row>
        <row r="1356">
          <cell r="E1356">
            <v>145465646</v>
          </cell>
          <cell r="H1356" t="str">
            <v>EMCCYK6215</v>
          </cell>
        </row>
        <row r="1357">
          <cell r="E1357">
            <v>145540905</v>
          </cell>
        </row>
        <row r="1358">
          <cell r="E1358">
            <v>145387720</v>
          </cell>
        </row>
        <row r="1359">
          <cell r="E1359">
            <v>145463354</v>
          </cell>
          <cell r="H1359" t="str">
            <v>EMCCYK5225</v>
          </cell>
        </row>
        <row r="1360">
          <cell r="E1360">
            <v>145490297</v>
          </cell>
          <cell r="H1360" t="str">
            <v>EMCXBC0944</v>
          </cell>
        </row>
        <row r="1361">
          <cell r="E1361">
            <v>145516593</v>
          </cell>
          <cell r="H1361" t="str">
            <v>EMCXBC0664</v>
          </cell>
        </row>
        <row r="1362">
          <cell r="E1362">
            <v>145516610</v>
          </cell>
          <cell r="H1362" t="str">
            <v>EMCCYH3495</v>
          </cell>
        </row>
        <row r="1363">
          <cell r="E1363">
            <v>145491630</v>
          </cell>
          <cell r="H1363" t="str">
            <v>VNSGN2545785</v>
          </cell>
        </row>
        <row r="1364">
          <cell r="E1364">
            <v>145489942</v>
          </cell>
        </row>
        <row r="1365">
          <cell r="E1365">
            <v>145434468</v>
          </cell>
          <cell r="H1365" t="str">
            <v>VNSGN2538206</v>
          </cell>
        </row>
        <row r="1366">
          <cell r="E1366">
            <v>145481360</v>
          </cell>
        </row>
        <row r="1367">
          <cell r="E1367">
            <v>145395546</v>
          </cell>
        </row>
        <row r="1368">
          <cell r="E1368">
            <v>145481264</v>
          </cell>
          <cell r="H1368" t="str">
            <v>VNSGN2547947</v>
          </cell>
        </row>
        <row r="1369">
          <cell r="E1369">
            <v>145535524</v>
          </cell>
          <cell r="H1369" t="str">
            <v>EMCCYK6865</v>
          </cell>
        </row>
        <row r="1370">
          <cell r="E1370">
            <v>145542658</v>
          </cell>
        </row>
        <row r="1371">
          <cell r="E1371">
            <v>145579268</v>
          </cell>
        </row>
        <row r="1372">
          <cell r="E1372">
            <v>145532003</v>
          </cell>
        </row>
        <row r="1373">
          <cell r="E1373">
            <v>145510431</v>
          </cell>
          <cell r="H1373" t="str">
            <v>ML-VN1215849</v>
          </cell>
        </row>
        <row r="1374">
          <cell r="E1374">
            <v>145244832</v>
          </cell>
        </row>
        <row r="1375">
          <cell r="E1375">
            <v>145244817</v>
          </cell>
          <cell r="H1375" t="str">
            <v>ML-VN1323953</v>
          </cell>
        </row>
        <row r="1376">
          <cell r="E1376">
            <v>145456198</v>
          </cell>
          <cell r="H1376" t="str">
            <v>ML-VN1320674</v>
          </cell>
        </row>
        <row r="1377">
          <cell r="E1377">
            <v>145473912</v>
          </cell>
          <cell r="H1377" t="str">
            <v>VNSGN2545791</v>
          </cell>
        </row>
        <row r="1378">
          <cell r="E1378">
            <v>145550710</v>
          </cell>
        </row>
        <row r="1379">
          <cell r="E1379">
            <v>145498752</v>
          </cell>
          <cell r="H1379" t="str">
            <v>32209153</v>
          </cell>
        </row>
        <row r="1380">
          <cell r="E1380">
            <v>145550931</v>
          </cell>
        </row>
        <row r="1381">
          <cell r="E1381">
            <v>145498725</v>
          </cell>
        </row>
        <row r="1382">
          <cell r="E1382">
            <v>145524488</v>
          </cell>
          <cell r="H1382" t="str">
            <v>32216047</v>
          </cell>
        </row>
        <row r="1383">
          <cell r="E1383">
            <v>145508084</v>
          </cell>
        </row>
        <row r="1384">
          <cell r="E1384">
            <v>145332366</v>
          </cell>
          <cell r="H1384" t="str">
            <v>32215961</v>
          </cell>
        </row>
        <row r="1385">
          <cell r="E1385">
            <v>145533508</v>
          </cell>
        </row>
        <row r="1386">
          <cell r="E1386">
            <v>145482398</v>
          </cell>
          <cell r="H1386" t="str">
            <v>32246370</v>
          </cell>
        </row>
        <row r="1387">
          <cell r="E1387">
            <v>145490329</v>
          </cell>
          <cell r="H1387" t="str">
            <v> </v>
          </cell>
        </row>
        <row r="1388">
          <cell r="E1388">
            <v>145550914</v>
          </cell>
          <cell r="H1388" t="str">
            <v>32209180</v>
          </cell>
        </row>
        <row r="1389">
          <cell r="E1389">
            <v>145550916</v>
          </cell>
        </row>
        <row r="1390">
          <cell r="E1390">
            <v>145550921</v>
          </cell>
          <cell r="H1390" t="str">
            <v>32216062</v>
          </cell>
        </row>
        <row r="1391">
          <cell r="E1391">
            <v>145550925</v>
          </cell>
        </row>
        <row r="1392">
          <cell r="E1392">
            <v>145598358</v>
          </cell>
          <cell r="H1392" t="str">
            <v>32215963</v>
          </cell>
        </row>
        <row r="1393">
          <cell r="E1393">
            <v>145598360</v>
          </cell>
        </row>
        <row r="1394">
          <cell r="E1394">
            <v>145332364</v>
          </cell>
          <cell r="H1394" t="str">
            <v>32216031</v>
          </cell>
        </row>
        <row r="1395">
          <cell r="E1395">
            <v>145332369</v>
          </cell>
          <cell r="H1395" t="str">
            <v>32216033</v>
          </cell>
        </row>
        <row r="1396">
          <cell r="E1396">
            <v>145337924</v>
          </cell>
          <cell r="H1396" t="str">
            <v>32209167</v>
          </cell>
        </row>
        <row r="1397">
          <cell r="E1397">
            <v>145550718</v>
          </cell>
          <cell r="H1397" t="str">
            <v>32246416</v>
          </cell>
        </row>
        <row r="1398">
          <cell r="E1398">
            <v>145550725</v>
          </cell>
          <cell r="H1398" t="str">
            <v>32215932</v>
          </cell>
        </row>
        <row r="1399">
          <cell r="E1399">
            <v>145550728</v>
          </cell>
          <cell r="H1399" t="str">
            <v>32215968</v>
          </cell>
        </row>
        <row r="1400">
          <cell r="E1400">
            <v>145465118</v>
          </cell>
          <cell r="H1400" t="str">
            <v>32209156</v>
          </cell>
        </row>
        <row r="1401">
          <cell r="E1401">
            <v>145481736</v>
          </cell>
        </row>
        <row r="1402">
          <cell r="E1402">
            <v>145464796</v>
          </cell>
        </row>
        <row r="1403">
          <cell r="E1403">
            <v>145464489</v>
          </cell>
          <cell r="H1403" t="str">
            <v>32216044</v>
          </cell>
        </row>
        <row r="1404">
          <cell r="E1404">
            <v>145455981</v>
          </cell>
        </row>
        <row r="1405">
          <cell r="E1405">
            <v>145493001</v>
          </cell>
          <cell r="H1405" t="str">
            <v>32215909</v>
          </cell>
        </row>
        <row r="1406">
          <cell r="E1406">
            <v>145492836</v>
          </cell>
        </row>
        <row r="1407">
          <cell r="E1407">
            <v>145417511</v>
          </cell>
        </row>
        <row r="1408">
          <cell r="E1408">
            <v>145506580</v>
          </cell>
          <cell r="H1408" t="str">
            <v>32209161</v>
          </cell>
        </row>
        <row r="1409">
          <cell r="E1409">
            <v>145506581</v>
          </cell>
        </row>
        <row r="1410">
          <cell r="E1410">
            <v>145527479</v>
          </cell>
          <cell r="H1410" t="str">
            <v>32216040</v>
          </cell>
        </row>
        <row r="1411">
          <cell r="E1411">
            <v>145528836</v>
          </cell>
        </row>
        <row r="1412">
          <cell r="E1412">
            <v>145492988</v>
          </cell>
          <cell r="H1412" t="str">
            <v>32209168</v>
          </cell>
        </row>
        <row r="1413">
          <cell r="E1413">
            <v>145492818</v>
          </cell>
          <cell r="H1413" t="str">
            <v>32209188</v>
          </cell>
        </row>
        <row r="1414">
          <cell r="E1414">
            <v>145493528</v>
          </cell>
          <cell r="H1414" t="str">
            <v>32216055</v>
          </cell>
        </row>
        <row r="1415">
          <cell r="E1415">
            <v>145495523</v>
          </cell>
          <cell r="H1415" t="str">
            <v>32209182</v>
          </cell>
        </row>
        <row r="1416">
          <cell r="E1416">
            <v>145495531</v>
          </cell>
          <cell r="H1416" t="str">
            <v>32215913</v>
          </cell>
        </row>
        <row r="1417">
          <cell r="E1417">
            <v>145517023</v>
          </cell>
          <cell r="H1417" t="str">
            <v>VNSGN2538314</v>
          </cell>
        </row>
        <row r="1418">
          <cell r="E1418">
            <v>145516812</v>
          </cell>
        </row>
        <row r="1419">
          <cell r="E1419">
            <v>145518293</v>
          </cell>
          <cell r="H1419" t="str">
            <v>VNSGN2547865</v>
          </cell>
        </row>
        <row r="1420">
          <cell r="E1420">
            <v>145518409</v>
          </cell>
        </row>
        <row r="1421">
          <cell r="E1421">
            <v>145524073</v>
          </cell>
          <cell r="H1421" t="str">
            <v>VNSGN2547888</v>
          </cell>
        </row>
        <row r="1422">
          <cell r="E1422">
            <v>145524081</v>
          </cell>
        </row>
        <row r="1423">
          <cell r="E1423">
            <v>145523972</v>
          </cell>
          <cell r="H1423" t="str">
            <v>VNSGN2536387</v>
          </cell>
        </row>
        <row r="1424">
          <cell r="E1424">
            <v>145493012</v>
          </cell>
        </row>
        <row r="1425">
          <cell r="E1425">
            <v>145496355</v>
          </cell>
        </row>
        <row r="1426">
          <cell r="E1426">
            <v>145332375</v>
          </cell>
          <cell r="H1426" t="str">
            <v>32216001</v>
          </cell>
        </row>
        <row r="1427">
          <cell r="E1427">
            <v>145397164</v>
          </cell>
        </row>
        <row r="1428">
          <cell r="E1428">
            <v>145386719</v>
          </cell>
        </row>
        <row r="1429">
          <cell r="E1429">
            <v>145463903</v>
          </cell>
        </row>
        <row r="1430">
          <cell r="E1430">
            <v>145482390</v>
          </cell>
        </row>
        <row r="1431">
          <cell r="E1431">
            <v>145533470</v>
          </cell>
        </row>
        <row r="1432">
          <cell r="E1432">
            <v>145550741</v>
          </cell>
        </row>
        <row r="1433">
          <cell r="E1433">
            <v>145550754</v>
          </cell>
        </row>
        <row r="1434">
          <cell r="E1434">
            <v>145550761</v>
          </cell>
        </row>
        <row r="1435">
          <cell r="E1435">
            <v>145550875</v>
          </cell>
        </row>
        <row r="1436">
          <cell r="E1436">
            <v>145550501</v>
          </cell>
        </row>
        <row r="1437">
          <cell r="E1437">
            <v>145598355</v>
          </cell>
        </row>
        <row r="1438">
          <cell r="E1438">
            <v>145598357</v>
          </cell>
        </row>
        <row r="1439">
          <cell r="E1439">
            <v>145649573</v>
          </cell>
        </row>
        <row r="1440">
          <cell r="E1440">
            <v>145658181</v>
          </cell>
        </row>
        <row r="1441">
          <cell r="E1441">
            <v>145649577</v>
          </cell>
        </row>
        <row r="1442">
          <cell r="E1442">
            <v>145493534</v>
          </cell>
          <cell r="H1442" t="str">
            <v>32216052</v>
          </cell>
        </row>
        <row r="1443">
          <cell r="E1443">
            <v>145493548</v>
          </cell>
          <cell r="H1443" t="str">
            <v>32209186</v>
          </cell>
        </row>
        <row r="1444">
          <cell r="E1444">
            <v>145493567</v>
          </cell>
          <cell r="H1444" t="str">
            <v>32209190</v>
          </cell>
        </row>
        <row r="1445">
          <cell r="E1445">
            <v>145456850</v>
          </cell>
          <cell r="H1445" t="str">
            <v>32216051</v>
          </cell>
        </row>
        <row r="1446">
          <cell r="E1446">
            <v>145463015</v>
          </cell>
          <cell r="H1446" t="str">
            <v>32209183</v>
          </cell>
        </row>
        <row r="1447">
          <cell r="E1447">
            <v>145474126</v>
          </cell>
          <cell r="H1447" t="str">
            <v>32215953</v>
          </cell>
        </row>
        <row r="1448">
          <cell r="E1448">
            <v>145474132</v>
          </cell>
          <cell r="H1448" t="str">
            <v>32216002</v>
          </cell>
        </row>
        <row r="1449">
          <cell r="E1449">
            <v>145495565</v>
          </cell>
          <cell r="H1449" t="str">
            <v>32216060</v>
          </cell>
        </row>
        <row r="1450">
          <cell r="E1450">
            <v>145506579</v>
          </cell>
          <cell r="H1450" t="str">
            <v>32209181</v>
          </cell>
        </row>
        <row r="1451">
          <cell r="E1451">
            <v>145516903</v>
          </cell>
          <cell r="H1451" t="str">
            <v>32216011</v>
          </cell>
        </row>
        <row r="1452">
          <cell r="E1452">
            <v>145516760</v>
          </cell>
          <cell r="H1452" t="str">
            <v>32215959</v>
          </cell>
        </row>
        <row r="1453">
          <cell r="E1453">
            <v>145537566</v>
          </cell>
          <cell r="H1453" t="str">
            <v>32246370</v>
          </cell>
        </row>
        <row r="1454">
          <cell r="E1454">
            <v>145552103</v>
          </cell>
          <cell r="H1454" t="str">
            <v>32209196</v>
          </cell>
        </row>
        <row r="1455">
          <cell r="E1455">
            <v>145620891</v>
          </cell>
          <cell r="H1455" t="str">
            <v>32216003</v>
          </cell>
        </row>
        <row r="1456">
          <cell r="E1456">
            <v>145527506</v>
          </cell>
          <cell r="H1456" t="str">
            <v>32216018</v>
          </cell>
        </row>
        <row r="1457">
          <cell r="E1457">
            <v>145495650</v>
          </cell>
          <cell r="H1457" t="str">
            <v>VNSGN2545778</v>
          </cell>
        </row>
        <row r="1458">
          <cell r="E1458">
            <v>145524029</v>
          </cell>
        </row>
        <row r="1459">
          <cell r="E1459">
            <v>145495659</v>
          </cell>
          <cell r="H1459" t="str">
            <v>VNSGN2546811</v>
          </cell>
        </row>
        <row r="1460">
          <cell r="E1460">
            <v>145456046</v>
          </cell>
        </row>
        <row r="1461">
          <cell r="E1461">
            <v>145428790</v>
          </cell>
          <cell r="H1461" t="str">
            <v>VNSGN2533142</v>
          </cell>
        </row>
        <row r="1462">
          <cell r="E1462">
            <v>145493451</v>
          </cell>
        </row>
        <row r="1463">
          <cell r="E1463">
            <v>145592279</v>
          </cell>
        </row>
        <row r="1464">
          <cell r="E1464">
            <v>145530565</v>
          </cell>
        </row>
        <row r="1465">
          <cell r="E1465">
            <v>145530577</v>
          </cell>
        </row>
        <row r="1466">
          <cell r="E1466">
            <v>145569125</v>
          </cell>
          <cell r="H1466" t="str">
            <v>VNSGN2536303</v>
          </cell>
        </row>
        <row r="1467">
          <cell r="E1467">
            <v>145569184</v>
          </cell>
        </row>
        <row r="1468">
          <cell r="E1468">
            <v>145532819</v>
          </cell>
          <cell r="H1468" t="str">
            <v>VNSGN2546818</v>
          </cell>
        </row>
        <row r="1469">
          <cell r="E1469">
            <v>145570454</v>
          </cell>
        </row>
        <row r="1470">
          <cell r="E1470">
            <v>145516621</v>
          </cell>
          <cell r="H1470" t="str">
            <v>VNSGN2538365</v>
          </cell>
        </row>
        <row r="1471">
          <cell r="E1471">
            <v>145517007</v>
          </cell>
          <cell r="H1471" t="str">
            <v>VNSGN2533150</v>
          </cell>
        </row>
        <row r="1472">
          <cell r="E1472">
            <v>145516981</v>
          </cell>
          <cell r="H1472" t="str">
            <v>VNSGN2536307</v>
          </cell>
        </row>
        <row r="1473">
          <cell r="E1473">
            <v>145525047</v>
          </cell>
          <cell r="H1473" t="str">
            <v>VNSGN2607707</v>
          </cell>
        </row>
        <row r="1474">
          <cell r="E1474">
            <v>145528894</v>
          </cell>
        </row>
        <row r="1475">
          <cell r="E1475">
            <v>145530560</v>
          </cell>
          <cell r="H1475" t="str">
            <v>VNSGN2606484</v>
          </cell>
        </row>
        <row r="1476">
          <cell r="E1476">
            <v>145532952</v>
          </cell>
          <cell r="H1476" t="str">
            <v>VNSGN2536308</v>
          </cell>
        </row>
        <row r="1477">
          <cell r="E1477">
            <v>145564026</v>
          </cell>
          <cell r="H1477" t="str">
            <v>VNSGN2607708</v>
          </cell>
        </row>
        <row r="1478">
          <cell r="E1478">
            <v>145565225</v>
          </cell>
          <cell r="H1478" t="str">
            <v>VNSGN2606491</v>
          </cell>
        </row>
        <row r="1479">
          <cell r="E1479">
            <v>145565247</v>
          </cell>
          <cell r="H1479" t="str">
            <v>VNSGN2536396</v>
          </cell>
        </row>
        <row r="1480">
          <cell r="E1480">
            <v>145495597</v>
          </cell>
          <cell r="H1480" t="str">
            <v>VNSGN2608395</v>
          </cell>
        </row>
        <row r="1481">
          <cell r="E1481">
            <v>145578239</v>
          </cell>
          <cell r="H1481" t="str">
            <v>VNSGN2607702</v>
          </cell>
        </row>
        <row r="1482">
          <cell r="E1482">
            <v>145533226</v>
          </cell>
        </row>
        <row r="1483">
          <cell r="E1483">
            <v>145550734</v>
          </cell>
          <cell r="H1483" t="str">
            <v>538495</v>
          </cell>
        </row>
        <row r="1484">
          <cell r="E1484">
            <v>145550736</v>
          </cell>
        </row>
        <row r="1485">
          <cell r="E1485">
            <v>145550738</v>
          </cell>
        </row>
        <row r="1486">
          <cell r="E1486">
            <v>145550767</v>
          </cell>
          <cell r="H1486" t="str">
            <v>538496</v>
          </cell>
        </row>
        <row r="1487">
          <cell r="E1487">
            <v>145550778</v>
          </cell>
        </row>
        <row r="1488">
          <cell r="E1488">
            <v>145550792</v>
          </cell>
          <cell r="H1488" t="str">
            <v>538389</v>
          </cell>
        </row>
        <row r="1489">
          <cell r="E1489">
            <v>145550799</v>
          </cell>
        </row>
        <row r="1490">
          <cell r="E1490">
            <v>145550808</v>
          </cell>
          <cell r="H1490" t="str">
            <v>538396</v>
          </cell>
        </row>
        <row r="1491">
          <cell r="E1491">
            <v>145550819</v>
          </cell>
        </row>
        <row r="1492">
          <cell r="E1492">
            <v>145550824</v>
          </cell>
          <cell r="H1492" t="str">
            <v>538323</v>
          </cell>
        </row>
        <row r="1493">
          <cell r="E1493">
            <v>145550829</v>
          </cell>
        </row>
        <row r="1494">
          <cell r="E1494">
            <v>145550836</v>
          </cell>
          <cell r="H1494" t="str">
            <v>538398</v>
          </cell>
        </row>
        <row r="1495">
          <cell r="E1495">
            <v>145550843</v>
          </cell>
        </row>
        <row r="1496">
          <cell r="E1496">
            <v>145550850</v>
          </cell>
          <cell r="H1496" t="str">
            <v>538330</v>
          </cell>
        </row>
        <row r="1497">
          <cell r="E1497">
            <v>145550854</v>
          </cell>
        </row>
        <row r="1498">
          <cell r="E1498">
            <v>145550862</v>
          </cell>
          <cell r="H1498" t="str">
            <v>538432</v>
          </cell>
        </row>
        <row r="1499">
          <cell r="E1499">
            <v>145550868</v>
          </cell>
        </row>
        <row r="1500">
          <cell r="E1500">
            <v>145550878</v>
          </cell>
          <cell r="H1500" t="str">
            <v>538337</v>
          </cell>
        </row>
        <row r="1501">
          <cell r="E1501">
            <v>145550888</v>
          </cell>
        </row>
        <row r="1502">
          <cell r="E1502">
            <v>145550894</v>
          </cell>
        </row>
        <row r="1503">
          <cell r="E1503">
            <v>145550898</v>
          </cell>
        </row>
        <row r="1504">
          <cell r="E1504">
            <v>145550905</v>
          </cell>
        </row>
        <row r="1505">
          <cell r="E1505">
            <v>145550909</v>
          </cell>
          <cell r="H1505" t="str">
            <v>538344</v>
          </cell>
        </row>
        <row r="1506">
          <cell r="E1506">
            <v>145550912</v>
          </cell>
        </row>
        <row r="1507">
          <cell r="E1507">
            <v>145515544</v>
          </cell>
          <cell r="H1507" t="str">
            <v>EMCXBC2264</v>
          </cell>
        </row>
        <row r="1508">
          <cell r="E1508">
            <v>145515540</v>
          </cell>
        </row>
        <row r="1509">
          <cell r="E1509">
            <v>145463069</v>
          </cell>
        </row>
        <row r="1510">
          <cell r="E1510">
            <v>145527343</v>
          </cell>
          <cell r="H1510" t="str">
            <v>VNSGN2607145</v>
          </cell>
        </row>
        <row r="1511">
          <cell r="E1511">
            <v>145527423</v>
          </cell>
        </row>
        <row r="1512">
          <cell r="E1512">
            <v>145527133</v>
          </cell>
        </row>
        <row r="1513">
          <cell r="E1513">
            <v>145527139</v>
          </cell>
        </row>
        <row r="1514">
          <cell r="E1514">
            <v>145527169</v>
          </cell>
        </row>
        <row r="1515">
          <cell r="E1515">
            <v>145532834</v>
          </cell>
          <cell r="H1515" t="str">
            <v>VNSGN2607091</v>
          </cell>
        </row>
        <row r="1516">
          <cell r="E1516">
            <v>145428719</v>
          </cell>
          <cell r="H1516" t="str">
            <v>VNSGN2607138</v>
          </cell>
        </row>
        <row r="1517">
          <cell r="E1517">
            <v>145476228</v>
          </cell>
          <cell r="H1517" t="str">
            <v>ML-VN1322793</v>
          </cell>
        </row>
        <row r="1518">
          <cell r="E1518">
            <v>145476807</v>
          </cell>
        </row>
        <row r="1519">
          <cell r="E1519">
            <v>145476726</v>
          </cell>
          <cell r="H1519" t="str">
            <v>ML-VN1322781</v>
          </cell>
        </row>
        <row r="1520">
          <cell r="E1520">
            <v>145476793</v>
          </cell>
          <cell r="H1520" t="str">
            <v>ML-VN1322777</v>
          </cell>
        </row>
        <row r="1521">
          <cell r="E1521">
            <v>145515621</v>
          </cell>
          <cell r="H1521" t="str">
            <v>ML-VN1217167</v>
          </cell>
        </row>
        <row r="1522">
          <cell r="E1522">
            <v>145515624</v>
          </cell>
          <cell r="H1522" t="str">
            <v>ML-VN1322786</v>
          </cell>
        </row>
        <row r="1523">
          <cell r="E1523">
            <v>145515627</v>
          </cell>
          <cell r="H1523" t="str">
            <v>ML-VN1322780</v>
          </cell>
        </row>
        <row r="1524">
          <cell r="E1524">
            <v>145515631</v>
          </cell>
          <cell r="H1524" t="str">
            <v>ML-VN1322796</v>
          </cell>
        </row>
        <row r="1525">
          <cell r="E1525">
            <v>145515693</v>
          </cell>
          <cell r="H1525" t="str">
            <v>ML-VN1322732</v>
          </cell>
        </row>
        <row r="1526">
          <cell r="E1526">
            <v>145515705</v>
          </cell>
          <cell r="H1526" t="str">
            <v>ML-VN1218511</v>
          </cell>
        </row>
        <row r="1527">
          <cell r="E1527">
            <v>145515713</v>
          </cell>
          <cell r="H1527" t="str">
            <v>ML-VN1322772</v>
          </cell>
        </row>
        <row r="1528">
          <cell r="E1528">
            <v>145515717</v>
          </cell>
          <cell r="H1528" t="str">
            <v>ML-VN1326803</v>
          </cell>
        </row>
        <row r="1529">
          <cell r="E1529">
            <v>145516246</v>
          </cell>
          <cell r="H1529" t="str">
            <v>ML-VN1326817</v>
          </cell>
        </row>
        <row r="1530">
          <cell r="E1530">
            <v>145516448</v>
          </cell>
          <cell r="H1530" t="str">
            <v>ML-VN1218521</v>
          </cell>
        </row>
        <row r="1531">
          <cell r="E1531">
            <v>145598340</v>
          </cell>
          <cell r="H1531" t="str">
            <v>VNSGN2606508</v>
          </cell>
        </row>
        <row r="1532">
          <cell r="E1532">
            <v>145598341</v>
          </cell>
        </row>
        <row r="1533">
          <cell r="E1533">
            <v>145598344</v>
          </cell>
          <cell r="H1533" t="str">
            <v>VNSGN2607143</v>
          </cell>
        </row>
        <row r="1534">
          <cell r="E1534">
            <v>145598348</v>
          </cell>
        </row>
        <row r="1535">
          <cell r="E1535">
            <v>145598350</v>
          </cell>
          <cell r="H1535" t="str">
            <v>VNSGN2607146</v>
          </cell>
        </row>
        <row r="1536">
          <cell r="E1536">
            <v>145598351</v>
          </cell>
        </row>
        <row r="1537">
          <cell r="E1537">
            <v>145598353</v>
          </cell>
          <cell r="H1537" t="str">
            <v>VNSGN2607151</v>
          </cell>
        </row>
        <row r="1538">
          <cell r="E1538">
            <v>145598354</v>
          </cell>
        </row>
        <row r="1539">
          <cell r="E1539">
            <v>145532054</v>
          </cell>
          <cell r="H1539" t="str">
            <v>VNSGN2607751</v>
          </cell>
        </row>
        <row r="1540">
          <cell r="E1540">
            <v>145542740</v>
          </cell>
        </row>
        <row r="1541">
          <cell r="E1541">
            <v>145523685</v>
          </cell>
        </row>
        <row r="1542">
          <cell r="E1542">
            <v>145550566</v>
          </cell>
          <cell r="H1542" t="str">
            <v>VNSGN2607165</v>
          </cell>
        </row>
        <row r="1543">
          <cell r="E1543">
            <v>145516657</v>
          </cell>
        </row>
        <row r="1544">
          <cell r="E1544">
            <v>145541161</v>
          </cell>
          <cell r="H1544" t="str">
            <v>VNSGN2608368</v>
          </cell>
        </row>
        <row r="1545">
          <cell r="E1545">
            <v>145508100</v>
          </cell>
        </row>
        <row r="1546">
          <cell r="E1546">
            <v>145482413</v>
          </cell>
        </row>
        <row r="1547">
          <cell r="E1547">
            <v>145550506</v>
          </cell>
          <cell r="H1547" t="str">
            <v>VNSGN2606513</v>
          </cell>
        </row>
        <row r="1548">
          <cell r="E1548">
            <v>145558458</v>
          </cell>
        </row>
        <row r="1549">
          <cell r="E1549">
            <v>145307634</v>
          </cell>
          <cell r="H1549" t="str">
            <v>VN87960AQ</v>
          </cell>
        </row>
        <row r="1550">
          <cell r="E1550">
            <v>145307677</v>
          </cell>
        </row>
        <row r="1551">
          <cell r="E1551">
            <v>145406495</v>
          </cell>
          <cell r="H1551" t="str">
            <v>EMCXBC2474</v>
          </cell>
        </row>
        <row r="1552">
          <cell r="E1552">
            <v>145427165</v>
          </cell>
          <cell r="H1552" t="str">
            <v>EMCXBC1284</v>
          </cell>
        </row>
        <row r="1553">
          <cell r="E1553">
            <v>145465666</v>
          </cell>
        </row>
        <row r="1554">
          <cell r="E1554">
            <v>145523693</v>
          </cell>
          <cell r="H1554" t="str">
            <v>EMCXBC2244</v>
          </cell>
        </row>
        <row r="1555">
          <cell r="E1555">
            <v>145543123</v>
          </cell>
        </row>
        <row r="1556">
          <cell r="E1556">
            <v>145570465</v>
          </cell>
        </row>
        <row r="1557">
          <cell r="E1557">
            <v>145523694</v>
          </cell>
        </row>
        <row r="1558">
          <cell r="E1558">
            <v>145516021</v>
          </cell>
          <cell r="H1558" t="str">
            <v>EMCXBA3814</v>
          </cell>
        </row>
        <row r="1559">
          <cell r="E1559">
            <v>145444452</v>
          </cell>
        </row>
        <row r="1560">
          <cell r="E1560">
            <v>145489777</v>
          </cell>
          <cell r="H1560" t="str">
            <v>EMCXBA2594</v>
          </cell>
        </row>
        <row r="1561">
          <cell r="E1561">
            <v>145516208</v>
          </cell>
          <cell r="H1561" t="str">
            <v>EMCXBA3264</v>
          </cell>
        </row>
        <row r="1562">
          <cell r="E1562">
            <v>145598355</v>
          </cell>
          <cell r="H1562" t="str">
            <v>VNSGN2606538</v>
          </cell>
        </row>
        <row r="1563">
          <cell r="E1563">
            <v>145598357</v>
          </cell>
        </row>
        <row r="1564">
          <cell r="E1564">
            <v>145463903</v>
          </cell>
          <cell r="H1564" t="str">
            <v>VNSGN2536397</v>
          </cell>
        </row>
        <row r="1565">
          <cell r="E1565">
            <v>145482390</v>
          </cell>
          <cell r="H1565" t="str">
            <v>VNSGN2606521</v>
          </cell>
        </row>
        <row r="1566">
          <cell r="E1566">
            <v>145533470</v>
          </cell>
          <cell r="H1566" t="str">
            <v>VNSGN2608317</v>
          </cell>
        </row>
        <row r="1567">
          <cell r="E1567">
            <v>145550741</v>
          </cell>
          <cell r="H1567" t="str">
            <v>VNSGN2608353</v>
          </cell>
        </row>
        <row r="1568">
          <cell r="E1568">
            <v>145550754</v>
          </cell>
          <cell r="H1568" t="str">
            <v>VNSGN2606518</v>
          </cell>
        </row>
        <row r="1569">
          <cell r="E1569">
            <v>145550761</v>
          </cell>
          <cell r="H1569" t="str">
            <v>VNSGN2607167</v>
          </cell>
        </row>
        <row r="1570">
          <cell r="E1570">
            <v>145550875</v>
          </cell>
          <cell r="H1570" t="str">
            <v>VNSGN2606516</v>
          </cell>
        </row>
        <row r="1571">
          <cell r="E1571">
            <v>145550501</v>
          </cell>
          <cell r="H1571" t="str">
            <v>VNSGN2607093</v>
          </cell>
        </row>
        <row r="1572">
          <cell r="E1572">
            <v>145649573</v>
          </cell>
          <cell r="H1572" t="str">
            <v>VNSGN2608369</v>
          </cell>
        </row>
        <row r="1573">
          <cell r="E1573">
            <v>145658181</v>
          </cell>
          <cell r="H1573" t="str">
            <v>VNSGN2607162</v>
          </cell>
        </row>
        <row r="1574">
          <cell r="E1574">
            <v>145649577</v>
          </cell>
        </row>
        <row r="1575">
          <cell r="E1575">
            <v>145516166</v>
          </cell>
        </row>
        <row r="1576">
          <cell r="E1576">
            <v>145397022</v>
          </cell>
        </row>
        <row r="1577">
          <cell r="E1577">
            <v>145482290</v>
          </cell>
        </row>
        <row r="1578">
          <cell r="E1578">
            <v>145515822</v>
          </cell>
          <cell r="H1578" t="str">
            <v>VN87946AQ</v>
          </cell>
        </row>
        <row r="1579">
          <cell r="E1579">
            <v>145367914</v>
          </cell>
        </row>
        <row r="1580">
          <cell r="E1580">
            <v>145445150</v>
          </cell>
          <cell r="H1580" t="str">
            <v>VN82041AO</v>
          </cell>
        </row>
        <row r="1581">
          <cell r="E1581">
            <v>145445154</v>
          </cell>
          <cell r="H1581" t="str">
            <v>VN88747AO</v>
          </cell>
        </row>
        <row r="1582">
          <cell r="E1582">
            <v>145307643</v>
          </cell>
          <cell r="H1582" t="str">
            <v>VN87950AQ</v>
          </cell>
        </row>
        <row r="1583">
          <cell r="E1583">
            <v>145307674</v>
          </cell>
          <cell r="H1583" t="str">
            <v>VN88633AO</v>
          </cell>
        </row>
        <row r="1584">
          <cell r="E1584">
            <v>145367928</v>
          </cell>
          <cell r="H1584" t="str">
            <v>VN87944AQ</v>
          </cell>
        </row>
        <row r="1585">
          <cell r="E1585">
            <v>145434460</v>
          </cell>
          <cell r="H1585" t="str">
            <v>EMCXBC2294</v>
          </cell>
        </row>
        <row r="1586">
          <cell r="E1586">
            <v>145489925</v>
          </cell>
          <cell r="H1586" t="str">
            <v>EMCCYH3465</v>
          </cell>
        </row>
        <row r="1587">
          <cell r="E1587">
            <v>145489927</v>
          </cell>
          <cell r="H1587" t="str">
            <v>EMCCYH4435</v>
          </cell>
        </row>
        <row r="1588">
          <cell r="E1588">
            <v>145489929</v>
          </cell>
          <cell r="H1588" t="str">
            <v>EMCXBC1244</v>
          </cell>
        </row>
        <row r="1589">
          <cell r="E1589">
            <v>145489933</v>
          </cell>
          <cell r="H1589" t="str">
            <v>EMCXBC0754</v>
          </cell>
        </row>
        <row r="1590">
          <cell r="E1590">
            <v>145489936</v>
          </cell>
          <cell r="H1590" t="str">
            <v>EMCXBC1204</v>
          </cell>
        </row>
        <row r="1591">
          <cell r="E1591">
            <v>145489938</v>
          </cell>
          <cell r="H1591" t="str">
            <v>EMCXBA4874</v>
          </cell>
        </row>
        <row r="1592">
          <cell r="E1592">
            <v>145516846</v>
          </cell>
          <cell r="H1592" t="str">
            <v>ML-VN1326962</v>
          </cell>
        </row>
        <row r="1593">
          <cell r="E1593">
            <v>145516860</v>
          </cell>
        </row>
        <row r="1594">
          <cell r="E1594">
            <v>145532967</v>
          </cell>
          <cell r="H1594" t="str">
            <v>ML-VN1326984</v>
          </cell>
        </row>
        <row r="1595">
          <cell r="E1595">
            <v>145532973</v>
          </cell>
        </row>
        <row r="1596">
          <cell r="E1596">
            <v>145533141</v>
          </cell>
          <cell r="H1596" t="str">
            <v>ML-VN1217021</v>
          </cell>
        </row>
        <row r="1597">
          <cell r="E1597">
            <v>145533142</v>
          </cell>
        </row>
        <row r="1598">
          <cell r="E1598">
            <v>145533145</v>
          </cell>
          <cell r="H1598" t="str">
            <v>ML-VN1326983</v>
          </cell>
        </row>
        <row r="1599">
          <cell r="E1599">
            <v>145533151</v>
          </cell>
        </row>
        <row r="1600">
          <cell r="E1600">
            <v>145533164</v>
          </cell>
          <cell r="H1600" t="str">
            <v>ML-VN1328983</v>
          </cell>
        </row>
        <row r="1601">
          <cell r="E1601">
            <v>145533170</v>
          </cell>
        </row>
        <row r="1602">
          <cell r="E1602">
            <v>145569145</v>
          </cell>
          <cell r="H1602" t="str">
            <v>ML-VN1326901</v>
          </cell>
        </row>
        <row r="1603">
          <cell r="E1603">
            <v>145569149</v>
          </cell>
        </row>
        <row r="1604">
          <cell r="E1604">
            <v>145565473</v>
          </cell>
          <cell r="H1604" t="str">
            <v>ML-VN1328993</v>
          </cell>
        </row>
        <row r="1605">
          <cell r="E1605">
            <v>145493028</v>
          </cell>
          <cell r="H1605" t="str">
            <v>ML-VN1326935</v>
          </cell>
        </row>
        <row r="1606">
          <cell r="E1606">
            <v>145516852</v>
          </cell>
          <cell r="H1606" t="str">
            <v>ML-VN1328972</v>
          </cell>
        </row>
        <row r="1607">
          <cell r="E1607">
            <v>145532802</v>
          </cell>
          <cell r="H1607" t="str">
            <v>ML-VN1328933</v>
          </cell>
        </row>
        <row r="1608">
          <cell r="E1608">
            <v>145532943</v>
          </cell>
          <cell r="H1608" t="str">
            <v>ML-VN1328963</v>
          </cell>
        </row>
        <row r="1609">
          <cell r="E1609">
            <v>145495574</v>
          </cell>
          <cell r="H1609" t="str">
            <v>ML-VN1217084</v>
          </cell>
        </row>
        <row r="1610">
          <cell r="E1610">
            <v>145495579</v>
          </cell>
          <cell r="H1610" t="str">
            <v>ML-VN1328992</v>
          </cell>
        </row>
        <row r="1611">
          <cell r="E1611">
            <v>145495584</v>
          </cell>
          <cell r="H1611" t="str">
            <v>ML-VN1328918</v>
          </cell>
        </row>
        <row r="1612">
          <cell r="E1612">
            <v>145495588</v>
          </cell>
          <cell r="H1612" t="str">
            <v>ML-VN1328927</v>
          </cell>
        </row>
        <row r="1613">
          <cell r="E1613">
            <v>145397022</v>
          </cell>
          <cell r="H1613" t="str">
            <v>EMCDBW2615</v>
          </cell>
        </row>
        <row r="1614">
          <cell r="E1614">
            <v>145482290</v>
          </cell>
        </row>
        <row r="1615">
          <cell r="E1615">
            <v>145658425</v>
          </cell>
          <cell r="H1615" t="str">
            <v>EMCDBW2625</v>
          </cell>
        </row>
        <row r="1616">
          <cell r="E1616">
            <v>145367909</v>
          </cell>
        </row>
        <row r="1617">
          <cell r="E1617">
            <v>145482311</v>
          </cell>
          <cell r="H1617" t="str">
            <v>EMCDBW3175</v>
          </cell>
        </row>
        <row r="1618">
          <cell r="E1618">
            <v>145658409</v>
          </cell>
        </row>
        <row r="1619">
          <cell r="E1619">
            <v>145532769</v>
          </cell>
          <cell r="H1619" t="str">
            <v>EMCXBC1894</v>
          </cell>
        </row>
        <row r="1620">
          <cell r="E1620">
            <v>145482314</v>
          </cell>
          <cell r="H1620" t="str">
            <v>EMCDBV9835</v>
          </cell>
        </row>
        <row r="1621">
          <cell r="E1621">
            <v>145482358</v>
          </cell>
          <cell r="H1621" t="str">
            <v>EMCCYD8975</v>
          </cell>
        </row>
        <row r="1622">
          <cell r="E1622">
            <v>145482362</v>
          </cell>
          <cell r="H1622" t="str">
            <v>EMCDBW2505</v>
          </cell>
        </row>
        <row r="1623">
          <cell r="E1623">
            <v>145396978</v>
          </cell>
          <cell r="H1623" t="str">
            <v>EMCDBW3295</v>
          </cell>
        </row>
        <row r="1624">
          <cell r="E1624">
            <v>145406436</v>
          </cell>
          <cell r="H1624" t="str">
            <v>EMCDBV9815</v>
          </cell>
        </row>
        <row r="1625">
          <cell r="E1625">
            <v>145406446</v>
          </cell>
          <cell r="H1625" t="str">
            <v>EMCDBW2675</v>
          </cell>
        </row>
        <row r="1626">
          <cell r="E1626">
            <v>145481383</v>
          </cell>
          <cell r="H1626" t="str">
            <v>VNSGN2535368</v>
          </cell>
        </row>
        <row r="1627">
          <cell r="E1627">
            <v>145489976</v>
          </cell>
        </row>
        <row r="1628">
          <cell r="E1628">
            <v>145523787</v>
          </cell>
          <cell r="H1628" t="str">
            <v>VNSGN2536320</v>
          </cell>
        </row>
        <row r="1629">
          <cell r="E1629">
            <v>145525975</v>
          </cell>
        </row>
        <row r="1630">
          <cell r="E1630">
            <v>145481379</v>
          </cell>
          <cell r="H1630" t="str">
            <v>VNSGN2536321</v>
          </cell>
        </row>
        <row r="1631">
          <cell r="E1631">
            <v>145516009</v>
          </cell>
        </row>
        <row r="1632">
          <cell r="E1632">
            <v>145481310</v>
          </cell>
          <cell r="H1632" t="str">
            <v>VNSGN2533065</v>
          </cell>
        </row>
        <row r="1633">
          <cell r="E1633">
            <v>145489974</v>
          </cell>
          <cell r="H1633" t="str">
            <v>VNSGN2536328</v>
          </cell>
        </row>
        <row r="1634">
          <cell r="E1634">
            <v>145437821</v>
          </cell>
          <cell r="H1634" t="str">
            <v>32256318</v>
          </cell>
        </row>
        <row r="1635">
          <cell r="E1635">
            <v>145445202</v>
          </cell>
          <cell r="H1635" t="str">
            <v>32256316</v>
          </cell>
        </row>
        <row r="1636">
          <cell r="E1636">
            <v>145397233</v>
          </cell>
          <cell r="H1636" t="str">
            <v>32706878</v>
          </cell>
        </row>
        <row r="1637">
          <cell r="E1637">
            <v>145541688</v>
          </cell>
          <cell r="H1637" t="str">
            <v>HLC3446227</v>
          </cell>
        </row>
        <row r="1638">
          <cell r="E1638">
            <v>145541728</v>
          </cell>
          <cell r="H1638" t="str">
            <v>HLC3302026</v>
          </cell>
        </row>
        <row r="1639">
          <cell r="E1639">
            <v>145510447</v>
          </cell>
          <cell r="H1639" t="str">
            <v>ML-VN1326803</v>
          </cell>
        </row>
        <row r="1640">
          <cell r="E1640">
            <v>145490305</v>
          </cell>
          <cell r="H1640" t="str">
            <v>EMCXBA9834</v>
          </cell>
        </row>
        <row r="1641">
          <cell r="E1641">
            <v>145424167</v>
          </cell>
        </row>
        <row r="1642">
          <cell r="E1642">
            <v>145514964</v>
          </cell>
          <cell r="H1642" t="str">
            <v>VNSGN2606559</v>
          </cell>
        </row>
        <row r="1643">
          <cell r="E1643">
            <v>145533879</v>
          </cell>
        </row>
        <row r="1644">
          <cell r="E1644">
            <v>145589661</v>
          </cell>
        </row>
        <row r="1645">
          <cell r="E1645">
            <v>145533875</v>
          </cell>
        </row>
        <row r="1646">
          <cell r="E1646">
            <v>145533874</v>
          </cell>
        </row>
        <row r="1647">
          <cell r="E1647">
            <v>145348776</v>
          </cell>
        </row>
        <row r="1648">
          <cell r="E1648">
            <v>145578932</v>
          </cell>
          <cell r="H1648" t="str">
            <v>VNSGN2607667</v>
          </cell>
        </row>
        <row r="1649">
          <cell r="E1649">
            <v>145578938</v>
          </cell>
        </row>
        <row r="1650">
          <cell r="E1650">
            <v>145578942</v>
          </cell>
        </row>
        <row r="1651">
          <cell r="E1651">
            <v>145434449</v>
          </cell>
          <cell r="H1651" t="str">
            <v>VNSGN2545786</v>
          </cell>
        </row>
        <row r="1652">
          <cell r="E1652">
            <v>145510455</v>
          </cell>
          <cell r="H1652" t="str">
            <v>ML-VN1328521</v>
          </cell>
        </row>
        <row r="1653">
          <cell r="E1653">
            <v>145456612</v>
          </cell>
        </row>
        <row r="1654">
          <cell r="E1654">
            <v>145456598</v>
          </cell>
          <cell r="H1654" t="str">
            <v>ML-VN1328415</v>
          </cell>
        </row>
        <row r="1655">
          <cell r="E1655">
            <v>145533878</v>
          </cell>
          <cell r="H1655" t="str">
            <v>VNSGN2608275</v>
          </cell>
        </row>
        <row r="1656">
          <cell r="E1656">
            <v>145550564</v>
          </cell>
        </row>
        <row r="1657">
          <cell r="E1657">
            <v>145510461</v>
          </cell>
          <cell r="H1657" t="str">
            <v>ML-VN1328801</v>
          </cell>
        </row>
        <row r="1658">
          <cell r="E1658">
            <v>145510463</v>
          </cell>
          <cell r="H1658" t="str">
            <v>ML-VN1328425</v>
          </cell>
        </row>
        <row r="1659">
          <cell r="E1659">
            <v>145592596</v>
          </cell>
          <cell r="H1659" t="str">
            <v>VNSGN2607741</v>
          </cell>
        </row>
        <row r="1660">
          <cell r="E1660">
            <v>145409427</v>
          </cell>
        </row>
        <row r="1661">
          <cell r="E1661">
            <v>145569139</v>
          </cell>
          <cell r="H1661" t="str">
            <v>VNSGN2536392</v>
          </cell>
        </row>
        <row r="1662">
          <cell r="E1662">
            <v>145569209</v>
          </cell>
          <cell r="H1662" t="str">
            <v>VNSGN2607638</v>
          </cell>
        </row>
        <row r="1663">
          <cell r="E1663">
            <v>145572540</v>
          </cell>
          <cell r="H1663" t="str">
            <v>VNSGN2607647</v>
          </cell>
        </row>
        <row r="1664">
          <cell r="E1664">
            <v>145516558</v>
          </cell>
          <cell r="H1664" t="str">
            <v>32706815</v>
          </cell>
        </row>
        <row r="1665">
          <cell r="E1665">
            <v>145516579</v>
          </cell>
        </row>
        <row r="1666">
          <cell r="E1666">
            <v>145606205</v>
          </cell>
          <cell r="H1666" t="str">
            <v>32706755</v>
          </cell>
        </row>
        <row r="1667">
          <cell r="E1667">
            <v>145606240</v>
          </cell>
        </row>
        <row r="1668">
          <cell r="E1668">
            <v>145565254</v>
          </cell>
        </row>
        <row r="1669">
          <cell r="E1669">
            <v>145563990</v>
          </cell>
        </row>
        <row r="1670">
          <cell r="E1670">
            <v>145561057</v>
          </cell>
        </row>
        <row r="1671">
          <cell r="E1671">
            <v>145527133</v>
          </cell>
          <cell r="H1671" t="str">
            <v>32706807</v>
          </cell>
        </row>
        <row r="1672">
          <cell r="E1672">
            <v>145527139</v>
          </cell>
        </row>
        <row r="1673">
          <cell r="E1673">
            <v>145527169</v>
          </cell>
        </row>
        <row r="1674">
          <cell r="E1674">
            <v>145495588</v>
          </cell>
          <cell r="H1674" t="str">
            <v>32706773</v>
          </cell>
        </row>
        <row r="1675">
          <cell r="E1675">
            <v>145528894</v>
          </cell>
          <cell r="H1675" t="str">
            <v>32706756</v>
          </cell>
        </row>
        <row r="1676">
          <cell r="E1676">
            <v>145516602</v>
          </cell>
          <cell r="H1676" t="str">
            <v>32706857</v>
          </cell>
        </row>
        <row r="1677">
          <cell r="E1677">
            <v>145532594</v>
          </cell>
          <cell r="H1677" t="str">
            <v>32245573</v>
          </cell>
        </row>
        <row r="1678">
          <cell r="E1678">
            <v>145493586</v>
          </cell>
          <cell r="H1678" t="str">
            <v>32706863</v>
          </cell>
        </row>
        <row r="1679">
          <cell r="E1679">
            <v>145532956</v>
          </cell>
          <cell r="H1679" t="str">
            <v>32245665</v>
          </cell>
        </row>
        <row r="1680">
          <cell r="E1680">
            <v>145533032</v>
          </cell>
          <cell r="H1680" t="str">
            <v>32706852</v>
          </cell>
        </row>
        <row r="1681">
          <cell r="E1681">
            <v>145533183</v>
          </cell>
          <cell r="H1681" t="str">
            <v>32706753</v>
          </cell>
        </row>
        <row r="1682">
          <cell r="E1682">
            <v>145552301</v>
          </cell>
          <cell r="H1682" t="str">
            <v>a</v>
          </cell>
        </row>
        <row r="1683">
          <cell r="E1683">
            <v>145552382</v>
          </cell>
          <cell r="H1683" t="str">
            <v>EMCCYE9195</v>
          </cell>
        </row>
        <row r="1684">
          <cell r="E1684">
            <v>145552313</v>
          </cell>
          <cell r="H1684" t="str">
            <v>EMCCYE7855</v>
          </cell>
        </row>
        <row r="1685">
          <cell r="E1685">
            <v>145552326</v>
          </cell>
          <cell r="H1685" t="str">
            <v>EMCCYE7555</v>
          </cell>
        </row>
        <row r="1686">
          <cell r="E1686">
            <v>145568715</v>
          </cell>
          <cell r="H1686" t="str">
            <v>EMCCYE9675</v>
          </cell>
        </row>
        <row r="1687">
          <cell r="E1687">
            <v>145568730</v>
          </cell>
          <cell r="H1687" t="str">
            <v>EMCCYE9915</v>
          </cell>
        </row>
        <row r="1688">
          <cell r="E1688">
            <v>145568520</v>
          </cell>
          <cell r="H1688" t="str">
            <v>EMCXBB7764</v>
          </cell>
        </row>
        <row r="1689">
          <cell r="E1689">
            <v>145658181</v>
          </cell>
          <cell r="H1689" t="str">
            <v>32712744</v>
          </cell>
        </row>
        <row r="1690">
          <cell r="E1690">
            <v>145649577</v>
          </cell>
        </row>
        <row r="1691">
          <cell r="E1691">
            <v>145550761</v>
          </cell>
          <cell r="H1691" t="str">
            <v>32706787</v>
          </cell>
        </row>
        <row r="1692">
          <cell r="E1692">
            <v>145533111</v>
          </cell>
          <cell r="H1692" t="str">
            <v>VNSGN2536341</v>
          </cell>
        </row>
        <row r="1693">
          <cell r="E1693">
            <v>145495571</v>
          </cell>
          <cell r="H1693" t="str">
            <v>32256361</v>
          </cell>
        </row>
        <row r="1694">
          <cell r="E1694">
            <v>145541085</v>
          </cell>
          <cell r="H1694" t="str">
            <v>32706811</v>
          </cell>
        </row>
        <row r="1695">
          <cell r="E1695">
            <v>145621974</v>
          </cell>
          <cell r="H1695" t="str">
            <v>32209648</v>
          </cell>
        </row>
        <row r="1696">
          <cell r="E1696">
            <v>145481266</v>
          </cell>
          <cell r="H1696" t="str">
            <v>EMCDCC3315</v>
          </cell>
        </row>
        <row r="1697">
          <cell r="E1697">
            <v>145532475</v>
          </cell>
          <cell r="H1697" t="str">
            <v>EMCCYF8975</v>
          </cell>
        </row>
        <row r="1698">
          <cell r="E1698">
            <v>145633266</v>
          </cell>
          <cell r="H1698" t="str">
            <v>EMCCYF9053</v>
          </cell>
        </row>
        <row r="1699">
          <cell r="E1699">
            <v>145552623</v>
          </cell>
        </row>
        <row r="1700">
          <cell r="E1700">
            <v>145667104</v>
          </cell>
        </row>
        <row r="1701">
          <cell r="E1701">
            <v>145666151</v>
          </cell>
          <cell r="H1701" t="str">
            <v>VNSGN2608292</v>
          </cell>
        </row>
        <row r="1702">
          <cell r="E1702">
            <v>145666767</v>
          </cell>
          <cell r="H1702" t="str">
            <v>VNSGN2608270</v>
          </cell>
        </row>
        <row r="1703">
          <cell r="E1703">
            <v>145667166</v>
          </cell>
        </row>
        <row r="1704">
          <cell r="E1704">
            <v>145666841</v>
          </cell>
          <cell r="H1704" t="str">
            <v>VNSGN2606554</v>
          </cell>
        </row>
        <row r="1705">
          <cell r="E1705">
            <v>145667138</v>
          </cell>
        </row>
        <row r="1706">
          <cell r="E1706">
            <v>145550561</v>
          </cell>
          <cell r="H1706" t="str">
            <v>EMCXBB8634</v>
          </cell>
        </row>
        <row r="1707">
          <cell r="E1707">
            <v>145552211</v>
          </cell>
        </row>
        <row r="1708">
          <cell r="E1708">
            <v>145552214</v>
          </cell>
          <cell r="H1708" t="str">
            <v>EMCXBB8254</v>
          </cell>
        </row>
        <row r="1710">
          <cell r="E1710">
            <v>145640600</v>
          </cell>
        </row>
        <row r="1711">
          <cell r="E1711">
            <v>145570419</v>
          </cell>
        </row>
        <row r="1712">
          <cell r="E1712">
            <v>145559241</v>
          </cell>
        </row>
        <row r="1713">
          <cell r="E1713">
            <v>145540334</v>
          </cell>
          <cell r="H1713" t="str">
            <v>EMCXBA2854</v>
          </cell>
        </row>
        <row r="1714">
          <cell r="E1714">
            <v>145540337</v>
          </cell>
          <cell r="H1714" t="str">
            <v>EMCXBA2564</v>
          </cell>
        </row>
        <row r="1715">
          <cell r="E1715">
            <v>145540339</v>
          </cell>
          <cell r="H1715" t="str">
            <v>EMCCYD8835</v>
          </cell>
        </row>
        <row r="1716">
          <cell r="E1716">
            <v>145542838</v>
          </cell>
          <cell r="H1716" t="str">
            <v>EMCXBA4364</v>
          </cell>
        </row>
        <row r="1717">
          <cell r="E1717">
            <v>145552410</v>
          </cell>
          <cell r="H1717" t="str">
            <v>EMCCYH3115</v>
          </cell>
        </row>
        <row r="1718">
          <cell r="E1718">
            <v>145568533</v>
          </cell>
          <cell r="H1718" t="str">
            <v>EMCXBB5084</v>
          </cell>
        </row>
        <row r="1719">
          <cell r="E1719">
            <v>145568661</v>
          </cell>
          <cell r="H1719" t="str">
            <v>EMCXBB6664</v>
          </cell>
        </row>
        <row r="1720">
          <cell r="E1720">
            <v>145552206</v>
          </cell>
          <cell r="H1720" t="str">
            <v>EMCCYF7715</v>
          </cell>
        </row>
        <row r="1721">
          <cell r="E1721">
            <v>145552338</v>
          </cell>
        </row>
        <row r="1722">
          <cell r="E1722">
            <v>145568539</v>
          </cell>
          <cell r="H1722" t="str">
            <v>EMCDBW4715</v>
          </cell>
        </row>
        <row r="1723">
          <cell r="E1723">
            <v>145571090</v>
          </cell>
        </row>
        <row r="1724">
          <cell r="E1724">
            <v>145489929</v>
          </cell>
          <cell r="H1724" t="str">
            <v>EMCXBB8794</v>
          </cell>
        </row>
        <row r="1725">
          <cell r="E1725">
            <v>145515717</v>
          </cell>
          <cell r="H1725" t="str">
            <v>ML-VN1328009</v>
          </cell>
        </row>
        <row r="1726">
          <cell r="E1726">
            <v>145540342</v>
          </cell>
          <cell r="H1726" t="str">
            <v>EMCCYF7755</v>
          </cell>
        </row>
        <row r="1727">
          <cell r="E1727">
            <v>145552430</v>
          </cell>
          <cell r="H1727" t="str">
            <v>EMCCYF7975</v>
          </cell>
        </row>
        <row r="1728">
          <cell r="E1728">
            <v>145568691</v>
          </cell>
          <cell r="H1728" t="str">
            <v>EMCXBB9354</v>
          </cell>
        </row>
        <row r="1729">
          <cell r="E1729">
            <v>145666802</v>
          </cell>
          <cell r="H1729" t="str">
            <v>VNSGN2608144</v>
          </cell>
        </row>
        <row r="1730">
          <cell r="E1730">
            <v>145666101</v>
          </cell>
          <cell r="H1730" t="str">
            <v>VNSGN2535351</v>
          </cell>
        </row>
        <row r="1731">
          <cell r="E1731">
            <v>145516140</v>
          </cell>
          <cell r="H1731" t="str">
            <v>EMCXBB9864</v>
          </cell>
        </row>
        <row r="1732">
          <cell r="E1732">
            <v>145516155</v>
          </cell>
          <cell r="H1732" t="str">
            <v>EMCXBB9384</v>
          </cell>
        </row>
        <row r="1733">
          <cell r="E1733">
            <v>145516161</v>
          </cell>
          <cell r="H1733" t="str">
            <v>EMCXBB8924</v>
          </cell>
        </row>
        <row r="1734">
          <cell r="E1734">
            <v>145516166</v>
          </cell>
          <cell r="H1734" t="str">
            <v>EMCCYF7635</v>
          </cell>
        </row>
        <row r="1735">
          <cell r="E1735">
            <v>145516196</v>
          </cell>
          <cell r="H1735" t="str">
            <v>EMCCYF7815</v>
          </cell>
        </row>
        <row r="1736">
          <cell r="E1736">
            <v>145643240</v>
          </cell>
          <cell r="H1736" t="str">
            <v>EMCCYE7895</v>
          </cell>
        </row>
        <row r="1737">
          <cell r="E1737">
            <v>145428712</v>
          </cell>
          <cell r="H1737" t="str">
            <v>ML-VN1215087</v>
          </cell>
        </row>
        <row r="1738">
          <cell r="E1738">
            <v>145528901</v>
          </cell>
          <cell r="H1738" t="str">
            <v>ML-VN1328142</v>
          </cell>
        </row>
        <row r="1739">
          <cell r="E1739">
            <v>145592326</v>
          </cell>
          <cell r="H1739" t="str">
            <v>ML-VN1322694</v>
          </cell>
        </row>
        <row r="1740">
          <cell r="E1740">
            <v>145663121</v>
          </cell>
          <cell r="H1740" t="str">
            <v>ML-VN1328186</v>
          </cell>
        </row>
        <row r="1741">
          <cell r="E1741">
            <v>145663114</v>
          </cell>
          <cell r="H1741" t="str">
            <v>ML-VN1221363</v>
          </cell>
        </row>
        <row r="1742">
          <cell r="E1742">
            <v>145592190</v>
          </cell>
        </row>
        <row r="1743">
          <cell r="E1743">
            <v>145474226</v>
          </cell>
        </row>
        <row r="1744">
          <cell r="E1744">
            <v>145530572</v>
          </cell>
        </row>
        <row r="1745">
          <cell r="E1745">
            <v>145597409</v>
          </cell>
          <cell r="H1745" t="str">
            <v>ML-VN1328118</v>
          </cell>
        </row>
        <row r="1746">
          <cell r="E1746">
            <v>145618800</v>
          </cell>
        </row>
        <row r="1747">
          <cell r="E1747">
            <v>145587843</v>
          </cell>
        </row>
        <row r="1748">
          <cell r="E1748">
            <v>145667104</v>
          </cell>
          <cell r="H1748" t="str">
            <v>VNSGN2536462</v>
          </cell>
        </row>
        <row r="1749">
          <cell r="E1749">
            <v>145493028</v>
          </cell>
          <cell r="H1749" t="str">
            <v>VNSGN2605649</v>
          </cell>
        </row>
        <row r="1750">
          <cell r="E1750">
            <v>145618795</v>
          </cell>
          <cell r="H1750" t="str">
            <v>VNSGN2607723</v>
          </cell>
        </row>
        <row r="1751">
          <cell r="E1751">
            <v>145618797</v>
          </cell>
          <cell r="H1751" t="str">
            <v>VNSGN2607749</v>
          </cell>
        </row>
        <row r="1752">
          <cell r="E1752">
            <v>145663109</v>
          </cell>
          <cell r="H1752" t="str">
            <v>VNSGN2608130</v>
          </cell>
        </row>
        <row r="1753">
          <cell r="E1753">
            <v>145663154</v>
          </cell>
        </row>
        <row r="1754">
          <cell r="E1754">
            <v>145663099</v>
          </cell>
          <cell r="H1754" t="str">
            <v>VNSGN2608125</v>
          </cell>
        </row>
        <row r="1755">
          <cell r="E1755">
            <v>145663101</v>
          </cell>
          <cell r="H1755" t="str">
            <v>VNSGN2608271</v>
          </cell>
        </row>
        <row r="1756">
          <cell r="E1756">
            <v>145663105</v>
          </cell>
          <cell r="H1756" t="str">
            <v>VNSGN2607528</v>
          </cell>
        </row>
        <row r="1757">
          <cell r="E1757">
            <v>145565980</v>
          </cell>
          <cell r="H1757" t="str">
            <v>ML-VN1215107</v>
          </cell>
        </row>
        <row r="1758">
          <cell r="E1758">
            <v>145565908</v>
          </cell>
        </row>
        <row r="1759">
          <cell r="E1759">
            <v>145565925</v>
          </cell>
        </row>
        <row r="1760">
          <cell r="E1760">
            <v>145619228</v>
          </cell>
          <cell r="H1760" t="str">
            <v>ML-VN1328262</v>
          </cell>
        </row>
        <row r="1761">
          <cell r="E1761">
            <v>145597407</v>
          </cell>
        </row>
        <row r="1762">
          <cell r="E1762">
            <v>145686675</v>
          </cell>
          <cell r="H1762" t="str">
            <v>ML-VN1328238</v>
          </cell>
        </row>
        <row r="1763">
          <cell r="E1763">
            <v>145528928</v>
          </cell>
          <cell r="H1763" t="str">
            <v>ML-VN1328231</v>
          </cell>
        </row>
        <row r="1764">
          <cell r="E1764">
            <v>145551633</v>
          </cell>
          <cell r="H1764" t="str">
            <v>ML-VN1328224</v>
          </cell>
        </row>
        <row r="1765">
          <cell r="E1765">
            <v>145558741</v>
          </cell>
          <cell r="H1765" t="str">
            <v>ML-VN1328347</v>
          </cell>
        </row>
        <row r="1766">
          <cell r="E1766">
            <v>145558749</v>
          </cell>
          <cell r="H1766" t="str">
            <v>ML-VN1328215</v>
          </cell>
        </row>
        <row r="1767">
          <cell r="E1767">
            <v>145565893</v>
          </cell>
          <cell r="H1767" t="str">
            <v>ML-VN1328169</v>
          </cell>
        </row>
        <row r="1768">
          <cell r="E1768">
            <v>145578492</v>
          </cell>
          <cell r="H1768" t="str">
            <v>ML-VN1366864</v>
          </cell>
        </row>
        <row r="1769">
          <cell r="E1769">
            <v>145592524</v>
          </cell>
          <cell r="H1769" t="str">
            <v>ML-VN1328232</v>
          </cell>
        </row>
        <row r="1770">
          <cell r="E1770">
            <v>145592689</v>
          </cell>
          <cell r="H1770" t="str">
            <v>ML-VN1328252</v>
          </cell>
        </row>
        <row r="1771">
          <cell r="E1771">
            <v>145592712</v>
          </cell>
          <cell r="H1771" t="str">
            <v>ML-VN1328192</v>
          </cell>
        </row>
        <row r="1772">
          <cell r="E1772">
            <v>145618811</v>
          </cell>
          <cell r="H1772" t="str">
            <v>ML-VN1328322</v>
          </cell>
        </row>
        <row r="1773">
          <cell r="E1773">
            <v>145663128</v>
          </cell>
          <cell r="H1773" t="str">
            <v>ML-VN1330265</v>
          </cell>
        </row>
        <row r="1774">
          <cell r="E1774">
            <v>145663136</v>
          </cell>
          <cell r="H1774" t="str">
            <v>ML-VN1328220</v>
          </cell>
        </row>
        <row r="1775">
          <cell r="E1775">
            <v>145663142</v>
          </cell>
          <cell r="H1775" t="str">
            <v>ML-VN1328200</v>
          </cell>
        </row>
        <row r="1776">
          <cell r="E1776">
            <v>145663148</v>
          </cell>
          <cell r="H1776" t="str">
            <v>ML-VN1328306</v>
          </cell>
        </row>
        <row r="1777">
          <cell r="E1777">
            <v>145579750</v>
          </cell>
          <cell r="H1777" t="str">
            <v>VNSGN2608101</v>
          </cell>
        </row>
        <row r="1778">
          <cell r="E1778">
            <v>145581412</v>
          </cell>
        </row>
        <row r="1779">
          <cell r="E1779">
            <v>145581532</v>
          </cell>
        </row>
        <row r="1780">
          <cell r="E1780">
            <v>145654035</v>
          </cell>
        </row>
        <row r="1781">
          <cell r="E1781">
            <v>145578473</v>
          </cell>
        </row>
        <row r="1782">
          <cell r="E1782">
            <v>145686966</v>
          </cell>
          <cell r="H1782" t="str">
            <v>VNSGN2608102</v>
          </cell>
        </row>
        <row r="1783">
          <cell r="E1783">
            <v>145597428</v>
          </cell>
          <cell r="H1783" t="str">
            <v>VNSGN2536324</v>
          </cell>
        </row>
        <row r="1784">
          <cell r="E1784">
            <v>145597429</v>
          </cell>
          <cell r="H1784" t="str">
            <v>VNSGN2536327</v>
          </cell>
        </row>
        <row r="1785">
          <cell r="E1785">
            <v>145465653</v>
          </cell>
          <cell r="H1785" t="str">
            <v>EMCXBD1374</v>
          </cell>
        </row>
        <row r="1786">
          <cell r="E1786">
            <v>145465668</v>
          </cell>
        </row>
        <row r="1787">
          <cell r="E1787">
            <v>145507518</v>
          </cell>
          <cell r="H1787" t="str">
            <v>EMCXBC8484</v>
          </cell>
        </row>
        <row r="1788">
          <cell r="E1788">
            <v>145507524</v>
          </cell>
        </row>
        <row r="1789">
          <cell r="E1789">
            <v>145515546</v>
          </cell>
          <cell r="H1789" t="str">
            <v>EMCCYC5065</v>
          </cell>
        </row>
        <row r="1790">
          <cell r="E1790">
            <v>145499844</v>
          </cell>
        </row>
        <row r="1791">
          <cell r="E1791">
            <v>145523690</v>
          </cell>
        </row>
        <row r="1792">
          <cell r="E1792">
            <v>145560292</v>
          </cell>
          <cell r="H1792" t="str">
            <v>EMCCYE7845</v>
          </cell>
        </row>
        <row r="1793">
          <cell r="E1793">
            <v>145589618</v>
          </cell>
        </row>
        <row r="1794">
          <cell r="E1794">
            <v>145618831</v>
          </cell>
        </row>
        <row r="1795">
          <cell r="E1795">
            <v>145634869</v>
          </cell>
          <cell r="H1795" t="str">
            <v>ML-VN1328863</v>
          </cell>
        </row>
        <row r="1796">
          <cell r="E1796">
            <v>145634922</v>
          </cell>
          <cell r="H1796" t="str">
            <v>ML-VN1328950</v>
          </cell>
        </row>
        <row r="1797">
          <cell r="E1797">
            <v>145633264</v>
          </cell>
          <cell r="H1797" t="str">
            <v>EMCXBA3704</v>
          </cell>
        </row>
        <row r="1798">
          <cell r="E1798">
            <v>145641461</v>
          </cell>
          <cell r="H1798" t="str">
            <v>EMCXBA9574</v>
          </cell>
        </row>
        <row r="1799">
          <cell r="E1799">
            <v>145641470</v>
          </cell>
          <cell r="H1799" t="str">
            <v>EMCXBA9074</v>
          </cell>
        </row>
        <row r="1800">
          <cell r="E1800">
            <v>145649086</v>
          </cell>
          <cell r="H1800" t="str">
            <v>EMCCYD9585</v>
          </cell>
        </row>
        <row r="1801">
          <cell r="E1801">
            <v>145649092</v>
          </cell>
          <cell r="H1801" t="str">
            <v>EMCXBA3074</v>
          </cell>
        </row>
        <row r="1802">
          <cell r="E1802">
            <v>145489973</v>
          </cell>
          <cell r="H1802" t="str">
            <v>EMCCYC7145</v>
          </cell>
        </row>
        <row r="1803">
          <cell r="E1803">
            <v>145664562</v>
          </cell>
          <cell r="H1803" t="str">
            <v>EMCCYC5965</v>
          </cell>
        </row>
        <row r="1804">
          <cell r="E1804">
            <v>145674139</v>
          </cell>
          <cell r="H1804" t="str">
            <v>EMCDBZ0275</v>
          </cell>
        </row>
        <row r="1805">
          <cell r="E1805">
            <v>145558723</v>
          </cell>
          <cell r="H1805" t="str">
            <v>EMCCYC7045</v>
          </cell>
        </row>
        <row r="1806">
          <cell r="E1806">
            <v>145568536</v>
          </cell>
          <cell r="H1806" t="str">
            <v>EMCDBZ0295</v>
          </cell>
        </row>
        <row r="1807">
          <cell r="E1807">
            <v>145664652</v>
          </cell>
          <cell r="H1807" t="str">
            <v>EMCCYC5445</v>
          </cell>
        </row>
        <row r="1808">
          <cell r="E1808">
            <v>145665165</v>
          </cell>
        </row>
        <row r="1809">
          <cell r="E1809">
            <v>145681559</v>
          </cell>
          <cell r="H1809" t="str">
            <v>EMCCYC7115</v>
          </cell>
        </row>
        <row r="1810">
          <cell r="E1810">
            <v>145664660</v>
          </cell>
        </row>
        <row r="1811">
          <cell r="E1811">
            <v>145641454</v>
          </cell>
          <cell r="H1811" t="str">
            <v>EMCXBA8624</v>
          </cell>
        </row>
        <row r="1812">
          <cell r="E1812">
            <v>145641475</v>
          </cell>
        </row>
        <row r="1813">
          <cell r="E1813">
            <v>145641449</v>
          </cell>
          <cell r="H1813" t="str">
            <v>EMCCYD8125</v>
          </cell>
        </row>
        <row r="1814">
          <cell r="E1814">
            <v>145532673</v>
          </cell>
        </row>
        <row r="1815">
          <cell r="E1815">
            <v>145540327</v>
          </cell>
          <cell r="H1815" t="str">
            <v>EMCXBA9124</v>
          </cell>
        </row>
        <row r="1816">
          <cell r="E1816">
            <v>145657274</v>
          </cell>
        </row>
        <row r="1817">
          <cell r="E1817">
            <v>145664571</v>
          </cell>
          <cell r="H1817" t="str">
            <v>EMCCYD9525</v>
          </cell>
        </row>
        <row r="1818">
          <cell r="E1818">
            <v>145532658</v>
          </cell>
        </row>
        <row r="1819">
          <cell r="E1819">
            <v>145532670</v>
          </cell>
          <cell r="H1819" t="str">
            <v>EMCXBA4504</v>
          </cell>
        </row>
        <row r="1820">
          <cell r="E1820">
            <v>145580341</v>
          </cell>
          <cell r="H1820" t="str">
            <v>EMCXBA9034</v>
          </cell>
        </row>
        <row r="1821">
          <cell r="E1821">
            <v>145589880</v>
          </cell>
          <cell r="H1821" t="str">
            <v>EMCXBA9524</v>
          </cell>
        </row>
        <row r="1822">
          <cell r="E1822">
            <v>145675526</v>
          </cell>
          <cell r="H1822" t="str">
            <v>VNSGN2536461</v>
          </cell>
        </row>
        <row r="1823">
          <cell r="E1823">
            <v>145675149</v>
          </cell>
          <cell r="H1823" t="str">
            <v>VNSGN2608298</v>
          </cell>
        </row>
        <row r="1824">
          <cell r="E1824">
            <v>145675376</v>
          </cell>
          <cell r="H1824" t="str">
            <v>VNSGN2607535</v>
          </cell>
        </row>
        <row r="1825">
          <cell r="E1825">
            <v>145675353</v>
          </cell>
        </row>
        <row r="1826">
          <cell r="E1826">
            <v>145690093</v>
          </cell>
        </row>
        <row r="1827">
          <cell r="E1827">
            <v>145675791</v>
          </cell>
        </row>
        <row r="1828">
          <cell r="E1828">
            <v>145672935</v>
          </cell>
          <cell r="H1828" t="str">
            <v>VNSGN2607524</v>
          </cell>
        </row>
        <row r="1829">
          <cell r="E1829">
            <v>145672886</v>
          </cell>
          <cell r="H1829" t="str">
            <v>VNSGN2536336</v>
          </cell>
        </row>
        <row r="1830">
          <cell r="E1830">
            <v>145686611</v>
          </cell>
          <cell r="H1830" t="str">
            <v>VNSGN2533177</v>
          </cell>
        </row>
        <row r="1831">
          <cell r="E1831">
            <v>145684401</v>
          </cell>
          <cell r="H1831" t="str">
            <v>VNSGN2607523</v>
          </cell>
        </row>
        <row r="1832">
          <cell r="E1832">
            <v>145604470</v>
          </cell>
        </row>
        <row r="1833">
          <cell r="E1833">
            <v>145687107</v>
          </cell>
        </row>
        <row r="1834">
          <cell r="E1834">
            <v>145686880</v>
          </cell>
        </row>
        <row r="1835">
          <cell r="E1835">
            <v>145664569</v>
          </cell>
          <cell r="H1835" t="str">
            <v>EMCCYD8595</v>
          </cell>
        </row>
        <row r="1836">
          <cell r="E1836">
            <v>145664567</v>
          </cell>
          <cell r="H1836" t="str">
            <v>EMCDBZ0475</v>
          </cell>
        </row>
        <row r="1837">
          <cell r="E1837">
            <v>145532678</v>
          </cell>
          <cell r="H1837" t="str">
            <v>VNSGN2601881</v>
          </cell>
        </row>
        <row r="1838">
          <cell r="E1838">
            <v>145580330</v>
          </cell>
          <cell r="H1838" t="str">
            <v>VNSGN2601868</v>
          </cell>
        </row>
        <row r="1839">
          <cell r="E1839">
            <v>145672889</v>
          </cell>
          <cell r="H1839" t="str">
            <v>VNSGN2537468</v>
          </cell>
        </row>
        <row r="1840">
          <cell r="E1840">
            <v>145660017</v>
          </cell>
          <cell r="H1840" t="str">
            <v>VNSGN2537464</v>
          </cell>
        </row>
        <row r="1841">
          <cell r="E1841">
            <v>145684557</v>
          </cell>
          <cell r="H1841" t="str">
            <v>VNSGN2601893</v>
          </cell>
        </row>
        <row r="1842">
          <cell r="E1842">
            <v>145653022</v>
          </cell>
          <cell r="H1842" t="str">
            <v>145664569</v>
          </cell>
        </row>
        <row r="1843">
          <cell r="E1843">
            <v>145653033</v>
          </cell>
        </row>
        <row r="1844">
          <cell r="E1844">
            <v>145653040</v>
          </cell>
        </row>
        <row r="1845">
          <cell r="E1845">
            <v>145675553</v>
          </cell>
          <cell r="H1845" t="str">
            <v>VNSGN2601866</v>
          </cell>
        </row>
        <row r="1846">
          <cell r="E1846">
            <v>145662766</v>
          </cell>
        </row>
        <row r="1847">
          <cell r="E1847">
            <v>145588213</v>
          </cell>
          <cell r="H1847" t="str">
            <v>VNSGN2536335</v>
          </cell>
        </row>
        <row r="1848">
          <cell r="E1848">
            <v>145717132</v>
          </cell>
        </row>
        <row r="1849">
          <cell r="E1849">
            <v>145665489</v>
          </cell>
        </row>
        <row r="1850">
          <cell r="E1850">
            <v>145656623</v>
          </cell>
        </row>
        <row r="1851">
          <cell r="E1851">
            <v>145572210</v>
          </cell>
          <cell r="H1851" t="str">
            <v>ML-VN1328515</v>
          </cell>
        </row>
        <row r="1852">
          <cell r="E1852">
            <v>145591154</v>
          </cell>
        </row>
        <row r="1853">
          <cell r="E1853">
            <v>145599411</v>
          </cell>
        </row>
        <row r="1854">
          <cell r="E1854">
            <v>145572224</v>
          </cell>
        </row>
        <row r="1855">
          <cell r="E1855">
            <v>145599421</v>
          </cell>
          <cell r="H1855" t="str">
            <v>ML-VN1322579</v>
          </cell>
        </row>
        <row r="1856">
          <cell r="E1856">
            <v>145606290</v>
          </cell>
          <cell r="H1856" t="str">
            <v>32712779</v>
          </cell>
        </row>
        <row r="1857">
          <cell r="E1857">
            <v>145515108</v>
          </cell>
        </row>
        <row r="1858">
          <cell r="E1858">
            <v>145635906</v>
          </cell>
          <cell r="H1858" t="str">
            <v>32712734</v>
          </cell>
        </row>
        <row r="1859">
          <cell r="E1859">
            <v>145626142</v>
          </cell>
        </row>
        <row r="1860">
          <cell r="E1860">
            <v>145654054</v>
          </cell>
          <cell r="H1860" t="str">
            <v>32706431</v>
          </cell>
        </row>
        <row r="1861">
          <cell r="E1861">
            <v>145683886</v>
          </cell>
        </row>
        <row r="1862">
          <cell r="E1862">
            <v>145665041</v>
          </cell>
        </row>
        <row r="1863">
          <cell r="E1863">
            <v>145653989</v>
          </cell>
        </row>
        <row r="1864">
          <cell r="E1864">
            <v>145675600</v>
          </cell>
          <cell r="H1864" t="str">
            <v>31237149</v>
          </cell>
        </row>
        <row r="1865">
          <cell r="E1865">
            <v>145691607</v>
          </cell>
        </row>
        <row r="1866">
          <cell r="E1866">
            <v>145672533</v>
          </cell>
        </row>
        <row r="1867">
          <cell r="E1867">
            <v>145684565</v>
          </cell>
          <cell r="H1867" t="str">
            <v>32706344</v>
          </cell>
        </row>
        <row r="1868">
          <cell r="E1868">
            <v>145686589</v>
          </cell>
        </row>
        <row r="1869">
          <cell r="E1869">
            <v>145581178</v>
          </cell>
          <cell r="H1869" t="str">
            <v>32706390</v>
          </cell>
        </row>
        <row r="1870">
          <cell r="E1870">
            <v>145606277</v>
          </cell>
          <cell r="H1870" t="str">
            <v>32706286</v>
          </cell>
        </row>
        <row r="1871">
          <cell r="E1871">
            <v>145687088</v>
          </cell>
          <cell r="H1871" t="str">
            <v>32706394</v>
          </cell>
        </row>
        <row r="1872">
          <cell r="E1872">
            <v>145686632</v>
          </cell>
          <cell r="H1872" t="str">
            <v>32212390</v>
          </cell>
        </row>
        <row r="1873">
          <cell r="E1873">
            <v>145634113</v>
          </cell>
          <cell r="H1873" t="str">
            <v>ML-VN1322846</v>
          </cell>
        </row>
        <row r="1874">
          <cell r="E1874">
            <v>145662746</v>
          </cell>
        </row>
        <row r="1875">
          <cell r="E1875">
            <v>145353735</v>
          </cell>
          <cell r="H1875" t="str">
            <v>32706343</v>
          </cell>
        </row>
        <row r="1876">
          <cell r="E1876">
            <v>145386892</v>
          </cell>
        </row>
        <row r="1877">
          <cell r="E1877">
            <v>145656655</v>
          </cell>
          <cell r="H1877" t="str">
            <v>32706381</v>
          </cell>
        </row>
        <row r="1878">
          <cell r="E1878">
            <v>145658333</v>
          </cell>
        </row>
        <row r="1879">
          <cell r="E1879">
            <v>145368066</v>
          </cell>
        </row>
        <row r="1880">
          <cell r="E1880">
            <v>145649263</v>
          </cell>
          <cell r="H1880" t="str">
            <v>32706105</v>
          </cell>
        </row>
        <row r="1881">
          <cell r="E1881">
            <v>145674208</v>
          </cell>
          <cell r="H1881" t="str">
            <v>32706346</v>
          </cell>
        </row>
        <row r="1882">
          <cell r="E1882">
            <v>145674209</v>
          </cell>
          <cell r="H1882" t="str">
            <v>32706448</v>
          </cell>
        </row>
        <row r="1883">
          <cell r="E1883">
            <v>145674211</v>
          </cell>
          <cell r="H1883" t="str">
            <v>32706296</v>
          </cell>
        </row>
        <row r="1884">
          <cell r="E1884">
            <v>145386890</v>
          </cell>
          <cell r="H1884" t="str">
            <v>32706151</v>
          </cell>
        </row>
        <row r="1885">
          <cell r="E1885">
            <v>145406568</v>
          </cell>
          <cell r="H1885" t="str">
            <v>32706202</v>
          </cell>
        </row>
        <row r="1886">
          <cell r="E1886">
            <v>145406584</v>
          </cell>
          <cell r="H1886" t="str">
            <v>32706442</v>
          </cell>
        </row>
        <row r="1887">
          <cell r="E1887">
            <v>145406562</v>
          </cell>
          <cell r="H1887" t="str">
            <v>32706333</v>
          </cell>
        </row>
        <row r="1888">
          <cell r="E1888">
            <v>145406566</v>
          </cell>
          <cell r="H1888" t="str">
            <v>32706397</v>
          </cell>
        </row>
        <row r="1889">
          <cell r="E1889">
            <v>145332357</v>
          </cell>
          <cell r="H1889" t="str">
            <v>32706347</v>
          </cell>
        </row>
        <row r="1890">
          <cell r="E1890">
            <v>145368089</v>
          </cell>
          <cell r="H1890" t="str">
            <v>32706210</v>
          </cell>
        </row>
        <row r="1891">
          <cell r="E1891">
            <v>145368094</v>
          </cell>
          <cell r="H1891" t="str">
            <v>32706104</v>
          </cell>
        </row>
        <row r="1892">
          <cell r="E1892">
            <v>145368111</v>
          </cell>
          <cell r="H1892" t="str">
            <v>32706259</v>
          </cell>
        </row>
        <row r="1893">
          <cell r="E1893">
            <v>145667945</v>
          </cell>
          <cell r="H1893" t="str">
            <v>ML-VN1327637</v>
          </cell>
        </row>
        <row r="1894">
          <cell r="E1894">
            <v>145508990</v>
          </cell>
          <cell r="H1894" t="str">
            <v>VN27196AS</v>
          </cell>
        </row>
        <row r="1895">
          <cell r="E1895">
            <v>145533490</v>
          </cell>
        </row>
        <row r="1896">
          <cell r="E1896">
            <v>145622406</v>
          </cell>
          <cell r="H1896" t="str">
            <v>32712725</v>
          </cell>
        </row>
        <row r="1897">
          <cell r="E1897">
            <v>145649052</v>
          </cell>
          <cell r="H1897" t="str">
            <v>EMCCYC7285</v>
          </cell>
        </row>
        <row r="1898">
          <cell r="E1898">
            <v>145698499</v>
          </cell>
        </row>
        <row r="1899">
          <cell r="E1899">
            <v>145552219</v>
          </cell>
          <cell r="H1899" t="str">
            <v>EMCCYF9715</v>
          </cell>
        </row>
        <row r="1900">
          <cell r="E1900">
            <v>145639963</v>
          </cell>
          <cell r="H1900" t="str">
            <v>EMCCYF9885</v>
          </cell>
        </row>
        <row r="1901">
          <cell r="E1901">
            <v>145641602</v>
          </cell>
          <cell r="H1901" t="str">
            <v>EMCCYF9775</v>
          </cell>
        </row>
        <row r="1902">
          <cell r="E1902">
            <v>145649047</v>
          </cell>
        </row>
        <row r="1903">
          <cell r="E1903">
            <v>145581666</v>
          </cell>
          <cell r="H1903" t="str">
            <v>ML-VN1322503</v>
          </cell>
        </row>
        <row r="1904">
          <cell r="E1904">
            <v>145636043</v>
          </cell>
        </row>
        <row r="1905">
          <cell r="E1905">
            <v>145635950</v>
          </cell>
          <cell r="H1905" t="str">
            <v>ML-VN1322993</v>
          </cell>
        </row>
        <row r="1906">
          <cell r="E1906">
            <v>145633888</v>
          </cell>
        </row>
        <row r="1907">
          <cell r="E1907">
            <v>145581656</v>
          </cell>
          <cell r="H1907" t="str">
            <v>ML-VN1322967</v>
          </cell>
        </row>
        <row r="1908">
          <cell r="E1908">
            <v>145634109</v>
          </cell>
          <cell r="H1908" t="str">
            <v>ML-VN1322908</v>
          </cell>
        </row>
        <row r="1909">
          <cell r="E1909">
            <v>145640626</v>
          </cell>
          <cell r="H1909" t="str">
            <v>ML-VN1322971</v>
          </cell>
        </row>
        <row r="1910">
          <cell r="E1910">
            <v>145662872</v>
          </cell>
          <cell r="H1910" t="str">
            <v>ML-VN1322992</v>
          </cell>
        </row>
        <row r="1911">
          <cell r="E1911">
            <v>145662777</v>
          </cell>
          <cell r="H1911" t="str">
            <v>ML-VN1328112</v>
          </cell>
        </row>
        <row r="1912">
          <cell r="E1912">
            <v>145662909</v>
          </cell>
          <cell r="H1912" t="str">
            <v>ML-VN1328117</v>
          </cell>
        </row>
        <row r="1913">
          <cell r="E1913">
            <v>145717606</v>
          </cell>
        </row>
        <row r="1914">
          <cell r="E1914">
            <v>145717451</v>
          </cell>
          <cell r="H1914" t="str">
            <v>32706371</v>
          </cell>
        </row>
        <row r="1915">
          <cell r="E1915">
            <v>145720609</v>
          </cell>
          <cell r="H1915" t="str">
            <v>32706367</v>
          </cell>
        </row>
        <row r="1916">
          <cell r="E1916">
            <v>145622096</v>
          </cell>
          <cell r="H1916" t="str">
            <v>32706366</v>
          </cell>
        </row>
        <row r="1917">
          <cell r="E1917">
            <v>145622399</v>
          </cell>
          <cell r="H1917" t="str">
            <v>32706310</v>
          </cell>
        </row>
        <row r="1918">
          <cell r="E1918">
            <v>145720631</v>
          </cell>
          <cell r="H1918" t="str">
            <v>32706308</v>
          </cell>
        </row>
        <row r="1919">
          <cell r="E1919">
            <v>145665022</v>
          </cell>
          <cell r="H1919" t="str">
            <v>ML-VN1326659</v>
          </cell>
        </row>
        <row r="1920">
          <cell r="E1920">
            <v>145696195</v>
          </cell>
          <cell r="H1920" t="str">
            <v>ML-VN1326750</v>
          </cell>
        </row>
        <row r="1921">
          <cell r="E1921">
            <v>145696228</v>
          </cell>
        </row>
        <row r="1922">
          <cell r="E1922">
            <v>145696243</v>
          </cell>
        </row>
        <row r="1923">
          <cell r="E1923">
            <v>145696213</v>
          </cell>
          <cell r="H1923" t="str">
            <v>ML-VN1326678</v>
          </cell>
        </row>
        <row r="1924">
          <cell r="E1924">
            <v>145696289</v>
          </cell>
        </row>
        <row r="1925">
          <cell r="E1925">
            <v>145696304</v>
          </cell>
        </row>
        <row r="1926">
          <cell r="E1926">
            <v>145665104</v>
          </cell>
          <cell r="H1926" t="str">
            <v>ML-VN1327706</v>
          </cell>
        </row>
        <row r="1927">
          <cell r="E1927">
            <v>145665109</v>
          </cell>
        </row>
        <row r="1928">
          <cell r="E1928">
            <v>145696056</v>
          </cell>
          <cell r="H1928" t="str">
            <v>ML-VN1327746</v>
          </cell>
        </row>
        <row r="1929">
          <cell r="E1929">
            <v>145696072</v>
          </cell>
          <cell r="H1929" t="str">
            <v>ML-VN1327703</v>
          </cell>
        </row>
        <row r="1930">
          <cell r="E1930">
            <v>145695982</v>
          </cell>
          <cell r="H1930" t="str">
            <v>ML-VN1327709</v>
          </cell>
        </row>
        <row r="1931">
          <cell r="E1931">
            <v>145686952</v>
          </cell>
          <cell r="H1931" t="str">
            <v>ML-VN1327782</v>
          </cell>
        </row>
        <row r="1932">
          <cell r="E1932">
            <v>145687911</v>
          </cell>
        </row>
        <row r="1933">
          <cell r="E1933">
            <v>145633259</v>
          </cell>
          <cell r="H1933" t="str">
            <v>EMCXBE6394</v>
          </cell>
        </row>
        <row r="1934">
          <cell r="E1934">
            <v>145641647</v>
          </cell>
        </row>
        <row r="1935">
          <cell r="E1935">
            <v>145717447</v>
          </cell>
          <cell r="H1935" t="str">
            <v>32706365</v>
          </cell>
        </row>
        <row r="1936">
          <cell r="E1936">
            <v>145678646</v>
          </cell>
          <cell r="H1936" t="str">
            <v>ML-VN1326683</v>
          </cell>
        </row>
        <row r="1937">
          <cell r="E1937">
            <v>145700333</v>
          </cell>
        </row>
        <row r="1938">
          <cell r="E1938">
            <v>145690635</v>
          </cell>
        </row>
        <row r="1939">
          <cell r="E1939">
            <v>145696335</v>
          </cell>
          <cell r="H1939" t="str">
            <v>ML-VN1218030</v>
          </cell>
        </row>
        <row r="1940">
          <cell r="E1940">
            <v>145687130</v>
          </cell>
        </row>
        <row r="1941">
          <cell r="E1941">
            <v>145672715</v>
          </cell>
          <cell r="H1941" t="str">
            <v>ML-VN1326770</v>
          </cell>
        </row>
        <row r="1942">
          <cell r="E1942">
            <v>145665101</v>
          </cell>
          <cell r="H1942" t="str">
            <v>ML-VN1326689</v>
          </cell>
        </row>
        <row r="1943">
          <cell r="E1943">
            <v>145667588</v>
          </cell>
          <cell r="H1943" t="str">
            <v>VNSGN2601927</v>
          </cell>
        </row>
        <row r="1944">
          <cell r="E1944">
            <v>145736230</v>
          </cell>
          <cell r="H1944" t="str">
            <v>ML-VN1326699</v>
          </cell>
        </row>
        <row r="1945">
          <cell r="E1945">
            <v>145736261</v>
          </cell>
        </row>
        <row r="1946">
          <cell r="E1946">
            <v>145633164</v>
          </cell>
          <cell r="H1946" t="str">
            <v>VNSGN2601900</v>
          </cell>
        </row>
        <row r="1947">
          <cell r="E1947">
            <v>145664586</v>
          </cell>
        </row>
        <row r="1948">
          <cell r="E1948">
            <v>145463087</v>
          </cell>
        </row>
        <row r="1949">
          <cell r="E1949">
            <v>145558724</v>
          </cell>
        </row>
        <row r="1950">
          <cell r="E1950">
            <v>145656884</v>
          </cell>
          <cell r="H1950" t="str">
            <v>VNSGN2533192</v>
          </cell>
        </row>
        <row r="1951">
          <cell r="E1951">
            <v>145665440</v>
          </cell>
        </row>
        <row r="1952">
          <cell r="E1952">
            <v>145641583</v>
          </cell>
        </row>
        <row r="1953">
          <cell r="E1953">
            <v>145558382</v>
          </cell>
          <cell r="H1953" t="str">
            <v>VNSGN2545702</v>
          </cell>
        </row>
        <row r="1954">
          <cell r="E1954">
            <v>145558384</v>
          </cell>
        </row>
        <row r="1955">
          <cell r="E1955">
            <v>145707533</v>
          </cell>
          <cell r="H1955" t="str">
            <v>32706205</v>
          </cell>
        </row>
        <row r="1956">
          <cell r="E1956">
            <v>145368116</v>
          </cell>
          <cell r="H1956" t="str">
            <v>VNSGN2601943</v>
          </cell>
        </row>
        <row r="1957">
          <cell r="E1957">
            <v>145406569</v>
          </cell>
        </row>
        <row r="1958">
          <cell r="E1958">
            <v>145397106</v>
          </cell>
        </row>
        <row r="1959">
          <cell r="E1959">
            <v>145482407</v>
          </cell>
          <cell r="H1959" t="str">
            <v>VNSGN2545671</v>
          </cell>
        </row>
        <row r="1960">
          <cell r="E1960">
            <v>145525006</v>
          </cell>
        </row>
        <row r="1961">
          <cell r="E1961">
            <v>145347666</v>
          </cell>
        </row>
        <row r="1962">
          <cell r="E1962">
            <v>145353742</v>
          </cell>
          <cell r="H1962" t="str">
            <v>VNSGN2537489</v>
          </cell>
        </row>
        <row r="1963">
          <cell r="E1963">
            <v>145386967</v>
          </cell>
        </row>
        <row r="1964">
          <cell r="E1964">
            <v>145658359</v>
          </cell>
          <cell r="H1964" t="str">
            <v>VNSGN2533212</v>
          </cell>
        </row>
        <row r="1965">
          <cell r="E1965">
            <v>145658375</v>
          </cell>
        </row>
        <row r="1966">
          <cell r="E1966">
            <v>145368101</v>
          </cell>
        </row>
        <row r="1967">
          <cell r="E1967">
            <v>145560109</v>
          </cell>
          <cell r="H1967" t="str">
            <v>VNSGN2533234</v>
          </cell>
        </row>
        <row r="1968">
          <cell r="E1968">
            <v>145640040</v>
          </cell>
        </row>
        <row r="1969">
          <cell r="E1969">
            <v>145754191</v>
          </cell>
        </row>
        <row r="1970">
          <cell r="E1970">
            <v>145674176</v>
          </cell>
          <cell r="H1970" t="str">
            <v>VNSGN2536546</v>
          </cell>
        </row>
        <row r="1971">
          <cell r="E1971">
            <v>145674179</v>
          </cell>
        </row>
        <row r="1972">
          <cell r="E1972">
            <v>145674181</v>
          </cell>
          <cell r="H1972" t="str">
            <v>VNSGN2533244</v>
          </cell>
        </row>
        <row r="1973">
          <cell r="E1973">
            <v>145674182</v>
          </cell>
        </row>
        <row r="1974">
          <cell r="E1974">
            <v>145674185</v>
          </cell>
          <cell r="H1974" t="str">
            <v>VNSGN2535103</v>
          </cell>
        </row>
        <row r="1975">
          <cell r="E1975">
            <v>145674189</v>
          </cell>
        </row>
        <row r="1976">
          <cell r="E1976">
            <v>145674190</v>
          </cell>
          <cell r="H1976" t="str">
            <v>VNSGN2535110</v>
          </cell>
        </row>
        <row r="1977">
          <cell r="E1977">
            <v>145674193</v>
          </cell>
        </row>
        <row r="1978">
          <cell r="E1978">
            <v>145674194</v>
          </cell>
          <cell r="H1978" t="str">
            <v>VNSGN2605463</v>
          </cell>
        </row>
        <row r="1979">
          <cell r="E1979">
            <v>145674197</v>
          </cell>
        </row>
        <row r="1980">
          <cell r="E1980">
            <v>145674202</v>
          </cell>
          <cell r="H1980" t="str">
            <v>VNSGN2533248</v>
          </cell>
        </row>
        <row r="1981">
          <cell r="E1981">
            <v>145674205</v>
          </cell>
        </row>
        <row r="1982">
          <cell r="E1982">
            <v>145681229</v>
          </cell>
          <cell r="H1982" t="str">
            <v>VNSGN2605464</v>
          </cell>
        </row>
        <row r="1983">
          <cell r="E1983">
            <v>145560145</v>
          </cell>
        </row>
        <row r="1984">
          <cell r="E1984">
            <v>145717373</v>
          </cell>
          <cell r="H1984" t="str">
            <v>VNSGN2605483</v>
          </cell>
        </row>
        <row r="1985">
          <cell r="E1985">
            <v>145717380</v>
          </cell>
        </row>
        <row r="1986">
          <cell r="E1986">
            <v>145717384</v>
          </cell>
          <cell r="H1986" t="str">
            <v>VNSGN2533247</v>
          </cell>
        </row>
        <row r="1987">
          <cell r="E1987">
            <v>145717392</v>
          </cell>
        </row>
        <row r="1988">
          <cell r="E1988">
            <v>145717398</v>
          </cell>
        </row>
        <row r="1989">
          <cell r="E1989">
            <v>145717416</v>
          </cell>
          <cell r="H1989" t="str">
            <v>VNSGN2601947</v>
          </cell>
        </row>
        <row r="1990">
          <cell r="E1990">
            <v>145717419</v>
          </cell>
        </row>
        <row r="1991">
          <cell r="E1991">
            <v>145717436</v>
          </cell>
        </row>
        <row r="1992">
          <cell r="E1992">
            <v>145368077</v>
          </cell>
          <cell r="H1992" t="str">
            <v>VNSGN2533216</v>
          </cell>
        </row>
        <row r="1993">
          <cell r="E1993">
            <v>145386960</v>
          </cell>
          <cell r="H1993" t="str">
            <v>VNSGN2533201</v>
          </cell>
        </row>
        <row r="1994">
          <cell r="E1994">
            <v>145674215</v>
          </cell>
          <cell r="H1994" t="str">
            <v>VNSGN2533236</v>
          </cell>
        </row>
        <row r="1995">
          <cell r="E1995">
            <v>145674218</v>
          </cell>
          <cell r="H1995" t="str">
            <v>VNSGN2535273</v>
          </cell>
        </row>
        <row r="1996">
          <cell r="E1996">
            <v>145495542</v>
          </cell>
          <cell r="H1996" t="str">
            <v>FBI000046</v>
          </cell>
        </row>
        <row r="1997">
          <cell r="E1997">
            <v>145640723</v>
          </cell>
        </row>
        <row r="1998">
          <cell r="E1998">
            <v>145619037</v>
          </cell>
        </row>
        <row r="1999">
          <cell r="E1999">
            <v>145619030</v>
          </cell>
        </row>
        <row r="2000">
          <cell r="E2000">
            <v>145619020</v>
          </cell>
        </row>
        <row r="2001">
          <cell r="E2001">
            <v>145619058</v>
          </cell>
        </row>
        <row r="2002">
          <cell r="E2002">
            <v>145619050</v>
          </cell>
        </row>
        <row r="2003">
          <cell r="E2003">
            <v>145619026</v>
          </cell>
        </row>
        <row r="2004">
          <cell r="E2004">
            <v>145552365</v>
          </cell>
        </row>
        <row r="2005">
          <cell r="E2005">
            <v>145589745</v>
          </cell>
        </row>
        <row r="2006">
          <cell r="E2006">
            <v>145618706</v>
          </cell>
        </row>
        <row r="2007">
          <cell r="E2007">
            <v>145588185</v>
          </cell>
        </row>
        <row r="2008">
          <cell r="E2008">
            <v>145690821</v>
          </cell>
        </row>
        <row r="2009">
          <cell r="E2009">
            <v>145693184</v>
          </cell>
        </row>
        <row r="2010">
          <cell r="E2010">
            <v>145732354</v>
          </cell>
        </row>
        <row r="2011">
          <cell r="E2011">
            <v>145534429</v>
          </cell>
        </row>
        <row r="2013">
          <cell r="E2013">
            <v>145549672</v>
          </cell>
          <cell r="H2013" t="str">
            <v>NTL06035</v>
          </cell>
        </row>
        <row r="2014">
          <cell r="E2014">
            <v>145549676</v>
          </cell>
          <cell r="H2014" t="str">
            <v>NTL06036</v>
          </cell>
        </row>
        <row r="2015">
          <cell r="E2015">
            <v>145571556</v>
          </cell>
          <cell r="H2015" t="str">
            <v>250</v>
          </cell>
        </row>
        <row r="2016">
          <cell r="E2016">
            <v>145571634</v>
          </cell>
        </row>
        <row r="2017">
          <cell r="E2017">
            <v>145527176</v>
          </cell>
        </row>
        <row r="2018">
          <cell r="E2018">
            <v>145581180</v>
          </cell>
        </row>
        <row r="2019">
          <cell r="E2019">
            <v>145650569</v>
          </cell>
          <cell r="H2019" t="str">
            <v>ERV-00468</v>
          </cell>
        </row>
        <row r="2020">
          <cell r="E2020">
            <v>145650627</v>
          </cell>
        </row>
        <row r="2021">
          <cell r="E2021">
            <v>145660067</v>
          </cell>
          <cell r="H2021" t="str">
            <v>WHLT246264</v>
          </cell>
        </row>
        <row r="2022">
          <cell r="E2022">
            <v>145660158</v>
          </cell>
        </row>
        <row r="2023">
          <cell r="E2023">
            <v>145660198</v>
          </cell>
        </row>
        <row r="2024">
          <cell r="E2024">
            <v>145495678</v>
          </cell>
          <cell r="H2024" t="str">
            <v>158</v>
          </cell>
        </row>
        <row r="2025">
          <cell r="E2025">
            <v>145640785</v>
          </cell>
        </row>
        <row r="2026">
          <cell r="E2026">
            <v>145657557</v>
          </cell>
          <cell r="H2026" t="str">
            <v>EMCCYC7075</v>
          </cell>
        </row>
        <row r="2027">
          <cell r="E2027">
            <v>145706904</v>
          </cell>
        </row>
        <row r="2028">
          <cell r="E2028">
            <v>145657560</v>
          </cell>
          <cell r="H2028" t="str">
            <v>EMCCYC6075</v>
          </cell>
        </row>
        <row r="2029">
          <cell r="E2029">
            <v>145664564</v>
          </cell>
          <cell r="H2029" t="str">
            <v>EMCCYC6505</v>
          </cell>
        </row>
        <row r="2030">
          <cell r="E2030">
            <v>145664566</v>
          </cell>
          <cell r="H2030" t="str">
            <v>EMCCYC6665</v>
          </cell>
        </row>
        <row r="2031">
          <cell r="E2031">
            <v>145673410</v>
          </cell>
          <cell r="H2031" t="str">
            <v>ML-VN1321120</v>
          </cell>
        </row>
        <row r="2032">
          <cell r="E2032">
            <v>145532694</v>
          </cell>
          <cell r="H2032" t="str">
            <v>VNSGN2535134</v>
          </cell>
        </row>
        <row r="2033">
          <cell r="E2033">
            <v>145745342</v>
          </cell>
          <cell r="H2033" t="str">
            <v>VNSGN2545727</v>
          </cell>
        </row>
        <row r="2034">
          <cell r="E2034">
            <v>145580324</v>
          </cell>
        </row>
        <row r="2035">
          <cell r="E2035">
            <v>145674219</v>
          </cell>
          <cell r="H2035" t="str">
            <v>VNSGN2533204</v>
          </cell>
        </row>
        <row r="2036">
          <cell r="E2036">
            <v>145674221</v>
          </cell>
        </row>
        <row r="2037">
          <cell r="E2037">
            <v>145674223</v>
          </cell>
        </row>
        <row r="2038">
          <cell r="E2038">
            <v>145386963</v>
          </cell>
          <cell r="H2038" t="str">
            <v>VNSGN2533223</v>
          </cell>
        </row>
        <row r="2039">
          <cell r="E2039">
            <v>145524989</v>
          </cell>
          <cell r="H2039" t="str">
            <v>VNSGN2601871</v>
          </cell>
        </row>
        <row r="2040">
          <cell r="E2040">
            <v>145693302</v>
          </cell>
          <cell r="H2040" t="str">
            <v>VNSGN2533220</v>
          </cell>
        </row>
        <row r="2041">
          <cell r="E2041">
            <v>145693309</v>
          </cell>
          <cell r="H2041" t="str">
            <v>VNSGN2601933</v>
          </cell>
        </row>
        <row r="2042">
          <cell r="E2042">
            <v>145674224</v>
          </cell>
          <cell r="H2042" t="str">
            <v>VNSGN2533277</v>
          </cell>
        </row>
        <row r="2043">
          <cell r="E2043">
            <v>145560531</v>
          </cell>
          <cell r="H2043" t="str">
            <v>EMCCYC0785</v>
          </cell>
        </row>
        <row r="2044">
          <cell r="E2044">
            <v>145673427</v>
          </cell>
          <cell r="H2044" t="str">
            <v>EMCDBC1245</v>
          </cell>
        </row>
        <row r="2045">
          <cell r="E2045">
            <v>145571014</v>
          </cell>
          <cell r="H2045" t="str">
            <v>EMCCYB6605</v>
          </cell>
        </row>
        <row r="2046">
          <cell r="E2046">
            <v>145571048</v>
          </cell>
        </row>
        <row r="2047">
          <cell r="E2047">
            <v>145707546</v>
          </cell>
          <cell r="H2047" t="str">
            <v>EMCXBD3244</v>
          </cell>
        </row>
        <row r="2048">
          <cell r="E2048">
            <v>145691620</v>
          </cell>
        </row>
        <row r="2049">
          <cell r="E2049">
            <v>145707328</v>
          </cell>
        </row>
        <row r="2050">
          <cell r="E2050">
            <v>145707336</v>
          </cell>
        </row>
        <row r="2051">
          <cell r="E2051">
            <v>145707475</v>
          </cell>
        </row>
        <row r="2052">
          <cell r="E2052">
            <v>145707478</v>
          </cell>
          <cell r="H2052" t="str">
            <v>EMCXBD2654</v>
          </cell>
        </row>
        <row r="2053">
          <cell r="E2053">
            <v>145733436</v>
          </cell>
          <cell r="H2053" t="str">
            <v>EMCCYE7115</v>
          </cell>
        </row>
        <row r="2054">
          <cell r="E2054">
            <v>145665470</v>
          </cell>
          <cell r="H2054" t="str">
            <v>VNSGN2536533</v>
          </cell>
        </row>
        <row r="2055">
          <cell r="E2055">
            <v>145482427</v>
          </cell>
          <cell r="H2055" t="str">
            <v>EMCCYC2455</v>
          </cell>
        </row>
        <row r="2056">
          <cell r="E2056">
            <v>145560542</v>
          </cell>
          <cell r="H2056" t="str">
            <v>EMCXBD3164</v>
          </cell>
        </row>
        <row r="2057">
          <cell r="E2057">
            <v>145633853</v>
          </cell>
          <cell r="H2057" t="str">
            <v>EMCXBE4454</v>
          </cell>
        </row>
        <row r="2058">
          <cell r="E2058">
            <v>145633854</v>
          </cell>
          <cell r="H2058" t="str">
            <v>EMCXBD3644</v>
          </cell>
        </row>
        <row r="2059">
          <cell r="E2059">
            <v>145482428</v>
          </cell>
          <cell r="H2059" t="str">
            <v>EMCCYC2445</v>
          </cell>
        </row>
        <row r="2060">
          <cell r="E2060">
            <v>145633856</v>
          </cell>
          <cell r="H2060" t="str">
            <v>EMCXBD3874</v>
          </cell>
        </row>
        <row r="2061">
          <cell r="E2061">
            <v>145560095</v>
          </cell>
          <cell r="H2061" t="str">
            <v>EMCCYK7515</v>
          </cell>
        </row>
        <row r="2062">
          <cell r="E2062">
            <v>145754186</v>
          </cell>
          <cell r="H2062" t="str">
            <v>EMCXBD3764</v>
          </cell>
        </row>
        <row r="2063">
          <cell r="E2063">
            <v>145683130</v>
          </cell>
        </row>
        <row r="2064">
          <cell r="E2064">
            <v>145683134</v>
          </cell>
          <cell r="H2064" t="str">
            <v>EMCXBE3954</v>
          </cell>
        </row>
        <row r="2065">
          <cell r="E2065">
            <v>145560528</v>
          </cell>
          <cell r="H2065" t="str">
            <v>EMCCYC1405</v>
          </cell>
        </row>
        <row r="2066">
          <cell r="E2066">
            <v>145397227</v>
          </cell>
          <cell r="H2066" t="str">
            <v>EMCCYB7185</v>
          </cell>
        </row>
        <row r="2067">
          <cell r="E2067">
            <v>145552270</v>
          </cell>
          <cell r="H2067" t="str">
            <v>EMCCYB6165</v>
          </cell>
        </row>
        <row r="2068">
          <cell r="E2068">
            <v>145552275</v>
          </cell>
          <cell r="H2068" t="str">
            <v>EMCCYB6005</v>
          </cell>
        </row>
        <row r="2069">
          <cell r="E2069">
            <v>145552105</v>
          </cell>
          <cell r="H2069" t="str">
            <v>EMCCYB6225</v>
          </cell>
        </row>
        <row r="2070">
          <cell r="E2070">
            <v>145745527</v>
          </cell>
          <cell r="H2070" t="str">
            <v>VNSGN2601814</v>
          </cell>
        </row>
        <row r="2071">
          <cell r="E2071">
            <v>145745486</v>
          </cell>
        </row>
        <row r="2072">
          <cell r="E2072">
            <v>145673605</v>
          </cell>
        </row>
        <row r="2073">
          <cell r="E2073">
            <v>145656891</v>
          </cell>
          <cell r="H2073" t="str">
            <v>EMCCYB6965</v>
          </cell>
        </row>
        <row r="2074">
          <cell r="E2074">
            <v>145707483</v>
          </cell>
        </row>
        <row r="2075">
          <cell r="E2075">
            <v>145707549</v>
          </cell>
        </row>
        <row r="2076">
          <cell r="E2076">
            <v>145571188</v>
          </cell>
          <cell r="H2076" t="str">
            <v>ML-VN1322056</v>
          </cell>
        </row>
        <row r="2077">
          <cell r="E2077">
            <v>145599380</v>
          </cell>
          <cell r="H2077" t="str">
            <v>ML-VN1322131</v>
          </cell>
        </row>
        <row r="2078">
          <cell r="E2078">
            <v>145747666</v>
          </cell>
        </row>
        <row r="2079">
          <cell r="E2079">
            <v>145715414</v>
          </cell>
          <cell r="H2079" t="str">
            <v>VNSGN2601960</v>
          </cell>
        </row>
        <row r="2080">
          <cell r="E2080">
            <v>145700527</v>
          </cell>
          <cell r="H2080" t="str">
            <v>VNSGN2601951</v>
          </cell>
        </row>
        <row r="2081">
          <cell r="E2081">
            <v>145731167</v>
          </cell>
          <cell r="H2081" t="str">
            <v>VNSGN2536479</v>
          </cell>
        </row>
        <row r="2082">
          <cell r="E2082">
            <v>145715669</v>
          </cell>
          <cell r="H2082" t="str">
            <v>VNSGN2601982</v>
          </cell>
        </row>
        <row r="2083">
          <cell r="E2083">
            <v>145730561</v>
          </cell>
          <cell r="H2083" t="str">
            <v>VNSGN2601981</v>
          </cell>
        </row>
        <row r="2084">
          <cell r="E2084">
            <v>145762719</v>
          </cell>
          <cell r="H2084" t="str">
            <v>VNSGN2533243</v>
          </cell>
        </row>
        <row r="2085">
          <cell r="E2085">
            <v>145710070</v>
          </cell>
          <cell r="H2085" t="str">
            <v>VNSGN2605416</v>
          </cell>
        </row>
        <row r="2086">
          <cell r="E2086">
            <v>145693314</v>
          </cell>
          <cell r="H2086" t="str">
            <v>32710510</v>
          </cell>
        </row>
        <row r="2087">
          <cell r="E2087">
            <v>145515862</v>
          </cell>
          <cell r="H2087" t="str">
            <v>32710508</v>
          </cell>
        </row>
        <row r="2088">
          <cell r="E2088">
            <v>145533522</v>
          </cell>
        </row>
        <row r="2089">
          <cell r="E2089">
            <v>145482429</v>
          </cell>
        </row>
        <row r="2090">
          <cell r="E2090">
            <v>145558444</v>
          </cell>
          <cell r="H2090" t="str">
            <v>32710622</v>
          </cell>
        </row>
        <row r="2091">
          <cell r="E2091">
            <v>145558445</v>
          </cell>
        </row>
        <row r="2092">
          <cell r="E2092">
            <v>145558446</v>
          </cell>
          <cell r="H2092" t="str">
            <v>32713084</v>
          </cell>
        </row>
        <row r="2093">
          <cell r="E2093">
            <v>145558449</v>
          </cell>
        </row>
        <row r="2094">
          <cell r="E2094">
            <v>145541168</v>
          </cell>
        </row>
        <row r="2095">
          <cell r="E2095">
            <v>145560078</v>
          </cell>
          <cell r="H2095" t="str">
            <v>32713087</v>
          </cell>
        </row>
        <row r="2096">
          <cell r="E2096">
            <v>145558457</v>
          </cell>
        </row>
        <row r="2097">
          <cell r="E2097">
            <v>145648923</v>
          </cell>
          <cell r="H2097" t="str">
            <v>32713094</v>
          </cell>
        </row>
        <row r="2098">
          <cell r="E2098">
            <v>145648938</v>
          </cell>
        </row>
        <row r="2099">
          <cell r="E2099">
            <v>145558453</v>
          </cell>
        </row>
        <row r="2100">
          <cell r="E2100">
            <v>145633860</v>
          </cell>
          <cell r="H2100" t="str">
            <v>32713085</v>
          </cell>
        </row>
        <row r="2101">
          <cell r="E2101">
            <v>145633312</v>
          </cell>
        </row>
        <row r="2102">
          <cell r="E2102">
            <v>145633848</v>
          </cell>
          <cell r="H2102" t="str">
            <v>32710505</v>
          </cell>
        </row>
        <row r="2103">
          <cell r="E2103">
            <v>145656690</v>
          </cell>
        </row>
        <row r="2104">
          <cell r="E2104">
            <v>145693319</v>
          </cell>
          <cell r="H2104" t="str">
            <v>32712989</v>
          </cell>
        </row>
        <row r="2105">
          <cell r="E2105">
            <v>145681652</v>
          </cell>
        </row>
        <row r="2106">
          <cell r="E2106">
            <v>145681778</v>
          </cell>
          <cell r="H2106" t="str">
            <v>32712972</v>
          </cell>
        </row>
        <row r="2107">
          <cell r="E2107">
            <v>145683127</v>
          </cell>
        </row>
        <row r="2108">
          <cell r="E2108">
            <v>145560043</v>
          </cell>
          <cell r="H2108" t="str">
            <v>32710626</v>
          </cell>
        </row>
        <row r="2109">
          <cell r="E2109">
            <v>145560069</v>
          </cell>
          <cell r="H2109" t="str">
            <v>32706330</v>
          </cell>
        </row>
        <row r="2110">
          <cell r="E2110">
            <v>145648920</v>
          </cell>
          <cell r="H2110" t="str">
            <v>32710504</v>
          </cell>
        </row>
        <row r="2111">
          <cell r="E2111">
            <v>145633830</v>
          </cell>
          <cell r="H2111" t="str">
            <v>32712980</v>
          </cell>
        </row>
        <row r="2112">
          <cell r="E2112">
            <v>145633836</v>
          </cell>
          <cell r="H2112" t="str">
            <v>32712933</v>
          </cell>
        </row>
        <row r="2113">
          <cell r="E2113">
            <v>145633844</v>
          </cell>
          <cell r="H2113" t="str">
            <v>32712931</v>
          </cell>
        </row>
        <row r="2114">
          <cell r="E2114">
            <v>145633869</v>
          </cell>
          <cell r="H2114" t="str">
            <v>ML-VN1322137</v>
          </cell>
        </row>
        <row r="2115">
          <cell r="E2115">
            <v>145717403</v>
          </cell>
          <cell r="H2115" t="str">
            <v>ML-VN1218089</v>
          </cell>
        </row>
        <row r="2116">
          <cell r="E2116">
            <v>145717410</v>
          </cell>
          <cell r="H2116" t="str">
            <v>ML-VN1218063</v>
          </cell>
        </row>
        <row r="2117">
          <cell r="E2117">
            <v>145701949</v>
          </cell>
          <cell r="H2117" t="str">
            <v>32713096</v>
          </cell>
        </row>
        <row r="2118">
          <cell r="E2118">
            <v>145541126</v>
          </cell>
          <cell r="H2118" t="str">
            <v>EMCCYF2815</v>
          </cell>
        </row>
        <row r="2119">
          <cell r="E2119">
            <v>145707483</v>
          </cell>
          <cell r="H2119" t="str">
            <v>EMCXBD4464</v>
          </cell>
        </row>
        <row r="2120">
          <cell r="E2120">
            <v>145707549</v>
          </cell>
        </row>
        <row r="2121">
          <cell r="E2121">
            <v>145656891</v>
          </cell>
        </row>
        <row r="2122">
          <cell r="E2122">
            <v>145541111</v>
          </cell>
          <cell r="H2122" t="str">
            <v>32710807</v>
          </cell>
        </row>
        <row r="2123">
          <cell r="E2123">
            <v>145599372</v>
          </cell>
          <cell r="H2123" t="str">
            <v>ML-VN1322127</v>
          </cell>
        </row>
        <row r="2124">
          <cell r="E2124">
            <v>145541086</v>
          </cell>
          <cell r="H2124" t="str">
            <v>32710895</v>
          </cell>
        </row>
        <row r="2125">
          <cell r="E2125">
            <v>145516186</v>
          </cell>
          <cell r="H2125" t="str">
            <v>HLC3287903</v>
          </cell>
        </row>
        <row r="2126">
          <cell r="E2126">
            <v>145633872</v>
          </cell>
          <cell r="H2126" t="str">
            <v>ML-VN1322112</v>
          </cell>
        </row>
        <row r="2127">
          <cell r="E2127">
            <v>145665483</v>
          </cell>
          <cell r="H2127" t="str">
            <v>EMCCYF2905</v>
          </cell>
        </row>
        <row r="2128">
          <cell r="E2128">
            <v>145710079</v>
          </cell>
        </row>
        <row r="2129">
          <cell r="E2129">
            <v>145745559</v>
          </cell>
        </row>
        <row r="2130">
          <cell r="E2130">
            <v>145665507</v>
          </cell>
        </row>
        <row r="2131">
          <cell r="E2131">
            <v>145681774</v>
          </cell>
          <cell r="H2131" t="str">
            <v>ML-VN1218157</v>
          </cell>
        </row>
        <row r="2132">
          <cell r="E2132">
            <v>145681565</v>
          </cell>
          <cell r="H2132" t="str">
            <v>EMCCYF3215</v>
          </cell>
        </row>
        <row r="2133">
          <cell r="E2133">
            <v>145681570</v>
          </cell>
        </row>
        <row r="2134">
          <cell r="E2134">
            <v>145726031</v>
          </cell>
          <cell r="H2134" t="str">
            <v>EMCCYF3325</v>
          </cell>
        </row>
        <row r="2135">
          <cell r="E2135">
            <v>145726040</v>
          </cell>
        </row>
        <row r="2136">
          <cell r="E2136">
            <v>145665492</v>
          </cell>
          <cell r="H2136" t="str">
            <v>EMCCYC2415</v>
          </cell>
        </row>
        <row r="2137">
          <cell r="E2137">
            <v>145665504</v>
          </cell>
          <cell r="H2137" t="str">
            <v>EMCCYF2845</v>
          </cell>
        </row>
        <row r="2138">
          <cell r="E2138">
            <v>145718475</v>
          </cell>
          <cell r="H2138" t="str">
            <v>EMCCYF2885</v>
          </cell>
        </row>
        <row r="2139">
          <cell r="E2139">
            <v>145727253</v>
          </cell>
          <cell r="H2139" t="str">
            <v>VNSGN2607292</v>
          </cell>
        </row>
        <row r="2140">
          <cell r="E2140">
            <v>145726095</v>
          </cell>
          <cell r="H2140" t="str">
            <v>32710361</v>
          </cell>
        </row>
        <row r="2141">
          <cell r="E2141">
            <v>145578921</v>
          </cell>
          <cell r="H2141" t="str">
            <v>EMCXBA1814</v>
          </cell>
        </row>
        <row r="2142">
          <cell r="E2142">
            <v>145581164</v>
          </cell>
          <cell r="H2142" t="str">
            <v>ML-VN1326127</v>
          </cell>
        </row>
        <row r="2143">
          <cell r="E2143">
            <v>145687389</v>
          </cell>
          <cell r="H2143" t="str">
            <v>ML-VN1327632</v>
          </cell>
        </row>
        <row r="2144">
          <cell r="E2144">
            <v>145687396</v>
          </cell>
          <cell r="H2144" t="str">
            <v>ML-VN1327712</v>
          </cell>
        </row>
        <row r="2145">
          <cell r="E2145">
            <v>145799078</v>
          </cell>
        </row>
        <row r="2146">
          <cell r="E2146">
            <v>145687443</v>
          </cell>
          <cell r="H2146" t="str">
            <v>ML-VN1421149</v>
          </cell>
        </row>
        <row r="2147">
          <cell r="E2147">
            <v>145687168</v>
          </cell>
          <cell r="H2147" t="str">
            <v>ML-VN1327778</v>
          </cell>
        </row>
        <row r="2148">
          <cell r="E2148">
            <v>145687186</v>
          </cell>
          <cell r="H2148" t="str">
            <v>ML-VN1368188</v>
          </cell>
        </row>
        <row r="2149">
          <cell r="E2149">
            <v>145687208</v>
          </cell>
          <cell r="H2149" t="str">
            <v>ML-VN1368040</v>
          </cell>
        </row>
        <row r="2150">
          <cell r="E2150">
            <v>145684307</v>
          </cell>
          <cell r="H2150" t="str">
            <v>ML-VN1327681</v>
          </cell>
        </row>
        <row r="2151">
          <cell r="E2151">
            <v>145684317</v>
          </cell>
          <cell r="H2151" t="str">
            <v>ML-VN1327755</v>
          </cell>
        </row>
        <row r="2152">
          <cell r="E2152">
            <v>145686987</v>
          </cell>
          <cell r="H2152" t="str">
            <v>ML-VN1327751</v>
          </cell>
        </row>
        <row r="2153">
          <cell r="E2153">
            <v>145687928</v>
          </cell>
        </row>
        <row r="2154">
          <cell r="E2154">
            <v>145684341</v>
          </cell>
          <cell r="H2154" t="str">
            <v>ML-VN1327708</v>
          </cell>
        </row>
        <row r="2155">
          <cell r="E2155">
            <v>145715471</v>
          </cell>
        </row>
        <row r="2156">
          <cell r="E2156">
            <v>145672535</v>
          </cell>
          <cell r="H2156" t="str">
            <v>ML-VN1327779</v>
          </cell>
        </row>
        <row r="2157">
          <cell r="E2157">
            <v>145700282</v>
          </cell>
        </row>
        <row r="2158">
          <cell r="E2158">
            <v>145715402</v>
          </cell>
        </row>
        <row r="2159">
          <cell r="E2159">
            <v>145684282</v>
          </cell>
        </row>
        <row r="2160">
          <cell r="E2160">
            <v>145708010</v>
          </cell>
          <cell r="H2160" t="str">
            <v>ML-VN1326719</v>
          </cell>
        </row>
        <row r="2161">
          <cell r="E2161">
            <v>145684326</v>
          </cell>
        </row>
        <row r="2162">
          <cell r="E2162">
            <v>145708071</v>
          </cell>
          <cell r="H2162" t="str">
            <v>ML-VN1277273</v>
          </cell>
        </row>
        <row r="2163">
          <cell r="E2163">
            <v>145708078</v>
          </cell>
        </row>
        <row r="2164">
          <cell r="E2164">
            <v>145715422</v>
          </cell>
          <cell r="H2164" t="str">
            <v>ML-VN1326608</v>
          </cell>
        </row>
        <row r="2165">
          <cell r="E2165">
            <v>145715423</v>
          </cell>
          <cell r="H2165" t="str">
            <v>ML-VN1218139</v>
          </cell>
        </row>
        <row r="2166">
          <cell r="E2166">
            <v>145715424</v>
          </cell>
          <cell r="H2166" t="str">
            <v>ML-VN1350346</v>
          </cell>
        </row>
        <row r="2167">
          <cell r="E2167">
            <v>145700570</v>
          </cell>
          <cell r="H2167" t="str">
            <v>ML-VN1326671</v>
          </cell>
        </row>
        <row r="2168">
          <cell r="E2168">
            <v>145715408</v>
          </cell>
        </row>
        <row r="2169">
          <cell r="E2169">
            <v>145640652</v>
          </cell>
          <cell r="H2169" t="str">
            <v>ML-VN1277263</v>
          </cell>
        </row>
        <row r="2170">
          <cell r="E2170">
            <v>145684216</v>
          </cell>
        </row>
        <row r="2171">
          <cell r="E2171">
            <v>145716502</v>
          </cell>
          <cell r="H2171" t="str">
            <v>ML-VN1322180</v>
          </cell>
        </row>
        <row r="2172">
          <cell r="E2172">
            <v>145716503</v>
          </cell>
        </row>
        <row r="2173">
          <cell r="E2173">
            <v>145716504</v>
          </cell>
        </row>
        <row r="2174">
          <cell r="E2174">
            <v>145684202</v>
          </cell>
          <cell r="H2174" t="str">
            <v>ML-VN1277241</v>
          </cell>
        </row>
        <row r="2175">
          <cell r="E2175">
            <v>145730981</v>
          </cell>
        </row>
        <row r="2176">
          <cell r="E2176">
            <v>145715418</v>
          </cell>
          <cell r="H2176" t="str">
            <v>ML-VN1271180</v>
          </cell>
        </row>
        <row r="2177">
          <cell r="E2177">
            <v>145715419</v>
          </cell>
          <cell r="H2177" t="str">
            <v>ML-VN1218134</v>
          </cell>
        </row>
        <row r="2178">
          <cell r="E2178">
            <v>145715426</v>
          </cell>
          <cell r="H2178" t="str">
            <v>ML-VN1326154</v>
          </cell>
        </row>
        <row r="2179">
          <cell r="E2179">
            <v>145715429</v>
          </cell>
          <cell r="H2179" t="str">
            <v>ML-VN1271037</v>
          </cell>
        </row>
        <row r="2180">
          <cell r="E2180">
            <v>145715693</v>
          </cell>
          <cell r="H2180" t="str">
            <v>ML-VN1326123</v>
          </cell>
        </row>
        <row r="2181">
          <cell r="E2181">
            <v>145715666</v>
          </cell>
        </row>
        <row r="2182">
          <cell r="E2182">
            <v>145684584</v>
          </cell>
        </row>
        <row r="2183">
          <cell r="E2183">
            <v>145701439</v>
          </cell>
          <cell r="H2183" t="str">
            <v>ML-VN1271038</v>
          </cell>
        </row>
        <row r="2184">
          <cell r="E2184">
            <v>145649323</v>
          </cell>
          <cell r="H2184" t="str">
            <v>VN13602AS</v>
          </cell>
        </row>
        <row r="2185">
          <cell r="E2185">
            <v>145633198</v>
          </cell>
        </row>
        <row r="2186">
          <cell r="E2186">
            <v>145580610</v>
          </cell>
        </row>
        <row r="2187">
          <cell r="E2187">
            <v>145716461</v>
          </cell>
          <cell r="H2187" t="str">
            <v>00101</v>
          </cell>
        </row>
        <row r="2188">
          <cell r="E2188">
            <v>145701949</v>
          </cell>
          <cell r="H2188" t="str">
            <v>32710713</v>
          </cell>
        </row>
        <row r="2189">
          <cell r="E2189">
            <v>145681774</v>
          </cell>
          <cell r="H2189" t="str">
            <v>ML-VN1271100</v>
          </cell>
        </row>
        <row r="2190">
          <cell r="E2190">
            <v>145599372</v>
          </cell>
          <cell r="H2190" t="str">
            <v>ML-VN1271184</v>
          </cell>
        </row>
        <row r="2191">
          <cell r="E2191">
            <v>145396972</v>
          </cell>
          <cell r="H2191" t="str">
            <v>EMCXBD3944</v>
          </cell>
        </row>
        <row r="2192">
          <cell r="E2192">
            <v>145445103</v>
          </cell>
          <cell r="H2192" t="str">
            <v>EMCXBD3704</v>
          </cell>
        </row>
        <row r="2193">
          <cell r="E2193">
            <v>145633932</v>
          </cell>
          <cell r="H2193" t="str">
            <v>EMCXBA2394</v>
          </cell>
        </row>
        <row r="2194">
          <cell r="E2194">
            <v>145649325</v>
          </cell>
          <cell r="H2194" t="str">
            <v>EMCXBD4724</v>
          </cell>
        </row>
        <row r="2195">
          <cell r="E2195">
            <v>145367903</v>
          </cell>
        </row>
        <row r="2196">
          <cell r="E2196">
            <v>145633934</v>
          </cell>
          <cell r="H2196" t="str">
            <v>EMCXBD3024</v>
          </cell>
        </row>
        <row r="2197">
          <cell r="E2197">
            <v>145698663</v>
          </cell>
        </row>
        <row r="2198">
          <cell r="E2198">
            <v>145367846</v>
          </cell>
          <cell r="H2198" t="str">
            <v>EMCXBA0804</v>
          </cell>
        </row>
        <row r="2199">
          <cell r="E2199">
            <v>145367867</v>
          </cell>
          <cell r="H2199" t="str">
            <v>EMCXBD3974</v>
          </cell>
        </row>
        <row r="2200">
          <cell r="E2200">
            <v>145367876</v>
          </cell>
          <cell r="H2200" t="str">
            <v>EMCXBA0814</v>
          </cell>
        </row>
        <row r="2201">
          <cell r="E2201">
            <v>145367889</v>
          </cell>
          <cell r="H2201" t="str">
            <v>EMCXBA1364</v>
          </cell>
        </row>
        <row r="2202">
          <cell r="E2202">
            <v>145699836</v>
          </cell>
          <cell r="H2202" t="str">
            <v>VNSGN2607315</v>
          </cell>
        </row>
        <row r="2203">
          <cell r="E2203">
            <v>145745624</v>
          </cell>
          <cell r="H2203" t="str">
            <v>EMCXBB1944</v>
          </cell>
        </row>
        <row r="2204">
          <cell r="E2204">
            <v>145692474</v>
          </cell>
          <cell r="H2204" t="str">
            <v>EMCXBB1244</v>
          </cell>
        </row>
        <row r="2205">
          <cell r="E2205">
            <v>145692423</v>
          </cell>
        </row>
        <row r="2206">
          <cell r="E2206">
            <v>145731610</v>
          </cell>
          <cell r="H2206" t="str">
            <v>ML-VN1271102</v>
          </cell>
        </row>
        <row r="2207">
          <cell r="E2207">
            <v>145730955</v>
          </cell>
        </row>
        <row r="2208">
          <cell r="E2208">
            <v>145753962</v>
          </cell>
        </row>
        <row r="2209">
          <cell r="E2209">
            <v>145715434</v>
          </cell>
          <cell r="H2209" t="str">
            <v>ML-VN1271070</v>
          </cell>
        </row>
        <row r="2210">
          <cell r="E2210">
            <v>145715438</v>
          </cell>
          <cell r="H2210" t="str">
            <v>ML-VN1271108</v>
          </cell>
        </row>
        <row r="2211">
          <cell r="E2211">
            <v>145508083</v>
          </cell>
          <cell r="H2211" t="str">
            <v>EMCCYV9975</v>
          </cell>
        </row>
        <row r="2212">
          <cell r="E2212">
            <v>145524476</v>
          </cell>
        </row>
        <row r="2213">
          <cell r="E2213">
            <v>145551218</v>
          </cell>
        </row>
        <row r="2214">
          <cell r="E2214">
            <v>145367895</v>
          </cell>
          <cell r="H2214" t="str">
            <v>EMCCYV9705</v>
          </cell>
        </row>
        <row r="2215">
          <cell r="E2215">
            <v>145634292</v>
          </cell>
        </row>
        <row r="2216">
          <cell r="E2216">
            <v>145482265</v>
          </cell>
          <cell r="H2216" t="str">
            <v>EMCCYV8775</v>
          </cell>
        </row>
        <row r="2217">
          <cell r="E2217">
            <v>145664710</v>
          </cell>
        </row>
        <row r="2218">
          <cell r="E2218">
            <v>145681393</v>
          </cell>
          <cell r="H2218" t="str">
            <v>EMCXBA2354</v>
          </cell>
        </row>
        <row r="2219">
          <cell r="E2219">
            <v>145664709</v>
          </cell>
        </row>
        <row r="2220">
          <cell r="E2220">
            <v>145633196</v>
          </cell>
        </row>
        <row r="2221">
          <cell r="E2221">
            <v>145737626</v>
          </cell>
          <cell r="H2221" t="str">
            <v>ML-VN1271161</v>
          </cell>
        </row>
        <row r="2222">
          <cell r="E2222">
            <v>145737635</v>
          </cell>
          <cell r="H2222" t="str">
            <v>ML-VN1271126</v>
          </cell>
        </row>
        <row r="2223">
          <cell r="E2223">
            <v>145762843</v>
          </cell>
          <cell r="H2223" t="str">
            <v>ML-VN1271132</v>
          </cell>
        </row>
        <row r="2224">
          <cell r="E2224">
            <v>145762856</v>
          </cell>
          <cell r="H2224" t="str">
            <v>ML-VN1271137</v>
          </cell>
        </row>
        <row r="2225">
          <cell r="E2225">
            <v>145762870</v>
          </cell>
          <cell r="H2225" t="str">
            <v>ML-VN1271181</v>
          </cell>
        </row>
        <row r="2226">
          <cell r="E2226">
            <v>145673413</v>
          </cell>
          <cell r="H2226" t="str">
            <v>EMCCYV9575</v>
          </cell>
        </row>
        <row r="2227">
          <cell r="E2227">
            <v>145657264</v>
          </cell>
          <cell r="H2227" t="str">
            <v>EMCXBD3204</v>
          </cell>
        </row>
        <row r="2228">
          <cell r="E2228">
            <v>145633313</v>
          </cell>
        </row>
        <row r="2229">
          <cell r="E2229">
            <v>145706775</v>
          </cell>
          <cell r="H2229" t="str">
            <v>EMCXBD3124</v>
          </cell>
        </row>
        <row r="2230">
          <cell r="E2230">
            <v>145706777</v>
          </cell>
        </row>
        <row r="2231">
          <cell r="E2231">
            <v>145690270</v>
          </cell>
        </row>
        <row r="2232">
          <cell r="E2232">
            <v>145726213</v>
          </cell>
          <cell r="H2232" t="str">
            <v>EMCXBD4274</v>
          </cell>
        </row>
        <row r="2233">
          <cell r="E2233">
            <v>145726118</v>
          </cell>
        </row>
        <row r="2234">
          <cell r="E2234">
            <v>145735939</v>
          </cell>
          <cell r="H2234" t="str">
            <v>EMCXBD4354</v>
          </cell>
        </row>
        <row r="2235">
          <cell r="E2235">
            <v>145726235</v>
          </cell>
        </row>
        <row r="2236">
          <cell r="E2236">
            <v>145717213</v>
          </cell>
        </row>
        <row r="2237">
          <cell r="E2237">
            <v>145726233</v>
          </cell>
        </row>
        <row r="2238">
          <cell r="E2238">
            <v>145735126</v>
          </cell>
          <cell r="H2238" t="str">
            <v>ML-VN1322143</v>
          </cell>
        </row>
        <row r="2239">
          <cell r="E2239">
            <v>145742498</v>
          </cell>
        </row>
        <row r="2240">
          <cell r="E2240">
            <v>145781732</v>
          </cell>
          <cell r="H2240" t="str">
            <v>EMCXBD3374</v>
          </cell>
        </row>
        <row r="2241">
          <cell r="E2241">
            <v>145735148</v>
          </cell>
          <cell r="H2241" t="str">
            <v>ML-VN1271169</v>
          </cell>
        </row>
        <row r="2242">
          <cell r="E2242">
            <v>145445168</v>
          </cell>
          <cell r="H2242" t="str">
            <v>EMCXBD3984</v>
          </cell>
        </row>
        <row r="2243">
          <cell r="E2243">
            <v>145675624</v>
          </cell>
          <cell r="H2243" t="str">
            <v>ML-VN1329873</v>
          </cell>
        </row>
        <row r="2244">
          <cell r="E2244">
            <v>145746160</v>
          </cell>
        </row>
        <row r="2245">
          <cell r="E2245">
            <v>145732398</v>
          </cell>
        </row>
        <row r="2246">
          <cell r="E2246">
            <v>145727881</v>
          </cell>
          <cell r="H2246" t="str">
            <v>ML-VN1385385</v>
          </cell>
        </row>
        <row r="2247">
          <cell r="E2247">
            <v>145728088</v>
          </cell>
        </row>
        <row r="2248">
          <cell r="E2248">
            <v>145678482</v>
          </cell>
          <cell r="H2248" t="str">
            <v>ML-VN1329860</v>
          </cell>
        </row>
        <row r="2249">
          <cell r="E2249">
            <v>145690659</v>
          </cell>
          <cell r="H2249" t="str">
            <v>ML-VN1329932</v>
          </cell>
        </row>
        <row r="2250">
          <cell r="E2250">
            <v>145445174</v>
          </cell>
          <cell r="H2250" t="str">
            <v>EMCCYV8335</v>
          </cell>
        </row>
        <row r="2251">
          <cell r="E2251">
            <v>145657211</v>
          </cell>
          <cell r="H2251" t="str">
            <v>EMCXBB0044</v>
          </cell>
        </row>
        <row r="2252">
          <cell r="E2252">
            <v>145657213</v>
          </cell>
        </row>
        <row r="2253">
          <cell r="E2253">
            <v>145657208</v>
          </cell>
        </row>
        <row r="2254">
          <cell r="E2254">
            <v>145754088</v>
          </cell>
          <cell r="H2254" t="str">
            <v>EMCXBC2794</v>
          </cell>
        </row>
        <row r="2255">
          <cell r="E2255">
            <v>145754081</v>
          </cell>
        </row>
        <row r="2256">
          <cell r="E2256">
            <v>145633322</v>
          </cell>
          <cell r="H2256" t="str">
            <v>EMCCYT0025</v>
          </cell>
        </row>
        <row r="2257">
          <cell r="E2257">
            <v>145633350</v>
          </cell>
        </row>
        <row r="2258">
          <cell r="E2258">
            <v>145690267</v>
          </cell>
          <cell r="H2258" t="str">
            <v>EMCXBB0034</v>
          </cell>
        </row>
        <row r="2259">
          <cell r="E2259">
            <v>145650247</v>
          </cell>
        </row>
        <row r="2260">
          <cell r="E2260">
            <v>145633346</v>
          </cell>
        </row>
        <row r="2261">
          <cell r="E2261">
            <v>145633368</v>
          </cell>
        </row>
        <row r="2262">
          <cell r="E2262">
            <v>145664940</v>
          </cell>
          <cell r="H2262" t="str">
            <v>EMCXBB1044</v>
          </cell>
        </row>
        <row r="2263">
          <cell r="E2263">
            <v>145664934</v>
          </cell>
        </row>
        <row r="2264">
          <cell r="E2264">
            <v>145706750</v>
          </cell>
          <cell r="H2264" t="str">
            <v>EMCXBB0474</v>
          </cell>
        </row>
        <row r="2265">
          <cell r="E2265">
            <v>145707413</v>
          </cell>
        </row>
        <row r="2266">
          <cell r="E2266">
            <v>145717206</v>
          </cell>
          <cell r="H2266" t="str">
            <v>EMCXBD4404</v>
          </cell>
        </row>
        <row r="2267">
          <cell r="E2267">
            <v>145726223</v>
          </cell>
          <cell r="H2267" t="str">
            <v>EMCXBD4264</v>
          </cell>
        </row>
        <row r="2268">
          <cell r="E2268">
            <v>145717199</v>
          </cell>
          <cell r="H2268" t="str">
            <v>EMCXBA1584</v>
          </cell>
        </row>
        <row r="2269">
          <cell r="E2269">
            <v>145733416</v>
          </cell>
          <cell r="H2269" t="str">
            <v>HLC3318498</v>
          </cell>
        </row>
        <row r="2270">
          <cell r="E2270">
            <v>145762111</v>
          </cell>
          <cell r="H2270" t="str">
            <v>HLC3318537</v>
          </cell>
        </row>
        <row r="2271">
          <cell r="E2271">
            <v>145762115</v>
          </cell>
          <cell r="H2271" t="str">
            <v>HLC3306727</v>
          </cell>
        </row>
        <row r="2272">
          <cell r="E2272">
            <v>145524486</v>
          </cell>
          <cell r="H2272" t="str">
            <v>EMCCYT2445</v>
          </cell>
        </row>
        <row r="2273">
          <cell r="E2273">
            <v>145569735</v>
          </cell>
        </row>
        <row r="2274">
          <cell r="E2274">
            <v>145754076</v>
          </cell>
          <cell r="H2274" t="str">
            <v>EMCCYT1605</v>
          </cell>
        </row>
        <row r="2275">
          <cell r="E2275">
            <v>145754071</v>
          </cell>
        </row>
        <row r="2276">
          <cell r="E2276">
            <v>145569696</v>
          </cell>
          <cell r="H2276" t="str">
            <v>EMCXBD4394</v>
          </cell>
        </row>
        <row r="2277">
          <cell r="E2277">
            <v>145754106</v>
          </cell>
          <cell r="H2277" t="str">
            <v>EMCCYT0345</v>
          </cell>
        </row>
        <row r="2278">
          <cell r="E2278">
            <v>145754103</v>
          </cell>
        </row>
        <row r="2279">
          <cell r="E2279">
            <v>145754113</v>
          </cell>
          <cell r="H2279" t="str">
            <v>EMCCYT0385</v>
          </cell>
        </row>
        <row r="2280">
          <cell r="E2280">
            <v>145754110</v>
          </cell>
        </row>
        <row r="2281">
          <cell r="E2281">
            <v>145754121</v>
          </cell>
          <cell r="H2281" t="str">
            <v>EMCCYT1525</v>
          </cell>
        </row>
        <row r="2282">
          <cell r="E2282">
            <v>145754117</v>
          </cell>
        </row>
        <row r="2283">
          <cell r="E2283">
            <v>145754130</v>
          </cell>
          <cell r="H2283" t="str">
            <v>EMCCYT0525</v>
          </cell>
        </row>
        <row r="2284">
          <cell r="E2284">
            <v>145754125</v>
          </cell>
        </row>
        <row r="2285">
          <cell r="E2285">
            <v>145569712</v>
          </cell>
          <cell r="H2285" t="str">
            <v>EMCXBD4984</v>
          </cell>
        </row>
        <row r="2286">
          <cell r="E2286">
            <v>145754140</v>
          </cell>
          <cell r="H2286" t="str">
            <v>EMCXBC2664</v>
          </cell>
        </row>
        <row r="2287">
          <cell r="E2287">
            <v>145754138</v>
          </cell>
        </row>
        <row r="2288">
          <cell r="E2288">
            <v>145754145</v>
          </cell>
          <cell r="H2288" t="str">
            <v>EMCCYT1565</v>
          </cell>
        </row>
        <row r="2289">
          <cell r="E2289">
            <v>145754143</v>
          </cell>
        </row>
        <row r="2290">
          <cell r="E2290">
            <v>145754153</v>
          </cell>
          <cell r="H2290" t="str">
            <v>EMCCYT0305</v>
          </cell>
        </row>
        <row r="2291">
          <cell r="E2291">
            <v>145754149</v>
          </cell>
        </row>
        <row r="2292">
          <cell r="E2292">
            <v>145754162</v>
          </cell>
          <cell r="H2292" t="str">
            <v>EMCXBB0444</v>
          </cell>
        </row>
        <row r="2293">
          <cell r="E2293">
            <v>145754156</v>
          </cell>
        </row>
        <row r="2294">
          <cell r="E2294">
            <v>145754177</v>
          </cell>
          <cell r="H2294" t="str">
            <v>EMCCYT1535</v>
          </cell>
        </row>
        <row r="2295">
          <cell r="E2295">
            <v>145754169</v>
          </cell>
        </row>
        <row r="2296">
          <cell r="E2296">
            <v>145664931</v>
          </cell>
          <cell r="H2296" t="str">
            <v>EMCXBD4874</v>
          </cell>
        </row>
        <row r="2297">
          <cell r="E2297">
            <v>145754194</v>
          </cell>
          <cell r="H2297" t="str">
            <v>EMCCYT1555</v>
          </cell>
        </row>
        <row r="2298">
          <cell r="E2298">
            <v>145754182</v>
          </cell>
        </row>
        <row r="2299">
          <cell r="E2299">
            <v>145754093</v>
          </cell>
          <cell r="H2299" t="str">
            <v>EMCXBC3384</v>
          </cell>
        </row>
        <row r="2300">
          <cell r="E2300">
            <v>145754132</v>
          </cell>
          <cell r="H2300" t="str">
            <v>EMCXBB0404</v>
          </cell>
        </row>
        <row r="2301">
          <cell r="E2301">
            <v>145633364</v>
          </cell>
          <cell r="H2301" t="str">
            <v>EMCXBD4834</v>
          </cell>
        </row>
        <row r="2302">
          <cell r="E2302">
            <v>145754136</v>
          </cell>
          <cell r="H2302" t="str">
            <v>EMCXBB1014</v>
          </cell>
        </row>
        <row r="2303">
          <cell r="E2303">
            <v>145569635</v>
          </cell>
          <cell r="H2303" t="str">
            <v>EMCCYT0565</v>
          </cell>
        </row>
        <row r="2304">
          <cell r="E2304">
            <v>145633316</v>
          </cell>
          <cell r="H2304" t="str">
            <v>EMCXBB1144</v>
          </cell>
        </row>
        <row r="2305">
          <cell r="E2305">
            <v>145681459</v>
          </cell>
          <cell r="H2305" t="str">
            <v>VN23629AP</v>
          </cell>
        </row>
        <row r="2306">
          <cell r="E2306">
            <v>145706730</v>
          </cell>
        </row>
        <row r="2307">
          <cell r="E2307">
            <v>145726160</v>
          </cell>
          <cell r="H2307" t="str">
            <v>VN24103AS</v>
          </cell>
        </row>
        <row r="2308">
          <cell r="E2308">
            <v>145706733</v>
          </cell>
        </row>
        <row r="2309">
          <cell r="E2309">
            <v>145445116</v>
          </cell>
        </row>
        <row r="2310">
          <cell r="E2310">
            <v>145781695</v>
          </cell>
          <cell r="H2310" t="str">
            <v>VN23506AP</v>
          </cell>
        </row>
        <row r="2311">
          <cell r="E2311">
            <v>145743165</v>
          </cell>
          <cell r="H2311" t="str">
            <v>EMCCYF3955</v>
          </cell>
        </row>
        <row r="2312">
          <cell r="E2312">
            <v>145665160</v>
          </cell>
        </row>
        <row r="2313">
          <cell r="E2313">
            <v>145781709</v>
          </cell>
          <cell r="H2313" t="str">
            <v>EMCCYT0075</v>
          </cell>
        </row>
        <row r="2314">
          <cell r="E2314">
            <v>145781730</v>
          </cell>
        </row>
        <row r="2315">
          <cell r="E2315">
            <v>145508082</v>
          </cell>
        </row>
        <row r="2316">
          <cell r="E2316">
            <v>145735373</v>
          </cell>
          <cell r="H2316" t="str">
            <v>EMCCYC1485</v>
          </cell>
        </row>
        <row r="2317">
          <cell r="E2317">
            <v>145781681</v>
          </cell>
          <cell r="H2317" t="str">
            <v>EMCCYT0065</v>
          </cell>
        </row>
        <row r="2318">
          <cell r="E2318">
            <v>145726139</v>
          </cell>
          <cell r="H2318" t="str">
            <v>EMCCYF3445</v>
          </cell>
        </row>
        <row r="2319">
          <cell r="E2319">
            <v>145736565</v>
          </cell>
        </row>
        <row r="2320">
          <cell r="E2320">
            <v>145781702</v>
          </cell>
          <cell r="H2320" t="str">
            <v>EMCCYV9435</v>
          </cell>
        </row>
        <row r="2321">
          <cell r="E2321">
            <v>145781716</v>
          </cell>
          <cell r="H2321" t="str">
            <v>EMCCYV9415</v>
          </cell>
        </row>
        <row r="2322">
          <cell r="E2322">
            <v>145781723</v>
          </cell>
          <cell r="H2322" t="str">
            <v>EMCXBA0644</v>
          </cell>
        </row>
        <row r="2323">
          <cell r="E2323">
            <v>145508079</v>
          </cell>
          <cell r="H2323" t="str">
            <v>EMCXBD3934</v>
          </cell>
        </row>
        <row r="2324">
          <cell r="E2324">
            <v>145657541</v>
          </cell>
          <cell r="H2324" t="str">
            <v>EMCCYB5315</v>
          </cell>
        </row>
        <row r="2325">
          <cell r="E2325">
            <v>145681561</v>
          </cell>
          <cell r="H2325" t="str">
            <v>EMCCYF4955</v>
          </cell>
        </row>
        <row r="2326">
          <cell r="E2326">
            <v>145727256</v>
          </cell>
        </row>
        <row r="2327">
          <cell r="E2327">
            <v>145791585</v>
          </cell>
          <cell r="H2327" t="str">
            <v>VNSGN2607232</v>
          </cell>
        </row>
        <row r="2328">
          <cell r="E2328">
            <v>145673423</v>
          </cell>
          <cell r="H2328" t="str">
            <v>EMCCYT1005</v>
          </cell>
        </row>
        <row r="2329">
          <cell r="E2329">
            <v>145692051</v>
          </cell>
        </row>
        <row r="2330">
          <cell r="E2330">
            <v>145735367</v>
          </cell>
          <cell r="H2330" t="str">
            <v>EMCCYT1905</v>
          </cell>
        </row>
        <row r="2331">
          <cell r="E2331">
            <v>145735363</v>
          </cell>
        </row>
        <row r="2332">
          <cell r="E2332">
            <v>145781668</v>
          </cell>
          <cell r="H2332" t="str">
            <v>EMCCYT1195</v>
          </cell>
        </row>
        <row r="2333">
          <cell r="E2333">
            <v>145716820</v>
          </cell>
          <cell r="H2333" t="str">
            <v>EMCCYF3665</v>
          </cell>
        </row>
        <row r="2334">
          <cell r="E2334">
            <v>145781672</v>
          </cell>
          <cell r="H2334" t="str">
            <v>EMCCYT0755</v>
          </cell>
        </row>
        <row r="2335">
          <cell r="E2335">
            <v>145781674</v>
          </cell>
          <cell r="H2335" t="str">
            <v>EMCCYT0775</v>
          </cell>
        </row>
        <row r="2336">
          <cell r="E2336">
            <v>145508075</v>
          </cell>
          <cell r="H2336" t="str">
            <v>EMCCYT1265</v>
          </cell>
        </row>
        <row r="2337">
          <cell r="E2337">
            <v>145762116</v>
          </cell>
          <cell r="H2337" t="str">
            <v>HLC3288503</v>
          </cell>
        </row>
        <row r="2338">
          <cell r="E2338">
            <v>145762117</v>
          </cell>
        </row>
        <row r="2339">
          <cell r="E2339">
            <v>145659295</v>
          </cell>
          <cell r="H2339" t="str">
            <v>EMCCYF4425</v>
          </cell>
        </row>
        <row r="2340">
          <cell r="E2340">
            <v>145781711</v>
          </cell>
          <cell r="H2340" t="str">
            <v>EMCCYT1145</v>
          </cell>
        </row>
        <row r="2341">
          <cell r="E2341">
            <v>145699834</v>
          </cell>
          <cell r="H2341" t="str">
            <v>EMCCYU5335</v>
          </cell>
        </row>
        <row r="2342">
          <cell r="E2342">
            <v>145699832</v>
          </cell>
          <cell r="H2342" t="str">
            <v>EMCCYT9435</v>
          </cell>
        </row>
        <row r="2343">
          <cell r="E2343">
            <v>145781707</v>
          </cell>
          <cell r="H2343" t="str">
            <v>EMCCYT8955</v>
          </cell>
        </row>
        <row r="2344">
          <cell r="E2344">
            <v>145560154</v>
          </cell>
          <cell r="H2344" t="str">
            <v>32710801</v>
          </cell>
        </row>
        <row r="2345">
          <cell r="E2345">
            <v>145754100</v>
          </cell>
          <cell r="H2345" t="str">
            <v>32710370</v>
          </cell>
        </row>
        <row r="2346">
          <cell r="E2346">
            <v>145754064</v>
          </cell>
        </row>
        <row r="2347">
          <cell r="E2347">
            <v>145560157</v>
          </cell>
          <cell r="H2347" t="str">
            <v>32710315</v>
          </cell>
        </row>
        <row r="2348">
          <cell r="E2348">
            <v>145648933</v>
          </cell>
          <cell r="H2348" t="str">
            <v>32710335</v>
          </cell>
        </row>
        <row r="2349">
          <cell r="E2349">
            <v>145699310</v>
          </cell>
          <cell r="H2349" t="str">
            <v>32710377</v>
          </cell>
        </row>
        <row r="2350">
          <cell r="E2350">
            <v>145699313</v>
          </cell>
          <cell r="H2350" t="str">
            <v>32710487</v>
          </cell>
        </row>
        <row r="2351">
          <cell r="E2351">
            <v>145656692</v>
          </cell>
          <cell r="H2351" t="str">
            <v>32706951</v>
          </cell>
        </row>
        <row r="2352">
          <cell r="E2352">
            <v>145681638</v>
          </cell>
        </row>
        <row r="2353">
          <cell r="E2353">
            <v>145690195</v>
          </cell>
          <cell r="H2353" t="str">
            <v>32710439</v>
          </cell>
        </row>
        <row r="2354">
          <cell r="E2354">
            <v>145701952</v>
          </cell>
          <cell r="H2354" t="str">
            <v>32710411</v>
          </cell>
        </row>
        <row r="2355">
          <cell r="E2355">
            <v>145736551</v>
          </cell>
          <cell r="H2355" t="str">
            <v>VNSGN2535246</v>
          </cell>
        </row>
        <row r="2356">
          <cell r="E2356">
            <v>145673607</v>
          </cell>
        </row>
        <row r="2357">
          <cell r="E2357">
            <v>145667606</v>
          </cell>
          <cell r="H2357" t="str">
            <v>ML-VN1275023</v>
          </cell>
        </row>
        <row r="2358">
          <cell r="E2358">
            <v>145667609</v>
          </cell>
          <cell r="H2358" t="str">
            <v>ML-VN1281727</v>
          </cell>
        </row>
        <row r="2359">
          <cell r="E2359">
            <v>145560119</v>
          </cell>
          <cell r="H2359" t="str">
            <v>37210366</v>
          </cell>
        </row>
        <row r="2360">
          <cell r="E2360">
            <v>145726939</v>
          </cell>
          <cell r="H2360" t="str">
            <v>EMCCYT9365</v>
          </cell>
        </row>
        <row r="2361">
          <cell r="E2361">
            <v>145726141</v>
          </cell>
        </row>
        <row r="2362">
          <cell r="E2362">
            <v>145657546</v>
          </cell>
        </row>
        <row r="2363">
          <cell r="E2363">
            <v>145782339</v>
          </cell>
          <cell r="H2363" t="str">
            <v>EMCCYT8335</v>
          </cell>
        </row>
        <row r="2364">
          <cell r="E2364">
            <v>145744630</v>
          </cell>
        </row>
        <row r="2365">
          <cell r="E2365">
            <v>145735277</v>
          </cell>
          <cell r="H2365" t="str">
            <v>EMCCYT9895</v>
          </cell>
        </row>
        <row r="2366">
          <cell r="E2366">
            <v>145735283</v>
          </cell>
        </row>
        <row r="2367">
          <cell r="E2367">
            <v>145560103</v>
          </cell>
          <cell r="H2367" t="str">
            <v>32710738</v>
          </cell>
        </row>
        <row r="2368">
          <cell r="E2368">
            <v>145718649</v>
          </cell>
          <cell r="H2368" t="str">
            <v>EMCCYT8065</v>
          </cell>
        </row>
        <row r="2369">
          <cell r="E2369">
            <v>145735815</v>
          </cell>
        </row>
        <row r="2370">
          <cell r="E2370">
            <v>145763114</v>
          </cell>
          <cell r="H2370" t="str">
            <v>EMCCYT7625</v>
          </cell>
        </row>
        <row r="2371">
          <cell r="E2371">
            <v>145735268</v>
          </cell>
        </row>
        <row r="2372">
          <cell r="E2372">
            <v>145763115</v>
          </cell>
        </row>
        <row r="2373">
          <cell r="E2373">
            <v>145541094</v>
          </cell>
          <cell r="H2373" t="str">
            <v>EMCCWB2495</v>
          </cell>
        </row>
        <row r="2374">
          <cell r="E2374">
            <v>145633311</v>
          </cell>
          <cell r="H2374" t="str">
            <v>32710727</v>
          </cell>
        </row>
        <row r="2375">
          <cell r="E2375">
            <v>145735910</v>
          </cell>
          <cell r="H2375" t="str">
            <v>EMCCYT7665</v>
          </cell>
        </row>
        <row r="2376">
          <cell r="E2376">
            <v>145541104</v>
          </cell>
          <cell r="H2376" t="str">
            <v>EMCCWB1405</v>
          </cell>
        </row>
        <row r="2377">
          <cell r="E2377">
            <v>145735916</v>
          </cell>
          <cell r="H2377" t="str">
            <v>EMCCYT9305</v>
          </cell>
        </row>
        <row r="2378">
          <cell r="E2378">
            <v>145560135</v>
          </cell>
          <cell r="H2378" t="str">
            <v>31322253</v>
          </cell>
        </row>
        <row r="2379">
          <cell r="E2379">
            <v>145667143</v>
          </cell>
          <cell r="H2379" t="str">
            <v>ML-VN1326182</v>
          </cell>
        </row>
        <row r="2380">
          <cell r="E2380">
            <v>145731226</v>
          </cell>
          <cell r="H2380" t="str">
            <v>ML-VN1271122</v>
          </cell>
        </row>
        <row r="2381">
          <cell r="E2381">
            <v>145569722</v>
          </cell>
          <cell r="H2381" t="str">
            <v>ML-VN1271052</v>
          </cell>
        </row>
        <row r="2382">
          <cell r="E2382">
            <v>145706772</v>
          </cell>
          <cell r="H2382" t="str">
            <v>ML-VN1271199</v>
          </cell>
        </row>
        <row r="2383">
          <cell r="E2383">
            <v>145772355</v>
          </cell>
          <cell r="H2383" t="str">
            <v>ML-VN1271093</v>
          </cell>
        </row>
        <row r="2384">
          <cell r="E2384">
            <v>145772357</v>
          </cell>
          <cell r="H2384" t="str">
            <v>ML-VN1271187</v>
          </cell>
        </row>
        <row r="2385">
          <cell r="E2385">
            <v>145731249</v>
          </cell>
          <cell r="H2385" t="str">
            <v>ML-VN1271103</v>
          </cell>
        </row>
        <row r="2386">
          <cell r="E2386">
            <v>145772362</v>
          </cell>
          <cell r="H2386" t="str">
            <v>ML-VN1271195</v>
          </cell>
        </row>
        <row r="2387">
          <cell r="E2387">
            <v>145599385</v>
          </cell>
          <cell r="H2387" t="str">
            <v>ML-VN1271019</v>
          </cell>
        </row>
        <row r="2388">
          <cell r="E2388">
            <v>145648935</v>
          </cell>
          <cell r="H2388" t="str">
            <v>32710394</v>
          </cell>
        </row>
        <row r="2389">
          <cell r="E2389">
            <v>145560166</v>
          </cell>
        </row>
        <row r="2390">
          <cell r="E2390">
            <v>145657266</v>
          </cell>
          <cell r="H2390" t="str">
            <v>32710397</v>
          </cell>
        </row>
        <row r="2391">
          <cell r="E2391">
            <v>145656697</v>
          </cell>
        </row>
        <row r="2392">
          <cell r="E2392">
            <v>145731258</v>
          </cell>
          <cell r="H2392" t="str">
            <v>ML-VN1281640</v>
          </cell>
        </row>
        <row r="2393">
          <cell r="E2393">
            <v>145754055</v>
          </cell>
          <cell r="H2393" t="str">
            <v>32710486</v>
          </cell>
        </row>
        <row r="2394">
          <cell r="E2394">
            <v>145754057</v>
          </cell>
        </row>
        <row r="2395">
          <cell r="E2395">
            <v>145754062</v>
          </cell>
          <cell r="H2395" t="str">
            <v>32710490</v>
          </cell>
        </row>
        <row r="2396">
          <cell r="E2396">
            <v>145772352</v>
          </cell>
          <cell r="H2396" t="str">
            <v>ML-VN1277967</v>
          </cell>
        </row>
        <row r="2397">
          <cell r="E2397">
            <v>145772354</v>
          </cell>
        </row>
        <row r="2398">
          <cell r="E2398">
            <v>145633327</v>
          </cell>
          <cell r="H2398" t="str">
            <v xml:space="preserve"> </v>
          </cell>
        </row>
        <row r="2399">
          <cell r="E2399">
            <v>145633342</v>
          </cell>
          <cell r="H2399" t="str">
            <v xml:space="preserve"> </v>
          </cell>
        </row>
        <row r="2400">
          <cell r="E2400">
            <v>145633331</v>
          </cell>
          <cell r="H2400" t="str">
            <v>ML-VN1277987</v>
          </cell>
        </row>
        <row r="2401">
          <cell r="E2401">
            <v>145697125</v>
          </cell>
          <cell r="H2401" t="str">
            <v>ML-VN1281643</v>
          </cell>
        </row>
        <row r="2402">
          <cell r="E2402">
            <v>145772346</v>
          </cell>
          <cell r="H2402" t="str">
            <v xml:space="preserve"> </v>
          </cell>
        </row>
        <row r="2403">
          <cell r="E2403">
            <v>145739130</v>
          </cell>
          <cell r="H2403" t="str">
            <v xml:space="preserve"> </v>
          </cell>
        </row>
        <row r="2404">
          <cell r="E2404">
            <v>145763732</v>
          </cell>
          <cell r="H2404" t="str">
            <v xml:space="preserve"> </v>
          </cell>
        </row>
        <row r="2405">
          <cell r="E2405">
            <v>145763091</v>
          </cell>
          <cell r="H2405" t="str">
            <v>VNSGN2537342</v>
          </cell>
        </row>
        <row r="2406">
          <cell r="E2406">
            <v>145725928</v>
          </cell>
          <cell r="H2406" t="str">
            <v>EMCCYU6565</v>
          </cell>
        </row>
        <row r="2407">
          <cell r="E2407">
            <v>145725680</v>
          </cell>
        </row>
        <row r="2408">
          <cell r="E2408">
            <v>145745068</v>
          </cell>
        </row>
        <row r="2409">
          <cell r="E2409">
            <v>145744383</v>
          </cell>
        </row>
        <row r="2410">
          <cell r="E2410">
            <v>145695586</v>
          </cell>
        </row>
        <row r="2411">
          <cell r="E2411">
            <v>145816461</v>
          </cell>
          <cell r="H2411" t="str">
            <v xml:space="preserve"> </v>
          </cell>
        </row>
        <row r="2412">
          <cell r="E2412">
            <v>145826934</v>
          </cell>
          <cell r="H2412" t="str">
            <v xml:space="preserve"> </v>
          </cell>
        </row>
        <row r="2413">
          <cell r="E2413">
            <v>145569729</v>
          </cell>
          <cell r="H2413" t="str">
            <v>EMCCYV9145</v>
          </cell>
        </row>
        <row r="2414">
          <cell r="E2414">
            <v>145731537</v>
          </cell>
          <cell r="H2414" t="str">
            <v>ML-VN1329864</v>
          </cell>
        </row>
        <row r="2415">
          <cell r="E2415">
            <v>145672542</v>
          </cell>
        </row>
        <row r="2416">
          <cell r="E2416">
            <v>145659488</v>
          </cell>
          <cell r="H2416" t="str">
            <v>EMCCYT0715</v>
          </cell>
        </row>
        <row r="2417">
          <cell r="E2417">
            <v>145633340</v>
          </cell>
        </row>
        <row r="2418">
          <cell r="E2418">
            <v>145763749</v>
          </cell>
          <cell r="H2418" t="str">
            <v>EMCCYT7995</v>
          </cell>
        </row>
        <row r="2419">
          <cell r="E2419">
            <v>145781617</v>
          </cell>
        </row>
        <row r="2420">
          <cell r="E2420">
            <v>145482434</v>
          </cell>
        </row>
        <row r="2421">
          <cell r="E2421">
            <v>145834614</v>
          </cell>
        </row>
        <row r="2422">
          <cell r="E2422">
            <v>145659439</v>
          </cell>
        </row>
        <row r="2423">
          <cell r="E2423">
            <v>145706755</v>
          </cell>
          <cell r="H2423" t="str">
            <v>EMCXBB0244</v>
          </cell>
        </row>
        <row r="2424">
          <cell r="E2424">
            <v>145659354</v>
          </cell>
        </row>
        <row r="2425">
          <cell r="E2425">
            <v>145737422</v>
          </cell>
          <cell r="H2425" t="str">
            <v>VN00941AR</v>
          </cell>
        </row>
        <row r="2426">
          <cell r="E2426">
            <v>145762848</v>
          </cell>
          <cell r="H2426" t="str">
            <v>ML-VN1326191</v>
          </cell>
        </row>
        <row r="2427">
          <cell r="E2427">
            <v>145762920</v>
          </cell>
        </row>
        <row r="2428">
          <cell r="E2428">
            <v>145681808</v>
          </cell>
          <cell r="H2428" t="str">
            <v>EMCXBB0284</v>
          </cell>
        </row>
        <row r="2429">
          <cell r="E2429">
            <v>145706760</v>
          </cell>
        </row>
        <row r="2430">
          <cell r="E2430">
            <v>145665026</v>
          </cell>
          <cell r="H2430" t="str">
            <v>ML-VN1271190</v>
          </cell>
        </row>
        <row r="2431">
          <cell r="E2431">
            <v>145716538</v>
          </cell>
          <cell r="H2431" t="str">
            <v>ML-VN1271192</v>
          </cell>
        </row>
        <row r="2432">
          <cell r="E2432">
            <v>145762805</v>
          </cell>
          <cell r="H2432" t="str">
            <v>ML-VN1271179</v>
          </cell>
        </row>
        <row r="2433">
          <cell r="E2433">
            <v>145731361</v>
          </cell>
          <cell r="H2433" t="str">
            <v>ML-VN1281609</v>
          </cell>
        </row>
        <row r="2434">
          <cell r="E2434">
            <v>145737404</v>
          </cell>
          <cell r="H2434" t="str">
            <v>VN00821AR</v>
          </cell>
        </row>
        <row r="2435">
          <cell r="E2435">
            <v>145737412</v>
          </cell>
          <cell r="H2435" t="str">
            <v>VN47876AO</v>
          </cell>
        </row>
        <row r="2436">
          <cell r="E2436">
            <v>145762910</v>
          </cell>
          <cell r="H2436" t="str">
            <v>VN00862AR</v>
          </cell>
        </row>
        <row r="2437">
          <cell r="E2437">
            <v>145762932</v>
          </cell>
          <cell r="H2437" t="str">
            <v>VN00357AR</v>
          </cell>
        </row>
        <row r="2438">
          <cell r="E2438">
            <v>145778389</v>
          </cell>
          <cell r="H2438" t="str">
            <v>ML-VN1329870</v>
          </cell>
        </row>
        <row r="2439">
          <cell r="E2439">
            <v>145791600</v>
          </cell>
        </row>
        <row r="2440">
          <cell r="E2440">
            <v>145717304</v>
          </cell>
          <cell r="H2440" t="str">
            <v>EMCCYT1865</v>
          </cell>
        </row>
        <row r="2441">
          <cell r="E2441">
            <v>145681845</v>
          </cell>
          <cell r="H2441" t="str">
            <v>EMCXBB3704</v>
          </cell>
        </row>
        <row r="2442">
          <cell r="E2442">
            <v>145633332</v>
          </cell>
          <cell r="H2442" t="str">
            <v xml:space="preserve"> </v>
          </cell>
        </row>
        <row r="2443">
          <cell r="E2443">
            <v>145690256</v>
          </cell>
          <cell r="H2443" t="str">
            <v>EMCCYU5705</v>
          </cell>
        </row>
        <row r="2444">
          <cell r="E2444">
            <v>145726342</v>
          </cell>
          <cell r="H2444" t="str">
            <v xml:space="preserve"> </v>
          </cell>
        </row>
        <row r="2445">
          <cell r="E2445">
            <v>145726260</v>
          </cell>
          <cell r="H2445" t="str">
            <v xml:space="preserve"> </v>
          </cell>
        </row>
        <row r="2446">
          <cell r="E2446">
            <v>145762779</v>
          </cell>
          <cell r="H2446" t="str">
            <v>ML-VN1281702</v>
          </cell>
        </row>
        <row r="2447">
          <cell r="E2447">
            <v>145633335</v>
          </cell>
          <cell r="H2447" t="str">
            <v>EMCCYU6295</v>
          </cell>
        </row>
        <row r="2448">
          <cell r="E2448">
            <v>145633337</v>
          </cell>
          <cell r="H2448" t="str">
            <v>EMCCWWB0565</v>
          </cell>
        </row>
        <row r="2449">
          <cell r="E2449">
            <v>145659483</v>
          </cell>
          <cell r="H2449" t="str">
            <v>EMCCYT8495</v>
          </cell>
        </row>
        <row r="2450">
          <cell r="E2450">
            <v>145482430</v>
          </cell>
          <cell r="H2450" t="str">
            <v>EMCCYT7985</v>
          </cell>
        </row>
        <row r="2451">
          <cell r="E2451">
            <v>145659346</v>
          </cell>
          <cell r="H2451" t="str">
            <v>EMCCYT8145</v>
          </cell>
        </row>
        <row r="2452">
          <cell r="E2452">
            <v>145771771</v>
          </cell>
          <cell r="H2452" t="str">
            <v xml:space="preserve"> </v>
          </cell>
        </row>
        <row r="2453">
          <cell r="E2453">
            <v>145717306</v>
          </cell>
          <cell r="H2453" t="str">
            <v xml:space="preserve"> </v>
          </cell>
        </row>
        <row r="2454">
          <cell r="E2454">
            <v>145792724</v>
          </cell>
          <cell r="H2454" t="str">
            <v xml:space="preserve"> 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6462149-4A96-456E-BA9F-594A34C836C7}"/>
  <namedSheetView name="View2" id="{50A16535-C5E9-480B-BF81-02D145FF0AA9}"/>
  <namedSheetView name="View3" id="{5A0AFA12-2204-4F35-8947-9EF0713B84AE}"/>
  <namedSheetView name="View4" id="{6D69E865-31E5-4011-8432-5338EC7EE520}"/>
  <namedSheetView name="View5" id="{3830757A-E949-4E56-8C9A-FE24AB63A764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hu Ton Nu Quynh" id="{DD7EDD4C-4B5F-4867-8247-101AD7EDAAF7}" userId="S::n.ton@lns.maersk.com::60ab617b-a6e0-4dfb-a43d-6728e4985c1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18" dT="2026-03-05T09:53:18.80" personId="{DD7EDD4C-4B5F-4867-8247-101AD7EDAAF7}" id="{52716A05-8E0B-4DC6-A20D-40278ACF7B1D}">
    <text>return cont</text>
  </threadedComment>
  <threadedComment ref="AA2197" dT="2026-03-25T03:14:24.30" personId="{DD7EDD4C-4B5F-4867-8247-101AD7EDAAF7}" id="{89C910CC-7F25-48A2-8188-743090E53D95}">
    <text>Roll from MTT SENARI 032S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9A36-ED22-4AD8-933C-DA888AE4CB81}">
  <sheetPr codeName="Sheet3">
    <tabColor rgb="FF92D050"/>
  </sheetPr>
  <dimension ref="A1:DG3561"/>
  <sheetViews>
    <sheetView tabSelected="1" zoomScale="70" zoomScaleNormal="70" workbookViewId="0">
      <pane xSplit="6" ySplit="2" topLeftCell="AD256" activePane="bottomRight" state="frozen"/>
      <selection pane="topRight" activeCell="G1" sqref="G1"/>
      <selection pane="bottomLeft" activeCell="A3" sqref="A3"/>
      <selection pane="bottomRight" activeCell="AI260" sqref="AI260"/>
    </sheetView>
  </sheetViews>
  <sheetFormatPr defaultColWidth="9.42578125" defaultRowHeight="15" x14ac:dyDescent="0.25"/>
  <cols>
    <col min="1" max="1" width="8.42578125" style="22" customWidth="1"/>
    <col min="2" max="2" width="37" style="236" customWidth="1"/>
    <col min="3" max="3" width="21.42578125" style="506" bestFit="1" customWidth="1"/>
    <col min="4" max="4" width="12.85546875" style="236" customWidth="1"/>
    <col min="5" max="5" width="14.5703125" style="236" customWidth="1"/>
    <col min="6" max="6" width="12.42578125" style="380" customWidth="1"/>
    <col min="7" max="7" width="37.5703125" style="236" customWidth="1"/>
    <col min="8" max="8" width="13.5703125" style="236" customWidth="1"/>
    <col min="9" max="9" width="10" style="236" customWidth="1"/>
    <col min="10" max="10" width="27.42578125" style="22" customWidth="1"/>
    <col min="11" max="11" width="11.5703125" style="236" customWidth="1"/>
    <col min="12" max="12" width="11.5703125" style="380" customWidth="1"/>
    <col min="13" max="13" width="11.140625" style="236" customWidth="1"/>
    <col min="14" max="14" width="19.85546875" style="22" bestFit="1" customWidth="1"/>
    <col min="15" max="15" width="20.42578125" style="22" customWidth="1"/>
    <col min="16" max="16" width="12" style="22" customWidth="1"/>
    <col min="17" max="17" width="11.5703125" style="380" customWidth="1"/>
    <col min="18" max="18" width="12" style="380" customWidth="1"/>
    <col min="19" max="19" width="28.42578125" style="380" customWidth="1"/>
    <col min="20" max="20" width="23.42578125" style="380" customWidth="1"/>
    <col min="21" max="21" width="13" style="380" customWidth="1"/>
    <col min="22" max="22" width="11.5703125" style="380" customWidth="1"/>
    <col min="23" max="23" width="8.5703125" style="236" customWidth="1"/>
    <col min="24" max="24" width="11" style="236" customWidth="1"/>
    <col min="25" max="25" width="18.42578125" style="609" customWidth="1"/>
    <col min="26" max="26" width="9.42578125" style="22" customWidth="1"/>
    <col min="27" max="27" width="24.42578125" style="22" customWidth="1"/>
    <col min="28" max="28" width="12" style="22" customWidth="1"/>
    <col min="29" max="29" width="21" style="445" customWidth="1"/>
    <col min="30" max="30" width="14.42578125" style="380" customWidth="1"/>
    <col min="31" max="31" width="19.42578125" style="380" customWidth="1"/>
    <col min="32" max="32" width="16.5703125" style="380" customWidth="1"/>
    <col min="33" max="33" width="17" style="380" customWidth="1"/>
    <col min="34" max="34" width="16.5703125" style="380" customWidth="1"/>
    <col min="35" max="35" width="11.42578125" style="380" customWidth="1"/>
    <col min="36" max="36" width="14.28515625" style="380" customWidth="1"/>
    <col min="37" max="37" width="12.5703125" style="236" customWidth="1"/>
    <col min="38" max="38" width="11.42578125" style="380" customWidth="1"/>
    <col min="39" max="39" width="18.7109375" style="380" customWidth="1"/>
    <col min="40" max="40" width="17.5703125" style="380" customWidth="1"/>
    <col min="41" max="41" width="19" style="380" customWidth="1"/>
    <col min="42" max="43" width="15.5703125" style="380" customWidth="1"/>
    <col min="44" max="44" width="14.42578125" style="380" customWidth="1"/>
    <col min="45" max="45" width="14.5703125" style="380" customWidth="1"/>
    <col min="46" max="46" width="14.42578125" style="380" customWidth="1"/>
    <col min="47" max="47" width="8.5703125" style="380" bestFit="1" customWidth="1"/>
    <col min="48" max="48" width="10.42578125" style="22" customWidth="1"/>
    <col min="49" max="49" width="14.42578125" style="22" customWidth="1"/>
    <col min="50" max="50" width="15.5703125" style="22" customWidth="1"/>
    <col min="51" max="51" width="5" style="22" customWidth="1"/>
    <col min="52" max="52" width="23.5703125" style="383" customWidth="1"/>
    <col min="53" max="53" width="9" style="22" customWidth="1"/>
    <col min="54" max="54" width="12.5703125" style="22" customWidth="1"/>
    <col min="55" max="55" width="9.42578125" style="22" customWidth="1"/>
    <col min="56" max="56" width="21.42578125" style="22" customWidth="1"/>
    <col min="57" max="61" width="9.42578125" style="22" customWidth="1"/>
    <col min="62" max="62" width="8.42578125" style="22" customWidth="1"/>
    <col min="63" max="63" width="9.42578125" style="22" customWidth="1"/>
    <col min="64" max="64" width="15" style="22" customWidth="1"/>
    <col min="65" max="65" width="13.42578125" style="22" customWidth="1"/>
    <col min="66" max="66" width="8.42578125" style="22" customWidth="1"/>
    <col min="67" max="67" width="9.42578125" style="22" customWidth="1"/>
    <col min="68" max="68" width="8.5703125" style="22" customWidth="1"/>
    <col min="69" max="72" width="9.42578125" style="22" customWidth="1"/>
    <col min="73" max="73" width="13" style="829" customWidth="1"/>
    <col min="74" max="74" width="15.28515625" style="22" customWidth="1"/>
    <col min="75" max="76" width="9.42578125" style="22" customWidth="1"/>
    <col min="77" max="77" width="6.5703125" style="22" customWidth="1"/>
    <col min="78" max="78" width="9.42578125" style="22" customWidth="1"/>
    <col min="79" max="79" width="16.5703125" style="22" customWidth="1"/>
    <col min="80" max="80" width="9.5703125" style="22" bestFit="1" customWidth="1"/>
    <col min="81" max="83" width="9.42578125" style="22" bestFit="1" customWidth="1"/>
    <col min="84" max="84" width="16.85546875" style="22" bestFit="1" customWidth="1"/>
    <col min="85" max="85" width="14.5703125" style="22" bestFit="1" customWidth="1"/>
    <col min="86" max="86" width="16.85546875" style="22" bestFit="1" customWidth="1"/>
    <col min="87" max="87" width="12.85546875" style="22" bestFit="1" customWidth="1"/>
    <col min="88" max="89" width="9.42578125" style="22" bestFit="1" customWidth="1"/>
    <col min="90" max="90" width="19.42578125" style="22" bestFit="1" customWidth="1"/>
    <col min="91" max="91" width="9.42578125" style="22" bestFit="1" customWidth="1"/>
    <col min="92" max="16384" width="9.42578125" style="22"/>
  </cols>
  <sheetData>
    <row r="1" spans="1:92" ht="18" customHeight="1" thickBot="1" x14ac:dyDescent="0.3">
      <c r="A1" s="1"/>
      <c r="B1" s="2" t="s">
        <v>0</v>
      </c>
      <c r="C1" s="3"/>
      <c r="D1" s="4"/>
      <c r="E1" s="4"/>
      <c r="F1" s="5"/>
      <c r="G1" s="4"/>
      <c r="H1" s="4"/>
      <c r="I1" s="4"/>
      <c r="J1" s="6"/>
      <c r="K1" s="4"/>
      <c r="L1" s="5"/>
      <c r="M1" s="7"/>
      <c r="N1" s="8" t="s">
        <v>1</v>
      </c>
      <c r="O1" s="9"/>
      <c r="P1" s="9"/>
      <c r="Q1" s="10"/>
      <c r="R1" s="10"/>
      <c r="S1" s="10" t="s">
        <v>2</v>
      </c>
      <c r="T1" s="10"/>
      <c r="U1" s="10"/>
      <c r="V1" s="10"/>
      <c r="W1" s="11"/>
      <c r="X1" s="11"/>
      <c r="Y1" s="12"/>
      <c r="Z1" s="13"/>
      <c r="AA1" s="13"/>
      <c r="AB1" s="13"/>
      <c r="AC1" s="14"/>
      <c r="AD1" s="15"/>
      <c r="AE1" s="15" t="s">
        <v>3</v>
      </c>
      <c r="AF1" s="15"/>
      <c r="AG1" s="15"/>
      <c r="AH1" s="15"/>
      <c r="AI1" s="15"/>
      <c r="AJ1" s="16"/>
      <c r="AK1" s="17" t="s">
        <v>4</v>
      </c>
      <c r="AL1" s="18"/>
      <c r="AM1" s="15"/>
      <c r="AN1" s="19"/>
      <c r="AO1" s="20" t="s">
        <v>5</v>
      </c>
      <c r="AP1" s="21"/>
      <c r="AQ1" s="21"/>
      <c r="AR1" s="21"/>
      <c r="AS1" s="21"/>
      <c r="AT1" s="22"/>
      <c r="AU1" s="23"/>
      <c r="AV1" s="24" t="s">
        <v>6</v>
      </c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6"/>
      <c r="BL1" s="27" t="s">
        <v>7</v>
      </c>
      <c r="BM1" s="28"/>
      <c r="BN1" s="29" t="s">
        <v>8</v>
      </c>
      <c r="BO1" s="30"/>
      <c r="BP1" s="30"/>
      <c r="BQ1" s="30"/>
      <c r="BR1" s="30"/>
      <c r="BS1" s="30"/>
      <c r="BT1" s="31"/>
      <c r="BU1" s="32" t="s">
        <v>9</v>
      </c>
      <c r="BV1" s="33"/>
    </row>
    <row r="2" spans="1:92" ht="60" x14ac:dyDescent="0.25">
      <c r="A2" s="34" t="s">
        <v>10</v>
      </c>
      <c r="B2" s="35" t="s">
        <v>11</v>
      </c>
      <c r="C2" s="36" t="s">
        <v>12</v>
      </c>
      <c r="D2" s="37" t="s">
        <v>13</v>
      </c>
      <c r="E2" s="38" t="s">
        <v>14</v>
      </c>
      <c r="F2" s="39" t="s">
        <v>15</v>
      </c>
      <c r="G2" s="38" t="s">
        <v>16</v>
      </c>
      <c r="H2" s="38" t="s">
        <v>17</v>
      </c>
      <c r="I2" s="38" t="s">
        <v>18</v>
      </c>
      <c r="J2" s="40" t="s">
        <v>19</v>
      </c>
      <c r="K2" s="41" t="s">
        <v>20</v>
      </c>
      <c r="L2" s="42" t="s">
        <v>21</v>
      </c>
      <c r="M2" s="41" t="s">
        <v>22</v>
      </c>
      <c r="N2" s="43" t="s">
        <v>23</v>
      </c>
      <c r="O2" s="43" t="s">
        <v>24</v>
      </c>
      <c r="P2" s="43" t="s">
        <v>25</v>
      </c>
      <c r="Q2" s="44" t="s">
        <v>26</v>
      </c>
      <c r="R2" s="44" t="s">
        <v>27</v>
      </c>
      <c r="S2" s="44" t="s">
        <v>28</v>
      </c>
      <c r="T2" s="44" t="s">
        <v>29</v>
      </c>
      <c r="U2" s="44" t="s">
        <v>30</v>
      </c>
      <c r="V2" s="45" t="s">
        <v>31</v>
      </c>
      <c r="W2" s="46" t="s">
        <v>32</v>
      </c>
      <c r="X2" s="46" t="s">
        <v>33</v>
      </c>
      <c r="Y2" s="47" t="s">
        <v>34</v>
      </c>
      <c r="Z2" s="48" t="s">
        <v>35</v>
      </c>
      <c r="AA2" s="48" t="s">
        <v>36</v>
      </c>
      <c r="AB2" s="48" t="s">
        <v>37</v>
      </c>
      <c r="AC2" s="49" t="s">
        <v>38</v>
      </c>
      <c r="AD2" s="50" t="s">
        <v>39</v>
      </c>
      <c r="AE2" s="50" t="s">
        <v>40</v>
      </c>
      <c r="AF2" s="50" t="s">
        <v>41</v>
      </c>
      <c r="AG2" s="50" t="s">
        <v>42</v>
      </c>
      <c r="AH2" s="50" t="s">
        <v>43</v>
      </c>
      <c r="AI2" s="50" t="s">
        <v>44</v>
      </c>
      <c r="AJ2" s="51" t="s">
        <v>45</v>
      </c>
      <c r="AK2" s="52" t="s">
        <v>46</v>
      </c>
      <c r="AL2" s="53" t="s">
        <v>47</v>
      </c>
      <c r="AM2" s="50" t="s">
        <v>48</v>
      </c>
      <c r="AN2" s="54" t="s">
        <v>49</v>
      </c>
      <c r="AO2" s="55" t="s">
        <v>50</v>
      </c>
      <c r="AP2" s="56" t="s">
        <v>51</v>
      </c>
      <c r="AQ2" s="56" t="s">
        <v>52</v>
      </c>
      <c r="AR2" s="56" t="s">
        <v>53</v>
      </c>
      <c r="AS2" s="56" t="s">
        <v>54</v>
      </c>
      <c r="AT2" s="55" t="s">
        <v>55</v>
      </c>
      <c r="AU2" s="57" t="s">
        <v>56</v>
      </c>
      <c r="AV2" s="58" t="s">
        <v>57</v>
      </c>
      <c r="AW2" s="58" t="s">
        <v>58</v>
      </c>
      <c r="AX2" s="58" t="s">
        <v>59</v>
      </c>
      <c r="AY2" s="58" t="s">
        <v>60</v>
      </c>
      <c r="AZ2" s="59" t="s">
        <v>61</v>
      </c>
      <c r="BA2" s="58" t="s">
        <v>62</v>
      </c>
      <c r="BB2" s="58" t="s">
        <v>63</v>
      </c>
      <c r="BC2" s="58" t="s">
        <v>64</v>
      </c>
      <c r="BD2" s="58" t="s">
        <v>65</v>
      </c>
      <c r="BE2" s="58" t="s">
        <v>66</v>
      </c>
      <c r="BF2" s="58" t="s">
        <v>67</v>
      </c>
      <c r="BG2" s="58" t="s">
        <v>68</v>
      </c>
      <c r="BH2" s="58" t="s">
        <v>69</v>
      </c>
      <c r="BI2" s="58" t="s">
        <v>70</v>
      </c>
      <c r="BJ2" s="58" t="s">
        <v>71</v>
      </c>
      <c r="BK2" s="60" t="s">
        <v>72</v>
      </c>
      <c r="BL2" s="61" t="s">
        <v>73</v>
      </c>
      <c r="BM2" s="61" t="s">
        <v>74</v>
      </c>
      <c r="BN2" s="62" t="s">
        <v>75</v>
      </c>
      <c r="BO2" s="62" t="s">
        <v>76</v>
      </c>
      <c r="BP2" s="62" t="s">
        <v>77</v>
      </c>
      <c r="BQ2" s="62" t="s">
        <v>78</v>
      </c>
      <c r="BR2" s="62" t="s">
        <v>79</v>
      </c>
      <c r="BS2" s="62" t="s">
        <v>80</v>
      </c>
      <c r="BT2" s="62" t="s">
        <v>81</v>
      </c>
      <c r="BU2" s="63" t="s">
        <v>82</v>
      </c>
      <c r="BV2" s="61" t="s">
        <v>83</v>
      </c>
      <c r="BW2" s="64" t="s">
        <v>84</v>
      </c>
      <c r="BX2" s="64" t="s">
        <v>85</v>
      </c>
      <c r="BY2" s="64" t="s">
        <v>86</v>
      </c>
      <c r="BZ2" s="65" t="s">
        <v>87</v>
      </c>
      <c r="CA2" s="65" t="s">
        <v>88</v>
      </c>
      <c r="CB2" s="66" t="s">
        <v>89</v>
      </c>
      <c r="CC2" s="67" t="s">
        <v>90</v>
      </c>
      <c r="CD2" s="65" t="s">
        <v>91</v>
      </c>
      <c r="CE2" s="65" t="s">
        <v>92</v>
      </c>
      <c r="CF2" s="68" t="s">
        <v>93</v>
      </c>
      <c r="CG2" s="68" t="s">
        <v>94</v>
      </c>
      <c r="CH2" s="68" t="s">
        <v>95</v>
      </c>
      <c r="CI2" s="65" t="s">
        <v>96</v>
      </c>
      <c r="CJ2" s="65" t="s">
        <v>97</v>
      </c>
      <c r="CK2" s="65" t="s">
        <v>98</v>
      </c>
      <c r="CL2" s="65" t="s">
        <v>99</v>
      </c>
      <c r="CM2" s="22" t="s">
        <v>100</v>
      </c>
      <c r="CN2" s="22" t="s">
        <v>101</v>
      </c>
    </row>
    <row r="3" spans="1:92" ht="14.45" customHeight="1" x14ac:dyDescent="0.25">
      <c r="A3" s="69">
        <f t="shared" ref="A3:A66" si="0">ROW()-2</f>
        <v>1</v>
      </c>
      <c r="B3" s="70" t="s">
        <v>102</v>
      </c>
      <c r="C3" s="71">
        <v>263404333</v>
      </c>
      <c r="D3" s="72">
        <v>145113346</v>
      </c>
      <c r="E3" s="73"/>
      <c r="F3" s="74">
        <v>46029</v>
      </c>
      <c r="G3" s="75" t="s">
        <v>103</v>
      </c>
      <c r="H3" s="75" t="s">
        <v>104</v>
      </c>
      <c r="I3" s="75" t="s">
        <v>105</v>
      </c>
      <c r="J3" s="75" t="s">
        <v>106</v>
      </c>
      <c r="K3" s="75" t="s">
        <v>107</v>
      </c>
      <c r="L3" s="74">
        <v>46064</v>
      </c>
      <c r="M3" s="73">
        <v>40</v>
      </c>
      <c r="N3" s="75" t="s">
        <v>108</v>
      </c>
      <c r="O3" s="75" t="s">
        <v>109</v>
      </c>
      <c r="P3" s="75">
        <v>2830047328</v>
      </c>
      <c r="Q3" s="74">
        <v>46030</v>
      </c>
      <c r="R3" s="75">
        <v>1209374777</v>
      </c>
      <c r="S3" s="75">
        <v>224042400</v>
      </c>
      <c r="T3" s="74">
        <v>46030</v>
      </c>
      <c r="U3" s="76">
        <v>23239.326000000001</v>
      </c>
      <c r="V3" s="76">
        <v>22426.064999999999</v>
      </c>
      <c r="W3" s="75">
        <v>36</v>
      </c>
      <c r="X3" s="75">
        <v>0</v>
      </c>
      <c r="Y3" s="77">
        <v>263404333</v>
      </c>
      <c r="Z3" s="78" t="s">
        <v>110</v>
      </c>
      <c r="AA3" s="79" t="s">
        <v>111</v>
      </c>
      <c r="AB3" s="79" t="s">
        <v>112</v>
      </c>
      <c r="AC3" s="77">
        <v>263404333</v>
      </c>
      <c r="AD3" s="75" t="s">
        <v>113</v>
      </c>
      <c r="AE3" s="74">
        <v>46034</v>
      </c>
      <c r="AF3" s="80">
        <v>46763.333333333336</v>
      </c>
      <c r="AG3" s="80">
        <v>46762.333333333336</v>
      </c>
      <c r="AH3" s="80">
        <v>46763.25</v>
      </c>
      <c r="AI3" s="74">
        <v>46034</v>
      </c>
      <c r="AJ3" s="69"/>
      <c r="AK3" s="74">
        <v>46034</v>
      </c>
      <c r="AL3" s="74">
        <v>46052</v>
      </c>
      <c r="AM3" s="74">
        <v>46058</v>
      </c>
      <c r="AN3" s="74">
        <v>46058</v>
      </c>
      <c r="AO3" s="81">
        <f>IF(AH3&lt;AG3,IF(AH3=0,"",AH3-1),IF(AG3=0,"",AG3-1))</f>
        <v>46761.333333333336</v>
      </c>
      <c r="AP3" s="81">
        <f>IF(AH3&lt;AG3,IF(AH3=0,"",AH3),IF(AG3=0,"",AG3))</f>
        <v>46762.333333333336</v>
      </c>
      <c r="AQ3" s="81">
        <f>IF(AH3&lt;AG3,IF(AH3=0,"",AH3),IF(AG3=0,"",AG3))</f>
        <v>46762.333333333336</v>
      </c>
      <c r="AR3" s="81">
        <f>IF(AI3=0,"",IF(AI3&lt;AJ3,AJ3+1,AI3+1))</f>
        <v>46035</v>
      </c>
      <c r="AS3" s="81">
        <f>IF(AI3=0,"",IF(AE3=0,IF(AJ3=0,AI3+2,AJ3+2),AE3+2))</f>
        <v>46036</v>
      </c>
      <c r="AT3" s="81">
        <f>IF(AI3=0,"",IF(AI3&lt;AJ3,AJ3+1,AI3+1))</f>
        <v>46035</v>
      </c>
      <c r="AU3" s="82" t="s">
        <v>114</v>
      </c>
      <c r="AV3" s="74">
        <v>46030</v>
      </c>
      <c r="AW3" s="75" t="s">
        <v>115</v>
      </c>
      <c r="AX3" s="75" t="s">
        <v>116</v>
      </c>
      <c r="AY3" s="75">
        <v>905</v>
      </c>
      <c r="AZ3" s="83">
        <v>308130698760</v>
      </c>
      <c r="BA3" s="75" t="s">
        <v>117</v>
      </c>
      <c r="BB3" s="74">
        <v>46030</v>
      </c>
      <c r="BC3" s="75"/>
      <c r="BD3" s="75" t="s">
        <v>118</v>
      </c>
      <c r="BE3" s="74">
        <v>46035</v>
      </c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>
        <v>1</v>
      </c>
      <c r="BU3" s="84" t="s">
        <v>119</v>
      </c>
      <c r="BV3" s="74">
        <v>46034</v>
      </c>
      <c r="BW3" s="85"/>
      <c r="BX3" s="85"/>
      <c r="BY3" s="86" t="s">
        <v>120</v>
      </c>
      <c r="BZ3" s="87">
        <f>WEEKNUM(F3)</f>
        <v>2</v>
      </c>
      <c r="CB3" s="88">
        <f t="shared" ref="CB3:CB66" si="1">WEEKNUM(BV3,)</f>
        <v>3</v>
      </c>
      <c r="CC3" s="89"/>
      <c r="CE3" s="87">
        <f t="shared" ref="CE3:CE50" si="2">IF(AD3="Sea waybill", IF(AK3&lt;&gt;0, MONTH(AK3), IF(AJ3&gt;AI3, MONTH(AJ3), MONTH(AI3))),"")</f>
        <v>1</v>
      </c>
      <c r="CF3" s="90">
        <v>86325417</v>
      </c>
      <c r="CG3" s="90">
        <v>12324597</v>
      </c>
      <c r="CH3" s="91">
        <v>98650014</v>
      </c>
      <c r="CI3" s="91">
        <v>26619</v>
      </c>
      <c r="CJ3" s="87">
        <f t="shared" ref="CJ3:CJ66" si="3">MONTH(AV3)</f>
        <v>1</v>
      </c>
      <c r="CK3" s="87">
        <f t="shared" ref="CK3:CK66" si="4">WEEKNUM(AV3,2)</f>
        <v>2</v>
      </c>
      <c r="CL3" s="22" t="s">
        <v>121</v>
      </c>
      <c r="CM3" s="22" t="s">
        <v>122</v>
      </c>
    </row>
    <row r="4" spans="1:92" ht="14.45" customHeight="1" x14ac:dyDescent="0.25">
      <c r="A4" s="69">
        <f t="shared" si="0"/>
        <v>2</v>
      </c>
      <c r="B4" s="70" t="s">
        <v>102</v>
      </c>
      <c r="C4" s="71">
        <v>235600113236</v>
      </c>
      <c r="D4" s="92">
        <v>145358621</v>
      </c>
      <c r="E4" s="73">
        <v>5320007397</v>
      </c>
      <c r="F4" s="74">
        <v>46048</v>
      </c>
      <c r="G4" s="75" t="s">
        <v>123</v>
      </c>
      <c r="H4" s="75" t="s">
        <v>124</v>
      </c>
      <c r="I4" s="75" t="s">
        <v>105</v>
      </c>
      <c r="J4" s="75" t="s">
        <v>125</v>
      </c>
      <c r="K4" s="75" t="s">
        <v>107</v>
      </c>
      <c r="L4" s="74">
        <v>46076</v>
      </c>
      <c r="M4" s="73">
        <v>40</v>
      </c>
      <c r="N4" s="69" t="s">
        <v>126</v>
      </c>
      <c r="O4" s="93" t="s">
        <v>127</v>
      </c>
      <c r="P4" s="75">
        <v>2830048165</v>
      </c>
      <c r="Q4" s="74">
        <v>46050</v>
      </c>
      <c r="R4" s="75">
        <v>1209380639</v>
      </c>
      <c r="S4" s="75">
        <v>224126267</v>
      </c>
      <c r="T4" s="74">
        <v>46050</v>
      </c>
      <c r="U4" s="76">
        <v>13172.382</v>
      </c>
      <c r="V4" s="76">
        <v>12632.691999999999</v>
      </c>
      <c r="W4" s="75">
        <v>16</v>
      </c>
      <c r="X4" s="75">
        <v>8</v>
      </c>
      <c r="Y4" s="77">
        <v>235600113236</v>
      </c>
      <c r="Z4" s="94" t="s">
        <v>128</v>
      </c>
      <c r="AA4" s="75" t="s">
        <v>129</v>
      </c>
      <c r="AB4" s="75" t="s">
        <v>130</v>
      </c>
      <c r="AC4" s="77">
        <v>235600113236</v>
      </c>
      <c r="AD4" s="75" t="s">
        <v>113</v>
      </c>
      <c r="AE4" s="74">
        <v>46055</v>
      </c>
      <c r="AF4" s="80">
        <v>46053.125</v>
      </c>
      <c r="AG4" s="80">
        <v>46052.583333333336</v>
      </c>
      <c r="AH4" s="80">
        <v>46052.5</v>
      </c>
      <c r="AI4" s="74">
        <v>46054</v>
      </c>
      <c r="AJ4" s="75"/>
      <c r="AK4" s="74">
        <v>46054</v>
      </c>
      <c r="AL4" s="74">
        <v>46062</v>
      </c>
      <c r="AM4" s="74">
        <v>46068</v>
      </c>
      <c r="AN4" s="74">
        <v>46068</v>
      </c>
      <c r="AO4" s="95" t="s">
        <v>121</v>
      </c>
      <c r="AP4" s="95" t="s">
        <v>121</v>
      </c>
      <c r="AQ4" s="95" t="s">
        <v>121</v>
      </c>
      <c r="AR4" s="95" t="s">
        <v>121</v>
      </c>
      <c r="AS4" s="95" t="s">
        <v>121</v>
      </c>
      <c r="AT4" s="95" t="s">
        <v>121</v>
      </c>
      <c r="AU4" s="82" t="s">
        <v>131</v>
      </c>
      <c r="AV4" s="74">
        <v>46050</v>
      </c>
      <c r="AW4" s="75">
        <v>0</v>
      </c>
      <c r="AX4" s="75">
        <v>0</v>
      </c>
      <c r="AY4" s="75">
        <v>905</v>
      </c>
      <c r="AZ4" s="96">
        <v>0</v>
      </c>
      <c r="BA4" s="75">
        <v>0</v>
      </c>
      <c r="BB4" s="75" t="s">
        <v>132</v>
      </c>
      <c r="BC4" s="75"/>
      <c r="BD4" s="75" t="s">
        <v>133</v>
      </c>
      <c r="BE4" s="74">
        <v>46056</v>
      </c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>
        <v>1</v>
      </c>
      <c r="BU4" s="84" t="s">
        <v>134</v>
      </c>
      <c r="BV4" s="74">
        <v>46059</v>
      </c>
      <c r="BW4" s="85">
        <f>BV4-AK4</f>
        <v>5</v>
      </c>
      <c r="BX4" s="85">
        <f>BV4-AK4</f>
        <v>5</v>
      </c>
      <c r="BY4" s="86" t="s">
        <v>120</v>
      </c>
      <c r="BZ4" s="87">
        <f>WEEKNUM(F4)</f>
        <v>5</v>
      </c>
      <c r="CB4" s="88">
        <f t="shared" si="1"/>
        <v>6</v>
      </c>
      <c r="CC4" s="89"/>
      <c r="CE4" s="87">
        <f t="shared" si="2"/>
        <v>2</v>
      </c>
      <c r="CF4" s="90">
        <v>36568000</v>
      </c>
      <c r="CG4" s="90"/>
      <c r="CH4" s="90">
        <v>36568000</v>
      </c>
      <c r="CI4" s="22">
        <v>26120</v>
      </c>
      <c r="CJ4" s="87">
        <f t="shared" si="3"/>
        <v>1</v>
      </c>
      <c r="CK4" s="87">
        <f t="shared" si="4"/>
        <v>5</v>
      </c>
      <c r="CL4" s="22" t="s">
        <v>121</v>
      </c>
      <c r="CM4" s="22" t="s">
        <v>135</v>
      </c>
    </row>
    <row r="5" spans="1:92" ht="14.45" customHeight="1" x14ac:dyDescent="0.25">
      <c r="A5" s="69">
        <f t="shared" si="0"/>
        <v>3</v>
      </c>
      <c r="B5" s="70" t="s">
        <v>102</v>
      </c>
      <c r="C5" s="71">
        <v>235600113236</v>
      </c>
      <c r="D5" s="92">
        <v>145233299</v>
      </c>
      <c r="E5" s="73">
        <v>5320007397</v>
      </c>
      <c r="F5" s="74">
        <v>46048</v>
      </c>
      <c r="G5" s="75" t="s">
        <v>123</v>
      </c>
      <c r="H5" s="75" t="s">
        <v>124</v>
      </c>
      <c r="I5" s="75" t="s">
        <v>105</v>
      </c>
      <c r="J5" s="75" t="s">
        <v>125</v>
      </c>
      <c r="K5" s="75" t="s">
        <v>107</v>
      </c>
      <c r="L5" s="74">
        <v>46076</v>
      </c>
      <c r="M5" s="73">
        <v>0</v>
      </c>
      <c r="N5" s="69" t="s">
        <v>126</v>
      </c>
      <c r="O5" s="93" t="s">
        <v>127</v>
      </c>
      <c r="P5" s="75">
        <v>2830048164</v>
      </c>
      <c r="Q5" s="74">
        <v>46050</v>
      </c>
      <c r="R5" s="75">
        <v>1209380638</v>
      </c>
      <c r="S5" s="75">
        <v>224126265</v>
      </c>
      <c r="T5" s="74">
        <v>46050</v>
      </c>
      <c r="U5" s="76">
        <v>2552.5540000000001</v>
      </c>
      <c r="V5" s="76">
        <v>2447.1210000000001</v>
      </c>
      <c r="W5" s="75">
        <v>4</v>
      </c>
      <c r="X5" s="75">
        <v>2</v>
      </c>
      <c r="Y5" s="77">
        <v>235600113236</v>
      </c>
      <c r="Z5" s="94" t="s">
        <v>128</v>
      </c>
      <c r="AA5" s="75" t="s">
        <v>129</v>
      </c>
      <c r="AB5" s="75" t="s">
        <v>130</v>
      </c>
      <c r="AC5" s="77">
        <v>235600113236</v>
      </c>
      <c r="AD5" s="75" t="s">
        <v>113</v>
      </c>
      <c r="AE5" s="74">
        <v>46055</v>
      </c>
      <c r="AF5" s="80">
        <v>46053.125</v>
      </c>
      <c r="AG5" s="80">
        <v>46052.583333333336</v>
      </c>
      <c r="AH5" s="80">
        <v>46052.5</v>
      </c>
      <c r="AI5" s="74">
        <v>46054</v>
      </c>
      <c r="AJ5" s="75"/>
      <c r="AK5" s="74">
        <v>46054</v>
      </c>
      <c r="AL5" s="74">
        <v>46062</v>
      </c>
      <c r="AM5" s="74">
        <v>46068</v>
      </c>
      <c r="AN5" s="74">
        <v>46068</v>
      </c>
      <c r="AO5" s="95" t="s">
        <v>121</v>
      </c>
      <c r="AP5" s="95" t="s">
        <v>121</v>
      </c>
      <c r="AQ5" s="95" t="s">
        <v>121</v>
      </c>
      <c r="AR5" s="95" t="s">
        <v>121</v>
      </c>
      <c r="AS5" s="95" t="s">
        <v>121</v>
      </c>
      <c r="AT5" s="95" t="s">
        <v>121</v>
      </c>
      <c r="AU5" s="82" t="s">
        <v>131</v>
      </c>
      <c r="AV5" s="74">
        <v>46050</v>
      </c>
      <c r="AW5" s="75" t="s">
        <v>136</v>
      </c>
      <c r="AX5" s="75" t="s">
        <v>137</v>
      </c>
      <c r="AY5" s="75">
        <v>905</v>
      </c>
      <c r="AZ5" s="83">
        <v>308201915360</v>
      </c>
      <c r="BA5" s="75" t="s">
        <v>138</v>
      </c>
      <c r="BB5" s="74">
        <v>46050</v>
      </c>
      <c r="BC5" s="75"/>
      <c r="BD5" s="75" t="s">
        <v>133</v>
      </c>
      <c r="BE5" s="74">
        <v>46056</v>
      </c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>
        <v>0</v>
      </c>
      <c r="BU5" s="84" t="s">
        <v>134</v>
      </c>
      <c r="BV5" s="74">
        <v>46059</v>
      </c>
      <c r="BW5" s="85">
        <f>BV5-AK5</f>
        <v>5</v>
      </c>
      <c r="BX5" s="85">
        <f>BV5-AK5</f>
        <v>5</v>
      </c>
      <c r="BY5" s="86" t="s">
        <v>120</v>
      </c>
      <c r="BZ5" s="87">
        <f t="shared" ref="BZ5:BZ68" si="5">_xlfn.ISOWEEKNUM(F5)</f>
        <v>5</v>
      </c>
      <c r="CB5" s="88">
        <f t="shared" si="1"/>
        <v>6</v>
      </c>
      <c r="CC5" s="89"/>
      <c r="CE5" s="87">
        <f t="shared" si="2"/>
        <v>2</v>
      </c>
      <c r="CF5" s="90"/>
      <c r="CG5" s="90"/>
      <c r="CH5" s="90"/>
      <c r="CJ5" s="87">
        <f t="shared" si="3"/>
        <v>1</v>
      </c>
      <c r="CK5" s="87">
        <f t="shared" si="4"/>
        <v>5</v>
      </c>
      <c r="CL5" s="22" t="s">
        <v>121</v>
      </c>
      <c r="CM5" s="22" t="s">
        <v>135</v>
      </c>
    </row>
    <row r="6" spans="1:92" ht="14.45" customHeight="1" x14ac:dyDescent="0.25">
      <c r="A6" s="69">
        <f t="shared" si="0"/>
        <v>4</v>
      </c>
      <c r="B6" s="70" t="s">
        <v>102</v>
      </c>
      <c r="C6" s="71">
        <v>235600113236</v>
      </c>
      <c r="D6" s="92">
        <v>145377700</v>
      </c>
      <c r="E6" s="73">
        <v>5320007397</v>
      </c>
      <c r="F6" s="74">
        <v>46048</v>
      </c>
      <c r="G6" s="75" t="s">
        <v>123</v>
      </c>
      <c r="H6" s="75" t="s">
        <v>124</v>
      </c>
      <c r="I6" s="75" t="s">
        <v>105</v>
      </c>
      <c r="J6" s="75" t="s">
        <v>125</v>
      </c>
      <c r="K6" s="75" t="s">
        <v>107</v>
      </c>
      <c r="L6" s="74">
        <v>46076</v>
      </c>
      <c r="M6" s="73">
        <v>0</v>
      </c>
      <c r="N6" s="69" t="s">
        <v>126</v>
      </c>
      <c r="O6" s="93" t="s">
        <v>127</v>
      </c>
      <c r="P6" s="75">
        <v>2830048166</v>
      </c>
      <c r="Q6" s="74">
        <v>46050</v>
      </c>
      <c r="R6" s="75">
        <v>1209380640</v>
      </c>
      <c r="S6" s="75">
        <v>224126269</v>
      </c>
      <c r="T6" s="74">
        <v>46050</v>
      </c>
      <c r="U6" s="76">
        <v>2746.7860000000001</v>
      </c>
      <c r="V6" s="76">
        <v>2633.6329999999998</v>
      </c>
      <c r="W6" s="75">
        <v>4</v>
      </c>
      <c r="X6" s="75">
        <v>2</v>
      </c>
      <c r="Y6" s="77">
        <v>235600113236</v>
      </c>
      <c r="Z6" s="94" t="s">
        <v>128</v>
      </c>
      <c r="AA6" s="75" t="s">
        <v>129</v>
      </c>
      <c r="AB6" s="75" t="s">
        <v>130</v>
      </c>
      <c r="AC6" s="77">
        <v>235600113236</v>
      </c>
      <c r="AD6" s="75" t="s">
        <v>113</v>
      </c>
      <c r="AE6" s="74">
        <v>46055</v>
      </c>
      <c r="AF6" s="80">
        <v>46053.125</v>
      </c>
      <c r="AG6" s="80">
        <v>46052.583333333336</v>
      </c>
      <c r="AH6" s="80">
        <v>46052.5</v>
      </c>
      <c r="AI6" s="74">
        <v>46054</v>
      </c>
      <c r="AJ6" s="69"/>
      <c r="AK6" s="74">
        <v>46054</v>
      </c>
      <c r="AL6" s="74">
        <v>46062</v>
      </c>
      <c r="AM6" s="74">
        <v>46068</v>
      </c>
      <c r="AN6" s="74">
        <v>46068</v>
      </c>
      <c r="AO6" s="95" t="s">
        <v>121</v>
      </c>
      <c r="AP6" s="95" t="s">
        <v>121</v>
      </c>
      <c r="AQ6" s="95" t="s">
        <v>121</v>
      </c>
      <c r="AR6" s="95" t="s">
        <v>121</v>
      </c>
      <c r="AS6" s="95" t="s">
        <v>121</v>
      </c>
      <c r="AT6" s="95" t="s">
        <v>121</v>
      </c>
      <c r="AU6" s="82" t="s">
        <v>131</v>
      </c>
      <c r="AV6" s="74">
        <v>46050</v>
      </c>
      <c r="AW6" s="75">
        <v>0</v>
      </c>
      <c r="AX6" s="75">
        <v>0</v>
      </c>
      <c r="AY6" s="75"/>
      <c r="AZ6" s="83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>
        <v>0</v>
      </c>
      <c r="BU6" s="84" t="s">
        <v>134</v>
      </c>
      <c r="BV6" s="74">
        <v>46059</v>
      </c>
      <c r="BW6" s="85">
        <f>BV6-AK6</f>
        <v>5</v>
      </c>
      <c r="BX6" s="85">
        <f>BV6-AK6</f>
        <v>5</v>
      </c>
      <c r="BY6" s="86" t="s">
        <v>120</v>
      </c>
      <c r="BZ6" s="87">
        <f t="shared" si="5"/>
        <v>5</v>
      </c>
      <c r="CB6" s="88">
        <f t="shared" si="1"/>
        <v>6</v>
      </c>
      <c r="CC6" s="89"/>
      <c r="CE6" s="87">
        <f t="shared" si="2"/>
        <v>2</v>
      </c>
      <c r="CF6" s="90"/>
      <c r="CG6" s="90"/>
      <c r="CH6" s="90"/>
      <c r="CJ6" s="87">
        <f t="shared" si="3"/>
        <v>1</v>
      </c>
      <c r="CK6" s="87">
        <f t="shared" si="4"/>
        <v>5</v>
      </c>
      <c r="CL6" s="22" t="s">
        <v>121</v>
      </c>
      <c r="CM6" s="22" t="s">
        <v>135</v>
      </c>
    </row>
    <row r="7" spans="1:92" ht="14.45" customHeight="1" x14ac:dyDescent="0.25">
      <c r="A7" s="69">
        <f t="shared" si="0"/>
        <v>5</v>
      </c>
      <c r="B7" s="70" t="s">
        <v>102</v>
      </c>
      <c r="C7" s="97">
        <v>263645928</v>
      </c>
      <c r="D7" s="92">
        <v>145298056</v>
      </c>
      <c r="E7" s="73"/>
      <c r="F7" s="74">
        <v>46027</v>
      </c>
      <c r="G7" s="75" t="s">
        <v>139</v>
      </c>
      <c r="H7" s="75" t="s">
        <v>140</v>
      </c>
      <c r="I7" s="75" t="s">
        <v>105</v>
      </c>
      <c r="J7" s="75" t="s">
        <v>125</v>
      </c>
      <c r="K7" s="75" t="s">
        <v>107</v>
      </c>
      <c r="L7" s="74">
        <v>46052</v>
      </c>
      <c r="M7" s="73">
        <v>20</v>
      </c>
      <c r="N7" s="75" t="s">
        <v>141</v>
      </c>
      <c r="O7" s="75" t="s">
        <v>142</v>
      </c>
      <c r="P7" s="75">
        <v>2830047043</v>
      </c>
      <c r="Q7" s="74">
        <v>46022</v>
      </c>
      <c r="R7" s="75">
        <v>1209373305</v>
      </c>
      <c r="S7" s="75">
        <v>224014028</v>
      </c>
      <c r="T7" s="74">
        <v>46022</v>
      </c>
      <c r="U7" s="76">
        <v>327.97199999999998</v>
      </c>
      <c r="V7" s="76">
        <v>312.99700000000001</v>
      </c>
      <c r="W7" s="75">
        <v>2</v>
      </c>
      <c r="X7" s="75">
        <v>1</v>
      </c>
      <c r="Y7" s="77">
        <v>263645928</v>
      </c>
      <c r="Z7" s="78" t="s">
        <v>110</v>
      </c>
      <c r="AA7" s="79" t="s">
        <v>143</v>
      </c>
      <c r="AB7" s="79" t="s">
        <v>144</v>
      </c>
      <c r="AC7" s="98">
        <v>263645928</v>
      </c>
      <c r="AD7" s="75" t="s">
        <v>113</v>
      </c>
      <c r="AE7" s="74">
        <v>46028</v>
      </c>
      <c r="AF7" s="80">
        <v>46024.916666666664</v>
      </c>
      <c r="AG7" s="80">
        <v>46023.916666666664</v>
      </c>
      <c r="AH7" s="80">
        <v>46024.833333333336</v>
      </c>
      <c r="AI7" s="74">
        <v>46025</v>
      </c>
      <c r="AJ7" s="99">
        <v>45662</v>
      </c>
      <c r="AK7" s="74">
        <v>46027</v>
      </c>
      <c r="AL7" s="74">
        <v>46039</v>
      </c>
      <c r="AM7" s="75"/>
      <c r="AN7" s="74">
        <v>46039</v>
      </c>
      <c r="AO7" s="81">
        <f t="shared" ref="AO7:AO20" si="6">IF(AH7&lt;AG7,IF(AH7=0,"",AH7-1),IF(AG7=0,"",AG7-1))</f>
        <v>46022.916666666664</v>
      </c>
      <c r="AP7" s="81">
        <f t="shared" ref="AP7:AP20" si="7">IF(AH7&lt;AG7,IF(AH7=0,"",AH7),IF(AG7=0,"",AG7))</f>
        <v>46023.916666666664</v>
      </c>
      <c r="AQ7" s="81">
        <f t="shared" ref="AQ7:AQ20" si="8">IF(AH7&lt;AG7,IF(AH7=0,"",AH7),IF(AG7=0,"",AG7))</f>
        <v>46023.916666666664</v>
      </c>
      <c r="AR7" s="81">
        <f t="shared" ref="AR7:AR20" si="9">IF(AI7=0,"",IF(AI7&lt;AJ7,AJ7+1,AI7+1))</f>
        <v>46026</v>
      </c>
      <c r="AS7" s="81">
        <f t="shared" ref="AS7:AS20" si="10">IF(AI7=0,"",IF(AE7=0,IF(AJ7=0,AI7+2,AJ7+2),AE7+2))</f>
        <v>46030</v>
      </c>
      <c r="AT7" s="81">
        <f t="shared" ref="AT7:AT20" si="11">IF(AI7=0,"",IF(AI7&lt;AJ7,AJ7+1,AI7+1))</f>
        <v>46026</v>
      </c>
      <c r="AU7" s="82" t="s">
        <v>145</v>
      </c>
      <c r="AV7" s="74">
        <v>46022</v>
      </c>
      <c r="AW7" s="75" t="e">
        <v>#N/A</v>
      </c>
      <c r="AX7" s="75" t="e">
        <v>#N/A</v>
      </c>
      <c r="AY7" s="75">
        <v>905</v>
      </c>
      <c r="AZ7" s="83" t="e">
        <v>#N/A</v>
      </c>
      <c r="BA7" s="75" t="e">
        <v>#N/A</v>
      </c>
      <c r="BB7" s="75" t="e">
        <v>#N/A</v>
      </c>
      <c r="BC7" s="75"/>
      <c r="BD7" s="75" t="e">
        <v>#N/A</v>
      </c>
      <c r="BE7" s="75" t="e">
        <v>#N/A</v>
      </c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>
        <v>1</v>
      </c>
      <c r="BU7" s="84" t="s">
        <v>146</v>
      </c>
      <c r="BV7" s="74">
        <v>46030</v>
      </c>
      <c r="BW7" s="85"/>
      <c r="BX7" s="85"/>
      <c r="BY7" s="86" t="s">
        <v>147</v>
      </c>
      <c r="BZ7" s="87">
        <f t="shared" si="5"/>
        <v>2</v>
      </c>
      <c r="CB7" s="88">
        <f t="shared" si="1"/>
        <v>2</v>
      </c>
      <c r="CC7" s="89"/>
      <c r="CE7" s="87">
        <f t="shared" si="2"/>
        <v>1</v>
      </c>
      <c r="CF7" s="90"/>
      <c r="CG7" s="90"/>
      <c r="CH7" s="90"/>
      <c r="CJ7" s="87">
        <f t="shared" si="3"/>
        <v>12</v>
      </c>
      <c r="CK7" s="87">
        <f t="shared" si="4"/>
        <v>53</v>
      </c>
      <c r="CL7" s="22" t="s">
        <v>121</v>
      </c>
      <c r="CM7" s="22" t="s">
        <v>148</v>
      </c>
    </row>
    <row r="8" spans="1:92" ht="14.45" customHeight="1" x14ac:dyDescent="0.25">
      <c r="A8" s="69">
        <f t="shared" si="0"/>
        <v>6</v>
      </c>
      <c r="B8" s="70" t="s">
        <v>102</v>
      </c>
      <c r="C8" s="71">
        <v>235600078953</v>
      </c>
      <c r="D8" s="92">
        <v>145260744</v>
      </c>
      <c r="E8" s="73"/>
      <c r="F8" s="74">
        <v>46027</v>
      </c>
      <c r="G8" s="75" t="s">
        <v>139</v>
      </c>
      <c r="H8" s="75" t="s">
        <v>140</v>
      </c>
      <c r="I8" s="75" t="s">
        <v>105</v>
      </c>
      <c r="J8" s="75" t="s">
        <v>125</v>
      </c>
      <c r="K8" s="75" t="s">
        <v>107</v>
      </c>
      <c r="L8" s="74">
        <v>46052</v>
      </c>
      <c r="M8" s="73">
        <v>20</v>
      </c>
      <c r="N8" s="75" t="s">
        <v>149</v>
      </c>
      <c r="O8" s="75" t="s">
        <v>150</v>
      </c>
      <c r="P8" s="75">
        <v>2830047280</v>
      </c>
      <c r="Q8" s="74">
        <v>46029</v>
      </c>
      <c r="R8" s="75">
        <v>1209374482</v>
      </c>
      <c r="S8" s="75">
        <v>224037840</v>
      </c>
      <c r="T8" s="74">
        <v>46029</v>
      </c>
      <c r="U8" s="76">
        <v>5872.2079999999996</v>
      </c>
      <c r="V8" s="76">
        <v>5630.7780000000002</v>
      </c>
      <c r="W8" s="75">
        <v>9</v>
      </c>
      <c r="X8" s="75">
        <v>4</v>
      </c>
      <c r="Y8" s="77">
        <v>235600078953</v>
      </c>
      <c r="Z8" s="94" t="s">
        <v>128</v>
      </c>
      <c r="AA8" s="79" t="s">
        <v>129</v>
      </c>
      <c r="AB8" s="79" t="s">
        <v>151</v>
      </c>
      <c r="AC8" s="77">
        <v>235600078953</v>
      </c>
      <c r="AD8" s="75" t="s">
        <v>113</v>
      </c>
      <c r="AE8" s="74">
        <v>46032</v>
      </c>
      <c r="AF8" s="80">
        <v>46031.666666666664</v>
      </c>
      <c r="AG8" s="80">
        <v>46030.458333333336</v>
      </c>
      <c r="AH8" s="80">
        <v>46031.416666666664</v>
      </c>
      <c r="AI8" s="74">
        <v>46032</v>
      </c>
      <c r="AJ8" s="75"/>
      <c r="AK8" s="74">
        <v>46032</v>
      </c>
      <c r="AL8" s="74">
        <v>46040</v>
      </c>
      <c r="AM8" s="75"/>
      <c r="AN8" s="74">
        <v>46040</v>
      </c>
      <c r="AO8" s="81">
        <f t="shared" si="6"/>
        <v>46029.458333333336</v>
      </c>
      <c r="AP8" s="81">
        <f t="shared" si="7"/>
        <v>46030.458333333336</v>
      </c>
      <c r="AQ8" s="81">
        <f t="shared" si="8"/>
        <v>46030.458333333336</v>
      </c>
      <c r="AR8" s="81">
        <f t="shared" si="9"/>
        <v>46033</v>
      </c>
      <c r="AS8" s="81">
        <f t="shared" si="10"/>
        <v>46034</v>
      </c>
      <c r="AT8" s="81">
        <f t="shared" si="11"/>
        <v>46033</v>
      </c>
      <c r="AU8" s="82" t="s">
        <v>114</v>
      </c>
      <c r="AV8" s="74">
        <v>46029</v>
      </c>
      <c r="AW8" s="75" t="s">
        <v>152</v>
      </c>
      <c r="AX8" s="75" t="s">
        <v>153</v>
      </c>
      <c r="AY8" s="75">
        <v>905</v>
      </c>
      <c r="AZ8" s="83">
        <v>308126965920</v>
      </c>
      <c r="BA8" s="75" t="s">
        <v>154</v>
      </c>
      <c r="BB8" s="74">
        <v>46029</v>
      </c>
      <c r="BC8" s="75"/>
      <c r="BD8" s="75" t="s">
        <v>155</v>
      </c>
      <c r="BE8" s="74">
        <v>46035</v>
      </c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>
        <v>1</v>
      </c>
      <c r="BU8" s="84" t="s">
        <v>156</v>
      </c>
      <c r="BV8" s="74">
        <v>46034</v>
      </c>
      <c r="BW8" s="85"/>
      <c r="BX8" s="85"/>
      <c r="BY8" s="86" t="s">
        <v>157</v>
      </c>
      <c r="BZ8" s="87">
        <f t="shared" si="5"/>
        <v>2</v>
      </c>
      <c r="CB8" s="88">
        <f t="shared" si="1"/>
        <v>3</v>
      </c>
      <c r="CC8" s="89"/>
      <c r="CE8" s="87">
        <f t="shared" si="2"/>
        <v>1</v>
      </c>
      <c r="CF8" s="90">
        <v>36929200</v>
      </c>
      <c r="CG8" s="90"/>
      <c r="CH8" s="90">
        <v>36929200</v>
      </c>
      <c r="CI8" s="91">
        <v>26378</v>
      </c>
      <c r="CJ8" s="87">
        <f t="shared" si="3"/>
        <v>1</v>
      </c>
      <c r="CK8" s="87">
        <f t="shared" si="4"/>
        <v>2</v>
      </c>
      <c r="CL8" s="22" t="s">
        <v>121</v>
      </c>
      <c r="CM8" s="22" t="s">
        <v>158</v>
      </c>
    </row>
    <row r="9" spans="1:92" ht="14.45" customHeight="1" x14ac:dyDescent="0.25">
      <c r="A9" s="69">
        <f t="shared" si="0"/>
        <v>7</v>
      </c>
      <c r="B9" s="100" t="s">
        <v>102</v>
      </c>
      <c r="C9" s="71">
        <v>235600078953</v>
      </c>
      <c r="D9" s="92">
        <v>145260768</v>
      </c>
      <c r="E9" s="73"/>
      <c r="F9" s="74">
        <v>46027</v>
      </c>
      <c r="G9" s="75" t="s">
        <v>139</v>
      </c>
      <c r="H9" s="75" t="s">
        <v>140</v>
      </c>
      <c r="I9" s="75" t="s">
        <v>105</v>
      </c>
      <c r="J9" s="75" t="s">
        <v>125</v>
      </c>
      <c r="K9" s="75" t="s">
        <v>107</v>
      </c>
      <c r="L9" s="74">
        <v>46052</v>
      </c>
      <c r="M9" s="73">
        <v>40</v>
      </c>
      <c r="N9" s="75" t="s">
        <v>159</v>
      </c>
      <c r="O9" s="75" t="s">
        <v>160</v>
      </c>
      <c r="P9" s="75">
        <v>2830047281</v>
      </c>
      <c r="Q9" s="74">
        <v>46029</v>
      </c>
      <c r="R9" s="75">
        <v>1209374485</v>
      </c>
      <c r="S9" s="75">
        <v>224037844</v>
      </c>
      <c r="T9" s="101">
        <v>46029</v>
      </c>
      <c r="U9" s="76">
        <v>12811.447</v>
      </c>
      <c r="V9" s="76">
        <v>12286.108</v>
      </c>
      <c r="W9" s="75">
        <v>17</v>
      </c>
      <c r="X9" s="75">
        <v>8</v>
      </c>
      <c r="Y9" s="77">
        <v>235600078937</v>
      </c>
      <c r="Z9" s="94" t="s">
        <v>128</v>
      </c>
      <c r="AA9" s="79" t="s">
        <v>129</v>
      </c>
      <c r="AB9" s="79" t="s">
        <v>151</v>
      </c>
      <c r="AC9" s="77">
        <v>235600078953</v>
      </c>
      <c r="AD9" s="75" t="s">
        <v>113</v>
      </c>
      <c r="AE9" s="74">
        <v>46032</v>
      </c>
      <c r="AF9" s="80">
        <v>46031.666666666664</v>
      </c>
      <c r="AG9" s="80">
        <v>46030.458333333336</v>
      </c>
      <c r="AH9" s="80">
        <v>46031.416666666664</v>
      </c>
      <c r="AI9" s="74">
        <v>46032</v>
      </c>
      <c r="AJ9" s="75"/>
      <c r="AK9" s="74">
        <v>46032</v>
      </c>
      <c r="AL9" s="74">
        <v>46040</v>
      </c>
      <c r="AM9" s="75"/>
      <c r="AN9" s="74">
        <v>46040</v>
      </c>
      <c r="AO9" s="81">
        <f t="shared" si="6"/>
        <v>46029.458333333336</v>
      </c>
      <c r="AP9" s="81">
        <f t="shared" si="7"/>
        <v>46030.458333333336</v>
      </c>
      <c r="AQ9" s="81">
        <f t="shared" si="8"/>
        <v>46030.458333333336</v>
      </c>
      <c r="AR9" s="81">
        <f t="shared" si="9"/>
        <v>46033</v>
      </c>
      <c r="AS9" s="81">
        <f t="shared" si="10"/>
        <v>46034</v>
      </c>
      <c r="AT9" s="81">
        <f t="shared" si="11"/>
        <v>46033</v>
      </c>
      <c r="AU9" s="82" t="s">
        <v>114</v>
      </c>
      <c r="AV9" s="74">
        <v>46029</v>
      </c>
      <c r="AW9" s="75" t="s">
        <v>161</v>
      </c>
      <c r="AX9" s="75" t="s">
        <v>162</v>
      </c>
      <c r="AY9" s="75">
        <v>905</v>
      </c>
      <c r="AZ9" s="83">
        <v>308127804960</v>
      </c>
      <c r="BA9" s="75" t="s">
        <v>154</v>
      </c>
      <c r="BB9" s="74">
        <v>46029</v>
      </c>
      <c r="BC9" s="75"/>
      <c r="BD9" s="75" t="s">
        <v>163</v>
      </c>
      <c r="BE9" s="74">
        <v>46035</v>
      </c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>
        <v>0</v>
      </c>
      <c r="BU9" s="84" t="s">
        <v>156</v>
      </c>
      <c r="BV9" s="74">
        <v>46034</v>
      </c>
      <c r="BW9" s="85"/>
      <c r="BX9" s="85"/>
      <c r="BY9" s="86" t="s">
        <v>157</v>
      </c>
      <c r="BZ9" s="87">
        <f t="shared" si="5"/>
        <v>2</v>
      </c>
      <c r="CB9" s="88">
        <f t="shared" si="1"/>
        <v>3</v>
      </c>
      <c r="CC9" s="89"/>
      <c r="CE9" s="87">
        <f t="shared" si="2"/>
        <v>1</v>
      </c>
      <c r="CF9" s="90">
        <v>18464600</v>
      </c>
      <c r="CG9" s="90"/>
      <c r="CH9" s="90">
        <v>18464600</v>
      </c>
      <c r="CI9" s="91">
        <v>26378</v>
      </c>
      <c r="CJ9" s="87">
        <f t="shared" si="3"/>
        <v>1</v>
      </c>
      <c r="CK9" s="87">
        <f t="shared" si="4"/>
        <v>2</v>
      </c>
      <c r="CL9" s="22" t="s">
        <v>121</v>
      </c>
      <c r="CM9" s="22" t="s">
        <v>158</v>
      </c>
    </row>
    <row r="10" spans="1:92" ht="14.45" customHeight="1" x14ac:dyDescent="0.25">
      <c r="A10" s="69">
        <f t="shared" si="0"/>
        <v>8</v>
      </c>
      <c r="B10" s="70" t="s">
        <v>102</v>
      </c>
      <c r="C10" s="102">
        <v>235600066742</v>
      </c>
      <c r="D10" s="92">
        <v>145233278</v>
      </c>
      <c r="E10" s="73"/>
      <c r="F10" s="74">
        <v>46030</v>
      </c>
      <c r="G10" s="75" t="s">
        <v>164</v>
      </c>
      <c r="H10" s="75" t="s">
        <v>140</v>
      </c>
      <c r="I10" s="75" t="s">
        <v>105</v>
      </c>
      <c r="J10" s="75" t="s">
        <v>165</v>
      </c>
      <c r="K10" s="75" t="s">
        <v>107</v>
      </c>
      <c r="L10" s="74">
        <v>46063</v>
      </c>
      <c r="M10" s="73">
        <v>40</v>
      </c>
      <c r="N10" s="75" t="s">
        <v>166</v>
      </c>
      <c r="O10" s="75" t="s">
        <v>167</v>
      </c>
      <c r="P10" s="75">
        <v>2830047286</v>
      </c>
      <c r="Q10" s="74">
        <v>46029</v>
      </c>
      <c r="R10" s="75">
        <v>1209374494</v>
      </c>
      <c r="S10" s="75">
        <v>224037937</v>
      </c>
      <c r="T10" s="74">
        <v>46029</v>
      </c>
      <c r="U10" s="76">
        <v>18982.038</v>
      </c>
      <c r="V10" s="76">
        <v>18459.492999999999</v>
      </c>
      <c r="W10" s="75">
        <v>19</v>
      </c>
      <c r="X10" s="75">
        <v>12</v>
      </c>
      <c r="Y10" s="103">
        <v>235600066742</v>
      </c>
      <c r="Z10" s="82" t="s">
        <v>128</v>
      </c>
      <c r="AA10" s="79" t="s">
        <v>129</v>
      </c>
      <c r="AB10" s="79" t="s">
        <v>151</v>
      </c>
      <c r="AC10" s="103">
        <v>235600066742</v>
      </c>
      <c r="AD10" s="75" t="s">
        <v>113</v>
      </c>
      <c r="AE10" s="74">
        <v>46032</v>
      </c>
      <c r="AF10" s="80">
        <v>46031.666666666664</v>
      </c>
      <c r="AG10" s="80">
        <v>46030.458333333336</v>
      </c>
      <c r="AH10" s="80">
        <v>46031.416666666664</v>
      </c>
      <c r="AI10" s="74">
        <v>46032</v>
      </c>
      <c r="AJ10" s="75"/>
      <c r="AK10" s="74">
        <v>46032</v>
      </c>
      <c r="AL10" s="74">
        <v>46044</v>
      </c>
      <c r="AM10" s="75"/>
      <c r="AN10" s="74">
        <v>46044</v>
      </c>
      <c r="AO10" s="81">
        <f t="shared" si="6"/>
        <v>46029.458333333336</v>
      </c>
      <c r="AP10" s="81">
        <f t="shared" si="7"/>
        <v>46030.458333333336</v>
      </c>
      <c r="AQ10" s="81">
        <f t="shared" si="8"/>
        <v>46030.458333333336</v>
      </c>
      <c r="AR10" s="81">
        <f t="shared" si="9"/>
        <v>46033</v>
      </c>
      <c r="AS10" s="81">
        <f t="shared" si="10"/>
        <v>46034</v>
      </c>
      <c r="AT10" s="81">
        <f t="shared" si="11"/>
        <v>46033</v>
      </c>
      <c r="AU10" s="82" t="s">
        <v>114</v>
      </c>
      <c r="AV10" s="74">
        <v>46029</v>
      </c>
      <c r="AW10" s="75" t="s">
        <v>168</v>
      </c>
      <c r="AX10" s="75" t="s">
        <v>169</v>
      </c>
      <c r="AY10" s="75">
        <v>905</v>
      </c>
      <c r="AZ10" s="83">
        <v>308127491840</v>
      </c>
      <c r="BA10" s="75" t="s">
        <v>154</v>
      </c>
      <c r="BB10" s="74">
        <v>46029</v>
      </c>
      <c r="BC10" s="75"/>
      <c r="BD10" s="75" t="s">
        <v>170</v>
      </c>
      <c r="BE10" s="74">
        <v>46035</v>
      </c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>
        <v>1</v>
      </c>
      <c r="BU10" s="84" t="s">
        <v>171</v>
      </c>
      <c r="BV10" s="74">
        <v>46034</v>
      </c>
      <c r="BW10" s="85"/>
      <c r="BX10" s="85"/>
      <c r="BY10" s="86" t="s">
        <v>157</v>
      </c>
      <c r="BZ10" s="87">
        <f t="shared" si="5"/>
        <v>2</v>
      </c>
      <c r="CB10" s="88">
        <f t="shared" si="1"/>
        <v>3</v>
      </c>
      <c r="CC10" s="89"/>
      <c r="CE10" s="87">
        <f t="shared" si="2"/>
        <v>1</v>
      </c>
      <c r="CF10" s="90">
        <v>36929200</v>
      </c>
      <c r="CG10" s="90"/>
      <c r="CH10" s="90">
        <v>36929200</v>
      </c>
      <c r="CI10" s="91">
        <v>26378</v>
      </c>
      <c r="CJ10" s="87">
        <f t="shared" si="3"/>
        <v>1</v>
      </c>
      <c r="CK10" s="87">
        <f t="shared" si="4"/>
        <v>2</v>
      </c>
      <c r="CL10" s="22" t="s">
        <v>121</v>
      </c>
      <c r="CM10" s="22" t="s">
        <v>172</v>
      </c>
    </row>
    <row r="11" spans="1:92" ht="14.45" customHeight="1" x14ac:dyDescent="0.25">
      <c r="A11" s="69">
        <f t="shared" si="0"/>
        <v>9</v>
      </c>
      <c r="B11" s="70" t="s">
        <v>102</v>
      </c>
      <c r="C11" s="102">
        <v>235600066742</v>
      </c>
      <c r="D11" s="92">
        <v>145233283</v>
      </c>
      <c r="E11" s="73"/>
      <c r="F11" s="74">
        <v>46030</v>
      </c>
      <c r="G11" s="75" t="s">
        <v>164</v>
      </c>
      <c r="H11" s="75" t="s">
        <v>140</v>
      </c>
      <c r="I11" s="75" t="s">
        <v>105</v>
      </c>
      <c r="J11" s="75" t="s">
        <v>165</v>
      </c>
      <c r="K11" s="75" t="s">
        <v>107</v>
      </c>
      <c r="L11" s="74">
        <v>46063</v>
      </c>
      <c r="M11" s="73">
        <v>40</v>
      </c>
      <c r="N11" s="75" t="s">
        <v>173</v>
      </c>
      <c r="O11" s="75" t="s">
        <v>174</v>
      </c>
      <c r="P11" s="75">
        <v>2830047320</v>
      </c>
      <c r="Q11" s="74">
        <v>46029</v>
      </c>
      <c r="R11" s="75">
        <v>1209374609</v>
      </c>
      <c r="S11" s="75">
        <v>224037941</v>
      </c>
      <c r="T11" s="74">
        <v>46029</v>
      </c>
      <c r="U11" s="76">
        <v>18187.803</v>
      </c>
      <c r="V11" s="76">
        <v>17685.643</v>
      </c>
      <c r="W11" s="75">
        <v>19</v>
      </c>
      <c r="X11" s="75">
        <v>12</v>
      </c>
      <c r="Y11" s="103">
        <v>235600066751</v>
      </c>
      <c r="Z11" s="82" t="s">
        <v>128</v>
      </c>
      <c r="AA11" s="79" t="s">
        <v>129</v>
      </c>
      <c r="AB11" s="79" t="s">
        <v>151</v>
      </c>
      <c r="AC11" s="103">
        <v>235600066742</v>
      </c>
      <c r="AD11" s="75" t="s">
        <v>113</v>
      </c>
      <c r="AE11" s="74">
        <v>46032</v>
      </c>
      <c r="AF11" s="80">
        <v>46031.666666666664</v>
      </c>
      <c r="AG11" s="80">
        <v>46030.458333333336</v>
      </c>
      <c r="AH11" s="80">
        <v>46031.416666666664</v>
      </c>
      <c r="AI11" s="74">
        <v>46032</v>
      </c>
      <c r="AJ11" s="75"/>
      <c r="AK11" s="74">
        <v>46032</v>
      </c>
      <c r="AL11" s="74">
        <v>46044</v>
      </c>
      <c r="AM11" s="75"/>
      <c r="AN11" s="74">
        <v>46044</v>
      </c>
      <c r="AO11" s="81">
        <f t="shared" si="6"/>
        <v>46029.458333333336</v>
      </c>
      <c r="AP11" s="81">
        <f t="shared" si="7"/>
        <v>46030.458333333336</v>
      </c>
      <c r="AQ11" s="81">
        <f t="shared" si="8"/>
        <v>46030.458333333336</v>
      </c>
      <c r="AR11" s="81">
        <f t="shared" si="9"/>
        <v>46033</v>
      </c>
      <c r="AS11" s="81">
        <f t="shared" si="10"/>
        <v>46034</v>
      </c>
      <c r="AT11" s="81">
        <f t="shared" si="11"/>
        <v>46033</v>
      </c>
      <c r="AU11" s="82" t="s">
        <v>114</v>
      </c>
      <c r="AV11" s="74">
        <v>46029</v>
      </c>
      <c r="AW11" s="75" t="s">
        <v>175</v>
      </c>
      <c r="AX11" s="75" t="s">
        <v>176</v>
      </c>
      <c r="AY11" s="75">
        <v>905</v>
      </c>
      <c r="AZ11" s="83">
        <v>308129742450</v>
      </c>
      <c r="BA11" s="75" t="s">
        <v>117</v>
      </c>
      <c r="BB11" s="74">
        <v>46029</v>
      </c>
      <c r="BC11" s="75"/>
      <c r="BD11" s="75" t="s">
        <v>177</v>
      </c>
      <c r="BE11" s="74">
        <v>46035</v>
      </c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>
        <v>0</v>
      </c>
      <c r="BU11" s="84" t="s">
        <v>171</v>
      </c>
      <c r="BV11" s="74">
        <v>46034</v>
      </c>
      <c r="BW11" s="85"/>
      <c r="BX11" s="85"/>
      <c r="BY11" s="86" t="s">
        <v>157</v>
      </c>
      <c r="BZ11" s="87">
        <f t="shared" si="5"/>
        <v>2</v>
      </c>
      <c r="CB11" s="88">
        <f t="shared" si="1"/>
        <v>3</v>
      </c>
      <c r="CC11" s="89"/>
      <c r="CE11" s="87">
        <f t="shared" si="2"/>
        <v>1</v>
      </c>
      <c r="CF11" s="90">
        <v>36929200</v>
      </c>
      <c r="CG11" s="90"/>
      <c r="CH11" s="90">
        <v>36929200</v>
      </c>
      <c r="CI11" s="91">
        <v>26378</v>
      </c>
      <c r="CJ11" s="87">
        <f t="shared" si="3"/>
        <v>1</v>
      </c>
      <c r="CK11" s="87">
        <f t="shared" si="4"/>
        <v>2</v>
      </c>
      <c r="CL11" s="22" t="s">
        <v>121</v>
      </c>
      <c r="CM11" s="22" t="s">
        <v>172</v>
      </c>
    </row>
    <row r="12" spans="1:92" ht="14.45" customHeight="1" x14ac:dyDescent="0.25">
      <c r="A12" s="69">
        <f t="shared" si="0"/>
        <v>10</v>
      </c>
      <c r="B12" s="70" t="s">
        <v>102</v>
      </c>
      <c r="C12" s="97">
        <v>235502113151</v>
      </c>
      <c r="D12" s="72">
        <v>145066556</v>
      </c>
      <c r="E12" s="73"/>
      <c r="F12" s="74">
        <v>46025</v>
      </c>
      <c r="G12" s="75" t="s">
        <v>178</v>
      </c>
      <c r="H12" s="75" t="s">
        <v>179</v>
      </c>
      <c r="I12" s="75" t="s">
        <v>105</v>
      </c>
      <c r="J12" s="75" t="s">
        <v>180</v>
      </c>
      <c r="K12" s="75" t="s">
        <v>107</v>
      </c>
      <c r="L12" s="74">
        <v>46041</v>
      </c>
      <c r="M12" s="73">
        <v>40</v>
      </c>
      <c r="N12" s="75" t="s">
        <v>181</v>
      </c>
      <c r="O12" s="75" t="s">
        <v>182</v>
      </c>
      <c r="P12" s="75">
        <v>2830047244</v>
      </c>
      <c r="Q12" s="74">
        <v>46027</v>
      </c>
      <c r="R12" s="75">
        <v>1209374006</v>
      </c>
      <c r="S12" s="75">
        <v>224029494</v>
      </c>
      <c r="T12" s="74">
        <v>46027</v>
      </c>
      <c r="U12" s="76">
        <v>12630.851000000001</v>
      </c>
      <c r="V12" s="76">
        <v>12296.082</v>
      </c>
      <c r="W12" s="75">
        <v>17</v>
      </c>
      <c r="X12" s="75">
        <v>0</v>
      </c>
      <c r="Y12" s="98">
        <v>235502113151</v>
      </c>
      <c r="Z12" s="94" t="s">
        <v>128</v>
      </c>
      <c r="AA12" s="75" t="s">
        <v>183</v>
      </c>
      <c r="AB12" s="75" t="s">
        <v>184</v>
      </c>
      <c r="AC12" s="98">
        <v>235502113151</v>
      </c>
      <c r="AD12" s="75" t="s">
        <v>113</v>
      </c>
      <c r="AE12" s="74">
        <v>46031</v>
      </c>
      <c r="AF12" s="80">
        <v>46029.458333333336</v>
      </c>
      <c r="AG12" s="80">
        <v>45664.5</v>
      </c>
      <c r="AH12" s="80">
        <v>46029.458333333336</v>
      </c>
      <c r="AI12" s="104">
        <v>46030</v>
      </c>
      <c r="AJ12" s="105"/>
      <c r="AK12" s="104">
        <v>46030</v>
      </c>
      <c r="AL12" s="74">
        <v>46034</v>
      </c>
      <c r="AM12" s="75"/>
      <c r="AN12" s="74">
        <v>46034</v>
      </c>
      <c r="AO12" s="81">
        <f t="shared" si="6"/>
        <v>45663.5</v>
      </c>
      <c r="AP12" s="81">
        <f t="shared" si="7"/>
        <v>45664.5</v>
      </c>
      <c r="AQ12" s="81">
        <f t="shared" si="8"/>
        <v>45664.5</v>
      </c>
      <c r="AR12" s="81">
        <f t="shared" si="9"/>
        <v>46031</v>
      </c>
      <c r="AS12" s="81">
        <f t="shared" si="10"/>
        <v>46033</v>
      </c>
      <c r="AT12" s="81">
        <f t="shared" si="11"/>
        <v>46031</v>
      </c>
      <c r="AU12" s="82" t="s">
        <v>114</v>
      </c>
      <c r="AV12" s="74">
        <v>46027</v>
      </c>
      <c r="AW12" s="75" t="s">
        <v>185</v>
      </c>
      <c r="AX12" s="75" t="s">
        <v>186</v>
      </c>
      <c r="AY12" s="75">
        <v>905</v>
      </c>
      <c r="AZ12" s="83">
        <v>308122455340</v>
      </c>
      <c r="BA12" s="75" t="s">
        <v>187</v>
      </c>
      <c r="BB12" s="74">
        <v>46027</v>
      </c>
      <c r="BC12" s="75"/>
      <c r="BD12" s="75" t="s">
        <v>188</v>
      </c>
      <c r="BE12" s="75" t="s">
        <v>188</v>
      </c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>
        <v>1</v>
      </c>
      <c r="BU12" s="84" t="s">
        <v>189</v>
      </c>
      <c r="BV12" s="74">
        <v>46034</v>
      </c>
      <c r="BW12" s="85"/>
      <c r="BX12" s="85"/>
      <c r="BY12" s="86" t="s">
        <v>120</v>
      </c>
      <c r="BZ12" s="87">
        <f t="shared" si="5"/>
        <v>1</v>
      </c>
      <c r="CB12" s="88">
        <f t="shared" si="1"/>
        <v>3</v>
      </c>
      <c r="CC12" s="89"/>
      <c r="CE12" s="87">
        <f t="shared" si="2"/>
        <v>1</v>
      </c>
      <c r="CF12" s="90">
        <v>11871000</v>
      </c>
      <c r="CG12" s="90"/>
      <c r="CH12" s="90">
        <v>11871000</v>
      </c>
      <c r="CI12" s="22">
        <v>26380</v>
      </c>
      <c r="CJ12" s="87">
        <f t="shared" si="3"/>
        <v>1</v>
      </c>
      <c r="CK12" s="87">
        <f t="shared" si="4"/>
        <v>2</v>
      </c>
      <c r="CL12" s="22" t="s">
        <v>121</v>
      </c>
      <c r="CM12" s="22" t="s">
        <v>190</v>
      </c>
    </row>
    <row r="13" spans="1:92" ht="14.45" customHeight="1" x14ac:dyDescent="0.25">
      <c r="A13" s="69">
        <f t="shared" si="0"/>
        <v>11</v>
      </c>
      <c r="B13" s="70" t="s">
        <v>102</v>
      </c>
      <c r="C13" s="97">
        <v>235502158154</v>
      </c>
      <c r="D13" s="72">
        <v>145216023</v>
      </c>
      <c r="E13" s="73"/>
      <c r="F13" s="74">
        <v>46031</v>
      </c>
      <c r="G13" s="75" t="s">
        <v>191</v>
      </c>
      <c r="H13" s="75" t="s">
        <v>192</v>
      </c>
      <c r="I13" s="75" t="s">
        <v>105</v>
      </c>
      <c r="J13" s="75" t="s">
        <v>193</v>
      </c>
      <c r="K13" s="75" t="s">
        <v>107</v>
      </c>
      <c r="L13" s="74">
        <v>46071</v>
      </c>
      <c r="M13" s="73">
        <v>40</v>
      </c>
      <c r="N13" s="75" t="s">
        <v>194</v>
      </c>
      <c r="O13" s="75" t="s">
        <v>195</v>
      </c>
      <c r="P13" s="75">
        <v>2830047261</v>
      </c>
      <c r="Q13" s="74">
        <v>46028</v>
      </c>
      <c r="R13" s="75">
        <v>1209374297</v>
      </c>
      <c r="S13" s="75">
        <v>224031964</v>
      </c>
      <c r="T13" s="74">
        <v>46028</v>
      </c>
      <c r="U13" s="76">
        <v>14308.726000000001</v>
      </c>
      <c r="V13" s="76">
        <v>13840.421</v>
      </c>
      <c r="W13" s="75">
        <v>17</v>
      </c>
      <c r="X13" s="75">
        <v>0</v>
      </c>
      <c r="Y13" s="98">
        <v>235502158154</v>
      </c>
      <c r="Z13" s="94" t="s">
        <v>128</v>
      </c>
      <c r="AA13" s="75" t="s">
        <v>196</v>
      </c>
      <c r="AB13" s="75" t="s">
        <v>197</v>
      </c>
      <c r="AC13" s="98">
        <v>235502158154</v>
      </c>
      <c r="AD13" s="75" t="s">
        <v>113</v>
      </c>
      <c r="AE13" s="74">
        <v>46037</v>
      </c>
      <c r="AF13" s="80">
        <v>46035.416666666664</v>
      </c>
      <c r="AG13" s="80">
        <v>46030.5</v>
      </c>
      <c r="AH13" s="80">
        <v>46029.625</v>
      </c>
      <c r="AI13" s="74">
        <v>46031</v>
      </c>
      <c r="AJ13" s="99">
        <v>46036</v>
      </c>
      <c r="AK13" s="99">
        <v>46036</v>
      </c>
      <c r="AL13" s="74">
        <v>46048</v>
      </c>
      <c r="AM13" s="74">
        <v>46071</v>
      </c>
      <c r="AN13" s="74">
        <v>46073</v>
      </c>
      <c r="AO13" s="81">
        <f t="shared" si="6"/>
        <v>46028.625</v>
      </c>
      <c r="AP13" s="81">
        <f t="shared" si="7"/>
        <v>46029.625</v>
      </c>
      <c r="AQ13" s="81">
        <f t="shared" si="8"/>
        <v>46029.625</v>
      </c>
      <c r="AR13" s="81">
        <f t="shared" si="9"/>
        <v>46037</v>
      </c>
      <c r="AS13" s="81">
        <f t="shared" si="10"/>
        <v>46039</v>
      </c>
      <c r="AT13" s="81">
        <f t="shared" si="11"/>
        <v>46037</v>
      </c>
      <c r="AU13" s="82" t="s">
        <v>198</v>
      </c>
      <c r="AV13" s="74">
        <v>46028</v>
      </c>
      <c r="AW13" s="75" t="s">
        <v>199</v>
      </c>
      <c r="AX13" s="75" t="s">
        <v>200</v>
      </c>
      <c r="AY13" s="75">
        <v>905</v>
      </c>
      <c r="AZ13" s="83">
        <v>308124970000</v>
      </c>
      <c r="BA13" s="75" t="s">
        <v>187</v>
      </c>
      <c r="BB13" s="74">
        <v>46028</v>
      </c>
      <c r="BC13" s="75"/>
      <c r="BD13" s="75" t="s">
        <v>188</v>
      </c>
      <c r="BE13" s="75" t="s">
        <v>188</v>
      </c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>
        <v>1</v>
      </c>
      <c r="BU13" s="84" t="s">
        <v>201</v>
      </c>
      <c r="BV13" s="74">
        <v>46043</v>
      </c>
      <c r="BW13" s="85"/>
      <c r="BX13" s="85"/>
      <c r="BY13" s="86" t="s">
        <v>120</v>
      </c>
      <c r="BZ13" s="87">
        <f t="shared" si="5"/>
        <v>2</v>
      </c>
      <c r="CB13" s="88">
        <f t="shared" si="1"/>
        <v>4</v>
      </c>
      <c r="CC13" s="89"/>
      <c r="CE13" s="87">
        <f t="shared" si="2"/>
        <v>1</v>
      </c>
      <c r="CF13" s="90">
        <v>58038200</v>
      </c>
      <c r="CG13" s="90"/>
      <c r="CH13" s="90">
        <v>58038200</v>
      </c>
      <c r="CI13" s="22">
        <v>26381</v>
      </c>
      <c r="CJ13" s="87">
        <f t="shared" si="3"/>
        <v>1</v>
      </c>
      <c r="CK13" s="87">
        <f t="shared" si="4"/>
        <v>2</v>
      </c>
      <c r="CL13" s="22" t="s">
        <v>121</v>
      </c>
      <c r="CM13" s="22" t="s">
        <v>202</v>
      </c>
    </row>
    <row r="14" spans="1:92" ht="14.45" customHeight="1" x14ac:dyDescent="0.25">
      <c r="A14" s="69">
        <f t="shared" si="0"/>
        <v>12</v>
      </c>
      <c r="B14" s="70" t="s">
        <v>102</v>
      </c>
      <c r="C14" s="97">
        <v>235502158154</v>
      </c>
      <c r="D14" s="72">
        <v>145216700</v>
      </c>
      <c r="E14" s="73"/>
      <c r="F14" s="74">
        <v>46031</v>
      </c>
      <c r="G14" s="75" t="s">
        <v>191</v>
      </c>
      <c r="H14" s="75" t="s">
        <v>192</v>
      </c>
      <c r="I14" s="75" t="s">
        <v>105</v>
      </c>
      <c r="J14" s="75" t="s">
        <v>193</v>
      </c>
      <c r="K14" s="75" t="s">
        <v>107</v>
      </c>
      <c r="L14" s="74">
        <v>46071</v>
      </c>
      <c r="M14" s="73">
        <v>40</v>
      </c>
      <c r="N14" s="75" t="s">
        <v>203</v>
      </c>
      <c r="O14" s="75" t="s">
        <v>204</v>
      </c>
      <c r="P14" s="75">
        <v>2830047245</v>
      </c>
      <c r="Q14" s="74">
        <v>46028</v>
      </c>
      <c r="R14" s="75">
        <v>1209374192</v>
      </c>
      <c r="S14" s="75">
        <v>224031970</v>
      </c>
      <c r="T14" s="74">
        <v>46028</v>
      </c>
      <c r="U14" s="76">
        <v>16452.835999999999</v>
      </c>
      <c r="V14" s="76">
        <v>15914.356</v>
      </c>
      <c r="W14" s="75">
        <v>19</v>
      </c>
      <c r="X14" s="75">
        <v>0</v>
      </c>
      <c r="Y14" s="98">
        <v>235502158146</v>
      </c>
      <c r="Z14" s="94" t="s">
        <v>128</v>
      </c>
      <c r="AA14" s="75" t="s">
        <v>196</v>
      </c>
      <c r="AB14" s="75" t="s">
        <v>197</v>
      </c>
      <c r="AC14" s="98">
        <v>235502158154</v>
      </c>
      <c r="AD14" s="75" t="s">
        <v>113</v>
      </c>
      <c r="AE14" s="74">
        <v>46037</v>
      </c>
      <c r="AF14" s="80">
        <v>46035.416666666664</v>
      </c>
      <c r="AG14" s="80">
        <v>46030.5</v>
      </c>
      <c r="AH14" s="80">
        <v>46029.625</v>
      </c>
      <c r="AI14" s="74">
        <v>46031</v>
      </c>
      <c r="AJ14" s="99">
        <v>46036</v>
      </c>
      <c r="AK14" s="99">
        <v>46036</v>
      </c>
      <c r="AL14" s="74">
        <v>46048</v>
      </c>
      <c r="AM14" s="74">
        <v>46071</v>
      </c>
      <c r="AN14" s="74">
        <v>46073</v>
      </c>
      <c r="AO14" s="81">
        <f t="shared" si="6"/>
        <v>46028.625</v>
      </c>
      <c r="AP14" s="81">
        <f t="shared" si="7"/>
        <v>46029.625</v>
      </c>
      <c r="AQ14" s="81">
        <f t="shared" si="8"/>
        <v>46029.625</v>
      </c>
      <c r="AR14" s="81">
        <f t="shared" si="9"/>
        <v>46037</v>
      </c>
      <c r="AS14" s="81">
        <f t="shared" si="10"/>
        <v>46039</v>
      </c>
      <c r="AT14" s="81">
        <f t="shared" si="11"/>
        <v>46037</v>
      </c>
      <c r="AU14" s="82" t="s">
        <v>198</v>
      </c>
      <c r="AV14" s="74">
        <v>46028</v>
      </c>
      <c r="AW14" s="75" t="s">
        <v>205</v>
      </c>
      <c r="AX14" s="75" t="s">
        <v>206</v>
      </c>
      <c r="AY14" s="75">
        <v>905</v>
      </c>
      <c r="AZ14" s="83">
        <v>308123282410</v>
      </c>
      <c r="BA14" s="75" t="s">
        <v>187</v>
      </c>
      <c r="BB14" s="74">
        <v>46028</v>
      </c>
      <c r="BC14" s="75"/>
      <c r="BD14" s="75" t="s">
        <v>188</v>
      </c>
      <c r="BE14" s="75" t="s">
        <v>188</v>
      </c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>
        <v>0</v>
      </c>
      <c r="BU14" s="84" t="s">
        <v>201</v>
      </c>
      <c r="BV14" s="74">
        <v>46043</v>
      </c>
      <c r="BW14" s="85"/>
      <c r="BX14" s="85"/>
      <c r="BY14" s="86" t="s">
        <v>120</v>
      </c>
      <c r="BZ14" s="87">
        <f t="shared" si="5"/>
        <v>2</v>
      </c>
      <c r="CB14" s="88">
        <f t="shared" si="1"/>
        <v>4</v>
      </c>
      <c r="CC14" s="89"/>
      <c r="CE14" s="87">
        <f t="shared" si="2"/>
        <v>1</v>
      </c>
      <c r="CF14" s="90">
        <v>58038200</v>
      </c>
      <c r="CG14" s="90"/>
      <c r="CH14" s="90">
        <v>58038200</v>
      </c>
      <c r="CI14" s="22">
        <v>26381</v>
      </c>
      <c r="CJ14" s="87">
        <f t="shared" si="3"/>
        <v>1</v>
      </c>
      <c r="CK14" s="87">
        <f t="shared" si="4"/>
        <v>2</v>
      </c>
      <c r="CL14" s="22" t="s">
        <v>121</v>
      </c>
      <c r="CM14" s="22" t="s">
        <v>202</v>
      </c>
    </row>
    <row r="15" spans="1:92" ht="14.45" customHeight="1" x14ac:dyDescent="0.25">
      <c r="A15" s="69">
        <f t="shared" si="0"/>
        <v>13</v>
      </c>
      <c r="B15" s="70" t="s">
        <v>102</v>
      </c>
      <c r="C15" s="97">
        <v>235502158138</v>
      </c>
      <c r="D15" s="72">
        <v>145217114</v>
      </c>
      <c r="E15" s="73"/>
      <c r="F15" s="74">
        <v>46031</v>
      </c>
      <c r="G15" s="75" t="s">
        <v>191</v>
      </c>
      <c r="H15" s="75" t="s">
        <v>192</v>
      </c>
      <c r="I15" s="75" t="s">
        <v>105</v>
      </c>
      <c r="J15" s="75" t="s">
        <v>193</v>
      </c>
      <c r="K15" s="75" t="s">
        <v>107</v>
      </c>
      <c r="L15" s="74">
        <v>46071</v>
      </c>
      <c r="M15" s="73">
        <v>40</v>
      </c>
      <c r="N15" s="75" t="s">
        <v>207</v>
      </c>
      <c r="O15" s="75" t="s">
        <v>208</v>
      </c>
      <c r="P15" s="75">
        <v>2830047249</v>
      </c>
      <c r="Q15" s="74">
        <v>46028</v>
      </c>
      <c r="R15" s="75">
        <v>1209374211</v>
      </c>
      <c r="S15" s="75">
        <v>224031973</v>
      </c>
      <c r="T15" s="74">
        <v>46028</v>
      </c>
      <c r="U15" s="76">
        <v>16338.825999999999</v>
      </c>
      <c r="V15" s="76">
        <v>15804.075000000001</v>
      </c>
      <c r="W15" s="75">
        <v>20</v>
      </c>
      <c r="X15" s="75">
        <v>0</v>
      </c>
      <c r="Y15" s="98">
        <v>235502158138</v>
      </c>
      <c r="Z15" s="94" t="s">
        <v>128</v>
      </c>
      <c r="AA15" s="75" t="s">
        <v>196</v>
      </c>
      <c r="AB15" s="75" t="s">
        <v>197</v>
      </c>
      <c r="AC15" s="98">
        <v>235502158138</v>
      </c>
      <c r="AD15" s="75" t="s">
        <v>113</v>
      </c>
      <c r="AE15" s="74">
        <v>46037</v>
      </c>
      <c r="AF15" s="80">
        <v>46035.416666666664</v>
      </c>
      <c r="AG15" s="80">
        <v>46030.5</v>
      </c>
      <c r="AH15" s="80">
        <v>46029.625</v>
      </c>
      <c r="AI15" s="74">
        <v>46031</v>
      </c>
      <c r="AJ15" s="99">
        <v>46036</v>
      </c>
      <c r="AK15" s="99">
        <v>46036</v>
      </c>
      <c r="AL15" s="74">
        <v>46048</v>
      </c>
      <c r="AM15" s="74">
        <v>46071</v>
      </c>
      <c r="AN15" s="74">
        <v>46073</v>
      </c>
      <c r="AO15" s="81">
        <f t="shared" si="6"/>
        <v>46028.625</v>
      </c>
      <c r="AP15" s="81">
        <f t="shared" si="7"/>
        <v>46029.625</v>
      </c>
      <c r="AQ15" s="81">
        <f t="shared" si="8"/>
        <v>46029.625</v>
      </c>
      <c r="AR15" s="81">
        <f t="shared" si="9"/>
        <v>46037</v>
      </c>
      <c r="AS15" s="81">
        <f t="shared" si="10"/>
        <v>46039</v>
      </c>
      <c r="AT15" s="81">
        <f t="shared" si="11"/>
        <v>46037</v>
      </c>
      <c r="AU15" s="82" t="s">
        <v>198</v>
      </c>
      <c r="AV15" s="74">
        <v>46028</v>
      </c>
      <c r="AW15" s="75" t="s">
        <v>209</v>
      </c>
      <c r="AX15" s="75" t="s">
        <v>210</v>
      </c>
      <c r="AY15" s="75">
        <v>905</v>
      </c>
      <c r="AZ15" s="83">
        <v>308123943760</v>
      </c>
      <c r="BA15" s="75" t="s">
        <v>187</v>
      </c>
      <c r="BB15" s="74">
        <v>46028</v>
      </c>
      <c r="BC15" s="75"/>
      <c r="BD15" s="75" t="s">
        <v>188</v>
      </c>
      <c r="BE15" s="75" t="s">
        <v>188</v>
      </c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>
        <v>1</v>
      </c>
      <c r="BU15" s="84" t="s">
        <v>211</v>
      </c>
      <c r="BV15" s="74">
        <v>46043</v>
      </c>
      <c r="BW15" s="85"/>
      <c r="BX15" s="85"/>
      <c r="BY15" s="86" t="s">
        <v>120</v>
      </c>
      <c r="BZ15" s="87">
        <f t="shared" si="5"/>
        <v>2</v>
      </c>
      <c r="CB15" s="88">
        <f t="shared" si="1"/>
        <v>4</v>
      </c>
      <c r="CC15" s="89"/>
      <c r="CE15" s="87">
        <f t="shared" si="2"/>
        <v>1</v>
      </c>
      <c r="CF15" s="90">
        <v>58038200</v>
      </c>
      <c r="CG15" s="90"/>
      <c r="CH15" s="90">
        <v>58038200</v>
      </c>
      <c r="CI15" s="22">
        <v>26381</v>
      </c>
      <c r="CJ15" s="87">
        <f t="shared" si="3"/>
        <v>1</v>
      </c>
      <c r="CK15" s="87">
        <f t="shared" si="4"/>
        <v>2</v>
      </c>
      <c r="CL15" s="22" t="s">
        <v>121</v>
      </c>
      <c r="CM15" s="22" t="s">
        <v>212</v>
      </c>
    </row>
    <row r="16" spans="1:92" ht="14.45" customHeight="1" x14ac:dyDescent="0.25">
      <c r="A16" s="69">
        <f t="shared" si="0"/>
        <v>14</v>
      </c>
      <c r="B16" s="70" t="s">
        <v>102</v>
      </c>
      <c r="C16" s="97">
        <v>235502158138</v>
      </c>
      <c r="D16" s="72">
        <v>145217148</v>
      </c>
      <c r="E16" s="73"/>
      <c r="F16" s="74">
        <v>46031</v>
      </c>
      <c r="G16" s="75" t="s">
        <v>191</v>
      </c>
      <c r="H16" s="75" t="s">
        <v>192</v>
      </c>
      <c r="I16" s="75" t="s">
        <v>105</v>
      </c>
      <c r="J16" s="75" t="s">
        <v>193</v>
      </c>
      <c r="K16" s="75" t="s">
        <v>107</v>
      </c>
      <c r="L16" s="74">
        <v>46071</v>
      </c>
      <c r="M16" s="73">
        <v>40</v>
      </c>
      <c r="N16" s="75" t="s">
        <v>213</v>
      </c>
      <c r="O16" s="75" t="s">
        <v>214</v>
      </c>
      <c r="P16" s="75">
        <v>2830047247</v>
      </c>
      <c r="Q16" s="74">
        <v>46028</v>
      </c>
      <c r="R16" s="75">
        <v>1209374196</v>
      </c>
      <c r="S16" s="75">
        <v>224031977</v>
      </c>
      <c r="T16" s="74">
        <v>46028</v>
      </c>
      <c r="U16" s="76">
        <v>17322.036</v>
      </c>
      <c r="V16" s="76">
        <v>16755.109</v>
      </c>
      <c r="W16" s="75">
        <v>20</v>
      </c>
      <c r="X16" s="75">
        <v>0</v>
      </c>
      <c r="Y16" s="98">
        <v>235502158120</v>
      </c>
      <c r="Z16" s="94" t="s">
        <v>128</v>
      </c>
      <c r="AA16" s="75" t="s">
        <v>196</v>
      </c>
      <c r="AB16" s="75" t="s">
        <v>197</v>
      </c>
      <c r="AC16" s="98">
        <v>235502158138</v>
      </c>
      <c r="AD16" s="75" t="s">
        <v>113</v>
      </c>
      <c r="AE16" s="74">
        <v>46037</v>
      </c>
      <c r="AF16" s="80">
        <v>46035.416666666664</v>
      </c>
      <c r="AG16" s="80">
        <v>46030.5</v>
      </c>
      <c r="AH16" s="80">
        <v>46029.625</v>
      </c>
      <c r="AI16" s="74">
        <v>46031</v>
      </c>
      <c r="AJ16" s="99">
        <v>46036</v>
      </c>
      <c r="AK16" s="99">
        <v>46036</v>
      </c>
      <c r="AL16" s="74">
        <v>46048</v>
      </c>
      <c r="AM16" s="74">
        <v>46071</v>
      </c>
      <c r="AN16" s="74">
        <v>46073</v>
      </c>
      <c r="AO16" s="81">
        <f t="shared" si="6"/>
        <v>46028.625</v>
      </c>
      <c r="AP16" s="81">
        <f t="shared" si="7"/>
        <v>46029.625</v>
      </c>
      <c r="AQ16" s="81">
        <f t="shared" si="8"/>
        <v>46029.625</v>
      </c>
      <c r="AR16" s="81">
        <f t="shared" si="9"/>
        <v>46037</v>
      </c>
      <c r="AS16" s="81">
        <f t="shared" si="10"/>
        <v>46039</v>
      </c>
      <c r="AT16" s="81">
        <f t="shared" si="11"/>
        <v>46037</v>
      </c>
      <c r="AU16" s="82" t="s">
        <v>198</v>
      </c>
      <c r="AV16" s="74">
        <v>46028</v>
      </c>
      <c r="AW16" s="75" t="s">
        <v>215</v>
      </c>
      <c r="AX16" s="75" t="s">
        <v>216</v>
      </c>
      <c r="AY16" s="75">
        <v>905</v>
      </c>
      <c r="AZ16" s="83">
        <v>308123756200</v>
      </c>
      <c r="BA16" s="75" t="s">
        <v>187</v>
      </c>
      <c r="BB16" s="74">
        <v>46028</v>
      </c>
      <c r="BC16" s="75"/>
      <c r="BD16" s="75" t="s">
        <v>188</v>
      </c>
      <c r="BE16" s="75" t="s">
        <v>188</v>
      </c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>
        <v>0</v>
      </c>
      <c r="BU16" s="84" t="s">
        <v>211</v>
      </c>
      <c r="BV16" s="74">
        <v>46043</v>
      </c>
      <c r="BW16" s="85"/>
      <c r="BX16" s="85"/>
      <c r="BY16" s="86" t="s">
        <v>120</v>
      </c>
      <c r="BZ16" s="87">
        <f t="shared" si="5"/>
        <v>2</v>
      </c>
      <c r="CB16" s="88">
        <f t="shared" si="1"/>
        <v>4</v>
      </c>
      <c r="CC16" s="89"/>
      <c r="CE16" s="87">
        <f t="shared" si="2"/>
        <v>1</v>
      </c>
      <c r="CF16" s="90">
        <v>58038200</v>
      </c>
      <c r="CG16" s="90"/>
      <c r="CH16" s="90">
        <v>58038200</v>
      </c>
      <c r="CI16" s="22">
        <v>26381</v>
      </c>
      <c r="CJ16" s="87">
        <f t="shared" si="3"/>
        <v>1</v>
      </c>
      <c r="CK16" s="87">
        <f t="shared" si="4"/>
        <v>2</v>
      </c>
      <c r="CL16" s="22" t="s">
        <v>121</v>
      </c>
      <c r="CM16" s="22" t="s">
        <v>212</v>
      </c>
    </row>
    <row r="17" spans="1:91" ht="14.45" customHeight="1" x14ac:dyDescent="0.25">
      <c r="A17" s="69">
        <f t="shared" si="0"/>
        <v>15</v>
      </c>
      <c r="B17" s="70" t="s">
        <v>102</v>
      </c>
      <c r="C17" s="71" t="s">
        <v>217</v>
      </c>
      <c r="D17" s="72">
        <v>145218932</v>
      </c>
      <c r="E17" s="73"/>
      <c r="F17" s="74">
        <v>46031</v>
      </c>
      <c r="G17" s="75" t="s">
        <v>191</v>
      </c>
      <c r="H17" s="75" t="s">
        <v>192</v>
      </c>
      <c r="I17" s="75" t="s">
        <v>105</v>
      </c>
      <c r="J17" s="75" t="s">
        <v>193</v>
      </c>
      <c r="K17" s="75" t="s">
        <v>107</v>
      </c>
      <c r="L17" s="74">
        <v>46071</v>
      </c>
      <c r="M17" s="73">
        <v>40</v>
      </c>
      <c r="N17" s="75" t="s">
        <v>218</v>
      </c>
      <c r="O17" s="75" t="s">
        <v>219</v>
      </c>
      <c r="P17" s="75">
        <v>2830047207</v>
      </c>
      <c r="Q17" s="74">
        <v>46027</v>
      </c>
      <c r="R17" s="75">
        <v>1209373894</v>
      </c>
      <c r="S17" s="75">
        <v>224029496</v>
      </c>
      <c r="T17" s="74">
        <v>46027</v>
      </c>
      <c r="U17" s="76">
        <v>14996.834999999999</v>
      </c>
      <c r="V17" s="76">
        <v>14506.009</v>
      </c>
      <c r="W17" s="75">
        <v>19</v>
      </c>
      <c r="X17" s="75">
        <v>0</v>
      </c>
      <c r="Y17" s="77" t="s">
        <v>217</v>
      </c>
      <c r="Z17" s="82" t="s">
        <v>220</v>
      </c>
      <c r="AA17" s="75" t="s">
        <v>221</v>
      </c>
      <c r="AB17" s="75" t="s">
        <v>222</v>
      </c>
      <c r="AC17" s="77" t="s">
        <v>217</v>
      </c>
      <c r="AD17" s="75" t="s">
        <v>113</v>
      </c>
      <c r="AE17" s="99">
        <v>46034</v>
      </c>
      <c r="AF17" s="80">
        <v>46029</v>
      </c>
      <c r="AG17" s="80">
        <v>46031.416666666664</v>
      </c>
      <c r="AH17" s="80">
        <v>46029</v>
      </c>
      <c r="AI17" s="99">
        <v>46032</v>
      </c>
      <c r="AJ17" s="99">
        <v>46034</v>
      </c>
      <c r="AK17" s="99">
        <v>46034</v>
      </c>
      <c r="AL17" s="74">
        <v>46047</v>
      </c>
      <c r="AM17" s="74">
        <v>46058</v>
      </c>
      <c r="AN17" s="74">
        <v>46058</v>
      </c>
      <c r="AO17" s="81">
        <f t="shared" si="6"/>
        <v>46028</v>
      </c>
      <c r="AP17" s="81">
        <f t="shared" si="7"/>
        <v>46029</v>
      </c>
      <c r="AQ17" s="81">
        <f t="shared" si="8"/>
        <v>46029</v>
      </c>
      <c r="AR17" s="81">
        <f t="shared" si="9"/>
        <v>46035</v>
      </c>
      <c r="AS17" s="81">
        <f t="shared" si="10"/>
        <v>46036</v>
      </c>
      <c r="AT17" s="81">
        <f t="shared" si="11"/>
        <v>46035</v>
      </c>
      <c r="AU17" s="82" t="s">
        <v>114</v>
      </c>
      <c r="AV17" s="74">
        <v>46027</v>
      </c>
      <c r="AW17" s="75" t="s">
        <v>223</v>
      </c>
      <c r="AX17" s="75" t="s">
        <v>224</v>
      </c>
      <c r="AY17" s="75">
        <v>905</v>
      </c>
      <c r="AZ17" s="83">
        <v>308120918950</v>
      </c>
      <c r="BA17" s="75" t="s">
        <v>187</v>
      </c>
      <c r="BB17" s="74">
        <v>46027</v>
      </c>
      <c r="BC17" s="75"/>
      <c r="BD17" s="75" t="s">
        <v>188</v>
      </c>
      <c r="BE17" s="75" t="s">
        <v>188</v>
      </c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>
        <v>1</v>
      </c>
      <c r="BU17" s="84" t="s">
        <v>225</v>
      </c>
      <c r="BV17" s="74">
        <v>46037</v>
      </c>
      <c r="BW17" s="85"/>
      <c r="BX17" s="85"/>
      <c r="BY17" s="86" t="s">
        <v>120</v>
      </c>
      <c r="BZ17" s="87">
        <f t="shared" si="5"/>
        <v>2</v>
      </c>
      <c r="CB17" s="88">
        <f t="shared" si="1"/>
        <v>3</v>
      </c>
      <c r="CC17" s="89"/>
      <c r="CE17" s="87">
        <f t="shared" si="2"/>
        <v>1</v>
      </c>
      <c r="CF17" s="90">
        <v>51885526</v>
      </c>
      <c r="CG17" s="90"/>
      <c r="CH17" s="90">
        <v>51885526</v>
      </c>
      <c r="CI17" s="91">
        <v>26378</v>
      </c>
      <c r="CJ17" s="87">
        <f t="shared" si="3"/>
        <v>1</v>
      </c>
      <c r="CK17" s="87">
        <f t="shared" si="4"/>
        <v>2</v>
      </c>
      <c r="CL17" s="22" t="s">
        <v>121</v>
      </c>
      <c r="CM17" s="22" t="s">
        <v>226</v>
      </c>
    </row>
    <row r="18" spans="1:91" ht="14.45" customHeight="1" x14ac:dyDescent="0.25">
      <c r="A18" s="69">
        <f t="shared" si="0"/>
        <v>16</v>
      </c>
      <c r="B18" s="70" t="s">
        <v>102</v>
      </c>
      <c r="C18" s="71" t="s">
        <v>217</v>
      </c>
      <c r="D18" s="72">
        <v>145218966</v>
      </c>
      <c r="E18" s="73"/>
      <c r="F18" s="74">
        <v>46031</v>
      </c>
      <c r="G18" s="75" t="s">
        <v>191</v>
      </c>
      <c r="H18" s="75" t="s">
        <v>192</v>
      </c>
      <c r="I18" s="75" t="s">
        <v>105</v>
      </c>
      <c r="J18" s="75" t="s">
        <v>193</v>
      </c>
      <c r="K18" s="75" t="s">
        <v>107</v>
      </c>
      <c r="L18" s="74">
        <v>46071</v>
      </c>
      <c r="M18" s="73">
        <v>40</v>
      </c>
      <c r="N18" s="75" t="s">
        <v>227</v>
      </c>
      <c r="O18" s="75" t="s">
        <v>228</v>
      </c>
      <c r="P18" s="75">
        <v>2830047236</v>
      </c>
      <c r="Q18" s="74">
        <v>46027</v>
      </c>
      <c r="R18" s="75">
        <v>1209373956</v>
      </c>
      <c r="S18" s="75">
        <v>224029497</v>
      </c>
      <c r="T18" s="74">
        <v>46027</v>
      </c>
      <c r="U18" s="76">
        <v>15022.55</v>
      </c>
      <c r="V18" s="76">
        <v>14530.888000000001</v>
      </c>
      <c r="W18" s="75">
        <v>18</v>
      </c>
      <c r="X18" s="75">
        <v>0</v>
      </c>
      <c r="Y18" s="77" t="s">
        <v>229</v>
      </c>
      <c r="Z18" s="82" t="s">
        <v>220</v>
      </c>
      <c r="AA18" s="75" t="s">
        <v>221</v>
      </c>
      <c r="AB18" s="75" t="s">
        <v>222</v>
      </c>
      <c r="AC18" s="77" t="s">
        <v>217</v>
      </c>
      <c r="AD18" s="75" t="s">
        <v>113</v>
      </c>
      <c r="AE18" s="99">
        <v>46034</v>
      </c>
      <c r="AF18" s="80">
        <v>46029</v>
      </c>
      <c r="AG18" s="80">
        <v>46031.416666666664</v>
      </c>
      <c r="AH18" s="80">
        <v>46029</v>
      </c>
      <c r="AI18" s="99">
        <v>46032</v>
      </c>
      <c r="AJ18" s="99">
        <v>46034</v>
      </c>
      <c r="AK18" s="99">
        <v>46034</v>
      </c>
      <c r="AL18" s="74">
        <v>46047</v>
      </c>
      <c r="AM18" s="74">
        <v>46058</v>
      </c>
      <c r="AN18" s="74">
        <v>46058</v>
      </c>
      <c r="AO18" s="81">
        <f t="shared" si="6"/>
        <v>46028</v>
      </c>
      <c r="AP18" s="81">
        <f t="shared" si="7"/>
        <v>46029</v>
      </c>
      <c r="AQ18" s="81">
        <f t="shared" si="8"/>
        <v>46029</v>
      </c>
      <c r="AR18" s="81">
        <f t="shared" si="9"/>
        <v>46035</v>
      </c>
      <c r="AS18" s="81">
        <f t="shared" si="10"/>
        <v>46036</v>
      </c>
      <c r="AT18" s="81">
        <f t="shared" si="11"/>
        <v>46035</v>
      </c>
      <c r="AU18" s="82" t="s">
        <v>114</v>
      </c>
      <c r="AV18" s="74">
        <v>46027</v>
      </c>
      <c r="AW18" s="75" t="s">
        <v>230</v>
      </c>
      <c r="AX18" s="75" t="s">
        <v>231</v>
      </c>
      <c r="AY18" s="75">
        <v>905</v>
      </c>
      <c r="AZ18" s="83">
        <v>308122385820</v>
      </c>
      <c r="BA18" s="75" t="s">
        <v>187</v>
      </c>
      <c r="BB18" s="74">
        <v>46027</v>
      </c>
      <c r="BC18" s="75"/>
      <c r="BD18" s="75" t="s">
        <v>188</v>
      </c>
      <c r="BE18" s="75" t="s">
        <v>188</v>
      </c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>
        <v>0</v>
      </c>
      <c r="BU18" s="84" t="s">
        <v>225</v>
      </c>
      <c r="BV18" s="74">
        <v>46037</v>
      </c>
      <c r="BW18" s="85"/>
      <c r="BX18" s="85"/>
      <c r="BY18" s="86" t="s">
        <v>120</v>
      </c>
      <c r="BZ18" s="87">
        <f t="shared" si="5"/>
        <v>2</v>
      </c>
      <c r="CB18" s="88">
        <f t="shared" si="1"/>
        <v>3</v>
      </c>
      <c r="CC18" s="89"/>
      <c r="CE18" s="87">
        <f t="shared" si="2"/>
        <v>1</v>
      </c>
      <c r="CF18" s="90">
        <v>51885526</v>
      </c>
      <c r="CG18" s="90"/>
      <c r="CH18" s="90">
        <v>51885526</v>
      </c>
      <c r="CI18" s="91">
        <v>26378</v>
      </c>
      <c r="CJ18" s="87">
        <f t="shared" si="3"/>
        <v>1</v>
      </c>
      <c r="CK18" s="87">
        <f t="shared" si="4"/>
        <v>2</v>
      </c>
      <c r="CL18" s="22" t="s">
        <v>121</v>
      </c>
      <c r="CM18" s="22" t="s">
        <v>226</v>
      </c>
    </row>
    <row r="19" spans="1:91" ht="14.45" customHeight="1" x14ac:dyDescent="0.25">
      <c r="A19" s="69">
        <f t="shared" si="0"/>
        <v>17</v>
      </c>
      <c r="B19" s="70" t="s">
        <v>102</v>
      </c>
      <c r="C19" s="71" t="s">
        <v>217</v>
      </c>
      <c r="D19" s="72">
        <v>145219011</v>
      </c>
      <c r="E19" s="73"/>
      <c r="F19" s="74">
        <v>46031</v>
      </c>
      <c r="G19" s="75" t="s">
        <v>191</v>
      </c>
      <c r="H19" s="75" t="s">
        <v>192</v>
      </c>
      <c r="I19" s="75" t="s">
        <v>105</v>
      </c>
      <c r="J19" s="75" t="s">
        <v>193</v>
      </c>
      <c r="K19" s="75" t="s">
        <v>107</v>
      </c>
      <c r="L19" s="74">
        <v>46071</v>
      </c>
      <c r="M19" s="73">
        <v>40</v>
      </c>
      <c r="N19" s="75" t="s">
        <v>232</v>
      </c>
      <c r="O19" s="75" t="s">
        <v>233</v>
      </c>
      <c r="P19" s="75">
        <v>2830047205</v>
      </c>
      <c r="Q19" s="74">
        <v>46027</v>
      </c>
      <c r="R19" s="75">
        <v>1209373893</v>
      </c>
      <c r="S19" s="75">
        <v>224029498</v>
      </c>
      <c r="T19" s="74">
        <v>46027</v>
      </c>
      <c r="U19" s="76">
        <v>15765.347</v>
      </c>
      <c r="V19" s="76">
        <v>15249.37</v>
      </c>
      <c r="W19" s="75">
        <v>19</v>
      </c>
      <c r="X19" s="75">
        <v>0</v>
      </c>
      <c r="Y19" s="77" t="s">
        <v>234</v>
      </c>
      <c r="Z19" s="82" t="s">
        <v>220</v>
      </c>
      <c r="AA19" s="75" t="s">
        <v>221</v>
      </c>
      <c r="AB19" s="75" t="s">
        <v>222</v>
      </c>
      <c r="AC19" s="77" t="s">
        <v>217</v>
      </c>
      <c r="AD19" s="75" t="s">
        <v>113</v>
      </c>
      <c r="AE19" s="99">
        <v>46034</v>
      </c>
      <c r="AF19" s="80">
        <v>46029</v>
      </c>
      <c r="AG19" s="80">
        <v>46031.416666666664</v>
      </c>
      <c r="AH19" s="80">
        <v>46029</v>
      </c>
      <c r="AI19" s="99">
        <v>46032</v>
      </c>
      <c r="AJ19" s="99">
        <v>46034</v>
      </c>
      <c r="AK19" s="99">
        <v>46034</v>
      </c>
      <c r="AL19" s="74">
        <v>46047</v>
      </c>
      <c r="AM19" s="74">
        <v>46058</v>
      </c>
      <c r="AN19" s="74">
        <v>46058</v>
      </c>
      <c r="AO19" s="81">
        <f t="shared" si="6"/>
        <v>46028</v>
      </c>
      <c r="AP19" s="81">
        <f t="shared" si="7"/>
        <v>46029</v>
      </c>
      <c r="AQ19" s="81">
        <f t="shared" si="8"/>
        <v>46029</v>
      </c>
      <c r="AR19" s="81">
        <f t="shared" si="9"/>
        <v>46035</v>
      </c>
      <c r="AS19" s="81">
        <f t="shared" si="10"/>
        <v>46036</v>
      </c>
      <c r="AT19" s="81">
        <f t="shared" si="11"/>
        <v>46035</v>
      </c>
      <c r="AU19" s="82" t="s">
        <v>114</v>
      </c>
      <c r="AV19" s="74">
        <v>46027</v>
      </c>
      <c r="AW19" s="75" t="s">
        <v>235</v>
      </c>
      <c r="AX19" s="75" t="s">
        <v>236</v>
      </c>
      <c r="AY19" s="75">
        <v>905</v>
      </c>
      <c r="AZ19" s="83">
        <v>308120741300</v>
      </c>
      <c r="BA19" s="75" t="s">
        <v>187</v>
      </c>
      <c r="BB19" s="74">
        <v>46027</v>
      </c>
      <c r="BC19" s="75"/>
      <c r="BD19" s="75" t="s">
        <v>188</v>
      </c>
      <c r="BE19" s="75" t="s">
        <v>188</v>
      </c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>
        <v>0</v>
      </c>
      <c r="BU19" s="84" t="s">
        <v>225</v>
      </c>
      <c r="BV19" s="74">
        <v>46037</v>
      </c>
      <c r="BW19" s="85"/>
      <c r="BX19" s="85"/>
      <c r="BY19" s="86" t="s">
        <v>120</v>
      </c>
      <c r="BZ19" s="87">
        <f t="shared" si="5"/>
        <v>2</v>
      </c>
      <c r="CB19" s="88">
        <f t="shared" si="1"/>
        <v>3</v>
      </c>
      <c r="CC19" s="89"/>
      <c r="CE19" s="87">
        <f t="shared" si="2"/>
        <v>1</v>
      </c>
      <c r="CF19" s="90">
        <v>51885526</v>
      </c>
      <c r="CG19" s="90"/>
      <c r="CH19" s="90">
        <v>51885526</v>
      </c>
      <c r="CI19" s="91">
        <v>26378</v>
      </c>
      <c r="CJ19" s="87">
        <f t="shared" si="3"/>
        <v>1</v>
      </c>
      <c r="CK19" s="87">
        <f t="shared" si="4"/>
        <v>2</v>
      </c>
      <c r="CL19" s="22" t="s">
        <v>121</v>
      </c>
      <c r="CM19" s="22" t="s">
        <v>226</v>
      </c>
    </row>
    <row r="20" spans="1:91" ht="14.45" customHeight="1" x14ac:dyDescent="0.25">
      <c r="A20" s="69">
        <f t="shared" si="0"/>
        <v>18</v>
      </c>
      <c r="B20" s="70" t="s">
        <v>102</v>
      </c>
      <c r="C20" s="97" t="s">
        <v>237</v>
      </c>
      <c r="D20" s="106">
        <v>145269900</v>
      </c>
      <c r="E20" s="73"/>
      <c r="F20" s="74">
        <v>46025</v>
      </c>
      <c r="G20" s="75" t="s">
        <v>238</v>
      </c>
      <c r="H20" s="75" t="s">
        <v>239</v>
      </c>
      <c r="I20" s="75" t="s">
        <v>240</v>
      </c>
      <c r="J20" s="75" t="s">
        <v>241</v>
      </c>
      <c r="K20" s="75" t="s">
        <v>242</v>
      </c>
      <c r="L20" s="74">
        <v>46049</v>
      </c>
      <c r="M20" s="73">
        <v>20</v>
      </c>
      <c r="N20" s="75" t="s">
        <v>243</v>
      </c>
      <c r="O20" s="75" t="s">
        <v>244</v>
      </c>
      <c r="P20" s="75">
        <v>2830046735</v>
      </c>
      <c r="Q20" s="74">
        <v>46016</v>
      </c>
      <c r="R20" s="75">
        <v>1209371758</v>
      </c>
      <c r="S20" s="75">
        <v>224002500</v>
      </c>
      <c r="T20" s="74">
        <v>46016</v>
      </c>
      <c r="U20" s="76">
        <v>3360.645</v>
      </c>
      <c r="V20" s="76">
        <v>3278.3069999999998</v>
      </c>
      <c r="W20" s="75">
        <v>5</v>
      </c>
      <c r="X20" s="75">
        <v>0</v>
      </c>
      <c r="Y20" s="98">
        <v>12567110</v>
      </c>
      <c r="Z20" s="82" t="s">
        <v>245</v>
      </c>
      <c r="AA20" s="75" t="s">
        <v>246</v>
      </c>
      <c r="AB20" s="75" t="s">
        <v>247</v>
      </c>
      <c r="AC20" s="98"/>
      <c r="AD20" s="75" t="s">
        <v>113</v>
      </c>
      <c r="AE20" s="75"/>
      <c r="AF20" s="80">
        <v>46019.041666666664</v>
      </c>
      <c r="AG20" s="80">
        <v>46017.625</v>
      </c>
      <c r="AH20" s="80">
        <v>46019.291666666664</v>
      </c>
      <c r="AI20" s="99">
        <v>46021</v>
      </c>
      <c r="AJ20" s="69"/>
      <c r="AK20" s="75"/>
      <c r="AL20" s="74">
        <v>46030</v>
      </c>
      <c r="AM20" s="74">
        <v>46031</v>
      </c>
      <c r="AN20" s="74">
        <v>46032</v>
      </c>
      <c r="AO20" s="81">
        <f t="shared" si="6"/>
        <v>46016.625</v>
      </c>
      <c r="AP20" s="81">
        <f t="shared" si="7"/>
        <v>46017.625</v>
      </c>
      <c r="AQ20" s="81">
        <f t="shared" si="8"/>
        <v>46017.625</v>
      </c>
      <c r="AR20" s="81">
        <f t="shared" si="9"/>
        <v>46022</v>
      </c>
      <c r="AS20" s="81">
        <f t="shared" si="10"/>
        <v>46023</v>
      </c>
      <c r="AT20" s="81">
        <f t="shared" si="11"/>
        <v>46022</v>
      </c>
      <c r="AU20" s="82" t="s">
        <v>248</v>
      </c>
      <c r="AV20" s="74">
        <v>46016</v>
      </c>
      <c r="AW20" s="75" t="e">
        <v>#N/A</v>
      </c>
      <c r="AX20" s="75" t="e">
        <v>#N/A</v>
      </c>
      <c r="AY20" s="75">
        <v>905</v>
      </c>
      <c r="AZ20" s="83" t="e">
        <v>#N/A</v>
      </c>
      <c r="BA20" s="75" t="e">
        <v>#N/A</v>
      </c>
      <c r="BB20" s="75" t="e">
        <v>#N/A</v>
      </c>
      <c r="BC20" s="75"/>
      <c r="BD20" s="75" t="e">
        <v>#N/A</v>
      </c>
      <c r="BE20" s="75" t="e">
        <v>#N/A</v>
      </c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>
        <v>1</v>
      </c>
      <c r="BU20" s="84" t="s">
        <v>249</v>
      </c>
      <c r="BV20" s="74">
        <v>46022</v>
      </c>
      <c r="BW20" s="85"/>
      <c r="BX20" s="85"/>
      <c r="BY20" s="86" t="s">
        <v>120</v>
      </c>
      <c r="BZ20" s="87">
        <f t="shared" si="5"/>
        <v>1</v>
      </c>
      <c r="CB20" s="88">
        <f t="shared" si="1"/>
        <v>53</v>
      </c>
      <c r="CC20" s="89"/>
      <c r="CE20" s="87">
        <f t="shared" si="2"/>
        <v>12</v>
      </c>
      <c r="CF20" s="90">
        <v>34380689</v>
      </c>
      <c r="CG20" s="90">
        <v>5805922</v>
      </c>
      <c r="CH20" s="90">
        <v>40186611</v>
      </c>
      <c r="CI20" s="22">
        <v>26755.4</v>
      </c>
      <c r="CJ20" s="87">
        <f t="shared" si="3"/>
        <v>12</v>
      </c>
      <c r="CK20" s="87">
        <f t="shared" si="4"/>
        <v>52</v>
      </c>
      <c r="CL20" s="22" t="s">
        <v>121</v>
      </c>
      <c r="CM20" s="22" t="s">
        <v>250</v>
      </c>
    </row>
    <row r="21" spans="1:91" ht="14.45" customHeight="1" x14ac:dyDescent="0.25">
      <c r="A21" s="69">
        <f t="shared" si="0"/>
        <v>19</v>
      </c>
      <c r="B21" s="70" t="s">
        <v>102</v>
      </c>
      <c r="C21" s="107" t="s">
        <v>251</v>
      </c>
      <c r="D21" s="106">
        <v>145215484</v>
      </c>
      <c r="E21" s="73">
        <v>5320007205</v>
      </c>
      <c r="F21" s="74">
        <v>46035</v>
      </c>
      <c r="G21" s="75" t="s">
        <v>252</v>
      </c>
      <c r="H21" s="75" t="s">
        <v>253</v>
      </c>
      <c r="I21" s="75" t="s">
        <v>105</v>
      </c>
      <c r="J21" s="75" t="s">
        <v>254</v>
      </c>
      <c r="K21" s="75" t="s">
        <v>107</v>
      </c>
      <c r="L21" s="74">
        <v>46052</v>
      </c>
      <c r="M21" s="73">
        <v>40</v>
      </c>
      <c r="N21" s="75" t="s">
        <v>255</v>
      </c>
      <c r="O21" s="75" t="s">
        <v>256</v>
      </c>
      <c r="P21" s="75">
        <v>2830047506</v>
      </c>
      <c r="Q21" s="74">
        <v>46034</v>
      </c>
      <c r="R21" s="75">
        <v>1209375766</v>
      </c>
      <c r="S21" s="75">
        <v>224057278</v>
      </c>
      <c r="T21" s="74">
        <v>46034</v>
      </c>
      <c r="U21" s="76">
        <v>18583.412</v>
      </c>
      <c r="V21" s="76">
        <v>18138.748</v>
      </c>
      <c r="W21" s="75">
        <v>21</v>
      </c>
      <c r="X21" s="75">
        <v>0</v>
      </c>
      <c r="Y21" s="98" t="s">
        <v>257</v>
      </c>
      <c r="Z21" s="108" t="s">
        <v>258</v>
      </c>
      <c r="AA21" s="75" t="s">
        <v>259</v>
      </c>
      <c r="AB21" s="75" t="s">
        <v>260</v>
      </c>
      <c r="AC21" s="109" t="s">
        <v>251</v>
      </c>
      <c r="AD21" s="75" t="s">
        <v>113</v>
      </c>
      <c r="AE21" s="74">
        <v>46040</v>
      </c>
      <c r="AF21" s="80">
        <v>46039.416666666664</v>
      </c>
      <c r="AG21" s="80">
        <v>46038.625</v>
      </c>
      <c r="AH21" s="80">
        <v>46038.625</v>
      </c>
      <c r="AI21" s="110">
        <v>46035</v>
      </c>
      <c r="AJ21" s="110">
        <v>46039</v>
      </c>
      <c r="AK21" s="110">
        <v>46039</v>
      </c>
      <c r="AL21" s="110">
        <v>46038</v>
      </c>
      <c r="AM21" s="110">
        <v>46042</v>
      </c>
      <c r="AN21" s="110">
        <v>46042</v>
      </c>
      <c r="AO21" s="95" t="s">
        <v>121</v>
      </c>
      <c r="AP21" s="95" t="s">
        <v>121</v>
      </c>
      <c r="AQ21" s="95" t="s">
        <v>121</v>
      </c>
      <c r="AR21" s="95" t="s">
        <v>121</v>
      </c>
      <c r="AS21" s="82" t="s">
        <v>261</v>
      </c>
      <c r="AT21" s="95" t="s">
        <v>121</v>
      </c>
      <c r="AU21" s="82" t="s">
        <v>198</v>
      </c>
      <c r="AV21" s="74">
        <v>46034</v>
      </c>
      <c r="AW21" s="75" t="s">
        <v>262</v>
      </c>
      <c r="AX21" s="75" t="s">
        <v>263</v>
      </c>
      <c r="AY21" s="75">
        <v>905</v>
      </c>
      <c r="AZ21" s="83">
        <v>308143791930</v>
      </c>
      <c r="BA21" s="75" t="s">
        <v>187</v>
      </c>
      <c r="BB21" s="74">
        <v>46034</v>
      </c>
      <c r="BC21" s="75"/>
      <c r="BD21" s="75" t="s">
        <v>188</v>
      </c>
      <c r="BE21" s="75" t="s">
        <v>188</v>
      </c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>
        <v>1</v>
      </c>
      <c r="BU21" s="84" t="s">
        <v>264</v>
      </c>
      <c r="BV21" s="74">
        <v>46041</v>
      </c>
      <c r="BW21" s="85"/>
      <c r="BX21" s="85"/>
      <c r="BY21" s="86" t="s">
        <v>120</v>
      </c>
      <c r="BZ21" s="87">
        <f t="shared" si="5"/>
        <v>3</v>
      </c>
      <c r="CB21" s="88">
        <f t="shared" si="1"/>
        <v>4</v>
      </c>
      <c r="CC21" s="89"/>
      <c r="CE21" s="87">
        <f t="shared" si="2"/>
        <v>1</v>
      </c>
      <c r="CF21" s="90">
        <v>11964072</v>
      </c>
      <c r="CG21" s="90"/>
      <c r="CH21" s="90">
        <v>11964072</v>
      </c>
      <c r="CI21" s="22">
        <v>26237</v>
      </c>
      <c r="CJ21" s="87">
        <f t="shared" si="3"/>
        <v>1</v>
      </c>
      <c r="CK21" s="87">
        <f t="shared" si="4"/>
        <v>3</v>
      </c>
      <c r="CL21" s="22" t="s">
        <v>121</v>
      </c>
      <c r="CM21" s="22" t="s">
        <v>265</v>
      </c>
    </row>
    <row r="22" spans="1:91" ht="14.45" customHeight="1" x14ac:dyDescent="0.25">
      <c r="A22" s="69">
        <f t="shared" si="0"/>
        <v>20</v>
      </c>
      <c r="B22" s="70" t="s">
        <v>102</v>
      </c>
      <c r="C22" s="107" t="s">
        <v>251</v>
      </c>
      <c r="D22" s="106">
        <v>145181124</v>
      </c>
      <c r="E22" s="73">
        <v>5320007205</v>
      </c>
      <c r="F22" s="74">
        <v>46035</v>
      </c>
      <c r="G22" s="75" t="s">
        <v>266</v>
      </c>
      <c r="H22" s="75" t="s">
        <v>253</v>
      </c>
      <c r="I22" s="75" t="s">
        <v>105</v>
      </c>
      <c r="J22" s="75" t="s">
        <v>254</v>
      </c>
      <c r="K22" s="75" t="s">
        <v>242</v>
      </c>
      <c r="L22" s="74">
        <v>46045</v>
      </c>
      <c r="M22" s="73">
        <v>0</v>
      </c>
      <c r="N22" s="75" t="s">
        <v>255</v>
      </c>
      <c r="O22" s="75" t="s">
        <v>256</v>
      </c>
      <c r="P22" s="75">
        <v>2830047505</v>
      </c>
      <c r="Q22" s="74">
        <v>46034</v>
      </c>
      <c r="R22" s="75">
        <v>1209375765</v>
      </c>
      <c r="S22" s="75">
        <v>224057276</v>
      </c>
      <c r="T22" s="74">
        <v>46034</v>
      </c>
      <c r="U22" s="76">
        <v>863.78200000000004</v>
      </c>
      <c r="V22" s="76">
        <v>833.55399999999997</v>
      </c>
      <c r="W22" s="75">
        <v>1</v>
      </c>
      <c r="X22" s="75">
        <v>0</v>
      </c>
      <c r="Y22" s="98" t="s">
        <v>257</v>
      </c>
      <c r="Z22" s="108" t="s">
        <v>258</v>
      </c>
      <c r="AA22" s="75" t="s">
        <v>259</v>
      </c>
      <c r="AB22" s="75" t="s">
        <v>260</v>
      </c>
      <c r="AC22" s="109" t="s">
        <v>251</v>
      </c>
      <c r="AD22" s="75" t="s">
        <v>113</v>
      </c>
      <c r="AE22" s="74">
        <v>46040</v>
      </c>
      <c r="AF22" s="80">
        <v>46039.416666666664</v>
      </c>
      <c r="AG22" s="80">
        <v>46038.625</v>
      </c>
      <c r="AH22" s="80">
        <v>46038.625</v>
      </c>
      <c r="AI22" s="110">
        <v>46035</v>
      </c>
      <c r="AJ22" s="110">
        <v>46039</v>
      </c>
      <c r="AK22" s="110">
        <v>46039</v>
      </c>
      <c r="AL22" s="110">
        <v>46038</v>
      </c>
      <c r="AM22" s="110">
        <v>46042</v>
      </c>
      <c r="AN22" s="110">
        <v>46042</v>
      </c>
      <c r="AO22" s="95" t="s">
        <v>121</v>
      </c>
      <c r="AP22" s="95" t="s">
        <v>121</v>
      </c>
      <c r="AQ22" s="95" t="s">
        <v>121</v>
      </c>
      <c r="AR22" s="95" t="s">
        <v>121</v>
      </c>
      <c r="AS22" s="82" t="s">
        <v>261</v>
      </c>
      <c r="AT22" s="95" t="s">
        <v>121</v>
      </c>
      <c r="AU22" s="82" t="s">
        <v>198</v>
      </c>
      <c r="AV22" s="74">
        <v>46034</v>
      </c>
      <c r="AW22" s="75">
        <v>0</v>
      </c>
      <c r="AX22" s="75">
        <v>0</v>
      </c>
      <c r="AY22" s="75">
        <v>905</v>
      </c>
      <c r="AZ22" s="83">
        <v>0</v>
      </c>
      <c r="BA22" s="75">
        <v>0</v>
      </c>
      <c r="BB22" s="75" t="s">
        <v>132</v>
      </c>
      <c r="BC22" s="75"/>
      <c r="BD22" s="75" t="s">
        <v>188</v>
      </c>
      <c r="BE22" s="75" t="s">
        <v>188</v>
      </c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>
        <v>0</v>
      </c>
      <c r="BU22" s="84" t="s">
        <v>264</v>
      </c>
      <c r="BV22" s="74">
        <v>46041</v>
      </c>
      <c r="BW22" s="85"/>
      <c r="BX22" s="85"/>
      <c r="BY22" s="86" t="s">
        <v>120</v>
      </c>
      <c r="BZ22" s="87">
        <f t="shared" si="5"/>
        <v>3</v>
      </c>
      <c r="CB22" s="88">
        <f t="shared" si="1"/>
        <v>4</v>
      </c>
      <c r="CC22" s="89"/>
      <c r="CE22" s="87">
        <f t="shared" si="2"/>
        <v>1</v>
      </c>
      <c r="CF22" s="90"/>
      <c r="CG22" s="90"/>
      <c r="CH22" s="90"/>
      <c r="CJ22" s="87">
        <f t="shared" si="3"/>
        <v>1</v>
      </c>
      <c r="CK22" s="87">
        <f t="shared" si="4"/>
        <v>3</v>
      </c>
      <c r="CL22" s="22" t="s">
        <v>121</v>
      </c>
      <c r="CM22" s="22" t="s">
        <v>265</v>
      </c>
    </row>
    <row r="23" spans="1:91" ht="14.45" customHeight="1" x14ac:dyDescent="0.25">
      <c r="A23" s="69">
        <f t="shared" si="0"/>
        <v>21</v>
      </c>
      <c r="B23" s="70" t="s">
        <v>102</v>
      </c>
      <c r="C23" s="97" t="s">
        <v>267</v>
      </c>
      <c r="D23" s="106">
        <v>145171712</v>
      </c>
      <c r="E23" s="73">
        <v>5320007175</v>
      </c>
      <c r="F23" s="74">
        <v>46035</v>
      </c>
      <c r="G23" s="75" t="s">
        <v>268</v>
      </c>
      <c r="H23" s="75" t="s">
        <v>253</v>
      </c>
      <c r="I23" s="75" t="s">
        <v>105</v>
      </c>
      <c r="J23" s="75" t="s">
        <v>254</v>
      </c>
      <c r="K23" s="75" t="s">
        <v>107</v>
      </c>
      <c r="L23" s="74">
        <v>46059</v>
      </c>
      <c r="M23" s="73">
        <v>0</v>
      </c>
      <c r="N23" s="75" t="s">
        <v>269</v>
      </c>
      <c r="O23" s="75" t="s">
        <v>270</v>
      </c>
      <c r="P23" s="75">
        <v>2830047478</v>
      </c>
      <c r="Q23" s="74">
        <v>46034</v>
      </c>
      <c r="R23" s="75">
        <v>1209375720</v>
      </c>
      <c r="S23" s="75">
        <v>224057274</v>
      </c>
      <c r="T23" s="74">
        <v>46034</v>
      </c>
      <c r="U23" s="76">
        <v>8621.6769999999997</v>
      </c>
      <c r="V23" s="76">
        <v>8396.1740000000009</v>
      </c>
      <c r="W23" s="75">
        <v>8</v>
      </c>
      <c r="X23" s="75">
        <v>0</v>
      </c>
      <c r="Y23" s="98" t="s">
        <v>271</v>
      </c>
      <c r="Z23" s="108" t="s">
        <v>258</v>
      </c>
      <c r="AA23" s="75" t="s">
        <v>259</v>
      </c>
      <c r="AB23" s="75" t="s">
        <v>260</v>
      </c>
      <c r="AC23" s="98" t="s">
        <v>267</v>
      </c>
      <c r="AD23" s="75" t="s">
        <v>113</v>
      </c>
      <c r="AE23" s="74">
        <v>46040</v>
      </c>
      <c r="AF23" s="80">
        <v>46039.416666666664</v>
      </c>
      <c r="AG23" s="80">
        <v>46038.625</v>
      </c>
      <c r="AH23" s="80">
        <v>46038.625</v>
      </c>
      <c r="AI23" s="110">
        <v>46035</v>
      </c>
      <c r="AJ23" s="110">
        <v>46039</v>
      </c>
      <c r="AK23" s="110">
        <v>46039</v>
      </c>
      <c r="AL23" s="110">
        <v>46038</v>
      </c>
      <c r="AM23" s="110">
        <v>46042</v>
      </c>
      <c r="AN23" s="110">
        <v>46042</v>
      </c>
      <c r="AO23" s="95" t="s">
        <v>121</v>
      </c>
      <c r="AP23" s="95" t="s">
        <v>121</v>
      </c>
      <c r="AQ23" s="95" t="s">
        <v>121</v>
      </c>
      <c r="AR23" s="95" t="s">
        <v>121</v>
      </c>
      <c r="AS23" s="95" t="s">
        <v>121</v>
      </c>
      <c r="AT23" s="95" t="s">
        <v>121</v>
      </c>
      <c r="AU23" s="82" t="s">
        <v>198</v>
      </c>
      <c r="AV23" s="74">
        <v>46034</v>
      </c>
      <c r="AW23" s="75" t="s">
        <v>272</v>
      </c>
      <c r="AX23" s="75" t="s">
        <v>273</v>
      </c>
      <c r="AY23" s="75">
        <v>905</v>
      </c>
      <c r="AZ23" s="83">
        <v>308141766460</v>
      </c>
      <c r="BA23" s="75" t="s">
        <v>187</v>
      </c>
      <c r="BB23" s="74">
        <v>46034</v>
      </c>
      <c r="BC23" s="75"/>
      <c r="BD23" s="75" t="s">
        <v>274</v>
      </c>
      <c r="BE23" s="74">
        <v>46042</v>
      </c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>
        <v>1</v>
      </c>
      <c r="BU23" s="84" t="s">
        <v>275</v>
      </c>
      <c r="BV23" s="74">
        <v>46041</v>
      </c>
      <c r="BW23" s="85"/>
      <c r="BX23" s="85"/>
      <c r="BY23" s="86" t="s">
        <v>120</v>
      </c>
      <c r="BZ23" s="87">
        <f t="shared" si="5"/>
        <v>3</v>
      </c>
      <c r="CB23" s="88">
        <f t="shared" si="1"/>
        <v>4</v>
      </c>
      <c r="CC23" s="89"/>
      <c r="CE23" s="87">
        <f t="shared" si="2"/>
        <v>1</v>
      </c>
      <c r="CF23" s="90"/>
      <c r="CG23" s="90"/>
      <c r="CH23" s="90"/>
      <c r="CJ23" s="87">
        <f t="shared" si="3"/>
        <v>1</v>
      </c>
      <c r="CK23" s="87">
        <f t="shared" si="4"/>
        <v>3</v>
      </c>
      <c r="CL23" s="22" t="s">
        <v>121</v>
      </c>
      <c r="CM23" s="22" t="s">
        <v>276</v>
      </c>
    </row>
    <row r="24" spans="1:91" ht="14.45" customHeight="1" x14ac:dyDescent="0.25">
      <c r="A24" s="69">
        <f t="shared" si="0"/>
        <v>22</v>
      </c>
      <c r="B24" s="70" t="s">
        <v>102</v>
      </c>
      <c r="C24" s="97" t="s">
        <v>267</v>
      </c>
      <c r="D24" s="106">
        <v>145182506</v>
      </c>
      <c r="E24" s="73">
        <v>5320007175</v>
      </c>
      <c r="F24" s="74">
        <v>46035</v>
      </c>
      <c r="G24" s="75" t="s">
        <v>277</v>
      </c>
      <c r="H24" s="75" t="s">
        <v>253</v>
      </c>
      <c r="I24" s="75" t="s">
        <v>105</v>
      </c>
      <c r="J24" s="75" t="s">
        <v>254</v>
      </c>
      <c r="K24" s="75" t="s">
        <v>107</v>
      </c>
      <c r="L24" s="74">
        <v>46056</v>
      </c>
      <c r="M24" s="73">
        <v>40</v>
      </c>
      <c r="N24" s="75" t="s">
        <v>269</v>
      </c>
      <c r="O24" s="75" t="s">
        <v>270</v>
      </c>
      <c r="P24" s="75">
        <v>2830047479</v>
      </c>
      <c r="Q24" s="74">
        <v>46034</v>
      </c>
      <c r="R24" s="75">
        <v>1209375721</v>
      </c>
      <c r="S24" s="75">
        <v>224057275</v>
      </c>
      <c r="T24" s="74">
        <v>46034</v>
      </c>
      <c r="U24" s="76">
        <v>9323.1409999999996</v>
      </c>
      <c r="V24" s="76">
        <v>8987.8629999999994</v>
      </c>
      <c r="W24" s="75">
        <v>10</v>
      </c>
      <c r="X24" s="75">
        <v>0</v>
      </c>
      <c r="Y24" s="98" t="s">
        <v>271</v>
      </c>
      <c r="Z24" s="108" t="s">
        <v>258</v>
      </c>
      <c r="AA24" s="75" t="s">
        <v>259</v>
      </c>
      <c r="AB24" s="75" t="s">
        <v>260</v>
      </c>
      <c r="AC24" s="98" t="s">
        <v>267</v>
      </c>
      <c r="AD24" s="75" t="s">
        <v>113</v>
      </c>
      <c r="AE24" s="74">
        <v>46040</v>
      </c>
      <c r="AF24" s="80">
        <v>46039.416666666664</v>
      </c>
      <c r="AG24" s="80">
        <v>46038.625</v>
      </c>
      <c r="AH24" s="80">
        <v>46038.625</v>
      </c>
      <c r="AI24" s="110">
        <v>46035</v>
      </c>
      <c r="AJ24" s="110">
        <v>46039</v>
      </c>
      <c r="AK24" s="110">
        <v>46039</v>
      </c>
      <c r="AL24" s="110">
        <v>46038</v>
      </c>
      <c r="AM24" s="110">
        <v>46042</v>
      </c>
      <c r="AN24" s="110">
        <v>46042</v>
      </c>
      <c r="AO24" s="95" t="s">
        <v>121</v>
      </c>
      <c r="AP24" s="95" t="s">
        <v>121</v>
      </c>
      <c r="AQ24" s="95" t="s">
        <v>121</v>
      </c>
      <c r="AR24" s="95" t="s">
        <v>121</v>
      </c>
      <c r="AS24" s="95" t="s">
        <v>121</v>
      </c>
      <c r="AT24" s="95" t="s">
        <v>121</v>
      </c>
      <c r="AU24" s="82" t="s">
        <v>198</v>
      </c>
      <c r="AV24" s="74">
        <v>46034</v>
      </c>
      <c r="AW24" s="75">
        <v>0</v>
      </c>
      <c r="AX24" s="75">
        <v>0</v>
      </c>
      <c r="AY24" s="75">
        <v>905</v>
      </c>
      <c r="AZ24" s="83">
        <v>0</v>
      </c>
      <c r="BA24" s="75">
        <v>0</v>
      </c>
      <c r="BB24" s="75" t="s">
        <v>132</v>
      </c>
      <c r="BC24" s="75"/>
      <c r="BD24" s="75" t="s">
        <v>274</v>
      </c>
      <c r="BE24" s="74">
        <v>46042</v>
      </c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>
        <v>0</v>
      </c>
      <c r="BU24" s="84" t="s">
        <v>275</v>
      </c>
      <c r="BV24" s="74">
        <v>46041</v>
      </c>
      <c r="BW24" s="85"/>
      <c r="BX24" s="85"/>
      <c r="BY24" s="86" t="s">
        <v>120</v>
      </c>
      <c r="BZ24" s="87">
        <f t="shared" si="5"/>
        <v>3</v>
      </c>
      <c r="CB24" s="88">
        <f t="shared" si="1"/>
        <v>4</v>
      </c>
      <c r="CC24" s="89"/>
      <c r="CE24" s="87">
        <f t="shared" si="2"/>
        <v>1</v>
      </c>
      <c r="CF24" s="90">
        <v>11964072</v>
      </c>
      <c r="CG24" s="90"/>
      <c r="CH24" s="90">
        <v>11964072</v>
      </c>
      <c r="CI24" s="22">
        <v>26237</v>
      </c>
      <c r="CJ24" s="87">
        <f t="shared" si="3"/>
        <v>1</v>
      </c>
      <c r="CK24" s="87">
        <f t="shared" si="4"/>
        <v>3</v>
      </c>
      <c r="CL24" s="22" t="s">
        <v>121</v>
      </c>
      <c r="CM24" s="22" t="s">
        <v>276</v>
      </c>
    </row>
    <row r="25" spans="1:91" ht="14.45" customHeight="1" x14ac:dyDescent="0.25">
      <c r="A25" s="69">
        <f t="shared" si="0"/>
        <v>23</v>
      </c>
      <c r="B25" s="70" t="s">
        <v>102</v>
      </c>
      <c r="C25" s="97">
        <v>235502143068</v>
      </c>
      <c r="D25" s="106">
        <v>145130360</v>
      </c>
      <c r="E25" s="73">
        <v>5320007348</v>
      </c>
      <c r="F25" s="74">
        <v>46035</v>
      </c>
      <c r="G25" s="75" t="s">
        <v>268</v>
      </c>
      <c r="H25" s="75" t="s">
        <v>253</v>
      </c>
      <c r="I25" s="75" t="s">
        <v>105</v>
      </c>
      <c r="J25" s="75" t="s">
        <v>254</v>
      </c>
      <c r="K25" s="75" t="s">
        <v>107</v>
      </c>
      <c r="L25" s="74">
        <v>46059</v>
      </c>
      <c r="M25" s="73">
        <v>40</v>
      </c>
      <c r="N25" s="75" t="s">
        <v>278</v>
      </c>
      <c r="O25" s="75" t="s">
        <v>279</v>
      </c>
      <c r="P25" s="75">
        <v>2830047593</v>
      </c>
      <c r="Q25" s="74">
        <v>46036</v>
      </c>
      <c r="R25" s="75">
        <v>1209376316</v>
      </c>
      <c r="S25" s="75">
        <v>224066224</v>
      </c>
      <c r="T25" s="74">
        <v>46036</v>
      </c>
      <c r="U25" s="76">
        <v>12603.964</v>
      </c>
      <c r="V25" s="76">
        <v>12319.038</v>
      </c>
      <c r="W25" s="75">
        <v>18</v>
      </c>
      <c r="X25" s="75">
        <v>0</v>
      </c>
      <c r="Y25" s="98">
        <v>235502143068</v>
      </c>
      <c r="Z25" s="108" t="s">
        <v>128</v>
      </c>
      <c r="AA25" s="75" t="s">
        <v>280</v>
      </c>
      <c r="AB25" s="75" t="s">
        <v>281</v>
      </c>
      <c r="AC25" s="98">
        <v>235502143068</v>
      </c>
      <c r="AD25" s="75" t="s">
        <v>113</v>
      </c>
      <c r="AE25" s="74">
        <v>46041</v>
      </c>
      <c r="AF25" s="111" t="s">
        <v>282</v>
      </c>
      <c r="AG25" s="111" t="s">
        <v>283</v>
      </c>
      <c r="AH25" s="111" t="s">
        <v>284</v>
      </c>
      <c r="AI25" s="74">
        <v>46035</v>
      </c>
      <c r="AJ25" s="74">
        <v>46040</v>
      </c>
      <c r="AK25" s="74">
        <v>46040</v>
      </c>
      <c r="AL25" s="110">
        <v>46041</v>
      </c>
      <c r="AM25" s="110">
        <v>46045</v>
      </c>
      <c r="AN25" s="74">
        <v>46043</v>
      </c>
      <c r="AO25" s="95" t="s">
        <v>121</v>
      </c>
      <c r="AP25" s="95" t="s">
        <v>121</v>
      </c>
      <c r="AQ25" s="95" t="s">
        <v>121</v>
      </c>
      <c r="AR25" s="95" t="s">
        <v>121</v>
      </c>
      <c r="AS25" s="95" t="s">
        <v>121</v>
      </c>
      <c r="AT25" s="95" t="s">
        <v>121</v>
      </c>
      <c r="AU25" s="82" t="s">
        <v>198</v>
      </c>
      <c r="AV25" s="74">
        <v>46036</v>
      </c>
      <c r="AW25" s="75" t="s">
        <v>285</v>
      </c>
      <c r="AX25" s="75" t="s">
        <v>286</v>
      </c>
      <c r="AY25" s="75">
        <v>905</v>
      </c>
      <c r="AZ25" s="83">
        <v>308150371340</v>
      </c>
      <c r="BA25" s="75" t="s">
        <v>154</v>
      </c>
      <c r="BB25" s="74">
        <v>46036</v>
      </c>
      <c r="BC25" s="75"/>
      <c r="BD25" s="75" t="s">
        <v>287</v>
      </c>
      <c r="BE25" s="74">
        <v>46042</v>
      </c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>
        <v>1</v>
      </c>
      <c r="BU25" s="84" t="s">
        <v>288</v>
      </c>
      <c r="BV25" s="74">
        <v>46043</v>
      </c>
      <c r="BW25" s="85"/>
      <c r="BX25" s="85"/>
      <c r="BY25" s="86" t="s">
        <v>120</v>
      </c>
      <c r="BZ25" s="87">
        <f t="shared" si="5"/>
        <v>3</v>
      </c>
      <c r="CB25" s="88">
        <f t="shared" si="1"/>
        <v>4</v>
      </c>
      <c r="CC25" s="89"/>
      <c r="CE25" s="87">
        <f t="shared" si="2"/>
        <v>1</v>
      </c>
      <c r="CF25" s="90">
        <v>15834600</v>
      </c>
      <c r="CG25" s="90"/>
      <c r="CH25" s="90">
        <v>15834600</v>
      </c>
      <c r="CI25" s="91">
        <v>26391</v>
      </c>
      <c r="CJ25" s="87">
        <f t="shared" si="3"/>
        <v>1</v>
      </c>
      <c r="CK25" s="87">
        <f t="shared" si="4"/>
        <v>3</v>
      </c>
      <c r="CL25" s="22" t="s">
        <v>121</v>
      </c>
      <c r="CM25" s="22" t="s">
        <v>289</v>
      </c>
    </row>
    <row r="26" spans="1:91" ht="14.45" customHeight="1" x14ac:dyDescent="0.25">
      <c r="A26" s="69">
        <f t="shared" si="0"/>
        <v>24</v>
      </c>
      <c r="B26" s="70" t="s">
        <v>102</v>
      </c>
      <c r="C26" s="97">
        <v>235502143068</v>
      </c>
      <c r="D26" s="106">
        <v>145298475</v>
      </c>
      <c r="E26" s="73">
        <v>5320007348</v>
      </c>
      <c r="F26" s="74">
        <v>46035</v>
      </c>
      <c r="G26" s="75" t="s">
        <v>290</v>
      </c>
      <c r="H26" s="75" t="s">
        <v>253</v>
      </c>
      <c r="I26" s="75" t="s">
        <v>105</v>
      </c>
      <c r="J26" s="75" t="s">
        <v>254</v>
      </c>
      <c r="K26" s="75" t="s">
        <v>242</v>
      </c>
      <c r="L26" s="74">
        <v>46055</v>
      </c>
      <c r="M26" s="73">
        <v>0</v>
      </c>
      <c r="N26" s="75" t="s">
        <v>278</v>
      </c>
      <c r="O26" s="75" t="s">
        <v>279</v>
      </c>
      <c r="P26" s="75">
        <v>2830047594</v>
      </c>
      <c r="Q26" s="74">
        <v>46036</v>
      </c>
      <c r="R26" s="75">
        <v>1209376317</v>
      </c>
      <c r="S26" s="75">
        <v>224066226</v>
      </c>
      <c r="T26" s="74">
        <v>46036</v>
      </c>
      <c r="U26" s="76">
        <v>1871.99</v>
      </c>
      <c r="V26" s="76">
        <v>1822.375</v>
      </c>
      <c r="W26" s="75">
        <v>3</v>
      </c>
      <c r="X26" s="75">
        <v>0</v>
      </c>
      <c r="Y26" s="98">
        <v>235502143068</v>
      </c>
      <c r="Z26" s="108" t="s">
        <v>128</v>
      </c>
      <c r="AA26" s="75" t="s">
        <v>280</v>
      </c>
      <c r="AB26" s="75" t="s">
        <v>281</v>
      </c>
      <c r="AC26" s="98">
        <v>235502143068</v>
      </c>
      <c r="AD26" s="75" t="s">
        <v>113</v>
      </c>
      <c r="AE26" s="74">
        <v>46041</v>
      </c>
      <c r="AF26" s="111" t="s">
        <v>282</v>
      </c>
      <c r="AG26" s="111" t="s">
        <v>283</v>
      </c>
      <c r="AH26" s="111" t="s">
        <v>284</v>
      </c>
      <c r="AI26" s="74">
        <v>46035</v>
      </c>
      <c r="AJ26" s="74">
        <v>46040</v>
      </c>
      <c r="AK26" s="74">
        <v>46040</v>
      </c>
      <c r="AL26" s="110">
        <v>46041</v>
      </c>
      <c r="AM26" s="110">
        <v>46045</v>
      </c>
      <c r="AN26" s="74">
        <v>46043</v>
      </c>
      <c r="AO26" s="95" t="s">
        <v>121</v>
      </c>
      <c r="AP26" s="95" t="s">
        <v>121</v>
      </c>
      <c r="AQ26" s="95" t="s">
        <v>121</v>
      </c>
      <c r="AR26" s="95" t="s">
        <v>121</v>
      </c>
      <c r="AS26" s="95" t="s">
        <v>121</v>
      </c>
      <c r="AT26" s="95" t="s">
        <v>121</v>
      </c>
      <c r="AU26" s="82" t="s">
        <v>198</v>
      </c>
      <c r="AV26" s="74">
        <v>46036</v>
      </c>
      <c r="AW26" s="75">
        <v>0</v>
      </c>
      <c r="AX26" s="75">
        <v>0</v>
      </c>
      <c r="AY26" s="75">
        <v>905</v>
      </c>
      <c r="AZ26" s="83">
        <v>0</v>
      </c>
      <c r="BA26" s="75">
        <v>0</v>
      </c>
      <c r="BB26" s="75" t="s">
        <v>132</v>
      </c>
      <c r="BC26" s="75"/>
      <c r="BD26" s="75" t="s">
        <v>287</v>
      </c>
      <c r="BE26" s="74">
        <v>46042</v>
      </c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>
        <v>0</v>
      </c>
      <c r="BU26" s="84" t="s">
        <v>288</v>
      </c>
      <c r="BV26" s="74">
        <v>46043</v>
      </c>
      <c r="BW26" s="85"/>
      <c r="BX26" s="85"/>
      <c r="BY26" s="86" t="s">
        <v>120</v>
      </c>
      <c r="BZ26" s="87">
        <f t="shared" si="5"/>
        <v>3</v>
      </c>
      <c r="CB26" s="88">
        <f t="shared" si="1"/>
        <v>4</v>
      </c>
      <c r="CC26" s="89"/>
      <c r="CE26" s="87">
        <f t="shared" si="2"/>
        <v>1</v>
      </c>
      <c r="CF26" s="90"/>
      <c r="CG26" s="90"/>
      <c r="CH26" s="90"/>
      <c r="CJ26" s="87">
        <f t="shared" si="3"/>
        <v>1</v>
      </c>
      <c r="CK26" s="87">
        <f t="shared" si="4"/>
        <v>3</v>
      </c>
      <c r="CL26" s="22" t="s">
        <v>121</v>
      </c>
      <c r="CM26" s="22" t="s">
        <v>289</v>
      </c>
    </row>
    <row r="27" spans="1:91" ht="14.45" customHeight="1" x14ac:dyDescent="0.25">
      <c r="A27" s="69">
        <f t="shared" si="0"/>
        <v>25</v>
      </c>
      <c r="B27" s="70" t="s">
        <v>102</v>
      </c>
      <c r="C27" s="97" t="s">
        <v>267</v>
      </c>
      <c r="D27" s="106">
        <v>145182498</v>
      </c>
      <c r="E27" s="73">
        <v>5320007185</v>
      </c>
      <c r="F27" s="74">
        <v>46028</v>
      </c>
      <c r="G27" s="75" t="s">
        <v>277</v>
      </c>
      <c r="H27" s="75" t="s">
        <v>253</v>
      </c>
      <c r="I27" s="75" t="s">
        <v>105</v>
      </c>
      <c r="J27" s="75" t="s">
        <v>254</v>
      </c>
      <c r="K27" s="75" t="s">
        <v>107</v>
      </c>
      <c r="L27" s="74">
        <v>46045</v>
      </c>
      <c r="M27" s="73">
        <v>40</v>
      </c>
      <c r="N27" s="75" t="s">
        <v>291</v>
      </c>
      <c r="O27" s="75" t="s">
        <v>292</v>
      </c>
      <c r="P27" s="75">
        <v>2830047501</v>
      </c>
      <c r="Q27" s="74">
        <v>46034</v>
      </c>
      <c r="R27" s="75">
        <v>1209375758</v>
      </c>
      <c r="S27" s="75">
        <v>224057226</v>
      </c>
      <c r="T27" s="74">
        <v>46034</v>
      </c>
      <c r="U27" s="76">
        <v>6452.9639999999999</v>
      </c>
      <c r="V27" s="76">
        <v>6281.9350000000004</v>
      </c>
      <c r="W27" s="75">
        <v>8</v>
      </c>
      <c r="X27" s="75">
        <v>0</v>
      </c>
      <c r="Y27" s="98" t="s">
        <v>293</v>
      </c>
      <c r="Z27" s="108" t="s">
        <v>258</v>
      </c>
      <c r="AA27" s="75" t="s">
        <v>259</v>
      </c>
      <c r="AB27" s="75" t="s">
        <v>260</v>
      </c>
      <c r="AC27" s="98" t="s">
        <v>267</v>
      </c>
      <c r="AD27" s="75" t="s">
        <v>113</v>
      </c>
      <c r="AE27" s="74">
        <v>46040</v>
      </c>
      <c r="AF27" s="80">
        <v>46039.416666666664</v>
      </c>
      <c r="AG27" s="80">
        <v>46038.625</v>
      </c>
      <c r="AH27" s="80">
        <v>46038.625</v>
      </c>
      <c r="AI27" s="110">
        <v>46035</v>
      </c>
      <c r="AJ27" s="110">
        <v>46039</v>
      </c>
      <c r="AK27" s="110">
        <v>46039</v>
      </c>
      <c r="AL27" s="110">
        <v>46038</v>
      </c>
      <c r="AM27" s="110">
        <v>46042</v>
      </c>
      <c r="AN27" s="110">
        <v>46042</v>
      </c>
      <c r="AO27" s="95" t="s">
        <v>121</v>
      </c>
      <c r="AP27" s="95" t="s">
        <v>121</v>
      </c>
      <c r="AQ27" s="95" t="s">
        <v>121</v>
      </c>
      <c r="AR27" s="95" t="s">
        <v>121</v>
      </c>
      <c r="AS27" s="95" t="s">
        <v>121</v>
      </c>
      <c r="AT27" s="95" t="s">
        <v>121</v>
      </c>
      <c r="AU27" s="82" t="s">
        <v>198</v>
      </c>
      <c r="AV27" s="74">
        <v>46034</v>
      </c>
      <c r="AW27" s="75" t="s">
        <v>294</v>
      </c>
      <c r="AX27" s="75" t="s">
        <v>295</v>
      </c>
      <c r="AY27" s="75">
        <v>905</v>
      </c>
      <c r="AZ27" s="83">
        <v>308144270030</v>
      </c>
      <c r="BA27" s="75" t="s">
        <v>187</v>
      </c>
      <c r="BB27" s="74">
        <v>46034</v>
      </c>
      <c r="BC27" s="75"/>
      <c r="BD27" s="75" t="s">
        <v>296</v>
      </c>
      <c r="BE27" s="74">
        <v>46042</v>
      </c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>
        <v>0</v>
      </c>
      <c r="BU27" s="84" t="s">
        <v>275</v>
      </c>
      <c r="BV27" s="74">
        <v>46041</v>
      </c>
      <c r="BW27" s="85"/>
      <c r="BX27" s="85"/>
      <c r="BY27" s="86" t="s">
        <v>120</v>
      </c>
      <c r="BZ27" s="87">
        <f t="shared" si="5"/>
        <v>2</v>
      </c>
      <c r="CB27" s="88">
        <f t="shared" si="1"/>
        <v>4</v>
      </c>
      <c r="CC27" s="89"/>
      <c r="CE27" s="87">
        <f t="shared" si="2"/>
        <v>1</v>
      </c>
      <c r="CF27" s="90">
        <v>11964072</v>
      </c>
      <c r="CG27" s="90"/>
      <c r="CH27" s="90">
        <v>11964072</v>
      </c>
      <c r="CI27" s="22">
        <v>26237</v>
      </c>
      <c r="CJ27" s="87">
        <f t="shared" si="3"/>
        <v>1</v>
      </c>
      <c r="CK27" s="87">
        <f t="shared" si="4"/>
        <v>3</v>
      </c>
      <c r="CL27" s="22" t="s">
        <v>121</v>
      </c>
      <c r="CM27" s="22" t="s">
        <v>276</v>
      </c>
    </row>
    <row r="28" spans="1:91" ht="14.45" customHeight="1" x14ac:dyDescent="0.25">
      <c r="A28" s="69">
        <f t="shared" si="0"/>
        <v>26</v>
      </c>
      <c r="B28" s="70" t="s">
        <v>102</v>
      </c>
      <c r="C28" s="97" t="s">
        <v>267</v>
      </c>
      <c r="D28" s="106">
        <v>145216831</v>
      </c>
      <c r="E28" s="73">
        <v>5320007185</v>
      </c>
      <c r="F28" s="74">
        <v>46028</v>
      </c>
      <c r="G28" s="75" t="s">
        <v>297</v>
      </c>
      <c r="H28" s="75" t="s">
        <v>253</v>
      </c>
      <c r="I28" s="75" t="s">
        <v>105</v>
      </c>
      <c r="J28" s="75" t="s">
        <v>254</v>
      </c>
      <c r="K28" s="75" t="s">
        <v>107</v>
      </c>
      <c r="L28" s="74">
        <v>46049</v>
      </c>
      <c r="M28" s="73">
        <v>0</v>
      </c>
      <c r="N28" s="75" t="s">
        <v>291</v>
      </c>
      <c r="O28" s="75" t="s">
        <v>292</v>
      </c>
      <c r="P28" s="75">
        <v>2830047502</v>
      </c>
      <c r="Q28" s="74">
        <v>46034</v>
      </c>
      <c r="R28" s="75">
        <v>1209375759</v>
      </c>
      <c r="S28" s="75">
        <v>224057224</v>
      </c>
      <c r="T28" s="74">
        <v>46034</v>
      </c>
      <c r="U28" s="76">
        <v>2499.6759999999999</v>
      </c>
      <c r="V28" s="76">
        <v>2436.4540000000002</v>
      </c>
      <c r="W28" s="75">
        <v>3</v>
      </c>
      <c r="X28" s="75">
        <v>0</v>
      </c>
      <c r="Y28" s="98" t="s">
        <v>293</v>
      </c>
      <c r="Z28" s="108" t="s">
        <v>258</v>
      </c>
      <c r="AA28" s="75" t="s">
        <v>259</v>
      </c>
      <c r="AB28" s="75" t="s">
        <v>260</v>
      </c>
      <c r="AC28" s="98" t="s">
        <v>267</v>
      </c>
      <c r="AD28" s="75" t="s">
        <v>113</v>
      </c>
      <c r="AE28" s="74">
        <v>46040</v>
      </c>
      <c r="AF28" s="80">
        <v>46039.416666666664</v>
      </c>
      <c r="AG28" s="80">
        <v>46038.625</v>
      </c>
      <c r="AH28" s="80">
        <v>46038.625</v>
      </c>
      <c r="AI28" s="110">
        <v>46035</v>
      </c>
      <c r="AJ28" s="110">
        <v>46039</v>
      </c>
      <c r="AK28" s="110">
        <v>46039</v>
      </c>
      <c r="AL28" s="110">
        <v>46038</v>
      </c>
      <c r="AM28" s="110">
        <v>46042</v>
      </c>
      <c r="AN28" s="110">
        <v>46042</v>
      </c>
      <c r="AO28" s="95" t="s">
        <v>121</v>
      </c>
      <c r="AP28" s="95" t="s">
        <v>121</v>
      </c>
      <c r="AQ28" s="95" t="s">
        <v>121</v>
      </c>
      <c r="AR28" s="95" t="s">
        <v>121</v>
      </c>
      <c r="AS28" s="95" t="s">
        <v>121</v>
      </c>
      <c r="AT28" s="95" t="s">
        <v>121</v>
      </c>
      <c r="AU28" s="82" t="s">
        <v>198</v>
      </c>
      <c r="AV28" s="74">
        <v>46034</v>
      </c>
      <c r="AW28" s="75">
        <v>0</v>
      </c>
      <c r="AX28" s="75">
        <v>0</v>
      </c>
      <c r="AY28" s="75">
        <v>905</v>
      </c>
      <c r="AZ28" s="83">
        <v>0</v>
      </c>
      <c r="BA28" s="75">
        <v>0</v>
      </c>
      <c r="BB28" s="75" t="s">
        <v>132</v>
      </c>
      <c r="BC28" s="75"/>
      <c r="BD28" s="75" t="s">
        <v>296</v>
      </c>
      <c r="BE28" s="74">
        <v>46042</v>
      </c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>
        <v>0</v>
      </c>
      <c r="BU28" s="84" t="s">
        <v>275</v>
      </c>
      <c r="BV28" s="74">
        <v>46041</v>
      </c>
      <c r="BW28" s="85"/>
      <c r="BX28" s="85"/>
      <c r="BY28" s="86" t="s">
        <v>120</v>
      </c>
      <c r="BZ28" s="87">
        <f t="shared" si="5"/>
        <v>2</v>
      </c>
      <c r="CB28" s="88">
        <f t="shared" si="1"/>
        <v>4</v>
      </c>
      <c r="CC28" s="89"/>
      <c r="CE28" s="87">
        <f t="shared" si="2"/>
        <v>1</v>
      </c>
      <c r="CF28" s="90"/>
      <c r="CG28" s="90"/>
      <c r="CH28" s="90"/>
      <c r="CJ28" s="87">
        <f t="shared" si="3"/>
        <v>1</v>
      </c>
      <c r="CK28" s="87">
        <f t="shared" si="4"/>
        <v>3</v>
      </c>
      <c r="CL28" s="22" t="s">
        <v>121</v>
      </c>
      <c r="CM28" s="22" t="s">
        <v>276</v>
      </c>
    </row>
    <row r="29" spans="1:91" ht="14.45" customHeight="1" x14ac:dyDescent="0.25">
      <c r="A29" s="69">
        <f t="shared" si="0"/>
        <v>27</v>
      </c>
      <c r="B29" s="70" t="s">
        <v>102</v>
      </c>
      <c r="C29" s="97" t="s">
        <v>267</v>
      </c>
      <c r="D29" s="106">
        <v>145280565</v>
      </c>
      <c r="E29" s="73">
        <v>5320007185</v>
      </c>
      <c r="F29" s="74">
        <v>46028</v>
      </c>
      <c r="G29" s="75" t="s">
        <v>298</v>
      </c>
      <c r="H29" s="75" t="s">
        <v>253</v>
      </c>
      <c r="I29" s="75" t="s">
        <v>105</v>
      </c>
      <c r="J29" s="75" t="s">
        <v>254</v>
      </c>
      <c r="K29" s="75" t="s">
        <v>242</v>
      </c>
      <c r="L29" s="74">
        <v>46050</v>
      </c>
      <c r="M29" s="73">
        <v>0</v>
      </c>
      <c r="N29" s="75" t="s">
        <v>291</v>
      </c>
      <c r="O29" s="75" t="s">
        <v>292</v>
      </c>
      <c r="P29" s="75">
        <v>2830047503</v>
      </c>
      <c r="Q29" s="74">
        <v>46034</v>
      </c>
      <c r="R29" s="75">
        <v>1209375760</v>
      </c>
      <c r="S29" s="75">
        <v>224057220</v>
      </c>
      <c r="T29" s="74">
        <v>46034</v>
      </c>
      <c r="U29" s="76">
        <v>5761.9570000000003</v>
      </c>
      <c r="V29" s="76">
        <v>5571.3680000000004</v>
      </c>
      <c r="W29" s="75">
        <v>7</v>
      </c>
      <c r="X29" s="75">
        <v>0</v>
      </c>
      <c r="Y29" s="98" t="s">
        <v>293</v>
      </c>
      <c r="Z29" s="108" t="s">
        <v>258</v>
      </c>
      <c r="AA29" s="75" t="s">
        <v>259</v>
      </c>
      <c r="AB29" s="75" t="s">
        <v>260</v>
      </c>
      <c r="AC29" s="98" t="s">
        <v>267</v>
      </c>
      <c r="AD29" s="75" t="s">
        <v>113</v>
      </c>
      <c r="AE29" s="74">
        <v>46040</v>
      </c>
      <c r="AF29" s="80">
        <v>46039.416666666664</v>
      </c>
      <c r="AG29" s="80">
        <v>46038.625</v>
      </c>
      <c r="AH29" s="80">
        <v>46038.625</v>
      </c>
      <c r="AI29" s="110">
        <v>46035</v>
      </c>
      <c r="AJ29" s="110">
        <v>46039</v>
      </c>
      <c r="AK29" s="110">
        <v>46039</v>
      </c>
      <c r="AL29" s="110">
        <v>46038</v>
      </c>
      <c r="AM29" s="110">
        <v>46042</v>
      </c>
      <c r="AN29" s="110">
        <v>46042</v>
      </c>
      <c r="AO29" s="95" t="s">
        <v>121</v>
      </c>
      <c r="AP29" s="95" t="s">
        <v>121</v>
      </c>
      <c r="AQ29" s="95" t="s">
        <v>121</v>
      </c>
      <c r="AR29" s="95" t="s">
        <v>121</v>
      </c>
      <c r="AS29" s="95" t="s">
        <v>121</v>
      </c>
      <c r="AT29" s="95" t="s">
        <v>121</v>
      </c>
      <c r="AU29" s="82" t="s">
        <v>198</v>
      </c>
      <c r="AV29" s="74">
        <v>46034</v>
      </c>
      <c r="AW29" s="75">
        <v>0</v>
      </c>
      <c r="AX29" s="75">
        <v>0</v>
      </c>
      <c r="AY29" s="75">
        <v>905</v>
      </c>
      <c r="AZ29" s="83">
        <v>0</v>
      </c>
      <c r="BA29" s="75">
        <v>0</v>
      </c>
      <c r="BB29" s="75" t="s">
        <v>132</v>
      </c>
      <c r="BC29" s="75"/>
      <c r="BD29" s="75" t="s">
        <v>296</v>
      </c>
      <c r="BE29" s="74">
        <v>46042</v>
      </c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>
        <v>0</v>
      </c>
      <c r="BU29" s="84" t="s">
        <v>275</v>
      </c>
      <c r="BV29" s="74">
        <v>46041</v>
      </c>
      <c r="BW29" s="85"/>
      <c r="BX29" s="85"/>
      <c r="BY29" s="86" t="s">
        <v>120</v>
      </c>
      <c r="BZ29" s="87">
        <f t="shared" si="5"/>
        <v>2</v>
      </c>
      <c r="CB29" s="88">
        <f t="shared" si="1"/>
        <v>4</v>
      </c>
      <c r="CC29" s="89"/>
      <c r="CE29" s="87">
        <f t="shared" si="2"/>
        <v>1</v>
      </c>
      <c r="CF29" s="90"/>
      <c r="CG29" s="90"/>
      <c r="CH29" s="90"/>
      <c r="CJ29" s="87">
        <f t="shared" si="3"/>
        <v>1</v>
      </c>
      <c r="CK29" s="87">
        <f t="shared" si="4"/>
        <v>3</v>
      </c>
      <c r="CL29" s="22" t="s">
        <v>121</v>
      </c>
      <c r="CM29" s="22" t="s">
        <v>276</v>
      </c>
    </row>
    <row r="30" spans="1:91" ht="14.45" customHeight="1" x14ac:dyDescent="0.25">
      <c r="A30" s="69">
        <f t="shared" si="0"/>
        <v>28</v>
      </c>
      <c r="B30" s="70" t="s">
        <v>102</v>
      </c>
      <c r="C30" s="97" t="s">
        <v>267</v>
      </c>
      <c r="D30" s="106">
        <v>145298447</v>
      </c>
      <c r="E30" s="73">
        <v>5320007185</v>
      </c>
      <c r="F30" s="74">
        <v>46028</v>
      </c>
      <c r="G30" s="75" t="s">
        <v>268</v>
      </c>
      <c r="H30" s="75" t="s">
        <v>253</v>
      </c>
      <c r="I30" s="75" t="s">
        <v>105</v>
      </c>
      <c r="J30" s="75" t="s">
        <v>254</v>
      </c>
      <c r="K30" s="75" t="s">
        <v>107</v>
      </c>
      <c r="L30" s="74">
        <v>46045</v>
      </c>
      <c r="M30" s="73">
        <v>0</v>
      </c>
      <c r="N30" s="75" t="s">
        <v>291</v>
      </c>
      <c r="O30" s="75" t="s">
        <v>292</v>
      </c>
      <c r="P30" s="75">
        <v>2830047504</v>
      </c>
      <c r="Q30" s="74">
        <v>46034</v>
      </c>
      <c r="R30" s="75">
        <v>1209375763</v>
      </c>
      <c r="S30" s="75">
        <v>224057223</v>
      </c>
      <c r="T30" s="74">
        <v>46034</v>
      </c>
      <c r="U30" s="76">
        <v>2813.212</v>
      </c>
      <c r="V30" s="76">
        <v>2739.63</v>
      </c>
      <c r="W30" s="75">
        <v>3</v>
      </c>
      <c r="X30" s="75">
        <v>0</v>
      </c>
      <c r="Y30" s="98" t="s">
        <v>293</v>
      </c>
      <c r="Z30" s="108" t="s">
        <v>258</v>
      </c>
      <c r="AA30" s="75" t="s">
        <v>259</v>
      </c>
      <c r="AB30" s="75" t="s">
        <v>260</v>
      </c>
      <c r="AC30" s="98" t="s">
        <v>267</v>
      </c>
      <c r="AD30" s="75" t="s">
        <v>113</v>
      </c>
      <c r="AE30" s="74">
        <v>46040</v>
      </c>
      <c r="AF30" s="80">
        <v>46039.416666666664</v>
      </c>
      <c r="AG30" s="80">
        <v>46038.625</v>
      </c>
      <c r="AH30" s="80">
        <v>46038.625</v>
      </c>
      <c r="AI30" s="110">
        <v>46035</v>
      </c>
      <c r="AJ30" s="110">
        <v>46039</v>
      </c>
      <c r="AK30" s="110">
        <v>46039</v>
      </c>
      <c r="AL30" s="110">
        <v>46038</v>
      </c>
      <c r="AM30" s="110">
        <v>46042</v>
      </c>
      <c r="AN30" s="110">
        <v>46042</v>
      </c>
      <c r="AO30" s="95" t="s">
        <v>121</v>
      </c>
      <c r="AP30" s="95" t="s">
        <v>121</v>
      </c>
      <c r="AQ30" s="95" t="s">
        <v>121</v>
      </c>
      <c r="AR30" s="95" t="s">
        <v>121</v>
      </c>
      <c r="AS30" s="95" t="s">
        <v>121</v>
      </c>
      <c r="AT30" s="95" t="s">
        <v>121</v>
      </c>
      <c r="AU30" s="82" t="s">
        <v>198</v>
      </c>
      <c r="AV30" s="74">
        <v>46034</v>
      </c>
      <c r="AW30" s="75">
        <v>0</v>
      </c>
      <c r="AX30" s="75">
        <v>0</v>
      </c>
      <c r="AY30" s="75">
        <v>905</v>
      </c>
      <c r="AZ30" s="83">
        <v>0</v>
      </c>
      <c r="BA30" s="75">
        <v>0</v>
      </c>
      <c r="BB30" s="75" t="s">
        <v>132</v>
      </c>
      <c r="BC30" s="75"/>
      <c r="BD30" s="75" t="s">
        <v>296</v>
      </c>
      <c r="BE30" s="74">
        <v>46042</v>
      </c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>
        <v>0</v>
      </c>
      <c r="BU30" s="84" t="s">
        <v>275</v>
      </c>
      <c r="BV30" s="74">
        <v>46041</v>
      </c>
      <c r="BW30" s="85"/>
      <c r="BX30" s="85"/>
      <c r="BY30" s="86" t="s">
        <v>120</v>
      </c>
      <c r="BZ30" s="87">
        <f t="shared" si="5"/>
        <v>2</v>
      </c>
      <c r="CB30" s="88">
        <f t="shared" si="1"/>
        <v>4</v>
      </c>
      <c r="CC30" s="89"/>
      <c r="CE30" s="87">
        <f t="shared" si="2"/>
        <v>1</v>
      </c>
      <c r="CF30" s="90"/>
      <c r="CG30" s="90"/>
      <c r="CH30" s="90"/>
      <c r="CJ30" s="87">
        <f t="shared" si="3"/>
        <v>1</v>
      </c>
      <c r="CK30" s="87">
        <f t="shared" si="4"/>
        <v>3</v>
      </c>
      <c r="CL30" s="22" t="s">
        <v>121</v>
      </c>
      <c r="CM30" s="22" t="s">
        <v>276</v>
      </c>
    </row>
    <row r="31" spans="1:91" ht="14.45" customHeight="1" x14ac:dyDescent="0.25">
      <c r="A31" s="69">
        <f t="shared" si="0"/>
        <v>29</v>
      </c>
      <c r="B31" s="70" t="s">
        <v>102</v>
      </c>
      <c r="C31" s="97">
        <v>235600101106</v>
      </c>
      <c r="D31" s="106">
        <v>145280539</v>
      </c>
      <c r="E31" s="73"/>
      <c r="F31" s="74">
        <v>46028</v>
      </c>
      <c r="G31" s="75" t="s">
        <v>299</v>
      </c>
      <c r="H31" s="75" t="s">
        <v>253</v>
      </c>
      <c r="I31" s="75" t="s">
        <v>105</v>
      </c>
      <c r="J31" s="75" t="s">
        <v>254</v>
      </c>
      <c r="K31" s="75" t="s">
        <v>242</v>
      </c>
      <c r="L31" s="74">
        <v>46050</v>
      </c>
      <c r="M31" s="73">
        <v>20</v>
      </c>
      <c r="N31" s="75" t="s">
        <v>300</v>
      </c>
      <c r="O31" s="75" t="s">
        <v>301</v>
      </c>
      <c r="P31" s="75">
        <v>2830047596</v>
      </c>
      <c r="Q31" s="74">
        <v>46036</v>
      </c>
      <c r="R31" s="75">
        <v>1209376343</v>
      </c>
      <c r="S31" s="75">
        <v>224059823</v>
      </c>
      <c r="T31" s="74">
        <v>46036</v>
      </c>
      <c r="U31" s="76">
        <v>8065.9620000000004</v>
      </c>
      <c r="V31" s="76">
        <v>7861.96</v>
      </c>
      <c r="W31" s="75">
        <v>10</v>
      </c>
      <c r="X31" s="75">
        <v>0</v>
      </c>
      <c r="Y31" s="98">
        <v>235600101106</v>
      </c>
      <c r="Z31" s="108" t="s">
        <v>128</v>
      </c>
      <c r="AA31" s="75" t="s">
        <v>280</v>
      </c>
      <c r="AB31" s="75" t="s">
        <v>281</v>
      </c>
      <c r="AC31" s="98">
        <v>235600101106</v>
      </c>
      <c r="AD31" s="75" t="s">
        <v>113</v>
      </c>
      <c r="AE31" s="74">
        <v>46041</v>
      </c>
      <c r="AF31" s="111" t="s">
        <v>282</v>
      </c>
      <c r="AG31" s="111" t="s">
        <v>283</v>
      </c>
      <c r="AH31" s="111" t="s">
        <v>284</v>
      </c>
      <c r="AI31" s="74">
        <v>46035</v>
      </c>
      <c r="AJ31" s="74">
        <v>46040</v>
      </c>
      <c r="AK31" s="74">
        <v>46040</v>
      </c>
      <c r="AL31" s="110">
        <v>46041</v>
      </c>
      <c r="AM31" s="110">
        <v>46045</v>
      </c>
      <c r="AN31" s="74">
        <v>46043</v>
      </c>
      <c r="AO31" s="81" t="e">
        <f>IF(AH31&lt;AG31,IF(AH31=0,"",AH31-1),IF(AG31=0,"",AG31-1))</f>
        <v>#VALUE!</v>
      </c>
      <c r="AP31" s="81" t="str">
        <f>IF(AH31&lt;AG31,IF(AH31=0,"",AH31),IF(AG31=0,"",AG31))</f>
        <v>11:59 16/01/26</v>
      </c>
      <c r="AQ31" s="81" t="str">
        <f>IF(AH31&lt;AG31,IF(AH31=0,"",AH31),IF(AG31=0,"",AG31))</f>
        <v>11:59 16/01/26</v>
      </c>
      <c r="AR31" s="81">
        <f>IF(AI31=0,"",IF(AI31&lt;AJ31,AJ31+1,AI31+1))</f>
        <v>46041</v>
      </c>
      <c r="AS31" s="81">
        <f>IF(AI31=0,"",IF(AE31=0,IF(AJ31=0,AI31+2,AJ31+2),AE31+2))</f>
        <v>46043</v>
      </c>
      <c r="AT31" s="81">
        <f>IF(AI31=0,"",IF(AI31&lt;AJ31,AJ31+1,AI31+1))</f>
        <v>46041</v>
      </c>
      <c r="AU31" s="82" t="s">
        <v>198</v>
      </c>
      <c r="AV31" s="74">
        <v>46036</v>
      </c>
      <c r="AW31" s="75" t="s">
        <v>302</v>
      </c>
      <c r="AX31" s="75" t="s">
        <v>303</v>
      </c>
      <c r="AY31" s="75">
        <v>905</v>
      </c>
      <c r="AZ31" s="83">
        <v>308150416030</v>
      </c>
      <c r="BA31" s="75" t="s">
        <v>154</v>
      </c>
      <c r="BB31" s="74">
        <v>46036</v>
      </c>
      <c r="BC31" s="75"/>
      <c r="BD31" s="75" t="s">
        <v>188</v>
      </c>
      <c r="BE31" s="75" t="s">
        <v>188</v>
      </c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>
        <v>1</v>
      </c>
      <c r="BU31" s="84" t="s">
        <v>304</v>
      </c>
      <c r="BV31" s="74">
        <v>46043</v>
      </c>
      <c r="BW31" s="85"/>
      <c r="BX31" s="85"/>
      <c r="BY31" s="86" t="s">
        <v>120</v>
      </c>
      <c r="BZ31" s="87">
        <f t="shared" si="5"/>
        <v>2</v>
      </c>
      <c r="CB31" s="88">
        <f t="shared" si="1"/>
        <v>4</v>
      </c>
      <c r="CC31" s="89"/>
      <c r="CE31" s="87">
        <f t="shared" si="2"/>
        <v>1</v>
      </c>
      <c r="CF31" s="90">
        <v>9236850</v>
      </c>
      <c r="CG31" s="90"/>
      <c r="CH31" s="90">
        <v>9236850</v>
      </c>
      <c r="CI31" s="22">
        <v>26391</v>
      </c>
      <c r="CJ31" s="87">
        <f t="shared" si="3"/>
        <v>1</v>
      </c>
      <c r="CK31" s="87">
        <f t="shared" si="4"/>
        <v>3</v>
      </c>
      <c r="CL31" s="22" t="s">
        <v>121</v>
      </c>
      <c r="CM31" s="22" t="s">
        <v>305</v>
      </c>
    </row>
    <row r="32" spans="1:91" ht="14.45" customHeight="1" x14ac:dyDescent="0.25">
      <c r="A32" s="69">
        <f t="shared" si="0"/>
        <v>30</v>
      </c>
      <c r="B32" s="70" t="s">
        <v>102</v>
      </c>
      <c r="C32" s="97">
        <v>235600101092</v>
      </c>
      <c r="D32" s="106">
        <v>145280515</v>
      </c>
      <c r="E32" s="73"/>
      <c r="F32" s="74">
        <v>46028</v>
      </c>
      <c r="G32" s="75" t="s">
        <v>299</v>
      </c>
      <c r="H32" s="75" t="s">
        <v>253</v>
      </c>
      <c r="I32" s="75" t="s">
        <v>105</v>
      </c>
      <c r="J32" s="75" t="s">
        <v>254</v>
      </c>
      <c r="K32" s="75" t="s">
        <v>242</v>
      </c>
      <c r="L32" s="74">
        <v>46050</v>
      </c>
      <c r="M32" s="73">
        <v>20</v>
      </c>
      <c r="N32" s="75" t="s">
        <v>306</v>
      </c>
      <c r="O32" s="75" t="s">
        <v>307</v>
      </c>
      <c r="P32" s="75">
        <v>2830047554</v>
      </c>
      <c r="Q32" s="74">
        <v>46035</v>
      </c>
      <c r="R32" s="75">
        <v>1209376034</v>
      </c>
      <c r="S32" s="75">
        <v>224059821</v>
      </c>
      <c r="T32" s="74">
        <v>46035</v>
      </c>
      <c r="U32" s="76">
        <v>8738.2939999999999</v>
      </c>
      <c r="V32" s="76">
        <v>8449.2540000000008</v>
      </c>
      <c r="W32" s="75">
        <v>9</v>
      </c>
      <c r="X32" s="75">
        <v>0</v>
      </c>
      <c r="Y32" s="98">
        <v>235600101092</v>
      </c>
      <c r="Z32" s="108" t="s">
        <v>128</v>
      </c>
      <c r="AA32" s="75" t="s">
        <v>280</v>
      </c>
      <c r="AB32" s="75" t="s">
        <v>281</v>
      </c>
      <c r="AC32" s="98">
        <v>235600101092</v>
      </c>
      <c r="AD32" s="75" t="s">
        <v>113</v>
      </c>
      <c r="AE32" s="74">
        <v>46041</v>
      </c>
      <c r="AF32" s="111" t="s">
        <v>282</v>
      </c>
      <c r="AG32" s="111" t="s">
        <v>283</v>
      </c>
      <c r="AH32" s="111" t="s">
        <v>284</v>
      </c>
      <c r="AI32" s="74">
        <v>46035</v>
      </c>
      <c r="AJ32" s="74">
        <v>46040</v>
      </c>
      <c r="AK32" s="74">
        <v>46040</v>
      </c>
      <c r="AL32" s="110">
        <v>46041</v>
      </c>
      <c r="AM32" s="110">
        <v>46045</v>
      </c>
      <c r="AN32" s="74">
        <v>46043</v>
      </c>
      <c r="AO32" s="81" t="e">
        <f>IF(AH32&lt;AG32,IF(AH32=0,"",AH32-1),IF(AG32=0,"",AG32-1))</f>
        <v>#VALUE!</v>
      </c>
      <c r="AP32" s="81" t="str">
        <f>IF(AH32&lt;AG32,IF(AH32=0,"",AH32),IF(AG32=0,"",AG32))</f>
        <v>11:59 16/01/26</v>
      </c>
      <c r="AQ32" s="81" t="str">
        <f>IF(AH32&lt;AG32,IF(AH32=0,"",AH32),IF(AG32=0,"",AG32))</f>
        <v>11:59 16/01/26</v>
      </c>
      <c r="AR32" s="81">
        <f>IF(AI32=0,"",IF(AI32&lt;AJ32,AJ32+1,AI32+1))</f>
        <v>46041</v>
      </c>
      <c r="AS32" s="81">
        <f>IF(AI32=0,"",IF(AE32=0,IF(AJ32=0,AI32+2,AJ32+2),AE32+2))</f>
        <v>46043</v>
      </c>
      <c r="AT32" s="81">
        <f>IF(AI32=0,"",IF(AI32&lt;AJ32,AJ32+1,AI32+1))</f>
        <v>46041</v>
      </c>
      <c r="AU32" s="82" t="s">
        <v>198</v>
      </c>
      <c r="AV32" s="74">
        <v>46035</v>
      </c>
      <c r="AW32" s="75" t="s">
        <v>308</v>
      </c>
      <c r="AX32" s="75" t="s">
        <v>309</v>
      </c>
      <c r="AY32" s="75">
        <v>905</v>
      </c>
      <c r="AZ32" s="83">
        <v>308145634000</v>
      </c>
      <c r="BA32" s="75" t="s">
        <v>187</v>
      </c>
      <c r="BB32" s="74">
        <v>46035</v>
      </c>
      <c r="BC32" s="75"/>
      <c r="BD32" s="75" t="s">
        <v>310</v>
      </c>
      <c r="BE32" s="74">
        <v>46043</v>
      </c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>
        <v>1</v>
      </c>
      <c r="BU32" s="84" t="s">
        <v>311</v>
      </c>
      <c r="BV32" s="74">
        <v>46043</v>
      </c>
      <c r="BW32" s="85"/>
      <c r="BX32" s="85"/>
      <c r="BY32" s="86" t="s">
        <v>120</v>
      </c>
      <c r="BZ32" s="87">
        <f t="shared" si="5"/>
        <v>2</v>
      </c>
      <c r="CB32" s="88">
        <f t="shared" si="1"/>
        <v>4</v>
      </c>
      <c r="CC32" s="89"/>
      <c r="CE32" s="87">
        <f t="shared" si="2"/>
        <v>1</v>
      </c>
      <c r="CF32" s="90">
        <v>9236850</v>
      </c>
      <c r="CG32" s="90"/>
      <c r="CH32" s="90">
        <v>9236850</v>
      </c>
      <c r="CI32" s="22">
        <v>26391</v>
      </c>
      <c r="CJ32" s="87">
        <f t="shared" si="3"/>
        <v>1</v>
      </c>
      <c r="CK32" s="87">
        <f t="shared" si="4"/>
        <v>3</v>
      </c>
      <c r="CL32" s="22" t="s">
        <v>121</v>
      </c>
      <c r="CM32" s="22" t="s">
        <v>312</v>
      </c>
    </row>
    <row r="33" spans="1:91" ht="14.45" customHeight="1" x14ac:dyDescent="0.25">
      <c r="A33" s="69">
        <f t="shared" si="0"/>
        <v>31</v>
      </c>
      <c r="B33" s="70" t="s">
        <v>102</v>
      </c>
      <c r="C33" s="97" t="s">
        <v>313</v>
      </c>
      <c r="D33" s="106">
        <v>145280525</v>
      </c>
      <c r="E33" s="73">
        <v>5320007283</v>
      </c>
      <c r="F33" s="74">
        <v>46028</v>
      </c>
      <c r="G33" s="75" t="s">
        <v>299</v>
      </c>
      <c r="H33" s="75" t="s">
        <v>253</v>
      </c>
      <c r="I33" s="75" t="s">
        <v>105</v>
      </c>
      <c r="J33" s="75" t="s">
        <v>254</v>
      </c>
      <c r="K33" s="75" t="s">
        <v>242</v>
      </c>
      <c r="L33" s="74">
        <v>46045</v>
      </c>
      <c r="M33" s="73">
        <v>40</v>
      </c>
      <c r="N33" s="75" t="s">
        <v>314</v>
      </c>
      <c r="O33" s="75" t="s">
        <v>315</v>
      </c>
      <c r="P33" s="75">
        <v>2830047461</v>
      </c>
      <c r="Q33" s="74">
        <v>46032</v>
      </c>
      <c r="R33" s="75">
        <v>1209375509</v>
      </c>
      <c r="S33" s="75">
        <v>224054291</v>
      </c>
      <c r="T33" s="74">
        <v>46032</v>
      </c>
      <c r="U33" s="76">
        <v>5831.2860000000001</v>
      </c>
      <c r="V33" s="76">
        <v>5638.4030000000002</v>
      </c>
      <c r="W33" s="75">
        <v>8</v>
      </c>
      <c r="X33" s="75">
        <v>0</v>
      </c>
      <c r="Y33" s="98" t="s">
        <v>316</v>
      </c>
      <c r="Z33" s="108" t="s">
        <v>258</v>
      </c>
      <c r="AA33" s="75" t="s">
        <v>259</v>
      </c>
      <c r="AB33" s="75" t="s">
        <v>260</v>
      </c>
      <c r="AC33" s="98" t="s">
        <v>313</v>
      </c>
      <c r="AD33" s="75" t="s">
        <v>113</v>
      </c>
      <c r="AE33" s="74">
        <v>46040</v>
      </c>
      <c r="AF33" s="80">
        <v>46039.416666666664</v>
      </c>
      <c r="AG33" s="80">
        <v>46038.625</v>
      </c>
      <c r="AH33" s="80">
        <v>46038.625</v>
      </c>
      <c r="AI33" s="110">
        <v>46035</v>
      </c>
      <c r="AJ33" s="110">
        <v>46039</v>
      </c>
      <c r="AK33" s="110">
        <v>46039</v>
      </c>
      <c r="AL33" s="110">
        <v>46038</v>
      </c>
      <c r="AM33" s="110">
        <v>46042</v>
      </c>
      <c r="AN33" s="110">
        <v>46042</v>
      </c>
      <c r="AO33" s="95" t="s">
        <v>121</v>
      </c>
      <c r="AP33" s="95" t="s">
        <v>121</v>
      </c>
      <c r="AQ33" s="95" t="s">
        <v>121</v>
      </c>
      <c r="AR33" s="95" t="s">
        <v>121</v>
      </c>
      <c r="AS33" s="95" t="s">
        <v>121</v>
      </c>
      <c r="AT33" s="95" t="s">
        <v>121</v>
      </c>
      <c r="AU33" s="82" t="s">
        <v>198</v>
      </c>
      <c r="AV33" s="74">
        <v>46032</v>
      </c>
      <c r="AW33" s="75" t="s">
        <v>317</v>
      </c>
      <c r="AX33" s="75" t="s">
        <v>318</v>
      </c>
      <c r="AY33" s="75">
        <v>905</v>
      </c>
      <c r="AZ33" s="83">
        <v>308139796440</v>
      </c>
      <c r="BA33" s="75" t="s">
        <v>154</v>
      </c>
      <c r="BB33" s="74">
        <v>46032</v>
      </c>
      <c r="BC33" s="75"/>
      <c r="BD33" s="75" t="s">
        <v>319</v>
      </c>
      <c r="BE33" s="74">
        <v>46042</v>
      </c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>
        <v>1</v>
      </c>
      <c r="BU33" s="84" t="s">
        <v>320</v>
      </c>
      <c r="BV33" s="74">
        <v>46041</v>
      </c>
      <c r="BW33" s="85"/>
      <c r="BX33" s="85"/>
      <c r="BY33" s="86" t="s">
        <v>120</v>
      </c>
      <c r="BZ33" s="87">
        <f t="shared" si="5"/>
        <v>2</v>
      </c>
      <c r="CB33" s="88">
        <f t="shared" si="1"/>
        <v>4</v>
      </c>
      <c r="CC33" s="89"/>
      <c r="CE33" s="87">
        <f t="shared" si="2"/>
        <v>1</v>
      </c>
      <c r="CF33" s="90">
        <v>11964072</v>
      </c>
      <c r="CG33" s="90"/>
      <c r="CH33" s="90">
        <v>11964072</v>
      </c>
      <c r="CI33" s="22">
        <v>26237</v>
      </c>
      <c r="CJ33" s="87">
        <f t="shared" si="3"/>
        <v>1</v>
      </c>
      <c r="CK33" s="87">
        <f t="shared" si="4"/>
        <v>2</v>
      </c>
      <c r="CL33" s="22" t="s">
        <v>121</v>
      </c>
      <c r="CM33" s="22" t="s">
        <v>321</v>
      </c>
    </row>
    <row r="34" spans="1:91" ht="14.45" customHeight="1" x14ac:dyDescent="0.25">
      <c r="A34" s="69">
        <f t="shared" si="0"/>
        <v>32</v>
      </c>
      <c r="B34" s="70" t="s">
        <v>102</v>
      </c>
      <c r="C34" s="97" t="s">
        <v>313</v>
      </c>
      <c r="D34" s="106">
        <v>145280529</v>
      </c>
      <c r="E34" s="73">
        <v>5320007283</v>
      </c>
      <c r="F34" s="74">
        <v>46028</v>
      </c>
      <c r="G34" s="75" t="s">
        <v>299</v>
      </c>
      <c r="H34" s="75" t="s">
        <v>253</v>
      </c>
      <c r="I34" s="75" t="s">
        <v>105</v>
      </c>
      <c r="J34" s="75" t="s">
        <v>254</v>
      </c>
      <c r="K34" s="75" t="s">
        <v>242</v>
      </c>
      <c r="L34" s="74">
        <v>46050</v>
      </c>
      <c r="M34" s="73">
        <v>0</v>
      </c>
      <c r="N34" s="75" t="s">
        <v>314</v>
      </c>
      <c r="O34" s="75" t="s">
        <v>315</v>
      </c>
      <c r="P34" s="75">
        <v>2830047462</v>
      </c>
      <c r="Q34" s="74">
        <v>46032</v>
      </c>
      <c r="R34" s="75">
        <v>1209375510</v>
      </c>
      <c r="S34" s="75">
        <v>224054293</v>
      </c>
      <c r="T34" s="74">
        <v>46032</v>
      </c>
      <c r="U34" s="76">
        <v>4030.0929999999998</v>
      </c>
      <c r="V34" s="76">
        <v>3928.1619999999998</v>
      </c>
      <c r="W34" s="75">
        <v>6</v>
      </c>
      <c r="X34" s="75">
        <v>0</v>
      </c>
      <c r="Y34" s="98" t="s">
        <v>316</v>
      </c>
      <c r="Z34" s="108" t="s">
        <v>258</v>
      </c>
      <c r="AA34" s="75" t="s">
        <v>259</v>
      </c>
      <c r="AB34" s="75" t="s">
        <v>260</v>
      </c>
      <c r="AC34" s="98" t="s">
        <v>313</v>
      </c>
      <c r="AD34" s="75" t="s">
        <v>113</v>
      </c>
      <c r="AE34" s="74">
        <v>46040</v>
      </c>
      <c r="AF34" s="80">
        <v>46039.416666666664</v>
      </c>
      <c r="AG34" s="80">
        <v>46038.625</v>
      </c>
      <c r="AH34" s="80">
        <v>46038.625</v>
      </c>
      <c r="AI34" s="110">
        <v>46035</v>
      </c>
      <c r="AJ34" s="110">
        <v>46039</v>
      </c>
      <c r="AK34" s="110">
        <v>46039</v>
      </c>
      <c r="AL34" s="110">
        <v>46038</v>
      </c>
      <c r="AM34" s="110">
        <v>46042</v>
      </c>
      <c r="AN34" s="110">
        <v>46042</v>
      </c>
      <c r="AO34" s="95" t="s">
        <v>121</v>
      </c>
      <c r="AP34" s="95" t="s">
        <v>121</v>
      </c>
      <c r="AQ34" s="95" t="s">
        <v>121</v>
      </c>
      <c r="AR34" s="95" t="s">
        <v>121</v>
      </c>
      <c r="AS34" s="95" t="s">
        <v>121</v>
      </c>
      <c r="AT34" s="95" t="s">
        <v>121</v>
      </c>
      <c r="AU34" s="82" t="s">
        <v>198</v>
      </c>
      <c r="AV34" s="74">
        <v>46032</v>
      </c>
      <c r="AW34" s="75">
        <v>0</v>
      </c>
      <c r="AX34" s="75">
        <v>0</v>
      </c>
      <c r="AY34" s="75">
        <v>905</v>
      </c>
      <c r="AZ34" s="83">
        <v>0</v>
      </c>
      <c r="BA34" s="75">
        <v>0</v>
      </c>
      <c r="BB34" s="75" t="s">
        <v>132</v>
      </c>
      <c r="BC34" s="75"/>
      <c r="BD34" s="75" t="s">
        <v>319</v>
      </c>
      <c r="BE34" s="74">
        <v>46042</v>
      </c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>
        <v>0</v>
      </c>
      <c r="BU34" s="84" t="s">
        <v>320</v>
      </c>
      <c r="BV34" s="74">
        <v>46041</v>
      </c>
      <c r="BW34" s="85"/>
      <c r="BX34" s="85"/>
      <c r="BY34" s="86" t="s">
        <v>120</v>
      </c>
      <c r="BZ34" s="87">
        <f t="shared" si="5"/>
        <v>2</v>
      </c>
      <c r="CB34" s="88">
        <f t="shared" si="1"/>
        <v>4</v>
      </c>
      <c r="CC34" s="89"/>
      <c r="CE34" s="87">
        <f t="shared" si="2"/>
        <v>1</v>
      </c>
      <c r="CF34" s="90"/>
      <c r="CG34" s="90"/>
      <c r="CH34" s="90"/>
      <c r="CJ34" s="87">
        <f t="shared" si="3"/>
        <v>1</v>
      </c>
      <c r="CK34" s="87">
        <f t="shared" si="4"/>
        <v>2</v>
      </c>
      <c r="CL34" s="22" t="s">
        <v>121</v>
      </c>
      <c r="CM34" s="22" t="s">
        <v>321</v>
      </c>
    </row>
    <row r="35" spans="1:91" ht="14.45" customHeight="1" x14ac:dyDescent="0.25">
      <c r="A35" s="69">
        <f t="shared" si="0"/>
        <v>33</v>
      </c>
      <c r="B35" s="70" t="s">
        <v>102</v>
      </c>
      <c r="C35" s="97" t="s">
        <v>313</v>
      </c>
      <c r="D35" s="106">
        <v>145280533</v>
      </c>
      <c r="E35" s="73">
        <v>5320007283</v>
      </c>
      <c r="F35" s="74">
        <v>46028</v>
      </c>
      <c r="G35" s="75" t="s">
        <v>299</v>
      </c>
      <c r="H35" s="75" t="s">
        <v>253</v>
      </c>
      <c r="I35" s="75" t="s">
        <v>105</v>
      </c>
      <c r="J35" s="75" t="s">
        <v>254</v>
      </c>
      <c r="K35" s="75" t="s">
        <v>242</v>
      </c>
      <c r="L35" s="74">
        <v>46050</v>
      </c>
      <c r="M35" s="73">
        <v>0</v>
      </c>
      <c r="N35" s="75" t="s">
        <v>314</v>
      </c>
      <c r="O35" s="75" t="s">
        <v>315</v>
      </c>
      <c r="P35" s="75">
        <v>2830047463</v>
      </c>
      <c r="Q35" s="74">
        <v>46032</v>
      </c>
      <c r="R35" s="75">
        <v>1209375511</v>
      </c>
      <c r="S35" s="75">
        <v>224054298</v>
      </c>
      <c r="T35" s="74">
        <v>46032</v>
      </c>
      <c r="U35" s="76">
        <v>4019.5419999999999</v>
      </c>
      <c r="V35" s="76">
        <v>3917.8820000000001</v>
      </c>
      <c r="W35" s="75">
        <v>5</v>
      </c>
      <c r="X35" s="75">
        <v>0</v>
      </c>
      <c r="Y35" s="98" t="s">
        <v>316</v>
      </c>
      <c r="Z35" s="108" t="s">
        <v>258</v>
      </c>
      <c r="AA35" s="75" t="s">
        <v>259</v>
      </c>
      <c r="AB35" s="75" t="s">
        <v>260</v>
      </c>
      <c r="AC35" s="98" t="s">
        <v>313</v>
      </c>
      <c r="AD35" s="75" t="s">
        <v>113</v>
      </c>
      <c r="AE35" s="74">
        <v>46040</v>
      </c>
      <c r="AF35" s="80">
        <v>46039.416666666664</v>
      </c>
      <c r="AG35" s="80">
        <v>46038.625</v>
      </c>
      <c r="AH35" s="80">
        <v>46038.625</v>
      </c>
      <c r="AI35" s="110">
        <v>46035</v>
      </c>
      <c r="AJ35" s="110">
        <v>46039</v>
      </c>
      <c r="AK35" s="110">
        <v>46039</v>
      </c>
      <c r="AL35" s="110">
        <v>46038</v>
      </c>
      <c r="AM35" s="110">
        <v>46042</v>
      </c>
      <c r="AN35" s="110">
        <v>46042</v>
      </c>
      <c r="AO35" s="95" t="s">
        <v>121</v>
      </c>
      <c r="AP35" s="95" t="s">
        <v>121</v>
      </c>
      <c r="AQ35" s="95" t="s">
        <v>121</v>
      </c>
      <c r="AR35" s="95" t="s">
        <v>121</v>
      </c>
      <c r="AS35" s="95" t="s">
        <v>121</v>
      </c>
      <c r="AT35" s="95" t="s">
        <v>121</v>
      </c>
      <c r="AU35" s="82" t="s">
        <v>198</v>
      </c>
      <c r="AV35" s="74">
        <v>46032</v>
      </c>
      <c r="AW35" s="75">
        <v>0</v>
      </c>
      <c r="AX35" s="75">
        <v>0</v>
      </c>
      <c r="AY35" s="75">
        <v>905</v>
      </c>
      <c r="AZ35" s="83">
        <v>0</v>
      </c>
      <c r="BA35" s="75">
        <v>0</v>
      </c>
      <c r="BB35" s="75" t="s">
        <v>132</v>
      </c>
      <c r="BC35" s="75"/>
      <c r="BD35" s="75" t="s">
        <v>319</v>
      </c>
      <c r="BE35" s="74">
        <v>46042</v>
      </c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>
        <v>0</v>
      </c>
      <c r="BU35" s="84" t="s">
        <v>320</v>
      </c>
      <c r="BV35" s="74">
        <v>46041</v>
      </c>
      <c r="BW35" s="85"/>
      <c r="BX35" s="85"/>
      <c r="BY35" s="86" t="s">
        <v>120</v>
      </c>
      <c r="BZ35" s="87">
        <f t="shared" si="5"/>
        <v>2</v>
      </c>
      <c r="CB35" s="88">
        <f t="shared" si="1"/>
        <v>4</v>
      </c>
      <c r="CC35" s="89"/>
      <c r="CE35" s="87">
        <f t="shared" si="2"/>
        <v>1</v>
      </c>
      <c r="CF35" s="90"/>
      <c r="CG35" s="90"/>
      <c r="CH35" s="90"/>
      <c r="CJ35" s="87">
        <f t="shared" si="3"/>
        <v>1</v>
      </c>
      <c r="CK35" s="87">
        <f t="shared" si="4"/>
        <v>2</v>
      </c>
      <c r="CL35" s="22" t="s">
        <v>121</v>
      </c>
      <c r="CM35" s="22" t="s">
        <v>321</v>
      </c>
    </row>
    <row r="36" spans="1:91" ht="14.45" customHeight="1" x14ac:dyDescent="0.25">
      <c r="A36" s="69">
        <f t="shared" si="0"/>
        <v>34</v>
      </c>
      <c r="B36" s="70" t="s">
        <v>102</v>
      </c>
      <c r="C36" s="97">
        <v>235600101106</v>
      </c>
      <c r="D36" s="106">
        <v>145279763</v>
      </c>
      <c r="E36" s="73">
        <v>5320007399</v>
      </c>
      <c r="F36" s="74">
        <v>46028</v>
      </c>
      <c r="G36" s="75" t="s">
        <v>299</v>
      </c>
      <c r="H36" s="75" t="s">
        <v>253</v>
      </c>
      <c r="I36" s="75" t="s">
        <v>105</v>
      </c>
      <c r="J36" s="75" t="s">
        <v>322</v>
      </c>
      <c r="K36" s="75" t="s">
        <v>242</v>
      </c>
      <c r="L36" s="74">
        <v>46050</v>
      </c>
      <c r="M36" s="73">
        <v>40</v>
      </c>
      <c r="N36" s="75" t="s">
        <v>323</v>
      </c>
      <c r="O36" s="75" t="s">
        <v>324</v>
      </c>
      <c r="P36" s="75">
        <v>2830047614</v>
      </c>
      <c r="Q36" s="74">
        <v>46036</v>
      </c>
      <c r="R36" s="75">
        <v>1209376398</v>
      </c>
      <c r="S36" s="75">
        <v>224059818</v>
      </c>
      <c r="T36" s="74">
        <v>46036</v>
      </c>
      <c r="U36" s="76">
        <v>10087.841</v>
      </c>
      <c r="V36" s="76">
        <v>9832.7510000000002</v>
      </c>
      <c r="W36" s="75">
        <v>12</v>
      </c>
      <c r="X36" s="75">
        <v>0</v>
      </c>
      <c r="Y36" s="98">
        <v>235502112791</v>
      </c>
      <c r="Z36" s="108" t="s">
        <v>128</v>
      </c>
      <c r="AA36" s="75" t="s">
        <v>280</v>
      </c>
      <c r="AB36" s="75" t="s">
        <v>281</v>
      </c>
      <c r="AC36" s="98">
        <v>235600101106</v>
      </c>
      <c r="AD36" s="75" t="s">
        <v>113</v>
      </c>
      <c r="AE36" s="74">
        <v>46041</v>
      </c>
      <c r="AF36" s="111" t="s">
        <v>282</v>
      </c>
      <c r="AG36" s="111" t="s">
        <v>283</v>
      </c>
      <c r="AH36" s="111" t="s">
        <v>284</v>
      </c>
      <c r="AI36" s="74">
        <v>46035</v>
      </c>
      <c r="AJ36" s="74">
        <v>46040</v>
      </c>
      <c r="AK36" s="74">
        <v>46040</v>
      </c>
      <c r="AL36" s="110">
        <v>46041</v>
      </c>
      <c r="AM36" s="110">
        <v>46045</v>
      </c>
      <c r="AN36" s="74">
        <v>46043</v>
      </c>
      <c r="AO36" s="95" t="s">
        <v>121</v>
      </c>
      <c r="AP36" s="95" t="s">
        <v>121</v>
      </c>
      <c r="AQ36" s="95" t="s">
        <v>121</v>
      </c>
      <c r="AR36" s="95" t="s">
        <v>121</v>
      </c>
      <c r="AS36" s="82" t="s">
        <v>261</v>
      </c>
      <c r="AT36" s="95" t="s">
        <v>121</v>
      </c>
      <c r="AU36" s="82" t="s">
        <v>198</v>
      </c>
      <c r="AV36" s="74">
        <v>46036</v>
      </c>
      <c r="AW36" s="75" t="s">
        <v>325</v>
      </c>
      <c r="AX36" s="75" t="s">
        <v>326</v>
      </c>
      <c r="AY36" s="75">
        <v>905</v>
      </c>
      <c r="AZ36" s="83">
        <v>308151843330</v>
      </c>
      <c r="BA36" s="75" t="s">
        <v>154</v>
      </c>
      <c r="BB36" s="74">
        <v>46036</v>
      </c>
      <c r="BC36" s="75"/>
      <c r="BD36" s="75" t="s">
        <v>188</v>
      </c>
      <c r="BE36" s="75" t="s">
        <v>188</v>
      </c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>
        <v>0</v>
      </c>
      <c r="BU36" s="84" t="s">
        <v>304</v>
      </c>
      <c r="BV36" s="74">
        <v>46043</v>
      </c>
      <c r="BW36" s="85"/>
      <c r="BX36" s="85"/>
      <c r="BY36" s="86" t="s">
        <v>120</v>
      </c>
      <c r="BZ36" s="87">
        <f t="shared" si="5"/>
        <v>2</v>
      </c>
      <c r="CB36" s="88">
        <f t="shared" si="1"/>
        <v>4</v>
      </c>
      <c r="CC36" s="89"/>
      <c r="CE36" s="87">
        <f t="shared" si="2"/>
        <v>1</v>
      </c>
      <c r="CF36" s="90">
        <v>15834600</v>
      </c>
      <c r="CG36" s="90"/>
      <c r="CH36" s="90">
        <v>15834600</v>
      </c>
      <c r="CI36" s="22">
        <v>26391</v>
      </c>
      <c r="CJ36" s="87">
        <f t="shared" si="3"/>
        <v>1</v>
      </c>
      <c r="CK36" s="87">
        <f t="shared" si="4"/>
        <v>3</v>
      </c>
      <c r="CL36" s="22" t="s">
        <v>121</v>
      </c>
      <c r="CM36" s="22" t="s">
        <v>305</v>
      </c>
    </row>
    <row r="37" spans="1:91" ht="14.45" customHeight="1" x14ac:dyDescent="0.25">
      <c r="A37" s="69">
        <f t="shared" si="0"/>
        <v>35</v>
      </c>
      <c r="B37" s="70" t="s">
        <v>102</v>
      </c>
      <c r="C37" s="97">
        <v>235600101106</v>
      </c>
      <c r="D37" s="106">
        <v>145280546</v>
      </c>
      <c r="E37" s="73">
        <v>5320007399</v>
      </c>
      <c r="F37" s="74">
        <v>46028</v>
      </c>
      <c r="G37" s="75" t="s">
        <v>299</v>
      </c>
      <c r="H37" s="75" t="s">
        <v>253</v>
      </c>
      <c r="I37" s="75" t="s">
        <v>105</v>
      </c>
      <c r="J37" s="75" t="s">
        <v>254</v>
      </c>
      <c r="K37" s="75" t="s">
        <v>242</v>
      </c>
      <c r="L37" s="74">
        <v>46050</v>
      </c>
      <c r="M37" s="73">
        <v>0</v>
      </c>
      <c r="N37" s="75" t="s">
        <v>323</v>
      </c>
      <c r="O37" s="75" t="s">
        <v>324</v>
      </c>
      <c r="P37" s="75">
        <v>2830047615</v>
      </c>
      <c r="Q37" s="74">
        <v>46036</v>
      </c>
      <c r="R37" s="75">
        <v>1209376399</v>
      </c>
      <c r="S37" s="75">
        <v>224059819</v>
      </c>
      <c r="T37" s="74">
        <v>46036</v>
      </c>
      <c r="U37" s="76">
        <v>4008.2719999999999</v>
      </c>
      <c r="V37" s="76">
        <v>3906.895</v>
      </c>
      <c r="W37" s="75">
        <v>6</v>
      </c>
      <c r="X37" s="75">
        <v>0</v>
      </c>
      <c r="Y37" s="98">
        <v>235502112791</v>
      </c>
      <c r="Z37" s="108" t="s">
        <v>128</v>
      </c>
      <c r="AA37" s="75" t="s">
        <v>280</v>
      </c>
      <c r="AB37" s="75" t="s">
        <v>281</v>
      </c>
      <c r="AC37" s="98">
        <v>235600101106</v>
      </c>
      <c r="AD37" s="75" t="s">
        <v>113</v>
      </c>
      <c r="AE37" s="74">
        <v>46041</v>
      </c>
      <c r="AF37" s="111" t="s">
        <v>282</v>
      </c>
      <c r="AG37" s="111" t="s">
        <v>283</v>
      </c>
      <c r="AH37" s="111" t="s">
        <v>284</v>
      </c>
      <c r="AI37" s="74">
        <v>46035</v>
      </c>
      <c r="AJ37" s="74">
        <v>46040</v>
      </c>
      <c r="AK37" s="74">
        <v>46040</v>
      </c>
      <c r="AL37" s="110">
        <v>46041</v>
      </c>
      <c r="AM37" s="110">
        <v>46045</v>
      </c>
      <c r="AN37" s="74">
        <v>46043</v>
      </c>
      <c r="AO37" s="95" t="s">
        <v>121</v>
      </c>
      <c r="AP37" s="95" t="s">
        <v>121</v>
      </c>
      <c r="AQ37" s="95" t="s">
        <v>121</v>
      </c>
      <c r="AR37" s="95" t="s">
        <v>121</v>
      </c>
      <c r="AS37" s="82" t="s">
        <v>261</v>
      </c>
      <c r="AT37" s="95" t="s">
        <v>121</v>
      </c>
      <c r="AU37" s="82" t="s">
        <v>198</v>
      </c>
      <c r="AV37" s="74">
        <v>46036</v>
      </c>
      <c r="AW37" s="75">
        <v>0</v>
      </c>
      <c r="AX37" s="75">
        <v>0</v>
      </c>
      <c r="AY37" s="75">
        <v>905</v>
      </c>
      <c r="AZ37" s="83">
        <v>0</v>
      </c>
      <c r="BA37" s="75">
        <v>0</v>
      </c>
      <c r="BB37" s="75" t="s">
        <v>132</v>
      </c>
      <c r="BC37" s="75"/>
      <c r="BD37" s="75" t="s">
        <v>188</v>
      </c>
      <c r="BE37" s="75" t="s">
        <v>188</v>
      </c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>
        <v>0</v>
      </c>
      <c r="BU37" s="84" t="s">
        <v>304</v>
      </c>
      <c r="BV37" s="74">
        <v>46043</v>
      </c>
      <c r="BW37" s="85"/>
      <c r="BX37" s="85"/>
      <c r="BY37" s="86" t="s">
        <v>120</v>
      </c>
      <c r="BZ37" s="87">
        <f t="shared" si="5"/>
        <v>2</v>
      </c>
      <c r="CB37" s="88">
        <f t="shared" si="1"/>
        <v>4</v>
      </c>
      <c r="CC37" s="89"/>
      <c r="CE37" s="87">
        <f t="shared" si="2"/>
        <v>1</v>
      </c>
      <c r="CF37" s="90"/>
      <c r="CG37" s="90"/>
      <c r="CH37" s="90"/>
      <c r="CJ37" s="87">
        <f t="shared" si="3"/>
        <v>1</v>
      </c>
      <c r="CK37" s="87">
        <f t="shared" si="4"/>
        <v>3</v>
      </c>
      <c r="CL37" s="22" t="s">
        <v>121</v>
      </c>
      <c r="CM37" s="22" t="s">
        <v>305</v>
      </c>
    </row>
    <row r="38" spans="1:91" ht="14.45" customHeight="1" x14ac:dyDescent="0.25">
      <c r="A38" s="69">
        <f t="shared" si="0"/>
        <v>36</v>
      </c>
      <c r="B38" s="70" t="s">
        <v>102</v>
      </c>
      <c r="C38" s="97" t="s">
        <v>327</v>
      </c>
      <c r="D38" s="106">
        <v>145242345</v>
      </c>
      <c r="E38" s="73"/>
      <c r="F38" s="74">
        <v>46029</v>
      </c>
      <c r="G38" s="75" t="s">
        <v>328</v>
      </c>
      <c r="H38" s="75" t="s">
        <v>140</v>
      </c>
      <c r="I38" s="75" t="s">
        <v>105</v>
      </c>
      <c r="J38" s="75" t="s">
        <v>329</v>
      </c>
      <c r="K38" s="75" t="s">
        <v>242</v>
      </c>
      <c r="L38" s="74">
        <v>46056</v>
      </c>
      <c r="M38" s="73">
        <v>40</v>
      </c>
      <c r="N38" s="75" t="s">
        <v>330</v>
      </c>
      <c r="O38" s="75" t="s">
        <v>331</v>
      </c>
      <c r="P38" s="75">
        <v>2830047258</v>
      </c>
      <c r="Q38" s="74">
        <v>46028</v>
      </c>
      <c r="R38" s="75">
        <v>1209374252</v>
      </c>
      <c r="S38" s="75">
        <v>224031984</v>
      </c>
      <c r="T38" s="74">
        <v>46028</v>
      </c>
      <c r="U38" s="76">
        <v>13534.91</v>
      </c>
      <c r="V38" s="76">
        <v>13211.529</v>
      </c>
      <c r="W38" s="75">
        <v>16</v>
      </c>
      <c r="X38" s="75">
        <v>5</v>
      </c>
      <c r="Y38" s="98" t="s">
        <v>332</v>
      </c>
      <c r="Z38" s="82" t="s">
        <v>258</v>
      </c>
      <c r="AA38" s="75" t="s">
        <v>333</v>
      </c>
      <c r="AB38" s="75" t="s">
        <v>334</v>
      </c>
      <c r="AC38" s="98" t="s">
        <v>327</v>
      </c>
      <c r="AD38" s="75" t="s">
        <v>113</v>
      </c>
      <c r="AE38" s="74">
        <v>46033</v>
      </c>
      <c r="AF38" s="80">
        <v>46030.25</v>
      </c>
      <c r="AG38" s="80">
        <v>46029.625</v>
      </c>
      <c r="AH38" s="80">
        <v>46029.625</v>
      </c>
      <c r="AI38" s="74">
        <v>46032</v>
      </c>
      <c r="AJ38" s="69"/>
      <c r="AK38" s="74">
        <v>46032</v>
      </c>
      <c r="AL38" s="74">
        <v>46034</v>
      </c>
      <c r="AM38" s="75"/>
      <c r="AN38" s="74">
        <v>46036</v>
      </c>
      <c r="AO38" s="81">
        <f>IF(AH38&lt;AG38,IF(AH38=0,"",AH38-1),IF(AG38=0,"",AG38-1))</f>
        <v>46028.625</v>
      </c>
      <c r="AP38" s="81">
        <f>IF(AH38&lt;AG38,IF(AH38=0,"",AH38),IF(AG38=0,"",AG38))</f>
        <v>46029.625</v>
      </c>
      <c r="AQ38" s="81">
        <f>IF(AH38&lt;AG38,IF(AH38=0,"",AH38),IF(AG38=0,"",AG38))</f>
        <v>46029.625</v>
      </c>
      <c r="AR38" s="81">
        <f>IF(AI38=0,"",IF(AI38&lt;AJ38,AJ38+1,AI38+1))</f>
        <v>46033</v>
      </c>
      <c r="AS38" s="81">
        <f>IF(AI38=0,"",IF(AE38=0,IF(AJ38=0,AI38+2,AJ38+2),AE38+2))</f>
        <v>46035</v>
      </c>
      <c r="AT38" s="81">
        <f>IF(AI38=0,"",IF(AI38&lt;AJ38,AJ38+1,AI38+1))</f>
        <v>46033</v>
      </c>
      <c r="AU38" s="82" t="s">
        <v>114</v>
      </c>
      <c r="AV38" s="74">
        <v>46028</v>
      </c>
      <c r="AW38" s="75" t="s">
        <v>335</v>
      </c>
      <c r="AX38" s="75" t="s">
        <v>336</v>
      </c>
      <c r="AY38" s="75">
        <v>905</v>
      </c>
      <c r="AZ38" s="83">
        <v>308124710850</v>
      </c>
      <c r="BA38" s="75" t="s">
        <v>187</v>
      </c>
      <c r="BB38" s="74">
        <v>46028</v>
      </c>
      <c r="BC38" s="75"/>
      <c r="BD38" s="75" t="s">
        <v>337</v>
      </c>
      <c r="BE38" s="74">
        <v>46035</v>
      </c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>
        <v>1</v>
      </c>
      <c r="BU38" s="84" t="s">
        <v>338</v>
      </c>
      <c r="BV38" s="74">
        <v>46034</v>
      </c>
      <c r="BW38" s="85"/>
      <c r="BX38" s="85"/>
      <c r="BY38" s="86" t="s">
        <v>120</v>
      </c>
      <c r="BZ38" s="87">
        <f t="shared" si="5"/>
        <v>2</v>
      </c>
      <c r="CB38" s="88">
        <f t="shared" si="1"/>
        <v>3</v>
      </c>
      <c r="CC38" s="89"/>
      <c r="CE38" s="87">
        <f t="shared" si="2"/>
        <v>1</v>
      </c>
      <c r="CF38" s="90">
        <v>22851556</v>
      </c>
      <c r="CG38" s="90"/>
      <c r="CH38" s="90">
        <v>22851556</v>
      </c>
      <c r="CI38" s="22" t="s">
        <v>339</v>
      </c>
      <c r="CJ38" s="87">
        <f t="shared" si="3"/>
        <v>1</v>
      </c>
      <c r="CK38" s="87">
        <f t="shared" si="4"/>
        <v>2</v>
      </c>
      <c r="CL38" s="22" t="s">
        <v>121</v>
      </c>
      <c r="CM38" s="22" t="s">
        <v>340</v>
      </c>
    </row>
    <row r="39" spans="1:91" ht="14.45" customHeight="1" x14ac:dyDescent="0.25">
      <c r="A39" s="69">
        <f t="shared" si="0"/>
        <v>37</v>
      </c>
      <c r="B39" s="70" t="s">
        <v>102</v>
      </c>
      <c r="C39" s="97" t="s">
        <v>327</v>
      </c>
      <c r="D39" s="106">
        <v>145242348</v>
      </c>
      <c r="E39" s="73"/>
      <c r="F39" s="74">
        <v>46029</v>
      </c>
      <c r="G39" s="75" t="s">
        <v>328</v>
      </c>
      <c r="H39" s="75" t="s">
        <v>140</v>
      </c>
      <c r="I39" s="75" t="s">
        <v>105</v>
      </c>
      <c r="J39" s="75" t="s">
        <v>329</v>
      </c>
      <c r="K39" s="75" t="s">
        <v>242</v>
      </c>
      <c r="L39" s="74">
        <v>46056</v>
      </c>
      <c r="M39" s="73">
        <v>40</v>
      </c>
      <c r="N39" s="75" t="s">
        <v>341</v>
      </c>
      <c r="O39" s="75" t="s">
        <v>342</v>
      </c>
      <c r="P39" s="75">
        <v>2830047248</v>
      </c>
      <c r="Q39" s="74">
        <v>46028</v>
      </c>
      <c r="R39" s="75">
        <v>1209374207</v>
      </c>
      <c r="S39" s="75">
        <v>224032332</v>
      </c>
      <c r="T39" s="74">
        <v>46028</v>
      </c>
      <c r="U39" s="76">
        <v>13367.844999999999</v>
      </c>
      <c r="V39" s="76">
        <v>13050.587</v>
      </c>
      <c r="W39" s="75">
        <v>15</v>
      </c>
      <c r="X39" s="75">
        <v>4</v>
      </c>
      <c r="Y39" s="98" t="s">
        <v>343</v>
      </c>
      <c r="Z39" s="82" t="s">
        <v>258</v>
      </c>
      <c r="AA39" s="75" t="s">
        <v>333</v>
      </c>
      <c r="AB39" s="75" t="s">
        <v>334</v>
      </c>
      <c r="AC39" s="98" t="s">
        <v>327</v>
      </c>
      <c r="AD39" s="75" t="s">
        <v>113</v>
      </c>
      <c r="AE39" s="74">
        <v>46033</v>
      </c>
      <c r="AF39" s="80">
        <v>46030.25</v>
      </c>
      <c r="AG39" s="80">
        <v>46029.625</v>
      </c>
      <c r="AH39" s="80">
        <v>46029.625</v>
      </c>
      <c r="AI39" s="74">
        <v>46032</v>
      </c>
      <c r="AJ39" s="69"/>
      <c r="AK39" s="74">
        <v>46032</v>
      </c>
      <c r="AL39" s="74">
        <v>46034</v>
      </c>
      <c r="AM39" s="75"/>
      <c r="AN39" s="74">
        <v>46036</v>
      </c>
      <c r="AO39" s="81">
        <f>IF(AH39&lt;AG39,IF(AH39=0,"",AH39-1),IF(AG39=0,"",AG39-1))</f>
        <v>46028.625</v>
      </c>
      <c r="AP39" s="81">
        <f>IF(AH39&lt;AG39,IF(AH39=0,"",AH39),IF(AG39=0,"",AG39))</f>
        <v>46029.625</v>
      </c>
      <c r="AQ39" s="81">
        <f>IF(AH39&lt;AG39,IF(AH39=0,"",AH39),IF(AG39=0,"",AG39))</f>
        <v>46029.625</v>
      </c>
      <c r="AR39" s="81">
        <f>IF(AI39=0,"",IF(AI39&lt;AJ39,AJ39+1,AI39+1))</f>
        <v>46033</v>
      </c>
      <c r="AS39" s="81">
        <f>IF(AI39=0,"",IF(AE39=0,IF(AJ39=0,AI39+2,AJ39+2),AE39+2))</f>
        <v>46035</v>
      </c>
      <c r="AT39" s="81">
        <f>IF(AI39=0,"",IF(AI39&lt;AJ39,AJ39+1,AI39+1))</f>
        <v>46033</v>
      </c>
      <c r="AU39" s="82" t="s">
        <v>114</v>
      </c>
      <c r="AV39" s="74">
        <v>46028</v>
      </c>
      <c r="AW39" s="75" t="s">
        <v>344</v>
      </c>
      <c r="AX39" s="75" t="s">
        <v>345</v>
      </c>
      <c r="AY39" s="75">
        <v>905</v>
      </c>
      <c r="AZ39" s="83">
        <v>308124694860</v>
      </c>
      <c r="BA39" s="75" t="s">
        <v>187</v>
      </c>
      <c r="BB39" s="74">
        <v>46028</v>
      </c>
      <c r="BC39" s="75"/>
      <c r="BD39" s="75" t="s">
        <v>346</v>
      </c>
      <c r="BE39" s="74">
        <v>46035</v>
      </c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>
        <v>0</v>
      </c>
      <c r="BU39" s="84" t="s">
        <v>338</v>
      </c>
      <c r="BV39" s="74">
        <v>46034</v>
      </c>
      <c r="BW39" s="85"/>
      <c r="BX39" s="85"/>
      <c r="BY39" s="86" t="s">
        <v>120</v>
      </c>
      <c r="BZ39" s="87">
        <f t="shared" si="5"/>
        <v>2</v>
      </c>
      <c r="CB39" s="88">
        <f t="shared" si="1"/>
        <v>3</v>
      </c>
      <c r="CC39" s="89"/>
      <c r="CE39" s="87">
        <f t="shared" si="2"/>
        <v>1</v>
      </c>
      <c r="CF39" s="90">
        <v>22851556</v>
      </c>
      <c r="CG39" s="90"/>
      <c r="CH39" s="90">
        <v>22851556</v>
      </c>
      <c r="CI39" s="22" t="s">
        <v>339</v>
      </c>
      <c r="CJ39" s="87">
        <f t="shared" si="3"/>
        <v>1</v>
      </c>
      <c r="CK39" s="87">
        <f t="shared" si="4"/>
        <v>2</v>
      </c>
      <c r="CL39" s="22" t="s">
        <v>121</v>
      </c>
      <c r="CM39" s="22" t="s">
        <v>340</v>
      </c>
    </row>
    <row r="40" spans="1:91" ht="14.45" customHeight="1" x14ac:dyDescent="0.25">
      <c r="A40" s="69">
        <f t="shared" si="0"/>
        <v>38</v>
      </c>
      <c r="B40" s="70" t="s">
        <v>102</v>
      </c>
      <c r="C40" s="97" t="s">
        <v>347</v>
      </c>
      <c r="D40" s="106">
        <v>145287261</v>
      </c>
      <c r="E40" s="73"/>
      <c r="F40" s="74">
        <v>46029</v>
      </c>
      <c r="G40" s="75" t="s">
        <v>348</v>
      </c>
      <c r="H40" s="75" t="s">
        <v>349</v>
      </c>
      <c r="I40" s="75" t="s">
        <v>350</v>
      </c>
      <c r="J40" s="75" t="s">
        <v>351</v>
      </c>
      <c r="K40" s="75" t="s">
        <v>242</v>
      </c>
      <c r="L40" s="74">
        <v>46051</v>
      </c>
      <c r="M40" s="73">
        <v>40</v>
      </c>
      <c r="N40" s="79" t="s">
        <v>352</v>
      </c>
      <c r="O40" s="79" t="s">
        <v>353</v>
      </c>
      <c r="P40" s="75">
        <v>2830047445</v>
      </c>
      <c r="Q40" s="74">
        <v>46032</v>
      </c>
      <c r="R40" s="75">
        <v>1209375457</v>
      </c>
      <c r="S40" s="75">
        <v>224054302</v>
      </c>
      <c r="T40" s="74">
        <v>46032</v>
      </c>
      <c r="U40" s="76">
        <v>17240.127</v>
      </c>
      <c r="V40" s="76">
        <v>16711.897000000001</v>
      </c>
      <c r="W40" s="75">
        <v>29</v>
      </c>
      <c r="X40" s="75">
        <v>0</v>
      </c>
      <c r="Y40" s="98">
        <v>7265433190</v>
      </c>
      <c r="Z40" s="82" t="s">
        <v>354</v>
      </c>
      <c r="AA40" s="75" t="s">
        <v>259</v>
      </c>
      <c r="AB40" s="75" t="s">
        <v>260</v>
      </c>
      <c r="AC40" s="98" t="s">
        <v>347</v>
      </c>
      <c r="AD40" s="75" t="s">
        <v>113</v>
      </c>
      <c r="AE40" s="74">
        <v>46040</v>
      </c>
      <c r="AF40" s="80">
        <v>46039.416666666664</v>
      </c>
      <c r="AG40" s="111" t="s">
        <v>355</v>
      </c>
      <c r="AH40" s="111" t="s">
        <v>355</v>
      </c>
      <c r="AI40" s="74">
        <v>46036</v>
      </c>
      <c r="AJ40" s="110">
        <v>46039</v>
      </c>
      <c r="AK40" s="110">
        <v>46039</v>
      </c>
      <c r="AL40" s="74">
        <v>46055</v>
      </c>
      <c r="AM40" s="74">
        <v>46062</v>
      </c>
      <c r="AN40" s="110">
        <v>46064</v>
      </c>
      <c r="AO40" s="81" t="e">
        <f>IF(AH40&lt;AG40,IF(AH40=0,"",AH40-1),IF(AG40=0,"",AG40-1))</f>
        <v>#VALUE!</v>
      </c>
      <c r="AP40" s="81" t="str">
        <f>IF(AH40&lt;AG40,IF(AH40=0,"",AH40),IF(AG40=0,"",AG40))</f>
        <v>9:00 15/01/26</v>
      </c>
      <c r="AQ40" s="81" t="str">
        <f>IF(AH40&lt;AG40,IF(AH40=0,"",AH40),IF(AG40=0,"",AG40))</f>
        <v>9:00 15/01/26</v>
      </c>
      <c r="AR40" s="81">
        <f>IF(AI40=0,"",IF(AI40&lt;AJ40,AJ40+1,AI40+1))</f>
        <v>46040</v>
      </c>
      <c r="AS40" s="81">
        <f>IF(AI40=0,"",IF(AE40=0,IF(AJ40=0,AI40+2,AJ40+2),AE40+2))</f>
        <v>46042</v>
      </c>
      <c r="AT40" s="81">
        <f>IF(AI40=0,"",IF(AI40&lt;AJ40,AJ40+1,AI40+1))</f>
        <v>46040</v>
      </c>
      <c r="AU40" s="82" t="s">
        <v>356</v>
      </c>
      <c r="AV40" s="74">
        <v>46032</v>
      </c>
      <c r="AW40" s="75" t="s">
        <v>357</v>
      </c>
      <c r="AX40" s="75">
        <v>32218373</v>
      </c>
      <c r="AY40" s="75">
        <v>905</v>
      </c>
      <c r="AZ40" s="83">
        <v>308138659160</v>
      </c>
      <c r="BA40" s="75" t="s">
        <v>154</v>
      </c>
      <c r="BB40" s="74">
        <v>46032</v>
      </c>
      <c r="BC40" s="75"/>
      <c r="BD40" s="75" t="s">
        <v>358</v>
      </c>
      <c r="BE40" s="74">
        <v>46044</v>
      </c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>
        <v>1</v>
      </c>
      <c r="BU40" s="84" t="s">
        <v>359</v>
      </c>
      <c r="BV40" s="74">
        <v>46049</v>
      </c>
      <c r="BW40" s="85">
        <f>BV40-AK40</f>
        <v>10</v>
      </c>
      <c r="BX40" s="85">
        <f>BV40-AK40</f>
        <v>10</v>
      </c>
      <c r="BY40" s="86" t="s">
        <v>120</v>
      </c>
      <c r="BZ40" s="87">
        <f t="shared" si="5"/>
        <v>2</v>
      </c>
      <c r="CA40" s="22" t="s">
        <v>360</v>
      </c>
      <c r="CB40" s="88">
        <f t="shared" si="1"/>
        <v>5</v>
      </c>
      <c r="CC40" s="89">
        <f>BV40-AK40</f>
        <v>10</v>
      </c>
      <c r="CE40" s="87">
        <f t="shared" si="2"/>
        <v>1</v>
      </c>
      <c r="CF40" s="90">
        <v>31652400</v>
      </c>
      <c r="CG40" s="90">
        <v>400000</v>
      </c>
      <c r="CH40" s="90">
        <v>32052400</v>
      </c>
      <c r="CI40" s="22">
        <v>26377</v>
      </c>
      <c r="CJ40" s="87">
        <f t="shared" si="3"/>
        <v>1</v>
      </c>
      <c r="CK40" s="87">
        <f t="shared" si="4"/>
        <v>2</v>
      </c>
      <c r="CL40" s="22" t="s">
        <v>121</v>
      </c>
      <c r="CM40" s="22" t="s">
        <v>361</v>
      </c>
    </row>
    <row r="41" spans="1:91" ht="14.45" customHeight="1" x14ac:dyDescent="0.25">
      <c r="A41" s="69">
        <f t="shared" si="0"/>
        <v>39</v>
      </c>
      <c r="B41" s="70" t="s">
        <v>102</v>
      </c>
      <c r="C41" s="97" t="s">
        <v>362</v>
      </c>
      <c r="D41" s="106">
        <v>145287282</v>
      </c>
      <c r="E41" s="73"/>
      <c r="F41" s="74">
        <v>46029</v>
      </c>
      <c r="G41" s="75" t="s">
        <v>348</v>
      </c>
      <c r="H41" s="75" t="s">
        <v>349</v>
      </c>
      <c r="I41" s="75" t="s">
        <v>350</v>
      </c>
      <c r="J41" s="75" t="s">
        <v>351</v>
      </c>
      <c r="K41" s="75" t="s">
        <v>242</v>
      </c>
      <c r="L41" s="74">
        <v>46051</v>
      </c>
      <c r="M41" s="73">
        <v>40</v>
      </c>
      <c r="N41" s="79" t="s">
        <v>363</v>
      </c>
      <c r="O41" s="79" t="s">
        <v>364</v>
      </c>
      <c r="P41" s="75">
        <v>2830047460</v>
      </c>
      <c r="Q41" s="74">
        <v>46032</v>
      </c>
      <c r="R41" s="75">
        <v>1209375507</v>
      </c>
      <c r="S41" s="75">
        <v>224054310</v>
      </c>
      <c r="T41" s="74">
        <v>46032</v>
      </c>
      <c r="U41" s="76">
        <v>17877.019</v>
      </c>
      <c r="V41" s="76">
        <v>17329.276000000002</v>
      </c>
      <c r="W41" s="75">
        <v>30</v>
      </c>
      <c r="X41" s="75">
        <v>0</v>
      </c>
      <c r="Y41" s="98">
        <v>7265433650</v>
      </c>
      <c r="Z41" s="82" t="s">
        <v>354</v>
      </c>
      <c r="AA41" s="75" t="s">
        <v>259</v>
      </c>
      <c r="AB41" s="75" t="s">
        <v>260</v>
      </c>
      <c r="AC41" s="98" t="s">
        <v>362</v>
      </c>
      <c r="AD41" s="75" t="s">
        <v>113</v>
      </c>
      <c r="AE41" s="74">
        <v>46040</v>
      </c>
      <c r="AF41" s="80">
        <v>46039.416666666664</v>
      </c>
      <c r="AG41" s="111" t="s">
        <v>355</v>
      </c>
      <c r="AH41" s="111" t="s">
        <v>355</v>
      </c>
      <c r="AI41" s="74">
        <v>46036</v>
      </c>
      <c r="AJ41" s="110">
        <v>46039</v>
      </c>
      <c r="AK41" s="110">
        <v>46039</v>
      </c>
      <c r="AL41" s="74">
        <v>46055</v>
      </c>
      <c r="AM41" s="74">
        <v>46062</v>
      </c>
      <c r="AN41" s="110">
        <v>46064</v>
      </c>
      <c r="AO41" s="81" t="e">
        <f>IF(AH41&lt;AG41,IF(AH41=0,"",AH41-1),IF(AG41=0,"",AG41-1))</f>
        <v>#VALUE!</v>
      </c>
      <c r="AP41" s="81" t="str">
        <f>IF(AH41&lt;AG41,IF(AH41=0,"",AH41),IF(AG41=0,"",AG41))</f>
        <v>9:00 15/01/26</v>
      </c>
      <c r="AQ41" s="81" t="str">
        <f>IF(AH41&lt;AG41,IF(AH41=0,"",AH41),IF(AG41=0,"",AG41))</f>
        <v>9:00 15/01/26</v>
      </c>
      <c r="AR41" s="81">
        <f>IF(AI41=0,"",IF(AI41&lt;AJ41,AJ41+1,AI41+1))</f>
        <v>46040</v>
      </c>
      <c r="AS41" s="81">
        <f>IF(AI41=0,"",IF(AE41=0,IF(AJ41=0,AI41+2,AJ41+2),AE41+2))</f>
        <v>46042</v>
      </c>
      <c r="AT41" s="81">
        <f>IF(AI41=0,"",IF(AI41&lt;AJ41,AJ41+1,AI41+1))</f>
        <v>46040</v>
      </c>
      <c r="AU41" s="82" t="s">
        <v>356</v>
      </c>
      <c r="AV41" s="74">
        <v>46032</v>
      </c>
      <c r="AW41" s="75" t="s">
        <v>365</v>
      </c>
      <c r="AX41" s="75">
        <v>31341189</v>
      </c>
      <c r="AY41" s="75">
        <v>905</v>
      </c>
      <c r="AZ41" s="83">
        <v>308139702750</v>
      </c>
      <c r="BA41" s="75" t="s">
        <v>154</v>
      </c>
      <c r="BB41" s="74">
        <v>46032</v>
      </c>
      <c r="BC41" s="75"/>
      <c r="BD41" s="75" t="s">
        <v>366</v>
      </c>
      <c r="BE41" s="74">
        <v>46044</v>
      </c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>
        <v>1</v>
      </c>
      <c r="BU41" s="84" t="s">
        <v>367</v>
      </c>
      <c r="BV41" s="74">
        <v>46049</v>
      </c>
      <c r="BW41" s="85">
        <f>BV41-AK41</f>
        <v>10</v>
      </c>
      <c r="BX41" s="85">
        <f>BV41-AK41</f>
        <v>10</v>
      </c>
      <c r="BY41" s="86" t="s">
        <v>120</v>
      </c>
      <c r="BZ41" s="87">
        <f t="shared" si="5"/>
        <v>2</v>
      </c>
      <c r="CA41" s="22" t="s">
        <v>360</v>
      </c>
      <c r="CB41" s="88">
        <f t="shared" si="1"/>
        <v>5</v>
      </c>
      <c r="CC41" s="89">
        <f>BV41-AK41</f>
        <v>10</v>
      </c>
      <c r="CE41" s="87">
        <f t="shared" si="2"/>
        <v>1</v>
      </c>
      <c r="CF41" s="90">
        <v>31652400</v>
      </c>
      <c r="CG41" s="90">
        <v>400000</v>
      </c>
      <c r="CH41" s="90">
        <v>32052400</v>
      </c>
      <c r="CI41" s="22">
        <v>26377</v>
      </c>
      <c r="CJ41" s="87">
        <f t="shared" si="3"/>
        <v>1</v>
      </c>
      <c r="CK41" s="87">
        <f t="shared" si="4"/>
        <v>2</v>
      </c>
      <c r="CL41" s="22" t="s">
        <v>121</v>
      </c>
      <c r="CM41" s="22" t="s">
        <v>368</v>
      </c>
    </row>
    <row r="42" spans="1:91" ht="14.45" customHeight="1" x14ac:dyDescent="0.25">
      <c r="A42" s="69">
        <f t="shared" si="0"/>
        <v>40</v>
      </c>
      <c r="B42" s="70" t="s">
        <v>102</v>
      </c>
      <c r="C42" s="97" t="s">
        <v>369</v>
      </c>
      <c r="D42" s="106">
        <v>145287237</v>
      </c>
      <c r="E42" s="73"/>
      <c r="F42" s="74">
        <v>46029</v>
      </c>
      <c r="G42" s="75" t="s">
        <v>348</v>
      </c>
      <c r="H42" s="75" t="s">
        <v>349</v>
      </c>
      <c r="I42" s="75" t="s">
        <v>350</v>
      </c>
      <c r="J42" s="75" t="s">
        <v>351</v>
      </c>
      <c r="K42" s="75" t="s">
        <v>242</v>
      </c>
      <c r="L42" s="74">
        <v>46051</v>
      </c>
      <c r="M42" s="73">
        <v>20</v>
      </c>
      <c r="N42" s="75" t="s">
        <v>370</v>
      </c>
      <c r="O42" s="75" t="s">
        <v>371</v>
      </c>
      <c r="P42" s="75">
        <v>2830047295</v>
      </c>
      <c r="Q42" s="74">
        <v>46029</v>
      </c>
      <c r="R42" s="75">
        <v>1209374532</v>
      </c>
      <c r="S42" s="75">
        <v>224037848</v>
      </c>
      <c r="T42" s="74">
        <v>46029</v>
      </c>
      <c r="U42" s="76">
        <v>12077.754999999999</v>
      </c>
      <c r="V42" s="76">
        <v>11707.695</v>
      </c>
      <c r="W42" s="75">
        <v>20</v>
      </c>
      <c r="X42" s="75">
        <v>0</v>
      </c>
      <c r="Y42" s="98" t="s">
        <v>369</v>
      </c>
      <c r="Z42" s="82" t="s">
        <v>220</v>
      </c>
      <c r="AA42" s="75" t="s">
        <v>372</v>
      </c>
      <c r="AB42" s="75" t="s">
        <v>373</v>
      </c>
      <c r="AC42" s="98" t="s">
        <v>369</v>
      </c>
      <c r="AD42" s="75" t="s">
        <v>113</v>
      </c>
      <c r="AE42" s="74">
        <v>46042</v>
      </c>
      <c r="AF42" s="80">
        <v>46034.958333333336</v>
      </c>
      <c r="AG42" s="80">
        <v>46035.416666666664</v>
      </c>
      <c r="AH42" s="80">
        <v>46034.958333333336</v>
      </c>
      <c r="AI42" s="74">
        <v>46035</v>
      </c>
      <c r="AJ42" s="74">
        <v>46041</v>
      </c>
      <c r="AK42" s="74">
        <v>46041</v>
      </c>
      <c r="AL42" s="74">
        <v>46048</v>
      </c>
      <c r="AM42" s="74">
        <v>46068</v>
      </c>
      <c r="AN42" s="74">
        <v>46075</v>
      </c>
      <c r="AO42" s="81">
        <f>IF(AH42&lt;AG42,IF(AH42=0,"",AH42-1),IF(AG42=0,"",AG42-1))</f>
        <v>46033.958333333336</v>
      </c>
      <c r="AP42" s="81">
        <f>IF(AH42&lt;AG42,IF(AH42=0,"",AH42),IF(AG42=0,"",AG42))</f>
        <v>46034.958333333336</v>
      </c>
      <c r="AQ42" s="81">
        <f>IF(AH42&lt;AG42,IF(AH42=0,"",AH42),IF(AG42=0,"",AG42))</f>
        <v>46034.958333333336</v>
      </c>
      <c r="AR42" s="81">
        <f>IF(AI42=0,"",IF(AI42&lt;AJ42,AJ42+1,AI42+1))</f>
        <v>46042</v>
      </c>
      <c r="AS42" s="81">
        <f>IF(AI42=0,"",IF(AE42=0,IF(AJ42=0,AI42+2,AJ42+2),AE42+2))</f>
        <v>46044</v>
      </c>
      <c r="AT42" s="81">
        <f>IF(AI42=0,"",IF(AI42&lt;AJ42,AJ42+1,AI42+1))</f>
        <v>46042</v>
      </c>
      <c r="AU42" s="82" t="s">
        <v>356</v>
      </c>
      <c r="AV42" s="74">
        <v>46029</v>
      </c>
      <c r="AW42" s="75" t="s">
        <v>374</v>
      </c>
      <c r="AX42" s="75" t="s">
        <v>375</v>
      </c>
      <c r="AY42" s="75">
        <v>905</v>
      </c>
      <c r="AZ42" s="83">
        <v>308128700260</v>
      </c>
      <c r="BA42" s="75" t="s">
        <v>154</v>
      </c>
      <c r="BB42" s="74">
        <v>46029</v>
      </c>
      <c r="BC42" s="75"/>
      <c r="BD42" s="75" t="s">
        <v>376</v>
      </c>
      <c r="BE42" s="74">
        <v>46048</v>
      </c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>
        <v>1</v>
      </c>
      <c r="BU42" s="84" t="s">
        <v>377</v>
      </c>
      <c r="BV42" s="74">
        <v>46050</v>
      </c>
      <c r="BW42" s="85">
        <f>BV42-AK42</f>
        <v>9</v>
      </c>
      <c r="BX42" s="85">
        <f>BV42-AK42</f>
        <v>9</v>
      </c>
      <c r="BY42" s="86" t="s">
        <v>120</v>
      </c>
      <c r="BZ42" s="87">
        <f t="shared" si="5"/>
        <v>2</v>
      </c>
      <c r="CA42" s="22" t="s">
        <v>378</v>
      </c>
      <c r="CB42" s="88">
        <f t="shared" si="1"/>
        <v>5</v>
      </c>
      <c r="CC42" s="89"/>
      <c r="CE42" s="87">
        <f t="shared" si="2"/>
        <v>1</v>
      </c>
      <c r="CF42" s="90">
        <v>35139492</v>
      </c>
      <c r="CG42" s="90">
        <v>131579</v>
      </c>
      <c r="CH42" s="90">
        <v>35271071</v>
      </c>
      <c r="CI42" s="91">
        <v>26381</v>
      </c>
      <c r="CJ42" s="87">
        <f t="shared" si="3"/>
        <v>1</v>
      </c>
      <c r="CK42" s="87">
        <f t="shared" si="4"/>
        <v>2</v>
      </c>
      <c r="CL42" s="22" t="s">
        <v>121</v>
      </c>
      <c r="CM42" s="22" t="s">
        <v>379</v>
      </c>
    </row>
    <row r="43" spans="1:91" ht="14.45" customHeight="1" x14ac:dyDescent="0.25">
      <c r="A43" s="69">
        <f t="shared" si="0"/>
        <v>41</v>
      </c>
      <c r="B43" s="70" t="s">
        <v>102</v>
      </c>
      <c r="C43" s="97">
        <v>235600057166</v>
      </c>
      <c r="D43" s="106">
        <v>145215432</v>
      </c>
      <c r="E43" s="73">
        <v>5320007374</v>
      </c>
      <c r="F43" s="74">
        <v>46029</v>
      </c>
      <c r="G43" s="75" t="s">
        <v>380</v>
      </c>
      <c r="H43" s="75" t="s">
        <v>140</v>
      </c>
      <c r="I43" s="75" t="s">
        <v>105</v>
      </c>
      <c r="J43" s="75" t="s">
        <v>329</v>
      </c>
      <c r="K43" s="75" t="s">
        <v>107</v>
      </c>
      <c r="L43" s="74">
        <v>46054</v>
      </c>
      <c r="M43" s="73">
        <v>40</v>
      </c>
      <c r="N43" s="75" t="s">
        <v>381</v>
      </c>
      <c r="O43" s="75" t="s">
        <v>382</v>
      </c>
      <c r="P43" s="75">
        <v>2830047299</v>
      </c>
      <c r="Q43" s="74">
        <v>46029</v>
      </c>
      <c r="R43" s="75">
        <v>1209374565</v>
      </c>
      <c r="S43" s="75">
        <v>224037899</v>
      </c>
      <c r="T43" s="74">
        <v>46029</v>
      </c>
      <c r="U43" s="76">
        <v>3147.6460000000002</v>
      </c>
      <c r="V43" s="76">
        <v>3028.346</v>
      </c>
      <c r="W43" s="75">
        <v>5</v>
      </c>
      <c r="X43" s="75">
        <v>3</v>
      </c>
      <c r="Y43" s="98">
        <v>235600057166</v>
      </c>
      <c r="Z43" s="82" t="s">
        <v>128</v>
      </c>
      <c r="AA43" s="75" t="s">
        <v>383</v>
      </c>
      <c r="AB43" s="75" t="s">
        <v>384</v>
      </c>
      <c r="AC43" s="98">
        <v>235600057166</v>
      </c>
      <c r="AD43" s="75" t="s">
        <v>113</v>
      </c>
      <c r="AE43" s="74">
        <v>46034</v>
      </c>
      <c r="AF43" s="80">
        <v>46031.041666666664</v>
      </c>
      <c r="AG43" s="80">
        <v>46031.5</v>
      </c>
      <c r="AH43" s="80">
        <v>46030.5</v>
      </c>
      <c r="AI43" s="74">
        <v>46032</v>
      </c>
      <c r="AJ43" s="75"/>
      <c r="AK43" s="74">
        <v>46033</v>
      </c>
      <c r="AL43" s="74">
        <v>46046</v>
      </c>
      <c r="AM43" s="74">
        <v>46053</v>
      </c>
      <c r="AN43" s="74">
        <v>46054</v>
      </c>
      <c r="AO43" s="95" t="s">
        <v>121</v>
      </c>
      <c r="AP43" s="95" t="s">
        <v>121</v>
      </c>
      <c r="AQ43" s="95" t="s">
        <v>121</v>
      </c>
      <c r="AR43" s="95" t="s">
        <v>121</v>
      </c>
      <c r="AS43" s="95" t="s">
        <v>121</v>
      </c>
      <c r="AT43" s="95" t="s">
        <v>121</v>
      </c>
      <c r="AU43" s="82" t="s">
        <v>114</v>
      </c>
      <c r="AV43" s="74">
        <v>46029</v>
      </c>
      <c r="AW43" s="75" t="s">
        <v>385</v>
      </c>
      <c r="AX43" s="75" t="s">
        <v>386</v>
      </c>
      <c r="AY43" s="75">
        <v>905</v>
      </c>
      <c r="AZ43" s="83">
        <v>308128820550</v>
      </c>
      <c r="BA43" s="75" t="s">
        <v>117</v>
      </c>
      <c r="BB43" s="74">
        <v>46029</v>
      </c>
      <c r="BC43" s="75"/>
      <c r="BD43" s="75" t="s">
        <v>387</v>
      </c>
      <c r="BE43" s="74">
        <v>46035</v>
      </c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>
        <v>1</v>
      </c>
      <c r="BU43" s="84" t="s">
        <v>388</v>
      </c>
      <c r="BV43" s="74">
        <v>46035</v>
      </c>
      <c r="BW43" s="85"/>
      <c r="BX43" s="85"/>
      <c r="BY43" s="86" t="s">
        <v>120</v>
      </c>
      <c r="BZ43" s="87">
        <f t="shared" si="5"/>
        <v>2</v>
      </c>
      <c r="CB43" s="88">
        <f t="shared" si="1"/>
        <v>3</v>
      </c>
      <c r="CC43" s="89"/>
      <c r="CE43" s="87">
        <f t="shared" si="2"/>
        <v>1</v>
      </c>
      <c r="CF43" s="90">
        <v>31653600</v>
      </c>
      <c r="CG43" s="90"/>
      <c r="CH43" s="90">
        <v>31653600</v>
      </c>
      <c r="CI43" s="22">
        <v>26378</v>
      </c>
      <c r="CJ43" s="87">
        <f t="shared" si="3"/>
        <v>1</v>
      </c>
      <c r="CK43" s="87">
        <f t="shared" si="4"/>
        <v>2</v>
      </c>
      <c r="CL43" s="22" t="s">
        <v>121</v>
      </c>
      <c r="CM43" s="22" t="s">
        <v>389</v>
      </c>
    </row>
    <row r="44" spans="1:91" ht="14.45" customHeight="1" x14ac:dyDescent="0.25">
      <c r="A44" s="69">
        <f t="shared" si="0"/>
        <v>42</v>
      </c>
      <c r="B44" s="70" t="s">
        <v>102</v>
      </c>
      <c r="C44" s="97">
        <v>235600057166</v>
      </c>
      <c r="D44" s="106">
        <v>145242382</v>
      </c>
      <c r="E44" s="73">
        <v>5320007374</v>
      </c>
      <c r="F44" s="74">
        <v>46029</v>
      </c>
      <c r="G44" s="75" t="s">
        <v>380</v>
      </c>
      <c r="H44" s="75" t="s">
        <v>140</v>
      </c>
      <c r="I44" s="75" t="s">
        <v>105</v>
      </c>
      <c r="J44" s="75" t="s">
        <v>329</v>
      </c>
      <c r="K44" s="75" t="s">
        <v>242</v>
      </c>
      <c r="L44" s="74">
        <v>46056</v>
      </c>
      <c r="M44" s="73">
        <v>0</v>
      </c>
      <c r="N44" s="75" t="s">
        <v>381</v>
      </c>
      <c r="O44" s="75" t="s">
        <v>382</v>
      </c>
      <c r="P44" s="75">
        <v>2830047301</v>
      </c>
      <c r="Q44" s="74">
        <v>46029</v>
      </c>
      <c r="R44" s="75">
        <v>1209374567</v>
      </c>
      <c r="S44" s="75">
        <v>224037925</v>
      </c>
      <c r="T44" s="74">
        <v>46029</v>
      </c>
      <c r="U44" s="76">
        <v>11619.306</v>
      </c>
      <c r="V44" s="76">
        <v>11342.486000000001</v>
      </c>
      <c r="W44" s="75">
        <v>14</v>
      </c>
      <c r="X44" s="75">
        <v>4</v>
      </c>
      <c r="Y44" s="98">
        <v>235600057166</v>
      </c>
      <c r="Z44" s="82" t="s">
        <v>128</v>
      </c>
      <c r="AA44" s="75" t="s">
        <v>383</v>
      </c>
      <c r="AB44" s="75" t="s">
        <v>384</v>
      </c>
      <c r="AC44" s="98">
        <v>235600057166</v>
      </c>
      <c r="AD44" s="75" t="s">
        <v>113</v>
      </c>
      <c r="AE44" s="74">
        <v>46034</v>
      </c>
      <c r="AF44" s="80">
        <v>46031.041666666664</v>
      </c>
      <c r="AG44" s="80">
        <v>46031.5</v>
      </c>
      <c r="AH44" s="80">
        <v>46030.5</v>
      </c>
      <c r="AI44" s="74">
        <v>46032</v>
      </c>
      <c r="AJ44" s="75"/>
      <c r="AK44" s="74">
        <v>46033</v>
      </c>
      <c r="AL44" s="74">
        <v>46046</v>
      </c>
      <c r="AM44" s="74">
        <v>46053</v>
      </c>
      <c r="AN44" s="74">
        <v>46054</v>
      </c>
      <c r="AO44" s="95" t="s">
        <v>121</v>
      </c>
      <c r="AP44" s="95" t="s">
        <v>121</v>
      </c>
      <c r="AQ44" s="95" t="s">
        <v>121</v>
      </c>
      <c r="AR44" s="95" t="s">
        <v>121</v>
      </c>
      <c r="AS44" s="95" t="s">
        <v>121</v>
      </c>
      <c r="AT44" s="95" t="s">
        <v>121</v>
      </c>
      <c r="AU44" s="82" t="s">
        <v>114</v>
      </c>
      <c r="AV44" s="74">
        <v>46029</v>
      </c>
      <c r="AW44" s="75">
        <v>0</v>
      </c>
      <c r="AX44" s="75">
        <v>0</v>
      </c>
      <c r="AY44" s="75">
        <v>905</v>
      </c>
      <c r="AZ44" s="83">
        <v>0</v>
      </c>
      <c r="BA44" s="75">
        <v>0</v>
      </c>
      <c r="BB44" s="75" t="s">
        <v>132</v>
      </c>
      <c r="BC44" s="75"/>
      <c r="BD44" s="75" t="s">
        <v>387</v>
      </c>
      <c r="BE44" s="74">
        <v>46035</v>
      </c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>
        <v>0</v>
      </c>
      <c r="BU44" s="84" t="s">
        <v>388</v>
      </c>
      <c r="BV44" s="74">
        <v>46035</v>
      </c>
      <c r="BW44" s="85"/>
      <c r="BX44" s="85"/>
      <c r="BY44" s="86" t="s">
        <v>120</v>
      </c>
      <c r="BZ44" s="87">
        <f t="shared" si="5"/>
        <v>2</v>
      </c>
      <c r="CB44" s="88">
        <f t="shared" si="1"/>
        <v>3</v>
      </c>
      <c r="CC44" s="89"/>
      <c r="CE44" s="87">
        <f t="shared" si="2"/>
        <v>1</v>
      </c>
      <c r="CF44" s="90"/>
      <c r="CG44" s="90"/>
      <c r="CH44" s="90"/>
      <c r="CJ44" s="87">
        <f t="shared" si="3"/>
        <v>1</v>
      </c>
      <c r="CK44" s="87">
        <f t="shared" si="4"/>
        <v>2</v>
      </c>
      <c r="CL44" s="22" t="s">
        <v>121</v>
      </c>
      <c r="CM44" s="22" t="s">
        <v>389</v>
      </c>
    </row>
    <row r="45" spans="1:91" ht="14.45" customHeight="1" x14ac:dyDescent="0.25">
      <c r="A45" s="69">
        <f t="shared" si="0"/>
        <v>43</v>
      </c>
      <c r="B45" s="70" t="s">
        <v>102</v>
      </c>
      <c r="C45" s="97">
        <v>235600057166</v>
      </c>
      <c r="D45" s="106">
        <v>145242401</v>
      </c>
      <c r="E45" s="73"/>
      <c r="F45" s="74">
        <v>46029</v>
      </c>
      <c r="G45" s="75" t="s">
        <v>380</v>
      </c>
      <c r="H45" s="75" t="s">
        <v>140</v>
      </c>
      <c r="I45" s="75" t="s">
        <v>105</v>
      </c>
      <c r="J45" s="75" t="s">
        <v>329</v>
      </c>
      <c r="K45" s="75" t="s">
        <v>242</v>
      </c>
      <c r="L45" s="74">
        <v>46056</v>
      </c>
      <c r="M45" s="73">
        <v>40</v>
      </c>
      <c r="N45" s="75" t="s">
        <v>390</v>
      </c>
      <c r="O45" s="75" t="s">
        <v>391</v>
      </c>
      <c r="P45" s="75">
        <v>2830047298</v>
      </c>
      <c r="Q45" s="74">
        <v>46029</v>
      </c>
      <c r="R45" s="75">
        <v>1209374564</v>
      </c>
      <c r="S45" s="75">
        <v>224041064</v>
      </c>
      <c r="T45" s="74">
        <v>46029</v>
      </c>
      <c r="U45" s="76">
        <v>12157.424999999999</v>
      </c>
      <c r="V45" s="76">
        <v>11866.001</v>
      </c>
      <c r="W45" s="75">
        <v>14</v>
      </c>
      <c r="X45" s="75">
        <v>5</v>
      </c>
      <c r="Y45" s="98">
        <v>235600057174</v>
      </c>
      <c r="Z45" s="82" t="s">
        <v>128</v>
      </c>
      <c r="AA45" s="75" t="s">
        <v>383</v>
      </c>
      <c r="AB45" s="75" t="s">
        <v>384</v>
      </c>
      <c r="AC45" s="98">
        <v>235600057166</v>
      </c>
      <c r="AD45" s="75" t="s">
        <v>113</v>
      </c>
      <c r="AE45" s="74">
        <v>46034</v>
      </c>
      <c r="AF45" s="80">
        <v>46031.041666666664</v>
      </c>
      <c r="AG45" s="80">
        <v>46031.5</v>
      </c>
      <c r="AH45" s="80">
        <v>46030.5</v>
      </c>
      <c r="AI45" s="74">
        <v>46032</v>
      </c>
      <c r="AJ45" s="75"/>
      <c r="AK45" s="74">
        <v>46033</v>
      </c>
      <c r="AL45" s="74">
        <v>46046</v>
      </c>
      <c r="AM45" s="74">
        <v>46053</v>
      </c>
      <c r="AN45" s="74">
        <v>46054</v>
      </c>
      <c r="AO45" s="81">
        <f>IF(AH45&lt;AG45,IF(AH45=0,"",AH45-1),IF(AG45=0,"",AG45-1))</f>
        <v>46029.5</v>
      </c>
      <c r="AP45" s="81">
        <f>IF(AH45&lt;AG45,IF(AH45=0,"",AH45),IF(AG45=0,"",AG45))</f>
        <v>46030.5</v>
      </c>
      <c r="AQ45" s="81">
        <f>IF(AH45&lt;AG45,IF(AH45=0,"",AH45),IF(AG45=0,"",AG45))</f>
        <v>46030.5</v>
      </c>
      <c r="AR45" s="81">
        <f>IF(AI45=0,"",IF(AI45&lt;AJ45,AJ45+1,AI45+1))</f>
        <v>46033</v>
      </c>
      <c r="AS45" s="81">
        <f>IF(AI45=0,"",IF(AE45=0,IF(AJ45=0,AI45+2,AJ45+2),AE45+2))</f>
        <v>46036</v>
      </c>
      <c r="AT45" s="81">
        <f>IF(AI45=0,"",IF(AI45&lt;AJ45,AJ45+1,AI45+1))</f>
        <v>46033</v>
      </c>
      <c r="AU45" s="82" t="s">
        <v>114</v>
      </c>
      <c r="AV45" s="74">
        <v>46029</v>
      </c>
      <c r="AW45" s="75" t="s">
        <v>392</v>
      </c>
      <c r="AX45" s="75" t="s">
        <v>393</v>
      </c>
      <c r="AY45" s="75">
        <v>905</v>
      </c>
      <c r="AZ45" s="83">
        <v>308129308450</v>
      </c>
      <c r="BA45" s="75" t="s">
        <v>154</v>
      </c>
      <c r="BB45" s="74">
        <v>46029</v>
      </c>
      <c r="BC45" s="75"/>
      <c r="BD45" s="75" t="s">
        <v>394</v>
      </c>
      <c r="BE45" s="74">
        <v>46035</v>
      </c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>
        <v>0</v>
      </c>
      <c r="BU45" s="84" t="s">
        <v>388</v>
      </c>
      <c r="BV45" s="74">
        <v>46035</v>
      </c>
      <c r="BW45" s="85"/>
      <c r="BX45" s="85"/>
      <c r="BY45" s="86" t="s">
        <v>120</v>
      </c>
      <c r="BZ45" s="87">
        <f t="shared" si="5"/>
        <v>2</v>
      </c>
      <c r="CB45" s="88">
        <f t="shared" si="1"/>
        <v>3</v>
      </c>
      <c r="CC45" s="89"/>
      <c r="CE45" s="87">
        <f t="shared" si="2"/>
        <v>1</v>
      </c>
      <c r="CF45" s="90">
        <v>31653600</v>
      </c>
      <c r="CG45" s="90"/>
      <c r="CH45" s="90">
        <v>31653600</v>
      </c>
      <c r="CI45" s="22">
        <v>26378</v>
      </c>
      <c r="CJ45" s="87">
        <f t="shared" si="3"/>
        <v>1</v>
      </c>
      <c r="CK45" s="87">
        <f t="shared" si="4"/>
        <v>2</v>
      </c>
      <c r="CL45" s="22" t="s">
        <v>121</v>
      </c>
      <c r="CM45" s="22" t="s">
        <v>389</v>
      </c>
    </row>
    <row r="46" spans="1:91" ht="14.45" customHeight="1" x14ac:dyDescent="0.25">
      <c r="A46" s="69">
        <f t="shared" si="0"/>
        <v>44</v>
      </c>
      <c r="B46" s="70" t="s">
        <v>102</v>
      </c>
      <c r="C46" s="97">
        <v>235502146962</v>
      </c>
      <c r="D46" s="106">
        <v>145286883</v>
      </c>
      <c r="E46" s="73"/>
      <c r="F46" s="74">
        <v>46030</v>
      </c>
      <c r="G46" s="75" t="s">
        <v>395</v>
      </c>
      <c r="H46" s="75" t="s">
        <v>253</v>
      </c>
      <c r="I46" s="75" t="s">
        <v>105</v>
      </c>
      <c r="J46" s="75" t="s">
        <v>396</v>
      </c>
      <c r="K46" s="75" t="s">
        <v>242</v>
      </c>
      <c r="L46" s="74">
        <v>46058</v>
      </c>
      <c r="M46" s="73">
        <v>40</v>
      </c>
      <c r="N46" s="75" t="s">
        <v>397</v>
      </c>
      <c r="O46" s="75" t="s">
        <v>398</v>
      </c>
      <c r="P46" s="75">
        <v>2830047574</v>
      </c>
      <c r="Q46" s="74">
        <v>46035</v>
      </c>
      <c r="R46" s="75">
        <v>1209376104</v>
      </c>
      <c r="S46" s="75">
        <v>224059817</v>
      </c>
      <c r="T46" s="74">
        <v>46035</v>
      </c>
      <c r="U46" s="76">
        <v>16510.473000000002</v>
      </c>
      <c r="V46" s="76">
        <v>16137.241</v>
      </c>
      <c r="W46" s="75">
        <v>18</v>
      </c>
      <c r="X46" s="75">
        <v>0</v>
      </c>
      <c r="Y46" s="98">
        <v>235502146962</v>
      </c>
      <c r="Z46" s="82" t="s">
        <v>128</v>
      </c>
      <c r="AA46" s="75" t="s">
        <v>399</v>
      </c>
      <c r="AB46" s="75" t="s">
        <v>400</v>
      </c>
      <c r="AC46" s="98">
        <v>235502146962</v>
      </c>
      <c r="AD46" s="75" t="s">
        <v>113</v>
      </c>
      <c r="AE46" s="74">
        <v>46042</v>
      </c>
      <c r="AF46" s="80">
        <v>46040.5</v>
      </c>
      <c r="AG46" s="80">
        <v>46038.583333333336</v>
      </c>
      <c r="AH46" s="80">
        <v>46038.583333333336</v>
      </c>
      <c r="AI46" s="74">
        <v>46038</v>
      </c>
      <c r="AJ46" s="74">
        <v>46042</v>
      </c>
      <c r="AK46" s="74">
        <v>46042</v>
      </c>
      <c r="AL46" s="74">
        <v>46047</v>
      </c>
      <c r="AM46" s="74">
        <v>46051</v>
      </c>
      <c r="AN46" s="74">
        <v>46052</v>
      </c>
      <c r="AO46" s="81">
        <f>IF(AH46&lt;AG46,IF(AH46=0,"",AH46-1),IF(AG46=0,"",AG46-1))</f>
        <v>46037.583333333336</v>
      </c>
      <c r="AP46" s="81">
        <f>IF(AH46&lt;AG46,IF(AH46=0,"",AH46),IF(AG46=0,"",AG46))</f>
        <v>46038.583333333336</v>
      </c>
      <c r="AQ46" s="81">
        <f>IF(AH46&lt;AG46,IF(AH46=0,"",AH46),IF(AG46=0,"",AG46))</f>
        <v>46038.583333333336</v>
      </c>
      <c r="AR46" s="81">
        <f>IF(AI46=0,"",IF(AI46&lt;AJ46,AJ46+1,AI46+1))</f>
        <v>46043</v>
      </c>
      <c r="AS46" s="81">
        <f>IF(AI46=0,"",IF(AE46=0,IF(AJ46=0,AI46+2,AJ46+2),AE46+2))</f>
        <v>46044</v>
      </c>
      <c r="AT46" s="81">
        <f>IF(AI46=0,"",IF(AI46&lt;AJ46,AJ46+1,AI46+1))</f>
        <v>46043</v>
      </c>
      <c r="AU46" s="82" t="s">
        <v>198</v>
      </c>
      <c r="AV46" s="74">
        <v>46035</v>
      </c>
      <c r="AW46" s="75" t="s">
        <v>401</v>
      </c>
      <c r="AX46" s="75" t="s">
        <v>402</v>
      </c>
      <c r="AY46" s="75">
        <v>905</v>
      </c>
      <c r="AZ46" s="83">
        <v>308148289060</v>
      </c>
      <c r="BA46" s="75" t="s">
        <v>187</v>
      </c>
      <c r="BB46" s="74">
        <v>46035</v>
      </c>
      <c r="BC46" s="75"/>
      <c r="BD46" s="75" t="s">
        <v>403</v>
      </c>
      <c r="BE46" s="74">
        <v>46044</v>
      </c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>
        <v>1</v>
      </c>
      <c r="BU46" s="84" t="s">
        <v>404</v>
      </c>
      <c r="BV46" s="74">
        <v>46043</v>
      </c>
      <c r="BW46" s="85"/>
      <c r="BX46" s="85"/>
      <c r="BY46" s="86" t="s">
        <v>120</v>
      </c>
      <c r="BZ46" s="87">
        <f t="shared" si="5"/>
        <v>2</v>
      </c>
      <c r="CB46" s="88">
        <f t="shared" si="1"/>
        <v>4</v>
      </c>
      <c r="CC46" s="89"/>
      <c r="CE46" s="87">
        <f t="shared" si="2"/>
        <v>1</v>
      </c>
      <c r="CF46" s="90">
        <v>14170140</v>
      </c>
      <c r="CG46" s="90"/>
      <c r="CH46" s="90">
        <v>14170140</v>
      </c>
      <c r="CI46" s="91">
        <v>26241</v>
      </c>
      <c r="CJ46" s="87">
        <f t="shared" si="3"/>
        <v>1</v>
      </c>
      <c r="CK46" s="87">
        <f t="shared" si="4"/>
        <v>3</v>
      </c>
      <c r="CL46" s="22" t="s">
        <v>121</v>
      </c>
      <c r="CM46" s="22" t="s">
        <v>405</v>
      </c>
    </row>
    <row r="47" spans="1:91" ht="14.45" customHeight="1" x14ac:dyDescent="0.25">
      <c r="A47" s="69">
        <f t="shared" si="0"/>
        <v>45</v>
      </c>
      <c r="B47" s="70" t="s">
        <v>102</v>
      </c>
      <c r="C47" s="97">
        <v>235600057182</v>
      </c>
      <c r="D47" s="106">
        <v>145085143</v>
      </c>
      <c r="E47" s="73"/>
      <c r="F47" s="74">
        <v>46029</v>
      </c>
      <c r="G47" s="75" t="s">
        <v>406</v>
      </c>
      <c r="H47" s="75" t="s">
        <v>140</v>
      </c>
      <c r="I47" s="75" t="s">
        <v>105</v>
      </c>
      <c r="J47" s="75" t="s">
        <v>329</v>
      </c>
      <c r="K47" s="75" t="s">
        <v>107</v>
      </c>
      <c r="L47" s="74">
        <v>46058</v>
      </c>
      <c r="M47" s="73">
        <v>40</v>
      </c>
      <c r="N47" s="75" t="s">
        <v>407</v>
      </c>
      <c r="O47" s="75" t="s">
        <v>408</v>
      </c>
      <c r="P47" s="75">
        <v>2830047287</v>
      </c>
      <c r="Q47" s="74">
        <v>46029</v>
      </c>
      <c r="R47" s="75">
        <v>1209374496</v>
      </c>
      <c r="S47" s="75">
        <v>224037855</v>
      </c>
      <c r="T47" s="74">
        <v>46029</v>
      </c>
      <c r="U47" s="76">
        <v>15633.674999999999</v>
      </c>
      <c r="V47" s="76">
        <v>14993.954</v>
      </c>
      <c r="W47" s="75">
        <v>18</v>
      </c>
      <c r="X47" s="75">
        <v>9</v>
      </c>
      <c r="Y47" s="98">
        <v>235600057182</v>
      </c>
      <c r="Z47" s="82" t="s">
        <v>128</v>
      </c>
      <c r="AA47" s="75" t="s">
        <v>383</v>
      </c>
      <c r="AB47" s="75" t="s">
        <v>384</v>
      </c>
      <c r="AC47" s="98">
        <v>235600057182</v>
      </c>
      <c r="AD47" s="75" t="s">
        <v>113</v>
      </c>
      <c r="AE47" s="74">
        <v>46034</v>
      </c>
      <c r="AF47" s="80">
        <v>46031.041666666664</v>
      </c>
      <c r="AG47" s="80">
        <v>46031.5</v>
      </c>
      <c r="AH47" s="80">
        <v>46030.5</v>
      </c>
      <c r="AI47" s="74">
        <v>46032</v>
      </c>
      <c r="AJ47" s="75"/>
      <c r="AK47" s="75"/>
      <c r="AL47" s="74">
        <v>46046</v>
      </c>
      <c r="AM47" s="74">
        <v>46053</v>
      </c>
      <c r="AN47" s="74">
        <v>46054</v>
      </c>
      <c r="AO47" s="81">
        <f>IF(AH47&lt;AG47,IF(AH47=0,"",AH47-1),IF(AG47=0,"",AG47-1))</f>
        <v>46029.5</v>
      </c>
      <c r="AP47" s="81">
        <f>IF(AH47&lt;AG47,IF(AH47=0,"",AH47),IF(AG47=0,"",AG47))</f>
        <v>46030.5</v>
      </c>
      <c r="AQ47" s="81">
        <f>IF(AH47&lt;AG47,IF(AH47=0,"",AH47),IF(AG47=0,"",AG47))</f>
        <v>46030.5</v>
      </c>
      <c r="AR47" s="81">
        <f>IF(AI47=0,"",IF(AI47&lt;AJ47,AJ47+1,AI47+1))</f>
        <v>46033</v>
      </c>
      <c r="AS47" s="81">
        <f>IF(AI47=0,"",IF(AE47=0,IF(AJ47=0,AI47+2,AJ47+2),AE47+2))</f>
        <v>46036</v>
      </c>
      <c r="AT47" s="81">
        <f>IF(AI47=0,"",IF(AI47&lt;AJ47,AJ47+1,AI47+1))</f>
        <v>46033</v>
      </c>
      <c r="AU47" s="82" t="s">
        <v>114</v>
      </c>
      <c r="AV47" s="74">
        <v>46029</v>
      </c>
      <c r="AW47" s="75" t="s">
        <v>409</v>
      </c>
      <c r="AX47" s="75" t="s">
        <v>410</v>
      </c>
      <c r="AY47" s="75">
        <v>905</v>
      </c>
      <c r="AZ47" s="83">
        <v>308127573300</v>
      </c>
      <c r="BA47" s="75" t="s">
        <v>154</v>
      </c>
      <c r="BB47" s="74">
        <v>46029</v>
      </c>
      <c r="BC47" s="75"/>
      <c r="BD47" s="75" t="s">
        <v>411</v>
      </c>
      <c r="BE47" s="74">
        <v>46036</v>
      </c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>
        <v>1</v>
      </c>
      <c r="BU47" s="84" t="s">
        <v>412</v>
      </c>
      <c r="BV47" s="74">
        <v>46035</v>
      </c>
      <c r="BW47" s="85"/>
      <c r="BX47" s="85"/>
      <c r="BY47" s="86" t="s">
        <v>120</v>
      </c>
      <c r="BZ47" s="87">
        <f t="shared" si="5"/>
        <v>2</v>
      </c>
      <c r="CB47" s="88">
        <f t="shared" si="1"/>
        <v>3</v>
      </c>
      <c r="CC47" s="89"/>
      <c r="CE47" s="87">
        <f t="shared" si="2"/>
        <v>1</v>
      </c>
      <c r="CF47" s="90">
        <v>31653600</v>
      </c>
      <c r="CG47" s="90"/>
      <c r="CH47" s="90">
        <v>31653600</v>
      </c>
      <c r="CI47" s="22">
        <v>26378</v>
      </c>
      <c r="CJ47" s="87">
        <f t="shared" si="3"/>
        <v>1</v>
      </c>
      <c r="CK47" s="87">
        <f t="shared" si="4"/>
        <v>2</v>
      </c>
      <c r="CL47" s="22" t="s">
        <v>121</v>
      </c>
      <c r="CM47" s="22" t="s">
        <v>413</v>
      </c>
    </row>
    <row r="48" spans="1:91" ht="14.45" customHeight="1" x14ac:dyDescent="0.25">
      <c r="A48" s="69">
        <f t="shared" si="0"/>
        <v>46</v>
      </c>
      <c r="B48" s="70" t="s">
        <v>102</v>
      </c>
      <c r="C48" s="107" t="s">
        <v>414</v>
      </c>
      <c r="D48" s="106">
        <v>145288040</v>
      </c>
      <c r="E48" s="73"/>
      <c r="F48" s="74">
        <v>46025</v>
      </c>
      <c r="G48" s="75" t="s">
        <v>415</v>
      </c>
      <c r="H48" s="75" t="s">
        <v>239</v>
      </c>
      <c r="I48" s="75" t="s">
        <v>240</v>
      </c>
      <c r="J48" s="75" t="s">
        <v>416</v>
      </c>
      <c r="K48" s="75" t="s">
        <v>242</v>
      </c>
      <c r="L48" s="74">
        <v>46049</v>
      </c>
      <c r="M48" s="112">
        <v>20</v>
      </c>
      <c r="N48" s="75" t="s">
        <v>417</v>
      </c>
      <c r="O48" s="75" t="s">
        <v>418</v>
      </c>
      <c r="P48" s="75">
        <v>2830047044</v>
      </c>
      <c r="Q48" s="74">
        <v>46022</v>
      </c>
      <c r="R48" s="75">
        <v>1209373318</v>
      </c>
      <c r="S48" s="75">
        <v>224014049</v>
      </c>
      <c r="T48" s="74">
        <v>46022</v>
      </c>
      <c r="U48" s="76">
        <v>8268.24</v>
      </c>
      <c r="V48" s="76">
        <v>8025.3519999999999</v>
      </c>
      <c r="W48" s="75">
        <v>10</v>
      </c>
      <c r="X48" s="75">
        <v>0</v>
      </c>
      <c r="Y48" s="98">
        <v>28438447</v>
      </c>
      <c r="Z48" s="82" t="s">
        <v>245</v>
      </c>
      <c r="AA48" s="75" t="s">
        <v>419</v>
      </c>
      <c r="AB48" s="75" t="s">
        <v>420</v>
      </c>
      <c r="AC48" s="98" t="s">
        <v>414</v>
      </c>
      <c r="AD48" s="75" t="s">
        <v>113</v>
      </c>
      <c r="AE48" s="74">
        <v>46028</v>
      </c>
      <c r="AF48" s="80">
        <v>46024.666666666664</v>
      </c>
      <c r="AG48" s="80">
        <v>46024.625</v>
      </c>
      <c r="AH48" s="80">
        <v>46024.541666666664</v>
      </c>
      <c r="AI48" s="74">
        <v>46026</v>
      </c>
      <c r="AJ48" s="75"/>
      <c r="AK48" s="74">
        <v>46026</v>
      </c>
      <c r="AL48" s="74">
        <v>46034</v>
      </c>
      <c r="AM48" s="74">
        <v>46066</v>
      </c>
      <c r="AN48" s="74">
        <v>46066</v>
      </c>
      <c r="AO48" s="81">
        <f>IF(AH48&lt;AG48,IF(AH48=0,"",AH48-1),IF(AG48=0,"",AG48-1))</f>
        <v>46023.541666666664</v>
      </c>
      <c r="AP48" s="81">
        <f>IF(AH48&lt;AG48,IF(AH48=0,"",AH48),IF(AG48=0,"",AG48))</f>
        <v>46024.541666666664</v>
      </c>
      <c r="AQ48" s="81">
        <f>IF(AH48&lt;AG48,IF(AH48=0,"",AH48),IF(AG48=0,"",AG48))</f>
        <v>46024.541666666664</v>
      </c>
      <c r="AR48" s="81">
        <f>IF(AI48=0,"",IF(AI48&lt;AJ48,AJ48+1,AI48+1))</f>
        <v>46027</v>
      </c>
      <c r="AS48" s="81">
        <f>IF(AI48=0,"",IF(AE48=0,IF(AJ48=0,AI48+2,AJ48+2),AE48+2))</f>
        <v>46030</v>
      </c>
      <c r="AT48" s="81">
        <f>IF(AI48=0,"",IF(AI48&lt;AJ48,AJ48+1,AI48+1))</f>
        <v>46027</v>
      </c>
      <c r="AU48" s="82" t="s">
        <v>114</v>
      </c>
      <c r="AV48" s="74">
        <v>46022</v>
      </c>
      <c r="AW48" s="75" t="e">
        <v>#N/A</v>
      </c>
      <c r="AX48" s="75" t="e">
        <v>#N/A</v>
      </c>
      <c r="AY48" s="75">
        <v>905</v>
      </c>
      <c r="AZ48" s="83" t="e">
        <v>#N/A</v>
      </c>
      <c r="BA48" s="75" t="e">
        <v>#N/A</v>
      </c>
      <c r="BB48" s="75" t="e">
        <v>#N/A</v>
      </c>
      <c r="BC48" s="75"/>
      <c r="BD48" s="75" t="e">
        <v>#N/A</v>
      </c>
      <c r="BE48" s="75" t="e">
        <v>#N/A</v>
      </c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>
        <v>1</v>
      </c>
      <c r="BU48" s="113" t="s">
        <v>421</v>
      </c>
      <c r="BV48" s="74">
        <v>46036</v>
      </c>
      <c r="BW48" s="85"/>
      <c r="BX48" s="85"/>
      <c r="BY48" s="86" t="s">
        <v>120</v>
      </c>
      <c r="BZ48" s="87">
        <f t="shared" si="5"/>
        <v>1</v>
      </c>
      <c r="CB48" s="88">
        <f t="shared" si="1"/>
        <v>3</v>
      </c>
      <c r="CC48" s="89"/>
      <c r="CE48" s="87">
        <f t="shared" si="2"/>
        <v>1</v>
      </c>
      <c r="CF48" s="90">
        <v>34343517</v>
      </c>
      <c r="CG48" s="90">
        <v>5799645</v>
      </c>
      <c r="CH48" s="90">
        <v>40143162</v>
      </c>
      <c r="CI48" s="22">
        <v>26726.4725</v>
      </c>
      <c r="CJ48" s="87">
        <f t="shared" si="3"/>
        <v>12</v>
      </c>
      <c r="CK48" s="87">
        <f t="shared" si="4"/>
        <v>53</v>
      </c>
      <c r="CL48" s="22" t="s">
        <v>121</v>
      </c>
      <c r="CM48" s="22" t="s">
        <v>422</v>
      </c>
    </row>
    <row r="49" spans="1:91" ht="14.45" customHeight="1" x14ac:dyDescent="0.25">
      <c r="A49" s="69">
        <f t="shared" si="0"/>
        <v>47</v>
      </c>
      <c r="B49" s="70" t="s">
        <v>102</v>
      </c>
      <c r="C49" s="107" t="s">
        <v>423</v>
      </c>
      <c r="D49" s="106">
        <v>145288050</v>
      </c>
      <c r="E49" s="73"/>
      <c r="F49" s="74">
        <v>46025</v>
      </c>
      <c r="G49" s="75" t="s">
        <v>415</v>
      </c>
      <c r="H49" s="75" t="s">
        <v>239</v>
      </c>
      <c r="I49" s="75" t="s">
        <v>240</v>
      </c>
      <c r="J49" s="75" t="s">
        <v>416</v>
      </c>
      <c r="K49" s="75" t="s">
        <v>242</v>
      </c>
      <c r="L49" s="74">
        <v>46049</v>
      </c>
      <c r="M49" s="73">
        <v>40</v>
      </c>
      <c r="N49" s="75" t="s">
        <v>424</v>
      </c>
      <c r="O49" s="75" t="s">
        <v>425</v>
      </c>
      <c r="P49" s="75">
        <v>2830046979</v>
      </c>
      <c r="Q49" s="74">
        <v>46021</v>
      </c>
      <c r="R49" s="75">
        <v>1209372973</v>
      </c>
      <c r="S49" s="75">
        <v>224014058</v>
      </c>
      <c r="T49" s="74">
        <v>46021</v>
      </c>
      <c r="U49" s="76">
        <v>12854.026</v>
      </c>
      <c r="V49" s="76">
        <v>12476.423000000001</v>
      </c>
      <c r="W49" s="75">
        <v>17</v>
      </c>
      <c r="X49" s="75">
        <v>0</v>
      </c>
      <c r="Y49" s="98">
        <v>63723778</v>
      </c>
      <c r="Z49" s="82" t="s">
        <v>245</v>
      </c>
      <c r="AA49" s="75" t="s">
        <v>419</v>
      </c>
      <c r="AB49" s="75" t="s">
        <v>420</v>
      </c>
      <c r="AC49" s="98" t="s">
        <v>423</v>
      </c>
      <c r="AD49" s="75" t="s">
        <v>113</v>
      </c>
      <c r="AE49" s="74">
        <v>46026</v>
      </c>
      <c r="AF49" s="80">
        <v>46024.666666666664</v>
      </c>
      <c r="AG49" s="80">
        <v>46022.708333333336</v>
      </c>
      <c r="AH49" s="80">
        <v>46024.541666666664</v>
      </c>
      <c r="AI49" s="74">
        <v>46026</v>
      </c>
      <c r="AJ49" s="75"/>
      <c r="AK49" s="74">
        <v>46026</v>
      </c>
      <c r="AL49" s="74">
        <v>46034</v>
      </c>
      <c r="AM49" s="74">
        <v>46055</v>
      </c>
      <c r="AN49" s="74">
        <v>46055</v>
      </c>
      <c r="AO49" s="81">
        <f>IF(AH49&lt;AG49,IF(AH49=0,"",AH49-1),IF(AG49=0,"",AG49-1))</f>
        <v>46021.708333333336</v>
      </c>
      <c r="AP49" s="81">
        <f>IF(AH49&lt;AG49,IF(AH49=0,"",AH49),IF(AG49=0,"",AG49))</f>
        <v>46022.708333333336</v>
      </c>
      <c r="AQ49" s="81">
        <f>IF(AH49&lt;AG49,IF(AH49=0,"",AH49),IF(AG49=0,"",AG49))</f>
        <v>46022.708333333336</v>
      </c>
      <c r="AR49" s="81">
        <f>IF(AI49=0,"",IF(AI49&lt;AJ49,AJ49+1,AI49+1))</f>
        <v>46027</v>
      </c>
      <c r="AS49" s="81">
        <f>IF(AI49=0,"",IF(AE49=0,IF(AJ49=0,AI49+2,AJ49+2),AE49+2))</f>
        <v>46028</v>
      </c>
      <c r="AT49" s="81">
        <f>IF(AI49=0,"",IF(AI49&lt;AJ49,AJ49+1,AI49+1))</f>
        <v>46027</v>
      </c>
      <c r="AU49" s="82" t="s">
        <v>114</v>
      </c>
      <c r="AV49" s="74">
        <v>46021</v>
      </c>
      <c r="AW49" s="75" t="e">
        <v>#N/A</v>
      </c>
      <c r="AX49" s="75" t="e">
        <v>#N/A</v>
      </c>
      <c r="AY49" s="75">
        <v>905</v>
      </c>
      <c r="AZ49" s="83" t="e">
        <v>#N/A</v>
      </c>
      <c r="BA49" s="75" t="e">
        <v>#N/A</v>
      </c>
      <c r="BB49" s="75" t="e">
        <v>#N/A</v>
      </c>
      <c r="BC49" s="75"/>
      <c r="BD49" s="75" t="e">
        <v>#N/A</v>
      </c>
      <c r="BE49" s="75" t="e">
        <v>#N/A</v>
      </c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>
        <v>1</v>
      </c>
      <c r="BU49" s="84" t="s">
        <v>426</v>
      </c>
      <c r="BV49" s="74">
        <v>46036</v>
      </c>
      <c r="BW49" s="85"/>
      <c r="BX49" s="85"/>
      <c r="BY49" s="86" t="s">
        <v>120</v>
      </c>
      <c r="BZ49" s="87">
        <f t="shared" si="5"/>
        <v>1</v>
      </c>
      <c r="CB49" s="88">
        <f t="shared" si="1"/>
        <v>3</v>
      </c>
      <c r="CC49" s="89"/>
      <c r="CE49" s="87">
        <f t="shared" si="2"/>
        <v>1</v>
      </c>
      <c r="CF49" s="90">
        <v>48508548</v>
      </c>
      <c r="CG49" s="90">
        <v>11679468</v>
      </c>
      <c r="CH49" s="90">
        <v>60188016</v>
      </c>
      <c r="CI49" s="22">
        <v>26726.4725</v>
      </c>
      <c r="CJ49" s="87">
        <f t="shared" si="3"/>
        <v>12</v>
      </c>
      <c r="CK49" s="87">
        <f t="shared" si="4"/>
        <v>53</v>
      </c>
      <c r="CL49" s="22" t="s">
        <v>121</v>
      </c>
      <c r="CM49" s="22" t="s">
        <v>427</v>
      </c>
    </row>
    <row r="50" spans="1:91" ht="14.45" customHeight="1" x14ac:dyDescent="0.25">
      <c r="A50" s="69">
        <f t="shared" si="0"/>
        <v>48</v>
      </c>
      <c r="B50" s="70" t="s">
        <v>102</v>
      </c>
      <c r="C50" s="107">
        <v>235502168982</v>
      </c>
      <c r="D50" s="106">
        <v>145086969</v>
      </c>
      <c r="E50" s="73">
        <v>5320007081</v>
      </c>
      <c r="F50" s="74">
        <v>46028</v>
      </c>
      <c r="G50" s="75" t="s">
        <v>428</v>
      </c>
      <c r="H50" s="79" t="s">
        <v>429</v>
      </c>
      <c r="I50" s="75" t="s">
        <v>105</v>
      </c>
      <c r="J50" s="75" t="s">
        <v>430</v>
      </c>
      <c r="K50" s="75" t="s">
        <v>107</v>
      </c>
      <c r="L50" s="74">
        <v>46044</v>
      </c>
      <c r="M50" s="112">
        <v>20</v>
      </c>
      <c r="N50" s="75" t="s">
        <v>431</v>
      </c>
      <c r="O50" s="75" t="s">
        <v>432</v>
      </c>
      <c r="P50" s="75">
        <v>2830047264</v>
      </c>
      <c r="Q50" s="74">
        <v>46028</v>
      </c>
      <c r="R50" s="75">
        <v>1209374265</v>
      </c>
      <c r="S50" s="75">
        <v>224031689</v>
      </c>
      <c r="T50" s="74">
        <v>46028</v>
      </c>
      <c r="U50" s="76">
        <v>622.38199999999995</v>
      </c>
      <c r="V50" s="76">
        <v>600.303</v>
      </c>
      <c r="W50" s="73">
        <v>1</v>
      </c>
      <c r="X50" s="73">
        <v>0</v>
      </c>
      <c r="Y50" s="98">
        <v>235502080350</v>
      </c>
      <c r="Z50" s="82" t="s">
        <v>128</v>
      </c>
      <c r="AA50" s="75" t="s">
        <v>196</v>
      </c>
      <c r="AB50" s="82" t="s">
        <v>197</v>
      </c>
      <c r="AC50" s="109">
        <v>235502168982</v>
      </c>
      <c r="AD50" s="75" t="s">
        <v>113</v>
      </c>
      <c r="AE50" s="74">
        <v>46036</v>
      </c>
      <c r="AF50" s="80">
        <v>46035.416666666664</v>
      </c>
      <c r="AG50" s="80">
        <v>46030.5</v>
      </c>
      <c r="AH50" s="80">
        <v>46029.625</v>
      </c>
      <c r="AI50" s="99">
        <v>46035</v>
      </c>
      <c r="AJ50" s="99">
        <v>46036</v>
      </c>
      <c r="AK50" s="99">
        <v>46036</v>
      </c>
      <c r="AL50" s="74">
        <v>46037</v>
      </c>
      <c r="AM50" s="74">
        <v>46039</v>
      </c>
      <c r="AN50" s="74">
        <v>46041</v>
      </c>
      <c r="AO50" s="95" t="s">
        <v>121</v>
      </c>
      <c r="AP50" s="95" t="s">
        <v>121</v>
      </c>
      <c r="AQ50" s="95" t="s">
        <v>121</v>
      </c>
      <c r="AR50" s="95" t="s">
        <v>121</v>
      </c>
      <c r="AS50" s="95" t="s">
        <v>121</v>
      </c>
      <c r="AT50" s="95" t="s">
        <v>121</v>
      </c>
      <c r="AU50" s="82" t="s">
        <v>114</v>
      </c>
      <c r="AV50" s="74">
        <v>46028</v>
      </c>
      <c r="AW50" s="75" t="s">
        <v>433</v>
      </c>
      <c r="AX50" s="75" t="s">
        <v>434</v>
      </c>
      <c r="AY50" s="75">
        <v>905</v>
      </c>
      <c r="AZ50" s="83">
        <v>308125631610</v>
      </c>
      <c r="BA50" s="75" t="s">
        <v>187</v>
      </c>
      <c r="BB50" s="74">
        <v>46028</v>
      </c>
      <c r="BC50" s="75"/>
      <c r="BD50" s="75" t="s">
        <v>435</v>
      </c>
      <c r="BE50" s="74">
        <v>46010</v>
      </c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>
        <v>1</v>
      </c>
      <c r="BU50" s="84" t="s">
        <v>436</v>
      </c>
      <c r="BV50" s="74">
        <v>46037</v>
      </c>
      <c r="BW50" s="85"/>
      <c r="BX50" s="85"/>
      <c r="BY50" s="86" t="s">
        <v>157</v>
      </c>
      <c r="BZ50" s="87">
        <f t="shared" si="5"/>
        <v>2</v>
      </c>
      <c r="CB50" s="88">
        <f t="shared" si="1"/>
        <v>3</v>
      </c>
      <c r="CC50" s="89"/>
      <c r="CE50" s="87">
        <f t="shared" si="2"/>
        <v>1</v>
      </c>
      <c r="CF50" s="90">
        <v>9233350</v>
      </c>
      <c r="CG50" s="90"/>
      <c r="CH50" s="90">
        <v>9233350</v>
      </c>
      <c r="CI50" s="91">
        <v>26381</v>
      </c>
      <c r="CJ50" s="87">
        <f t="shared" si="3"/>
        <v>1</v>
      </c>
      <c r="CK50" s="87">
        <f t="shared" si="4"/>
        <v>2</v>
      </c>
      <c r="CL50" s="22" t="s">
        <v>121</v>
      </c>
      <c r="CM50" s="22" t="s">
        <v>437</v>
      </c>
    </row>
    <row r="51" spans="1:91" ht="14.45" customHeight="1" x14ac:dyDescent="0.25">
      <c r="A51" s="69">
        <f t="shared" si="0"/>
        <v>49</v>
      </c>
      <c r="B51" s="70" t="s">
        <v>102</v>
      </c>
      <c r="C51" s="107">
        <v>235502168982</v>
      </c>
      <c r="D51" s="106">
        <v>145298101</v>
      </c>
      <c r="E51" s="73">
        <v>5320007081</v>
      </c>
      <c r="F51" s="74">
        <v>46028</v>
      </c>
      <c r="G51" s="75" t="s">
        <v>428</v>
      </c>
      <c r="H51" s="79" t="s">
        <v>429</v>
      </c>
      <c r="I51" s="75" t="s">
        <v>105</v>
      </c>
      <c r="J51" s="75" t="s">
        <v>430</v>
      </c>
      <c r="K51" s="75" t="s">
        <v>107</v>
      </c>
      <c r="L51" s="74">
        <v>46044</v>
      </c>
      <c r="M51" s="73">
        <v>0</v>
      </c>
      <c r="N51" s="75" t="s">
        <v>431</v>
      </c>
      <c r="O51" s="75" t="s">
        <v>432</v>
      </c>
      <c r="P51" s="75">
        <v>2830047265</v>
      </c>
      <c r="Q51" s="74">
        <v>46028</v>
      </c>
      <c r="R51" s="75">
        <v>1209374266</v>
      </c>
      <c r="S51" s="75">
        <v>224031693</v>
      </c>
      <c r="T51" s="74">
        <v>46028</v>
      </c>
      <c r="U51" s="76">
        <v>5156.7849999999999</v>
      </c>
      <c r="V51" s="76">
        <v>5021.1009999999997</v>
      </c>
      <c r="W51" s="73">
        <v>5</v>
      </c>
      <c r="X51" s="73">
        <v>0</v>
      </c>
      <c r="Y51" s="98">
        <v>235502080350</v>
      </c>
      <c r="Z51" s="82" t="s">
        <v>128</v>
      </c>
      <c r="AA51" s="75" t="s">
        <v>196</v>
      </c>
      <c r="AB51" s="82" t="s">
        <v>197</v>
      </c>
      <c r="AC51" s="109">
        <v>235502168982</v>
      </c>
      <c r="AD51" s="75" t="s">
        <v>113</v>
      </c>
      <c r="AE51" s="74">
        <v>46036</v>
      </c>
      <c r="AF51" s="80">
        <v>46035.416666666664</v>
      </c>
      <c r="AG51" s="80">
        <v>46030.5</v>
      </c>
      <c r="AH51" s="80">
        <v>46029.625</v>
      </c>
      <c r="AI51" s="99">
        <v>46035</v>
      </c>
      <c r="AJ51" s="99">
        <v>46036</v>
      </c>
      <c r="AK51" s="99">
        <v>46036</v>
      </c>
      <c r="AL51" s="74">
        <v>46037</v>
      </c>
      <c r="AM51" s="74">
        <v>46039</v>
      </c>
      <c r="AN51" s="74">
        <v>46041</v>
      </c>
      <c r="AO51" s="95" t="s">
        <v>121</v>
      </c>
      <c r="AP51" s="95" t="s">
        <v>121</v>
      </c>
      <c r="AQ51" s="95" t="s">
        <v>121</v>
      </c>
      <c r="AR51" s="95" t="s">
        <v>121</v>
      </c>
      <c r="AS51" s="95" t="s">
        <v>121</v>
      </c>
      <c r="AT51" s="95" t="s">
        <v>121</v>
      </c>
      <c r="AU51" s="82" t="s">
        <v>114</v>
      </c>
      <c r="AV51" s="74">
        <v>46028</v>
      </c>
      <c r="AW51" s="75">
        <v>0</v>
      </c>
      <c r="AX51" s="75">
        <v>0</v>
      </c>
      <c r="AY51" s="75">
        <v>905</v>
      </c>
      <c r="AZ51" s="83">
        <v>0</v>
      </c>
      <c r="BA51" s="75">
        <v>0</v>
      </c>
      <c r="BB51" s="75" t="s">
        <v>132</v>
      </c>
      <c r="BC51" s="75"/>
      <c r="BD51" s="75" t="s">
        <v>188</v>
      </c>
      <c r="BE51" s="75" t="s">
        <v>188</v>
      </c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>
        <v>0</v>
      </c>
      <c r="BU51" s="84" t="s">
        <v>436</v>
      </c>
      <c r="BV51" s="74">
        <v>46037</v>
      </c>
      <c r="BW51" s="85"/>
      <c r="BX51" s="85"/>
      <c r="BY51" s="86" t="s">
        <v>157</v>
      </c>
      <c r="BZ51" s="87">
        <f t="shared" si="5"/>
        <v>2</v>
      </c>
      <c r="CB51" s="88">
        <f t="shared" si="1"/>
        <v>3</v>
      </c>
      <c r="CC51" s="89"/>
      <c r="CE51" s="87"/>
      <c r="CF51" s="90"/>
      <c r="CG51" s="90"/>
      <c r="CH51" s="90"/>
      <c r="CJ51" s="87">
        <f t="shared" si="3"/>
        <v>1</v>
      </c>
      <c r="CK51" s="87">
        <f t="shared" si="4"/>
        <v>2</v>
      </c>
      <c r="CL51" s="22" t="s">
        <v>121</v>
      </c>
      <c r="CM51" s="22" t="s">
        <v>437</v>
      </c>
    </row>
    <row r="52" spans="1:91" ht="14.45" customHeight="1" x14ac:dyDescent="0.25">
      <c r="A52" s="69">
        <f t="shared" si="0"/>
        <v>50</v>
      </c>
      <c r="B52" s="70" t="s">
        <v>102</v>
      </c>
      <c r="C52" s="107" t="s">
        <v>438</v>
      </c>
      <c r="D52" s="106">
        <v>145096665</v>
      </c>
      <c r="E52" s="73"/>
      <c r="F52" s="74">
        <v>46046</v>
      </c>
      <c r="G52" s="75" t="s">
        <v>428</v>
      </c>
      <c r="H52" s="79" t="s">
        <v>429</v>
      </c>
      <c r="I52" s="75" t="s">
        <v>105</v>
      </c>
      <c r="J52" s="75" t="s">
        <v>430</v>
      </c>
      <c r="K52" s="75" t="s">
        <v>107</v>
      </c>
      <c r="L52" s="74">
        <v>46062</v>
      </c>
      <c r="M52" s="73">
        <v>20</v>
      </c>
      <c r="N52" s="75" t="s">
        <v>439</v>
      </c>
      <c r="O52" s="75" t="s">
        <v>440</v>
      </c>
      <c r="P52" s="75">
        <v>2830048124</v>
      </c>
      <c r="Q52" s="74">
        <v>46049</v>
      </c>
      <c r="R52" s="75">
        <v>1209380404</v>
      </c>
      <c r="S52" s="75">
        <v>224125927</v>
      </c>
      <c r="T52" s="74">
        <v>46049</v>
      </c>
      <c r="U52" s="76">
        <v>10800.907999999999</v>
      </c>
      <c r="V52" s="76">
        <v>10549.286</v>
      </c>
      <c r="W52" s="73">
        <v>10</v>
      </c>
      <c r="X52" s="73">
        <v>0</v>
      </c>
      <c r="Y52" s="114" t="s">
        <v>438</v>
      </c>
      <c r="Z52" s="82" t="s">
        <v>220</v>
      </c>
      <c r="AA52" s="75" t="s">
        <v>441</v>
      </c>
      <c r="AB52" s="82" t="s">
        <v>442</v>
      </c>
      <c r="AC52" s="109" t="s">
        <v>438</v>
      </c>
      <c r="AD52" s="75" t="s">
        <v>113</v>
      </c>
      <c r="AE52" s="74">
        <v>46066</v>
      </c>
      <c r="AF52" s="80">
        <v>46050.999305555553</v>
      </c>
      <c r="AG52" s="80">
        <v>46052.416666666664</v>
      </c>
      <c r="AH52" s="80">
        <v>46052.416666666664</v>
      </c>
      <c r="AI52" s="115">
        <v>46053</v>
      </c>
      <c r="AJ52" s="115">
        <v>46057</v>
      </c>
      <c r="AK52" s="74">
        <v>46066</v>
      </c>
      <c r="AL52" s="115">
        <v>46056</v>
      </c>
      <c r="AM52" s="74">
        <v>46059</v>
      </c>
      <c r="AN52" s="74">
        <v>46068</v>
      </c>
      <c r="AO52" s="81">
        <f t="shared" ref="AO52:AO63" si="12">IF(AH52&lt;AG52,IF(AH52=0,"",AH52-1),IF(AG52=0,"",AG52-1))</f>
        <v>46051.416666666664</v>
      </c>
      <c r="AP52" s="81">
        <f t="shared" ref="AP52:AP63" si="13">IF(AH52&lt;AG52,IF(AH52=0,"",AH52),IF(AG52=0,"",AG52))</f>
        <v>46052.416666666664</v>
      </c>
      <c r="AQ52" s="81">
        <f t="shared" ref="AQ52:AQ63" si="14">IF(AH52&lt;AG52,IF(AH52=0,"",AH52),IF(AG52=0,"",AG52))</f>
        <v>46052.416666666664</v>
      </c>
      <c r="AR52" s="81">
        <f t="shared" ref="AR52:AR63" si="15">IF(AI52=0,"",IF(AI52&lt;AJ52,AJ52+1,AI52+1))</f>
        <v>46058</v>
      </c>
      <c r="AS52" s="81">
        <f t="shared" ref="AS52:AS63" si="16">IF(AI52=0,"",IF(AE52=0,IF(AJ52=0,AI52+2,AJ52+2),AE52+2))</f>
        <v>46068</v>
      </c>
      <c r="AT52" s="81">
        <f t="shared" ref="AT52:AT63" si="17">IF(AI52=0,"",IF(AI52&lt;AJ52,AJ52+1,AI52+1))</f>
        <v>46058</v>
      </c>
      <c r="AU52" s="82" t="s">
        <v>443</v>
      </c>
      <c r="AV52" s="74">
        <v>46049</v>
      </c>
      <c r="AW52" s="75" t="s">
        <v>444</v>
      </c>
      <c r="AX52" s="75" t="s">
        <v>445</v>
      </c>
      <c r="AY52" s="75">
        <v>905</v>
      </c>
      <c r="AZ52" s="83">
        <v>308197763810</v>
      </c>
      <c r="BA52" s="75" t="s">
        <v>187</v>
      </c>
      <c r="BB52" s="74">
        <v>46049</v>
      </c>
      <c r="BC52" s="75"/>
      <c r="BD52" s="75" t="s">
        <v>188</v>
      </c>
      <c r="BE52" s="75" t="s">
        <v>188</v>
      </c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>
        <v>1</v>
      </c>
      <c r="BU52" s="84" t="s">
        <v>446</v>
      </c>
      <c r="BV52" s="74">
        <v>46066</v>
      </c>
      <c r="BW52" s="85">
        <f t="shared" ref="BW52:BW57" si="18">BV52-AK52</f>
        <v>0</v>
      </c>
      <c r="BX52" s="85">
        <f t="shared" ref="BX52:BX57" si="19">BV52-AK52</f>
        <v>0</v>
      </c>
      <c r="BY52" s="86" t="s">
        <v>120</v>
      </c>
      <c r="BZ52" s="87">
        <f t="shared" si="5"/>
        <v>4</v>
      </c>
      <c r="CB52" s="88">
        <f t="shared" si="1"/>
        <v>7</v>
      </c>
      <c r="CC52" s="89"/>
      <c r="CE52" s="87">
        <f t="shared" ref="CE52:CE81" si="20">IF(AD52="Sea waybill", IF(AK52&lt;&gt;0, MONTH(AK52), IF(AJ52&gt;AI52, MONTH(AJ52), MONTH(AI52))),"")</f>
        <v>2</v>
      </c>
      <c r="CF52" s="90">
        <v>20498130</v>
      </c>
      <c r="CG52" s="90"/>
      <c r="CH52" s="90">
        <v>20498130</v>
      </c>
      <c r="CI52" s="91">
        <v>25947</v>
      </c>
      <c r="CJ52" s="87">
        <f t="shared" si="3"/>
        <v>1</v>
      </c>
      <c r="CK52" s="87">
        <f t="shared" si="4"/>
        <v>5</v>
      </c>
      <c r="CL52" s="22" t="s">
        <v>121</v>
      </c>
      <c r="CM52" s="22" t="s">
        <v>447</v>
      </c>
    </row>
    <row r="53" spans="1:91" ht="14.45" customHeight="1" x14ac:dyDescent="0.25">
      <c r="A53" s="69">
        <f t="shared" si="0"/>
        <v>51</v>
      </c>
      <c r="B53" s="70" t="s">
        <v>102</v>
      </c>
      <c r="C53" s="107" t="s">
        <v>438</v>
      </c>
      <c r="D53" s="106">
        <v>145096726</v>
      </c>
      <c r="E53" s="73"/>
      <c r="F53" s="74">
        <v>46046</v>
      </c>
      <c r="G53" s="75" t="s">
        <v>428</v>
      </c>
      <c r="H53" s="79" t="s">
        <v>429</v>
      </c>
      <c r="I53" s="75" t="s">
        <v>105</v>
      </c>
      <c r="J53" s="75" t="s">
        <v>430</v>
      </c>
      <c r="K53" s="75" t="s">
        <v>107</v>
      </c>
      <c r="L53" s="74">
        <v>46062</v>
      </c>
      <c r="M53" s="73">
        <v>20</v>
      </c>
      <c r="N53" s="116" t="s">
        <v>448</v>
      </c>
      <c r="O53" s="117" t="s">
        <v>449</v>
      </c>
      <c r="P53" s="75">
        <v>2830048020</v>
      </c>
      <c r="Q53" s="74">
        <v>46046</v>
      </c>
      <c r="R53" s="75">
        <v>1209379776</v>
      </c>
      <c r="S53" s="75">
        <v>224114367</v>
      </c>
      <c r="T53" s="74">
        <v>46046</v>
      </c>
      <c r="U53" s="76">
        <v>10774.029</v>
      </c>
      <c r="V53" s="76">
        <v>10523.022999999999</v>
      </c>
      <c r="W53" s="73">
        <v>10</v>
      </c>
      <c r="X53" s="73">
        <v>0</v>
      </c>
      <c r="Y53" s="98" t="s">
        <v>450</v>
      </c>
      <c r="Z53" s="82" t="s">
        <v>220</v>
      </c>
      <c r="AA53" s="75" t="s">
        <v>441</v>
      </c>
      <c r="AB53" s="82" t="s">
        <v>442</v>
      </c>
      <c r="AC53" s="109" t="s">
        <v>438</v>
      </c>
      <c r="AD53" s="75" t="s">
        <v>113</v>
      </c>
      <c r="AE53" s="74">
        <v>46066</v>
      </c>
      <c r="AF53" s="80">
        <v>46050.458333333336</v>
      </c>
      <c r="AG53" s="80">
        <v>46052.416666666664</v>
      </c>
      <c r="AH53" s="80">
        <v>46052.416666666664</v>
      </c>
      <c r="AI53" s="115">
        <v>46049</v>
      </c>
      <c r="AJ53" s="115">
        <v>46057</v>
      </c>
      <c r="AK53" s="74">
        <v>46066</v>
      </c>
      <c r="AL53" s="115">
        <v>46051</v>
      </c>
      <c r="AM53" s="115">
        <v>46059</v>
      </c>
      <c r="AN53" s="74">
        <v>46068</v>
      </c>
      <c r="AO53" s="81">
        <f t="shared" si="12"/>
        <v>46051.416666666664</v>
      </c>
      <c r="AP53" s="81">
        <f t="shared" si="13"/>
        <v>46052.416666666664</v>
      </c>
      <c r="AQ53" s="81">
        <f t="shared" si="14"/>
        <v>46052.416666666664</v>
      </c>
      <c r="AR53" s="81">
        <f t="shared" si="15"/>
        <v>46058</v>
      </c>
      <c r="AS53" s="81">
        <f t="shared" si="16"/>
        <v>46068</v>
      </c>
      <c r="AT53" s="81">
        <f t="shared" si="17"/>
        <v>46058</v>
      </c>
      <c r="AU53" s="82" t="s">
        <v>443</v>
      </c>
      <c r="AV53" s="74">
        <v>46046</v>
      </c>
      <c r="AW53" s="75" t="s">
        <v>451</v>
      </c>
      <c r="AX53" s="75" t="s">
        <v>452</v>
      </c>
      <c r="AY53" s="75">
        <v>905</v>
      </c>
      <c r="AZ53" s="83">
        <v>308187859620</v>
      </c>
      <c r="BA53" s="75" t="s">
        <v>187</v>
      </c>
      <c r="BB53" s="74">
        <v>46046</v>
      </c>
      <c r="BC53" s="75"/>
      <c r="BD53" s="75" t="s">
        <v>188</v>
      </c>
      <c r="BE53" s="75" t="s">
        <v>188</v>
      </c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>
        <v>0</v>
      </c>
      <c r="BU53" s="84" t="s">
        <v>446</v>
      </c>
      <c r="BV53" s="74">
        <v>46066</v>
      </c>
      <c r="BW53" s="85">
        <f t="shared" si="18"/>
        <v>0</v>
      </c>
      <c r="BX53" s="85">
        <f t="shared" si="19"/>
        <v>0</v>
      </c>
      <c r="BY53" s="86" t="s">
        <v>120</v>
      </c>
      <c r="BZ53" s="87">
        <f t="shared" si="5"/>
        <v>4</v>
      </c>
      <c r="CB53" s="88">
        <f t="shared" si="1"/>
        <v>7</v>
      </c>
      <c r="CC53" s="89"/>
      <c r="CE53" s="87">
        <f t="shared" si="20"/>
        <v>2</v>
      </c>
      <c r="CF53" s="90">
        <v>20498130</v>
      </c>
      <c r="CG53" s="90"/>
      <c r="CH53" s="90">
        <v>20498130</v>
      </c>
      <c r="CI53" s="91">
        <v>25947</v>
      </c>
      <c r="CJ53" s="87">
        <f t="shared" si="3"/>
        <v>1</v>
      </c>
      <c r="CK53" s="87">
        <f t="shared" si="4"/>
        <v>4</v>
      </c>
      <c r="CL53" s="22" t="s">
        <v>121</v>
      </c>
      <c r="CM53" s="22" t="s">
        <v>447</v>
      </c>
    </row>
    <row r="54" spans="1:91" ht="14.45" customHeight="1" x14ac:dyDescent="0.25">
      <c r="A54" s="69">
        <f t="shared" si="0"/>
        <v>52</v>
      </c>
      <c r="B54" s="70" t="s">
        <v>102</v>
      </c>
      <c r="C54" s="107" t="s">
        <v>438</v>
      </c>
      <c r="D54" s="106">
        <v>145096733</v>
      </c>
      <c r="E54" s="73"/>
      <c r="F54" s="74">
        <v>46046</v>
      </c>
      <c r="G54" s="75" t="s">
        <v>428</v>
      </c>
      <c r="H54" s="79" t="s">
        <v>429</v>
      </c>
      <c r="I54" s="75" t="s">
        <v>105</v>
      </c>
      <c r="J54" s="75" t="s">
        <v>430</v>
      </c>
      <c r="K54" s="75" t="s">
        <v>107</v>
      </c>
      <c r="L54" s="74">
        <v>46062</v>
      </c>
      <c r="M54" s="73">
        <v>20</v>
      </c>
      <c r="N54" s="75" t="s">
        <v>453</v>
      </c>
      <c r="O54" s="75" t="s">
        <v>454</v>
      </c>
      <c r="P54" s="75">
        <v>2830048096</v>
      </c>
      <c r="Q54" s="74">
        <v>46049</v>
      </c>
      <c r="R54" s="75">
        <v>1209380316</v>
      </c>
      <c r="S54" s="75">
        <v>224125930</v>
      </c>
      <c r="T54" s="74">
        <v>46049</v>
      </c>
      <c r="U54" s="76">
        <v>10815.593000000001</v>
      </c>
      <c r="V54" s="76">
        <v>10563.611999999999</v>
      </c>
      <c r="W54" s="73">
        <v>10</v>
      </c>
      <c r="X54" s="73">
        <v>0</v>
      </c>
      <c r="Y54" s="114" t="s">
        <v>455</v>
      </c>
      <c r="Z54" s="82" t="s">
        <v>220</v>
      </c>
      <c r="AA54" s="75" t="s">
        <v>441</v>
      </c>
      <c r="AB54" s="82" t="s">
        <v>442</v>
      </c>
      <c r="AC54" s="109" t="s">
        <v>438</v>
      </c>
      <c r="AD54" s="75" t="s">
        <v>113</v>
      </c>
      <c r="AE54" s="74">
        <v>46066</v>
      </c>
      <c r="AF54" s="80">
        <v>46050.999305555553</v>
      </c>
      <c r="AG54" s="80">
        <v>46052.416666666664</v>
      </c>
      <c r="AH54" s="80">
        <v>46052.416666666664</v>
      </c>
      <c r="AI54" s="115">
        <v>46053</v>
      </c>
      <c r="AJ54" s="115">
        <v>46057</v>
      </c>
      <c r="AK54" s="74">
        <v>46066</v>
      </c>
      <c r="AL54" s="115">
        <v>46056</v>
      </c>
      <c r="AM54" s="115">
        <v>46059</v>
      </c>
      <c r="AN54" s="74">
        <v>46068</v>
      </c>
      <c r="AO54" s="81">
        <f t="shared" si="12"/>
        <v>46051.416666666664</v>
      </c>
      <c r="AP54" s="81">
        <f t="shared" si="13"/>
        <v>46052.416666666664</v>
      </c>
      <c r="AQ54" s="81">
        <f t="shared" si="14"/>
        <v>46052.416666666664</v>
      </c>
      <c r="AR54" s="81">
        <f t="shared" si="15"/>
        <v>46058</v>
      </c>
      <c r="AS54" s="81">
        <f t="shared" si="16"/>
        <v>46068</v>
      </c>
      <c r="AT54" s="81">
        <f t="shared" si="17"/>
        <v>46058</v>
      </c>
      <c r="AU54" s="82" t="s">
        <v>443</v>
      </c>
      <c r="AV54" s="74">
        <v>46049</v>
      </c>
      <c r="AW54" s="75" t="s">
        <v>456</v>
      </c>
      <c r="AX54" s="75" t="s">
        <v>457</v>
      </c>
      <c r="AY54" s="75">
        <v>905</v>
      </c>
      <c r="AZ54" s="83">
        <v>308196422020</v>
      </c>
      <c r="BA54" s="75" t="s">
        <v>187</v>
      </c>
      <c r="BB54" s="74">
        <v>46049</v>
      </c>
      <c r="BC54" s="75"/>
      <c r="BD54" s="75" t="s">
        <v>188</v>
      </c>
      <c r="BE54" s="75" t="s">
        <v>188</v>
      </c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>
        <v>0</v>
      </c>
      <c r="BU54" s="84" t="s">
        <v>446</v>
      </c>
      <c r="BV54" s="74">
        <v>46066</v>
      </c>
      <c r="BW54" s="85">
        <f t="shared" si="18"/>
        <v>0</v>
      </c>
      <c r="BX54" s="85">
        <f t="shared" si="19"/>
        <v>0</v>
      </c>
      <c r="BY54" s="86" t="s">
        <v>120</v>
      </c>
      <c r="BZ54" s="87">
        <f t="shared" si="5"/>
        <v>4</v>
      </c>
      <c r="CB54" s="88">
        <f t="shared" si="1"/>
        <v>7</v>
      </c>
      <c r="CC54" s="89"/>
      <c r="CE54" s="87">
        <f t="shared" si="20"/>
        <v>2</v>
      </c>
      <c r="CF54" s="90">
        <v>20498130</v>
      </c>
      <c r="CG54" s="90"/>
      <c r="CH54" s="90">
        <v>20498130</v>
      </c>
      <c r="CI54" s="91">
        <v>25947</v>
      </c>
      <c r="CJ54" s="87">
        <f t="shared" si="3"/>
        <v>1</v>
      </c>
      <c r="CK54" s="87">
        <f t="shared" si="4"/>
        <v>5</v>
      </c>
      <c r="CL54" s="22" t="s">
        <v>121</v>
      </c>
      <c r="CM54" s="22" t="s">
        <v>447</v>
      </c>
    </row>
    <row r="55" spans="1:91" ht="14.45" customHeight="1" x14ac:dyDescent="0.25">
      <c r="A55" s="69">
        <f t="shared" si="0"/>
        <v>53</v>
      </c>
      <c r="B55" s="70" t="s">
        <v>102</v>
      </c>
      <c r="C55" s="71" t="s">
        <v>458</v>
      </c>
      <c r="D55" s="106">
        <v>145096739</v>
      </c>
      <c r="E55" s="73"/>
      <c r="F55" s="74">
        <v>46046</v>
      </c>
      <c r="G55" s="75" t="s">
        <v>428</v>
      </c>
      <c r="H55" s="79" t="s">
        <v>429</v>
      </c>
      <c r="I55" s="75" t="s">
        <v>105</v>
      </c>
      <c r="J55" s="75" t="s">
        <v>430</v>
      </c>
      <c r="K55" s="75" t="s">
        <v>107</v>
      </c>
      <c r="L55" s="74">
        <v>46062</v>
      </c>
      <c r="M55" s="73">
        <v>20</v>
      </c>
      <c r="N55" s="75" t="s">
        <v>459</v>
      </c>
      <c r="O55" s="75" t="s">
        <v>460</v>
      </c>
      <c r="P55" s="75">
        <v>2830048191</v>
      </c>
      <c r="Q55" s="74">
        <v>46051</v>
      </c>
      <c r="R55" s="75">
        <v>1209380846</v>
      </c>
      <c r="S55" s="75">
        <v>224125933</v>
      </c>
      <c r="T55" s="74">
        <v>46051</v>
      </c>
      <c r="U55" s="76">
        <v>10785.052</v>
      </c>
      <c r="V55" s="76">
        <v>10533.787</v>
      </c>
      <c r="W55" s="73">
        <v>10</v>
      </c>
      <c r="X55" s="73">
        <v>0</v>
      </c>
      <c r="Y55" s="77" t="s">
        <v>458</v>
      </c>
      <c r="Z55" s="94" t="s">
        <v>220</v>
      </c>
      <c r="AA55" s="75" t="s">
        <v>372</v>
      </c>
      <c r="AB55" s="82" t="s">
        <v>461</v>
      </c>
      <c r="AC55" s="77" t="s">
        <v>458</v>
      </c>
      <c r="AD55" s="75" t="s">
        <v>113</v>
      </c>
      <c r="AE55" s="74">
        <v>46059</v>
      </c>
      <c r="AF55" s="80">
        <v>46055.916666666664</v>
      </c>
      <c r="AG55" s="80">
        <v>46056.416666666664</v>
      </c>
      <c r="AH55" s="80">
        <v>46055.916666666664</v>
      </c>
      <c r="AI55" s="115">
        <v>46057</v>
      </c>
      <c r="AJ55" s="74">
        <v>46058</v>
      </c>
      <c r="AK55" s="74">
        <v>46058</v>
      </c>
      <c r="AL55" s="115">
        <v>46059</v>
      </c>
      <c r="AM55" s="74">
        <v>46060</v>
      </c>
      <c r="AN55" s="74">
        <v>46061</v>
      </c>
      <c r="AO55" s="81">
        <f t="shared" si="12"/>
        <v>46054.916666666664</v>
      </c>
      <c r="AP55" s="81">
        <f t="shared" si="13"/>
        <v>46055.916666666664</v>
      </c>
      <c r="AQ55" s="81">
        <f t="shared" si="14"/>
        <v>46055.916666666664</v>
      </c>
      <c r="AR55" s="81">
        <f t="shared" si="15"/>
        <v>46059</v>
      </c>
      <c r="AS55" s="81">
        <f t="shared" si="16"/>
        <v>46061</v>
      </c>
      <c r="AT55" s="81">
        <f t="shared" si="17"/>
        <v>46059</v>
      </c>
      <c r="AU55" s="82" t="s">
        <v>131</v>
      </c>
      <c r="AV55" s="74">
        <v>46050</v>
      </c>
      <c r="AW55" s="75" t="s">
        <v>462</v>
      </c>
      <c r="AX55" s="75" t="s">
        <v>463</v>
      </c>
      <c r="AY55" s="75">
        <v>905</v>
      </c>
      <c r="AZ55" s="83">
        <v>308205136910</v>
      </c>
      <c r="BA55" s="75" t="s">
        <v>138</v>
      </c>
      <c r="BB55" s="74">
        <v>46051</v>
      </c>
      <c r="BC55" s="75"/>
      <c r="BD55" s="75" t="s">
        <v>188</v>
      </c>
      <c r="BE55" s="75" t="s">
        <v>188</v>
      </c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>
        <v>1</v>
      </c>
      <c r="BU55" s="84" t="s">
        <v>464</v>
      </c>
      <c r="BV55" s="74">
        <v>46061</v>
      </c>
      <c r="BW55" s="85">
        <f t="shared" si="18"/>
        <v>3</v>
      </c>
      <c r="BX55" s="85">
        <f t="shared" si="19"/>
        <v>3</v>
      </c>
      <c r="BY55" s="86" t="s">
        <v>120</v>
      </c>
      <c r="BZ55" s="87">
        <f t="shared" si="5"/>
        <v>4</v>
      </c>
      <c r="CB55" s="88">
        <f t="shared" si="1"/>
        <v>7</v>
      </c>
      <c r="CC55" s="89"/>
      <c r="CE55" s="87">
        <f t="shared" si="20"/>
        <v>2</v>
      </c>
      <c r="CF55" s="90">
        <v>20749350</v>
      </c>
      <c r="CG55" s="90"/>
      <c r="CH55" s="90">
        <v>20749350</v>
      </c>
      <c r="CI55" s="22">
        <v>26265</v>
      </c>
      <c r="CJ55" s="87">
        <f t="shared" si="3"/>
        <v>1</v>
      </c>
      <c r="CK55" s="87">
        <f t="shared" si="4"/>
        <v>5</v>
      </c>
      <c r="CL55" s="22" t="s">
        <v>121</v>
      </c>
      <c r="CM55" s="22" t="s">
        <v>465</v>
      </c>
    </row>
    <row r="56" spans="1:91" ht="14.45" customHeight="1" x14ac:dyDescent="0.25">
      <c r="A56" s="69">
        <f t="shared" si="0"/>
        <v>54</v>
      </c>
      <c r="B56" s="70" t="s">
        <v>102</v>
      </c>
      <c r="C56" s="71">
        <v>235502092986</v>
      </c>
      <c r="D56" s="106">
        <v>145096747</v>
      </c>
      <c r="E56" s="73"/>
      <c r="F56" s="74">
        <v>46046</v>
      </c>
      <c r="G56" s="75" t="s">
        <v>428</v>
      </c>
      <c r="H56" s="79" t="s">
        <v>429</v>
      </c>
      <c r="I56" s="75" t="s">
        <v>105</v>
      </c>
      <c r="J56" s="75" t="s">
        <v>430</v>
      </c>
      <c r="K56" s="75" t="s">
        <v>107</v>
      </c>
      <c r="L56" s="74">
        <v>46062</v>
      </c>
      <c r="M56" s="73">
        <v>20</v>
      </c>
      <c r="N56" s="118" t="s">
        <v>466</v>
      </c>
      <c r="O56" s="119" t="s">
        <v>467</v>
      </c>
      <c r="P56" s="75">
        <v>2830048130</v>
      </c>
      <c r="Q56" s="74">
        <v>46050</v>
      </c>
      <c r="R56" s="75">
        <v>1209380545</v>
      </c>
      <c r="S56" s="75">
        <v>224125937</v>
      </c>
      <c r="T56" s="74">
        <v>46050</v>
      </c>
      <c r="U56" s="76">
        <v>10778.614</v>
      </c>
      <c r="V56" s="76">
        <v>10527.934999999999</v>
      </c>
      <c r="W56" s="73">
        <v>10</v>
      </c>
      <c r="X56" s="73">
        <v>0</v>
      </c>
      <c r="Y56" s="77">
        <v>235502092986</v>
      </c>
      <c r="Z56" s="94" t="s">
        <v>128</v>
      </c>
      <c r="AA56" s="75" t="s">
        <v>399</v>
      </c>
      <c r="AB56" s="82" t="s">
        <v>468</v>
      </c>
      <c r="AC56" s="77">
        <v>235502092986</v>
      </c>
      <c r="AD56" s="75" t="s">
        <v>113</v>
      </c>
      <c r="AE56" s="74">
        <v>46058</v>
      </c>
      <c r="AF56" s="80">
        <v>46055.291666666664</v>
      </c>
      <c r="AG56" s="80">
        <v>46055.5</v>
      </c>
      <c r="AH56" s="80">
        <v>46055.375</v>
      </c>
      <c r="AI56" s="99">
        <v>46052</v>
      </c>
      <c r="AJ56" s="99">
        <v>46057</v>
      </c>
      <c r="AK56" s="99">
        <v>46057</v>
      </c>
      <c r="AL56" s="74">
        <v>46055</v>
      </c>
      <c r="AM56" s="74">
        <v>46056</v>
      </c>
      <c r="AN56" s="74">
        <v>46060</v>
      </c>
      <c r="AO56" s="81">
        <f t="shared" si="12"/>
        <v>46054.375</v>
      </c>
      <c r="AP56" s="81">
        <f t="shared" si="13"/>
        <v>46055.375</v>
      </c>
      <c r="AQ56" s="81">
        <f t="shared" si="14"/>
        <v>46055.375</v>
      </c>
      <c r="AR56" s="81">
        <f t="shared" si="15"/>
        <v>46058</v>
      </c>
      <c r="AS56" s="81">
        <f t="shared" si="16"/>
        <v>46060</v>
      </c>
      <c r="AT56" s="81">
        <f t="shared" si="17"/>
        <v>46058</v>
      </c>
      <c r="AU56" s="82" t="s">
        <v>131</v>
      </c>
      <c r="AV56" s="74">
        <v>46050</v>
      </c>
      <c r="AW56" s="75" t="s">
        <v>469</v>
      </c>
      <c r="AX56" s="75" t="s">
        <v>470</v>
      </c>
      <c r="AY56" s="75">
        <v>905</v>
      </c>
      <c r="AZ56" s="83">
        <v>308198409430</v>
      </c>
      <c r="BA56" s="75" t="s">
        <v>138</v>
      </c>
      <c r="BB56" s="74">
        <v>46050</v>
      </c>
      <c r="BC56" s="75"/>
      <c r="BD56" s="75" t="s">
        <v>188</v>
      </c>
      <c r="BE56" s="75" t="s">
        <v>188</v>
      </c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>
        <v>1</v>
      </c>
      <c r="BU56" s="84" t="s">
        <v>471</v>
      </c>
      <c r="BV56" s="74">
        <v>46058</v>
      </c>
      <c r="BW56" s="85">
        <f t="shared" si="18"/>
        <v>1</v>
      </c>
      <c r="BX56" s="85">
        <f t="shared" si="19"/>
        <v>1</v>
      </c>
      <c r="BY56" s="86"/>
      <c r="BZ56" s="87">
        <f t="shared" si="5"/>
        <v>4</v>
      </c>
      <c r="CB56" s="88">
        <f t="shared" si="1"/>
        <v>6</v>
      </c>
      <c r="CC56" s="89"/>
      <c r="CE56" s="87">
        <f t="shared" si="20"/>
        <v>2</v>
      </c>
      <c r="CF56" s="90">
        <v>9086000</v>
      </c>
      <c r="CG56" s="90"/>
      <c r="CH56" s="90">
        <v>9086000</v>
      </c>
      <c r="CI56" s="22">
        <v>25960</v>
      </c>
      <c r="CJ56" s="87">
        <f t="shared" si="3"/>
        <v>1</v>
      </c>
      <c r="CK56" s="87">
        <f t="shared" si="4"/>
        <v>5</v>
      </c>
      <c r="CL56" s="22" t="s">
        <v>121</v>
      </c>
      <c r="CM56" s="22" t="s">
        <v>472</v>
      </c>
    </row>
    <row r="57" spans="1:91" ht="14.45" customHeight="1" x14ac:dyDescent="0.25">
      <c r="A57" s="69">
        <f t="shared" si="0"/>
        <v>55</v>
      </c>
      <c r="B57" s="70" t="s">
        <v>102</v>
      </c>
      <c r="C57" s="97">
        <v>235600108887</v>
      </c>
      <c r="D57" s="106">
        <v>145096752</v>
      </c>
      <c r="E57" s="73"/>
      <c r="F57" s="74">
        <v>46046</v>
      </c>
      <c r="G57" s="75" t="s">
        <v>428</v>
      </c>
      <c r="H57" s="79" t="s">
        <v>429</v>
      </c>
      <c r="I57" s="75" t="s">
        <v>105</v>
      </c>
      <c r="J57" s="75" t="s">
        <v>430</v>
      </c>
      <c r="K57" s="75" t="s">
        <v>107</v>
      </c>
      <c r="L57" s="74">
        <v>46062</v>
      </c>
      <c r="M57" s="73">
        <v>20</v>
      </c>
      <c r="N57" s="69" t="s">
        <v>473</v>
      </c>
      <c r="O57" s="93" t="s">
        <v>474</v>
      </c>
      <c r="P57" s="75">
        <v>2830048150</v>
      </c>
      <c r="Q57" s="74">
        <v>46050</v>
      </c>
      <c r="R57" s="75">
        <v>1209380581</v>
      </c>
      <c r="S57" s="75">
        <v>224125941</v>
      </c>
      <c r="T57" s="74">
        <v>46050</v>
      </c>
      <c r="U57" s="76">
        <v>10425.999</v>
      </c>
      <c r="V57" s="76">
        <v>10183.120999999999</v>
      </c>
      <c r="W57" s="73">
        <v>10</v>
      </c>
      <c r="X57" s="73">
        <v>0</v>
      </c>
      <c r="Y57" s="77">
        <v>235502168940</v>
      </c>
      <c r="Z57" s="82" t="s">
        <v>128</v>
      </c>
      <c r="AA57" s="75" t="s">
        <v>399</v>
      </c>
      <c r="AB57" s="82" t="s">
        <v>468</v>
      </c>
      <c r="AC57" s="98">
        <v>235600108887</v>
      </c>
      <c r="AD57" s="75" t="s">
        <v>113</v>
      </c>
      <c r="AE57" s="74">
        <v>46058</v>
      </c>
      <c r="AF57" s="80">
        <v>46055.291666666664</v>
      </c>
      <c r="AG57" s="80">
        <v>46055.5</v>
      </c>
      <c r="AH57" s="80">
        <v>46055.375</v>
      </c>
      <c r="AI57" s="99">
        <v>46052</v>
      </c>
      <c r="AJ57" s="99">
        <v>46057</v>
      </c>
      <c r="AK57" s="99">
        <v>46057</v>
      </c>
      <c r="AL57" s="74">
        <v>46055</v>
      </c>
      <c r="AM57" s="74">
        <v>46056</v>
      </c>
      <c r="AN57" s="74">
        <v>46060</v>
      </c>
      <c r="AO57" s="81">
        <f t="shared" si="12"/>
        <v>46054.375</v>
      </c>
      <c r="AP57" s="81">
        <f t="shared" si="13"/>
        <v>46055.375</v>
      </c>
      <c r="AQ57" s="81">
        <f t="shared" si="14"/>
        <v>46055.375</v>
      </c>
      <c r="AR57" s="81">
        <f t="shared" si="15"/>
        <v>46058</v>
      </c>
      <c r="AS57" s="81">
        <f t="shared" si="16"/>
        <v>46060</v>
      </c>
      <c r="AT57" s="81">
        <f t="shared" si="17"/>
        <v>46058</v>
      </c>
      <c r="AU57" s="82" t="s">
        <v>131</v>
      </c>
      <c r="AV57" s="74">
        <v>46050</v>
      </c>
      <c r="AW57" s="75" t="s">
        <v>475</v>
      </c>
      <c r="AX57" s="75" t="s">
        <v>476</v>
      </c>
      <c r="AY57" s="75">
        <v>905</v>
      </c>
      <c r="AZ57" s="83">
        <v>308200984620</v>
      </c>
      <c r="BA57" s="75" t="s">
        <v>138</v>
      </c>
      <c r="BB57" s="74">
        <v>46050</v>
      </c>
      <c r="BC57" s="75"/>
      <c r="BD57" s="75" t="s">
        <v>188</v>
      </c>
      <c r="BE57" s="75" t="s">
        <v>188</v>
      </c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>
        <v>1</v>
      </c>
      <c r="BU57" s="84" t="s">
        <v>477</v>
      </c>
      <c r="BV57" s="74">
        <v>46058</v>
      </c>
      <c r="BW57" s="85">
        <f t="shared" si="18"/>
        <v>1</v>
      </c>
      <c r="BX57" s="85">
        <f t="shared" si="19"/>
        <v>1</v>
      </c>
      <c r="BY57" s="86" t="s">
        <v>120</v>
      </c>
      <c r="BZ57" s="87">
        <f t="shared" si="5"/>
        <v>4</v>
      </c>
      <c r="CB57" s="88">
        <f t="shared" si="1"/>
        <v>6</v>
      </c>
      <c r="CC57" s="89"/>
      <c r="CE57" s="87">
        <f t="shared" si="20"/>
        <v>2</v>
      </c>
      <c r="CF57" s="90">
        <v>9086000</v>
      </c>
      <c r="CG57" s="90"/>
      <c r="CH57" s="90">
        <v>9086000</v>
      </c>
      <c r="CI57" s="22">
        <v>25960</v>
      </c>
      <c r="CJ57" s="87">
        <f t="shared" si="3"/>
        <v>1</v>
      </c>
      <c r="CK57" s="87">
        <f t="shared" si="4"/>
        <v>5</v>
      </c>
      <c r="CL57" s="22" t="s">
        <v>121</v>
      </c>
      <c r="CM57" s="22" t="s">
        <v>478</v>
      </c>
    </row>
    <row r="58" spans="1:91" ht="14.45" customHeight="1" x14ac:dyDescent="0.25">
      <c r="A58" s="69">
        <f t="shared" si="0"/>
        <v>56</v>
      </c>
      <c r="B58" s="70" t="s">
        <v>102</v>
      </c>
      <c r="C58" s="71">
        <v>235502092927</v>
      </c>
      <c r="D58" s="106">
        <v>145286957</v>
      </c>
      <c r="E58" s="73"/>
      <c r="F58" s="74">
        <v>46028</v>
      </c>
      <c r="G58" s="75" t="s">
        <v>479</v>
      </c>
      <c r="H58" s="79" t="s">
        <v>429</v>
      </c>
      <c r="I58" s="75" t="s">
        <v>105</v>
      </c>
      <c r="J58" s="75" t="s">
        <v>430</v>
      </c>
      <c r="K58" s="75" t="s">
        <v>242</v>
      </c>
      <c r="L58" s="74">
        <v>46045</v>
      </c>
      <c r="M58" s="73">
        <v>20</v>
      </c>
      <c r="N58" s="75" t="s">
        <v>480</v>
      </c>
      <c r="O58" s="75" t="s">
        <v>481</v>
      </c>
      <c r="P58" s="75">
        <v>2830047272</v>
      </c>
      <c r="Q58" s="74">
        <v>46028</v>
      </c>
      <c r="R58" s="75">
        <v>1209374284</v>
      </c>
      <c r="S58" s="75">
        <v>224031980</v>
      </c>
      <c r="T58" s="74">
        <v>46028</v>
      </c>
      <c r="U58" s="76">
        <v>4980.8630000000003</v>
      </c>
      <c r="V58" s="76">
        <v>4858.4669999999996</v>
      </c>
      <c r="W58" s="75">
        <v>11</v>
      </c>
      <c r="X58" s="75">
        <v>2</v>
      </c>
      <c r="Y58" s="77">
        <v>235502092927</v>
      </c>
      <c r="Z58" s="82" t="s">
        <v>128</v>
      </c>
      <c r="AA58" s="79" t="s">
        <v>196</v>
      </c>
      <c r="AB58" s="78" t="s">
        <v>197</v>
      </c>
      <c r="AC58" s="77">
        <v>235502092927</v>
      </c>
      <c r="AD58" s="75" t="s">
        <v>113</v>
      </c>
      <c r="AE58" s="74">
        <v>46037</v>
      </c>
      <c r="AF58" s="80">
        <v>46035.416666666664</v>
      </c>
      <c r="AG58" s="80">
        <v>46030.5</v>
      </c>
      <c r="AH58" s="80">
        <v>46029.625</v>
      </c>
      <c r="AI58" s="74">
        <v>46031</v>
      </c>
      <c r="AJ58" s="99">
        <v>46036</v>
      </c>
      <c r="AK58" s="99">
        <v>46036</v>
      </c>
      <c r="AL58" s="74">
        <v>46033</v>
      </c>
      <c r="AM58" s="74">
        <v>46039</v>
      </c>
      <c r="AN58" s="74">
        <v>46041</v>
      </c>
      <c r="AO58" s="81">
        <f t="shared" si="12"/>
        <v>46028.625</v>
      </c>
      <c r="AP58" s="81">
        <f t="shared" si="13"/>
        <v>46029.625</v>
      </c>
      <c r="AQ58" s="81">
        <f t="shared" si="14"/>
        <v>46029.625</v>
      </c>
      <c r="AR58" s="81">
        <f t="shared" si="15"/>
        <v>46037</v>
      </c>
      <c r="AS58" s="81">
        <f t="shared" si="16"/>
        <v>46039</v>
      </c>
      <c r="AT58" s="81">
        <f t="shared" si="17"/>
        <v>46037</v>
      </c>
      <c r="AU58" s="82" t="s">
        <v>198</v>
      </c>
      <c r="AV58" s="74">
        <v>46028</v>
      </c>
      <c r="AW58" s="75" t="s">
        <v>482</v>
      </c>
      <c r="AX58" s="75" t="s">
        <v>483</v>
      </c>
      <c r="AY58" s="75">
        <v>905</v>
      </c>
      <c r="AZ58" s="83">
        <v>308126145040</v>
      </c>
      <c r="BA58" s="75" t="s">
        <v>187</v>
      </c>
      <c r="BB58" s="74">
        <v>46028</v>
      </c>
      <c r="BC58" s="75"/>
      <c r="BD58" s="75" t="s">
        <v>188</v>
      </c>
      <c r="BE58" s="75" t="s">
        <v>188</v>
      </c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>
        <v>1</v>
      </c>
      <c r="BU58" s="84" t="s">
        <v>484</v>
      </c>
      <c r="BV58" s="74">
        <v>46043</v>
      </c>
      <c r="BW58" s="85"/>
      <c r="BX58" s="85"/>
      <c r="BY58" s="86" t="s">
        <v>120</v>
      </c>
      <c r="BZ58" s="87">
        <f t="shared" si="5"/>
        <v>2</v>
      </c>
      <c r="CB58" s="88">
        <f t="shared" si="1"/>
        <v>4</v>
      </c>
      <c r="CC58" s="89"/>
      <c r="CE58" s="87">
        <f t="shared" si="20"/>
        <v>1</v>
      </c>
      <c r="CF58" s="90">
        <v>9233350</v>
      </c>
      <c r="CG58" s="90"/>
      <c r="CH58" s="90">
        <v>9233350</v>
      </c>
      <c r="CI58" s="22">
        <v>26381</v>
      </c>
      <c r="CJ58" s="87">
        <f t="shared" si="3"/>
        <v>1</v>
      </c>
      <c r="CK58" s="87">
        <f t="shared" si="4"/>
        <v>2</v>
      </c>
      <c r="CL58" s="22" t="s">
        <v>121</v>
      </c>
      <c r="CM58" s="22" t="s">
        <v>485</v>
      </c>
    </row>
    <row r="59" spans="1:91" ht="14.45" customHeight="1" x14ac:dyDescent="0.25">
      <c r="A59" s="69">
        <f t="shared" si="0"/>
        <v>57</v>
      </c>
      <c r="B59" s="70" t="s">
        <v>102</v>
      </c>
      <c r="C59" s="71">
        <v>235502092897</v>
      </c>
      <c r="D59" s="106">
        <v>145086812</v>
      </c>
      <c r="E59" s="73"/>
      <c r="F59" s="74">
        <v>46028</v>
      </c>
      <c r="G59" s="75" t="s">
        <v>428</v>
      </c>
      <c r="H59" s="79" t="s">
        <v>429</v>
      </c>
      <c r="I59" s="75" t="s">
        <v>105</v>
      </c>
      <c r="J59" s="75" t="s">
        <v>430</v>
      </c>
      <c r="K59" s="75" t="s">
        <v>107</v>
      </c>
      <c r="L59" s="74">
        <v>46044</v>
      </c>
      <c r="M59" s="73">
        <v>20</v>
      </c>
      <c r="N59" s="75" t="s">
        <v>486</v>
      </c>
      <c r="O59" s="75" t="s">
        <v>487</v>
      </c>
      <c r="P59" s="75">
        <v>2830047268</v>
      </c>
      <c r="Q59" s="74">
        <v>46028</v>
      </c>
      <c r="R59" s="75">
        <v>1209374277</v>
      </c>
      <c r="S59" s="75">
        <v>224031679</v>
      </c>
      <c r="T59" s="74">
        <v>46028</v>
      </c>
      <c r="U59" s="76">
        <v>17544.010999999999</v>
      </c>
      <c r="V59" s="76">
        <v>16922.031999999999</v>
      </c>
      <c r="W59" s="73">
        <v>20</v>
      </c>
      <c r="X59" s="73">
        <v>0</v>
      </c>
      <c r="Y59" s="77">
        <v>235502092897</v>
      </c>
      <c r="Z59" s="82" t="s">
        <v>128</v>
      </c>
      <c r="AA59" s="75" t="s">
        <v>196</v>
      </c>
      <c r="AB59" s="82" t="s">
        <v>197</v>
      </c>
      <c r="AC59" s="77">
        <v>235502092897</v>
      </c>
      <c r="AD59" s="75" t="s">
        <v>113</v>
      </c>
      <c r="AE59" s="74">
        <v>46037</v>
      </c>
      <c r="AF59" s="80">
        <v>46035.416666666664</v>
      </c>
      <c r="AG59" s="80">
        <v>46030.5</v>
      </c>
      <c r="AH59" s="80">
        <v>46029.625</v>
      </c>
      <c r="AI59" s="74">
        <v>46031</v>
      </c>
      <c r="AJ59" s="99">
        <v>46036</v>
      </c>
      <c r="AK59" s="99">
        <v>46036</v>
      </c>
      <c r="AL59" s="74">
        <v>46033</v>
      </c>
      <c r="AM59" s="74">
        <v>46040</v>
      </c>
      <c r="AN59" s="74">
        <v>46041</v>
      </c>
      <c r="AO59" s="81">
        <f t="shared" si="12"/>
        <v>46028.625</v>
      </c>
      <c r="AP59" s="81">
        <f t="shared" si="13"/>
        <v>46029.625</v>
      </c>
      <c r="AQ59" s="81">
        <f t="shared" si="14"/>
        <v>46029.625</v>
      </c>
      <c r="AR59" s="81">
        <f t="shared" si="15"/>
        <v>46037</v>
      </c>
      <c r="AS59" s="81">
        <f t="shared" si="16"/>
        <v>46039</v>
      </c>
      <c r="AT59" s="81">
        <f t="shared" si="17"/>
        <v>46037</v>
      </c>
      <c r="AU59" s="82" t="s">
        <v>198</v>
      </c>
      <c r="AV59" s="74">
        <v>46028</v>
      </c>
      <c r="AW59" s="75" t="s">
        <v>488</v>
      </c>
      <c r="AX59" s="75" t="s">
        <v>489</v>
      </c>
      <c r="AY59" s="75">
        <v>905</v>
      </c>
      <c r="AZ59" s="83">
        <v>308125247420</v>
      </c>
      <c r="BA59" s="75" t="s">
        <v>187</v>
      </c>
      <c r="BB59" s="74">
        <v>46028</v>
      </c>
      <c r="BC59" s="75"/>
      <c r="BD59" s="75" t="s">
        <v>490</v>
      </c>
      <c r="BE59" s="74">
        <v>46038</v>
      </c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>
        <v>1</v>
      </c>
      <c r="BU59" s="84" t="s">
        <v>491</v>
      </c>
      <c r="BV59" s="74">
        <v>46043</v>
      </c>
      <c r="BW59" s="85"/>
      <c r="BX59" s="85"/>
      <c r="BY59" s="86" t="s">
        <v>120</v>
      </c>
      <c r="BZ59" s="87">
        <f t="shared" si="5"/>
        <v>2</v>
      </c>
      <c r="CB59" s="88">
        <f t="shared" si="1"/>
        <v>4</v>
      </c>
      <c r="CC59" s="89"/>
      <c r="CE59" s="87">
        <f t="shared" si="20"/>
        <v>1</v>
      </c>
      <c r="CF59" s="90">
        <v>9233350</v>
      </c>
      <c r="CG59" s="90"/>
      <c r="CH59" s="90">
        <v>9233350</v>
      </c>
      <c r="CI59" s="22">
        <v>26381</v>
      </c>
      <c r="CJ59" s="87">
        <f t="shared" si="3"/>
        <v>1</v>
      </c>
      <c r="CK59" s="87">
        <f t="shared" si="4"/>
        <v>2</v>
      </c>
      <c r="CL59" s="22" t="s">
        <v>121</v>
      </c>
      <c r="CM59" s="22" t="s">
        <v>492</v>
      </c>
    </row>
    <row r="60" spans="1:91" ht="14.45" customHeight="1" x14ac:dyDescent="0.25">
      <c r="A60" s="69">
        <f t="shared" si="0"/>
        <v>58</v>
      </c>
      <c r="B60" s="70" t="s">
        <v>102</v>
      </c>
      <c r="C60" s="71">
        <v>235502092897</v>
      </c>
      <c r="D60" s="106">
        <v>145086961</v>
      </c>
      <c r="E60" s="73"/>
      <c r="F60" s="74">
        <v>46028</v>
      </c>
      <c r="G60" s="75" t="s">
        <v>428</v>
      </c>
      <c r="H60" s="79" t="s">
        <v>429</v>
      </c>
      <c r="I60" s="75" t="s">
        <v>105</v>
      </c>
      <c r="J60" s="75" t="s">
        <v>430</v>
      </c>
      <c r="K60" s="75" t="s">
        <v>107</v>
      </c>
      <c r="L60" s="74">
        <v>46044</v>
      </c>
      <c r="M60" s="73">
        <v>20</v>
      </c>
      <c r="N60" s="75" t="s">
        <v>493</v>
      </c>
      <c r="O60" s="75" t="s">
        <v>494</v>
      </c>
      <c r="P60" s="75">
        <v>2830047269</v>
      </c>
      <c r="Q60" s="74">
        <v>46028</v>
      </c>
      <c r="R60" s="75">
        <v>1209374278</v>
      </c>
      <c r="S60" s="75">
        <v>224031682</v>
      </c>
      <c r="T60" s="74">
        <v>46028</v>
      </c>
      <c r="U60" s="76">
        <v>17431.101999999999</v>
      </c>
      <c r="V60" s="76">
        <v>16812.714</v>
      </c>
      <c r="W60" s="73">
        <v>20</v>
      </c>
      <c r="X60" s="73">
        <v>0</v>
      </c>
      <c r="Y60" s="77">
        <v>235502092901</v>
      </c>
      <c r="Z60" s="82" t="s">
        <v>128</v>
      </c>
      <c r="AA60" s="75" t="s">
        <v>196</v>
      </c>
      <c r="AB60" s="82" t="s">
        <v>197</v>
      </c>
      <c r="AC60" s="77">
        <v>235502092897</v>
      </c>
      <c r="AD60" s="75" t="s">
        <v>113</v>
      </c>
      <c r="AE60" s="74">
        <v>46037</v>
      </c>
      <c r="AF60" s="80">
        <v>46035.416666666664</v>
      </c>
      <c r="AG60" s="80">
        <v>46030.5</v>
      </c>
      <c r="AH60" s="80">
        <v>46029.625</v>
      </c>
      <c r="AI60" s="74">
        <v>46031</v>
      </c>
      <c r="AJ60" s="99">
        <v>46036</v>
      </c>
      <c r="AK60" s="99">
        <v>46036</v>
      </c>
      <c r="AL60" s="74">
        <v>46033</v>
      </c>
      <c r="AM60" s="74">
        <v>46040</v>
      </c>
      <c r="AN60" s="74">
        <v>46041</v>
      </c>
      <c r="AO60" s="81">
        <f t="shared" si="12"/>
        <v>46028.625</v>
      </c>
      <c r="AP60" s="81">
        <f t="shared" si="13"/>
        <v>46029.625</v>
      </c>
      <c r="AQ60" s="81">
        <f t="shared" si="14"/>
        <v>46029.625</v>
      </c>
      <c r="AR60" s="81">
        <f t="shared" si="15"/>
        <v>46037</v>
      </c>
      <c r="AS60" s="81">
        <f t="shared" si="16"/>
        <v>46039</v>
      </c>
      <c r="AT60" s="81">
        <f t="shared" si="17"/>
        <v>46037</v>
      </c>
      <c r="AU60" s="82" t="s">
        <v>198</v>
      </c>
      <c r="AV60" s="74">
        <v>46028</v>
      </c>
      <c r="AW60" s="75" t="s">
        <v>495</v>
      </c>
      <c r="AX60" s="75" t="s">
        <v>496</v>
      </c>
      <c r="AY60" s="75">
        <v>905</v>
      </c>
      <c r="AZ60" s="83">
        <v>308125960940</v>
      </c>
      <c r="BA60" s="75" t="s">
        <v>187</v>
      </c>
      <c r="BB60" s="74">
        <v>46028</v>
      </c>
      <c r="BC60" s="75"/>
      <c r="BD60" s="75" t="s">
        <v>490</v>
      </c>
      <c r="BE60" s="74">
        <v>46038</v>
      </c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>
        <v>0</v>
      </c>
      <c r="BU60" s="84" t="s">
        <v>491</v>
      </c>
      <c r="BV60" s="74">
        <v>46043</v>
      </c>
      <c r="BW60" s="85"/>
      <c r="BX60" s="85"/>
      <c r="BY60" s="86" t="s">
        <v>120</v>
      </c>
      <c r="BZ60" s="87">
        <f t="shared" si="5"/>
        <v>2</v>
      </c>
      <c r="CB60" s="88">
        <f t="shared" si="1"/>
        <v>4</v>
      </c>
      <c r="CC60" s="89"/>
      <c r="CE60" s="87">
        <f t="shared" si="20"/>
        <v>1</v>
      </c>
      <c r="CF60" s="90">
        <v>9233350</v>
      </c>
      <c r="CG60" s="90"/>
      <c r="CH60" s="90">
        <v>9233350</v>
      </c>
      <c r="CI60" s="22">
        <v>26381</v>
      </c>
      <c r="CJ60" s="87">
        <f t="shared" si="3"/>
        <v>1</v>
      </c>
      <c r="CK60" s="87">
        <f t="shared" si="4"/>
        <v>2</v>
      </c>
      <c r="CL60" s="22" t="s">
        <v>121</v>
      </c>
      <c r="CM60" s="22" t="s">
        <v>492</v>
      </c>
    </row>
    <row r="61" spans="1:91" ht="14.45" customHeight="1" x14ac:dyDescent="0.25">
      <c r="A61" s="69">
        <f t="shared" si="0"/>
        <v>59</v>
      </c>
      <c r="B61" s="70" t="s">
        <v>102</v>
      </c>
      <c r="C61" s="71">
        <v>235502093010</v>
      </c>
      <c r="D61" s="106">
        <v>145199398</v>
      </c>
      <c r="E61" s="73"/>
      <c r="F61" s="74">
        <v>46028</v>
      </c>
      <c r="G61" s="75" t="s">
        <v>497</v>
      </c>
      <c r="H61" s="79" t="s">
        <v>429</v>
      </c>
      <c r="I61" s="75" t="s">
        <v>105</v>
      </c>
      <c r="J61" s="75" t="s">
        <v>430</v>
      </c>
      <c r="K61" s="75" t="s">
        <v>107</v>
      </c>
      <c r="L61" s="74">
        <v>46041</v>
      </c>
      <c r="M61" s="73">
        <v>20</v>
      </c>
      <c r="N61" s="75" t="s">
        <v>498</v>
      </c>
      <c r="O61" s="75" t="s">
        <v>499</v>
      </c>
      <c r="P61" s="75">
        <v>2830047257</v>
      </c>
      <c r="Q61" s="74">
        <v>46028</v>
      </c>
      <c r="R61" s="75">
        <v>1209374250</v>
      </c>
      <c r="S61" s="75">
        <v>224031672</v>
      </c>
      <c r="T61" s="74">
        <v>46028</v>
      </c>
      <c r="U61" s="76">
        <v>17527.475999999999</v>
      </c>
      <c r="V61" s="76">
        <v>16905.678</v>
      </c>
      <c r="W61" s="75">
        <v>20</v>
      </c>
      <c r="X61" s="75">
        <v>0</v>
      </c>
      <c r="Y61" s="77">
        <v>235502093010</v>
      </c>
      <c r="Z61" s="82" t="s">
        <v>128</v>
      </c>
      <c r="AA61" s="75" t="s">
        <v>196</v>
      </c>
      <c r="AB61" s="82" t="s">
        <v>197</v>
      </c>
      <c r="AC61" s="77">
        <v>235502093010</v>
      </c>
      <c r="AD61" s="75" t="s">
        <v>113</v>
      </c>
      <c r="AE61" s="74">
        <v>46036</v>
      </c>
      <c r="AF61" s="80">
        <v>46035.416666666664</v>
      </c>
      <c r="AG61" s="80">
        <v>46030.5</v>
      </c>
      <c r="AH61" s="80">
        <v>46029.625</v>
      </c>
      <c r="AI61" s="74">
        <v>46035</v>
      </c>
      <c r="AJ61" s="99">
        <v>46036</v>
      </c>
      <c r="AK61" s="99">
        <v>46036</v>
      </c>
      <c r="AL61" s="74">
        <v>46037</v>
      </c>
      <c r="AM61" s="74">
        <v>46039</v>
      </c>
      <c r="AN61" s="74">
        <v>46041</v>
      </c>
      <c r="AO61" s="81">
        <f t="shared" si="12"/>
        <v>46028.625</v>
      </c>
      <c r="AP61" s="81">
        <f t="shared" si="13"/>
        <v>46029.625</v>
      </c>
      <c r="AQ61" s="81">
        <f t="shared" si="14"/>
        <v>46029.625</v>
      </c>
      <c r="AR61" s="81">
        <f t="shared" si="15"/>
        <v>46037</v>
      </c>
      <c r="AS61" s="81">
        <f t="shared" si="16"/>
        <v>46038</v>
      </c>
      <c r="AT61" s="81">
        <f t="shared" si="17"/>
        <v>46037</v>
      </c>
      <c r="AU61" s="82" t="s">
        <v>114</v>
      </c>
      <c r="AV61" s="74">
        <v>46028</v>
      </c>
      <c r="AW61" s="75" t="s">
        <v>500</v>
      </c>
      <c r="AX61" s="75" t="s">
        <v>501</v>
      </c>
      <c r="AY61" s="75">
        <v>905</v>
      </c>
      <c r="AZ61" s="83">
        <v>308124815150</v>
      </c>
      <c r="BA61" s="75" t="s">
        <v>187</v>
      </c>
      <c r="BB61" s="74">
        <v>46028</v>
      </c>
      <c r="BC61" s="75"/>
      <c r="BD61" s="75" t="s">
        <v>502</v>
      </c>
      <c r="BE61" s="74">
        <v>46041</v>
      </c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>
        <v>1</v>
      </c>
      <c r="BU61" s="84" t="s">
        <v>503</v>
      </c>
      <c r="BV61" s="74">
        <v>46037</v>
      </c>
      <c r="BW61" s="85"/>
      <c r="BX61" s="85"/>
      <c r="BY61" s="86" t="s">
        <v>157</v>
      </c>
      <c r="BZ61" s="87">
        <f t="shared" si="5"/>
        <v>2</v>
      </c>
      <c r="CB61" s="88">
        <f t="shared" si="1"/>
        <v>3</v>
      </c>
      <c r="CC61" s="89"/>
      <c r="CE61" s="87">
        <f t="shared" si="20"/>
        <v>1</v>
      </c>
      <c r="CF61" s="90">
        <v>9233350</v>
      </c>
      <c r="CG61" s="90"/>
      <c r="CH61" s="90">
        <v>9233350</v>
      </c>
      <c r="CI61" s="91">
        <v>26381</v>
      </c>
      <c r="CJ61" s="87">
        <f t="shared" si="3"/>
        <v>1</v>
      </c>
      <c r="CK61" s="87">
        <f t="shared" si="4"/>
        <v>2</v>
      </c>
      <c r="CL61" s="22" t="s">
        <v>121</v>
      </c>
      <c r="CM61" s="22" t="s">
        <v>504</v>
      </c>
    </row>
    <row r="62" spans="1:91" ht="14.45" customHeight="1" x14ac:dyDescent="0.25">
      <c r="A62" s="69">
        <f t="shared" si="0"/>
        <v>60</v>
      </c>
      <c r="B62" s="70" t="s">
        <v>102</v>
      </c>
      <c r="C62" s="71">
        <v>235502093010</v>
      </c>
      <c r="D62" s="106">
        <v>145199435</v>
      </c>
      <c r="E62" s="73"/>
      <c r="F62" s="74">
        <v>46028</v>
      </c>
      <c r="G62" s="75" t="s">
        <v>497</v>
      </c>
      <c r="H62" s="79" t="s">
        <v>429</v>
      </c>
      <c r="I62" s="75" t="s">
        <v>105</v>
      </c>
      <c r="J62" s="75" t="s">
        <v>430</v>
      </c>
      <c r="K62" s="75" t="s">
        <v>107</v>
      </c>
      <c r="L62" s="74">
        <v>46041</v>
      </c>
      <c r="M62" s="73">
        <v>20</v>
      </c>
      <c r="N62" s="75" t="s">
        <v>505</v>
      </c>
      <c r="O62" s="75" t="s">
        <v>506</v>
      </c>
      <c r="P62" s="75">
        <v>2830047256</v>
      </c>
      <c r="Q62" s="74">
        <v>46028</v>
      </c>
      <c r="R62" s="75">
        <v>1209374237</v>
      </c>
      <c r="S62" s="75">
        <v>224031676</v>
      </c>
      <c r="T62" s="74">
        <v>46028</v>
      </c>
      <c r="U62" s="76">
        <v>14904.058999999999</v>
      </c>
      <c r="V62" s="76">
        <v>14375.322</v>
      </c>
      <c r="W62" s="75">
        <v>17</v>
      </c>
      <c r="X62" s="75">
        <v>0</v>
      </c>
      <c r="Y62" s="77">
        <v>235502093028</v>
      </c>
      <c r="Z62" s="82" t="s">
        <v>128</v>
      </c>
      <c r="AA62" s="75" t="s">
        <v>196</v>
      </c>
      <c r="AB62" s="82" t="s">
        <v>197</v>
      </c>
      <c r="AC62" s="77">
        <v>235502093010</v>
      </c>
      <c r="AD62" s="75" t="s">
        <v>113</v>
      </c>
      <c r="AE62" s="74">
        <v>46036</v>
      </c>
      <c r="AF62" s="80">
        <v>46035.416666666664</v>
      </c>
      <c r="AG62" s="80">
        <v>46030.5</v>
      </c>
      <c r="AH62" s="80">
        <v>46029.625</v>
      </c>
      <c r="AI62" s="74">
        <v>46035</v>
      </c>
      <c r="AJ62" s="99">
        <v>46036</v>
      </c>
      <c r="AK62" s="99">
        <v>46036</v>
      </c>
      <c r="AL62" s="74">
        <v>46037</v>
      </c>
      <c r="AM62" s="74">
        <v>46039</v>
      </c>
      <c r="AN62" s="74">
        <v>46041</v>
      </c>
      <c r="AO62" s="81">
        <f t="shared" si="12"/>
        <v>46028.625</v>
      </c>
      <c r="AP62" s="81">
        <f t="shared" si="13"/>
        <v>46029.625</v>
      </c>
      <c r="AQ62" s="81">
        <f t="shared" si="14"/>
        <v>46029.625</v>
      </c>
      <c r="AR62" s="81">
        <f t="shared" si="15"/>
        <v>46037</v>
      </c>
      <c r="AS62" s="81">
        <f t="shared" si="16"/>
        <v>46038</v>
      </c>
      <c r="AT62" s="81">
        <f t="shared" si="17"/>
        <v>46037</v>
      </c>
      <c r="AU62" s="82" t="s">
        <v>114</v>
      </c>
      <c r="AV62" s="74">
        <v>46028</v>
      </c>
      <c r="AW62" s="75" t="s">
        <v>507</v>
      </c>
      <c r="AX62" s="75" t="s">
        <v>508</v>
      </c>
      <c r="AY62" s="75">
        <v>905</v>
      </c>
      <c r="AZ62" s="83">
        <v>308124959130</v>
      </c>
      <c r="BA62" s="75" t="s">
        <v>187</v>
      </c>
      <c r="BB62" s="74">
        <v>46028</v>
      </c>
      <c r="BC62" s="75"/>
      <c r="BD62" s="75" t="s">
        <v>509</v>
      </c>
      <c r="BE62" s="74">
        <v>46041</v>
      </c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>
        <v>0</v>
      </c>
      <c r="BU62" s="84" t="s">
        <v>503</v>
      </c>
      <c r="BV62" s="74">
        <v>46037</v>
      </c>
      <c r="BW62" s="85"/>
      <c r="BX62" s="85"/>
      <c r="BY62" s="86" t="s">
        <v>157</v>
      </c>
      <c r="BZ62" s="87">
        <f t="shared" si="5"/>
        <v>2</v>
      </c>
      <c r="CB62" s="88">
        <f t="shared" si="1"/>
        <v>3</v>
      </c>
      <c r="CC62" s="89"/>
      <c r="CE62" s="87">
        <f t="shared" si="20"/>
        <v>1</v>
      </c>
      <c r="CF62" s="90">
        <v>9233350</v>
      </c>
      <c r="CG62" s="90"/>
      <c r="CH62" s="90">
        <v>9233350</v>
      </c>
      <c r="CI62" s="91">
        <v>26381</v>
      </c>
      <c r="CJ62" s="87">
        <f t="shared" si="3"/>
        <v>1</v>
      </c>
      <c r="CK62" s="87">
        <f t="shared" si="4"/>
        <v>2</v>
      </c>
      <c r="CL62" s="22" t="s">
        <v>121</v>
      </c>
      <c r="CM62" s="22" t="s">
        <v>504</v>
      </c>
    </row>
    <row r="63" spans="1:91" ht="14.45" customHeight="1" x14ac:dyDescent="0.25">
      <c r="A63" s="69">
        <f t="shared" si="0"/>
        <v>61</v>
      </c>
      <c r="B63" s="70" t="s">
        <v>102</v>
      </c>
      <c r="C63" s="71">
        <v>235502092897</v>
      </c>
      <c r="D63" s="106">
        <v>145181682</v>
      </c>
      <c r="E63" s="73"/>
      <c r="F63" s="74">
        <v>46028</v>
      </c>
      <c r="G63" s="75" t="s">
        <v>428</v>
      </c>
      <c r="H63" s="79" t="s">
        <v>429</v>
      </c>
      <c r="I63" s="75" t="s">
        <v>105</v>
      </c>
      <c r="J63" s="75" t="s">
        <v>430</v>
      </c>
      <c r="K63" s="75" t="s">
        <v>107</v>
      </c>
      <c r="L63" s="74">
        <v>46044</v>
      </c>
      <c r="M63" s="73">
        <v>20</v>
      </c>
      <c r="N63" s="75" t="s">
        <v>510</v>
      </c>
      <c r="O63" s="75" t="s">
        <v>511</v>
      </c>
      <c r="P63" s="75">
        <v>2830047266</v>
      </c>
      <c r="Q63" s="74">
        <v>46028</v>
      </c>
      <c r="R63" s="75">
        <v>1209374267</v>
      </c>
      <c r="S63" s="75">
        <v>224031685</v>
      </c>
      <c r="T63" s="74">
        <v>46028</v>
      </c>
      <c r="U63" s="76">
        <v>9807.2469999999994</v>
      </c>
      <c r="V63" s="76">
        <v>9459.3230000000003</v>
      </c>
      <c r="W63" s="73">
        <v>12</v>
      </c>
      <c r="X63" s="73">
        <v>0</v>
      </c>
      <c r="Y63" s="77">
        <v>235502093036</v>
      </c>
      <c r="Z63" s="82" t="s">
        <v>128</v>
      </c>
      <c r="AA63" s="75" t="s">
        <v>196</v>
      </c>
      <c r="AB63" s="82" t="s">
        <v>197</v>
      </c>
      <c r="AC63" s="77">
        <v>235502092897</v>
      </c>
      <c r="AD63" s="75" t="s">
        <v>113</v>
      </c>
      <c r="AE63" s="74">
        <v>46037</v>
      </c>
      <c r="AF63" s="80">
        <v>46035.416666666664</v>
      </c>
      <c r="AG63" s="80">
        <v>46030.5</v>
      </c>
      <c r="AH63" s="80">
        <v>46029.625</v>
      </c>
      <c r="AI63" s="74">
        <v>46031</v>
      </c>
      <c r="AJ63" s="99">
        <v>46036</v>
      </c>
      <c r="AK63" s="99">
        <v>46036</v>
      </c>
      <c r="AL63" s="74">
        <v>46033</v>
      </c>
      <c r="AM63" s="74">
        <v>46040</v>
      </c>
      <c r="AN63" s="74">
        <v>46041</v>
      </c>
      <c r="AO63" s="81">
        <f t="shared" si="12"/>
        <v>46028.625</v>
      </c>
      <c r="AP63" s="81">
        <f t="shared" si="13"/>
        <v>46029.625</v>
      </c>
      <c r="AQ63" s="81">
        <f t="shared" si="14"/>
        <v>46029.625</v>
      </c>
      <c r="AR63" s="81">
        <f t="shared" si="15"/>
        <v>46037</v>
      </c>
      <c r="AS63" s="81">
        <f t="shared" si="16"/>
        <v>46039</v>
      </c>
      <c r="AT63" s="81">
        <f t="shared" si="17"/>
        <v>46037</v>
      </c>
      <c r="AU63" s="82" t="s">
        <v>198</v>
      </c>
      <c r="AV63" s="74">
        <v>46028</v>
      </c>
      <c r="AW63" s="75" t="s">
        <v>512</v>
      </c>
      <c r="AX63" s="75" t="s">
        <v>513</v>
      </c>
      <c r="AY63" s="75">
        <v>905</v>
      </c>
      <c r="AZ63" s="83">
        <v>308125094340</v>
      </c>
      <c r="BA63" s="75" t="s">
        <v>187</v>
      </c>
      <c r="BB63" s="74">
        <v>46028</v>
      </c>
      <c r="BC63" s="75"/>
      <c r="BD63" s="75" t="s">
        <v>514</v>
      </c>
      <c r="BE63" s="74">
        <v>46038</v>
      </c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>
        <v>0</v>
      </c>
      <c r="BU63" s="84" t="s">
        <v>491</v>
      </c>
      <c r="BV63" s="74">
        <v>46043</v>
      </c>
      <c r="BW63" s="85"/>
      <c r="BX63" s="85"/>
      <c r="BY63" s="86" t="s">
        <v>120</v>
      </c>
      <c r="BZ63" s="87">
        <f t="shared" si="5"/>
        <v>2</v>
      </c>
      <c r="CB63" s="88">
        <f t="shared" si="1"/>
        <v>4</v>
      </c>
      <c r="CC63" s="89"/>
      <c r="CE63" s="87">
        <f t="shared" si="20"/>
        <v>1</v>
      </c>
      <c r="CF63" s="90">
        <v>9233350</v>
      </c>
      <c r="CG63" s="90"/>
      <c r="CH63" s="90">
        <v>9233350</v>
      </c>
      <c r="CI63" s="22">
        <v>26381</v>
      </c>
      <c r="CJ63" s="87">
        <f t="shared" si="3"/>
        <v>1</v>
      </c>
      <c r="CK63" s="87">
        <f t="shared" si="4"/>
        <v>2</v>
      </c>
      <c r="CL63" s="22" t="s">
        <v>121</v>
      </c>
      <c r="CM63" s="22" t="s">
        <v>492</v>
      </c>
    </row>
    <row r="64" spans="1:91" ht="14.45" customHeight="1" x14ac:dyDescent="0.25">
      <c r="A64" s="69">
        <f t="shared" si="0"/>
        <v>62</v>
      </c>
      <c r="B64" s="70" t="s">
        <v>102</v>
      </c>
      <c r="C64" s="107" t="s">
        <v>515</v>
      </c>
      <c r="D64" s="73">
        <v>145298136</v>
      </c>
      <c r="E64" s="73">
        <v>5320007340</v>
      </c>
      <c r="F64" s="74">
        <v>46027</v>
      </c>
      <c r="G64" s="75" t="s">
        <v>516</v>
      </c>
      <c r="H64" s="75" t="s">
        <v>517</v>
      </c>
      <c r="I64" s="75" t="s">
        <v>105</v>
      </c>
      <c r="J64" s="75" t="s">
        <v>518</v>
      </c>
      <c r="K64" s="75" t="s">
        <v>242</v>
      </c>
      <c r="L64" s="74">
        <v>46052</v>
      </c>
      <c r="M64" s="73">
        <v>0</v>
      </c>
      <c r="N64" s="120" t="s">
        <v>519</v>
      </c>
      <c r="O64" s="93" t="s">
        <v>520</v>
      </c>
      <c r="P64" s="75">
        <v>2830047102</v>
      </c>
      <c r="Q64" s="74">
        <v>46024</v>
      </c>
      <c r="R64" s="75">
        <v>1209373451</v>
      </c>
      <c r="S64" s="75">
        <v>224020832</v>
      </c>
      <c r="T64" s="74">
        <v>46024</v>
      </c>
      <c r="U64" s="76">
        <v>1923.518</v>
      </c>
      <c r="V64" s="76">
        <v>1872.537</v>
      </c>
      <c r="W64" s="75">
        <v>3</v>
      </c>
      <c r="X64" s="75">
        <v>0</v>
      </c>
      <c r="Y64" s="98">
        <v>7264938480</v>
      </c>
      <c r="Z64" s="82" t="s">
        <v>354</v>
      </c>
      <c r="AA64" s="75" t="s">
        <v>521</v>
      </c>
      <c r="AB64" s="75" t="s">
        <v>522</v>
      </c>
      <c r="AC64" s="109" t="s">
        <v>515</v>
      </c>
      <c r="AD64" s="75" t="s">
        <v>113</v>
      </c>
      <c r="AE64" s="74">
        <v>46031</v>
      </c>
      <c r="AF64" s="80">
        <v>46026.291666666664</v>
      </c>
      <c r="AG64" s="80">
        <v>46025.375</v>
      </c>
      <c r="AH64" s="80">
        <v>46025.375</v>
      </c>
      <c r="AI64" s="74">
        <v>46027</v>
      </c>
      <c r="AJ64" s="69"/>
      <c r="AK64" s="74">
        <v>46027</v>
      </c>
      <c r="AL64" s="121">
        <v>46032</v>
      </c>
      <c r="AM64" s="75"/>
      <c r="AN64" s="121">
        <v>46032</v>
      </c>
      <c r="AO64" s="95" t="s">
        <v>121</v>
      </c>
      <c r="AP64" s="95" t="s">
        <v>121</v>
      </c>
      <c r="AQ64" s="95" t="s">
        <v>121</v>
      </c>
      <c r="AR64" s="95" t="s">
        <v>121</v>
      </c>
      <c r="AS64" s="95" t="s">
        <v>121</v>
      </c>
      <c r="AT64" s="95" t="s">
        <v>121</v>
      </c>
      <c r="AU64" s="82" t="s">
        <v>114</v>
      </c>
      <c r="AV64" s="74">
        <v>46024</v>
      </c>
      <c r="AW64" s="75">
        <v>0</v>
      </c>
      <c r="AX64" s="75">
        <v>0</v>
      </c>
      <c r="AY64" s="75">
        <v>905</v>
      </c>
      <c r="AZ64" s="83">
        <v>0</v>
      </c>
      <c r="BA64" s="75">
        <v>0</v>
      </c>
      <c r="BB64" s="75" t="s">
        <v>132</v>
      </c>
      <c r="BC64" s="75"/>
      <c r="BD64" s="75" t="s">
        <v>523</v>
      </c>
      <c r="BE64" s="74">
        <v>46034</v>
      </c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>
        <v>1</v>
      </c>
      <c r="BU64" s="84" t="s">
        <v>524</v>
      </c>
      <c r="BV64" s="74">
        <v>46035</v>
      </c>
      <c r="BW64" s="85"/>
      <c r="BX64" s="85"/>
      <c r="BY64" s="86" t="s">
        <v>147</v>
      </c>
      <c r="BZ64" s="87">
        <f t="shared" si="5"/>
        <v>2</v>
      </c>
      <c r="CB64" s="88">
        <f t="shared" si="1"/>
        <v>3</v>
      </c>
      <c r="CC64" s="89"/>
      <c r="CE64" s="87">
        <f t="shared" si="20"/>
        <v>1</v>
      </c>
      <c r="CF64" s="90"/>
      <c r="CG64" s="90"/>
      <c r="CH64" s="90"/>
      <c r="CJ64" s="87">
        <f t="shared" si="3"/>
        <v>1</v>
      </c>
      <c r="CK64" s="87">
        <f t="shared" si="4"/>
        <v>1</v>
      </c>
      <c r="CL64" s="22" t="s">
        <v>121</v>
      </c>
      <c r="CM64" s="22" t="s">
        <v>525</v>
      </c>
    </row>
    <row r="65" spans="1:91" ht="14.45" customHeight="1" x14ac:dyDescent="0.25">
      <c r="A65" s="69">
        <f t="shared" si="0"/>
        <v>63</v>
      </c>
      <c r="B65" s="70" t="s">
        <v>102</v>
      </c>
      <c r="C65" s="107" t="s">
        <v>515</v>
      </c>
      <c r="D65" s="72">
        <v>145298148</v>
      </c>
      <c r="E65" s="73">
        <v>5320007340</v>
      </c>
      <c r="F65" s="74">
        <v>46027</v>
      </c>
      <c r="G65" s="75" t="s">
        <v>516</v>
      </c>
      <c r="H65" s="75" t="s">
        <v>517</v>
      </c>
      <c r="I65" s="75" t="s">
        <v>105</v>
      </c>
      <c r="J65" s="75" t="s">
        <v>518</v>
      </c>
      <c r="K65" s="75" t="s">
        <v>242</v>
      </c>
      <c r="L65" s="74">
        <v>46052</v>
      </c>
      <c r="M65" s="73">
        <v>0</v>
      </c>
      <c r="N65" s="120" t="s">
        <v>519</v>
      </c>
      <c r="O65" s="93" t="s">
        <v>520</v>
      </c>
      <c r="P65" s="75">
        <v>2830047103</v>
      </c>
      <c r="Q65" s="74">
        <v>46024</v>
      </c>
      <c r="R65" s="75">
        <v>1209373452</v>
      </c>
      <c r="S65" s="75">
        <v>224020836</v>
      </c>
      <c r="T65" s="74">
        <v>46024</v>
      </c>
      <c r="U65" s="76">
        <v>1942.732</v>
      </c>
      <c r="V65" s="76">
        <v>1891.242</v>
      </c>
      <c r="W65" s="75">
        <v>3</v>
      </c>
      <c r="X65" s="75">
        <v>0</v>
      </c>
      <c r="Y65" s="98">
        <v>7264938480</v>
      </c>
      <c r="Z65" s="82" t="s">
        <v>354</v>
      </c>
      <c r="AA65" s="75" t="s">
        <v>521</v>
      </c>
      <c r="AB65" s="75" t="s">
        <v>522</v>
      </c>
      <c r="AC65" s="109" t="s">
        <v>515</v>
      </c>
      <c r="AD65" s="75" t="s">
        <v>113</v>
      </c>
      <c r="AE65" s="74">
        <v>46031</v>
      </c>
      <c r="AF65" s="80">
        <v>46026.291666666664</v>
      </c>
      <c r="AG65" s="80">
        <v>46025.375</v>
      </c>
      <c r="AH65" s="80">
        <v>46025.375</v>
      </c>
      <c r="AI65" s="74">
        <v>46027</v>
      </c>
      <c r="AJ65" s="69"/>
      <c r="AK65" s="74">
        <v>46027</v>
      </c>
      <c r="AL65" s="121">
        <v>46032</v>
      </c>
      <c r="AM65" s="75"/>
      <c r="AN65" s="121">
        <v>46032</v>
      </c>
      <c r="AO65" s="95" t="s">
        <v>121</v>
      </c>
      <c r="AP65" s="95" t="s">
        <v>121</v>
      </c>
      <c r="AQ65" s="95" t="s">
        <v>121</v>
      </c>
      <c r="AR65" s="95" t="s">
        <v>121</v>
      </c>
      <c r="AS65" s="95" t="s">
        <v>121</v>
      </c>
      <c r="AT65" s="95" t="s">
        <v>121</v>
      </c>
      <c r="AU65" s="82" t="s">
        <v>114</v>
      </c>
      <c r="AV65" s="74">
        <v>46024</v>
      </c>
      <c r="AW65" s="75">
        <v>0</v>
      </c>
      <c r="AX65" s="75">
        <v>0</v>
      </c>
      <c r="AY65" s="75">
        <v>905</v>
      </c>
      <c r="AZ65" s="83">
        <v>0</v>
      </c>
      <c r="BA65" s="75">
        <v>0</v>
      </c>
      <c r="BB65" s="75" t="s">
        <v>132</v>
      </c>
      <c r="BC65" s="75"/>
      <c r="BD65" s="75" t="s">
        <v>523</v>
      </c>
      <c r="BE65" s="74">
        <v>46034</v>
      </c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>
        <v>0</v>
      </c>
      <c r="BU65" s="84" t="s">
        <v>524</v>
      </c>
      <c r="BV65" s="74">
        <v>46035</v>
      </c>
      <c r="BW65" s="85"/>
      <c r="BX65" s="85"/>
      <c r="BY65" s="86" t="s">
        <v>147</v>
      </c>
      <c r="BZ65" s="87">
        <f t="shared" si="5"/>
        <v>2</v>
      </c>
      <c r="CB65" s="88">
        <f t="shared" si="1"/>
        <v>3</v>
      </c>
      <c r="CC65" s="89"/>
      <c r="CE65" s="87">
        <f t="shared" si="20"/>
        <v>1</v>
      </c>
      <c r="CF65" s="90"/>
      <c r="CG65" s="90"/>
      <c r="CH65" s="90"/>
      <c r="CJ65" s="87">
        <f t="shared" si="3"/>
        <v>1</v>
      </c>
      <c r="CK65" s="87">
        <f t="shared" si="4"/>
        <v>1</v>
      </c>
      <c r="CL65" s="22" t="s">
        <v>121</v>
      </c>
      <c r="CM65" s="22" t="s">
        <v>525</v>
      </c>
    </row>
    <row r="66" spans="1:91" ht="14.45" customHeight="1" x14ac:dyDescent="0.25">
      <c r="A66" s="69">
        <f t="shared" si="0"/>
        <v>64</v>
      </c>
      <c r="B66" s="70" t="s">
        <v>102</v>
      </c>
      <c r="C66" s="107" t="s">
        <v>526</v>
      </c>
      <c r="D66" s="72">
        <v>145298158</v>
      </c>
      <c r="E66" s="73">
        <v>5320007341</v>
      </c>
      <c r="F66" s="74">
        <v>46027</v>
      </c>
      <c r="G66" s="75" t="s">
        <v>516</v>
      </c>
      <c r="H66" s="75" t="s">
        <v>517</v>
      </c>
      <c r="I66" s="75" t="s">
        <v>105</v>
      </c>
      <c r="J66" s="75" t="s">
        <v>518</v>
      </c>
      <c r="K66" s="75" t="s">
        <v>242</v>
      </c>
      <c r="L66" s="74">
        <v>46052</v>
      </c>
      <c r="M66" s="73">
        <v>0</v>
      </c>
      <c r="N66" s="120" t="s">
        <v>527</v>
      </c>
      <c r="O66" s="93" t="s">
        <v>528</v>
      </c>
      <c r="P66" s="75">
        <v>2830047075</v>
      </c>
      <c r="Q66" s="74">
        <v>46024</v>
      </c>
      <c r="R66" s="75">
        <v>1209373418</v>
      </c>
      <c r="S66" s="75">
        <v>224020845</v>
      </c>
      <c r="T66" s="74">
        <v>46024</v>
      </c>
      <c r="U66" s="76">
        <v>1724.056</v>
      </c>
      <c r="V66" s="76">
        <v>1663.8140000000001</v>
      </c>
      <c r="W66" s="75">
        <v>2</v>
      </c>
      <c r="X66" s="75">
        <v>0</v>
      </c>
      <c r="Y66" s="98">
        <v>7264938481</v>
      </c>
      <c r="Z66" s="82" t="s">
        <v>354</v>
      </c>
      <c r="AA66" s="75" t="s">
        <v>521</v>
      </c>
      <c r="AB66" s="75" t="s">
        <v>522</v>
      </c>
      <c r="AC66" s="109" t="s">
        <v>526</v>
      </c>
      <c r="AD66" s="75" t="s">
        <v>113</v>
      </c>
      <c r="AE66" s="74">
        <v>46031</v>
      </c>
      <c r="AF66" s="80">
        <v>46026.291666666664</v>
      </c>
      <c r="AG66" s="80">
        <v>46025.375</v>
      </c>
      <c r="AH66" s="80">
        <v>46025.375</v>
      </c>
      <c r="AI66" s="74">
        <v>46027</v>
      </c>
      <c r="AJ66" s="69"/>
      <c r="AK66" s="74">
        <v>46027</v>
      </c>
      <c r="AL66" s="121">
        <v>46032</v>
      </c>
      <c r="AM66" s="75"/>
      <c r="AN66" s="121">
        <v>46032</v>
      </c>
      <c r="AO66" s="95" t="s">
        <v>121</v>
      </c>
      <c r="AP66" s="95" t="s">
        <v>121</v>
      </c>
      <c r="AQ66" s="95" t="s">
        <v>121</v>
      </c>
      <c r="AR66" s="95" t="s">
        <v>121</v>
      </c>
      <c r="AS66" s="95" t="s">
        <v>121</v>
      </c>
      <c r="AT66" s="95" t="s">
        <v>121</v>
      </c>
      <c r="AU66" s="82" t="s">
        <v>114</v>
      </c>
      <c r="AV66" s="74">
        <v>46024</v>
      </c>
      <c r="AW66" s="75">
        <v>0</v>
      </c>
      <c r="AX66" s="75">
        <v>0</v>
      </c>
      <c r="AY66" s="75">
        <v>905</v>
      </c>
      <c r="AZ66" s="83">
        <v>0</v>
      </c>
      <c r="BA66" s="75">
        <v>0</v>
      </c>
      <c r="BB66" s="75" t="s">
        <v>132</v>
      </c>
      <c r="BC66" s="75"/>
      <c r="BD66" s="75" t="s">
        <v>529</v>
      </c>
      <c r="BE66" s="74">
        <v>46034</v>
      </c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>
        <v>1</v>
      </c>
      <c r="BU66" s="84" t="s">
        <v>530</v>
      </c>
      <c r="BV66" s="74">
        <v>46035</v>
      </c>
      <c r="BW66" s="85"/>
      <c r="BX66" s="85"/>
      <c r="BY66" s="86" t="s">
        <v>147</v>
      </c>
      <c r="BZ66" s="87">
        <f t="shared" si="5"/>
        <v>2</v>
      </c>
      <c r="CB66" s="88">
        <f t="shared" si="1"/>
        <v>3</v>
      </c>
      <c r="CC66" s="89"/>
      <c r="CE66" s="87">
        <f t="shared" si="20"/>
        <v>1</v>
      </c>
      <c r="CF66" s="90"/>
      <c r="CG66" s="90"/>
      <c r="CH66" s="90"/>
      <c r="CJ66" s="87">
        <f t="shared" si="3"/>
        <v>1</v>
      </c>
      <c r="CK66" s="87">
        <f t="shared" si="4"/>
        <v>1</v>
      </c>
      <c r="CL66" s="22" t="s">
        <v>121</v>
      </c>
      <c r="CM66" s="22" t="s">
        <v>531</v>
      </c>
    </row>
    <row r="67" spans="1:91" ht="14.45" customHeight="1" x14ac:dyDescent="0.25">
      <c r="A67" s="69">
        <f t="shared" ref="A67:A130" si="21">ROW()-2</f>
        <v>65</v>
      </c>
      <c r="B67" s="70" t="s">
        <v>102</v>
      </c>
      <c r="C67" s="97">
        <v>262526185</v>
      </c>
      <c r="D67" s="72">
        <v>145298221</v>
      </c>
      <c r="E67" s="73">
        <v>5320007344</v>
      </c>
      <c r="F67" s="74">
        <v>46027</v>
      </c>
      <c r="G67" s="75" t="s">
        <v>532</v>
      </c>
      <c r="H67" s="75" t="s">
        <v>517</v>
      </c>
      <c r="I67" s="75" t="s">
        <v>105</v>
      </c>
      <c r="J67" s="75" t="s">
        <v>518</v>
      </c>
      <c r="K67" s="75" t="s">
        <v>242</v>
      </c>
      <c r="L67" s="74">
        <v>46052</v>
      </c>
      <c r="M67" s="73">
        <v>0</v>
      </c>
      <c r="N67" s="120" t="s">
        <v>533</v>
      </c>
      <c r="O67" s="93" t="s">
        <v>534</v>
      </c>
      <c r="P67" s="75">
        <v>2830047143</v>
      </c>
      <c r="Q67" s="74">
        <v>46025</v>
      </c>
      <c r="R67" s="75">
        <v>1209373633</v>
      </c>
      <c r="S67" s="75">
        <v>224024307</v>
      </c>
      <c r="T67" s="74">
        <v>46025</v>
      </c>
      <c r="U67" s="76">
        <v>951.09</v>
      </c>
      <c r="V67" s="76">
        <v>929.16099999999994</v>
      </c>
      <c r="W67" s="75">
        <v>1</v>
      </c>
      <c r="X67" s="75">
        <v>0</v>
      </c>
      <c r="Y67" s="98">
        <v>262526296</v>
      </c>
      <c r="Z67" s="82" t="s">
        <v>110</v>
      </c>
      <c r="AA67" s="75" t="s">
        <v>535</v>
      </c>
      <c r="AB67" s="75" t="s">
        <v>536</v>
      </c>
      <c r="AC67" s="98">
        <v>262526185</v>
      </c>
      <c r="AD67" s="75" t="s">
        <v>113</v>
      </c>
      <c r="AE67" s="75"/>
      <c r="AF67" s="80">
        <v>46026.333333333336</v>
      </c>
      <c r="AG67" s="122">
        <v>46082.708333333336</v>
      </c>
      <c r="AH67" s="122">
        <v>46082.708333333336</v>
      </c>
      <c r="AI67" s="74">
        <v>46027</v>
      </c>
      <c r="AJ67" s="69"/>
      <c r="AK67" s="75"/>
      <c r="AL67" s="74">
        <v>46037</v>
      </c>
      <c r="AM67" s="75"/>
      <c r="AN67" s="74">
        <v>46037</v>
      </c>
      <c r="AO67" s="95" t="s">
        <v>121</v>
      </c>
      <c r="AP67" s="95" t="s">
        <v>121</v>
      </c>
      <c r="AQ67" s="95" t="s">
        <v>121</v>
      </c>
      <c r="AR67" s="95" t="s">
        <v>121</v>
      </c>
      <c r="AS67" s="95" t="s">
        <v>121</v>
      </c>
      <c r="AT67" s="95" t="s">
        <v>121</v>
      </c>
      <c r="AU67" s="82" t="s">
        <v>145</v>
      </c>
      <c r="AV67" s="74">
        <v>46025</v>
      </c>
      <c r="AW67" s="75">
        <v>0</v>
      </c>
      <c r="AX67" s="75">
        <v>0</v>
      </c>
      <c r="AY67" s="75">
        <v>905</v>
      </c>
      <c r="AZ67" s="83">
        <v>0</v>
      </c>
      <c r="BA67" s="75">
        <v>0</v>
      </c>
      <c r="BB67" s="75" t="s">
        <v>132</v>
      </c>
      <c r="BC67" s="75"/>
      <c r="BD67" s="75" t="s">
        <v>537</v>
      </c>
      <c r="BE67" s="74">
        <v>46030</v>
      </c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>
        <v>1</v>
      </c>
      <c r="BU67" s="84" t="s">
        <v>538</v>
      </c>
      <c r="BV67" s="74">
        <v>46027</v>
      </c>
      <c r="BW67" s="85"/>
      <c r="BX67" s="85"/>
      <c r="BY67" s="86" t="s">
        <v>147</v>
      </c>
      <c r="BZ67" s="87">
        <f t="shared" si="5"/>
        <v>2</v>
      </c>
      <c r="CB67" s="88">
        <f t="shared" ref="CB67:CB130" si="22">WEEKNUM(BV67,)</f>
        <v>2</v>
      </c>
      <c r="CC67" s="89"/>
      <c r="CE67" s="87">
        <f t="shared" si="20"/>
        <v>1</v>
      </c>
      <c r="CF67" s="90"/>
      <c r="CG67" s="90"/>
      <c r="CH67" s="90"/>
      <c r="CJ67" s="87">
        <f t="shared" ref="CJ67:CJ130" si="23">MONTH(AV67)</f>
        <v>1</v>
      </c>
      <c r="CK67" s="87">
        <f t="shared" ref="CK67:CK130" si="24">WEEKNUM(AV67,2)</f>
        <v>1</v>
      </c>
      <c r="CL67" s="22" t="s">
        <v>121</v>
      </c>
      <c r="CM67" s="22" t="s">
        <v>539</v>
      </c>
    </row>
    <row r="68" spans="1:91" ht="14.45" customHeight="1" x14ac:dyDescent="0.25">
      <c r="A68" s="69">
        <f t="shared" si="21"/>
        <v>66</v>
      </c>
      <c r="B68" s="70" t="s">
        <v>102</v>
      </c>
      <c r="C68" s="97">
        <v>235502113134</v>
      </c>
      <c r="D68" s="106">
        <v>145260627</v>
      </c>
      <c r="E68" s="73">
        <v>5320007278</v>
      </c>
      <c r="F68" s="74">
        <v>46029</v>
      </c>
      <c r="G68" s="75" t="s">
        <v>540</v>
      </c>
      <c r="H68" s="75" t="s">
        <v>541</v>
      </c>
      <c r="I68" s="75" t="s">
        <v>105</v>
      </c>
      <c r="J68" s="75" t="s">
        <v>542</v>
      </c>
      <c r="K68" s="75" t="s">
        <v>242</v>
      </c>
      <c r="L68" s="74">
        <v>46052</v>
      </c>
      <c r="M68" s="73">
        <v>20</v>
      </c>
      <c r="N68" s="75" t="s">
        <v>543</v>
      </c>
      <c r="O68" s="75" t="s">
        <v>544</v>
      </c>
      <c r="P68" s="75">
        <v>2830047315</v>
      </c>
      <c r="Q68" s="74">
        <v>46029</v>
      </c>
      <c r="R68" s="75">
        <v>1209374598</v>
      </c>
      <c r="S68" s="75">
        <v>224037890</v>
      </c>
      <c r="T68" s="74">
        <v>46029</v>
      </c>
      <c r="U68" s="76">
        <v>1538.31</v>
      </c>
      <c r="V68" s="76">
        <v>1486.163</v>
      </c>
      <c r="W68" s="75">
        <v>2</v>
      </c>
      <c r="X68" s="75">
        <v>0</v>
      </c>
      <c r="Y68" s="98">
        <v>235502113134</v>
      </c>
      <c r="Z68" s="82" t="s">
        <v>128</v>
      </c>
      <c r="AA68" s="75" t="s">
        <v>545</v>
      </c>
      <c r="AB68" s="75" t="s">
        <v>546</v>
      </c>
      <c r="AC68" s="98">
        <v>235502113134</v>
      </c>
      <c r="AD68" s="75" t="s">
        <v>113</v>
      </c>
      <c r="AE68" s="75"/>
      <c r="AF68" s="80">
        <v>46031.041666666664</v>
      </c>
      <c r="AG68" s="80">
        <v>46030.5</v>
      </c>
      <c r="AH68" s="80">
        <v>46030.5</v>
      </c>
      <c r="AI68" s="74">
        <v>46028</v>
      </c>
      <c r="AJ68" s="74">
        <v>46034</v>
      </c>
      <c r="AK68" s="74">
        <v>46034</v>
      </c>
      <c r="AL68" s="74">
        <v>46033</v>
      </c>
      <c r="AM68" s="74">
        <v>46040</v>
      </c>
      <c r="AN68" s="74">
        <v>46040</v>
      </c>
      <c r="AO68" s="95" t="s">
        <v>121</v>
      </c>
      <c r="AP68" s="95" t="s">
        <v>121</v>
      </c>
      <c r="AQ68" s="95" t="s">
        <v>121</v>
      </c>
      <c r="AR68" s="95" t="s">
        <v>121</v>
      </c>
      <c r="AS68" s="123" t="s">
        <v>261</v>
      </c>
      <c r="AT68" s="95" t="s">
        <v>121</v>
      </c>
      <c r="AU68" s="82" t="s">
        <v>114</v>
      </c>
      <c r="AV68" s="74">
        <v>46029</v>
      </c>
      <c r="AW68" s="75" t="s">
        <v>547</v>
      </c>
      <c r="AX68" s="75" t="s">
        <v>548</v>
      </c>
      <c r="AY68" s="75">
        <v>905</v>
      </c>
      <c r="AZ68" s="83">
        <v>308129732210</v>
      </c>
      <c r="BA68" s="75" t="s">
        <v>117</v>
      </c>
      <c r="BB68" s="74">
        <v>46029</v>
      </c>
      <c r="BC68" s="75"/>
      <c r="BD68" s="75" t="s">
        <v>188</v>
      </c>
      <c r="BE68" s="75" t="s">
        <v>188</v>
      </c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>
        <v>1</v>
      </c>
      <c r="BU68" s="84" t="s">
        <v>549</v>
      </c>
      <c r="BV68" s="74">
        <v>46035</v>
      </c>
      <c r="BW68" s="85"/>
      <c r="BX68" s="85"/>
      <c r="BY68" s="86" t="s">
        <v>157</v>
      </c>
      <c r="BZ68" s="87">
        <f t="shared" si="5"/>
        <v>2</v>
      </c>
      <c r="CB68" s="88">
        <f t="shared" si="22"/>
        <v>3</v>
      </c>
      <c r="CC68" s="89"/>
      <c r="CE68" s="87">
        <f t="shared" si="20"/>
        <v>1</v>
      </c>
      <c r="CF68" s="90">
        <v>7913400</v>
      </c>
      <c r="CG68" s="90"/>
      <c r="CH68" s="90">
        <v>7913400</v>
      </c>
      <c r="CI68" s="91">
        <v>26378</v>
      </c>
      <c r="CJ68" s="87">
        <f t="shared" si="23"/>
        <v>1</v>
      </c>
      <c r="CK68" s="87">
        <f t="shared" si="24"/>
        <v>2</v>
      </c>
      <c r="CL68" s="22" t="s">
        <v>121</v>
      </c>
      <c r="CM68" s="22" t="s">
        <v>550</v>
      </c>
    </row>
    <row r="69" spans="1:91" ht="14.45" customHeight="1" x14ac:dyDescent="0.25">
      <c r="A69" s="69">
        <f t="shared" si="21"/>
        <v>67</v>
      </c>
      <c r="B69" s="70" t="s">
        <v>102</v>
      </c>
      <c r="C69" s="97">
        <v>235502113134</v>
      </c>
      <c r="D69" s="106">
        <v>145291766</v>
      </c>
      <c r="E69" s="73">
        <v>5320007278</v>
      </c>
      <c r="F69" s="74">
        <v>46029</v>
      </c>
      <c r="G69" s="75" t="s">
        <v>551</v>
      </c>
      <c r="H69" s="75" t="s">
        <v>541</v>
      </c>
      <c r="I69" s="75" t="s">
        <v>105</v>
      </c>
      <c r="J69" s="75" t="s">
        <v>542</v>
      </c>
      <c r="K69" s="75" t="s">
        <v>242</v>
      </c>
      <c r="L69" s="74">
        <v>46051</v>
      </c>
      <c r="M69" s="73">
        <v>0</v>
      </c>
      <c r="N69" s="75" t="s">
        <v>543</v>
      </c>
      <c r="O69" s="75" t="s">
        <v>544</v>
      </c>
      <c r="P69" s="75">
        <v>2830047316</v>
      </c>
      <c r="Q69" s="74">
        <v>46029</v>
      </c>
      <c r="R69" s="75">
        <v>1209374600</v>
      </c>
      <c r="S69" s="75">
        <v>224037884</v>
      </c>
      <c r="T69" s="74">
        <v>46029</v>
      </c>
      <c r="U69" s="76">
        <v>2400.0700000000002</v>
      </c>
      <c r="V69" s="76">
        <v>2323.1509999999998</v>
      </c>
      <c r="W69" s="75">
        <v>4</v>
      </c>
      <c r="X69" s="75">
        <v>0</v>
      </c>
      <c r="Y69" s="98">
        <v>235502113134</v>
      </c>
      <c r="Z69" s="82" t="s">
        <v>128</v>
      </c>
      <c r="AA69" s="75" t="s">
        <v>545</v>
      </c>
      <c r="AB69" s="75" t="s">
        <v>546</v>
      </c>
      <c r="AC69" s="98">
        <v>235502113134</v>
      </c>
      <c r="AD69" s="75" t="s">
        <v>113</v>
      </c>
      <c r="AE69" s="75"/>
      <c r="AF69" s="80">
        <v>46031.041666666664</v>
      </c>
      <c r="AG69" s="80">
        <v>46030.5</v>
      </c>
      <c r="AH69" s="80">
        <v>46030.5</v>
      </c>
      <c r="AI69" s="74">
        <v>46028</v>
      </c>
      <c r="AJ69" s="74">
        <v>46034</v>
      </c>
      <c r="AK69" s="74">
        <v>46034</v>
      </c>
      <c r="AL69" s="74">
        <v>46033</v>
      </c>
      <c r="AM69" s="74">
        <v>46040</v>
      </c>
      <c r="AN69" s="74">
        <v>46040</v>
      </c>
      <c r="AO69" s="95" t="s">
        <v>121</v>
      </c>
      <c r="AP69" s="95" t="s">
        <v>121</v>
      </c>
      <c r="AQ69" s="95" t="s">
        <v>121</v>
      </c>
      <c r="AR69" s="95" t="s">
        <v>121</v>
      </c>
      <c r="AS69" s="123" t="s">
        <v>261</v>
      </c>
      <c r="AT69" s="95" t="s">
        <v>121</v>
      </c>
      <c r="AU69" s="82" t="s">
        <v>114</v>
      </c>
      <c r="AV69" s="74">
        <v>46029</v>
      </c>
      <c r="AW69" s="75">
        <v>0</v>
      </c>
      <c r="AX69" s="75">
        <v>0</v>
      </c>
      <c r="AY69" s="75">
        <v>905</v>
      </c>
      <c r="AZ69" s="83">
        <v>0</v>
      </c>
      <c r="BA69" s="75">
        <v>0</v>
      </c>
      <c r="BB69" s="75" t="s">
        <v>132</v>
      </c>
      <c r="BC69" s="75"/>
      <c r="BD69" s="75" t="s">
        <v>188</v>
      </c>
      <c r="BE69" s="75" t="s">
        <v>188</v>
      </c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>
        <v>0</v>
      </c>
      <c r="BU69" s="84" t="s">
        <v>549</v>
      </c>
      <c r="BV69" s="74">
        <v>46035</v>
      </c>
      <c r="BW69" s="85"/>
      <c r="BX69" s="85"/>
      <c r="BY69" s="86" t="s">
        <v>120</v>
      </c>
      <c r="BZ69" s="87">
        <f t="shared" ref="BZ69:BZ132" si="25">_xlfn.ISOWEEKNUM(F69)</f>
        <v>2</v>
      </c>
      <c r="CB69" s="88">
        <f t="shared" si="22"/>
        <v>3</v>
      </c>
      <c r="CC69" s="89"/>
      <c r="CE69" s="87">
        <f t="shared" si="20"/>
        <v>1</v>
      </c>
      <c r="CF69" s="90"/>
      <c r="CG69" s="90"/>
      <c r="CH69" s="90"/>
      <c r="CJ69" s="87">
        <f t="shared" si="23"/>
        <v>1</v>
      </c>
      <c r="CK69" s="87">
        <f t="shared" si="24"/>
        <v>2</v>
      </c>
      <c r="CL69" s="22" t="s">
        <v>121</v>
      </c>
      <c r="CM69" s="22" t="s">
        <v>550</v>
      </c>
    </row>
    <row r="70" spans="1:91" ht="14.45" customHeight="1" x14ac:dyDescent="0.25">
      <c r="A70" s="69">
        <f t="shared" si="21"/>
        <v>68</v>
      </c>
      <c r="B70" s="70" t="s">
        <v>102</v>
      </c>
      <c r="C70" s="97">
        <v>235502180877</v>
      </c>
      <c r="D70" s="106">
        <v>145298469</v>
      </c>
      <c r="E70" s="73"/>
      <c r="F70" s="74">
        <v>46029</v>
      </c>
      <c r="G70" s="75" t="s">
        <v>552</v>
      </c>
      <c r="H70" s="75" t="s">
        <v>140</v>
      </c>
      <c r="I70" s="75" t="s">
        <v>105</v>
      </c>
      <c r="J70" s="75" t="s">
        <v>329</v>
      </c>
      <c r="K70" s="75" t="s">
        <v>242</v>
      </c>
      <c r="L70" s="74">
        <v>46057</v>
      </c>
      <c r="M70" s="73">
        <v>40</v>
      </c>
      <c r="N70" s="75" t="s">
        <v>553</v>
      </c>
      <c r="O70" s="75" t="s">
        <v>554</v>
      </c>
      <c r="P70" s="75">
        <v>2830047250</v>
      </c>
      <c r="Q70" s="74">
        <v>46028</v>
      </c>
      <c r="R70" s="75">
        <v>1209374216</v>
      </c>
      <c r="S70" s="75">
        <v>224031714</v>
      </c>
      <c r="T70" s="74">
        <v>46028</v>
      </c>
      <c r="U70" s="76">
        <v>12291.034</v>
      </c>
      <c r="V70" s="76">
        <v>11879.647000000001</v>
      </c>
      <c r="W70" s="75">
        <v>16</v>
      </c>
      <c r="X70" s="75">
        <v>5</v>
      </c>
      <c r="Y70" s="98">
        <v>235502180877</v>
      </c>
      <c r="Z70" s="82" t="s">
        <v>128</v>
      </c>
      <c r="AA70" s="75" t="s">
        <v>383</v>
      </c>
      <c r="AB70" s="75" t="s">
        <v>384</v>
      </c>
      <c r="AC70" s="98">
        <v>235502180877</v>
      </c>
      <c r="AD70" s="75" t="s">
        <v>113</v>
      </c>
      <c r="AE70" s="74">
        <v>46034</v>
      </c>
      <c r="AF70" s="80">
        <v>46031.041666666664</v>
      </c>
      <c r="AG70" s="80">
        <v>46031.5</v>
      </c>
      <c r="AH70" s="80">
        <v>46030.5</v>
      </c>
      <c r="AI70" s="74">
        <v>46032</v>
      </c>
      <c r="AJ70" s="69"/>
      <c r="AK70" s="74">
        <v>46033</v>
      </c>
      <c r="AL70" s="74">
        <v>46046</v>
      </c>
      <c r="AM70" s="74">
        <v>46053</v>
      </c>
      <c r="AN70" s="74">
        <v>46054</v>
      </c>
      <c r="AO70" s="81">
        <f>IF(AH70&lt;AG70,IF(AH70=0,"",AH70-1),IF(AG70=0,"",AG70-1))</f>
        <v>46029.5</v>
      </c>
      <c r="AP70" s="81">
        <f>IF(AH70&lt;AG70,IF(AH70=0,"",AH70),IF(AG70=0,"",AG70))</f>
        <v>46030.5</v>
      </c>
      <c r="AQ70" s="81">
        <f>IF(AH70&lt;AG70,IF(AH70=0,"",AH70),IF(AG70=0,"",AG70))</f>
        <v>46030.5</v>
      </c>
      <c r="AR70" s="81">
        <f>IF(AI70=0,"",IF(AI70&lt;AJ70,AJ70+1,AI70+1))</f>
        <v>46033</v>
      </c>
      <c r="AS70" s="81">
        <f>IF(AI70=0,"",IF(AE70=0,IF(AJ70=0,AI70+2,AJ70+2),AE70+2))</f>
        <v>46036</v>
      </c>
      <c r="AT70" s="81">
        <f>IF(AI70=0,"",IF(AI70&lt;AJ70,AJ70+1,AI70+1))</f>
        <v>46033</v>
      </c>
      <c r="AU70" s="82" t="s">
        <v>114</v>
      </c>
      <c r="AV70" s="74">
        <v>46028</v>
      </c>
      <c r="AW70" s="75" t="s">
        <v>555</v>
      </c>
      <c r="AX70" s="75" t="s">
        <v>556</v>
      </c>
      <c r="AY70" s="75">
        <v>905</v>
      </c>
      <c r="AZ70" s="83">
        <v>308124098940</v>
      </c>
      <c r="BA70" s="75" t="s">
        <v>187</v>
      </c>
      <c r="BB70" s="74">
        <v>46028</v>
      </c>
      <c r="BC70" s="75"/>
      <c r="BD70" s="75" t="s">
        <v>557</v>
      </c>
      <c r="BE70" s="74">
        <v>46035</v>
      </c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>
        <v>1</v>
      </c>
      <c r="BU70" s="84" t="s">
        <v>558</v>
      </c>
      <c r="BV70" s="74">
        <v>46035</v>
      </c>
      <c r="BW70" s="85"/>
      <c r="BX70" s="85"/>
      <c r="BY70" s="86" t="s">
        <v>120</v>
      </c>
      <c r="BZ70" s="87">
        <f t="shared" si="25"/>
        <v>2</v>
      </c>
      <c r="CB70" s="88">
        <f t="shared" si="22"/>
        <v>3</v>
      </c>
      <c r="CC70" s="89"/>
      <c r="CE70" s="87">
        <f t="shared" si="20"/>
        <v>1</v>
      </c>
      <c r="CF70" s="90">
        <v>31653600</v>
      </c>
      <c r="CG70" s="90"/>
      <c r="CH70" s="90">
        <v>31653600</v>
      </c>
      <c r="CI70" s="22">
        <v>26378</v>
      </c>
      <c r="CJ70" s="87">
        <f t="shared" si="23"/>
        <v>1</v>
      </c>
      <c r="CK70" s="87">
        <f t="shared" si="24"/>
        <v>2</v>
      </c>
      <c r="CL70" s="22" t="s">
        <v>121</v>
      </c>
      <c r="CM70" s="22" t="s">
        <v>559</v>
      </c>
    </row>
    <row r="71" spans="1:91" ht="14.45" customHeight="1" x14ac:dyDescent="0.25">
      <c r="A71" s="69">
        <f t="shared" si="21"/>
        <v>69</v>
      </c>
      <c r="B71" s="70" t="s">
        <v>102</v>
      </c>
      <c r="C71" s="71">
        <v>235600067668</v>
      </c>
      <c r="D71" s="106">
        <v>145307242</v>
      </c>
      <c r="E71" s="73"/>
      <c r="F71" s="74">
        <v>46030</v>
      </c>
      <c r="G71" s="75" t="s">
        <v>395</v>
      </c>
      <c r="H71" s="75" t="s">
        <v>253</v>
      </c>
      <c r="I71" s="75" t="s">
        <v>105</v>
      </c>
      <c r="J71" s="75" t="s">
        <v>396</v>
      </c>
      <c r="K71" s="75" t="s">
        <v>242</v>
      </c>
      <c r="L71" s="74">
        <v>46058</v>
      </c>
      <c r="M71" s="73">
        <v>20</v>
      </c>
      <c r="N71" s="75" t="s">
        <v>560</v>
      </c>
      <c r="O71" s="75" t="s">
        <v>561</v>
      </c>
      <c r="P71" s="75">
        <v>2830047285</v>
      </c>
      <c r="Q71" s="74">
        <v>46029</v>
      </c>
      <c r="R71" s="75">
        <v>1209374492</v>
      </c>
      <c r="S71" s="75">
        <v>224037934</v>
      </c>
      <c r="T71" s="74">
        <v>46029</v>
      </c>
      <c r="U71" s="76">
        <v>4207.7719999999999</v>
      </c>
      <c r="V71" s="76">
        <v>4112.652</v>
      </c>
      <c r="W71" s="75">
        <v>5</v>
      </c>
      <c r="X71" s="75">
        <v>0</v>
      </c>
      <c r="Y71" s="77">
        <v>235600067668</v>
      </c>
      <c r="Z71" s="82" t="s">
        <v>128</v>
      </c>
      <c r="AA71" s="75" t="s">
        <v>196</v>
      </c>
      <c r="AB71" s="75" t="s">
        <v>197</v>
      </c>
      <c r="AC71" s="77">
        <v>235600067668</v>
      </c>
      <c r="AD71" s="75" t="s">
        <v>113</v>
      </c>
      <c r="AE71" s="74">
        <v>46037</v>
      </c>
      <c r="AF71" s="80">
        <v>46035.416666666664</v>
      </c>
      <c r="AG71" s="80">
        <v>46031.5</v>
      </c>
      <c r="AH71" s="80">
        <v>46031.5</v>
      </c>
      <c r="AI71" s="74">
        <v>46035</v>
      </c>
      <c r="AJ71" s="99">
        <v>46036</v>
      </c>
      <c r="AK71" s="99">
        <v>46036</v>
      </c>
      <c r="AL71" s="74">
        <v>46041</v>
      </c>
      <c r="AM71" s="74">
        <v>46044</v>
      </c>
      <c r="AN71" s="74">
        <v>46046</v>
      </c>
      <c r="AO71" s="81">
        <f>IF(AH71&lt;AG71,IF(AH71=0,"",AH71-1),IF(AG71=0,"",AG71-1))</f>
        <v>46030.5</v>
      </c>
      <c r="AP71" s="81">
        <f>IF(AH71&lt;AG71,IF(AH71=0,"",AH71),IF(AG71=0,"",AG71))</f>
        <v>46031.5</v>
      </c>
      <c r="AQ71" s="81">
        <f>IF(AH71&lt;AG71,IF(AH71=0,"",AH71),IF(AG71=0,"",AG71))</f>
        <v>46031.5</v>
      </c>
      <c r="AR71" s="81">
        <f>IF(AI71=0,"",IF(AI71&lt;AJ71,AJ71+1,AI71+1))</f>
        <v>46037</v>
      </c>
      <c r="AS71" s="81">
        <f>IF(AI71=0,"",IF(AE71=0,IF(AJ71=0,AI71+2,AJ71+2),AE71+2))</f>
        <v>46039</v>
      </c>
      <c r="AT71" s="81">
        <f>IF(AI71=0,"",IF(AI71&lt;AJ71,AJ71+1,AI71+1))</f>
        <v>46037</v>
      </c>
      <c r="AU71" s="82" t="s">
        <v>198</v>
      </c>
      <c r="AV71" s="74">
        <v>46029</v>
      </c>
      <c r="AW71" s="75" t="s">
        <v>562</v>
      </c>
      <c r="AX71" s="75" t="s">
        <v>563</v>
      </c>
      <c r="AY71" s="75">
        <v>905</v>
      </c>
      <c r="AZ71" s="83">
        <v>308127326420</v>
      </c>
      <c r="BA71" s="75" t="s">
        <v>154</v>
      </c>
      <c r="BB71" s="74">
        <v>46029</v>
      </c>
      <c r="BC71" s="75"/>
      <c r="BD71" s="75" t="s">
        <v>564</v>
      </c>
      <c r="BE71" s="74">
        <v>46038</v>
      </c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>
        <v>1</v>
      </c>
      <c r="BU71" s="84" t="s">
        <v>565</v>
      </c>
      <c r="BV71" s="74">
        <v>46043</v>
      </c>
      <c r="BW71" s="85"/>
      <c r="BX71" s="85"/>
      <c r="BY71" s="86" t="s">
        <v>120</v>
      </c>
      <c r="BZ71" s="87">
        <f t="shared" si="25"/>
        <v>2</v>
      </c>
      <c r="CB71" s="88">
        <f t="shared" si="22"/>
        <v>4</v>
      </c>
      <c r="CC71" s="89"/>
      <c r="CE71" s="87">
        <f t="shared" si="20"/>
        <v>1</v>
      </c>
      <c r="CF71" s="90">
        <v>10552400</v>
      </c>
      <c r="CG71" s="90"/>
      <c r="CH71" s="90">
        <v>10552400</v>
      </c>
      <c r="CI71" s="22">
        <v>26381</v>
      </c>
      <c r="CJ71" s="87">
        <f t="shared" si="23"/>
        <v>1</v>
      </c>
      <c r="CK71" s="87">
        <f t="shared" si="24"/>
        <v>2</v>
      </c>
      <c r="CL71" s="22" t="s">
        <v>121</v>
      </c>
      <c r="CM71" s="22" t="s">
        <v>566</v>
      </c>
    </row>
    <row r="72" spans="1:91" ht="14.45" customHeight="1" x14ac:dyDescent="0.25">
      <c r="A72" s="69">
        <f t="shared" si="21"/>
        <v>70</v>
      </c>
      <c r="B72" s="70" t="s">
        <v>102</v>
      </c>
      <c r="C72" s="97">
        <v>235501782342</v>
      </c>
      <c r="D72" s="92">
        <v>145234894</v>
      </c>
      <c r="E72" s="73"/>
      <c r="F72" s="74">
        <v>46029</v>
      </c>
      <c r="G72" s="75" t="s">
        <v>567</v>
      </c>
      <c r="H72" s="75" t="s">
        <v>517</v>
      </c>
      <c r="I72" s="75" t="s">
        <v>105</v>
      </c>
      <c r="J72" s="75" t="s">
        <v>568</v>
      </c>
      <c r="K72" s="75" t="s">
        <v>242</v>
      </c>
      <c r="L72" s="74">
        <v>46057</v>
      </c>
      <c r="M72" s="73">
        <v>40</v>
      </c>
      <c r="N72" s="75" t="s">
        <v>569</v>
      </c>
      <c r="O72" s="75" t="s">
        <v>570</v>
      </c>
      <c r="P72" s="75">
        <v>2830047555</v>
      </c>
      <c r="Q72" s="74">
        <v>46035</v>
      </c>
      <c r="R72" s="75">
        <v>1209376045</v>
      </c>
      <c r="S72" s="75">
        <v>224059814</v>
      </c>
      <c r="T72" s="74">
        <v>46035</v>
      </c>
      <c r="U72" s="76">
        <v>12020.79</v>
      </c>
      <c r="V72" s="76">
        <v>11526.388999999999</v>
      </c>
      <c r="W72" s="75">
        <v>14</v>
      </c>
      <c r="X72" s="75">
        <v>0</v>
      </c>
      <c r="Y72" s="98">
        <v>235501782342</v>
      </c>
      <c r="Z72" s="82" t="s">
        <v>128</v>
      </c>
      <c r="AA72" s="75" t="s">
        <v>280</v>
      </c>
      <c r="AB72" s="75" t="s">
        <v>281</v>
      </c>
      <c r="AC72" s="98">
        <v>235501782342</v>
      </c>
      <c r="AD72" s="75" t="s">
        <v>113</v>
      </c>
      <c r="AE72" s="74">
        <v>46041</v>
      </c>
      <c r="AF72" s="111" t="s">
        <v>282</v>
      </c>
      <c r="AG72" s="111" t="s">
        <v>283</v>
      </c>
      <c r="AH72" s="111" t="s">
        <v>284</v>
      </c>
      <c r="AI72" s="74">
        <v>46035</v>
      </c>
      <c r="AJ72" s="74">
        <v>46040</v>
      </c>
      <c r="AK72" s="74">
        <v>46040</v>
      </c>
      <c r="AL72" s="74">
        <v>46041</v>
      </c>
      <c r="AM72" s="124">
        <v>46054</v>
      </c>
      <c r="AN72" s="124">
        <v>46055</v>
      </c>
      <c r="AO72" s="81" t="e">
        <f>IF(AH72&lt;AG72,IF(AH72=0,"",AH72-1),IF(AG72=0,"",AG72-1))</f>
        <v>#VALUE!</v>
      </c>
      <c r="AP72" s="81" t="str">
        <f>IF(AH72&lt;AG72,IF(AH72=0,"",AH72),IF(AG72=0,"",AG72))</f>
        <v>11:59 16/01/26</v>
      </c>
      <c r="AQ72" s="81" t="str">
        <f>IF(AH72&lt;AG72,IF(AH72=0,"",AH72),IF(AG72=0,"",AG72))</f>
        <v>11:59 16/01/26</v>
      </c>
      <c r="AR72" s="81">
        <f>IF(AI72=0,"",IF(AI72&lt;AJ72,AJ72+1,AI72+1))</f>
        <v>46041</v>
      </c>
      <c r="AS72" s="81">
        <f>IF(AI72=0,"",IF(AE72=0,IF(AJ72=0,AI72+2,AJ72+2),AE72+2))</f>
        <v>46043</v>
      </c>
      <c r="AT72" s="81">
        <f>IF(AI72=0,"",IF(AI72&lt;AJ72,AJ72+1,AI72+1))</f>
        <v>46041</v>
      </c>
      <c r="AU72" s="82" t="s">
        <v>198</v>
      </c>
      <c r="AV72" s="74">
        <v>46035</v>
      </c>
      <c r="AW72" s="75" t="s">
        <v>571</v>
      </c>
      <c r="AX72" s="75" t="s">
        <v>572</v>
      </c>
      <c r="AY72" s="75">
        <v>905</v>
      </c>
      <c r="AZ72" s="83">
        <v>308146262820</v>
      </c>
      <c r="BA72" s="75" t="s">
        <v>187</v>
      </c>
      <c r="BB72" s="74">
        <v>46035</v>
      </c>
      <c r="BC72" s="75"/>
      <c r="BD72" s="75" t="s">
        <v>573</v>
      </c>
      <c r="BE72" s="74">
        <v>46042</v>
      </c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>
        <v>1</v>
      </c>
      <c r="BU72" s="84" t="s">
        <v>574</v>
      </c>
      <c r="BV72" s="74">
        <v>46043</v>
      </c>
      <c r="BW72" s="85"/>
      <c r="BX72" s="85"/>
      <c r="BY72" s="86" t="s">
        <v>147</v>
      </c>
      <c r="BZ72" s="87">
        <f t="shared" si="25"/>
        <v>2</v>
      </c>
      <c r="CB72" s="88">
        <f t="shared" si="22"/>
        <v>4</v>
      </c>
      <c r="CC72" s="89"/>
      <c r="CE72" s="87">
        <f t="shared" si="20"/>
        <v>1</v>
      </c>
      <c r="CF72" s="90">
        <v>18473700</v>
      </c>
      <c r="CG72" s="90"/>
      <c r="CH72" s="90">
        <v>18473700</v>
      </c>
      <c r="CI72" s="22">
        <v>26391</v>
      </c>
      <c r="CJ72" s="87">
        <f t="shared" si="23"/>
        <v>1</v>
      </c>
      <c r="CK72" s="87">
        <f t="shared" si="24"/>
        <v>3</v>
      </c>
      <c r="CL72" s="22" t="s">
        <v>121</v>
      </c>
      <c r="CM72" s="22" t="s">
        <v>575</v>
      </c>
    </row>
    <row r="73" spans="1:91" ht="14.45" customHeight="1" x14ac:dyDescent="0.25">
      <c r="A73" s="69">
        <f t="shared" si="21"/>
        <v>71</v>
      </c>
      <c r="B73" s="70" t="s">
        <v>102</v>
      </c>
      <c r="C73" s="97">
        <v>235501520704</v>
      </c>
      <c r="D73" s="92">
        <v>145226204</v>
      </c>
      <c r="E73" s="73"/>
      <c r="F73" s="74">
        <v>46030</v>
      </c>
      <c r="G73" s="75" t="s">
        <v>576</v>
      </c>
      <c r="H73" s="75" t="s">
        <v>517</v>
      </c>
      <c r="I73" s="75" t="s">
        <v>105</v>
      </c>
      <c r="J73" s="75" t="s">
        <v>577</v>
      </c>
      <c r="K73" s="75" t="s">
        <v>242</v>
      </c>
      <c r="L73" s="74">
        <v>46065</v>
      </c>
      <c r="M73" s="73">
        <v>40</v>
      </c>
      <c r="N73" s="75" t="s">
        <v>578</v>
      </c>
      <c r="O73" s="75" t="s">
        <v>579</v>
      </c>
      <c r="P73" s="75">
        <v>2830047549</v>
      </c>
      <c r="Q73" s="74">
        <v>46035</v>
      </c>
      <c r="R73" s="75">
        <v>1209376024</v>
      </c>
      <c r="S73" s="75">
        <v>224059826</v>
      </c>
      <c r="T73" s="74">
        <v>46035</v>
      </c>
      <c r="U73" s="76">
        <v>14825.507</v>
      </c>
      <c r="V73" s="76">
        <v>14340.287</v>
      </c>
      <c r="W73" s="75">
        <v>18</v>
      </c>
      <c r="X73" s="75">
        <v>0</v>
      </c>
      <c r="Y73" s="98">
        <v>235501520704</v>
      </c>
      <c r="Z73" s="82" t="s">
        <v>128</v>
      </c>
      <c r="AA73" s="75" t="s">
        <v>280</v>
      </c>
      <c r="AB73" s="75" t="s">
        <v>281</v>
      </c>
      <c r="AC73" s="98">
        <v>235501520704</v>
      </c>
      <c r="AD73" s="75" t="s">
        <v>113</v>
      </c>
      <c r="AE73" s="74">
        <v>46041</v>
      </c>
      <c r="AF73" s="111" t="s">
        <v>282</v>
      </c>
      <c r="AG73" s="111" t="s">
        <v>283</v>
      </c>
      <c r="AH73" s="111" t="s">
        <v>284</v>
      </c>
      <c r="AI73" s="74">
        <v>46035</v>
      </c>
      <c r="AJ73" s="74">
        <v>46040</v>
      </c>
      <c r="AK73" s="74">
        <v>46040</v>
      </c>
      <c r="AL73" s="74">
        <v>46041</v>
      </c>
      <c r="AM73" s="74">
        <v>46046</v>
      </c>
      <c r="AN73" s="74">
        <v>46047</v>
      </c>
      <c r="AO73" s="81" t="e">
        <f>IF(AH73&lt;AG73,IF(AH73=0,"",AH73-1),IF(AG73=0,"",AG73-1))</f>
        <v>#VALUE!</v>
      </c>
      <c r="AP73" s="81" t="str">
        <f>IF(AH73&lt;AG73,IF(AH73=0,"",AH73),IF(AG73=0,"",AG73))</f>
        <v>11:59 16/01/26</v>
      </c>
      <c r="AQ73" s="81" t="str">
        <f>IF(AH73&lt;AG73,IF(AH73=0,"",AH73),IF(AG73=0,"",AG73))</f>
        <v>11:59 16/01/26</v>
      </c>
      <c r="AR73" s="81">
        <f>IF(AI73=0,"",IF(AI73&lt;AJ73,AJ73+1,AI73+1))</f>
        <v>46041</v>
      </c>
      <c r="AS73" s="81">
        <f>IF(AI73=0,"",IF(AE73=0,IF(AJ73=0,AI73+2,AJ73+2),AE73+2))</f>
        <v>46043</v>
      </c>
      <c r="AT73" s="81">
        <f>IF(AI73=0,"",IF(AI73&lt;AJ73,AJ73+1,AI73+1))</f>
        <v>46041</v>
      </c>
      <c r="AU73" s="82" t="s">
        <v>198</v>
      </c>
      <c r="AV73" s="74">
        <v>46035</v>
      </c>
      <c r="AW73" s="75" t="s">
        <v>580</v>
      </c>
      <c r="AX73" s="75" t="s">
        <v>581</v>
      </c>
      <c r="AY73" s="75">
        <v>905</v>
      </c>
      <c r="AZ73" s="83">
        <v>308145683810</v>
      </c>
      <c r="BA73" s="75" t="s">
        <v>187</v>
      </c>
      <c r="BB73" s="74">
        <v>46035</v>
      </c>
      <c r="BC73" s="75"/>
      <c r="BD73" s="75" t="s">
        <v>582</v>
      </c>
      <c r="BE73" s="74">
        <v>46042</v>
      </c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>
        <v>1</v>
      </c>
      <c r="BU73" s="84" t="s">
        <v>583</v>
      </c>
      <c r="BV73" s="74">
        <v>46043</v>
      </c>
      <c r="BW73" s="85"/>
      <c r="BX73" s="85"/>
      <c r="BY73" s="86" t="s">
        <v>147</v>
      </c>
      <c r="BZ73" s="87">
        <f t="shared" si="25"/>
        <v>2</v>
      </c>
      <c r="CB73" s="88">
        <f t="shared" si="22"/>
        <v>4</v>
      </c>
      <c r="CC73" s="89"/>
      <c r="CE73" s="87">
        <f t="shared" si="20"/>
        <v>1</v>
      </c>
      <c r="CF73" s="90">
        <v>18473700</v>
      </c>
      <c r="CG73" s="90"/>
      <c r="CH73" s="90">
        <v>18473700</v>
      </c>
      <c r="CI73" s="22">
        <v>26391</v>
      </c>
      <c r="CJ73" s="87">
        <f t="shared" si="23"/>
        <v>1</v>
      </c>
      <c r="CK73" s="87">
        <f t="shared" si="24"/>
        <v>3</v>
      </c>
      <c r="CL73" s="22" t="s">
        <v>121</v>
      </c>
      <c r="CM73" s="22" t="s">
        <v>584</v>
      </c>
    </row>
    <row r="74" spans="1:91" ht="14.45" customHeight="1" x14ac:dyDescent="0.25">
      <c r="A74" s="69">
        <f t="shared" si="21"/>
        <v>72</v>
      </c>
      <c r="B74" s="70" t="s">
        <v>102</v>
      </c>
      <c r="C74" s="97">
        <v>235501520704</v>
      </c>
      <c r="D74" s="92">
        <v>145226208</v>
      </c>
      <c r="E74" s="73"/>
      <c r="F74" s="74">
        <v>46030</v>
      </c>
      <c r="G74" s="75" t="s">
        <v>576</v>
      </c>
      <c r="H74" s="75" t="s">
        <v>517</v>
      </c>
      <c r="I74" s="75" t="s">
        <v>105</v>
      </c>
      <c r="J74" s="75" t="s">
        <v>577</v>
      </c>
      <c r="K74" s="75" t="s">
        <v>242</v>
      </c>
      <c r="L74" s="74">
        <v>46064</v>
      </c>
      <c r="M74" s="73">
        <v>40</v>
      </c>
      <c r="N74" s="75" t="s">
        <v>585</v>
      </c>
      <c r="O74" s="75" t="s">
        <v>586</v>
      </c>
      <c r="P74" s="75">
        <v>2830047570</v>
      </c>
      <c r="Q74" s="74">
        <v>46035</v>
      </c>
      <c r="R74" s="75">
        <v>1209376087</v>
      </c>
      <c r="S74" s="75">
        <v>224059829</v>
      </c>
      <c r="T74" s="74">
        <v>46035</v>
      </c>
      <c r="U74" s="76">
        <v>15027.512000000001</v>
      </c>
      <c r="V74" s="76">
        <v>14535.677</v>
      </c>
      <c r="W74" s="75">
        <v>18</v>
      </c>
      <c r="X74" s="75">
        <v>0</v>
      </c>
      <c r="Y74" s="98">
        <v>235501520691</v>
      </c>
      <c r="Z74" s="82" t="s">
        <v>128</v>
      </c>
      <c r="AA74" s="75" t="s">
        <v>280</v>
      </c>
      <c r="AB74" s="75" t="s">
        <v>281</v>
      </c>
      <c r="AC74" s="98">
        <v>235501520704</v>
      </c>
      <c r="AD74" s="75" t="s">
        <v>113</v>
      </c>
      <c r="AE74" s="74">
        <v>46041</v>
      </c>
      <c r="AF74" s="111" t="s">
        <v>282</v>
      </c>
      <c r="AG74" s="111" t="s">
        <v>283</v>
      </c>
      <c r="AH74" s="111" t="s">
        <v>284</v>
      </c>
      <c r="AI74" s="74">
        <v>46035</v>
      </c>
      <c r="AJ74" s="74">
        <v>46040</v>
      </c>
      <c r="AK74" s="74">
        <v>46040</v>
      </c>
      <c r="AL74" s="74">
        <v>46041</v>
      </c>
      <c r="AM74" s="74">
        <v>46046</v>
      </c>
      <c r="AN74" s="74">
        <v>46047</v>
      </c>
      <c r="AO74" s="81" t="e">
        <f>IF(AH74&lt;AG74,IF(AH74=0,"",AH74-1),IF(AG74=0,"",AG74-1))</f>
        <v>#VALUE!</v>
      </c>
      <c r="AP74" s="81" t="str">
        <f>IF(AH74&lt;AG74,IF(AH74=0,"",AH74),IF(AG74=0,"",AG74))</f>
        <v>11:59 16/01/26</v>
      </c>
      <c r="AQ74" s="81" t="str">
        <f>IF(AH74&lt;AG74,IF(AH74=0,"",AH74),IF(AG74=0,"",AG74))</f>
        <v>11:59 16/01/26</v>
      </c>
      <c r="AR74" s="81">
        <f>IF(AI74=0,"",IF(AI74&lt;AJ74,AJ74+1,AI74+1))</f>
        <v>46041</v>
      </c>
      <c r="AS74" s="81">
        <f>IF(AI74=0,"",IF(AE74=0,IF(AJ74=0,AI74+2,AJ74+2),AE74+2))</f>
        <v>46043</v>
      </c>
      <c r="AT74" s="81">
        <f>IF(AI74=0,"",IF(AI74&lt;AJ74,AJ74+1,AI74+1))</f>
        <v>46041</v>
      </c>
      <c r="AU74" s="82" t="s">
        <v>198</v>
      </c>
      <c r="AV74" s="74">
        <v>46035</v>
      </c>
      <c r="AW74" s="75" t="s">
        <v>587</v>
      </c>
      <c r="AX74" s="75" t="s">
        <v>588</v>
      </c>
      <c r="AY74" s="75">
        <v>905</v>
      </c>
      <c r="AZ74" s="83">
        <v>308147137230</v>
      </c>
      <c r="BA74" s="75" t="s">
        <v>187</v>
      </c>
      <c r="BB74" s="74">
        <v>46035</v>
      </c>
      <c r="BC74" s="75"/>
      <c r="BD74" s="75" t="s">
        <v>589</v>
      </c>
      <c r="BE74" s="74">
        <v>46042</v>
      </c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>
        <v>0</v>
      </c>
      <c r="BU74" s="84" t="s">
        <v>583</v>
      </c>
      <c r="BV74" s="74">
        <v>46043</v>
      </c>
      <c r="BW74" s="85"/>
      <c r="BX74" s="85"/>
      <c r="BY74" s="86" t="s">
        <v>147</v>
      </c>
      <c r="BZ74" s="87">
        <f t="shared" si="25"/>
        <v>2</v>
      </c>
      <c r="CB74" s="88">
        <f t="shared" si="22"/>
        <v>4</v>
      </c>
      <c r="CC74" s="89"/>
      <c r="CE74" s="87">
        <f t="shared" si="20"/>
        <v>1</v>
      </c>
      <c r="CF74" s="90">
        <v>18473700</v>
      </c>
      <c r="CG74" s="90"/>
      <c r="CH74" s="90">
        <v>18473700</v>
      </c>
      <c r="CI74" s="22">
        <v>26391</v>
      </c>
      <c r="CJ74" s="87">
        <f t="shared" si="23"/>
        <v>1</v>
      </c>
      <c r="CK74" s="87">
        <f t="shared" si="24"/>
        <v>3</v>
      </c>
      <c r="CL74" s="22" t="s">
        <v>121</v>
      </c>
      <c r="CM74" s="22" t="s">
        <v>584</v>
      </c>
    </row>
    <row r="75" spans="1:91" ht="14.45" customHeight="1" x14ac:dyDescent="0.25">
      <c r="A75" s="69">
        <f t="shared" si="21"/>
        <v>73</v>
      </c>
      <c r="B75" s="70" t="s">
        <v>102</v>
      </c>
      <c r="C75" s="97" t="s">
        <v>590</v>
      </c>
      <c r="D75" s="106">
        <v>145279686</v>
      </c>
      <c r="E75" s="73">
        <v>5320007281</v>
      </c>
      <c r="F75" s="74">
        <v>46027</v>
      </c>
      <c r="G75" s="75" t="s">
        <v>591</v>
      </c>
      <c r="H75" s="75" t="s">
        <v>517</v>
      </c>
      <c r="I75" s="75" t="s">
        <v>105</v>
      </c>
      <c r="J75" s="75" t="s">
        <v>518</v>
      </c>
      <c r="K75" s="75" t="s">
        <v>242</v>
      </c>
      <c r="L75" s="74">
        <v>46056</v>
      </c>
      <c r="M75" s="73">
        <v>40</v>
      </c>
      <c r="N75" s="75" t="s">
        <v>592</v>
      </c>
      <c r="O75" s="75" t="s">
        <v>593</v>
      </c>
      <c r="P75" s="75">
        <v>2830047202</v>
      </c>
      <c r="Q75" s="74">
        <v>46027</v>
      </c>
      <c r="R75" s="75">
        <v>1209373888</v>
      </c>
      <c r="S75" s="75">
        <v>224029501</v>
      </c>
      <c r="T75" s="74">
        <v>46027</v>
      </c>
      <c r="U75" s="76">
        <v>6368.3149999999996</v>
      </c>
      <c r="V75" s="76">
        <v>6152.44</v>
      </c>
      <c r="W75" s="75">
        <v>7</v>
      </c>
      <c r="X75" s="75">
        <v>0</v>
      </c>
      <c r="Y75" s="98" t="s">
        <v>594</v>
      </c>
      <c r="Z75" s="82" t="s">
        <v>258</v>
      </c>
      <c r="AA75" s="75" t="s">
        <v>595</v>
      </c>
      <c r="AB75" s="75" t="s">
        <v>596</v>
      </c>
      <c r="AC75" s="98" t="s">
        <v>590</v>
      </c>
      <c r="AD75" s="75" t="s">
        <v>113</v>
      </c>
      <c r="AE75" s="74">
        <v>46031</v>
      </c>
      <c r="AF75" s="122">
        <v>46174.416666666664</v>
      </c>
      <c r="AG75" s="122">
        <v>46143.791666666664</v>
      </c>
      <c r="AH75" s="122">
        <v>46143.791666666664</v>
      </c>
      <c r="AI75" s="74">
        <v>46029</v>
      </c>
      <c r="AJ75" s="75"/>
      <c r="AK75" s="74">
        <v>46028</v>
      </c>
      <c r="AL75" s="74">
        <v>46036</v>
      </c>
      <c r="AM75" s="74">
        <v>46034</v>
      </c>
      <c r="AN75" s="74">
        <v>46036</v>
      </c>
      <c r="AO75" s="95" t="s">
        <v>121</v>
      </c>
      <c r="AP75" s="95" t="s">
        <v>121</v>
      </c>
      <c r="AQ75" s="95" t="s">
        <v>121</v>
      </c>
      <c r="AR75" s="95" t="s">
        <v>121</v>
      </c>
      <c r="AS75" s="95" t="s">
        <v>121</v>
      </c>
      <c r="AT75" s="95" t="s">
        <v>121</v>
      </c>
      <c r="AU75" s="82" t="s">
        <v>145</v>
      </c>
      <c r="AV75" s="74">
        <v>46027</v>
      </c>
      <c r="AW75" s="75" t="s">
        <v>597</v>
      </c>
      <c r="AX75" s="75" t="s">
        <v>598</v>
      </c>
      <c r="AY75" s="75">
        <v>905</v>
      </c>
      <c r="AZ75" s="83">
        <v>308120659840</v>
      </c>
      <c r="BA75" s="75" t="s">
        <v>187</v>
      </c>
      <c r="BB75" s="74">
        <v>46027</v>
      </c>
      <c r="BC75" s="75"/>
      <c r="BD75" s="75" t="s">
        <v>599</v>
      </c>
      <c r="BE75" s="74">
        <v>46031</v>
      </c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>
        <v>1</v>
      </c>
      <c r="BU75" s="84" t="s">
        <v>600</v>
      </c>
      <c r="BV75" s="74">
        <v>46030</v>
      </c>
      <c r="BW75" s="85"/>
      <c r="BX75" s="85"/>
      <c r="BY75" s="86" t="s">
        <v>147</v>
      </c>
      <c r="BZ75" s="87">
        <f t="shared" si="25"/>
        <v>2</v>
      </c>
      <c r="CB75" s="88">
        <f t="shared" si="22"/>
        <v>2</v>
      </c>
      <c r="CC75" s="89"/>
      <c r="CE75" s="87">
        <f t="shared" si="20"/>
        <v>1</v>
      </c>
      <c r="CF75" s="90">
        <v>13140228</v>
      </c>
      <c r="CG75" s="90"/>
      <c r="CH75" s="90">
        <v>13140228</v>
      </c>
      <c r="CI75" s="22">
        <v>26228</v>
      </c>
      <c r="CJ75" s="87">
        <f t="shared" si="23"/>
        <v>1</v>
      </c>
      <c r="CK75" s="87">
        <f t="shared" si="24"/>
        <v>2</v>
      </c>
      <c r="CL75" s="22" t="s">
        <v>121</v>
      </c>
      <c r="CM75" s="22" t="s">
        <v>601</v>
      </c>
    </row>
    <row r="76" spans="1:91" ht="14.45" customHeight="1" x14ac:dyDescent="0.25">
      <c r="A76" s="69">
        <f t="shared" si="21"/>
        <v>74</v>
      </c>
      <c r="B76" s="70" t="s">
        <v>102</v>
      </c>
      <c r="C76" s="97" t="s">
        <v>590</v>
      </c>
      <c r="D76" s="106">
        <v>145279672</v>
      </c>
      <c r="E76" s="73">
        <v>5320007281</v>
      </c>
      <c r="F76" s="74">
        <v>46027</v>
      </c>
      <c r="G76" s="75" t="s">
        <v>602</v>
      </c>
      <c r="H76" s="75" t="s">
        <v>517</v>
      </c>
      <c r="I76" s="75" t="s">
        <v>105</v>
      </c>
      <c r="J76" s="75" t="s">
        <v>518</v>
      </c>
      <c r="K76" s="75" t="s">
        <v>242</v>
      </c>
      <c r="L76" s="74">
        <v>46055</v>
      </c>
      <c r="M76" s="73">
        <v>0</v>
      </c>
      <c r="N76" s="75" t="s">
        <v>592</v>
      </c>
      <c r="O76" s="75" t="s">
        <v>593</v>
      </c>
      <c r="P76" s="75">
        <v>2830047199</v>
      </c>
      <c r="Q76" s="74">
        <v>46027</v>
      </c>
      <c r="R76" s="75">
        <v>1209373885</v>
      </c>
      <c r="S76" s="75">
        <v>224029502</v>
      </c>
      <c r="T76" s="74">
        <v>46027</v>
      </c>
      <c r="U76" s="76">
        <v>5287.009</v>
      </c>
      <c r="V76" s="76">
        <v>5098.058</v>
      </c>
      <c r="W76" s="75">
        <v>7</v>
      </c>
      <c r="X76" s="75">
        <v>0</v>
      </c>
      <c r="Y76" s="98" t="s">
        <v>594</v>
      </c>
      <c r="Z76" s="82" t="s">
        <v>258</v>
      </c>
      <c r="AA76" s="75" t="s">
        <v>595</v>
      </c>
      <c r="AB76" s="75" t="s">
        <v>596</v>
      </c>
      <c r="AC76" s="98" t="s">
        <v>590</v>
      </c>
      <c r="AD76" s="75" t="s">
        <v>113</v>
      </c>
      <c r="AE76" s="74">
        <v>46031</v>
      </c>
      <c r="AF76" s="122">
        <v>46174.416666666664</v>
      </c>
      <c r="AG76" s="122">
        <v>46143.791666666664</v>
      </c>
      <c r="AH76" s="122">
        <v>46143.791666666664</v>
      </c>
      <c r="AI76" s="74">
        <v>46029</v>
      </c>
      <c r="AJ76" s="75"/>
      <c r="AK76" s="74">
        <v>46028</v>
      </c>
      <c r="AL76" s="74">
        <v>46036</v>
      </c>
      <c r="AM76" s="74">
        <v>46034</v>
      </c>
      <c r="AN76" s="74">
        <v>46036</v>
      </c>
      <c r="AO76" s="95" t="s">
        <v>121</v>
      </c>
      <c r="AP76" s="95" t="s">
        <v>121</v>
      </c>
      <c r="AQ76" s="95" t="s">
        <v>121</v>
      </c>
      <c r="AR76" s="95" t="s">
        <v>121</v>
      </c>
      <c r="AS76" s="95" t="s">
        <v>121</v>
      </c>
      <c r="AT76" s="95" t="s">
        <v>121</v>
      </c>
      <c r="AU76" s="82" t="s">
        <v>145</v>
      </c>
      <c r="AV76" s="74">
        <v>46027</v>
      </c>
      <c r="AW76" s="75">
        <v>0</v>
      </c>
      <c r="AX76" s="75">
        <v>0</v>
      </c>
      <c r="AY76" s="75">
        <v>905</v>
      </c>
      <c r="AZ76" s="83">
        <v>0</v>
      </c>
      <c r="BA76" s="75">
        <v>0</v>
      </c>
      <c r="BB76" s="75" t="s">
        <v>132</v>
      </c>
      <c r="BC76" s="75"/>
      <c r="BD76" s="75" t="s">
        <v>599</v>
      </c>
      <c r="BE76" s="74">
        <v>46031</v>
      </c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>
        <v>0</v>
      </c>
      <c r="BU76" s="84" t="s">
        <v>600</v>
      </c>
      <c r="BV76" s="74">
        <v>46030</v>
      </c>
      <c r="BW76" s="85"/>
      <c r="BX76" s="85"/>
      <c r="BY76" s="86" t="s">
        <v>147</v>
      </c>
      <c r="BZ76" s="87">
        <f t="shared" si="25"/>
        <v>2</v>
      </c>
      <c r="CB76" s="88">
        <f t="shared" si="22"/>
        <v>2</v>
      </c>
      <c r="CC76" s="89"/>
      <c r="CE76" s="87">
        <f t="shared" si="20"/>
        <v>1</v>
      </c>
      <c r="CF76" s="90"/>
      <c r="CG76" s="90"/>
      <c r="CH76" s="90"/>
      <c r="CJ76" s="87">
        <f t="shared" si="23"/>
        <v>1</v>
      </c>
      <c r="CK76" s="87">
        <f t="shared" si="24"/>
        <v>2</v>
      </c>
      <c r="CL76" s="22" t="s">
        <v>121</v>
      </c>
      <c r="CM76" s="22" t="s">
        <v>601</v>
      </c>
    </row>
    <row r="77" spans="1:91" ht="14.45" customHeight="1" x14ac:dyDescent="0.25">
      <c r="A77" s="69">
        <f t="shared" si="21"/>
        <v>75</v>
      </c>
      <c r="B77" s="70" t="s">
        <v>102</v>
      </c>
      <c r="C77" s="97" t="s">
        <v>590</v>
      </c>
      <c r="D77" s="106">
        <v>145279678</v>
      </c>
      <c r="E77" s="73">
        <v>5320007281</v>
      </c>
      <c r="F77" s="74">
        <v>46027</v>
      </c>
      <c r="G77" s="75" t="s">
        <v>602</v>
      </c>
      <c r="H77" s="75" t="s">
        <v>517</v>
      </c>
      <c r="I77" s="75" t="s">
        <v>105</v>
      </c>
      <c r="J77" s="75" t="s">
        <v>518</v>
      </c>
      <c r="K77" s="75" t="s">
        <v>242</v>
      </c>
      <c r="L77" s="74">
        <v>46055</v>
      </c>
      <c r="M77" s="73">
        <v>0</v>
      </c>
      <c r="N77" s="75" t="s">
        <v>592</v>
      </c>
      <c r="O77" s="75" t="s">
        <v>593</v>
      </c>
      <c r="P77" s="75">
        <v>2830047201</v>
      </c>
      <c r="Q77" s="74">
        <v>46027</v>
      </c>
      <c r="R77" s="75">
        <v>1209373887</v>
      </c>
      <c r="S77" s="75">
        <v>224029503</v>
      </c>
      <c r="T77" s="74">
        <v>46027</v>
      </c>
      <c r="U77" s="76">
        <v>5306.7449999999999</v>
      </c>
      <c r="V77" s="76">
        <v>5117.0889999999999</v>
      </c>
      <c r="W77" s="75">
        <v>7</v>
      </c>
      <c r="X77" s="75">
        <v>0</v>
      </c>
      <c r="Y77" s="98" t="s">
        <v>594</v>
      </c>
      <c r="Z77" s="82" t="s">
        <v>258</v>
      </c>
      <c r="AA77" s="75" t="s">
        <v>595</v>
      </c>
      <c r="AB77" s="75" t="s">
        <v>596</v>
      </c>
      <c r="AC77" s="98" t="s">
        <v>590</v>
      </c>
      <c r="AD77" s="75" t="s">
        <v>113</v>
      </c>
      <c r="AE77" s="74">
        <v>46031</v>
      </c>
      <c r="AF77" s="122">
        <v>46174.416666666664</v>
      </c>
      <c r="AG77" s="122">
        <v>46143.791666666664</v>
      </c>
      <c r="AH77" s="122">
        <v>46143.791666666664</v>
      </c>
      <c r="AI77" s="74">
        <v>46029</v>
      </c>
      <c r="AJ77" s="75"/>
      <c r="AK77" s="74">
        <v>46028</v>
      </c>
      <c r="AL77" s="74">
        <v>46036</v>
      </c>
      <c r="AM77" s="74">
        <v>46034</v>
      </c>
      <c r="AN77" s="74">
        <v>46036</v>
      </c>
      <c r="AO77" s="95" t="s">
        <v>121</v>
      </c>
      <c r="AP77" s="95" t="s">
        <v>121</v>
      </c>
      <c r="AQ77" s="95" t="s">
        <v>121</v>
      </c>
      <c r="AR77" s="95" t="s">
        <v>121</v>
      </c>
      <c r="AS77" s="95" t="s">
        <v>121</v>
      </c>
      <c r="AT77" s="95" t="s">
        <v>121</v>
      </c>
      <c r="AU77" s="82" t="s">
        <v>145</v>
      </c>
      <c r="AV77" s="74">
        <v>46027</v>
      </c>
      <c r="AW77" s="75">
        <v>0</v>
      </c>
      <c r="AX77" s="75">
        <v>0</v>
      </c>
      <c r="AY77" s="75">
        <v>905</v>
      </c>
      <c r="AZ77" s="83">
        <v>0</v>
      </c>
      <c r="BA77" s="75">
        <v>0</v>
      </c>
      <c r="BB77" s="75" t="s">
        <v>132</v>
      </c>
      <c r="BC77" s="75"/>
      <c r="BD77" s="75" t="s">
        <v>599</v>
      </c>
      <c r="BE77" s="74">
        <v>46031</v>
      </c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>
        <v>0</v>
      </c>
      <c r="BU77" s="84" t="s">
        <v>600</v>
      </c>
      <c r="BV77" s="74">
        <v>46030</v>
      </c>
      <c r="BW77" s="85"/>
      <c r="BX77" s="85"/>
      <c r="BY77" s="86" t="s">
        <v>147</v>
      </c>
      <c r="BZ77" s="87">
        <f t="shared" si="25"/>
        <v>2</v>
      </c>
      <c r="CB77" s="88">
        <f t="shared" si="22"/>
        <v>2</v>
      </c>
      <c r="CC77" s="89"/>
      <c r="CE77" s="87">
        <f t="shared" si="20"/>
        <v>1</v>
      </c>
      <c r="CF77" s="90"/>
      <c r="CG77" s="90"/>
      <c r="CH77" s="90"/>
      <c r="CJ77" s="87">
        <f t="shared" si="23"/>
        <v>1</v>
      </c>
      <c r="CK77" s="87">
        <f t="shared" si="24"/>
        <v>2</v>
      </c>
      <c r="CL77" s="22" t="s">
        <v>121</v>
      </c>
      <c r="CM77" s="22" t="s">
        <v>601</v>
      </c>
    </row>
    <row r="78" spans="1:91" ht="14.45" customHeight="1" x14ac:dyDescent="0.25">
      <c r="A78" s="69">
        <f t="shared" si="21"/>
        <v>76</v>
      </c>
      <c r="B78" s="70" t="s">
        <v>102</v>
      </c>
      <c r="C78" s="107" t="s">
        <v>603</v>
      </c>
      <c r="D78" s="106">
        <v>145297598</v>
      </c>
      <c r="E78" s="73">
        <v>5320007334</v>
      </c>
      <c r="F78" s="74">
        <v>46027</v>
      </c>
      <c r="G78" s="75" t="s">
        <v>591</v>
      </c>
      <c r="H78" s="75" t="s">
        <v>517</v>
      </c>
      <c r="I78" s="75" t="s">
        <v>105</v>
      </c>
      <c r="J78" s="75" t="s">
        <v>518</v>
      </c>
      <c r="K78" s="75" t="s">
        <v>242</v>
      </c>
      <c r="L78" s="74">
        <v>46056</v>
      </c>
      <c r="M78" s="73">
        <v>40</v>
      </c>
      <c r="N78" s="75" t="s">
        <v>604</v>
      </c>
      <c r="O78" s="75" t="s">
        <v>605</v>
      </c>
      <c r="P78" s="75">
        <v>2830047213</v>
      </c>
      <c r="Q78" s="74">
        <v>46027</v>
      </c>
      <c r="R78" s="75">
        <v>1209373900</v>
      </c>
      <c r="S78" s="75">
        <v>224029505</v>
      </c>
      <c r="T78" s="74">
        <v>46027</v>
      </c>
      <c r="U78" s="76">
        <v>10370.848</v>
      </c>
      <c r="V78" s="76">
        <v>10000.214</v>
      </c>
      <c r="W78" s="75">
        <v>14</v>
      </c>
      <c r="X78" s="75">
        <v>0</v>
      </c>
      <c r="Y78" s="98" t="s">
        <v>606</v>
      </c>
      <c r="Z78" s="82" t="s">
        <v>258</v>
      </c>
      <c r="AA78" s="75" t="s">
        <v>595</v>
      </c>
      <c r="AB78" s="75" t="s">
        <v>596</v>
      </c>
      <c r="AC78" s="109" t="s">
        <v>603</v>
      </c>
      <c r="AD78" s="75" t="s">
        <v>113</v>
      </c>
      <c r="AE78" s="74">
        <v>46031</v>
      </c>
      <c r="AF78" s="122">
        <v>46174.416666666664</v>
      </c>
      <c r="AG78" s="122">
        <v>46143.791666666664</v>
      </c>
      <c r="AH78" s="122">
        <v>46143.791666666664</v>
      </c>
      <c r="AI78" s="74">
        <v>46029</v>
      </c>
      <c r="AJ78" s="75"/>
      <c r="AK78" s="74">
        <v>46028</v>
      </c>
      <c r="AL78" s="74">
        <v>46036</v>
      </c>
      <c r="AM78" s="75"/>
      <c r="AN78" s="74">
        <v>46036</v>
      </c>
      <c r="AO78" s="95" t="s">
        <v>121</v>
      </c>
      <c r="AP78" s="95" t="s">
        <v>121</v>
      </c>
      <c r="AQ78" s="95" t="s">
        <v>121</v>
      </c>
      <c r="AR78" s="95" t="s">
        <v>121</v>
      </c>
      <c r="AS78" s="95" t="s">
        <v>121</v>
      </c>
      <c r="AT78" s="95" t="s">
        <v>121</v>
      </c>
      <c r="AU78" s="82" t="s">
        <v>145</v>
      </c>
      <c r="AV78" s="74">
        <v>46027</v>
      </c>
      <c r="AW78" s="75" t="s">
        <v>607</v>
      </c>
      <c r="AX78" s="75" t="s">
        <v>608</v>
      </c>
      <c r="AY78" s="75">
        <v>905</v>
      </c>
      <c r="AZ78" s="83">
        <v>308121776600</v>
      </c>
      <c r="BA78" s="75" t="s">
        <v>187</v>
      </c>
      <c r="BB78" s="74">
        <v>46027</v>
      </c>
      <c r="BC78" s="75"/>
      <c r="BD78" s="75" t="s">
        <v>609</v>
      </c>
      <c r="BE78" s="74">
        <v>46035</v>
      </c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>
        <v>1</v>
      </c>
      <c r="BU78" s="84" t="s">
        <v>610</v>
      </c>
      <c r="BV78" s="74">
        <v>46029</v>
      </c>
      <c r="BW78" s="85"/>
      <c r="BX78" s="85"/>
      <c r="BY78" s="86" t="s">
        <v>157</v>
      </c>
      <c r="BZ78" s="87">
        <f t="shared" si="25"/>
        <v>2</v>
      </c>
      <c r="CB78" s="88">
        <f t="shared" si="22"/>
        <v>2</v>
      </c>
      <c r="CC78" s="89"/>
      <c r="CE78" s="87">
        <f t="shared" si="20"/>
        <v>1</v>
      </c>
      <c r="CF78" s="90">
        <v>13140228</v>
      </c>
      <c r="CG78" s="90"/>
      <c r="CH78" s="90">
        <v>13140228</v>
      </c>
      <c r="CI78" s="91">
        <v>26228</v>
      </c>
      <c r="CJ78" s="87">
        <f t="shared" si="23"/>
        <v>1</v>
      </c>
      <c r="CK78" s="87">
        <f t="shared" si="24"/>
        <v>2</v>
      </c>
      <c r="CL78" s="22" t="s">
        <v>121</v>
      </c>
      <c r="CM78" s="22" t="s">
        <v>611</v>
      </c>
    </row>
    <row r="79" spans="1:91" ht="14.45" customHeight="1" x14ac:dyDescent="0.25">
      <c r="A79" s="69">
        <f t="shared" si="21"/>
        <v>77</v>
      </c>
      <c r="B79" s="70" t="s">
        <v>102</v>
      </c>
      <c r="C79" s="107" t="s">
        <v>603</v>
      </c>
      <c r="D79" s="92">
        <v>145297494</v>
      </c>
      <c r="E79" s="73">
        <v>5320007334</v>
      </c>
      <c r="F79" s="74">
        <v>46027</v>
      </c>
      <c r="G79" s="75" t="s">
        <v>591</v>
      </c>
      <c r="H79" s="75" t="s">
        <v>517</v>
      </c>
      <c r="I79" s="75" t="s">
        <v>105</v>
      </c>
      <c r="J79" s="75" t="s">
        <v>518</v>
      </c>
      <c r="K79" s="75" t="s">
        <v>242</v>
      </c>
      <c r="L79" s="74">
        <v>46056</v>
      </c>
      <c r="M79" s="73">
        <v>0</v>
      </c>
      <c r="N79" s="75" t="s">
        <v>604</v>
      </c>
      <c r="O79" s="75" t="s">
        <v>605</v>
      </c>
      <c r="P79" s="75">
        <v>2830047211</v>
      </c>
      <c r="Q79" s="74">
        <v>46027</v>
      </c>
      <c r="R79" s="75">
        <v>1209373898</v>
      </c>
      <c r="S79" s="75">
        <v>224029504</v>
      </c>
      <c r="T79" s="74">
        <v>46027</v>
      </c>
      <c r="U79" s="76">
        <v>1528.2570000000001</v>
      </c>
      <c r="V79" s="76">
        <v>1473.6389999999999</v>
      </c>
      <c r="W79" s="75">
        <v>2</v>
      </c>
      <c r="X79" s="75">
        <v>0</v>
      </c>
      <c r="Y79" s="98" t="s">
        <v>606</v>
      </c>
      <c r="Z79" s="82" t="s">
        <v>258</v>
      </c>
      <c r="AA79" s="75" t="s">
        <v>595</v>
      </c>
      <c r="AB79" s="75" t="s">
        <v>596</v>
      </c>
      <c r="AC79" s="109" t="s">
        <v>603</v>
      </c>
      <c r="AD79" s="75" t="s">
        <v>113</v>
      </c>
      <c r="AE79" s="74">
        <v>46031</v>
      </c>
      <c r="AF79" s="122">
        <v>46174.416666666664</v>
      </c>
      <c r="AG79" s="122">
        <v>46143.791666666664</v>
      </c>
      <c r="AH79" s="122">
        <v>46143.791666666664</v>
      </c>
      <c r="AI79" s="74">
        <v>46029</v>
      </c>
      <c r="AJ79" s="75"/>
      <c r="AK79" s="74">
        <v>46028</v>
      </c>
      <c r="AL79" s="74">
        <v>46036</v>
      </c>
      <c r="AM79" s="75"/>
      <c r="AN79" s="74">
        <v>46036</v>
      </c>
      <c r="AO79" s="95" t="s">
        <v>121</v>
      </c>
      <c r="AP79" s="95" t="s">
        <v>121</v>
      </c>
      <c r="AQ79" s="95" t="s">
        <v>121</v>
      </c>
      <c r="AR79" s="95" t="s">
        <v>121</v>
      </c>
      <c r="AS79" s="95" t="s">
        <v>121</v>
      </c>
      <c r="AT79" s="95" t="s">
        <v>121</v>
      </c>
      <c r="AU79" s="82" t="s">
        <v>145</v>
      </c>
      <c r="AV79" s="74">
        <v>46027</v>
      </c>
      <c r="AW79" s="75">
        <v>0</v>
      </c>
      <c r="AX79" s="75">
        <v>0</v>
      </c>
      <c r="AY79" s="75">
        <v>905</v>
      </c>
      <c r="AZ79" s="83">
        <v>0</v>
      </c>
      <c r="BA79" s="75">
        <v>0</v>
      </c>
      <c r="BB79" s="75" t="s">
        <v>132</v>
      </c>
      <c r="BC79" s="75"/>
      <c r="BD79" s="75" t="s">
        <v>609</v>
      </c>
      <c r="BE79" s="74">
        <v>46035</v>
      </c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>
        <v>0</v>
      </c>
      <c r="BU79" s="84" t="s">
        <v>610</v>
      </c>
      <c r="BV79" s="74">
        <v>46029</v>
      </c>
      <c r="BW79" s="85"/>
      <c r="BX79" s="85"/>
      <c r="BY79" s="86" t="s">
        <v>147</v>
      </c>
      <c r="BZ79" s="87">
        <f t="shared" si="25"/>
        <v>2</v>
      </c>
      <c r="CB79" s="88">
        <f t="shared" si="22"/>
        <v>2</v>
      </c>
      <c r="CC79" s="89"/>
      <c r="CE79" s="87">
        <f t="shared" si="20"/>
        <v>1</v>
      </c>
      <c r="CF79" s="90"/>
      <c r="CG79" s="90"/>
      <c r="CH79" s="90"/>
      <c r="CJ79" s="87">
        <f t="shared" si="23"/>
        <v>1</v>
      </c>
      <c r="CK79" s="87">
        <f t="shared" si="24"/>
        <v>2</v>
      </c>
      <c r="CL79" s="22" t="s">
        <v>121</v>
      </c>
      <c r="CM79" s="22" t="s">
        <v>611</v>
      </c>
    </row>
    <row r="80" spans="1:91" ht="14.45" customHeight="1" x14ac:dyDescent="0.25">
      <c r="A80" s="69">
        <f t="shared" si="21"/>
        <v>78</v>
      </c>
      <c r="B80" s="70" t="s">
        <v>102</v>
      </c>
      <c r="C80" s="107" t="s">
        <v>603</v>
      </c>
      <c r="D80" s="92">
        <v>145288675</v>
      </c>
      <c r="E80" s="73"/>
      <c r="F80" s="74">
        <v>46027</v>
      </c>
      <c r="G80" s="75" t="s">
        <v>612</v>
      </c>
      <c r="H80" s="75" t="s">
        <v>517</v>
      </c>
      <c r="I80" s="75" t="s">
        <v>105</v>
      </c>
      <c r="J80" s="75" t="s">
        <v>518</v>
      </c>
      <c r="K80" s="75" t="s">
        <v>242</v>
      </c>
      <c r="L80" s="74">
        <v>46055</v>
      </c>
      <c r="M80" s="73">
        <v>40</v>
      </c>
      <c r="N80" s="75" t="s">
        <v>613</v>
      </c>
      <c r="O80" s="75" t="s">
        <v>614</v>
      </c>
      <c r="P80" s="75">
        <v>2830047243</v>
      </c>
      <c r="Q80" s="74">
        <v>46027</v>
      </c>
      <c r="R80" s="75">
        <v>1209373999</v>
      </c>
      <c r="S80" s="75">
        <v>224029499</v>
      </c>
      <c r="T80" s="74">
        <v>46027</v>
      </c>
      <c r="U80" s="76">
        <v>16080.281000000001</v>
      </c>
      <c r="V80" s="76">
        <v>15654.088</v>
      </c>
      <c r="W80" s="75">
        <v>18</v>
      </c>
      <c r="X80" s="75">
        <v>0</v>
      </c>
      <c r="Y80" s="98" t="s">
        <v>615</v>
      </c>
      <c r="Z80" s="82" t="s">
        <v>258</v>
      </c>
      <c r="AA80" s="75" t="s">
        <v>595</v>
      </c>
      <c r="AB80" s="75" t="s">
        <v>596</v>
      </c>
      <c r="AC80" s="109" t="s">
        <v>603</v>
      </c>
      <c r="AD80" s="75" t="s">
        <v>113</v>
      </c>
      <c r="AE80" s="74">
        <v>46031</v>
      </c>
      <c r="AF80" s="122">
        <v>46174.416666666664</v>
      </c>
      <c r="AG80" s="122">
        <v>46143.791666666664</v>
      </c>
      <c r="AH80" s="122">
        <v>46143.791666666664</v>
      </c>
      <c r="AI80" s="74">
        <v>46029</v>
      </c>
      <c r="AJ80" s="75"/>
      <c r="AK80" s="74">
        <v>46028</v>
      </c>
      <c r="AL80" s="74">
        <v>46036</v>
      </c>
      <c r="AM80" s="75"/>
      <c r="AN80" s="74">
        <v>46036</v>
      </c>
      <c r="AO80" s="81">
        <f>IF(AH80&lt;AG80,IF(AH80=0,"",AH80-1),IF(AG80=0,"",AG80-1))</f>
        <v>46142.791666666664</v>
      </c>
      <c r="AP80" s="81">
        <f>IF(AH80&lt;AG80,IF(AH80=0,"",AH80),IF(AG80=0,"",AG80))</f>
        <v>46143.791666666664</v>
      </c>
      <c r="AQ80" s="81">
        <f>IF(AH80&lt;AG80,IF(AH80=0,"",AH80),IF(AG80=0,"",AG80))</f>
        <v>46143.791666666664</v>
      </c>
      <c r="AR80" s="81">
        <f>IF(AI80=0,"",IF(AI80&lt;AJ80,AJ80+1,AI80+1))</f>
        <v>46030</v>
      </c>
      <c r="AS80" s="81">
        <f>IF(AI80=0,"",IF(AE80=0,IF(AJ80=0,AI80+2,AJ80+2),AE80+2))</f>
        <v>46033</v>
      </c>
      <c r="AT80" s="81">
        <f>IF(AI80=0,"",IF(AI80&lt;AJ80,AJ80+1,AI80+1))</f>
        <v>46030</v>
      </c>
      <c r="AU80" s="82" t="s">
        <v>145</v>
      </c>
      <c r="AV80" s="74">
        <v>46027</v>
      </c>
      <c r="AW80" s="75" t="s">
        <v>616</v>
      </c>
      <c r="AX80" s="75" t="s">
        <v>617</v>
      </c>
      <c r="AY80" s="75">
        <v>905</v>
      </c>
      <c r="AZ80" s="83">
        <v>308122411350</v>
      </c>
      <c r="BA80" s="75" t="s">
        <v>187</v>
      </c>
      <c r="BB80" s="74">
        <v>46027</v>
      </c>
      <c r="BC80" s="75"/>
      <c r="BD80" s="75" t="s">
        <v>618</v>
      </c>
      <c r="BE80" s="74">
        <v>46035</v>
      </c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>
        <v>0</v>
      </c>
      <c r="BU80" s="84" t="s">
        <v>610</v>
      </c>
      <c r="BV80" s="74">
        <v>46029</v>
      </c>
      <c r="BW80" s="85"/>
      <c r="BX80" s="85"/>
      <c r="BY80" s="86" t="s">
        <v>157</v>
      </c>
      <c r="BZ80" s="87">
        <f t="shared" si="25"/>
        <v>2</v>
      </c>
      <c r="CB80" s="88">
        <f t="shared" si="22"/>
        <v>2</v>
      </c>
      <c r="CC80" s="89"/>
      <c r="CE80" s="87">
        <f t="shared" si="20"/>
        <v>1</v>
      </c>
      <c r="CF80" s="90">
        <v>13140228</v>
      </c>
      <c r="CG80" s="90"/>
      <c r="CH80" s="90">
        <v>13140228</v>
      </c>
      <c r="CI80" s="91">
        <v>26228</v>
      </c>
      <c r="CJ80" s="87">
        <f t="shared" si="23"/>
        <v>1</v>
      </c>
      <c r="CK80" s="87">
        <f t="shared" si="24"/>
        <v>2</v>
      </c>
      <c r="CL80" s="22" t="s">
        <v>121</v>
      </c>
      <c r="CM80" s="22" t="s">
        <v>611</v>
      </c>
    </row>
    <row r="81" spans="1:91" ht="14.45" customHeight="1" x14ac:dyDescent="0.25">
      <c r="A81" s="69">
        <f t="shared" si="21"/>
        <v>79</v>
      </c>
      <c r="B81" s="70" t="s">
        <v>102</v>
      </c>
      <c r="C81" s="107" t="s">
        <v>603</v>
      </c>
      <c r="D81" s="92">
        <v>145297596</v>
      </c>
      <c r="E81" s="73" t="s">
        <v>619</v>
      </c>
      <c r="F81" s="74">
        <v>46027</v>
      </c>
      <c r="G81" s="75" t="s">
        <v>602</v>
      </c>
      <c r="H81" s="75" t="s">
        <v>517</v>
      </c>
      <c r="I81" s="75" t="s">
        <v>105</v>
      </c>
      <c r="J81" s="75" t="s">
        <v>518</v>
      </c>
      <c r="K81" s="75" t="s">
        <v>242</v>
      </c>
      <c r="L81" s="74">
        <v>46058</v>
      </c>
      <c r="M81" s="73">
        <v>40</v>
      </c>
      <c r="N81" s="75" t="s">
        <v>620</v>
      </c>
      <c r="O81" s="75" t="s">
        <v>621</v>
      </c>
      <c r="P81" s="75">
        <v>2830047218</v>
      </c>
      <c r="Q81" s="74">
        <v>46027</v>
      </c>
      <c r="R81" s="75">
        <v>1209373917</v>
      </c>
      <c r="S81" s="75">
        <v>224029500</v>
      </c>
      <c r="T81" s="74">
        <v>46027</v>
      </c>
      <c r="U81" s="76">
        <v>13217.453</v>
      </c>
      <c r="V81" s="76">
        <v>12745.081</v>
      </c>
      <c r="W81" s="75">
        <v>18</v>
      </c>
      <c r="X81" s="75">
        <v>0</v>
      </c>
      <c r="Y81" s="98" t="s">
        <v>622</v>
      </c>
      <c r="Z81" s="82" t="s">
        <v>258</v>
      </c>
      <c r="AA81" s="75" t="s">
        <v>595</v>
      </c>
      <c r="AB81" s="75" t="s">
        <v>596</v>
      </c>
      <c r="AC81" s="109" t="s">
        <v>603</v>
      </c>
      <c r="AD81" s="75" t="s">
        <v>113</v>
      </c>
      <c r="AE81" s="74">
        <v>46031</v>
      </c>
      <c r="AF81" s="122">
        <v>46174.416666666664</v>
      </c>
      <c r="AG81" s="122">
        <v>46143.791666666664</v>
      </c>
      <c r="AH81" s="122">
        <v>46143.791666666664</v>
      </c>
      <c r="AI81" s="74">
        <v>46029</v>
      </c>
      <c r="AJ81" s="75"/>
      <c r="AK81" s="74">
        <v>46028</v>
      </c>
      <c r="AL81" s="74">
        <v>46036</v>
      </c>
      <c r="AM81" s="75"/>
      <c r="AN81" s="74">
        <v>46036</v>
      </c>
      <c r="AO81" s="81">
        <f>IF(AH81&lt;AG81,IF(AH81=0,"",AH81-1),IF(AG81=0,"",AG81-1))</f>
        <v>46142.791666666664</v>
      </c>
      <c r="AP81" s="81">
        <f>IF(AH81&lt;AG81,IF(AH81=0,"",AH81),IF(AG81=0,"",AG81))</f>
        <v>46143.791666666664</v>
      </c>
      <c r="AQ81" s="81">
        <f>IF(AH81&lt;AG81,IF(AH81=0,"",AH81),IF(AG81=0,"",AG81))</f>
        <v>46143.791666666664</v>
      </c>
      <c r="AR81" s="81">
        <f>IF(AI81=0,"",IF(AI81&lt;AJ81,AJ81+1,AI81+1))</f>
        <v>46030</v>
      </c>
      <c r="AS81" s="81">
        <f>IF(AI81=0,"",IF(AE81=0,IF(AJ81=0,AI81+2,AJ81+2),AE81+2))</f>
        <v>46033</v>
      </c>
      <c r="AT81" s="81">
        <f>IF(AI81=0,"",IF(AI81&lt;AJ81,AJ81+1,AI81+1))</f>
        <v>46030</v>
      </c>
      <c r="AU81" s="82" t="s">
        <v>145</v>
      </c>
      <c r="AV81" s="74">
        <v>46027</v>
      </c>
      <c r="AW81" s="75" t="s">
        <v>623</v>
      </c>
      <c r="AX81" s="75" t="s">
        <v>624</v>
      </c>
      <c r="AY81" s="75">
        <v>905</v>
      </c>
      <c r="AZ81" s="83">
        <v>308122070560</v>
      </c>
      <c r="BA81" s="75" t="s">
        <v>187</v>
      </c>
      <c r="BB81" s="74">
        <v>46027</v>
      </c>
      <c r="BC81" s="75"/>
      <c r="BD81" s="75" t="s">
        <v>625</v>
      </c>
      <c r="BE81" s="74">
        <v>46035</v>
      </c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>
        <v>0</v>
      </c>
      <c r="BU81" s="84" t="s">
        <v>610</v>
      </c>
      <c r="BV81" s="74">
        <v>46029</v>
      </c>
      <c r="BW81" s="85"/>
      <c r="BX81" s="85"/>
      <c r="BY81" s="86" t="s">
        <v>157</v>
      </c>
      <c r="BZ81" s="87">
        <f t="shared" si="25"/>
        <v>2</v>
      </c>
      <c r="CB81" s="88">
        <f t="shared" si="22"/>
        <v>2</v>
      </c>
      <c r="CC81" s="89"/>
      <c r="CE81" s="87">
        <f t="shared" si="20"/>
        <v>1</v>
      </c>
      <c r="CF81" s="90">
        <v>13140228</v>
      </c>
      <c r="CG81" s="90"/>
      <c r="CH81" s="90">
        <v>13140228</v>
      </c>
      <c r="CI81" s="91">
        <v>26228</v>
      </c>
      <c r="CJ81" s="87">
        <f t="shared" si="23"/>
        <v>1</v>
      </c>
      <c r="CK81" s="87">
        <f t="shared" si="24"/>
        <v>2</v>
      </c>
      <c r="CL81" s="22" t="s">
        <v>121</v>
      </c>
      <c r="CM81" s="22" t="s">
        <v>611</v>
      </c>
    </row>
    <row r="82" spans="1:91" ht="14.45" customHeight="1" x14ac:dyDescent="0.25">
      <c r="A82" s="69">
        <f t="shared" si="21"/>
        <v>80</v>
      </c>
      <c r="B82" s="70" t="s">
        <v>102</v>
      </c>
      <c r="C82" s="107" t="s">
        <v>626</v>
      </c>
      <c r="D82" s="106">
        <v>145298712</v>
      </c>
      <c r="E82" s="73">
        <v>5320007349</v>
      </c>
      <c r="F82" s="74">
        <v>46029</v>
      </c>
      <c r="G82" s="75" t="s">
        <v>627</v>
      </c>
      <c r="H82" s="75" t="s">
        <v>541</v>
      </c>
      <c r="I82" s="75" t="s">
        <v>105</v>
      </c>
      <c r="J82" s="75" t="s">
        <v>542</v>
      </c>
      <c r="K82" s="75" t="s">
        <v>242</v>
      </c>
      <c r="L82" s="74">
        <v>46050</v>
      </c>
      <c r="M82" s="73">
        <v>40</v>
      </c>
      <c r="N82" s="75" t="s">
        <v>628</v>
      </c>
      <c r="O82" s="75" t="s">
        <v>629</v>
      </c>
      <c r="P82" s="75">
        <v>2830047367</v>
      </c>
      <c r="Q82" s="74">
        <v>46030</v>
      </c>
      <c r="R82" s="75">
        <v>1209374947</v>
      </c>
      <c r="S82" s="75">
        <v>224042405</v>
      </c>
      <c r="T82" s="74">
        <v>46030</v>
      </c>
      <c r="U82" s="76">
        <v>12392.42</v>
      </c>
      <c r="V82" s="76">
        <v>11972.337</v>
      </c>
      <c r="W82" s="75">
        <v>11</v>
      </c>
      <c r="X82" s="75">
        <v>0</v>
      </c>
      <c r="Y82" s="98" t="s">
        <v>630</v>
      </c>
      <c r="Z82" s="82" t="s">
        <v>258</v>
      </c>
      <c r="AA82" s="75" t="s">
        <v>631</v>
      </c>
      <c r="AB82" s="75" t="s">
        <v>632</v>
      </c>
      <c r="AC82" s="109" t="s">
        <v>626</v>
      </c>
      <c r="AD82" s="75" t="s">
        <v>113</v>
      </c>
      <c r="AE82" s="74">
        <v>46037</v>
      </c>
      <c r="AF82" s="80">
        <v>46033.958333333336</v>
      </c>
      <c r="AG82" s="80">
        <v>46032.625</v>
      </c>
      <c r="AH82" s="80">
        <v>46032.625</v>
      </c>
      <c r="AI82" s="74">
        <v>46032</v>
      </c>
      <c r="AJ82" s="74">
        <v>46037</v>
      </c>
      <c r="AK82" s="74">
        <v>46037</v>
      </c>
      <c r="AL82" s="74">
        <v>46039</v>
      </c>
      <c r="AM82" s="74">
        <v>46043</v>
      </c>
      <c r="AN82" s="74">
        <v>46043</v>
      </c>
      <c r="AO82" s="95" t="s">
        <v>121</v>
      </c>
      <c r="AP82" s="95" t="s">
        <v>121</v>
      </c>
      <c r="AQ82" s="95" t="s">
        <v>121</v>
      </c>
      <c r="AR82" s="95" t="s">
        <v>121</v>
      </c>
      <c r="AS82" s="82" t="s">
        <v>10</v>
      </c>
      <c r="AT82" s="95" t="s">
        <v>121</v>
      </c>
      <c r="AU82" s="82" t="s">
        <v>114</v>
      </c>
      <c r="AV82" s="74">
        <v>46030</v>
      </c>
      <c r="AW82" s="75" t="s">
        <v>633</v>
      </c>
      <c r="AX82" s="75" t="s">
        <v>634</v>
      </c>
      <c r="AY82" s="75">
        <v>905</v>
      </c>
      <c r="AZ82" s="83">
        <v>308133870240</v>
      </c>
      <c r="BA82" s="75" t="s">
        <v>117</v>
      </c>
      <c r="BB82" s="74">
        <v>46030</v>
      </c>
      <c r="BC82" s="75"/>
      <c r="BD82" s="75" t="s">
        <v>188</v>
      </c>
      <c r="BE82" s="75" t="s">
        <v>188</v>
      </c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>
        <v>1</v>
      </c>
      <c r="BU82" s="84" t="s">
        <v>635</v>
      </c>
      <c r="BV82" s="74">
        <v>46038</v>
      </c>
      <c r="BW82" s="85"/>
      <c r="BX82" s="85"/>
      <c r="BY82" s="86" t="s">
        <v>157</v>
      </c>
      <c r="BZ82" s="87">
        <f t="shared" si="25"/>
        <v>2</v>
      </c>
      <c r="CB82" s="88">
        <f t="shared" si="22"/>
        <v>3</v>
      </c>
      <c r="CC82" s="89"/>
      <c r="CF82" s="90">
        <v>13933971</v>
      </c>
      <c r="CG82" s="90"/>
      <c r="CH82" s="90">
        <v>13933971</v>
      </c>
      <c r="CI82" s="91">
        <v>26241</v>
      </c>
      <c r="CJ82" s="87">
        <f t="shared" si="23"/>
        <v>1</v>
      </c>
      <c r="CK82" s="87">
        <f t="shared" si="24"/>
        <v>2</v>
      </c>
      <c r="CL82" s="22" t="s">
        <v>121</v>
      </c>
      <c r="CM82" s="22" t="s">
        <v>636</v>
      </c>
    </row>
    <row r="83" spans="1:91" ht="14.45" customHeight="1" x14ac:dyDescent="0.25">
      <c r="A83" s="69">
        <f t="shared" si="21"/>
        <v>81</v>
      </c>
      <c r="B83" s="70" t="s">
        <v>102</v>
      </c>
      <c r="C83" s="107" t="s">
        <v>626</v>
      </c>
      <c r="D83" s="106">
        <v>145278683</v>
      </c>
      <c r="E83" s="73">
        <v>5320007349</v>
      </c>
      <c r="F83" s="74">
        <v>46029</v>
      </c>
      <c r="G83" s="75" t="s">
        <v>637</v>
      </c>
      <c r="H83" s="75" t="s">
        <v>541</v>
      </c>
      <c r="I83" s="75" t="s">
        <v>105</v>
      </c>
      <c r="J83" s="75" t="s">
        <v>542</v>
      </c>
      <c r="K83" s="75" t="s">
        <v>242</v>
      </c>
      <c r="L83" s="74">
        <v>46051</v>
      </c>
      <c r="M83" s="73">
        <v>0</v>
      </c>
      <c r="N83" s="75" t="s">
        <v>628</v>
      </c>
      <c r="O83" s="75" t="s">
        <v>629</v>
      </c>
      <c r="P83" s="75">
        <v>2830047368</v>
      </c>
      <c r="Q83" s="74">
        <v>46030</v>
      </c>
      <c r="R83" s="75">
        <v>1209374951</v>
      </c>
      <c r="S83" s="75">
        <v>224042415</v>
      </c>
      <c r="T83" s="74">
        <v>46030</v>
      </c>
      <c r="U83" s="76">
        <v>3263.0070000000001</v>
      </c>
      <c r="V83" s="76">
        <v>3165.451</v>
      </c>
      <c r="W83" s="75">
        <v>5</v>
      </c>
      <c r="X83" s="75">
        <v>0</v>
      </c>
      <c r="Y83" s="98" t="s">
        <v>630</v>
      </c>
      <c r="Z83" s="82" t="s">
        <v>258</v>
      </c>
      <c r="AA83" s="75" t="s">
        <v>631</v>
      </c>
      <c r="AB83" s="75" t="s">
        <v>632</v>
      </c>
      <c r="AC83" s="109" t="s">
        <v>626</v>
      </c>
      <c r="AD83" s="75" t="s">
        <v>113</v>
      </c>
      <c r="AE83" s="74">
        <v>46037</v>
      </c>
      <c r="AF83" s="80">
        <v>46033.958333333336</v>
      </c>
      <c r="AG83" s="80">
        <v>46032.625</v>
      </c>
      <c r="AH83" s="80">
        <v>46032.625</v>
      </c>
      <c r="AI83" s="74">
        <v>46032</v>
      </c>
      <c r="AJ83" s="74">
        <v>46037</v>
      </c>
      <c r="AK83" s="74">
        <v>46037</v>
      </c>
      <c r="AL83" s="74">
        <v>46039</v>
      </c>
      <c r="AM83" s="74">
        <v>46043</v>
      </c>
      <c r="AN83" s="74">
        <v>46043</v>
      </c>
      <c r="AO83" s="95" t="s">
        <v>121</v>
      </c>
      <c r="AP83" s="95" t="s">
        <v>121</v>
      </c>
      <c r="AQ83" s="95" t="s">
        <v>121</v>
      </c>
      <c r="AR83" s="95" t="s">
        <v>121</v>
      </c>
      <c r="AS83" s="82" t="s">
        <v>10</v>
      </c>
      <c r="AT83" s="95" t="s">
        <v>121</v>
      </c>
      <c r="AU83" s="82" t="s">
        <v>114</v>
      </c>
      <c r="AV83" s="74">
        <v>46030</v>
      </c>
      <c r="AW83" s="75">
        <v>0</v>
      </c>
      <c r="AX83" s="75">
        <v>0</v>
      </c>
      <c r="AY83" s="75">
        <v>905</v>
      </c>
      <c r="AZ83" s="83">
        <v>0</v>
      </c>
      <c r="BA83" s="75">
        <v>0</v>
      </c>
      <c r="BB83" s="75" t="s">
        <v>132</v>
      </c>
      <c r="BC83" s="75"/>
      <c r="BD83" s="75" t="s">
        <v>188</v>
      </c>
      <c r="BE83" s="75" t="s">
        <v>188</v>
      </c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>
        <v>0</v>
      </c>
      <c r="BU83" s="84" t="s">
        <v>635</v>
      </c>
      <c r="BV83" s="74">
        <v>46038</v>
      </c>
      <c r="BW83" s="85"/>
      <c r="BX83" s="85"/>
      <c r="BY83" s="86" t="s">
        <v>157</v>
      </c>
      <c r="BZ83" s="87">
        <f t="shared" si="25"/>
        <v>2</v>
      </c>
      <c r="CB83" s="88">
        <f t="shared" si="22"/>
        <v>3</v>
      </c>
      <c r="CC83" s="89"/>
      <c r="CF83" s="90"/>
      <c r="CG83" s="90"/>
      <c r="CH83" s="90"/>
      <c r="CJ83" s="87">
        <f t="shared" si="23"/>
        <v>1</v>
      </c>
      <c r="CK83" s="87">
        <f t="shared" si="24"/>
        <v>2</v>
      </c>
      <c r="CL83" s="22" t="s">
        <v>121</v>
      </c>
      <c r="CM83" s="22" t="s">
        <v>636</v>
      </c>
    </row>
    <row r="84" spans="1:91" ht="14.45" customHeight="1" x14ac:dyDescent="0.25">
      <c r="A84" s="69">
        <f t="shared" si="21"/>
        <v>82</v>
      </c>
      <c r="B84" s="70" t="s">
        <v>102</v>
      </c>
      <c r="C84" s="97" t="s">
        <v>638</v>
      </c>
      <c r="D84" s="106">
        <v>144935586</v>
      </c>
      <c r="E84" s="73">
        <v>5320007082</v>
      </c>
      <c r="F84" s="74">
        <v>46035</v>
      </c>
      <c r="G84" s="75" t="s">
        <v>428</v>
      </c>
      <c r="H84" s="79" t="s">
        <v>429</v>
      </c>
      <c r="I84" s="75" t="s">
        <v>105</v>
      </c>
      <c r="J84" s="75" t="s">
        <v>430</v>
      </c>
      <c r="K84" s="75" t="s">
        <v>107</v>
      </c>
      <c r="L84" s="74">
        <v>46051</v>
      </c>
      <c r="M84" s="73">
        <v>20</v>
      </c>
      <c r="N84" s="75" t="s">
        <v>639</v>
      </c>
      <c r="O84" s="75" t="s">
        <v>640</v>
      </c>
      <c r="P84" s="75">
        <v>2830047476</v>
      </c>
      <c r="Q84" s="74">
        <v>46034</v>
      </c>
      <c r="R84" s="75">
        <v>1209375718</v>
      </c>
      <c r="S84" s="75">
        <v>224057272</v>
      </c>
      <c r="T84" s="74">
        <v>46034</v>
      </c>
      <c r="U84" s="76">
        <v>9829.08</v>
      </c>
      <c r="V84" s="76">
        <v>9480.3819999999996</v>
      </c>
      <c r="W84" s="73">
        <v>12</v>
      </c>
      <c r="X84" s="73">
        <v>0</v>
      </c>
      <c r="Y84" s="98" t="s">
        <v>638</v>
      </c>
      <c r="Z84" s="82" t="s">
        <v>220</v>
      </c>
      <c r="AA84" s="75" t="s">
        <v>641</v>
      </c>
      <c r="AB84" s="82" t="s">
        <v>642</v>
      </c>
      <c r="AC84" s="98" t="s">
        <v>638</v>
      </c>
      <c r="AD84" s="75" t="s">
        <v>113</v>
      </c>
      <c r="AE84" s="74">
        <v>46041</v>
      </c>
      <c r="AF84" s="80">
        <v>46036.104166666664</v>
      </c>
      <c r="AG84" s="80">
        <v>46038.416666666664</v>
      </c>
      <c r="AH84" s="80">
        <v>46036.104166666664</v>
      </c>
      <c r="AI84" s="99">
        <v>46039</v>
      </c>
      <c r="AJ84" s="69"/>
      <c r="AK84" s="74">
        <v>46040</v>
      </c>
      <c r="AL84" s="74">
        <v>46041</v>
      </c>
      <c r="AM84" s="75"/>
      <c r="AN84" s="74">
        <v>46046</v>
      </c>
      <c r="AO84" s="95" t="s">
        <v>121</v>
      </c>
      <c r="AP84" s="95" t="s">
        <v>121</v>
      </c>
      <c r="AQ84" s="95" t="s">
        <v>121</v>
      </c>
      <c r="AR84" s="95" t="s">
        <v>121</v>
      </c>
      <c r="AS84" s="95" t="s">
        <v>121</v>
      </c>
      <c r="AT84" s="95" t="s">
        <v>121</v>
      </c>
      <c r="AU84" s="82" t="s">
        <v>198</v>
      </c>
      <c r="AV84" s="74">
        <v>46034</v>
      </c>
      <c r="AW84" s="75" t="s">
        <v>643</v>
      </c>
      <c r="AX84" s="75" t="s">
        <v>644</v>
      </c>
      <c r="AY84" s="75">
        <v>905</v>
      </c>
      <c r="AZ84" s="83">
        <v>308142539300</v>
      </c>
      <c r="BA84" s="75" t="s">
        <v>187</v>
      </c>
      <c r="BB84" s="74">
        <v>46034</v>
      </c>
      <c r="BC84" s="75"/>
      <c r="BD84" s="75" t="s">
        <v>645</v>
      </c>
      <c r="BE84" s="74">
        <v>46042</v>
      </c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>
        <v>1</v>
      </c>
      <c r="BU84" s="84" t="s">
        <v>646</v>
      </c>
      <c r="BV84" s="74">
        <v>46043</v>
      </c>
      <c r="BW84" s="85"/>
      <c r="BX84" s="85"/>
      <c r="BY84" s="86" t="s">
        <v>120</v>
      </c>
      <c r="BZ84" s="87">
        <f t="shared" si="25"/>
        <v>3</v>
      </c>
      <c r="CB84" s="88">
        <f t="shared" si="22"/>
        <v>4</v>
      </c>
      <c r="CC84" s="89"/>
      <c r="CE84" s="87">
        <f t="shared" ref="CE84:CE93" si="26">IF(AD84="Sea waybill", IF(AK84&lt;&gt;0, MONTH(AK84), IF(AJ84&gt;AI84, MONTH(AJ84), MONTH(AI84))),"")</f>
        <v>1</v>
      </c>
      <c r="CF84" s="90">
        <v>20758040</v>
      </c>
      <c r="CG84" s="90"/>
      <c r="CH84" s="90">
        <v>20758040</v>
      </c>
      <c r="CI84" s="22">
        <v>26276</v>
      </c>
      <c r="CJ84" s="87">
        <f t="shared" si="23"/>
        <v>1</v>
      </c>
      <c r="CK84" s="87">
        <f t="shared" si="24"/>
        <v>3</v>
      </c>
      <c r="CL84" s="22" t="s">
        <v>121</v>
      </c>
      <c r="CM84" s="22" t="s">
        <v>647</v>
      </c>
    </row>
    <row r="85" spans="1:91" ht="14.45" customHeight="1" x14ac:dyDescent="0.25">
      <c r="A85" s="69">
        <f t="shared" si="21"/>
        <v>83</v>
      </c>
      <c r="B85" s="70" t="s">
        <v>102</v>
      </c>
      <c r="C85" s="97" t="s">
        <v>638</v>
      </c>
      <c r="D85" s="106">
        <v>145086878</v>
      </c>
      <c r="E85" s="73">
        <v>5320007082</v>
      </c>
      <c r="F85" s="74">
        <v>46035</v>
      </c>
      <c r="G85" s="75" t="s">
        <v>428</v>
      </c>
      <c r="H85" s="79" t="s">
        <v>429</v>
      </c>
      <c r="I85" s="75" t="s">
        <v>105</v>
      </c>
      <c r="J85" s="75" t="s">
        <v>430</v>
      </c>
      <c r="K85" s="75" t="s">
        <v>107</v>
      </c>
      <c r="L85" s="74">
        <v>46051</v>
      </c>
      <c r="M85" s="73">
        <v>0</v>
      </c>
      <c r="N85" s="75" t="s">
        <v>639</v>
      </c>
      <c r="O85" s="75" t="s">
        <v>640</v>
      </c>
      <c r="P85" s="75">
        <v>2830047477</v>
      </c>
      <c r="Q85" s="74">
        <v>46034</v>
      </c>
      <c r="R85" s="75">
        <v>1209375719</v>
      </c>
      <c r="S85" s="75">
        <v>224057273</v>
      </c>
      <c r="T85" s="74">
        <v>46034</v>
      </c>
      <c r="U85" s="76">
        <v>3237.087</v>
      </c>
      <c r="V85" s="76">
        <v>3122.248</v>
      </c>
      <c r="W85" s="73">
        <v>4</v>
      </c>
      <c r="X85" s="73">
        <v>0</v>
      </c>
      <c r="Y85" s="98" t="s">
        <v>638</v>
      </c>
      <c r="Z85" s="94" t="s">
        <v>220</v>
      </c>
      <c r="AA85" s="75" t="s">
        <v>641</v>
      </c>
      <c r="AB85" s="82" t="s">
        <v>642</v>
      </c>
      <c r="AC85" s="98" t="s">
        <v>638</v>
      </c>
      <c r="AD85" s="75" t="s">
        <v>113</v>
      </c>
      <c r="AE85" s="74">
        <v>46041</v>
      </c>
      <c r="AF85" s="80">
        <v>46036.104166666664</v>
      </c>
      <c r="AG85" s="80">
        <v>46038.416666666664</v>
      </c>
      <c r="AH85" s="80">
        <v>46036.104166666664</v>
      </c>
      <c r="AI85" s="74">
        <v>46039</v>
      </c>
      <c r="AJ85" s="75"/>
      <c r="AK85" s="74">
        <v>46040</v>
      </c>
      <c r="AL85" s="74">
        <v>46041</v>
      </c>
      <c r="AM85" s="75"/>
      <c r="AN85" s="74">
        <v>46046</v>
      </c>
      <c r="AO85" s="95" t="s">
        <v>121</v>
      </c>
      <c r="AP85" s="95" t="s">
        <v>121</v>
      </c>
      <c r="AQ85" s="95" t="s">
        <v>121</v>
      </c>
      <c r="AR85" s="95" t="s">
        <v>121</v>
      </c>
      <c r="AS85" s="95" t="s">
        <v>121</v>
      </c>
      <c r="AT85" s="95" t="s">
        <v>121</v>
      </c>
      <c r="AU85" s="82" t="s">
        <v>198</v>
      </c>
      <c r="AV85" s="74">
        <v>46034</v>
      </c>
      <c r="AW85" s="75">
        <v>0</v>
      </c>
      <c r="AX85" s="75">
        <v>0</v>
      </c>
      <c r="AY85" s="75">
        <v>905</v>
      </c>
      <c r="AZ85" s="83">
        <v>0</v>
      </c>
      <c r="BA85" s="75">
        <v>0</v>
      </c>
      <c r="BB85" s="75" t="s">
        <v>132</v>
      </c>
      <c r="BC85" s="75"/>
      <c r="BD85" s="75" t="s">
        <v>645</v>
      </c>
      <c r="BE85" s="74">
        <v>46042</v>
      </c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>
        <v>0</v>
      </c>
      <c r="BU85" s="84" t="s">
        <v>646</v>
      </c>
      <c r="BV85" s="74">
        <v>46043</v>
      </c>
      <c r="BW85" s="85"/>
      <c r="BX85" s="85"/>
      <c r="BY85" s="86" t="s">
        <v>120</v>
      </c>
      <c r="BZ85" s="87">
        <f t="shared" si="25"/>
        <v>3</v>
      </c>
      <c r="CB85" s="88">
        <f t="shared" si="22"/>
        <v>4</v>
      </c>
      <c r="CC85" s="89"/>
      <c r="CE85" s="87">
        <f t="shared" si="26"/>
        <v>1</v>
      </c>
      <c r="CF85" s="90"/>
      <c r="CG85" s="90"/>
      <c r="CH85" s="90"/>
      <c r="CJ85" s="87">
        <f t="shared" si="23"/>
        <v>1</v>
      </c>
      <c r="CK85" s="87">
        <f t="shared" si="24"/>
        <v>3</v>
      </c>
      <c r="CL85" s="22" t="s">
        <v>121</v>
      </c>
      <c r="CM85" s="22" t="s">
        <v>647</v>
      </c>
    </row>
    <row r="86" spans="1:91" ht="14.45" customHeight="1" x14ac:dyDescent="0.25">
      <c r="A86" s="69">
        <f t="shared" si="21"/>
        <v>84</v>
      </c>
      <c r="B86" s="70" t="s">
        <v>102</v>
      </c>
      <c r="C86" s="97">
        <v>235600054035</v>
      </c>
      <c r="D86" s="106">
        <v>145002830</v>
      </c>
      <c r="E86" s="73"/>
      <c r="F86" s="74">
        <v>46042</v>
      </c>
      <c r="G86" s="75" t="s">
        <v>428</v>
      </c>
      <c r="H86" s="79" t="s">
        <v>429</v>
      </c>
      <c r="I86" s="75" t="s">
        <v>105</v>
      </c>
      <c r="J86" s="75" t="s">
        <v>430</v>
      </c>
      <c r="K86" s="75" t="s">
        <v>107</v>
      </c>
      <c r="L86" s="74">
        <v>46058</v>
      </c>
      <c r="M86" s="73">
        <v>20</v>
      </c>
      <c r="N86" s="75" t="s">
        <v>648</v>
      </c>
      <c r="O86" s="75" t="s">
        <v>649</v>
      </c>
      <c r="P86" s="75">
        <v>2830047831</v>
      </c>
      <c r="Q86" s="74">
        <v>46042</v>
      </c>
      <c r="R86" s="75">
        <v>1209378321</v>
      </c>
      <c r="S86" s="75">
        <v>224089834</v>
      </c>
      <c r="T86" s="74">
        <v>46042</v>
      </c>
      <c r="U86" s="76">
        <v>9990.6299999999992</v>
      </c>
      <c r="V86" s="76">
        <v>9636.2049999999999</v>
      </c>
      <c r="W86" s="73">
        <v>12</v>
      </c>
      <c r="X86" s="73">
        <v>0</v>
      </c>
      <c r="Y86" s="98">
        <v>235600054035</v>
      </c>
      <c r="Z86" s="82" t="s">
        <v>128</v>
      </c>
      <c r="AA86" s="75" t="s">
        <v>196</v>
      </c>
      <c r="AB86" s="82" t="s">
        <v>650</v>
      </c>
      <c r="AC86" s="98">
        <v>235600054035</v>
      </c>
      <c r="AD86" s="75" t="s">
        <v>113</v>
      </c>
      <c r="AE86" s="74">
        <v>46055</v>
      </c>
      <c r="AF86" s="80">
        <v>46051.25</v>
      </c>
      <c r="AG86" s="80">
        <v>46045.5</v>
      </c>
      <c r="AH86" s="80">
        <v>46045.375</v>
      </c>
      <c r="AI86" s="74">
        <v>46045</v>
      </c>
      <c r="AJ86" s="74">
        <v>46052</v>
      </c>
      <c r="AK86" s="74">
        <v>46053</v>
      </c>
      <c r="AL86" s="74">
        <v>46050</v>
      </c>
      <c r="AM86" s="74">
        <v>46055</v>
      </c>
      <c r="AN86" s="74">
        <v>46055</v>
      </c>
      <c r="AO86" s="81">
        <f t="shared" ref="AO86:AO96" si="27">IF(AH86&lt;AG86,IF(AH86=0,"",AH86-1),IF(AG86=0,"",AG86-1))</f>
        <v>46044.375</v>
      </c>
      <c r="AP86" s="81">
        <f t="shared" ref="AP86:AP96" si="28">IF(AH86&lt;AG86,IF(AH86=0,"",AH86),IF(AG86=0,"",AG86))</f>
        <v>46045.375</v>
      </c>
      <c r="AQ86" s="81">
        <f t="shared" ref="AQ86:AQ96" si="29">IF(AH86&lt;AG86,IF(AH86=0,"",AH86),IF(AG86=0,"",AG86))</f>
        <v>46045.375</v>
      </c>
      <c r="AR86" s="81">
        <f t="shared" ref="AR86:AR96" si="30">IF(AI86=0,"",IF(AI86&lt;AJ86,AJ86+1,AI86+1))</f>
        <v>46053</v>
      </c>
      <c r="AS86" s="81">
        <f t="shared" ref="AS86:AS96" si="31">IF(AI86=0,"",IF(AE86=0,IF(AJ86=0,AI86+2,AJ86+2),AE86+2))</f>
        <v>46057</v>
      </c>
      <c r="AT86" s="81">
        <f t="shared" ref="AT86:AT96" si="32">IF(AI86=0,"",IF(AI86&lt;AJ86,AJ86+1,AI86+1))</f>
        <v>46053</v>
      </c>
      <c r="AU86" s="82" t="s">
        <v>131</v>
      </c>
      <c r="AV86" s="74">
        <v>46042</v>
      </c>
      <c r="AW86" s="75" t="s">
        <v>651</v>
      </c>
      <c r="AX86" s="75" t="s">
        <v>652</v>
      </c>
      <c r="AY86" s="75">
        <v>905</v>
      </c>
      <c r="AZ86" s="83">
        <v>308170409540</v>
      </c>
      <c r="BA86" s="75" t="s">
        <v>187</v>
      </c>
      <c r="BB86" s="74">
        <v>46042</v>
      </c>
      <c r="BC86" s="75"/>
      <c r="BD86" s="75" t="s">
        <v>653</v>
      </c>
      <c r="BE86" s="74">
        <v>46056</v>
      </c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>
        <v>1</v>
      </c>
      <c r="BU86" s="84" t="s">
        <v>654</v>
      </c>
      <c r="BV86" s="74">
        <v>46059</v>
      </c>
      <c r="BW86" s="85">
        <f>BV86-AK86</f>
        <v>6</v>
      </c>
      <c r="BX86" s="85">
        <f>BV86-AK86</f>
        <v>6</v>
      </c>
      <c r="BY86" s="86" t="s">
        <v>120</v>
      </c>
      <c r="BZ86" s="87">
        <f t="shared" si="25"/>
        <v>4</v>
      </c>
      <c r="CB86" s="88">
        <f t="shared" si="22"/>
        <v>6</v>
      </c>
      <c r="CC86" s="89"/>
      <c r="CE86" s="87">
        <f t="shared" si="26"/>
        <v>1</v>
      </c>
      <c r="CF86" s="90">
        <v>9160200</v>
      </c>
      <c r="CG86" s="90"/>
      <c r="CH86" s="90">
        <v>9160200</v>
      </c>
      <c r="CI86" s="22">
        <v>26172</v>
      </c>
      <c r="CJ86" s="87">
        <f t="shared" si="23"/>
        <v>1</v>
      </c>
      <c r="CK86" s="87">
        <f t="shared" si="24"/>
        <v>4</v>
      </c>
      <c r="CL86" s="22" t="s">
        <v>121</v>
      </c>
      <c r="CM86" s="22" t="s">
        <v>655</v>
      </c>
    </row>
    <row r="87" spans="1:91" ht="14.45" customHeight="1" x14ac:dyDescent="0.25">
      <c r="A87" s="69">
        <f t="shared" si="21"/>
        <v>85</v>
      </c>
      <c r="B87" s="70" t="s">
        <v>102</v>
      </c>
      <c r="C87" s="71">
        <v>235600077230</v>
      </c>
      <c r="D87" s="72">
        <v>145286597</v>
      </c>
      <c r="E87" s="106"/>
      <c r="F87" s="74">
        <v>46042</v>
      </c>
      <c r="G87" s="75" t="s">
        <v>497</v>
      </c>
      <c r="H87" s="79" t="s">
        <v>429</v>
      </c>
      <c r="I87" s="75" t="s">
        <v>656</v>
      </c>
      <c r="J87" s="75" t="s">
        <v>430</v>
      </c>
      <c r="K87" s="75" t="s">
        <v>242</v>
      </c>
      <c r="L87" s="74">
        <v>46048</v>
      </c>
      <c r="M87" s="73">
        <v>20</v>
      </c>
      <c r="N87" s="75" t="s">
        <v>657</v>
      </c>
      <c r="O87" s="75" t="s">
        <v>658</v>
      </c>
      <c r="P87" s="75">
        <v>2830047325</v>
      </c>
      <c r="Q87" s="74">
        <v>46030</v>
      </c>
      <c r="R87" s="75">
        <v>1209374773</v>
      </c>
      <c r="S87" s="75">
        <v>224042971</v>
      </c>
      <c r="T87" s="74">
        <v>46030</v>
      </c>
      <c r="U87" s="76">
        <v>14348.88</v>
      </c>
      <c r="V87" s="76">
        <v>13846.56</v>
      </c>
      <c r="W87" s="75">
        <v>20</v>
      </c>
      <c r="X87" s="75">
        <v>0</v>
      </c>
      <c r="Y87" s="77">
        <v>235600077230</v>
      </c>
      <c r="Z87" s="125" t="s">
        <v>128</v>
      </c>
      <c r="AA87" s="126" t="s">
        <v>196</v>
      </c>
      <c r="AB87" s="127" t="s">
        <v>197</v>
      </c>
      <c r="AC87" s="77">
        <v>235600077230</v>
      </c>
      <c r="AD87" s="75" t="s">
        <v>113</v>
      </c>
      <c r="AE87" s="74">
        <v>46037</v>
      </c>
      <c r="AF87" s="80">
        <v>46035.416666666664</v>
      </c>
      <c r="AG87" s="80">
        <v>46031.5</v>
      </c>
      <c r="AH87" s="80">
        <v>46031.5</v>
      </c>
      <c r="AI87" s="74">
        <v>46034</v>
      </c>
      <c r="AJ87" s="99">
        <v>46036</v>
      </c>
      <c r="AK87" s="99">
        <v>46036</v>
      </c>
      <c r="AL87" s="74">
        <v>46037</v>
      </c>
      <c r="AM87" s="74">
        <v>46040</v>
      </c>
      <c r="AN87" s="74">
        <v>46041</v>
      </c>
      <c r="AO87" s="81">
        <f t="shared" si="27"/>
        <v>46030.5</v>
      </c>
      <c r="AP87" s="81">
        <f t="shared" si="28"/>
        <v>46031.5</v>
      </c>
      <c r="AQ87" s="81">
        <f t="shared" si="29"/>
        <v>46031.5</v>
      </c>
      <c r="AR87" s="81">
        <f t="shared" si="30"/>
        <v>46037</v>
      </c>
      <c r="AS87" s="81">
        <f t="shared" si="31"/>
        <v>46039</v>
      </c>
      <c r="AT87" s="81">
        <f t="shared" si="32"/>
        <v>46037</v>
      </c>
      <c r="AU87" s="82" t="s">
        <v>198</v>
      </c>
      <c r="AV87" s="74">
        <v>46030</v>
      </c>
      <c r="AW87" s="75" t="s">
        <v>659</v>
      </c>
      <c r="AX87" s="75" t="s">
        <v>660</v>
      </c>
      <c r="AY87" s="75">
        <v>905</v>
      </c>
      <c r="AZ87" s="83">
        <v>308131372200</v>
      </c>
      <c r="BA87" s="75" t="s">
        <v>117</v>
      </c>
      <c r="BB87" s="74">
        <v>46030</v>
      </c>
      <c r="BC87" s="75"/>
      <c r="BD87" s="75" t="s">
        <v>661</v>
      </c>
      <c r="BE87" s="74">
        <v>46038</v>
      </c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>
        <v>1</v>
      </c>
      <c r="BU87" s="84" t="s">
        <v>662</v>
      </c>
      <c r="BV87" s="74">
        <v>46043</v>
      </c>
      <c r="BW87" s="85"/>
      <c r="BX87" s="85"/>
      <c r="BY87" s="86" t="s">
        <v>120</v>
      </c>
      <c r="BZ87" s="87">
        <f t="shared" si="25"/>
        <v>4</v>
      </c>
      <c r="CB87" s="88">
        <f t="shared" si="22"/>
        <v>4</v>
      </c>
      <c r="CC87" s="89"/>
      <c r="CE87" s="87">
        <f t="shared" si="26"/>
        <v>1</v>
      </c>
      <c r="CF87" s="90">
        <v>9233350</v>
      </c>
      <c r="CG87" s="90"/>
      <c r="CH87" s="90">
        <v>9233350</v>
      </c>
      <c r="CI87" s="22">
        <v>26381</v>
      </c>
      <c r="CJ87" s="87">
        <f t="shared" si="23"/>
        <v>1</v>
      </c>
      <c r="CK87" s="87">
        <f t="shared" si="24"/>
        <v>2</v>
      </c>
      <c r="CL87" s="22" t="s">
        <v>121</v>
      </c>
      <c r="CM87" s="22" t="s">
        <v>663</v>
      </c>
    </row>
    <row r="88" spans="1:91" ht="14.45" customHeight="1" x14ac:dyDescent="0.25">
      <c r="A88" s="69">
        <f t="shared" si="21"/>
        <v>86</v>
      </c>
      <c r="B88" s="70" t="s">
        <v>102</v>
      </c>
      <c r="C88" s="71">
        <v>235600077230</v>
      </c>
      <c r="D88" s="72">
        <v>145286603</v>
      </c>
      <c r="E88" s="106"/>
      <c r="F88" s="74">
        <v>46042</v>
      </c>
      <c r="G88" s="75" t="s">
        <v>497</v>
      </c>
      <c r="H88" s="79" t="s">
        <v>429</v>
      </c>
      <c r="I88" s="75" t="s">
        <v>656</v>
      </c>
      <c r="J88" s="75" t="s">
        <v>430</v>
      </c>
      <c r="K88" s="75" t="s">
        <v>242</v>
      </c>
      <c r="L88" s="74">
        <v>46048</v>
      </c>
      <c r="M88" s="73">
        <v>20</v>
      </c>
      <c r="N88" s="75" t="s">
        <v>664</v>
      </c>
      <c r="O88" s="75" t="s">
        <v>665</v>
      </c>
      <c r="P88" s="75">
        <v>2830047322</v>
      </c>
      <c r="Q88" s="74">
        <v>46030</v>
      </c>
      <c r="R88" s="75">
        <v>1209374770</v>
      </c>
      <c r="S88" s="75">
        <v>224042975</v>
      </c>
      <c r="T88" s="74">
        <v>46030</v>
      </c>
      <c r="U88" s="76">
        <v>14326.118</v>
      </c>
      <c r="V88" s="76">
        <v>13824.593999999999</v>
      </c>
      <c r="W88" s="75">
        <v>20</v>
      </c>
      <c r="X88" s="75">
        <v>0</v>
      </c>
      <c r="Y88" s="77">
        <v>235600077248</v>
      </c>
      <c r="Z88" s="125" t="s">
        <v>128</v>
      </c>
      <c r="AA88" s="126" t="s">
        <v>196</v>
      </c>
      <c r="AB88" s="127" t="s">
        <v>197</v>
      </c>
      <c r="AC88" s="77">
        <v>235600077230</v>
      </c>
      <c r="AD88" s="75" t="s">
        <v>113</v>
      </c>
      <c r="AE88" s="74">
        <v>46037</v>
      </c>
      <c r="AF88" s="80">
        <v>46035.416666666664</v>
      </c>
      <c r="AG88" s="80">
        <v>46031.5</v>
      </c>
      <c r="AH88" s="80">
        <v>46031.5</v>
      </c>
      <c r="AI88" s="74">
        <v>46034</v>
      </c>
      <c r="AJ88" s="99">
        <v>46036</v>
      </c>
      <c r="AK88" s="99">
        <v>46036</v>
      </c>
      <c r="AL88" s="74">
        <v>46037</v>
      </c>
      <c r="AM88" s="74">
        <v>46040</v>
      </c>
      <c r="AN88" s="74">
        <v>46041</v>
      </c>
      <c r="AO88" s="81">
        <f t="shared" si="27"/>
        <v>46030.5</v>
      </c>
      <c r="AP88" s="81">
        <f t="shared" si="28"/>
        <v>46031.5</v>
      </c>
      <c r="AQ88" s="81">
        <f t="shared" si="29"/>
        <v>46031.5</v>
      </c>
      <c r="AR88" s="81">
        <f t="shared" si="30"/>
        <v>46037</v>
      </c>
      <c r="AS88" s="81">
        <f t="shared" si="31"/>
        <v>46039</v>
      </c>
      <c r="AT88" s="81">
        <f t="shared" si="32"/>
        <v>46037</v>
      </c>
      <c r="AU88" s="82" t="s">
        <v>198</v>
      </c>
      <c r="AV88" s="74">
        <v>46030</v>
      </c>
      <c r="AW88" s="75" t="s">
        <v>666</v>
      </c>
      <c r="AX88" s="75" t="s">
        <v>667</v>
      </c>
      <c r="AY88" s="75">
        <v>905</v>
      </c>
      <c r="AZ88" s="83">
        <v>308130758960</v>
      </c>
      <c r="BA88" s="75" t="s">
        <v>117</v>
      </c>
      <c r="BB88" s="74">
        <v>46030</v>
      </c>
      <c r="BC88" s="75"/>
      <c r="BD88" s="75" t="s">
        <v>668</v>
      </c>
      <c r="BE88" s="74">
        <v>46038</v>
      </c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>
        <v>0</v>
      </c>
      <c r="BU88" s="84" t="s">
        <v>662</v>
      </c>
      <c r="BV88" s="74">
        <v>46043</v>
      </c>
      <c r="BW88" s="85"/>
      <c r="BX88" s="85"/>
      <c r="BY88" s="86" t="s">
        <v>120</v>
      </c>
      <c r="BZ88" s="87">
        <f t="shared" si="25"/>
        <v>4</v>
      </c>
      <c r="CB88" s="88">
        <f t="shared" si="22"/>
        <v>4</v>
      </c>
      <c r="CC88" s="89"/>
      <c r="CE88" s="87">
        <f t="shared" si="26"/>
        <v>1</v>
      </c>
      <c r="CF88" s="90">
        <v>9233350</v>
      </c>
      <c r="CG88" s="90"/>
      <c r="CH88" s="90">
        <v>9233350</v>
      </c>
      <c r="CI88" s="22">
        <v>26381</v>
      </c>
      <c r="CJ88" s="87">
        <f t="shared" si="23"/>
        <v>1</v>
      </c>
      <c r="CK88" s="87">
        <f t="shared" si="24"/>
        <v>2</v>
      </c>
      <c r="CL88" s="22" t="s">
        <v>121</v>
      </c>
      <c r="CM88" s="22" t="s">
        <v>663</v>
      </c>
    </row>
    <row r="89" spans="1:91" ht="14.45" customHeight="1" x14ac:dyDescent="0.25">
      <c r="A89" s="69">
        <f t="shared" si="21"/>
        <v>87</v>
      </c>
      <c r="B89" s="70" t="s">
        <v>102</v>
      </c>
      <c r="C89" s="71">
        <v>235600077230</v>
      </c>
      <c r="D89" s="72">
        <v>145286607</v>
      </c>
      <c r="E89" s="106"/>
      <c r="F89" s="74">
        <v>46042</v>
      </c>
      <c r="G89" s="75" t="s">
        <v>497</v>
      </c>
      <c r="H89" s="79" t="s">
        <v>429</v>
      </c>
      <c r="I89" s="75" t="s">
        <v>656</v>
      </c>
      <c r="J89" s="75" t="s">
        <v>430</v>
      </c>
      <c r="K89" s="75" t="s">
        <v>242</v>
      </c>
      <c r="L89" s="74">
        <v>46048</v>
      </c>
      <c r="M89" s="73">
        <v>20</v>
      </c>
      <c r="N89" s="75" t="s">
        <v>669</v>
      </c>
      <c r="O89" s="75" t="s">
        <v>670</v>
      </c>
      <c r="P89" s="75">
        <v>2830047366</v>
      </c>
      <c r="Q89" s="74">
        <v>46030</v>
      </c>
      <c r="R89" s="75">
        <v>1209374944</v>
      </c>
      <c r="S89" s="75">
        <v>224042977</v>
      </c>
      <c r="T89" s="74">
        <v>46030</v>
      </c>
      <c r="U89" s="76">
        <v>14268.290999999999</v>
      </c>
      <c r="V89" s="76">
        <v>13768.796</v>
      </c>
      <c r="W89" s="75">
        <v>20</v>
      </c>
      <c r="X89" s="75">
        <v>0</v>
      </c>
      <c r="Y89" s="77">
        <v>235600077264</v>
      </c>
      <c r="Z89" s="125" t="s">
        <v>128</v>
      </c>
      <c r="AA89" s="126" t="s">
        <v>196</v>
      </c>
      <c r="AB89" s="127" t="s">
        <v>197</v>
      </c>
      <c r="AC89" s="77">
        <v>235600077230</v>
      </c>
      <c r="AD89" s="75" t="s">
        <v>113</v>
      </c>
      <c r="AE89" s="74">
        <v>46037</v>
      </c>
      <c r="AF89" s="80">
        <v>46035.416666666664</v>
      </c>
      <c r="AG89" s="80">
        <v>46031.5</v>
      </c>
      <c r="AH89" s="80">
        <v>46031.5</v>
      </c>
      <c r="AI89" s="74">
        <v>46034</v>
      </c>
      <c r="AJ89" s="99">
        <v>46036</v>
      </c>
      <c r="AK89" s="99">
        <v>46036</v>
      </c>
      <c r="AL89" s="74">
        <v>46037</v>
      </c>
      <c r="AM89" s="74">
        <v>46040</v>
      </c>
      <c r="AN89" s="74">
        <v>46041</v>
      </c>
      <c r="AO89" s="81">
        <f t="shared" si="27"/>
        <v>46030.5</v>
      </c>
      <c r="AP89" s="81">
        <f t="shared" si="28"/>
        <v>46031.5</v>
      </c>
      <c r="AQ89" s="81">
        <f t="shared" si="29"/>
        <v>46031.5</v>
      </c>
      <c r="AR89" s="81">
        <f t="shared" si="30"/>
        <v>46037</v>
      </c>
      <c r="AS89" s="81">
        <f t="shared" si="31"/>
        <v>46039</v>
      </c>
      <c r="AT89" s="81">
        <f t="shared" si="32"/>
        <v>46037</v>
      </c>
      <c r="AU89" s="82" t="s">
        <v>198</v>
      </c>
      <c r="AV89" s="74">
        <v>46030</v>
      </c>
      <c r="AW89" s="75" t="s">
        <v>671</v>
      </c>
      <c r="AX89" s="75" t="s">
        <v>672</v>
      </c>
      <c r="AY89" s="75">
        <v>905</v>
      </c>
      <c r="AZ89" s="83">
        <v>308133861250</v>
      </c>
      <c r="BA89" s="75" t="s">
        <v>117</v>
      </c>
      <c r="BB89" s="74">
        <v>46030</v>
      </c>
      <c r="BC89" s="75"/>
      <c r="BD89" s="75" t="s">
        <v>673</v>
      </c>
      <c r="BE89" s="74">
        <v>46038</v>
      </c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>
        <v>0</v>
      </c>
      <c r="BU89" s="84" t="s">
        <v>662</v>
      </c>
      <c r="BV89" s="74">
        <v>46043</v>
      </c>
      <c r="BW89" s="85"/>
      <c r="BX89" s="85"/>
      <c r="BY89" s="86" t="s">
        <v>120</v>
      </c>
      <c r="BZ89" s="87">
        <f t="shared" si="25"/>
        <v>4</v>
      </c>
      <c r="CB89" s="88">
        <f t="shared" si="22"/>
        <v>4</v>
      </c>
      <c r="CC89" s="89"/>
      <c r="CE89" s="87">
        <f t="shared" si="26"/>
        <v>1</v>
      </c>
      <c r="CF89" s="90">
        <v>9233350</v>
      </c>
      <c r="CG89" s="90"/>
      <c r="CH89" s="90">
        <v>9233350</v>
      </c>
      <c r="CI89" s="22">
        <v>26381</v>
      </c>
      <c r="CJ89" s="87">
        <f t="shared" si="23"/>
        <v>1</v>
      </c>
      <c r="CK89" s="87">
        <f t="shared" si="24"/>
        <v>2</v>
      </c>
      <c r="CL89" s="22" t="s">
        <v>121</v>
      </c>
      <c r="CM89" s="22" t="s">
        <v>663</v>
      </c>
    </row>
    <row r="90" spans="1:91" ht="14.45" customHeight="1" x14ac:dyDescent="0.25">
      <c r="A90" s="69">
        <f t="shared" si="21"/>
        <v>88</v>
      </c>
      <c r="B90" s="70" t="s">
        <v>102</v>
      </c>
      <c r="C90" s="97">
        <v>235600054035</v>
      </c>
      <c r="D90" s="106">
        <v>145086884</v>
      </c>
      <c r="E90" s="73"/>
      <c r="F90" s="74">
        <v>46042</v>
      </c>
      <c r="G90" s="75" t="s">
        <v>428</v>
      </c>
      <c r="H90" s="79" t="s">
        <v>429</v>
      </c>
      <c r="I90" s="75" t="s">
        <v>105</v>
      </c>
      <c r="J90" s="75" t="s">
        <v>430</v>
      </c>
      <c r="K90" s="75" t="s">
        <v>107</v>
      </c>
      <c r="L90" s="74">
        <v>46058</v>
      </c>
      <c r="M90" s="73">
        <v>20</v>
      </c>
      <c r="N90" s="75" t="s">
        <v>674</v>
      </c>
      <c r="O90" s="75" t="s">
        <v>675</v>
      </c>
      <c r="P90" s="75">
        <v>2830047832</v>
      </c>
      <c r="Q90" s="74">
        <v>46042</v>
      </c>
      <c r="R90" s="75">
        <v>1209378334</v>
      </c>
      <c r="S90" s="75">
        <v>224089842</v>
      </c>
      <c r="T90" s="74">
        <v>46042</v>
      </c>
      <c r="U90" s="76">
        <v>17534.153999999999</v>
      </c>
      <c r="V90" s="76">
        <v>16912.063999999998</v>
      </c>
      <c r="W90" s="73">
        <v>20</v>
      </c>
      <c r="X90" s="73">
        <v>0</v>
      </c>
      <c r="Y90" s="98">
        <v>235600054116</v>
      </c>
      <c r="Z90" s="82" t="s">
        <v>128</v>
      </c>
      <c r="AA90" s="75" t="s">
        <v>196</v>
      </c>
      <c r="AB90" s="82" t="s">
        <v>650</v>
      </c>
      <c r="AC90" s="98">
        <v>235600054035</v>
      </c>
      <c r="AD90" s="75" t="s">
        <v>113</v>
      </c>
      <c r="AE90" s="74">
        <v>46055</v>
      </c>
      <c r="AF90" s="80">
        <v>46051.25</v>
      </c>
      <c r="AG90" s="80">
        <v>46045.5</v>
      </c>
      <c r="AH90" s="80">
        <v>46045.375</v>
      </c>
      <c r="AI90" s="74">
        <v>46045</v>
      </c>
      <c r="AJ90" s="74">
        <v>46052</v>
      </c>
      <c r="AK90" s="74">
        <v>46053</v>
      </c>
      <c r="AL90" s="74">
        <v>46050</v>
      </c>
      <c r="AM90" s="74">
        <v>46055</v>
      </c>
      <c r="AN90" s="74">
        <v>46055</v>
      </c>
      <c r="AO90" s="81">
        <f t="shared" si="27"/>
        <v>46044.375</v>
      </c>
      <c r="AP90" s="81">
        <f t="shared" si="28"/>
        <v>46045.375</v>
      </c>
      <c r="AQ90" s="81">
        <f t="shared" si="29"/>
        <v>46045.375</v>
      </c>
      <c r="AR90" s="81">
        <f t="shared" si="30"/>
        <v>46053</v>
      </c>
      <c r="AS90" s="81">
        <f t="shared" si="31"/>
        <v>46057</v>
      </c>
      <c r="AT90" s="81">
        <f t="shared" si="32"/>
        <v>46053</v>
      </c>
      <c r="AU90" s="82" t="s">
        <v>131</v>
      </c>
      <c r="AV90" s="74">
        <v>46042</v>
      </c>
      <c r="AW90" s="75" t="s">
        <v>676</v>
      </c>
      <c r="AX90" s="75" t="s">
        <v>677</v>
      </c>
      <c r="AY90" s="75">
        <v>905</v>
      </c>
      <c r="AZ90" s="83">
        <v>308170236530</v>
      </c>
      <c r="BA90" s="75" t="s">
        <v>187</v>
      </c>
      <c r="BB90" s="74">
        <v>46042</v>
      </c>
      <c r="BC90" s="75"/>
      <c r="BD90" s="75" t="s">
        <v>678</v>
      </c>
      <c r="BE90" s="74">
        <v>46056</v>
      </c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>
        <v>0</v>
      </c>
      <c r="BU90" s="84" t="s">
        <v>654</v>
      </c>
      <c r="BV90" s="74">
        <v>46059</v>
      </c>
      <c r="BW90" s="85">
        <f t="shared" ref="BW90:BW98" si="33">BV90-AK90</f>
        <v>6</v>
      </c>
      <c r="BX90" s="85">
        <f t="shared" ref="BX90:BX98" si="34">BV90-AK90</f>
        <v>6</v>
      </c>
      <c r="BY90" s="86" t="s">
        <v>120</v>
      </c>
      <c r="BZ90" s="87">
        <f t="shared" si="25"/>
        <v>4</v>
      </c>
      <c r="CB90" s="88">
        <f t="shared" si="22"/>
        <v>6</v>
      </c>
      <c r="CC90" s="89"/>
      <c r="CE90" s="87">
        <f t="shared" si="26"/>
        <v>1</v>
      </c>
      <c r="CF90" s="90">
        <v>9160200</v>
      </c>
      <c r="CG90" s="90"/>
      <c r="CH90" s="90">
        <v>9160200</v>
      </c>
      <c r="CI90" s="22">
        <v>26172</v>
      </c>
      <c r="CJ90" s="87">
        <f t="shared" si="23"/>
        <v>1</v>
      </c>
      <c r="CK90" s="87">
        <f t="shared" si="24"/>
        <v>4</v>
      </c>
      <c r="CL90" s="22" t="s">
        <v>121</v>
      </c>
      <c r="CM90" s="22" t="s">
        <v>655</v>
      </c>
    </row>
    <row r="91" spans="1:91" ht="14.45" customHeight="1" x14ac:dyDescent="0.25">
      <c r="A91" s="69">
        <f t="shared" si="21"/>
        <v>89</v>
      </c>
      <c r="B91" s="70" t="s">
        <v>102</v>
      </c>
      <c r="C91" s="97">
        <v>235600054035</v>
      </c>
      <c r="D91" s="106">
        <v>145086954</v>
      </c>
      <c r="E91" s="73"/>
      <c r="F91" s="74">
        <v>46042</v>
      </c>
      <c r="G91" s="75" t="s">
        <v>428</v>
      </c>
      <c r="H91" s="79" t="s">
        <v>429</v>
      </c>
      <c r="I91" s="75" t="s">
        <v>105</v>
      </c>
      <c r="J91" s="75" t="s">
        <v>430</v>
      </c>
      <c r="K91" s="75" t="s">
        <v>107</v>
      </c>
      <c r="L91" s="74">
        <v>46058</v>
      </c>
      <c r="M91" s="73">
        <v>20</v>
      </c>
      <c r="N91" s="75" t="s">
        <v>679</v>
      </c>
      <c r="O91" s="75" t="s">
        <v>680</v>
      </c>
      <c r="P91" s="75">
        <v>2830047847</v>
      </c>
      <c r="Q91" s="74">
        <v>46042</v>
      </c>
      <c r="R91" s="75">
        <v>1209378390</v>
      </c>
      <c r="S91" s="75">
        <v>224089848</v>
      </c>
      <c r="T91" s="74">
        <v>46042</v>
      </c>
      <c r="U91" s="76">
        <v>15606.316999999999</v>
      </c>
      <c r="V91" s="76">
        <v>15052.65</v>
      </c>
      <c r="W91" s="73">
        <v>18</v>
      </c>
      <c r="X91" s="73">
        <v>0</v>
      </c>
      <c r="Y91" s="98">
        <v>235600054124</v>
      </c>
      <c r="Z91" s="82" t="s">
        <v>128</v>
      </c>
      <c r="AA91" s="75" t="s">
        <v>196</v>
      </c>
      <c r="AB91" s="82" t="s">
        <v>650</v>
      </c>
      <c r="AC91" s="98">
        <v>235600054035</v>
      </c>
      <c r="AD91" s="75" t="s">
        <v>113</v>
      </c>
      <c r="AE91" s="74">
        <v>46055</v>
      </c>
      <c r="AF91" s="80">
        <v>46051.25</v>
      </c>
      <c r="AG91" s="80">
        <v>46045.5</v>
      </c>
      <c r="AH91" s="80">
        <v>46045.375</v>
      </c>
      <c r="AI91" s="74">
        <v>46045</v>
      </c>
      <c r="AJ91" s="74">
        <v>46052</v>
      </c>
      <c r="AK91" s="74">
        <v>46053</v>
      </c>
      <c r="AL91" s="74">
        <v>46050</v>
      </c>
      <c r="AM91" s="74">
        <v>46055</v>
      </c>
      <c r="AN91" s="74">
        <v>46055</v>
      </c>
      <c r="AO91" s="81">
        <f t="shared" si="27"/>
        <v>46044.375</v>
      </c>
      <c r="AP91" s="81">
        <f t="shared" si="28"/>
        <v>46045.375</v>
      </c>
      <c r="AQ91" s="81">
        <f t="shared" si="29"/>
        <v>46045.375</v>
      </c>
      <c r="AR91" s="81">
        <f t="shared" si="30"/>
        <v>46053</v>
      </c>
      <c r="AS91" s="81">
        <f t="shared" si="31"/>
        <v>46057</v>
      </c>
      <c r="AT91" s="81">
        <f t="shared" si="32"/>
        <v>46053</v>
      </c>
      <c r="AU91" s="82" t="s">
        <v>131</v>
      </c>
      <c r="AV91" s="74">
        <v>46042</v>
      </c>
      <c r="AW91" s="75" t="s">
        <v>681</v>
      </c>
      <c r="AX91" s="75" t="s">
        <v>682</v>
      </c>
      <c r="AY91" s="75">
        <v>905</v>
      </c>
      <c r="AZ91" s="83">
        <v>308170331030</v>
      </c>
      <c r="BA91" s="75" t="s">
        <v>187</v>
      </c>
      <c r="BB91" s="74">
        <v>46042</v>
      </c>
      <c r="BC91" s="75"/>
      <c r="BD91" s="75" t="s">
        <v>683</v>
      </c>
      <c r="BE91" s="74">
        <v>46056</v>
      </c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>
        <v>0</v>
      </c>
      <c r="BU91" s="84" t="s">
        <v>654</v>
      </c>
      <c r="BV91" s="74">
        <v>46059</v>
      </c>
      <c r="BW91" s="85">
        <f t="shared" si="33"/>
        <v>6</v>
      </c>
      <c r="BX91" s="85">
        <f t="shared" si="34"/>
        <v>6</v>
      </c>
      <c r="BY91" s="86" t="s">
        <v>120</v>
      </c>
      <c r="BZ91" s="87">
        <f t="shared" si="25"/>
        <v>4</v>
      </c>
      <c r="CB91" s="88">
        <f t="shared" si="22"/>
        <v>6</v>
      </c>
      <c r="CC91" s="89"/>
      <c r="CE91" s="87">
        <f t="shared" si="26"/>
        <v>1</v>
      </c>
      <c r="CF91" s="90">
        <v>9160200</v>
      </c>
      <c r="CG91" s="90"/>
      <c r="CH91" s="90">
        <v>9160200</v>
      </c>
      <c r="CI91" s="22">
        <v>26172</v>
      </c>
      <c r="CJ91" s="87">
        <f t="shared" si="23"/>
        <v>1</v>
      </c>
      <c r="CK91" s="87">
        <f t="shared" si="24"/>
        <v>4</v>
      </c>
      <c r="CL91" s="22" t="s">
        <v>121</v>
      </c>
      <c r="CM91" s="22" t="s">
        <v>655</v>
      </c>
    </row>
    <row r="92" spans="1:91" ht="14.45" customHeight="1" x14ac:dyDescent="0.25">
      <c r="A92" s="69">
        <f t="shared" si="21"/>
        <v>90</v>
      </c>
      <c r="B92" s="70" t="s">
        <v>102</v>
      </c>
      <c r="C92" s="97">
        <v>235600054035</v>
      </c>
      <c r="D92" s="106">
        <v>145279729</v>
      </c>
      <c r="E92" s="73"/>
      <c r="F92" s="74">
        <v>46042</v>
      </c>
      <c r="G92" s="75" t="s">
        <v>428</v>
      </c>
      <c r="H92" s="79" t="s">
        <v>429</v>
      </c>
      <c r="I92" s="75" t="s">
        <v>656</v>
      </c>
      <c r="J92" s="75" t="s">
        <v>430</v>
      </c>
      <c r="K92" s="75" t="s">
        <v>242</v>
      </c>
      <c r="L92" s="74">
        <v>46058</v>
      </c>
      <c r="M92" s="73">
        <v>20</v>
      </c>
      <c r="N92" s="75" t="s">
        <v>684</v>
      </c>
      <c r="O92" s="75" t="s">
        <v>685</v>
      </c>
      <c r="P92" s="75">
        <v>2830047846</v>
      </c>
      <c r="Q92" s="74">
        <v>46042</v>
      </c>
      <c r="R92" s="75">
        <v>1209378388</v>
      </c>
      <c r="S92" s="75">
        <v>224089855</v>
      </c>
      <c r="T92" s="74">
        <v>46042</v>
      </c>
      <c r="U92" s="76">
        <v>8723.1929999999993</v>
      </c>
      <c r="V92" s="76">
        <v>8361.2430000000004</v>
      </c>
      <c r="W92" s="73">
        <v>9</v>
      </c>
      <c r="X92" s="73">
        <v>0</v>
      </c>
      <c r="Y92" s="98">
        <v>235600056551</v>
      </c>
      <c r="Z92" s="82" t="s">
        <v>128</v>
      </c>
      <c r="AA92" s="75" t="s">
        <v>196</v>
      </c>
      <c r="AB92" s="82" t="s">
        <v>650</v>
      </c>
      <c r="AC92" s="98">
        <v>235600054035</v>
      </c>
      <c r="AD92" s="75" t="s">
        <v>113</v>
      </c>
      <c r="AE92" s="74">
        <v>46055</v>
      </c>
      <c r="AF92" s="80">
        <v>46051.25</v>
      </c>
      <c r="AG92" s="80">
        <v>46045.5</v>
      </c>
      <c r="AH92" s="80">
        <v>46045.375</v>
      </c>
      <c r="AI92" s="74">
        <v>46045</v>
      </c>
      <c r="AJ92" s="74">
        <v>46052</v>
      </c>
      <c r="AK92" s="74">
        <v>46053</v>
      </c>
      <c r="AL92" s="74">
        <v>46050</v>
      </c>
      <c r="AM92" s="74">
        <v>46055</v>
      </c>
      <c r="AN92" s="74">
        <v>46055</v>
      </c>
      <c r="AO92" s="81">
        <f t="shared" si="27"/>
        <v>46044.375</v>
      </c>
      <c r="AP92" s="81">
        <f t="shared" si="28"/>
        <v>46045.375</v>
      </c>
      <c r="AQ92" s="81">
        <f t="shared" si="29"/>
        <v>46045.375</v>
      </c>
      <c r="AR92" s="81">
        <f t="shared" si="30"/>
        <v>46053</v>
      </c>
      <c r="AS92" s="81">
        <f t="shared" si="31"/>
        <v>46057</v>
      </c>
      <c r="AT92" s="81">
        <f t="shared" si="32"/>
        <v>46053</v>
      </c>
      <c r="AU92" s="82" t="s">
        <v>131</v>
      </c>
      <c r="AV92" s="74">
        <v>46042</v>
      </c>
      <c r="AW92" s="75" t="s">
        <v>686</v>
      </c>
      <c r="AX92" s="75" t="s">
        <v>687</v>
      </c>
      <c r="AY92" s="75">
        <v>905</v>
      </c>
      <c r="AZ92" s="83">
        <v>308170156400</v>
      </c>
      <c r="BA92" s="75" t="s">
        <v>187</v>
      </c>
      <c r="BB92" s="74">
        <v>46042</v>
      </c>
      <c r="BC92" s="75"/>
      <c r="BD92" s="75" t="s">
        <v>188</v>
      </c>
      <c r="BE92" s="75" t="s">
        <v>188</v>
      </c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>
        <v>0</v>
      </c>
      <c r="BU92" s="84" t="s">
        <v>654</v>
      </c>
      <c r="BV92" s="74">
        <v>46059</v>
      </c>
      <c r="BW92" s="85">
        <f t="shared" si="33"/>
        <v>6</v>
      </c>
      <c r="BX92" s="85">
        <f t="shared" si="34"/>
        <v>6</v>
      </c>
      <c r="BY92" s="86" t="s">
        <v>120</v>
      </c>
      <c r="BZ92" s="87">
        <f t="shared" si="25"/>
        <v>4</v>
      </c>
      <c r="CB92" s="88">
        <f t="shared" si="22"/>
        <v>6</v>
      </c>
      <c r="CC92" s="89"/>
      <c r="CE92" s="87">
        <f t="shared" si="26"/>
        <v>1</v>
      </c>
      <c r="CF92" s="90">
        <v>9160200</v>
      </c>
      <c r="CG92" s="90"/>
      <c r="CH92" s="90">
        <v>9160200</v>
      </c>
      <c r="CI92" s="22">
        <v>26172</v>
      </c>
      <c r="CJ92" s="87">
        <f t="shared" si="23"/>
        <v>1</v>
      </c>
      <c r="CK92" s="87">
        <f t="shared" si="24"/>
        <v>4</v>
      </c>
      <c r="CL92" s="22" t="s">
        <v>121</v>
      </c>
      <c r="CM92" s="22" t="s">
        <v>655</v>
      </c>
    </row>
    <row r="93" spans="1:91" ht="14.45" customHeight="1" x14ac:dyDescent="0.25">
      <c r="A93" s="69">
        <f t="shared" si="21"/>
        <v>91</v>
      </c>
      <c r="B93" s="70" t="s">
        <v>102</v>
      </c>
      <c r="C93" s="97" t="s">
        <v>688</v>
      </c>
      <c r="D93" s="106">
        <v>145279733</v>
      </c>
      <c r="E93" s="73"/>
      <c r="F93" s="74">
        <v>46049</v>
      </c>
      <c r="G93" s="75" t="s">
        <v>428</v>
      </c>
      <c r="H93" s="79" t="s">
        <v>429</v>
      </c>
      <c r="I93" s="75" t="s">
        <v>656</v>
      </c>
      <c r="J93" s="75" t="s">
        <v>430</v>
      </c>
      <c r="K93" s="75" t="s">
        <v>107</v>
      </c>
      <c r="L93" s="74">
        <v>46065</v>
      </c>
      <c r="M93" s="73">
        <v>20</v>
      </c>
      <c r="N93" s="75" t="s">
        <v>689</v>
      </c>
      <c r="O93" s="75" t="s">
        <v>690</v>
      </c>
      <c r="P93" s="75">
        <v>2830048069</v>
      </c>
      <c r="Q93" s="74">
        <v>46049</v>
      </c>
      <c r="R93" s="75">
        <v>1209380231</v>
      </c>
      <c r="S93" s="75">
        <v>224121325</v>
      </c>
      <c r="T93" s="74">
        <v>46049</v>
      </c>
      <c r="U93" s="76">
        <v>10766.51</v>
      </c>
      <c r="V93" s="76">
        <v>10515.668</v>
      </c>
      <c r="W93" s="73">
        <v>10</v>
      </c>
      <c r="X93" s="73">
        <v>0</v>
      </c>
      <c r="Y93" s="114" t="s">
        <v>688</v>
      </c>
      <c r="Z93" s="82" t="s">
        <v>220</v>
      </c>
      <c r="AA93" s="75" t="s">
        <v>372</v>
      </c>
      <c r="AB93" s="82" t="s">
        <v>461</v>
      </c>
      <c r="AC93" s="98" t="s">
        <v>688</v>
      </c>
      <c r="AD93" s="75" t="s">
        <v>113</v>
      </c>
      <c r="AE93" s="74">
        <v>46059</v>
      </c>
      <c r="AF93" s="80">
        <v>46055.916666666664</v>
      </c>
      <c r="AG93" s="80">
        <v>46056.416666666664</v>
      </c>
      <c r="AH93" s="80">
        <v>46055.916666666664</v>
      </c>
      <c r="AI93" s="115">
        <v>46057</v>
      </c>
      <c r="AJ93" s="74">
        <v>46058</v>
      </c>
      <c r="AK93" s="74">
        <v>46058</v>
      </c>
      <c r="AL93" s="115">
        <v>46059</v>
      </c>
      <c r="AM93" s="74">
        <v>46060</v>
      </c>
      <c r="AN93" s="74">
        <v>46061</v>
      </c>
      <c r="AO93" s="81">
        <f t="shared" si="27"/>
        <v>46054.916666666664</v>
      </c>
      <c r="AP93" s="81">
        <f t="shared" si="28"/>
        <v>46055.916666666664</v>
      </c>
      <c r="AQ93" s="81">
        <f t="shared" si="29"/>
        <v>46055.916666666664</v>
      </c>
      <c r="AR93" s="81">
        <f t="shared" si="30"/>
        <v>46059</v>
      </c>
      <c r="AS93" s="81">
        <f t="shared" si="31"/>
        <v>46061</v>
      </c>
      <c r="AT93" s="81">
        <f t="shared" si="32"/>
        <v>46059</v>
      </c>
      <c r="AU93" s="82" t="s">
        <v>131</v>
      </c>
      <c r="AV93" s="74">
        <v>46049</v>
      </c>
      <c r="AW93" s="75" t="s">
        <v>691</v>
      </c>
      <c r="AX93" s="75" t="s">
        <v>692</v>
      </c>
      <c r="AY93" s="75">
        <v>905</v>
      </c>
      <c r="AZ93" s="83">
        <v>308194605630</v>
      </c>
      <c r="BA93" s="75" t="s">
        <v>187</v>
      </c>
      <c r="BB93" s="74">
        <v>46049</v>
      </c>
      <c r="BC93" s="75"/>
      <c r="BD93" s="75" t="s">
        <v>188</v>
      </c>
      <c r="BE93" s="75" t="s">
        <v>188</v>
      </c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>
        <v>1</v>
      </c>
      <c r="BU93" s="84" t="s">
        <v>693</v>
      </c>
      <c r="BV93" s="74">
        <v>46061</v>
      </c>
      <c r="BW93" s="85">
        <f t="shared" si="33"/>
        <v>3</v>
      </c>
      <c r="BX93" s="85">
        <f t="shared" si="34"/>
        <v>3</v>
      </c>
      <c r="BY93" s="86" t="s">
        <v>120</v>
      </c>
      <c r="BZ93" s="87">
        <f t="shared" si="25"/>
        <v>5</v>
      </c>
      <c r="CB93" s="88">
        <f t="shared" si="22"/>
        <v>7</v>
      </c>
      <c r="CC93" s="89"/>
      <c r="CE93" s="87">
        <f t="shared" si="26"/>
        <v>2</v>
      </c>
      <c r="CF93" s="90">
        <v>20749350</v>
      </c>
      <c r="CG93" s="90"/>
      <c r="CH93" s="90">
        <v>20749350</v>
      </c>
      <c r="CI93" s="22">
        <v>26265</v>
      </c>
      <c r="CJ93" s="87">
        <f t="shared" si="23"/>
        <v>1</v>
      </c>
      <c r="CK93" s="87">
        <f t="shared" si="24"/>
        <v>5</v>
      </c>
      <c r="CL93" s="22" t="s">
        <v>121</v>
      </c>
      <c r="CM93" s="22" t="s">
        <v>694</v>
      </c>
    </row>
    <row r="94" spans="1:91" ht="14.45" customHeight="1" x14ac:dyDescent="0.25">
      <c r="A94" s="69">
        <f t="shared" si="21"/>
        <v>92</v>
      </c>
      <c r="B94" s="70" t="s">
        <v>102</v>
      </c>
      <c r="C94" s="107">
        <v>235600056585</v>
      </c>
      <c r="D94" s="106">
        <v>145279764</v>
      </c>
      <c r="E94" s="73"/>
      <c r="F94" s="74">
        <v>46049</v>
      </c>
      <c r="G94" s="75" t="s">
        <v>428</v>
      </c>
      <c r="H94" s="79" t="s">
        <v>429</v>
      </c>
      <c r="I94" s="75" t="s">
        <v>656</v>
      </c>
      <c r="J94" s="75" t="s">
        <v>430</v>
      </c>
      <c r="K94" s="75" t="s">
        <v>107</v>
      </c>
      <c r="L94" s="74">
        <v>46065</v>
      </c>
      <c r="M94" s="73">
        <v>20</v>
      </c>
      <c r="N94" s="75" t="s">
        <v>695</v>
      </c>
      <c r="O94" s="75" t="s">
        <v>696</v>
      </c>
      <c r="P94" s="75">
        <v>2830048075</v>
      </c>
      <c r="Q94" s="74">
        <v>46049</v>
      </c>
      <c r="R94" s="75">
        <v>1209380237</v>
      </c>
      <c r="S94" s="75">
        <v>224121330</v>
      </c>
      <c r="T94" s="74">
        <v>46049</v>
      </c>
      <c r="U94" s="76">
        <v>10808.540999999999</v>
      </c>
      <c r="V94" s="76">
        <v>10556.727999999999</v>
      </c>
      <c r="W94" s="73">
        <v>10</v>
      </c>
      <c r="X94" s="73">
        <v>0</v>
      </c>
      <c r="Y94" s="114">
        <v>235600056585</v>
      </c>
      <c r="Z94" s="82" t="s">
        <v>128</v>
      </c>
      <c r="AA94" s="75" t="s">
        <v>399</v>
      </c>
      <c r="AB94" s="82" t="s">
        <v>468</v>
      </c>
      <c r="AC94" s="109">
        <v>235600056585</v>
      </c>
      <c r="AD94" s="75" t="s">
        <v>113</v>
      </c>
      <c r="AE94" s="74">
        <v>46058</v>
      </c>
      <c r="AF94" s="80">
        <v>46055.291666666664</v>
      </c>
      <c r="AG94" s="80">
        <v>46055.5</v>
      </c>
      <c r="AH94" s="80">
        <v>46055.375</v>
      </c>
      <c r="AI94" s="99">
        <v>46052</v>
      </c>
      <c r="AJ94" s="99">
        <v>46057</v>
      </c>
      <c r="AK94" s="99">
        <v>46057</v>
      </c>
      <c r="AL94" s="74">
        <v>46055</v>
      </c>
      <c r="AM94" s="74">
        <v>46056</v>
      </c>
      <c r="AN94" s="74">
        <v>46060</v>
      </c>
      <c r="AO94" s="81">
        <f t="shared" si="27"/>
        <v>46054.375</v>
      </c>
      <c r="AP94" s="81">
        <f t="shared" si="28"/>
        <v>46055.375</v>
      </c>
      <c r="AQ94" s="81">
        <f t="shared" si="29"/>
        <v>46055.375</v>
      </c>
      <c r="AR94" s="81">
        <f t="shared" si="30"/>
        <v>46058</v>
      </c>
      <c r="AS94" s="81">
        <f t="shared" si="31"/>
        <v>46060</v>
      </c>
      <c r="AT94" s="81">
        <f t="shared" si="32"/>
        <v>46058</v>
      </c>
      <c r="AU94" s="82" t="s">
        <v>131</v>
      </c>
      <c r="AV94" s="74">
        <v>46049</v>
      </c>
      <c r="AW94" s="75" t="s">
        <v>697</v>
      </c>
      <c r="AX94" s="75" t="s">
        <v>698</v>
      </c>
      <c r="AY94" s="75">
        <v>905</v>
      </c>
      <c r="AZ94" s="83">
        <v>308195027620</v>
      </c>
      <c r="BA94" s="75" t="s">
        <v>187</v>
      </c>
      <c r="BB94" s="74">
        <v>46049</v>
      </c>
      <c r="BC94" s="75"/>
      <c r="BD94" s="75" t="s">
        <v>188</v>
      </c>
      <c r="BE94" s="75" t="s">
        <v>188</v>
      </c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>
        <v>1</v>
      </c>
      <c r="BU94" s="84" t="s">
        <v>699</v>
      </c>
      <c r="BV94" s="74">
        <v>46058</v>
      </c>
      <c r="BW94" s="85">
        <f t="shared" si="33"/>
        <v>1</v>
      </c>
      <c r="BX94" s="85">
        <f t="shared" si="34"/>
        <v>1</v>
      </c>
      <c r="BY94" s="86" t="s">
        <v>120</v>
      </c>
      <c r="BZ94" s="87">
        <f t="shared" si="25"/>
        <v>5</v>
      </c>
      <c r="CB94" s="88">
        <f t="shared" si="22"/>
        <v>6</v>
      </c>
      <c r="CC94" s="89"/>
      <c r="CF94" s="90">
        <v>9086000</v>
      </c>
      <c r="CG94" s="90"/>
      <c r="CH94" s="90">
        <v>9086000</v>
      </c>
      <c r="CI94" s="22">
        <v>25960</v>
      </c>
      <c r="CJ94" s="87">
        <f t="shared" si="23"/>
        <v>1</v>
      </c>
      <c r="CK94" s="87">
        <f t="shared" si="24"/>
        <v>5</v>
      </c>
      <c r="CL94" s="22" t="s">
        <v>121</v>
      </c>
      <c r="CM94" s="22" t="s">
        <v>700</v>
      </c>
    </row>
    <row r="95" spans="1:91" ht="14.45" customHeight="1" x14ac:dyDescent="0.25">
      <c r="A95" s="69">
        <f t="shared" si="21"/>
        <v>93</v>
      </c>
      <c r="B95" s="70" t="s">
        <v>102</v>
      </c>
      <c r="C95" s="107">
        <v>235600056585</v>
      </c>
      <c r="D95" s="106">
        <v>145279770</v>
      </c>
      <c r="E95" s="73"/>
      <c r="F95" s="74">
        <v>46049</v>
      </c>
      <c r="G95" s="75" t="s">
        <v>428</v>
      </c>
      <c r="H95" s="79" t="s">
        <v>429</v>
      </c>
      <c r="I95" s="75" t="s">
        <v>656</v>
      </c>
      <c r="J95" s="75" t="s">
        <v>430</v>
      </c>
      <c r="K95" s="75" t="s">
        <v>107</v>
      </c>
      <c r="L95" s="74">
        <v>46065</v>
      </c>
      <c r="M95" s="73">
        <v>20</v>
      </c>
      <c r="N95" s="75" t="s">
        <v>701</v>
      </c>
      <c r="O95" s="75" t="s">
        <v>702</v>
      </c>
      <c r="P95" s="75">
        <v>2830048104</v>
      </c>
      <c r="Q95" s="74">
        <v>46049</v>
      </c>
      <c r="R95" s="75">
        <v>1209380329</v>
      </c>
      <c r="S95" s="75">
        <v>224121334</v>
      </c>
      <c r="T95" s="74">
        <v>46049</v>
      </c>
      <c r="U95" s="76">
        <v>10815.856</v>
      </c>
      <c r="V95" s="76">
        <v>10563.874</v>
      </c>
      <c r="W95" s="73">
        <v>10</v>
      </c>
      <c r="X95" s="73">
        <v>0</v>
      </c>
      <c r="Y95" s="114">
        <v>235600056593</v>
      </c>
      <c r="Z95" s="82" t="s">
        <v>128</v>
      </c>
      <c r="AA95" s="75" t="s">
        <v>399</v>
      </c>
      <c r="AB95" s="82" t="s">
        <v>468</v>
      </c>
      <c r="AC95" s="109">
        <v>235600056585</v>
      </c>
      <c r="AD95" s="75" t="s">
        <v>113</v>
      </c>
      <c r="AE95" s="74">
        <v>46058</v>
      </c>
      <c r="AF95" s="80">
        <v>46055.291666666664</v>
      </c>
      <c r="AG95" s="80">
        <v>46055.5</v>
      </c>
      <c r="AH95" s="80">
        <v>46055.375</v>
      </c>
      <c r="AI95" s="99">
        <v>46052</v>
      </c>
      <c r="AJ95" s="99">
        <v>46057</v>
      </c>
      <c r="AK95" s="99">
        <v>46057</v>
      </c>
      <c r="AL95" s="74">
        <v>46055</v>
      </c>
      <c r="AM95" s="74">
        <v>46056</v>
      </c>
      <c r="AN95" s="74">
        <v>46060</v>
      </c>
      <c r="AO95" s="81">
        <f t="shared" si="27"/>
        <v>46054.375</v>
      </c>
      <c r="AP95" s="81">
        <f t="shared" si="28"/>
        <v>46055.375</v>
      </c>
      <c r="AQ95" s="81">
        <f t="shared" si="29"/>
        <v>46055.375</v>
      </c>
      <c r="AR95" s="81">
        <f t="shared" si="30"/>
        <v>46058</v>
      </c>
      <c r="AS95" s="81">
        <f t="shared" si="31"/>
        <v>46060</v>
      </c>
      <c r="AT95" s="81">
        <f t="shared" si="32"/>
        <v>46058</v>
      </c>
      <c r="AU95" s="82" t="s">
        <v>131</v>
      </c>
      <c r="AV95" s="74">
        <v>46049</v>
      </c>
      <c r="AW95" s="75" t="s">
        <v>703</v>
      </c>
      <c r="AX95" s="75" t="s">
        <v>704</v>
      </c>
      <c r="AY95" s="75">
        <v>905</v>
      </c>
      <c r="AZ95" s="83">
        <v>308197435140</v>
      </c>
      <c r="BA95" s="75" t="s">
        <v>187</v>
      </c>
      <c r="BB95" s="74">
        <v>46049</v>
      </c>
      <c r="BC95" s="75"/>
      <c r="BD95" s="75" t="s">
        <v>188</v>
      </c>
      <c r="BE95" s="75" t="s">
        <v>188</v>
      </c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>
        <v>0</v>
      </c>
      <c r="BU95" s="84" t="s">
        <v>699</v>
      </c>
      <c r="BV95" s="74">
        <v>46058</v>
      </c>
      <c r="BW95" s="85">
        <f t="shared" si="33"/>
        <v>1</v>
      </c>
      <c r="BX95" s="85">
        <f t="shared" si="34"/>
        <v>1</v>
      </c>
      <c r="BY95" s="86" t="s">
        <v>120</v>
      </c>
      <c r="BZ95" s="87">
        <f t="shared" si="25"/>
        <v>5</v>
      </c>
      <c r="CB95" s="88">
        <f t="shared" si="22"/>
        <v>6</v>
      </c>
      <c r="CC95" s="89"/>
      <c r="CF95" s="90">
        <v>9086000</v>
      </c>
      <c r="CG95" s="90"/>
      <c r="CH95" s="90">
        <v>9086000</v>
      </c>
      <c r="CI95" s="22">
        <v>25960</v>
      </c>
      <c r="CJ95" s="87">
        <f t="shared" si="23"/>
        <v>1</v>
      </c>
      <c r="CK95" s="87">
        <f t="shared" si="24"/>
        <v>5</v>
      </c>
      <c r="CL95" s="22" t="s">
        <v>121</v>
      </c>
      <c r="CM95" s="22" t="s">
        <v>700</v>
      </c>
    </row>
    <row r="96" spans="1:91" ht="14.45" customHeight="1" x14ac:dyDescent="0.25">
      <c r="A96" s="69">
        <f t="shared" si="21"/>
        <v>94</v>
      </c>
      <c r="B96" s="70" t="s">
        <v>102</v>
      </c>
      <c r="C96" s="97">
        <v>235600108879</v>
      </c>
      <c r="D96" s="106">
        <v>145279775</v>
      </c>
      <c r="E96" s="73"/>
      <c r="F96" s="74">
        <v>46049</v>
      </c>
      <c r="G96" s="75" t="s">
        <v>428</v>
      </c>
      <c r="H96" s="79" t="s">
        <v>429</v>
      </c>
      <c r="I96" s="75" t="s">
        <v>656</v>
      </c>
      <c r="J96" s="75" t="s">
        <v>430</v>
      </c>
      <c r="K96" s="75" t="s">
        <v>107</v>
      </c>
      <c r="L96" s="74">
        <v>46065</v>
      </c>
      <c r="M96" s="73">
        <v>20</v>
      </c>
      <c r="N96" s="75" t="s">
        <v>705</v>
      </c>
      <c r="O96" s="75" t="s">
        <v>706</v>
      </c>
      <c r="P96" s="75">
        <v>2830048060</v>
      </c>
      <c r="Q96" s="74">
        <v>46049</v>
      </c>
      <c r="R96" s="75">
        <v>1209380211</v>
      </c>
      <c r="S96" s="75">
        <v>224121344</v>
      </c>
      <c r="T96" s="74">
        <v>46049</v>
      </c>
      <c r="U96" s="76">
        <v>10755.608</v>
      </c>
      <c r="V96" s="76">
        <v>10505.003000000001</v>
      </c>
      <c r="W96" s="73">
        <v>10</v>
      </c>
      <c r="X96" s="73">
        <v>0</v>
      </c>
      <c r="Y96" s="114">
        <v>235600056615</v>
      </c>
      <c r="Z96" s="82" t="s">
        <v>128</v>
      </c>
      <c r="AA96" s="75" t="s">
        <v>399</v>
      </c>
      <c r="AB96" s="82" t="s">
        <v>468</v>
      </c>
      <c r="AC96" s="98">
        <v>235600108879</v>
      </c>
      <c r="AD96" s="75" t="s">
        <v>113</v>
      </c>
      <c r="AE96" s="74">
        <v>46058</v>
      </c>
      <c r="AF96" s="80">
        <v>46055.291666666664</v>
      </c>
      <c r="AG96" s="80">
        <v>46055.5</v>
      </c>
      <c r="AH96" s="80">
        <v>46055.375</v>
      </c>
      <c r="AI96" s="99">
        <v>46052</v>
      </c>
      <c r="AJ96" s="99">
        <v>46057</v>
      </c>
      <c r="AK96" s="99">
        <v>46057</v>
      </c>
      <c r="AL96" s="74">
        <v>46055</v>
      </c>
      <c r="AM96" s="74">
        <v>46056</v>
      </c>
      <c r="AN96" s="74">
        <v>46060</v>
      </c>
      <c r="AO96" s="81">
        <f t="shared" si="27"/>
        <v>46054.375</v>
      </c>
      <c r="AP96" s="81">
        <f t="shared" si="28"/>
        <v>46055.375</v>
      </c>
      <c r="AQ96" s="81">
        <f t="shared" si="29"/>
        <v>46055.375</v>
      </c>
      <c r="AR96" s="81">
        <f t="shared" si="30"/>
        <v>46058</v>
      </c>
      <c r="AS96" s="81">
        <f t="shared" si="31"/>
        <v>46060</v>
      </c>
      <c r="AT96" s="81">
        <f t="shared" si="32"/>
        <v>46058</v>
      </c>
      <c r="AU96" s="82" t="s">
        <v>131</v>
      </c>
      <c r="AV96" s="74">
        <v>46049</v>
      </c>
      <c r="AW96" s="75" t="s">
        <v>707</v>
      </c>
      <c r="AX96" s="75" t="s">
        <v>708</v>
      </c>
      <c r="AY96" s="75">
        <v>905</v>
      </c>
      <c r="AZ96" s="83">
        <v>308194201400</v>
      </c>
      <c r="BA96" s="75" t="s">
        <v>187</v>
      </c>
      <c r="BB96" s="74">
        <v>46049</v>
      </c>
      <c r="BC96" s="75"/>
      <c r="BD96" s="75" t="s">
        <v>188</v>
      </c>
      <c r="BE96" s="75" t="s">
        <v>188</v>
      </c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>
        <v>1</v>
      </c>
      <c r="BU96" s="84" t="s">
        <v>709</v>
      </c>
      <c r="BV96" s="74">
        <v>46058</v>
      </c>
      <c r="BW96" s="85">
        <f t="shared" si="33"/>
        <v>1</v>
      </c>
      <c r="BX96" s="85">
        <f t="shared" si="34"/>
        <v>1</v>
      </c>
      <c r="BY96" s="86" t="s">
        <v>120</v>
      </c>
      <c r="BZ96" s="87">
        <f t="shared" si="25"/>
        <v>5</v>
      </c>
      <c r="CB96" s="88">
        <f t="shared" si="22"/>
        <v>6</v>
      </c>
      <c r="CC96" s="89"/>
      <c r="CE96" s="87">
        <f>IF(AD96="Sea waybill", IF(AK96&lt;&gt;0, MONTH(AK96), IF(AJ96&gt;AI96, MONTH(AJ96), MONTH(AI96))),"")</f>
        <v>2</v>
      </c>
      <c r="CF96" s="90">
        <v>9086000</v>
      </c>
      <c r="CG96" s="90"/>
      <c r="CH96" s="90">
        <v>9086000</v>
      </c>
      <c r="CI96" s="22">
        <v>25960</v>
      </c>
      <c r="CJ96" s="87">
        <f t="shared" si="23"/>
        <v>1</v>
      </c>
      <c r="CK96" s="87">
        <f t="shared" si="24"/>
        <v>5</v>
      </c>
      <c r="CL96" s="22" t="s">
        <v>121</v>
      </c>
      <c r="CM96" s="22" t="s">
        <v>710</v>
      </c>
    </row>
    <row r="97" spans="1:91" ht="14.45" customHeight="1" x14ac:dyDescent="0.25">
      <c r="A97" s="69">
        <f t="shared" si="21"/>
        <v>95</v>
      </c>
      <c r="B97" s="70" t="s">
        <v>102</v>
      </c>
      <c r="C97" s="97">
        <v>235600108887</v>
      </c>
      <c r="D97" s="106">
        <v>145096759</v>
      </c>
      <c r="E97" s="73">
        <v>5320007522</v>
      </c>
      <c r="F97" s="74">
        <v>46049</v>
      </c>
      <c r="G97" s="75" t="s">
        <v>428</v>
      </c>
      <c r="H97" s="79" t="s">
        <v>429</v>
      </c>
      <c r="I97" s="75" t="s">
        <v>656</v>
      </c>
      <c r="J97" s="75" t="s">
        <v>430</v>
      </c>
      <c r="K97" s="75" t="s">
        <v>242</v>
      </c>
      <c r="L97" s="74">
        <v>46065</v>
      </c>
      <c r="M97" s="73">
        <v>20</v>
      </c>
      <c r="N97" s="75" t="s">
        <v>711</v>
      </c>
      <c r="O97" s="75" t="s">
        <v>712</v>
      </c>
      <c r="P97" s="75">
        <v>2830048147</v>
      </c>
      <c r="Q97" s="74">
        <v>46050</v>
      </c>
      <c r="R97" s="75">
        <v>1209380577</v>
      </c>
      <c r="S97" s="75">
        <v>224126520</v>
      </c>
      <c r="T97" s="74">
        <v>46050</v>
      </c>
      <c r="U97" s="76">
        <v>2827.6590000000001</v>
      </c>
      <c r="V97" s="76">
        <v>2761.78</v>
      </c>
      <c r="W97" s="73">
        <v>3</v>
      </c>
      <c r="X97" s="73">
        <v>0</v>
      </c>
      <c r="Y97" s="77">
        <v>235600056682</v>
      </c>
      <c r="Z97" s="82" t="s">
        <v>128</v>
      </c>
      <c r="AA97" s="75" t="s">
        <v>399</v>
      </c>
      <c r="AB97" s="82" t="s">
        <v>468</v>
      </c>
      <c r="AC97" s="98">
        <v>235600108887</v>
      </c>
      <c r="AD97" s="75" t="s">
        <v>113</v>
      </c>
      <c r="AE97" s="74">
        <v>46058</v>
      </c>
      <c r="AF97" s="80">
        <v>46055.291666666664</v>
      </c>
      <c r="AG97" s="80">
        <v>46055.5</v>
      </c>
      <c r="AH97" s="80">
        <v>46055.375</v>
      </c>
      <c r="AI97" s="99">
        <v>46052</v>
      </c>
      <c r="AJ97" s="99">
        <v>46057</v>
      </c>
      <c r="AK97" s="99">
        <v>46057</v>
      </c>
      <c r="AL97" s="74">
        <v>46055</v>
      </c>
      <c r="AM97" s="74">
        <v>46056</v>
      </c>
      <c r="AN97" s="74">
        <v>46056</v>
      </c>
      <c r="AO97" s="95" t="s">
        <v>121</v>
      </c>
      <c r="AP97" s="95" t="s">
        <v>121</v>
      </c>
      <c r="AQ97" s="95" t="s">
        <v>121</v>
      </c>
      <c r="AR97" s="95" t="s">
        <v>121</v>
      </c>
      <c r="AS97" s="95" t="s">
        <v>121</v>
      </c>
      <c r="AT97" s="95" t="s">
        <v>121</v>
      </c>
      <c r="AU97" s="82" t="s">
        <v>131</v>
      </c>
      <c r="AV97" s="74">
        <v>46050</v>
      </c>
      <c r="AW97" s="75" t="s">
        <v>713</v>
      </c>
      <c r="AX97" s="75" t="s">
        <v>714</v>
      </c>
      <c r="AY97" s="75">
        <v>905</v>
      </c>
      <c r="AZ97" s="83">
        <v>308200703330</v>
      </c>
      <c r="BA97" s="75" t="s">
        <v>138</v>
      </c>
      <c r="BB97" s="74">
        <v>46050</v>
      </c>
      <c r="BC97" s="75"/>
      <c r="BD97" s="75" t="s">
        <v>715</v>
      </c>
      <c r="BE97" s="74">
        <v>46059</v>
      </c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>
        <v>0</v>
      </c>
      <c r="BU97" s="84" t="s">
        <v>477</v>
      </c>
      <c r="BV97" s="74">
        <v>46058</v>
      </c>
      <c r="BW97" s="85">
        <f t="shared" si="33"/>
        <v>1</v>
      </c>
      <c r="BX97" s="85">
        <f t="shared" si="34"/>
        <v>1</v>
      </c>
      <c r="BY97" s="86" t="s">
        <v>120</v>
      </c>
      <c r="BZ97" s="87">
        <f t="shared" si="25"/>
        <v>5</v>
      </c>
      <c r="CB97" s="88">
        <f t="shared" si="22"/>
        <v>6</v>
      </c>
      <c r="CC97" s="89"/>
      <c r="CF97" s="90">
        <v>9086000</v>
      </c>
      <c r="CG97" s="90"/>
      <c r="CH97" s="90">
        <v>9086000</v>
      </c>
      <c r="CI97" s="22">
        <v>25960</v>
      </c>
      <c r="CJ97" s="87">
        <f t="shared" si="23"/>
        <v>1</v>
      </c>
      <c r="CK97" s="87">
        <f t="shared" si="24"/>
        <v>5</v>
      </c>
      <c r="CL97" s="22" t="s">
        <v>121</v>
      </c>
      <c r="CM97" s="22" t="s">
        <v>478</v>
      </c>
    </row>
    <row r="98" spans="1:91" ht="14.45" customHeight="1" x14ac:dyDescent="0.25">
      <c r="A98" s="69">
        <f t="shared" si="21"/>
        <v>96</v>
      </c>
      <c r="B98" s="70" t="s">
        <v>102</v>
      </c>
      <c r="C98" s="97">
        <v>235600108887</v>
      </c>
      <c r="D98" s="106">
        <v>145367975</v>
      </c>
      <c r="E98" s="73">
        <v>5320007522</v>
      </c>
      <c r="F98" s="74">
        <v>46049</v>
      </c>
      <c r="G98" s="75" t="s">
        <v>428</v>
      </c>
      <c r="H98" s="79" t="s">
        <v>429</v>
      </c>
      <c r="I98" s="75" t="s">
        <v>656</v>
      </c>
      <c r="J98" s="75" t="s">
        <v>430</v>
      </c>
      <c r="K98" s="75" t="s">
        <v>242</v>
      </c>
      <c r="L98" s="74">
        <v>46065</v>
      </c>
      <c r="M98" s="73">
        <v>0</v>
      </c>
      <c r="N98" s="75" t="s">
        <v>711</v>
      </c>
      <c r="O98" s="75" t="s">
        <v>712</v>
      </c>
      <c r="P98" s="75">
        <v>2830048148</v>
      </c>
      <c r="Q98" s="74">
        <v>46050</v>
      </c>
      <c r="R98" s="75">
        <v>1209380579</v>
      </c>
      <c r="S98" s="75">
        <v>224126525</v>
      </c>
      <c r="T98" s="74">
        <v>46050</v>
      </c>
      <c r="U98" s="76">
        <v>5133.375</v>
      </c>
      <c r="V98" s="76">
        <v>4968.8509999999997</v>
      </c>
      <c r="W98" s="73">
        <v>6</v>
      </c>
      <c r="X98" s="73">
        <v>0</v>
      </c>
      <c r="Y98" s="77">
        <v>235600056682</v>
      </c>
      <c r="Z98" s="82" t="s">
        <v>128</v>
      </c>
      <c r="AA98" s="75" t="s">
        <v>399</v>
      </c>
      <c r="AB98" s="82" t="s">
        <v>468</v>
      </c>
      <c r="AC98" s="98">
        <v>235600108887</v>
      </c>
      <c r="AD98" s="75" t="s">
        <v>113</v>
      </c>
      <c r="AE98" s="74">
        <v>46058</v>
      </c>
      <c r="AF98" s="80">
        <v>46055.291666666664</v>
      </c>
      <c r="AG98" s="80">
        <v>46055.5</v>
      </c>
      <c r="AH98" s="80">
        <v>46055.375</v>
      </c>
      <c r="AI98" s="99">
        <v>46052</v>
      </c>
      <c r="AJ98" s="99">
        <v>46057</v>
      </c>
      <c r="AK98" s="99">
        <v>46057</v>
      </c>
      <c r="AL98" s="74">
        <v>46055</v>
      </c>
      <c r="AM98" s="74">
        <v>46056</v>
      </c>
      <c r="AN98" s="74">
        <v>46056</v>
      </c>
      <c r="AO98" s="95" t="s">
        <v>121</v>
      </c>
      <c r="AP98" s="95" t="s">
        <v>121</v>
      </c>
      <c r="AQ98" s="95" t="s">
        <v>121</v>
      </c>
      <c r="AR98" s="95" t="s">
        <v>121</v>
      </c>
      <c r="AS98" s="95" t="s">
        <v>121</v>
      </c>
      <c r="AT98" s="95" t="s">
        <v>121</v>
      </c>
      <c r="AU98" s="82" t="s">
        <v>131</v>
      </c>
      <c r="AV98" s="74">
        <v>46050</v>
      </c>
      <c r="AW98" s="75">
        <v>0</v>
      </c>
      <c r="AX98" s="75">
        <v>0</v>
      </c>
      <c r="AY98" s="75">
        <v>905</v>
      </c>
      <c r="AZ98" s="83">
        <v>0</v>
      </c>
      <c r="BA98" s="75">
        <v>0</v>
      </c>
      <c r="BB98" s="75" t="s">
        <v>132</v>
      </c>
      <c r="BC98" s="75"/>
      <c r="BD98" s="75" t="s">
        <v>188</v>
      </c>
      <c r="BE98" s="75" t="s">
        <v>188</v>
      </c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>
        <v>0</v>
      </c>
      <c r="BU98" s="84" t="s">
        <v>477</v>
      </c>
      <c r="BV98" s="74">
        <v>46058</v>
      </c>
      <c r="BW98" s="85">
        <f t="shared" si="33"/>
        <v>1</v>
      </c>
      <c r="BX98" s="85">
        <f t="shared" si="34"/>
        <v>1</v>
      </c>
      <c r="BY98" s="86" t="s">
        <v>120</v>
      </c>
      <c r="BZ98" s="87">
        <f t="shared" si="25"/>
        <v>5</v>
      </c>
      <c r="CB98" s="88">
        <f t="shared" si="22"/>
        <v>6</v>
      </c>
      <c r="CC98" s="89"/>
      <c r="CF98" s="90"/>
      <c r="CG98" s="90"/>
      <c r="CH98" s="90"/>
      <c r="CJ98" s="87">
        <f t="shared" si="23"/>
        <v>1</v>
      </c>
      <c r="CK98" s="87">
        <f t="shared" si="24"/>
        <v>5</v>
      </c>
      <c r="CL98" s="22" t="s">
        <v>121</v>
      </c>
      <c r="CM98" s="22" t="s">
        <v>478</v>
      </c>
    </row>
    <row r="99" spans="1:91" ht="14.45" customHeight="1" x14ac:dyDescent="0.25">
      <c r="A99" s="69">
        <f t="shared" si="21"/>
        <v>97</v>
      </c>
      <c r="B99" s="106" t="s">
        <v>102</v>
      </c>
      <c r="C99" s="107" t="s">
        <v>716</v>
      </c>
      <c r="D99" s="72">
        <v>145269716</v>
      </c>
      <c r="E99" s="73">
        <v>5320002726</v>
      </c>
      <c r="F99" s="74">
        <v>46027</v>
      </c>
      <c r="G99" s="75" t="s">
        <v>612</v>
      </c>
      <c r="H99" s="75" t="s">
        <v>517</v>
      </c>
      <c r="I99" s="75" t="s">
        <v>105</v>
      </c>
      <c r="J99" s="75" t="s">
        <v>518</v>
      </c>
      <c r="K99" s="75" t="s">
        <v>242</v>
      </c>
      <c r="L99" s="74">
        <v>46055</v>
      </c>
      <c r="M99" s="73">
        <v>40</v>
      </c>
      <c r="N99" s="75" t="s">
        <v>717</v>
      </c>
      <c r="O99" s="75" t="s">
        <v>718</v>
      </c>
      <c r="P99" s="75">
        <v>2830047369</v>
      </c>
      <c r="Q99" s="74">
        <v>46031</v>
      </c>
      <c r="R99" s="75">
        <v>1209375127</v>
      </c>
      <c r="S99" s="75">
        <v>224048006</v>
      </c>
      <c r="T99" s="74">
        <v>46031</v>
      </c>
      <c r="U99" s="76">
        <v>828.822</v>
      </c>
      <c r="V99" s="76">
        <v>806.85500000000002</v>
      </c>
      <c r="W99" s="75">
        <v>1</v>
      </c>
      <c r="X99" s="75">
        <v>0</v>
      </c>
      <c r="Y99" s="98">
        <v>7265551780</v>
      </c>
      <c r="Z99" s="82" t="s">
        <v>354</v>
      </c>
      <c r="AA99" s="75" t="s">
        <v>719</v>
      </c>
      <c r="AB99" s="69" t="s">
        <v>720</v>
      </c>
      <c r="AC99" s="98" t="s">
        <v>716</v>
      </c>
      <c r="AD99" s="75" t="s">
        <v>113</v>
      </c>
      <c r="AE99" s="74">
        <v>46036</v>
      </c>
      <c r="AF99" s="122">
        <v>46327.666666666664</v>
      </c>
      <c r="AG99" s="122">
        <v>46296.375</v>
      </c>
      <c r="AH99" s="122">
        <v>46235.375</v>
      </c>
      <c r="AI99" s="74">
        <v>46034</v>
      </c>
      <c r="AJ99" s="74">
        <v>46035</v>
      </c>
      <c r="AK99" s="74">
        <v>46035</v>
      </c>
      <c r="AL99" s="121">
        <v>46039</v>
      </c>
      <c r="AM99" s="128">
        <v>46041</v>
      </c>
      <c r="AN99" s="74">
        <v>46040</v>
      </c>
      <c r="AO99" s="95" t="s">
        <v>121</v>
      </c>
      <c r="AP99" s="95" t="s">
        <v>121</v>
      </c>
      <c r="AQ99" s="95" t="s">
        <v>121</v>
      </c>
      <c r="AR99" s="95" t="s">
        <v>121</v>
      </c>
      <c r="AS99" s="95" t="s">
        <v>121</v>
      </c>
      <c r="AT99" s="95" t="s">
        <v>121</v>
      </c>
      <c r="AU99" s="82" t="s">
        <v>198</v>
      </c>
      <c r="AV99" s="74">
        <v>46031</v>
      </c>
      <c r="AW99" s="75" t="s">
        <v>721</v>
      </c>
      <c r="AX99" s="75">
        <v>31341139</v>
      </c>
      <c r="AY99" s="75">
        <v>905</v>
      </c>
      <c r="AZ99" s="83">
        <v>308134780720</v>
      </c>
      <c r="BA99" s="75" t="s">
        <v>154</v>
      </c>
      <c r="BB99" s="74">
        <v>46031</v>
      </c>
      <c r="BC99" s="75"/>
      <c r="BD99" s="75" t="s">
        <v>722</v>
      </c>
      <c r="BE99" s="74">
        <v>46038</v>
      </c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>
        <v>1</v>
      </c>
      <c r="BU99" s="84" t="s">
        <v>723</v>
      </c>
      <c r="BV99" s="74">
        <v>46043</v>
      </c>
      <c r="BW99" s="85"/>
      <c r="BX99" s="85"/>
      <c r="BY99" s="86" t="s">
        <v>147</v>
      </c>
      <c r="BZ99" s="87">
        <f t="shared" si="25"/>
        <v>2</v>
      </c>
      <c r="CB99" s="88">
        <f t="shared" si="22"/>
        <v>4</v>
      </c>
      <c r="CC99" s="89"/>
      <c r="CE99" s="87">
        <f t="shared" ref="CE99:CE162" si="35">IF(AD99="Sea waybill", IF(AK99&lt;&gt;0, MONTH(AK99), IF(AJ99&gt;AI99, MONTH(AJ99), MONTH(AI99))),"")</f>
        <v>1</v>
      </c>
      <c r="CF99" s="90">
        <v>8572525</v>
      </c>
      <c r="CG99" s="90"/>
      <c r="CH99" s="90">
        <v>8572525</v>
      </c>
      <c r="CI99" s="22">
        <v>26377</v>
      </c>
      <c r="CJ99" s="87">
        <f t="shared" si="23"/>
        <v>1</v>
      </c>
      <c r="CK99" s="87">
        <f t="shared" si="24"/>
        <v>2</v>
      </c>
      <c r="CL99" s="22" t="s">
        <v>121</v>
      </c>
      <c r="CM99" s="22" t="s">
        <v>724</v>
      </c>
    </row>
    <row r="100" spans="1:91" ht="14.45" customHeight="1" x14ac:dyDescent="0.25">
      <c r="A100" s="69">
        <f t="shared" si="21"/>
        <v>98</v>
      </c>
      <c r="B100" s="106" t="s">
        <v>102</v>
      </c>
      <c r="C100" s="107" t="s">
        <v>716</v>
      </c>
      <c r="D100" s="92">
        <v>145271181</v>
      </c>
      <c r="E100" s="73">
        <v>5320002726</v>
      </c>
      <c r="F100" s="74">
        <v>46027</v>
      </c>
      <c r="G100" s="75" t="s">
        <v>612</v>
      </c>
      <c r="H100" s="75" t="s">
        <v>517</v>
      </c>
      <c r="I100" s="75" t="s">
        <v>105</v>
      </c>
      <c r="J100" s="75" t="s">
        <v>518</v>
      </c>
      <c r="K100" s="75" t="s">
        <v>242</v>
      </c>
      <c r="L100" s="74">
        <v>46058</v>
      </c>
      <c r="M100" s="73">
        <v>0</v>
      </c>
      <c r="N100" s="75" t="s">
        <v>717</v>
      </c>
      <c r="O100" s="75" t="s">
        <v>718</v>
      </c>
      <c r="P100" s="75">
        <v>2830047371</v>
      </c>
      <c r="Q100" s="74">
        <v>46031</v>
      </c>
      <c r="R100" s="75">
        <v>1209375129</v>
      </c>
      <c r="S100" s="75">
        <v>224048010</v>
      </c>
      <c r="T100" s="74">
        <v>46031</v>
      </c>
      <c r="U100" s="76">
        <v>16205.246999999999</v>
      </c>
      <c r="V100" s="76">
        <v>15775.744000000001</v>
      </c>
      <c r="W100" s="75">
        <v>18</v>
      </c>
      <c r="X100" s="75">
        <v>0</v>
      </c>
      <c r="Y100" s="98">
        <v>7265551780</v>
      </c>
      <c r="Z100" s="82" t="s">
        <v>354</v>
      </c>
      <c r="AA100" s="75" t="s">
        <v>719</v>
      </c>
      <c r="AB100" s="69" t="s">
        <v>720</v>
      </c>
      <c r="AC100" s="98" t="s">
        <v>716</v>
      </c>
      <c r="AD100" s="75" t="s">
        <v>113</v>
      </c>
      <c r="AE100" s="74">
        <v>46036</v>
      </c>
      <c r="AF100" s="122">
        <v>46327.666666666664</v>
      </c>
      <c r="AG100" s="122">
        <v>46296.375</v>
      </c>
      <c r="AH100" s="122">
        <v>46235.375</v>
      </c>
      <c r="AI100" s="74">
        <v>46034</v>
      </c>
      <c r="AJ100" s="74">
        <v>46035</v>
      </c>
      <c r="AK100" s="74">
        <v>46035</v>
      </c>
      <c r="AL100" s="121">
        <v>46039</v>
      </c>
      <c r="AM100" s="128">
        <v>46041</v>
      </c>
      <c r="AN100" s="74">
        <v>46040</v>
      </c>
      <c r="AO100" s="95" t="s">
        <v>121</v>
      </c>
      <c r="AP100" s="95" t="s">
        <v>121</v>
      </c>
      <c r="AQ100" s="95" t="s">
        <v>121</v>
      </c>
      <c r="AR100" s="95" t="s">
        <v>121</v>
      </c>
      <c r="AS100" s="95" t="s">
        <v>121</v>
      </c>
      <c r="AT100" s="95" t="s">
        <v>121</v>
      </c>
      <c r="AU100" s="82" t="s">
        <v>198</v>
      </c>
      <c r="AV100" s="74">
        <v>46031</v>
      </c>
      <c r="AW100" s="75">
        <v>0</v>
      </c>
      <c r="AX100" s="75">
        <v>0</v>
      </c>
      <c r="AY100" s="75">
        <v>905</v>
      </c>
      <c r="AZ100" s="83">
        <v>0</v>
      </c>
      <c r="BA100" s="75">
        <v>0</v>
      </c>
      <c r="BB100" s="75" t="s">
        <v>132</v>
      </c>
      <c r="BC100" s="75"/>
      <c r="BD100" s="75" t="s">
        <v>722</v>
      </c>
      <c r="BE100" s="74">
        <v>46038</v>
      </c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>
        <v>0</v>
      </c>
      <c r="BU100" s="84" t="s">
        <v>723</v>
      </c>
      <c r="BV100" s="74">
        <v>46043</v>
      </c>
      <c r="BW100" s="85"/>
      <c r="BX100" s="85"/>
      <c r="BY100" s="86" t="s">
        <v>147</v>
      </c>
      <c r="BZ100" s="87">
        <f t="shared" si="25"/>
        <v>2</v>
      </c>
      <c r="CB100" s="88">
        <f t="shared" si="22"/>
        <v>4</v>
      </c>
      <c r="CC100" s="89"/>
      <c r="CE100" s="87">
        <f t="shared" si="35"/>
        <v>1</v>
      </c>
      <c r="CF100" s="90"/>
      <c r="CG100" s="90"/>
      <c r="CH100" s="90"/>
      <c r="CJ100" s="87">
        <f t="shared" si="23"/>
        <v>1</v>
      </c>
      <c r="CK100" s="87">
        <f t="shared" si="24"/>
        <v>2</v>
      </c>
      <c r="CL100" s="22" t="s">
        <v>121</v>
      </c>
      <c r="CM100" s="22" t="s">
        <v>724</v>
      </c>
    </row>
    <row r="101" spans="1:91" ht="14.45" customHeight="1" x14ac:dyDescent="0.25">
      <c r="A101" s="69">
        <f t="shared" si="21"/>
        <v>99</v>
      </c>
      <c r="B101" s="106" t="s">
        <v>102</v>
      </c>
      <c r="C101" s="97" t="s">
        <v>725</v>
      </c>
      <c r="D101" s="72">
        <v>145216744</v>
      </c>
      <c r="E101" s="73">
        <v>5320007182</v>
      </c>
      <c r="F101" s="74">
        <v>46027</v>
      </c>
      <c r="G101" s="75" t="s">
        <v>726</v>
      </c>
      <c r="H101" s="75" t="s">
        <v>517</v>
      </c>
      <c r="I101" s="75" t="s">
        <v>105</v>
      </c>
      <c r="J101" s="75" t="s">
        <v>518</v>
      </c>
      <c r="K101" s="75" t="s">
        <v>107</v>
      </c>
      <c r="L101" s="74">
        <v>46057</v>
      </c>
      <c r="M101" s="73">
        <v>0</v>
      </c>
      <c r="N101" s="75" t="s">
        <v>727</v>
      </c>
      <c r="O101" s="75" t="s">
        <v>728</v>
      </c>
      <c r="P101" s="75">
        <v>2830047435</v>
      </c>
      <c r="Q101" s="74">
        <v>46031</v>
      </c>
      <c r="R101" s="75">
        <v>1209375262</v>
      </c>
      <c r="S101" s="75">
        <v>224047878</v>
      </c>
      <c r="T101" s="74">
        <v>46031</v>
      </c>
      <c r="U101" s="76">
        <v>3069.92</v>
      </c>
      <c r="V101" s="76">
        <v>2959.518</v>
      </c>
      <c r="W101" s="75">
        <v>4</v>
      </c>
      <c r="X101" s="75">
        <v>0</v>
      </c>
      <c r="Y101" s="98">
        <v>7265551781</v>
      </c>
      <c r="Z101" s="82" t="s">
        <v>354</v>
      </c>
      <c r="AA101" s="75" t="s">
        <v>719</v>
      </c>
      <c r="AB101" s="75" t="s">
        <v>720</v>
      </c>
      <c r="AC101" s="98" t="s">
        <v>725</v>
      </c>
      <c r="AD101" s="75" t="s">
        <v>113</v>
      </c>
      <c r="AE101" s="74">
        <v>46036</v>
      </c>
      <c r="AF101" s="122">
        <v>46327.666666666664</v>
      </c>
      <c r="AG101" s="122">
        <v>46296.375</v>
      </c>
      <c r="AH101" s="122">
        <v>46235.375</v>
      </c>
      <c r="AI101" s="74">
        <v>46034</v>
      </c>
      <c r="AJ101" s="74">
        <v>46035</v>
      </c>
      <c r="AK101" s="74">
        <v>46035</v>
      </c>
      <c r="AL101" s="121">
        <v>46039</v>
      </c>
      <c r="AM101" s="128">
        <v>46041</v>
      </c>
      <c r="AN101" s="74">
        <v>46040</v>
      </c>
      <c r="AO101" s="95" t="s">
        <v>121</v>
      </c>
      <c r="AP101" s="95" t="s">
        <v>121</v>
      </c>
      <c r="AQ101" s="95" t="s">
        <v>121</v>
      </c>
      <c r="AR101" s="95" t="s">
        <v>121</v>
      </c>
      <c r="AS101" s="95" t="s">
        <v>121</v>
      </c>
      <c r="AT101" s="95" t="s">
        <v>121</v>
      </c>
      <c r="AU101" s="82" t="s">
        <v>114</v>
      </c>
      <c r="AV101" s="74">
        <v>46031</v>
      </c>
      <c r="AW101" s="75" t="s">
        <v>729</v>
      </c>
      <c r="AX101" s="75">
        <v>32217756</v>
      </c>
      <c r="AY101" s="75">
        <v>905</v>
      </c>
      <c r="AZ101" s="83">
        <v>308137506410</v>
      </c>
      <c r="BA101" s="75" t="s">
        <v>154</v>
      </c>
      <c r="BB101" s="74">
        <v>46031</v>
      </c>
      <c r="BC101" s="75"/>
      <c r="BD101" s="75" t="s">
        <v>730</v>
      </c>
      <c r="BE101" s="74">
        <v>46037</v>
      </c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>
        <v>1</v>
      </c>
      <c r="BU101" s="84" t="s">
        <v>731</v>
      </c>
      <c r="BV101" s="74">
        <v>46036</v>
      </c>
      <c r="BW101" s="85"/>
      <c r="BX101" s="85"/>
      <c r="BY101" s="86" t="s">
        <v>147</v>
      </c>
      <c r="BZ101" s="87">
        <f t="shared" si="25"/>
        <v>2</v>
      </c>
      <c r="CB101" s="88">
        <f t="shared" si="22"/>
        <v>3</v>
      </c>
      <c r="CC101" s="89"/>
      <c r="CE101" s="87">
        <f t="shared" si="35"/>
        <v>1</v>
      </c>
      <c r="CF101" s="90"/>
      <c r="CG101" s="90"/>
      <c r="CH101" s="90"/>
      <c r="CJ101" s="87">
        <f t="shared" si="23"/>
        <v>1</v>
      </c>
      <c r="CK101" s="87">
        <f t="shared" si="24"/>
        <v>2</v>
      </c>
      <c r="CL101" s="22" t="s">
        <v>121</v>
      </c>
      <c r="CM101" s="22" t="s">
        <v>732</v>
      </c>
    </row>
    <row r="102" spans="1:91" ht="14.45" customHeight="1" x14ac:dyDescent="0.25">
      <c r="A102" s="69">
        <f t="shared" si="21"/>
        <v>100</v>
      </c>
      <c r="B102" s="106" t="s">
        <v>102</v>
      </c>
      <c r="C102" s="97" t="s">
        <v>725</v>
      </c>
      <c r="D102" s="72">
        <v>145216755</v>
      </c>
      <c r="E102" s="73">
        <v>5320007182</v>
      </c>
      <c r="F102" s="74">
        <v>46027</v>
      </c>
      <c r="G102" s="75" t="s">
        <v>726</v>
      </c>
      <c r="H102" s="75" t="s">
        <v>517</v>
      </c>
      <c r="I102" s="75" t="s">
        <v>105</v>
      </c>
      <c r="J102" s="75" t="s">
        <v>518</v>
      </c>
      <c r="K102" s="75" t="s">
        <v>107</v>
      </c>
      <c r="L102" s="74">
        <v>46057</v>
      </c>
      <c r="M102" s="73">
        <v>40</v>
      </c>
      <c r="N102" s="75" t="s">
        <v>727</v>
      </c>
      <c r="O102" s="75" t="s">
        <v>728</v>
      </c>
      <c r="P102" s="75">
        <v>2830047436</v>
      </c>
      <c r="Q102" s="74">
        <v>46031</v>
      </c>
      <c r="R102" s="75">
        <v>1209375263</v>
      </c>
      <c r="S102" s="75">
        <v>224047885</v>
      </c>
      <c r="T102" s="74">
        <v>46031</v>
      </c>
      <c r="U102" s="76">
        <v>11895.939</v>
      </c>
      <c r="V102" s="76">
        <v>11531.456</v>
      </c>
      <c r="W102" s="75">
        <v>14</v>
      </c>
      <c r="X102" s="75">
        <v>0</v>
      </c>
      <c r="Y102" s="98">
        <v>7265551781</v>
      </c>
      <c r="Z102" s="82" t="s">
        <v>354</v>
      </c>
      <c r="AA102" s="75" t="s">
        <v>719</v>
      </c>
      <c r="AB102" s="75" t="s">
        <v>720</v>
      </c>
      <c r="AC102" s="98" t="s">
        <v>725</v>
      </c>
      <c r="AD102" s="75" t="s">
        <v>113</v>
      </c>
      <c r="AE102" s="74">
        <v>46036</v>
      </c>
      <c r="AF102" s="122">
        <v>46327.666666666664</v>
      </c>
      <c r="AG102" s="122">
        <v>46296.375</v>
      </c>
      <c r="AH102" s="122">
        <v>46235.375</v>
      </c>
      <c r="AI102" s="74">
        <v>46034</v>
      </c>
      <c r="AJ102" s="74">
        <v>46035</v>
      </c>
      <c r="AK102" s="74">
        <v>46035</v>
      </c>
      <c r="AL102" s="121">
        <v>46039</v>
      </c>
      <c r="AM102" s="128">
        <v>46041</v>
      </c>
      <c r="AN102" s="74">
        <v>46040</v>
      </c>
      <c r="AO102" s="95" t="s">
        <v>121</v>
      </c>
      <c r="AP102" s="95" t="s">
        <v>121</v>
      </c>
      <c r="AQ102" s="95" t="s">
        <v>121</v>
      </c>
      <c r="AR102" s="95" t="s">
        <v>121</v>
      </c>
      <c r="AS102" s="95" t="s">
        <v>121</v>
      </c>
      <c r="AT102" s="95" t="s">
        <v>121</v>
      </c>
      <c r="AU102" s="82" t="s">
        <v>114</v>
      </c>
      <c r="AV102" s="74">
        <v>46031</v>
      </c>
      <c r="AW102" s="75">
        <v>0</v>
      </c>
      <c r="AX102" s="75">
        <v>0</v>
      </c>
      <c r="AY102" s="75">
        <v>905</v>
      </c>
      <c r="AZ102" s="83">
        <v>0</v>
      </c>
      <c r="BA102" s="75">
        <v>0</v>
      </c>
      <c r="BB102" s="75" t="s">
        <v>132</v>
      </c>
      <c r="BC102" s="75"/>
      <c r="BD102" s="75" t="s">
        <v>730</v>
      </c>
      <c r="BE102" s="74">
        <v>46037</v>
      </c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>
        <v>0</v>
      </c>
      <c r="BU102" s="84" t="s">
        <v>731</v>
      </c>
      <c r="BV102" s="74">
        <v>46036</v>
      </c>
      <c r="BW102" s="85"/>
      <c r="BX102" s="85"/>
      <c r="BY102" s="86" t="s">
        <v>147</v>
      </c>
      <c r="BZ102" s="87">
        <f t="shared" si="25"/>
        <v>2</v>
      </c>
      <c r="CB102" s="88">
        <f t="shared" si="22"/>
        <v>3</v>
      </c>
      <c r="CC102" s="89"/>
      <c r="CE102" s="87">
        <f t="shared" si="35"/>
        <v>1</v>
      </c>
      <c r="CF102" s="90">
        <v>8572525</v>
      </c>
      <c r="CG102" s="90"/>
      <c r="CH102" s="90">
        <v>8572525</v>
      </c>
      <c r="CI102" s="91">
        <v>26377</v>
      </c>
      <c r="CJ102" s="87">
        <f t="shared" si="23"/>
        <v>1</v>
      </c>
      <c r="CK102" s="87">
        <f t="shared" si="24"/>
        <v>2</v>
      </c>
      <c r="CL102" s="22" t="s">
        <v>121</v>
      </c>
      <c r="CM102" s="22" t="s">
        <v>732</v>
      </c>
    </row>
    <row r="103" spans="1:91" ht="14.45" customHeight="1" x14ac:dyDescent="0.25">
      <c r="A103" s="69">
        <f t="shared" si="21"/>
        <v>101</v>
      </c>
      <c r="B103" s="106" t="s">
        <v>102</v>
      </c>
      <c r="C103" s="107" t="s">
        <v>733</v>
      </c>
      <c r="D103" s="72">
        <v>145216923</v>
      </c>
      <c r="E103" s="73">
        <v>5320007183</v>
      </c>
      <c r="F103" s="74">
        <v>46027</v>
      </c>
      <c r="G103" s="75" t="s">
        <v>726</v>
      </c>
      <c r="H103" s="75" t="s">
        <v>517</v>
      </c>
      <c r="I103" s="75" t="s">
        <v>105</v>
      </c>
      <c r="J103" s="75" t="s">
        <v>518</v>
      </c>
      <c r="K103" s="75" t="s">
        <v>107</v>
      </c>
      <c r="L103" s="74">
        <v>46057</v>
      </c>
      <c r="M103" s="73">
        <v>0</v>
      </c>
      <c r="N103" s="75" t="s">
        <v>734</v>
      </c>
      <c r="O103" s="75" t="s">
        <v>735</v>
      </c>
      <c r="P103" s="75">
        <v>2830047380</v>
      </c>
      <c r="Q103" s="74">
        <v>46031</v>
      </c>
      <c r="R103" s="75">
        <v>1209375144</v>
      </c>
      <c r="S103" s="75">
        <v>224047891</v>
      </c>
      <c r="T103" s="74">
        <v>46031</v>
      </c>
      <c r="U103" s="76">
        <v>5871.7209999999995</v>
      </c>
      <c r="V103" s="76">
        <v>5660.5609999999997</v>
      </c>
      <c r="W103" s="75">
        <v>7</v>
      </c>
      <c r="X103" s="75">
        <v>0</v>
      </c>
      <c r="Y103" s="98">
        <v>7265551782</v>
      </c>
      <c r="Z103" s="82" t="s">
        <v>354</v>
      </c>
      <c r="AA103" s="75" t="s">
        <v>719</v>
      </c>
      <c r="AB103" s="75" t="s">
        <v>720</v>
      </c>
      <c r="AC103" s="109" t="s">
        <v>733</v>
      </c>
      <c r="AD103" s="75" t="s">
        <v>113</v>
      </c>
      <c r="AE103" s="74">
        <v>46036</v>
      </c>
      <c r="AF103" s="122">
        <v>46327.666666666664</v>
      </c>
      <c r="AG103" s="122">
        <v>46296.375</v>
      </c>
      <c r="AH103" s="122">
        <v>46235.375</v>
      </c>
      <c r="AI103" s="74">
        <v>46034</v>
      </c>
      <c r="AJ103" s="74">
        <v>46035</v>
      </c>
      <c r="AK103" s="74">
        <v>46035</v>
      </c>
      <c r="AL103" s="121">
        <v>46039</v>
      </c>
      <c r="AM103" s="128">
        <v>46041</v>
      </c>
      <c r="AN103" s="74">
        <v>46040</v>
      </c>
      <c r="AO103" s="95" t="s">
        <v>121</v>
      </c>
      <c r="AP103" s="95" t="s">
        <v>121</v>
      </c>
      <c r="AQ103" s="95" t="s">
        <v>121</v>
      </c>
      <c r="AR103" s="95" t="s">
        <v>121</v>
      </c>
      <c r="AS103" s="95" t="s">
        <v>121</v>
      </c>
      <c r="AT103" s="95" t="s">
        <v>121</v>
      </c>
      <c r="AU103" s="82" t="s">
        <v>114</v>
      </c>
      <c r="AV103" s="74">
        <v>46031</v>
      </c>
      <c r="AW103" s="75" t="s">
        <v>736</v>
      </c>
      <c r="AX103" s="75">
        <v>32217760</v>
      </c>
      <c r="AY103" s="75">
        <v>905</v>
      </c>
      <c r="AZ103" s="83">
        <v>308136008740</v>
      </c>
      <c r="BA103" s="75" t="s">
        <v>154</v>
      </c>
      <c r="BB103" s="74">
        <v>46031</v>
      </c>
      <c r="BC103" s="75"/>
      <c r="BD103" s="75" t="s">
        <v>737</v>
      </c>
      <c r="BE103" s="74">
        <v>46037</v>
      </c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>
        <v>1</v>
      </c>
      <c r="BU103" s="84" t="s">
        <v>738</v>
      </c>
      <c r="BV103" s="74">
        <v>46036</v>
      </c>
      <c r="BW103" s="85"/>
      <c r="BX103" s="85"/>
      <c r="BY103" s="86" t="s">
        <v>147</v>
      </c>
      <c r="BZ103" s="87">
        <f t="shared" si="25"/>
        <v>2</v>
      </c>
      <c r="CB103" s="88">
        <f t="shared" si="22"/>
        <v>3</v>
      </c>
      <c r="CC103" s="89"/>
      <c r="CE103" s="87">
        <f t="shared" si="35"/>
        <v>1</v>
      </c>
      <c r="CF103" s="90"/>
      <c r="CG103" s="90"/>
      <c r="CH103" s="90"/>
      <c r="CJ103" s="87">
        <f t="shared" si="23"/>
        <v>1</v>
      </c>
      <c r="CK103" s="87">
        <f t="shared" si="24"/>
        <v>2</v>
      </c>
      <c r="CL103" s="22" t="s">
        <v>121</v>
      </c>
      <c r="CM103" s="22" t="s">
        <v>739</v>
      </c>
    </row>
    <row r="104" spans="1:91" ht="14.45" customHeight="1" x14ac:dyDescent="0.25">
      <c r="A104" s="69">
        <f t="shared" si="21"/>
        <v>102</v>
      </c>
      <c r="B104" s="106" t="s">
        <v>102</v>
      </c>
      <c r="C104" s="107" t="s">
        <v>733</v>
      </c>
      <c r="D104" s="72">
        <v>145261103</v>
      </c>
      <c r="E104" s="73">
        <v>5320007183</v>
      </c>
      <c r="F104" s="74">
        <v>46027</v>
      </c>
      <c r="G104" s="75" t="s">
        <v>740</v>
      </c>
      <c r="H104" s="75" t="s">
        <v>517</v>
      </c>
      <c r="I104" s="75" t="s">
        <v>105</v>
      </c>
      <c r="J104" s="75" t="s">
        <v>518</v>
      </c>
      <c r="K104" s="75" t="s">
        <v>242</v>
      </c>
      <c r="L104" s="74">
        <v>46055</v>
      </c>
      <c r="M104" s="73">
        <v>0</v>
      </c>
      <c r="N104" s="75" t="s">
        <v>734</v>
      </c>
      <c r="O104" s="75" t="s">
        <v>735</v>
      </c>
      <c r="P104" s="75">
        <v>2830047381</v>
      </c>
      <c r="Q104" s="74">
        <v>46031</v>
      </c>
      <c r="R104" s="75">
        <v>1209375145</v>
      </c>
      <c r="S104" s="75">
        <v>224047903</v>
      </c>
      <c r="T104" s="74">
        <v>46031</v>
      </c>
      <c r="U104" s="76">
        <v>2858.63</v>
      </c>
      <c r="V104" s="76">
        <v>2753.31</v>
      </c>
      <c r="W104" s="75">
        <v>4</v>
      </c>
      <c r="X104" s="75">
        <v>0</v>
      </c>
      <c r="Y104" s="98">
        <v>7265551782</v>
      </c>
      <c r="Z104" s="82" t="s">
        <v>354</v>
      </c>
      <c r="AA104" s="75" t="s">
        <v>719</v>
      </c>
      <c r="AB104" s="75" t="s">
        <v>720</v>
      </c>
      <c r="AC104" s="109" t="s">
        <v>733</v>
      </c>
      <c r="AD104" s="75" t="s">
        <v>113</v>
      </c>
      <c r="AE104" s="74">
        <v>46036</v>
      </c>
      <c r="AF104" s="122">
        <v>46327.666666666664</v>
      </c>
      <c r="AG104" s="122">
        <v>46296.375</v>
      </c>
      <c r="AH104" s="122">
        <v>46235.375</v>
      </c>
      <c r="AI104" s="74">
        <v>46034</v>
      </c>
      <c r="AJ104" s="74">
        <v>46035</v>
      </c>
      <c r="AK104" s="74">
        <v>46035</v>
      </c>
      <c r="AL104" s="121">
        <v>46039</v>
      </c>
      <c r="AM104" s="128">
        <v>46041</v>
      </c>
      <c r="AN104" s="74">
        <v>46040</v>
      </c>
      <c r="AO104" s="95" t="s">
        <v>121</v>
      </c>
      <c r="AP104" s="95" t="s">
        <v>121</v>
      </c>
      <c r="AQ104" s="95" t="s">
        <v>121</v>
      </c>
      <c r="AR104" s="95" t="s">
        <v>121</v>
      </c>
      <c r="AS104" s="95" t="s">
        <v>121</v>
      </c>
      <c r="AT104" s="95" t="s">
        <v>121</v>
      </c>
      <c r="AU104" s="82" t="s">
        <v>114</v>
      </c>
      <c r="AV104" s="74">
        <v>46031</v>
      </c>
      <c r="AW104" s="75">
        <v>0</v>
      </c>
      <c r="AX104" s="75">
        <v>0</v>
      </c>
      <c r="AY104" s="75">
        <v>905</v>
      </c>
      <c r="AZ104" s="83">
        <v>0</v>
      </c>
      <c r="BA104" s="75">
        <v>0</v>
      </c>
      <c r="BB104" s="75" t="s">
        <v>132</v>
      </c>
      <c r="BC104" s="75"/>
      <c r="BD104" s="75" t="s">
        <v>737</v>
      </c>
      <c r="BE104" s="74">
        <v>46037</v>
      </c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>
        <v>0</v>
      </c>
      <c r="BU104" s="84" t="s">
        <v>738</v>
      </c>
      <c r="BV104" s="74">
        <v>46036</v>
      </c>
      <c r="BW104" s="85"/>
      <c r="BX104" s="85"/>
      <c r="BY104" s="86" t="s">
        <v>147</v>
      </c>
      <c r="BZ104" s="87">
        <f t="shared" si="25"/>
        <v>2</v>
      </c>
      <c r="CB104" s="88">
        <f t="shared" si="22"/>
        <v>3</v>
      </c>
      <c r="CC104" s="89"/>
      <c r="CE104" s="87">
        <f t="shared" si="35"/>
        <v>1</v>
      </c>
      <c r="CF104" s="90"/>
      <c r="CG104" s="90"/>
      <c r="CH104" s="90"/>
      <c r="CJ104" s="87">
        <f t="shared" si="23"/>
        <v>1</v>
      </c>
      <c r="CK104" s="87">
        <f t="shared" si="24"/>
        <v>2</v>
      </c>
      <c r="CL104" s="22" t="s">
        <v>121</v>
      </c>
      <c r="CM104" s="22" t="s">
        <v>739</v>
      </c>
    </row>
    <row r="105" spans="1:91" ht="14.45" customHeight="1" x14ac:dyDescent="0.25">
      <c r="A105" s="69">
        <f t="shared" si="21"/>
        <v>103</v>
      </c>
      <c r="B105" s="106" t="s">
        <v>102</v>
      </c>
      <c r="C105" s="107" t="s">
        <v>733</v>
      </c>
      <c r="D105" s="72">
        <v>145216811</v>
      </c>
      <c r="E105" s="73">
        <v>5320007183</v>
      </c>
      <c r="F105" s="74">
        <v>46027</v>
      </c>
      <c r="G105" s="75" t="s">
        <v>741</v>
      </c>
      <c r="H105" s="75" t="s">
        <v>517</v>
      </c>
      <c r="I105" s="75" t="s">
        <v>105</v>
      </c>
      <c r="J105" s="75" t="s">
        <v>518</v>
      </c>
      <c r="K105" s="75" t="s">
        <v>107</v>
      </c>
      <c r="L105" s="74">
        <v>46055</v>
      </c>
      <c r="M105" s="73">
        <v>40</v>
      </c>
      <c r="N105" s="75" t="s">
        <v>734</v>
      </c>
      <c r="O105" s="75" t="s">
        <v>735</v>
      </c>
      <c r="P105" s="75">
        <v>2830047379</v>
      </c>
      <c r="Q105" s="74">
        <v>46031</v>
      </c>
      <c r="R105" s="75">
        <v>1209375142</v>
      </c>
      <c r="S105" s="75">
        <v>224047896</v>
      </c>
      <c r="T105" s="74">
        <v>46031</v>
      </c>
      <c r="U105" s="76">
        <v>5622.482</v>
      </c>
      <c r="V105" s="76">
        <v>5415.3490000000002</v>
      </c>
      <c r="W105" s="75">
        <v>8</v>
      </c>
      <c r="X105" s="75">
        <v>0</v>
      </c>
      <c r="Y105" s="98">
        <v>7265551782</v>
      </c>
      <c r="Z105" s="82" t="s">
        <v>354</v>
      </c>
      <c r="AA105" s="75" t="s">
        <v>719</v>
      </c>
      <c r="AB105" s="75" t="s">
        <v>720</v>
      </c>
      <c r="AC105" s="109" t="s">
        <v>733</v>
      </c>
      <c r="AD105" s="75" t="s">
        <v>113</v>
      </c>
      <c r="AE105" s="74">
        <v>46036</v>
      </c>
      <c r="AF105" s="122">
        <v>46327.666666666664</v>
      </c>
      <c r="AG105" s="122">
        <v>46296.375</v>
      </c>
      <c r="AH105" s="122">
        <v>46235.375</v>
      </c>
      <c r="AI105" s="74">
        <v>46034</v>
      </c>
      <c r="AJ105" s="74">
        <v>46035</v>
      </c>
      <c r="AK105" s="74">
        <v>46035</v>
      </c>
      <c r="AL105" s="121">
        <v>46039</v>
      </c>
      <c r="AM105" s="128">
        <v>46041</v>
      </c>
      <c r="AN105" s="74">
        <v>46040</v>
      </c>
      <c r="AO105" s="95" t="s">
        <v>121</v>
      </c>
      <c r="AP105" s="95" t="s">
        <v>121</v>
      </c>
      <c r="AQ105" s="95" t="s">
        <v>121</v>
      </c>
      <c r="AR105" s="95" t="s">
        <v>121</v>
      </c>
      <c r="AS105" s="95" t="s">
        <v>121</v>
      </c>
      <c r="AT105" s="95" t="s">
        <v>121</v>
      </c>
      <c r="AU105" s="82" t="s">
        <v>114</v>
      </c>
      <c r="AV105" s="74">
        <v>46031</v>
      </c>
      <c r="AW105" s="75">
        <v>0</v>
      </c>
      <c r="AX105" s="75">
        <v>0</v>
      </c>
      <c r="AY105" s="75">
        <v>905</v>
      </c>
      <c r="AZ105" s="83">
        <v>0</v>
      </c>
      <c r="BA105" s="75">
        <v>0</v>
      </c>
      <c r="BB105" s="75" t="s">
        <v>132</v>
      </c>
      <c r="BC105" s="75"/>
      <c r="BD105" s="75" t="s">
        <v>737</v>
      </c>
      <c r="BE105" s="74">
        <v>46037</v>
      </c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>
        <v>0</v>
      </c>
      <c r="BU105" s="84" t="s">
        <v>738</v>
      </c>
      <c r="BV105" s="74">
        <v>46036</v>
      </c>
      <c r="BW105" s="85"/>
      <c r="BX105" s="85"/>
      <c r="BY105" s="86" t="s">
        <v>157</v>
      </c>
      <c r="BZ105" s="87">
        <f t="shared" si="25"/>
        <v>2</v>
      </c>
      <c r="CB105" s="88">
        <f t="shared" si="22"/>
        <v>3</v>
      </c>
      <c r="CC105" s="89"/>
      <c r="CE105" s="87">
        <f t="shared" si="35"/>
        <v>1</v>
      </c>
      <c r="CF105" s="90">
        <v>8572525</v>
      </c>
      <c r="CG105" s="90"/>
      <c r="CH105" s="90">
        <v>8572525</v>
      </c>
      <c r="CI105" s="91">
        <v>26377</v>
      </c>
      <c r="CJ105" s="87">
        <f t="shared" si="23"/>
        <v>1</v>
      </c>
      <c r="CK105" s="87">
        <f t="shared" si="24"/>
        <v>2</v>
      </c>
      <c r="CL105" s="22" t="s">
        <v>121</v>
      </c>
      <c r="CM105" s="22" t="s">
        <v>739</v>
      </c>
    </row>
    <row r="106" spans="1:91" ht="14.45" customHeight="1" x14ac:dyDescent="0.25">
      <c r="A106" s="69">
        <f t="shared" si="21"/>
        <v>104</v>
      </c>
      <c r="B106" s="106" t="s">
        <v>102</v>
      </c>
      <c r="C106" s="107" t="s">
        <v>733</v>
      </c>
      <c r="D106" s="72">
        <v>145226223</v>
      </c>
      <c r="E106" s="73">
        <v>5320007197</v>
      </c>
      <c r="F106" s="74">
        <v>46027</v>
      </c>
      <c r="G106" s="75" t="s">
        <v>516</v>
      </c>
      <c r="H106" s="75" t="s">
        <v>517</v>
      </c>
      <c r="I106" s="75" t="s">
        <v>105</v>
      </c>
      <c r="J106" s="75" t="s">
        <v>518</v>
      </c>
      <c r="K106" s="75" t="s">
        <v>242</v>
      </c>
      <c r="L106" s="74">
        <v>46056</v>
      </c>
      <c r="M106" s="73">
        <v>40</v>
      </c>
      <c r="N106" s="75" t="s">
        <v>742</v>
      </c>
      <c r="O106" s="75" t="s">
        <v>743</v>
      </c>
      <c r="P106" s="75">
        <v>2830047399</v>
      </c>
      <c r="Q106" s="74">
        <v>46031</v>
      </c>
      <c r="R106" s="75">
        <v>1209375175</v>
      </c>
      <c r="S106" s="75">
        <v>224047914</v>
      </c>
      <c r="T106" s="74">
        <v>46031</v>
      </c>
      <c r="U106" s="76">
        <v>9886.2569999999996</v>
      </c>
      <c r="V106" s="76">
        <v>9583.3469999999998</v>
      </c>
      <c r="W106" s="75">
        <v>11</v>
      </c>
      <c r="X106" s="75">
        <v>0</v>
      </c>
      <c r="Y106" s="98">
        <v>7265551783</v>
      </c>
      <c r="Z106" s="82" t="s">
        <v>354</v>
      </c>
      <c r="AA106" s="75" t="s">
        <v>719</v>
      </c>
      <c r="AB106" s="75" t="s">
        <v>720</v>
      </c>
      <c r="AC106" s="109" t="s">
        <v>733</v>
      </c>
      <c r="AD106" s="75" t="s">
        <v>113</v>
      </c>
      <c r="AE106" s="74">
        <v>46036</v>
      </c>
      <c r="AF106" s="122">
        <v>46327.666666666664</v>
      </c>
      <c r="AG106" s="122">
        <v>46296.375</v>
      </c>
      <c r="AH106" s="122">
        <v>46235.375</v>
      </c>
      <c r="AI106" s="74">
        <v>46034</v>
      </c>
      <c r="AJ106" s="74">
        <v>46035</v>
      </c>
      <c r="AK106" s="74">
        <v>46035</v>
      </c>
      <c r="AL106" s="121">
        <v>46039</v>
      </c>
      <c r="AM106" s="128">
        <v>46041</v>
      </c>
      <c r="AN106" s="74">
        <v>46040</v>
      </c>
      <c r="AO106" s="95" t="s">
        <v>121</v>
      </c>
      <c r="AP106" s="95" t="s">
        <v>121</v>
      </c>
      <c r="AQ106" s="95" t="s">
        <v>121</v>
      </c>
      <c r="AR106" s="95" t="s">
        <v>121</v>
      </c>
      <c r="AS106" s="95" t="s">
        <v>121</v>
      </c>
      <c r="AT106" s="95" t="s">
        <v>121</v>
      </c>
      <c r="AU106" s="82" t="s">
        <v>114</v>
      </c>
      <c r="AV106" s="74">
        <v>46031</v>
      </c>
      <c r="AW106" s="75" t="s">
        <v>744</v>
      </c>
      <c r="AX106" s="75">
        <v>31341119</v>
      </c>
      <c r="AY106" s="75">
        <v>905</v>
      </c>
      <c r="AZ106" s="83">
        <v>308136197410</v>
      </c>
      <c r="BA106" s="75" t="s">
        <v>154</v>
      </c>
      <c r="BB106" s="74">
        <v>46031</v>
      </c>
      <c r="BC106" s="75"/>
      <c r="BD106" s="75" t="s">
        <v>745</v>
      </c>
      <c r="BE106" s="74">
        <v>46037</v>
      </c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>
        <v>0</v>
      </c>
      <c r="BU106" s="84" t="s">
        <v>738</v>
      </c>
      <c r="BV106" s="74">
        <v>46036</v>
      </c>
      <c r="BW106" s="85"/>
      <c r="BX106" s="85"/>
      <c r="BY106" s="86" t="s">
        <v>157</v>
      </c>
      <c r="BZ106" s="87">
        <f t="shared" si="25"/>
        <v>2</v>
      </c>
      <c r="CB106" s="88">
        <f t="shared" si="22"/>
        <v>3</v>
      </c>
      <c r="CC106" s="89"/>
      <c r="CE106" s="87">
        <f t="shared" si="35"/>
        <v>1</v>
      </c>
      <c r="CF106" s="90">
        <v>8572525</v>
      </c>
      <c r="CG106" s="90"/>
      <c r="CH106" s="90">
        <v>8572525</v>
      </c>
      <c r="CI106" s="91">
        <v>26377</v>
      </c>
      <c r="CJ106" s="87">
        <f t="shared" si="23"/>
        <v>1</v>
      </c>
      <c r="CK106" s="87">
        <f t="shared" si="24"/>
        <v>2</v>
      </c>
      <c r="CL106" s="22" t="s">
        <v>121</v>
      </c>
      <c r="CM106" s="22" t="s">
        <v>739</v>
      </c>
    </row>
    <row r="107" spans="1:91" ht="14.45" customHeight="1" x14ac:dyDescent="0.25">
      <c r="A107" s="69">
        <f t="shared" si="21"/>
        <v>105</v>
      </c>
      <c r="B107" s="106" t="s">
        <v>102</v>
      </c>
      <c r="C107" s="107" t="s">
        <v>733</v>
      </c>
      <c r="D107" s="92">
        <v>145226237</v>
      </c>
      <c r="E107" s="73">
        <v>5320007197</v>
      </c>
      <c r="F107" s="74">
        <v>46027</v>
      </c>
      <c r="G107" s="75" t="s">
        <v>516</v>
      </c>
      <c r="H107" s="75" t="s">
        <v>517</v>
      </c>
      <c r="I107" s="75" t="s">
        <v>105</v>
      </c>
      <c r="J107" s="75" t="s">
        <v>518</v>
      </c>
      <c r="K107" s="75" t="s">
        <v>242</v>
      </c>
      <c r="L107" s="74">
        <v>46054</v>
      </c>
      <c r="M107" s="73">
        <v>0</v>
      </c>
      <c r="N107" s="75" t="s">
        <v>742</v>
      </c>
      <c r="O107" s="75" t="s">
        <v>743</v>
      </c>
      <c r="P107" s="75">
        <v>2830047400</v>
      </c>
      <c r="Q107" s="74">
        <v>46031</v>
      </c>
      <c r="R107" s="75">
        <v>1209375176</v>
      </c>
      <c r="S107" s="75">
        <v>224047915</v>
      </c>
      <c r="T107" s="74">
        <v>46031</v>
      </c>
      <c r="U107" s="76">
        <v>3666.127</v>
      </c>
      <c r="V107" s="76">
        <v>3568.962</v>
      </c>
      <c r="W107" s="75">
        <v>4</v>
      </c>
      <c r="X107" s="75">
        <v>0</v>
      </c>
      <c r="Y107" s="98">
        <v>7265551783</v>
      </c>
      <c r="Z107" s="82" t="s">
        <v>354</v>
      </c>
      <c r="AA107" s="75" t="s">
        <v>719</v>
      </c>
      <c r="AB107" s="75" t="s">
        <v>720</v>
      </c>
      <c r="AC107" s="109" t="s">
        <v>733</v>
      </c>
      <c r="AD107" s="75" t="s">
        <v>113</v>
      </c>
      <c r="AE107" s="74">
        <v>46036</v>
      </c>
      <c r="AF107" s="122">
        <v>46327.666666666664</v>
      </c>
      <c r="AG107" s="122">
        <v>46296.375</v>
      </c>
      <c r="AH107" s="122">
        <v>46235.375</v>
      </c>
      <c r="AI107" s="74">
        <v>46034</v>
      </c>
      <c r="AJ107" s="74">
        <v>46035</v>
      </c>
      <c r="AK107" s="74">
        <v>46035</v>
      </c>
      <c r="AL107" s="121">
        <v>46039</v>
      </c>
      <c r="AM107" s="128">
        <v>46041</v>
      </c>
      <c r="AN107" s="74">
        <v>46040</v>
      </c>
      <c r="AO107" s="95" t="s">
        <v>121</v>
      </c>
      <c r="AP107" s="95" t="s">
        <v>121</v>
      </c>
      <c r="AQ107" s="95" t="s">
        <v>121</v>
      </c>
      <c r="AR107" s="95" t="s">
        <v>121</v>
      </c>
      <c r="AS107" s="95" t="s">
        <v>121</v>
      </c>
      <c r="AT107" s="95" t="s">
        <v>121</v>
      </c>
      <c r="AU107" s="82" t="s">
        <v>114</v>
      </c>
      <c r="AV107" s="74">
        <v>46031</v>
      </c>
      <c r="AW107" s="75">
        <v>0</v>
      </c>
      <c r="AX107" s="75">
        <v>0</v>
      </c>
      <c r="AY107" s="75">
        <v>905</v>
      </c>
      <c r="AZ107" s="83">
        <v>0</v>
      </c>
      <c r="BA107" s="75">
        <v>0</v>
      </c>
      <c r="BB107" s="75" t="s">
        <v>132</v>
      </c>
      <c r="BC107" s="75"/>
      <c r="BD107" s="75" t="s">
        <v>745</v>
      </c>
      <c r="BE107" s="74">
        <v>46037</v>
      </c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>
        <v>0</v>
      </c>
      <c r="BU107" s="84" t="s">
        <v>738</v>
      </c>
      <c r="BV107" s="74">
        <v>46036</v>
      </c>
      <c r="BW107" s="85"/>
      <c r="BX107" s="85"/>
      <c r="BY107" s="86" t="s">
        <v>147</v>
      </c>
      <c r="BZ107" s="87">
        <f t="shared" si="25"/>
        <v>2</v>
      </c>
      <c r="CB107" s="88">
        <f t="shared" si="22"/>
        <v>3</v>
      </c>
      <c r="CC107" s="89"/>
      <c r="CE107" s="87">
        <f t="shared" si="35"/>
        <v>1</v>
      </c>
      <c r="CF107" s="90"/>
      <c r="CG107" s="90"/>
      <c r="CH107" s="90"/>
      <c r="CJ107" s="87">
        <f t="shared" si="23"/>
        <v>1</v>
      </c>
      <c r="CK107" s="87">
        <f t="shared" si="24"/>
        <v>2</v>
      </c>
      <c r="CL107" s="22" t="s">
        <v>121</v>
      </c>
      <c r="CM107" s="22" t="s">
        <v>739</v>
      </c>
    </row>
    <row r="108" spans="1:91" ht="14.45" customHeight="1" x14ac:dyDescent="0.25">
      <c r="A108" s="69">
        <f t="shared" si="21"/>
        <v>106</v>
      </c>
      <c r="B108" s="106" t="s">
        <v>102</v>
      </c>
      <c r="C108" s="107" t="s">
        <v>733</v>
      </c>
      <c r="D108" s="72">
        <v>145226252</v>
      </c>
      <c r="E108" s="73">
        <v>5320007197</v>
      </c>
      <c r="F108" s="74">
        <v>46027</v>
      </c>
      <c r="G108" s="75" t="s">
        <v>516</v>
      </c>
      <c r="H108" s="75" t="s">
        <v>517</v>
      </c>
      <c r="I108" s="75" t="s">
        <v>105</v>
      </c>
      <c r="J108" s="75" t="s">
        <v>518</v>
      </c>
      <c r="K108" s="75" t="s">
        <v>242</v>
      </c>
      <c r="L108" s="74">
        <v>46054</v>
      </c>
      <c r="M108" s="73">
        <v>0</v>
      </c>
      <c r="N108" s="75" t="s">
        <v>742</v>
      </c>
      <c r="O108" s="75" t="s">
        <v>743</v>
      </c>
      <c r="P108" s="75">
        <v>2830047401</v>
      </c>
      <c r="Q108" s="74">
        <v>46031</v>
      </c>
      <c r="R108" s="75">
        <v>1209375177</v>
      </c>
      <c r="S108" s="75">
        <v>224047921</v>
      </c>
      <c r="T108" s="74">
        <v>46031</v>
      </c>
      <c r="U108" s="76">
        <v>3693.0529999999999</v>
      </c>
      <c r="V108" s="76">
        <v>3595.1729999999998</v>
      </c>
      <c r="W108" s="75">
        <v>4</v>
      </c>
      <c r="X108" s="75">
        <v>0</v>
      </c>
      <c r="Y108" s="98">
        <v>7265551783</v>
      </c>
      <c r="Z108" s="82" t="s">
        <v>354</v>
      </c>
      <c r="AA108" s="75" t="s">
        <v>719</v>
      </c>
      <c r="AB108" s="75" t="s">
        <v>720</v>
      </c>
      <c r="AC108" s="109" t="s">
        <v>733</v>
      </c>
      <c r="AD108" s="75" t="s">
        <v>113</v>
      </c>
      <c r="AE108" s="74">
        <v>46036</v>
      </c>
      <c r="AF108" s="122">
        <v>46327.666666666664</v>
      </c>
      <c r="AG108" s="122">
        <v>46296.375</v>
      </c>
      <c r="AH108" s="122">
        <v>46235.375</v>
      </c>
      <c r="AI108" s="74">
        <v>46034</v>
      </c>
      <c r="AJ108" s="74">
        <v>46035</v>
      </c>
      <c r="AK108" s="74">
        <v>46035</v>
      </c>
      <c r="AL108" s="121">
        <v>46039</v>
      </c>
      <c r="AM108" s="128">
        <v>46041</v>
      </c>
      <c r="AN108" s="74">
        <v>46040</v>
      </c>
      <c r="AO108" s="95" t="s">
        <v>121</v>
      </c>
      <c r="AP108" s="95" t="s">
        <v>121</v>
      </c>
      <c r="AQ108" s="95" t="s">
        <v>121</v>
      </c>
      <c r="AR108" s="95" t="s">
        <v>121</v>
      </c>
      <c r="AS108" s="95" t="s">
        <v>121</v>
      </c>
      <c r="AT108" s="95" t="s">
        <v>121</v>
      </c>
      <c r="AU108" s="82" t="s">
        <v>114</v>
      </c>
      <c r="AV108" s="74">
        <v>46031</v>
      </c>
      <c r="AW108" s="75">
        <v>0</v>
      </c>
      <c r="AX108" s="75">
        <v>0</v>
      </c>
      <c r="AY108" s="75">
        <v>905</v>
      </c>
      <c r="AZ108" s="83">
        <v>0</v>
      </c>
      <c r="BA108" s="75">
        <v>0</v>
      </c>
      <c r="BB108" s="75" t="s">
        <v>132</v>
      </c>
      <c r="BC108" s="75"/>
      <c r="BD108" s="75" t="s">
        <v>745</v>
      </c>
      <c r="BE108" s="74">
        <v>46037</v>
      </c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>
        <v>0</v>
      </c>
      <c r="BU108" s="84" t="s">
        <v>738</v>
      </c>
      <c r="BV108" s="74">
        <v>46036</v>
      </c>
      <c r="BW108" s="85"/>
      <c r="BX108" s="85"/>
      <c r="BY108" s="86" t="s">
        <v>147</v>
      </c>
      <c r="BZ108" s="87">
        <f t="shared" si="25"/>
        <v>2</v>
      </c>
      <c r="CB108" s="88">
        <f t="shared" si="22"/>
        <v>3</v>
      </c>
      <c r="CC108" s="89"/>
      <c r="CE108" s="87">
        <f t="shared" si="35"/>
        <v>1</v>
      </c>
      <c r="CF108" s="90"/>
      <c r="CG108" s="90"/>
      <c r="CH108" s="90"/>
      <c r="CJ108" s="87">
        <f t="shared" si="23"/>
        <v>1</v>
      </c>
      <c r="CK108" s="87">
        <f t="shared" si="24"/>
        <v>2</v>
      </c>
      <c r="CL108" s="22" t="s">
        <v>121</v>
      </c>
      <c r="CM108" s="22" t="s">
        <v>739</v>
      </c>
    </row>
    <row r="109" spans="1:91" ht="14.45" customHeight="1" x14ac:dyDescent="0.25">
      <c r="A109" s="69">
        <f t="shared" si="21"/>
        <v>107</v>
      </c>
      <c r="B109" s="106" t="s">
        <v>102</v>
      </c>
      <c r="C109" s="107" t="s">
        <v>733</v>
      </c>
      <c r="D109" s="72">
        <v>145226120</v>
      </c>
      <c r="E109" s="73">
        <v>5320007200</v>
      </c>
      <c r="F109" s="74">
        <v>46027</v>
      </c>
      <c r="G109" s="75" t="s">
        <v>516</v>
      </c>
      <c r="H109" s="75" t="s">
        <v>517</v>
      </c>
      <c r="I109" s="75" t="s">
        <v>105</v>
      </c>
      <c r="J109" s="75" t="s">
        <v>518</v>
      </c>
      <c r="K109" s="75" t="s">
        <v>242</v>
      </c>
      <c r="L109" s="74">
        <v>46056</v>
      </c>
      <c r="M109" s="73">
        <v>40</v>
      </c>
      <c r="N109" s="75" t="s">
        <v>746</v>
      </c>
      <c r="O109" s="75" t="s">
        <v>747</v>
      </c>
      <c r="P109" s="75">
        <v>2830047389</v>
      </c>
      <c r="Q109" s="74">
        <v>46031</v>
      </c>
      <c r="R109" s="75">
        <v>1209375155</v>
      </c>
      <c r="S109" s="75">
        <v>224047926</v>
      </c>
      <c r="T109" s="74">
        <v>46031</v>
      </c>
      <c r="U109" s="76">
        <v>5865.165</v>
      </c>
      <c r="V109" s="76">
        <v>5685.4589999999998</v>
      </c>
      <c r="W109" s="75">
        <v>7</v>
      </c>
      <c r="X109" s="75">
        <v>0</v>
      </c>
      <c r="Y109" s="98">
        <v>7265551784</v>
      </c>
      <c r="Z109" s="82" t="s">
        <v>354</v>
      </c>
      <c r="AA109" s="75" t="s">
        <v>719</v>
      </c>
      <c r="AB109" s="75" t="s">
        <v>720</v>
      </c>
      <c r="AC109" s="109" t="s">
        <v>733</v>
      </c>
      <c r="AD109" s="75" t="s">
        <v>113</v>
      </c>
      <c r="AE109" s="74">
        <v>46036</v>
      </c>
      <c r="AF109" s="122">
        <v>46327.666666666664</v>
      </c>
      <c r="AG109" s="122">
        <v>46296.375</v>
      </c>
      <c r="AH109" s="122">
        <v>46235.375</v>
      </c>
      <c r="AI109" s="74">
        <v>46034</v>
      </c>
      <c r="AJ109" s="74">
        <v>46035</v>
      </c>
      <c r="AK109" s="74">
        <v>46035</v>
      </c>
      <c r="AL109" s="121">
        <v>46039</v>
      </c>
      <c r="AM109" s="128">
        <v>46041</v>
      </c>
      <c r="AN109" s="74">
        <v>46040</v>
      </c>
      <c r="AO109" s="95" t="s">
        <v>121</v>
      </c>
      <c r="AP109" s="95" t="s">
        <v>121</v>
      </c>
      <c r="AQ109" s="95" t="s">
        <v>121</v>
      </c>
      <c r="AR109" s="95" t="s">
        <v>121</v>
      </c>
      <c r="AS109" s="95" t="s">
        <v>121</v>
      </c>
      <c r="AT109" s="95" t="s">
        <v>121</v>
      </c>
      <c r="AU109" s="82" t="s">
        <v>114</v>
      </c>
      <c r="AV109" s="74">
        <v>46031</v>
      </c>
      <c r="AW109" s="75" t="s">
        <v>748</v>
      </c>
      <c r="AX109" s="75">
        <v>32217787</v>
      </c>
      <c r="AY109" s="75">
        <v>905</v>
      </c>
      <c r="AZ109" s="83">
        <v>308135489600</v>
      </c>
      <c r="BA109" s="75" t="s">
        <v>154</v>
      </c>
      <c r="BB109" s="74">
        <v>46031</v>
      </c>
      <c r="BC109" s="75"/>
      <c r="BD109" s="75" t="s">
        <v>749</v>
      </c>
      <c r="BE109" s="74">
        <v>46037</v>
      </c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>
        <v>0</v>
      </c>
      <c r="BU109" s="84" t="s">
        <v>738</v>
      </c>
      <c r="BV109" s="74">
        <v>46036</v>
      </c>
      <c r="BW109" s="85"/>
      <c r="BX109" s="85"/>
      <c r="BY109" s="86" t="s">
        <v>157</v>
      </c>
      <c r="BZ109" s="87">
        <f t="shared" si="25"/>
        <v>2</v>
      </c>
      <c r="CB109" s="88">
        <f t="shared" si="22"/>
        <v>3</v>
      </c>
      <c r="CC109" s="89"/>
      <c r="CE109" s="87">
        <f t="shared" si="35"/>
        <v>1</v>
      </c>
      <c r="CF109" s="90">
        <v>8572525</v>
      </c>
      <c r="CG109" s="90"/>
      <c r="CH109" s="90">
        <v>8572525</v>
      </c>
      <c r="CI109" s="91">
        <v>26377</v>
      </c>
      <c r="CJ109" s="87">
        <f t="shared" si="23"/>
        <v>1</v>
      </c>
      <c r="CK109" s="87">
        <f t="shared" si="24"/>
        <v>2</v>
      </c>
      <c r="CL109" s="22" t="s">
        <v>121</v>
      </c>
      <c r="CM109" s="22" t="s">
        <v>739</v>
      </c>
    </row>
    <row r="110" spans="1:91" ht="14.45" customHeight="1" x14ac:dyDescent="0.25">
      <c r="A110" s="69">
        <f t="shared" si="21"/>
        <v>108</v>
      </c>
      <c r="B110" s="106" t="s">
        <v>102</v>
      </c>
      <c r="C110" s="107" t="s">
        <v>733</v>
      </c>
      <c r="D110" s="72">
        <v>145226160</v>
      </c>
      <c r="E110" s="73">
        <v>5320007200</v>
      </c>
      <c r="F110" s="74">
        <v>46027</v>
      </c>
      <c r="G110" s="75" t="s">
        <v>740</v>
      </c>
      <c r="H110" s="75" t="s">
        <v>517</v>
      </c>
      <c r="I110" s="75" t="s">
        <v>105</v>
      </c>
      <c r="J110" s="75" t="s">
        <v>518</v>
      </c>
      <c r="K110" s="75" t="s">
        <v>242</v>
      </c>
      <c r="L110" s="74">
        <v>46055</v>
      </c>
      <c r="M110" s="73">
        <v>0</v>
      </c>
      <c r="N110" s="75" t="s">
        <v>746</v>
      </c>
      <c r="O110" s="75" t="s">
        <v>747</v>
      </c>
      <c r="P110" s="75">
        <v>2830047390</v>
      </c>
      <c r="Q110" s="74">
        <v>46031</v>
      </c>
      <c r="R110" s="75">
        <v>1209375156</v>
      </c>
      <c r="S110" s="75">
        <v>224047927</v>
      </c>
      <c r="T110" s="74">
        <v>46031</v>
      </c>
      <c r="U110" s="76">
        <v>9015.6270000000004</v>
      </c>
      <c r="V110" s="76">
        <v>8716.7090000000007</v>
      </c>
      <c r="W110" s="75">
        <v>13</v>
      </c>
      <c r="X110" s="75">
        <v>0</v>
      </c>
      <c r="Y110" s="98">
        <v>7265551784</v>
      </c>
      <c r="Z110" s="82" t="s">
        <v>354</v>
      </c>
      <c r="AA110" s="75" t="s">
        <v>719</v>
      </c>
      <c r="AB110" s="75" t="s">
        <v>720</v>
      </c>
      <c r="AC110" s="109" t="s">
        <v>733</v>
      </c>
      <c r="AD110" s="75" t="s">
        <v>113</v>
      </c>
      <c r="AE110" s="74">
        <v>46036</v>
      </c>
      <c r="AF110" s="122">
        <v>46327.666666666664</v>
      </c>
      <c r="AG110" s="122">
        <v>46296.375</v>
      </c>
      <c r="AH110" s="122">
        <v>46235.375</v>
      </c>
      <c r="AI110" s="74">
        <v>46034</v>
      </c>
      <c r="AJ110" s="74">
        <v>46035</v>
      </c>
      <c r="AK110" s="74">
        <v>46035</v>
      </c>
      <c r="AL110" s="121">
        <v>46039</v>
      </c>
      <c r="AM110" s="128">
        <v>46041</v>
      </c>
      <c r="AN110" s="74">
        <v>46040</v>
      </c>
      <c r="AO110" s="95" t="s">
        <v>121</v>
      </c>
      <c r="AP110" s="95" t="s">
        <v>121</v>
      </c>
      <c r="AQ110" s="95" t="s">
        <v>121</v>
      </c>
      <c r="AR110" s="95" t="s">
        <v>121</v>
      </c>
      <c r="AS110" s="95" t="s">
        <v>121</v>
      </c>
      <c r="AT110" s="95" t="s">
        <v>121</v>
      </c>
      <c r="AU110" s="82" t="s">
        <v>114</v>
      </c>
      <c r="AV110" s="74">
        <v>46031</v>
      </c>
      <c r="AW110" s="75">
        <v>0</v>
      </c>
      <c r="AX110" s="75">
        <v>0</v>
      </c>
      <c r="AY110" s="75">
        <v>905</v>
      </c>
      <c r="AZ110" s="83">
        <v>0</v>
      </c>
      <c r="BA110" s="75">
        <v>0</v>
      </c>
      <c r="BB110" s="75" t="s">
        <v>132</v>
      </c>
      <c r="BC110" s="75"/>
      <c r="BD110" s="75" t="s">
        <v>749</v>
      </c>
      <c r="BE110" s="74">
        <v>46037</v>
      </c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>
        <v>0</v>
      </c>
      <c r="BU110" s="84" t="s">
        <v>738</v>
      </c>
      <c r="BV110" s="74">
        <v>46036</v>
      </c>
      <c r="BW110" s="85"/>
      <c r="BX110" s="85"/>
      <c r="BY110" s="86" t="s">
        <v>147</v>
      </c>
      <c r="BZ110" s="87">
        <f t="shared" si="25"/>
        <v>2</v>
      </c>
      <c r="CB110" s="88">
        <f t="shared" si="22"/>
        <v>3</v>
      </c>
      <c r="CC110" s="89"/>
      <c r="CE110" s="87">
        <f t="shared" si="35"/>
        <v>1</v>
      </c>
      <c r="CF110" s="90"/>
      <c r="CG110" s="90"/>
      <c r="CH110" s="90"/>
      <c r="CJ110" s="87">
        <f t="shared" si="23"/>
        <v>1</v>
      </c>
      <c r="CK110" s="87">
        <f t="shared" si="24"/>
        <v>2</v>
      </c>
      <c r="CL110" s="22" t="s">
        <v>121</v>
      </c>
      <c r="CM110" s="22" t="s">
        <v>739</v>
      </c>
    </row>
    <row r="111" spans="1:91" ht="14.45" customHeight="1" x14ac:dyDescent="0.25">
      <c r="A111" s="69">
        <f t="shared" si="21"/>
        <v>109</v>
      </c>
      <c r="B111" s="106" t="s">
        <v>102</v>
      </c>
      <c r="C111" s="107" t="s">
        <v>750</v>
      </c>
      <c r="D111" s="72">
        <v>145156477</v>
      </c>
      <c r="E111" s="73">
        <v>5320007224</v>
      </c>
      <c r="F111" s="74">
        <v>46027</v>
      </c>
      <c r="G111" s="75" t="s">
        <v>532</v>
      </c>
      <c r="H111" s="75" t="s">
        <v>517</v>
      </c>
      <c r="I111" s="75" t="s">
        <v>105</v>
      </c>
      <c r="J111" s="75" t="s">
        <v>518</v>
      </c>
      <c r="K111" s="75" t="s">
        <v>242</v>
      </c>
      <c r="L111" s="74">
        <v>46054</v>
      </c>
      <c r="M111" s="73">
        <v>40</v>
      </c>
      <c r="N111" s="75" t="s">
        <v>751</v>
      </c>
      <c r="O111" s="75" t="s">
        <v>752</v>
      </c>
      <c r="P111" s="75">
        <v>2830047393</v>
      </c>
      <c r="Q111" s="74">
        <v>46031</v>
      </c>
      <c r="R111" s="75">
        <v>1209375161</v>
      </c>
      <c r="S111" s="75">
        <v>224047931</v>
      </c>
      <c r="T111" s="74">
        <v>46031</v>
      </c>
      <c r="U111" s="76">
        <v>9876.9120000000003</v>
      </c>
      <c r="V111" s="76">
        <v>9649.1720000000005</v>
      </c>
      <c r="W111" s="75">
        <v>11</v>
      </c>
      <c r="X111" s="75">
        <v>0</v>
      </c>
      <c r="Y111" s="98">
        <v>7265551785</v>
      </c>
      <c r="Z111" s="82" t="s">
        <v>354</v>
      </c>
      <c r="AA111" s="75" t="s">
        <v>719</v>
      </c>
      <c r="AB111" s="75" t="s">
        <v>720</v>
      </c>
      <c r="AC111" s="109" t="s">
        <v>750</v>
      </c>
      <c r="AD111" s="75" t="s">
        <v>113</v>
      </c>
      <c r="AE111" s="74">
        <v>46036</v>
      </c>
      <c r="AF111" s="122">
        <v>46327.666666666664</v>
      </c>
      <c r="AG111" s="122">
        <v>46296.375</v>
      </c>
      <c r="AH111" s="122">
        <v>46235.375</v>
      </c>
      <c r="AI111" s="74">
        <v>46034</v>
      </c>
      <c r="AJ111" s="74">
        <v>46035</v>
      </c>
      <c r="AK111" s="74">
        <v>46035</v>
      </c>
      <c r="AL111" s="121">
        <v>46039</v>
      </c>
      <c r="AM111" s="128">
        <v>46041</v>
      </c>
      <c r="AN111" s="74">
        <v>46040</v>
      </c>
      <c r="AO111" s="95" t="s">
        <v>121</v>
      </c>
      <c r="AP111" s="95" t="s">
        <v>121</v>
      </c>
      <c r="AQ111" s="95" t="s">
        <v>121</v>
      </c>
      <c r="AR111" s="95" t="s">
        <v>121</v>
      </c>
      <c r="AS111" s="95" t="s">
        <v>121</v>
      </c>
      <c r="AT111" s="95" t="s">
        <v>121</v>
      </c>
      <c r="AU111" s="82" t="s">
        <v>114</v>
      </c>
      <c r="AV111" s="74">
        <v>46031</v>
      </c>
      <c r="AW111" s="75" t="s">
        <v>753</v>
      </c>
      <c r="AX111" s="75">
        <v>31341120</v>
      </c>
      <c r="AY111" s="75">
        <v>905</v>
      </c>
      <c r="AZ111" s="83">
        <v>308135616040</v>
      </c>
      <c r="BA111" s="75" t="s">
        <v>154</v>
      </c>
      <c r="BB111" s="74">
        <v>46031</v>
      </c>
      <c r="BC111" s="75"/>
      <c r="BD111" s="75" t="s">
        <v>754</v>
      </c>
      <c r="BE111" s="74">
        <v>46037</v>
      </c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>
        <v>1</v>
      </c>
      <c r="BU111" s="84" t="s">
        <v>755</v>
      </c>
      <c r="BV111" s="74">
        <v>46036</v>
      </c>
      <c r="BW111" s="85"/>
      <c r="BX111" s="85"/>
      <c r="BY111" s="86" t="s">
        <v>157</v>
      </c>
      <c r="BZ111" s="87">
        <f t="shared" si="25"/>
        <v>2</v>
      </c>
      <c r="CB111" s="88">
        <f t="shared" si="22"/>
        <v>3</v>
      </c>
      <c r="CC111" s="89"/>
      <c r="CE111" s="87">
        <f t="shared" si="35"/>
        <v>1</v>
      </c>
      <c r="CF111" s="90">
        <v>8572525</v>
      </c>
      <c r="CG111" s="90"/>
      <c r="CH111" s="90">
        <v>8572525</v>
      </c>
      <c r="CI111" s="91">
        <v>26377</v>
      </c>
      <c r="CJ111" s="87">
        <f t="shared" si="23"/>
        <v>1</v>
      </c>
      <c r="CK111" s="87">
        <f t="shared" si="24"/>
        <v>2</v>
      </c>
      <c r="CL111" s="22" t="s">
        <v>121</v>
      </c>
      <c r="CM111" s="22" t="s">
        <v>756</v>
      </c>
    </row>
    <row r="112" spans="1:91" ht="14.45" customHeight="1" x14ac:dyDescent="0.25">
      <c r="A112" s="69">
        <f t="shared" si="21"/>
        <v>110</v>
      </c>
      <c r="B112" s="106" t="s">
        <v>102</v>
      </c>
      <c r="C112" s="107" t="s">
        <v>750</v>
      </c>
      <c r="D112" s="72">
        <v>145216795</v>
      </c>
      <c r="E112" s="73">
        <v>5320007224</v>
      </c>
      <c r="F112" s="74">
        <v>46027</v>
      </c>
      <c r="G112" s="75" t="s">
        <v>757</v>
      </c>
      <c r="H112" s="75" t="s">
        <v>517</v>
      </c>
      <c r="I112" s="75" t="s">
        <v>105</v>
      </c>
      <c r="J112" s="75" t="s">
        <v>518</v>
      </c>
      <c r="K112" s="75" t="s">
        <v>107</v>
      </c>
      <c r="L112" s="74">
        <v>46055</v>
      </c>
      <c r="M112" s="73">
        <v>0</v>
      </c>
      <c r="N112" s="75" t="s">
        <v>751</v>
      </c>
      <c r="O112" s="75" t="s">
        <v>752</v>
      </c>
      <c r="P112" s="75">
        <v>2830047394</v>
      </c>
      <c r="Q112" s="74">
        <v>46031</v>
      </c>
      <c r="R112" s="75">
        <v>1209375162</v>
      </c>
      <c r="S112" s="75">
        <v>224047932</v>
      </c>
      <c r="T112" s="74">
        <v>46031</v>
      </c>
      <c r="U112" s="76">
        <v>2622.9169999999999</v>
      </c>
      <c r="V112" s="76">
        <v>2531.1329999999998</v>
      </c>
      <c r="W112" s="75">
        <v>4</v>
      </c>
      <c r="X112" s="75">
        <v>0</v>
      </c>
      <c r="Y112" s="98">
        <v>7265551785</v>
      </c>
      <c r="Z112" s="82" t="s">
        <v>354</v>
      </c>
      <c r="AA112" s="75" t="s">
        <v>719</v>
      </c>
      <c r="AB112" s="75" t="s">
        <v>720</v>
      </c>
      <c r="AC112" s="109" t="s">
        <v>750</v>
      </c>
      <c r="AD112" s="75" t="s">
        <v>113</v>
      </c>
      <c r="AE112" s="74">
        <v>46036</v>
      </c>
      <c r="AF112" s="122">
        <v>46327.666666666664</v>
      </c>
      <c r="AG112" s="122">
        <v>46296.375</v>
      </c>
      <c r="AH112" s="122">
        <v>46235.375</v>
      </c>
      <c r="AI112" s="74">
        <v>46034</v>
      </c>
      <c r="AJ112" s="74">
        <v>46035</v>
      </c>
      <c r="AK112" s="74">
        <v>46035</v>
      </c>
      <c r="AL112" s="121">
        <v>46039</v>
      </c>
      <c r="AM112" s="128">
        <v>46041</v>
      </c>
      <c r="AN112" s="74">
        <v>46040</v>
      </c>
      <c r="AO112" s="95" t="s">
        <v>121</v>
      </c>
      <c r="AP112" s="95" t="s">
        <v>121</v>
      </c>
      <c r="AQ112" s="95" t="s">
        <v>121</v>
      </c>
      <c r="AR112" s="95" t="s">
        <v>121</v>
      </c>
      <c r="AS112" s="95" t="s">
        <v>121</v>
      </c>
      <c r="AT112" s="95" t="s">
        <v>121</v>
      </c>
      <c r="AU112" s="82" t="s">
        <v>114</v>
      </c>
      <c r="AV112" s="74">
        <v>46031</v>
      </c>
      <c r="AW112" s="75">
        <v>0</v>
      </c>
      <c r="AX112" s="75">
        <v>0</v>
      </c>
      <c r="AY112" s="75">
        <v>905</v>
      </c>
      <c r="AZ112" s="83">
        <v>0</v>
      </c>
      <c r="BA112" s="75">
        <v>0</v>
      </c>
      <c r="BB112" s="75" t="s">
        <v>132</v>
      </c>
      <c r="BC112" s="75"/>
      <c r="BD112" s="75" t="s">
        <v>754</v>
      </c>
      <c r="BE112" s="74">
        <v>46037</v>
      </c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>
        <v>0</v>
      </c>
      <c r="BU112" s="84" t="s">
        <v>755</v>
      </c>
      <c r="BV112" s="74">
        <v>46036</v>
      </c>
      <c r="BW112" s="85"/>
      <c r="BX112" s="85"/>
      <c r="BY112" s="86" t="s">
        <v>147</v>
      </c>
      <c r="BZ112" s="87">
        <f t="shared" si="25"/>
        <v>2</v>
      </c>
      <c r="CB112" s="88">
        <f t="shared" si="22"/>
        <v>3</v>
      </c>
      <c r="CC112" s="89"/>
      <c r="CE112" s="87">
        <f t="shared" si="35"/>
        <v>1</v>
      </c>
      <c r="CF112" s="90"/>
      <c r="CG112" s="90"/>
      <c r="CH112" s="90"/>
      <c r="CJ112" s="87">
        <f t="shared" si="23"/>
        <v>1</v>
      </c>
      <c r="CK112" s="87">
        <f t="shared" si="24"/>
        <v>2</v>
      </c>
      <c r="CL112" s="22" t="s">
        <v>121</v>
      </c>
      <c r="CM112" s="22" t="s">
        <v>756</v>
      </c>
    </row>
    <row r="113" spans="1:91" ht="14.45" customHeight="1" x14ac:dyDescent="0.25">
      <c r="A113" s="69">
        <f t="shared" si="21"/>
        <v>111</v>
      </c>
      <c r="B113" s="106" t="s">
        <v>102</v>
      </c>
      <c r="C113" s="107" t="s">
        <v>750</v>
      </c>
      <c r="D113" s="72">
        <v>145234885</v>
      </c>
      <c r="E113" s="73">
        <v>5320007224</v>
      </c>
      <c r="F113" s="74">
        <v>46027</v>
      </c>
      <c r="G113" s="75" t="s">
        <v>758</v>
      </c>
      <c r="H113" s="75" t="s">
        <v>517</v>
      </c>
      <c r="I113" s="75" t="s">
        <v>105</v>
      </c>
      <c r="J113" s="75" t="s">
        <v>518</v>
      </c>
      <c r="K113" s="75" t="s">
        <v>242</v>
      </c>
      <c r="L113" s="74">
        <v>46058</v>
      </c>
      <c r="M113" s="73">
        <v>0</v>
      </c>
      <c r="N113" s="75" t="s">
        <v>751</v>
      </c>
      <c r="O113" s="75" t="s">
        <v>752</v>
      </c>
      <c r="P113" s="75">
        <v>2830047395</v>
      </c>
      <c r="Q113" s="74">
        <v>46031</v>
      </c>
      <c r="R113" s="75">
        <v>1209375163</v>
      </c>
      <c r="S113" s="75">
        <v>224047935</v>
      </c>
      <c r="T113" s="74">
        <v>46031</v>
      </c>
      <c r="U113" s="76">
        <v>5294.5879999999997</v>
      </c>
      <c r="V113" s="76">
        <v>5109.3029999999999</v>
      </c>
      <c r="W113" s="75">
        <v>7</v>
      </c>
      <c r="X113" s="75">
        <v>0</v>
      </c>
      <c r="Y113" s="98">
        <v>7265551785</v>
      </c>
      <c r="Z113" s="82" t="s">
        <v>354</v>
      </c>
      <c r="AA113" s="75" t="s">
        <v>719</v>
      </c>
      <c r="AB113" s="75" t="s">
        <v>720</v>
      </c>
      <c r="AC113" s="109" t="s">
        <v>750</v>
      </c>
      <c r="AD113" s="75" t="s">
        <v>113</v>
      </c>
      <c r="AE113" s="74">
        <v>46036</v>
      </c>
      <c r="AF113" s="122">
        <v>46327.666666666664</v>
      </c>
      <c r="AG113" s="122">
        <v>46296.375</v>
      </c>
      <c r="AH113" s="122">
        <v>46235.375</v>
      </c>
      <c r="AI113" s="74">
        <v>46034</v>
      </c>
      <c r="AJ113" s="74">
        <v>46035</v>
      </c>
      <c r="AK113" s="74">
        <v>46035</v>
      </c>
      <c r="AL113" s="121">
        <v>46039</v>
      </c>
      <c r="AM113" s="128">
        <v>46041</v>
      </c>
      <c r="AN113" s="74">
        <v>46040</v>
      </c>
      <c r="AO113" s="95" t="s">
        <v>121</v>
      </c>
      <c r="AP113" s="95" t="s">
        <v>121</v>
      </c>
      <c r="AQ113" s="95" t="s">
        <v>121</v>
      </c>
      <c r="AR113" s="95" t="s">
        <v>121</v>
      </c>
      <c r="AS113" s="95" t="s">
        <v>121</v>
      </c>
      <c r="AT113" s="95" t="s">
        <v>121</v>
      </c>
      <c r="AU113" s="82" t="s">
        <v>114</v>
      </c>
      <c r="AV113" s="74">
        <v>46031</v>
      </c>
      <c r="AW113" s="75">
        <v>0</v>
      </c>
      <c r="AX113" s="75">
        <v>0</v>
      </c>
      <c r="AY113" s="75">
        <v>905</v>
      </c>
      <c r="AZ113" s="83">
        <v>0</v>
      </c>
      <c r="BA113" s="75">
        <v>0</v>
      </c>
      <c r="BB113" s="75" t="s">
        <v>132</v>
      </c>
      <c r="BC113" s="75"/>
      <c r="BD113" s="75" t="s">
        <v>754</v>
      </c>
      <c r="BE113" s="74">
        <v>46037</v>
      </c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>
        <v>0</v>
      </c>
      <c r="BU113" s="84" t="s">
        <v>755</v>
      </c>
      <c r="BV113" s="74">
        <v>46036</v>
      </c>
      <c r="BW113" s="85"/>
      <c r="BX113" s="85"/>
      <c r="BY113" s="86" t="s">
        <v>147</v>
      </c>
      <c r="BZ113" s="87">
        <f t="shared" si="25"/>
        <v>2</v>
      </c>
      <c r="CB113" s="88">
        <f t="shared" si="22"/>
        <v>3</v>
      </c>
      <c r="CC113" s="89"/>
      <c r="CE113" s="87">
        <f t="shared" si="35"/>
        <v>1</v>
      </c>
      <c r="CF113" s="90"/>
      <c r="CG113" s="90"/>
      <c r="CH113" s="90"/>
      <c r="CJ113" s="87">
        <f t="shared" si="23"/>
        <v>1</v>
      </c>
      <c r="CK113" s="87">
        <f t="shared" si="24"/>
        <v>2</v>
      </c>
      <c r="CL113" s="22" t="s">
        <v>121</v>
      </c>
      <c r="CM113" s="22" t="s">
        <v>756</v>
      </c>
    </row>
    <row r="114" spans="1:91" ht="14.45" customHeight="1" x14ac:dyDescent="0.25">
      <c r="A114" s="69">
        <f t="shared" si="21"/>
        <v>112</v>
      </c>
      <c r="B114" s="70" t="s">
        <v>102</v>
      </c>
      <c r="C114" s="107" t="s">
        <v>759</v>
      </c>
      <c r="D114" s="106">
        <v>145226168</v>
      </c>
      <c r="E114" s="73">
        <v>5320007225</v>
      </c>
      <c r="F114" s="74">
        <v>46041</v>
      </c>
      <c r="G114" s="75" t="s">
        <v>740</v>
      </c>
      <c r="H114" s="75" t="s">
        <v>517</v>
      </c>
      <c r="I114" s="75" t="s">
        <v>105</v>
      </c>
      <c r="J114" s="75" t="s">
        <v>518</v>
      </c>
      <c r="K114" s="75" t="s">
        <v>242</v>
      </c>
      <c r="L114" s="74">
        <v>46069</v>
      </c>
      <c r="M114" s="73">
        <v>40</v>
      </c>
      <c r="N114" s="75" t="s">
        <v>760</v>
      </c>
      <c r="O114" s="75" t="s">
        <v>761</v>
      </c>
      <c r="P114" s="75">
        <v>2830047898</v>
      </c>
      <c r="Q114" s="74">
        <v>46043</v>
      </c>
      <c r="R114" s="75">
        <v>1209378828</v>
      </c>
      <c r="S114" s="75">
        <v>224096168</v>
      </c>
      <c r="T114" s="74">
        <v>46043</v>
      </c>
      <c r="U114" s="76">
        <v>8244.6039999999994</v>
      </c>
      <c r="V114" s="76">
        <v>7940.8639999999996</v>
      </c>
      <c r="W114" s="75">
        <v>10</v>
      </c>
      <c r="X114" s="75">
        <v>0</v>
      </c>
      <c r="Y114" s="98">
        <v>7265551707</v>
      </c>
      <c r="Z114" s="82" t="s">
        <v>354</v>
      </c>
      <c r="AA114" s="75" t="s">
        <v>719</v>
      </c>
      <c r="AB114" s="75" t="s">
        <v>762</v>
      </c>
      <c r="AC114" s="109" t="s">
        <v>759</v>
      </c>
      <c r="AD114" s="75" t="s">
        <v>113</v>
      </c>
      <c r="AE114" s="74">
        <v>46048</v>
      </c>
      <c r="AF114" s="80">
        <v>46047.291666666664</v>
      </c>
      <c r="AG114" s="80">
        <v>46045.458333333336</v>
      </c>
      <c r="AH114" s="80">
        <v>46045.458333333336</v>
      </c>
      <c r="AI114" s="74">
        <v>46048</v>
      </c>
      <c r="AJ114" s="75"/>
      <c r="AK114" s="74">
        <v>46048</v>
      </c>
      <c r="AL114" s="121">
        <v>46053</v>
      </c>
      <c r="AM114" s="75"/>
      <c r="AN114" s="74">
        <v>46054</v>
      </c>
      <c r="AO114" s="95" t="s">
        <v>121</v>
      </c>
      <c r="AP114" s="95" t="s">
        <v>121</v>
      </c>
      <c r="AQ114" s="95" t="s">
        <v>121</v>
      </c>
      <c r="AR114" s="95" t="s">
        <v>121</v>
      </c>
      <c r="AS114" s="95" t="s">
        <v>121</v>
      </c>
      <c r="AT114" s="95" t="s">
        <v>121</v>
      </c>
      <c r="AU114" s="82" t="s">
        <v>356</v>
      </c>
      <c r="AV114" s="74">
        <v>46043</v>
      </c>
      <c r="AW114" s="75" t="s">
        <v>763</v>
      </c>
      <c r="AX114" s="75">
        <v>32221150</v>
      </c>
      <c r="AY114" s="75">
        <v>905</v>
      </c>
      <c r="AZ114" s="83">
        <v>308175022650</v>
      </c>
      <c r="BA114" s="75" t="s">
        <v>187</v>
      </c>
      <c r="BB114" s="74">
        <v>46043</v>
      </c>
      <c r="BC114" s="75"/>
      <c r="BD114" s="75" t="s">
        <v>764</v>
      </c>
      <c r="BE114" s="74">
        <v>46052</v>
      </c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>
        <v>1</v>
      </c>
      <c r="BU114" s="84" t="s">
        <v>765</v>
      </c>
      <c r="BV114" s="74">
        <v>46049</v>
      </c>
      <c r="BW114" s="85">
        <f>BV114-AK114</f>
        <v>1</v>
      </c>
      <c r="BX114" s="85">
        <f>BV114-AK114</f>
        <v>1</v>
      </c>
      <c r="BY114" s="86" t="s">
        <v>157</v>
      </c>
      <c r="BZ114" s="87">
        <f t="shared" si="25"/>
        <v>4</v>
      </c>
      <c r="CB114" s="88">
        <f t="shared" si="22"/>
        <v>5</v>
      </c>
      <c r="CC114" s="89">
        <f>BV114-AK114</f>
        <v>1</v>
      </c>
      <c r="CE114" s="87">
        <f t="shared" si="35"/>
        <v>1</v>
      </c>
      <c r="CF114" s="90">
        <v>8577075</v>
      </c>
      <c r="CG114" s="90"/>
      <c r="CH114" s="90">
        <v>8577075</v>
      </c>
      <c r="CI114" s="22">
        <v>26391</v>
      </c>
      <c r="CJ114" s="87">
        <f t="shared" si="23"/>
        <v>1</v>
      </c>
      <c r="CK114" s="87">
        <f t="shared" si="24"/>
        <v>4</v>
      </c>
      <c r="CL114" s="22" t="s">
        <v>121</v>
      </c>
      <c r="CM114" s="22" t="s">
        <v>766</v>
      </c>
    </row>
    <row r="115" spans="1:91" ht="14.45" customHeight="1" x14ac:dyDescent="0.25">
      <c r="A115" s="69">
        <f t="shared" si="21"/>
        <v>113</v>
      </c>
      <c r="B115" s="70" t="s">
        <v>102</v>
      </c>
      <c r="C115" s="107" t="s">
        <v>759</v>
      </c>
      <c r="D115" s="106">
        <v>145234914</v>
      </c>
      <c r="E115" s="73">
        <v>5320007225</v>
      </c>
      <c r="F115" s="74">
        <v>46041</v>
      </c>
      <c r="G115" s="75" t="s">
        <v>740</v>
      </c>
      <c r="H115" s="75" t="s">
        <v>517</v>
      </c>
      <c r="I115" s="75" t="s">
        <v>105</v>
      </c>
      <c r="J115" s="75" t="s">
        <v>518</v>
      </c>
      <c r="K115" s="75" t="s">
        <v>242</v>
      </c>
      <c r="L115" s="74">
        <v>46069</v>
      </c>
      <c r="M115" s="73">
        <v>0</v>
      </c>
      <c r="N115" s="75" t="s">
        <v>760</v>
      </c>
      <c r="O115" s="75" t="s">
        <v>761</v>
      </c>
      <c r="P115" s="75">
        <v>2830047899</v>
      </c>
      <c r="Q115" s="74">
        <v>46043</v>
      </c>
      <c r="R115" s="75">
        <v>1209378829</v>
      </c>
      <c r="S115" s="75">
        <v>224096175</v>
      </c>
      <c r="T115" s="74">
        <v>46043</v>
      </c>
      <c r="U115" s="76">
        <v>8543.4120000000003</v>
      </c>
      <c r="V115" s="76">
        <v>8228.6610000000001</v>
      </c>
      <c r="W115" s="75">
        <v>11</v>
      </c>
      <c r="X115" s="75">
        <v>0</v>
      </c>
      <c r="Y115" s="98">
        <v>7265551707</v>
      </c>
      <c r="Z115" s="82" t="s">
        <v>354</v>
      </c>
      <c r="AA115" s="75" t="s">
        <v>719</v>
      </c>
      <c r="AB115" s="75" t="s">
        <v>762</v>
      </c>
      <c r="AC115" s="109" t="s">
        <v>759</v>
      </c>
      <c r="AD115" s="75" t="s">
        <v>113</v>
      </c>
      <c r="AE115" s="74">
        <v>46048</v>
      </c>
      <c r="AF115" s="80">
        <v>46047.291666666664</v>
      </c>
      <c r="AG115" s="80">
        <v>46045.458333333336</v>
      </c>
      <c r="AH115" s="80">
        <v>46045.458333333336</v>
      </c>
      <c r="AI115" s="74">
        <v>46048</v>
      </c>
      <c r="AJ115" s="75"/>
      <c r="AK115" s="74">
        <v>46048</v>
      </c>
      <c r="AL115" s="121">
        <v>46053</v>
      </c>
      <c r="AM115" s="75"/>
      <c r="AN115" s="74">
        <v>46054</v>
      </c>
      <c r="AO115" s="95" t="s">
        <v>121</v>
      </c>
      <c r="AP115" s="95" t="s">
        <v>121</v>
      </c>
      <c r="AQ115" s="95" t="s">
        <v>121</v>
      </c>
      <c r="AR115" s="95" t="s">
        <v>121</v>
      </c>
      <c r="AS115" s="95" t="s">
        <v>121</v>
      </c>
      <c r="AT115" s="95" t="s">
        <v>121</v>
      </c>
      <c r="AU115" s="82" t="s">
        <v>356</v>
      </c>
      <c r="AV115" s="74">
        <v>46043</v>
      </c>
      <c r="AW115" s="75">
        <v>0</v>
      </c>
      <c r="AX115" s="75">
        <v>0</v>
      </c>
      <c r="AY115" s="75">
        <v>905</v>
      </c>
      <c r="AZ115" s="83">
        <v>0</v>
      </c>
      <c r="BA115" s="75">
        <v>0</v>
      </c>
      <c r="BB115" s="75" t="s">
        <v>132</v>
      </c>
      <c r="BC115" s="75"/>
      <c r="BD115" s="75" t="s">
        <v>764</v>
      </c>
      <c r="BE115" s="74">
        <v>46052</v>
      </c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>
        <v>0</v>
      </c>
      <c r="BU115" s="84" t="s">
        <v>765</v>
      </c>
      <c r="BV115" s="74">
        <v>46049</v>
      </c>
      <c r="BW115" s="85">
        <f>BV115-AK115</f>
        <v>1</v>
      </c>
      <c r="BX115" s="85">
        <f>BV115-AK115</f>
        <v>1</v>
      </c>
      <c r="BY115" s="86" t="s">
        <v>147</v>
      </c>
      <c r="BZ115" s="87">
        <f t="shared" si="25"/>
        <v>4</v>
      </c>
      <c r="CB115" s="88">
        <f t="shared" si="22"/>
        <v>5</v>
      </c>
      <c r="CC115" s="89">
        <f>BV115-AK115</f>
        <v>1</v>
      </c>
      <c r="CE115" s="87">
        <f t="shared" si="35"/>
        <v>1</v>
      </c>
      <c r="CF115" s="90"/>
      <c r="CG115" s="90"/>
      <c r="CH115" s="90"/>
      <c r="CJ115" s="87">
        <f t="shared" si="23"/>
        <v>1</v>
      </c>
      <c r="CK115" s="87">
        <f t="shared" si="24"/>
        <v>4</v>
      </c>
      <c r="CL115" s="22" t="s">
        <v>121</v>
      </c>
      <c r="CM115" s="22" t="s">
        <v>766</v>
      </c>
    </row>
    <row r="116" spans="1:91" ht="14.45" customHeight="1" x14ac:dyDescent="0.25">
      <c r="A116" s="69">
        <f t="shared" si="21"/>
        <v>114</v>
      </c>
      <c r="B116" s="70" t="s">
        <v>102</v>
      </c>
      <c r="C116" s="107" t="s">
        <v>759</v>
      </c>
      <c r="D116" s="106">
        <v>145226265</v>
      </c>
      <c r="E116" s="73">
        <v>5320007226</v>
      </c>
      <c r="F116" s="74">
        <v>46041</v>
      </c>
      <c r="G116" s="75" t="s">
        <v>516</v>
      </c>
      <c r="H116" s="75" t="s">
        <v>517</v>
      </c>
      <c r="I116" s="75" t="s">
        <v>105</v>
      </c>
      <c r="J116" s="75" t="s">
        <v>518</v>
      </c>
      <c r="K116" s="75" t="s">
        <v>242</v>
      </c>
      <c r="L116" s="74">
        <v>46069</v>
      </c>
      <c r="M116" s="73">
        <v>40</v>
      </c>
      <c r="N116" s="75" t="s">
        <v>767</v>
      </c>
      <c r="O116" s="75" t="s">
        <v>768</v>
      </c>
      <c r="P116" s="75">
        <v>2830047894</v>
      </c>
      <c r="Q116" s="74">
        <v>46043</v>
      </c>
      <c r="R116" s="75">
        <v>1209378812</v>
      </c>
      <c r="S116" s="75">
        <v>224096192</v>
      </c>
      <c r="T116" s="74">
        <v>46043</v>
      </c>
      <c r="U116" s="76">
        <v>14593.362999999999</v>
      </c>
      <c r="V116" s="76">
        <v>14256.88</v>
      </c>
      <c r="W116" s="75">
        <v>16</v>
      </c>
      <c r="X116" s="75">
        <v>0</v>
      </c>
      <c r="Y116" s="98">
        <v>7265551708</v>
      </c>
      <c r="Z116" s="82" t="s">
        <v>354</v>
      </c>
      <c r="AA116" s="75" t="s">
        <v>719</v>
      </c>
      <c r="AB116" s="75" t="s">
        <v>762</v>
      </c>
      <c r="AC116" s="109" t="s">
        <v>759</v>
      </c>
      <c r="AD116" s="75" t="s">
        <v>113</v>
      </c>
      <c r="AE116" s="74">
        <v>46048</v>
      </c>
      <c r="AF116" s="80">
        <v>46047.291666666664</v>
      </c>
      <c r="AG116" s="80">
        <v>46045.458333333336</v>
      </c>
      <c r="AH116" s="80">
        <v>46045.458333333336</v>
      </c>
      <c r="AI116" s="74">
        <v>46048</v>
      </c>
      <c r="AJ116" s="75"/>
      <c r="AK116" s="74">
        <v>46048</v>
      </c>
      <c r="AL116" s="121">
        <v>46053</v>
      </c>
      <c r="AM116" s="75"/>
      <c r="AN116" s="74">
        <v>46054</v>
      </c>
      <c r="AO116" s="95" t="s">
        <v>121</v>
      </c>
      <c r="AP116" s="95" t="s">
        <v>121</v>
      </c>
      <c r="AQ116" s="95" t="s">
        <v>121</v>
      </c>
      <c r="AR116" s="95" t="s">
        <v>121</v>
      </c>
      <c r="AS116" s="95" t="s">
        <v>121</v>
      </c>
      <c r="AT116" s="95" t="s">
        <v>121</v>
      </c>
      <c r="AU116" s="82" t="s">
        <v>356</v>
      </c>
      <c r="AV116" s="74">
        <v>46043</v>
      </c>
      <c r="AW116" s="75" t="s">
        <v>769</v>
      </c>
      <c r="AX116" s="75">
        <v>32221280</v>
      </c>
      <c r="AY116" s="75">
        <v>905</v>
      </c>
      <c r="AZ116" s="83">
        <v>308175136200</v>
      </c>
      <c r="BA116" s="75" t="s">
        <v>187</v>
      </c>
      <c r="BB116" s="74">
        <v>46043</v>
      </c>
      <c r="BC116" s="75"/>
      <c r="BD116" s="75" t="s">
        <v>770</v>
      </c>
      <c r="BE116" s="74">
        <v>46052</v>
      </c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>
        <v>0</v>
      </c>
      <c r="BU116" s="84" t="s">
        <v>765</v>
      </c>
      <c r="BV116" s="74">
        <v>46049</v>
      </c>
      <c r="BW116" s="85">
        <f>BV116-AK116</f>
        <v>1</v>
      </c>
      <c r="BX116" s="85">
        <f>BV116-AK116</f>
        <v>1</v>
      </c>
      <c r="BY116" s="86" t="s">
        <v>157</v>
      </c>
      <c r="BZ116" s="87">
        <f t="shared" si="25"/>
        <v>4</v>
      </c>
      <c r="CB116" s="88">
        <f t="shared" si="22"/>
        <v>5</v>
      </c>
      <c r="CC116" s="89">
        <f>BV116-AK116</f>
        <v>1</v>
      </c>
      <c r="CE116" s="87">
        <f t="shared" si="35"/>
        <v>1</v>
      </c>
      <c r="CF116" s="90">
        <v>8577075</v>
      </c>
      <c r="CG116" s="90"/>
      <c r="CH116" s="90">
        <v>8577075</v>
      </c>
      <c r="CI116" s="22">
        <v>26391</v>
      </c>
      <c r="CJ116" s="87">
        <f t="shared" si="23"/>
        <v>1</v>
      </c>
      <c r="CK116" s="87">
        <f t="shared" si="24"/>
        <v>4</v>
      </c>
      <c r="CL116" s="22" t="s">
        <v>121</v>
      </c>
      <c r="CM116" s="22" t="s">
        <v>766</v>
      </c>
    </row>
    <row r="117" spans="1:91" ht="14.45" customHeight="1" x14ac:dyDescent="0.25">
      <c r="A117" s="69">
        <f t="shared" si="21"/>
        <v>115</v>
      </c>
      <c r="B117" s="70" t="s">
        <v>102</v>
      </c>
      <c r="C117" s="107" t="s">
        <v>759</v>
      </c>
      <c r="D117" s="72">
        <v>145226287</v>
      </c>
      <c r="E117" s="73">
        <v>5320007226</v>
      </c>
      <c r="F117" s="74">
        <v>46041</v>
      </c>
      <c r="G117" s="75" t="s">
        <v>771</v>
      </c>
      <c r="H117" s="75" t="s">
        <v>517</v>
      </c>
      <c r="I117" s="75" t="s">
        <v>105</v>
      </c>
      <c r="J117" s="75" t="s">
        <v>518</v>
      </c>
      <c r="K117" s="75" t="s">
        <v>242</v>
      </c>
      <c r="L117" s="74">
        <v>46069</v>
      </c>
      <c r="M117" s="73">
        <v>0</v>
      </c>
      <c r="N117" s="75" t="s">
        <v>767</v>
      </c>
      <c r="O117" s="75" t="s">
        <v>768</v>
      </c>
      <c r="P117" s="75">
        <v>2830047895</v>
      </c>
      <c r="Q117" s="74">
        <v>46043</v>
      </c>
      <c r="R117" s="75">
        <v>1209378813</v>
      </c>
      <c r="S117" s="75">
        <v>224096203</v>
      </c>
      <c r="T117" s="74">
        <v>46043</v>
      </c>
      <c r="U117" s="76">
        <v>2616.4290000000001</v>
      </c>
      <c r="V117" s="76">
        <v>2530.799</v>
      </c>
      <c r="W117" s="75">
        <v>4</v>
      </c>
      <c r="X117" s="75">
        <v>0</v>
      </c>
      <c r="Y117" s="98">
        <v>7265551708</v>
      </c>
      <c r="Z117" s="82" t="s">
        <v>354</v>
      </c>
      <c r="AA117" s="75" t="s">
        <v>719</v>
      </c>
      <c r="AB117" s="75" t="s">
        <v>762</v>
      </c>
      <c r="AC117" s="109" t="s">
        <v>759</v>
      </c>
      <c r="AD117" s="75" t="s">
        <v>113</v>
      </c>
      <c r="AE117" s="74">
        <v>46048</v>
      </c>
      <c r="AF117" s="80">
        <v>46047.291666666664</v>
      </c>
      <c r="AG117" s="80">
        <v>46045.458333333336</v>
      </c>
      <c r="AH117" s="80">
        <v>46045.458333333336</v>
      </c>
      <c r="AI117" s="74">
        <v>46048</v>
      </c>
      <c r="AJ117" s="75"/>
      <c r="AK117" s="74">
        <v>46048</v>
      </c>
      <c r="AL117" s="121">
        <v>46053</v>
      </c>
      <c r="AM117" s="75"/>
      <c r="AN117" s="74">
        <v>46054</v>
      </c>
      <c r="AO117" s="95" t="s">
        <v>121</v>
      </c>
      <c r="AP117" s="95" t="s">
        <v>121</v>
      </c>
      <c r="AQ117" s="95" t="s">
        <v>121</v>
      </c>
      <c r="AR117" s="95" t="s">
        <v>121</v>
      </c>
      <c r="AS117" s="95" t="s">
        <v>121</v>
      </c>
      <c r="AT117" s="95" t="s">
        <v>121</v>
      </c>
      <c r="AU117" s="82" t="s">
        <v>356</v>
      </c>
      <c r="AV117" s="74">
        <v>46043</v>
      </c>
      <c r="AW117" s="75">
        <v>0</v>
      </c>
      <c r="AX117" s="75">
        <v>0</v>
      </c>
      <c r="AY117" s="75">
        <v>905</v>
      </c>
      <c r="AZ117" s="83">
        <v>0</v>
      </c>
      <c r="BA117" s="75">
        <v>0</v>
      </c>
      <c r="BB117" s="75" t="s">
        <v>132</v>
      </c>
      <c r="BC117" s="75"/>
      <c r="BD117" s="75" t="s">
        <v>770</v>
      </c>
      <c r="BE117" s="74">
        <v>46052</v>
      </c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>
        <v>0</v>
      </c>
      <c r="BU117" s="84" t="s">
        <v>765</v>
      </c>
      <c r="BV117" s="74">
        <v>46049</v>
      </c>
      <c r="BW117" s="85">
        <f>BV117-AK117</f>
        <v>1</v>
      </c>
      <c r="BX117" s="85">
        <f>BV117-AK117</f>
        <v>1</v>
      </c>
      <c r="BY117" s="86" t="s">
        <v>147</v>
      </c>
      <c r="BZ117" s="87">
        <f t="shared" si="25"/>
        <v>4</v>
      </c>
      <c r="CB117" s="88">
        <f t="shared" si="22"/>
        <v>5</v>
      </c>
      <c r="CC117" s="89">
        <f>BV117-AK117</f>
        <v>1</v>
      </c>
      <c r="CE117" s="87">
        <f t="shared" si="35"/>
        <v>1</v>
      </c>
      <c r="CF117" s="90"/>
      <c r="CG117" s="90"/>
      <c r="CH117" s="90"/>
      <c r="CJ117" s="87">
        <f t="shared" si="23"/>
        <v>1</v>
      </c>
      <c r="CK117" s="87">
        <f t="shared" si="24"/>
        <v>4</v>
      </c>
      <c r="CL117" s="22" t="s">
        <v>121</v>
      </c>
      <c r="CM117" s="22" t="s">
        <v>766</v>
      </c>
    </row>
    <row r="118" spans="1:91" ht="14.45" customHeight="1" x14ac:dyDescent="0.25">
      <c r="A118" s="69">
        <f t="shared" si="21"/>
        <v>116</v>
      </c>
      <c r="B118" s="70" t="s">
        <v>102</v>
      </c>
      <c r="C118" s="97" t="s">
        <v>772</v>
      </c>
      <c r="D118" s="92">
        <v>145226165</v>
      </c>
      <c r="E118" s="73">
        <v>5320007228</v>
      </c>
      <c r="F118" s="74">
        <v>46034</v>
      </c>
      <c r="G118" s="75" t="s">
        <v>740</v>
      </c>
      <c r="H118" s="75" t="s">
        <v>517</v>
      </c>
      <c r="I118" s="75" t="s">
        <v>105</v>
      </c>
      <c r="J118" s="75" t="s">
        <v>518</v>
      </c>
      <c r="K118" s="75" t="s">
        <v>242</v>
      </c>
      <c r="L118" s="74">
        <v>46062</v>
      </c>
      <c r="M118" s="73">
        <v>40</v>
      </c>
      <c r="N118" s="75" t="s">
        <v>773</v>
      </c>
      <c r="O118" s="75" t="s">
        <v>774</v>
      </c>
      <c r="P118" s="75">
        <v>2830047669</v>
      </c>
      <c r="Q118" s="74">
        <v>46037</v>
      </c>
      <c r="R118" s="75">
        <v>1209376722</v>
      </c>
      <c r="S118" s="75">
        <v>224073207</v>
      </c>
      <c r="T118" s="74">
        <v>46037</v>
      </c>
      <c r="U118" s="76">
        <v>8131.7520000000004</v>
      </c>
      <c r="V118" s="76">
        <v>7832.17</v>
      </c>
      <c r="W118" s="75">
        <v>10</v>
      </c>
      <c r="X118" s="75">
        <v>0</v>
      </c>
      <c r="Y118" s="98">
        <v>7265551740</v>
      </c>
      <c r="Z118" s="82" t="s">
        <v>354</v>
      </c>
      <c r="AA118" s="75" t="s">
        <v>521</v>
      </c>
      <c r="AB118" s="75" t="s">
        <v>775</v>
      </c>
      <c r="AC118" s="98" t="s">
        <v>772</v>
      </c>
      <c r="AD118" s="75" t="s">
        <v>113</v>
      </c>
      <c r="AE118" s="74">
        <v>46043</v>
      </c>
      <c r="AF118" s="80">
        <v>46040.416666666664</v>
      </c>
      <c r="AG118" s="80">
        <v>46039.625</v>
      </c>
      <c r="AH118" s="80">
        <v>46039.625</v>
      </c>
      <c r="AI118" s="124">
        <v>46041</v>
      </c>
      <c r="AJ118" s="129"/>
      <c r="AK118" s="124">
        <v>46041</v>
      </c>
      <c r="AL118" s="124">
        <v>46046</v>
      </c>
      <c r="AM118" s="75"/>
      <c r="AN118" s="74">
        <v>46046</v>
      </c>
      <c r="AO118" s="95" t="s">
        <v>121</v>
      </c>
      <c r="AP118" s="95" t="s">
        <v>121</v>
      </c>
      <c r="AQ118" s="95" t="s">
        <v>121</v>
      </c>
      <c r="AR118" s="95" t="s">
        <v>121</v>
      </c>
      <c r="AS118" s="95" t="s">
        <v>121</v>
      </c>
      <c r="AT118" s="95" t="s">
        <v>121</v>
      </c>
      <c r="AU118" s="82" t="s">
        <v>198</v>
      </c>
      <c r="AV118" s="74">
        <v>46037</v>
      </c>
      <c r="AW118" s="75" t="s">
        <v>776</v>
      </c>
      <c r="AX118" s="75">
        <v>32219351</v>
      </c>
      <c r="AY118" s="75">
        <v>905</v>
      </c>
      <c r="AZ118" s="83">
        <v>308156925000</v>
      </c>
      <c r="BA118" s="75" t="s">
        <v>187</v>
      </c>
      <c r="BB118" s="74">
        <v>46037</v>
      </c>
      <c r="BC118" s="75"/>
      <c r="BD118" s="75" t="s">
        <v>777</v>
      </c>
      <c r="BE118" s="74">
        <v>46044</v>
      </c>
      <c r="BF118" s="75"/>
      <c r="BG118" s="75"/>
      <c r="BH118" s="75"/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  <c r="BS118" s="75"/>
      <c r="BT118" s="75">
        <v>1</v>
      </c>
      <c r="BU118" s="84" t="s">
        <v>778</v>
      </c>
      <c r="BV118" s="74">
        <v>46043</v>
      </c>
      <c r="BW118" s="85"/>
      <c r="BX118" s="85"/>
      <c r="BY118" s="86" t="s">
        <v>147</v>
      </c>
      <c r="BZ118" s="87">
        <f t="shared" si="25"/>
        <v>3</v>
      </c>
      <c r="CB118" s="88">
        <f t="shared" si="22"/>
        <v>4</v>
      </c>
      <c r="CC118" s="89"/>
      <c r="CE118" s="87">
        <f t="shared" si="35"/>
        <v>1</v>
      </c>
      <c r="CF118" s="90">
        <v>8573825</v>
      </c>
      <c r="CG118" s="90"/>
      <c r="CH118" s="90">
        <v>8573825</v>
      </c>
      <c r="CI118" s="22">
        <v>26381</v>
      </c>
      <c r="CJ118" s="87">
        <f t="shared" si="23"/>
        <v>1</v>
      </c>
      <c r="CK118" s="87">
        <f t="shared" si="24"/>
        <v>3</v>
      </c>
      <c r="CL118" s="22" t="s">
        <v>121</v>
      </c>
      <c r="CM118" s="22" t="s">
        <v>779</v>
      </c>
    </row>
    <row r="119" spans="1:91" ht="14.45" customHeight="1" x14ac:dyDescent="0.25">
      <c r="A119" s="69">
        <f t="shared" si="21"/>
        <v>117</v>
      </c>
      <c r="B119" s="70" t="s">
        <v>102</v>
      </c>
      <c r="C119" s="97" t="s">
        <v>772</v>
      </c>
      <c r="D119" s="72">
        <v>145234910</v>
      </c>
      <c r="E119" s="73">
        <v>5320007228</v>
      </c>
      <c r="F119" s="74">
        <v>46034</v>
      </c>
      <c r="G119" s="75" t="s">
        <v>740</v>
      </c>
      <c r="H119" s="75" t="s">
        <v>517</v>
      </c>
      <c r="I119" s="75" t="s">
        <v>105</v>
      </c>
      <c r="J119" s="75" t="s">
        <v>518</v>
      </c>
      <c r="K119" s="75" t="s">
        <v>242</v>
      </c>
      <c r="L119" s="74">
        <v>46062</v>
      </c>
      <c r="M119" s="73">
        <v>0</v>
      </c>
      <c r="N119" s="75" t="s">
        <v>773</v>
      </c>
      <c r="O119" s="75" t="s">
        <v>774</v>
      </c>
      <c r="P119" s="75">
        <v>2830047670</v>
      </c>
      <c r="Q119" s="74">
        <v>46037</v>
      </c>
      <c r="R119" s="75">
        <v>1209376724</v>
      </c>
      <c r="S119" s="75">
        <v>224073208</v>
      </c>
      <c r="T119" s="74">
        <v>46037</v>
      </c>
      <c r="U119" s="76">
        <v>6419.01</v>
      </c>
      <c r="V119" s="76">
        <v>6248.8810000000003</v>
      </c>
      <c r="W119" s="75">
        <v>10</v>
      </c>
      <c r="X119" s="75">
        <v>0</v>
      </c>
      <c r="Y119" s="98">
        <v>7265551740</v>
      </c>
      <c r="Z119" s="82" t="s">
        <v>354</v>
      </c>
      <c r="AA119" s="75" t="s">
        <v>521</v>
      </c>
      <c r="AB119" s="75" t="s">
        <v>775</v>
      </c>
      <c r="AC119" s="98" t="s">
        <v>772</v>
      </c>
      <c r="AD119" s="75" t="s">
        <v>113</v>
      </c>
      <c r="AE119" s="74">
        <v>46043</v>
      </c>
      <c r="AF119" s="80">
        <v>46040.416666666664</v>
      </c>
      <c r="AG119" s="80">
        <v>46039.625</v>
      </c>
      <c r="AH119" s="80">
        <v>46039.625</v>
      </c>
      <c r="AI119" s="124">
        <v>46041</v>
      </c>
      <c r="AJ119" s="129"/>
      <c r="AK119" s="124">
        <v>46041</v>
      </c>
      <c r="AL119" s="124">
        <v>46046</v>
      </c>
      <c r="AM119" s="75"/>
      <c r="AN119" s="74">
        <v>46046</v>
      </c>
      <c r="AO119" s="95" t="s">
        <v>121</v>
      </c>
      <c r="AP119" s="95" t="s">
        <v>121</v>
      </c>
      <c r="AQ119" s="95" t="s">
        <v>121</v>
      </c>
      <c r="AR119" s="95" t="s">
        <v>121</v>
      </c>
      <c r="AS119" s="95" t="s">
        <v>121</v>
      </c>
      <c r="AT119" s="95" t="s">
        <v>121</v>
      </c>
      <c r="AU119" s="82" t="s">
        <v>198</v>
      </c>
      <c r="AV119" s="74">
        <v>46037</v>
      </c>
      <c r="AW119" s="75">
        <v>0</v>
      </c>
      <c r="AX119" s="75">
        <v>0</v>
      </c>
      <c r="AY119" s="75">
        <v>905</v>
      </c>
      <c r="AZ119" s="83">
        <v>0</v>
      </c>
      <c r="BA119" s="75">
        <v>0</v>
      </c>
      <c r="BB119" s="75" t="s">
        <v>132</v>
      </c>
      <c r="BC119" s="75"/>
      <c r="BD119" s="75" t="s">
        <v>777</v>
      </c>
      <c r="BE119" s="74">
        <v>46044</v>
      </c>
      <c r="BF119" s="75"/>
      <c r="BG119" s="75"/>
      <c r="BH119" s="75"/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  <c r="BS119" s="75"/>
      <c r="BT119" s="75">
        <v>0</v>
      </c>
      <c r="BU119" s="84" t="s">
        <v>778</v>
      </c>
      <c r="BV119" s="74">
        <v>46043</v>
      </c>
      <c r="BW119" s="85"/>
      <c r="BX119" s="85"/>
      <c r="BY119" s="86" t="s">
        <v>147</v>
      </c>
      <c r="BZ119" s="87">
        <f t="shared" si="25"/>
        <v>3</v>
      </c>
      <c r="CB119" s="88">
        <f t="shared" si="22"/>
        <v>4</v>
      </c>
      <c r="CC119" s="89"/>
      <c r="CE119" s="87">
        <f t="shared" si="35"/>
        <v>1</v>
      </c>
      <c r="CF119" s="90"/>
      <c r="CG119" s="90"/>
      <c r="CH119" s="90"/>
      <c r="CJ119" s="87">
        <f t="shared" si="23"/>
        <v>1</v>
      </c>
      <c r="CK119" s="87">
        <f t="shared" si="24"/>
        <v>3</v>
      </c>
      <c r="CL119" s="22" t="s">
        <v>121</v>
      </c>
      <c r="CM119" s="22" t="s">
        <v>779</v>
      </c>
    </row>
    <row r="120" spans="1:91" ht="14.45" customHeight="1" x14ac:dyDescent="0.25">
      <c r="A120" s="69">
        <f t="shared" si="21"/>
        <v>118</v>
      </c>
      <c r="B120" s="70" t="s">
        <v>102</v>
      </c>
      <c r="C120" s="97" t="s">
        <v>772</v>
      </c>
      <c r="D120" s="72">
        <v>145216942</v>
      </c>
      <c r="E120" s="73">
        <v>5320007230</v>
      </c>
      <c r="F120" s="74">
        <v>46034</v>
      </c>
      <c r="G120" s="75" t="s">
        <v>532</v>
      </c>
      <c r="H120" s="75" t="s">
        <v>517</v>
      </c>
      <c r="I120" s="75" t="s">
        <v>105</v>
      </c>
      <c r="J120" s="75" t="s">
        <v>518</v>
      </c>
      <c r="K120" s="75" t="s">
        <v>242</v>
      </c>
      <c r="L120" s="74">
        <v>46062</v>
      </c>
      <c r="M120" s="73">
        <v>40</v>
      </c>
      <c r="N120" s="75" t="s">
        <v>780</v>
      </c>
      <c r="O120" s="75" t="s">
        <v>781</v>
      </c>
      <c r="P120" s="75">
        <v>2830047652</v>
      </c>
      <c r="Q120" s="74">
        <v>46037</v>
      </c>
      <c r="R120" s="75">
        <v>1209376681</v>
      </c>
      <c r="S120" s="75">
        <v>224072008</v>
      </c>
      <c r="T120" s="74">
        <v>46037</v>
      </c>
      <c r="U120" s="76">
        <v>8550.6290000000008</v>
      </c>
      <c r="V120" s="76">
        <v>8353.4699999999993</v>
      </c>
      <c r="W120" s="75">
        <v>9</v>
      </c>
      <c r="X120" s="75">
        <v>0</v>
      </c>
      <c r="Y120" s="98">
        <v>7265551741</v>
      </c>
      <c r="Z120" s="82" t="s">
        <v>354</v>
      </c>
      <c r="AA120" s="75" t="s">
        <v>521</v>
      </c>
      <c r="AB120" s="75" t="s">
        <v>775</v>
      </c>
      <c r="AC120" s="98" t="s">
        <v>772</v>
      </c>
      <c r="AD120" s="75" t="s">
        <v>113</v>
      </c>
      <c r="AE120" s="74">
        <v>46043</v>
      </c>
      <c r="AF120" s="80">
        <v>46040.416666666664</v>
      </c>
      <c r="AG120" s="80">
        <v>46039.625</v>
      </c>
      <c r="AH120" s="80">
        <v>46039.625</v>
      </c>
      <c r="AI120" s="124">
        <v>46041</v>
      </c>
      <c r="AJ120" s="129"/>
      <c r="AK120" s="124">
        <v>46041</v>
      </c>
      <c r="AL120" s="124">
        <v>46046</v>
      </c>
      <c r="AM120" s="75"/>
      <c r="AN120" s="74">
        <v>46046</v>
      </c>
      <c r="AO120" s="95" t="s">
        <v>121</v>
      </c>
      <c r="AP120" s="95" t="s">
        <v>121</v>
      </c>
      <c r="AQ120" s="95" t="s">
        <v>121</v>
      </c>
      <c r="AR120" s="95" t="s">
        <v>121</v>
      </c>
      <c r="AS120" s="95" t="s">
        <v>121</v>
      </c>
      <c r="AT120" s="95" t="s">
        <v>121</v>
      </c>
      <c r="AU120" s="82" t="s">
        <v>198</v>
      </c>
      <c r="AV120" s="74">
        <v>46037</v>
      </c>
      <c r="AW120" s="75" t="s">
        <v>782</v>
      </c>
      <c r="AX120" s="75">
        <v>32221049</v>
      </c>
      <c r="AY120" s="75">
        <v>905</v>
      </c>
      <c r="AZ120" s="83">
        <v>308155938550</v>
      </c>
      <c r="BA120" s="75" t="s">
        <v>187</v>
      </c>
      <c r="BB120" s="74">
        <v>46037</v>
      </c>
      <c r="BC120" s="75"/>
      <c r="BD120" s="75" t="s">
        <v>783</v>
      </c>
      <c r="BE120" s="74">
        <v>46044</v>
      </c>
      <c r="BF120" s="75"/>
      <c r="BG120" s="75"/>
      <c r="BH120" s="75"/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  <c r="BS120" s="75"/>
      <c r="BT120" s="75">
        <v>0</v>
      </c>
      <c r="BU120" s="84" t="s">
        <v>778</v>
      </c>
      <c r="BV120" s="74">
        <v>46043</v>
      </c>
      <c r="BW120" s="85"/>
      <c r="BX120" s="85"/>
      <c r="BY120" s="86" t="s">
        <v>147</v>
      </c>
      <c r="BZ120" s="87">
        <f t="shared" si="25"/>
        <v>3</v>
      </c>
      <c r="CB120" s="88">
        <f t="shared" si="22"/>
        <v>4</v>
      </c>
      <c r="CC120" s="89"/>
      <c r="CE120" s="87">
        <f t="shared" si="35"/>
        <v>1</v>
      </c>
      <c r="CF120" s="90">
        <v>8573825</v>
      </c>
      <c r="CG120" s="90"/>
      <c r="CH120" s="90">
        <v>8573825</v>
      </c>
      <c r="CI120" s="22">
        <v>26381</v>
      </c>
      <c r="CJ120" s="87">
        <f t="shared" si="23"/>
        <v>1</v>
      </c>
      <c r="CK120" s="87">
        <f t="shared" si="24"/>
        <v>3</v>
      </c>
      <c r="CL120" s="22" t="s">
        <v>121</v>
      </c>
      <c r="CM120" s="22" t="s">
        <v>779</v>
      </c>
    </row>
    <row r="121" spans="1:91" ht="14.45" customHeight="1" x14ac:dyDescent="0.25">
      <c r="A121" s="69">
        <f t="shared" si="21"/>
        <v>119</v>
      </c>
      <c r="B121" s="70" t="s">
        <v>102</v>
      </c>
      <c r="C121" s="97" t="s">
        <v>772</v>
      </c>
      <c r="D121" s="92">
        <v>145216778</v>
      </c>
      <c r="E121" s="73">
        <v>5320007230</v>
      </c>
      <c r="F121" s="74">
        <v>46034</v>
      </c>
      <c r="G121" s="75" t="s">
        <v>532</v>
      </c>
      <c r="H121" s="75" t="s">
        <v>517</v>
      </c>
      <c r="I121" s="75" t="s">
        <v>105</v>
      </c>
      <c r="J121" s="75" t="s">
        <v>518</v>
      </c>
      <c r="K121" s="75" t="s">
        <v>242</v>
      </c>
      <c r="L121" s="74">
        <v>46062</v>
      </c>
      <c r="M121" s="73">
        <v>0</v>
      </c>
      <c r="N121" s="75" t="s">
        <v>780</v>
      </c>
      <c r="O121" s="75" t="s">
        <v>781</v>
      </c>
      <c r="P121" s="75">
        <v>2830047651</v>
      </c>
      <c r="Q121" s="74">
        <v>46037</v>
      </c>
      <c r="R121" s="75">
        <v>1209376679</v>
      </c>
      <c r="S121" s="75">
        <v>224072007</v>
      </c>
      <c r="T121" s="74">
        <v>46037</v>
      </c>
      <c r="U121" s="76">
        <v>10436.942999999999</v>
      </c>
      <c r="V121" s="76">
        <v>10196.290999999999</v>
      </c>
      <c r="W121" s="75">
        <v>12</v>
      </c>
      <c r="X121" s="75">
        <v>0</v>
      </c>
      <c r="Y121" s="98">
        <v>7265551741</v>
      </c>
      <c r="Z121" s="82" t="s">
        <v>354</v>
      </c>
      <c r="AA121" s="75" t="s">
        <v>521</v>
      </c>
      <c r="AB121" s="75" t="s">
        <v>775</v>
      </c>
      <c r="AC121" s="98" t="s">
        <v>772</v>
      </c>
      <c r="AD121" s="75" t="s">
        <v>113</v>
      </c>
      <c r="AE121" s="74">
        <v>46043</v>
      </c>
      <c r="AF121" s="80">
        <v>46040.416666666664</v>
      </c>
      <c r="AG121" s="80">
        <v>46039.625</v>
      </c>
      <c r="AH121" s="80">
        <v>46039.625</v>
      </c>
      <c r="AI121" s="124">
        <v>46041</v>
      </c>
      <c r="AJ121" s="129"/>
      <c r="AK121" s="124">
        <v>46041</v>
      </c>
      <c r="AL121" s="124">
        <v>46046</v>
      </c>
      <c r="AM121" s="75"/>
      <c r="AN121" s="74">
        <v>46046</v>
      </c>
      <c r="AO121" s="95" t="s">
        <v>121</v>
      </c>
      <c r="AP121" s="95" t="s">
        <v>121</v>
      </c>
      <c r="AQ121" s="95" t="s">
        <v>121</v>
      </c>
      <c r="AR121" s="95" t="s">
        <v>121</v>
      </c>
      <c r="AS121" s="95" t="s">
        <v>121</v>
      </c>
      <c r="AT121" s="95" t="s">
        <v>121</v>
      </c>
      <c r="AU121" s="82" t="s">
        <v>198</v>
      </c>
      <c r="AV121" s="74">
        <v>46037</v>
      </c>
      <c r="AW121" s="75">
        <v>0</v>
      </c>
      <c r="AX121" s="75">
        <v>0</v>
      </c>
      <c r="AY121" s="75">
        <v>905</v>
      </c>
      <c r="AZ121" s="83">
        <v>0</v>
      </c>
      <c r="BA121" s="75">
        <v>0</v>
      </c>
      <c r="BB121" s="75" t="s">
        <v>132</v>
      </c>
      <c r="BC121" s="75"/>
      <c r="BD121" s="75" t="s">
        <v>783</v>
      </c>
      <c r="BE121" s="74">
        <v>46044</v>
      </c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>
        <v>0</v>
      </c>
      <c r="BU121" s="84" t="s">
        <v>778</v>
      </c>
      <c r="BV121" s="74">
        <v>46043</v>
      </c>
      <c r="BW121" s="85"/>
      <c r="BX121" s="85"/>
      <c r="BY121" s="86" t="s">
        <v>147</v>
      </c>
      <c r="BZ121" s="87">
        <f t="shared" si="25"/>
        <v>3</v>
      </c>
      <c r="CB121" s="88">
        <f t="shared" si="22"/>
        <v>4</v>
      </c>
      <c r="CC121" s="89"/>
      <c r="CE121" s="87">
        <f t="shared" si="35"/>
        <v>1</v>
      </c>
      <c r="CF121" s="90"/>
      <c r="CG121" s="90"/>
      <c r="CH121" s="90"/>
      <c r="CJ121" s="87">
        <f t="shared" si="23"/>
        <v>1</v>
      </c>
      <c r="CK121" s="87">
        <f t="shared" si="24"/>
        <v>3</v>
      </c>
      <c r="CL121" s="22" t="s">
        <v>121</v>
      </c>
      <c r="CM121" s="22" t="s">
        <v>779</v>
      </c>
    </row>
    <row r="122" spans="1:91" ht="14.45" customHeight="1" x14ac:dyDescent="0.25">
      <c r="A122" s="69">
        <f t="shared" si="21"/>
        <v>120</v>
      </c>
      <c r="B122" s="70" t="s">
        <v>102</v>
      </c>
      <c r="C122" s="97" t="s">
        <v>784</v>
      </c>
      <c r="D122" s="92">
        <v>145190902</v>
      </c>
      <c r="E122" s="73">
        <v>5320007231</v>
      </c>
      <c r="F122" s="74">
        <v>46034</v>
      </c>
      <c r="G122" s="75" t="s">
        <v>516</v>
      </c>
      <c r="H122" s="75" t="s">
        <v>517</v>
      </c>
      <c r="I122" s="75" t="s">
        <v>105</v>
      </c>
      <c r="J122" s="75" t="s">
        <v>518</v>
      </c>
      <c r="K122" s="75" t="s">
        <v>242</v>
      </c>
      <c r="L122" s="74">
        <v>46061</v>
      </c>
      <c r="M122" s="73">
        <v>40</v>
      </c>
      <c r="N122" s="75" t="s">
        <v>785</v>
      </c>
      <c r="O122" s="75" t="s">
        <v>786</v>
      </c>
      <c r="P122" s="75">
        <v>2830047634</v>
      </c>
      <c r="Q122" s="74">
        <v>46037</v>
      </c>
      <c r="R122" s="75">
        <v>1209376649</v>
      </c>
      <c r="S122" s="75">
        <v>224072011</v>
      </c>
      <c r="T122" s="74">
        <v>46037</v>
      </c>
      <c r="U122" s="76">
        <v>8304.6830000000009</v>
      </c>
      <c r="V122" s="76">
        <v>8084.5739999999996</v>
      </c>
      <c r="W122" s="75">
        <v>9</v>
      </c>
      <c r="X122" s="75">
        <v>0</v>
      </c>
      <c r="Y122" s="98">
        <v>7265551748</v>
      </c>
      <c r="Z122" s="82" t="s">
        <v>354</v>
      </c>
      <c r="AA122" s="75" t="s">
        <v>521</v>
      </c>
      <c r="AB122" s="75" t="s">
        <v>775</v>
      </c>
      <c r="AC122" s="98" t="s">
        <v>784</v>
      </c>
      <c r="AD122" s="75" t="s">
        <v>113</v>
      </c>
      <c r="AE122" s="74">
        <v>46043</v>
      </c>
      <c r="AF122" s="80">
        <v>46040.416666666664</v>
      </c>
      <c r="AG122" s="80">
        <v>46039.625</v>
      </c>
      <c r="AH122" s="80">
        <v>46039.625</v>
      </c>
      <c r="AI122" s="124">
        <v>46041</v>
      </c>
      <c r="AJ122" s="129"/>
      <c r="AK122" s="124">
        <v>46041</v>
      </c>
      <c r="AL122" s="124">
        <v>46046</v>
      </c>
      <c r="AM122" s="75"/>
      <c r="AN122" s="74">
        <v>46046</v>
      </c>
      <c r="AO122" s="95" t="s">
        <v>121</v>
      </c>
      <c r="AP122" s="95" t="s">
        <v>121</v>
      </c>
      <c r="AQ122" s="95" t="s">
        <v>121</v>
      </c>
      <c r="AR122" s="95" t="s">
        <v>121</v>
      </c>
      <c r="AS122" s="95" t="s">
        <v>121</v>
      </c>
      <c r="AT122" s="95" t="s">
        <v>121</v>
      </c>
      <c r="AU122" s="82" t="s">
        <v>198</v>
      </c>
      <c r="AV122" s="74">
        <v>46037</v>
      </c>
      <c r="AW122" s="75" t="s">
        <v>787</v>
      </c>
      <c r="AX122" s="75">
        <v>32219469</v>
      </c>
      <c r="AY122" s="75">
        <v>905</v>
      </c>
      <c r="AZ122" s="83">
        <v>308155368900</v>
      </c>
      <c r="BA122" s="75" t="s">
        <v>187</v>
      </c>
      <c r="BB122" s="74">
        <v>46037</v>
      </c>
      <c r="BC122" s="75"/>
      <c r="BD122" s="75" t="s">
        <v>788</v>
      </c>
      <c r="BE122" s="74">
        <v>46043</v>
      </c>
      <c r="BF122" s="75"/>
      <c r="BG122" s="75"/>
      <c r="BH122" s="75"/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  <c r="BS122" s="75"/>
      <c r="BT122" s="75">
        <v>1</v>
      </c>
      <c r="BU122" s="84" t="s">
        <v>789</v>
      </c>
      <c r="BV122" s="74">
        <v>46042</v>
      </c>
      <c r="BW122" s="85"/>
      <c r="BX122" s="85"/>
      <c r="BY122" s="86" t="s">
        <v>120</v>
      </c>
      <c r="BZ122" s="87">
        <f t="shared" si="25"/>
        <v>3</v>
      </c>
      <c r="CB122" s="88">
        <f t="shared" si="22"/>
        <v>4</v>
      </c>
      <c r="CC122" s="89"/>
      <c r="CE122" s="87">
        <f t="shared" si="35"/>
        <v>1</v>
      </c>
      <c r="CF122" s="90">
        <v>8573825</v>
      </c>
      <c r="CG122" s="90"/>
      <c r="CH122" s="90">
        <v>8573825</v>
      </c>
      <c r="CI122" s="22">
        <v>26381</v>
      </c>
      <c r="CJ122" s="87">
        <f t="shared" si="23"/>
        <v>1</v>
      </c>
      <c r="CK122" s="87">
        <f t="shared" si="24"/>
        <v>3</v>
      </c>
      <c r="CL122" s="22" t="s">
        <v>121</v>
      </c>
      <c r="CM122" s="22" t="s">
        <v>790</v>
      </c>
    </row>
    <row r="123" spans="1:91" ht="14.45" customHeight="1" x14ac:dyDescent="0.25">
      <c r="A123" s="69">
        <f t="shared" si="21"/>
        <v>121</v>
      </c>
      <c r="B123" s="70" t="s">
        <v>102</v>
      </c>
      <c r="C123" s="97" t="s">
        <v>784</v>
      </c>
      <c r="D123" s="72">
        <v>145216769</v>
      </c>
      <c r="E123" s="73">
        <v>5320007231</v>
      </c>
      <c r="F123" s="74">
        <v>46034</v>
      </c>
      <c r="G123" s="75" t="s">
        <v>516</v>
      </c>
      <c r="H123" s="75" t="s">
        <v>517</v>
      </c>
      <c r="I123" s="75" t="s">
        <v>105</v>
      </c>
      <c r="J123" s="75" t="s">
        <v>518</v>
      </c>
      <c r="K123" s="75" t="s">
        <v>242</v>
      </c>
      <c r="L123" s="74">
        <v>46063</v>
      </c>
      <c r="M123" s="73">
        <v>0</v>
      </c>
      <c r="N123" s="75" t="s">
        <v>785</v>
      </c>
      <c r="O123" s="75" t="s">
        <v>786</v>
      </c>
      <c r="P123" s="75">
        <v>2830047635</v>
      </c>
      <c r="Q123" s="74">
        <v>46037</v>
      </c>
      <c r="R123" s="75">
        <v>1209376650</v>
      </c>
      <c r="S123" s="75">
        <v>224072015</v>
      </c>
      <c r="T123" s="74">
        <v>46037</v>
      </c>
      <c r="U123" s="76">
        <v>9667.8330000000005</v>
      </c>
      <c r="V123" s="76">
        <v>9444.9110000000001</v>
      </c>
      <c r="W123" s="75">
        <v>11</v>
      </c>
      <c r="X123" s="75">
        <v>0</v>
      </c>
      <c r="Y123" s="98">
        <v>7265551748</v>
      </c>
      <c r="Z123" s="82" t="s">
        <v>354</v>
      </c>
      <c r="AA123" s="75" t="s">
        <v>521</v>
      </c>
      <c r="AB123" s="75" t="s">
        <v>775</v>
      </c>
      <c r="AC123" s="98" t="s">
        <v>784</v>
      </c>
      <c r="AD123" s="75" t="s">
        <v>113</v>
      </c>
      <c r="AE123" s="74">
        <v>46043</v>
      </c>
      <c r="AF123" s="80">
        <v>46040.416666666664</v>
      </c>
      <c r="AG123" s="80">
        <v>46039.625</v>
      </c>
      <c r="AH123" s="80">
        <v>46039.625</v>
      </c>
      <c r="AI123" s="124">
        <v>46041</v>
      </c>
      <c r="AJ123" s="129"/>
      <c r="AK123" s="124">
        <v>46041</v>
      </c>
      <c r="AL123" s="124">
        <v>46046</v>
      </c>
      <c r="AM123" s="75"/>
      <c r="AN123" s="74">
        <v>46046</v>
      </c>
      <c r="AO123" s="95" t="s">
        <v>121</v>
      </c>
      <c r="AP123" s="95" t="s">
        <v>121</v>
      </c>
      <c r="AQ123" s="95" t="s">
        <v>121</v>
      </c>
      <c r="AR123" s="95" t="s">
        <v>121</v>
      </c>
      <c r="AS123" s="95" t="s">
        <v>121</v>
      </c>
      <c r="AT123" s="95" t="s">
        <v>121</v>
      </c>
      <c r="AU123" s="82" t="s">
        <v>198</v>
      </c>
      <c r="AV123" s="74">
        <v>46037</v>
      </c>
      <c r="AW123" s="75">
        <v>0</v>
      </c>
      <c r="AX123" s="75">
        <v>0</v>
      </c>
      <c r="AY123" s="75">
        <v>905</v>
      </c>
      <c r="AZ123" s="83">
        <v>0</v>
      </c>
      <c r="BA123" s="75">
        <v>0</v>
      </c>
      <c r="BB123" s="75" t="s">
        <v>132</v>
      </c>
      <c r="BC123" s="75"/>
      <c r="BD123" s="75" t="s">
        <v>788</v>
      </c>
      <c r="BE123" s="74">
        <v>46043</v>
      </c>
      <c r="BF123" s="75"/>
      <c r="BG123" s="75"/>
      <c r="BH123" s="75"/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  <c r="BS123" s="75"/>
      <c r="BT123" s="75">
        <v>0</v>
      </c>
      <c r="BU123" s="84" t="s">
        <v>789</v>
      </c>
      <c r="BV123" s="74">
        <v>46042</v>
      </c>
      <c r="BW123" s="85"/>
      <c r="BX123" s="85"/>
      <c r="BY123" s="86" t="s">
        <v>120</v>
      </c>
      <c r="BZ123" s="87">
        <f t="shared" si="25"/>
        <v>3</v>
      </c>
      <c r="CB123" s="88">
        <f t="shared" si="22"/>
        <v>4</v>
      </c>
      <c r="CC123" s="89"/>
      <c r="CE123" s="87">
        <f t="shared" si="35"/>
        <v>1</v>
      </c>
      <c r="CF123" s="90"/>
      <c r="CG123" s="90"/>
      <c r="CH123" s="90"/>
      <c r="CJ123" s="87">
        <f t="shared" si="23"/>
        <v>1</v>
      </c>
      <c r="CK123" s="87">
        <f t="shared" si="24"/>
        <v>3</v>
      </c>
      <c r="CL123" s="22" t="s">
        <v>121</v>
      </c>
      <c r="CM123" s="22" t="s">
        <v>790</v>
      </c>
    </row>
    <row r="124" spans="1:91" ht="14.45" customHeight="1" x14ac:dyDescent="0.25">
      <c r="A124" s="69">
        <f t="shared" si="21"/>
        <v>122</v>
      </c>
      <c r="B124" s="70" t="s">
        <v>102</v>
      </c>
      <c r="C124" s="97" t="s">
        <v>784</v>
      </c>
      <c r="D124" s="72">
        <v>145242515</v>
      </c>
      <c r="E124" s="73">
        <v>5320007232</v>
      </c>
      <c r="F124" s="74">
        <v>46034</v>
      </c>
      <c r="G124" s="75" t="s">
        <v>516</v>
      </c>
      <c r="H124" s="75" t="s">
        <v>517</v>
      </c>
      <c r="I124" s="75" t="s">
        <v>105</v>
      </c>
      <c r="J124" s="75" t="s">
        <v>518</v>
      </c>
      <c r="K124" s="75" t="s">
        <v>242</v>
      </c>
      <c r="L124" s="74">
        <v>46061</v>
      </c>
      <c r="M124" s="73">
        <v>40</v>
      </c>
      <c r="N124" s="75" t="s">
        <v>791</v>
      </c>
      <c r="O124" s="75" t="s">
        <v>792</v>
      </c>
      <c r="P124" s="75">
        <v>2830047663</v>
      </c>
      <c r="Q124" s="74">
        <v>46037</v>
      </c>
      <c r="R124" s="75">
        <v>1209376699</v>
      </c>
      <c r="S124" s="75">
        <v>224076297</v>
      </c>
      <c r="T124" s="74">
        <v>46037</v>
      </c>
      <c r="U124" s="76">
        <v>3692.9960000000001</v>
      </c>
      <c r="V124" s="76">
        <v>3595.1170000000002</v>
      </c>
      <c r="W124" s="75">
        <v>4</v>
      </c>
      <c r="X124" s="75">
        <v>0</v>
      </c>
      <c r="Y124" s="98">
        <v>7265551749</v>
      </c>
      <c r="Z124" s="82" t="s">
        <v>354</v>
      </c>
      <c r="AA124" s="75" t="s">
        <v>521</v>
      </c>
      <c r="AB124" s="75" t="s">
        <v>775</v>
      </c>
      <c r="AC124" s="98" t="s">
        <v>784</v>
      </c>
      <c r="AD124" s="75" t="s">
        <v>113</v>
      </c>
      <c r="AE124" s="74">
        <v>46043</v>
      </c>
      <c r="AF124" s="80">
        <v>46040.416666666664</v>
      </c>
      <c r="AG124" s="80">
        <v>46039.625</v>
      </c>
      <c r="AH124" s="80">
        <v>46039.625</v>
      </c>
      <c r="AI124" s="124">
        <v>46041</v>
      </c>
      <c r="AJ124" s="129"/>
      <c r="AK124" s="124">
        <v>46041</v>
      </c>
      <c r="AL124" s="124">
        <v>46046</v>
      </c>
      <c r="AM124" s="75"/>
      <c r="AN124" s="74">
        <v>46046</v>
      </c>
      <c r="AO124" s="95" t="s">
        <v>121</v>
      </c>
      <c r="AP124" s="95" t="s">
        <v>121</v>
      </c>
      <c r="AQ124" s="95" t="s">
        <v>121</v>
      </c>
      <c r="AR124" s="95" t="s">
        <v>121</v>
      </c>
      <c r="AS124" s="95" t="s">
        <v>121</v>
      </c>
      <c r="AT124" s="95" t="s">
        <v>121</v>
      </c>
      <c r="AU124" s="82" t="s">
        <v>198</v>
      </c>
      <c r="AV124" s="74">
        <v>46037</v>
      </c>
      <c r="AW124" s="75" t="s">
        <v>793</v>
      </c>
      <c r="AX124" s="75">
        <v>32198197</v>
      </c>
      <c r="AY124" s="75">
        <v>905</v>
      </c>
      <c r="AZ124" s="83">
        <v>308156648350</v>
      </c>
      <c r="BA124" s="75" t="s">
        <v>187</v>
      </c>
      <c r="BB124" s="74">
        <v>46037</v>
      </c>
      <c r="BC124" s="75"/>
      <c r="BD124" s="75" t="s">
        <v>794</v>
      </c>
      <c r="BE124" s="74">
        <v>46043</v>
      </c>
      <c r="BF124" s="75"/>
      <c r="BG124" s="75"/>
      <c r="BH124" s="75"/>
      <c r="BI124" s="75"/>
      <c r="BJ124" s="75"/>
      <c r="BK124" s="75"/>
      <c r="BL124" s="75"/>
      <c r="BM124" s="75"/>
      <c r="BN124" s="75"/>
      <c r="BO124" s="75"/>
      <c r="BP124" s="75"/>
      <c r="BQ124" s="75"/>
      <c r="BR124" s="75"/>
      <c r="BS124" s="75"/>
      <c r="BT124" s="75">
        <v>0</v>
      </c>
      <c r="BU124" s="84" t="s">
        <v>789</v>
      </c>
      <c r="BV124" s="74">
        <v>46042</v>
      </c>
      <c r="BW124" s="85"/>
      <c r="BX124" s="85"/>
      <c r="BY124" s="86" t="s">
        <v>120</v>
      </c>
      <c r="BZ124" s="87">
        <f t="shared" si="25"/>
        <v>3</v>
      </c>
      <c r="CB124" s="88">
        <f t="shared" si="22"/>
        <v>4</v>
      </c>
      <c r="CC124" s="89"/>
      <c r="CE124" s="87">
        <f t="shared" si="35"/>
        <v>1</v>
      </c>
      <c r="CF124" s="90">
        <v>8573825</v>
      </c>
      <c r="CG124" s="90"/>
      <c r="CH124" s="90">
        <v>8573825</v>
      </c>
      <c r="CI124" s="22">
        <v>26381</v>
      </c>
      <c r="CJ124" s="87">
        <f t="shared" si="23"/>
        <v>1</v>
      </c>
      <c r="CK124" s="87">
        <f t="shared" si="24"/>
        <v>3</v>
      </c>
      <c r="CL124" s="22" t="s">
        <v>121</v>
      </c>
      <c r="CM124" s="22" t="s">
        <v>790</v>
      </c>
    </row>
    <row r="125" spans="1:91" ht="14.45" customHeight="1" x14ac:dyDescent="0.25">
      <c r="A125" s="69">
        <f t="shared" si="21"/>
        <v>123</v>
      </c>
      <c r="B125" s="70" t="s">
        <v>102</v>
      </c>
      <c r="C125" s="97" t="s">
        <v>784</v>
      </c>
      <c r="D125" s="72">
        <v>145216818</v>
      </c>
      <c r="E125" s="73">
        <v>5320007232</v>
      </c>
      <c r="F125" s="74">
        <v>46034</v>
      </c>
      <c r="G125" s="75" t="s">
        <v>740</v>
      </c>
      <c r="H125" s="75" t="s">
        <v>517</v>
      </c>
      <c r="I125" s="75" t="s">
        <v>105</v>
      </c>
      <c r="J125" s="75" t="s">
        <v>518</v>
      </c>
      <c r="K125" s="75" t="s">
        <v>242</v>
      </c>
      <c r="L125" s="74">
        <v>46062</v>
      </c>
      <c r="M125" s="73">
        <v>0</v>
      </c>
      <c r="N125" s="75" t="s">
        <v>791</v>
      </c>
      <c r="O125" s="75" t="s">
        <v>792</v>
      </c>
      <c r="P125" s="75">
        <v>2830047662</v>
      </c>
      <c r="Q125" s="74">
        <v>46037</v>
      </c>
      <c r="R125" s="75">
        <v>1209376698</v>
      </c>
      <c r="S125" s="75">
        <v>224076281</v>
      </c>
      <c r="T125" s="74">
        <v>46037</v>
      </c>
      <c r="U125" s="76">
        <v>11963.403</v>
      </c>
      <c r="V125" s="76">
        <v>11522.656999999999</v>
      </c>
      <c r="W125" s="75">
        <v>17</v>
      </c>
      <c r="X125" s="75">
        <v>0</v>
      </c>
      <c r="Y125" s="98">
        <v>7265551749</v>
      </c>
      <c r="Z125" s="82" t="s">
        <v>354</v>
      </c>
      <c r="AA125" s="75" t="s">
        <v>521</v>
      </c>
      <c r="AB125" s="75" t="s">
        <v>775</v>
      </c>
      <c r="AC125" s="98" t="s">
        <v>784</v>
      </c>
      <c r="AD125" s="75" t="s">
        <v>113</v>
      </c>
      <c r="AE125" s="74">
        <v>46043</v>
      </c>
      <c r="AF125" s="80">
        <v>46040.416666666664</v>
      </c>
      <c r="AG125" s="80">
        <v>46039.625</v>
      </c>
      <c r="AH125" s="80">
        <v>46039.625</v>
      </c>
      <c r="AI125" s="124">
        <v>46041</v>
      </c>
      <c r="AJ125" s="129"/>
      <c r="AK125" s="124">
        <v>46041</v>
      </c>
      <c r="AL125" s="124">
        <v>46046</v>
      </c>
      <c r="AM125" s="75"/>
      <c r="AN125" s="74">
        <v>46046</v>
      </c>
      <c r="AO125" s="95" t="s">
        <v>121</v>
      </c>
      <c r="AP125" s="95" t="s">
        <v>121</v>
      </c>
      <c r="AQ125" s="95" t="s">
        <v>121</v>
      </c>
      <c r="AR125" s="95" t="s">
        <v>121</v>
      </c>
      <c r="AS125" s="95" t="s">
        <v>121</v>
      </c>
      <c r="AT125" s="95" t="s">
        <v>121</v>
      </c>
      <c r="AU125" s="82" t="s">
        <v>198</v>
      </c>
      <c r="AV125" s="74">
        <v>46037</v>
      </c>
      <c r="AW125" s="75">
        <v>0</v>
      </c>
      <c r="AX125" s="75">
        <v>0</v>
      </c>
      <c r="AY125" s="75">
        <v>905</v>
      </c>
      <c r="AZ125" s="83">
        <v>0</v>
      </c>
      <c r="BA125" s="75">
        <v>0</v>
      </c>
      <c r="BB125" s="75" t="s">
        <v>132</v>
      </c>
      <c r="BC125" s="75"/>
      <c r="BD125" s="75" t="s">
        <v>794</v>
      </c>
      <c r="BE125" s="74">
        <v>46043</v>
      </c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>
        <v>0</v>
      </c>
      <c r="BU125" s="84" t="s">
        <v>789</v>
      </c>
      <c r="BV125" s="74">
        <v>46042</v>
      </c>
      <c r="BW125" s="85"/>
      <c r="BX125" s="85"/>
      <c r="BY125" s="86" t="s">
        <v>120</v>
      </c>
      <c r="BZ125" s="87">
        <f t="shared" si="25"/>
        <v>3</v>
      </c>
      <c r="CB125" s="88">
        <f t="shared" si="22"/>
        <v>4</v>
      </c>
      <c r="CC125" s="89"/>
      <c r="CE125" s="87">
        <f t="shared" si="35"/>
        <v>1</v>
      </c>
      <c r="CF125" s="90"/>
      <c r="CG125" s="90"/>
      <c r="CH125" s="90"/>
      <c r="CJ125" s="87">
        <f t="shared" si="23"/>
        <v>1</v>
      </c>
      <c r="CK125" s="87">
        <f t="shared" si="24"/>
        <v>3</v>
      </c>
      <c r="CL125" s="22" t="s">
        <v>121</v>
      </c>
      <c r="CM125" s="22" t="s">
        <v>790</v>
      </c>
    </row>
    <row r="126" spans="1:91" ht="14.45" customHeight="1" x14ac:dyDescent="0.25">
      <c r="A126" s="69">
        <f t="shared" si="21"/>
        <v>124</v>
      </c>
      <c r="B126" s="70" t="s">
        <v>102</v>
      </c>
      <c r="C126" s="107" t="s">
        <v>795</v>
      </c>
      <c r="D126" s="72">
        <v>145147471</v>
      </c>
      <c r="E126" s="73">
        <v>5320007237</v>
      </c>
      <c r="F126" s="74">
        <v>46041</v>
      </c>
      <c r="G126" s="75" t="s">
        <v>796</v>
      </c>
      <c r="H126" s="75" t="s">
        <v>517</v>
      </c>
      <c r="I126" s="75" t="s">
        <v>105</v>
      </c>
      <c r="J126" s="75" t="s">
        <v>518</v>
      </c>
      <c r="K126" s="75" t="s">
        <v>242</v>
      </c>
      <c r="L126" s="74">
        <v>46070</v>
      </c>
      <c r="M126" s="73">
        <v>40</v>
      </c>
      <c r="N126" s="75" t="s">
        <v>797</v>
      </c>
      <c r="O126" s="75" t="s">
        <v>798</v>
      </c>
      <c r="P126" s="75">
        <v>2830047967</v>
      </c>
      <c r="Q126" s="74">
        <v>46044</v>
      </c>
      <c r="R126" s="75">
        <v>1209379211</v>
      </c>
      <c r="S126" s="75">
        <v>224101643</v>
      </c>
      <c r="T126" s="74">
        <v>46044</v>
      </c>
      <c r="U126" s="76">
        <v>5809.8590000000004</v>
      </c>
      <c r="V126" s="76">
        <v>5600.9250000000002</v>
      </c>
      <c r="W126" s="75">
        <v>7</v>
      </c>
      <c r="X126" s="75">
        <v>0</v>
      </c>
      <c r="Y126" s="98">
        <v>7265551709</v>
      </c>
      <c r="Z126" s="82" t="s">
        <v>354</v>
      </c>
      <c r="AA126" s="75" t="s">
        <v>719</v>
      </c>
      <c r="AB126" s="75" t="s">
        <v>762</v>
      </c>
      <c r="AC126" s="109" t="s">
        <v>795</v>
      </c>
      <c r="AD126" s="75" t="s">
        <v>113</v>
      </c>
      <c r="AE126" s="74">
        <v>46048</v>
      </c>
      <c r="AF126" s="80">
        <v>46047.291666666664</v>
      </c>
      <c r="AG126" s="80">
        <v>46045.458333333336</v>
      </c>
      <c r="AH126" s="80">
        <v>46045.458333333336</v>
      </c>
      <c r="AI126" s="74">
        <v>46048</v>
      </c>
      <c r="AJ126" s="75"/>
      <c r="AK126" s="74">
        <v>46048</v>
      </c>
      <c r="AL126" s="121">
        <v>46053</v>
      </c>
      <c r="AM126" s="75"/>
      <c r="AN126" s="74">
        <v>46054</v>
      </c>
      <c r="AO126" s="95" t="s">
        <v>121</v>
      </c>
      <c r="AP126" s="95" t="s">
        <v>121</v>
      </c>
      <c r="AQ126" s="95" t="s">
        <v>121</v>
      </c>
      <c r="AR126" s="95" t="s">
        <v>121</v>
      </c>
      <c r="AS126" s="95" t="s">
        <v>121</v>
      </c>
      <c r="AT126" s="95" t="s">
        <v>121</v>
      </c>
      <c r="AU126" s="82" t="s">
        <v>356</v>
      </c>
      <c r="AV126" s="74">
        <v>46044</v>
      </c>
      <c r="AW126" s="75" t="s">
        <v>799</v>
      </c>
      <c r="AX126" s="75">
        <v>32264144</v>
      </c>
      <c r="AY126" s="75">
        <v>905</v>
      </c>
      <c r="AZ126" s="83">
        <v>308180992840</v>
      </c>
      <c r="BA126" s="75" t="s">
        <v>187</v>
      </c>
      <c r="BB126" s="74">
        <v>46044</v>
      </c>
      <c r="BC126" s="75"/>
      <c r="BD126" s="75" t="s">
        <v>800</v>
      </c>
      <c r="BE126" s="74">
        <v>46052</v>
      </c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>
        <v>1</v>
      </c>
      <c r="BU126" s="84" t="s">
        <v>801</v>
      </c>
      <c r="BV126" s="74">
        <v>46049</v>
      </c>
      <c r="BW126" s="85">
        <f>BV126-AK126</f>
        <v>1</v>
      </c>
      <c r="BX126" s="85">
        <f>BV126-AK126</f>
        <v>1</v>
      </c>
      <c r="BY126" s="86" t="s">
        <v>157</v>
      </c>
      <c r="BZ126" s="87">
        <f t="shared" si="25"/>
        <v>4</v>
      </c>
      <c r="CB126" s="88">
        <f t="shared" si="22"/>
        <v>5</v>
      </c>
      <c r="CC126" s="89">
        <f>BV126-AK126</f>
        <v>1</v>
      </c>
      <c r="CE126" s="87">
        <f t="shared" si="35"/>
        <v>1</v>
      </c>
      <c r="CF126" s="90">
        <v>8577075</v>
      </c>
      <c r="CG126" s="90"/>
      <c r="CH126" s="90">
        <v>8577075</v>
      </c>
      <c r="CI126" s="22">
        <v>26391</v>
      </c>
      <c r="CJ126" s="87">
        <f t="shared" si="23"/>
        <v>1</v>
      </c>
      <c r="CK126" s="87">
        <f t="shared" si="24"/>
        <v>4</v>
      </c>
      <c r="CL126" s="22" t="s">
        <v>121</v>
      </c>
      <c r="CM126" s="22" t="s">
        <v>802</v>
      </c>
    </row>
    <row r="127" spans="1:91" ht="14.45" customHeight="1" x14ac:dyDescent="0.25">
      <c r="A127" s="69">
        <f t="shared" si="21"/>
        <v>125</v>
      </c>
      <c r="B127" s="70" t="s">
        <v>102</v>
      </c>
      <c r="C127" s="107" t="s">
        <v>795</v>
      </c>
      <c r="D127" s="106">
        <v>145242839</v>
      </c>
      <c r="E127" s="73">
        <v>5320007237</v>
      </c>
      <c r="F127" s="74">
        <v>46041</v>
      </c>
      <c r="G127" s="75" t="s">
        <v>740</v>
      </c>
      <c r="H127" s="75" t="s">
        <v>517</v>
      </c>
      <c r="I127" s="75" t="s">
        <v>105</v>
      </c>
      <c r="J127" s="75" t="s">
        <v>518</v>
      </c>
      <c r="K127" s="75" t="s">
        <v>242</v>
      </c>
      <c r="L127" s="74">
        <v>46069</v>
      </c>
      <c r="M127" s="73">
        <v>0</v>
      </c>
      <c r="N127" s="75" t="s">
        <v>797</v>
      </c>
      <c r="O127" s="75" t="s">
        <v>798</v>
      </c>
      <c r="P127" s="75">
        <v>2830047968</v>
      </c>
      <c r="Q127" s="74">
        <v>46044</v>
      </c>
      <c r="R127" s="75">
        <v>1209379213</v>
      </c>
      <c r="S127" s="75">
        <v>224101648</v>
      </c>
      <c r="T127" s="74">
        <v>46044</v>
      </c>
      <c r="U127" s="76">
        <v>8749.0220000000008</v>
      </c>
      <c r="V127" s="76">
        <v>8426.7000000000007</v>
      </c>
      <c r="W127" s="75">
        <v>12</v>
      </c>
      <c r="X127" s="75">
        <v>0</v>
      </c>
      <c r="Y127" s="98">
        <v>7265551709</v>
      </c>
      <c r="Z127" s="82" t="s">
        <v>354</v>
      </c>
      <c r="AA127" s="75" t="s">
        <v>719</v>
      </c>
      <c r="AB127" s="75" t="s">
        <v>762</v>
      </c>
      <c r="AC127" s="109" t="s">
        <v>795</v>
      </c>
      <c r="AD127" s="75" t="s">
        <v>113</v>
      </c>
      <c r="AE127" s="74">
        <v>46048</v>
      </c>
      <c r="AF127" s="80">
        <v>46047.291666666664</v>
      </c>
      <c r="AG127" s="80">
        <v>46045.458333333336</v>
      </c>
      <c r="AH127" s="80">
        <v>46045.458333333336</v>
      </c>
      <c r="AI127" s="74">
        <v>46048</v>
      </c>
      <c r="AJ127" s="75"/>
      <c r="AK127" s="74">
        <v>46048</v>
      </c>
      <c r="AL127" s="121">
        <v>46053</v>
      </c>
      <c r="AM127" s="75"/>
      <c r="AN127" s="74">
        <v>46054</v>
      </c>
      <c r="AO127" s="95" t="s">
        <v>121</v>
      </c>
      <c r="AP127" s="95" t="s">
        <v>121</v>
      </c>
      <c r="AQ127" s="95" t="s">
        <v>121</v>
      </c>
      <c r="AR127" s="95" t="s">
        <v>121</v>
      </c>
      <c r="AS127" s="95" t="s">
        <v>121</v>
      </c>
      <c r="AT127" s="95" t="s">
        <v>121</v>
      </c>
      <c r="AU127" s="82" t="s">
        <v>356</v>
      </c>
      <c r="AV127" s="74">
        <v>46044</v>
      </c>
      <c r="AW127" s="75">
        <v>0</v>
      </c>
      <c r="AX127" s="75">
        <v>0</v>
      </c>
      <c r="AY127" s="75">
        <v>905</v>
      </c>
      <c r="AZ127" s="83">
        <v>0</v>
      </c>
      <c r="BA127" s="75">
        <v>0</v>
      </c>
      <c r="BB127" s="75" t="s">
        <v>132</v>
      </c>
      <c r="BC127" s="75"/>
      <c r="BD127" s="75" t="s">
        <v>800</v>
      </c>
      <c r="BE127" s="74">
        <v>46052</v>
      </c>
      <c r="BF127" s="75"/>
      <c r="BG127" s="75"/>
      <c r="BH127" s="75"/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  <c r="BS127" s="75"/>
      <c r="BT127" s="75">
        <v>0</v>
      </c>
      <c r="BU127" s="84" t="s">
        <v>801</v>
      </c>
      <c r="BV127" s="74">
        <v>46049</v>
      </c>
      <c r="BW127" s="85">
        <f>BV127-AK127</f>
        <v>1</v>
      </c>
      <c r="BX127" s="85">
        <f>BV127-AK127</f>
        <v>1</v>
      </c>
      <c r="BY127" s="86" t="s">
        <v>147</v>
      </c>
      <c r="BZ127" s="87">
        <f t="shared" si="25"/>
        <v>4</v>
      </c>
      <c r="CB127" s="88">
        <f t="shared" si="22"/>
        <v>5</v>
      </c>
      <c r="CC127" s="89">
        <f>BV127-AK127</f>
        <v>1</v>
      </c>
      <c r="CE127" s="87">
        <f t="shared" si="35"/>
        <v>1</v>
      </c>
      <c r="CF127" s="90"/>
      <c r="CG127" s="90"/>
      <c r="CH127" s="90"/>
      <c r="CJ127" s="87">
        <f t="shared" si="23"/>
        <v>1</v>
      </c>
      <c r="CK127" s="87">
        <f t="shared" si="24"/>
        <v>4</v>
      </c>
      <c r="CL127" s="22" t="s">
        <v>121</v>
      </c>
      <c r="CM127" s="22" t="s">
        <v>802</v>
      </c>
    </row>
    <row r="128" spans="1:91" ht="14.45" customHeight="1" x14ac:dyDescent="0.25">
      <c r="A128" s="69">
        <f t="shared" si="21"/>
        <v>126</v>
      </c>
      <c r="B128" s="70" t="s">
        <v>102</v>
      </c>
      <c r="C128" s="107" t="s">
        <v>759</v>
      </c>
      <c r="D128" s="106">
        <v>145261169</v>
      </c>
      <c r="E128" s="73">
        <v>5320007256</v>
      </c>
      <c r="F128" s="74">
        <v>46041</v>
      </c>
      <c r="G128" s="75" t="s">
        <v>516</v>
      </c>
      <c r="H128" s="75" t="s">
        <v>517</v>
      </c>
      <c r="I128" s="75" t="s">
        <v>105</v>
      </c>
      <c r="J128" s="75" t="s">
        <v>518</v>
      </c>
      <c r="K128" s="75" t="s">
        <v>242</v>
      </c>
      <c r="L128" s="74">
        <v>46071</v>
      </c>
      <c r="M128" s="73">
        <v>40</v>
      </c>
      <c r="N128" s="75" t="s">
        <v>803</v>
      </c>
      <c r="O128" s="75" t="s">
        <v>804</v>
      </c>
      <c r="P128" s="75">
        <v>2830047906</v>
      </c>
      <c r="Q128" s="74">
        <v>46043</v>
      </c>
      <c r="R128" s="75">
        <v>1209378855</v>
      </c>
      <c r="S128" s="75">
        <v>224096222</v>
      </c>
      <c r="T128" s="74">
        <v>46043</v>
      </c>
      <c r="U128" s="76">
        <v>4322.1869999999999</v>
      </c>
      <c r="V128" s="76">
        <v>4166.7539999999999</v>
      </c>
      <c r="W128" s="75">
        <v>5</v>
      </c>
      <c r="X128" s="75">
        <v>0</v>
      </c>
      <c r="Y128" s="98">
        <v>7265551710</v>
      </c>
      <c r="Z128" s="82" t="s">
        <v>354</v>
      </c>
      <c r="AA128" s="75" t="s">
        <v>719</v>
      </c>
      <c r="AB128" s="75" t="s">
        <v>762</v>
      </c>
      <c r="AC128" s="109" t="s">
        <v>759</v>
      </c>
      <c r="AD128" s="75" t="s">
        <v>113</v>
      </c>
      <c r="AE128" s="74">
        <v>46048</v>
      </c>
      <c r="AF128" s="80">
        <v>46047.291666666664</v>
      </c>
      <c r="AG128" s="80">
        <v>46045.458333333336</v>
      </c>
      <c r="AH128" s="80">
        <v>46045.458333333336</v>
      </c>
      <c r="AI128" s="74">
        <v>46048</v>
      </c>
      <c r="AJ128" s="75"/>
      <c r="AK128" s="74">
        <v>46048</v>
      </c>
      <c r="AL128" s="121">
        <v>46053</v>
      </c>
      <c r="AM128" s="75"/>
      <c r="AN128" s="74">
        <v>46054</v>
      </c>
      <c r="AO128" s="95" t="s">
        <v>121</v>
      </c>
      <c r="AP128" s="95" t="s">
        <v>121</v>
      </c>
      <c r="AQ128" s="95" t="s">
        <v>121</v>
      </c>
      <c r="AR128" s="95" t="s">
        <v>121</v>
      </c>
      <c r="AS128" s="95" t="s">
        <v>121</v>
      </c>
      <c r="AT128" s="95" t="s">
        <v>121</v>
      </c>
      <c r="AU128" s="82" t="s">
        <v>356</v>
      </c>
      <c r="AV128" s="74">
        <v>46043</v>
      </c>
      <c r="AW128" s="75" t="s">
        <v>805</v>
      </c>
      <c r="AX128" s="75">
        <v>32199842</v>
      </c>
      <c r="AY128" s="75">
        <v>905</v>
      </c>
      <c r="AZ128" s="83">
        <v>308176192500</v>
      </c>
      <c r="BA128" s="75" t="s">
        <v>187</v>
      </c>
      <c r="BB128" s="74">
        <v>46043</v>
      </c>
      <c r="BC128" s="75"/>
      <c r="BD128" s="75" t="s">
        <v>806</v>
      </c>
      <c r="BE128" s="74">
        <v>46052</v>
      </c>
      <c r="BF128" s="75"/>
      <c r="BG128" s="75"/>
      <c r="BH128" s="75"/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  <c r="BS128" s="75"/>
      <c r="BT128" s="75">
        <v>0</v>
      </c>
      <c r="BU128" s="84" t="s">
        <v>765</v>
      </c>
      <c r="BV128" s="74">
        <v>46049</v>
      </c>
      <c r="BW128" s="85">
        <f>BV128-AK128</f>
        <v>1</v>
      </c>
      <c r="BX128" s="85">
        <f>BV128-AK128</f>
        <v>1</v>
      </c>
      <c r="BY128" s="86" t="s">
        <v>157</v>
      </c>
      <c r="BZ128" s="87">
        <f t="shared" si="25"/>
        <v>4</v>
      </c>
      <c r="CB128" s="88">
        <f t="shared" si="22"/>
        <v>5</v>
      </c>
      <c r="CC128" s="89">
        <f>BV128-AK128</f>
        <v>1</v>
      </c>
      <c r="CE128" s="87">
        <f t="shared" si="35"/>
        <v>1</v>
      </c>
      <c r="CF128" s="90">
        <v>8577075</v>
      </c>
      <c r="CG128" s="90"/>
      <c r="CH128" s="90">
        <v>8577075</v>
      </c>
      <c r="CI128" s="22">
        <v>26391</v>
      </c>
      <c r="CJ128" s="87">
        <f t="shared" si="23"/>
        <v>1</v>
      </c>
      <c r="CK128" s="87">
        <f t="shared" si="24"/>
        <v>4</v>
      </c>
      <c r="CL128" s="22" t="s">
        <v>121</v>
      </c>
      <c r="CM128" s="22" t="s">
        <v>766</v>
      </c>
    </row>
    <row r="129" spans="1:91" ht="14.45" customHeight="1" x14ac:dyDescent="0.25">
      <c r="A129" s="69">
        <f t="shared" si="21"/>
        <v>127</v>
      </c>
      <c r="B129" s="70" t="s">
        <v>102</v>
      </c>
      <c r="C129" s="107" t="s">
        <v>759</v>
      </c>
      <c r="D129" s="106">
        <v>145261174</v>
      </c>
      <c r="E129" s="73">
        <v>5320007256</v>
      </c>
      <c r="F129" s="74">
        <v>46041</v>
      </c>
      <c r="G129" s="75" t="s">
        <v>516</v>
      </c>
      <c r="H129" s="75" t="s">
        <v>517</v>
      </c>
      <c r="I129" s="75" t="s">
        <v>105</v>
      </c>
      <c r="J129" s="75" t="s">
        <v>518</v>
      </c>
      <c r="K129" s="75" t="s">
        <v>242</v>
      </c>
      <c r="L129" s="74">
        <v>46071</v>
      </c>
      <c r="M129" s="73">
        <v>0</v>
      </c>
      <c r="N129" s="75" t="s">
        <v>803</v>
      </c>
      <c r="O129" s="75" t="s">
        <v>804</v>
      </c>
      <c r="P129" s="75">
        <v>2830047907</v>
      </c>
      <c r="Q129" s="74">
        <v>46043</v>
      </c>
      <c r="R129" s="75">
        <v>1209378858</v>
      </c>
      <c r="S129" s="75">
        <v>224096233</v>
      </c>
      <c r="T129" s="74">
        <v>46043</v>
      </c>
      <c r="U129" s="76">
        <v>9695.0450000000001</v>
      </c>
      <c r="V129" s="76">
        <v>9397.9920000000002</v>
      </c>
      <c r="W129" s="75">
        <v>11</v>
      </c>
      <c r="X129" s="75">
        <v>0</v>
      </c>
      <c r="Y129" s="98">
        <v>7265551710</v>
      </c>
      <c r="Z129" s="82" t="s">
        <v>354</v>
      </c>
      <c r="AA129" s="75" t="s">
        <v>719</v>
      </c>
      <c r="AB129" s="75" t="s">
        <v>762</v>
      </c>
      <c r="AC129" s="109" t="s">
        <v>759</v>
      </c>
      <c r="AD129" s="75" t="s">
        <v>113</v>
      </c>
      <c r="AE129" s="74">
        <v>46048</v>
      </c>
      <c r="AF129" s="80">
        <v>46047.291666666664</v>
      </c>
      <c r="AG129" s="80">
        <v>46045.458333333336</v>
      </c>
      <c r="AH129" s="80">
        <v>46045.458333333336</v>
      </c>
      <c r="AI129" s="74">
        <v>46048</v>
      </c>
      <c r="AJ129" s="75"/>
      <c r="AK129" s="74">
        <v>46048</v>
      </c>
      <c r="AL129" s="121">
        <v>46053</v>
      </c>
      <c r="AM129" s="75"/>
      <c r="AN129" s="74">
        <v>46054</v>
      </c>
      <c r="AO129" s="95" t="s">
        <v>121</v>
      </c>
      <c r="AP129" s="95" t="s">
        <v>121</v>
      </c>
      <c r="AQ129" s="95" t="s">
        <v>121</v>
      </c>
      <c r="AR129" s="95" t="s">
        <v>121</v>
      </c>
      <c r="AS129" s="95" t="s">
        <v>121</v>
      </c>
      <c r="AT129" s="95" t="s">
        <v>121</v>
      </c>
      <c r="AU129" s="82" t="s">
        <v>356</v>
      </c>
      <c r="AV129" s="74">
        <v>46043</v>
      </c>
      <c r="AW129" s="75">
        <v>0</v>
      </c>
      <c r="AX129" s="75">
        <v>0</v>
      </c>
      <c r="AY129" s="75">
        <v>905</v>
      </c>
      <c r="AZ129" s="83">
        <v>0</v>
      </c>
      <c r="BA129" s="75">
        <v>0</v>
      </c>
      <c r="BB129" s="75" t="s">
        <v>132</v>
      </c>
      <c r="BC129" s="75"/>
      <c r="BD129" s="75" t="s">
        <v>806</v>
      </c>
      <c r="BE129" s="74">
        <v>46052</v>
      </c>
      <c r="BF129" s="75"/>
      <c r="BG129" s="75"/>
      <c r="BH129" s="75"/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  <c r="BS129" s="75"/>
      <c r="BT129" s="75">
        <v>0</v>
      </c>
      <c r="BU129" s="84" t="s">
        <v>765</v>
      </c>
      <c r="BV129" s="74">
        <v>46049</v>
      </c>
      <c r="BW129" s="85">
        <f>BV129-AK129</f>
        <v>1</v>
      </c>
      <c r="BX129" s="85">
        <f>BV129-AK129</f>
        <v>1</v>
      </c>
      <c r="BY129" s="86" t="s">
        <v>147</v>
      </c>
      <c r="BZ129" s="87">
        <f t="shared" si="25"/>
        <v>4</v>
      </c>
      <c r="CB129" s="88">
        <f t="shared" si="22"/>
        <v>5</v>
      </c>
      <c r="CC129" s="89">
        <f>BV129-AK129</f>
        <v>1</v>
      </c>
      <c r="CE129" s="87">
        <f t="shared" si="35"/>
        <v>1</v>
      </c>
      <c r="CF129" s="90"/>
      <c r="CG129" s="90"/>
      <c r="CH129" s="90"/>
      <c r="CJ129" s="87">
        <f t="shared" si="23"/>
        <v>1</v>
      </c>
      <c r="CK129" s="87">
        <f t="shared" si="24"/>
        <v>4</v>
      </c>
      <c r="CL129" s="22" t="s">
        <v>121</v>
      </c>
      <c r="CM129" s="22" t="s">
        <v>766</v>
      </c>
    </row>
    <row r="130" spans="1:91" ht="14.45" customHeight="1" x14ac:dyDescent="0.25">
      <c r="A130" s="69">
        <f t="shared" si="21"/>
        <v>128</v>
      </c>
      <c r="B130" s="70" t="s">
        <v>102</v>
      </c>
      <c r="C130" s="107" t="s">
        <v>759</v>
      </c>
      <c r="D130" s="106">
        <v>145261112</v>
      </c>
      <c r="E130" s="73">
        <v>5320007256</v>
      </c>
      <c r="F130" s="74">
        <v>46041</v>
      </c>
      <c r="G130" s="75" t="s">
        <v>740</v>
      </c>
      <c r="H130" s="75" t="s">
        <v>517</v>
      </c>
      <c r="I130" s="75" t="s">
        <v>105</v>
      </c>
      <c r="J130" s="75" t="s">
        <v>518</v>
      </c>
      <c r="K130" s="75" t="s">
        <v>242</v>
      </c>
      <c r="L130" s="74">
        <v>46069</v>
      </c>
      <c r="M130" s="73">
        <v>0</v>
      </c>
      <c r="N130" s="75" t="s">
        <v>803</v>
      </c>
      <c r="O130" s="75" t="s">
        <v>804</v>
      </c>
      <c r="P130" s="75">
        <v>2830047905</v>
      </c>
      <c r="Q130" s="74">
        <v>46043</v>
      </c>
      <c r="R130" s="75">
        <v>1209378854</v>
      </c>
      <c r="S130" s="75">
        <v>224096243</v>
      </c>
      <c r="T130" s="74">
        <v>46043</v>
      </c>
      <c r="U130" s="76">
        <v>2917.29</v>
      </c>
      <c r="V130" s="76">
        <v>2809.8139999999999</v>
      </c>
      <c r="W130" s="75">
        <v>4</v>
      </c>
      <c r="X130" s="75">
        <v>0</v>
      </c>
      <c r="Y130" s="98">
        <v>7265551710</v>
      </c>
      <c r="Z130" s="82" t="s">
        <v>354</v>
      </c>
      <c r="AA130" s="75" t="s">
        <v>719</v>
      </c>
      <c r="AB130" s="75" t="s">
        <v>762</v>
      </c>
      <c r="AC130" s="109" t="s">
        <v>759</v>
      </c>
      <c r="AD130" s="75" t="s">
        <v>113</v>
      </c>
      <c r="AE130" s="74">
        <v>46048</v>
      </c>
      <c r="AF130" s="80">
        <v>46047.291666666664</v>
      </c>
      <c r="AG130" s="80">
        <v>46045.458333333336</v>
      </c>
      <c r="AH130" s="80">
        <v>46045.458333333336</v>
      </c>
      <c r="AI130" s="74">
        <v>46048</v>
      </c>
      <c r="AJ130" s="75"/>
      <c r="AK130" s="74">
        <v>46048</v>
      </c>
      <c r="AL130" s="121">
        <v>46053</v>
      </c>
      <c r="AM130" s="75"/>
      <c r="AN130" s="74">
        <v>46054</v>
      </c>
      <c r="AO130" s="95" t="s">
        <v>121</v>
      </c>
      <c r="AP130" s="95" t="s">
        <v>121</v>
      </c>
      <c r="AQ130" s="95" t="s">
        <v>121</v>
      </c>
      <c r="AR130" s="95" t="s">
        <v>121</v>
      </c>
      <c r="AS130" s="95" t="s">
        <v>121</v>
      </c>
      <c r="AT130" s="95" t="s">
        <v>121</v>
      </c>
      <c r="AU130" s="82" t="s">
        <v>356</v>
      </c>
      <c r="AV130" s="74">
        <v>46043</v>
      </c>
      <c r="AW130" s="75">
        <v>0</v>
      </c>
      <c r="AX130" s="75">
        <v>0</v>
      </c>
      <c r="AY130" s="75">
        <v>905</v>
      </c>
      <c r="AZ130" s="83">
        <v>0</v>
      </c>
      <c r="BA130" s="75">
        <v>0</v>
      </c>
      <c r="BB130" s="75" t="s">
        <v>132</v>
      </c>
      <c r="BC130" s="75"/>
      <c r="BD130" s="75" t="s">
        <v>806</v>
      </c>
      <c r="BE130" s="74">
        <v>46052</v>
      </c>
      <c r="BF130" s="75"/>
      <c r="BG130" s="75"/>
      <c r="BH130" s="75"/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  <c r="BS130" s="75"/>
      <c r="BT130" s="75">
        <v>0</v>
      </c>
      <c r="BU130" s="84" t="s">
        <v>765</v>
      </c>
      <c r="BV130" s="74">
        <v>46049</v>
      </c>
      <c r="BW130" s="85">
        <f>BV130-AK130</f>
        <v>1</v>
      </c>
      <c r="BX130" s="85">
        <f>BV130-AK130</f>
        <v>1</v>
      </c>
      <c r="BY130" s="86" t="s">
        <v>147</v>
      </c>
      <c r="BZ130" s="87">
        <f t="shared" si="25"/>
        <v>4</v>
      </c>
      <c r="CB130" s="88">
        <f t="shared" si="22"/>
        <v>5</v>
      </c>
      <c r="CC130" s="89">
        <f>BV130-AK130</f>
        <v>1</v>
      </c>
      <c r="CE130" s="87">
        <f t="shared" si="35"/>
        <v>1</v>
      </c>
      <c r="CF130" s="90"/>
      <c r="CG130" s="90"/>
      <c r="CH130" s="90"/>
      <c r="CJ130" s="87">
        <f t="shared" si="23"/>
        <v>1</v>
      </c>
      <c r="CK130" s="87">
        <f t="shared" si="24"/>
        <v>4</v>
      </c>
      <c r="CL130" s="22" t="s">
        <v>121</v>
      </c>
      <c r="CM130" s="22" t="s">
        <v>766</v>
      </c>
    </row>
    <row r="131" spans="1:91" ht="14.45" customHeight="1" x14ac:dyDescent="0.25">
      <c r="A131" s="69">
        <f t="shared" ref="A131:A194" si="36">ROW()-2</f>
        <v>129</v>
      </c>
      <c r="B131" s="106" t="s">
        <v>102</v>
      </c>
      <c r="C131" s="107" t="s">
        <v>750</v>
      </c>
      <c r="D131" s="106">
        <v>145261017</v>
      </c>
      <c r="E131" s="73">
        <v>5320007260</v>
      </c>
      <c r="F131" s="74">
        <v>46027</v>
      </c>
      <c r="G131" s="75" t="s">
        <v>516</v>
      </c>
      <c r="H131" s="75" t="s">
        <v>517</v>
      </c>
      <c r="I131" s="75" t="s">
        <v>105</v>
      </c>
      <c r="J131" s="75" t="s">
        <v>518</v>
      </c>
      <c r="K131" s="75" t="s">
        <v>242</v>
      </c>
      <c r="L131" s="74">
        <v>46058</v>
      </c>
      <c r="M131" s="73">
        <v>40</v>
      </c>
      <c r="N131" s="75" t="s">
        <v>807</v>
      </c>
      <c r="O131" s="75" t="s">
        <v>808</v>
      </c>
      <c r="P131" s="75">
        <v>2830047384</v>
      </c>
      <c r="Q131" s="74">
        <v>46031</v>
      </c>
      <c r="R131" s="75">
        <v>1209375148</v>
      </c>
      <c r="S131" s="75">
        <v>224047937</v>
      </c>
      <c r="T131" s="74">
        <v>46031</v>
      </c>
      <c r="U131" s="76">
        <v>6607.1210000000001</v>
      </c>
      <c r="V131" s="76">
        <v>6432.0069999999996</v>
      </c>
      <c r="W131" s="75">
        <v>8</v>
      </c>
      <c r="X131" s="75">
        <v>0</v>
      </c>
      <c r="Y131" s="98">
        <v>7265551786</v>
      </c>
      <c r="Z131" s="82" t="s">
        <v>354</v>
      </c>
      <c r="AA131" s="75" t="s">
        <v>719</v>
      </c>
      <c r="AB131" s="75" t="s">
        <v>720</v>
      </c>
      <c r="AC131" s="109" t="s">
        <v>750</v>
      </c>
      <c r="AD131" s="75" t="s">
        <v>113</v>
      </c>
      <c r="AE131" s="74">
        <v>46036</v>
      </c>
      <c r="AF131" s="122">
        <v>46327.666666666664</v>
      </c>
      <c r="AG131" s="122">
        <v>46296.375</v>
      </c>
      <c r="AH131" s="122">
        <v>46235.375</v>
      </c>
      <c r="AI131" s="74">
        <v>46034</v>
      </c>
      <c r="AJ131" s="74">
        <v>46035</v>
      </c>
      <c r="AK131" s="74">
        <v>46035</v>
      </c>
      <c r="AL131" s="121">
        <v>46039</v>
      </c>
      <c r="AM131" s="128">
        <v>46041</v>
      </c>
      <c r="AN131" s="74">
        <v>46040</v>
      </c>
      <c r="AO131" s="95" t="s">
        <v>121</v>
      </c>
      <c r="AP131" s="95" t="s">
        <v>121</v>
      </c>
      <c r="AQ131" s="95" t="s">
        <v>121</v>
      </c>
      <c r="AR131" s="95" t="s">
        <v>121</v>
      </c>
      <c r="AS131" s="95" t="s">
        <v>121</v>
      </c>
      <c r="AT131" s="95" t="s">
        <v>121</v>
      </c>
      <c r="AU131" s="82" t="s">
        <v>114</v>
      </c>
      <c r="AV131" s="74">
        <v>46031</v>
      </c>
      <c r="AW131" s="75" t="s">
        <v>809</v>
      </c>
      <c r="AX131" s="75">
        <v>32214187</v>
      </c>
      <c r="AY131" s="75">
        <v>905</v>
      </c>
      <c r="AZ131" s="83">
        <v>308135376860</v>
      </c>
      <c r="BA131" s="75" t="s">
        <v>154</v>
      </c>
      <c r="BB131" s="74">
        <v>46031</v>
      </c>
      <c r="BC131" s="75"/>
      <c r="BD131" s="75" t="s">
        <v>810</v>
      </c>
      <c r="BE131" s="74">
        <v>46037</v>
      </c>
      <c r="BF131" s="75"/>
      <c r="BG131" s="75"/>
      <c r="BH131" s="75"/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  <c r="BS131" s="75"/>
      <c r="BT131" s="75">
        <v>0</v>
      </c>
      <c r="BU131" s="84" t="s">
        <v>755</v>
      </c>
      <c r="BV131" s="74">
        <v>46036</v>
      </c>
      <c r="BW131" s="85"/>
      <c r="BX131" s="85"/>
      <c r="BY131" s="86" t="s">
        <v>157</v>
      </c>
      <c r="BZ131" s="87">
        <f t="shared" si="25"/>
        <v>2</v>
      </c>
      <c r="CB131" s="88">
        <f t="shared" ref="CB131:CB194" si="37">WEEKNUM(BV131,)</f>
        <v>3</v>
      </c>
      <c r="CC131" s="89"/>
      <c r="CE131" s="87">
        <f t="shared" si="35"/>
        <v>1</v>
      </c>
      <c r="CF131" s="90">
        <v>8572525</v>
      </c>
      <c r="CG131" s="90"/>
      <c r="CH131" s="90">
        <v>8572525</v>
      </c>
      <c r="CI131" s="91">
        <v>26377</v>
      </c>
      <c r="CJ131" s="87">
        <f t="shared" ref="CJ131:CJ194" si="38">MONTH(AV131)</f>
        <v>1</v>
      </c>
      <c r="CK131" s="87">
        <f t="shared" ref="CK131:CK194" si="39">WEEKNUM(AV131,2)</f>
        <v>2</v>
      </c>
      <c r="CL131" s="22" t="s">
        <v>121</v>
      </c>
      <c r="CM131" s="22" t="s">
        <v>756</v>
      </c>
    </row>
    <row r="132" spans="1:91" ht="14.45" customHeight="1" x14ac:dyDescent="0.25">
      <c r="A132" s="69">
        <f t="shared" si="36"/>
        <v>130</v>
      </c>
      <c r="B132" s="106" t="s">
        <v>102</v>
      </c>
      <c r="C132" s="107" t="s">
        <v>750</v>
      </c>
      <c r="D132" s="106">
        <v>145260309</v>
      </c>
      <c r="E132" s="73">
        <v>5320007260</v>
      </c>
      <c r="F132" s="74">
        <v>46027</v>
      </c>
      <c r="G132" s="75" t="s">
        <v>811</v>
      </c>
      <c r="H132" s="75" t="s">
        <v>517</v>
      </c>
      <c r="I132" s="75" t="s">
        <v>105</v>
      </c>
      <c r="J132" s="75" t="s">
        <v>518</v>
      </c>
      <c r="K132" s="75" t="s">
        <v>242</v>
      </c>
      <c r="L132" s="74">
        <v>46055</v>
      </c>
      <c r="M132" s="73">
        <v>0</v>
      </c>
      <c r="N132" s="75" t="s">
        <v>807</v>
      </c>
      <c r="O132" s="75" t="s">
        <v>808</v>
      </c>
      <c r="P132" s="75">
        <v>2830047383</v>
      </c>
      <c r="Q132" s="74">
        <v>46031</v>
      </c>
      <c r="R132" s="75">
        <v>1209375146</v>
      </c>
      <c r="S132" s="75">
        <v>224047938</v>
      </c>
      <c r="T132" s="74">
        <v>46031</v>
      </c>
      <c r="U132" s="76">
        <v>8979.5830000000005</v>
      </c>
      <c r="V132" s="76">
        <v>8724.768</v>
      </c>
      <c r="W132" s="75">
        <v>9</v>
      </c>
      <c r="X132" s="75">
        <v>0</v>
      </c>
      <c r="Y132" s="98">
        <v>7265551786</v>
      </c>
      <c r="Z132" s="82" t="s">
        <v>354</v>
      </c>
      <c r="AA132" s="75" t="s">
        <v>719</v>
      </c>
      <c r="AB132" s="75" t="s">
        <v>720</v>
      </c>
      <c r="AC132" s="109" t="s">
        <v>750</v>
      </c>
      <c r="AD132" s="75" t="s">
        <v>113</v>
      </c>
      <c r="AE132" s="74">
        <v>46036</v>
      </c>
      <c r="AF132" s="122">
        <v>46327.666666666664</v>
      </c>
      <c r="AG132" s="122">
        <v>46296.375</v>
      </c>
      <c r="AH132" s="122">
        <v>46235.375</v>
      </c>
      <c r="AI132" s="74">
        <v>46034</v>
      </c>
      <c r="AJ132" s="74">
        <v>46035</v>
      </c>
      <c r="AK132" s="74">
        <v>46035</v>
      </c>
      <c r="AL132" s="121">
        <v>46039</v>
      </c>
      <c r="AM132" s="128">
        <v>46041</v>
      </c>
      <c r="AN132" s="74">
        <v>46040</v>
      </c>
      <c r="AO132" s="95" t="s">
        <v>121</v>
      </c>
      <c r="AP132" s="95" t="s">
        <v>121</v>
      </c>
      <c r="AQ132" s="95" t="s">
        <v>121</v>
      </c>
      <c r="AR132" s="95" t="s">
        <v>121</v>
      </c>
      <c r="AS132" s="95" t="s">
        <v>121</v>
      </c>
      <c r="AT132" s="95" t="s">
        <v>121</v>
      </c>
      <c r="AU132" s="82" t="s">
        <v>114</v>
      </c>
      <c r="AV132" s="74">
        <v>46031</v>
      </c>
      <c r="AW132" s="75">
        <v>0</v>
      </c>
      <c r="AX132" s="75">
        <v>0</v>
      </c>
      <c r="AY132" s="75">
        <v>905</v>
      </c>
      <c r="AZ132" s="83">
        <v>0</v>
      </c>
      <c r="BA132" s="75">
        <v>0</v>
      </c>
      <c r="BB132" s="75" t="s">
        <v>132</v>
      </c>
      <c r="BC132" s="75"/>
      <c r="BD132" s="75" t="s">
        <v>810</v>
      </c>
      <c r="BE132" s="74">
        <v>46037</v>
      </c>
      <c r="BF132" s="75"/>
      <c r="BG132" s="75"/>
      <c r="BH132" s="75"/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  <c r="BS132" s="75"/>
      <c r="BT132" s="75">
        <v>0</v>
      </c>
      <c r="BU132" s="84" t="s">
        <v>755</v>
      </c>
      <c r="BV132" s="74">
        <v>46036</v>
      </c>
      <c r="BW132" s="85"/>
      <c r="BX132" s="85"/>
      <c r="BY132" s="86" t="s">
        <v>147</v>
      </c>
      <c r="BZ132" s="87">
        <f t="shared" si="25"/>
        <v>2</v>
      </c>
      <c r="CB132" s="88">
        <f t="shared" si="37"/>
        <v>3</v>
      </c>
      <c r="CC132" s="89"/>
      <c r="CE132" s="87">
        <f t="shared" si="35"/>
        <v>1</v>
      </c>
      <c r="CF132" s="90"/>
      <c r="CG132" s="90"/>
      <c r="CH132" s="90"/>
      <c r="CJ132" s="87">
        <f t="shared" si="38"/>
        <v>1</v>
      </c>
      <c r="CK132" s="87">
        <f t="shared" si="39"/>
        <v>2</v>
      </c>
      <c r="CL132" s="22" t="s">
        <v>121</v>
      </c>
      <c r="CM132" s="22" t="s">
        <v>756</v>
      </c>
    </row>
    <row r="133" spans="1:91" ht="14.45" customHeight="1" x14ac:dyDescent="0.25">
      <c r="A133" s="69">
        <f t="shared" si="36"/>
        <v>131</v>
      </c>
      <c r="B133" s="70" t="s">
        <v>102</v>
      </c>
      <c r="C133" s="107" t="s">
        <v>812</v>
      </c>
      <c r="D133" s="106">
        <v>145261120</v>
      </c>
      <c r="E133" s="73">
        <v>5320007274</v>
      </c>
      <c r="F133" s="74">
        <v>46041</v>
      </c>
      <c r="G133" s="75" t="s">
        <v>740</v>
      </c>
      <c r="H133" s="75" t="s">
        <v>517</v>
      </c>
      <c r="I133" s="75" t="s">
        <v>105</v>
      </c>
      <c r="J133" s="75" t="s">
        <v>518</v>
      </c>
      <c r="K133" s="75" t="s">
        <v>242</v>
      </c>
      <c r="L133" s="74">
        <v>46069</v>
      </c>
      <c r="M133" s="73">
        <v>40</v>
      </c>
      <c r="N133" s="75" t="s">
        <v>813</v>
      </c>
      <c r="O133" s="75" t="s">
        <v>814</v>
      </c>
      <c r="P133" s="75">
        <v>2830047882</v>
      </c>
      <c r="Q133" s="74">
        <v>46043</v>
      </c>
      <c r="R133" s="75">
        <v>1209378734</v>
      </c>
      <c r="S133" s="75">
        <v>224096890</v>
      </c>
      <c r="T133" s="74">
        <v>46043</v>
      </c>
      <c r="U133" s="76">
        <v>2917.5390000000002</v>
      </c>
      <c r="V133" s="76">
        <v>2810.0529999999999</v>
      </c>
      <c r="W133" s="75">
        <v>4</v>
      </c>
      <c r="X133" s="75">
        <v>0</v>
      </c>
      <c r="Y133" s="98">
        <v>7265551711</v>
      </c>
      <c r="Z133" s="82" t="s">
        <v>354</v>
      </c>
      <c r="AA133" s="75" t="s">
        <v>719</v>
      </c>
      <c r="AB133" s="75" t="s">
        <v>762</v>
      </c>
      <c r="AC133" s="109" t="s">
        <v>812</v>
      </c>
      <c r="AD133" s="75" t="s">
        <v>113</v>
      </c>
      <c r="AE133" s="74">
        <v>46048</v>
      </c>
      <c r="AF133" s="80">
        <v>46047.291666666664</v>
      </c>
      <c r="AG133" s="80">
        <v>46045.458333333336</v>
      </c>
      <c r="AH133" s="80">
        <v>46045.458333333336</v>
      </c>
      <c r="AI133" s="74">
        <v>46048</v>
      </c>
      <c r="AJ133" s="75"/>
      <c r="AK133" s="74">
        <v>46048</v>
      </c>
      <c r="AL133" s="121">
        <v>46053</v>
      </c>
      <c r="AM133" s="75"/>
      <c r="AN133" s="74">
        <v>46054</v>
      </c>
      <c r="AO133" s="95" t="s">
        <v>121</v>
      </c>
      <c r="AP133" s="95" t="s">
        <v>121</v>
      </c>
      <c r="AQ133" s="95" t="s">
        <v>121</v>
      </c>
      <c r="AR133" s="95" t="s">
        <v>121</v>
      </c>
      <c r="AS133" s="95" t="s">
        <v>121</v>
      </c>
      <c r="AT133" s="95" t="s">
        <v>121</v>
      </c>
      <c r="AU133" s="82" t="s">
        <v>356</v>
      </c>
      <c r="AV133" s="74">
        <v>46043</v>
      </c>
      <c r="AW133" s="75" t="s">
        <v>815</v>
      </c>
      <c r="AX133" s="75">
        <v>32214012</v>
      </c>
      <c r="AY133" s="75">
        <v>905</v>
      </c>
      <c r="AZ133" s="83">
        <v>308173494660</v>
      </c>
      <c r="BA133" s="75" t="s">
        <v>187</v>
      </c>
      <c r="BB133" s="74">
        <v>46043</v>
      </c>
      <c r="BC133" s="75"/>
      <c r="BD133" s="75" t="s">
        <v>816</v>
      </c>
      <c r="BE133" s="74">
        <v>46049</v>
      </c>
      <c r="BF133" s="75"/>
      <c r="BG133" s="75"/>
      <c r="BH133" s="75"/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  <c r="BS133" s="75"/>
      <c r="BT133" s="75">
        <v>1</v>
      </c>
      <c r="BU133" s="84" t="s">
        <v>817</v>
      </c>
      <c r="BV133" s="74">
        <v>46048</v>
      </c>
      <c r="BW133" s="85">
        <f>BV133-AK133</f>
        <v>0</v>
      </c>
      <c r="BX133" s="85">
        <f>BV133-AK133</f>
        <v>0</v>
      </c>
      <c r="BY133" s="86" t="s">
        <v>120</v>
      </c>
      <c r="BZ133" s="87">
        <f t="shared" ref="BZ133:BZ196" si="40">_xlfn.ISOWEEKNUM(F133)</f>
        <v>4</v>
      </c>
      <c r="CB133" s="88">
        <f t="shared" si="37"/>
        <v>5</v>
      </c>
      <c r="CC133" s="89">
        <f>BV133-AK133</f>
        <v>0</v>
      </c>
      <c r="CE133" s="87">
        <f t="shared" si="35"/>
        <v>1</v>
      </c>
      <c r="CF133" s="90">
        <v>8577075</v>
      </c>
      <c r="CG133" s="90"/>
      <c r="CH133" s="90">
        <v>8577075</v>
      </c>
      <c r="CI133" s="91">
        <v>26391</v>
      </c>
      <c r="CJ133" s="87">
        <f t="shared" si="38"/>
        <v>1</v>
      </c>
      <c r="CK133" s="87">
        <f t="shared" si="39"/>
        <v>4</v>
      </c>
      <c r="CL133" s="22" t="s">
        <v>121</v>
      </c>
      <c r="CM133" s="22" t="s">
        <v>818</v>
      </c>
    </row>
    <row r="134" spans="1:91" ht="14.45" customHeight="1" x14ac:dyDescent="0.25">
      <c r="A134" s="69">
        <f t="shared" si="36"/>
        <v>132</v>
      </c>
      <c r="B134" s="70" t="s">
        <v>102</v>
      </c>
      <c r="C134" s="107" t="s">
        <v>812</v>
      </c>
      <c r="D134" s="106">
        <v>145269710</v>
      </c>
      <c r="E134" s="73">
        <v>5320007274</v>
      </c>
      <c r="F134" s="74">
        <v>46041</v>
      </c>
      <c r="G134" s="75" t="s">
        <v>612</v>
      </c>
      <c r="H134" s="75" t="s">
        <v>517</v>
      </c>
      <c r="I134" s="75" t="s">
        <v>105</v>
      </c>
      <c r="J134" s="75" t="s">
        <v>518</v>
      </c>
      <c r="K134" s="75" t="s">
        <v>242</v>
      </c>
      <c r="L134" s="74">
        <v>46070</v>
      </c>
      <c r="M134" s="73">
        <v>0</v>
      </c>
      <c r="N134" s="75" t="s">
        <v>813</v>
      </c>
      <c r="O134" s="75" t="s">
        <v>814</v>
      </c>
      <c r="P134" s="75">
        <v>2830047883</v>
      </c>
      <c r="Q134" s="74">
        <v>46043</v>
      </c>
      <c r="R134" s="75">
        <v>1209378736</v>
      </c>
      <c r="S134" s="75">
        <v>224096894</v>
      </c>
      <c r="T134" s="74">
        <v>46043</v>
      </c>
      <c r="U134" s="76">
        <v>12861.797</v>
      </c>
      <c r="V134" s="76">
        <v>12520.91</v>
      </c>
      <c r="W134" s="75">
        <v>14</v>
      </c>
      <c r="X134" s="75">
        <v>0</v>
      </c>
      <c r="Y134" s="98">
        <v>7265551711</v>
      </c>
      <c r="Z134" s="82" t="s">
        <v>354</v>
      </c>
      <c r="AA134" s="75" t="s">
        <v>719</v>
      </c>
      <c r="AB134" s="75" t="s">
        <v>762</v>
      </c>
      <c r="AC134" s="109" t="s">
        <v>812</v>
      </c>
      <c r="AD134" s="75" t="s">
        <v>113</v>
      </c>
      <c r="AE134" s="74">
        <v>46048</v>
      </c>
      <c r="AF134" s="80">
        <v>46047.291666666664</v>
      </c>
      <c r="AG134" s="80">
        <v>46045.458333333336</v>
      </c>
      <c r="AH134" s="80">
        <v>46045.458333333336</v>
      </c>
      <c r="AI134" s="74">
        <v>46048</v>
      </c>
      <c r="AJ134" s="75"/>
      <c r="AK134" s="74">
        <v>46048</v>
      </c>
      <c r="AL134" s="121">
        <v>46053</v>
      </c>
      <c r="AM134" s="75"/>
      <c r="AN134" s="74">
        <v>46054</v>
      </c>
      <c r="AO134" s="95" t="s">
        <v>121</v>
      </c>
      <c r="AP134" s="95" t="s">
        <v>121</v>
      </c>
      <c r="AQ134" s="95" t="s">
        <v>121</v>
      </c>
      <c r="AR134" s="95" t="s">
        <v>121</v>
      </c>
      <c r="AS134" s="95" t="s">
        <v>121</v>
      </c>
      <c r="AT134" s="95" t="s">
        <v>121</v>
      </c>
      <c r="AU134" s="82" t="s">
        <v>356</v>
      </c>
      <c r="AV134" s="74">
        <v>46043</v>
      </c>
      <c r="AW134" s="75">
        <v>0</v>
      </c>
      <c r="AX134" s="75">
        <v>0</v>
      </c>
      <c r="AY134" s="75">
        <v>905</v>
      </c>
      <c r="AZ134" s="83">
        <v>0</v>
      </c>
      <c r="BA134" s="75">
        <v>0</v>
      </c>
      <c r="BB134" s="75" t="s">
        <v>132</v>
      </c>
      <c r="BC134" s="75"/>
      <c r="BD134" s="75" t="s">
        <v>816</v>
      </c>
      <c r="BE134" s="74">
        <v>46049</v>
      </c>
      <c r="BF134" s="75"/>
      <c r="BG134" s="75"/>
      <c r="BH134" s="75"/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  <c r="BS134" s="75"/>
      <c r="BT134" s="75">
        <v>0</v>
      </c>
      <c r="BU134" s="84" t="s">
        <v>817</v>
      </c>
      <c r="BV134" s="74">
        <v>46048</v>
      </c>
      <c r="BW134" s="85">
        <f>BV134-AK134</f>
        <v>0</v>
      </c>
      <c r="BX134" s="85">
        <f>BV134-AK134</f>
        <v>0</v>
      </c>
      <c r="BY134" s="86" t="s">
        <v>120</v>
      </c>
      <c r="BZ134" s="87">
        <f t="shared" si="40"/>
        <v>4</v>
      </c>
      <c r="CB134" s="88">
        <f t="shared" si="37"/>
        <v>5</v>
      </c>
      <c r="CC134" s="89">
        <f>BV134-AK134</f>
        <v>0</v>
      </c>
      <c r="CE134" s="87">
        <f t="shared" si="35"/>
        <v>1</v>
      </c>
      <c r="CF134" s="90"/>
      <c r="CG134" s="90"/>
      <c r="CH134" s="90"/>
      <c r="CJ134" s="87">
        <f t="shared" si="38"/>
        <v>1</v>
      </c>
      <c r="CK134" s="87">
        <f t="shared" si="39"/>
        <v>4</v>
      </c>
      <c r="CL134" s="22" t="s">
        <v>121</v>
      </c>
      <c r="CM134" s="22" t="s">
        <v>818</v>
      </c>
    </row>
    <row r="135" spans="1:91" ht="14.45" customHeight="1" x14ac:dyDescent="0.25">
      <c r="A135" s="69">
        <f t="shared" si="36"/>
        <v>133</v>
      </c>
      <c r="B135" s="70" t="s">
        <v>102</v>
      </c>
      <c r="C135" s="107">
        <v>263860985</v>
      </c>
      <c r="D135" s="106">
        <v>145216953</v>
      </c>
      <c r="E135" s="73">
        <v>5320007275</v>
      </c>
      <c r="F135" s="74">
        <v>46044</v>
      </c>
      <c r="G135" s="75" t="s">
        <v>516</v>
      </c>
      <c r="H135" s="75" t="s">
        <v>517</v>
      </c>
      <c r="I135" s="75" t="s">
        <v>105</v>
      </c>
      <c r="J135" s="75" t="s">
        <v>518</v>
      </c>
      <c r="K135" s="75" t="s">
        <v>242</v>
      </c>
      <c r="L135" s="74">
        <v>46073</v>
      </c>
      <c r="M135" s="73">
        <v>40</v>
      </c>
      <c r="N135" s="75" t="s">
        <v>819</v>
      </c>
      <c r="O135" s="75" t="s">
        <v>820</v>
      </c>
      <c r="P135" s="75">
        <v>2830047942</v>
      </c>
      <c r="Q135" s="74">
        <v>46044</v>
      </c>
      <c r="R135" s="75">
        <v>1209379157</v>
      </c>
      <c r="S135" s="75">
        <v>224101753</v>
      </c>
      <c r="T135" s="74">
        <v>46044</v>
      </c>
      <c r="U135" s="76">
        <v>12357.29</v>
      </c>
      <c r="V135" s="76">
        <v>12029.773999999999</v>
      </c>
      <c r="W135" s="75">
        <v>14</v>
      </c>
      <c r="X135" s="75">
        <v>0</v>
      </c>
      <c r="Y135" s="98">
        <v>263860985</v>
      </c>
      <c r="Z135" s="82" t="s">
        <v>110</v>
      </c>
      <c r="AA135" s="75" t="s">
        <v>535</v>
      </c>
      <c r="AB135" s="75" t="s">
        <v>821</v>
      </c>
      <c r="AC135" s="109">
        <v>263860985</v>
      </c>
      <c r="AD135" s="75" t="s">
        <v>113</v>
      </c>
      <c r="AE135" s="75"/>
      <c r="AF135" s="80">
        <v>46047.333333333336</v>
      </c>
      <c r="AG135" s="80">
        <v>46046.333333333336</v>
      </c>
      <c r="AH135" s="80">
        <v>46047.25</v>
      </c>
      <c r="AI135" s="124">
        <v>46048</v>
      </c>
      <c r="AJ135" s="129"/>
      <c r="AK135" s="124">
        <v>46048</v>
      </c>
      <c r="AL135" s="124">
        <v>46058</v>
      </c>
      <c r="AM135" s="75"/>
      <c r="AN135" s="124">
        <v>46058</v>
      </c>
      <c r="AO135" s="95" t="s">
        <v>121</v>
      </c>
      <c r="AP135" s="95" t="s">
        <v>121</v>
      </c>
      <c r="AQ135" s="95" t="s">
        <v>121</v>
      </c>
      <c r="AR135" s="95" t="s">
        <v>121</v>
      </c>
      <c r="AS135" s="95" t="s">
        <v>121</v>
      </c>
      <c r="AT135" s="95" t="s">
        <v>121</v>
      </c>
      <c r="AU135" s="82" t="s">
        <v>356</v>
      </c>
      <c r="AV135" s="74">
        <v>46044</v>
      </c>
      <c r="AW135" s="75" t="s">
        <v>822</v>
      </c>
      <c r="AX135" s="75" t="s">
        <v>823</v>
      </c>
      <c r="AY135" s="75">
        <v>905</v>
      </c>
      <c r="AZ135" s="83">
        <v>308179460210</v>
      </c>
      <c r="BA135" s="75" t="s">
        <v>187</v>
      </c>
      <c r="BB135" s="74">
        <v>46044</v>
      </c>
      <c r="BC135" s="75"/>
      <c r="BD135" s="75" t="s">
        <v>824</v>
      </c>
      <c r="BE135" s="74">
        <v>46049</v>
      </c>
      <c r="BF135" s="75"/>
      <c r="BG135" s="75"/>
      <c r="BH135" s="75"/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  <c r="BS135" s="75"/>
      <c r="BT135" s="75">
        <v>1</v>
      </c>
      <c r="BU135" s="84" t="s">
        <v>825</v>
      </c>
      <c r="BV135" s="74">
        <v>46048</v>
      </c>
      <c r="BW135" s="85">
        <f>BV135-AK135</f>
        <v>0</v>
      </c>
      <c r="BX135" s="85">
        <f>BV135-AK135</f>
        <v>0</v>
      </c>
      <c r="BY135" s="86" t="s">
        <v>120</v>
      </c>
      <c r="BZ135" s="87">
        <f t="shared" si="40"/>
        <v>4</v>
      </c>
      <c r="CB135" s="88">
        <f t="shared" si="37"/>
        <v>5</v>
      </c>
      <c r="CC135" s="89"/>
      <c r="CE135" s="87">
        <f t="shared" si="35"/>
        <v>1</v>
      </c>
      <c r="CF135" s="90">
        <v>16251989</v>
      </c>
      <c r="CG135" s="90">
        <v>3032286</v>
      </c>
      <c r="CH135" s="90">
        <v>19284275</v>
      </c>
      <c r="CI135" s="91">
        <v>26599</v>
      </c>
      <c r="CJ135" s="87">
        <f t="shared" si="38"/>
        <v>1</v>
      </c>
      <c r="CK135" s="87">
        <f t="shared" si="39"/>
        <v>4</v>
      </c>
      <c r="CL135" s="22" t="s">
        <v>121</v>
      </c>
      <c r="CM135" s="22" t="s">
        <v>826</v>
      </c>
    </row>
    <row r="136" spans="1:91" ht="14.45" customHeight="1" x14ac:dyDescent="0.25">
      <c r="A136" s="69">
        <f t="shared" si="36"/>
        <v>134</v>
      </c>
      <c r="B136" s="70" t="s">
        <v>102</v>
      </c>
      <c r="C136" s="107">
        <v>263860985</v>
      </c>
      <c r="D136" s="106">
        <v>145270961</v>
      </c>
      <c r="E136" s="73">
        <v>5320007275</v>
      </c>
      <c r="F136" s="74">
        <v>46044</v>
      </c>
      <c r="G136" s="75" t="s">
        <v>612</v>
      </c>
      <c r="H136" s="75" t="s">
        <v>517</v>
      </c>
      <c r="I136" s="75" t="s">
        <v>105</v>
      </c>
      <c r="J136" s="75" t="s">
        <v>518</v>
      </c>
      <c r="K136" s="75" t="s">
        <v>242</v>
      </c>
      <c r="L136" s="74">
        <v>46072</v>
      </c>
      <c r="M136" s="73">
        <v>0</v>
      </c>
      <c r="N136" s="75" t="s">
        <v>819</v>
      </c>
      <c r="O136" s="75" t="s">
        <v>820</v>
      </c>
      <c r="P136" s="75">
        <v>2830047944</v>
      </c>
      <c r="Q136" s="74">
        <v>46044</v>
      </c>
      <c r="R136" s="75">
        <v>1209379159</v>
      </c>
      <c r="S136" s="75">
        <v>224101756</v>
      </c>
      <c r="T136" s="74">
        <v>46044</v>
      </c>
      <c r="U136" s="76">
        <v>3688.8389999999999</v>
      </c>
      <c r="V136" s="76">
        <v>3591.069</v>
      </c>
      <c r="W136" s="75">
        <v>4</v>
      </c>
      <c r="X136" s="75">
        <v>0</v>
      </c>
      <c r="Y136" s="98">
        <v>263860985</v>
      </c>
      <c r="Z136" s="82" t="s">
        <v>110</v>
      </c>
      <c r="AA136" s="75" t="s">
        <v>535</v>
      </c>
      <c r="AB136" s="75" t="s">
        <v>821</v>
      </c>
      <c r="AC136" s="109">
        <v>263860985</v>
      </c>
      <c r="AD136" s="75" t="s">
        <v>113</v>
      </c>
      <c r="AE136" s="75"/>
      <c r="AF136" s="80">
        <v>46047.333333333336</v>
      </c>
      <c r="AG136" s="80">
        <v>46046.333333333336</v>
      </c>
      <c r="AH136" s="80">
        <v>46047.25</v>
      </c>
      <c r="AI136" s="124">
        <v>46048</v>
      </c>
      <c r="AJ136" s="129"/>
      <c r="AK136" s="124">
        <v>46048</v>
      </c>
      <c r="AL136" s="124">
        <v>46058</v>
      </c>
      <c r="AM136" s="75"/>
      <c r="AN136" s="124">
        <v>46058</v>
      </c>
      <c r="AO136" s="95" t="s">
        <v>121</v>
      </c>
      <c r="AP136" s="95" t="s">
        <v>121</v>
      </c>
      <c r="AQ136" s="95" t="s">
        <v>121</v>
      </c>
      <c r="AR136" s="95" t="s">
        <v>121</v>
      </c>
      <c r="AS136" s="95" t="s">
        <v>121</v>
      </c>
      <c r="AT136" s="95" t="s">
        <v>121</v>
      </c>
      <c r="AU136" s="82" t="s">
        <v>356</v>
      </c>
      <c r="AV136" s="74">
        <v>46044</v>
      </c>
      <c r="AW136" s="75">
        <v>0</v>
      </c>
      <c r="AX136" s="75">
        <v>0</v>
      </c>
      <c r="AY136" s="75">
        <v>905</v>
      </c>
      <c r="AZ136" s="83">
        <v>0</v>
      </c>
      <c r="BA136" s="75">
        <v>0</v>
      </c>
      <c r="BB136" s="75" t="s">
        <v>132</v>
      </c>
      <c r="BC136" s="75"/>
      <c r="BD136" s="75" t="s">
        <v>824</v>
      </c>
      <c r="BE136" s="74">
        <v>46049</v>
      </c>
      <c r="BF136" s="75"/>
      <c r="BG136" s="75"/>
      <c r="BH136" s="75"/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  <c r="BS136" s="75"/>
      <c r="BT136" s="75">
        <v>0</v>
      </c>
      <c r="BU136" s="84" t="s">
        <v>825</v>
      </c>
      <c r="BV136" s="74">
        <v>46048</v>
      </c>
      <c r="BW136" s="85">
        <f>BV136-AK136</f>
        <v>0</v>
      </c>
      <c r="BX136" s="85">
        <f>BV136-AK136</f>
        <v>0</v>
      </c>
      <c r="BY136" s="86" t="s">
        <v>120</v>
      </c>
      <c r="BZ136" s="87">
        <f t="shared" si="40"/>
        <v>4</v>
      </c>
      <c r="CB136" s="88">
        <f t="shared" si="37"/>
        <v>5</v>
      </c>
      <c r="CC136" s="89"/>
      <c r="CE136" s="87">
        <f t="shared" si="35"/>
        <v>1</v>
      </c>
      <c r="CF136" s="90"/>
      <c r="CG136" s="90"/>
      <c r="CH136" s="90"/>
      <c r="CJ136" s="87">
        <f t="shared" si="38"/>
        <v>1</v>
      </c>
      <c r="CK136" s="87">
        <f t="shared" si="39"/>
        <v>4</v>
      </c>
      <c r="CL136" s="22" t="s">
        <v>121</v>
      </c>
      <c r="CM136" s="22" t="s">
        <v>826</v>
      </c>
    </row>
    <row r="137" spans="1:91" ht="14.45" customHeight="1" x14ac:dyDescent="0.25">
      <c r="A137" s="69">
        <f t="shared" si="36"/>
        <v>135</v>
      </c>
      <c r="B137" s="106" t="s">
        <v>102</v>
      </c>
      <c r="C137" s="107" t="s">
        <v>750</v>
      </c>
      <c r="D137" s="106">
        <v>145286571</v>
      </c>
      <c r="E137" s="73">
        <v>5320007328</v>
      </c>
      <c r="F137" s="74">
        <v>46027</v>
      </c>
      <c r="G137" s="75" t="s">
        <v>591</v>
      </c>
      <c r="H137" s="75" t="s">
        <v>517</v>
      </c>
      <c r="I137" s="75" t="s">
        <v>105</v>
      </c>
      <c r="J137" s="75" t="s">
        <v>518</v>
      </c>
      <c r="K137" s="75" t="s">
        <v>242</v>
      </c>
      <c r="L137" s="74">
        <v>46056</v>
      </c>
      <c r="M137" s="73">
        <v>40</v>
      </c>
      <c r="N137" s="75" t="s">
        <v>827</v>
      </c>
      <c r="O137" s="75" t="s">
        <v>828</v>
      </c>
      <c r="P137" s="75">
        <v>2830047386</v>
      </c>
      <c r="Q137" s="74">
        <v>46031</v>
      </c>
      <c r="R137" s="75">
        <v>1209375150</v>
      </c>
      <c r="S137" s="75">
        <v>224048012</v>
      </c>
      <c r="T137" s="74">
        <v>46031</v>
      </c>
      <c r="U137" s="76">
        <v>12660.868</v>
      </c>
      <c r="V137" s="76">
        <v>12231.688</v>
      </c>
      <c r="W137" s="75">
        <v>14</v>
      </c>
      <c r="X137" s="75">
        <v>0</v>
      </c>
      <c r="Y137" s="98">
        <v>7265551787</v>
      </c>
      <c r="Z137" s="82" t="s">
        <v>354</v>
      </c>
      <c r="AA137" s="75" t="s">
        <v>719</v>
      </c>
      <c r="AB137" s="75" t="s">
        <v>720</v>
      </c>
      <c r="AC137" s="109" t="s">
        <v>750</v>
      </c>
      <c r="AD137" s="75" t="s">
        <v>113</v>
      </c>
      <c r="AE137" s="74">
        <v>46036</v>
      </c>
      <c r="AF137" s="122">
        <v>46327.666666666664</v>
      </c>
      <c r="AG137" s="122">
        <v>46296.375</v>
      </c>
      <c r="AH137" s="122">
        <v>46235.375</v>
      </c>
      <c r="AI137" s="74">
        <v>46034</v>
      </c>
      <c r="AJ137" s="74">
        <v>46035</v>
      </c>
      <c r="AK137" s="74">
        <v>46035</v>
      </c>
      <c r="AL137" s="121">
        <v>46039</v>
      </c>
      <c r="AM137" s="128">
        <v>46041</v>
      </c>
      <c r="AN137" s="74">
        <v>46040</v>
      </c>
      <c r="AO137" s="95" t="s">
        <v>121</v>
      </c>
      <c r="AP137" s="95" t="s">
        <v>121</v>
      </c>
      <c r="AQ137" s="95" t="s">
        <v>121</v>
      </c>
      <c r="AR137" s="95" t="s">
        <v>121</v>
      </c>
      <c r="AS137" s="95" t="s">
        <v>121</v>
      </c>
      <c r="AT137" s="95" t="s">
        <v>121</v>
      </c>
      <c r="AU137" s="82" t="s">
        <v>114</v>
      </c>
      <c r="AV137" s="74">
        <v>46031</v>
      </c>
      <c r="AW137" s="75" t="s">
        <v>829</v>
      </c>
      <c r="AX137" s="75">
        <v>31341148</v>
      </c>
      <c r="AY137" s="75">
        <v>905</v>
      </c>
      <c r="AZ137" s="83">
        <v>308135351700</v>
      </c>
      <c r="BA137" s="75" t="s">
        <v>154</v>
      </c>
      <c r="BB137" s="74">
        <v>46031</v>
      </c>
      <c r="BC137" s="75"/>
      <c r="BD137" s="75" t="s">
        <v>830</v>
      </c>
      <c r="BE137" s="74">
        <v>46037</v>
      </c>
      <c r="BF137" s="75"/>
      <c r="BG137" s="75"/>
      <c r="BH137" s="75"/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  <c r="BS137" s="75"/>
      <c r="BT137" s="75">
        <v>0</v>
      </c>
      <c r="BU137" s="84" t="s">
        <v>755</v>
      </c>
      <c r="BV137" s="74">
        <v>46036</v>
      </c>
      <c r="BW137" s="85"/>
      <c r="BX137" s="85"/>
      <c r="BY137" s="86" t="s">
        <v>157</v>
      </c>
      <c r="BZ137" s="87">
        <f t="shared" si="40"/>
        <v>2</v>
      </c>
      <c r="CB137" s="88">
        <f t="shared" si="37"/>
        <v>3</v>
      </c>
      <c r="CC137" s="89"/>
      <c r="CE137" s="87">
        <f t="shared" si="35"/>
        <v>1</v>
      </c>
      <c r="CF137" s="90">
        <v>8572525</v>
      </c>
      <c r="CG137" s="90"/>
      <c r="CH137" s="90">
        <v>8572525</v>
      </c>
      <c r="CI137" s="91">
        <v>26377</v>
      </c>
      <c r="CJ137" s="87">
        <f t="shared" si="38"/>
        <v>1</v>
      </c>
      <c r="CK137" s="87">
        <f t="shared" si="39"/>
        <v>2</v>
      </c>
      <c r="CL137" s="22" t="s">
        <v>121</v>
      </c>
      <c r="CM137" s="22" t="s">
        <v>756</v>
      </c>
    </row>
    <row r="138" spans="1:91" ht="14.45" customHeight="1" x14ac:dyDescent="0.25">
      <c r="A138" s="69">
        <f t="shared" si="36"/>
        <v>136</v>
      </c>
      <c r="B138" s="106" t="s">
        <v>102</v>
      </c>
      <c r="C138" s="107" t="s">
        <v>750</v>
      </c>
      <c r="D138" s="106">
        <v>145286578</v>
      </c>
      <c r="E138" s="73">
        <v>5320007328</v>
      </c>
      <c r="F138" s="74">
        <v>46027</v>
      </c>
      <c r="G138" s="75" t="s">
        <v>591</v>
      </c>
      <c r="H138" s="75" t="s">
        <v>517</v>
      </c>
      <c r="I138" s="75" t="s">
        <v>105</v>
      </c>
      <c r="J138" s="75" t="s">
        <v>518</v>
      </c>
      <c r="K138" s="75" t="s">
        <v>242</v>
      </c>
      <c r="L138" s="74">
        <v>46056</v>
      </c>
      <c r="M138" s="73">
        <v>0</v>
      </c>
      <c r="N138" s="75" t="s">
        <v>827</v>
      </c>
      <c r="O138" s="75" t="s">
        <v>828</v>
      </c>
      <c r="P138" s="75">
        <v>2830047388</v>
      </c>
      <c r="Q138" s="74">
        <v>46031</v>
      </c>
      <c r="R138" s="75">
        <v>1209375152</v>
      </c>
      <c r="S138" s="75">
        <v>224048014</v>
      </c>
      <c r="T138" s="74">
        <v>46031</v>
      </c>
      <c r="U138" s="76">
        <v>4586.7659999999996</v>
      </c>
      <c r="V138" s="76">
        <v>4422.8419999999996</v>
      </c>
      <c r="W138" s="75">
        <v>6</v>
      </c>
      <c r="X138" s="75">
        <v>0</v>
      </c>
      <c r="Y138" s="98">
        <v>7265551787</v>
      </c>
      <c r="Z138" s="82" t="s">
        <v>354</v>
      </c>
      <c r="AA138" s="75" t="s">
        <v>719</v>
      </c>
      <c r="AB138" s="75" t="s">
        <v>720</v>
      </c>
      <c r="AC138" s="109" t="s">
        <v>750</v>
      </c>
      <c r="AD138" s="75" t="s">
        <v>113</v>
      </c>
      <c r="AE138" s="74">
        <v>46036</v>
      </c>
      <c r="AF138" s="122">
        <v>46327.666666666664</v>
      </c>
      <c r="AG138" s="122">
        <v>46296.375</v>
      </c>
      <c r="AH138" s="122">
        <v>46235.375</v>
      </c>
      <c r="AI138" s="74">
        <v>46034</v>
      </c>
      <c r="AJ138" s="74">
        <v>46035</v>
      </c>
      <c r="AK138" s="74">
        <v>46035</v>
      </c>
      <c r="AL138" s="121">
        <v>46039</v>
      </c>
      <c r="AM138" s="128">
        <v>46041</v>
      </c>
      <c r="AN138" s="74">
        <v>46040</v>
      </c>
      <c r="AO138" s="95" t="s">
        <v>121</v>
      </c>
      <c r="AP138" s="95" t="s">
        <v>121</v>
      </c>
      <c r="AQ138" s="95" t="s">
        <v>121</v>
      </c>
      <c r="AR138" s="95" t="s">
        <v>121</v>
      </c>
      <c r="AS138" s="95" t="s">
        <v>121</v>
      </c>
      <c r="AT138" s="95" t="s">
        <v>121</v>
      </c>
      <c r="AU138" s="82" t="s">
        <v>114</v>
      </c>
      <c r="AV138" s="74">
        <v>46031</v>
      </c>
      <c r="AW138" s="75">
        <v>0</v>
      </c>
      <c r="AX138" s="75">
        <v>0</v>
      </c>
      <c r="AY138" s="75">
        <v>905</v>
      </c>
      <c r="AZ138" s="83">
        <v>0</v>
      </c>
      <c r="BA138" s="75">
        <v>0</v>
      </c>
      <c r="BB138" s="75" t="s">
        <v>132</v>
      </c>
      <c r="BC138" s="75"/>
      <c r="BD138" s="75" t="s">
        <v>830</v>
      </c>
      <c r="BE138" s="74">
        <v>46037</v>
      </c>
      <c r="BF138" s="75"/>
      <c r="BG138" s="75"/>
      <c r="BH138" s="75"/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  <c r="BS138" s="75"/>
      <c r="BT138" s="75">
        <v>0</v>
      </c>
      <c r="BU138" s="84" t="s">
        <v>755</v>
      </c>
      <c r="BV138" s="74">
        <v>46036</v>
      </c>
      <c r="BW138" s="85"/>
      <c r="BX138" s="85"/>
      <c r="BY138" s="86" t="s">
        <v>147</v>
      </c>
      <c r="BZ138" s="87">
        <f t="shared" si="40"/>
        <v>2</v>
      </c>
      <c r="CB138" s="88">
        <f t="shared" si="37"/>
        <v>3</v>
      </c>
      <c r="CC138" s="89"/>
      <c r="CE138" s="87">
        <f t="shared" si="35"/>
        <v>1</v>
      </c>
      <c r="CF138" s="90"/>
      <c r="CG138" s="90"/>
      <c r="CH138" s="90"/>
      <c r="CJ138" s="87">
        <f t="shared" si="38"/>
        <v>1</v>
      </c>
      <c r="CK138" s="87">
        <f t="shared" si="39"/>
        <v>2</v>
      </c>
      <c r="CL138" s="22" t="s">
        <v>121</v>
      </c>
      <c r="CM138" s="22" t="s">
        <v>756</v>
      </c>
    </row>
    <row r="139" spans="1:91" ht="14.45" customHeight="1" x14ac:dyDescent="0.25">
      <c r="A139" s="69">
        <f t="shared" si="36"/>
        <v>137</v>
      </c>
      <c r="B139" s="106" t="s">
        <v>102</v>
      </c>
      <c r="C139" s="107" t="s">
        <v>716</v>
      </c>
      <c r="D139" s="106">
        <v>145286575</v>
      </c>
      <c r="E139" s="73">
        <v>5320007329</v>
      </c>
      <c r="F139" s="74">
        <v>46027</v>
      </c>
      <c r="G139" s="75" t="s">
        <v>591</v>
      </c>
      <c r="H139" s="75" t="s">
        <v>517</v>
      </c>
      <c r="I139" s="75" t="s">
        <v>105</v>
      </c>
      <c r="J139" s="75" t="s">
        <v>518</v>
      </c>
      <c r="K139" s="75" t="s">
        <v>242</v>
      </c>
      <c r="L139" s="74">
        <v>46056</v>
      </c>
      <c r="M139" s="73">
        <v>40</v>
      </c>
      <c r="N139" s="75" t="s">
        <v>831</v>
      </c>
      <c r="O139" s="75" t="s">
        <v>832</v>
      </c>
      <c r="P139" s="75">
        <v>2830047438</v>
      </c>
      <c r="Q139" s="74">
        <v>46031</v>
      </c>
      <c r="R139" s="75">
        <v>1209375268</v>
      </c>
      <c r="S139" s="75">
        <v>224048019</v>
      </c>
      <c r="T139" s="74">
        <v>46031</v>
      </c>
      <c r="U139" s="76">
        <v>12227.013999999999</v>
      </c>
      <c r="V139" s="76">
        <v>11812.539000000001</v>
      </c>
      <c r="W139" s="75">
        <v>13</v>
      </c>
      <c r="X139" s="75">
        <v>0</v>
      </c>
      <c r="Y139" s="98">
        <v>7265551788</v>
      </c>
      <c r="Z139" s="82" t="s">
        <v>354</v>
      </c>
      <c r="AA139" s="75" t="s">
        <v>719</v>
      </c>
      <c r="AB139" s="69" t="s">
        <v>720</v>
      </c>
      <c r="AC139" s="98" t="s">
        <v>716</v>
      </c>
      <c r="AD139" s="75" t="s">
        <v>113</v>
      </c>
      <c r="AE139" s="74">
        <v>46036</v>
      </c>
      <c r="AF139" s="122">
        <v>46327.666666666664</v>
      </c>
      <c r="AG139" s="122">
        <v>46296.375</v>
      </c>
      <c r="AH139" s="122">
        <v>46235.375</v>
      </c>
      <c r="AI139" s="74">
        <v>46034</v>
      </c>
      <c r="AJ139" s="74">
        <v>46035</v>
      </c>
      <c r="AK139" s="74">
        <v>46035</v>
      </c>
      <c r="AL139" s="121">
        <v>46039</v>
      </c>
      <c r="AM139" s="128">
        <v>46041</v>
      </c>
      <c r="AN139" s="74">
        <v>46040</v>
      </c>
      <c r="AO139" s="95" t="s">
        <v>121</v>
      </c>
      <c r="AP139" s="95" t="s">
        <v>121</v>
      </c>
      <c r="AQ139" s="95" t="s">
        <v>121</v>
      </c>
      <c r="AR139" s="95" t="s">
        <v>121</v>
      </c>
      <c r="AS139" s="95" t="s">
        <v>121</v>
      </c>
      <c r="AT139" s="95" t="s">
        <v>121</v>
      </c>
      <c r="AU139" s="82" t="s">
        <v>198</v>
      </c>
      <c r="AV139" s="74">
        <v>46031</v>
      </c>
      <c r="AW139" s="75" t="s">
        <v>833</v>
      </c>
      <c r="AX139" s="75">
        <v>31341134</v>
      </c>
      <c r="AY139" s="75">
        <v>905</v>
      </c>
      <c r="AZ139" s="83">
        <v>308137608020</v>
      </c>
      <c r="BA139" s="75" t="s">
        <v>154</v>
      </c>
      <c r="BB139" s="74">
        <v>46031</v>
      </c>
      <c r="BC139" s="75"/>
      <c r="BD139" s="75" t="s">
        <v>834</v>
      </c>
      <c r="BE139" s="74">
        <v>46038</v>
      </c>
      <c r="BF139" s="75"/>
      <c r="BG139" s="75"/>
      <c r="BH139" s="75"/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  <c r="BS139" s="75"/>
      <c r="BT139" s="75">
        <v>0</v>
      </c>
      <c r="BU139" s="84" t="s">
        <v>723</v>
      </c>
      <c r="BV139" s="74">
        <v>46043</v>
      </c>
      <c r="BW139" s="85"/>
      <c r="BX139" s="85"/>
      <c r="BY139" s="86" t="s">
        <v>147</v>
      </c>
      <c r="BZ139" s="87">
        <f t="shared" si="40"/>
        <v>2</v>
      </c>
      <c r="CB139" s="88">
        <f t="shared" si="37"/>
        <v>4</v>
      </c>
      <c r="CC139" s="89"/>
      <c r="CE139" s="87">
        <f t="shared" si="35"/>
        <v>1</v>
      </c>
      <c r="CF139" s="90">
        <v>8572525</v>
      </c>
      <c r="CG139" s="90"/>
      <c r="CH139" s="90">
        <v>8572525</v>
      </c>
      <c r="CI139" s="22">
        <v>26377</v>
      </c>
      <c r="CJ139" s="87">
        <f t="shared" si="38"/>
        <v>1</v>
      </c>
      <c r="CK139" s="87">
        <f t="shared" si="39"/>
        <v>2</v>
      </c>
      <c r="CL139" s="22" t="s">
        <v>121</v>
      </c>
      <c r="CM139" s="22" t="s">
        <v>724</v>
      </c>
    </row>
    <row r="140" spans="1:91" ht="14.45" customHeight="1" x14ac:dyDescent="0.25">
      <c r="A140" s="69">
        <f t="shared" si="36"/>
        <v>138</v>
      </c>
      <c r="B140" s="106" t="s">
        <v>102</v>
      </c>
      <c r="C140" s="107" t="s">
        <v>716</v>
      </c>
      <c r="D140" s="106">
        <v>145286581</v>
      </c>
      <c r="E140" s="73">
        <v>5320007329</v>
      </c>
      <c r="F140" s="74">
        <v>46027</v>
      </c>
      <c r="G140" s="75" t="s">
        <v>591</v>
      </c>
      <c r="H140" s="75" t="s">
        <v>517</v>
      </c>
      <c r="I140" s="75" t="s">
        <v>105</v>
      </c>
      <c r="J140" s="75" t="s">
        <v>518</v>
      </c>
      <c r="K140" s="75" t="s">
        <v>242</v>
      </c>
      <c r="L140" s="74">
        <v>46056</v>
      </c>
      <c r="M140" s="73">
        <v>0</v>
      </c>
      <c r="N140" s="75" t="s">
        <v>831</v>
      </c>
      <c r="O140" s="75" t="s">
        <v>832</v>
      </c>
      <c r="P140" s="75">
        <v>2830047439</v>
      </c>
      <c r="Q140" s="74">
        <v>46031</v>
      </c>
      <c r="R140" s="75">
        <v>1209375270</v>
      </c>
      <c r="S140" s="75">
        <v>224048022</v>
      </c>
      <c r="T140" s="74">
        <v>46031</v>
      </c>
      <c r="U140" s="76">
        <v>5680.2259999999997</v>
      </c>
      <c r="V140" s="76">
        <v>5487.6760000000004</v>
      </c>
      <c r="W140" s="75">
        <v>6</v>
      </c>
      <c r="X140" s="75">
        <v>0</v>
      </c>
      <c r="Y140" s="98">
        <v>7265551788</v>
      </c>
      <c r="Z140" s="82" t="s">
        <v>354</v>
      </c>
      <c r="AA140" s="75" t="s">
        <v>719</v>
      </c>
      <c r="AB140" s="69" t="s">
        <v>720</v>
      </c>
      <c r="AC140" s="98" t="s">
        <v>716</v>
      </c>
      <c r="AD140" s="75" t="s">
        <v>113</v>
      </c>
      <c r="AE140" s="74">
        <v>46036</v>
      </c>
      <c r="AF140" s="122">
        <v>46327.666666666664</v>
      </c>
      <c r="AG140" s="122">
        <v>46296.375</v>
      </c>
      <c r="AH140" s="122">
        <v>46235.375</v>
      </c>
      <c r="AI140" s="74">
        <v>46034</v>
      </c>
      <c r="AJ140" s="74">
        <v>46035</v>
      </c>
      <c r="AK140" s="74">
        <v>46035</v>
      </c>
      <c r="AL140" s="121">
        <v>46039</v>
      </c>
      <c r="AM140" s="128">
        <v>46041</v>
      </c>
      <c r="AN140" s="74">
        <v>46040</v>
      </c>
      <c r="AO140" s="95" t="s">
        <v>121</v>
      </c>
      <c r="AP140" s="95" t="s">
        <v>121</v>
      </c>
      <c r="AQ140" s="95" t="s">
        <v>121</v>
      </c>
      <c r="AR140" s="95" t="s">
        <v>121</v>
      </c>
      <c r="AS140" s="95" t="s">
        <v>121</v>
      </c>
      <c r="AT140" s="95" t="s">
        <v>121</v>
      </c>
      <c r="AU140" s="82" t="s">
        <v>198</v>
      </c>
      <c r="AV140" s="74">
        <v>46031</v>
      </c>
      <c r="AW140" s="75">
        <v>0</v>
      </c>
      <c r="AX140" s="75">
        <v>0</v>
      </c>
      <c r="AY140" s="75">
        <v>905</v>
      </c>
      <c r="AZ140" s="83">
        <v>0</v>
      </c>
      <c r="BA140" s="75">
        <v>0</v>
      </c>
      <c r="BB140" s="75" t="s">
        <v>132</v>
      </c>
      <c r="BC140" s="75"/>
      <c r="BD140" s="75" t="s">
        <v>834</v>
      </c>
      <c r="BE140" s="74">
        <v>46038</v>
      </c>
      <c r="BF140" s="75"/>
      <c r="BG140" s="75"/>
      <c r="BH140" s="75"/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  <c r="BS140" s="75"/>
      <c r="BT140" s="75">
        <v>0</v>
      </c>
      <c r="BU140" s="84" t="s">
        <v>723</v>
      </c>
      <c r="BV140" s="74">
        <v>46043</v>
      </c>
      <c r="BW140" s="85"/>
      <c r="BX140" s="85"/>
      <c r="BY140" s="86" t="s">
        <v>147</v>
      </c>
      <c r="BZ140" s="87">
        <f t="shared" si="40"/>
        <v>2</v>
      </c>
      <c r="CB140" s="88">
        <f t="shared" si="37"/>
        <v>4</v>
      </c>
      <c r="CC140" s="89"/>
      <c r="CE140" s="87">
        <f t="shared" si="35"/>
        <v>1</v>
      </c>
      <c r="CF140" s="90"/>
      <c r="CG140" s="90"/>
      <c r="CH140" s="90"/>
      <c r="CJ140" s="87">
        <f t="shared" si="38"/>
        <v>1</v>
      </c>
      <c r="CK140" s="87">
        <f t="shared" si="39"/>
        <v>2</v>
      </c>
      <c r="CL140" s="22" t="s">
        <v>121</v>
      </c>
      <c r="CM140" s="22" t="s">
        <v>724</v>
      </c>
    </row>
    <row r="141" spans="1:91" ht="14.45" customHeight="1" x14ac:dyDescent="0.25">
      <c r="A141" s="69">
        <f t="shared" si="36"/>
        <v>139</v>
      </c>
      <c r="B141" s="106" t="s">
        <v>102</v>
      </c>
      <c r="C141" s="107" t="s">
        <v>716</v>
      </c>
      <c r="D141" s="106">
        <v>145286577</v>
      </c>
      <c r="E141" s="73">
        <v>5320007330</v>
      </c>
      <c r="F141" s="74">
        <v>46027</v>
      </c>
      <c r="G141" s="75" t="s">
        <v>591</v>
      </c>
      <c r="H141" s="75" t="s">
        <v>517</v>
      </c>
      <c r="I141" s="75" t="s">
        <v>105</v>
      </c>
      <c r="J141" s="75" t="s">
        <v>518</v>
      </c>
      <c r="K141" s="75" t="s">
        <v>242</v>
      </c>
      <c r="L141" s="74">
        <v>46056</v>
      </c>
      <c r="M141" s="73">
        <v>40</v>
      </c>
      <c r="N141" s="75" t="s">
        <v>835</v>
      </c>
      <c r="O141" s="75" t="s">
        <v>836</v>
      </c>
      <c r="P141" s="75">
        <v>2830047402</v>
      </c>
      <c r="Q141" s="74">
        <v>46031</v>
      </c>
      <c r="R141" s="75">
        <v>1209375184</v>
      </c>
      <c r="S141" s="75">
        <v>224048055</v>
      </c>
      <c r="T141" s="74">
        <v>46031</v>
      </c>
      <c r="U141" s="76">
        <v>10575.79</v>
      </c>
      <c r="V141" s="76">
        <v>10197.825000000001</v>
      </c>
      <c r="W141" s="75">
        <v>14</v>
      </c>
      <c r="X141" s="75">
        <v>0</v>
      </c>
      <c r="Y141" s="98">
        <v>7265551789</v>
      </c>
      <c r="Z141" s="82" t="s">
        <v>354</v>
      </c>
      <c r="AA141" s="75" t="s">
        <v>719</v>
      </c>
      <c r="AB141" s="69" t="s">
        <v>720</v>
      </c>
      <c r="AC141" s="98" t="s">
        <v>716</v>
      </c>
      <c r="AD141" s="75" t="s">
        <v>113</v>
      </c>
      <c r="AE141" s="74">
        <v>46036</v>
      </c>
      <c r="AF141" s="122">
        <v>46327.666666666664</v>
      </c>
      <c r="AG141" s="122">
        <v>46296.375</v>
      </c>
      <c r="AH141" s="122">
        <v>46235.375</v>
      </c>
      <c r="AI141" s="74">
        <v>46034</v>
      </c>
      <c r="AJ141" s="74">
        <v>46035</v>
      </c>
      <c r="AK141" s="74">
        <v>46035</v>
      </c>
      <c r="AL141" s="121">
        <v>46039</v>
      </c>
      <c r="AM141" s="128">
        <v>46041</v>
      </c>
      <c r="AN141" s="74">
        <v>46040</v>
      </c>
      <c r="AO141" s="95" t="s">
        <v>121</v>
      </c>
      <c r="AP141" s="95" t="s">
        <v>121</v>
      </c>
      <c r="AQ141" s="95" t="s">
        <v>121</v>
      </c>
      <c r="AR141" s="95" t="s">
        <v>121</v>
      </c>
      <c r="AS141" s="95" t="s">
        <v>121</v>
      </c>
      <c r="AT141" s="95" t="s">
        <v>121</v>
      </c>
      <c r="AU141" s="82" t="s">
        <v>198</v>
      </c>
      <c r="AV141" s="74">
        <v>46031</v>
      </c>
      <c r="AW141" s="75" t="s">
        <v>837</v>
      </c>
      <c r="AX141" s="75">
        <v>31341142</v>
      </c>
      <c r="AY141" s="75">
        <v>905</v>
      </c>
      <c r="AZ141" s="83">
        <v>308137203310</v>
      </c>
      <c r="BA141" s="75" t="s">
        <v>154</v>
      </c>
      <c r="BB141" s="74">
        <v>46031</v>
      </c>
      <c r="BC141" s="75"/>
      <c r="BD141" s="75" t="s">
        <v>838</v>
      </c>
      <c r="BE141" s="74">
        <v>46038</v>
      </c>
      <c r="BF141" s="75"/>
      <c r="BG141" s="75"/>
      <c r="BH141" s="75"/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  <c r="BS141" s="75"/>
      <c r="BT141" s="75">
        <v>0</v>
      </c>
      <c r="BU141" s="84" t="s">
        <v>723</v>
      </c>
      <c r="BV141" s="74">
        <v>46043</v>
      </c>
      <c r="BW141" s="85"/>
      <c r="BX141" s="85"/>
      <c r="BY141" s="86" t="s">
        <v>147</v>
      </c>
      <c r="BZ141" s="87">
        <f t="shared" si="40"/>
        <v>2</v>
      </c>
      <c r="CB141" s="88">
        <f t="shared" si="37"/>
        <v>4</v>
      </c>
      <c r="CC141" s="89"/>
      <c r="CE141" s="87">
        <f t="shared" si="35"/>
        <v>1</v>
      </c>
      <c r="CF141" s="90">
        <v>8572525</v>
      </c>
      <c r="CG141" s="90"/>
      <c r="CH141" s="90">
        <v>8572525</v>
      </c>
      <c r="CI141" s="22">
        <v>26377</v>
      </c>
      <c r="CJ141" s="87">
        <f t="shared" si="38"/>
        <v>1</v>
      </c>
      <c r="CK141" s="87">
        <f t="shared" si="39"/>
        <v>2</v>
      </c>
      <c r="CL141" s="22" t="s">
        <v>121</v>
      </c>
      <c r="CM141" s="22" t="s">
        <v>724</v>
      </c>
    </row>
    <row r="142" spans="1:91" ht="14.45" customHeight="1" x14ac:dyDescent="0.25">
      <c r="A142" s="69">
        <f t="shared" si="36"/>
        <v>140</v>
      </c>
      <c r="B142" s="106" t="s">
        <v>102</v>
      </c>
      <c r="C142" s="107" t="s">
        <v>716</v>
      </c>
      <c r="D142" s="106">
        <v>145297493</v>
      </c>
      <c r="E142" s="73">
        <v>5320007330</v>
      </c>
      <c r="F142" s="74">
        <v>46027</v>
      </c>
      <c r="G142" s="75" t="s">
        <v>591</v>
      </c>
      <c r="H142" s="75" t="s">
        <v>517</v>
      </c>
      <c r="I142" s="75" t="s">
        <v>105</v>
      </c>
      <c r="J142" s="75" t="s">
        <v>518</v>
      </c>
      <c r="K142" s="75" t="s">
        <v>242</v>
      </c>
      <c r="L142" s="74">
        <v>46056</v>
      </c>
      <c r="M142" s="73">
        <v>0</v>
      </c>
      <c r="N142" s="75" t="s">
        <v>835</v>
      </c>
      <c r="O142" s="75" t="s">
        <v>836</v>
      </c>
      <c r="P142" s="75">
        <v>2830047403</v>
      </c>
      <c r="Q142" s="74">
        <v>46031</v>
      </c>
      <c r="R142" s="75">
        <v>1209375185</v>
      </c>
      <c r="S142" s="75">
        <v>224048056</v>
      </c>
      <c r="T142" s="74">
        <v>46031</v>
      </c>
      <c r="U142" s="76">
        <v>4456.598</v>
      </c>
      <c r="V142" s="76">
        <v>4297.3280000000004</v>
      </c>
      <c r="W142" s="75">
        <v>6</v>
      </c>
      <c r="X142" s="75">
        <v>0</v>
      </c>
      <c r="Y142" s="98">
        <v>7265551789</v>
      </c>
      <c r="Z142" s="82" t="s">
        <v>354</v>
      </c>
      <c r="AA142" s="75" t="s">
        <v>719</v>
      </c>
      <c r="AB142" s="69" t="s">
        <v>720</v>
      </c>
      <c r="AC142" s="98" t="s">
        <v>716</v>
      </c>
      <c r="AD142" s="75" t="s">
        <v>113</v>
      </c>
      <c r="AE142" s="74">
        <v>46036</v>
      </c>
      <c r="AF142" s="122">
        <v>46327.666666666664</v>
      </c>
      <c r="AG142" s="122">
        <v>46296.375</v>
      </c>
      <c r="AH142" s="122">
        <v>46235.375</v>
      </c>
      <c r="AI142" s="74">
        <v>46034</v>
      </c>
      <c r="AJ142" s="74">
        <v>46035</v>
      </c>
      <c r="AK142" s="74">
        <v>46035</v>
      </c>
      <c r="AL142" s="121">
        <v>46039</v>
      </c>
      <c r="AM142" s="128">
        <v>46041</v>
      </c>
      <c r="AN142" s="74">
        <v>46040</v>
      </c>
      <c r="AO142" s="95" t="s">
        <v>121</v>
      </c>
      <c r="AP142" s="95" t="s">
        <v>121</v>
      </c>
      <c r="AQ142" s="95" t="s">
        <v>121</v>
      </c>
      <c r="AR142" s="95" t="s">
        <v>121</v>
      </c>
      <c r="AS142" s="95" t="s">
        <v>121</v>
      </c>
      <c r="AT142" s="95" t="s">
        <v>121</v>
      </c>
      <c r="AU142" s="82" t="s">
        <v>198</v>
      </c>
      <c r="AV142" s="74">
        <v>46031</v>
      </c>
      <c r="AW142" s="75">
        <v>0</v>
      </c>
      <c r="AX142" s="75">
        <v>0</v>
      </c>
      <c r="AY142" s="75">
        <v>905</v>
      </c>
      <c r="AZ142" s="83">
        <v>0</v>
      </c>
      <c r="BA142" s="75">
        <v>0</v>
      </c>
      <c r="BB142" s="75" t="s">
        <v>132</v>
      </c>
      <c r="BC142" s="75"/>
      <c r="BD142" s="75" t="s">
        <v>838</v>
      </c>
      <c r="BE142" s="74">
        <v>46038</v>
      </c>
      <c r="BF142" s="75"/>
      <c r="BG142" s="75"/>
      <c r="BH142" s="75"/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  <c r="BS142" s="75"/>
      <c r="BT142" s="75">
        <v>0</v>
      </c>
      <c r="BU142" s="84" t="s">
        <v>723</v>
      </c>
      <c r="BV142" s="74">
        <v>46043</v>
      </c>
      <c r="BW142" s="85"/>
      <c r="BX142" s="85"/>
      <c r="BY142" s="86" t="s">
        <v>147</v>
      </c>
      <c r="BZ142" s="87">
        <f t="shared" si="40"/>
        <v>2</v>
      </c>
      <c r="CB142" s="88">
        <f t="shared" si="37"/>
        <v>4</v>
      </c>
      <c r="CC142" s="89"/>
      <c r="CE142" s="87">
        <f t="shared" si="35"/>
        <v>1</v>
      </c>
      <c r="CF142" s="90"/>
      <c r="CG142" s="90"/>
      <c r="CH142" s="90"/>
      <c r="CJ142" s="87">
        <f t="shared" si="38"/>
        <v>1</v>
      </c>
      <c r="CK142" s="87">
        <f t="shared" si="39"/>
        <v>2</v>
      </c>
      <c r="CL142" s="22" t="s">
        <v>121</v>
      </c>
      <c r="CM142" s="22" t="s">
        <v>724</v>
      </c>
    </row>
    <row r="143" spans="1:91" ht="14.45" customHeight="1" x14ac:dyDescent="0.25">
      <c r="A143" s="69">
        <f t="shared" si="36"/>
        <v>141</v>
      </c>
      <c r="B143" s="106" t="s">
        <v>102</v>
      </c>
      <c r="C143" s="107" t="s">
        <v>716</v>
      </c>
      <c r="D143" s="106">
        <v>145297498</v>
      </c>
      <c r="E143" s="73">
        <v>5320007332</v>
      </c>
      <c r="F143" s="74">
        <v>46027</v>
      </c>
      <c r="G143" s="75" t="s">
        <v>591</v>
      </c>
      <c r="H143" s="75" t="s">
        <v>517</v>
      </c>
      <c r="I143" s="75" t="s">
        <v>105</v>
      </c>
      <c r="J143" s="75" t="s">
        <v>518</v>
      </c>
      <c r="K143" s="75" t="s">
        <v>242</v>
      </c>
      <c r="L143" s="74">
        <v>46056</v>
      </c>
      <c r="M143" s="73">
        <v>40</v>
      </c>
      <c r="N143" s="75" t="s">
        <v>839</v>
      </c>
      <c r="O143" s="75" t="s">
        <v>840</v>
      </c>
      <c r="P143" s="75">
        <v>2830047378</v>
      </c>
      <c r="Q143" s="74">
        <v>46031</v>
      </c>
      <c r="R143" s="75">
        <v>1209375139</v>
      </c>
      <c r="S143" s="75">
        <v>224048430</v>
      </c>
      <c r="T143" s="74">
        <v>46031</v>
      </c>
      <c r="U143" s="76">
        <v>7042.7139999999999</v>
      </c>
      <c r="V143" s="76">
        <v>6803.9780000000001</v>
      </c>
      <c r="W143" s="75">
        <v>8</v>
      </c>
      <c r="X143" s="75">
        <v>0</v>
      </c>
      <c r="Y143" s="98">
        <v>7265551810</v>
      </c>
      <c r="Z143" s="82" t="s">
        <v>354</v>
      </c>
      <c r="AA143" s="75" t="s">
        <v>719</v>
      </c>
      <c r="AB143" s="69" t="s">
        <v>720</v>
      </c>
      <c r="AC143" s="98" t="s">
        <v>716</v>
      </c>
      <c r="AD143" s="75" t="s">
        <v>113</v>
      </c>
      <c r="AE143" s="74">
        <v>46036</v>
      </c>
      <c r="AF143" s="122">
        <v>46327.666666666664</v>
      </c>
      <c r="AG143" s="122">
        <v>46296.375</v>
      </c>
      <c r="AH143" s="122">
        <v>46235.375</v>
      </c>
      <c r="AI143" s="74">
        <v>46034</v>
      </c>
      <c r="AJ143" s="74">
        <v>46035</v>
      </c>
      <c r="AK143" s="74">
        <v>46035</v>
      </c>
      <c r="AL143" s="121">
        <v>46039</v>
      </c>
      <c r="AM143" s="128">
        <v>46041</v>
      </c>
      <c r="AN143" s="74">
        <v>46040</v>
      </c>
      <c r="AO143" s="95" t="s">
        <v>121</v>
      </c>
      <c r="AP143" s="95" t="s">
        <v>121</v>
      </c>
      <c r="AQ143" s="95" t="s">
        <v>121</v>
      </c>
      <c r="AR143" s="95" t="s">
        <v>121</v>
      </c>
      <c r="AS143" s="95" t="s">
        <v>121</v>
      </c>
      <c r="AT143" s="95" t="s">
        <v>121</v>
      </c>
      <c r="AU143" s="82" t="s">
        <v>198</v>
      </c>
      <c r="AV143" s="74">
        <v>46031</v>
      </c>
      <c r="AW143" s="75" t="s">
        <v>841</v>
      </c>
      <c r="AX143" s="75">
        <v>32212017</v>
      </c>
      <c r="AY143" s="75">
        <v>905</v>
      </c>
      <c r="AZ143" s="83">
        <v>308135012310</v>
      </c>
      <c r="BA143" s="75" t="s">
        <v>154</v>
      </c>
      <c r="BB143" s="74">
        <v>46031</v>
      </c>
      <c r="BC143" s="75"/>
      <c r="BD143" s="75" t="s">
        <v>842</v>
      </c>
      <c r="BE143" s="74">
        <v>46038</v>
      </c>
      <c r="BF143" s="75"/>
      <c r="BG143" s="75"/>
      <c r="BH143" s="75"/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  <c r="BS143" s="75"/>
      <c r="BT143" s="75">
        <v>0</v>
      </c>
      <c r="BU143" s="84" t="s">
        <v>723</v>
      </c>
      <c r="BV143" s="74">
        <v>46043</v>
      </c>
      <c r="BW143" s="85"/>
      <c r="BX143" s="85"/>
      <c r="BY143" s="86" t="s">
        <v>147</v>
      </c>
      <c r="BZ143" s="87">
        <f t="shared" si="40"/>
        <v>2</v>
      </c>
      <c r="CB143" s="88">
        <f t="shared" si="37"/>
        <v>4</v>
      </c>
      <c r="CC143" s="89"/>
      <c r="CE143" s="87">
        <f t="shared" si="35"/>
        <v>1</v>
      </c>
      <c r="CF143" s="90">
        <v>8572525</v>
      </c>
      <c r="CG143" s="90"/>
      <c r="CH143" s="90">
        <v>8572525</v>
      </c>
      <c r="CI143" s="22">
        <v>26377</v>
      </c>
      <c r="CJ143" s="87">
        <f t="shared" si="38"/>
        <v>1</v>
      </c>
      <c r="CK143" s="87">
        <f t="shared" si="39"/>
        <v>2</v>
      </c>
      <c r="CL143" s="22" t="s">
        <v>121</v>
      </c>
      <c r="CM143" s="22" t="s">
        <v>724</v>
      </c>
    </row>
    <row r="144" spans="1:91" ht="14.45" customHeight="1" x14ac:dyDescent="0.25">
      <c r="A144" s="69">
        <f t="shared" si="36"/>
        <v>142</v>
      </c>
      <c r="B144" s="106" t="s">
        <v>102</v>
      </c>
      <c r="C144" s="107" t="s">
        <v>716</v>
      </c>
      <c r="D144" s="106">
        <v>145270943</v>
      </c>
      <c r="E144" s="73">
        <v>5320007332</v>
      </c>
      <c r="F144" s="74">
        <v>46027</v>
      </c>
      <c r="G144" s="75" t="s">
        <v>758</v>
      </c>
      <c r="H144" s="75" t="s">
        <v>517</v>
      </c>
      <c r="I144" s="75" t="s">
        <v>105</v>
      </c>
      <c r="J144" s="75" t="s">
        <v>518</v>
      </c>
      <c r="K144" s="75" t="s">
        <v>242</v>
      </c>
      <c r="L144" s="74">
        <v>46054</v>
      </c>
      <c r="M144" s="73">
        <v>0</v>
      </c>
      <c r="N144" s="75" t="s">
        <v>839</v>
      </c>
      <c r="O144" s="75" t="s">
        <v>840</v>
      </c>
      <c r="P144" s="75">
        <v>2830047377</v>
      </c>
      <c r="Q144" s="74">
        <v>46031</v>
      </c>
      <c r="R144" s="75">
        <v>1209375138</v>
      </c>
      <c r="S144" s="75">
        <v>224048442</v>
      </c>
      <c r="T144" s="74">
        <v>46031</v>
      </c>
      <c r="U144" s="76">
        <v>10476.954</v>
      </c>
      <c r="V144" s="76">
        <v>10110.308000000001</v>
      </c>
      <c r="W144" s="75">
        <v>13</v>
      </c>
      <c r="X144" s="75">
        <v>0</v>
      </c>
      <c r="Y144" s="98">
        <v>7265551810</v>
      </c>
      <c r="Z144" s="82" t="s">
        <v>354</v>
      </c>
      <c r="AA144" s="75" t="s">
        <v>719</v>
      </c>
      <c r="AB144" s="69" t="s">
        <v>720</v>
      </c>
      <c r="AC144" s="98" t="s">
        <v>716</v>
      </c>
      <c r="AD144" s="75" t="s">
        <v>113</v>
      </c>
      <c r="AE144" s="74">
        <v>46036</v>
      </c>
      <c r="AF144" s="122">
        <v>46327.666666666664</v>
      </c>
      <c r="AG144" s="122">
        <v>46296.375</v>
      </c>
      <c r="AH144" s="122">
        <v>46235.375</v>
      </c>
      <c r="AI144" s="74">
        <v>46034</v>
      </c>
      <c r="AJ144" s="74">
        <v>46035</v>
      </c>
      <c r="AK144" s="74">
        <v>46035</v>
      </c>
      <c r="AL144" s="121">
        <v>46039</v>
      </c>
      <c r="AM144" s="128">
        <v>46041</v>
      </c>
      <c r="AN144" s="74">
        <v>46040</v>
      </c>
      <c r="AO144" s="95" t="s">
        <v>121</v>
      </c>
      <c r="AP144" s="95" t="s">
        <v>121</v>
      </c>
      <c r="AQ144" s="95" t="s">
        <v>121</v>
      </c>
      <c r="AR144" s="95" t="s">
        <v>121</v>
      </c>
      <c r="AS144" s="95" t="s">
        <v>121</v>
      </c>
      <c r="AT144" s="95" t="s">
        <v>121</v>
      </c>
      <c r="AU144" s="82" t="s">
        <v>198</v>
      </c>
      <c r="AV144" s="74">
        <v>46031</v>
      </c>
      <c r="AW144" s="75">
        <v>0</v>
      </c>
      <c r="AX144" s="75">
        <v>0</v>
      </c>
      <c r="AY144" s="75">
        <v>905</v>
      </c>
      <c r="AZ144" s="83">
        <v>0</v>
      </c>
      <c r="BA144" s="75">
        <v>0</v>
      </c>
      <c r="BB144" s="75" t="s">
        <v>132</v>
      </c>
      <c r="BC144" s="75"/>
      <c r="BD144" s="75" t="s">
        <v>842</v>
      </c>
      <c r="BE144" s="74">
        <v>46038</v>
      </c>
      <c r="BF144" s="75"/>
      <c r="BG144" s="75"/>
      <c r="BH144" s="75"/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  <c r="BS144" s="75"/>
      <c r="BT144" s="75">
        <v>0</v>
      </c>
      <c r="BU144" s="84" t="s">
        <v>723</v>
      </c>
      <c r="BV144" s="74">
        <v>46043</v>
      </c>
      <c r="BW144" s="85"/>
      <c r="BX144" s="85"/>
      <c r="BY144" s="86" t="s">
        <v>147</v>
      </c>
      <c r="BZ144" s="87">
        <f t="shared" si="40"/>
        <v>2</v>
      </c>
      <c r="CB144" s="88">
        <f t="shared" si="37"/>
        <v>4</v>
      </c>
      <c r="CC144" s="89"/>
      <c r="CE144" s="87">
        <f t="shared" si="35"/>
        <v>1</v>
      </c>
      <c r="CF144" s="90"/>
      <c r="CG144" s="90"/>
      <c r="CH144" s="90"/>
      <c r="CJ144" s="87">
        <f t="shared" si="38"/>
        <v>1</v>
      </c>
      <c r="CK144" s="87">
        <f t="shared" si="39"/>
        <v>2</v>
      </c>
      <c r="CL144" s="22" t="s">
        <v>121</v>
      </c>
      <c r="CM144" s="22" t="s">
        <v>724</v>
      </c>
    </row>
    <row r="145" spans="1:91" ht="14.45" customHeight="1" x14ac:dyDescent="0.25">
      <c r="A145" s="69">
        <f t="shared" si="36"/>
        <v>143</v>
      </c>
      <c r="B145" s="106" t="s">
        <v>102</v>
      </c>
      <c r="C145" s="107" t="s">
        <v>843</v>
      </c>
      <c r="D145" s="106">
        <v>145147456</v>
      </c>
      <c r="E145" s="73">
        <v>5320007333</v>
      </c>
      <c r="F145" s="74">
        <v>46027</v>
      </c>
      <c r="G145" s="75" t="s">
        <v>532</v>
      </c>
      <c r="H145" s="75" t="s">
        <v>517</v>
      </c>
      <c r="I145" s="75" t="s">
        <v>105</v>
      </c>
      <c r="J145" s="75" t="s">
        <v>518</v>
      </c>
      <c r="K145" s="75" t="s">
        <v>242</v>
      </c>
      <c r="L145" s="74">
        <v>46055</v>
      </c>
      <c r="M145" s="73">
        <v>40</v>
      </c>
      <c r="N145" s="75" t="s">
        <v>844</v>
      </c>
      <c r="O145" s="75" t="s">
        <v>845</v>
      </c>
      <c r="P145" s="75">
        <v>2830047397</v>
      </c>
      <c r="Q145" s="74">
        <v>46031</v>
      </c>
      <c r="R145" s="75">
        <v>1209375170</v>
      </c>
      <c r="S145" s="75">
        <v>224048457</v>
      </c>
      <c r="T145" s="74">
        <v>46031</v>
      </c>
      <c r="U145" s="76">
        <v>12820.535</v>
      </c>
      <c r="V145" s="76">
        <v>12524.922</v>
      </c>
      <c r="W145" s="75">
        <v>14</v>
      </c>
      <c r="X145" s="75">
        <v>0</v>
      </c>
      <c r="Y145" s="98">
        <v>7265551811</v>
      </c>
      <c r="Z145" s="82" t="s">
        <v>354</v>
      </c>
      <c r="AA145" s="75" t="s">
        <v>719</v>
      </c>
      <c r="AB145" s="75" t="s">
        <v>720</v>
      </c>
      <c r="AC145" s="98" t="s">
        <v>843</v>
      </c>
      <c r="AD145" s="75" t="s">
        <v>113</v>
      </c>
      <c r="AE145" s="74">
        <v>46037</v>
      </c>
      <c r="AF145" s="122">
        <v>46327.666666666664</v>
      </c>
      <c r="AG145" s="122">
        <v>46296.375</v>
      </c>
      <c r="AH145" s="122">
        <v>46235.375</v>
      </c>
      <c r="AI145" s="74">
        <v>46034</v>
      </c>
      <c r="AJ145" s="74">
        <v>46035</v>
      </c>
      <c r="AK145" s="74">
        <v>46035</v>
      </c>
      <c r="AL145" s="121">
        <v>46039</v>
      </c>
      <c r="AM145" s="128">
        <v>46041</v>
      </c>
      <c r="AN145" s="74">
        <v>46040</v>
      </c>
      <c r="AO145" s="95" t="s">
        <v>121</v>
      </c>
      <c r="AP145" s="95" t="s">
        <v>121</v>
      </c>
      <c r="AQ145" s="95" t="s">
        <v>121</v>
      </c>
      <c r="AR145" s="95" t="s">
        <v>121</v>
      </c>
      <c r="AS145" s="95" t="s">
        <v>121</v>
      </c>
      <c r="AT145" s="95" t="s">
        <v>121</v>
      </c>
      <c r="AU145" s="82" t="s">
        <v>198</v>
      </c>
      <c r="AV145" s="74">
        <v>46031</v>
      </c>
      <c r="AW145" s="75" t="s">
        <v>846</v>
      </c>
      <c r="AX145" s="75">
        <v>32217709</v>
      </c>
      <c r="AY145" s="75">
        <v>905</v>
      </c>
      <c r="AZ145" s="83">
        <v>308136057520</v>
      </c>
      <c r="BA145" s="75" t="s">
        <v>154</v>
      </c>
      <c r="BB145" s="74">
        <v>46031</v>
      </c>
      <c r="BC145" s="75"/>
      <c r="BD145" s="75" t="s">
        <v>847</v>
      </c>
      <c r="BE145" s="74">
        <v>46038</v>
      </c>
      <c r="BF145" s="75"/>
      <c r="BG145" s="75"/>
      <c r="BH145" s="75"/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  <c r="BS145" s="75"/>
      <c r="BT145" s="75">
        <v>1</v>
      </c>
      <c r="BU145" s="84" t="s">
        <v>848</v>
      </c>
      <c r="BV145" s="74">
        <v>46043</v>
      </c>
      <c r="BW145" s="85"/>
      <c r="BX145" s="85"/>
      <c r="BY145" s="86" t="s">
        <v>147</v>
      </c>
      <c r="BZ145" s="87">
        <f t="shared" si="40"/>
        <v>2</v>
      </c>
      <c r="CB145" s="88">
        <f t="shared" si="37"/>
        <v>4</v>
      </c>
      <c r="CC145" s="89"/>
      <c r="CE145" s="87">
        <f t="shared" si="35"/>
        <v>1</v>
      </c>
      <c r="CF145" s="90">
        <v>8572525</v>
      </c>
      <c r="CG145" s="90"/>
      <c r="CH145" s="90">
        <v>8572525</v>
      </c>
      <c r="CI145" s="22">
        <v>26377</v>
      </c>
      <c r="CJ145" s="87">
        <f t="shared" si="38"/>
        <v>1</v>
      </c>
      <c r="CK145" s="87">
        <f t="shared" si="39"/>
        <v>2</v>
      </c>
      <c r="CL145" s="22" t="s">
        <v>121</v>
      </c>
      <c r="CM145" s="22" t="s">
        <v>849</v>
      </c>
    </row>
    <row r="146" spans="1:91" ht="14.45" customHeight="1" x14ac:dyDescent="0.25">
      <c r="A146" s="69">
        <f t="shared" si="36"/>
        <v>144</v>
      </c>
      <c r="B146" s="106" t="s">
        <v>102</v>
      </c>
      <c r="C146" s="107" t="s">
        <v>843</v>
      </c>
      <c r="D146" s="106">
        <v>145270938</v>
      </c>
      <c r="E146" s="73">
        <v>5320007333</v>
      </c>
      <c r="F146" s="74">
        <v>46027</v>
      </c>
      <c r="G146" s="75" t="s">
        <v>602</v>
      </c>
      <c r="H146" s="75" t="s">
        <v>517</v>
      </c>
      <c r="I146" s="75" t="s">
        <v>105</v>
      </c>
      <c r="J146" s="75" t="s">
        <v>518</v>
      </c>
      <c r="K146" s="75" t="s">
        <v>242</v>
      </c>
      <c r="L146" s="74">
        <v>46056</v>
      </c>
      <c r="M146" s="73">
        <v>0</v>
      </c>
      <c r="N146" s="75" t="s">
        <v>844</v>
      </c>
      <c r="O146" s="75" t="s">
        <v>845</v>
      </c>
      <c r="P146" s="75">
        <v>2830047398</v>
      </c>
      <c r="Q146" s="74">
        <v>46031</v>
      </c>
      <c r="R146" s="75">
        <v>1209375174</v>
      </c>
      <c r="S146" s="75">
        <v>224048465</v>
      </c>
      <c r="T146" s="74">
        <v>46031</v>
      </c>
      <c r="U146" s="76">
        <v>3099.7849999999999</v>
      </c>
      <c r="V146" s="76">
        <v>2988.3130000000001</v>
      </c>
      <c r="W146" s="75">
        <v>4</v>
      </c>
      <c r="X146" s="75">
        <v>0</v>
      </c>
      <c r="Y146" s="98">
        <v>7265551811</v>
      </c>
      <c r="Z146" s="82" t="s">
        <v>354</v>
      </c>
      <c r="AA146" s="75" t="s">
        <v>719</v>
      </c>
      <c r="AB146" s="75" t="s">
        <v>720</v>
      </c>
      <c r="AC146" s="98" t="s">
        <v>843</v>
      </c>
      <c r="AD146" s="75" t="s">
        <v>113</v>
      </c>
      <c r="AE146" s="74">
        <v>46037</v>
      </c>
      <c r="AF146" s="122">
        <v>46327.666666666664</v>
      </c>
      <c r="AG146" s="122">
        <v>46296.375</v>
      </c>
      <c r="AH146" s="122">
        <v>46235.375</v>
      </c>
      <c r="AI146" s="74">
        <v>46034</v>
      </c>
      <c r="AJ146" s="74">
        <v>46035</v>
      </c>
      <c r="AK146" s="74">
        <v>46035</v>
      </c>
      <c r="AL146" s="121">
        <v>46039</v>
      </c>
      <c r="AM146" s="128">
        <v>46041</v>
      </c>
      <c r="AN146" s="74">
        <v>46040</v>
      </c>
      <c r="AO146" s="95" t="s">
        <v>121</v>
      </c>
      <c r="AP146" s="95" t="s">
        <v>121</v>
      </c>
      <c r="AQ146" s="95" t="s">
        <v>121</v>
      </c>
      <c r="AR146" s="95" t="s">
        <v>121</v>
      </c>
      <c r="AS146" s="95" t="s">
        <v>121</v>
      </c>
      <c r="AT146" s="95" t="s">
        <v>121</v>
      </c>
      <c r="AU146" s="82" t="s">
        <v>198</v>
      </c>
      <c r="AV146" s="74">
        <v>46031</v>
      </c>
      <c r="AW146" s="75">
        <v>0</v>
      </c>
      <c r="AX146" s="75">
        <v>0</v>
      </c>
      <c r="AY146" s="75">
        <v>905</v>
      </c>
      <c r="AZ146" s="83">
        <v>0</v>
      </c>
      <c r="BA146" s="75">
        <v>0</v>
      </c>
      <c r="BB146" s="75" t="s">
        <v>132</v>
      </c>
      <c r="BC146" s="75"/>
      <c r="BD146" s="75" t="s">
        <v>847</v>
      </c>
      <c r="BE146" s="74">
        <v>46038</v>
      </c>
      <c r="BF146" s="75"/>
      <c r="BG146" s="75"/>
      <c r="BH146" s="75"/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  <c r="BS146" s="75"/>
      <c r="BT146" s="75">
        <v>0</v>
      </c>
      <c r="BU146" s="84" t="s">
        <v>848</v>
      </c>
      <c r="BV146" s="74">
        <v>46043</v>
      </c>
      <c r="BW146" s="85"/>
      <c r="BX146" s="85"/>
      <c r="BY146" s="86" t="s">
        <v>147</v>
      </c>
      <c r="BZ146" s="87">
        <f t="shared" si="40"/>
        <v>2</v>
      </c>
      <c r="CB146" s="88">
        <f t="shared" si="37"/>
        <v>4</v>
      </c>
      <c r="CC146" s="89"/>
      <c r="CE146" s="87">
        <f t="shared" si="35"/>
        <v>1</v>
      </c>
      <c r="CF146" s="90"/>
      <c r="CG146" s="90"/>
      <c r="CH146" s="90"/>
      <c r="CJ146" s="87">
        <f t="shared" si="38"/>
        <v>1</v>
      </c>
      <c r="CK146" s="87">
        <f t="shared" si="39"/>
        <v>2</v>
      </c>
      <c r="CL146" s="22" t="s">
        <v>121</v>
      </c>
      <c r="CM146" s="22" t="s">
        <v>849</v>
      </c>
    </row>
    <row r="147" spans="1:91" ht="14.45" customHeight="1" x14ac:dyDescent="0.25">
      <c r="A147" s="69">
        <f t="shared" si="36"/>
        <v>145</v>
      </c>
      <c r="B147" s="106" t="s">
        <v>102</v>
      </c>
      <c r="C147" s="107" t="s">
        <v>843</v>
      </c>
      <c r="D147" s="106">
        <v>145224391</v>
      </c>
      <c r="E147" s="73">
        <v>5320007342</v>
      </c>
      <c r="F147" s="74">
        <v>46027</v>
      </c>
      <c r="G147" s="75" t="s">
        <v>612</v>
      </c>
      <c r="H147" s="75" t="s">
        <v>517</v>
      </c>
      <c r="I147" s="75" t="s">
        <v>105</v>
      </c>
      <c r="J147" s="75" t="s">
        <v>518</v>
      </c>
      <c r="K147" s="75" t="s">
        <v>242</v>
      </c>
      <c r="L147" s="74">
        <v>46055</v>
      </c>
      <c r="M147" s="73">
        <v>40</v>
      </c>
      <c r="N147" s="75" t="s">
        <v>850</v>
      </c>
      <c r="O147" s="75" t="s">
        <v>851</v>
      </c>
      <c r="P147" s="75">
        <v>2830047418</v>
      </c>
      <c r="Q147" s="74">
        <v>46031</v>
      </c>
      <c r="R147" s="75">
        <v>1209375220</v>
      </c>
      <c r="S147" s="75">
        <v>224048503</v>
      </c>
      <c r="T147" s="74">
        <v>46031</v>
      </c>
      <c r="U147" s="76">
        <v>11950.565000000001</v>
      </c>
      <c r="V147" s="76">
        <v>11633.825999999999</v>
      </c>
      <c r="W147" s="75">
        <v>13</v>
      </c>
      <c r="X147" s="75">
        <v>0</v>
      </c>
      <c r="Y147" s="98">
        <v>7265551812</v>
      </c>
      <c r="Z147" s="82" t="s">
        <v>354</v>
      </c>
      <c r="AA147" s="75" t="s">
        <v>719</v>
      </c>
      <c r="AB147" s="75" t="s">
        <v>720</v>
      </c>
      <c r="AC147" s="98" t="s">
        <v>843</v>
      </c>
      <c r="AD147" s="75" t="s">
        <v>113</v>
      </c>
      <c r="AE147" s="74">
        <v>46037</v>
      </c>
      <c r="AF147" s="122">
        <v>46327.666666666664</v>
      </c>
      <c r="AG147" s="122">
        <v>46296.375</v>
      </c>
      <c r="AH147" s="122">
        <v>46235.375</v>
      </c>
      <c r="AI147" s="74">
        <v>46034</v>
      </c>
      <c r="AJ147" s="74">
        <v>46035</v>
      </c>
      <c r="AK147" s="74">
        <v>46035</v>
      </c>
      <c r="AL147" s="121">
        <v>46039</v>
      </c>
      <c r="AM147" s="128">
        <v>46041</v>
      </c>
      <c r="AN147" s="74">
        <v>46040</v>
      </c>
      <c r="AO147" s="95" t="s">
        <v>121</v>
      </c>
      <c r="AP147" s="95" t="s">
        <v>121</v>
      </c>
      <c r="AQ147" s="95" t="s">
        <v>121</v>
      </c>
      <c r="AR147" s="95" t="s">
        <v>121</v>
      </c>
      <c r="AS147" s="95" t="s">
        <v>121</v>
      </c>
      <c r="AT147" s="95" t="s">
        <v>121</v>
      </c>
      <c r="AU147" s="82" t="s">
        <v>198</v>
      </c>
      <c r="AV147" s="74">
        <v>46031</v>
      </c>
      <c r="AW147" s="75" t="s">
        <v>852</v>
      </c>
      <c r="AX147" s="75">
        <v>31341130</v>
      </c>
      <c r="AY147" s="75">
        <v>905</v>
      </c>
      <c r="AZ147" s="83">
        <v>308136497560</v>
      </c>
      <c r="BA147" s="75" t="s">
        <v>154</v>
      </c>
      <c r="BB147" s="74">
        <v>46031</v>
      </c>
      <c r="BC147" s="75"/>
      <c r="BD147" s="75" t="s">
        <v>853</v>
      </c>
      <c r="BE147" s="74">
        <v>46038</v>
      </c>
      <c r="BF147" s="75"/>
      <c r="BG147" s="75"/>
      <c r="BH147" s="75"/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  <c r="BS147" s="75"/>
      <c r="BT147" s="75">
        <v>0</v>
      </c>
      <c r="BU147" s="84" t="s">
        <v>848</v>
      </c>
      <c r="BV147" s="74">
        <v>46043</v>
      </c>
      <c r="BW147" s="85"/>
      <c r="BX147" s="85"/>
      <c r="BY147" s="86" t="s">
        <v>147</v>
      </c>
      <c r="BZ147" s="87">
        <f t="shared" si="40"/>
        <v>2</v>
      </c>
      <c r="CB147" s="88">
        <f t="shared" si="37"/>
        <v>4</v>
      </c>
      <c r="CC147" s="89"/>
      <c r="CE147" s="87">
        <f t="shared" si="35"/>
        <v>1</v>
      </c>
      <c r="CF147" s="90">
        <v>8572525</v>
      </c>
      <c r="CG147" s="90"/>
      <c r="CH147" s="90">
        <v>8572525</v>
      </c>
      <c r="CI147" s="22">
        <v>26377</v>
      </c>
      <c r="CJ147" s="87">
        <f t="shared" si="38"/>
        <v>1</v>
      </c>
      <c r="CK147" s="87">
        <f t="shared" si="39"/>
        <v>2</v>
      </c>
      <c r="CL147" s="22" t="s">
        <v>121</v>
      </c>
      <c r="CM147" s="22" t="s">
        <v>849</v>
      </c>
    </row>
    <row r="148" spans="1:91" ht="14.45" customHeight="1" x14ac:dyDescent="0.25">
      <c r="A148" s="69">
        <f t="shared" si="36"/>
        <v>146</v>
      </c>
      <c r="B148" s="106" t="s">
        <v>102</v>
      </c>
      <c r="C148" s="107" t="s">
        <v>843</v>
      </c>
      <c r="D148" s="106">
        <v>145298175</v>
      </c>
      <c r="E148" s="73">
        <v>5320007342</v>
      </c>
      <c r="F148" s="74">
        <v>46027</v>
      </c>
      <c r="G148" s="75" t="s">
        <v>516</v>
      </c>
      <c r="H148" s="75" t="s">
        <v>517</v>
      </c>
      <c r="I148" s="75" t="s">
        <v>105</v>
      </c>
      <c r="J148" s="75" t="s">
        <v>518</v>
      </c>
      <c r="K148" s="75" t="s">
        <v>242</v>
      </c>
      <c r="L148" s="74">
        <v>46052</v>
      </c>
      <c r="M148" s="73">
        <v>0</v>
      </c>
      <c r="N148" s="75" t="s">
        <v>850</v>
      </c>
      <c r="O148" s="75" t="s">
        <v>851</v>
      </c>
      <c r="P148" s="75">
        <v>2830047419</v>
      </c>
      <c r="Q148" s="74">
        <v>46031</v>
      </c>
      <c r="R148" s="75">
        <v>1209375221</v>
      </c>
      <c r="S148" s="75">
        <v>224048486</v>
      </c>
      <c r="T148" s="74">
        <v>46031</v>
      </c>
      <c r="U148" s="76">
        <v>2217.7539999999999</v>
      </c>
      <c r="V148" s="76">
        <v>2158.9720000000002</v>
      </c>
      <c r="W148" s="75">
        <v>3</v>
      </c>
      <c r="X148" s="75">
        <v>0</v>
      </c>
      <c r="Y148" s="98">
        <v>7265551812</v>
      </c>
      <c r="Z148" s="82" t="s">
        <v>354</v>
      </c>
      <c r="AA148" s="75" t="s">
        <v>719</v>
      </c>
      <c r="AB148" s="75" t="s">
        <v>720</v>
      </c>
      <c r="AC148" s="98" t="s">
        <v>843</v>
      </c>
      <c r="AD148" s="75" t="s">
        <v>113</v>
      </c>
      <c r="AE148" s="74">
        <v>46037</v>
      </c>
      <c r="AF148" s="122">
        <v>46327.666666666664</v>
      </c>
      <c r="AG148" s="122">
        <v>46296.375</v>
      </c>
      <c r="AH148" s="122">
        <v>46235.375</v>
      </c>
      <c r="AI148" s="74">
        <v>46034</v>
      </c>
      <c r="AJ148" s="74">
        <v>46035</v>
      </c>
      <c r="AK148" s="74">
        <v>46035</v>
      </c>
      <c r="AL148" s="121">
        <v>46039</v>
      </c>
      <c r="AM148" s="128">
        <v>46041</v>
      </c>
      <c r="AN148" s="74">
        <v>46040</v>
      </c>
      <c r="AO148" s="95" t="s">
        <v>121</v>
      </c>
      <c r="AP148" s="95" t="s">
        <v>121</v>
      </c>
      <c r="AQ148" s="95" t="s">
        <v>121</v>
      </c>
      <c r="AR148" s="95" t="s">
        <v>121</v>
      </c>
      <c r="AS148" s="95" t="s">
        <v>121</v>
      </c>
      <c r="AT148" s="95" t="s">
        <v>121</v>
      </c>
      <c r="AU148" s="82" t="s">
        <v>198</v>
      </c>
      <c r="AV148" s="74">
        <v>46031</v>
      </c>
      <c r="AW148" s="75">
        <v>0</v>
      </c>
      <c r="AX148" s="75">
        <v>0</v>
      </c>
      <c r="AY148" s="75">
        <v>905</v>
      </c>
      <c r="AZ148" s="83">
        <v>0</v>
      </c>
      <c r="BA148" s="75">
        <v>0</v>
      </c>
      <c r="BB148" s="75" t="s">
        <v>132</v>
      </c>
      <c r="BC148" s="75"/>
      <c r="BD148" s="75" t="s">
        <v>853</v>
      </c>
      <c r="BE148" s="74">
        <v>46038</v>
      </c>
      <c r="BF148" s="75"/>
      <c r="BG148" s="75"/>
      <c r="BH148" s="75"/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  <c r="BS148" s="75"/>
      <c r="BT148" s="75">
        <v>0</v>
      </c>
      <c r="BU148" s="84" t="s">
        <v>848</v>
      </c>
      <c r="BV148" s="74">
        <v>46043</v>
      </c>
      <c r="BW148" s="85"/>
      <c r="BX148" s="85"/>
      <c r="BY148" s="86" t="s">
        <v>147</v>
      </c>
      <c r="BZ148" s="87">
        <f t="shared" si="40"/>
        <v>2</v>
      </c>
      <c r="CB148" s="88">
        <f t="shared" si="37"/>
        <v>4</v>
      </c>
      <c r="CC148" s="89"/>
      <c r="CE148" s="87">
        <f t="shared" si="35"/>
        <v>1</v>
      </c>
      <c r="CF148" s="90"/>
      <c r="CG148" s="90"/>
      <c r="CH148" s="90"/>
      <c r="CJ148" s="87">
        <f t="shared" si="38"/>
        <v>1</v>
      </c>
      <c r="CK148" s="87">
        <f t="shared" si="39"/>
        <v>2</v>
      </c>
      <c r="CL148" s="22" t="s">
        <v>121</v>
      </c>
      <c r="CM148" s="22" t="s">
        <v>849</v>
      </c>
    </row>
    <row r="149" spans="1:91" ht="14.45" customHeight="1" x14ac:dyDescent="0.25">
      <c r="A149" s="69">
        <f t="shared" si="36"/>
        <v>147</v>
      </c>
      <c r="B149" s="106" t="s">
        <v>102</v>
      </c>
      <c r="C149" s="107" t="s">
        <v>843</v>
      </c>
      <c r="D149" s="106">
        <v>145298186</v>
      </c>
      <c r="E149" s="73">
        <v>5320007342</v>
      </c>
      <c r="F149" s="74">
        <v>46027</v>
      </c>
      <c r="G149" s="75" t="s">
        <v>516</v>
      </c>
      <c r="H149" s="75" t="s">
        <v>517</v>
      </c>
      <c r="I149" s="75" t="s">
        <v>105</v>
      </c>
      <c r="J149" s="75" t="s">
        <v>518</v>
      </c>
      <c r="K149" s="75" t="s">
        <v>242</v>
      </c>
      <c r="L149" s="74">
        <v>46052</v>
      </c>
      <c r="M149" s="73">
        <v>0</v>
      </c>
      <c r="N149" s="75" t="s">
        <v>850</v>
      </c>
      <c r="O149" s="75" t="s">
        <v>851</v>
      </c>
      <c r="P149" s="75">
        <v>2830047420</v>
      </c>
      <c r="Q149" s="74">
        <v>46031</v>
      </c>
      <c r="R149" s="75">
        <v>1209375222</v>
      </c>
      <c r="S149" s="75">
        <v>224048498</v>
      </c>
      <c r="T149" s="74">
        <v>46031</v>
      </c>
      <c r="U149" s="76">
        <v>2695.8519999999999</v>
      </c>
      <c r="V149" s="76">
        <v>2624.4009999999998</v>
      </c>
      <c r="W149" s="75">
        <v>3</v>
      </c>
      <c r="X149" s="75">
        <v>0</v>
      </c>
      <c r="Y149" s="98">
        <v>7265551812</v>
      </c>
      <c r="Z149" s="82" t="s">
        <v>354</v>
      </c>
      <c r="AA149" s="75" t="s">
        <v>719</v>
      </c>
      <c r="AB149" s="75" t="s">
        <v>720</v>
      </c>
      <c r="AC149" s="98" t="s">
        <v>843</v>
      </c>
      <c r="AD149" s="75" t="s">
        <v>113</v>
      </c>
      <c r="AE149" s="74">
        <v>46037</v>
      </c>
      <c r="AF149" s="122">
        <v>46327.666666666664</v>
      </c>
      <c r="AG149" s="122">
        <v>46296.375</v>
      </c>
      <c r="AH149" s="122">
        <v>46235.375</v>
      </c>
      <c r="AI149" s="74">
        <v>46034</v>
      </c>
      <c r="AJ149" s="74">
        <v>46035</v>
      </c>
      <c r="AK149" s="74">
        <v>46035</v>
      </c>
      <c r="AL149" s="121">
        <v>46039</v>
      </c>
      <c r="AM149" s="128">
        <v>46041</v>
      </c>
      <c r="AN149" s="74">
        <v>46040</v>
      </c>
      <c r="AO149" s="95" t="s">
        <v>121</v>
      </c>
      <c r="AP149" s="95" t="s">
        <v>121</v>
      </c>
      <c r="AQ149" s="95" t="s">
        <v>121</v>
      </c>
      <c r="AR149" s="95" t="s">
        <v>121</v>
      </c>
      <c r="AS149" s="95" t="s">
        <v>121</v>
      </c>
      <c r="AT149" s="95" t="s">
        <v>121</v>
      </c>
      <c r="AU149" s="82" t="s">
        <v>198</v>
      </c>
      <c r="AV149" s="74">
        <v>46031</v>
      </c>
      <c r="AW149" s="75">
        <v>0</v>
      </c>
      <c r="AX149" s="75">
        <v>0</v>
      </c>
      <c r="AY149" s="75">
        <v>905</v>
      </c>
      <c r="AZ149" s="83">
        <v>0</v>
      </c>
      <c r="BA149" s="75">
        <v>0</v>
      </c>
      <c r="BB149" s="75" t="s">
        <v>132</v>
      </c>
      <c r="BC149" s="75"/>
      <c r="BD149" s="75" t="s">
        <v>853</v>
      </c>
      <c r="BE149" s="74">
        <v>46038</v>
      </c>
      <c r="BF149" s="75"/>
      <c r="BG149" s="75"/>
      <c r="BH149" s="75"/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  <c r="BS149" s="75"/>
      <c r="BT149" s="75">
        <v>0</v>
      </c>
      <c r="BU149" s="84" t="s">
        <v>848</v>
      </c>
      <c r="BV149" s="74">
        <v>46043</v>
      </c>
      <c r="BW149" s="85"/>
      <c r="BX149" s="85"/>
      <c r="BY149" s="86" t="s">
        <v>147</v>
      </c>
      <c r="BZ149" s="87">
        <f t="shared" si="40"/>
        <v>2</v>
      </c>
      <c r="CB149" s="88">
        <f t="shared" si="37"/>
        <v>4</v>
      </c>
      <c r="CC149" s="89"/>
      <c r="CE149" s="87">
        <f t="shared" si="35"/>
        <v>1</v>
      </c>
      <c r="CF149" s="90"/>
      <c r="CG149" s="90"/>
      <c r="CH149" s="90"/>
      <c r="CJ149" s="87">
        <f t="shared" si="38"/>
        <v>1</v>
      </c>
      <c r="CK149" s="87">
        <f t="shared" si="39"/>
        <v>2</v>
      </c>
      <c r="CL149" s="22" t="s">
        <v>121</v>
      </c>
      <c r="CM149" s="22" t="s">
        <v>849</v>
      </c>
    </row>
    <row r="150" spans="1:91" ht="14.45" customHeight="1" x14ac:dyDescent="0.25">
      <c r="A150" s="69">
        <f t="shared" si="36"/>
        <v>148</v>
      </c>
      <c r="B150" s="106" t="s">
        <v>102</v>
      </c>
      <c r="C150" s="97" t="s">
        <v>725</v>
      </c>
      <c r="D150" s="106">
        <v>145226115</v>
      </c>
      <c r="E150" s="73">
        <v>5320007343</v>
      </c>
      <c r="F150" s="74">
        <v>46027</v>
      </c>
      <c r="G150" s="75" t="s">
        <v>516</v>
      </c>
      <c r="H150" s="75" t="s">
        <v>517</v>
      </c>
      <c r="I150" s="75" t="s">
        <v>105</v>
      </c>
      <c r="J150" s="75" t="s">
        <v>518</v>
      </c>
      <c r="K150" s="75" t="s">
        <v>242</v>
      </c>
      <c r="L150" s="74">
        <v>46056</v>
      </c>
      <c r="M150" s="73">
        <v>40</v>
      </c>
      <c r="N150" s="75" t="s">
        <v>854</v>
      </c>
      <c r="O150" s="75" t="s">
        <v>855</v>
      </c>
      <c r="P150" s="75">
        <v>2830047407</v>
      </c>
      <c r="Q150" s="74">
        <v>46031</v>
      </c>
      <c r="R150" s="75">
        <v>1209375190</v>
      </c>
      <c r="S150" s="75">
        <v>224048528</v>
      </c>
      <c r="T150" s="74">
        <v>46031</v>
      </c>
      <c r="U150" s="76">
        <v>14929.746999999999</v>
      </c>
      <c r="V150" s="76">
        <v>14472.303</v>
      </c>
      <c r="W150" s="75">
        <v>17</v>
      </c>
      <c r="X150" s="75">
        <v>0</v>
      </c>
      <c r="Y150" s="98">
        <v>7265551813</v>
      </c>
      <c r="Z150" s="82" t="s">
        <v>354</v>
      </c>
      <c r="AA150" s="75" t="s">
        <v>719</v>
      </c>
      <c r="AB150" s="75" t="s">
        <v>720</v>
      </c>
      <c r="AC150" s="98" t="s">
        <v>725</v>
      </c>
      <c r="AD150" s="75" t="s">
        <v>113</v>
      </c>
      <c r="AE150" s="74">
        <v>46037</v>
      </c>
      <c r="AF150" s="122">
        <v>46327.666666666664</v>
      </c>
      <c r="AG150" s="122">
        <v>46296.375</v>
      </c>
      <c r="AH150" s="122">
        <v>46235.375</v>
      </c>
      <c r="AI150" s="74">
        <v>46034</v>
      </c>
      <c r="AJ150" s="74">
        <v>46035</v>
      </c>
      <c r="AK150" s="74">
        <v>46035</v>
      </c>
      <c r="AL150" s="121">
        <v>46039</v>
      </c>
      <c r="AM150" s="128">
        <v>46041</v>
      </c>
      <c r="AN150" s="74">
        <v>46040</v>
      </c>
      <c r="AO150" s="95" t="s">
        <v>121</v>
      </c>
      <c r="AP150" s="95" t="s">
        <v>121</v>
      </c>
      <c r="AQ150" s="95" t="s">
        <v>121</v>
      </c>
      <c r="AR150" s="95" t="s">
        <v>121</v>
      </c>
      <c r="AS150" s="95" t="s">
        <v>121</v>
      </c>
      <c r="AT150" s="95" t="s">
        <v>121</v>
      </c>
      <c r="AU150" s="82" t="s">
        <v>114</v>
      </c>
      <c r="AV150" s="74">
        <v>46031</v>
      </c>
      <c r="AW150" s="75" t="s">
        <v>856</v>
      </c>
      <c r="AX150" s="75">
        <v>31341128</v>
      </c>
      <c r="AY150" s="75">
        <v>905</v>
      </c>
      <c r="AZ150" s="83">
        <v>308136630820</v>
      </c>
      <c r="BA150" s="75" t="s">
        <v>154</v>
      </c>
      <c r="BB150" s="74">
        <v>46031</v>
      </c>
      <c r="BC150" s="75"/>
      <c r="BD150" s="75" t="s">
        <v>857</v>
      </c>
      <c r="BE150" s="74">
        <v>46037</v>
      </c>
      <c r="BF150" s="75"/>
      <c r="BG150" s="75"/>
      <c r="BH150" s="75"/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  <c r="BS150" s="75"/>
      <c r="BT150" s="75">
        <v>0</v>
      </c>
      <c r="BU150" s="84" t="s">
        <v>731</v>
      </c>
      <c r="BV150" s="74">
        <v>46036</v>
      </c>
      <c r="BW150" s="85"/>
      <c r="BX150" s="85"/>
      <c r="BY150" s="86" t="s">
        <v>147</v>
      </c>
      <c r="BZ150" s="87">
        <f t="shared" si="40"/>
        <v>2</v>
      </c>
      <c r="CB150" s="88">
        <f t="shared" si="37"/>
        <v>3</v>
      </c>
      <c r="CC150" s="89"/>
      <c r="CE150" s="87">
        <f t="shared" si="35"/>
        <v>1</v>
      </c>
      <c r="CF150" s="90">
        <v>8572525</v>
      </c>
      <c r="CG150" s="90"/>
      <c r="CH150" s="90">
        <v>8572525</v>
      </c>
      <c r="CI150" s="91">
        <v>26377</v>
      </c>
      <c r="CJ150" s="87">
        <f t="shared" si="38"/>
        <v>1</v>
      </c>
      <c r="CK150" s="87">
        <f t="shared" si="39"/>
        <v>2</v>
      </c>
      <c r="CL150" s="22" t="s">
        <v>121</v>
      </c>
      <c r="CM150" s="22" t="s">
        <v>732</v>
      </c>
    </row>
    <row r="151" spans="1:91" ht="14.45" customHeight="1" x14ac:dyDescent="0.25">
      <c r="A151" s="69">
        <f t="shared" si="36"/>
        <v>149</v>
      </c>
      <c r="B151" s="106" t="s">
        <v>102</v>
      </c>
      <c r="C151" s="97" t="s">
        <v>725</v>
      </c>
      <c r="D151" s="106">
        <v>145298171</v>
      </c>
      <c r="E151" s="73">
        <v>5320007343</v>
      </c>
      <c r="F151" s="74">
        <v>46027</v>
      </c>
      <c r="G151" s="75" t="s">
        <v>516</v>
      </c>
      <c r="H151" s="75" t="s">
        <v>517</v>
      </c>
      <c r="I151" s="75" t="s">
        <v>105</v>
      </c>
      <c r="J151" s="75" t="s">
        <v>518</v>
      </c>
      <c r="K151" s="75" t="s">
        <v>242</v>
      </c>
      <c r="L151" s="74">
        <v>46052</v>
      </c>
      <c r="M151" s="73">
        <v>0</v>
      </c>
      <c r="N151" s="75" t="s">
        <v>854</v>
      </c>
      <c r="O151" s="75" t="s">
        <v>855</v>
      </c>
      <c r="P151" s="75">
        <v>2830047409</v>
      </c>
      <c r="Q151" s="74">
        <v>46031</v>
      </c>
      <c r="R151" s="75">
        <v>1209375192</v>
      </c>
      <c r="S151" s="75">
        <v>224048530</v>
      </c>
      <c r="T151" s="74">
        <v>46031</v>
      </c>
      <c r="U151" s="76">
        <v>917.74300000000005</v>
      </c>
      <c r="V151" s="76">
        <v>893.42</v>
      </c>
      <c r="W151" s="75">
        <v>1</v>
      </c>
      <c r="X151" s="75">
        <v>0</v>
      </c>
      <c r="Y151" s="98">
        <v>7265551813</v>
      </c>
      <c r="Z151" s="82" t="s">
        <v>354</v>
      </c>
      <c r="AA151" s="75" t="s">
        <v>719</v>
      </c>
      <c r="AB151" s="75" t="s">
        <v>720</v>
      </c>
      <c r="AC151" s="98" t="s">
        <v>725</v>
      </c>
      <c r="AD151" s="75" t="s">
        <v>113</v>
      </c>
      <c r="AE151" s="74">
        <v>46037</v>
      </c>
      <c r="AF151" s="122">
        <v>46327.666666666664</v>
      </c>
      <c r="AG151" s="122">
        <v>46296.375</v>
      </c>
      <c r="AH151" s="122">
        <v>46235.375</v>
      </c>
      <c r="AI151" s="74">
        <v>46034</v>
      </c>
      <c r="AJ151" s="74">
        <v>46035</v>
      </c>
      <c r="AK151" s="74">
        <v>46035</v>
      </c>
      <c r="AL151" s="121">
        <v>46039</v>
      </c>
      <c r="AM151" s="128">
        <v>46041</v>
      </c>
      <c r="AN151" s="74">
        <v>46040</v>
      </c>
      <c r="AO151" s="95" t="s">
        <v>121</v>
      </c>
      <c r="AP151" s="95" t="s">
        <v>121</v>
      </c>
      <c r="AQ151" s="95" t="s">
        <v>121</v>
      </c>
      <c r="AR151" s="95" t="s">
        <v>121</v>
      </c>
      <c r="AS151" s="95" t="s">
        <v>121</v>
      </c>
      <c r="AT151" s="95" t="s">
        <v>121</v>
      </c>
      <c r="AU151" s="82" t="s">
        <v>114</v>
      </c>
      <c r="AV151" s="74">
        <v>46031</v>
      </c>
      <c r="AW151" s="75">
        <v>0</v>
      </c>
      <c r="AX151" s="75">
        <v>0</v>
      </c>
      <c r="AY151" s="75">
        <v>905</v>
      </c>
      <c r="AZ151" s="83">
        <v>0</v>
      </c>
      <c r="BA151" s="75">
        <v>0</v>
      </c>
      <c r="BB151" s="75" t="s">
        <v>132</v>
      </c>
      <c r="BC151" s="75"/>
      <c r="BD151" s="75" t="s">
        <v>857</v>
      </c>
      <c r="BE151" s="74">
        <v>46037</v>
      </c>
      <c r="BF151" s="75"/>
      <c r="BG151" s="75"/>
      <c r="BH151" s="75"/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  <c r="BS151" s="75"/>
      <c r="BT151" s="75">
        <v>0</v>
      </c>
      <c r="BU151" s="84" t="s">
        <v>731</v>
      </c>
      <c r="BV151" s="74">
        <v>46036</v>
      </c>
      <c r="BW151" s="85"/>
      <c r="BX151" s="85"/>
      <c r="BY151" s="86" t="s">
        <v>147</v>
      </c>
      <c r="BZ151" s="87">
        <f t="shared" si="40"/>
        <v>2</v>
      </c>
      <c r="CB151" s="88">
        <f t="shared" si="37"/>
        <v>3</v>
      </c>
      <c r="CC151" s="89"/>
      <c r="CE151" s="87">
        <f t="shared" si="35"/>
        <v>1</v>
      </c>
      <c r="CF151" s="90"/>
      <c r="CG151" s="90"/>
      <c r="CH151" s="90"/>
      <c r="CJ151" s="87">
        <f t="shared" si="38"/>
        <v>1</v>
      </c>
      <c r="CK151" s="87">
        <f t="shared" si="39"/>
        <v>2</v>
      </c>
      <c r="CL151" s="22" t="s">
        <v>121</v>
      </c>
      <c r="CM151" s="22" t="s">
        <v>732</v>
      </c>
    </row>
    <row r="152" spans="1:91" ht="14.45" customHeight="1" x14ac:dyDescent="0.25">
      <c r="A152" s="69">
        <f t="shared" si="36"/>
        <v>150</v>
      </c>
      <c r="B152" s="106" t="s">
        <v>102</v>
      </c>
      <c r="C152" s="97" t="s">
        <v>725</v>
      </c>
      <c r="D152" s="106">
        <v>145298113</v>
      </c>
      <c r="E152" s="73">
        <v>5320007343</v>
      </c>
      <c r="F152" s="74">
        <v>46027</v>
      </c>
      <c r="G152" s="75" t="s">
        <v>858</v>
      </c>
      <c r="H152" s="75" t="s">
        <v>517</v>
      </c>
      <c r="I152" s="75" t="s">
        <v>105</v>
      </c>
      <c r="J152" s="75" t="s">
        <v>518</v>
      </c>
      <c r="K152" s="75" t="s">
        <v>242</v>
      </c>
      <c r="L152" s="74">
        <v>46048</v>
      </c>
      <c r="M152" s="73">
        <v>0</v>
      </c>
      <c r="N152" s="75" t="s">
        <v>854</v>
      </c>
      <c r="O152" s="75" t="s">
        <v>855</v>
      </c>
      <c r="P152" s="75">
        <v>2830047408</v>
      </c>
      <c r="Q152" s="74">
        <v>46031</v>
      </c>
      <c r="R152" s="75">
        <v>1209375191</v>
      </c>
      <c r="S152" s="75">
        <v>224048532</v>
      </c>
      <c r="T152" s="74">
        <v>46031</v>
      </c>
      <c r="U152" s="76">
        <v>808.49599999999998</v>
      </c>
      <c r="V152" s="76">
        <v>783.30100000000004</v>
      </c>
      <c r="W152" s="75">
        <v>1</v>
      </c>
      <c r="X152" s="75">
        <v>0</v>
      </c>
      <c r="Y152" s="98">
        <v>7265551813</v>
      </c>
      <c r="Z152" s="82" t="s">
        <v>354</v>
      </c>
      <c r="AA152" s="75" t="s">
        <v>719</v>
      </c>
      <c r="AB152" s="75" t="s">
        <v>720</v>
      </c>
      <c r="AC152" s="98" t="s">
        <v>725</v>
      </c>
      <c r="AD152" s="75" t="s">
        <v>113</v>
      </c>
      <c r="AE152" s="74">
        <v>46037</v>
      </c>
      <c r="AF152" s="122">
        <v>46327.666666666664</v>
      </c>
      <c r="AG152" s="122">
        <v>46296.375</v>
      </c>
      <c r="AH152" s="122">
        <v>46235.375</v>
      </c>
      <c r="AI152" s="74">
        <v>46034</v>
      </c>
      <c r="AJ152" s="74">
        <v>46035</v>
      </c>
      <c r="AK152" s="74">
        <v>46035</v>
      </c>
      <c r="AL152" s="121">
        <v>46039</v>
      </c>
      <c r="AM152" s="128">
        <v>46041</v>
      </c>
      <c r="AN152" s="74">
        <v>46040</v>
      </c>
      <c r="AO152" s="95" t="s">
        <v>121</v>
      </c>
      <c r="AP152" s="95" t="s">
        <v>121</v>
      </c>
      <c r="AQ152" s="95" t="s">
        <v>121</v>
      </c>
      <c r="AR152" s="95" t="s">
        <v>121</v>
      </c>
      <c r="AS152" s="95" t="s">
        <v>121</v>
      </c>
      <c r="AT152" s="95" t="s">
        <v>121</v>
      </c>
      <c r="AU152" s="82" t="s">
        <v>114</v>
      </c>
      <c r="AV152" s="74">
        <v>46031</v>
      </c>
      <c r="AW152" s="75">
        <v>0</v>
      </c>
      <c r="AX152" s="75">
        <v>0</v>
      </c>
      <c r="AY152" s="75">
        <v>905</v>
      </c>
      <c r="AZ152" s="83">
        <v>0</v>
      </c>
      <c r="BA152" s="75">
        <v>0</v>
      </c>
      <c r="BB152" s="75" t="s">
        <v>132</v>
      </c>
      <c r="BC152" s="75"/>
      <c r="BD152" s="75" t="s">
        <v>857</v>
      </c>
      <c r="BE152" s="74">
        <v>46037</v>
      </c>
      <c r="BF152" s="75"/>
      <c r="BG152" s="75"/>
      <c r="BH152" s="75"/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  <c r="BS152" s="75"/>
      <c r="BT152" s="75">
        <v>0</v>
      </c>
      <c r="BU152" s="84" t="s">
        <v>731</v>
      </c>
      <c r="BV152" s="74">
        <v>46036</v>
      </c>
      <c r="BW152" s="85"/>
      <c r="BX152" s="85"/>
      <c r="BY152" s="86" t="s">
        <v>147</v>
      </c>
      <c r="BZ152" s="87">
        <f t="shared" si="40"/>
        <v>2</v>
      </c>
      <c r="CB152" s="88">
        <f t="shared" si="37"/>
        <v>3</v>
      </c>
      <c r="CC152" s="89"/>
      <c r="CE152" s="87">
        <f t="shared" si="35"/>
        <v>1</v>
      </c>
      <c r="CF152" s="90"/>
      <c r="CG152" s="90"/>
      <c r="CH152" s="90"/>
      <c r="CJ152" s="87">
        <f t="shared" si="38"/>
        <v>1</v>
      </c>
      <c r="CK152" s="87">
        <f t="shared" si="39"/>
        <v>2</v>
      </c>
      <c r="CL152" s="22" t="s">
        <v>121</v>
      </c>
      <c r="CM152" s="22" t="s">
        <v>732</v>
      </c>
    </row>
    <row r="153" spans="1:91" ht="14.45" customHeight="1" x14ac:dyDescent="0.25">
      <c r="A153" s="69">
        <f t="shared" si="36"/>
        <v>151</v>
      </c>
      <c r="B153" s="106" t="s">
        <v>102</v>
      </c>
      <c r="C153" s="97" t="s">
        <v>725</v>
      </c>
      <c r="D153" s="106">
        <v>145298195</v>
      </c>
      <c r="E153" s="73">
        <v>5320007343</v>
      </c>
      <c r="F153" s="74">
        <v>46027</v>
      </c>
      <c r="G153" s="75" t="s">
        <v>532</v>
      </c>
      <c r="H153" s="75" t="s">
        <v>517</v>
      </c>
      <c r="I153" s="75" t="s">
        <v>105</v>
      </c>
      <c r="J153" s="75" t="s">
        <v>518</v>
      </c>
      <c r="K153" s="75" t="s">
        <v>242</v>
      </c>
      <c r="L153" s="74">
        <v>46052</v>
      </c>
      <c r="M153" s="73">
        <v>0</v>
      </c>
      <c r="N153" s="75" t="s">
        <v>854</v>
      </c>
      <c r="O153" s="75" t="s">
        <v>855</v>
      </c>
      <c r="P153" s="75">
        <v>2830047411</v>
      </c>
      <c r="Q153" s="74">
        <v>46031</v>
      </c>
      <c r="R153" s="75">
        <v>1209375195</v>
      </c>
      <c r="S153" s="75">
        <v>224048535</v>
      </c>
      <c r="T153" s="74">
        <v>46031</v>
      </c>
      <c r="U153" s="76">
        <v>687.26099999999997</v>
      </c>
      <c r="V153" s="76">
        <v>665.96</v>
      </c>
      <c r="W153" s="75">
        <v>1</v>
      </c>
      <c r="X153" s="75">
        <v>0</v>
      </c>
      <c r="Y153" s="98">
        <v>7265551813</v>
      </c>
      <c r="Z153" s="82" t="s">
        <v>354</v>
      </c>
      <c r="AA153" s="75" t="s">
        <v>719</v>
      </c>
      <c r="AB153" s="75" t="s">
        <v>720</v>
      </c>
      <c r="AC153" s="98" t="s">
        <v>725</v>
      </c>
      <c r="AD153" s="75" t="s">
        <v>113</v>
      </c>
      <c r="AE153" s="74">
        <v>46037</v>
      </c>
      <c r="AF153" s="122">
        <v>46327.666666666664</v>
      </c>
      <c r="AG153" s="122">
        <v>46296.375</v>
      </c>
      <c r="AH153" s="122">
        <v>46235.375</v>
      </c>
      <c r="AI153" s="74">
        <v>46034</v>
      </c>
      <c r="AJ153" s="74">
        <v>46035</v>
      </c>
      <c r="AK153" s="74">
        <v>46035</v>
      </c>
      <c r="AL153" s="121">
        <v>46039</v>
      </c>
      <c r="AM153" s="128">
        <v>46041</v>
      </c>
      <c r="AN153" s="74">
        <v>46040</v>
      </c>
      <c r="AO153" s="95" t="s">
        <v>121</v>
      </c>
      <c r="AP153" s="95" t="s">
        <v>121</v>
      </c>
      <c r="AQ153" s="95" t="s">
        <v>121</v>
      </c>
      <c r="AR153" s="95" t="s">
        <v>121</v>
      </c>
      <c r="AS153" s="95" t="s">
        <v>121</v>
      </c>
      <c r="AT153" s="95" t="s">
        <v>121</v>
      </c>
      <c r="AU153" s="82" t="s">
        <v>114</v>
      </c>
      <c r="AV153" s="74">
        <v>46031</v>
      </c>
      <c r="AW153" s="75">
        <v>0</v>
      </c>
      <c r="AX153" s="75">
        <v>0</v>
      </c>
      <c r="AY153" s="75">
        <v>905</v>
      </c>
      <c r="AZ153" s="83">
        <v>0</v>
      </c>
      <c r="BA153" s="75">
        <v>0</v>
      </c>
      <c r="BB153" s="75" t="s">
        <v>132</v>
      </c>
      <c r="BC153" s="75"/>
      <c r="BD153" s="75" t="s">
        <v>857</v>
      </c>
      <c r="BE153" s="74">
        <v>46037</v>
      </c>
      <c r="BF153" s="75"/>
      <c r="BG153" s="75"/>
      <c r="BH153" s="75"/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  <c r="BS153" s="75"/>
      <c r="BT153" s="75">
        <v>0</v>
      </c>
      <c r="BU153" s="84" t="s">
        <v>731</v>
      </c>
      <c r="BV153" s="74">
        <v>46036</v>
      </c>
      <c r="BW153" s="85"/>
      <c r="BX153" s="85"/>
      <c r="BY153" s="86" t="s">
        <v>147</v>
      </c>
      <c r="BZ153" s="87">
        <f t="shared" si="40"/>
        <v>2</v>
      </c>
      <c r="CB153" s="88">
        <f t="shared" si="37"/>
        <v>3</v>
      </c>
      <c r="CC153" s="89"/>
      <c r="CE153" s="87">
        <f t="shared" si="35"/>
        <v>1</v>
      </c>
      <c r="CF153" s="90"/>
      <c r="CG153" s="90"/>
      <c r="CH153" s="90"/>
      <c r="CJ153" s="87">
        <f t="shared" si="38"/>
        <v>1</v>
      </c>
      <c r="CK153" s="87">
        <f t="shared" si="39"/>
        <v>2</v>
      </c>
      <c r="CL153" s="22" t="s">
        <v>121</v>
      </c>
      <c r="CM153" s="22" t="s">
        <v>732</v>
      </c>
    </row>
    <row r="154" spans="1:91" ht="14.45" customHeight="1" x14ac:dyDescent="0.25">
      <c r="A154" s="69">
        <f t="shared" si="36"/>
        <v>152</v>
      </c>
      <c r="B154" s="70" t="s">
        <v>102</v>
      </c>
      <c r="C154" s="97" t="s">
        <v>859</v>
      </c>
      <c r="D154" s="106">
        <v>145224365</v>
      </c>
      <c r="E154" s="73"/>
      <c r="F154" s="74">
        <v>46027</v>
      </c>
      <c r="G154" s="75" t="s">
        <v>612</v>
      </c>
      <c r="H154" s="75" t="s">
        <v>517</v>
      </c>
      <c r="I154" s="75" t="s">
        <v>105</v>
      </c>
      <c r="J154" s="75" t="s">
        <v>518</v>
      </c>
      <c r="K154" s="75" t="s">
        <v>242</v>
      </c>
      <c r="L154" s="74">
        <v>46055</v>
      </c>
      <c r="M154" s="73">
        <v>40</v>
      </c>
      <c r="N154" s="75" t="s">
        <v>860</v>
      </c>
      <c r="O154" s="75" t="s">
        <v>861</v>
      </c>
      <c r="P154" s="75">
        <v>2830047466</v>
      </c>
      <c r="Q154" s="74">
        <v>46032</v>
      </c>
      <c r="R154" s="75">
        <v>1209375534</v>
      </c>
      <c r="S154" s="75">
        <v>224054187</v>
      </c>
      <c r="T154" s="74">
        <v>46032</v>
      </c>
      <c r="U154" s="76">
        <v>15150.578</v>
      </c>
      <c r="V154" s="76">
        <v>14749.031000000001</v>
      </c>
      <c r="W154" s="75">
        <v>17</v>
      </c>
      <c r="X154" s="75">
        <v>0</v>
      </c>
      <c r="Y154" s="98" t="s">
        <v>862</v>
      </c>
      <c r="Z154" s="82" t="s">
        <v>258</v>
      </c>
      <c r="AA154" s="75" t="s">
        <v>259</v>
      </c>
      <c r="AB154" s="75" t="s">
        <v>260</v>
      </c>
      <c r="AC154" s="98" t="s">
        <v>859</v>
      </c>
      <c r="AD154" s="75" t="s">
        <v>113</v>
      </c>
      <c r="AE154" s="74">
        <v>46040</v>
      </c>
      <c r="AF154" s="80">
        <v>46039.416666666664</v>
      </c>
      <c r="AG154" s="80">
        <v>46038.625</v>
      </c>
      <c r="AH154" s="80">
        <v>46038.625</v>
      </c>
      <c r="AI154" s="124">
        <v>46035</v>
      </c>
      <c r="AJ154" s="110">
        <v>46039</v>
      </c>
      <c r="AK154" s="110">
        <v>46039</v>
      </c>
      <c r="AL154" s="124">
        <v>46041</v>
      </c>
      <c r="AM154" s="110">
        <v>46046</v>
      </c>
      <c r="AN154" s="110">
        <v>46046</v>
      </c>
      <c r="AO154" s="81">
        <f t="shared" ref="AO154:AO205" si="41">IF(AH154&lt;AG154,IF(AH154=0,"",AH154-1),IF(AG154=0,"",AG154-1))</f>
        <v>46037.625</v>
      </c>
      <c r="AP154" s="81">
        <f t="shared" ref="AP154:AP205" si="42">IF(AH154&lt;AG154,IF(AH154=0,"",AH154),IF(AG154=0,"",AG154))</f>
        <v>46038.625</v>
      </c>
      <c r="AQ154" s="81">
        <f t="shared" ref="AQ154:AQ205" si="43">IF(AH154&lt;AG154,IF(AH154=0,"",AH154),IF(AG154=0,"",AG154))</f>
        <v>46038.625</v>
      </c>
      <c r="AR154" s="81">
        <f t="shared" ref="AR154:AR205" si="44">IF(AI154=0,"",IF(AI154&lt;AJ154,AJ154+1,AI154+1))</f>
        <v>46040</v>
      </c>
      <c r="AS154" s="81">
        <f t="shared" ref="AS154:AS205" si="45">IF(AI154=0,"",IF(AE154=0,IF(AJ154=0,AI154+2,AJ154+2),AE154+2))</f>
        <v>46042</v>
      </c>
      <c r="AT154" s="81">
        <f t="shared" ref="AT154:AT205" si="46">IF(AI154=0,"",IF(AI154&lt;AJ154,AJ154+1,AI154+1))</f>
        <v>46040</v>
      </c>
      <c r="AU154" s="82" t="s">
        <v>198</v>
      </c>
      <c r="AV154" s="74">
        <v>46032</v>
      </c>
      <c r="AW154" s="75" t="s">
        <v>863</v>
      </c>
      <c r="AX154" s="75" t="s">
        <v>864</v>
      </c>
      <c r="AY154" s="75">
        <v>905</v>
      </c>
      <c r="AZ154" s="83">
        <v>308139878710</v>
      </c>
      <c r="BA154" s="75" t="s">
        <v>154</v>
      </c>
      <c r="BB154" s="74">
        <v>46032</v>
      </c>
      <c r="BC154" s="75"/>
      <c r="BD154" s="75" t="s">
        <v>865</v>
      </c>
      <c r="BE154" s="74">
        <v>46042</v>
      </c>
      <c r="BF154" s="75"/>
      <c r="BG154" s="75"/>
      <c r="BH154" s="75"/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  <c r="BS154" s="75"/>
      <c r="BT154" s="75">
        <v>1</v>
      </c>
      <c r="BU154" s="84" t="s">
        <v>866</v>
      </c>
      <c r="BV154" s="74">
        <v>46041</v>
      </c>
      <c r="BW154" s="85"/>
      <c r="BX154" s="85"/>
      <c r="BY154" s="86" t="s">
        <v>120</v>
      </c>
      <c r="BZ154" s="87">
        <f t="shared" si="40"/>
        <v>2</v>
      </c>
      <c r="CB154" s="88">
        <f t="shared" si="37"/>
        <v>4</v>
      </c>
      <c r="CC154" s="89"/>
      <c r="CE154" s="87">
        <f t="shared" si="35"/>
        <v>1</v>
      </c>
      <c r="CF154" s="90">
        <v>13144737</v>
      </c>
      <c r="CG154" s="90"/>
      <c r="CH154" s="90">
        <v>13144737</v>
      </c>
      <c r="CI154" s="22">
        <v>26237</v>
      </c>
      <c r="CJ154" s="87">
        <f t="shared" si="38"/>
        <v>1</v>
      </c>
      <c r="CK154" s="87">
        <f t="shared" si="39"/>
        <v>2</v>
      </c>
      <c r="CL154" s="22" t="s">
        <v>121</v>
      </c>
      <c r="CM154" s="22" t="s">
        <v>867</v>
      </c>
    </row>
    <row r="155" spans="1:91" ht="14.45" customHeight="1" x14ac:dyDescent="0.25">
      <c r="A155" s="69">
        <f t="shared" si="36"/>
        <v>153</v>
      </c>
      <c r="B155" s="70" t="s">
        <v>102</v>
      </c>
      <c r="C155" s="97" t="s">
        <v>859</v>
      </c>
      <c r="D155" s="106">
        <v>145224371</v>
      </c>
      <c r="E155" s="73"/>
      <c r="F155" s="74">
        <v>46027</v>
      </c>
      <c r="G155" s="75" t="s">
        <v>612</v>
      </c>
      <c r="H155" s="75" t="s">
        <v>517</v>
      </c>
      <c r="I155" s="75" t="s">
        <v>105</v>
      </c>
      <c r="J155" s="75" t="s">
        <v>518</v>
      </c>
      <c r="K155" s="75" t="s">
        <v>242</v>
      </c>
      <c r="L155" s="74">
        <v>46055</v>
      </c>
      <c r="M155" s="73">
        <v>40</v>
      </c>
      <c r="N155" s="75" t="s">
        <v>868</v>
      </c>
      <c r="O155" s="75" t="s">
        <v>869</v>
      </c>
      <c r="P155" s="75">
        <v>2830047449</v>
      </c>
      <c r="Q155" s="74">
        <v>46032</v>
      </c>
      <c r="R155" s="75">
        <v>1209375465</v>
      </c>
      <c r="S155" s="75">
        <v>224054201</v>
      </c>
      <c r="T155" s="74">
        <v>46032</v>
      </c>
      <c r="U155" s="76">
        <v>16023.618</v>
      </c>
      <c r="V155" s="76">
        <v>15598.93</v>
      </c>
      <c r="W155" s="75">
        <v>18</v>
      </c>
      <c r="X155" s="75">
        <v>0</v>
      </c>
      <c r="Y155" s="98" t="s">
        <v>870</v>
      </c>
      <c r="Z155" s="82" t="s">
        <v>258</v>
      </c>
      <c r="AA155" s="75" t="s">
        <v>259</v>
      </c>
      <c r="AB155" s="75" t="s">
        <v>260</v>
      </c>
      <c r="AC155" s="98" t="s">
        <v>859</v>
      </c>
      <c r="AD155" s="75" t="s">
        <v>113</v>
      </c>
      <c r="AE155" s="74">
        <v>46040</v>
      </c>
      <c r="AF155" s="80">
        <v>46039.416666666664</v>
      </c>
      <c r="AG155" s="80">
        <v>46038.625</v>
      </c>
      <c r="AH155" s="80">
        <v>46038.625</v>
      </c>
      <c r="AI155" s="124">
        <v>46035</v>
      </c>
      <c r="AJ155" s="110">
        <v>46039</v>
      </c>
      <c r="AK155" s="110">
        <v>46039</v>
      </c>
      <c r="AL155" s="124">
        <v>46041</v>
      </c>
      <c r="AM155" s="110">
        <v>46046</v>
      </c>
      <c r="AN155" s="110">
        <v>46046</v>
      </c>
      <c r="AO155" s="81">
        <f t="shared" si="41"/>
        <v>46037.625</v>
      </c>
      <c r="AP155" s="81">
        <f t="shared" si="42"/>
        <v>46038.625</v>
      </c>
      <c r="AQ155" s="81">
        <f t="shared" si="43"/>
        <v>46038.625</v>
      </c>
      <c r="AR155" s="81">
        <f t="shared" si="44"/>
        <v>46040</v>
      </c>
      <c r="AS155" s="81">
        <f t="shared" si="45"/>
        <v>46042</v>
      </c>
      <c r="AT155" s="81">
        <f t="shared" si="46"/>
        <v>46040</v>
      </c>
      <c r="AU155" s="82" t="s">
        <v>198</v>
      </c>
      <c r="AV155" s="74">
        <v>46032</v>
      </c>
      <c r="AW155" s="75" t="s">
        <v>871</v>
      </c>
      <c r="AX155" s="75" t="s">
        <v>872</v>
      </c>
      <c r="AY155" s="75">
        <v>905</v>
      </c>
      <c r="AZ155" s="83">
        <v>308139030640</v>
      </c>
      <c r="BA155" s="75" t="s">
        <v>154</v>
      </c>
      <c r="BB155" s="74">
        <v>46032</v>
      </c>
      <c r="BC155" s="75"/>
      <c r="BD155" s="75" t="s">
        <v>873</v>
      </c>
      <c r="BE155" s="74">
        <v>46042</v>
      </c>
      <c r="BF155" s="75"/>
      <c r="BG155" s="75"/>
      <c r="BH155" s="75"/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  <c r="BS155" s="75"/>
      <c r="BT155" s="75">
        <v>0</v>
      </c>
      <c r="BU155" s="84" t="s">
        <v>866</v>
      </c>
      <c r="BV155" s="74">
        <v>46041</v>
      </c>
      <c r="BW155" s="85"/>
      <c r="BX155" s="85"/>
      <c r="BY155" s="86" t="s">
        <v>120</v>
      </c>
      <c r="BZ155" s="87">
        <f t="shared" si="40"/>
        <v>2</v>
      </c>
      <c r="CB155" s="88">
        <f t="shared" si="37"/>
        <v>4</v>
      </c>
      <c r="CC155" s="89"/>
      <c r="CE155" s="87">
        <f t="shared" si="35"/>
        <v>1</v>
      </c>
      <c r="CF155" s="90">
        <v>13144737</v>
      </c>
      <c r="CG155" s="90"/>
      <c r="CH155" s="90">
        <v>13144737</v>
      </c>
      <c r="CI155" s="22">
        <v>26237</v>
      </c>
      <c r="CJ155" s="87">
        <f t="shared" si="38"/>
        <v>1</v>
      </c>
      <c r="CK155" s="87">
        <f t="shared" si="39"/>
        <v>2</v>
      </c>
      <c r="CL155" s="22" t="s">
        <v>121</v>
      </c>
      <c r="CM155" s="22" t="s">
        <v>867</v>
      </c>
    </row>
    <row r="156" spans="1:91" ht="14.45" customHeight="1" x14ac:dyDescent="0.25">
      <c r="A156" s="69">
        <f t="shared" si="36"/>
        <v>154</v>
      </c>
      <c r="B156" s="70" t="s">
        <v>102</v>
      </c>
      <c r="C156" s="97" t="s">
        <v>859</v>
      </c>
      <c r="D156" s="106">
        <v>145224373</v>
      </c>
      <c r="E156" s="73"/>
      <c r="F156" s="74">
        <v>46027</v>
      </c>
      <c r="G156" s="75" t="s">
        <v>612</v>
      </c>
      <c r="H156" s="75" t="s">
        <v>517</v>
      </c>
      <c r="I156" s="75" t="s">
        <v>105</v>
      </c>
      <c r="J156" s="75" t="s">
        <v>518</v>
      </c>
      <c r="K156" s="75" t="s">
        <v>242</v>
      </c>
      <c r="L156" s="74">
        <v>46055</v>
      </c>
      <c r="M156" s="73">
        <v>40</v>
      </c>
      <c r="N156" s="75" t="s">
        <v>874</v>
      </c>
      <c r="O156" s="75" t="s">
        <v>875</v>
      </c>
      <c r="P156" s="75">
        <v>2830047458</v>
      </c>
      <c r="Q156" s="74">
        <v>46032</v>
      </c>
      <c r="R156" s="75">
        <v>1209375493</v>
      </c>
      <c r="S156" s="75">
        <v>224054205</v>
      </c>
      <c r="T156" s="74">
        <v>46032</v>
      </c>
      <c r="U156" s="76">
        <v>15764.397000000001</v>
      </c>
      <c r="V156" s="76">
        <v>15346.579</v>
      </c>
      <c r="W156" s="75">
        <v>18</v>
      </c>
      <c r="X156" s="75">
        <v>0</v>
      </c>
      <c r="Y156" s="98" t="s">
        <v>876</v>
      </c>
      <c r="Z156" s="82" t="s">
        <v>258</v>
      </c>
      <c r="AA156" s="75" t="s">
        <v>259</v>
      </c>
      <c r="AB156" s="75" t="s">
        <v>260</v>
      </c>
      <c r="AC156" s="98" t="s">
        <v>859</v>
      </c>
      <c r="AD156" s="75" t="s">
        <v>113</v>
      </c>
      <c r="AE156" s="74">
        <v>46040</v>
      </c>
      <c r="AF156" s="80">
        <v>46039.416666666664</v>
      </c>
      <c r="AG156" s="80">
        <v>46038.625</v>
      </c>
      <c r="AH156" s="80">
        <v>46038.625</v>
      </c>
      <c r="AI156" s="124">
        <v>46035</v>
      </c>
      <c r="AJ156" s="110">
        <v>46039</v>
      </c>
      <c r="AK156" s="110">
        <v>46039</v>
      </c>
      <c r="AL156" s="124">
        <v>46041</v>
      </c>
      <c r="AM156" s="110">
        <v>46046</v>
      </c>
      <c r="AN156" s="110">
        <v>46046</v>
      </c>
      <c r="AO156" s="81">
        <f t="shared" si="41"/>
        <v>46037.625</v>
      </c>
      <c r="AP156" s="81">
        <f t="shared" si="42"/>
        <v>46038.625</v>
      </c>
      <c r="AQ156" s="81">
        <f t="shared" si="43"/>
        <v>46038.625</v>
      </c>
      <c r="AR156" s="81">
        <f t="shared" si="44"/>
        <v>46040</v>
      </c>
      <c r="AS156" s="81">
        <f t="shared" si="45"/>
        <v>46042</v>
      </c>
      <c r="AT156" s="81">
        <f t="shared" si="46"/>
        <v>46040</v>
      </c>
      <c r="AU156" s="82" t="s">
        <v>198</v>
      </c>
      <c r="AV156" s="74">
        <v>46032</v>
      </c>
      <c r="AW156" s="75" t="s">
        <v>877</v>
      </c>
      <c r="AX156" s="75" t="s">
        <v>878</v>
      </c>
      <c r="AY156" s="75">
        <v>905</v>
      </c>
      <c r="AZ156" s="83">
        <v>308139220930</v>
      </c>
      <c r="BA156" s="75" t="s">
        <v>154</v>
      </c>
      <c r="BB156" s="74">
        <v>46032</v>
      </c>
      <c r="BC156" s="75"/>
      <c r="BD156" s="75" t="s">
        <v>879</v>
      </c>
      <c r="BE156" s="74">
        <v>46042</v>
      </c>
      <c r="BF156" s="75"/>
      <c r="BG156" s="75"/>
      <c r="BH156" s="75"/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  <c r="BS156" s="75"/>
      <c r="BT156" s="75">
        <v>0</v>
      </c>
      <c r="BU156" s="84" t="s">
        <v>866</v>
      </c>
      <c r="BV156" s="74">
        <v>46041</v>
      </c>
      <c r="BW156" s="85"/>
      <c r="BX156" s="85"/>
      <c r="BY156" s="86" t="s">
        <v>120</v>
      </c>
      <c r="BZ156" s="87">
        <f t="shared" si="40"/>
        <v>2</v>
      </c>
      <c r="CB156" s="88">
        <f t="shared" si="37"/>
        <v>4</v>
      </c>
      <c r="CC156" s="89"/>
      <c r="CE156" s="87">
        <f t="shared" si="35"/>
        <v>1</v>
      </c>
      <c r="CF156" s="90">
        <v>13144737</v>
      </c>
      <c r="CG156" s="90"/>
      <c r="CH156" s="90">
        <v>13144737</v>
      </c>
      <c r="CI156" s="22">
        <v>26237</v>
      </c>
      <c r="CJ156" s="87">
        <f t="shared" si="38"/>
        <v>1</v>
      </c>
      <c r="CK156" s="87">
        <f t="shared" si="39"/>
        <v>2</v>
      </c>
      <c r="CL156" s="22" t="s">
        <v>121</v>
      </c>
      <c r="CM156" s="22" t="s">
        <v>867</v>
      </c>
    </row>
    <row r="157" spans="1:91" ht="14.45" customHeight="1" x14ac:dyDescent="0.25">
      <c r="A157" s="69">
        <f t="shared" si="36"/>
        <v>155</v>
      </c>
      <c r="B157" s="70" t="s">
        <v>102</v>
      </c>
      <c r="C157" s="97" t="s">
        <v>859</v>
      </c>
      <c r="D157" s="106">
        <v>145226126</v>
      </c>
      <c r="E157" s="73"/>
      <c r="F157" s="74">
        <v>46027</v>
      </c>
      <c r="G157" s="75" t="s">
        <v>516</v>
      </c>
      <c r="H157" s="75" t="s">
        <v>517</v>
      </c>
      <c r="I157" s="75" t="s">
        <v>105</v>
      </c>
      <c r="J157" s="75" t="s">
        <v>518</v>
      </c>
      <c r="K157" s="75" t="s">
        <v>242</v>
      </c>
      <c r="L157" s="74">
        <v>46054</v>
      </c>
      <c r="M157" s="73">
        <v>40</v>
      </c>
      <c r="N157" s="75" t="s">
        <v>880</v>
      </c>
      <c r="O157" s="75" t="s">
        <v>881</v>
      </c>
      <c r="P157" s="75">
        <v>2830047456</v>
      </c>
      <c r="Q157" s="74">
        <v>46032</v>
      </c>
      <c r="R157" s="75">
        <v>1209375483</v>
      </c>
      <c r="S157" s="75">
        <v>224054121</v>
      </c>
      <c r="T157" s="74">
        <v>46032</v>
      </c>
      <c r="U157" s="76">
        <v>18464.865000000002</v>
      </c>
      <c r="V157" s="76">
        <v>17975.473000000002</v>
      </c>
      <c r="W157" s="75">
        <v>20</v>
      </c>
      <c r="X157" s="75">
        <v>0</v>
      </c>
      <c r="Y157" s="98" t="s">
        <v>882</v>
      </c>
      <c r="Z157" s="82" t="s">
        <v>258</v>
      </c>
      <c r="AA157" s="75" t="s">
        <v>259</v>
      </c>
      <c r="AB157" s="75" t="s">
        <v>260</v>
      </c>
      <c r="AC157" s="98" t="s">
        <v>859</v>
      </c>
      <c r="AD157" s="75" t="s">
        <v>113</v>
      </c>
      <c r="AE157" s="74">
        <v>46040</v>
      </c>
      <c r="AF157" s="80">
        <v>46039.416666666664</v>
      </c>
      <c r="AG157" s="80">
        <v>46038.625</v>
      </c>
      <c r="AH157" s="80">
        <v>46038.625</v>
      </c>
      <c r="AI157" s="124">
        <v>46035</v>
      </c>
      <c r="AJ157" s="110">
        <v>46039</v>
      </c>
      <c r="AK157" s="110">
        <v>46039</v>
      </c>
      <c r="AL157" s="124">
        <v>46041</v>
      </c>
      <c r="AM157" s="110">
        <v>46046</v>
      </c>
      <c r="AN157" s="110">
        <v>46046</v>
      </c>
      <c r="AO157" s="81">
        <f t="shared" si="41"/>
        <v>46037.625</v>
      </c>
      <c r="AP157" s="81">
        <f t="shared" si="42"/>
        <v>46038.625</v>
      </c>
      <c r="AQ157" s="81">
        <f t="shared" si="43"/>
        <v>46038.625</v>
      </c>
      <c r="AR157" s="81">
        <f t="shared" si="44"/>
        <v>46040</v>
      </c>
      <c r="AS157" s="81">
        <f t="shared" si="45"/>
        <v>46042</v>
      </c>
      <c r="AT157" s="81">
        <f t="shared" si="46"/>
        <v>46040</v>
      </c>
      <c r="AU157" s="82" t="s">
        <v>198</v>
      </c>
      <c r="AV157" s="74">
        <v>46032</v>
      </c>
      <c r="AW157" s="75" t="s">
        <v>883</v>
      </c>
      <c r="AX157" s="75" t="s">
        <v>884</v>
      </c>
      <c r="AY157" s="75">
        <v>905</v>
      </c>
      <c r="AZ157" s="83">
        <v>308139271700</v>
      </c>
      <c r="BA157" s="75" t="s">
        <v>154</v>
      </c>
      <c r="BB157" s="74">
        <v>46032</v>
      </c>
      <c r="BC157" s="75"/>
      <c r="BD157" s="75" t="s">
        <v>885</v>
      </c>
      <c r="BE157" s="74">
        <v>46042</v>
      </c>
      <c r="BF157" s="75"/>
      <c r="BG157" s="75"/>
      <c r="BH157" s="75"/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  <c r="BS157" s="75"/>
      <c r="BT157" s="75">
        <v>0</v>
      </c>
      <c r="BU157" s="84" t="s">
        <v>866</v>
      </c>
      <c r="BV157" s="74">
        <v>46041</v>
      </c>
      <c r="BW157" s="85"/>
      <c r="BX157" s="85"/>
      <c r="BY157" s="86" t="s">
        <v>120</v>
      </c>
      <c r="BZ157" s="87">
        <f t="shared" si="40"/>
        <v>2</v>
      </c>
      <c r="CB157" s="88">
        <f t="shared" si="37"/>
        <v>4</v>
      </c>
      <c r="CC157" s="89"/>
      <c r="CE157" s="87">
        <f t="shared" si="35"/>
        <v>1</v>
      </c>
      <c r="CF157" s="90">
        <v>13144737</v>
      </c>
      <c r="CG157" s="90"/>
      <c r="CH157" s="90">
        <v>13144737</v>
      </c>
      <c r="CI157" s="22">
        <v>26237</v>
      </c>
      <c r="CJ157" s="87">
        <f t="shared" si="38"/>
        <v>1</v>
      </c>
      <c r="CK157" s="87">
        <f t="shared" si="39"/>
        <v>2</v>
      </c>
      <c r="CL157" s="22" t="s">
        <v>121</v>
      </c>
      <c r="CM157" s="22" t="s">
        <v>867</v>
      </c>
    </row>
    <row r="158" spans="1:91" ht="14.45" customHeight="1" x14ac:dyDescent="0.25">
      <c r="A158" s="69">
        <f t="shared" si="36"/>
        <v>156</v>
      </c>
      <c r="B158" s="70" t="s">
        <v>102</v>
      </c>
      <c r="C158" s="107" t="s">
        <v>886</v>
      </c>
      <c r="D158" s="106">
        <v>145226130</v>
      </c>
      <c r="E158" s="73"/>
      <c r="F158" s="74">
        <v>46027</v>
      </c>
      <c r="G158" s="75" t="s">
        <v>516</v>
      </c>
      <c r="H158" s="75" t="s">
        <v>517</v>
      </c>
      <c r="I158" s="75" t="s">
        <v>105</v>
      </c>
      <c r="J158" s="75" t="s">
        <v>518</v>
      </c>
      <c r="K158" s="75" t="s">
        <v>242</v>
      </c>
      <c r="L158" s="74">
        <v>46054</v>
      </c>
      <c r="M158" s="73">
        <v>40</v>
      </c>
      <c r="N158" s="75" t="s">
        <v>887</v>
      </c>
      <c r="O158" s="75" t="s">
        <v>888</v>
      </c>
      <c r="P158" s="75">
        <v>2830047459</v>
      </c>
      <c r="Q158" s="74">
        <v>46032</v>
      </c>
      <c r="R158" s="75">
        <v>1209375506</v>
      </c>
      <c r="S158" s="75">
        <v>224054127</v>
      </c>
      <c r="T158" s="74">
        <v>46032</v>
      </c>
      <c r="U158" s="76">
        <v>18465.094000000001</v>
      </c>
      <c r="V158" s="76">
        <v>17975.696</v>
      </c>
      <c r="W158" s="75">
        <v>20</v>
      </c>
      <c r="X158" s="75">
        <v>0</v>
      </c>
      <c r="Y158" s="98" t="s">
        <v>889</v>
      </c>
      <c r="Z158" s="82" t="s">
        <v>258</v>
      </c>
      <c r="AA158" s="75" t="s">
        <v>259</v>
      </c>
      <c r="AB158" s="75" t="s">
        <v>260</v>
      </c>
      <c r="AC158" s="109" t="s">
        <v>886</v>
      </c>
      <c r="AD158" s="75" t="s">
        <v>113</v>
      </c>
      <c r="AE158" s="74">
        <v>46040</v>
      </c>
      <c r="AF158" s="80">
        <v>46039.416666666664</v>
      </c>
      <c r="AG158" s="80">
        <v>46038.625</v>
      </c>
      <c r="AH158" s="80">
        <v>46038.625</v>
      </c>
      <c r="AI158" s="124">
        <v>46035</v>
      </c>
      <c r="AJ158" s="110">
        <v>46039</v>
      </c>
      <c r="AK158" s="110">
        <v>46039</v>
      </c>
      <c r="AL158" s="124">
        <v>46041</v>
      </c>
      <c r="AM158" s="110">
        <v>46046</v>
      </c>
      <c r="AN158" s="110">
        <v>46046</v>
      </c>
      <c r="AO158" s="81">
        <f t="shared" si="41"/>
        <v>46037.625</v>
      </c>
      <c r="AP158" s="81">
        <f t="shared" si="42"/>
        <v>46038.625</v>
      </c>
      <c r="AQ158" s="81">
        <f t="shared" si="43"/>
        <v>46038.625</v>
      </c>
      <c r="AR158" s="81">
        <f t="shared" si="44"/>
        <v>46040</v>
      </c>
      <c r="AS158" s="81">
        <f t="shared" si="45"/>
        <v>46042</v>
      </c>
      <c r="AT158" s="81">
        <f t="shared" si="46"/>
        <v>46040</v>
      </c>
      <c r="AU158" s="82" t="s">
        <v>198</v>
      </c>
      <c r="AV158" s="74">
        <v>46032</v>
      </c>
      <c r="AW158" s="75" t="s">
        <v>890</v>
      </c>
      <c r="AX158" s="75" t="s">
        <v>891</v>
      </c>
      <c r="AY158" s="75">
        <v>905</v>
      </c>
      <c r="AZ158" s="83">
        <v>308139755140</v>
      </c>
      <c r="BA158" s="75" t="s">
        <v>154</v>
      </c>
      <c r="BB158" s="74">
        <v>46032</v>
      </c>
      <c r="BC158" s="75"/>
      <c r="BD158" s="75" t="s">
        <v>892</v>
      </c>
      <c r="BE158" s="74">
        <v>46042</v>
      </c>
      <c r="BF158" s="75"/>
      <c r="BG158" s="75"/>
      <c r="BH158" s="75"/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  <c r="BS158" s="75"/>
      <c r="BT158" s="75">
        <v>1</v>
      </c>
      <c r="BU158" s="84" t="s">
        <v>893</v>
      </c>
      <c r="BV158" s="74">
        <v>46041</v>
      </c>
      <c r="BW158" s="85"/>
      <c r="BX158" s="85"/>
      <c r="BY158" s="86" t="s">
        <v>157</v>
      </c>
      <c r="BZ158" s="87">
        <f t="shared" si="40"/>
        <v>2</v>
      </c>
      <c r="CB158" s="88">
        <f t="shared" si="37"/>
        <v>4</v>
      </c>
      <c r="CC158" s="89"/>
      <c r="CE158" s="87">
        <f t="shared" si="35"/>
        <v>1</v>
      </c>
      <c r="CF158" s="90">
        <v>13144737</v>
      </c>
      <c r="CG158" s="90"/>
      <c r="CH158" s="90">
        <v>13144737</v>
      </c>
      <c r="CI158" s="91">
        <v>26237</v>
      </c>
      <c r="CJ158" s="87">
        <f t="shared" si="38"/>
        <v>1</v>
      </c>
      <c r="CK158" s="87">
        <f t="shared" si="39"/>
        <v>2</v>
      </c>
      <c r="CL158" s="22" t="s">
        <v>121</v>
      </c>
      <c r="CM158" s="22" t="s">
        <v>894</v>
      </c>
    </row>
    <row r="159" spans="1:91" ht="14.45" customHeight="1" x14ac:dyDescent="0.25">
      <c r="A159" s="69">
        <f t="shared" si="36"/>
        <v>157</v>
      </c>
      <c r="B159" s="70" t="s">
        <v>102</v>
      </c>
      <c r="C159" s="107" t="s">
        <v>886</v>
      </c>
      <c r="D159" s="106">
        <v>145226227</v>
      </c>
      <c r="E159" s="73"/>
      <c r="F159" s="74">
        <v>46027</v>
      </c>
      <c r="G159" s="75" t="s">
        <v>516</v>
      </c>
      <c r="H159" s="75" t="s">
        <v>517</v>
      </c>
      <c r="I159" s="75" t="s">
        <v>105</v>
      </c>
      <c r="J159" s="75" t="s">
        <v>518</v>
      </c>
      <c r="K159" s="75" t="s">
        <v>242</v>
      </c>
      <c r="L159" s="74">
        <v>46054</v>
      </c>
      <c r="M159" s="73">
        <v>40</v>
      </c>
      <c r="N159" s="75" t="s">
        <v>895</v>
      </c>
      <c r="O159" s="75" t="s">
        <v>896</v>
      </c>
      <c r="P159" s="75">
        <v>2830047467</v>
      </c>
      <c r="Q159" s="74">
        <v>46032</v>
      </c>
      <c r="R159" s="75">
        <v>1209375536</v>
      </c>
      <c r="S159" s="75">
        <v>224054141</v>
      </c>
      <c r="T159" s="74">
        <v>46032</v>
      </c>
      <c r="U159" s="76">
        <v>18440.403999999999</v>
      </c>
      <c r="V159" s="76">
        <v>17951.662</v>
      </c>
      <c r="W159" s="75">
        <v>20</v>
      </c>
      <c r="X159" s="75">
        <v>0</v>
      </c>
      <c r="Y159" s="98" t="s">
        <v>897</v>
      </c>
      <c r="Z159" s="82" t="s">
        <v>258</v>
      </c>
      <c r="AA159" s="75" t="s">
        <v>259</v>
      </c>
      <c r="AB159" s="75" t="s">
        <v>260</v>
      </c>
      <c r="AC159" s="109" t="s">
        <v>886</v>
      </c>
      <c r="AD159" s="75" t="s">
        <v>113</v>
      </c>
      <c r="AE159" s="74">
        <v>46040</v>
      </c>
      <c r="AF159" s="80">
        <v>46039.416666666664</v>
      </c>
      <c r="AG159" s="80">
        <v>46038.625</v>
      </c>
      <c r="AH159" s="80">
        <v>46038.625</v>
      </c>
      <c r="AI159" s="124">
        <v>46035</v>
      </c>
      <c r="AJ159" s="110">
        <v>46039</v>
      </c>
      <c r="AK159" s="110">
        <v>46039</v>
      </c>
      <c r="AL159" s="124">
        <v>46041</v>
      </c>
      <c r="AM159" s="110">
        <v>46046</v>
      </c>
      <c r="AN159" s="110">
        <v>46046</v>
      </c>
      <c r="AO159" s="81">
        <f t="shared" si="41"/>
        <v>46037.625</v>
      </c>
      <c r="AP159" s="81">
        <f t="shared" si="42"/>
        <v>46038.625</v>
      </c>
      <c r="AQ159" s="81">
        <f t="shared" si="43"/>
        <v>46038.625</v>
      </c>
      <c r="AR159" s="81">
        <f t="shared" si="44"/>
        <v>46040</v>
      </c>
      <c r="AS159" s="81">
        <f t="shared" si="45"/>
        <v>46042</v>
      </c>
      <c r="AT159" s="81">
        <f t="shared" si="46"/>
        <v>46040</v>
      </c>
      <c r="AU159" s="82" t="s">
        <v>198</v>
      </c>
      <c r="AV159" s="74">
        <v>46032</v>
      </c>
      <c r="AW159" s="75" t="s">
        <v>898</v>
      </c>
      <c r="AX159" s="75" t="s">
        <v>899</v>
      </c>
      <c r="AY159" s="75">
        <v>905</v>
      </c>
      <c r="AZ159" s="83">
        <v>308140176540</v>
      </c>
      <c r="BA159" s="75" t="s">
        <v>154</v>
      </c>
      <c r="BB159" s="74">
        <v>46032</v>
      </c>
      <c r="BC159" s="75"/>
      <c r="BD159" s="75" t="s">
        <v>900</v>
      </c>
      <c r="BE159" s="74">
        <v>46042</v>
      </c>
      <c r="BF159" s="75"/>
      <c r="BG159" s="75"/>
      <c r="BH159" s="75"/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  <c r="BS159" s="75"/>
      <c r="BT159" s="75">
        <v>0</v>
      </c>
      <c r="BU159" s="84" t="s">
        <v>893</v>
      </c>
      <c r="BV159" s="74">
        <v>46041</v>
      </c>
      <c r="BW159" s="85"/>
      <c r="BX159" s="85"/>
      <c r="BY159" s="86" t="s">
        <v>157</v>
      </c>
      <c r="BZ159" s="87">
        <f t="shared" si="40"/>
        <v>2</v>
      </c>
      <c r="CB159" s="88">
        <f t="shared" si="37"/>
        <v>4</v>
      </c>
      <c r="CC159" s="89"/>
      <c r="CE159" s="87">
        <f t="shared" si="35"/>
        <v>1</v>
      </c>
      <c r="CF159" s="90">
        <v>13144737</v>
      </c>
      <c r="CG159" s="90"/>
      <c r="CH159" s="90">
        <v>13144737</v>
      </c>
      <c r="CI159" s="91">
        <v>26237</v>
      </c>
      <c r="CJ159" s="87">
        <f t="shared" si="38"/>
        <v>1</v>
      </c>
      <c r="CK159" s="87">
        <f t="shared" si="39"/>
        <v>2</v>
      </c>
      <c r="CL159" s="22" t="s">
        <v>121</v>
      </c>
      <c r="CM159" s="22" t="s">
        <v>894</v>
      </c>
    </row>
    <row r="160" spans="1:91" ht="14.45" customHeight="1" x14ac:dyDescent="0.25">
      <c r="A160" s="69">
        <f t="shared" si="36"/>
        <v>158</v>
      </c>
      <c r="B160" s="70" t="s">
        <v>102</v>
      </c>
      <c r="C160" s="107" t="s">
        <v>886</v>
      </c>
      <c r="D160" s="106">
        <v>145226231</v>
      </c>
      <c r="E160" s="73"/>
      <c r="F160" s="74">
        <v>46027</v>
      </c>
      <c r="G160" s="75" t="s">
        <v>516</v>
      </c>
      <c r="H160" s="75" t="s">
        <v>517</v>
      </c>
      <c r="I160" s="75" t="s">
        <v>105</v>
      </c>
      <c r="J160" s="75" t="s">
        <v>518</v>
      </c>
      <c r="K160" s="75" t="s">
        <v>242</v>
      </c>
      <c r="L160" s="74">
        <v>46054</v>
      </c>
      <c r="M160" s="73">
        <v>40</v>
      </c>
      <c r="N160" s="75" t="s">
        <v>901</v>
      </c>
      <c r="O160" s="75" t="s">
        <v>902</v>
      </c>
      <c r="P160" s="75">
        <v>2830047446</v>
      </c>
      <c r="Q160" s="74">
        <v>46032</v>
      </c>
      <c r="R160" s="75">
        <v>1209375458</v>
      </c>
      <c r="S160" s="75">
        <v>224054156</v>
      </c>
      <c r="T160" s="74">
        <v>46032</v>
      </c>
      <c r="U160" s="76">
        <v>18445.415000000001</v>
      </c>
      <c r="V160" s="76">
        <v>17956.526000000002</v>
      </c>
      <c r="W160" s="75">
        <v>20</v>
      </c>
      <c r="X160" s="75">
        <v>0</v>
      </c>
      <c r="Y160" s="98" t="s">
        <v>903</v>
      </c>
      <c r="Z160" s="82" t="s">
        <v>258</v>
      </c>
      <c r="AA160" s="75" t="s">
        <v>259</v>
      </c>
      <c r="AB160" s="75" t="s">
        <v>260</v>
      </c>
      <c r="AC160" s="109" t="s">
        <v>886</v>
      </c>
      <c r="AD160" s="75" t="s">
        <v>113</v>
      </c>
      <c r="AE160" s="74">
        <v>46040</v>
      </c>
      <c r="AF160" s="80">
        <v>46039.416666666664</v>
      </c>
      <c r="AG160" s="80">
        <v>46038.625</v>
      </c>
      <c r="AH160" s="80">
        <v>46038.625</v>
      </c>
      <c r="AI160" s="124">
        <v>46035</v>
      </c>
      <c r="AJ160" s="110">
        <v>46039</v>
      </c>
      <c r="AK160" s="110">
        <v>46039</v>
      </c>
      <c r="AL160" s="124">
        <v>46041</v>
      </c>
      <c r="AM160" s="110">
        <v>46046</v>
      </c>
      <c r="AN160" s="110">
        <v>46046</v>
      </c>
      <c r="AO160" s="81">
        <f t="shared" si="41"/>
        <v>46037.625</v>
      </c>
      <c r="AP160" s="81">
        <f t="shared" si="42"/>
        <v>46038.625</v>
      </c>
      <c r="AQ160" s="81">
        <f t="shared" si="43"/>
        <v>46038.625</v>
      </c>
      <c r="AR160" s="81">
        <f t="shared" si="44"/>
        <v>46040</v>
      </c>
      <c r="AS160" s="81">
        <f t="shared" si="45"/>
        <v>46042</v>
      </c>
      <c r="AT160" s="81">
        <f t="shared" si="46"/>
        <v>46040</v>
      </c>
      <c r="AU160" s="82" t="s">
        <v>198</v>
      </c>
      <c r="AV160" s="74">
        <v>46032</v>
      </c>
      <c r="AW160" s="75" t="s">
        <v>904</v>
      </c>
      <c r="AX160" s="75" t="s">
        <v>905</v>
      </c>
      <c r="AY160" s="75">
        <v>905</v>
      </c>
      <c r="AZ160" s="83">
        <v>308138811430</v>
      </c>
      <c r="BA160" s="75" t="s">
        <v>154</v>
      </c>
      <c r="BB160" s="74">
        <v>46032</v>
      </c>
      <c r="BC160" s="75"/>
      <c r="BD160" s="75" t="s">
        <v>906</v>
      </c>
      <c r="BE160" s="74">
        <v>46042</v>
      </c>
      <c r="BF160" s="75"/>
      <c r="BG160" s="75"/>
      <c r="BH160" s="75"/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  <c r="BS160" s="75"/>
      <c r="BT160" s="75">
        <v>0</v>
      </c>
      <c r="BU160" s="84" t="s">
        <v>893</v>
      </c>
      <c r="BV160" s="74">
        <v>46041</v>
      </c>
      <c r="BW160" s="85"/>
      <c r="BX160" s="85"/>
      <c r="BY160" s="86" t="s">
        <v>157</v>
      </c>
      <c r="BZ160" s="87">
        <f t="shared" si="40"/>
        <v>2</v>
      </c>
      <c r="CB160" s="88">
        <f t="shared" si="37"/>
        <v>4</v>
      </c>
      <c r="CC160" s="89"/>
      <c r="CE160" s="87">
        <f t="shared" si="35"/>
        <v>1</v>
      </c>
      <c r="CF160" s="90">
        <v>13144737</v>
      </c>
      <c r="CG160" s="90"/>
      <c r="CH160" s="90">
        <v>13144737</v>
      </c>
      <c r="CI160" s="91">
        <v>26237</v>
      </c>
      <c r="CJ160" s="87">
        <f t="shared" si="38"/>
        <v>1</v>
      </c>
      <c r="CK160" s="87">
        <f t="shared" si="39"/>
        <v>2</v>
      </c>
      <c r="CL160" s="22" t="s">
        <v>121</v>
      </c>
      <c r="CM160" s="22" t="s">
        <v>894</v>
      </c>
    </row>
    <row r="161" spans="1:91" ht="14.45" customHeight="1" x14ac:dyDescent="0.25">
      <c r="A161" s="69">
        <f t="shared" si="36"/>
        <v>159</v>
      </c>
      <c r="B161" s="70" t="s">
        <v>102</v>
      </c>
      <c r="C161" s="107" t="s">
        <v>886</v>
      </c>
      <c r="D161" s="106">
        <v>145226244</v>
      </c>
      <c r="E161" s="73"/>
      <c r="F161" s="74">
        <v>46027</v>
      </c>
      <c r="G161" s="75" t="s">
        <v>516</v>
      </c>
      <c r="H161" s="75" t="s">
        <v>517</v>
      </c>
      <c r="I161" s="75" t="s">
        <v>105</v>
      </c>
      <c r="J161" s="75" t="s">
        <v>518</v>
      </c>
      <c r="K161" s="75" t="s">
        <v>242</v>
      </c>
      <c r="L161" s="74">
        <v>46054</v>
      </c>
      <c r="M161" s="73">
        <v>40</v>
      </c>
      <c r="N161" s="75" t="s">
        <v>907</v>
      </c>
      <c r="O161" s="75" t="s">
        <v>908</v>
      </c>
      <c r="P161" s="75">
        <v>2830047444</v>
      </c>
      <c r="Q161" s="74">
        <v>46032</v>
      </c>
      <c r="R161" s="75">
        <v>1209375456</v>
      </c>
      <c r="S161" s="75">
        <v>224054164</v>
      </c>
      <c r="T161" s="74">
        <v>46032</v>
      </c>
      <c r="U161" s="76">
        <v>18428.992999999999</v>
      </c>
      <c r="V161" s="76">
        <v>17940.552</v>
      </c>
      <c r="W161" s="75">
        <v>20</v>
      </c>
      <c r="X161" s="75">
        <v>0</v>
      </c>
      <c r="Y161" s="98" t="s">
        <v>909</v>
      </c>
      <c r="Z161" s="82" t="s">
        <v>258</v>
      </c>
      <c r="AA161" s="75" t="s">
        <v>259</v>
      </c>
      <c r="AB161" s="75" t="s">
        <v>260</v>
      </c>
      <c r="AC161" s="109" t="s">
        <v>886</v>
      </c>
      <c r="AD161" s="75" t="s">
        <v>113</v>
      </c>
      <c r="AE161" s="74">
        <v>46040</v>
      </c>
      <c r="AF161" s="80">
        <v>46039.416666666664</v>
      </c>
      <c r="AG161" s="80">
        <v>46038.625</v>
      </c>
      <c r="AH161" s="80">
        <v>46038.625</v>
      </c>
      <c r="AI161" s="124">
        <v>46035</v>
      </c>
      <c r="AJ161" s="110">
        <v>46039</v>
      </c>
      <c r="AK161" s="110">
        <v>46039</v>
      </c>
      <c r="AL161" s="124">
        <v>46041</v>
      </c>
      <c r="AM161" s="110">
        <v>46046</v>
      </c>
      <c r="AN161" s="110">
        <v>46046</v>
      </c>
      <c r="AO161" s="81">
        <f t="shared" si="41"/>
        <v>46037.625</v>
      </c>
      <c r="AP161" s="81">
        <f t="shared" si="42"/>
        <v>46038.625</v>
      </c>
      <c r="AQ161" s="81">
        <f t="shared" si="43"/>
        <v>46038.625</v>
      </c>
      <c r="AR161" s="81">
        <f t="shared" si="44"/>
        <v>46040</v>
      </c>
      <c r="AS161" s="81">
        <f t="shared" si="45"/>
        <v>46042</v>
      </c>
      <c r="AT161" s="81">
        <f t="shared" si="46"/>
        <v>46040</v>
      </c>
      <c r="AU161" s="82" t="s">
        <v>198</v>
      </c>
      <c r="AV161" s="74">
        <v>46032</v>
      </c>
      <c r="AW161" s="75" t="s">
        <v>910</v>
      </c>
      <c r="AX161" s="75" t="s">
        <v>911</v>
      </c>
      <c r="AY161" s="75">
        <v>905</v>
      </c>
      <c r="AZ161" s="83">
        <v>308139140430</v>
      </c>
      <c r="BA161" s="75" t="s">
        <v>154</v>
      </c>
      <c r="BB161" s="74">
        <v>46032</v>
      </c>
      <c r="BC161" s="75"/>
      <c r="BD161" s="75" t="s">
        <v>912</v>
      </c>
      <c r="BE161" s="74">
        <v>46042</v>
      </c>
      <c r="BF161" s="75"/>
      <c r="BG161" s="75"/>
      <c r="BH161" s="75"/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  <c r="BS161" s="75"/>
      <c r="BT161" s="75">
        <v>0</v>
      </c>
      <c r="BU161" s="84" t="s">
        <v>893</v>
      </c>
      <c r="BV161" s="74">
        <v>46041</v>
      </c>
      <c r="BW161" s="85"/>
      <c r="BX161" s="85"/>
      <c r="BY161" s="86" t="s">
        <v>157</v>
      </c>
      <c r="BZ161" s="87">
        <f t="shared" si="40"/>
        <v>2</v>
      </c>
      <c r="CB161" s="88">
        <f t="shared" si="37"/>
        <v>4</v>
      </c>
      <c r="CC161" s="89"/>
      <c r="CE161" s="87">
        <f t="shared" si="35"/>
        <v>1</v>
      </c>
      <c r="CF161" s="90">
        <v>13144737</v>
      </c>
      <c r="CG161" s="90"/>
      <c r="CH161" s="90">
        <v>13144737</v>
      </c>
      <c r="CI161" s="91">
        <v>26237</v>
      </c>
      <c r="CJ161" s="87">
        <f t="shared" si="38"/>
        <v>1</v>
      </c>
      <c r="CK161" s="87">
        <f t="shared" si="39"/>
        <v>2</v>
      </c>
      <c r="CL161" s="22" t="s">
        <v>121</v>
      </c>
      <c r="CM161" s="22" t="s">
        <v>894</v>
      </c>
    </row>
    <row r="162" spans="1:91" ht="14.45" customHeight="1" x14ac:dyDescent="0.25">
      <c r="A162" s="69">
        <f t="shared" si="36"/>
        <v>160</v>
      </c>
      <c r="B162" s="70" t="s">
        <v>102</v>
      </c>
      <c r="C162" s="107" t="s">
        <v>913</v>
      </c>
      <c r="D162" s="106">
        <v>145226246</v>
      </c>
      <c r="E162" s="73"/>
      <c r="F162" s="74">
        <v>46027</v>
      </c>
      <c r="G162" s="75" t="s">
        <v>516</v>
      </c>
      <c r="H162" s="75" t="s">
        <v>517</v>
      </c>
      <c r="I162" s="75" t="s">
        <v>105</v>
      </c>
      <c r="J162" s="75" t="s">
        <v>518</v>
      </c>
      <c r="K162" s="75" t="s">
        <v>242</v>
      </c>
      <c r="L162" s="74">
        <v>46054</v>
      </c>
      <c r="M162" s="73">
        <v>40</v>
      </c>
      <c r="N162" s="75" t="s">
        <v>914</v>
      </c>
      <c r="O162" s="75" t="s">
        <v>915</v>
      </c>
      <c r="P162" s="75">
        <v>2830047447</v>
      </c>
      <c r="Q162" s="74">
        <v>46032</v>
      </c>
      <c r="R162" s="75">
        <v>1209375461</v>
      </c>
      <c r="S162" s="75">
        <v>224054171</v>
      </c>
      <c r="T162" s="74">
        <v>46032</v>
      </c>
      <c r="U162" s="76">
        <v>18456.378000000001</v>
      </c>
      <c r="V162" s="76">
        <v>17967.156999999999</v>
      </c>
      <c r="W162" s="75">
        <v>20</v>
      </c>
      <c r="X162" s="75">
        <v>0</v>
      </c>
      <c r="Y162" s="98" t="s">
        <v>916</v>
      </c>
      <c r="Z162" s="82" t="s">
        <v>258</v>
      </c>
      <c r="AA162" s="75" t="s">
        <v>259</v>
      </c>
      <c r="AB162" s="75" t="s">
        <v>260</v>
      </c>
      <c r="AC162" s="109" t="s">
        <v>913</v>
      </c>
      <c r="AD162" s="75" t="s">
        <v>113</v>
      </c>
      <c r="AE162" s="74">
        <v>46040</v>
      </c>
      <c r="AF162" s="80">
        <v>46039.416666666664</v>
      </c>
      <c r="AG162" s="80">
        <v>46038.625</v>
      </c>
      <c r="AH162" s="80">
        <v>46038.625</v>
      </c>
      <c r="AI162" s="124">
        <v>46035</v>
      </c>
      <c r="AJ162" s="110">
        <v>46039</v>
      </c>
      <c r="AK162" s="110">
        <v>46039</v>
      </c>
      <c r="AL162" s="124">
        <v>46041</v>
      </c>
      <c r="AM162" s="110">
        <v>46046</v>
      </c>
      <c r="AN162" s="110">
        <v>46046</v>
      </c>
      <c r="AO162" s="81">
        <f t="shared" si="41"/>
        <v>46037.625</v>
      </c>
      <c r="AP162" s="81">
        <f t="shared" si="42"/>
        <v>46038.625</v>
      </c>
      <c r="AQ162" s="81">
        <f t="shared" si="43"/>
        <v>46038.625</v>
      </c>
      <c r="AR162" s="81">
        <f t="shared" si="44"/>
        <v>46040</v>
      </c>
      <c r="AS162" s="81">
        <f t="shared" si="45"/>
        <v>46042</v>
      </c>
      <c r="AT162" s="81">
        <f t="shared" si="46"/>
        <v>46040</v>
      </c>
      <c r="AU162" s="82" t="s">
        <v>198</v>
      </c>
      <c r="AV162" s="74">
        <v>46032</v>
      </c>
      <c r="AW162" s="75" t="s">
        <v>917</v>
      </c>
      <c r="AX162" s="75" t="s">
        <v>918</v>
      </c>
      <c r="AY162" s="75">
        <v>905</v>
      </c>
      <c r="AZ162" s="83">
        <v>308139235630</v>
      </c>
      <c r="BA162" s="75" t="s">
        <v>154</v>
      </c>
      <c r="BB162" s="74">
        <v>46032</v>
      </c>
      <c r="BC162" s="75"/>
      <c r="BD162" s="75" t="s">
        <v>919</v>
      </c>
      <c r="BE162" s="74">
        <v>46042</v>
      </c>
      <c r="BF162" s="75"/>
      <c r="BG162" s="75"/>
      <c r="BH162" s="75"/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  <c r="BS162" s="75"/>
      <c r="BT162" s="75">
        <v>1</v>
      </c>
      <c r="BU162" s="84" t="s">
        <v>920</v>
      </c>
      <c r="BV162" s="74">
        <v>46041</v>
      </c>
      <c r="BW162" s="85"/>
      <c r="BX162" s="85"/>
      <c r="BY162" s="86" t="s">
        <v>157</v>
      </c>
      <c r="BZ162" s="87">
        <f t="shared" si="40"/>
        <v>2</v>
      </c>
      <c r="CB162" s="88">
        <f t="shared" si="37"/>
        <v>4</v>
      </c>
      <c r="CC162" s="89"/>
      <c r="CE162" s="87">
        <f t="shared" si="35"/>
        <v>1</v>
      </c>
      <c r="CF162" s="90">
        <v>13144737</v>
      </c>
      <c r="CG162" s="90"/>
      <c r="CH162" s="90">
        <v>13144737</v>
      </c>
      <c r="CI162" s="91">
        <v>26237</v>
      </c>
      <c r="CJ162" s="87">
        <f t="shared" si="38"/>
        <v>1</v>
      </c>
      <c r="CK162" s="87">
        <f t="shared" si="39"/>
        <v>2</v>
      </c>
      <c r="CL162" s="22" t="s">
        <v>121</v>
      </c>
      <c r="CM162" s="22" t="s">
        <v>921</v>
      </c>
    </row>
    <row r="163" spans="1:91" ht="14.45" customHeight="1" x14ac:dyDescent="0.25">
      <c r="A163" s="69">
        <f t="shared" si="36"/>
        <v>161</v>
      </c>
      <c r="B163" s="70" t="s">
        <v>102</v>
      </c>
      <c r="C163" s="107" t="s">
        <v>913</v>
      </c>
      <c r="D163" s="106">
        <v>145224379</v>
      </c>
      <c r="E163" s="73"/>
      <c r="F163" s="74">
        <v>46027</v>
      </c>
      <c r="G163" s="75" t="s">
        <v>612</v>
      </c>
      <c r="H163" s="75" t="s">
        <v>517</v>
      </c>
      <c r="I163" s="75" t="s">
        <v>105</v>
      </c>
      <c r="J163" s="75" t="s">
        <v>518</v>
      </c>
      <c r="K163" s="75" t="s">
        <v>242</v>
      </c>
      <c r="L163" s="74">
        <v>46055</v>
      </c>
      <c r="M163" s="73">
        <v>40</v>
      </c>
      <c r="N163" s="75" t="s">
        <v>922</v>
      </c>
      <c r="O163" s="75" t="s">
        <v>923</v>
      </c>
      <c r="P163" s="75">
        <v>2830047468</v>
      </c>
      <c r="Q163" s="74">
        <v>46032</v>
      </c>
      <c r="R163" s="75">
        <v>1209375539</v>
      </c>
      <c r="S163" s="75">
        <v>224054218</v>
      </c>
      <c r="T163" s="74">
        <v>46032</v>
      </c>
      <c r="U163" s="76">
        <v>16190.019</v>
      </c>
      <c r="V163" s="76">
        <v>15760.92</v>
      </c>
      <c r="W163" s="75">
        <v>18</v>
      </c>
      <c r="X163" s="75">
        <v>0</v>
      </c>
      <c r="Y163" s="98" t="s">
        <v>924</v>
      </c>
      <c r="Z163" s="82" t="s">
        <v>258</v>
      </c>
      <c r="AA163" s="75" t="s">
        <v>259</v>
      </c>
      <c r="AB163" s="75" t="s">
        <v>260</v>
      </c>
      <c r="AC163" s="109" t="s">
        <v>913</v>
      </c>
      <c r="AD163" s="75" t="s">
        <v>113</v>
      </c>
      <c r="AE163" s="74">
        <v>46040</v>
      </c>
      <c r="AF163" s="80">
        <v>46039.416666666664</v>
      </c>
      <c r="AG163" s="80">
        <v>46038.625</v>
      </c>
      <c r="AH163" s="80">
        <v>46038.625</v>
      </c>
      <c r="AI163" s="124">
        <v>46035</v>
      </c>
      <c r="AJ163" s="110">
        <v>46039</v>
      </c>
      <c r="AK163" s="110">
        <v>46039</v>
      </c>
      <c r="AL163" s="124">
        <v>46041</v>
      </c>
      <c r="AM163" s="110">
        <v>46046</v>
      </c>
      <c r="AN163" s="110">
        <v>46046</v>
      </c>
      <c r="AO163" s="81">
        <f t="shared" si="41"/>
        <v>46037.625</v>
      </c>
      <c r="AP163" s="81">
        <f t="shared" si="42"/>
        <v>46038.625</v>
      </c>
      <c r="AQ163" s="81">
        <f t="shared" si="43"/>
        <v>46038.625</v>
      </c>
      <c r="AR163" s="81">
        <f t="shared" si="44"/>
        <v>46040</v>
      </c>
      <c r="AS163" s="81">
        <f t="shared" si="45"/>
        <v>46042</v>
      </c>
      <c r="AT163" s="81">
        <f t="shared" si="46"/>
        <v>46040</v>
      </c>
      <c r="AU163" s="82" t="s">
        <v>198</v>
      </c>
      <c r="AV163" s="74">
        <v>46032</v>
      </c>
      <c r="AW163" s="75" t="s">
        <v>925</v>
      </c>
      <c r="AX163" s="75" t="s">
        <v>926</v>
      </c>
      <c r="AY163" s="75">
        <v>905</v>
      </c>
      <c r="AZ163" s="83">
        <v>308140070140</v>
      </c>
      <c r="BA163" s="75" t="s">
        <v>154</v>
      </c>
      <c r="BB163" s="74">
        <v>46032</v>
      </c>
      <c r="BC163" s="75"/>
      <c r="BD163" s="75" t="s">
        <v>927</v>
      </c>
      <c r="BE163" s="74">
        <v>46042</v>
      </c>
      <c r="BF163" s="75"/>
      <c r="BG163" s="75"/>
      <c r="BH163" s="75"/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  <c r="BS163" s="75"/>
      <c r="BT163" s="75">
        <v>0</v>
      </c>
      <c r="BU163" s="84" t="s">
        <v>920</v>
      </c>
      <c r="BV163" s="74">
        <v>46041</v>
      </c>
      <c r="BW163" s="85"/>
      <c r="BX163" s="85"/>
      <c r="BY163" s="86" t="s">
        <v>157</v>
      </c>
      <c r="BZ163" s="87">
        <f t="shared" si="40"/>
        <v>2</v>
      </c>
      <c r="CB163" s="88">
        <f t="shared" si="37"/>
        <v>4</v>
      </c>
      <c r="CC163" s="89"/>
      <c r="CE163" s="87">
        <f t="shared" ref="CE163:CE226" si="47">IF(AD163="Sea waybill", IF(AK163&lt;&gt;0, MONTH(AK163), IF(AJ163&gt;AI163, MONTH(AJ163), MONTH(AI163))),"")</f>
        <v>1</v>
      </c>
      <c r="CF163" s="90">
        <v>13144737</v>
      </c>
      <c r="CG163" s="90"/>
      <c r="CH163" s="90">
        <v>13144737</v>
      </c>
      <c r="CI163" s="91">
        <v>26237</v>
      </c>
      <c r="CJ163" s="87">
        <f t="shared" si="38"/>
        <v>1</v>
      </c>
      <c r="CK163" s="87">
        <f t="shared" si="39"/>
        <v>2</v>
      </c>
      <c r="CL163" s="22" t="s">
        <v>121</v>
      </c>
      <c r="CM163" s="22" t="s">
        <v>921</v>
      </c>
    </row>
    <row r="164" spans="1:91" ht="14.45" customHeight="1" x14ac:dyDescent="0.25">
      <c r="A164" s="69">
        <f t="shared" si="36"/>
        <v>162</v>
      </c>
      <c r="B164" s="70" t="s">
        <v>102</v>
      </c>
      <c r="C164" s="107" t="s">
        <v>913</v>
      </c>
      <c r="D164" s="106">
        <v>145224383</v>
      </c>
      <c r="E164" s="73"/>
      <c r="F164" s="74">
        <v>46027</v>
      </c>
      <c r="G164" s="75" t="s">
        <v>612</v>
      </c>
      <c r="H164" s="75" t="s">
        <v>517</v>
      </c>
      <c r="I164" s="75" t="s">
        <v>105</v>
      </c>
      <c r="J164" s="75" t="s">
        <v>518</v>
      </c>
      <c r="K164" s="75" t="s">
        <v>242</v>
      </c>
      <c r="L164" s="74">
        <v>46055</v>
      </c>
      <c r="M164" s="73">
        <v>40</v>
      </c>
      <c r="N164" s="75" t="s">
        <v>928</v>
      </c>
      <c r="O164" s="75" t="s">
        <v>929</v>
      </c>
      <c r="P164" s="75">
        <v>2830047464</v>
      </c>
      <c r="Q164" s="74">
        <v>46032</v>
      </c>
      <c r="R164" s="75">
        <v>1209375513</v>
      </c>
      <c r="S164" s="75">
        <v>224054224</v>
      </c>
      <c r="T164" s="74">
        <v>46032</v>
      </c>
      <c r="U164" s="76">
        <v>18464.692999999999</v>
      </c>
      <c r="V164" s="76">
        <v>17975.309000000001</v>
      </c>
      <c r="W164" s="75">
        <v>20</v>
      </c>
      <c r="X164" s="75">
        <v>0</v>
      </c>
      <c r="Y164" s="98" t="s">
        <v>930</v>
      </c>
      <c r="Z164" s="82" t="s">
        <v>258</v>
      </c>
      <c r="AA164" s="75" t="s">
        <v>259</v>
      </c>
      <c r="AB164" s="75" t="s">
        <v>260</v>
      </c>
      <c r="AC164" s="109" t="s">
        <v>913</v>
      </c>
      <c r="AD164" s="75" t="s">
        <v>113</v>
      </c>
      <c r="AE164" s="74">
        <v>46040</v>
      </c>
      <c r="AF164" s="80">
        <v>46039.416666666664</v>
      </c>
      <c r="AG164" s="80">
        <v>46038.625</v>
      </c>
      <c r="AH164" s="80">
        <v>46038.625</v>
      </c>
      <c r="AI164" s="124">
        <v>46035</v>
      </c>
      <c r="AJ164" s="110">
        <v>46039</v>
      </c>
      <c r="AK164" s="110">
        <v>46039</v>
      </c>
      <c r="AL164" s="124">
        <v>46041</v>
      </c>
      <c r="AM164" s="110">
        <v>46046</v>
      </c>
      <c r="AN164" s="110">
        <v>46046</v>
      </c>
      <c r="AO164" s="81">
        <f t="shared" si="41"/>
        <v>46037.625</v>
      </c>
      <c r="AP164" s="81">
        <f t="shared" si="42"/>
        <v>46038.625</v>
      </c>
      <c r="AQ164" s="81">
        <f t="shared" si="43"/>
        <v>46038.625</v>
      </c>
      <c r="AR164" s="81">
        <f t="shared" si="44"/>
        <v>46040</v>
      </c>
      <c r="AS164" s="81">
        <f t="shared" si="45"/>
        <v>46042</v>
      </c>
      <c r="AT164" s="81">
        <f t="shared" si="46"/>
        <v>46040</v>
      </c>
      <c r="AU164" s="82" t="s">
        <v>198</v>
      </c>
      <c r="AV164" s="74">
        <v>46032</v>
      </c>
      <c r="AW164" s="75" t="s">
        <v>931</v>
      </c>
      <c r="AX164" s="75" t="s">
        <v>932</v>
      </c>
      <c r="AY164" s="75">
        <v>905</v>
      </c>
      <c r="AZ164" s="83">
        <v>308139815230</v>
      </c>
      <c r="BA164" s="75" t="s">
        <v>154</v>
      </c>
      <c r="BB164" s="74">
        <v>46032</v>
      </c>
      <c r="BC164" s="75"/>
      <c r="BD164" s="75" t="s">
        <v>933</v>
      </c>
      <c r="BE164" s="74">
        <v>46042</v>
      </c>
      <c r="BF164" s="75"/>
      <c r="BG164" s="75"/>
      <c r="BH164" s="75"/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  <c r="BS164" s="75"/>
      <c r="BT164" s="75">
        <v>0</v>
      </c>
      <c r="BU164" s="84" t="s">
        <v>920</v>
      </c>
      <c r="BV164" s="74">
        <v>46041</v>
      </c>
      <c r="BW164" s="85"/>
      <c r="BX164" s="85"/>
      <c r="BY164" s="86" t="s">
        <v>157</v>
      </c>
      <c r="BZ164" s="87">
        <f t="shared" si="40"/>
        <v>2</v>
      </c>
      <c r="CB164" s="88">
        <f t="shared" si="37"/>
        <v>4</v>
      </c>
      <c r="CC164" s="89"/>
      <c r="CE164" s="87">
        <f t="shared" si="47"/>
        <v>1</v>
      </c>
      <c r="CF164" s="90">
        <v>13144737</v>
      </c>
      <c r="CG164" s="90"/>
      <c r="CH164" s="90">
        <v>13144737</v>
      </c>
      <c r="CI164" s="91">
        <v>26237</v>
      </c>
      <c r="CJ164" s="87">
        <f t="shared" si="38"/>
        <v>1</v>
      </c>
      <c r="CK164" s="87">
        <f t="shared" si="39"/>
        <v>2</v>
      </c>
      <c r="CL164" s="22" t="s">
        <v>121</v>
      </c>
      <c r="CM164" s="22" t="s">
        <v>921</v>
      </c>
    </row>
    <row r="165" spans="1:91" ht="14.45" customHeight="1" x14ac:dyDescent="0.25">
      <c r="A165" s="69">
        <f t="shared" si="36"/>
        <v>163</v>
      </c>
      <c r="B165" s="70" t="s">
        <v>102</v>
      </c>
      <c r="C165" s="107" t="s">
        <v>913</v>
      </c>
      <c r="D165" s="106">
        <v>145224388</v>
      </c>
      <c r="E165" s="73"/>
      <c r="F165" s="74">
        <v>46027</v>
      </c>
      <c r="G165" s="75" t="s">
        <v>612</v>
      </c>
      <c r="H165" s="75" t="s">
        <v>517</v>
      </c>
      <c r="I165" s="75" t="s">
        <v>105</v>
      </c>
      <c r="J165" s="75" t="s">
        <v>518</v>
      </c>
      <c r="K165" s="75" t="s">
        <v>242</v>
      </c>
      <c r="L165" s="74">
        <v>46055</v>
      </c>
      <c r="M165" s="73">
        <v>40</v>
      </c>
      <c r="N165" s="75" t="s">
        <v>934</v>
      </c>
      <c r="O165" s="75" t="s">
        <v>935</v>
      </c>
      <c r="P165" s="75">
        <v>2830047457</v>
      </c>
      <c r="Q165" s="74">
        <v>46032</v>
      </c>
      <c r="R165" s="75">
        <v>1209375484</v>
      </c>
      <c r="S165" s="75">
        <v>224054231</v>
      </c>
      <c r="T165" s="74">
        <v>46032</v>
      </c>
      <c r="U165" s="76">
        <v>18578.589</v>
      </c>
      <c r="V165" s="76">
        <v>18086.187000000002</v>
      </c>
      <c r="W165" s="75">
        <v>21</v>
      </c>
      <c r="X165" s="75">
        <v>0</v>
      </c>
      <c r="Y165" s="98" t="s">
        <v>936</v>
      </c>
      <c r="Z165" s="82" t="s">
        <v>258</v>
      </c>
      <c r="AA165" s="75" t="s">
        <v>259</v>
      </c>
      <c r="AB165" s="75" t="s">
        <v>260</v>
      </c>
      <c r="AC165" s="109" t="s">
        <v>913</v>
      </c>
      <c r="AD165" s="75" t="s">
        <v>113</v>
      </c>
      <c r="AE165" s="74">
        <v>46040</v>
      </c>
      <c r="AF165" s="80">
        <v>46039.416666666664</v>
      </c>
      <c r="AG165" s="80">
        <v>46038.625</v>
      </c>
      <c r="AH165" s="80">
        <v>46038.625</v>
      </c>
      <c r="AI165" s="124">
        <v>46035</v>
      </c>
      <c r="AJ165" s="110">
        <v>46039</v>
      </c>
      <c r="AK165" s="110">
        <v>46039</v>
      </c>
      <c r="AL165" s="124">
        <v>46041</v>
      </c>
      <c r="AM165" s="110">
        <v>46046</v>
      </c>
      <c r="AN165" s="110">
        <v>46046</v>
      </c>
      <c r="AO165" s="81">
        <f t="shared" si="41"/>
        <v>46037.625</v>
      </c>
      <c r="AP165" s="81">
        <f t="shared" si="42"/>
        <v>46038.625</v>
      </c>
      <c r="AQ165" s="81">
        <f t="shared" si="43"/>
        <v>46038.625</v>
      </c>
      <c r="AR165" s="81">
        <f t="shared" si="44"/>
        <v>46040</v>
      </c>
      <c r="AS165" s="81">
        <f t="shared" si="45"/>
        <v>46042</v>
      </c>
      <c r="AT165" s="81">
        <f t="shared" si="46"/>
        <v>46040</v>
      </c>
      <c r="AU165" s="82" t="s">
        <v>198</v>
      </c>
      <c r="AV165" s="74">
        <v>46032</v>
      </c>
      <c r="AW165" s="75" t="s">
        <v>937</v>
      </c>
      <c r="AX165" s="75" t="s">
        <v>938</v>
      </c>
      <c r="AY165" s="75">
        <v>905</v>
      </c>
      <c r="AZ165" s="83">
        <v>308139196910</v>
      </c>
      <c r="BA165" s="75" t="s">
        <v>154</v>
      </c>
      <c r="BB165" s="74">
        <v>46032</v>
      </c>
      <c r="BC165" s="75"/>
      <c r="BD165" s="75" t="s">
        <v>939</v>
      </c>
      <c r="BE165" s="74">
        <v>46042</v>
      </c>
      <c r="BF165" s="75"/>
      <c r="BG165" s="75"/>
      <c r="BH165" s="75"/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  <c r="BS165" s="75"/>
      <c r="BT165" s="75">
        <v>0</v>
      </c>
      <c r="BU165" s="84" t="s">
        <v>920</v>
      </c>
      <c r="BV165" s="74">
        <v>46041</v>
      </c>
      <c r="BW165" s="85"/>
      <c r="BX165" s="85"/>
      <c r="BY165" s="86" t="s">
        <v>157</v>
      </c>
      <c r="BZ165" s="87">
        <f t="shared" si="40"/>
        <v>2</v>
      </c>
      <c r="CB165" s="88">
        <f t="shared" si="37"/>
        <v>4</v>
      </c>
      <c r="CC165" s="89"/>
      <c r="CE165" s="87">
        <f t="shared" si="47"/>
        <v>1</v>
      </c>
      <c r="CF165" s="90">
        <v>13144737</v>
      </c>
      <c r="CG165" s="90"/>
      <c r="CH165" s="90">
        <v>13144737</v>
      </c>
      <c r="CI165" s="91">
        <v>26237</v>
      </c>
      <c r="CJ165" s="87">
        <f t="shared" si="38"/>
        <v>1</v>
      </c>
      <c r="CK165" s="87">
        <f t="shared" si="39"/>
        <v>2</v>
      </c>
      <c r="CL165" s="22" t="s">
        <v>121</v>
      </c>
      <c r="CM165" s="22" t="s">
        <v>921</v>
      </c>
    </row>
    <row r="166" spans="1:91" ht="14.45" customHeight="1" x14ac:dyDescent="0.25">
      <c r="A166" s="69">
        <f t="shared" si="36"/>
        <v>164</v>
      </c>
      <c r="B166" s="70" t="s">
        <v>102</v>
      </c>
      <c r="C166" s="107" t="s">
        <v>940</v>
      </c>
      <c r="D166" s="106">
        <v>145224362</v>
      </c>
      <c r="E166" s="73"/>
      <c r="F166" s="74">
        <v>46027</v>
      </c>
      <c r="G166" s="75" t="s">
        <v>612</v>
      </c>
      <c r="H166" s="75" t="s">
        <v>517</v>
      </c>
      <c r="I166" s="75" t="s">
        <v>105</v>
      </c>
      <c r="J166" s="75" t="s">
        <v>518</v>
      </c>
      <c r="K166" s="75" t="s">
        <v>242</v>
      </c>
      <c r="L166" s="74">
        <v>46055</v>
      </c>
      <c r="M166" s="73">
        <v>40</v>
      </c>
      <c r="N166" s="75" t="s">
        <v>941</v>
      </c>
      <c r="O166" s="75" t="s">
        <v>942</v>
      </c>
      <c r="P166" s="75">
        <v>2830047465</v>
      </c>
      <c r="Q166" s="74">
        <v>46032</v>
      </c>
      <c r="R166" s="75">
        <v>1209375515</v>
      </c>
      <c r="S166" s="75">
        <v>224054177</v>
      </c>
      <c r="T166" s="74">
        <v>46032</v>
      </c>
      <c r="U166" s="76">
        <v>16248.346</v>
      </c>
      <c r="V166" s="76">
        <v>15817.7</v>
      </c>
      <c r="W166" s="75">
        <v>18</v>
      </c>
      <c r="X166" s="75">
        <v>0</v>
      </c>
      <c r="Y166" s="98" t="s">
        <v>943</v>
      </c>
      <c r="Z166" s="82" t="s">
        <v>258</v>
      </c>
      <c r="AA166" s="75" t="s">
        <v>259</v>
      </c>
      <c r="AB166" s="75" t="s">
        <v>260</v>
      </c>
      <c r="AC166" s="109" t="s">
        <v>940</v>
      </c>
      <c r="AD166" s="75" t="s">
        <v>113</v>
      </c>
      <c r="AE166" s="74">
        <v>46041</v>
      </c>
      <c r="AF166" s="80">
        <v>46039.416666666664</v>
      </c>
      <c r="AG166" s="80">
        <v>46038.625</v>
      </c>
      <c r="AH166" s="80">
        <v>46038.625</v>
      </c>
      <c r="AI166" s="124">
        <v>46035</v>
      </c>
      <c r="AJ166" s="110">
        <v>46039</v>
      </c>
      <c r="AK166" s="110">
        <v>46039</v>
      </c>
      <c r="AL166" s="124">
        <v>46041</v>
      </c>
      <c r="AM166" s="110">
        <v>46046</v>
      </c>
      <c r="AN166" s="110">
        <v>46046</v>
      </c>
      <c r="AO166" s="81">
        <f t="shared" si="41"/>
        <v>46037.625</v>
      </c>
      <c r="AP166" s="81">
        <f t="shared" si="42"/>
        <v>46038.625</v>
      </c>
      <c r="AQ166" s="81">
        <f t="shared" si="43"/>
        <v>46038.625</v>
      </c>
      <c r="AR166" s="81">
        <f t="shared" si="44"/>
        <v>46040</v>
      </c>
      <c r="AS166" s="81">
        <f t="shared" si="45"/>
        <v>46043</v>
      </c>
      <c r="AT166" s="81">
        <f t="shared" si="46"/>
        <v>46040</v>
      </c>
      <c r="AU166" s="82" t="s">
        <v>198</v>
      </c>
      <c r="AV166" s="74">
        <v>46032</v>
      </c>
      <c r="AW166" s="75" t="s">
        <v>944</v>
      </c>
      <c r="AX166" s="75" t="s">
        <v>945</v>
      </c>
      <c r="AY166" s="75">
        <v>905</v>
      </c>
      <c r="AZ166" s="83">
        <v>308139802260</v>
      </c>
      <c r="BA166" s="75" t="s">
        <v>154</v>
      </c>
      <c r="BB166" s="74">
        <v>46032</v>
      </c>
      <c r="BC166" s="75"/>
      <c r="BD166" s="75" t="s">
        <v>946</v>
      </c>
      <c r="BE166" s="74">
        <v>46042</v>
      </c>
      <c r="BF166" s="75"/>
      <c r="BG166" s="75"/>
      <c r="BH166" s="75"/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  <c r="BS166" s="75"/>
      <c r="BT166" s="75">
        <v>1</v>
      </c>
      <c r="BU166" s="84" t="s">
        <v>947</v>
      </c>
      <c r="BV166" s="74">
        <v>46041</v>
      </c>
      <c r="BW166" s="85"/>
      <c r="BX166" s="85"/>
      <c r="BY166" s="86" t="s">
        <v>157</v>
      </c>
      <c r="BZ166" s="87">
        <f t="shared" si="40"/>
        <v>2</v>
      </c>
      <c r="CB166" s="88">
        <f t="shared" si="37"/>
        <v>4</v>
      </c>
      <c r="CC166" s="89"/>
      <c r="CE166" s="87">
        <f t="shared" si="47"/>
        <v>1</v>
      </c>
      <c r="CF166" s="90">
        <v>13144737</v>
      </c>
      <c r="CG166" s="90"/>
      <c r="CH166" s="90">
        <v>13144737</v>
      </c>
      <c r="CI166" s="91">
        <v>26237</v>
      </c>
      <c r="CJ166" s="87">
        <f t="shared" si="38"/>
        <v>1</v>
      </c>
      <c r="CK166" s="87">
        <f t="shared" si="39"/>
        <v>2</v>
      </c>
      <c r="CL166" s="22" t="s">
        <v>121</v>
      </c>
      <c r="CM166" s="22" t="s">
        <v>948</v>
      </c>
    </row>
    <row r="167" spans="1:91" ht="14.45" customHeight="1" x14ac:dyDescent="0.25">
      <c r="A167" s="69">
        <f t="shared" si="36"/>
        <v>165</v>
      </c>
      <c r="B167" s="70" t="s">
        <v>102</v>
      </c>
      <c r="C167" s="107" t="s">
        <v>940</v>
      </c>
      <c r="D167" s="106">
        <v>145226123</v>
      </c>
      <c r="E167" s="73"/>
      <c r="F167" s="74">
        <v>46027</v>
      </c>
      <c r="G167" s="75" t="s">
        <v>516</v>
      </c>
      <c r="H167" s="75" t="s">
        <v>517</v>
      </c>
      <c r="I167" s="75" t="s">
        <v>105</v>
      </c>
      <c r="J167" s="75" t="s">
        <v>518</v>
      </c>
      <c r="K167" s="75" t="s">
        <v>242</v>
      </c>
      <c r="L167" s="74">
        <v>46056</v>
      </c>
      <c r="M167" s="73">
        <v>40</v>
      </c>
      <c r="N167" s="75" t="s">
        <v>949</v>
      </c>
      <c r="O167" s="75" t="s">
        <v>950</v>
      </c>
      <c r="P167" s="75">
        <v>2830047471</v>
      </c>
      <c r="Q167" s="74">
        <v>46032</v>
      </c>
      <c r="R167" s="75">
        <v>1209375552</v>
      </c>
      <c r="S167" s="75">
        <v>224054118</v>
      </c>
      <c r="T167" s="74">
        <v>46032</v>
      </c>
      <c r="U167" s="76">
        <v>18243.026000000002</v>
      </c>
      <c r="V167" s="76">
        <v>17684.065999999999</v>
      </c>
      <c r="W167" s="75">
        <v>21</v>
      </c>
      <c r="X167" s="75">
        <v>0</v>
      </c>
      <c r="Y167" s="98" t="s">
        <v>951</v>
      </c>
      <c r="Z167" s="82" t="s">
        <v>258</v>
      </c>
      <c r="AA167" s="75" t="s">
        <v>259</v>
      </c>
      <c r="AB167" s="75" t="s">
        <v>260</v>
      </c>
      <c r="AC167" s="109" t="s">
        <v>940</v>
      </c>
      <c r="AD167" s="75" t="s">
        <v>113</v>
      </c>
      <c r="AE167" s="74">
        <v>46041</v>
      </c>
      <c r="AF167" s="80">
        <v>46039.416666666664</v>
      </c>
      <c r="AG167" s="80">
        <v>46038.625</v>
      </c>
      <c r="AH167" s="80">
        <v>46038.625</v>
      </c>
      <c r="AI167" s="124">
        <v>46035</v>
      </c>
      <c r="AJ167" s="110">
        <v>46039</v>
      </c>
      <c r="AK167" s="110">
        <v>46039</v>
      </c>
      <c r="AL167" s="124">
        <v>46041</v>
      </c>
      <c r="AM167" s="110">
        <v>46046</v>
      </c>
      <c r="AN167" s="110">
        <v>46046</v>
      </c>
      <c r="AO167" s="81">
        <f t="shared" si="41"/>
        <v>46037.625</v>
      </c>
      <c r="AP167" s="81">
        <f t="shared" si="42"/>
        <v>46038.625</v>
      </c>
      <c r="AQ167" s="81">
        <f t="shared" si="43"/>
        <v>46038.625</v>
      </c>
      <c r="AR167" s="81">
        <f t="shared" si="44"/>
        <v>46040</v>
      </c>
      <c r="AS167" s="81">
        <f t="shared" si="45"/>
        <v>46043</v>
      </c>
      <c r="AT167" s="81">
        <f t="shared" si="46"/>
        <v>46040</v>
      </c>
      <c r="AU167" s="82" t="s">
        <v>198</v>
      </c>
      <c r="AV167" s="74">
        <v>46032</v>
      </c>
      <c r="AW167" s="75" t="s">
        <v>952</v>
      </c>
      <c r="AX167" s="75" t="s">
        <v>953</v>
      </c>
      <c r="AY167" s="75">
        <v>905</v>
      </c>
      <c r="AZ167" s="83">
        <v>308140177130</v>
      </c>
      <c r="BA167" s="75" t="s">
        <v>154</v>
      </c>
      <c r="BB167" s="74">
        <v>46032</v>
      </c>
      <c r="BC167" s="75"/>
      <c r="BD167" s="75" t="s">
        <v>954</v>
      </c>
      <c r="BE167" s="74">
        <v>46042</v>
      </c>
      <c r="BF167" s="75"/>
      <c r="BG167" s="75"/>
      <c r="BH167" s="75"/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  <c r="BS167" s="75"/>
      <c r="BT167" s="75">
        <v>0</v>
      </c>
      <c r="BU167" s="84" t="s">
        <v>947</v>
      </c>
      <c r="BV167" s="74">
        <v>46041</v>
      </c>
      <c r="BW167" s="85"/>
      <c r="BX167" s="85"/>
      <c r="BY167" s="86" t="s">
        <v>157</v>
      </c>
      <c r="BZ167" s="87">
        <f t="shared" si="40"/>
        <v>2</v>
      </c>
      <c r="CB167" s="88">
        <f t="shared" si="37"/>
        <v>4</v>
      </c>
      <c r="CC167" s="89"/>
      <c r="CE167" s="87">
        <f t="shared" si="47"/>
        <v>1</v>
      </c>
      <c r="CF167" s="90">
        <v>13144737</v>
      </c>
      <c r="CG167" s="90"/>
      <c r="CH167" s="90">
        <v>13144737</v>
      </c>
      <c r="CI167" s="91">
        <v>26237</v>
      </c>
      <c r="CJ167" s="87">
        <f t="shared" si="38"/>
        <v>1</v>
      </c>
      <c r="CK167" s="87">
        <f t="shared" si="39"/>
        <v>2</v>
      </c>
      <c r="CL167" s="22" t="s">
        <v>121</v>
      </c>
      <c r="CM167" s="22" t="s">
        <v>948</v>
      </c>
    </row>
    <row r="168" spans="1:91" ht="14.45" customHeight="1" x14ac:dyDescent="0.25">
      <c r="A168" s="69">
        <f t="shared" si="36"/>
        <v>166</v>
      </c>
      <c r="B168" s="70" t="s">
        <v>102</v>
      </c>
      <c r="C168" s="107" t="s">
        <v>940</v>
      </c>
      <c r="D168" s="106">
        <v>145226183</v>
      </c>
      <c r="E168" s="73"/>
      <c r="F168" s="74">
        <v>46027</v>
      </c>
      <c r="G168" s="75" t="s">
        <v>771</v>
      </c>
      <c r="H168" s="75" t="s">
        <v>517</v>
      </c>
      <c r="I168" s="75" t="s">
        <v>105</v>
      </c>
      <c r="J168" s="75" t="s">
        <v>518</v>
      </c>
      <c r="K168" s="75" t="s">
        <v>242</v>
      </c>
      <c r="L168" s="74">
        <v>46055</v>
      </c>
      <c r="M168" s="73">
        <v>40</v>
      </c>
      <c r="N168" s="75" t="s">
        <v>955</v>
      </c>
      <c r="O168" s="75" t="s">
        <v>956</v>
      </c>
      <c r="P168" s="75">
        <v>2830047473</v>
      </c>
      <c r="Q168" s="74">
        <v>46032</v>
      </c>
      <c r="R168" s="75">
        <v>1209375556</v>
      </c>
      <c r="S168" s="75">
        <v>224054270</v>
      </c>
      <c r="T168" s="74">
        <v>46032</v>
      </c>
      <c r="U168" s="76">
        <v>17312.587</v>
      </c>
      <c r="V168" s="76">
        <v>16745.968000000001</v>
      </c>
      <c r="W168" s="75">
        <v>20</v>
      </c>
      <c r="X168" s="75">
        <v>0</v>
      </c>
      <c r="Y168" s="98" t="s">
        <v>957</v>
      </c>
      <c r="Z168" s="82" t="s">
        <v>258</v>
      </c>
      <c r="AA168" s="75" t="s">
        <v>259</v>
      </c>
      <c r="AB168" s="75" t="s">
        <v>260</v>
      </c>
      <c r="AC168" s="109" t="s">
        <v>940</v>
      </c>
      <c r="AD168" s="75" t="s">
        <v>113</v>
      </c>
      <c r="AE168" s="74">
        <v>46041</v>
      </c>
      <c r="AF168" s="80">
        <v>46039.416666666664</v>
      </c>
      <c r="AG168" s="80">
        <v>46038.625</v>
      </c>
      <c r="AH168" s="80">
        <v>46038.625</v>
      </c>
      <c r="AI168" s="124">
        <v>46035</v>
      </c>
      <c r="AJ168" s="110">
        <v>46039</v>
      </c>
      <c r="AK168" s="110">
        <v>46039</v>
      </c>
      <c r="AL168" s="124">
        <v>46041</v>
      </c>
      <c r="AM168" s="110">
        <v>46046</v>
      </c>
      <c r="AN168" s="110">
        <v>46046</v>
      </c>
      <c r="AO168" s="81">
        <f t="shared" si="41"/>
        <v>46037.625</v>
      </c>
      <c r="AP168" s="81">
        <f t="shared" si="42"/>
        <v>46038.625</v>
      </c>
      <c r="AQ168" s="81">
        <f t="shared" si="43"/>
        <v>46038.625</v>
      </c>
      <c r="AR168" s="81">
        <f t="shared" si="44"/>
        <v>46040</v>
      </c>
      <c r="AS168" s="81">
        <f t="shared" si="45"/>
        <v>46043</v>
      </c>
      <c r="AT168" s="81">
        <f t="shared" si="46"/>
        <v>46040</v>
      </c>
      <c r="AU168" s="82" t="s">
        <v>198</v>
      </c>
      <c r="AV168" s="74">
        <v>46032</v>
      </c>
      <c r="AW168" s="75" t="s">
        <v>958</v>
      </c>
      <c r="AX168" s="75" t="s">
        <v>959</v>
      </c>
      <c r="AY168" s="75">
        <v>905</v>
      </c>
      <c r="AZ168" s="83">
        <v>308140330650</v>
      </c>
      <c r="BA168" s="75" t="s">
        <v>154</v>
      </c>
      <c r="BB168" s="74">
        <v>46032</v>
      </c>
      <c r="BC168" s="75"/>
      <c r="BD168" s="75" t="s">
        <v>960</v>
      </c>
      <c r="BE168" s="74">
        <v>46042</v>
      </c>
      <c r="BF168" s="75"/>
      <c r="BG168" s="75"/>
      <c r="BH168" s="75"/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  <c r="BS168" s="75"/>
      <c r="BT168" s="75">
        <v>0</v>
      </c>
      <c r="BU168" s="84" t="s">
        <v>947</v>
      </c>
      <c r="BV168" s="74">
        <v>46041</v>
      </c>
      <c r="BW168" s="85"/>
      <c r="BX168" s="85"/>
      <c r="BY168" s="86" t="s">
        <v>157</v>
      </c>
      <c r="BZ168" s="87">
        <f t="shared" si="40"/>
        <v>2</v>
      </c>
      <c r="CB168" s="88">
        <f t="shared" si="37"/>
        <v>4</v>
      </c>
      <c r="CC168" s="89"/>
      <c r="CE168" s="87">
        <f t="shared" si="47"/>
        <v>1</v>
      </c>
      <c r="CF168" s="90">
        <v>13144737</v>
      </c>
      <c r="CG168" s="90"/>
      <c r="CH168" s="90">
        <v>13144737</v>
      </c>
      <c r="CI168" s="91">
        <v>26237</v>
      </c>
      <c r="CJ168" s="87">
        <f t="shared" si="38"/>
        <v>1</v>
      </c>
      <c r="CK168" s="87">
        <f t="shared" si="39"/>
        <v>2</v>
      </c>
      <c r="CL168" s="22" t="s">
        <v>121</v>
      </c>
      <c r="CM168" s="22" t="s">
        <v>948</v>
      </c>
    </row>
    <row r="169" spans="1:91" ht="14.45" customHeight="1" x14ac:dyDescent="0.25">
      <c r="A169" s="69">
        <f t="shared" si="36"/>
        <v>167</v>
      </c>
      <c r="B169" s="70" t="s">
        <v>102</v>
      </c>
      <c r="C169" s="107" t="s">
        <v>940</v>
      </c>
      <c r="D169" s="106">
        <v>145226190</v>
      </c>
      <c r="E169" s="73"/>
      <c r="F169" s="74">
        <v>46027</v>
      </c>
      <c r="G169" s="75" t="s">
        <v>771</v>
      </c>
      <c r="H169" s="75" t="s">
        <v>517</v>
      </c>
      <c r="I169" s="75" t="s">
        <v>105</v>
      </c>
      <c r="J169" s="75" t="s">
        <v>518</v>
      </c>
      <c r="K169" s="75" t="s">
        <v>242</v>
      </c>
      <c r="L169" s="74">
        <v>46055</v>
      </c>
      <c r="M169" s="73">
        <v>40</v>
      </c>
      <c r="N169" s="75" t="s">
        <v>961</v>
      </c>
      <c r="O169" s="75" t="s">
        <v>962</v>
      </c>
      <c r="P169" s="75">
        <v>2830047472</v>
      </c>
      <c r="Q169" s="74">
        <v>46032</v>
      </c>
      <c r="R169" s="75">
        <v>1209375554</v>
      </c>
      <c r="S169" s="75">
        <v>224054276</v>
      </c>
      <c r="T169" s="74">
        <v>46032</v>
      </c>
      <c r="U169" s="76">
        <v>17342.638999999999</v>
      </c>
      <c r="V169" s="76">
        <v>16775.038</v>
      </c>
      <c r="W169" s="75">
        <v>20</v>
      </c>
      <c r="X169" s="75">
        <v>0</v>
      </c>
      <c r="Y169" s="98" t="s">
        <v>963</v>
      </c>
      <c r="Z169" s="82" t="s">
        <v>258</v>
      </c>
      <c r="AA169" s="75" t="s">
        <v>259</v>
      </c>
      <c r="AB169" s="75" t="s">
        <v>260</v>
      </c>
      <c r="AC169" s="109" t="s">
        <v>940</v>
      </c>
      <c r="AD169" s="75" t="s">
        <v>113</v>
      </c>
      <c r="AE169" s="74">
        <v>46041</v>
      </c>
      <c r="AF169" s="80">
        <v>46039.416666666664</v>
      </c>
      <c r="AG169" s="80">
        <v>46038.625</v>
      </c>
      <c r="AH169" s="80">
        <v>46038.625</v>
      </c>
      <c r="AI169" s="124">
        <v>46035</v>
      </c>
      <c r="AJ169" s="110">
        <v>46039</v>
      </c>
      <c r="AK169" s="110">
        <v>46039</v>
      </c>
      <c r="AL169" s="124">
        <v>46041</v>
      </c>
      <c r="AM169" s="110">
        <v>46046</v>
      </c>
      <c r="AN169" s="110">
        <v>46046</v>
      </c>
      <c r="AO169" s="81">
        <f t="shared" si="41"/>
        <v>46037.625</v>
      </c>
      <c r="AP169" s="81">
        <f t="shared" si="42"/>
        <v>46038.625</v>
      </c>
      <c r="AQ169" s="81">
        <f t="shared" si="43"/>
        <v>46038.625</v>
      </c>
      <c r="AR169" s="81">
        <f t="shared" si="44"/>
        <v>46040</v>
      </c>
      <c r="AS169" s="81">
        <f t="shared" si="45"/>
        <v>46043</v>
      </c>
      <c r="AT169" s="81">
        <f t="shared" si="46"/>
        <v>46040</v>
      </c>
      <c r="AU169" s="82" t="s">
        <v>198</v>
      </c>
      <c r="AV169" s="74">
        <v>46032</v>
      </c>
      <c r="AW169" s="75" t="s">
        <v>964</v>
      </c>
      <c r="AX169" s="75" t="s">
        <v>965</v>
      </c>
      <c r="AY169" s="75">
        <v>905</v>
      </c>
      <c r="AZ169" s="83">
        <v>308140198350</v>
      </c>
      <c r="BA169" s="75" t="s">
        <v>154</v>
      </c>
      <c r="BB169" s="74">
        <v>46032</v>
      </c>
      <c r="BC169" s="75"/>
      <c r="BD169" s="75" t="s">
        <v>966</v>
      </c>
      <c r="BE169" s="74">
        <v>46042</v>
      </c>
      <c r="BF169" s="75"/>
      <c r="BG169" s="75"/>
      <c r="BH169" s="75"/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  <c r="BS169" s="75"/>
      <c r="BT169" s="75">
        <v>0</v>
      </c>
      <c r="BU169" s="84" t="s">
        <v>947</v>
      </c>
      <c r="BV169" s="74">
        <v>46041</v>
      </c>
      <c r="BW169" s="85"/>
      <c r="BX169" s="85"/>
      <c r="BY169" s="86" t="s">
        <v>157</v>
      </c>
      <c r="BZ169" s="87">
        <f t="shared" si="40"/>
        <v>2</v>
      </c>
      <c r="CB169" s="88">
        <f t="shared" si="37"/>
        <v>4</v>
      </c>
      <c r="CC169" s="89"/>
      <c r="CE169" s="87">
        <f t="shared" si="47"/>
        <v>1</v>
      </c>
      <c r="CF169" s="90">
        <v>13144737</v>
      </c>
      <c r="CG169" s="90"/>
      <c r="CH169" s="90">
        <v>13144737</v>
      </c>
      <c r="CI169" s="91">
        <v>26237</v>
      </c>
      <c r="CJ169" s="87">
        <f t="shared" si="38"/>
        <v>1</v>
      </c>
      <c r="CK169" s="87">
        <f t="shared" si="39"/>
        <v>2</v>
      </c>
      <c r="CL169" s="22" t="s">
        <v>121</v>
      </c>
      <c r="CM169" s="22" t="s">
        <v>948</v>
      </c>
    </row>
    <row r="170" spans="1:91" ht="14.45" customHeight="1" x14ac:dyDescent="0.25">
      <c r="A170" s="69">
        <f t="shared" si="36"/>
        <v>168</v>
      </c>
      <c r="B170" s="70" t="s">
        <v>102</v>
      </c>
      <c r="C170" s="107" t="s">
        <v>967</v>
      </c>
      <c r="D170" s="106">
        <v>145242894</v>
      </c>
      <c r="E170" s="73"/>
      <c r="F170" s="74">
        <v>46027</v>
      </c>
      <c r="G170" s="75" t="s">
        <v>811</v>
      </c>
      <c r="H170" s="75" t="s">
        <v>517</v>
      </c>
      <c r="I170" s="75" t="s">
        <v>105</v>
      </c>
      <c r="J170" s="75" t="s">
        <v>518</v>
      </c>
      <c r="K170" s="75" t="s">
        <v>242</v>
      </c>
      <c r="L170" s="74">
        <v>46055</v>
      </c>
      <c r="M170" s="73">
        <v>40</v>
      </c>
      <c r="N170" s="75" t="s">
        <v>968</v>
      </c>
      <c r="O170" s="75" t="s">
        <v>969</v>
      </c>
      <c r="P170" s="75">
        <v>2830047469</v>
      </c>
      <c r="Q170" s="74">
        <v>46032</v>
      </c>
      <c r="R170" s="75">
        <v>1209375545</v>
      </c>
      <c r="S170" s="75">
        <v>224054251</v>
      </c>
      <c r="T170" s="74">
        <v>46032</v>
      </c>
      <c r="U170" s="76">
        <v>20424.21</v>
      </c>
      <c r="V170" s="76">
        <v>19844.627</v>
      </c>
      <c r="W170" s="75">
        <v>21</v>
      </c>
      <c r="X170" s="75">
        <v>0</v>
      </c>
      <c r="Y170" s="98" t="s">
        <v>970</v>
      </c>
      <c r="Z170" s="82" t="s">
        <v>258</v>
      </c>
      <c r="AA170" s="75" t="s">
        <v>259</v>
      </c>
      <c r="AB170" s="75" t="s">
        <v>260</v>
      </c>
      <c r="AC170" s="109" t="s">
        <v>967</v>
      </c>
      <c r="AD170" s="75" t="s">
        <v>113</v>
      </c>
      <c r="AE170" s="74">
        <v>46040</v>
      </c>
      <c r="AF170" s="80">
        <v>46039.416666666664</v>
      </c>
      <c r="AG170" s="80">
        <v>46038.625</v>
      </c>
      <c r="AH170" s="80">
        <v>46038.625</v>
      </c>
      <c r="AI170" s="124">
        <v>46035</v>
      </c>
      <c r="AJ170" s="110">
        <v>46039</v>
      </c>
      <c r="AK170" s="110">
        <v>46039</v>
      </c>
      <c r="AL170" s="124">
        <v>46041</v>
      </c>
      <c r="AM170" s="110">
        <v>46046</v>
      </c>
      <c r="AN170" s="110">
        <v>46046</v>
      </c>
      <c r="AO170" s="81">
        <f t="shared" si="41"/>
        <v>46037.625</v>
      </c>
      <c r="AP170" s="81">
        <f t="shared" si="42"/>
        <v>46038.625</v>
      </c>
      <c r="AQ170" s="81">
        <f t="shared" si="43"/>
        <v>46038.625</v>
      </c>
      <c r="AR170" s="81">
        <f t="shared" si="44"/>
        <v>46040</v>
      </c>
      <c r="AS170" s="81">
        <f t="shared" si="45"/>
        <v>46042</v>
      </c>
      <c r="AT170" s="81">
        <f t="shared" si="46"/>
        <v>46040</v>
      </c>
      <c r="AU170" s="82" t="s">
        <v>198</v>
      </c>
      <c r="AV170" s="74">
        <v>46032</v>
      </c>
      <c r="AW170" s="75" t="s">
        <v>971</v>
      </c>
      <c r="AX170" s="75" t="s">
        <v>972</v>
      </c>
      <c r="AY170" s="75">
        <v>905</v>
      </c>
      <c r="AZ170" s="83">
        <v>308140143750</v>
      </c>
      <c r="BA170" s="75" t="s">
        <v>154</v>
      </c>
      <c r="BB170" s="74">
        <v>46032</v>
      </c>
      <c r="BC170" s="75"/>
      <c r="BD170" s="75" t="s">
        <v>973</v>
      </c>
      <c r="BE170" s="74">
        <v>46042</v>
      </c>
      <c r="BF170" s="75"/>
      <c r="BG170" s="75"/>
      <c r="BH170" s="75"/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  <c r="BS170" s="75"/>
      <c r="BT170" s="75">
        <v>1</v>
      </c>
      <c r="BU170" s="84" t="s">
        <v>974</v>
      </c>
      <c r="BV170" s="74">
        <v>46041</v>
      </c>
      <c r="BW170" s="85"/>
      <c r="BX170" s="85"/>
      <c r="BY170" s="86" t="s">
        <v>157</v>
      </c>
      <c r="BZ170" s="87">
        <f t="shared" si="40"/>
        <v>2</v>
      </c>
      <c r="CB170" s="88">
        <f t="shared" si="37"/>
        <v>4</v>
      </c>
      <c r="CC170" s="89"/>
      <c r="CE170" s="87">
        <f t="shared" si="47"/>
        <v>1</v>
      </c>
      <c r="CF170" s="90">
        <v>13144737</v>
      </c>
      <c r="CG170" s="90"/>
      <c r="CH170" s="90">
        <v>13144737</v>
      </c>
      <c r="CI170" s="91">
        <v>26237</v>
      </c>
      <c r="CJ170" s="87">
        <f t="shared" si="38"/>
        <v>1</v>
      </c>
      <c r="CK170" s="87">
        <f t="shared" si="39"/>
        <v>2</v>
      </c>
      <c r="CL170" s="22" t="s">
        <v>121</v>
      </c>
      <c r="CM170" s="22" t="s">
        <v>975</v>
      </c>
    </row>
    <row r="171" spans="1:91" ht="14.45" customHeight="1" x14ac:dyDescent="0.25">
      <c r="A171" s="69">
        <f t="shared" si="36"/>
        <v>169</v>
      </c>
      <c r="B171" s="70" t="s">
        <v>102</v>
      </c>
      <c r="C171" s="107" t="s">
        <v>967</v>
      </c>
      <c r="D171" s="106">
        <v>145252071</v>
      </c>
      <c r="E171" s="73"/>
      <c r="F171" s="74">
        <v>46027</v>
      </c>
      <c r="G171" s="75" t="s">
        <v>602</v>
      </c>
      <c r="H171" s="75" t="s">
        <v>517</v>
      </c>
      <c r="I171" s="75" t="s">
        <v>105</v>
      </c>
      <c r="J171" s="75" t="s">
        <v>518</v>
      </c>
      <c r="K171" s="75" t="s">
        <v>242</v>
      </c>
      <c r="L171" s="74">
        <v>46055</v>
      </c>
      <c r="M171" s="73">
        <v>40</v>
      </c>
      <c r="N171" s="75" t="s">
        <v>976</v>
      </c>
      <c r="O171" s="75" t="s">
        <v>977</v>
      </c>
      <c r="P171" s="75">
        <v>2830047475</v>
      </c>
      <c r="Q171" s="74">
        <v>46032</v>
      </c>
      <c r="R171" s="75">
        <v>1209375561</v>
      </c>
      <c r="S171" s="75">
        <v>224054265</v>
      </c>
      <c r="T171" s="74">
        <v>46032</v>
      </c>
      <c r="U171" s="76">
        <v>13110.174000000001</v>
      </c>
      <c r="V171" s="76">
        <v>12641.635</v>
      </c>
      <c r="W171" s="75">
        <v>17</v>
      </c>
      <c r="X171" s="75">
        <v>0</v>
      </c>
      <c r="Y171" s="98" t="s">
        <v>978</v>
      </c>
      <c r="Z171" s="82" t="s">
        <v>258</v>
      </c>
      <c r="AA171" s="75" t="s">
        <v>259</v>
      </c>
      <c r="AB171" s="75" t="s">
        <v>260</v>
      </c>
      <c r="AC171" s="109" t="s">
        <v>967</v>
      </c>
      <c r="AD171" s="75" t="s">
        <v>113</v>
      </c>
      <c r="AE171" s="74">
        <v>46040</v>
      </c>
      <c r="AF171" s="80">
        <v>46039.416666666664</v>
      </c>
      <c r="AG171" s="80">
        <v>46038.625</v>
      </c>
      <c r="AH171" s="80">
        <v>46038.625</v>
      </c>
      <c r="AI171" s="124">
        <v>46035</v>
      </c>
      <c r="AJ171" s="110">
        <v>46039</v>
      </c>
      <c r="AK171" s="110">
        <v>46039</v>
      </c>
      <c r="AL171" s="124">
        <v>46041</v>
      </c>
      <c r="AM171" s="110">
        <v>46046</v>
      </c>
      <c r="AN171" s="110">
        <v>46046</v>
      </c>
      <c r="AO171" s="81">
        <f t="shared" si="41"/>
        <v>46037.625</v>
      </c>
      <c r="AP171" s="81">
        <f t="shared" si="42"/>
        <v>46038.625</v>
      </c>
      <c r="AQ171" s="81">
        <f t="shared" si="43"/>
        <v>46038.625</v>
      </c>
      <c r="AR171" s="81">
        <f t="shared" si="44"/>
        <v>46040</v>
      </c>
      <c r="AS171" s="81">
        <f t="shared" si="45"/>
        <v>46042</v>
      </c>
      <c r="AT171" s="81">
        <f t="shared" si="46"/>
        <v>46040</v>
      </c>
      <c r="AU171" s="82" t="s">
        <v>198</v>
      </c>
      <c r="AV171" s="74">
        <v>46032</v>
      </c>
      <c r="AW171" s="75" t="s">
        <v>979</v>
      </c>
      <c r="AX171" s="75" t="s">
        <v>980</v>
      </c>
      <c r="AY171" s="75">
        <v>905</v>
      </c>
      <c r="AZ171" s="83">
        <v>308140320300</v>
      </c>
      <c r="BA171" s="75" t="s">
        <v>154</v>
      </c>
      <c r="BB171" s="74">
        <v>46032</v>
      </c>
      <c r="BC171" s="75"/>
      <c r="BD171" s="75" t="s">
        <v>981</v>
      </c>
      <c r="BE171" s="74">
        <v>46042</v>
      </c>
      <c r="BF171" s="75"/>
      <c r="BG171" s="75"/>
      <c r="BH171" s="75"/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  <c r="BS171" s="75"/>
      <c r="BT171" s="75">
        <v>0</v>
      </c>
      <c r="BU171" s="84" t="s">
        <v>974</v>
      </c>
      <c r="BV171" s="74">
        <v>46041</v>
      </c>
      <c r="BW171" s="85"/>
      <c r="BX171" s="85"/>
      <c r="BY171" s="86" t="s">
        <v>157</v>
      </c>
      <c r="BZ171" s="87">
        <f t="shared" si="40"/>
        <v>2</v>
      </c>
      <c r="CB171" s="88">
        <f t="shared" si="37"/>
        <v>4</v>
      </c>
      <c r="CC171" s="89"/>
      <c r="CE171" s="87">
        <f t="shared" si="47"/>
        <v>1</v>
      </c>
      <c r="CF171" s="90">
        <v>13144737</v>
      </c>
      <c r="CG171" s="90"/>
      <c r="CH171" s="90">
        <v>13144737</v>
      </c>
      <c r="CI171" s="91">
        <v>26237</v>
      </c>
      <c r="CJ171" s="87">
        <f t="shared" si="38"/>
        <v>1</v>
      </c>
      <c r="CK171" s="87">
        <f t="shared" si="39"/>
        <v>2</v>
      </c>
      <c r="CL171" s="22" t="s">
        <v>121</v>
      </c>
      <c r="CM171" s="22" t="s">
        <v>975</v>
      </c>
    </row>
    <row r="172" spans="1:91" ht="14.45" customHeight="1" x14ac:dyDescent="0.25">
      <c r="A172" s="69">
        <f t="shared" si="36"/>
        <v>170</v>
      </c>
      <c r="B172" s="70" t="s">
        <v>102</v>
      </c>
      <c r="C172" s="107" t="s">
        <v>967</v>
      </c>
      <c r="D172" s="106">
        <v>145226281</v>
      </c>
      <c r="E172" s="73"/>
      <c r="F172" s="74">
        <v>46027</v>
      </c>
      <c r="G172" s="75" t="s">
        <v>771</v>
      </c>
      <c r="H172" s="75" t="s">
        <v>517</v>
      </c>
      <c r="I172" s="75" t="s">
        <v>105</v>
      </c>
      <c r="J172" s="75" t="s">
        <v>518</v>
      </c>
      <c r="K172" s="75" t="s">
        <v>242</v>
      </c>
      <c r="L172" s="74">
        <v>46055</v>
      </c>
      <c r="M172" s="73">
        <v>40</v>
      </c>
      <c r="N172" s="75" t="s">
        <v>982</v>
      </c>
      <c r="O172" s="75" t="s">
        <v>983</v>
      </c>
      <c r="P172" s="75">
        <v>2830047474</v>
      </c>
      <c r="Q172" s="74">
        <v>46032</v>
      </c>
      <c r="R172" s="75">
        <v>1209375558</v>
      </c>
      <c r="S172" s="75">
        <v>224054281</v>
      </c>
      <c r="T172" s="74">
        <v>46032</v>
      </c>
      <c r="U172" s="76">
        <v>15567.373</v>
      </c>
      <c r="V172" s="76">
        <v>15057.870999999999</v>
      </c>
      <c r="W172" s="75">
        <v>19</v>
      </c>
      <c r="X172" s="75">
        <v>0</v>
      </c>
      <c r="Y172" s="98" t="s">
        <v>984</v>
      </c>
      <c r="Z172" s="82" t="s">
        <v>258</v>
      </c>
      <c r="AA172" s="75" t="s">
        <v>259</v>
      </c>
      <c r="AB172" s="75" t="s">
        <v>260</v>
      </c>
      <c r="AC172" s="109" t="s">
        <v>967</v>
      </c>
      <c r="AD172" s="75" t="s">
        <v>113</v>
      </c>
      <c r="AE172" s="74">
        <v>46040</v>
      </c>
      <c r="AF172" s="80">
        <v>46039.416666666664</v>
      </c>
      <c r="AG172" s="80">
        <v>46038.625</v>
      </c>
      <c r="AH172" s="80">
        <v>46038.625</v>
      </c>
      <c r="AI172" s="124">
        <v>46035</v>
      </c>
      <c r="AJ172" s="110">
        <v>46039</v>
      </c>
      <c r="AK172" s="110">
        <v>46039</v>
      </c>
      <c r="AL172" s="124">
        <v>46041</v>
      </c>
      <c r="AM172" s="110">
        <v>46046</v>
      </c>
      <c r="AN172" s="110">
        <v>46046</v>
      </c>
      <c r="AO172" s="81">
        <f t="shared" si="41"/>
        <v>46037.625</v>
      </c>
      <c r="AP172" s="81">
        <f t="shared" si="42"/>
        <v>46038.625</v>
      </c>
      <c r="AQ172" s="81">
        <f t="shared" si="43"/>
        <v>46038.625</v>
      </c>
      <c r="AR172" s="81">
        <f t="shared" si="44"/>
        <v>46040</v>
      </c>
      <c r="AS172" s="81">
        <f t="shared" si="45"/>
        <v>46042</v>
      </c>
      <c r="AT172" s="81">
        <f t="shared" si="46"/>
        <v>46040</v>
      </c>
      <c r="AU172" s="82" t="s">
        <v>198</v>
      </c>
      <c r="AV172" s="74">
        <v>46032</v>
      </c>
      <c r="AW172" s="75" t="s">
        <v>985</v>
      </c>
      <c r="AX172" s="75" t="s">
        <v>986</v>
      </c>
      <c r="AY172" s="75">
        <v>905</v>
      </c>
      <c r="AZ172" s="83">
        <v>308140283900</v>
      </c>
      <c r="BA172" s="75" t="s">
        <v>154</v>
      </c>
      <c r="BB172" s="74">
        <v>46032</v>
      </c>
      <c r="BC172" s="75"/>
      <c r="BD172" s="75" t="s">
        <v>987</v>
      </c>
      <c r="BE172" s="74">
        <v>46042</v>
      </c>
      <c r="BF172" s="75"/>
      <c r="BG172" s="75"/>
      <c r="BH172" s="75"/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  <c r="BS172" s="75"/>
      <c r="BT172" s="75">
        <v>0</v>
      </c>
      <c r="BU172" s="84" t="s">
        <v>974</v>
      </c>
      <c r="BV172" s="74">
        <v>46041</v>
      </c>
      <c r="BW172" s="85"/>
      <c r="BX172" s="85"/>
      <c r="BY172" s="86" t="s">
        <v>157</v>
      </c>
      <c r="BZ172" s="87">
        <f t="shared" si="40"/>
        <v>2</v>
      </c>
      <c r="CB172" s="88">
        <f t="shared" si="37"/>
        <v>4</v>
      </c>
      <c r="CC172" s="89"/>
      <c r="CE172" s="87">
        <f t="shared" si="47"/>
        <v>1</v>
      </c>
      <c r="CF172" s="90">
        <v>13144737</v>
      </c>
      <c r="CG172" s="90"/>
      <c r="CH172" s="90">
        <v>13144737</v>
      </c>
      <c r="CI172" s="91">
        <v>26237</v>
      </c>
      <c r="CJ172" s="87">
        <f t="shared" si="38"/>
        <v>1</v>
      </c>
      <c r="CK172" s="87">
        <f t="shared" si="39"/>
        <v>2</v>
      </c>
      <c r="CL172" s="22" t="s">
        <v>121</v>
      </c>
      <c r="CM172" s="22" t="s">
        <v>975</v>
      </c>
    </row>
    <row r="173" spans="1:91" ht="14.45" customHeight="1" x14ac:dyDescent="0.25">
      <c r="A173" s="69">
        <f t="shared" si="36"/>
        <v>171</v>
      </c>
      <c r="B173" s="70" t="s">
        <v>102</v>
      </c>
      <c r="C173" s="97" t="s">
        <v>772</v>
      </c>
      <c r="D173" s="106">
        <v>145216843</v>
      </c>
      <c r="E173" s="73"/>
      <c r="F173" s="74">
        <v>46034</v>
      </c>
      <c r="G173" s="75" t="s">
        <v>740</v>
      </c>
      <c r="H173" s="75" t="s">
        <v>517</v>
      </c>
      <c r="I173" s="75" t="s">
        <v>105</v>
      </c>
      <c r="J173" s="75" t="s">
        <v>518</v>
      </c>
      <c r="K173" s="75" t="s">
        <v>242</v>
      </c>
      <c r="L173" s="74">
        <v>46061</v>
      </c>
      <c r="M173" s="73">
        <v>40</v>
      </c>
      <c r="N173" s="75" t="s">
        <v>988</v>
      </c>
      <c r="O173" s="75" t="s">
        <v>989</v>
      </c>
      <c r="P173" s="75">
        <v>2830047655</v>
      </c>
      <c r="Q173" s="74">
        <v>46037</v>
      </c>
      <c r="R173" s="75">
        <v>1209376687</v>
      </c>
      <c r="S173" s="75">
        <v>224072615</v>
      </c>
      <c r="T173" s="74">
        <v>46037</v>
      </c>
      <c r="U173" s="76">
        <v>13790.741</v>
      </c>
      <c r="V173" s="76">
        <v>13282.678</v>
      </c>
      <c r="W173" s="75">
        <v>18</v>
      </c>
      <c r="X173" s="75">
        <v>0</v>
      </c>
      <c r="Y173" s="98">
        <v>7265551750</v>
      </c>
      <c r="Z173" s="82" t="s">
        <v>354</v>
      </c>
      <c r="AA173" s="75" t="s">
        <v>521</v>
      </c>
      <c r="AB173" s="75" t="s">
        <v>775</v>
      </c>
      <c r="AC173" s="98" t="s">
        <v>772</v>
      </c>
      <c r="AD173" s="75" t="s">
        <v>113</v>
      </c>
      <c r="AE173" s="74">
        <v>46043</v>
      </c>
      <c r="AF173" s="80">
        <v>46040.416666666664</v>
      </c>
      <c r="AG173" s="80">
        <v>46039.625</v>
      </c>
      <c r="AH173" s="80">
        <v>46039.625</v>
      </c>
      <c r="AI173" s="124">
        <v>46041</v>
      </c>
      <c r="AJ173" s="129"/>
      <c r="AK173" s="124">
        <v>46041</v>
      </c>
      <c r="AL173" s="124">
        <v>46046</v>
      </c>
      <c r="AM173" s="75"/>
      <c r="AN173" s="74">
        <v>46046</v>
      </c>
      <c r="AO173" s="81">
        <f t="shared" si="41"/>
        <v>46038.625</v>
      </c>
      <c r="AP173" s="81">
        <f t="shared" si="42"/>
        <v>46039.625</v>
      </c>
      <c r="AQ173" s="81">
        <f t="shared" si="43"/>
        <v>46039.625</v>
      </c>
      <c r="AR173" s="81">
        <f t="shared" si="44"/>
        <v>46042</v>
      </c>
      <c r="AS173" s="81">
        <f t="shared" si="45"/>
        <v>46045</v>
      </c>
      <c r="AT173" s="81">
        <f t="shared" si="46"/>
        <v>46042</v>
      </c>
      <c r="AU173" s="82" t="s">
        <v>198</v>
      </c>
      <c r="AV173" s="74">
        <v>46037</v>
      </c>
      <c r="AW173" s="75" t="s">
        <v>990</v>
      </c>
      <c r="AX173" s="75">
        <v>32198185</v>
      </c>
      <c r="AY173" s="75">
        <v>905</v>
      </c>
      <c r="AZ173" s="83">
        <v>308155964010</v>
      </c>
      <c r="BA173" s="75" t="s">
        <v>187</v>
      </c>
      <c r="BB173" s="74">
        <v>46037</v>
      </c>
      <c r="BC173" s="75"/>
      <c r="BD173" s="75" t="s">
        <v>991</v>
      </c>
      <c r="BE173" s="74">
        <v>46044</v>
      </c>
      <c r="BF173" s="75"/>
      <c r="BG173" s="75"/>
      <c r="BH173" s="75"/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  <c r="BS173" s="75"/>
      <c r="BT173" s="75">
        <v>0</v>
      </c>
      <c r="BU173" s="84" t="s">
        <v>778</v>
      </c>
      <c r="BV173" s="74">
        <v>46043</v>
      </c>
      <c r="BW173" s="85"/>
      <c r="BX173" s="85"/>
      <c r="BY173" s="86" t="s">
        <v>147</v>
      </c>
      <c r="BZ173" s="87">
        <f t="shared" si="40"/>
        <v>3</v>
      </c>
      <c r="CB173" s="88">
        <f t="shared" si="37"/>
        <v>4</v>
      </c>
      <c r="CC173" s="89"/>
      <c r="CE173" s="87">
        <f t="shared" si="47"/>
        <v>1</v>
      </c>
      <c r="CF173" s="90">
        <v>8573825</v>
      </c>
      <c r="CG173" s="90"/>
      <c r="CH173" s="90">
        <v>8573825</v>
      </c>
      <c r="CI173" s="22">
        <v>26381</v>
      </c>
      <c r="CJ173" s="87">
        <f t="shared" si="38"/>
        <v>1</v>
      </c>
      <c r="CK173" s="87">
        <f t="shared" si="39"/>
        <v>3</v>
      </c>
      <c r="CL173" s="22" t="s">
        <v>121</v>
      </c>
      <c r="CM173" s="22" t="s">
        <v>779</v>
      </c>
    </row>
    <row r="174" spans="1:91" ht="14.45" customHeight="1" x14ac:dyDescent="0.25">
      <c r="A174" s="69">
        <f t="shared" si="36"/>
        <v>172</v>
      </c>
      <c r="B174" s="100" t="s">
        <v>102</v>
      </c>
      <c r="C174" s="97">
        <v>263172709</v>
      </c>
      <c r="D174" s="106">
        <v>145261025</v>
      </c>
      <c r="E174" s="73"/>
      <c r="F174" s="74">
        <v>46034</v>
      </c>
      <c r="G174" s="75" t="s">
        <v>532</v>
      </c>
      <c r="H174" s="75" t="s">
        <v>517</v>
      </c>
      <c r="I174" s="75" t="s">
        <v>105</v>
      </c>
      <c r="J174" s="75" t="s">
        <v>518</v>
      </c>
      <c r="K174" s="75" t="s">
        <v>242</v>
      </c>
      <c r="L174" s="74">
        <v>46064</v>
      </c>
      <c r="M174" s="73">
        <v>40</v>
      </c>
      <c r="N174" s="75" t="s">
        <v>992</v>
      </c>
      <c r="O174" s="75" t="s">
        <v>993</v>
      </c>
      <c r="P174" s="75">
        <v>2830047703</v>
      </c>
      <c r="Q174" s="74">
        <v>46038</v>
      </c>
      <c r="R174" s="75">
        <v>1209376962</v>
      </c>
      <c r="S174" s="75">
        <v>224073050</v>
      </c>
      <c r="T174" s="74">
        <v>46038</v>
      </c>
      <c r="U174" s="76">
        <v>15587.254999999999</v>
      </c>
      <c r="V174" s="76">
        <v>15026.707</v>
      </c>
      <c r="W174" s="75">
        <v>18</v>
      </c>
      <c r="X174" s="75">
        <v>0</v>
      </c>
      <c r="Y174" s="98">
        <v>263172709</v>
      </c>
      <c r="Z174" s="82" t="s">
        <v>110</v>
      </c>
      <c r="AA174" s="75" t="s">
        <v>535</v>
      </c>
      <c r="AB174" s="75" t="s">
        <v>994</v>
      </c>
      <c r="AC174" s="98">
        <v>263172709</v>
      </c>
      <c r="AD174" s="75" t="s">
        <v>113</v>
      </c>
      <c r="AE174" s="74">
        <v>46041</v>
      </c>
      <c r="AF174" s="80">
        <v>46040.333333333336</v>
      </c>
      <c r="AG174" s="80">
        <v>46039.333333333336</v>
      </c>
      <c r="AH174" s="80">
        <v>46040.25</v>
      </c>
      <c r="AI174" s="124">
        <v>46041</v>
      </c>
      <c r="AJ174" s="129"/>
      <c r="AK174" s="74">
        <v>46041</v>
      </c>
      <c r="AL174" s="124">
        <v>46051</v>
      </c>
      <c r="AM174" s="124">
        <v>46053</v>
      </c>
      <c r="AN174" s="74">
        <v>46054</v>
      </c>
      <c r="AO174" s="81">
        <f t="shared" si="41"/>
        <v>46038.333333333336</v>
      </c>
      <c r="AP174" s="81">
        <f t="shared" si="42"/>
        <v>46039.333333333336</v>
      </c>
      <c r="AQ174" s="81">
        <f t="shared" si="43"/>
        <v>46039.333333333336</v>
      </c>
      <c r="AR174" s="81">
        <f t="shared" si="44"/>
        <v>46042</v>
      </c>
      <c r="AS174" s="81">
        <f t="shared" si="45"/>
        <v>46043</v>
      </c>
      <c r="AT174" s="81">
        <f t="shared" si="46"/>
        <v>46042</v>
      </c>
      <c r="AU174" s="82" t="s">
        <v>356</v>
      </c>
      <c r="AV174" s="74">
        <v>46038</v>
      </c>
      <c r="AW174" s="75" t="s">
        <v>995</v>
      </c>
      <c r="AX174" s="75" t="s">
        <v>996</v>
      </c>
      <c r="AY174" s="75">
        <v>905</v>
      </c>
      <c r="AZ174" s="83">
        <v>308160448800</v>
      </c>
      <c r="BA174" s="75" t="s">
        <v>187</v>
      </c>
      <c r="BB174" s="74">
        <v>46038</v>
      </c>
      <c r="BC174" s="75"/>
      <c r="BD174" s="75" t="s">
        <v>997</v>
      </c>
      <c r="BE174" s="74">
        <v>46043</v>
      </c>
      <c r="BF174" s="75"/>
      <c r="BG174" s="75"/>
      <c r="BH174" s="75"/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  <c r="BS174" s="75"/>
      <c r="BT174" s="75">
        <v>1</v>
      </c>
      <c r="BU174" s="84" t="s">
        <v>998</v>
      </c>
      <c r="BV174" s="74">
        <v>46050</v>
      </c>
      <c r="BW174" s="85">
        <f t="shared" ref="BW174:BW180" si="48">BV174-AK174</f>
        <v>9</v>
      </c>
      <c r="BX174" s="85">
        <f t="shared" ref="BX174:BX180" si="49">BV174-AK174</f>
        <v>9</v>
      </c>
      <c r="BY174" s="86" t="s">
        <v>120</v>
      </c>
      <c r="BZ174" s="87">
        <f t="shared" si="40"/>
        <v>3</v>
      </c>
      <c r="CB174" s="88">
        <f t="shared" si="37"/>
        <v>5</v>
      </c>
      <c r="CC174" s="89"/>
      <c r="CE174" s="87">
        <f t="shared" si="47"/>
        <v>1</v>
      </c>
      <c r="CF174" s="90">
        <v>16204942</v>
      </c>
      <c r="CG174" s="90">
        <v>3023508</v>
      </c>
      <c r="CH174" s="90">
        <v>19228450</v>
      </c>
      <c r="CI174" s="91">
        <v>26522</v>
      </c>
      <c r="CJ174" s="87">
        <f t="shared" si="38"/>
        <v>1</v>
      </c>
      <c r="CK174" s="87">
        <f t="shared" si="39"/>
        <v>3</v>
      </c>
      <c r="CL174" s="22" t="s">
        <v>121</v>
      </c>
      <c r="CM174" s="22" t="s">
        <v>999</v>
      </c>
    </row>
    <row r="175" spans="1:91" ht="14.45" customHeight="1" x14ac:dyDescent="0.25">
      <c r="A175" s="69">
        <f t="shared" si="36"/>
        <v>173</v>
      </c>
      <c r="B175" s="100" t="s">
        <v>102</v>
      </c>
      <c r="C175" s="97">
        <v>263172709</v>
      </c>
      <c r="D175" s="106">
        <v>145261027</v>
      </c>
      <c r="E175" s="73"/>
      <c r="F175" s="74">
        <v>46034</v>
      </c>
      <c r="G175" s="75" t="s">
        <v>532</v>
      </c>
      <c r="H175" s="75" t="s">
        <v>517</v>
      </c>
      <c r="I175" s="75" t="s">
        <v>105</v>
      </c>
      <c r="J175" s="75" t="s">
        <v>518</v>
      </c>
      <c r="K175" s="75" t="s">
        <v>242</v>
      </c>
      <c r="L175" s="74">
        <v>46063</v>
      </c>
      <c r="M175" s="73">
        <v>40</v>
      </c>
      <c r="N175" s="75" t="s">
        <v>1000</v>
      </c>
      <c r="O175" s="75" t="s">
        <v>1001</v>
      </c>
      <c r="P175" s="75">
        <v>2830047718</v>
      </c>
      <c r="Q175" s="74">
        <v>46038</v>
      </c>
      <c r="R175" s="75">
        <v>1209376990</v>
      </c>
      <c r="S175" s="75">
        <v>224073052</v>
      </c>
      <c r="T175" s="74">
        <v>46038</v>
      </c>
      <c r="U175" s="76">
        <v>14930.124</v>
      </c>
      <c r="V175" s="76">
        <v>14472.672</v>
      </c>
      <c r="W175" s="75">
        <v>17</v>
      </c>
      <c r="X175" s="75">
        <v>0</v>
      </c>
      <c r="Y175" s="98">
        <v>263172462</v>
      </c>
      <c r="Z175" s="82" t="s">
        <v>110</v>
      </c>
      <c r="AA175" s="75" t="s">
        <v>535</v>
      </c>
      <c r="AB175" s="75" t="s">
        <v>994</v>
      </c>
      <c r="AC175" s="98">
        <v>263172709</v>
      </c>
      <c r="AD175" s="75" t="s">
        <v>113</v>
      </c>
      <c r="AE175" s="74">
        <v>46041</v>
      </c>
      <c r="AF175" s="80">
        <v>46040.333333333336</v>
      </c>
      <c r="AG175" s="80">
        <v>46039.333333333336</v>
      </c>
      <c r="AH175" s="80">
        <v>46040.25</v>
      </c>
      <c r="AI175" s="124">
        <v>46041</v>
      </c>
      <c r="AJ175" s="129"/>
      <c r="AK175" s="74">
        <v>46041</v>
      </c>
      <c r="AL175" s="124">
        <v>46051</v>
      </c>
      <c r="AM175" s="124">
        <v>46053</v>
      </c>
      <c r="AN175" s="74">
        <v>46054</v>
      </c>
      <c r="AO175" s="81">
        <f t="shared" si="41"/>
        <v>46038.333333333336</v>
      </c>
      <c r="AP175" s="81">
        <f t="shared" si="42"/>
        <v>46039.333333333336</v>
      </c>
      <c r="AQ175" s="81">
        <f t="shared" si="43"/>
        <v>46039.333333333336</v>
      </c>
      <c r="AR175" s="81">
        <f t="shared" si="44"/>
        <v>46042</v>
      </c>
      <c r="AS175" s="81">
        <f t="shared" si="45"/>
        <v>46043</v>
      </c>
      <c r="AT175" s="81">
        <f t="shared" si="46"/>
        <v>46042</v>
      </c>
      <c r="AU175" s="82" t="s">
        <v>356</v>
      </c>
      <c r="AV175" s="74">
        <v>46038</v>
      </c>
      <c r="AW175" s="75" t="s">
        <v>1002</v>
      </c>
      <c r="AX175" s="75" t="s">
        <v>1003</v>
      </c>
      <c r="AY175" s="75">
        <v>905</v>
      </c>
      <c r="AZ175" s="83">
        <v>308161309320</v>
      </c>
      <c r="BA175" s="75" t="s">
        <v>187</v>
      </c>
      <c r="BB175" s="74">
        <v>46038</v>
      </c>
      <c r="BC175" s="75"/>
      <c r="BD175" s="75" t="s">
        <v>1004</v>
      </c>
      <c r="BE175" s="74">
        <v>46043</v>
      </c>
      <c r="BF175" s="75"/>
      <c r="BG175" s="75"/>
      <c r="BH175" s="75"/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  <c r="BS175" s="75"/>
      <c r="BT175" s="75">
        <v>0</v>
      </c>
      <c r="BU175" s="84" t="s">
        <v>998</v>
      </c>
      <c r="BV175" s="74">
        <v>46050</v>
      </c>
      <c r="BW175" s="85">
        <f t="shared" si="48"/>
        <v>9</v>
      </c>
      <c r="BX175" s="85">
        <f t="shared" si="49"/>
        <v>9</v>
      </c>
      <c r="BY175" s="86" t="s">
        <v>120</v>
      </c>
      <c r="BZ175" s="87">
        <f t="shared" si="40"/>
        <v>3</v>
      </c>
      <c r="CB175" s="88">
        <f t="shared" si="37"/>
        <v>5</v>
      </c>
      <c r="CC175" s="89"/>
      <c r="CE175" s="87">
        <f t="shared" si="47"/>
        <v>1</v>
      </c>
      <c r="CF175" s="90">
        <v>16204942</v>
      </c>
      <c r="CG175" s="90">
        <v>3023508</v>
      </c>
      <c r="CH175" s="90">
        <v>19228450</v>
      </c>
      <c r="CI175" s="91">
        <v>26522</v>
      </c>
      <c r="CJ175" s="87">
        <f t="shared" si="38"/>
        <v>1</v>
      </c>
      <c r="CK175" s="87">
        <f t="shared" si="39"/>
        <v>3</v>
      </c>
      <c r="CL175" s="22" t="s">
        <v>121</v>
      </c>
      <c r="CM175" s="22" t="s">
        <v>999</v>
      </c>
    </row>
    <row r="176" spans="1:91" ht="14.45" customHeight="1" x14ac:dyDescent="0.25">
      <c r="A176" s="69">
        <f t="shared" si="36"/>
        <v>174</v>
      </c>
      <c r="B176" s="100" t="s">
        <v>102</v>
      </c>
      <c r="C176" s="97">
        <v>263172709</v>
      </c>
      <c r="D176" s="106">
        <v>145261030</v>
      </c>
      <c r="E176" s="73"/>
      <c r="F176" s="74">
        <v>46034</v>
      </c>
      <c r="G176" s="75" t="s">
        <v>516</v>
      </c>
      <c r="H176" s="75" t="s">
        <v>517</v>
      </c>
      <c r="I176" s="75" t="s">
        <v>105</v>
      </c>
      <c r="J176" s="75" t="s">
        <v>518</v>
      </c>
      <c r="K176" s="75" t="s">
        <v>242</v>
      </c>
      <c r="L176" s="74">
        <v>46063</v>
      </c>
      <c r="M176" s="73">
        <v>40</v>
      </c>
      <c r="N176" s="75" t="s">
        <v>1005</v>
      </c>
      <c r="O176" s="75" t="s">
        <v>1006</v>
      </c>
      <c r="P176" s="75">
        <v>2830047704</v>
      </c>
      <c r="Q176" s="74">
        <v>46038</v>
      </c>
      <c r="R176" s="75">
        <v>1209376965</v>
      </c>
      <c r="S176" s="75">
        <v>224073043</v>
      </c>
      <c r="T176" s="74">
        <v>46038</v>
      </c>
      <c r="U176" s="76">
        <v>19072.695</v>
      </c>
      <c r="V176" s="76">
        <v>18488.317999999999</v>
      </c>
      <c r="W176" s="75">
        <v>22</v>
      </c>
      <c r="X176" s="75">
        <v>0</v>
      </c>
      <c r="Y176" s="98">
        <v>263172526</v>
      </c>
      <c r="Z176" s="82" t="s">
        <v>110</v>
      </c>
      <c r="AA176" s="75" t="s">
        <v>535</v>
      </c>
      <c r="AB176" s="75" t="s">
        <v>994</v>
      </c>
      <c r="AC176" s="98">
        <v>263172709</v>
      </c>
      <c r="AD176" s="75" t="s">
        <v>113</v>
      </c>
      <c r="AE176" s="74">
        <v>46041</v>
      </c>
      <c r="AF176" s="80">
        <v>46040.333333333336</v>
      </c>
      <c r="AG176" s="80">
        <v>46039.333333333336</v>
      </c>
      <c r="AH176" s="80">
        <v>46040.25</v>
      </c>
      <c r="AI176" s="124">
        <v>46041</v>
      </c>
      <c r="AJ176" s="129"/>
      <c r="AK176" s="74">
        <v>46041</v>
      </c>
      <c r="AL176" s="124">
        <v>46051</v>
      </c>
      <c r="AM176" s="124">
        <v>46053</v>
      </c>
      <c r="AN176" s="74">
        <v>46054</v>
      </c>
      <c r="AO176" s="81">
        <f t="shared" si="41"/>
        <v>46038.333333333336</v>
      </c>
      <c r="AP176" s="81">
        <f t="shared" si="42"/>
        <v>46039.333333333336</v>
      </c>
      <c r="AQ176" s="81">
        <f t="shared" si="43"/>
        <v>46039.333333333336</v>
      </c>
      <c r="AR176" s="81">
        <f t="shared" si="44"/>
        <v>46042</v>
      </c>
      <c r="AS176" s="81">
        <f t="shared" si="45"/>
        <v>46043</v>
      </c>
      <c r="AT176" s="81">
        <f t="shared" si="46"/>
        <v>46042</v>
      </c>
      <c r="AU176" s="82" t="s">
        <v>356</v>
      </c>
      <c r="AV176" s="74">
        <v>46038</v>
      </c>
      <c r="AW176" s="75" t="s">
        <v>1007</v>
      </c>
      <c r="AX176" s="75" t="s">
        <v>1008</v>
      </c>
      <c r="AY176" s="75">
        <v>905</v>
      </c>
      <c r="AZ176" s="83">
        <v>308160562640</v>
      </c>
      <c r="BA176" s="75" t="s">
        <v>187</v>
      </c>
      <c r="BB176" s="74">
        <v>46038</v>
      </c>
      <c r="BC176" s="75"/>
      <c r="BD176" s="75" t="s">
        <v>1009</v>
      </c>
      <c r="BE176" s="74">
        <v>46043</v>
      </c>
      <c r="BF176" s="75"/>
      <c r="BG176" s="75"/>
      <c r="BH176" s="75"/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  <c r="BS176" s="75"/>
      <c r="BT176" s="75">
        <v>0</v>
      </c>
      <c r="BU176" s="84" t="s">
        <v>998</v>
      </c>
      <c r="BV176" s="74">
        <v>46050</v>
      </c>
      <c r="BW176" s="85">
        <f t="shared" si="48"/>
        <v>9</v>
      </c>
      <c r="BX176" s="85">
        <f t="shared" si="49"/>
        <v>9</v>
      </c>
      <c r="BY176" s="86" t="s">
        <v>120</v>
      </c>
      <c r="BZ176" s="87">
        <f t="shared" si="40"/>
        <v>3</v>
      </c>
      <c r="CB176" s="88">
        <f t="shared" si="37"/>
        <v>5</v>
      </c>
      <c r="CC176" s="89"/>
      <c r="CE176" s="87">
        <f t="shared" si="47"/>
        <v>1</v>
      </c>
      <c r="CF176" s="90">
        <v>16204942</v>
      </c>
      <c r="CG176" s="90">
        <v>3023508</v>
      </c>
      <c r="CH176" s="90">
        <v>19228450</v>
      </c>
      <c r="CI176" s="91">
        <v>26522</v>
      </c>
      <c r="CJ176" s="87">
        <f t="shared" si="38"/>
        <v>1</v>
      </c>
      <c r="CK176" s="87">
        <f t="shared" si="39"/>
        <v>3</v>
      </c>
      <c r="CL176" s="22" t="s">
        <v>121</v>
      </c>
      <c r="CM176" s="22" t="s">
        <v>999</v>
      </c>
    </row>
    <row r="177" spans="1:91" ht="14.45" customHeight="1" x14ac:dyDescent="0.25">
      <c r="A177" s="69">
        <f t="shared" si="36"/>
        <v>175</v>
      </c>
      <c r="B177" s="70" t="s">
        <v>102</v>
      </c>
      <c r="C177" s="107" t="s">
        <v>1010</v>
      </c>
      <c r="D177" s="106">
        <v>145226135</v>
      </c>
      <c r="E177" s="73"/>
      <c r="F177" s="74">
        <v>46041</v>
      </c>
      <c r="G177" s="75" t="s">
        <v>516</v>
      </c>
      <c r="H177" s="75" t="s">
        <v>517</v>
      </c>
      <c r="I177" s="75" t="s">
        <v>105</v>
      </c>
      <c r="J177" s="75" t="s">
        <v>518</v>
      </c>
      <c r="K177" s="75" t="s">
        <v>242</v>
      </c>
      <c r="L177" s="74">
        <v>46069</v>
      </c>
      <c r="M177" s="73">
        <v>40</v>
      </c>
      <c r="N177" s="75" t="s">
        <v>1011</v>
      </c>
      <c r="O177" s="75" t="s">
        <v>1012</v>
      </c>
      <c r="P177" s="75">
        <v>2830047939</v>
      </c>
      <c r="Q177" s="74">
        <v>46044</v>
      </c>
      <c r="R177" s="75">
        <v>1209379153</v>
      </c>
      <c r="S177" s="75">
        <v>224101523</v>
      </c>
      <c r="T177" s="74">
        <v>46044</v>
      </c>
      <c r="U177" s="76">
        <v>18253.806</v>
      </c>
      <c r="V177" s="76">
        <v>17832.91</v>
      </c>
      <c r="W177" s="75">
        <v>20</v>
      </c>
      <c r="X177" s="75">
        <v>0</v>
      </c>
      <c r="Y177" s="98">
        <v>7265551713</v>
      </c>
      <c r="Z177" s="82" t="s">
        <v>354</v>
      </c>
      <c r="AA177" s="75" t="s">
        <v>719</v>
      </c>
      <c r="AB177" s="75" t="s">
        <v>762</v>
      </c>
      <c r="AC177" s="109" t="s">
        <v>1010</v>
      </c>
      <c r="AD177" s="75" t="s">
        <v>113</v>
      </c>
      <c r="AE177" s="74">
        <v>46048</v>
      </c>
      <c r="AF177" s="80">
        <v>46047.291666666664</v>
      </c>
      <c r="AG177" s="80">
        <v>46045.458333333336</v>
      </c>
      <c r="AH177" s="80">
        <v>46045.458333333336</v>
      </c>
      <c r="AI177" s="74">
        <v>46048</v>
      </c>
      <c r="AJ177" s="75"/>
      <c r="AK177" s="74">
        <v>46048</v>
      </c>
      <c r="AL177" s="121">
        <v>46053</v>
      </c>
      <c r="AM177" s="75"/>
      <c r="AN177" s="74">
        <v>46054</v>
      </c>
      <c r="AO177" s="81">
        <f t="shared" si="41"/>
        <v>46044.458333333336</v>
      </c>
      <c r="AP177" s="81">
        <f t="shared" si="42"/>
        <v>46045.458333333336</v>
      </c>
      <c r="AQ177" s="81">
        <f t="shared" si="43"/>
        <v>46045.458333333336</v>
      </c>
      <c r="AR177" s="81">
        <f t="shared" si="44"/>
        <v>46049</v>
      </c>
      <c r="AS177" s="81">
        <f t="shared" si="45"/>
        <v>46050</v>
      </c>
      <c r="AT177" s="81">
        <f t="shared" si="46"/>
        <v>46049</v>
      </c>
      <c r="AU177" s="82" t="s">
        <v>356</v>
      </c>
      <c r="AV177" s="74">
        <v>46044</v>
      </c>
      <c r="AW177" s="75" t="s">
        <v>1013</v>
      </c>
      <c r="AX177" s="75">
        <v>32219941</v>
      </c>
      <c r="AY177" s="75">
        <v>905</v>
      </c>
      <c r="AZ177" s="83">
        <v>308180241960</v>
      </c>
      <c r="BA177" s="75" t="s">
        <v>187</v>
      </c>
      <c r="BB177" s="74">
        <v>46044</v>
      </c>
      <c r="BC177" s="75"/>
      <c r="BD177" s="75" t="s">
        <v>1014</v>
      </c>
      <c r="BE177" s="74">
        <v>46052</v>
      </c>
      <c r="BF177" s="75"/>
      <c r="BG177" s="75"/>
      <c r="BH177" s="75"/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  <c r="BS177" s="75"/>
      <c r="BT177" s="75">
        <v>1</v>
      </c>
      <c r="BU177" s="84" t="s">
        <v>1015</v>
      </c>
      <c r="BV177" s="74">
        <v>46049</v>
      </c>
      <c r="BW177" s="85">
        <f t="shared" si="48"/>
        <v>1</v>
      </c>
      <c r="BX177" s="85">
        <f t="shared" si="49"/>
        <v>1</v>
      </c>
      <c r="BY177" s="86" t="s">
        <v>157</v>
      </c>
      <c r="BZ177" s="87">
        <f t="shared" si="40"/>
        <v>4</v>
      </c>
      <c r="CB177" s="88">
        <f t="shared" si="37"/>
        <v>5</v>
      </c>
      <c r="CC177" s="89">
        <f>BV177-AK177</f>
        <v>1</v>
      </c>
      <c r="CE177" s="87">
        <f t="shared" si="47"/>
        <v>1</v>
      </c>
      <c r="CF177" s="90">
        <v>8577075</v>
      </c>
      <c r="CG177" s="90"/>
      <c r="CH177" s="90">
        <v>8577075</v>
      </c>
      <c r="CI177" s="22">
        <v>26391</v>
      </c>
      <c r="CJ177" s="87">
        <f t="shared" si="38"/>
        <v>1</v>
      </c>
      <c r="CK177" s="87">
        <f t="shared" si="39"/>
        <v>4</v>
      </c>
      <c r="CL177" s="22" t="s">
        <v>121</v>
      </c>
      <c r="CM177" s="22" t="s">
        <v>1016</v>
      </c>
    </row>
    <row r="178" spans="1:91" ht="14.45" customHeight="1" x14ac:dyDescent="0.25">
      <c r="A178" s="69">
        <f t="shared" si="36"/>
        <v>176</v>
      </c>
      <c r="B178" s="70" t="s">
        <v>102</v>
      </c>
      <c r="C178" s="107" t="s">
        <v>1010</v>
      </c>
      <c r="D178" s="106">
        <v>145226194</v>
      </c>
      <c r="E178" s="73"/>
      <c r="F178" s="74">
        <v>46041</v>
      </c>
      <c r="G178" s="75" t="s">
        <v>771</v>
      </c>
      <c r="H178" s="75" t="s">
        <v>517</v>
      </c>
      <c r="I178" s="75" t="s">
        <v>105</v>
      </c>
      <c r="J178" s="75" t="s">
        <v>518</v>
      </c>
      <c r="K178" s="75" t="s">
        <v>242</v>
      </c>
      <c r="L178" s="74">
        <v>46069</v>
      </c>
      <c r="M178" s="73">
        <v>40</v>
      </c>
      <c r="N178" s="75" t="s">
        <v>1017</v>
      </c>
      <c r="O178" s="75" t="s">
        <v>1018</v>
      </c>
      <c r="P178" s="75">
        <v>2830047917</v>
      </c>
      <c r="Q178" s="74">
        <v>46044</v>
      </c>
      <c r="R178" s="75">
        <v>1209379087</v>
      </c>
      <c r="S178" s="75">
        <v>224101614</v>
      </c>
      <c r="T178" s="74">
        <v>46044</v>
      </c>
      <c r="U178" s="76">
        <v>17344.807000000001</v>
      </c>
      <c r="V178" s="76">
        <v>16777.134999999998</v>
      </c>
      <c r="W178" s="75">
        <v>20</v>
      </c>
      <c r="X178" s="75">
        <v>0</v>
      </c>
      <c r="Y178" s="98">
        <v>7265551714</v>
      </c>
      <c r="Z178" s="82" t="s">
        <v>354</v>
      </c>
      <c r="AA178" s="75" t="s">
        <v>719</v>
      </c>
      <c r="AB178" s="75" t="s">
        <v>762</v>
      </c>
      <c r="AC178" s="109" t="s">
        <v>1010</v>
      </c>
      <c r="AD178" s="75" t="s">
        <v>113</v>
      </c>
      <c r="AE178" s="74">
        <v>46048</v>
      </c>
      <c r="AF178" s="80">
        <v>46047.291666666664</v>
      </c>
      <c r="AG178" s="80">
        <v>46045.458333333336</v>
      </c>
      <c r="AH178" s="80">
        <v>46045.458333333336</v>
      </c>
      <c r="AI178" s="74">
        <v>46048</v>
      </c>
      <c r="AJ178" s="75"/>
      <c r="AK178" s="74">
        <v>46048</v>
      </c>
      <c r="AL178" s="121">
        <v>46053</v>
      </c>
      <c r="AM178" s="75"/>
      <c r="AN178" s="74">
        <v>46054</v>
      </c>
      <c r="AO178" s="81">
        <f t="shared" si="41"/>
        <v>46044.458333333336</v>
      </c>
      <c r="AP178" s="81">
        <f t="shared" si="42"/>
        <v>46045.458333333336</v>
      </c>
      <c r="AQ178" s="81">
        <f t="shared" si="43"/>
        <v>46045.458333333336</v>
      </c>
      <c r="AR178" s="81">
        <f t="shared" si="44"/>
        <v>46049</v>
      </c>
      <c r="AS178" s="81">
        <f t="shared" si="45"/>
        <v>46050</v>
      </c>
      <c r="AT178" s="81">
        <f t="shared" si="46"/>
        <v>46049</v>
      </c>
      <c r="AU178" s="82" t="s">
        <v>356</v>
      </c>
      <c r="AV178" s="74">
        <v>46044</v>
      </c>
      <c r="AW178" s="75" t="s">
        <v>1019</v>
      </c>
      <c r="AX178" s="75">
        <v>32221165</v>
      </c>
      <c r="AY178" s="75">
        <v>905</v>
      </c>
      <c r="AZ178" s="83">
        <v>308178236610</v>
      </c>
      <c r="BA178" s="75" t="s">
        <v>187</v>
      </c>
      <c r="BB178" s="74">
        <v>46044</v>
      </c>
      <c r="BC178" s="75"/>
      <c r="BD178" s="75" t="s">
        <v>1020</v>
      </c>
      <c r="BE178" s="74">
        <v>46052</v>
      </c>
      <c r="BF178" s="75"/>
      <c r="BG178" s="75"/>
      <c r="BH178" s="75"/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  <c r="BS178" s="75"/>
      <c r="BT178" s="75">
        <v>0</v>
      </c>
      <c r="BU178" s="84" t="s">
        <v>1015</v>
      </c>
      <c r="BV178" s="74">
        <v>46049</v>
      </c>
      <c r="BW178" s="85">
        <f t="shared" si="48"/>
        <v>1</v>
      </c>
      <c r="BX178" s="85">
        <f t="shared" si="49"/>
        <v>1</v>
      </c>
      <c r="BY178" s="86" t="s">
        <v>157</v>
      </c>
      <c r="BZ178" s="87">
        <f t="shared" si="40"/>
        <v>4</v>
      </c>
      <c r="CB178" s="88">
        <f t="shared" si="37"/>
        <v>5</v>
      </c>
      <c r="CC178" s="89">
        <f>BV178-AK178</f>
        <v>1</v>
      </c>
      <c r="CE178" s="87">
        <f t="shared" si="47"/>
        <v>1</v>
      </c>
      <c r="CF178" s="90">
        <v>8577075</v>
      </c>
      <c r="CG178" s="90"/>
      <c r="CH178" s="90">
        <v>8577075</v>
      </c>
      <c r="CI178" s="22">
        <v>26391</v>
      </c>
      <c r="CJ178" s="87">
        <f t="shared" si="38"/>
        <v>1</v>
      </c>
      <c r="CK178" s="87">
        <f t="shared" si="39"/>
        <v>4</v>
      </c>
      <c r="CL178" s="22" t="s">
        <v>121</v>
      </c>
      <c r="CM178" s="22" t="s">
        <v>1016</v>
      </c>
    </row>
    <row r="179" spans="1:91" ht="14.45" customHeight="1" x14ac:dyDescent="0.25">
      <c r="A179" s="69">
        <f t="shared" si="36"/>
        <v>177</v>
      </c>
      <c r="B179" s="70" t="s">
        <v>102</v>
      </c>
      <c r="C179" s="107" t="s">
        <v>795</v>
      </c>
      <c r="D179" s="106">
        <v>145261053</v>
      </c>
      <c r="E179" s="73"/>
      <c r="F179" s="74">
        <v>46041</v>
      </c>
      <c r="G179" s="75" t="s">
        <v>516</v>
      </c>
      <c r="H179" s="75" t="s">
        <v>517</v>
      </c>
      <c r="I179" s="75" t="s">
        <v>105</v>
      </c>
      <c r="J179" s="75" t="s">
        <v>518</v>
      </c>
      <c r="K179" s="75" t="s">
        <v>242</v>
      </c>
      <c r="L179" s="74">
        <v>46071</v>
      </c>
      <c r="M179" s="73">
        <v>40</v>
      </c>
      <c r="N179" s="75" t="s">
        <v>1021</v>
      </c>
      <c r="O179" s="75" t="s">
        <v>1022</v>
      </c>
      <c r="P179" s="75">
        <v>2830047918</v>
      </c>
      <c r="Q179" s="74">
        <v>46044</v>
      </c>
      <c r="R179" s="75">
        <v>1209379089</v>
      </c>
      <c r="S179" s="75">
        <v>224101546</v>
      </c>
      <c r="T179" s="74">
        <v>46044</v>
      </c>
      <c r="U179" s="76">
        <v>17190.987000000001</v>
      </c>
      <c r="V179" s="76">
        <v>16572.767</v>
      </c>
      <c r="W179" s="75">
        <v>20</v>
      </c>
      <c r="X179" s="75">
        <v>0</v>
      </c>
      <c r="Y179" s="98">
        <v>7265551715</v>
      </c>
      <c r="Z179" s="82" t="s">
        <v>354</v>
      </c>
      <c r="AA179" s="75" t="s">
        <v>719</v>
      </c>
      <c r="AB179" s="75" t="s">
        <v>762</v>
      </c>
      <c r="AC179" s="109" t="s">
        <v>795</v>
      </c>
      <c r="AD179" s="75" t="s">
        <v>113</v>
      </c>
      <c r="AE179" s="74">
        <v>46048</v>
      </c>
      <c r="AF179" s="80">
        <v>46047.291666666664</v>
      </c>
      <c r="AG179" s="80">
        <v>46045.458333333336</v>
      </c>
      <c r="AH179" s="80">
        <v>46045.458333333336</v>
      </c>
      <c r="AI179" s="74">
        <v>46048</v>
      </c>
      <c r="AJ179" s="75"/>
      <c r="AK179" s="74">
        <v>46048</v>
      </c>
      <c r="AL179" s="121">
        <v>46053</v>
      </c>
      <c r="AM179" s="75"/>
      <c r="AN179" s="74">
        <v>46054</v>
      </c>
      <c r="AO179" s="81">
        <f t="shared" si="41"/>
        <v>46044.458333333336</v>
      </c>
      <c r="AP179" s="81">
        <f t="shared" si="42"/>
        <v>46045.458333333336</v>
      </c>
      <c r="AQ179" s="81">
        <f t="shared" si="43"/>
        <v>46045.458333333336</v>
      </c>
      <c r="AR179" s="81">
        <f t="shared" si="44"/>
        <v>46049</v>
      </c>
      <c r="AS179" s="81">
        <f t="shared" si="45"/>
        <v>46050</v>
      </c>
      <c r="AT179" s="81">
        <f t="shared" si="46"/>
        <v>46049</v>
      </c>
      <c r="AU179" s="82" t="s">
        <v>356</v>
      </c>
      <c r="AV179" s="74">
        <v>46044</v>
      </c>
      <c r="AW179" s="75" t="s">
        <v>1023</v>
      </c>
      <c r="AX179" s="75">
        <v>32264112</v>
      </c>
      <c r="AY179" s="75">
        <v>905</v>
      </c>
      <c r="AZ179" s="83">
        <v>308178389760</v>
      </c>
      <c r="BA179" s="75" t="s">
        <v>187</v>
      </c>
      <c r="BB179" s="74">
        <v>46044</v>
      </c>
      <c r="BC179" s="75"/>
      <c r="BD179" s="75" t="s">
        <v>1024</v>
      </c>
      <c r="BE179" s="74">
        <v>46052</v>
      </c>
      <c r="BF179" s="75"/>
      <c r="BG179" s="75"/>
      <c r="BH179" s="75"/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  <c r="BS179" s="75"/>
      <c r="BT179" s="75">
        <v>0</v>
      </c>
      <c r="BU179" s="84" t="s">
        <v>801</v>
      </c>
      <c r="BV179" s="74">
        <v>46049</v>
      </c>
      <c r="BW179" s="85">
        <f t="shared" si="48"/>
        <v>1</v>
      </c>
      <c r="BX179" s="85">
        <f t="shared" si="49"/>
        <v>1</v>
      </c>
      <c r="BY179" s="86" t="s">
        <v>157</v>
      </c>
      <c r="BZ179" s="87">
        <f t="shared" si="40"/>
        <v>4</v>
      </c>
      <c r="CB179" s="88">
        <f t="shared" si="37"/>
        <v>5</v>
      </c>
      <c r="CC179" s="89">
        <f>BV179-AK179</f>
        <v>1</v>
      </c>
      <c r="CE179" s="87">
        <f t="shared" si="47"/>
        <v>1</v>
      </c>
      <c r="CF179" s="90">
        <v>8577075</v>
      </c>
      <c r="CG179" s="90"/>
      <c r="CH179" s="90">
        <v>8577075</v>
      </c>
      <c r="CI179" s="22">
        <v>26391</v>
      </c>
      <c r="CJ179" s="87">
        <f t="shared" si="38"/>
        <v>1</v>
      </c>
      <c r="CK179" s="87">
        <f t="shared" si="39"/>
        <v>4</v>
      </c>
      <c r="CL179" s="22" t="s">
        <v>121</v>
      </c>
      <c r="CM179" s="22" t="s">
        <v>802</v>
      </c>
    </row>
    <row r="180" spans="1:91" ht="14.45" customHeight="1" x14ac:dyDescent="0.25">
      <c r="A180" s="69">
        <f t="shared" si="36"/>
        <v>178</v>
      </c>
      <c r="B180" s="70" t="s">
        <v>102</v>
      </c>
      <c r="C180" s="107" t="s">
        <v>795</v>
      </c>
      <c r="D180" s="106">
        <v>145261058</v>
      </c>
      <c r="E180" s="73"/>
      <c r="F180" s="74">
        <v>46041</v>
      </c>
      <c r="G180" s="75" t="s">
        <v>516</v>
      </c>
      <c r="H180" s="75" t="s">
        <v>517</v>
      </c>
      <c r="I180" s="75" t="s">
        <v>105</v>
      </c>
      <c r="J180" s="75" t="s">
        <v>518</v>
      </c>
      <c r="K180" s="75" t="s">
        <v>242</v>
      </c>
      <c r="L180" s="74">
        <v>46071</v>
      </c>
      <c r="M180" s="73">
        <v>40</v>
      </c>
      <c r="N180" s="75" t="s">
        <v>1025</v>
      </c>
      <c r="O180" s="75" t="s">
        <v>1026</v>
      </c>
      <c r="P180" s="75">
        <v>2830047969</v>
      </c>
      <c r="Q180" s="74">
        <v>46044</v>
      </c>
      <c r="R180" s="75">
        <v>1209379220</v>
      </c>
      <c r="S180" s="75">
        <v>224101564</v>
      </c>
      <c r="T180" s="74">
        <v>46044</v>
      </c>
      <c r="U180" s="76">
        <v>19922.353999999999</v>
      </c>
      <c r="V180" s="76">
        <v>19311.937999999998</v>
      </c>
      <c r="W180" s="75">
        <v>22</v>
      </c>
      <c r="X180" s="75">
        <v>0</v>
      </c>
      <c r="Y180" s="98">
        <v>7265551716</v>
      </c>
      <c r="Z180" s="82" t="s">
        <v>354</v>
      </c>
      <c r="AA180" s="75" t="s">
        <v>719</v>
      </c>
      <c r="AB180" s="75" t="s">
        <v>762</v>
      </c>
      <c r="AC180" s="109" t="s">
        <v>795</v>
      </c>
      <c r="AD180" s="75" t="s">
        <v>113</v>
      </c>
      <c r="AE180" s="74">
        <v>46048</v>
      </c>
      <c r="AF180" s="80">
        <v>46047.291666666664</v>
      </c>
      <c r="AG180" s="80">
        <v>46045.458333333336</v>
      </c>
      <c r="AH180" s="80">
        <v>46045.458333333336</v>
      </c>
      <c r="AI180" s="74">
        <v>46048</v>
      </c>
      <c r="AJ180" s="75"/>
      <c r="AK180" s="74">
        <v>46048</v>
      </c>
      <c r="AL180" s="121">
        <v>46053</v>
      </c>
      <c r="AM180" s="75"/>
      <c r="AN180" s="74">
        <v>46054</v>
      </c>
      <c r="AO180" s="81">
        <f t="shared" si="41"/>
        <v>46044.458333333336</v>
      </c>
      <c r="AP180" s="81">
        <f t="shared" si="42"/>
        <v>46045.458333333336</v>
      </c>
      <c r="AQ180" s="81">
        <f t="shared" si="43"/>
        <v>46045.458333333336</v>
      </c>
      <c r="AR180" s="81">
        <f t="shared" si="44"/>
        <v>46049</v>
      </c>
      <c r="AS180" s="81">
        <f t="shared" si="45"/>
        <v>46050</v>
      </c>
      <c r="AT180" s="81">
        <f t="shared" si="46"/>
        <v>46049</v>
      </c>
      <c r="AU180" s="82" t="s">
        <v>356</v>
      </c>
      <c r="AV180" s="74">
        <v>46044</v>
      </c>
      <c r="AW180" s="75" t="s">
        <v>1027</v>
      </c>
      <c r="AX180" s="75">
        <v>32264116</v>
      </c>
      <c r="AY180" s="75">
        <v>905</v>
      </c>
      <c r="AZ180" s="83">
        <v>308180523400</v>
      </c>
      <c r="BA180" s="75" t="s">
        <v>187</v>
      </c>
      <c r="BB180" s="74">
        <v>46044</v>
      </c>
      <c r="BC180" s="75"/>
      <c r="BD180" s="75" t="s">
        <v>1028</v>
      </c>
      <c r="BE180" s="74">
        <v>46052</v>
      </c>
      <c r="BF180" s="75"/>
      <c r="BG180" s="75"/>
      <c r="BH180" s="75"/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  <c r="BS180" s="75"/>
      <c r="BT180" s="75">
        <v>0</v>
      </c>
      <c r="BU180" s="84" t="s">
        <v>801</v>
      </c>
      <c r="BV180" s="74">
        <v>46049</v>
      </c>
      <c r="BW180" s="85">
        <f t="shared" si="48"/>
        <v>1</v>
      </c>
      <c r="BX180" s="85">
        <f t="shared" si="49"/>
        <v>1</v>
      </c>
      <c r="BY180" s="86" t="s">
        <v>157</v>
      </c>
      <c r="BZ180" s="87">
        <f t="shared" si="40"/>
        <v>4</v>
      </c>
      <c r="CB180" s="88">
        <f t="shared" si="37"/>
        <v>5</v>
      </c>
      <c r="CC180" s="89">
        <f>BV180-AK180</f>
        <v>1</v>
      </c>
      <c r="CE180" s="87">
        <f t="shared" si="47"/>
        <v>1</v>
      </c>
      <c r="CF180" s="90">
        <v>8577075</v>
      </c>
      <c r="CG180" s="90"/>
      <c r="CH180" s="90">
        <v>8577075</v>
      </c>
      <c r="CI180" s="22">
        <v>26391</v>
      </c>
      <c r="CJ180" s="87">
        <f t="shared" si="38"/>
        <v>1</v>
      </c>
      <c r="CK180" s="87">
        <f t="shared" si="39"/>
        <v>4</v>
      </c>
      <c r="CL180" s="22" t="s">
        <v>121</v>
      </c>
      <c r="CM180" s="22" t="s">
        <v>802</v>
      </c>
    </row>
    <row r="181" spans="1:91" ht="14.45" customHeight="1" x14ac:dyDescent="0.25">
      <c r="A181" s="69">
        <f t="shared" si="36"/>
        <v>179</v>
      </c>
      <c r="B181" s="70" t="s">
        <v>102</v>
      </c>
      <c r="C181" s="97">
        <v>263181666</v>
      </c>
      <c r="D181" s="106">
        <v>145269712</v>
      </c>
      <c r="E181" s="73"/>
      <c r="F181" s="74">
        <v>46027</v>
      </c>
      <c r="G181" s="75" t="s">
        <v>612</v>
      </c>
      <c r="H181" s="75" t="s">
        <v>517</v>
      </c>
      <c r="I181" s="75" t="s">
        <v>105</v>
      </c>
      <c r="J181" s="75" t="s">
        <v>518</v>
      </c>
      <c r="K181" s="75" t="s">
        <v>242</v>
      </c>
      <c r="L181" s="74">
        <v>46055</v>
      </c>
      <c r="M181" s="73">
        <v>40</v>
      </c>
      <c r="N181" s="75" t="s">
        <v>1029</v>
      </c>
      <c r="O181" s="75" t="s">
        <v>1030</v>
      </c>
      <c r="P181" s="75">
        <v>2830047330</v>
      </c>
      <c r="Q181" s="74">
        <v>46030</v>
      </c>
      <c r="R181" s="75">
        <v>1209374785</v>
      </c>
      <c r="S181" s="75">
        <v>224042108</v>
      </c>
      <c r="T181" s="74">
        <v>46030</v>
      </c>
      <c r="U181" s="76">
        <v>18424.72</v>
      </c>
      <c r="V181" s="76">
        <v>17936.39</v>
      </c>
      <c r="W181" s="75">
        <v>20</v>
      </c>
      <c r="X181" s="75">
        <v>0</v>
      </c>
      <c r="Y181" s="98">
        <v>263181666</v>
      </c>
      <c r="Z181" s="82" t="s">
        <v>110</v>
      </c>
      <c r="AA181" s="75" t="s">
        <v>535</v>
      </c>
      <c r="AB181" s="75" t="s">
        <v>112</v>
      </c>
      <c r="AC181" s="98">
        <v>263181666</v>
      </c>
      <c r="AD181" s="75" t="s">
        <v>113</v>
      </c>
      <c r="AE181" s="74">
        <v>46034</v>
      </c>
      <c r="AF181" s="122">
        <v>46327.333333333336</v>
      </c>
      <c r="AG181" s="122">
        <v>46296.333333333336</v>
      </c>
      <c r="AH181" s="122">
        <v>46327.25</v>
      </c>
      <c r="AI181" s="74">
        <v>46034</v>
      </c>
      <c r="AJ181" s="75"/>
      <c r="AK181" s="74">
        <v>46034</v>
      </c>
      <c r="AL181" s="74">
        <v>46044</v>
      </c>
      <c r="AM181" s="74">
        <v>46048</v>
      </c>
      <c r="AN181" s="74">
        <v>46048</v>
      </c>
      <c r="AO181" s="81">
        <f t="shared" si="41"/>
        <v>46295.333333333336</v>
      </c>
      <c r="AP181" s="81">
        <f t="shared" si="42"/>
        <v>46296.333333333336</v>
      </c>
      <c r="AQ181" s="81">
        <f t="shared" si="43"/>
        <v>46296.333333333336</v>
      </c>
      <c r="AR181" s="81">
        <f t="shared" si="44"/>
        <v>46035</v>
      </c>
      <c r="AS181" s="81">
        <f t="shared" si="45"/>
        <v>46036</v>
      </c>
      <c r="AT181" s="81">
        <f t="shared" si="46"/>
        <v>46035</v>
      </c>
      <c r="AU181" s="82" t="s">
        <v>114</v>
      </c>
      <c r="AV181" s="74">
        <v>46030</v>
      </c>
      <c r="AW181" s="75" t="s">
        <v>1031</v>
      </c>
      <c r="AX181" s="75" t="s">
        <v>1032</v>
      </c>
      <c r="AY181" s="75">
        <v>905</v>
      </c>
      <c r="AZ181" s="83">
        <v>308131205600</v>
      </c>
      <c r="BA181" s="75" t="s">
        <v>117</v>
      </c>
      <c r="BB181" s="74">
        <v>46030</v>
      </c>
      <c r="BC181" s="75"/>
      <c r="BD181" s="75" t="s">
        <v>1033</v>
      </c>
      <c r="BE181" s="74">
        <v>46036</v>
      </c>
      <c r="BF181" s="75"/>
      <c r="BG181" s="75"/>
      <c r="BH181" s="75"/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  <c r="BS181" s="75"/>
      <c r="BT181" s="75">
        <v>1</v>
      </c>
      <c r="BU181" s="84" t="s">
        <v>1034</v>
      </c>
      <c r="BV181" s="74">
        <v>46034</v>
      </c>
      <c r="BW181" s="85"/>
      <c r="BX181" s="85"/>
      <c r="BY181" s="86" t="s">
        <v>120</v>
      </c>
      <c r="BZ181" s="87">
        <f t="shared" si="40"/>
        <v>2</v>
      </c>
      <c r="CB181" s="88">
        <f t="shared" si="37"/>
        <v>3</v>
      </c>
      <c r="CC181" s="89"/>
      <c r="CE181" s="87">
        <f t="shared" si="47"/>
        <v>1</v>
      </c>
      <c r="CF181" s="90">
        <v>16264209</v>
      </c>
      <c r="CG181" s="90">
        <v>3034566</v>
      </c>
      <c r="CH181" s="90">
        <v>19298775</v>
      </c>
      <c r="CI181" s="91">
        <v>26619</v>
      </c>
      <c r="CJ181" s="87">
        <f t="shared" si="38"/>
        <v>1</v>
      </c>
      <c r="CK181" s="87">
        <f t="shared" si="39"/>
        <v>2</v>
      </c>
      <c r="CL181" s="22" t="s">
        <v>121</v>
      </c>
      <c r="CM181" s="22" t="s">
        <v>1035</v>
      </c>
    </row>
    <row r="182" spans="1:91" ht="14.45" customHeight="1" x14ac:dyDescent="0.25">
      <c r="A182" s="69">
        <f t="shared" si="36"/>
        <v>180</v>
      </c>
      <c r="B182" s="70" t="s">
        <v>102</v>
      </c>
      <c r="C182" s="107">
        <v>263860985</v>
      </c>
      <c r="D182" s="106">
        <v>145270910</v>
      </c>
      <c r="E182" s="73"/>
      <c r="F182" s="74">
        <v>46044</v>
      </c>
      <c r="G182" s="75" t="s">
        <v>612</v>
      </c>
      <c r="H182" s="75" t="s">
        <v>517</v>
      </c>
      <c r="I182" s="75" t="s">
        <v>105</v>
      </c>
      <c r="J182" s="75" t="s">
        <v>518</v>
      </c>
      <c r="K182" s="75" t="s">
        <v>242</v>
      </c>
      <c r="L182" s="74">
        <v>46072</v>
      </c>
      <c r="M182" s="73">
        <v>40</v>
      </c>
      <c r="N182" s="75" t="s">
        <v>1036</v>
      </c>
      <c r="O182" s="75" t="s">
        <v>1037</v>
      </c>
      <c r="P182" s="75">
        <v>2830047928</v>
      </c>
      <c r="Q182" s="74">
        <v>46044</v>
      </c>
      <c r="R182" s="75">
        <v>1209379103</v>
      </c>
      <c r="S182" s="75">
        <v>224101706</v>
      </c>
      <c r="T182" s="74">
        <v>46044</v>
      </c>
      <c r="U182" s="76">
        <v>18453.024000000001</v>
      </c>
      <c r="V182" s="76">
        <v>17963.946</v>
      </c>
      <c r="W182" s="75">
        <v>20</v>
      </c>
      <c r="X182" s="75">
        <v>0</v>
      </c>
      <c r="Y182" s="98">
        <v>263860997</v>
      </c>
      <c r="Z182" s="82" t="s">
        <v>110</v>
      </c>
      <c r="AA182" s="75" t="s">
        <v>535</v>
      </c>
      <c r="AB182" s="75" t="s">
        <v>821</v>
      </c>
      <c r="AC182" s="109">
        <v>263860985</v>
      </c>
      <c r="AD182" s="75" t="s">
        <v>113</v>
      </c>
      <c r="AE182" s="75"/>
      <c r="AF182" s="80">
        <v>46047.333333333336</v>
      </c>
      <c r="AG182" s="80">
        <v>46046.333333333336</v>
      </c>
      <c r="AH182" s="80">
        <v>46047.25</v>
      </c>
      <c r="AI182" s="124">
        <v>46048</v>
      </c>
      <c r="AJ182" s="129"/>
      <c r="AK182" s="124">
        <v>46048</v>
      </c>
      <c r="AL182" s="124">
        <v>46058</v>
      </c>
      <c r="AM182" s="75"/>
      <c r="AN182" s="124">
        <v>46058</v>
      </c>
      <c r="AO182" s="81">
        <f t="shared" si="41"/>
        <v>46045.333333333336</v>
      </c>
      <c r="AP182" s="81">
        <f t="shared" si="42"/>
        <v>46046.333333333336</v>
      </c>
      <c r="AQ182" s="81">
        <f t="shared" si="43"/>
        <v>46046.333333333336</v>
      </c>
      <c r="AR182" s="81">
        <f t="shared" si="44"/>
        <v>46049</v>
      </c>
      <c r="AS182" s="81">
        <f t="shared" si="45"/>
        <v>46050</v>
      </c>
      <c r="AT182" s="81">
        <f t="shared" si="46"/>
        <v>46049</v>
      </c>
      <c r="AU182" s="82" t="s">
        <v>356</v>
      </c>
      <c r="AV182" s="74">
        <v>46044</v>
      </c>
      <c r="AW182" s="75" t="s">
        <v>1038</v>
      </c>
      <c r="AX182" s="75" t="s">
        <v>1039</v>
      </c>
      <c r="AY182" s="75">
        <v>905</v>
      </c>
      <c r="AZ182" s="83">
        <v>308178261110</v>
      </c>
      <c r="BA182" s="75" t="s">
        <v>187</v>
      </c>
      <c r="BB182" s="74">
        <v>46044</v>
      </c>
      <c r="BC182" s="75"/>
      <c r="BD182" s="75" t="s">
        <v>1040</v>
      </c>
      <c r="BE182" s="74">
        <v>46049</v>
      </c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>
        <v>0</v>
      </c>
      <c r="BU182" s="84" t="s">
        <v>825</v>
      </c>
      <c r="BV182" s="74">
        <v>46048</v>
      </c>
      <c r="BW182" s="85">
        <f>BV182-AK182</f>
        <v>0</v>
      </c>
      <c r="BX182" s="85">
        <f>BV182-AK182</f>
        <v>0</v>
      </c>
      <c r="BY182" s="86" t="s">
        <v>120</v>
      </c>
      <c r="BZ182" s="87">
        <f t="shared" si="40"/>
        <v>4</v>
      </c>
      <c r="CB182" s="88">
        <f t="shared" si="37"/>
        <v>5</v>
      </c>
      <c r="CC182" s="89"/>
      <c r="CE182" s="87">
        <f t="shared" si="47"/>
        <v>1</v>
      </c>
      <c r="CF182" s="90">
        <v>16251989</v>
      </c>
      <c r="CG182" s="90">
        <v>3032286</v>
      </c>
      <c r="CH182" s="90">
        <v>19284275</v>
      </c>
      <c r="CI182" s="91">
        <v>26599</v>
      </c>
      <c r="CJ182" s="87">
        <f t="shared" si="38"/>
        <v>1</v>
      </c>
      <c r="CK182" s="87">
        <f t="shared" si="39"/>
        <v>4</v>
      </c>
      <c r="CL182" s="22" t="s">
        <v>121</v>
      </c>
      <c r="CM182" s="22" t="s">
        <v>826</v>
      </c>
    </row>
    <row r="183" spans="1:91" ht="14.45" customHeight="1" x14ac:dyDescent="0.25">
      <c r="A183" s="69">
        <f t="shared" si="36"/>
        <v>181</v>
      </c>
      <c r="B183" s="70" t="s">
        <v>102</v>
      </c>
      <c r="C183" s="107">
        <v>263860985</v>
      </c>
      <c r="D183" s="106">
        <v>145270956</v>
      </c>
      <c r="E183" s="73"/>
      <c r="F183" s="74">
        <v>46044</v>
      </c>
      <c r="G183" s="75" t="s">
        <v>612</v>
      </c>
      <c r="H183" s="75" t="s">
        <v>517</v>
      </c>
      <c r="I183" s="75" t="s">
        <v>105</v>
      </c>
      <c r="J183" s="75" t="s">
        <v>518</v>
      </c>
      <c r="K183" s="75" t="s">
        <v>242</v>
      </c>
      <c r="L183" s="74">
        <v>46072</v>
      </c>
      <c r="M183" s="73">
        <v>40</v>
      </c>
      <c r="N183" s="75" t="s">
        <v>1041</v>
      </c>
      <c r="O183" s="75" t="s">
        <v>1042</v>
      </c>
      <c r="P183" s="75">
        <v>2830047920</v>
      </c>
      <c r="Q183" s="74">
        <v>46044</v>
      </c>
      <c r="R183" s="75">
        <v>1209379091</v>
      </c>
      <c r="S183" s="75">
        <v>224101719</v>
      </c>
      <c r="T183" s="74">
        <v>46044</v>
      </c>
      <c r="U183" s="76">
        <v>18439.399000000001</v>
      </c>
      <c r="V183" s="76">
        <v>17950.684000000001</v>
      </c>
      <c r="W183" s="75">
        <v>20</v>
      </c>
      <c r="X183" s="75">
        <v>0</v>
      </c>
      <c r="Y183" s="98">
        <v>263861007</v>
      </c>
      <c r="Z183" s="82" t="s">
        <v>110</v>
      </c>
      <c r="AA183" s="75" t="s">
        <v>535</v>
      </c>
      <c r="AB183" s="75" t="s">
        <v>821</v>
      </c>
      <c r="AC183" s="109">
        <v>263860985</v>
      </c>
      <c r="AD183" s="75" t="s">
        <v>113</v>
      </c>
      <c r="AE183" s="75"/>
      <c r="AF183" s="80">
        <v>46047.333333333336</v>
      </c>
      <c r="AG183" s="80">
        <v>46046.333333333336</v>
      </c>
      <c r="AH183" s="80">
        <v>46047.25</v>
      </c>
      <c r="AI183" s="124">
        <v>46048</v>
      </c>
      <c r="AJ183" s="129"/>
      <c r="AK183" s="124">
        <v>46048</v>
      </c>
      <c r="AL183" s="124">
        <v>46058</v>
      </c>
      <c r="AM183" s="75"/>
      <c r="AN183" s="124">
        <v>46058</v>
      </c>
      <c r="AO183" s="81">
        <f t="shared" si="41"/>
        <v>46045.333333333336</v>
      </c>
      <c r="AP183" s="81">
        <f t="shared" si="42"/>
        <v>46046.333333333336</v>
      </c>
      <c r="AQ183" s="81">
        <f t="shared" si="43"/>
        <v>46046.333333333336</v>
      </c>
      <c r="AR183" s="81">
        <f t="shared" si="44"/>
        <v>46049</v>
      </c>
      <c r="AS183" s="81">
        <f t="shared" si="45"/>
        <v>46050</v>
      </c>
      <c r="AT183" s="81">
        <f t="shared" si="46"/>
        <v>46049</v>
      </c>
      <c r="AU183" s="82" t="s">
        <v>356</v>
      </c>
      <c r="AV183" s="74">
        <v>46044</v>
      </c>
      <c r="AW183" s="75" t="s">
        <v>1043</v>
      </c>
      <c r="AX183" s="75" t="s">
        <v>1044</v>
      </c>
      <c r="AY183" s="75">
        <v>905</v>
      </c>
      <c r="AZ183" s="83">
        <v>308178079550</v>
      </c>
      <c r="BA183" s="75" t="s">
        <v>187</v>
      </c>
      <c r="BB183" s="74">
        <v>46044</v>
      </c>
      <c r="BC183" s="75"/>
      <c r="BD183" s="75" t="s">
        <v>1045</v>
      </c>
      <c r="BE183" s="74">
        <v>46049</v>
      </c>
      <c r="BF183" s="75"/>
      <c r="BG183" s="75"/>
      <c r="BH183" s="75"/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  <c r="BS183" s="75"/>
      <c r="BT183" s="75">
        <v>0</v>
      </c>
      <c r="BU183" s="84" t="s">
        <v>825</v>
      </c>
      <c r="BV183" s="74">
        <v>46048</v>
      </c>
      <c r="BW183" s="85">
        <f>BV183-AK183</f>
        <v>0</v>
      </c>
      <c r="BX183" s="85">
        <f>BV183-AK183</f>
        <v>0</v>
      </c>
      <c r="BY183" s="86" t="s">
        <v>120</v>
      </c>
      <c r="BZ183" s="87">
        <f t="shared" si="40"/>
        <v>4</v>
      </c>
      <c r="CB183" s="88">
        <f t="shared" si="37"/>
        <v>5</v>
      </c>
      <c r="CC183" s="89"/>
      <c r="CE183" s="87">
        <f t="shared" si="47"/>
        <v>1</v>
      </c>
      <c r="CF183" s="90">
        <v>16251989</v>
      </c>
      <c r="CG183" s="90">
        <v>3032286</v>
      </c>
      <c r="CH183" s="90">
        <v>19284275</v>
      </c>
      <c r="CI183" s="91">
        <v>26599</v>
      </c>
      <c r="CJ183" s="87">
        <f t="shared" si="38"/>
        <v>1</v>
      </c>
      <c r="CK183" s="87">
        <f t="shared" si="39"/>
        <v>4</v>
      </c>
      <c r="CL183" s="22" t="s">
        <v>121</v>
      </c>
      <c r="CM183" s="22" t="s">
        <v>826</v>
      </c>
    </row>
    <row r="184" spans="1:91" ht="14.45" customHeight="1" x14ac:dyDescent="0.25">
      <c r="A184" s="69">
        <f t="shared" si="36"/>
        <v>182</v>
      </c>
      <c r="B184" s="70" t="s">
        <v>102</v>
      </c>
      <c r="C184" s="107">
        <v>263861016</v>
      </c>
      <c r="D184" s="106">
        <v>145270958</v>
      </c>
      <c r="E184" s="73"/>
      <c r="F184" s="74">
        <v>46044</v>
      </c>
      <c r="G184" s="75" t="s">
        <v>612</v>
      </c>
      <c r="H184" s="75" t="s">
        <v>517</v>
      </c>
      <c r="I184" s="75" t="s">
        <v>105</v>
      </c>
      <c r="J184" s="75" t="s">
        <v>518</v>
      </c>
      <c r="K184" s="75" t="s">
        <v>242</v>
      </c>
      <c r="L184" s="74">
        <v>46072</v>
      </c>
      <c r="M184" s="73">
        <v>40</v>
      </c>
      <c r="N184" s="75" t="s">
        <v>1046</v>
      </c>
      <c r="O184" s="75" t="s">
        <v>1047</v>
      </c>
      <c r="P184" s="75">
        <v>2830047922</v>
      </c>
      <c r="Q184" s="74">
        <v>46044</v>
      </c>
      <c r="R184" s="75">
        <v>1209379094</v>
      </c>
      <c r="S184" s="75">
        <v>224101723</v>
      </c>
      <c r="T184" s="74">
        <v>46044</v>
      </c>
      <c r="U184" s="76">
        <v>18434.440999999999</v>
      </c>
      <c r="V184" s="76">
        <v>17945.855</v>
      </c>
      <c r="W184" s="75">
        <v>20</v>
      </c>
      <c r="X184" s="75">
        <v>0</v>
      </c>
      <c r="Y184" s="98">
        <v>263861016</v>
      </c>
      <c r="Z184" s="82" t="s">
        <v>110</v>
      </c>
      <c r="AA184" s="75" t="s">
        <v>535</v>
      </c>
      <c r="AB184" s="75" t="s">
        <v>821</v>
      </c>
      <c r="AC184" s="109">
        <v>263861016</v>
      </c>
      <c r="AD184" s="75" t="s">
        <v>113</v>
      </c>
      <c r="AE184" s="74">
        <v>46048</v>
      </c>
      <c r="AF184" s="80">
        <v>46047.333333333336</v>
      </c>
      <c r="AG184" s="80">
        <v>46046.333333333336</v>
      </c>
      <c r="AH184" s="80">
        <v>46047.25</v>
      </c>
      <c r="AI184" s="124">
        <v>46048</v>
      </c>
      <c r="AJ184" s="129"/>
      <c r="AK184" s="124">
        <v>46048</v>
      </c>
      <c r="AL184" s="124">
        <v>46058</v>
      </c>
      <c r="AM184" s="75"/>
      <c r="AN184" s="124">
        <v>46058</v>
      </c>
      <c r="AO184" s="81">
        <f t="shared" si="41"/>
        <v>46045.333333333336</v>
      </c>
      <c r="AP184" s="81">
        <f t="shared" si="42"/>
        <v>46046.333333333336</v>
      </c>
      <c r="AQ184" s="81">
        <f t="shared" si="43"/>
        <v>46046.333333333336</v>
      </c>
      <c r="AR184" s="81">
        <f t="shared" si="44"/>
        <v>46049</v>
      </c>
      <c r="AS184" s="81">
        <f t="shared" si="45"/>
        <v>46050</v>
      </c>
      <c r="AT184" s="81">
        <f t="shared" si="46"/>
        <v>46049</v>
      </c>
      <c r="AU184" s="82" t="s">
        <v>356</v>
      </c>
      <c r="AV184" s="74">
        <v>46044</v>
      </c>
      <c r="AW184" s="75" t="s">
        <v>1048</v>
      </c>
      <c r="AX184" s="75" t="s">
        <v>1049</v>
      </c>
      <c r="AY184" s="75">
        <v>905</v>
      </c>
      <c r="AZ184" s="83">
        <v>308178723700</v>
      </c>
      <c r="BA184" s="75" t="s">
        <v>187</v>
      </c>
      <c r="BB184" s="74">
        <v>46044</v>
      </c>
      <c r="BC184" s="75"/>
      <c r="BD184" s="75" t="s">
        <v>1050</v>
      </c>
      <c r="BE184" s="74">
        <v>46049</v>
      </c>
      <c r="BF184" s="75"/>
      <c r="BG184" s="75"/>
      <c r="BH184" s="75"/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  <c r="BS184" s="75"/>
      <c r="BT184" s="75">
        <v>1</v>
      </c>
      <c r="BU184" s="84" t="s">
        <v>1051</v>
      </c>
      <c r="BV184" s="74">
        <v>46048</v>
      </c>
      <c r="BW184" s="85">
        <f>BV184-AK184</f>
        <v>0</v>
      </c>
      <c r="BX184" s="85">
        <f>BV184-AK184</f>
        <v>0</v>
      </c>
      <c r="BY184" s="86" t="s">
        <v>157</v>
      </c>
      <c r="BZ184" s="87">
        <f t="shared" si="40"/>
        <v>4</v>
      </c>
      <c r="CB184" s="88">
        <f t="shared" si="37"/>
        <v>5</v>
      </c>
      <c r="CC184" s="89"/>
      <c r="CE184" s="87">
        <f t="shared" si="47"/>
        <v>1</v>
      </c>
      <c r="CF184" s="90">
        <v>16251989</v>
      </c>
      <c r="CG184" s="90">
        <v>3032286</v>
      </c>
      <c r="CH184" s="90">
        <v>19284275</v>
      </c>
      <c r="CI184" s="91">
        <v>26599</v>
      </c>
      <c r="CJ184" s="87">
        <f t="shared" si="38"/>
        <v>1</v>
      </c>
      <c r="CK184" s="87">
        <f t="shared" si="39"/>
        <v>4</v>
      </c>
      <c r="CL184" s="22" t="s">
        <v>121</v>
      </c>
      <c r="CM184" s="22" t="s">
        <v>1052</v>
      </c>
    </row>
    <row r="185" spans="1:91" ht="14.45" customHeight="1" x14ac:dyDescent="0.25">
      <c r="A185" s="69">
        <f t="shared" si="36"/>
        <v>183</v>
      </c>
      <c r="B185" s="100" t="s">
        <v>102</v>
      </c>
      <c r="C185" s="97">
        <v>263172584</v>
      </c>
      <c r="D185" s="106">
        <v>145278296</v>
      </c>
      <c r="E185" s="73"/>
      <c r="F185" s="74">
        <v>46034</v>
      </c>
      <c r="G185" s="75" t="s">
        <v>612</v>
      </c>
      <c r="H185" s="75" t="s">
        <v>517</v>
      </c>
      <c r="I185" s="75" t="s">
        <v>105</v>
      </c>
      <c r="J185" s="75" t="s">
        <v>518</v>
      </c>
      <c r="K185" s="75" t="s">
        <v>242</v>
      </c>
      <c r="L185" s="74">
        <v>46063</v>
      </c>
      <c r="M185" s="73">
        <v>40</v>
      </c>
      <c r="N185" s="75" t="s">
        <v>1053</v>
      </c>
      <c r="O185" s="75" t="s">
        <v>1054</v>
      </c>
      <c r="P185" s="75">
        <v>2830047716</v>
      </c>
      <c r="Q185" s="74">
        <v>46038</v>
      </c>
      <c r="R185" s="75">
        <v>1209376980</v>
      </c>
      <c r="S185" s="75">
        <v>224073045</v>
      </c>
      <c r="T185" s="74">
        <v>46038</v>
      </c>
      <c r="U185" s="76">
        <v>15687.777</v>
      </c>
      <c r="V185" s="76">
        <v>15271.987999999999</v>
      </c>
      <c r="W185" s="75">
        <v>18</v>
      </c>
      <c r="X185" s="75">
        <v>0</v>
      </c>
      <c r="Y185" s="98">
        <v>263172584</v>
      </c>
      <c r="Z185" s="82" t="s">
        <v>110</v>
      </c>
      <c r="AA185" s="75" t="s">
        <v>535</v>
      </c>
      <c r="AB185" s="75" t="s">
        <v>994</v>
      </c>
      <c r="AC185" s="98">
        <v>263172584</v>
      </c>
      <c r="AD185" s="75" t="s">
        <v>113</v>
      </c>
      <c r="AE185" s="74">
        <v>46041</v>
      </c>
      <c r="AF185" s="80">
        <v>46040.333333333336</v>
      </c>
      <c r="AG185" s="80">
        <v>46039.333333333336</v>
      </c>
      <c r="AH185" s="80">
        <v>46040.25</v>
      </c>
      <c r="AI185" s="124">
        <v>46041</v>
      </c>
      <c r="AJ185" s="129"/>
      <c r="AK185" s="74">
        <v>46041</v>
      </c>
      <c r="AL185" s="124">
        <v>46051</v>
      </c>
      <c r="AM185" s="124">
        <v>46053</v>
      </c>
      <c r="AN185" s="74">
        <v>46054</v>
      </c>
      <c r="AO185" s="81">
        <f t="shared" si="41"/>
        <v>46038.333333333336</v>
      </c>
      <c r="AP185" s="81">
        <f t="shared" si="42"/>
        <v>46039.333333333336</v>
      </c>
      <c r="AQ185" s="81">
        <f t="shared" si="43"/>
        <v>46039.333333333336</v>
      </c>
      <c r="AR185" s="81">
        <f t="shared" si="44"/>
        <v>46042</v>
      </c>
      <c r="AS185" s="81">
        <f t="shared" si="45"/>
        <v>46043</v>
      </c>
      <c r="AT185" s="81">
        <f t="shared" si="46"/>
        <v>46042</v>
      </c>
      <c r="AU185" s="82" t="s">
        <v>198</v>
      </c>
      <c r="AV185" s="74">
        <v>46038</v>
      </c>
      <c r="AW185" s="75" t="s">
        <v>1055</v>
      </c>
      <c r="AX185" s="75" t="s">
        <v>1056</v>
      </c>
      <c r="AY185" s="75">
        <v>905</v>
      </c>
      <c r="AZ185" s="83">
        <v>308161086720</v>
      </c>
      <c r="BA185" s="75" t="s">
        <v>187</v>
      </c>
      <c r="BB185" s="74">
        <v>46038</v>
      </c>
      <c r="BC185" s="75"/>
      <c r="BD185" s="75" t="s">
        <v>1057</v>
      </c>
      <c r="BE185" s="74">
        <v>46043</v>
      </c>
      <c r="BF185" s="75"/>
      <c r="BG185" s="75"/>
      <c r="BH185" s="75"/>
      <c r="BI185" s="75"/>
      <c r="BJ185" s="75"/>
      <c r="BK185" s="75"/>
      <c r="BL185" s="75"/>
      <c r="BM185" s="75"/>
      <c r="BN185" s="75"/>
      <c r="BO185" s="75"/>
      <c r="BP185" s="75"/>
      <c r="BQ185" s="75"/>
      <c r="BR185" s="75"/>
      <c r="BS185" s="75"/>
      <c r="BT185" s="75">
        <v>1</v>
      </c>
      <c r="BU185" s="84" t="s">
        <v>1058</v>
      </c>
      <c r="BV185" s="74">
        <v>46041</v>
      </c>
      <c r="BW185" s="85"/>
      <c r="BX185" s="85"/>
      <c r="BY185" s="86" t="s">
        <v>120</v>
      </c>
      <c r="BZ185" s="87">
        <f t="shared" si="40"/>
        <v>3</v>
      </c>
      <c r="CB185" s="88">
        <f t="shared" si="37"/>
        <v>4</v>
      </c>
      <c r="CC185" s="89"/>
      <c r="CE185" s="87">
        <f t="shared" si="47"/>
        <v>1</v>
      </c>
      <c r="CF185" s="90">
        <v>16272763</v>
      </c>
      <c r="CG185" s="90">
        <v>3036162</v>
      </c>
      <c r="CH185" s="90">
        <v>19308925</v>
      </c>
      <c r="CI185" s="91">
        <v>26633</v>
      </c>
      <c r="CJ185" s="87">
        <f t="shared" si="38"/>
        <v>1</v>
      </c>
      <c r="CK185" s="87">
        <f t="shared" si="39"/>
        <v>3</v>
      </c>
      <c r="CL185" s="22" t="s">
        <v>121</v>
      </c>
      <c r="CM185" s="22" t="s">
        <v>1059</v>
      </c>
    </row>
    <row r="186" spans="1:91" ht="14.45" customHeight="1" x14ac:dyDescent="0.25">
      <c r="A186" s="69">
        <f t="shared" si="36"/>
        <v>184</v>
      </c>
      <c r="B186" s="70" t="s">
        <v>102</v>
      </c>
      <c r="C186" s="97">
        <v>262134196</v>
      </c>
      <c r="D186" s="106">
        <v>145288680</v>
      </c>
      <c r="E186" s="73"/>
      <c r="F186" s="74">
        <v>46027</v>
      </c>
      <c r="G186" s="75" t="s">
        <v>612</v>
      </c>
      <c r="H186" s="75" t="s">
        <v>517</v>
      </c>
      <c r="I186" s="75" t="s">
        <v>105</v>
      </c>
      <c r="J186" s="75" t="s">
        <v>518</v>
      </c>
      <c r="K186" s="75" t="s">
        <v>242</v>
      </c>
      <c r="L186" s="74">
        <v>46055</v>
      </c>
      <c r="M186" s="73">
        <v>40</v>
      </c>
      <c r="N186" s="75" t="s">
        <v>1060</v>
      </c>
      <c r="O186" s="75" t="s">
        <v>1061</v>
      </c>
      <c r="P186" s="75">
        <v>2830047356</v>
      </c>
      <c r="Q186" s="74">
        <v>46030</v>
      </c>
      <c r="R186" s="75">
        <v>1209374873</v>
      </c>
      <c r="S186" s="75">
        <v>224042115</v>
      </c>
      <c r="T186" s="74">
        <v>46030</v>
      </c>
      <c r="U186" s="76">
        <v>15559.629000000001</v>
      </c>
      <c r="V186" s="76">
        <v>15147.24</v>
      </c>
      <c r="W186" s="75">
        <v>17</v>
      </c>
      <c r="X186" s="75">
        <v>0</v>
      </c>
      <c r="Y186" s="98">
        <v>262134196</v>
      </c>
      <c r="Z186" s="82" t="s">
        <v>110</v>
      </c>
      <c r="AA186" s="75" t="s">
        <v>535</v>
      </c>
      <c r="AB186" s="75" t="s">
        <v>112</v>
      </c>
      <c r="AC186" s="98">
        <v>262134196</v>
      </c>
      <c r="AD186" s="75" t="s">
        <v>113</v>
      </c>
      <c r="AE186" s="74">
        <v>46034</v>
      </c>
      <c r="AF186" s="122">
        <v>46327.333333333336</v>
      </c>
      <c r="AG186" s="122">
        <v>46296.333333333336</v>
      </c>
      <c r="AH186" s="122">
        <v>46327.25</v>
      </c>
      <c r="AI186" s="74">
        <v>46034</v>
      </c>
      <c r="AJ186" s="75"/>
      <c r="AK186" s="74">
        <v>46034</v>
      </c>
      <c r="AL186" s="74">
        <v>46044</v>
      </c>
      <c r="AM186" s="75"/>
      <c r="AN186" s="74">
        <v>46045</v>
      </c>
      <c r="AO186" s="81">
        <f t="shared" si="41"/>
        <v>46295.333333333336</v>
      </c>
      <c r="AP186" s="81">
        <f t="shared" si="42"/>
        <v>46296.333333333336</v>
      </c>
      <c r="AQ186" s="81">
        <f t="shared" si="43"/>
        <v>46296.333333333336</v>
      </c>
      <c r="AR186" s="81">
        <f t="shared" si="44"/>
        <v>46035</v>
      </c>
      <c r="AS186" s="81">
        <f t="shared" si="45"/>
        <v>46036</v>
      </c>
      <c r="AT186" s="81">
        <f t="shared" si="46"/>
        <v>46035</v>
      </c>
      <c r="AU186" s="82" t="s">
        <v>114</v>
      </c>
      <c r="AV186" s="74">
        <v>46030</v>
      </c>
      <c r="AW186" s="75" t="s">
        <v>1062</v>
      </c>
      <c r="AX186" s="75" t="s">
        <v>1063</v>
      </c>
      <c r="AY186" s="75">
        <v>905</v>
      </c>
      <c r="AZ186" s="83">
        <v>308133311640</v>
      </c>
      <c r="BA186" s="75" t="s">
        <v>117</v>
      </c>
      <c r="BB186" s="74">
        <v>46030</v>
      </c>
      <c r="BC186" s="75"/>
      <c r="BD186" s="75" t="s">
        <v>1064</v>
      </c>
      <c r="BE186" s="74">
        <v>46036</v>
      </c>
      <c r="BF186" s="75"/>
      <c r="BG186" s="75"/>
      <c r="BH186" s="75"/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  <c r="BS186" s="75"/>
      <c r="BT186" s="75">
        <v>1</v>
      </c>
      <c r="BU186" s="84" t="s">
        <v>1065</v>
      </c>
      <c r="BV186" s="74">
        <v>46034</v>
      </c>
      <c r="BW186" s="85"/>
      <c r="BX186" s="85"/>
      <c r="BY186" s="86" t="s">
        <v>120</v>
      </c>
      <c r="BZ186" s="87">
        <f t="shared" si="40"/>
        <v>2</v>
      </c>
      <c r="CB186" s="88">
        <f t="shared" si="37"/>
        <v>3</v>
      </c>
      <c r="CC186" s="89"/>
      <c r="CE186" s="87">
        <f t="shared" si="47"/>
        <v>1</v>
      </c>
      <c r="CF186" s="90">
        <v>16264209</v>
      </c>
      <c r="CG186" s="90">
        <v>3034566</v>
      </c>
      <c r="CH186" s="90">
        <v>19298775</v>
      </c>
      <c r="CI186" s="91">
        <v>26619</v>
      </c>
      <c r="CJ186" s="87">
        <f t="shared" si="38"/>
        <v>1</v>
      </c>
      <c r="CK186" s="87">
        <f t="shared" si="39"/>
        <v>2</v>
      </c>
      <c r="CL186" s="22" t="s">
        <v>121</v>
      </c>
      <c r="CM186" s="22" t="s">
        <v>1066</v>
      </c>
    </row>
    <row r="187" spans="1:91" ht="14.45" customHeight="1" x14ac:dyDescent="0.25">
      <c r="A187" s="69">
        <f t="shared" si="36"/>
        <v>185</v>
      </c>
      <c r="B187" s="100" t="s">
        <v>102</v>
      </c>
      <c r="C187" s="97">
        <v>263172584</v>
      </c>
      <c r="D187" s="106">
        <v>145288539</v>
      </c>
      <c r="E187" s="73"/>
      <c r="F187" s="74">
        <v>46034</v>
      </c>
      <c r="G187" s="75" t="s">
        <v>612</v>
      </c>
      <c r="H187" s="75" t="s">
        <v>517</v>
      </c>
      <c r="I187" s="75" t="s">
        <v>105</v>
      </c>
      <c r="J187" s="75" t="s">
        <v>518</v>
      </c>
      <c r="K187" s="75" t="s">
        <v>242</v>
      </c>
      <c r="L187" s="74">
        <v>46063</v>
      </c>
      <c r="M187" s="73">
        <v>40</v>
      </c>
      <c r="N187" s="75" t="s">
        <v>1067</v>
      </c>
      <c r="O187" s="75" t="s">
        <v>1068</v>
      </c>
      <c r="P187" s="75">
        <v>2830047695</v>
      </c>
      <c r="Q187" s="74">
        <v>46038</v>
      </c>
      <c r="R187" s="75">
        <v>1209376938</v>
      </c>
      <c r="S187" s="75">
        <v>224073047</v>
      </c>
      <c r="T187" s="74">
        <v>46038</v>
      </c>
      <c r="U187" s="76">
        <v>16067.977000000001</v>
      </c>
      <c r="V187" s="76">
        <v>15642.115</v>
      </c>
      <c r="W187" s="75">
        <v>18</v>
      </c>
      <c r="X187" s="75">
        <v>0</v>
      </c>
      <c r="Y187" s="98">
        <v>263172616</v>
      </c>
      <c r="Z187" s="82" t="s">
        <v>110</v>
      </c>
      <c r="AA187" s="75" t="s">
        <v>535</v>
      </c>
      <c r="AB187" s="75" t="s">
        <v>994</v>
      </c>
      <c r="AC187" s="98">
        <v>263172584</v>
      </c>
      <c r="AD187" s="75" t="s">
        <v>113</v>
      </c>
      <c r="AE187" s="74">
        <v>46041</v>
      </c>
      <c r="AF187" s="80">
        <v>46040.333333333336</v>
      </c>
      <c r="AG187" s="80">
        <v>46039.333333333336</v>
      </c>
      <c r="AH187" s="80">
        <v>46040.25</v>
      </c>
      <c r="AI187" s="124">
        <v>46041</v>
      </c>
      <c r="AJ187" s="129"/>
      <c r="AK187" s="74">
        <v>46041</v>
      </c>
      <c r="AL187" s="124">
        <v>46051</v>
      </c>
      <c r="AM187" s="124">
        <v>46053</v>
      </c>
      <c r="AN187" s="74">
        <v>46054</v>
      </c>
      <c r="AO187" s="81">
        <f t="shared" si="41"/>
        <v>46038.333333333336</v>
      </c>
      <c r="AP187" s="81">
        <f t="shared" si="42"/>
        <v>46039.333333333336</v>
      </c>
      <c r="AQ187" s="81">
        <f t="shared" si="43"/>
        <v>46039.333333333336</v>
      </c>
      <c r="AR187" s="81">
        <f t="shared" si="44"/>
        <v>46042</v>
      </c>
      <c r="AS187" s="81">
        <f t="shared" si="45"/>
        <v>46043</v>
      </c>
      <c r="AT187" s="81">
        <f t="shared" si="46"/>
        <v>46042</v>
      </c>
      <c r="AU187" s="82" t="s">
        <v>198</v>
      </c>
      <c r="AV187" s="74">
        <v>46038</v>
      </c>
      <c r="AW187" s="75" t="s">
        <v>1069</v>
      </c>
      <c r="AX187" s="75" t="s">
        <v>1070</v>
      </c>
      <c r="AY187" s="75">
        <v>905</v>
      </c>
      <c r="AZ187" s="83">
        <v>308159805020</v>
      </c>
      <c r="BA187" s="75" t="s">
        <v>187</v>
      </c>
      <c r="BB187" s="74">
        <v>46038</v>
      </c>
      <c r="BC187" s="75"/>
      <c r="BD187" s="75" t="s">
        <v>1071</v>
      </c>
      <c r="BE187" s="74">
        <v>46043</v>
      </c>
      <c r="BF187" s="75"/>
      <c r="BG187" s="75"/>
      <c r="BH187" s="75"/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  <c r="BS187" s="75"/>
      <c r="BT187" s="75">
        <v>0</v>
      </c>
      <c r="BU187" s="84" t="s">
        <v>1058</v>
      </c>
      <c r="BV187" s="74">
        <v>46041</v>
      </c>
      <c r="BW187" s="85"/>
      <c r="BX187" s="85"/>
      <c r="BY187" s="86" t="s">
        <v>120</v>
      </c>
      <c r="BZ187" s="87">
        <f t="shared" si="40"/>
        <v>3</v>
      </c>
      <c r="CB187" s="88">
        <f t="shared" si="37"/>
        <v>4</v>
      </c>
      <c r="CC187" s="89"/>
      <c r="CE187" s="87">
        <f t="shared" si="47"/>
        <v>1</v>
      </c>
      <c r="CF187" s="90">
        <v>16272763</v>
      </c>
      <c r="CG187" s="90">
        <v>3036162</v>
      </c>
      <c r="CH187" s="90">
        <v>19308925</v>
      </c>
      <c r="CI187" s="91">
        <v>26633</v>
      </c>
      <c r="CJ187" s="87">
        <f t="shared" si="38"/>
        <v>1</v>
      </c>
      <c r="CK187" s="87">
        <f t="shared" si="39"/>
        <v>3</v>
      </c>
      <c r="CL187" s="22" t="s">
        <v>121</v>
      </c>
      <c r="CM187" s="22" t="s">
        <v>1059</v>
      </c>
    </row>
    <row r="188" spans="1:91" ht="14.45" customHeight="1" x14ac:dyDescent="0.25">
      <c r="A188" s="69">
        <f t="shared" si="36"/>
        <v>186</v>
      </c>
      <c r="B188" s="70" t="s">
        <v>102</v>
      </c>
      <c r="C188" s="97">
        <v>262134196</v>
      </c>
      <c r="D188" s="106">
        <v>145297597</v>
      </c>
      <c r="E188" s="73" t="s">
        <v>619</v>
      </c>
      <c r="F188" s="74">
        <v>46027</v>
      </c>
      <c r="G188" s="75" t="s">
        <v>602</v>
      </c>
      <c r="H188" s="75" t="s">
        <v>517</v>
      </c>
      <c r="I188" s="75" t="s">
        <v>105</v>
      </c>
      <c r="J188" s="75" t="s">
        <v>518</v>
      </c>
      <c r="K188" s="75" t="s">
        <v>242</v>
      </c>
      <c r="L188" s="74">
        <v>46056</v>
      </c>
      <c r="M188" s="73">
        <v>40</v>
      </c>
      <c r="N188" s="75" t="s">
        <v>1072</v>
      </c>
      <c r="O188" s="75" t="s">
        <v>1073</v>
      </c>
      <c r="P188" s="75">
        <v>2830047391</v>
      </c>
      <c r="Q188" s="74">
        <v>46031</v>
      </c>
      <c r="R188" s="75">
        <v>1209375157</v>
      </c>
      <c r="S188" s="75">
        <v>224047872</v>
      </c>
      <c r="T188" s="74">
        <v>46031</v>
      </c>
      <c r="U188" s="76">
        <v>13426.959000000001</v>
      </c>
      <c r="V188" s="76">
        <v>12947.102000000001</v>
      </c>
      <c r="W188" s="75">
        <v>18</v>
      </c>
      <c r="X188" s="75">
        <v>0</v>
      </c>
      <c r="Y188" s="98">
        <v>262135053</v>
      </c>
      <c r="Z188" s="82" t="s">
        <v>110</v>
      </c>
      <c r="AA188" s="75" t="s">
        <v>535</v>
      </c>
      <c r="AB188" s="75" t="s">
        <v>112</v>
      </c>
      <c r="AC188" s="98">
        <v>262134196</v>
      </c>
      <c r="AD188" s="75" t="s">
        <v>113</v>
      </c>
      <c r="AE188" s="74">
        <v>46034</v>
      </c>
      <c r="AF188" s="122">
        <v>46327.333333333336</v>
      </c>
      <c r="AG188" s="122">
        <v>46296.333333333336</v>
      </c>
      <c r="AH188" s="122">
        <v>46327.25</v>
      </c>
      <c r="AI188" s="74">
        <v>46034</v>
      </c>
      <c r="AJ188" s="75"/>
      <c r="AK188" s="74">
        <v>46034</v>
      </c>
      <c r="AL188" s="74">
        <v>46044</v>
      </c>
      <c r="AM188" s="75"/>
      <c r="AN188" s="74">
        <v>46045</v>
      </c>
      <c r="AO188" s="81">
        <f t="shared" si="41"/>
        <v>46295.333333333336</v>
      </c>
      <c r="AP188" s="81">
        <f t="shared" si="42"/>
        <v>46296.333333333336</v>
      </c>
      <c r="AQ188" s="81">
        <f t="shared" si="43"/>
        <v>46296.333333333336</v>
      </c>
      <c r="AR188" s="81">
        <f t="shared" si="44"/>
        <v>46035</v>
      </c>
      <c r="AS188" s="81">
        <f t="shared" si="45"/>
        <v>46036</v>
      </c>
      <c r="AT188" s="81">
        <f t="shared" si="46"/>
        <v>46035</v>
      </c>
      <c r="AU188" s="82" t="s">
        <v>114</v>
      </c>
      <c r="AV188" s="74">
        <v>46031</v>
      </c>
      <c r="AW188" s="75" t="s">
        <v>1074</v>
      </c>
      <c r="AX188" s="75" t="s">
        <v>1075</v>
      </c>
      <c r="AY188" s="75">
        <v>905</v>
      </c>
      <c r="AZ188" s="83">
        <v>308136085740</v>
      </c>
      <c r="BA188" s="75" t="s">
        <v>154</v>
      </c>
      <c r="BB188" s="74">
        <v>46031</v>
      </c>
      <c r="BC188" s="75"/>
      <c r="BD188" s="75" t="s">
        <v>1076</v>
      </c>
      <c r="BE188" s="74">
        <v>46036</v>
      </c>
      <c r="BF188" s="75"/>
      <c r="BG188" s="75"/>
      <c r="BH188" s="75"/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  <c r="BS188" s="75"/>
      <c r="BT188" s="75">
        <v>0</v>
      </c>
      <c r="BU188" s="84" t="s">
        <v>1065</v>
      </c>
      <c r="BV188" s="74">
        <v>46034</v>
      </c>
      <c r="BW188" s="85"/>
      <c r="BX188" s="85"/>
      <c r="BY188" s="86" t="s">
        <v>120</v>
      </c>
      <c r="BZ188" s="87">
        <f t="shared" si="40"/>
        <v>2</v>
      </c>
      <c r="CB188" s="88">
        <f t="shared" si="37"/>
        <v>3</v>
      </c>
      <c r="CC188" s="89"/>
      <c r="CE188" s="87">
        <f t="shared" si="47"/>
        <v>1</v>
      </c>
      <c r="CF188" s="90">
        <v>16264209</v>
      </c>
      <c r="CG188" s="90">
        <v>3034566</v>
      </c>
      <c r="CH188" s="90">
        <v>19298775</v>
      </c>
      <c r="CI188" s="91">
        <v>26619</v>
      </c>
      <c r="CJ188" s="87">
        <f t="shared" si="38"/>
        <v>1</v>
      </c>
      <c r="CK188" s="87">
        <f t="shared" si="39"/>
        <v>2</v>
      </c>
      <c r="CL188" s="22" t="s">
        <v>121</v>
      </c>
      <c r="CM188" s="22" t="s">
        <v>1066</v>
      </c>
    </row>
    <row r="189" spans="1:91" ht="14.45" customHeight="1" x14ac:dyDescent="0.25">
      <c r="A189" s="69">
        <f t="shared" si="36"/>
        <v>187</v>
      </c>
      <c r="B189" s="70" t="s">
        <v>102</v>
      </c>
      <c r="C189" s="97">
        <v>263181666</v>
      </c>
      <c r="D189" s="106">
        <v>145156310</v>
      </c>
      <c r="E189" s="73"/>
      <c r="F189" s="74">
        <v>46027</v>
      </c>
      <c r="G189" s="75" t="s">
        <v>1077</v>
      </c>
      <c r="H189" s="75" t="s">
        <v>517</v>
      </c>
      <c r="I189" s="75" t="s">
        <v>105</v>
      </c>
      <c r="J189" s="75" t="s">
        <v>518</v>
      </c>
      <c r="K189" s="75" t="s">
        <v>107</v>
      </c>
      <c r="L189" s="74">
        <v>46054</v>
      </c>
      <c r="M189" s="73">
        <v>40</v>
      </c>
      <c r="N189" s="75" t="s">
        <v>1078</v>
      </c>
      <c r="O189" s="75" t="s">
        <v>1079</v>
      </c>
      <c r="P189" s="75">
        <v>2830047342</v>
      </c>
      <c r="Q189" s="74">
        <v>46030</v>
      </c>
      <c r="R189" s="75">
        <v>1209374810</v>
      </c>
      <c r="S189" s="75">
        <v>224042374</v>
      </c>
      <c r="T189" s="74">
        <v>46030</v>
      </c>
      <c r="U189" s="76">
        <v>18997.378000000001</v>
      </c>
      <c r="V189" s="76">
        <v>18559.334999999999</v>
      </c>
      <c r="W189" s="75">
        <v>21</v>
      </c>
      <c r="X189" s="75">
        <v>0</v>
      </c>
      <c r="Y189" s="98">
        <v>263181507</v>
      </c>
      <c r="Z189" s="82" t="s">
        <v>110</v>
      </c>
      <c r="AA189" s="75" t="s">
        <v>535</v>
      </c>
      <c r="AB189" s="75" t="s">
        <v>112</v>
      </c>
      <c r="AC189" s="98">
        <v>263181666</v>
      </c>
      <c r="AD189" s="75" t="s">
        <v>113</v>
      </c>
      <c r="AE189" s="74">
        <v>46034</v>
      </c>
      <c r="AF189" s="122">
        <v>46327.333333333336</v>
      </c>
      <c r="AG189" s="122">
        <v>46296.333333333336</v>
      </c>
      <c r="AH189" s="122">
        <v>46327.25</v>
      </c>
      <c r="AI189" s="74">
        <v>46034</v>
      </c>
      <c r="AJ189" s="75"/>
      <c r="AK189" s="74">
        <v>46034</v>
      </c>
      <c r="AL189" s="74">
        <v>46044</v>
      </c>
      <c r="AM189" s="74">
        <v>46048</v>
      </c>
      <c r="AN189" s="74">
        <v>46048</v>
      </c>
      <c r="AO189" s="81">
        <f t="shared" si="41"/>
        <v>46295.333333333336</v>
      </c>
      <c r="AP189" s="81">
        <f t="shared" si="42"/>
        <v>46296.333333333336</v>
      </c>
      <c r="AQ189" s="81">
        <f t="shared" si="43"/>
        <v>46296.333333333336</v>
      </c>
      <c r="AR189" s="81">
        <f t="shared" si="44"/>
        <v>46035</v>
      </c>
      <c r="AS189" s="81">
        <f t="shared" si="45"/>
        <v>46036</v>
      </c>
      <c r="AT189" s="81">
        <f t="shared" si="46"/>
        <v>46035</v>
      </c>
      <c r="AU189" s="82" t="s">
        <v>114</v>
      </c>
      <c r="AV189" s="74">
        <v>46030</v>
      </c>
      <c r="AW189" s="75" t="s">
        <v>1080</v>
      </c>
      <c r="AX189" s="75" t="s">
        <v>1081</v>
      </c>
      <c r="AY189" s="75">
        <v>905</v>
      </c>
      <c r="AZ189" s="83">
        <v>308131444520</v>
      </c>
      <c r="BA189" s="75" t="s">
        <v>117</v>
      </c>
      <c r="BB189" s="74">
        <v>46030</v>
      </c>
      <c r="BC189" s="75"/>
      <c r="BD189" s="75" t="s">
        <v>1082</v>
      </c>
      <c r="BE189" s="74">
        <v>46036</v>
      </c>
      <c r="BF189" s="75"/>
      <c r="BG189" s="75"/>
      <c r="BH189" s="75"/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  <c r="BS189" s="75"/>
      <c r="BT189" s="75">
        <v>0</v>
      </c>
      <c r="BU189" s="84" t="s">
        <v>1034</v>
      </c>
      <c r="BV189" s="74">
        <v>46034</v>
      </c>
      <c r="BW189" s="85"/>
      <c r="BX189" s="85"/>
      <c r="BY189" s="86" t="s">
        <v>120</v>
      </c>
      <c r="BZ189" s="87">
        <f t="shared" si="40"/>
        <v>2</v>
      </c>
      <c r="CB189" s="88">
        <f t="shared" si="37"/>
        <v>3</v>
      </c>
      <c r="CC189" s="89"/>
      <c r="CE189" s="87">
        <f t="shared" si="47"/>
        <v>1</v>
      </c>
      <c r="CF189" s="90">
        <v>16264209</v>
      </c>
      <c r="CG189" s="90">
        <v>3034566</v>
      </c>
      <c r="CH189" s="90">
        <v>19298775</v>
      </c>
      <c r="CI189" s="91">
        <v>26619</v>
      </c>
      <c r="CJ189" s="87">
        <f t="shared" si="38"/>
        <v>1</v>
      </c>
      <c r="CK189" s="87">
        <f t="shared" si="39"/>
        <v>2</v>
      </c>
      <c r="CL189" s="22" t="s">
        <v>121</v>
      </c>
      <c r="CM189" s="22" t="s">
        <v>1035</v>
      </c>
    </row>
    <row r="190" spans="1:91" ht="14.45" customHeight="1" x14ac:dyDescent="0.25">
      <c r="A190" s="69">
        <f t="shared" si="36"/>
        <v>188</v>
      </c>
      <c r="B190" s="106" t="s">
        <v>102</v>
      </c>
      <c r="C190" s="97" t="s">
        <v>725</v>
      </c>
      <c r="D190" s="106">
        <v>145156318</v>
      </c>
      <c r="E190" s="73"/>
      <c r="F190" s="74">
        <v>46027</v>
      </c>
      <c r="G190" s="75" t="s">
        <v>1077</v>
      </c>
      <c r="H190" s="75" t="s">
        <v>517</v>
      </c>
      <c r="I190" s="75" t="s">
        <v>105</v>
      </c>
      <c r="J190" s="75" t="s">
        <v>518</v>
      </c>
      <c r="K190" s="75" t="s">
        <v>107</v>
      </c>
      <c r="L190" s="74">
        <v>46054</v>
      </c>
      <c r="M190" s="73">
        <v>40</v>
      </c>
      <c r="N190" s="69" t="s">
        <v>1083</v>
      </c>
      <c r="O190" s="129" t="s">
        <v>1084</v>
      </c>
      <c r="P190" s="75">
        <v>2830047437</v>
      </c>
      <c r="Q190" s="74">
        <v>46031</v>
      </c>
      <c r="R190" s="75">
        <v>1209375267</v>
      </c>
      <c r="S190" s="75">
        <v>224047797</v>
      </c>
      <c r="T190" s="74">
        <v>46031</v>
      </c>
      <c r="U190" s="76">
        <v>19018.54</v>
      </c>
      <c r="V190" s="76">
        <v>18580.043000000001</v>
      </c>
      <c r="W190" s="75">
        <v>20</v>
      </c>
      <c r="X190" s="75">
        <v>0</v>
      </c>
      <c r="Y190" s="98">
        <v>7265551814</v>
      </c>
      <c r="Z190" s="82" t="s">
        <v>354</v>
      </c>
      <c r="AA190" s="75" t="s">
        <v>719</v>
      </c>
      <c r="AB190" s="75" t="s">
        <v>720</v>
      </c>
      <c r="AC190" s="98" t="s">
        <v>725</v>
      </c>
      <c r="AD190" s="75" t="s">
        <v>113</v>
      </c>
      <c r="AE190" s="74">
        <v>46037</v>
      </c>
      <c r="AF190" s="122">
        <v>46327.666666666664</v>
      </c>
      <c r="AG190" s="122">
        <v>46296.375</v>
      </c>
      <c r="AH190" s="122">
        <v>46235.375</v>
      </c>
      <c r="AI190" s="74">
        <v>46034</v>
      </c>
      <c r="AJ190" s="74">
        <v>46035</v>
      </c>
      <c r="AK190" s="74">
        <v>46035</v>
      </c>
      <c r="AL190" s="121">
        <v>46039</v>
      </c>
      <c r="AM190" s="128">
        <v>46041</v>
      </c>
      <c r="AN190" s="74">
        <v>46040</v>
      </c>
      <c r="AO190" s="81">
        <f t="shared" si="41"/>
        <v>46234.375</v>
      </c>
      <c r="AP190" s="81">
        <f t="shared" si="42"/>
        <v>46235.375</v>
      </c>
      <c r="AQ190" s="81">
        <f t="shared" si="43"/>
        <v>46235.375</v>
      </c>
      <c r="AR190" s="81">
        <f t="shared" si="44"/>
        <v>46036</v>
      </c>
      <c r="AS190" s="81">
        <f t="shared" si="45"/>
        <v>46039</v>
      </c>
      <c r="AT190" s="81">
        <f t="shared" si="46"/>
        <v>46036</v>
      </c>
      <c r="AU190" s="82" t="s">
        <v>114</v>
      </c>
      <c r="AV190" s="74">
        <v>46031</v>
      </c>
      <c r="AW190" s="75" t="s">
        <v>1085</v>
      </c>
      <c r="AX190" s="75">
        <v>32212015</v>
      </c>
      <c r="AY190" s="75">
        <v>905</v>
      </c>
      <c r="AZ190" s="83">
        <v>308137544540</v>
      </c>
      <c r="BA190" s="75" t="s">
        <v>154</v>
      </c>
      <c r="BB190" s="74">
        <v>46031</v>
      </c>
      <c r="BC190" s="75"/>
      <c r="BD190" s="75" t="s">
        <v>1086</v>
      </c>
      <c r="BE190" s="74">
        <v>46037</v>
      </c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>
        <v>0</v>
      </c>
      <c r="BU190" s="84" t="s">
        <v>731</v>
      </c>
      <c r="BV190" s="74">
        <v>46036</v>
      </c>
      <c r="BW190" s="85"/>
      <c r="BX190" s="85"/>
      <c r="BY190" s="86" t="s">
        <v>147</v>
      </c>
      <c r="BZ190" s="87">
        <f t="shared" si="40"/>
        <v>2</v>
      </c>
      <c r="CB190" s="88">
        <f t="shared" si="37"/>
        <v>3</v>
      </c>
      <c r="CC190" s="89"/>
      <c r="CE190" s="87">
        <f t="shared" si="47"/>
        <v>1</v>
      </c>
      <c r="CF190" s="90">
        <v>8572525</v>
      </c>
      <c r="CG190" s="90"/>
      <c r="CH190" s="90">
        <v>8572525</v>
      </c>
      <c r="CI190" s="91">
        <v>26377</v>
      </c>
      <c r="CJ190" s="87">
        <f t="shared" si="38"/>
        <v>1</v>
      </c>
      <c r="CK190" s="87">
        <f t="shared" si="39"/>
        <v>2</v>
      </c>
      <c r="CL190" s="22" t="s">
        <v>121</v>
      </c>
      <c r="CM190" s="22" t="s">
        <v>732</v>
      </c>
    </row>
    <row r="191" spans="1:91" ht="14.45" customHeight="1" x14ac:dyDescent="0.25">
      <c r="A191" s="69">
        <f t="shared" si="36"/>
        <v>189</v>
      </c>
      <c r="B191" s="106" t="s">
        <v>102</v>
      </c>
      <c r="C191" s="107" t="s">
        <v>750</v>
      </c>
      <c r="D191" s="106">
        <v>145156448</v>
      </c>
      <c r="E191" s="73"/>
      <c r="F191" s="74">
        <v>46027</v>
      </c>
      <c r="G191" s="75" t="s">
        <v>1077</v>
      </c>
      <c r="H191" s="75" t="s">
        <v>517</v>
      </c>
      <c r="I191" s="75" t="s">
        <v>105</v>
      </c>
      <c r="J191" s="75" t="s">
        <v>518</v>
      </c>
      <c r="K191" s="75" t="s">
        <v>107</v>
      </c>
      <c r="L191" s="74">
        <v>46054</v>
      </c>
      <c r="M191" s="73">
        <v>40</v>
      </c>
      <c r="N191" s="69" t="s">
        <v>1087</v>
      </c>
      <c r="O191" s="129" t="s">
        <v>1088</v>
      </c>
      <c r="P191" s="75">
        <v>2830047426</v>
      </c>
      <c r="Q191" s="74">
        <v>46031</v>
      </c>
      <c r="R191" s="75">
        <v>1209375236</v>
      </c>
      <c r="S191" s="75">
        <v>224047800</v>
      </c>
      <c r="T191" s="74">
        <v>46031</v>
      </c>
      <c r="U191" s="76">
        <v>18739.803</v>
      </c>
      <c r="V191" s="76">
        <v>18307.704000000002</v>
      </c>
      <c r="W191" s="75">
        <v>20</v>
      </c>
      <c r="X191" s="75">
        <v>0</v>
      </c>
      <c r="Y191" s="98">
        <v>7265551815</v>
      </c>
      <c r="Z191" s="82" t="s">
        <v>354</v>
      </c>
      <c r="AA191" s="75" t="s">
        <v>719</v>
      </c>
      <c r="AB191" s="75" t="s">
        <v>720</v>
      </c>
      <c r="AC191" s="109" t="s">
        <v>750</v>
      </c>
      <c r="AD191" s="75" t="s">
        <v>113</v>
      </c>
      <c r="AE191" s="74">
        <v>46036</v>
      </c>
      <c r="AF191" s="122">
        <v>46327.666666666664</v>
      </c>
      <c r="AG191" s="122">
        <v>46296.375</v>
      </c>
      <c r="AH191" s="122">
        <v>46235.375</v>
      </c>
      <c r="AI191" s="74">
        <v>46034</v>
      </c>
      <c r="AJ191" s="74">
        <v>46035</v>
      </c>
      <c r="AK191" s="74">
        <v>46035</v>
      </c>
      <c r="AL191" s="121">
        <v>46039</v>
      </c>
      <c r="AM191" s="128">
        <v>46041</v>
      </c>
      <c r="AN191" s="74">
        <v>46040</v>
      </c>
      <c r="AO191" s="81">
        <f t="shared" si="41"/>
        <v>46234.375</v>
      </c>
      <c r="AP191" s="81">
        <f t="shared" si="42"/>
        <v>46235.375</v>
      </c>
      <c r="AQ191" s="81">
        <f t="shared" si="43"/>
        <v>46235.375</v>
      </c>
      <c r="AR191" s="81">
        <f t="shared" si="44"/>
        <v>46036</v>
      </c>
      <c r="AS191" s="81">
        <f t="shared" si="45"/>
        <v>46038</v>
      </c>
      <c r="AT191" s="81">
        <f t="shared" si="46"/>
        <v>46036</v>
      </c>
      <c r="AU191" s="82" t="s">
        <v>114</v>
      </c>
      <c r="AV191" s="74">
        <v>46031</v>
      </c>
      <c r="AW191" s="75" t="s">
        <v>1089</v>
      </c>
      <c r="AX191" s="75">
        <v>32217776</v>
      </c>
      <c r="AY191" s="75">
        <v>905</v>
      </c>
      <c r="AZ191" s="83">
        <v>308136907540</v>
      </c>
      <c r="BA191" s="75" t="s">
        <v>154</v>
      </c>
      <c r="BB191" s="74">
        <v>46031</v>
      </c>
      <c r="BC191" s="75"/>
      <c r="BD191" s="75" t="s">
        <v>1090</v>
      </c>
      <c r="BE191" s="74">
        <v>46037</v>
      </c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>
        <v>0</v>
      </c>
      <c r="BU191" s="84" t="s">
        <v>755</v>
      </c>
      <c r="BV191" s="74">
        <v>46036</v>
      </c>
      <c r="BW191" s="85"/>
      <c r="BX191" s="85"/>
      <c r="BY191" s="86" t="s">
        <v>157</v>
      </c>
      <c r="BZ191" s="87">
        <f t="shared" si="40"/>
        <v>2</v>
      </c>
      <c r="CB191" s="88">
        <f t="shared" si="37"/>
        <v>3</v>
      </c>
      <c r="CC191" s="89"/>
      <c r="CE191" s="87">
        <f t="shared" si="47"/>
        <v>1</v>
      </c>
      <c r="CF191" s="90">
        <v>8572525</v>
      </c>
      <c r="CG191" s="90"/>
      <c r="CH191" s="90">
        <v>8572525</v>
      </c>
      <c r="CI191" s="91">
        <v>26377</v>
      </c>
      <c r="CJ191" s="87">
        <f t="shared" si="38"/>
        <v>1</v>
      </c>
      <c r="CK191" s="87">
        <f t="shared" si="39"/>
        <v>2</v>
      </c>
      <c r="CL191" s="22" t="s">
        <v>121</v>
      </c>
      <c r="CM191" s="22" t="s">
        <v>756</v>
      </c>
    </row>
    <row r="192" spans="1:91" ht="14.45" customHeight="1" x14ac:dyDescent="0.25">
      <c r="A192" s="69">
        <f t="shared" si="36"/>
        <v>190</v>
      </c>
      <c r="B192" s="106" t="s">
        <v>102</v>
      </c>
      <c r="C192" s="107" t="s">
        <v>843</v>
      </c>
      <c r="D192" s="106">
        <v>145156464</v>
      </c>
      <c r="E192" s="73"/>
      <c r="F192" s="74">
        <v>46027</v>
      </c>
      <c r="G192" s="75" t="s">
        <v>726</v>
      </c>
      <c r="H192" s="75" t="s">
        <v>517</v>
      </c>
      <c r="I192" s="75" t="s">
        <v>105</v>
      </c>
      <c r="J192" s="75" t="s">
        <v>518</v>
      </c>
      <c r="K192" s="75" t="s">
        <v>107</v>
      </c>
      <c r="L192" s="74">
        <v>46054</v>
      </c>
      <c r="M192" s="73">
        <v>40</v>
      </c>
      <c r="N192" s="69" t="s">
        <v>1091</v>
      </c>
      <c r="O192" s="129" t="s">
        <v>1092</v>
      </c>
      <c r="P192" s="75">
        <v>2830047413</v>
      </c>
      <c r="Q192" s="74">
        <v>46031</v>
      </c>
      <c r="R192" s="75">
        <v>1209375213</v>
      </c>
      <c r="S192" s="75">
        <v>224047867</v>
      </c>
      <c r="T192" s="74">
        <v>46031</v>
      </c>
      <c r="U192" s="76">
        <v>18970.761999999999</v>
      </c>
      <c r="V192" s="76">
        <v>18533.335999999999</v>
      </c>
      <c r="W192" s="75">
        <v>20</v>
      </c>
      <c r="X192" s="75">
        <v>0</v>
      </c>
      <c r="Y192" s="98">
        <v>7265551816</v>
      </c>
      <c r="Z192" s="82" t="s">
        <v>354</v>
      </c>
      <c r="AA192" s="75" t="s">
        <v>719</v>
      </c>
      <c r="AB192" s="75" t="s">
        <v>720</v>
      </c>
      <c r="AC192" s="98" t="s">
        <v>843</v>
      </c>
      <c r="AD192" s="75" t="s">
        <v>113</v>
      </c>
      <c r="AE192" s="74">
        <v>46037</v>
      </c>
      <c r="AF192" s="122">
        <v>46327.666666666664</v>
      </c>
      <c r="AG192" s="122">
        <v>46296.375</v>
      </c>
      <c r="AH192" s="122">
        <v>46235.375</v>
      </c>
      <c r="AI192" s="74">
        <v>46034</v>
      </c>
      <c r="AJ192" s="74">
        <v>46035</v>
      </c>
      <c r="AK192" s="74">
        <v>46035</v>
      </c>
      <c r="AL192" s="121">
        <v>46039</v>
      </c>
      <c r="AM192" s="128">
        <v>46041</v>
      </c>
      <c r="AN192" s="74">
        <v>46040</v>
      </c>
      <c r="AO192" s="81">
        <f t="shared" si="41"/>
        <v>46234.375</v>
      </c>
      <c r="AP192" s="81">
        <f t="shared" si="42"/>
        <v>46235.375</v>
      </c>
      <c r="AQ192" s="81">
        <f t="shared" si="43"/>
        <v>46235.375</v>
      </c>
      <c r="AR192" s="81">
        <f t="shared" si="44"/>
        <v>46036</v>
      </c>
      <c r="AS192" s="81">
        <f t="shared" si="45"/>
        <v>46039</v>
      </c>
      <c r="AT192" s="81">
        <f t="shared" si="46"/>
        <v>46036</v>
      </c>
      <c r="AU192" s="82" t="s">
        <v>198</v>
      </c>
      <c r="AV192" s="74">
        <v>46031</v>
      </c>
      <c r="AW192" s="75" t="s">
        <v>1093</v>
      </c>
      <c r="AX192" s="75">
        <v>32217755</v>
      </c>
      <c r="AY192" s="75">
        <v>905</v>
      </c>
      <c r="AZ192" s="83">
        <v>308136484850</v>
      </c>
      <c r="BA192" s="75" t="s">
        <v>154</v>
      </c>
      <c r="BB192" s="74">
        <v>46031</v>
      </c>
      <c r="BC192" s="75"/>
      <c r="BD192" s="75" t="s">
        <v>1094</v>
      </c>
      <c r="BE192" s="74">
        <v>46038</v>
      </c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>
        <v>0</v>
      </c>
      <c r="BU192" s="84" t="s">
        <v>848</v>
      </c>
      <c r="BV192" s="74">
        <v>46043</v>
      </c>
      <c r="BW192" s="85"/>
      <c r="BX192" s="85"/>
      <c r="BY192" s="86" t="s">
        <v>147</v>
      </c>
      <c r="BZ192" s="87">
        <f t="shared" si="40"/>
        <v>2</v>
      </c>
      <c r="CB192" s="88">
        <f t="shared" si="37"/>
        <v>4</v>
      </c>
      <c r="CC192" s="89"/>
      <c r="CE192" s="87">
        <f t="shared" si="47"/>
        <v>1</v>
      </c>
      <c r="CF192" s="90">
        <v>8572525</v>
      </c>
      <c r="CG192" s="90"/>
      <c r="CH192" s="90">
        <v>8572525</v>
      </c>
      <c r="CI192" s="22">
        <v>26377</v>
      </c>
      <c r="CJ192" s="87">
        <f t="shared" si="38"/>
        <v>1</v>
      </c>
      <c r="CK192" s="87">
        <f t="shared" si="39"/>
        <v>2</v>
      </c>
      <c r="CL192" s="22" t="s">
        <v>121</v>
      </c>
      <c r="CM192" s="22" t="s">
        <v>849</v>
      </c>
    </row>
    <row r="193" spans="1:91" ht="14.45" customHeight="1" x14ac:dyDescent="0.25">
      <c r="A193" s="69">
        <f t="shared" si="36"/>
        <v>191</v>
      </c>
      <c r="B193" s="70" t="s">
        <v>102</v>
      </c>
      <c r="C193" s="97" t="s">
        <v>1095</v>
      </c>
      <c r="D193" s="106">
        <v>145216758</v>
      </c>
      <c r="E193" s="73"/>
      <c r="F193" s="74">
        <v>46030</v>
      </c>
      <c r="G193" s="75" t="s">
        <v>726</v>
      </c>
      <c r="H193" s="75" t="s">
        <v>517</v>
      </c>
      <c r="I193" s="75" t="s">
        <v>105</v>
      </c>
      <c r="J193" s="75" t="s">
        <v>518</v>
      </c>
      <c r="K193" s="75" t="s">
        <v>107</v>
      </c>
      <c r="L193" s="74">
        <v>46059</v>
      </c>
      <c r="M193" s="73">
        <v>40</v>
      </c>
      <c r="N193" s="75" t="s">
        <v>1096</v>
      </c>
      <c r="O193" s="75" t="s">
        <v>1097</v>
      </c>
      <c r="P193" s="75">
        <v>2830047675</v>
      </c>
      <c r="Q193" s="74">
        <v>46037</v>
      </c>
      <c r="R193" s="75">
        <v>1209376735</v>
      </c>
      <c r="S193" s="75">
        <v>224071994</v>
      </c>
      <c r="T193" s="74">
        <v>46037</v>
      </c>
      <c r="U193" s="76">
        <v>16463.982</v>
      </c>
      <c r="V193" s="76">
        <v>16027.621999999999</v>
      </c>
      <c r="W193" s="75">
        <v>18</v>
      </c>
      <c r="X193" s="75">
        <v>0</v>
      </c>
      <c r="Y193" s="98">
        <v>7265551742</v>
      </c>
      <c r="Z193" s="82" t="s">
        <v>354</v>
      </c>
      <c r="AA193" s="75" t="s">
        <v>521</v>
      </c>
      <c r="AB193" s="75" t="s">
        <v>775</v>
      </c>
      <c r="AC193" s="98" t="s">
        <v>1095</v>
      </c>
      <c r="AD193" s="75" t="s">
        <v>113</v>
      </c>
      <c r="AE193" s="74">
        <v>46043</v>
      </c>
      <c r="AF193" s="80">
        <v>46040.416666666664</v>
      </c>
      <c r="AG193" s="80">
        <v>46039.625</v>
      </c>
      <c r="AH193" s="80">
        <v>46039.625</v>
      </c>
      <c r="AI193" s="124">
        <v>46041</v>
      </c>
      <c r="AJ193" s="129"/>
      <c r="AK193" s="124">
        <v>46041</v>
      </c>
      <c r="AL193" s="124">
        <v>46046</v>
      </c>
      <c r="AM193" s="75"/>
      <c r="AN193" s="74">
        <v>46046</v>
      </c>
      <c r="AO193" s="81">
        <f t="shared" si="41"/>
        <v>46038.625</v>
      </c>
      <c r="AP193" s="81">
        <f t="shared" si="42"/>
        <v>46039.625</v>
      </c>
      <c r="AQ193" s="81">
        <f t="shared" si="43"/>
        <v>46039.625</v>
      </c>
      <c r="AR193" s="81">
        <f t="shared" si="44"/>
        <v>46042</v>
      </c>
      <c r="AS193" s="81">
        <f t="shared" si="45"/>
        <v>46045</v>
      </c>
      <c r="AT193" s="81">
        <f t="shared" si="46"/>
        <v>46042</v>
      </c>
      <c r="AU193" s="82" t="s">
        <v>198</v>
      </c>
      <c r="AV193" s="74">
        <v>46037</v>
      </c>
      <c r="AW193" s="75" t="s">
        <v>1098</v>
      </c>
      <c r="AX193" s="75">
        <v>32219311</v>
      </c>
      <c r="AY193" s="75">
        <v>905</v>
      </c>
      <c r="AZ193" s="83">
        <v>308157023440</v>
      </c>
      <c r="BA193" s="75" t="s">
        <v>187</v>
      </c>
      <c r="BB193" s="74">
        <v>46037</v>
      </c>
      <c r="BC193" s="75"/>
      <c r="BD193" s="75" t="s">
        <v>1099</v>
      </c>
      <c r="BE193" s="74">
        <v>46044</v>
      </c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>
        <v>1</v>
      </c>
      <c r="BU193" s="84" t="s">
        <v>1100</v>
      </c>
      <c r="BV193" s="74">
        <v>46043</v>
      </c>
      <c r="BW193" s="85"/>
      <c r="BX193" s="85"/>
      <c r="BY193" s="86" t="s">
        <v>147</v>
      </c>
      <c r="BZ193" s="87">
        <f t="shared" si="40"/>
        <v>2</v>
      </c>
      <c r="CB193" s="88">
        <f t="shared" si="37"/>
        <v>4</v>
      </c>
      <c r="CC193" s="89"/>
      <c r="CE193" s="87">
        <f t="shared" si="47"/>
        <v>1</v>
      </c>
      <c r="CF193" s="90">
        <v>8573825</v>
      </c>
      <c r="CG193" s="90"/>
      <c r="CH193" s="90">
        <v>8573825</v>
      </c>
      <c r="CI193" s="22">
        <v>26381</v>
      </c>
      <c r="CJ193" s="87">
        <f t="shared" si="38"/>
        <v>1</v>
      </c>
      <c r="CK193" s="87">
        <f t="shared" si="39"/>
        <v>3</v>
      </c>
      <c r="CL193" s="22" t="s">
        <v>121</v>
      </c>
      <c r="CM193" s="22" t="s">
        <v>1101</v>
      </c>
    </row>
    <row r="194" spans="1:91" ht="14.45" customHeight="1" x14ac:dyDescent="0.25">
      <c r="A194" s="69">
        <f t="shared" si="36"/>
        <v>192</v>
      </c>
      <c r="B194" s="70" t="s">
        <v>102</v>
      </c>
      <c r="C194" s="97" t="s">
        <v>784</v>
      </c>
      <c r="D194" s="106">
        <v>145216764</v>
      </c>
      <c r="E194" s="73"/>
      <c r="F194" s="74">
        <v>46030</v>
      </c>
      <c r="G194" s="75" t="s">
        <v>726</v>
      </c>
      <c r="H194" s="75" t="s">
        <v>517</v>
      </c>
      <c r="I194" s="75" t="s">
        <v>105</v>
      </c>
      <c r="J194" s="75" t="s">
        <v>518</v>
      </c>
      <c r="K194" s="75" t="s">
        <v>107</v>
      </c>
      <c r="L194" s="74">
        <v>46059</v>
      </c>
      <c r="M194" s="73">
        <v>40</v>
      </c>
      <c r="N194" s="75" t="s">
        <v>1102</v>
      </c>
      <c r="O194" s="75" t="s">
        <v>1103</v>
      </c>
      <c r="P194" s="75">
        <v>2830047646</v>
      </c>
      <c r="Q194" s="74">
        <v>46037</v>
      </c>
      <c r="R194" s="75">
        <v>1209376662</v>
      </c>
      <c r="S194" s="75">
        <v>224071997</v>
      </c>
      <c r="T194" s="74">
        <v>46037</v>
      </c>
      <c r="U194" s="76">
        <v>18443.215</v>
      </c>
      <c r="V194" s="76">
        <v>17954.398000000001</v>
      </c>
      <c r="W194" s="75">
        <v>20</v>
      </c>
      <c r="X194" s="75">
        <v>0</v>
      </c>
      <c r="Y194" s="98">
        <v>7265551743</v>
      </c>
      <c r="Z194" s="82" t="s">
        <v>354</v>
      </c>
      <c r="AA194" s="75" t="s">
        <v>521</v>
      </c>
      <c r="AB194" s="75" t="s">
        <v>775</v>
      </c>
      <c r="AC194" s="98" t="s">
        <v>784</v>
      </c>
      <c r="AD194" s="75" t="s">
        <v>113</v>
      </c>
      <c r="AE194" s="74">
        <v>46043</v>
      </c>
      <c r="AF194" s="80">
        <v>46040.416666666664</v>
      </c>
      <c r="AG194" s="80">
        <v>46039.625</v>
      </c>
      <c r="AH194" s="80">
        <v>46039.625</v>
      </c>
      <c r="AI194" s="124">
        <v>46041</v>
      </c>
      <c r="AJ194" s="129"/>
      <c r="AK194" s="124">
        <v>46041</v>
      </c>
      <c r="AL194" s="124">
        <v>46046</v>
      </c>
      <c r="AM194" s="75"/>
      <c r="AN194" s="74">
        <v>46046</v>
      </c>
      <c r="AO194" s="81">
        <f t="shared" si="41"/>
        <v>46038.625</v>
      </c>
      <c r="AP194" s="81">
        <f t="shared" si="42"/>
        <v>46039.625</v>
      </c>
      <c r="AQ194" s="81">
        <f t="shared" si="43"/>
        <v>46039.625</v>
      </c>
      <c r="AR194" s="81">
        <f t="shared" si="44"/>
        <v>46042</v>
      </c>
      <c r="AS194" s="81">
        <f t="shared" si="45"/>
        <v>46045</v>
      </c>
      <c r="AT194" s="81">
        <f t="shared" si="46"/>
        <v>46042</v>
      </c>
      <c r="AU194" s="82" t="s">
        <v>198</v>
      </c>
      <c r="AV194" s="74">
        <v>46037</v>
      </c>
      <c r="AW194" s="75" t="s">
        <v>1104</v>
      </c>
      <c r="AX194" s="75">
        <v>32198218</v>
      </c>
      <c r="AY194" s="75">
        <v>905</v>
      </c>
      <c r="AZ194" s="83">
        <v>308155774750</v>
      </c>
      <c r="BA194" s="75" t="s">
        <v>187</v>
      </c>
      <c r="BB194" s="74">
        <v>46037</v>
      </c>
      <c r="BC194" s="75"/>
      <c r="BD194" s="75" t="s">
        <v>1105</v>
      </c>
      <c r="BE194" s="74">
        <v>46043</v>
      </c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>
        <v>0</v>
      </c>
      <c r="BU194" s="84" t="s">
        <v>789</v>
      </c>
      <c r="BV194" s="74">
        <v>46042</v>
      </c>
      <c r="BW194" s="85"/>
      <c r="BX194" s="85"/>
      <c r="BY194" s="86" t="s">
        <v>120</v>
      </c>
      <c r="BZ194" s="87">
        <f t="shared" si="40"/>
        <v>2</v>
      </c>
      <c r="CB194" s="88">
        <f t="shared" si="37"/>
        <v>4</v>
      </c>
      <c r="CC194" s="89"/>
      <c r="CE194" s="87">
        <f t="shared" si="47"/>
        <v>1</v>
      </c>
      <c r="CF194" s="90">
        <v>8573825</v>
      </c>
      <c r="CG194" s="90"/>
      <c r="CH194" s="90">
        <v>8573825</v>
      </c>
      <c r="CI194" s="22">
        <v>26381</v>
      </c>
      <c r="CJ194" s="87">
        <f t="shared" si="38"/>
        <v>1</v>
      </c>
      <c r="CK194" s="87">
        <f t="shared" si="39"/>
        <v>3</v>
      </c>
      <c r="CL194" s="22" t="s">
        <v>121</v>
      </c>
      <c r="CM194" s="22" t="s">
        <v>790</v>
      </c>
    </row>
    <row r="195" spans="1:91" ht="14.45" customHeight="1" x14ac:dyDescent="0.25">
      <c r="A195" s="69">
        <f t="shared" ref="A195:A258" si="50">ROW()-2</f>
        <v>193</v>
      </c>
      <c r="B195" s="70" t="s">
        <v>102</v>
      </c>
      <c r="C195" s="97" t="s">
        <v>784</v>
      </c>
      <c r="D195" s="106">
        <v>145216766</v>
      </c>
      <c r="E195" s="73"/>
      <c r="F195" s="74">
        <v>46030</v>
      </c>
      <c r="G195" s="75" t="s">
        <v>726</v>
      </c>
      <c r="H195" s="75" t="s">
        <v>517</v>
      </c>
      <c r="I195" s="75" t="s">
        <v>105</v>
      </c>
      <c r="J195" s="75" t="s">
        <v>518</v>
      </c>
      <c r="K195" s="75" t="s">
        <v>107</v>
      </c>
      <c r="L195" s="74">
        <v>46059</v>
      </c>
      <c r="M195" s="73">
        <v>40</v>
      </c>
      <c r="N195" s="75" t="s">
        <v>1106</v>
      </c>
      <c r="O195" s="75" t="s">
        <v>1107</v>
      </c>
      <c r="P195" s="75">
        <v>2830047650</v>
      </c>
      <c r="Q195" s="74">
        <v>46037</v>
      </c>
      <c r="R195" s="75">
        <v>1209376672</v>
      </c>
      <c r="S195" s="75">
        <v>224071998</v>
      </c>
      <c r="T195" s="74">
        <v>46037</v>
      </c>
      <c r="U195" s="76">
        <v>16410.932000000001</v>
      </c>
      <c r="V195" s="76">
        <v>15975.977999999999</v>
      </c>
      <c r="W195" s="75">
        <v>18</v>
      </c>
      <c r="X195" s="75">
        <v>0</v>
      </c>
      <c r="Y195" s="98">
        <v>7265551744</v>
      </c>
      <c r="Z195" s="82" t="s">
        <v>354</v>
      </c>
      <c r="AA195" s="75" t="s">
        <v>521</v>
      </c>
      <c r="AB195" s="75" t="s">
        <v>775</v>
      </c>
      <c r="AC195" s="98" t="s">
        <v>784</v>
      </c>
      <c r="AD195" s="75" t="s">
        <v>113</v>
      </c>
      <c r="AE195" s="74">
        <v>46043</v>
      </c>
      <c r="AF195" s="80">
        <v>46040.416666666664</v>
      </c>
      <c r="AG195" s="80">
        <v>46039.625</v>
      </c>
      <c r="AH195" s="80">
        <v>46039.625</v>
      </c>
      <c r="AI195" s="124">
        <v>46041</v>
      </c>
      <c r="AJ195" s="129"/>
      <c r="AK195" s="124">
        <v>46041</v>
      </c>
      <c r="AL195" s="124">
        <v>46046</v>
      </c>
      <c r="AM195" s="75"/>
      <c r="AN195" s="74">
        <v>46046</v>
      </c>
      <c r="AO195" s="81">
        <f t="shared" si="41"/>
        <v>46038.625</v>
      </c>
      <c r="AP195" s="81">
        <f t="shared" si="42"/>
        <v>46039.625</v>
      </c>
      <c r="AQ195" s="81">
        <f t="shared" si="43"/>
        <v>46039.625</v>
      </c>
      <c r="AR195" s="81">
        <f t="shared" si="44"/>
        <v>46042</v>
      </c>
      <c r="AS195" s="81">
        <f t="shared" si="45"/>
        <v>46045</v>
      </c>
      <c r="AT195" s="81">
        <f t="shared" si="46"/>
        <v>46042</v>
      </c>
      <c r="AU195" s="82" t="s">
        <v>198</v>
      </c>
      <c r="AV195" s="74">
        <v>46037</v>
      </c>
      <c r="AW195" s="75" t="s">
        <v>1108</v>
      </c>
      <c r="AX195" s="75">
        <v>32219320</v>
      </c>
      <c r="AY195" s="75">
        <v>905</v>
      </c>
      <c r="AZ195" s="83">
        <v>308155521940</v>
      </c>
      <c r="BA195" s="75" t="s">
        <v>187</v>
      </c>
      <c r="BB195" s="74">
        <v>46037</v>
      </c>
      <c r="BC195" s="75"/>
      <c r="BD195" s="75" t="s">
        <v>1109</v>
      </c>
      <c r="BE195" s="74">
        <v>46043</v>
      </c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>
        <v>0</v>
      </c>
      <c r="BU195" s="84" t="s">
        <v>789</v>
      </c>
      <c r="BV195" s="74">
        <v>46042</v>
      </c>
      <c r="BW195" s="85"/>
      <c r="BX195" s="85"/>
      <c r="BY195" s="86" t="s">
        <v>120</v>
      </c>
      <c r="BZ195" s="87">
        <f t="shared" si="40"/>
        <v>2</v>
      </c>
      <c r="CB195" s="88">
        <f t="shared" ref="CB195:CB258" si="51">WEEKNUM(BV195,)</f>
        <v>4</v>
      </c>
      <c r="CC195" s="89"/>
      <c r="CE195" s="87">
        <f t="shared" si="47"/>
        <v>1</v>
      </c>
      <c r="CF195" s="90">
        <v>8573825</v>
      </c>
      <c r="CG195" s="90"/>
      <c r="CH195" s="90">
        <v>8573825</v>
      </c>
      <c r="CI195" s="22">
        <v>26381</v>
      </c>
      <c r="CJ195" s="87">
        <f t="shared" ref="CJ195:CJ258" si="52">MONTH(AV195)</f>
        <v>1</v>
      </c>
      <c r="CK195" s="87">
        <f t="shared" ref="CK195:CK258" si="53">WEEKNUM(AV195,2)</f>
        <v>3</v>
      </c>
      <c r="CL195" s="22" t="s">
        <v>121</v>
      </c>
      <c r="CM195" s="22" t="s">
        <v>790</v>
      </c>
    </row>
    <row r="196" spans="1:91" ht="14.45" customHeight="1" x14ac:dyDescent="0.25">
      <c r="A196" s="69">
        <f t="shared" si="50"/>
        <v>194</v>
      </c>
      <c r="B196" s="70" t="s">
        <v>102</v>
      </c>
      <c r="C196" s="97" t="s">
        <v>1110</v>
      </c>
      <c r="D196" s="106">
        <v>145216929</v>
      </c>
      <c r="E196" s="73"/>
      <c r="F196" s="74">
        <v>46030</v>
      </c>
      <c r="G196" s="75" t="s">
        <v>726</v>
      </c>
      <c r="H196" s="75" t="s">
        <v>517</v>
      </c>
      <c r="I196" s="75" t="s">
        <v>105</v>
      </c>
      <c r="J196" s="75" t="s">
        <v>518</v>
      </c>
      <c r="K196" s="75" t="s">
        <v>107</v>
      </c>
      <c r="L196" s="74">
        <v>46059</v>
      </c>
      <c r="M196" s="73">
        <v>40</v>
      </c>
      <c r="N196" s="75" t="s">
        <v>1111</v>
      </c>
      <c r="O196" s="75" t="s">
        <v>1112</v>
      </c>
      <c r="P196" s="75">
        <v>2830047636</v>
      </c>
      <c r="Q196" s="74">
        <v>46037</v>
      </c>
      <c r="R196" s="75">
        <v>1209376651</v>
      </c>
      <c r="S196" s="75">
        <v>224072000</v>
      </c>
      <c r="T196" s="74">
        <v>46037</v>
      </c>
      <c r="U196" s="76">
        <v>18409.206999999999</v>
      </c>
      <c r="V196" s="76">
        <v>17921.289000000001</v>
      </c>
      <c r="W196" s="75">
        <v>20</v>
      </c>
      <c r="X196" s="75">
        <v>0</v>
      </c>
      <c r="Y196" s="98">
        <v>7265551745</v>
      </c>
      <c r="Z196" s="82" t="s">
        <v>354</v>
      </c>
      <c r="AA196" s="75" t="s">
        <v>521</v>
      </c>
      <c r="AB196" s="75" t="s">
        <v>775</v>
      </c>
      <c r="AC196" s="98" t="s">
        <v>1110</v>
      </c>
      <c r="AD196" s="75" t="s">
        <v>113</v>
      </c>
      <c r="AE196" s="74">
        <v>46043</v>
      </c>
      <c r="AF196" s="80">
        <v>46040.416666666664</v>
      </c>
      <c r="AG196" s="80">
        <v>46039.625</v>
      </c>
      <c r="AH196" s="80">
        <v>46039.625</v>
      </c>
      <c r="AI196" s="124">
        <v>46041</v>
      </c>
      <c r="AJ196" s="129"/>
      <c r="AK196" s="124">
        <v>46041</v>
      </c>
      <c r="AL196" s="124">
        <v>46046</v>
      </c>
      <c r="AM196" s="75"/>
      <c r="AN196" s="74">
        <v>46046</v>
      </c>
      <c r="AO196" s="81">
        <f t="shared" si="41"/>
        <v>46038.625</v>
      </c>
      <c r="AP196" s="81">
        <f t="shared" si="42"/>
        <v>46039.625</v>
      </c>
      <c r="AQ196" s="81">
        <f t="shared" si="43"/>
        <v>46039.625</v>
      </c>
      <c r="AR196" s="81">
        <f t="shared" si="44"/>
        <v>46042</v>
      </c>
      <c r="AS196" s="81">
        <f t="shared" si="45"/>
        <v>46045</v>
      </c>
      <c r="AT196" s="81">
        <f t="shared" si="46"/>
        <v>46042</v>
      </c>
      <c r="AU196" s="82" t="s">
        <v>198</v>
      </c>
      <c r="AV196" s="74">
        <v>46037</v>
      </c>
      <c r="AW196" s="75" t="s">
        <v>1113</v>
      </c>
      <c r="AX196" s="75">
        <v>32198165</v>
      </c>
      <c r="AY196" s="75">
        <v>905</v>
      </c>
      <c r="AZ196" s="83">
        <v>308155516710</v>
      </c>
      <c r="BA196" s="75" t="s">
        <v>187</v>
      </c>
      <c r="BB196" s="74">
        <v>46037</v>
      </c>
      <c r="BC196" s="75"/>
      <c r="BD196" s="75" t="s">
        <v>1114</v>
      </c>
      <c r="BE196" s="74">
        <v>46043</v>
      </c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>
        <v>1</v>
      </c>
      <c r="BU196" s="84" t="s">
        <v>1115</v>
      </c>
      <c r="BV196" s="74">
        <v>46042</v>
      </c>
      <c r="BW196" s="85"/>
      <c r="BX196" s="85"/>
      <c r="BY196" s="86" t="s">
        <v>120</v>
      </c>
      <c r="BZ196" s="87">
        <f t="shared" si="40"/>
        <v>2</v>
      </c>
      <c r="CB196" s="88">
        <f t="shared" si="51"/>
        <v>4</v>
      </c>
      <c r="CC196" s="89"/>
      <c r="CE196" s="87">
        <f t="shared" si="47"/>
        <v>1</v>
      </c>
      <c r="CF196" s="90">
        <v>8573825</v>
      </c>
      <c r="CG196" s="90"/>
      <c r="CH196" s="90">
        <v>8573825</v>
      </c>
      <c r="CI196" s="22">
        <v>26381</v>
      </c>
      <c r="CJ196" s="87">
        <f t="shared" si="52"/>
        <v>1</v>
      </c>
      <c r="CK196" s="87">
        <f t="shared" si="53"/>
        <v>3</v>
      </c>
      <c r="CL196" s="22" t="s">
        <v>121</v>
      </c>
      <c r="CM196" s="22" t="s">
        <v>1116</v>
      </c>
    </row>
    <row r="197" spans="1:91" ht="14.45" customHeight="1" x14ac:dyDescent="0.25">
      <c r="A197" s="69">
        <f t="shared" si="50"/>
        <v>195</v>
      </c>
      <c r="B197" s="70" t="s">
        <v>102</v>
      </c>
      <c r="C197" s="97">
        <v>262134196</v>
      </c>
      <c r="D197" s="106">
        <v>145147451</v>
      </c>
      <c r="E197" s="73"/>
      <c r="F197" s="74">
        <v>46027</v>
      </c>
      <c r="G197" s="75" t="s">
        <v>1077</v>
      </c>
      <c r="H197" s="75" t="s">
        <v>517</v>
      </c>
      <c r="I197" s="75" t="s">
        <v>105</v>
      </c>
      <c r="J197" s="75" t="s">
        <v>518</v>
      </c>
      <c r="K197" s="75" t="s">
        <v>107</v>
      </c>
      <c r="L197" s="74">
        <v>46055</v>
      </c>
      <c r="M197" s="73">
        <v>40</v>
      </c>
      <c r="N197" s="75" t="s">
        <v>1117</v>
      </c>
      <c r="O197" s="75" t="s">
        <v>1118</v>
      </c>
      <c r="P197" s="75">
        <v>2830047365</v>
      </c>
      <c r="Q197" s="74">
        <v>46030</v>
      </c>
      <c r="R197" s="75">
        <v>1209374907</v>
      </c>
      <c r="S197" s="75">
        <v>224042352</v>
      </c>
      <c r="T197" s="74">
        <v>46030</v>
      </c>
      <c r="U197" s="76">
        <v>18992.784</v>
      </c>
      <c r="V197" s="76">
        <v>18554.848999999998</v>
      </c>
      <c r="W197" s="75">
        <v>20</v>
      </c>
      <c r="X197" s="75">
        <v>0</v>
      </c>
      <c r="Y197" s="98">
        <v>262135152</v>
      </c>
      <c r="Z197" s="82" t="s">
        <v>110</v>
      </c>
      <c r="AA197" s="75" t="s">
        <v>535</v>
      </c>
      <c r="AB197" s="75" t="s">
        <v>112</v>
      </c>
      <c r="AC197" s="98">
        <v>262134196</v>
      </c>
      <c r="AD197" s="75" t="s">
        <v>113</v>
      </c>
      <c r="AE197" s="74">
        <v>46034</v>
      </c>
      <c r="AF197" s="122">
        <v>46327.333333333336</v>
      </c>
      <c r="AG197" s="122">
        <v>46296.333333333336</v>
      </c>
      <c r="AH197" s="122">
        <v>46327.25</v>
      </c>
      <c r="AI197" s="74">
        <v>46034</v>
      </c>
      <c r="AJ197" s="75"/>
      <c r="AK197" s="74">
        <v>46034</v>
      </c>
      <c r="AL197" s="74">
        <v>46044</v>
      </c>
      <c r="AM197" s="75"/>
      <c r="AN197" s="74">
        <v>46045</v>
      </c>
      <c r="AO197" s="81">
        <f t="shared" si="41"/>
        <v>46295.333333333336</v>
      </c>
      <c r="AP197" s="81">
        <f t="shared" si="42"/>
        <v>46296.333333333336</v>
      </c>
      <c r="AQ197" s="81">
        <f t="shared" si="43"/>
        <v>46296.333333333336</v>
      </c>
      <c r="AR197" s="81">
        <f t="shared" si="44"/>
        <v>46035</v>
      </c>
      <c r="AS197" s="81">
        <f t="shared" si="45"/>
        <v>46036</v>
      </c>
      <c r="AT197" s="81">
        <f t="shared" si="46"/>
        <v>46035</v>
      </c>
      <c r="AU197" s="82" t="s">
        <v>114</v>
      </c>
      <c r="AV197" s="74">
        <v>46030</v>
      </c>
      <c r="AW197" s="75" t="s">
        <v>1119</v>
      </c>
      <c r="AX197" s="75" t="s">
        <v>1120</v>
      </c>
      <c r="AY197" s="75">
        <v>905</v>
      </c>
      <c r="AZ197" s="83">
        <v>308133419110</v>
      </c>
      <c r="BA197" s="75" t="s">
        <v>117</v>
      </c>
      <c r="BB197" s="74">
        <v>46030</v>
      </c>
      <c r="BC197" s="75"/>
      <c r="BD197" s="75" t="s">
        <v>1076</v>
      </c>
      <c r="BE197" s="74">
        <v>46036</v>
      </c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>
        <v>0</v>
      </c>
      <c r="BU197" s="84" t="s">
        <v>1065</v>
      </c>
      <c r="BV197" s="74">
        <v>46034</v>
      </c>
      <c r="BW197" s="85"/>
      <c r="BX197" s="85"/>
      <c r="BY197" s="86" t="s">
        <v>120</v>
      </c>
      <c r="BZ197" s="87">
        <f t="shared" ref="BZ197:BZ260" si="54">_xlfn.ISOWEEKNUM(F197)</f>
        <v>2</v>
      </c>
      <c r="CB197" s="88">
        <f t="shared" si="51"/>
        <v>3</v>
      </c>
      <c r="CC197" s="89"/>
      <c r="CE197" s="87">
        <f t="shared" si="47"/>
        <v>1</v>
      </c>
      <c r="CF197" s="90">
        <v>16264209</v>
      </c>
      <c r="CG197" s="90">
        <v>3034566</v>
      </c>
      <c r="CH197" s="90">
        <v>19298775</v>
      </c>
      <c r="CI197" s="91">
        <v>26619</v>
      </c>
      <c r="CJ197" s="87">
        <f t="shared" si="52"/>
        <v>1</v>
      </c>
      <c r="CK197" s="87">
        <f t="shared" si="53"/>
        <v>2</v>
      </c>
      <c r="CL197" s="22" t="s">
        <v>121</v>
      </c>
      <c r="CM197" s="22" t="s">
        <v>1066</v>
      </c>
    </row>
    <row r="198" spans="1:91" ht="14.45" customHeight="1" x14ac:dyDescent="0.25">
      <c r="A198" s="69">
        <f t="shared" si="50"/>
        <v>196</v>
      </c>
      <c r="B198" s="70" t="s">
        <v>102</v>
      </c>
      <c r="C198" s="97">
        <v>262526627</v>
      </c>
      <c r="D198" s="106">
        <v>145147515</v>
      </c>
      <c r="E198" s="73"/>
      <c r="F198" s="74">
        <v>46027</v>
      </c>
      <c r="G198" s="75" t="s">
        <v>1077</v>
      </c>
      <c r="H198" s="75" t="s">
        <v>517</v>
      </c>
      <c r="I198" s="75" t="s">
        <v>105</v>
      </c>
      <c r="J198" s="75" t="s">
        <v>518</v>
      </c>
      <c r="K198" s="75" t="s">
        <v>107</v>
      </c>
      <c r="L198" s="74">
        <v>46055</v>
      </c>
      <c r="M198" s="73">
        <v>40</v>
      </c>
      <c r="N198" s="75" t="s">
        <v>1121</v>
      </c>
      <c r="O198" s="75" t="s">
        <v>1122</v>
      </c>
      <c r="P198" s="75">
        <v>2830047346</v>
      </c>
      <c r="Q198" s="74">
        <v>46030</v>
      </c>
      <c r="R198" s="75">
        <v>1209374851</v>
      </c>
      <c r="S198" s="75">
        <v>224042367</v>
      </c>
      <c r="T198" s="74">
        <v>46030</v>
      </c>
      <c r="U198" s="76">
        <v>18851.079000000002</v>
      </c>
      <c r="V198" s="76">
        <v>18416.415000000001</v>
      </c>
      <c r="W198" s="75">
        <v>20</v>
      </c>
      <c r="X198" s="75">
        <v>0</v>
      </c>
      <c r="Y198" s="98">
        <v>262526627</v>
      </c>
      <c r="Z198" s="82" t="s">
        <v>110</v>
      </c>
      <c r="AA198" s="75" t="s">
        <v>535</v>
      </c>
      <c r="AB198" s="75" t="s">
        <v>112</v>
      </c>
      <c r="AC198" s="98">
        <v>262526627</v>
      </c>
      <c r="AD198" s="75" t="s">
        <v>113</v>
      </c>
      <c r="AE198" s="74">
        <v>46034</v>
      </c>
      <c r="AF198" s="122">
        <v>46327.333333333336</v>
      </c>
      <c r="AG198" s="122">
        <v>46296.333333333336</v>
      </c>
      <c r="AH198" s="122">
        <v>46327.25</v>
      </c>
      <c r="AI198" s="74">
        <v>46034</v>
      </c>
      <c r="AJ198" s="75"/>
      <c r="AK198" s="74">
        <v>46034</v>
      </c>
      <c r="AL198" s="74">
        <v>46044</v>
      </c>
      <c r="AM198" s="75"/>
      <c r="AN198" s="74">
        <v>46045</v>
      </c>
      <c r="AO198" s="81">
        <f t="shared" si="41"/>
        <v>46295.333333333336</v>
      </c>
      <c r="AP198" s="81">
        <f t="shared" si="42"/>
        <v>46296.333333333336</v>
      </c>
      <c r="AQ198" s="81">
        <f t="shared" si="43"/>
        <v>46296.333333333336</v>
      </c>
      <c r="AR198" s="81">
        <f t="shared" si="44"/>
        <v>46035</v>
      </c>
      <c r="AS198" s="81">
        <f t="shared" si="45"/>
        <v>46036</v>
      </c>
      <c r="AT198" s="81">
        <f t="shared" si="46"/>
        <v>46035</v>
      </c>
      <c r="AU198" s="82" t="s">
        <v>114</v>
      </c>
      <c r="AV198" s="74">
        <v>46030</v>
      </c>
      <c r="AW198" s="75" t="s">
        <v>1123</v>
      </c>
      <c r="AX198" s="75" t="s">
        <v>1124</v>
      </c>
      <c r="AY198" s="75">
        <v>905</v>
      </c>
      <c r="AZ198" s="83">
        <v>308132545140</v>
      </c>
      <c r="BA198" s="75" t="s">
        <v>117</v>
      </c>
      <c r="BB198" s="74">
        <v>46030</v>
      </c>
      <c r="BC198" s="75"/>
      <c r="BD198" s="75" t="s">
        <v>1125</v>
      </c>
      <c r="BE198" s="74">
        <v>46036</v>
      </c>
      <c r="BF198" s="75"/>
      <c r="BG198" s="75"/>
      <c r="BH198" s="75"/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  <c r="BS198" s="75"/>
      <c r="BT198" s="75">
        <v>1</v>
      </c>
      <c r="BU198" s="84" t="s">
        <v>1126</v>
      </c>
      <c r="BV198" s="74">
        <v>46034</v>
      </c>
      <c r="BW198" s="85"/>
      <c r="BX198" s="85"/>
      <c r="BY198" s="86" t="s">
        <v>147</v>
      </c>
      <c r="BZ198" s="87">
        <f t="shared" si="54"/>
        <v>2</v>
      </c>
      <c r="CB198" s="88">
        <f t="shared" si="51"/>
        <v>3</v>
      </c>
      <c r="CC198" s="89"/>
      <c r="CE198" s="87">
        <f t="shared" si="47"/>
        <v>1</v>
      </c>
      <c r="CF198" s="90">
        <v>16264209</v>
      </c>
      <c r="CG198" s="90">
        <v>3034566</v>
      </c>
      <c r="CH198" s="90">
        <v>19298775</v>
      </c>
      <c r="CI198" s="91">
        <v>26619</v>
      </c>
      <c r="CJ198" s="87">
        <f t="shared" si="52"/>
        <v>1</v>
      </c>
      <c r="CK198" s="87">
        <f t="shared" si="53"/>
        <v>2</v>
      </c>
      <c r="CL198" s="22" t="s">
        <v>121</v>
      </c>
      <c r="CM198" s="22" t="s">
        <v>1127</v>
      </c>
    </row>
    <row r="199" spans="1:91" ht="14.45" customHeight="1" x14ac:dyDescent="0.25">
      <c r="A199" s="69">
        <f t="shared" si="50"/>
        <v>197</v>
      </c>
      <c r="B199" s="70" t="s">
        <v>102</v>
      </c>
      <c r="C199" s="97" t="s">
        <v>1110</v>
      </c>
      <c r="D199" s="106">
        <v>145147458</v>
      </c>
      <c r="E199" s="73"/>
      <c r="F199" s="74">
        <v>46030</v>
      </c>
      <c r="G199" s="75" t="s">
        <v>726</v>
      </c>
      <c r="H199" s="75" t="s">
        <v>517</v>
      </c>
      <c r="I199" s="75" t="s">
        <v>105</v>
      </c>
      <c r="J199" s="75" t="s">
        <v>518</v>
      </c>
      <c r="K199" s="75" t="s">
        <v>107</v>
      </c>
      <c r="L199" s="74">
        <v>46059</v>
      </c>
      <c r="M199" s="73">
        <v>40</v>
      </c>
      <c r="N199" s="75" t="s">
        <v>1128</v>
      </c>
      <c r="O199" s="75" t="s">
        <v>1129</v>
      </c>
      <c r="P199" s="75">
        <v>2830047676</v>
      </c>
      <c r="Q199" s="74">
        <v>46037</v>
      </c>
      <c r="R199" s="75">
        <v>1209376738</v>
      </c>
      <c r="S199" s="75">
        <v>224071970</v>
      </c>
      <c r="T199" s="74">
        <v>46037</v>
      </c>
      <c r="U199" s="76">
        <v>19348.714</v>
      </c>
      <c r="V199" s="76">
        <v>18835.898000000001</v>
      </c>
      <c r="W199" s="75">
        <v>21</v>
      </c>
      <c r="X199" s="75">
        <v>0</v>
      </c>
      <c r="Y199" s="98">
        <v>7265551746</v>
      </c>
      <c r="Z199" s="82" t="s">
        <v>354</v>
      </c>
      <c r="AA199" s="75" t="s">
        <v>521</v>
      </c>
      <c r="AB199" s="75" t="s">
        <v>775</v>
      </c>
      <c r="AC199" s="98" t="s">
        <v>1110</v>
      </c>
      <c r="AD199" s="75" t="s">
        <v>113</v>
      </c>
      <c r="AE199" s="74">
        <v>46043</v>
      </c>
      <c r="AF199" s="80">
        <v>46040.416666666664</v>
      </c>
      <c r="AG199" s="80">
        <v>46039.625</v>
      </c>
      <c r="AH199" s="80">
        <v>46039.625</v>
      </c>
      <c r="AI199" s="124">
        <v>46041</v>
      </c>
      <c r="AJ199" s="129"/>
      <c r="AK199" s="124">
        <v>46041</v>
      </c>
      <c r="AL199" s="124">
        <v>46046</v>
      </c>
      <c r="AM199" s="75"/>
      <c r="AN199" s="74">
        <v>46046</v>
      </c>
      <c r="AO199" s="81">
        <f t="shared" si="41"/>
        <v>46038.625</v>
      </c>
      <c r="AP199" s="81">
        <f t="shared" si="42"/>
        <v>46039.625</v>
      </c>
      <c r="AQ199" s="81">
        <f t="shared" si="43"/>
        <v>46039.625</v>
      </c>
      <c r="AR199" s="81">
        <f t="shared" si="44"/>
        <v>46042</v>
      </c>
      <c r="AS199" s="81">
        <f t="shared" si="45"/>
        <v>46045</v>
      </c>
      <c r="AT199" s="81">
        <f t="shared" si="46"/>
        <v>46042</v>
      </c>
      <c r="AU199" s="82" t="s">
        <v>198</v>
      </c>
      <c r="AV199" s="74">
        <v>46037</v>
      </c>
      <c r="AW199" s="75" t="s">
        <v>1130</v>
      </c>
      <c r="AX199" s="75">
        <v>32198162</v>
      </c>
      <c r="AY199" s="75">
        <v>905</v>
      </c>
      <c r="AZ199" s="83">
        <v>308157128920</v>
      </c>
      <c r="BA199" s="75" t="s">
        <v>187</v>
      </c>
      <c r="BB199" s="74">
        <v>46037</v>
      </c>
      <c r="BC199" s="75"/>
      <c r="BD199" s="75" t="s">
        <v>1131</v>
      </c>
      <c r="BE199" s="74">
        <v>46043</v>
      </c>
      <c r="BF199" s="75"/>
      <c r="BG199" s="75"/>
      <c r="BH199" s="75"/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  <c r="BS199" s="75"/>
      <c r="BT199" s="75">
        <v>0</v>
      </c>
      <c r="BU199" s="84" t="s">
        <v>1115</v>
      </c>
      <c r="BV199" s="74">
        <v>46042</v>
      </c>
      <c r="BW199" s="85"/>
      <c r="BX199" s="85"/>
      <c r="BY199" s="86" t="s">
        <v>120</v>
      </c>
      <c r="BZ199" s="87">
        <f t="shared" si="54"/>
        <v>2</v>
      </c>
      <c r="CB199" s="88">
        <f t="shared" si="51"/>
        <v>4</v>
      </c>
      <c r="CC199" s="89"/>
      <c r="CE199" s="87">
        <f t="shared" si="47"/>
        <v>1</v>
      </c>
      <c r="CF199" s="90">
        <v>8573825</v>
      </c>
      <c r="CG199" s="90"/>
      <c r="CH199" s="90">
        <v>8573825</v>
      </c>
      <c r="CI199" s="22">
        <v>26381</v>
      </c>
      <c r="CJ199" s="87">
        <f t="shared" si="52"/>
        <v>1</v>
      </c>
      <c r="CK199" s="87">
        <f t="shared" si="53"/>
        <v>3</v>
      </c>
      <c r="CL199" s="22" t="s">
        <v>121</v>
      </c>
      <c r="CM199" s="22" t="s">
        <v>1116</v>
      </c>
    </row>
    <row r="200" spans="1:91" ht="14.45" customHeight="1" x14ac:dyDescent="0.25">
      <c r="A200" s="69">
        <f t="shared" si="50"/>
        <v>198</v>
      </c>
      <c r="B200" s="70" t="s">
        <v>102</v>
      </c>
      <c r="C200" s="107" t="s">
        <v>1132</v>
      </c>
      <c r="D200" s="106">
        <v>145190793</v>
      </c>
      <c r="E200" s="73"/>
      <c r="F200" s="74">
        <v>46034</v>
      </c>
      <c r="G200" s="75" t="s">
        <v>726</v>
      </c>
      <c r="H200" s="75" t="s">
        <v>517</v>
      </c>
      <c r="I200" s="75" t="s">
        <v>105</v>
      </c>
      <c r="J200" s="75" t="s">
        <v>518</v>
      </c>
      <c r="K200" s="75" t="s">
        <v>107</v>
      </c>
      <c r="L200" s="74">
        <v>46061</v>
      </c>
      <c r="M200" s="73">
        <v>40</v>
      </c>
      <c r="N200" s="75" t="s">
        <v>1133</v>
      </c>
      <c r="O200" s="75" t="s">
        <v>1134</v>
      </c>
      <c r="P200" s="75">
        <v>2830047599</v>
      </c>
      <c r="Q200" s="74">
        <v>46036</v>
      </c>
      <c r="R200" s="75">
        <v>1209376366</v>
      </c>
      <c r="S200" s="75">
        <v>224066255</v>
      </c>
      <c r="T200" s="74">
        <v>46036</v>
      </c>
      <c r="U200" s="76">
        <v>18462.827000000001</v>
      </c>
      <c r="V200" s="76">
        <v>17973.491000000002</v>
      </c>
      <c r="W200" s="75">
        <v>20</v>
      </c>
      <c r="X200" s="75">
        <v>0</v>
      </c>
      <c r="Y200" s="98">
        <v>7265551751</v>
      </c>
      <c r="Z200" s="82" t="s">
        <v>354</v>
      </c>
      <c r="AA200" s="75" t="s">
        <v>521</v>
      </c>
      <c r="AB200" s="75" t="s">
        <v>775</v>
      </c>
      <c r="AC200" s="109" t="s">
        <v>1132</v>
      </c>
      <c r="AD200" s="75" t="s">
        <v>113</v>
      </c>
      <c r="AE200" s="74">
        <v>46043</v>
      </c>
      <c r="AF200" s="80">
        <v>46040.416666666664</v>
      </c>
      <c r="AG200" s="80">
        <v>46039.625</v>
      </c>
      <c r="AH200" s="80">
        <v>46039.625</v>
      </c>
      <c r="AI200" s="124">
        <v>46041</v>
      </c>
      <c r="AJ200" s="129"/>
      <c r="AK200" s="124">
        <v>46041</v>
      </c>
      <c r="AL200" s="124">
        <v>46046</v>
      </c>
      <c r="AM200" s="75"/>
      <c r="AN200" s="74">
        <v>46046</v>
      </c>
      <c r="AO200" s="81">
        <f t="shared" si="41"/>
        <v>46038.625</v>
      </c>
      <c r="AP200" s="81">
        <f t="shared" si="42"/>
        <v>46039.625</v>
      </c>
      <c r="AQ200" s="81">
        <f t="shared" si="43"/>
        <v>46039.625</v>
      </c>
      <c r="AR200" s="81">
        <f t="shared" si="44"/>
        <v>46042</v>
      </c>
      <c r="AS200" s="81">
        <f t="shared" si="45"/>
        <v>46045</v>
      </c>
      <c r="AT200" s="81">
        <f t="shared" si="46"/>
        <v>46042</v>
      </c>
      <c r="AU200" s="82" t="s">
        <v>198</v>
      </c>
      <c r="AV200" s="74">
        <v>46036</v>
      </c>
      <c r="AW200" s="75" t="s">
        <v>1135</v>
      </c>
      <c r="AX200" s="75">
        <v>32217597</v>
      </c>
      <c r="AY200" s="75">
        <v>905</v>
      </c>
      <c r="AZ200" s="83">
        <v>308152232420</v>
      </c>
      <c r="BA200" s="75" t="s">
        <v>154</v>
      </c>
      <c r="BB200" s="74">
        <v>46036</v>
      </c>
      <c r="BC200" s="75"/>
      <c r="BD200" s="75" t="s">
        <v>1136</v>
      </c>
      <c r="BE200" s="74">
        <v>46043</v>
      </c>
      <c r="BF200" s="75"/>
      <c r="BG200" s="75"/>
      <c r="BH200" s="75"/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  <c r="BS200" s="75"/>
      <c r="BT200" s="75">
        <v>1</v>
      </c>
      <c r="BU200" s="84" t="s">
        <v>1137</v>
      </c>
      <c r="BV200" s="74">
        <v>46042</v>
      </c>
      <c r="BW200" s="85"/>
      <c r="BX200" s="85"/>
      <c r="BY200" s="86" t="s">
        <v>157</v>
      </c>
      <c r="BZ200" s="87">
        <f t="shared" si="54"/>
        <v>3</v>
      </c>
      <c r="CB200" s="88">
        <f t="shared" si="51"/>
        <v>4</v>
      </c>
      <c r="CC200" s="89"/>
      <c r="CE200" s="87">
        <f t="shared" si="47"/>
        <v>1</v>
      </c>
      <c r="CF200" s="90">
        <v>8573825</v>
      </c>
      <c r="CG200" s="90"/>
      <c r="CH200" s="90">
        <v>8573825</v>
      </c>
      <c r="CI200" s="91">
        <v>26381</v>
      </c>
      <c r="CJ200" s="87">
        <f t="shared" si="52"/>
        <v>1</v>
      </c>
      <c r="CK200" s="87">
        <f t="shared" si="53"/>
        <v>3</v>
      </c>
      <c r="CL200" s="22" t="s">
        <v>121</v>
      </c>
      <c r="CM200" s="22" t="s">
        <v>1138</v>
      </c>
    </row>
    <row r="201" spans="1:91" ht="14.45" customHeight="1" x14ac:dyDescent="0.25">
      <c r="A201" s="69">
        <f t="shared" si="50"/>
        <v>199</v>
      </c>
      <c r="B201" s="70" t="s">
        <v>102</v>
      </c>
      <c r="C201" s="107" t="s">
        <v>1132</v>
      </c>
      <c r="D201" s="106">
        <v>145190799</v>
      </c>
      <c r="E201" s="73"/>
      <c r="F201" s="74">
        <v>46034</v>
      </c>
      <c r="G201" s="75" t="s">
        <v>726</v>
      </c>
      <c r="H201" s="75" t="s">
        <v>517</v>
      </c>
      <c r="I201" s="75" t="s">
        <v>105</v>
      </c>
      <c r="J201" s="75" t="s">
        <v>518</v>
      </c>
      <c r="K201" s="75" t="s">
        <v>107</v>
      </c>
      <c r="L201" s="74">
        <v>46061</v>
      </c>
      <c r="M201" s="73">
        <v>40</v>
      </c>
      <c r="N201" s="75" t="s">
        <v>1139</v>
      </c>
      <c r="O201" s="75" t="s">
        <v>1140</v>
      </c>
      <c r="P201" s="75">
        <v>2830047598</v>
      </c>
      <c r="Q201" s="74">
        <v>46036</v>
      </c>
      <c r="R201" s="75">
        <v>1209376356</v>
      </c>
      <c r="S201" s="75">
        <v>224066257</v>
      </c>
      <c r="T201" s="74">
        <v>46036</v>
      </c>
      <c r="U201" s="76">
        <v>18452.189999999999</v>
      </c>
      <c r="V201" s="76">
        <v>17963.133000000002</v>
      </c>
      <c r="W201" s="75">
        <v>20</v>
      </c>
      <c r="X201" s="75">
        <v>0</v>
      </c>
      <c r="Y201" s="98">
        <v>7265551752</v>
      </c>
      <c r="Z201" s="82" t="s">
        <v>354</v>
      </c>
      <c r="AA201" s="75" t="s">
        <v>521</v>
      </c>
      <c r="AB201" s="75" t="s">
        <v>775</v>
      </c>
      <c r="AC201" s="109" t="s">
        <v>1132</v>
      </c>
      <c r="AD201" s="75" t="s">
        <v>113</v>
      </c>
      <c r="AE201" s="74">
        <v>46043</v>
      </c>
      <c r="AF201" s="80">
        <v>46040.416666666664</v>
      </c>
      <c r="AG201" s="80">
        <v>46039.625</v>
      </c>
      <c r="AH201" s="80">
        <v>46039.625</v>
      </c>
      <c r="AI201" s="124">
        <v>46041</v>
      </c>
      <c r="AJ201" s="129"/>
      <c r="AK201" s="124">
        <v>46041</v>
      </c>
      <c r="AL201" s="124">
        <v>46046</v>
      </c>
      <c r="AM201" s="75"/>
      <c r="AN201" s="74">
        <v>46046</v>
      </c>
      <c r="AO201" s="81">
        <f t="shared" si="41"/>
        <v>46038.625</v>
      </c>
      <c r="AP201" s="81">
        <f t="shared" si="42"/>
        <v>46039.625</v>
      </c>
      <c r="AQ201" s="81">
        <f t="shared" si="43"/>
        <v>46039.625</v>
      </c>
      <c r="AR201" s="81">
        <f t="shared" si="44"/>
        <v>46042</v>
      </c>
      <c r="AS201" s="81">
        <f t="shared" si="45"/>
        <v>46045</v>
      </c>
      <c r="AT201" s="81">
        <f t="shared" si="46"/>
        <v>46042</v>
      </c>
      <c r="AU201" s="82" t="s">
        <v>198</v>
      </c>
      <c r="AV201" s="74">
        <v>46036</v>
      </c>
      <c r="AW201" s="75" t="s">
        <v>1141</v>
      </c>
      <c r="AX201" s="75">
        <v>32198149</v>
      </c>
      <c r="AY201" s="75">
        <v>905</v>
      </c>
      <c r="AZ201" s="83">
        <v>308151194100</v>
      </c>
      <c r="BA201" s="75" t="s">
        <v>154</v>
      </c>
      <c r="BB201" s="74">
        <v>46036</v>
      </c>
      <c r="BC201" s="75"/>
      <c r="BD201" s="75" t="s">
        <v>1142</v>
      </c>
      <c r="BE201" s="74">
        <v>46043</v>
      </c>
      <c r="BF201" s="75"/>
      <c r="BG201" s="75"/>
      <c r="BH201" s="75"/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  <c r="BS201" s="75"/>
      <c r="BT201" s="75">
        <v>0</v>
      </c>
      <c r="BU201" s="84" t="s">
        <v>1137</v>
      </c>
      <c r="BV201" s="74">
        <v>46042</v>
      </c>
      <c r="BW201" s="85"/>
      <c r="BX201" s="85"/>
      <c r="BY201" s="86" t="s">
        <v>157</v>
      </c>
      <c r="BZ201" s="87">
        <f t="shared" si="54"/>
        <v>3</v>
      </c>
      <c r="CB201" s="88">
        <f t="shared" si="51"/>
        <v>4</v>
      </c>
      <c r="CC201" s="89"/>
      <c r="CE201" s="87">
        <f t="shared" si="47"/>
        <v>1</v>
      </c>
      <c r="CF201" s="90">
        <v>8573825</v>
      </c>
      <c r="CG201" s="90"/>
      <c r="CH201" s="90">
        <v>8573825</v>
      </c>
      <c r="CI201" s="91">
        <v>26381</v>
      </c>
      <c r="CJ201" s="87">
        <f t="shared" si="52"/>
        <v>1</v>
      </c>
      <c r="CK201" s="87">
        <f t="shared" si="53"/>
        <v>3</v>
      </c>
      <c r="CL201" s="22" t="s">
        <v>121</v>
      </c>
      <c r="CM201" s="22" t="s">
        <v>1138</v>
      </c>
    </row>
    <row r="202" spans="1:91" ht="14.45" customHeight="1" x14ac:dyDescent="0.25">
      <c r="A202" s="69">
        <f t="shared" si="50"/>
        <v>200</v>
      </c>
      <c r="B202" s="70" t="s">
        <v>102</v>
      </c>
      <c r="C202" s="107" t="s">
        <v>1132</v>
      </c>
      <c r="D202" s="106">
        <v>145190803</v>
      </c>
      <c r="E202" s="73"/>
      <c r="F202" s="74">
        <v>46034</v>
      </c>
      <c r="G202" s="75" t="s">
        <v>726</v>
      </c>
      <c r="H202" s="75" t="s">
        <v>517</v>
      </c>
      <c r="I202" s="75" t="s">
        <v>105</v>
      </c>
      <c r="J202" s="75" t="s">
        <v>518</v>
      </c>
      <c r="K202" s="75" t="s">
        <v>107</v>
      </c>
      <c r="L202" s="74">
        <v>46061</v>
      </c>
      <c r="M202" s="73">
        <v>40</v>
      </c>
      <c r="N202" s="75" t="s">
        <v>1143</v>
      </c>
      <c r="O202" s="75" t="s">
        <v>1144</v>
      </c>
      <c r="P202" s="75">
        <v>2830047597</v>
      </c>
      <c r="Q202" s="74">
        <v>46036</v>
      </c>
      <c r="R202" s="75">
        <v>1209376345</v>
      </c>
      <c r="S202" s="75">
        <v>224066310</v>
      </c>
      <c r="T202" s="74">
        <v>46036</v>
      </c>
      <c r="U202" s="76">
        <v>18464.691999999999</v>
      </c>
      <c r="V202" s="76">
        <v>17975.306</v>
      </c>
      <c r="W202" s="75">
        <v>20</v>
      </c>
      <c r="X202" s="75">
        <v>0</v>
      </c>
      <c r="Y202" s="98">
        <v>7265551753</v>
      </c>
      <c r="Z202" s="82" t="s">
        <v>354</v>
      </c>
      <c r="AA202" s="75" t="s">
        <v>521</v>
      </c>
      <c r="AB202" s="75" t="s">
        <v>775</v>
      </c>
      <c r="AC202" s="109" t="s">
        <v>1132</v>
      </c>
      <c r="AD202" s="75" t="s">
        <v>113</v>
      </c>
      <c r="AE202" s="74">
        <v>46043</v>
      </c>
      <c r="AF202" s="80">
        <v>46040.416666666664</v>
      </c>
      <c r="AG202" s="80">
        <v>46039.625</v>
      </c>
      <c r="AH202" s="80">
        <v>46039.625</v>
      </c>
      <c r="AI202" s="124">
        <v>46041</v>
      </c>
      <c r="AJ202" s="129"/>
      <c r="AK202" s="124">
        <v>46041</v>
      </c>
      <c r="AL202" s="124">
        <v>46046</v>
      </c>
      <c r="AM202" s="75"/>
      <c r="AN202" s="74">
        <v>46046</v>
      </c>
      <c r="AO202" s="81">
        <f t="shared" si="41"/>
        <v>46038.625</v>
      </c>
      <c r="AP202" s="81">
        <f t="shared" si="42"/>
        <v>46039.625</v>
      </c>
      <c r="AQ202" s="81">
        <f t="shared" si="43"/>
        <v>46039.625</v>
      </c>
      <c r="AR202" s="81">
        <f t="shared" si="44"/>
        <v>46042</v>
      </c>
      <c r="AS202" s="81">
        <f t="shared" si="45"/>
        <v>46045</v>
      </c>
      <c r="AT202" s="81">
        <f t="shared" si="46"/>
        <v>46042</v>
      </c>
      <c r="AU202" s="82" t="s">
        <v>198</v>
      </c>
      <c r="AV202" s="74">
        <v>46036</v>
      </c>
      <c r="AW202" s="75" t="s">
        <v>1145</v>
      </c>
      <c r="AX202" s="75">
        <v>32198140</v>
      </c>
      <c r="AY202" s="75">
        <v>905</v>
      </c>
      <c r="AZ202" s="83">
        <v>308150472360</v>
      </c>
      <c r="BA202" s="75" t="s">
        <v>154</v>
      </c>
      <c r="BB202" s="74">
        <v>46036</v>
      </c>
      <c r="BC202" s="75"/>
      <c r="BD202" s="75" t="s">
        <v>1146</v>
      </c>
      <c r="BE202" s="74">
        <v>46043</v>
      </c>
      <c r="BF202" s="75"/>
      <c r="BG202" s="75"/>
      <c r="BH202" s="75"/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  <c r="BS202" s="75"/>
      <c r="BT202" s="75">
        <v>0</v>
      </c>
      <c r="BU202" s="84" t="s">
        <v>1137</v>
      </c>
      <c r="BV202" s="74">
        <v>46042</v>
      </c>
      <c r="BW202" s="85"/>
      <c r="BX202" s="85"/>
      <c r="BY202" s="86" t="s">
        <v>157</v>
      </c>
      <c r="BZ202" s="87">
        <f t="shared" si="54"/>
        <v>3</v>
      </c>
      <c r="CB202" s="88">
        <f t="shared" si="51"/>
        <v>4</v>
      </c>
      <c r="CC202" s="89"/>
      <c r="CE202" s="87">
        <f t="shared" si="47"/>
        <v>1</v>
      </c>
      <c r="CF202" s="90">
        <v>8573825</v>
      </c>
      <c r="CG202" s="90"/>
      <c r="CH202" s="90">
        <v>8573825</v>
      </c>
      <c r="CI202" s="91">
        <v>26381</v>
      </c>
      <c r="CJ202" s="87">
        <f t="shared" si="52"/>
        <v>1</v>
      </c>
      <c r="CK202" s="87">
        <f t="shared" si="53"/>
        <v>3</v>
      </c>
      <c r="CL202" s="22" t="s">
        <v>121</v>
      </c>
      <c r="CM202" s="22" t="s">
        <v>1138</v>
      </c>
    </row>
    <row r="203" spans="1:91" ht="14.45" customHeight="1" x14ac:dyDescent="0.25">
      <c r="A203" s="69">
        <f t="shared" si="50"/>
        <v>201</v>
      </c>
      <c r="B203" s="70" t="s">
        <v>102</v>
      </c>
      <c r="C203" s="97" t="s">
        <v>1095</v>
      </c>
      <c r="D203" s="106">
        <v>145190877</v>
      </c>
      <c r="E203" s="73"/>
      <c r="F203" s="74">
        <v>46034</v>
      </c>
      <c r="G203" s="75" t="s">
        <v>726</v>
      </c>
      <c r="H203" s="75" t="s">
        <v>517</v>
      </c>
      <c r="I203" s="75" t="s">
        <v>105</v>
      </c>
      <c r="J203" s="75" t="s">
        <v>518</v>
      </c>
      <c r="K203" s="75" t="s">
        <v>107</v>
      </c>
      <c r="L203" s="74">
        <v>46061</v>
      </c>
      <c r="M203" s="73">
        <v>40</v>
      </c>
      <c r="N203" s="75" t="s">
        <v>1147</v>
      </c>
      <c r="O203" s="75" t="s">
        <v>1148</v>
      </c>
      <c r="P203" s="75">
        <v>2830047610</v>
      </c>
      <c r="Q203" s="74">
        <v>46036</v>
      </c>
      <c r="R203" s="75">
        <v>1209376378</v>
      </c>
      <c r="S203" s="75">
        <v>224066311</v>
      </c>
      <c r="T203" s="74">
        <v>46037</v>
      </c>
      <c r="U203" s="76">
        <v>18421.623</v>
      </c>
      <c r="V203" s="76">
        <v>17933.38</v>
      </c>
      <c r="W203" s="75">
        <v>20</v>
      </c>
      <c r="X203" s="75">
        <v>0</v>
      </c>
      <c r="Y203" s="98">
        <v>7265551754</v>
      </c>
      <c r="Z203" s="82" t="s">
        <v>354</v>
      </c>
      <c r="AA203" s="75" t="s">
        <v>521</v>
      </c>
      <c r="AB203" s="75" t="s">
        <v>775</v>
      </c>
      <c r="AC203" s="98" t="s">
        <v>1095</v>
      </c>
      <c r="AD203" s="75" t="s">
        <v>113</v>
      </c>
      <c r="AE203" s="74">
        <v>46043</v>
      </c>
      <c r="AF203" s="80">
        <v>46040.416666666664</v>
      </c>
      <c r="AG203" s="80">
        <v>46039.625</v>
      </c>
      <c r="AH203" s="80">
        <v>46039.625</v>
      </c>
      <c r="AI203" s="124">
        <v>46041</v>
      </c>
      <c r="AJ203" s="129"/>
      <c r="AK203" s="124">
        <v>46041</v>
      </c>
      <c r="AL203" s="124">
        <v>46046</v>
      </c>
      <c r="AM203" s="75"/>
      <c r="AN203" s="74">
        <v>46046</v>
      </c>
      <c r="AO203" s="81">
        <f t="shared" si="41"/>
        <v>46038.625</v>
      </c>
      <c r="AP203" s="81">
        <f t="shared" si="42"/>
        <v>46039.625</v>
      </c>
      <c r="AQ203" s="81">
        <f t="shared" si="43"/>
        <v>46039.625</v>
      </c>
      <c r="AR203" s="81">
        <f t="shared" si="44"/>
        <v>46042</v>
      </c>
      <c r="AS203" s="81">
        <f t="shared" si="45"/>
        <v>46045</v>
      </c>
      <c r="AT203" s="81">
        <f t="shared" si="46"/>
        <v>46042</v>
      </c>
      <c r="AU203" s="82" t="s">
        <v>198</v>
      </c>
      <c r="AV203" s="74">
        <v>46036</v>
      </c>
      <c r="AW203" s="75" t="s">
        <v>1149</v>
      </c>
      <c r="AX203" s="75">
        <v>32198141</v>
      </c>
      <c r="AY203" s="75">
        <v>905</v>
      </c>
      <c r="AZ203" s="83">
        <v>308151194800</v>
      </c>
      <c r="BA203" s="75" t="s">
        <v>154</v>
      </c>
      <c r="BB203" s="74">
        <v>46036</v>
      </c>
      <c r="BC203" s="75"/>
      <c r="BD203" s="75" t="s">
        <v>1150</v>
      </c>
      <c r="BE203" s="74">
        <v>46044</v>
      </c>
      <c r="BF203" s="75"/>
      <c r="BG203" s="75"/>
      <c r="BH203" s="7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  <c r="BS203" s="75"/>
      <c r="BT203" s="75">
        <v>0</v>
      </c>
      <c r="BU203" s="84" t="s">
        <v>1100</v>
      </c>
      <c r="BV203" s="74">
        <v>46043</v>
      </c>
      <c r="BW203" s="85"/>
      <c r="BX203" s="85"/>
      <c r="BY203" s="86" t="s">
        <v>147</v>
      </c>
      <c r="BZ203" s="87">
        <f t="shared" si="54"/>
        <v>3</v>
      </c>
      <c r="CB203" s="88">
        <f t="shared" si="51"/>
        <v>4</v>
      </c>
      <c r="CC203" s="89"/>
      <c r="CE203" s="87">
        <f t="shared" si="47"/>
        <v>1</v>
      </c>
      <c r="CF203" s="90">
        <v>8573825</v>
      </c>
      <c r="CG203" s="90"/>
      <c r="CH203" s="90">
        <v>8573825</v>
      </c>
      <c r="CI203" s="22">
        <v>26381</v>
      </c>
      <c r="CJ203" s="87">
        <f t="shared" si="52"/>
        <v>1</v>
      </c>
      <c r="CK203" s="87">
        <f t="shared" si="53"/>
        <v>3</v>
      </c>
      <c r="CL203" s="22" t="s">
        <v>121</v>
      </c>
      <c r="CM203" s="22" t="s">
        <v>1101</v>
      </c>
    </row>
    <row r="204" spans="1:91" ht="14.45" customHeight="1" x14ac:dyDescent="0.25">
      <c r="A204" s="69">
        <f t="shared" si="50"/>
        <v>202</v>
      </c>
      <c r="B204" s="70" t="s">
        <v>102</v>
      </c>
      <c r="C204" s="97" t="s">
        <v>1095</v>
      </c>
      <c r="D204" s="106">
        <v>145190887</v>
      </c>
      <c r="E204" s="73"/>
      <c r="F204" s="74">
        <v>46034</v>
      </c>
      <c r="G204" s="75" t="s">
        <v>726</v>
      </c>
      <c r="H204" s="75" t="s">
        <v>517</v>
      </c>
      <c r="I204" s="75" t="s">
        <v>105</v>
      </c>
      <c r="J204" s="75" t="s">
        <v>518</v>
      </c>
      <c r="K204" s="75" t="s">
        <v>107</v>
      </c>
      <c r="L204" s="74">
        <v>46061</v>
      </c>
      <c r="M204" s="73">
        <v>40</v>
      </c>
      <c r="N204" s="75" t="s">
        <v>1151</v>
      </c>
      <c r="O204" s="75" t="s">
        <v>1152</v>
      </c>
      <c r="P204" s="75">
        <v>2830047616</v>
      </c>
      <c r="Q204" s="74">
        <v>46036</v>
      </c>
      <c r="R204" s="75">
        <v>1209376400</v>
      </c>
      <c r="S204" s="75">
        <v>224066315</v>
      </c>
      <c r="T204" s="74">
        <v>46036</v>
      </c>
      <c r="U204" s="76">
        <v>17512.654999999999</v>
      </c>
      <c r="V204" s="76">
        <v>17048.5</v>
      </c>
      <c r="W204" s="75">
        <v>20</v>
      </c>
      <c r="X204" s="75">
        <v>0</v>
      </c>
      <c r="Y204" s="98">
        <v>7265551755</v>
      </c>
      <c r="Z204" s="82" t="s">
        <v>354</v>
      </c>
      <c r="AA204" s="75" t="s">
        <v>521</v>
      </c>
      <c r="AB204" s="75" t="s">
        <v>775</v>
      </c>
      <c r="AC204" s="98" t="s">
        <v>1095</v>
      </c>
      <c r="AD204" s="75" t="s">
        <v>113</v>
      </c>
      <c r="AE204" s="74">
        <v>46043</v>
      </c>
      <c r="AF204" s="80">
        <v>46040.416666666664</v>
      </c>
      <c r="AG204" s="80">
        <v>46039.625</v>
      </c>
      <c r="AH204" s="80">
        <v>46039.625</v>
      </c>
      <c r="AI204" s="124">
        <v>46041</v>
      </c>
      <c r="AJ204" s="129"/>
      <c r="AK204" s="124">
        <v>46041</v>
      </c>
      <c r="AL204" s="124">
        <v>46046</v>
      </c>
      <c r="AM204" s="75"/>
      <c r="AN204" s="74">
        <v>46046</v>
      </c>
      <c r="AO204" s="81">
        <f t="shared" si="41"/>
        <v>46038.625</v>
      </c>
      <c r="AP204" s="81">
        <f t="shared" si="42"/>
        <v>46039.625</v>
      </c>
      <c r="AQ204" s="81">
        <f t="shared" si="43"/>
        <v>46039.625</v>
      </c>
      <c r="AR204" s="81">
        <f t="shared" si="44"/>
        <v>46042</v>
      </c>
      <c r="AS204" s="81">
        <f t="shared" si="45"/>
        <v>46045</v>
      </c>
      <c r="AT204" s="81">
        <f t="shared" si="46"/>
        <v>46042</v>
      </c>
      <c r="AU204" s="82" t="s">
        <v>198</v>
      </c>
      <c r="AV204" s="74">
        <v>46036</v>
      </c>
      <c r="AW204" s="75" t="s">
        <v>1153</v>
      </c>
      <c r="AX204" s="75">
        <v>32217596</v>
      </c>
      <c r="AY204" s="75">
        <v>905</v>
      </c>
      <c r="AZ204" s="83">
        <v>308152218160</v>
      </c>
      <c r="BA204" s="75" t="s">
        <v>154</v>
      </c>
      <c r="BB204" s="74">
        <v>46036</v>
      </c>
      <c r="BC204" s="75"/>
      <c r="BD204" s="75" t="s">
        <v>1154</v>
      </c>
      <c r="BE204" s="74">
        <v>46044</v>
      </c>
      <c r="BF204" s="75"/>
      <c r="BG204" s="75"/>
      <c r="BH204" s="7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  <c r="BS204" s="75"/>
      <c r="BT204" s="75">
        <v>0</v>
      </c>
      <c r="BU204" s="84" t="s">
        <v>1100</v>
      </c>
      <c r="BV204" s="74">
        <v>46043</v>
      </c>
      <c r="BW204" s="85"/>
      <c r="BX204" s="85"/>
      <c r="BY204" s="86" t="s">
        <v>147</v>
      </c>
      <c r="BZ204" s="87">
        <f t="shared" si="54"/>
        <v>3</v>
      </c>
      <c r="CB204" s="88">
        <f t="shared" si="51"/>
        <v>4</v>
      </c>
      <c r="CC204" s="89"/>
      <c r="CE204" s="87">
        <f t="shared" si="47"/>
        <v>1</v>
      </c>
      <c r="CF204" s="90">
        <v>8573825</v>
      </c>
      <c r="CG204" s="90"/>
      <c r="CH204" s="90">
        <v>8573825</v>
      </c>
      <c r="CI204" s="22">
        <v>26381</v>
      </c>
      <c r="CJ204" s="87">
        <f t="shared" si="52"/>
        <v>1</v>
      </c>
      <c r="CK204" s="87">
        <f t="shared" si="53"/>
        <v>3</v>
      </c>
      <c r="CL204" s="22" t="s">
        <v>121</v>
      </c>
      <c r="CM204" s="22" t="s">
        <v>1101</v>
      </c>
    </row>
    <row r="205" spans="1:91" ht="14.45" customHeight="1" x14ac:dyDescent="0.25">
      <c r="A205" s="69">
        <f t="shared" si="50"/>
        <v>203</v>
      </c>
      <c r="B205" s="70" t="s">
        <v>102</v>
      </c>
      <c r="C205" s="97" t="s">
        <v>1095</v>
      </c>
      <c r="D205" s="106">
        <v>145190891</v>
      </c>
      <c r="E205" s="73"/>
      <c r="F205" s="74">
        <v>46034</v>
      </c>
      <c r="G205" s="75" t="s">
        <v>726</v>
      </c>
      <c r="H205" s="75" t="s">
        <v>517</v>
      </c>
      <c r="I205" s="75" t="s">
        <v>105</v>
      </c>
      <c r="J205" s="75" t="s">
        <v>518</v>
      </c>
      <c r="K205" s="75" t="s">
        <v>107</v>
      </c>
      <c r="L205" s="74">
        <v>46061</v>
      </c>
      <c r="M205" s="73">
        <v>40</v>
      </c>
      <c r="N205" s="75" t="s">
        <v>1155</v>
      </c>
      <c r="O205" s="75" t="s">
        <v>1156</v>
      </c>
      <c r="P205" s="75">
        <v>2830047591</v>
      </c>
      <c r="Q205" s="74">
        <v>46036</v>
      </c>
      <c r="R205" s="75">
        <v>1209376312</v>
      </c>
      <c r="S205" s="75">
        <v>224066321</v>
      </c>
      <c r="T205" s="74">
        <v>46036</v>
      </c>
      <c r="U205" s="76">
        <v>18215.651000000002</v>
      </c>
      <c r="V205" s="76">
        <v>17732.864000000001</v>
      </c>
      <c r="W205" s="75">
        <v>20</v>
      </c>
      <c r="X205" s="75">
        <v>0</v>
      </c>
      <c r="Y205" s="98">
        <v>7265551756</v>
      </c>
      <c r="Z205" s="82" t="s">
        <v>354</v>
      </c>
      <c r="AA205" s="75" t="s">
        <v>521</v>
      </c>
      <c r="AB205" s="75" t="s">
        <v>775</v>
      </c>
      <c r="AC205" s="98" t="s">
        <v>1095</v>
      </c>
      <c r="AD205" s="75" t="s">
        <v>113</v>
      </c>
      <c r="AE205" s="74">
        <v>46043</v>
      </c>
      <c r="AF205" s="80">
        <v>46040.416666666664</v>
      </c>
      <c r="AG205" s="80">
        <v>46039.625</v>
      </c>
      <c r="AH205" s="80">
        <v>46039.625</v>
      </c>
      <c r="AI205" s="124">
        <v>46041</v>
      </c>
      <c r="AJ205" s="129"/>
      <c r="AK205" s="124">
        <v>46041</v>
      </c>
      <c r="AL205" s="124">
        <v>46046</v>
      </c>
      <c r="AM205" s="75"/>
      <c r="AN205" s="74">
        <v>46046</v>
      </c>
      <c r="AO205" s="81">
        <f t="shared" si="41"/>
        <v>46038.625</v>
      </c>
      <c r="AP205" s="81">
        <f t="shared" si="42"/>
        <v>46039.625</v>
      </c>
      <c r="AQ205" s="81">
        <f t="shared" si="43"/>
        <v>46039.625</v>
      </c>
      <c r="AR205" s="81">
        <f t="shared" si="44"/>
        <v>46042</v>
      </c>
      <c r="AS205" s="81">
        <f t="shared" si="45"/>
        <v>46045</v>
      </c>
      <c r="AT205" s="81">
        <f t="shared" si="46"/>
        <v>46042</v>
      </c>
      <c r="AU205" s="82" t="s">
        <v>198</v>
      </c>
      <c r="AV205" s="74">
        <v>46036</v>
      </c>
      <c r="AW205" s="75" t="s">
        <v>1157</v>
      </c>
      <c r="AX205" s="75">
        <v>32219500</v>
      </c>
      <c r="AY205" s="75">
        <v>905</v>
      </c>
      <c r="AZ205" s="83">
        <v>308149478840</v>
      </c>
      <c r="BA205" s="75" t="s">
        <v>154</v>
      </c>
      <c r="BB205" s="74">
        <v>46036</v>
      </c>
      <c r="BC205" s="75"/>
      <c r="BD205" s="75" t="s">
        <v>1158</v>
      </c>
      <c r="BE205" s="74">
        <v>46044</v>
      </c>
      <c r="BF205" s="75"/>
      <c r="BG205" s="75"/>
      <c r="BH205" s="7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  <c r="BS205" s="75"/>
      <c r="BT205" s="75">
        <v>0</v>
      </c>
      <c r="BU205" s="84" t="s">
        <v>1100</v>
      </c>
      <c r="BV205" s="74">
        <v>46043</v>
      </c>
      <c r="BW205" s="85"/>
      <c r="BX205" s="85"/>
      <c r="BY205" s="86" t="s">
        <v>147</v>
      </c>
      <c r="BZ205" s="87">
        <f t="shared" si="54"/>
        <v>3</v>
      </c>
      <c r="CB205" s="88">
        <f t="shared" si="51"/>
        <v>4</v>
      </c>
      <c r="CC205" s="89"/>
      <c r="CE205" s="87">
        <f t="shared" si="47"/>
        <v>1</v>
      </c>
      <c r="CF205" s="90">
        <v>8573825</v>
      </c>
      <c r="CG205" s="90"/>
      <c r="CH205" s="90">
        <v>8573825</v>
      </c>
      <c r="CI205" s="22">
        <v>26381</v>
      </c>
      <c r="CJ205" s="87">
        <f t="shared" si="52"/>
        <v>1</v>
      </c>
      <c r="CK205" s="87">
        <f t="shared" si="53"/>
        <v>3</v>
      </c>
      <c r="CL205" s="22" t="s">
        <v>121</v>
      </c>
      <c r="CM205" s="22" t="s">
        <v>1101</v>
      </c>
    </row>
    <row r="206" spans="1:91" ht="14.45" customHeight="1" x14ac:dyDescent="0.25">
      <c r="A206" s="69">
        <f t="shared" si="50"/>
        <v>204</v>
      </c>
      <c r="B206" s="70" t="s">
        <v>102</v>
      </c>
      <c r="C206" s="107">
        <v>263298346</v>
      </c>
      <c r="D206" s="106">
        <v>145259683</v>
      </c>
      <c r="E206" s="73">
        <v>5320007254</v>
      </c>
      <c r="F206" s="74">
        <v>46030</v>
      </c>
      <c r="G206" s="75" t="s">
        <v>1159</v>
      </c>
      <c r="H206" s="75" t="s">
        <v>1160</v>
      </c>
      <c r="I206" s="75" t="s">
        <v>105</v>
      </c>
      <c r="J206" s="75" t="s">
        <v>1161</v>
      </c>
      <c r="K206" s="75" t="s">
        <v>242</v>
      </c>
      <c r="L206" s="74">
        <v>46048</v>
      </c>
      <c r="M206" s="73">
        <v>40</v>
      </c>
      <c r="N206" s="75" t="s">
        <v>1162</v>
      </c>
      <c r="O206" s="75" t="s">
        <v>1163</v>
      </c>
      <c r="P206" s="75">
        <v>2830047362</v>
      </c>
      <c r="Q206" s="74">
        <v>46030</v>
      </c>
      <c r="R206" s="75">
        <v>1209374896</v>
      </c>
      <c r="S206" s="75">
        <v>224047075</v>
      </c>
      <c r="T206" s="74">
        <v>46030</v>
      </c>
      <c r="U206" s="76">
        <v>2003.1020000000001</v>
      </c>
      <c r="V206" s="76">
        <v>1931.069</v>
      </c>
      <c r="W206" s="75">
        <v>2</v>
      </c>
      <c r="X206" s="75">
        <v>0</v>
      </c>
      <c r="Y206" s="98">
        <v>263298346</v>
      </c>
      <c r="Z206" s="82" t="s">
        <v>110</v>
      </c>
      <c r="AA206" s="75" t="s">
        <v>1164</v>
      </c>
      <c r="AB206" s="75" t="s">
        <v>1165</v>
      </c>
      <c r="AC206" s="109">
        <v>263298346</v>
      </c>
      <c r="AD206" s="75" t="s">
        <v>113</v>
      </c>
      <c r="AE206" s="74">
        <v>46035</v>
      </c>
      <c r="AF206" s="130">
        <v>46033.916666666664</v>
      </c>
      <c r="AG206" s="130">
        <v>46033.75</v>
      </c>
      <c r="AH206" s="130">
        <v>46033.75</v>
      </c>
      <c r="AI206" s="74">
        <v>46034</v>
      </c>
      <c r="AJ206" s="69"/>
      <c r="AK206" s="74">
        <v>46034</v>
      </c>
      <c r="AL206" s="131">
        <v>46040</v>
      </c>
      <c r="AM206" s="75"/>
      <c r="AN206" s="74">
        <v>46040</v>
      </c>
      <c r="AO206" s="95" t="s">
        <v>121</v>
      </c>
      <c r="AP206" s="95" t="s">
        <v>121</v>
      </c>
      <c r="AQ206" s="95" t="s">
        <v>121</v>
      </c>
      <c r="AR206" s="95" t="s">
        <v>121</v>
      </c>
      <c r="AS206" s="95" t="s">
        <v>121</v>
      </c>
      <c r="AT206" s="95" t="s">
        <v>121</v>
      </c>
      <c r="AU206" s="82" t="s">
        <v>114</v>
      </c>
      <c r="AV206" s="74">
        <v>46030</v>
      </c>
      <c r="AW206" s="75" t="s">
        <v>1166</v>
      </c>
      <c r="AX206" s="75" t="s">
        <v>1167</v>
      </c>
      <c r="AY206" s="75">
        <v>905</v>
      </c>
      <c r="AZ206" s="83">
        <v>308133490510</v>
      </c>
      <c r="BA206" s="75" t="s">
        <v>117</v>
      </c>
      <c r="BB206" s="74">
        <v>46030</v>
      </c>
      <c r="BC206" s="75"/>
      <c r="BD206" s="75" t="s">
        <v>1168</v>
      </c>
      <c r="BE206" s="74">
        <v>46036</v>
      </c>
      <c r="BF206" s="75"/>
      <c r="BG206" s="75"/>
      <c r="BH206" s="7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  <c r="BS206" s="75"/>
      <c r="BT206" s="75">
        <v>1</v>
      </c>
      <c r="BU206" s="84" t="s">
        <v>1169</v>
      </c>
      <c r="BV206" s="74">
        <v>46034</v>
      </c>
      <c r="BW206" s="85"/>
      <c r="BX206" s="85"/>
      <c r="BY206" s="86" t="s">
        <v>157</v>
      </c>
      <c r="BZ206" s="87">
        <f t="shared" si="54"/>
        <v>2</v>
      </c>
      <c r="CB206" s="88">
        <f t="shared" si="51"/>
        <v>3</v>
      </c>
      <c r="CC206" s="89"/>
      <c r="CE206" s="87">
        <f t="shared" si="47"/>
        <v>1</v>
      </c>
      <c r="CF206" s="90">
        <v>4046088</v>
      </c>
      <c r="CG206" s="90">
        <v>3034566</v>
      </c>
      <c r="CH206" s="90">
        <f>SUM(CF206:CG206)</f>
        <v>7080654</v>
      </c>
      <c r="CI206" s="22">
        <v>26619</v>
      </c>
      <c r="CJ206" s="87">
        <f t="shared" si="52"/>
        <v>1</v>
      </c>
      <c r="CK206" s="87">
        <f t="shared" si="53"/>
        <v>2</v>
      </c>
      <c r="CL206" s="22" t="s">
        <v>121</v>
      </c>
      <c r="CM206" s="22" t="s">
        <v>1170</v>
      </c>
    </row>
    <row r="207" spans="1:91" ht="14.45" customHeight="1" x14ac:dyDescent="0.25">
      <c r="A207" s="69">
        <f t="shared" si="50"/>
        <v>205</v>
      </c>
      <c r="B207" s="70" t="s">
        <v>102</v>
      </c>
      <c r="C207" s="107">
        <v>263298346</v>
      </c>
      <c r="D207" s="106">
        <v>145259686</v>
      </c>
      <c r="E207" s="73">
        <v>5320007254</v>
      </c>
      <c r="F207" s="74">
        <v>46030</v>
      </c>
      <c r="G207" s="75" t="s">
        <v>1159</v>
      </c>
      <c r="H207" s="75" t="s">
        <v>1160</v>
      </c>
      <c r="I207" s="75" t="s">
        <v>105</v>
      </c>
      <c r="J207" s="75" t="s">
        <v>1161</v>
      </c>
      <c r="K207" s="75" t="s">
        <v>242</v>
      </c>
      <c r="L207" s="74">
        <v>46048</v>
      </c>
      <c r="M207" s="73">
        <v>0</v>
      </c>
      <c r="N207" s="75" t="s">
        <v>1162</v>
      </c>
      <c r="O207" s="75" t="s">
        <v>1163</v>
      </c>
      <c r="P207" s="75">
        <v>2830047363</v>
      </c>
      <c r="Q207" s="74">
        <v>46030</v>
      </c>
      <c r="R207" s="75">
        <v>1209374898</v>
      </c>
      <c r="S207" s="75">
        <v>224047077</v>
      </c>
      <c r="T207" s="74">
        <v>46030</v>
      </c>
      <c r="U207" s="76">
        <v>15497.907999999999</v>
      </c>
      <c r="V207" s="76">
        <v>14940.575999999999</v>
      </c>
      <c r="W207" s="75">
        <v>16</v>
      </c>
      <c r="X207" s="75">
        <v>0</v>
      </c>
      <c r="Y207" s="98">
        <v>263298346</v>
      </c>
      <c r="Z207" s="82" t="s">
        <v>110</v>
      </c>
      <c r="AA207" s="75" t="s">
        <v>1164</v>
      </c>
      <c r="AB207" s="75" t="s">
        <v>1165</v>
      </c>
      <c r="AC207" s="109">
        <v>263298346</v>
      </c>
      <c r="AD207" s="75" t="s">
        <v>113</v>
      </c>
      <c r="AE207" s="74">
        <v>46035</v>
      </c>
      <c r="AF207" s="130">
        <v>46033.916666666664</v>
      </c>
      <c r="AG207" s="130">
        <v>46033.75</v>
      </c>
      <c r="AH207" s="130">
        <v>46033.75</v>
      </c>
      <c r="AI207" s="74">
        <v>46034</v>
      </c>
      <c r="AJ207" s="69"/>
      <c r="AK207" s="74">
        <v>46034</v>
      </c>
      <c r="AL207" s="131">
        <v>46040</v>
      </c>
      <c r="AM207" s="75"/>
      <c r="AN207" s="74">
        <v>46040</v>
      </c>
      <c r="AO207" s="95" t="s">
        <v>121</v>
      </c>
      <c r="AP207" s="95" t="s">
        <v>121</v>
      </c>
      <c r="AQ207" s="95" t="s">
        <v>121</v>
      </c>
      <c r="AR207" s="95" t="s">
        <v>121</v>
      </c>
      <c r="AS207" s="95" t="s">
        <v>121</v>
      </c>
      <c r="AT207" s="95" t="s">
        <v>121</v>
      </c>
      <c r="AU207" s="82" t="s">
        <v>114</v>
      </c>
      <c r="AV207" s="74">
        <v>46030</v>
      </c>
      <c r="AW207" s="75">
        <v>0</v>
      </c>
      <c r="AX207" s="75">
        <v>0</v>
      </c>
      <c r="AY207" s="75">
        <v>905</v>
      </c>
      <c r="AZ207" s="83">
        <v>0</v>
      </c>
      <c r="BA207" s="75">
        <v>0</v>
      </c>
      <c r="BB207" s="75" t="s">
        <v>132</v>
      </c>
      <c r="BC207" s="75"/>
      <c r="BD207" s="75" t="s">
        <v>1168</v>
      </c>
      <c r="BE207" s="74">
        <v>46036</v>
      </c>
      <c r="BF207" s="75"/>
      <c r="BG207" s="75"/>
      <c r="BH207" s="7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  <c r="BS207" s="75"/>
      <c r="BT207" s="75">
        <v>0</v>
      </c>
      <c r="BU207" s="84" t="s">
        <v>1169</v>
      </c>
      <c r="BV207" s="74">
        <v>46034</v>
      </c>
      <c r="BW207" s="85"/>
      <c r="BX207" s="85"/>
      <c r="BY207" s="86" t="s">
        <v>157</v>
      </c>
      <c r="BZ207" s="87">
        <f t="shared" si="54"/>
        <v>2</v>
      </c>
      <c r="CB207" s="88">
        <f t="shared" si="51"/>
        <v>3</v>
      </c>
      <c r="CC207" s="89"/>
      <c r="CE207" s="87">
        <f t="shared" si="47"/>
        <v>1</v>
      </c>
      <c r="CF207" s="90"/>
      <c r="CG207" s="90"/>
      <c r="CH207" s="90"/>
      <c r="CJ207" s="87">
        <f t="shared" si="52"/>
        <v>1</v>
      </c>
      <c r="CK207" s="87">
        <f t="shared" si="53"/>
        <v>2</v>
      </c>
      <c r="CL207" s="22" t="s">
        <v>121</v>
      </c>
      <c r="CM207" s="22" t="s">
        <v>1170</v>
      </c>
    </row>
    <row r="208" spans="1:91" ht="14.45" customHeight="1" x14ac:dyDescent="0.25">
      <c r="A208" s="69">
        <f t="shared" si="50"/>
        <v>206</v>
      </c>
      <c r="B208" s="70" t="s">
        <v>102</v>
      </c>
      <c r="C208" s="107">
        <v>263404635</v>
      </c>
      <c r="D208" s="106">
        <v>145259931</v>
      </c>
      <c r="E208" s="73"/>
      <c r="F208" s="74">
        <v>46030</v>
      </c>
      <c r="G208" s="75" t="s">
        <v>1159</v>
      </c>
      <c r="H208" s="75" t="s">
        <v>1160</v>
      </c>
      <c r="I208" s="75" t="s">
        <v>105</v>
      </c>
      <c r="J208" s="75" t="s">
        <v>1161</v>
      </c>
      <c r="K208" s="75" t="s">
        <v>242</v>
      </c>
      <c r="L208" s="74">
        <v>46046</v>
      </c>
      <c r="M208" s="73">
        <v>20</v>
      </c>
      <c r="N208" s="75" t="s">
        <v>1171</v>
      </c>
      <c r="O208" s="75" t="s">
        <v>1172</v>
      </c>
      <c r="P208" s="75">
        <v>2830047425</v>
      </c>
      <c r="Q208" s="74">
        <v>46031</v>
      </c>
      <c r="R208" s="75">
        <v>1209375229</v>
      </c>
      <c r="S208" s="75">
        <v>224048567</v>
      </c>
      <c r="T208" s="74">
        <v>46031</v>
      </c>
      <c r="U208" s="76">
        <v>7427.0010000000002</v>
      </c>
      <c r="V208" s="76">
        <v>7009.1880000000001</v>
      </c>
      <c r="W208" s="75">
        <v>10</v>
      </c>
      <c r="X208" s="75">
        <v>74</v>
      </c>
      <c r="Y208" s="98">
        <v>263298533</v>
      </c>
      <c r="Z208" s="82" t="s">
        <v>110</v>
      </c>
      <c r="AA208" s="75" t="s">
        <v>1164</v>
      </c>
      <c r="AB208" s="75" t="s">
        <v>1165</v>
      </c>
      <c r="AC208" s="109">
        <v>263404635</v>
      </c>
      <c r="AD208" s="75" t="s">
        <v>113</v>
      </c>
      <c r="AE208" s="74">
        <v>46035</v>
      </c>
      <c r="AF208" s="130">
        <v>46033.916666666664</v>
      </c>
      <c r="AG208" s="130">
        <v>46033.75</v>
      </c>
      <c r="AH208" s="130">
        <v>46033.75</v>
      </c>
      <c r="AI208" s="74">
        <v>46034</v>
      </c>
      <c r="AJ208" s="69"/>
      <c r="AK208" s="74">
        <v>46034</v>
      </c>
      <c r="AL208" s="131">
        <v>46040</v>
      </c>
      <c r="AM208" s="75"/>
      <c r="AN208" s="74">
        <v>46040</v>
      </c>
      <c r="AO208" s="81">
        <f>IF(AH208&lt;AG208,IF(AH208=0,"",AH208-1),IF(AG208=0,"",AG208-1))</f>
        <v>46032.75</v>
      </c>
      <c r="AP208" s="81">
        <f>IF(AH208&lt;AG208,IF(AH208=0,"",AH208),IF(AG208=0,"",AG208))</f>
        <v>46033.75</v>
      </c>
      <c r="AQ208" s="81">
        <f>IF(AH208&lt;AG208,IF(AH208=0,"",AH208),IF(AG208=0,"",AG208))</f>
        <v>46033.75</v>
      </c>
      <c r="AR208" s="81">
        <f>IF(AI208=0,"",IF(AI208&lt;AJ208,AJ208+1,AI208+1))</f>
        <v>46035</v>
      </c>
      <c r="AS208" s="81">
        <f>IF(AI208=0,"",IF(AE208=0,IF(AJ208=0,AI208+2,AJ208+2),AE208+2))</f>
        <v>46037</v>
      </c>
      <c r="AT208" s="81">
        <f>IF(AI208=0,"",IF(AI208&lt;AJ208,AJ208+1,AI208+1))</f>
        <v>46035</v>
      </c>
      <c r="AU208" s="82" t="s">
        <v>198</v>
      </c>
      <c r="AV208" s="74">
        <v>46031</v>
      </c>
      <c r="AW208" s="75" t="s">
        <v>1173</v>
      </c>
      <c r="AX208" s="75" t="s">
        <v>1174</v>
      </c>
      <c r="AY208" s="75">
        <v>905</v>
      </c>
      <c r="AZ208" s="83">
        <v>308137194430</v>
      </c>
      <c r="BA208" s="75" t="s">
        <v>154</v>
      </c>
      <c r="BB208" s="74">
        <v>46031</v>
      </c>
      <c r="BC208" s="75"/>
      <c r="BD208" s="75" t="s">
        <v>1175</v>
      </c>
      <c r="BE208" s="74">
        <v>46036</v>
      </c>
      <c r="BF208" s="75"/>
      <c r="BG208" s="75"/>
      <c r="BH208" s="7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  <c r="BS208" s="75"/>
      <c r="BT208" s="75">
        <v>1</v>
      </c>
      <c r="BU208" s="84" t="s">
        <v>1176</v>
      </c>
      <c r="BV208" s="74">
        <v>46040</v>
      </c>
      <c r="BW208" s="85"/>
      <c r="BX208" s="85"/>
      <c r="BY208" s="86" t="s">
        <v>157</v>
      </c>
      <c r="BZ208" s="87">
        <f t="shared" si="54"/>
        <v>2</v>
      </c>
      <c r="CB208" s="88">
        <f t="shared" si="51"/>
        <v>4</v>
      </c>
      <c r="CC208" s="89"/>
      <c r="CE208" s="87">
        <f t="shared" si="47"/>
        <v>1</v>
      </c>
      <c r="CF208" s="90">
        <v>3329125</v>
      </c>
      <c r="CG208" s="90">
        <v>1518081</v>
      </c>
      <c r="CH208" s="90">
        <v>4847206</v>
      </c>
      <c r="CI208" s="22">
        <v>26633</v>
      </c>
      <c r="CJ208" s="87">
        <f t="shared" si="52"/>
        <v>1</v>
      </c>
      <c r="CK208" s="87">
        <f t="shared" si="53"/>
        <v>2</v>
      </c>
      <c r="CL208" s="22" t="s">
        <v>121</v>
      </c>
      <c r="CM208" s="22" t="s">
        <v>1177</v>
      </c>
    </row>
    <row r="209" spans="1:91" ht="14.45" customHeight="1" x14ac:dyDescent="0.25">
      <c r="A209" s="69">
        <f t="shared" si="50"/>
        <v>207</v>
      </c>
      <c r="B209" s="70" t="s">
        <v>102</v>
      </c>
      <c r="C209" s="107">
        <v>263404615</v>
      </c>
      <c r="D209" s="106">
        <v>145206838</v>
      </c>
      <c r="E209" s="73">
        <v>5320007293</v>
      </c>
      <c r="F209" s="74">
        <v>46030</v>
      </c>
      <c r="G209" s="75" t="s">
        <v>1178</v>
      </c>
      <c r="H209" s="75" t="s">
        <v>1160</v>
      </c>
      <c r="I209" s="75" t="s">
        <v>105</v>
      </c>
      <c r="J209" s="75" t="s">
        <v>1161</v>
      </c>
      <c r="K209" s="75" t="s">
        <v>242</v>
      </c>
      <c r="L209" s="74">
        <v>46045</v>
      </c>
      <c r="M209" s="73">
        <v>40</v>
      </c>
      <c r="N209" s="75" t="s">
        <v>1179</v>
      </c>
      <c r="O209" s="75" t="s">
        <v>1180</v>
      </c>
      <c r="P209" s="75">
        <v>2830047349</v>
      </c>
      <c r="Q209" s="74">
        <v>46030</v>
      </c>
      <c r="R209" s="75">
        <v>1209374856</v>
      </c>
      <c r="S209" s="75">
        <v>224042530</v>
      </c>
      <c r="T209" s="74">
        <v>46030</v>
      </c>
      <c r="U209" s="76">
        <v>2636.2579999999998</v>
      </c>
      <c r="V209" s="76">
        <v>2527.4839999999999</v>
      </c>
      <c r="W209" s="75">
        <v>3</v>
      </c>
      <c r="X209" s="75">
        <v>2</v>
      </c>
      <c r="Y209" s="98">
        <v>263404615</v>
      </c>
      <c r="Z209" s="82" t="s">
        <v>110</v>
      </c>
      <c r="AA209" s="75" t="s">
        <v>1164</v>
      </c>
      <c r="AB209" s="75" t="s">
        <v>1165</v>
      </c>
      <c r="AC209" s="109">
        <v>263404615</v>
      </c>
      <c r="AD209" s="75" t="s">
        <v>113</v>
      </c>
      <c r="AE209" s="74">
        <v>46035</v>
      </c>
      <c r="AF209" s="130">
        <v>46033.916666666664</v>
      </c>
      <c r="AG209" s="130">
        <v>46033.75</v>
      </c>
      <c r="AH209" s="130">
        <v>46033.75</v>
      </c>
      <c r="AI209" s="74">
        <v>46034</v>
      </c>
      <c r="AJ209" s="69"/>
      <c r="AK209" s="74">
        <v>46034</v>
      </c>
      <c r="AL209" s="131">
        <v>46040</v>
      </c>
      <c r="AM209" s="75"/>
      <c r="AN209" s="74">
        <v>46040</v>
      </c>
      <c r="AO209" s="95" t="s">
        <v>121</v>
      </c>
      <c r="AP209" s="95" t="s">
        <v>121</v>
      </c>
      <c r="AQ209" s="95" t="s">
        <v>121</v>
      </c>
      <c r="AR209" s="95" t="s">
        <v>121</v>
      </c>
      <c r="AS209" s="95" t="s">
        <v>121</v>
      </c>
      <c r="AT209" s="95" t="s">
        <v>121</v>
      </c>
      <c r="AU209" s="82" t="s">
        <v>114</v>
      </c>
      <c r="AV209" s="74">
        <v>46030</v>
      </c>
      <c r="AW209" s="75" t="s">
        <v>1181</v>
      </c>
      <c r="AX209" s="75" t="s">
        <v>1182</v>
      </c>
      <c r="AY209" s="75">
        <v>905</v>
      </c>
      <c r="AZ209" s="83">
        <v>308132535600</v>
      </c>
      <c r="BA209" s="75" t="s">
        <v>117</v>
      </c>
      <c r="BB209" s="74">
        <v>46030</v>
      </c>
      <c r="BC209" s="75"/>
      <c r="BD209" s="75" t="s">
        <v>1183</v>
      </c>
      <c r="BE209" s="74">
        <v>46036</v>
      </c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>
        <v>1</v>
      </c>
      <c r="BU209" s="84" t="s">
        <v>1184</v>
      </c>
      <c r="BV209" s="74">
        <v>46034</v>
      </c>
      <c r="BW209" s="85"/>
      <c r="BX209" s="85"/>
      <c r="BY209" s="86" t="s">
        <v>157</v>
      </c>
      <c r="BZ209" s="87">
        <f t="shared" si="54"/>
        <v>2</v>
      </c>
      <c r="CB209" s="88">
        <f t="shared" si="51"/>
        <v>3</v>
      </c>
      <c r="CC209" s="89"/>
      <c r="CE209" s="87">
        <f t="shared" si="47"/>
        <v>1</v>
      </c>
      <c r="CF209" s="90">
        <v>4046088</v>
      </c>
      <c r="CG209" s="90">
        <v>3034566</v>
      </c>
      <c r="CH209" s="90">
        <f>SUM(CF209:CG209)</f>
        <v>7080654</v>
      </c>
      <c r="CI209" s="22">
        <v>26619</v>
      </c>
      <c r="CJ209" s="87">
        <f t="shared" si="52"/>
        <v>1</v>
      </c>
      <c r="CK209" s="87">
        <f t="shared" si="53"/>
        <v>2</v>
      </c>
      <c r="CL209" s="22" t="s">
        <v>121</v>
      </c>
      <c r="CM209" s="22" t="s">
        <v>1185</v>
      </c>
    </row>
    <row r="210" spans="1:91" ht="14.45" customHeight="1" x14ac:dyDescent="0.25">
      <c r="A210" s="69">
        <f t="shared" si="50"/>
        <v>208</v>
      </c>
      <c r="B210" s="70" t="s">
        <v>102</v>
      </c>
      <c r="C210" s="107">
        <v>263404615</v>
      </c>
      <c r="D210" s="106">
        <v>145288135</v>
      </c>
      <c r="E210" s="73">
        <v>5320007293</v>
      </c>
      <c r="F210" s="74">
        <v>46030</v>
      </c>
      <c r="G210" s="75" t="s">
        <v>1186</v>
      </c>
      <c r="H210" s="75" t="s">
        <v>1160</v>
      </c>
      <c r="I210" s="75" t="s">
        <v>105</v>
      </c>
      <c r="J210" s="75" t="s">
        <v>1161</v>
      </c>
      <c r="K210" s="75" t="s">
        <v>242</v>
      </c>
      <c r="L210" s="74">
        <v>46049</v>
      </c>
      <c r="M210" s="73">
        <v>0</v>
      </c>
      <c r="N210" s="75" t="s">
        <v>1179</v>
      </c>
      <c r="O210" s="75" t="s">
        <v>1180</v>
      </c>
      <c r="P210" s="75">
        <v>2830047351</v>
      </c>
      <c r="Q210" s="74">
        <v>46030</v>
      </c>
      <c r="R210" s="75">
        <v>1209374858</v>
      </c>
      <c r="S210" s="75">
        <v>224042523</v>
      </c>
      <c r="T210" s="74">
        <v>46030</v>
      </c>
      <c r="U210" s="76">
        <v>4839.1930000000002</v>
      </c>
      <c r="V210" s="76">
        <v>4710.9340000000002</v>
      </c>
      <c r="W210" s="75">
        <v>5</v>
      </c>
      <c r="X210" s="75">
        <v>0</v>
      </c>
      <c r="Y210" s="98">
        <v>263404615</v>
      </c>
      <c r="Z210" s="82" t="s">
        <v>110</v>
      </c>
      <c r="AA210" s="75" t="s">
        <v>1164</v>
      </c>
      <c r="AB210" s="75" t="s">
        <v>1165</v>
      </c>
      <c r="AC210" s="109">
        <v>263404615</v>
      </c>
      <c r="AD210" s="75" t="s">
        <v>113</v>
      </c>
      <c r="AE210" s="74">
        <v>46035</v>
      </c>
      <c r="AF210" s="130">
        <v>46033.916666666664</v>
      </c>
      <c r="AG210" s="130">
        <v>46033.75</v>
      </c>
      <c r="AH210" s="130">
        <v>46033.75</v>
      </c>
      <c r="AI210" s="74">
        <v>46034</v>
      </c>
      <c r="AJ210" s="69"/>
      <c r="AK210" s="74">
        <v>46034</v>
      </c>
      <c r="AL210" s="131">
        <v>46040</v>
      </c>
      <c r="AM210" s="75"/>
      <c r="AN210" s="74">
        <v>46040</v>
      </c>
      <c r="AO210" s="95" t="s">
        <v>121</v>
      </c>
      <c r="AP210" s="95" t="s">
        <v>121</v>
      </c>
      <c r="AQ210" s="95" t="s">
        <v>121</v>
      </c>
      <c r="AR210" s="95" t="s">
        <v>121</v>
      </c>
      <c r="AS210" s="95" t="s">
        <v>121</v>
      </c>
      <c r="AT210" s="95" t="s">
        <v>121</v>
      </c>
      <c r="AU210" s="82" t="s">
        <v>114</v>
      </c>
      <c r="AV210" s="74">
        <v>46030</v>
      </c>
      <c r="AW210" s="75">
        <v>0</v>
      </c>
      <c r="AX210" s="75">
        <v>0</v>
      </c>
      <c r="AY210" s="75">
        <v>905</v>
      </c>
      <c r="AZ210" s="83">
        <v>0</v>
      </c>
      <c r="BA210" s="75">
        <v>0</v>
      </c>
      <c r="BB210" s="75" t="s">
        <v>132</v>
      </c>
      <c r="BC210" s="75"/>
      <c r="BD210" s="75" t="s">
        <v>1183</v>
      </c>
      <c r="BE210" s="74">
        <v>46036</v>
      </c>
      <c r="BF210" s="75"/>
      <c r="BG210" s="75"/>
      <c r="BH210" s="7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  <c r="BS210" s="75"/>
      <c r="BT210" s="75">
        <v>0</v>
      </c>
      <c r="BU210" s="84" t="s">
        <v>1184</v>
      </c>
      <c r="BV210" s="74">
        <v>46034</v>
      </c>
      <c r="BW210" s="85"/>
      <c r="BX210" s="85"/>
      <c r="BY210" s="86" t="s">
        <v>157</v>
      </c>
      <c r="BZ210" s="87">
        <f t="shared" si="54"/>
        <v>2</v>
      </c>
      <c r="CB210" s="88">
        <f t="shared" si="51"/>
        <v>3</v>
      </c>
      <c r="CC210" s="89"/>
      <c r="CE210" s="87">
        <f t="shared" si="47"/>
        <v>1</v>
      </c>
      <c r="CF210" s="90"/>
      <c r="CG210" s="90"/>
      <c r="CH210" s="90"/>
      <c r="CJ210" s="87">
        <f t="shared" si="52"/>
        <v>1</v>
      </c>
      <c r="CK210" s="87">
        <f t="shared" si="53"/>
        <v>2</v>
      </c>
      <c r="CL210" s="22" t="s">
        <v>121</v>
      </c>
      <c r="CM210" s="22" t="s">
        <v>1185</v>
      </c>
    </row>
    <row r="211" spans="1:91" ht="14.45" customHeight="1" x14ac:dyDescent="0.25">
      <c r="A211" s="69">
        <f t="shared" si="50"/>
        <v>209</v>
      </c>
      <c r="B211" s="70" t="s">
        <v>102</v>
      </c>
      <c r="C211" s="107">
        <v>263404615</v>
      </c>
      <c r="D211" s="106">
        <v>145288138</v>
      </c>
      <c r="E211" s="73">
        <v>5320007293</v>
      </c>
      <c r="F211" s="74">
        <v>46030</v>
      </c>
      <c r="G211" s="75" t="s">
        <v>1186</v>
      </c>
      <c r="H211" s="75" t="s">
        <v>1160</v>
      </c>
      <c r="I211" s="75" t="s">
        <v>105</v>
      </c>
      <c r="J211" s="75" t="s">
        <v>1161</v>
      </c>
      <c r="K211" s="75" t="s">
        <v>242</v>
      </c>
      <c r="L211" s="74">
        <v>46049</v>
      </c>
      <c r="M211" s="73">
        <v>0</v>
      </c>
      <c r="N211" s="75" t="s">
        <v>1179</v>
      </c>
      <c r="O211" s="75" t="s">
        <v>1180</v>
      </c>
      <c r="P211" s="132">
        <v>2830047352</v>
      </c>
      <c r="Q211" s="74">
        <v>46030</v>
      </c>
      <c r="R211" s="75">
        <v>1209374859</v>
      </c>
      <c r="S211" s="75">
        <v>224042526</v>
      </c>
      <c r="T211" s="74">
        <v>46030</v>
      </c>
      <c r="U211" s="76">
        <v>4690.7439999999997</v>
      </c>
      <c r="V211" s="76">
        <v>4566.4189999999999</v>
      </c>
      <c r="W211" s="75">
        <v>5</v>
      </c>
      <c r="X211" s="75">
        <v>0</v>
      </c>
      <c r="Y211" s="98">
        <v>263404615</v>
      </c>
      <c r="Z211" s="82" t="s">
        <v>110</v>
      </c>
      <c r="AA211" s="75" t="s">
        <v>1164</v>
      </c>
      <c r="AB211" s="75" t="s">
        <v>1165</v>
      </c>
      <c r="AC211" s="109">
        <v>263404615</v>
      </c>
      <c r="AD211" s="75" t="s">
        <v>113</v>
      </c>
      <c r="AE211" s="74">
        <v>46035</v>
      </c>
      <c r="AF211" s="130">
        <v>46033.916666666664</v>
      </c>
      <c r="AG211" s="130">
        <v>46033.75</v>
      </c>
      <c r="AH211" s="130">
        <v>46033.75</v>
      </c>
      <c r="AI211" s="74">
        <v>46034</v>
      </c>
      <c r="AJ211" s="69"/>
      <c r="AK211" s="74">
        <v>46034</v>
      </c>
      <c r="AL211" s="131">
        <v>46040</v>
      </c>
      <c r="AM211" s="75"/>
      <c r="AN211" s="74">
        <v>46040</v>
      </c>
      <c r="AO211" s="95" t="s">
        <v>121</v>
      </c>
      <c r="AP211" s="95" t="s">
        <v>121</v>
      </c>
      <c r="AQ211" s="95" t="s">
        <v>121</v>
      </c>
      <c r="AR211" s="95" t="s">
        <v>121</v>
      </c>
      <c r="AS211" s="95" t="s">
        <v>121</v>
      </c>
      <c r="AT211" s="95" t="s">
        <v>121</v>
      </c>
      <c r="AU211" s="82" t="s">
        <v>114</v>
      </c>
      <c r="AV211" s="74">
        <v>46030</v>
      </c>
      <c r="AW211" s="75">
        <v>0</v>
      </c>
      <c r="AX211" s="75">
        <v>0</v>
      </c>
      <c r="AY211" s="75">
        <v>905</v>
      </c>
      <c r="AZ211" s="83">
        <v>0</v>
      </c>
      <c r="BA211" s="75">
        <v>0</v>
      </c>
      <c r="BB211" s="75" t="s">
        <v>132</v>
      </c>
      <c r="BC211" s="75"/>
      <c r="BD211" s="75" t="s">
        <v>1183</v>
      </c>
      <c r="BE211" s="74">
        <v>46036</v>
      </c>
      <c r="BF211" s="75"/>
      <c r="BG211" s="75"/>
      <c r="BH211" s="7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  <c r="BS211" s="75"/>
      <c r="BT211" s="75">
        <v>0</v>
      </c>
      <c r="BU211" s="84" t="s">
        <v>1184</v>
      </c>
      <c r="BV211" s="74">
        <v>46034</v>
      </c>
      <c r="BW211" s="85"/>
      <c r="BX211" s="85"/>
      <c r="BY211" s="86" t="s">
        <v>157</v>
      </c>
      <c r="BZ211" s="87">
        <f t="shared" si="54"/>
        <v>2</v>
      </c>
      <c r="CB211" s="88">
        <f t="shared" si="51"/>
        <v>3</v>
      </c>
      <c r="CC211" s="89"/>
      <c r="CE211" s="87">
        <f t="shared" si="47"/>
        <v>1</v>
      </c>
      <c r="CF211" s="90"/>
      <c r="CG211" s="90"/>
      <c r="CH211" s="90"/>
      <c r="CJ211" s="87">
        <f t="shared" si="52"/>
        <v>1</v>
      </c>
      <c r="CK211" s="87">
        <f t="shared" si="53"/>
        <v>2</v>
      </c>
      <c r="CL211" s="22" t="s">
        <v>121</v>
      </c>
      <c r="CM211" s="22" t="s">
        <v>1185</v>
      </c>
    </row>
    <row r="212" spans="1:91" ht="14.45" customHeight="1" x14ac:dyDescent="0.25">
      <c r="A212" s="69">
        <f t="shared" si="50"/>
        <v>210</v>
      </c>
      <c r="B212" s="70" t="s">
        <v>102</v>
      </c>
      <c r="C212" s="107">
        <v>263404615</v>
      </c>
      <c r="D212" s="106">
        <v>145235716</v>
      </c>
      <c r="E212" s="73">
        <v>5320007293</v>
      </c>
      <c r="F212" s="74">
        <v>46030</v>
      </c>
      <c r="G212" s="75" t="s">
        <v>1187</v>
      </c>
      <c r="H212" s="75" t="s">
        <v>1160</v>
      </c>
      <c r="I212" s="75" t="s">
        <v>105</v>
      </c>
      <c r="J212" s="75" t="s">
        <v>1161</v>
      </c>
      <c r="K212" s="75" t="s">
        <v>242</v>
      </c>
      <c r="L212" s="74">
        <v>46048</v>
      </c>
      <c r="M212" s="73">
        <v>0</v>
      </c>
      <c r="N212" s="75" t="s">
        <v>1179</v>
      </c>
      <c r="O212" s="75" t="s">
        <v>1180</v>
      </c>
      <c r="P212" s="75">
        <v>2830047350</v>
      </c>
      <c r="Q212" s="74">
        <v>46030</v>
      </c>
      <c r="R212" s="75">
        <v>1209374857</v>
      </c>
      <c r="S212" s="75">
        <v>224042533</v>
      </c>
      <c r="T212" s="74">
        <v>46030</v>
      </c>
      <c r="U212" s="76">
        <v>5193.0910000000003</v>
      </c>
      <c r="V212" s="76">
        <v>5022.4949999999999</v>
      </c>
      <c r="W212" s="75">
        <v>6</v>
      </c>
      <c r="X212" s="75">
        <v>2</v>
      </c>
      <c r="Y212" s="98">
        <v>263404615</v>
      </c>
      <c r="Z212" s="82" t="s">
        <v>110</v>
      </c>
      <c r="AA212" s="75" t="s">
        <v>1164</v>
      </c>
      <c r="AB212" s="75" t="s">
        <v>1165</v>
      </c>
      <c r="AC212" s="109">
        <v>263404615</v>
      </c>
      <c r="AD212" s="75" t="s">
        <v>113</v>
      </c>
      <c r="AE212" s="74">
        <v>46035</v>
      </c>
      <c r="AF212" s="130">
        <v>46033.916666666664</v>
      </c>
      <c r="AG212" s="130">
        <v>46033.75</v>
      </c>
      <c r="AH212" s="130">
        <v>46033.75</v>
      </c>
      <c r="AI212" s="74">
        <v>46034</v>
      </c>
      <c r="AJ212" s="69"/>
      <c r="AK212" s="74">
        <v>46034</v>
      </c>
      <c r="AL212" s="131">
        <v>46040</v>
      </c>
      <c r="AM212" s="75"/>
      <c r="AN212" s="74">
        <v>46040</v>
      </c>
      <c r="AO212" s="95" t="s">
        <v>121</v>
      </c>
      <c r="AP212" s="95" t="s">
        <v>121</v>
      </c>
      <c r="AQ212" s="95" t="s">
        <v>121</v>
      </c>
      <c r="AR212" s="95" t="s">
        <v>121</v>
      </c>
      <c r="AS212" s="95" t="s">
        <v>121</v>
      </c>
      <c r="AT212" s="95" t="s">
        <v>121</v>
      </c>
      <c r="AU212" s="82" t="s">
        <v>114</v>
      </c>
      <c r="AV212" s="74">
        <v>46030</v>
      </c>
      <c r="AW212" s="75">
        <v>0</v>
      </c>
      <c r="AX212" s="75">
        <v>0</v>
      </c>
      <c r="AY212" s="75">
        <v>905</v>
      </c>
      <c r="AZ212" s="83">
        <v>0</v>
      </c>
      <c r="BA212" s="75">
        <v>0</v>
      </c>
      <c r="BB212" s="75" t="s">
        <v>132</v>
      </c>
      <c r="BC212" s="75"/>
      <c r="BD212" s="75" t="s">
        <v>1183</v>
      </c>
      <c r="BE212" s="74">
        <v>46036</v>
      </c>
      <c r="BF212" s="75"/>
      <c r="BG212" s="75"/>
      <c r="BH212" s="7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  <c r="BS212" s="75"/>
      <c r="BT212" s="75">
        <v>0</v>
      </c>
      <c r="BU212" s="84" t="s">
        <v>1184</v>
      </c>
      <c r="BV212" s="74">
        <v>46034</v>
      </c>
      <c r="BW212" s="85"/>
      <c r="BX212" s="85"/>
      <c r="BY212" s="86" t="s">
        <v>157</v>
      </c>
      <c r="BZ212" s="87">
        <f t="shared" si="54"/>
        <v>2</v>
      </c>
      <c r="CB212" s="88">
        <f t="shared" si="51"/>
        <v>3</v>
      </c>
      <c r="CC212" s="89"/>
      <c r="CE212" s="87">
        <f t="shared" si="47"/>
        <v>1</v>
      </c>
      <c r="CF212" s="90"/>
      <c r="CG212" s="90"/>
      <c r="CH212" s="90"/>
      <c r="CJ212" s="87">
        <f t="shared" si="52"/>
        <v>1</v>
      </c>
      <c r="CK212" s="87">
        <f t="shared" si="53"/>
        <v>2</v>
      </c>
      <c r="CL212" s="22" t="s">
        <v>121</v>
      </c>
      <c r="CM212" s="22" t="s">
        <v>1185</v>
      </c>
    </row>
    <row r="213" spans="1:91" ht="14.45" customHeight="1" x14ac:dyDescent="0.25">
      <c r="A213" s="69">
        <f t="shared" si="50"/>
        <v>211</v>
      </c>
      <c r="B213" s="70" t="s">
        <v>102</v>
      </c>
      <c r="C213" s="107">
        <v>263298346</v>
      </c>
      <c r="D213" s="106">
        <v>145291633</v>
      </c>
      <c r="E213" s="73">
        <v>5320007312</v>
      </c>
      <c r="F213" s="74">
        <v>46030</v>
      </c>
      <c r="G213" s="75" t="s">
        <v>1188</v>
      </c>
      <c r="H213" s="75" t="s">
        <v>1160</v>
      </c>
      <c r="I213" s="75" t="s">
        <v>105</v>
      </c>
      <c r="J213" s="75" t="s">
        <v>1161</v>
      </c>
      <c r="K213" s="75" t="s">
        <v>242</v>
      </c>
      <c r="L213" s="74">
        <v>46048</v>
      </c>
      <c r="M213" s="73">
        <v>40</v>
      </c>
      <c r="N213" s="75" t="s">
        <v>1189</v>
      </c>
      <c r="O213" s="75" t="s">
        <v>1190</v>
      </c>
      <c r="P213" s="75">
        <v>2830047343</v>
      </c>
      <c r="Q213" s="74">
        <v>46030</v>
      </c>
      <c r="R213" s="75">
        <v>1209374847</v>
      </c>
      <c r="S213" s="75">
        <v>224042947</v>
      </c>
      <c r="T213" s="74">
        <v>46030</v>
      </c>
      <c r="U213" s="76">
        <v>13211.683000000001</v>
      </c>
      <c r="V213" s="76">
        <v>12779.862999999999</v>
      </c>
      <c r="W213" s="75">
        <v>16</v>
      </c>
      <c r="X213" s="75">
        <v>4</v>
      </c>
      <c r="Y213" s="98">
        <v>263404619</v>
      </c>
      <c r="Z213" s="82" t="s">
        <v>110</v>
      </c>
      <c r="AA213" s="75" t="s">
        <v>1164</v>
      </c>
      <c r="AB213" s="75" t="s">
        <v>1165</v>
      </c>
      <c r="AC213" s="109">
        <v>263298346</v>
      </c>
      <c r="AD213" s="75" t="s">
        <v>113</v>
      </c>
      <c r="AE213" s="74">
        <v>46035</v>
      </c>
      <c r="AF213" s="130">
        <v>46033.916666666664</v>
      </c>
      <c r="AG213" s="130">
        <v>46033.75</v>
      </c>
      <c r="AH213" s="130">
        <v>46033.75</v>
      </c>
      <c r="AI213" s="74">
        <v>46034</v>
      </c>
      <c r="AJ213" s="69"/>
      <c r="AK213" s="74">
        <v>46034</v>
      </c>
      <c r="AL213" s="131">
        <v>46040</v>
      </c>
      <c r="AM213" s="75"/>
      <c r="AN213" s="74">
        <v>46040</v>
      </c>
      <c r="AO213" s="95" t="s">
        <v>121</v>
      </c>
      <c r="AP213" s="95" t="s">
        <v>121</v>
      </c>
      <c r="AQ213" s="95" t="s">
        <v>121</v>
      </c>
      <c r="AR213" s="95" t="s">
        <v>121</v>
      </c>
      <c r="AS213" s="95" t="s">
        <v>121</v>
      </c>
      <c r="AT213" s="95" t="s">
        <v>121</v>
      </c>
      <c r="AU213" s="82" t="s">
        <v>114</v>
      </c>
      <c r="AV213" s="74">
        <v>46030</v>
      </c>
      <c r="AW213" s="75" t="s">
        <v>1191</v>
      </c>
      <c r="AX213" s="75" t="s">
        <v>1192</v>
      </c>
      <c r="AY213" s="75">
        <v>905</v>
      </c>
      <c r="AZ213" s="83">
        <v>308132656700</v>
      </c>
      <c r="BA213" s="75" t="s">
        <v>117</v>
      </c>
      <c r="BB213" s="74">
        <v>46030</v>
      </c>
      <c r="BC213" s="75"/>
      <c r="BD213" s="75" t="s">
        <v>1193</v>
      </c>
      <c r="BE213" s="74">
        <v>46036</v>
      </c>
      <c r="BF213" s="75"/>
      <c r="BG213" s="75"/>
      <c r="BH213" s="7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  <c r="BS213" s="75"/>
      <c r="BT213" s="75">
        <v>0</v>
      </c>
      <c r="BU213" s="84" t="s">
        <v>1169</v>
      </c>
      <c r="BV213" s="74">
        <v>46034</v>
      </c>
      <c r="BW213" s="85"/>
      <c r="BX213" s="85"/>
      <c r="BY213" s="86" t="s">
        <v>157</v>
      </c>
      <c r="BZ213" s="87">
        <f t="shared" si="54"/>
        <v>2</v>
      </c>
      <c r="CB213" s="88">
        <f t="shared" si="51"/>
        <v>3</v>
      </c>
      <c r="CC213" s="89"/>
      <c r="CE213" s="87">
        <f t="shared" si="47"/>
        <v>1</v>
      </c>
      <c r="CF213" s="90">
        <v>4046088</v>
      </c>
      <c r="CG213" s="90">
        <v>3034566</v>
      </c>
      <c r="CH213" s="90">
        <f>SUM(CF213:CG213)</f>
        <v>7080654</v>
      </c>
      <c r="CI213" s="22">
        <v>26619</v>
      </c>
      <c r="CJ213" s="87">
        <f t="shared" si="52"/>
        <v>1</v>
      </c>
      <c r="CK213" s="87">
        <f t="shared" si="53"/>
        <v>2</v>
      </c>
      <c r="CL213" s="22" t="s">
        <v>121</v>
      </c>
      <c r="CM213" s="22" t="s">
        <v>1170</v>
      </c>
    </row>
    <row r="214" spans="1:91" ht="14.45" customHeight="1" x14ac:dyDescent="0.25">
      <c r="A214" s="69">
        <f t="shared" si="50"/>
        <v>212</v>
      </c>
      <c r="B214" s="70" t="s">
        <v>102</v>
      </c>
      <c r="C214" s="107">
        <v>263298346</v>
      </c>
      <c r="D214" s="106">
        <v>145291819</v>
      </c>
      <c r="E214" s="73">
        <v>5320007312</v>
      </c>
      <c r="F214" s="74">
        <v>46030</v>
      </c>
      <c r="G214" s="75" t="s">
        <v>1194</v>
      </c>
      <c r="H214" s="75" t="s">
        <v>1160</v>
      </c>
      <c r="I214" s="75" t="s">
        <v>105</v>
      </c>
      <c r="J214" s="75" t="s">
        <v>1161</v>
      </c>
      <c r="K214" s="75" t="s">
        <v>242</v>
      </c>
      <c r="L214" s="74">
        <v>46048</v>
      </c>
      <c r="M214" s="73">
        <v>0</v>
      </c>
      <c r="N214" s="75" t="s">
        <v>1189</v>
      </c>
      <c r="O214" s="75" t="s">
        <v>1190</v>
      </c>
      <c r="P214" s="75">
        <v>2830047344</v>
      </c>
      <c r="Q214" s="74">
        <v>46030</v>
      </c>
      <c r="R214" s="75">
        <v>1209374849</v>
      </c>
      <c r="S214" s="75">
        <v>224042951</v>
      </c>
      <c r="T214" s="74">
        <v>46030</v>
      </c>
      <c r="U214" s="76">
        <v>2440.636</v>
      </c>
      <c r="V214" s="76">
        <v>2360.3069999999998</v>
      </c>
      <c r="W214" s="75">
        <v>3</v>
      </c>
      <c r="X214" s="75">
        <v>1</v>
      </c>
      <c r="Y214" s="98">
        <v>263404619</v>
      </c>
      <c r="Z214" s="82" t="s">
        <v>110</v>
      </c>
      <c r="AA214" s="75" t="s">
        <v>1164</v>
      </c>
      <c r="AB214" s="75" t="s">
        <v>1165</v>
      </c>
      <c r="AC214" s="109">
        <v>263298346</v>
      </c>
      <c r="AD214" s="75" t="s">
        <v>113</v>
      </c>
      <c r="AE214" s="74">
        <v>46035</v>
      </c>
      <c r="AF214" s="130">
        <v>46033.916666666664</v>
      </c>
      <c r="AG214" s="130">
        <v>46033.75</v>
      </c>
      <c r="AH214" s="130">
        <v>46033.75</v>
      </c>
      <c r="AI214" s="74">
        <v>46034</v>
      </c>
      <c r="AJ214" s="69"/>
      <c r="AK214" s="74">
        <v>46034</v>
      </c>
      <c r="AL214" s="131">
        <v>46040</v>
      </c>
      <c r="AM214" s="75"/>
      <c r="AN214" s="74">
        <v>46040</v>
      </c>
      <c r="AO214" s="95" t="s">
        <v>121</v>
      </c>
      <c r="AP214" s="95" t="s">
        <v>121</v>
      </c>
      <c r="AQ214" s="95" t="s">
        <v>121</v>
      </c>
      <c r="AR214" s="95" t="s">
        <v>121</v>
      </c>
      <c r="AS214" s="95" t="s">
        <v>121</v>
      </c>
      <c r="AT214" s="95" t="s">
        <v>121</v>
      </c>
      <c r="AU214" s="82" t="s">
        <v>114</v>
      </c>
      <c r="AV214" s="74">
        <v>46030</v>
      </c>
      <c r="AW214" s="75">
        <v>0</v>
      </c>
      <c r="AX214" s="75">
        <v>0</v>
      </c>
      <c r="AY214" s="75">
        <v>905</v>
      </c>
      <c r="AZ214" s="83">
        <v>0</v>
      </c>
      <c r="BA214" s="75">
        <v>0</v>
      </c>
      <c r="BB214" s="75" t="s">
        <v>132</v>
      </c>
      <c r="BC214" s="75"/>
      <c r="BD214" s="75" t="s">
        <v>1193</v>
      </c>
      <c r="BE214" s="74">
        <v>46036</v>
      </c>
      <c r="BF214" s="75"/>
      <c r="BG214" s="75"/>
      <c r="BH214" s="7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  <c r="BS214" s="75"/>
      <c r="BT214" s="75">
        <v>0</v>
      </c>
      <c r="BU214" s="84" t="s">
        <v>1169</v>
      </c>
      <c r="BV214" s="74">
        <v>46034</v>
      </c>
      <c r="BW214" s="85"/>
      <c r="BX214" s="85"/>
      <c r="BY214" s="86" t="s">
        <v>157</v>
      </c>
      <c r="BZ214" s="87">
        <f t="shared" si="54"/>
        <v>2</v>
      </c>
      <c r="CB214" s="88">
        <f t="shared" si="51"/>
        <v>3</v>
      </c>
      <c r="CC214" s="89"/>
      <c r="CE214" s="87">
        <f t="shared" si="47"/>
        <v>1</v>
      </c>
      <c r="CF214" s="90"/>
      <c r="CG214" s="90"/>
      <c r="CH214" s="90"/>
      <c r="CJ214" s="87">
        <f t="shared" si="52"/>
        <v>1</v>
      </c>
      <c r="CK214" s="87">
        <f t="shared" si="53"/>
        <v>2</v>
      </c>
      <c r="CL214" s="22" t="s">
        <v>121</v>
      </c>
      <c r="CM214" s="22" t="s">
        <v>1170</v>
      </c>
    </row>
    <row r="215" spans="1:91" ht="14.45" customHeight="1" x14ac:dyDescent="0.25">
      <c r="A215" s="69">
        <f t="shared" si="50"/>
        <v>213</v>
      </c>
      <c r="B215" s="70" t="s">
        <v>102</v>
      </c>
      <c r="C215" s="107">
        <v>263298346</v>
      </c>
      <c r="D215" s="106">
        <v>145235756</v>
      </c>
      <c r="E215" s="73"/>
      <c r="F215" s="74">
        <v>46030</v>
      </c>
      <c r="G215" s="75" t="s">
        <v>1159</v>
      </c>
      <c r="H215" s="75" t="s">
        <v>1160</v>
      </c>
      <c r="I215" s="75" t="s">
        <v>105</v>
      </c>
      <c r="J215" s="75" t="s">
        <v>1161</v>
      </c>
      <c r="K215" s="75" t="s">
        <v>242</v>
      </c>
      <c r="L215" s="74">
        <v>46046</v>
      </c>
      <c r="M215" s="73">
        <v>40</v>
      </c>
      <c r="N215" s="75" t="s">
        <v>1195</v>
      </c>
      <c r="O215" s="75" t="s">
        <v>1196</v>
      </c>
      <c r="P215" s="75">
        <v>2830047361</v>
      </c>
      <c r="Q215" s="74">
        <v>46030</v>
      </c>
      <c r="R215" s="75">
        <v>1209374892</v>
      </c>
      <c r="S215" s="75">
        <v>224042460</v>
      </c>
      <c r="T215" s="74">
        <v>46030</v>
      </c>
      <c r="U215" s="76">
        <v>20239.465</v>
      </c>
      <c r="V215" s="76">
        <v>19511.616000000002</v>
      </c>
      <c r="W215" s="75">
        <v>20</v>
      </c>
      <c r="X215" s="75">
        <v>0</v>
      </c>
      <c r="Y215" s="98">
        <v>263298568</v>
      </c>
      <c r="Z215" s="82" t="s">
        <v>110</v>
      </c>
      <c r="AA215" s="75" t="s">
        <v>1164</v>
      </c>
      <c r="AB215" s="75" t="s">
        <v>1165</v>
      </c>
      <c r="AC215" s="109">
        <v>263298346</v>
      </c>
      <c r="AD215" s="75" t="s">
        <v>113</v>
      </c>
      <c r="AE215" s="74">
        <v>46035</v>
      </c>
      <c r="AF215" s="130">
        <v>46033.916666666664</v>
      </c>
      <c r="AG215" s="130">
        <v>46033.75</v>
      </c>
      <c r="AH215" s="130">
        <v>46033.75</v>
      </c>
      <c r="AI215" s="74">
        <v>46034</v>
      </c>
      <c r="AJ215" s="69"/>
      <c r="AK215" s="74">
        <v>46034</v>
      </c>
      <c r="AL215" s="131">
        <v>46040</v>
      </c>
      <c r="AM215" s="75"/>
      <c r="AN215" s="74">
        <v>46040</v>
      </c>
      <c r="AO215" s="81">
        <f t="shared" ref="AO215:AO220" si="55">IF(AH215&lt;AG215,IF(AH215=0,"",AH215-1),IF(AG215=0,"",AG215-1))</f>
        <v>46032.75</v>
      </c>
      <c r="AP215" s="81">
        <f t="shared" ref="AP215:AP220" si="56">IF(AH215&lt;AG215,IF(AH215=0,"",AH215),IF(AG215=0,"",AG215))</f>
        <v>46033.75</v>
      </c>
      <c r="AQ215" s="81">
        <f t="shared" ref="AQ215:AQ220" si="57">IF(AH215&lt;AG215,IF(AH215=0,"",AH215),IF(AG215=0,"",AG215))</f>
        <v>46033.75</v>
      </c>
      <c r="AR215" s="81">
        <f t="shared" ref="AR215:AR220" si="58">IF(AI215=0,"",IF(AI215&lt;AJ215,AJ215+1,AI215+1))</f>
        <v>46035</v>
      </c>
      <c r="AS215" s="81">
        <f t="shared" ref="AS215:AS220" si="59">IF(AI215=0,"",IF(AE215=0,IF(AJ215=0,AI215+2,AJ215+2),AE215+2))</f>
        <v>46037</v>
      </c>
      <c r="AT215" s="81">
        <f t="shared" ref="AT215:AT220" si="60">IF(AI215=0,"",IF(AI215&lt;AJ215,AJ215+1,AI215+1))</f>
        <v>46035</v>
      </c>
      <c r="AU215" s="82" t="s">
        <v>114</v>
      </c>
      <c r="AV215" s="74">
        <v>46030</v>
      </c>
      <c r="AW215" s="75" t="s">
        <v>1197</v>
      </c>
      <c r="AX215" s="75" t="s">
        <v>1198</v>
      </c>
      <c r="AY215" s="75">
        <v>905</v>
      </c>
      <c r="AZ215" s="83">
        <v>308133420250</v>
      </c>
      <c r="BA215" s="75" t="s">
        <v>117</v>
      </c>
      <c r="BB215" s="74">
        <v>46030</v>
      </c>
      <c r="BC215" s="75"/>
      <c r="BD215" s="75" t="s">
        <v>1199</v>
      </c>
      <c r="BE215" s="74">
        <v>46036</v>
      </c>
      <c r="BF215" s="75"/>
      <c r="BG215" s="75"/>
      <c r="BH215" s="7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  <c r="BS215" s="75"/>
      <c r="BT215" s="75">
        <v>0</v>
      </c>
      <c r="BU215" s="84" t="s">
        <v>1169</v>
      </c>
      <c r="BV215" s="74">
        <v>46034</v>
      </c>
      <c r="BW215" s="85"/>
      <c r="BX215" s="85"/>
      <c r="BY215" s="86" t="s">
        <v>157</v>
      </c>
      <c r="BZ215" s="87">
        <f t="shared" si="54"/>
        <v>2</v>
      </c>
      <c r="CB215" s="88">
        <f t="shared" si="51"/>
        <v>3</v>
      </c>
      <c r="CC215" s="89"/>
      <c r="CE215" s="87">
        <f t="shared" si="47"/>
        <v>1</v>
      </c>
      <c r="CF215" s="90">
        <v>4046088</v>
      </c>
      <c r="CG215" s="90">
        <v>3034566</v>
      </c>
      <c r="CH215" s="90">
        <f t="shared" ref="CH215:CH220" si="61">SUM(CF215:CG215)</f>
        <v>7080654</v>
      </c>
      <c r="CI215" s="22">
        <v>26619</v>
      </c>
      <c r="CJ215" s="87">
        <f t="shared" si="52"/>
        <v>1</v>
      </c>
      <c r="CK215" s="87">
        <f t="shared" si="53"/>
        <v>2</v>
      </c>
      <c r="CL215" s="22" t="s">
        <v>121</v>
      </c>
      <c r="CM215" s="22" t="s">
        <v>1170</v>
      </c>
    </row>
    <row r="216" spans="1:91" ht="14.45" customHeight="1" x14ac:dyDescent="0.25">
      <c r="A216" s="69">
        <f t="shared" si="50"/>
        <v>214</v>
      </c>
      <c r="B216" s="70" t="s">
        <v>102</v>
      </c>
      <c r="C216" s="107">
        <v>263298346</v>
      </c>
      <c r="D216" s="106">
        <v>145259674</v>
      </c>
      <c r="E216" s="73"/>
      <c r="F216" s="74">
        <v>46029</v>
      </c>
      <c r="G216" s="75" t="s">
        <v>1159</v>
      </c>
      <c r="H216" s="75" t="s">
        <v>1160</v>
      </c>
      <c r="I216" s="75" t="s">
        <v>105</v>
      </c>
      <c r="J216" s="75" t="s">
        <v>1161</v>
      </c>
      <c r="K216" s="75" t="s">
        <v>242</v>
      </c>
      <c r="L216" s="74">
        <v>46045</v>
      </c>
      <c r="M216" s="73">
        <v>40</v>
      </c>
      <c r="N216" s="75" t="s">
        <v>1200</v>
      </c>
      <c r="O216" s="75" t="s">
        <v>1201</v>
      </c>
      <c r="P216" s="75">
        <v>2830047360</v>
      </c>
      <c r="Q216" s="74">
        <v>46030</v>
      </c>
      <c r="R216" s="75">
        <v>1209374882</v>
      </c>
      <c r="S216" s="75">
        <v>224042396</v>
      </c>
      <c r="T216" s="74">
        <v>46030</v>
      </c>
      <c r="U216" s="76">
        <v>20202.618999999999</v>
      </c>
      <c r="V216" s="76">
        <v>19476.091</v>
      </c>
      <c r="W216" s="75">
        <v>20</v>
      </c>
      <c r="X216" s="75">
        <v>0</v>
      </c>
      <c r="Y216" s="98">
        <v>263298606</v>
      </c>
      <c r="Z216" s="82" t="s">
        <v>110</v>
      </c>
      <c r="AA216" s="75" t="s">
        <v>1164</v>
      </c>
      <c r="AB216" s="75" t="s">
        <v>1165</v>
      </c>
      <c r="AC216" s="109">
        <v>263298346</v>
      </c>
      <c r="AD216" s="75" t="s">
        <v>113</v>
      </c>
      <c r="AE216" s="74">
        <v>46035</v>
      </c>
      <c r="AF216" s="130">
        <v>46033.916666666664</v>
      </c>
      <c r="AG216" s="130">
        <v>46033.75</v>
      </c>
      <c r="AH216" s="130">
        <v>46033.75</v>
      </c>
      <c r="AI216" s="74">
        <v>46034</v>
      </c>
      <c r="AJ216" s="69"/>
      <c r="AK216" s="74">
        <v>46034</v>
      </c>
      <c r="AL216" s="131">
        <v>46040</v>
      </c>
      <c r="AM216" s="75"/>
      <c r="AN216" s="74">
        <v>46040</v>
      </c>
      <c r="AO216" s="81">
        <f t="shared" si="55"/>
        <v>46032.75</v>
      </c>
      <c r="AP216" s="81">
        <f t="shared" si="56"/>
        <v>46033.75</v>
      </c>
      <c r="AQ216" s="81">
        <f t="shared" si="57"/>
        <v>46033.75</v>
      </c>
      <c r="AR216" s="81">
        <f t="shared" si="58"/>
        <v>46035</v>
      </c>
      <c r="AS216" s="81">
        <f t="shared" si="59"/>
        <v>46037</v>
      </c>
      <c r="AT216" s="81">
        <f t="shared" si="60"/>
        <v>46035</v>
      </c>
      <c r="AU216" s="82" t="s">
        <v>114</v>
      </c>
      <c r="AV216" s="74">
        <v>46030</v>
      </c>
      <c r="AW216" s="75" t="s">
        <v>1202</v>
      </c>
      <c r="AX216" s="75" t="s">
        <v>1203</v>
      </c>
      <c r="AY216" s="75">
        <v>905</v>
      </c>
      <c r="AZ216" s="83">
        <v>308133130560</v>
      </c>
      <c r="BA216" s="75" t="s">
        <v>117</v>
      </c>
      <c r="BB216" s="74">
        <v>46030</v>
      </c>
      <c r="BC216" s="75"/>
      <c r="BD216" s="75" t="s">
        <v>1204</v>
      </c>
      <c r="BE216" s="74">
        <v>46036</v>
      </c>
      <c r="BF216" s="75"/>
      <c r="BG216" s="75"/>
      <c r="BH216" s="75"/>
      <c r="BI216" s="75"/>
      <c r="BJ216" s="75"/>
      <c r="BK216" s="75"/>
      <c r="BL216" s="75"/>
      <c r="BM216" s="75"/>
      <c r="BN216" s="75"/>
      <c r="BO216" s="75"/>
      <c r="BP216" s="75"/>
      <c r="BQ216" s="75"/>
      <c r="BR216" s="75"/>
      <c r="BS216" s="75"/>
      <c r="BT216" s="75">
        <v>0</v>
      </c>
      <c r="BU216" s="84" t="s">
        <v>1169</v>
      </c>
      <c r="BV216" s="74">
        <v>46034</v>
      </c>
      <c r="BW216" s="85"/>
      <c r="BX216" s="85"/>
      <c r="BY216" s="86" t="s">
        <v>157</v>
      </c>
      <c r="BZ216" s="87">
        <f t="shared" si="54"/>
        <v>2</v>
      </c>
      <c r="CB216" s="88">
        <f t="shared" si="51"/>
        <v>3</v>
      </c>
      <c r="CC216" s="89"/>
      <c r="CE216" s="87">
        <f t="shared" si="47"/>
        <v>1</v>
      </c>
      <c r="CF216" s="90">
        <v>4046088</v>
      </c>
      <c r="CG216" s="90">
        <v>3034566</v>
      </c>
      <c r="CH216" s="90">
        <f t="shared" si="61"/>
        <v>7080654</v>
      </c>
      <c r="CI216" s="22">
        <v>26619</v>
      </c>
      <c r="CJ216" s="87">
        <f t="shared" si="52"/>
        <v>1</v>
      </c>
      <c r="CK216" s="87">
        <f t="shared" si="53"/>
        <v>2</v>
      </c>
      <c r="CL216" s="22" t="s">
        <v>121</v>
      </c>
      <c r="CM216" s="22" t="s">
        <v>1170</v>
      </c>
    </row>
    <row r="217" spans="1:91" ht="14.45" customHeight="1" x14ac:dyDescent="0.25">
      <c r="A217" s="69">
        <f t="shared" si="50"/>
        <v>215</v>
      </c>
      <c r="B217" s="70" t="s">
        <v>102</v>
      </c>
      <c r="C217" s="107">
        <v>263298346</v>
      </c>
      <c r="D217" s="106">
        <v>145277956</v>
      </c>
      <c r="E217" s="73"/>
      <c r="F217" s="74">
        <v>46030</v>
      </c>
      <c r="G217" s="75" t="s">
        <v>1205</v>
      </c>
      <c r="H217" s="75" t="s">
        <v>1160</v>
      </c>
      <c r="I217" s="75" t="s">
        <v>105</v>
      </c>
      <c r="J217" s="75" t="s">
        <v>1161</v>
      </c>
      <c r="K217" s="75" t="s">
        <v>242</v>
      </c>
      <c r="L217" s="74">
        <v>46048</v>
      </c>
      <c r="M217" s="73">
        <v>40</v>
      </c>
      <c r="N217" s="75" t="s">
        <v>1206</v>
      </c>
      <c r="O217" s="75" t="s">
        <v>1207</v>
      </c>
      <c r="P217" s="75">
        <v>2830047341</v>
      </c>
      <c r="Q217" s="74">
        <v>46030</v>
      </c>
      <c r="R217" s="75">
        <v>1209374808</v>
      </c>
      <c r="S217" s="75">
        <v>224042504</v>
      </c>
      <c r="T217" s="74">
        <v>46030</v>
      </c>
      <c r="U217" s="76">
        <v>17701.400000000001</v>
      </c>
      <c r="V217" s="76">
        <v>17109.59</v>
      </c>
      <c r="W217" s="75">
        <v>21</v>
      </c>
      <c r="X217" s="75">
        <v>6</v>
      </c>
      <c r="Y217" s="98">
        <v>263404602</v>
      </c>
      <c r="Z217" s="82" t="s">
        <v>110</v>
      </c>
      <c r="AA217" s="75" t="s">
        <v>1164</v>
      </c>
      <c r="AB217" s="75" t="s">
        <v>1165</v>
      </c>
      <c r="AC217" s="109">
        <v>263298346</v>
      </c>
      <c r="AD217" s="75" t="s">
        <v>113</v>
      </c>
      <c r="AE217" s="74">
        <v>46035</v>
      </c>
      <c r="AF217" s="130">
        <v>46033.916666666664</v>
      </c>
      <c r="AG217" s="130">
        <v>46033.75</v>
      </c>
      <c r="AH217" s="130">
        <v>46033.75</v>
      </c>
      <c r="AI217" s="74">
        <v>46034</v>
      </c>
      <c r="AJ217" s="69"/>
      <c r="AK217" s="74">
        <v>46034</v>
      </c>
      <c r="AL217" s="131">
        <v>46040</v>
      </c>
      <c r="AM217" s="75"/>
      <c r="AN217" s="74">
        <v>46040</v>
      </c>
      <c r="AO217" s="81">
        <f t="shared" si="55"/>
        <v>46032.75</v>
      </c>
      <c r="AP217" s="81">
        <f t="shared" si="56"/>
        <v>46033.75</v>
      </c>
      <c r="AQ217" s="81">
        <f t="shared" si="57"/>
        <v>46033.75</v>
      </c>
      <c r="AR217" s="81">
        <f t="shared" si="58"/>
        <v>46035</v>
      </c>
      <c r="AS217" s="81">
        <f t="shared" si="59"/>
        <v>46037</v>
      </c>
      <c r="AT217" s="81">
        <f t="shared" si="60"/>
        <v>46035</v>
      </c>
      <c r="AU217" s="82" t="s">
        <v>114</v>
      </c>
      <c r="AV217" s="74">
        <v>46030</v>
      </c>
      <c r="AW217" s="75" t="s">
        <v>1208</v>
      </c>
      <c r="AX217" s="75" t="s">
        <v>1209</v>
      </c>
      <c r="AY217" s="75">
        <v>905</v>
      </c>
      <c r="AZ217" s="83">
        <v>308131625930</v>
      </c>
      <c r="BA217" s="75" t="s">
        <v>117</v>
      </c>
      <c r="BB217" s="74">
        <v>46030</v>
      </c>
      <c r="BC217" s="75"/>
      <c r="BD217" s="75" t="s">
        <v>1210</v>
      </c>
      <c r="BE217" s="74">
        <v>46036</v>
      </c>
      <c r="BF217" s="75"/>
      <c r="BG217" s="75"/>
      <c r="BH217" s="75"/>
      <c r="BI217" s="75"/>
      <c r="BJ217" s="75"/>
      <c r="BK217" s="75"/>
      <c r="BL217" s="75"/>
      <c r="BM217" s="75"/>
      <c r="BN217" s="75"/>
      <c r="BO217" s="75"/>
      <c r="BP217" s="75"/>
      <c r="BQ217" s="75"/>
      <c r="BR217" s="75"/>
      <c r="BS217" s="75"/>
      <c r="BT217" s="75">
        <v>0</v>
      </c>
      <c r="BU217" s="84" t="s">
        <v>1169</v>
      </c>
      <c r="BV217" s="74">
        <v>46034</v>
      </c>
      <c r="BW217" s="85"/>
      <c r="BX217" s="85"/>
      <c r="BY217" s="86" t="s">
        <v>157</v>
      </c>
      <c r="BZ217" s="87">
        <f t="shared" si="54"/>
        <v>2</v>
      </c>
      <c r="CB217" s="88">
        <f t="shared" si="51"/>
        <v>3</v>
      </c>
      <c r="CC217" s="89"/>
      <c r="CE217" s="87">
        <f t="shared" si="47"/>
        <v>1</v>
      </c>
      <c r="CF217" s="90">
        <v>4046088</v>
      </c>
      <c r="CG217" s="90">
        <v>3034566</v>
      </c>
      <c r="CH217" s="90">
        <f t="shared" si="61"/>
        <v>7080654</v>
      </c>
      <c r="CI217" s="22">
        <v>26619</v>
      </c>
      <c r="CJ217" s="87">
        <f t="shared" si="52"/>
        <v>1</v>
      </c>
      <c r="CK217" s="87">
        <f t="shared" si="53"/>
        <v>2</v>
      </c>
      <c r="CL217" s="22" t="s">
        <v>121</v>
      </c>
      <c r="CM217" s="22" t="s">
        <v>1170</v>
      </c>
    </row>
    <row r="218" spans="1:91" ht="14.45" customHeight="1" x14ac:dyDescent="0.25">
      <c r="A218" s="69">
        <f t="shared" si="50"/>
        <v>216</v>
      </c>
      <c r="B218" s="70" t="s">
        <v>102</v>
      </c>
      <c r="C218" s="107">
        <v>263404615</v>
      </c>
      <c r="D218" s="106">
        <v>145278045</v>
      </c>
      <c r="E218" s="73"/>
      <c r="F218" s="74">
        <v>46029</v>
      </c>
      <c r="G218" s="75" t="s">
        <v>1211</v>
      </c>
      <c r="H218" s="75" t="s">
        <v>1160</v>
      </c>
      <c r="I218" s="75" t="s">
        <v>105</v>
      </c>
      <c r="J218" s="75" t="s">
        <v>1161</v>
      </c>
      <c r="K218" s="75" t="s">
        <v>242</v>
      </c>
      <c r="L218" s="74">
        <v>46045</v>
      </c>
      <c r="M218" s="73">
        <v>40</v>
      </c>
      <c r="N218" s="75" t="s">
        <v>1212</v>
      </c>
      <c r="O218" s="75" t="s">
        <v>1213</v>
      </c>
      <c r="P218" s="75">
        <v>2830047364</v>
      </c>
      <c r="Q218" s="74">
        <v>46030</v>
      </c>
      <c r="R218" s="75">
        <v>1209374902</v>
      </c>
      <c r="S218" s="75">
        <v>224042389</v>
      </c>
      <c r="T218" s="74">
        <v>46030</v>
      </c>
      <c r="U218" s="76">
        <v>17957.766</v>
      </c>
      <c r="V218" s="76">
        <v>17307.327000000001</v>
      </c>
      <c r="W218" s="75">
        <v>20</v>
      </c>
      <c r="X218" s="75">
        <v>15</v>
      </c>
      <c r="Y218" s="98">
        <v>263404609</v>
      </c>
      <c r="Z218" s="82" t="s">
        <v>110</v>
      </c>
      <c r="AA218" s="75" t="s">
        <v>1164</v>
      </c>
      <c r="AB218" s="75" t="s">
        <v>1165</v>
      </c>
      <c r="AC218" s="109">
        <v>263404615</v>
      </c>
      <c r="AD218" s="75" t="s">
        <v>113</v>
      </c>
      <c r="AE218" s="74">
        <v>46035</v>
      </c>
      <c r="AF218" s="130">
        <v>46033.916666666664</v>
      </c>
      <c r="AG218" s="130">
        <v>46033.75</v>
      </c>
      <c r="AH218" s="130">
        <v>46033.75</v>
      </c>
      <c r="AI218" s="74">
        <v>46034</v>
      </c>
      <c r="AJ218" s="69"/>
      <c r="AK218" s="74">
        <v>46034</v>
      </c>
      <c r="AL218" s="131">
        <v>46040</v>
      </c>
      <c r="AM218" s="75"/>
      <c r="AN218" s="74">
        <v>46040</v>
      </c>
      <c r="AO218" s="81">
        <f t="shared" si="55"/>
        <v>46032.75</v>
      </c>
      <c r="AP218" s="81">
        <f t="shared" si="56"/>
        <v>46033.75</v>
      </c>
      <c r="AQ218" s="81">
        <f t="shared" si="57"/>
        <v>46033.75</v>
      </c>
      <c r="AR218" s="81">
        <f t="shared" si="58"/>
        <v>46035</v>
      </c>
      <c r="AS218" s="81">
        <f t="shared" si="59"/>
        <v>46037</v>
      </c>
      <c r="AT218" s="81">
        <f t="shared" si="60"/>
        <v>46035</v>
      </c>
      <c r="AU218" s="82" t="s">
        <v>114</v>
      </c>
      <c r="AV218" s="74">
        <v>46030</v>
      </c>
      <c r="AW218" s="75" t="s">
        <v>1214</v>
      </c>
      <c r="AX218" s="75" t="s">
        <v>1215</v>
      </c>
      <c r="AY218" s="75">
        <v>905</v>
      </c>
      <c r="AZ218" s="83">
        <v>308133505430</v>
      </c>
      <c r="BA218" s="75" t="s">
        <v>117</v>
      </c>
      <c r="BB218" s="74">
        <v>46030</v>
      </c>
      <c r="BC218" s="75"/>
      <c r="BD218" s="75" t="s">
        <v>1216</v>
      </c>
      <c r="BE218" s="74">
        <v>46036</v>
      </c>
      <c r="BF218" s="75"/>
      <c r="BG218" s="75"/>
      <c r="BH218" s="75"/>
      <c r="BI218" s="75"/>
      <c r="BJ218" s="75"/>
      <c r="BK218" s="75"/>
      <c r="BL218" s="75"/>
      <c r="BM218" s="75"/>
      <c r="BN218" s="75"/>
      <c r="BO218" s="75"/>
      <c r="BP218" s="75"/>
      <c r="BQ218" s="75"/>
      <c r="BR218" s="75"/>
      <c r="BS218" s="75"/>
      <c r="BT218" s="75">
        <v>0</v>
      </c>
      <c r="BU218" s="84" t="s">
        <v>1184</v>
      </c>
      <c r="BV218" s="74">
        <v>46034</v>
      </c>
      <c r="BW218" s="85"/>
      <c r="BX218" s="85"/>
      <c r="BY218" s="86" t="s">
        <v>157</v>
      </c>
      <c r="BZ218" s="87">
        <f t="shared" si="54"/>
        <v>2</v>
      </c>
      <c r="CB218" s="88">
        <f t="shared" si="51"/>
        <v>3</v>
      </c>
      <c r="CC218" s="89"/>
      <c r="CE218" s="87">
        <f t="shared" si="47"/>
        <v>1</v>
      </c>
      <c r="CF218" s="90">
        <v>4046088</v>
      </c>
      <c r="CG218" s="90">
        <v>3034566</v>
      </c>
      <c r="CH218" s="90">
        <f t="shared" si="61"/>
        <v>7080654</v>
      </c>
      <c r="CI218" s="22">
        <v>26619</v>
      </c>
      <c r="CJ218" s="87">
        <f t="shared" si="52"/>
        <v>1</v>
      </c>
      <c r="CK218" s="87">
        <f t="shared" si="53"/>
        <v>2</v>
      </c>
      <c r="CL218" s="22" t="s">
        <v>121</v>
      </c>
      <c r="CM218" s="22" t="s">
        <v>1185</v>
      </c>
    </row>
    <row r="219" spans="1:91" ht="14.45" customHeight="1" x14ac:dyDescent="0.25">
      <c r="A219" s="69">
        <f t="shared" si="50"/>
        <v>217</v>
      </c>
      <c r="B219" s="70" t="s">
        <v>102</v>
      </c>
      <c r="C219" s="107">
        <v>263404615</v>
      </c>
      <c r="D219" s="106">
        <v>145291631</v>
      </c>
      <c r="E219" s="73"/>
      <c r="F219" s="74">
        <v>46030</v>
      </c>
      <c r="G219" s="75" t="s">
        <v>1188</v>
      </c>
      <c r="H219" s="75" t="s">
        <v>1160</v>
      </c>
      <c r="I219" s="75" t="s">
        <v>105</v>
      </c>
      <c r="J219" s="75" t="s">
        <v>1161</v>
      </c>
      <c r="K219" s="75" t="s">
        <v>242</v>
      </c>
      <c r="L219" s="74">
        <v>46048</v>
      </c>
      <c r="M219" s="73">
        <v>40</v>
      </c>
      <c r="N219" s="75" t="s">
        <v>1217</v>
      </c>
      <c r="O219" s="75" t="s">
        <v>1218</v>
      </c>
      <c r="P219" s="75">
        <v>2830047354</v>
      </c>
      <c r="Q219" s="74">
        <v>46030</v>
      </c>
      <c r="R219" s="75">
        <v>1209374864</v>
      </c>
      <c r="S219" s="75">
        <v>224042439</v>
      </c>
      <c r="T219" s="74">
        <v>46030</v>
      </c>
      <c r="U219" s="76">
        <v>15017.005999999999</v>
      </c>
      <c r="V219" s="76">
        <v>14544.83</v>
      </c>
      <c r="W219" s="75">
        <v>20</v>
      </c>
      <c r="X219" s="75">
        <v>6</v>
      </c>
      <c r="Y219" s="98">
        <v>263404625</v>
      </c>
      <c r="Z219" s="82" t="s">
        <v>110</v>
      </c>
      <c r="AA219" s="75" t="s">
        <v>1164</v>
      </c>
      <c r="AB219" s="75" t="s">
        <v>1165</v>
      </c>
      <c r="AC219" s="109">
        <v>263404615</v>
      </c>
      <c r="AD219" s="75" t="s">
        <v>113</v>
      </c>
      <c r="AE219" s="74">
        <v>46035</v>
      </c>
      <c r="AF219" s="130">
        <v>46033.916666666664</v>
      </c>
      <c r="AG219" s="130">
        <v>46033.75</v>
      </c>
      <c r="AH219" s="130">
        <v>46033.75</v>
      </c>
      <c r="AI219" s="74">
        <v>46034</v>
      </c>
      <c r="AJ219" s="69"/>
      <c r="AK219" s="74">
        <v>46034</v>
      </c>
      <c r="AL219" s="131">
        <v>46040</v>
      </c>
      <c r="AM219" s="75"/>
      <c r="AN219" s="74">
        <v>46040</v>
      </c>
      <c r="AO219" s="81">
        <f t="shared" si="55"/>
        <v>46032.75</v>
      </c>
      <c r="AP219" s="81">
        <f t="shared" si="56"/>
        <v>46033.75</v>
      </c>
      <c r="AQ219" s="81">
        <f t="shared" si="57"/>
        <v>46033.75</v>
      </c>
      <c r="AR219" s="81">
        <f t="shared" si="58"/>
        <v>46035</v>
      </c>
      <c r="AS219" s="81">
        <f t="shared" si="59"/>
        <v>46037</v>
      </c>
      <c r="AT219" s="81">
        <f t="shared" si="60"/>
        <v>46035</v>
      </c>
      <c r="AU219" s="82" t="s">
        <v>114</v>
      </c>
      <c r="AV219" s="74">
        <v>46030</v>
      </c>
      <c r="AW219" s="75" t="s">
        <v>1219</v>
      </c>
      <c r="AX219" s="75" t="s">
        <v>1220</v>
      </c>
      <c r="AY219" s="75">
        <v>905</v>
      </c>
      <c r="AZ219" s="83">
        <v>308133267430</v>
      </c>
      <c r="BA219" s="75" t="s">
        <v>117</v>
      </c>
      <c r="BB219" s="74">
        <v>46030</v>
      </c>
      <c r="BC219" s="75"/>
      <c r="BD219" s="75" t="s">
        <v>1221</v>
      </c>
      <c r="BE219" s="74">
        <v>46036</v>
      </c>
      <c r="BF219" s="75"/>
      <c r="BG219" s="75"/>
      <c r="BH219" s="75"/>
      <c r="BI219" s="75"/>
      <c r="BJ219" s="75"/>
      <c r="BK219" s="75"/>
      <c r="BL219" s="75"/>
      <c r="BM219" s="75"/>
      <c r="BN219" s="75"/>
      <c r="BO219" s="75"/>
      <c r="BP219" s="75"/>
      <c r="BQ219" s="75"/>
      <c r="BR219" s="75"/>
      <c r="BS219" s="75"/>
      <c r="BT219" s="75">
        <v>0</v>
      </c>
      <c r="BU219" s="84" t="s">
        <v>1184</v>
      </c>
      <c r="BV219" s="74">
        <v>46034</v>
      </c>
      <c r="BW219" s="85"/>
      <c r="BX219" s="85"/>
      <c r="BY219" s="86" t="s">
        <v>157</v>
      </c>
      <c r="BZ219" s="87">
        <f t="shared" si="54"/>
        <v>2</v>
      </c>
      <c r="CB219" s="88">
        <f t="shared" si="51"/>
        <v>3</v>
      </c>
      <c r="CC219" s="89"/>
      <c r="CE219" s="87">
        <f t="shared" si="47"/>
        <v>1</v>
      </c>
      <c r="CF219" s="90">
        <v>4046088</v>
      </c>
      <c r="CG219" s="90">
        <v>3034566</v>
      </c>
      <c r="CH219" s="90">
        <f t="shared" si="61"/>
        <v>7080654</v>
      </c>
      <c r="CI219" s="22">
        <v>26619</v>
      </c>
      <c r="CJ219" s="87">
        <f t="shared" si="52"/>
        <v>1</v>
      </c>
      <c r="CK219" s="87">
        <f t="shared" si="53"/>
        <v>2</v>
      </c>
      <c r="CL219" s="22" t="s">
        <v>121</v>
      </c>
      <c r="CM219" s="22" t="s">
        <v>1185</v>
      </c>
    </row>
    <row r="220" spans="1:91" ht="14.45" customHeight="1" x14ac:dyDescent="0.25">
      <c r="A220" s="69">
        <f t="shared" si="50"/>
        <v>218</v>
      </c>
      <c r="B220" s="70" t="s">
        <v>102</v>
      </c>
      <c r="C220" s="107">
        <v>263404615</v>
      </c>
      <c r="D220" s="106">
        <v>145259698</v>
      </c>
      <c r="E220" s="73"/>
      <c r="F220" s="74">
        <v>46030</v>
      </c>
      <c r="G220" s="75" t="s">
        <v>1159</v>
      </c>
      <c r="H220" s="75" t="s">
        <v>1160</v>
      </c>
      <c r="I220" s="75" t="s">
        <v>105</v>
      </c>
      <c r="J220" s="75" t="s">
        <v>1161</v>
      </c>
      <c r="K220" s="75" t="s">
        <v>242</v>
      </c>
      <c r="L220" s="74">
        <v>46048</v>
      </c>
      <c r="M220" s="73">
        <v>40</v>
      </c>
      <c r="N220" s="75" t="s">
        <v>1222</v>
      </c>
      <c r="O220" s="75" t="s">
        <v>1223</v>
      </c>
      <c r="P220" s="75">
        <v>2830047339</v>
      </c>
      <c r="Q220" s="74">
        <v>46030</v>
      </c>
      <c r="R220" s="75">
        <v>1209374802</v>
      </c>
      <c r="S220" s="75">
        <v>224042490</v>
      </c>
      <c r="T220" s="74">
        <v>46030</v>
      </c>
      <c r="U220" s="76">
        <v>18295.412</v>
      </c>
      <c r="V220" s="76">
        <v>17637.475999999999</v>
      </c>
      <c r="W220" s="75">
        <v>19</v>
      </c>
      <c r="X220" s="75">
        <v>0</v>
      </c>
      <c r="Y220" s="98">
        <v>263404613</v>
      </c>
      <c r="Z220" s="82" t="s">
        <v>110</v>
      </c>
      <c r="AA220" s="75" t="s">
        <v>1164</v>
      </c>
      <c r="AB220" s="75" t="s">
        <v>1165</v>
      </c>
      <c r="AC220" s="109">
        <v>263404615</v>
      </c>
      <c r="AD220" s="75" t="s">
        <v>113</v>
      </c>
      <c r="AE220" s="74">
        <v>46035</v>
      </c>
      <c r="AF220" s="130">
        <v>46033.916666666664</v>
      </c>
      <c r="AG220" s="130">
        <v>46033.75</v>
      </c>
      <c r="AH220" s="130">
        <v>46033.75</v>
      </c>
      <c r="AI220" s="74">
        <v>46034</v>
      </c>
      <c r="AJ220" s="69"/>
      <c r="AK220" s="74">
        <v>46034</v>
      </c>
      <c r="AL220" s="131">
        <v>46040</v>
      </c>
      <c r="AM220" s="75"/>
      <c r="AN220" s="74">
        <v>46040</v>
      </c>
      <c r="AO220" s="81">
        <f t="shared" si="55"/>
        <v>46032.75</v>
      </c>
      <c r="AP220" s="81">
        <f t="shared" si="56"/>
        <v>46033.75</v>
      </c>
      <c r="AQ220" s="81">
        <f t="shared" si="57"/>
        <v>46033.75</v>
      </c>
      <c r="AR220" s="81">
        <f t="shared" si="58"/>
        <v>46035</v>
      </c>
      <c r="AS220" s="81">
        <f t="shared" si="59"/>
        <v>46037</v>
      </c>
      <c r="AT220" s="81">
        <f t="shared" si="60"/>
        <v>46035</v>
      </c>
      <c r="AU220" s="82" t="s">
        <v>114</v>
      </c>
      <c r="AV220" s="74">
        <v>46030</v>
      </c>
      <c r="AW220" s="75" t="s">
        <v>1224</v>
      </c>
      <c r="AX220" s="75" t="s">
        <v>1225</v>
      </c>
      <c r="AY220" s="75">
        <v>905</v>
      </c>
      <c r="AZ220" s="83">
        <v>308132319740</v>
      </c>
      <c r="BA220" s="75" t="s">
        <v>117</v>
      </c>
      <c r="BB220" s="74">
        <v>46030</v>
      </c>
      <c r="BC220" s="75"/>
      <c r="BD220" s="75" t="s">
        <v>1226</v>
      </c>
      <c r="BE220" s="74">
        <v>46036</v>
      </c>
      <c r="BF220" s="75"/>
      <c r="BG220" s="75"/>
      <c r="BH220" s="75"/>
      <c r="BI220" s="75"/>
      <c r="BJ220" s="75"/>
      <c r="BK220" s="75"/>
      <c r="BL220" s="75"/>
      <c r="BM220" s="75"/>
      <c r="BN220" s="75"/>
      <c r="BO220" s="75"/>
      <c r="BP220" s="75"/>
      <c r="BQ220" s="75"/>
      <c r="BR220" s="75"/>
      <c r="BS220" s="75"/>
      <c r="BT220" s="75">
        <v>0</v>
      </c>
      <c r="BU220" s="84" t="s">
        <v>1184</v>
      </c>
      <c r="BV220" s="74">
        <v>46034</v>
      </c>
      <c r="BW220" s="85"/>
      <c r="BX220" s="85"/>
      <c r="BY220" s="86" t="s">
        <v>157</v>
      </c>
      <c r="BZ220" s="87">
        <f t="shared" si="54"/>
        <v>2</v>
      </c>
      <c r="CB220" s="88">
        <f t="shared" si="51"/>
        <v>3</v>
      </c>
      <c r="CC220" s="89"/>
      <c r="CE220" s="87">
        <f t="shared" si="47"/>
        <v>1</v>
      </c>
      <c r="CF220" s="90">
        <v>4046088</v>
      </c>
      <c r="CG220" s="90">
        <v>3034566</v>
      </c>
      <c r="CH220" s="90">
        <f t="shared" si="61"/>
        <v>7080654</v>
      </c>
      <c r="CI220" s="22">
        <v>26619</v>
      </c>
      <c r="CJ220" s="87">
        <f t="shared" si="52"/>
        <v>1</v>
      </c>
      <c r="CK220" s="87">
        <f t="shared" si="53"/>
        <v>2</v>
      </c>
      <c r="CL220" s="22" t="s">
        <v>121</v>
      </c>
      <c r="CM220" s="22" t="s">
        <v>1185</v>
      </c>
    </row>
    <row r="221" spans="1:91" ht="14.45" customHeight="1" x14ac:dyDescent="0.25">
      <c r="A221" s="69">
        <f t="shared" si="50"/>
        <v>219</v>
      </c>
      <c r="B221" s="70" t="s">
        <v>102</v>
      </c>
      <c r="C221" s="107" t="s">
        <v>1227</v>
      </c>
      <c r="D221" s="106">
        <v>145291871</v>
      </c>
      <c r="E221" s="73">
        <v>5320007319</v>
      </c>
      <c r="F221" s="74">
        <v>46029</v>
      </c>
      <c r="G221" s="75" t="s">
        <v>1228</v>
      </c>
      <c r="H221" s="75" t="s">
        <v>1160</v>
      </c>
      <c r="I221" s="75" t="s">
        <v>105</v>
      </c>
      <c r="J221" s="75" t="s">
        <v>1161</v>
      </c>
      <c r="K221" s="75" t="s">
        <v>242</v>
      </c>
      <c r="L221" s="74">
        <v>46043</v>
      </c>
      <c r="M221" s="73">
        <v>40</v>
      </c>
      <c r="N221" s="75" t="s">
        <v>1229</v>
      </c>
      <c r="O221" s="75" t="s">
        <v>1230</v>
      </c>
      <c r="P221" s="75">
        <v>2830047513</v>
      </c>
      <c r="Q221" s="74">
        <v>46034</v>
      </c>
      <c r="R221" s="75">
        <v>1209375777</v>
      </c>
      <c r="S221" s="75">
        <v>224048547</v>
      </c>
      <c r="T221" s="74">
        <v>46034</v>
      </c>
      <c r="U221" s="76">
        <v>10157.879000000001</v>
      </c>
      <c r="V221" s="76">
        <v>9823.8549999999996</v>
      </c>
      <c r="W221" s="75">
        <v>12</v>
      </c>
      <c r="X221" s="75">
        <v>4</v>
      </c>
      <c r="Y221" s="98" t="s">
        <v>1231</v>
      </c>
      <c r="Z221" s="82" t="s">
        <v>258</v>
      </c>
      <c r="AA221" s="75" t="s">
        <v>1232</v>
      </c>
      <c r="AB221" s="75" t="s">
        <v>1233</v>
      </c>
      <c r="AC221" s="109" t="s">
        <v>1227</v>
      </c>
      <c r="AD221" s="75" t="s">
        <v>113</v>
      </c>
      <c r="AE221" s="75"/>
      <c r="AF221" s="130">
        <v>46036.625</v>
      </c>
      <c r="AG221" s="130">
        <v>46035.375</v>
      </c>
      <c r="AH221" s="130">
        <v>46035.375</v>
      </c>
      <c r="AI221" s="133">
        <v>46034</v>
      </c>
      <c r="AJ221" s="99">
        <v>46037</v>
      </c>
      <c r="AK221" s="75"/>
      <c r="AL221" s="131">
        <v>46035</v>
      </c>
      <c r="AM221" s="134">
        <v>46039</v>
      </c>
      <c r="AN221" s="134">
        <v>46039</v>
      </c>
      <c r="AO221" s="95" t="s">
        <v>121</v>
      </c>
      <c r="AP221" s="95" t="s">
        <v>121</v>
      </c>
      <c r="AQ221" s="95" t="s">
        <v>121</v>
      </c>
      <c r="AR221" s="95" t="s">
        <v>121</v>
      </c>
      <c r="AS221" s="95" t="s">
        <v>121</v>
      </c>
      <c r="AT221" s="95" t="s">
        <v>121</v>
      </c>
      <c r="AU221" s="82" t="s">
        <v>114</v>
      </c>
      <c r="AV221" s="74">
        <v>46034</v>
      </c>
      <c r="AW221" s="75" t="s">
        <v>1234</v>
      </c>
      <c r="AX221" s="75" t="s">
        <v>1235</v>
      </c>
      <c r="AY221" s="75">
        <v>905</v>
      </c>
      <c r="AZ221" s="83">
        <v>308144770160</v>
      </c>
      <c r="BA221" s="75" t="s">
        <v>187</v>
      </c>
      <c r="BB221" s="74">
        <v>46034</v>
      </c>
      <c r="BC221" s="75"/>
      <c r="BD221" s="75" t="s">
        <v>1236</v>
      </c>
      <c r="BE221" s="74">
        <v>46038</v>
      </c>
      <c r="BF221" s="75"/>
      <c r="BG221" s="75"/>
      <c r="BH221" s="75"/>
      <c r="BI221" s="75"/>
      <c r="BJ221" s="75"/>
      <c r="BK221" s="75"/>
      <c r="BL221" s="75"/>
      <c r="BM221" s="75"/>
      <c r="BN221" s="75"/>
      <c r="BO221" s="75"/>
      <c r="BP221" s="75"/>
      <c r="BQ221" s="75"/>
      <c r="BR221" s="75"/>
      <c r="BS221" s="75"/>
      <c r="BT221" s="75">
        <v>1</v>
      </c>
      <c r="BU221" s="84" t="s">
        <v>1237</v>
      </c>
      <c r="BV221" s="74">
        <v>46037</v>
      </c>
      <c r="BW221" s="85"/>
      <c r="BX221" s="85"/>
      <c r="BY221" s="86" t="s">
        <v>157</v>
      </c>
      <c r="BZ221" s="87">
        <f t="shared" si="54"/>
        <v>2</v>
      </c>
      <c r="CB221" s="88">
        <f t="shared" si="51"/>
        <v>3</v>
      </c>
      <c r="CC221" s="89"/>
      <c r="CE221" s="87">
        <f t="shared" si="47"/>
        <v>1</v>
      </c>
      <c r="CF221" s="90">
        <v>6980106</v>
      </c>
      <c r="CG221" s="90"/>
      <c r="CH221" s="90">
        <v>6980106</v>
      </c>
      <c r="CI221" s="22">
        <v>26241</v>
      </c>
      <c r="CJ221" s="87">
        <f t="shared" si="52"/>
        <v>1</v>
      </c>
      <c r="CK221" s="87">
        <f t="shared" si="53"/>
        <v>3</v>
      </c>
      <c r="CL221" s="22" t="s">
        <v>121</v>
      </c>
      <c r="CM221" s="22" t="s">
        <v>1238</v>
      </c>
    </row>
    <row r="222" spans="1:91" ht="14.45" customHeight="1" x14ac:dyDescent="0.25">
      <c r="A222" s="69">
        <f t="shared" si="50"/>
        <v>220</v>
      </c>
      <c r="B222" s="70" t="s">
        <v>102</v>
      </c>
      <c r="C222" s="107" t="s">
        <v>1227</v>
      </c>
      <c r="D222" s="106">
        <v>145291873</v>
      </c>
      <c r="E222" s="73">
        <v>5320007319</v>
      </c>
      <c r="F222" s="74">
        <v>46029</v>
      </c>
      <c r="G222" s="75" t="s">
        <v>1228</v>
      </c>
      <c r="H222" s="75" t="s">
        <v>1160</v>
      </c>
      <c r="I222" s="75" t="s">
        <v>105</v>
      </c>
      <c r="J222" s="75" t="s">
        <v>1161</v>
      </c>
      <c r="K222" s="75" t="s">
        <v>242</v>
      </c>
      <c r="L222" s="74">
        <v>46043</v>
      </c>
      <c r="M222" s="73">
        <v>0</v>
      </c>
      <c r="N222" s="75" t="s">
        <v>1229</v>
      </c>
      <c r="O222" s="75" t="s">
        <v>1230</v>
      </c>
      <c r="P222" s="75">
        <v>2830047514</v>
      </c>
      <c r="Q222" s="74">
        <v>46034</v>
      </c>
      <c r="R222" s="75">
        <v>1209375778</v>
      </c>
      <c r="S222" s="75">
        <v>224048555</v>
      </c>
      <c r="T222" s="74">
        <v>46034</v>
      </c>
      <c r="U222" s="76">
        <v>6898.7619999999997</v>
      </c>
      <c r="V222" s="76">
        <v>6673.44</v>
      </c>
      <c r="W222" s="75">
        <v>8</v>
      </c>
      <c r="X222" s="75">
        <v>2</v>
      </c>
      <c r="Y222" s="98" t="s">
        <v>1231</v>
      </c>
      <c r="Z222" s="82" t="s">
        <v>258</v>
      </c>
      <c r="AA222" s="75" t="s">
        <v>1232</v>
      </c>
      <c r="AB222" s="75" t="s">
        <v>1233</v>
      </c>
      <c r="AC222" s="109" t="s">
        <v>1227</v>
      </c>
      <c r="AD222" s="75" t="s">
        <v>113</v>
      </c>
      <c r="AE222" s="75"/>
      <c r="AF222" s="130">
        <v>46036.625</v>
      </c>
      <c r="AG222" s="130">
        <v>46035.375</v>
      </c>
      <c r="AH222" s="130">
        <v>46035.375</v>
      </c>
      <c r="AI222" s="133">
        <v>46034</v>
      </c>
      <c r="AJ222" s="99">
        <v>46037</v>
      </c>
      <c r="AK222" s="75"/>
      <c r="AL222" s="131">
        <v>46035</v>
      </c>
      <c r="AM222" s="134">
        <v>46039</v>
      </c>
      <c r="AN222" s="134">
        <v>46039</v>
      </c>
      <c r="AO222" s="95" t="s">
        <v>121</v>
      </c>
      <c r="AP222" s="95" t="s">
        <v>121</v>
      </c>
      <c r="AQ222" s="95" t="s">
        <v>121</v>
      </c>
      <c r="AR222" s="95" t="s">
        <v>121</v>
      </c>
      <c r="AS222" s="95" t="s">
        <v>121</v>
      </c>
      <c r="AT222" s="95" t="s">
        <v>121</v>
      </c>
      <c r="AU222" s="82" t="s">
        <v>114</v>
      </c>
      <c r="AV222" s="74">
        <v>46034</v>
      </c>
      <c r="AW222" s="75">
        <v>0</v>
      </c>
      <c r="AX222" s="75">
        <v>0</v>
      </c>
      <c r="AY222" s="75">
        <v>905</v>
      </c>
      <c r="AZ222" s="83">
        <v>0</v>
      </c>
      <c r="BA222" s="75">
        <v>0</v>
      </c>
      <c r="BB222" s="75" t="s">
        <v>132</v>
      </c>
      <c r="BC222" s="75"/>
      <c r="BD222" s="75" t="s">
        <v>1236</v>
      </c>
      <c r="BE222" s="74">
        <v>46038</v>
      </c>
      <c r="BF222" s="75"/>
      <c r="BG222" s="75"/>
      <c r="BH222" s="75"/>
      <c r="BI222" s="75"/>
      <c r="BJ222" s="75"/>
      <c r="BK222" s="75"/>
      <c r="BL222" s="75"/>
      <c r="BM222" s="75"/>
      <c r="BN222" s="75"/>
      <c r="BO222" s="75"/>
      <c r="BP222" s="75"/>
      <c r="BQ222" s="75"/>
      <c r="BR222" s="75"/>
      <c r="BS222" s="75"/>
      <c r="BT222" s="75">
        <v>0</v>
      </c>
      <c r="BU222" s="84" t="s">
        <v>1237</v>
      </c>
      <c r="BV222" s="74">
        <v>46037</v>
      </c>
      <c r="BW222" s="85"/>
      <c r="BX222" s="85"/>
      <c r="BY222" s="86" t="s">
        <v>157</v>
      </c>
      <c r="BZ222" s="87">
        <f t="shared" si="54"/>
        <v>2</v>
      </c>
      <c r="CB222" s="88">
        <f t="shared" si="51"/>
        <v>3</v>
      </c>
      <c r="CC222" s="89"/>
      <c r="CE222" s="87">
        <f t="shared" si="47"/>
        <v>1</v>
      </c>
      <c r="CF222" s="90"/>
      <c r="CG222" s="90"/>
      <c r="CH222" s="90"/>
      <c r="CJ222" s="87">
        <f t="shared" si="52"/>
        <v>1</v>
      </c>
      <c r="CK222" s="87">
        <f t="shared" si="53"/>
        <v>3</v>
      </c>
      <c r="CL222" s="22" t="s">
        <v>121</v>
      </c>
      <c r="CM222" s="22" t="s">
        <v>1238</v>
      </c>
    </row>
    <row r="223" spans="1:91" ht="14.45" customHeight="1" x14ac:dyDescent="0.25">
      <c r="A223" s="69">
        <f t="shared" si="50"/>
        <v>221</v>
      </c>
      <c r="B223" s="70" t="s">
        <v>102</v>
      </c>
      <c r="C223" s="107" t="s">
        <v>1227</v>
      </c>
      <c r="D223" s="106">
        <v>145298545</v>
      </c>
      <c r="E223" s="73">
        <v>5320007347</v>
      </c>
      <c r="F223" s="74">
        <v>46030</v>
      </c>
      <c r="G223" s="75" t="s">
        <v>1187</v>
      </c>
      <c r="H223" s="75" t="s">
        <v>1160</v>
      </c>
      <c r="I223" s="75" t="s">
        <v>105</v>
      </c>
      <c r="J223" s="75" t="s">
        <v>1161</v>
      </c>
      <c r="K223" s="75" t="s">
        <v>242</v>
      </c>
      <c r="L223" s="74">
        <v>46048</v>
      </c>
      <c r="M223" s="73">
        <v>40</v>
      </c>
      <c r="N223" s="75" t="s">
        <v>1239</v>
      </c>
      <c r="O223" s="75" t="s">
        <v>1240</v>
      </c>
      <c r="P223" s="75">
        <v>2830047492</v>
      </c>
      <c r="Q223" s="74">
        <v>46034</v>
      </c>
      <c r="R223" s="75">
        <v>1209375746</v>
      </c>
      <c r="S223" s="75">
        <v>224048599</v>
      </c>
      <c r="T223" s="74">
        <v>46034</v>
      </c>
      <c r="U223" s="76">
        <v>2913.9430000000002</v>
      </c>
      <c r="V223" s="76">
        <v>2820.4029999999998</v>
      </c>
      <c r="W223" s="75">
        <v>3</v>
      </c>
      <c r="X223" s="75">
        <v>2</v>
      </c>
      <c r="Y223" s="98" t="s">
        <v>1241</v>
      </c>
      <c r="Z223" s="82" t="s">
        <v>258</v>
      </c>
      <c r="AA223" s="75" t="s">
        <v>1232</v>
      </c>
      <c r="AB223" s="75" t="s">
        <v>1233</v>
      </c>
      <c r="AC223" s="109" t="s">
        <v>1227</v>
      </c>
      <c r="AD223" s="75" t="s">
        <v>113</v>
      </c>
      <c r="AE223" s="75"/>
      <c r="AF223" s="130">
        <v>46036.625</v>
      </c>
      <c r="AG223" s="130">
        <v>46035.375</v>
      </c>
      <c r="AH223" s="130">
        <v>46035.375</v>
      </c>
      <c r="AI223" s="133">
        <v>46034</v>
      </c>
      <c r="AJ223" s="99">
        <v>46037</v>
      </c>
      <c r="AK223" s="75"/>
      <c r="AL223" s="131">
        <v>46035</v>
      </c>
      <c r="AM223" s="134">
        <v>46039</v>
      </c>
      <c r="AN223" s="134">
        <v>46039</v>
      </c>
      <c r="AO223" s="95" t="s">
        <v>121</v>
      </c>
      <c r="AP223" s="95" t="s">
        <v>121</v>
      </c>
      <c r="AQ223" s="95" t="s">
        <v>121</v>
      </c>
      <c r="AR223" s="95" t="s">
        <v>121</v>
      </c>
      <c r="AS223" s="95" t="s">
        <v>121</v>
      </c>
      <c r="AT223" s="95" t="s">
        <v>121</v>
      </c>
      <c r="AU223" s="82" t="s">
        <v>114</v>
      </c>
      <c r="AV223" s="74">
        <v>46034</v>
      </c>
      <c r="AW223" s="75" t="s">
        <v>1242</v>
      </c>
      <c r="AX223" s="75" t="s">
        <v>1243</v>
      </c>
      <c r="AY223" s="75">
        <v>905</v>
      </c>
      <c r="AZ223" s="83">
        <v>308143222460</v>
      </c>
      <c r="BA223" s="75" t="s">
        <v>187</v>
      </c>
      <c r="BB223" s="74">
        <v>46034</v>
      </c>
      <c r="BC223" s="75"/>
      <c r="BD223" s="75" t="s">
        <v>1244</v>
      </c>
      <c r="BE223" s="74">
        <v>46038</v>
      </c>
      <c r="BF223" s="75"/>
      <c r="BG223" s="75"/>
      <c r="BH223" s="75"/>
      <c r="BI223" s="75"/>
      <c r="BJ223" s="75"/>
      <c r="BK223" s="75"/>
      <c r="BL223" s="75"/>
      <c r="BM223" s="75"/>
      <c r="BN223" s="75"/>
      <c r="BO223" s="75"/>
      <c r="BP223" s="75"/>
      <c r="BQ223" s="75"/>
      <c r="BR223" s="75"/>
      <c r="BS223" s="75"/>
      <c r="BT223" s="75">
        <v>0</v>
      </c>
      <c r="BU223" s="84" t="s">
        <v>1237</v>
      </c>
      <c r="BV223" s="74">
        <v>46037</v>
      </c>
      <c r="BW223" s="85"/>
      <c r="BX223" s="85"/>
      <c r="BY223" s="86" t="s">
        <v>157</v>
      </c>
      <c r="BZ223" s="87">
        <f t="shared" si="54"/>
        <v>2</v>
      </c>
      <c r="CB223" s="88">
        <f t="shared" si="51"/>
        <v>3</v>
      </c>
      <c r="CC223" s="89"/>
      <c r="CE223" s="87">
        <f t="shared" si="47"/>
        <v>1</v>
      </c>
      <c r="CF223" s="90">
        <v>6980106</v>
      </c>
      <c r="CG223" s="90"/>
      <c r="CH223" s="90">
        <v>6980106</v>
      </c>
      <c r="CI223" s="22">
        <v>26241</v>
      </c>
      <c r="CJ223" s="87">
        <f t="shared" si="52"/>
        <v>1</v>
      </c>
      <c r="CK223" s="87">
        <f t="shared" si="53"/>
        <v>3</v>
      </c>
      <c r="CL223" s="22" t="s">
        <v>121</v>
      </c>
      <c r="CM223" s="22" t="s">
        <v>1238</v>
      </c>
    </row>
    <row r="224" spans="1:91" ht="14.45" customHeight="1" x14ac:dyDescent="0.25">
      <c r="A224" s="69">
        <f t="shared" si="50"/>
        <v>222</v>
      </c>
      <c r="B224" s="70" t="s">
        <v>102</v>
      </c>
      <c r="C224" s="107" t="s">
        <v>1227</v>
      </c>
      <c r="D224" s="106">
        <v>145318078</v>
      </c>
      <c r="E224" s="73">
        <v>5320007347</v>
      </c>
      <c r="F224" s="74">
        <v>46030</v>
      </c>
      <c r="G224" s="75" t="s">
        <v>1245</v>
      </c>
      <c r="H224" s="75" t="s">
        <v>1160</v>
      </c>
      <c r="I224" s="75" t="s">
        <v>105</v>
      </c>
      <c r="J224" s="75" t="s">
        <v>1161</v>
      </c>
      <c r="K224" s="75" t="s">
        <v>242</v>
      </c>
      <c r="L224" s="74">
        <v>46049</v>
      </c>
      <c r="M224" s="73">
        <v>0</v>
      </c>
      <c r="N224" s="75" t="s">
        <v>1239</v>
      </c>
      <c r="O224" s="75" t="s">
        <v>1240</v>
      </c>
      <c r="P224" s="75">
        <v>2830047493</v>
      </c>
      <c r="Q224" s="74">
        <v>46034</v>
      </c>
      <c r="R224" s="75">
        <v>1209375747</v>
      </c>
      <c r="S224" s="75">
        <v>224048612</v>
      </c>
      <c r="T224" s="74">
        <v>46034</v>
      </c>
      <c r="U224" s="76">
        <v>12930.418</v>
      </c>
      <c r="V224" s="76">
        <v>12587.710999999999</v>
      </c>
      <c r="W224" s="75">
        <v>13</v>
      </c>
      <c r="X224" s="75">
        <v>0</v>
      </c>
      <c r="Y224" s="98" t="s">
        <v>1241</v>
      </c>
      <c r="Z224" s="82" t="s">
        <v>258</v>
      </c>
      <c r="AA224" s="75" t="s">
        <v>1232</v>
      </c>
      <c r="AB224" s="75" t="s">
        <v>1233</v>
      </c>
      <c r="AC224" s="109" t="s">
        <v>1227</v>
      </c>
      <c r="AD224" s="75" t="s">
        <v>113</v>
      </c>
      <c r="AE224" s="75"/>
      <c r="AF224" s="130">
        <v>46036.625</v>
      </c>
      <c r="AG224" s="130">
        <v>46035.375</v>
      </c>
      <c r="AH224" s="130">
        <v>46035.375</v>
      </c>
      <c r="AI224" s="133">
        <v>46034</v>
      </c>
      <c r="AJ224" s="99">
        <v>46037</v>
      </c>
      <c r="AK224" s="75"/>
      <c r="AL224" s="131">
        <v>46035</v>
      </c>
      <c r="AM224" s="134">
        <v>46039</v>
      </c>
      <c r="AN224" s="134">
        <v>46039</v>
      </c>
      <c r="AO224" s="95" t="s">
        <v>121</v>
      </c>
      <c r="AP224" s="95" t="s">
        <v>121</v>
      </c>
      <c r="AQ224" s="95" t="s">
        <v>121</v>
      </c>
      <c r="AR224" s="95" t="s">
        <v>121</v>
      </c>
      <c r="AS224" s="95" t="s">
        <v>121</v>
      </c>
      <c r="AT224" s="95" t="s">
        <v>121</v>
      </c>
      <c r="AU224" s="82" t="s">
        <v>114</v>
      </c>
      <c r="AV224" s="74">
        <v>46034</v>
      </c>
      <c r="AW224" s="75">
        <v>0</v>
      </c>
      <c r="AX224" s="75">
        <v>0</v>
      </c>
      <c r="AY224" s="75">
        <v>905</v>
      </c>
      <c r="AZ224" s="83">
        <v>0</v>
      </c>
      <c r="BA224" s="75">
        <v>0</v>
      </c>
      <c r="BB224" s="75" t="s">
        <v>132</v>
      </c>
      <c r="BC224" s="75"/>
      <c r="BD224" s="75" t="s">
        <v>1244</v>
      </c>
      <c r="BE224" s="74">
        <v>46038</v>
      </c>
      <c r="BF224" s="75"/>
      <c r="BG224" s="75"/>
      <c r="BH224" s="75"/>
      <c r="BI224" s="75"/>
      <c r="BJ224" s="75"/>
      <c r="BK224" s="75"/>
      <c r="BL224" s="75"/>
      <c r="BM224" s="75"/>
      <c r="BN224" s="75"/>
      <c r="BO224" s="75"/>
      <c r="BP224" s="75"/>
      <c r="BQ224" s="75"/>
      <c r="BR224" s="75"/>
      <c r="BS224" s="75"/>
      <c r="BT224" s="75">
        <v>0</v>
      </c>
      <c r="BU224" s="84" t="s">
        <v>1237</v>
      </c>
      <c r="BV224" s="74">
        <v>46037</v>
      </c>
      <c r="BW224" s="85"/>
      <c r="BX224" s="85"/>
      <c r="BY224" s="86" t="s">
        <v>157</v>
      </c>
      <c r="BZ224" s="87">
        <f t="shared" si="54"/>
        <v>2</v>
      </c>
      <c r="CB224" s="88">
        <f t="shared" si="51"/>
        <v>3</v>
      </c>
      <c r="CC224" s="89"/>
      <c r="CE224" s="87">
        <f t="shared" si="47"/>
        <v>1</v>
      </c>
      <c r="CF224" s="90"/>
      <c r="CG224" s="90"/>
      <c r="CH224" s="90"/>
      <c r="CJ224" s="87">
        <f t="shared" si="52"/>
        <v>1</v>
      </c>
      <c r="CK224" s="87">
        <f t="shared" si="53"/>
        <v>3</v>
      </c>
      <c r="CL224" s="22" t="s">
        <v>121</v>
      </c>
      <c r="CM224" s="22" t="s">
        <v>1238</v>
      </c>
    </row>
    <row r="225" spans="1:91" ht="14.45" customHeight="1" x14ac:dyDescent="0.25">
      <c r="A225" s="69">
        <f t="shared" si="50"/>
        <v>223</v>
      </c>
      <c r="B225" s="70" t="s">
        <v>102</v>
      </c>
      <c r="C225" s="107" t="s">
        <v>1227</v>
      </c>
      <c r="D225" s="106">
        <v>145297316</v>
      </c>
      <c r="E225" s="73">
        <v>5320007347</v>
      </c>
      <c r="F225" s="74">
        <v>46029</v>
      </c>
      <c r="G225" s="75" t="s">
        <v>1246</v>
      </c>
      <c r="H225" s="75" t="s">
        <v>1160</v>
      </c>
      <c r="I225" s="75" t="s">
        <v>105</v>
      </c>
      <c r="J225" s="75" t="s">
        <v>1161</v>
      </c>
      <c r="K225" s="75" t="s">
        <v>242</v>
      </c>
      <c r="L225" s="74">
        <v>46043</v>
      </c>
      <c r="M225" s="73">
        <v>0</v>
      </c>
      <c r="N225" s="75" t="s">
        <v>1239</v>
      </c>
      <c r="O225" s="75" t="s">
        <v>1240</v>
      </c>
      <c r="P225" s="75">
        <v>2830047491</v>
      </c>
      <c r="Q225" s="74">
        <v>46034</v>
      </c>
      <c r="R225" s="75">
        <v>1209375745</v>
      </c>
      <c r="S225" s="75">
        <v>224048607</v>
      </c>
      <c r="T225" s="74">
        <v>46034</v>
      </c>
      <c r="U225" s="76">
        <v>3146.9119999999998</v>
      </c>
      <c r="V225" s="76">
        <v>3029.683</v>
      </c>
      <c r="W225" s="75">
        <v>4</v>
      </c>
      <c r="X225" s="75">
        <v>2</v>
      </c>
      <c r="Y225" s="98" t="s">
        <v>1241</v>
      </c>
      <c r="Z225" s="82" t="s">
        <v>258</v>
      </c>
      <c r="AA225" s="75" t="s">
        <v>1232</v>
      </c>
      <c r="AB225" s="75" t="s">
        <v>1233</v>
      </c>
      <c r="AC225" s="109" t="s">
        <v>1227</v>
      </c>
      <c r="AD225" s="75" t="s">
        <v>113</v>
      </c>
      <c r="AE225" s="75"/>
      <c r="AF225" s="130">
        <v>46036.625</v>
      </c>
      <c r="AG225" s="130">
        <v>46035.375</v>
      </c>
      <c r="AH225" s="130">
        <v>46035.375</v>
      </c>
      <c r="AI225" s="133">
        <v>46034</v>
      </c>
      <c r="AJ225" s="99">
        <v>46037</v>
      </c>
      <c r="AK225" s="75"/>
      <c r="AL225" s="131">
        <v>46035</v>
      </c>
      <c r="AM225" s="134">
        <v>46039</v>
      </c>
      <c r="AN225" s="134">
        <v>46039</v>
      </c>
      <c r="AO225" s="95" t="s">
        <v>121</v>
      </c>
      <c r="AP225" s="95" t="s">
        <v>121</v>
      </c>
      <c r="AQ225" s="95" t="s">
        <v>121</v>
      </c>
      <c r="AR225" s="95" t="s">
        <v>121</v>
      </c>
      <c r="AS225" s="95" t="s">
        <v>121</v>
      </c>
      <c r="AT225" s="95" t="s">
        <v>121</v>
      </c>
      <c r="AU225" s="82" t="s">
        <v>114</v>
      </c>
      <c r="AV225" s="74">
        <v>46034</v>
      </c>
      <c r="AW225" s="75">
        <v>0</v>
      </c>
      <c r="AX225" s="75">
        <v>0</v>
      </c>
      <c r="AY225" s="75">
        <v>905</v>
      </c>
      <c r="AZ225" s="83">
        <v>0</v>
      </c>
      <c r="BA225" s="75">
        <v>0</v>
      </c>
      <c r="BB225" s="75" t="s">
        <v>132</v>
      </c>
      <c r="BC225" s="75"/>
      <c r="BD225" s="75" t="s">
        <v>1244</v>
      </c>
      <c r="BE225" s="74">
        <v>46038</v>
      </c>
      <c r="BF225" s="75"/>
      <c r="BG225" s="75"/>
      <c r="BH225" s="75"/>
      <c r="BI225" s="75"/>
      <c r="BJ225" s="75"/>
      <c r="BK225" s="75"/>
      <c r="BL225" s="75"/>
      <c r="BM225" s="75"/>
      <c r="BN225" s="75"/>
      <c r="BO225" s="75"/>
      <c r="BP225" s="75"/>
      <c r="BQ225" s="75"/>
      <c r="BR225" s="75"/>
      <c r="BS225" s="75"/>
      <c r="BT225" s="75">
        <v>0</v>
      </c>
      <c r="BU225" s="84" t="s">
        <v>1237</v>
      </c>
      <c r="BV225" s="74">
        <v>46037</v>
      </c>
      <c r="BW225" s="85"/>
      <c r="BX225" s="85"/>
      <c r="BY225" s="86" t="s">
        <v>157</v>
      </c>
      <c r="BZ225" s="87">
        <f t="shared" si="54"/>
        <v>2</v>
      </c>
      <c r="CB225" s="88">
        <f t="shared" si="51"/>
        <v>3</v>
      </c>
      <c r="CC225" s="89"/>
      <c r="CE225" s="87">
        <f t="shared" si="47"/>
        <v>1</v>
      </c>
      <c r="CF225" s="90"/>
      <c r="CG225" s="90"/>
      <c r="CH225" s="90"/>
      <c r="CJ225" s="87">
        <f t="shared" si="52"/>
        <v>1</v>
      </c>
      <c r="CK225" s="87">
        <f t="shared" si="53"/>
        <v>3</v>
      </c>
      <c r="CL225" s="22" t="s">
        <v>121</v>
      </c>
      <c r="CM225" s="22" t="s">
        <v>1238</v>
      </c>
    </row>
    <row r="226" spans="1:91" ht="14.45" customHeight="1" x14ac:dyDescent="0.25">
      <c r="A226" s="69">
        <f t="shared" si="50"/>
        <v>224</v>
      </c>
      <c r="B226" s="70" t="s">
        <v>102</v>
      </c>
      <c r="C226" s="107" t="s">
        <v>1227</v>
      </c>
      <c r="D226" s="106">
        <v>145297314</v>
      </c>
      <c r="E226" s="73"/>
      <c r="F226" s="74">
        <v>46029</v>
      </c>
      <c r="G226" s="75" t="s">
        <v>1247</v>
      </c>
      <c r="H226" s="75" t="s">
        <v>1160</v>
      </c>
      <c r="I226" s="75" t="s">
        <v>105</v>
      </c>
      <c r="J226" s="75" t="s">
        <v>1161</v>
      </c>
      <c r="K226" s="75" t="s">
        <v>242</v>
      </c>
      <c r="L226" s="74">
        <v>46043</v>
      </c>
      <c r="M226" s="73">
        <v>40</v>
      </c>
      <c r="N226" s="75" t="s">
        <v>1248</v>
      </c>
      <c r="O226" s="75" t="s">
        <v>1249</v>
      </c>
      <c r="P226" s="75">
        <v>2830047522</v>
      </c>
      <c r="Q226" s="74">
        <v>46034</v>
      </c>
      <c r="R226" s="75">
        <v>1209375792</v>
      </c>
      <c r="S226" s="75">
        <v>224048539</v>
      </c>
      <c r="T226" s="74">
        <v>46034</v>
      </c>
      <c r="U226" s="76">
        <v>18924.027999999998</v>
      </c>
      <c r="V226" s="76">
        <v>18210.936000000002</v>
      </c>
      <c r="W226" s="75">
        <v>19</v>
      </c>
      <c r="X226" s="75">
        <v>16</v>
      </c>
      <c r="Y226" s="98" t="s">
        <v>1250</v>
      </c>
      <c r="Z226" s="82" t="s">
        <v>258</v>
      </c>
      <c r="AA226" s="75" t="s">
        <v>1232</v>
      </c>
      <c r="AB226" s="75" t="s">
        <v>1233</v>
      </c>
      <c r="AC226" s="109" t="s">
        <v>1227</v>
      </c>
      <c r="AD226" s="75" t="s">
        <v>113</v>
      </c>
      <c r="AE226" s="75"/>
      <c r="AF226" s="130">
        <v>46036.625</v>
      </c>
      <c r="AG226" s="130">
        <v>46035.375</v>
      </c>
      <c r="AH226" s="130">
        <v>46035.375</v>
      </c>
      <c r="AI226" s="133">
        <v>46034</v>
      </c>
      <c r="AJ226" s="99">
        <v>46037</v>
      </c>
      <c r="AK226" s="75"/>
      <c r="AL226" s="131">
        <v>46035</v>
      </c>
      <c r="AM226" s="134">
        <v>46039</v>
      </c>
      <c r="AN226" s="134">
        <v>46039</v>
      </c>
      <c r="AO226" s="81">
        <f>IF(AH226&lt;AG226,IF(AH226=0,"",AH226-1),IF(AG226=0,"",AG226-1))</f>
        <v>46034.375</v>
      </c>
      <c r="AP226" s="81">
        <f>IF(AH226&lt;AG226,IF(AH226=0,"",AH226),IF(AG226=0,"",AG226))</f>
        <v>46035.375</v>
      </c>
      <c r="AQ226" s="81">
        <f>IF(AH226&lt;AG226,IF(AH226=0,"",AH226),IF(AG226=0,"",AG226))</f>
        <v>46035.375</v>
      </c>
      <c r="AR226" s="81">
        <f>IF(AI226=0,"",IF(AI226&lt;AJ226,AJ226+1,AI226+1))</f>
        <v>46038</v>
      </c>
      <c r="AS226" s="81">
        <f>IF(AI226=0,"",IF(AE226=0,IF(AJ226=0,AI226+2,AJ226+2),AE226+2))</f>
        <v>46039</v>
      </c>
      <c r="AT226" s="81">
        <f>IF(AI226=0,"",IF(AI226&lt;AJ226,AJ226+1,AI226+1))</f>
        <v>46038</v>
      </c>
      <c r="AU226" s="82" t="s">
        <v>114</v>
      </c>
      <c r="AV226" s="74">
        <v>46034</v>
      </c>
      <c r="AW226" s="75" t="s">
        <v>1251</v>
      </c>
      <c r="AX226" s="75" t="s">
        <v>1252</v>
      </c>
      <c r="AY226" s="75">
        <v>905</v>
      </c>
      <c r="AZ226" s="83">
        <v>308144733210</v>
      </c>
      <c r="BA226" s="75" t="s">
        <v>187</v>
      </c>
      <c r="BB226" s="74">
        <v>46034</v>
      </c>
      <c r="BC226" s="75"/>
      <c r="BD226" s="75" t="s">
        <v>1253</v>
      </c>
      <c r="BE226" s="74">
        <v>46038</v>
      </c>
      <c r="BF226" s="75"/>
      <c r="BG226" s="75"/>
      <c r="BH226" s="75"/>
      <c r="BI226" s="75"/>
      <c r="BJ226" s="75"/>
      <c r="BK226" s="75"/>
      <c r="BL226" s="75"/>
      <c r="BM226" s="75"/>
      <c r="BN226" s="75"/>
      <c r="BO226" s="75"/>
      <c r="BP226" s="75"/>
      <c r="BQ226" s="75"/>
      <c r="BR226" s="75"/>
      <c r="BS226" s="75"/>
      <c r="BT226" s="75">
        <v>0</v>
      </c>
      <c r="BU226" s="84" t="s">
        <v>1237</v>
      </c>
      <c r="BV226" s="74">
        <v>46037</v>
      </c>
      <c r="BW226" s="85"/>
      <c r="BX226" s="85"/>
      <c r="BY226" s="86" t="s">
        <v>157</v>
      </c>
      <c r="BZ226" s="87">
        <f t="shared" si="54"/>
        <v>2</v>
      </c>
      <c r="CB226" s="88">
        <f t="shared" si="51"/>
        <v>3</v>
      </c>
      <c r="CC226" s="89"/>
      <c r="CE226" s="87">
        <f t="shared" si="47"/>
        <v>1</v>
      </c>
      <c r="CF226" s="90">
        <v>6980106</v>
      </c>
      <c r="CG226" s="90"/>
      <c r="CH226" s="90">
        <v>6980106</v>
      </c>
      <c r="CI226" s="22">
        <v>26241</v>
      </c>
      <c r="CJ226" s="87">
        <f t="shared" si="52"/>
        <v>1</v>
      </c>
      <c r="CK226" s="87">
        <f t="shared" si="53"/>
        <v>3</v>
      </c>
      <c r="CL226" s="22" t="s">
        <v>121</v>
      </c>
      <c r="CM226" s="22" t="s">
        <v>1238</v>
      </c>
    </row>
    <row r="227" spans="1:91" ht="14.45" customHeight="1" x14ac:dyDescent="0.25">
      <c r="A227" s="69">
        <f t="shared" si="50"/>
        <v>225</v>
      </c>
      <c r="B227" s="70" t="s">
        <v>102</v>
      </c>
      <c r="C227" s="107" t="s">
        <v>1254</v>
      </c>
      <c r="D227" s="106">
        <v>145145963</v>
      </c>
      <c r="E227" s="73">
        <v>5320007095</v>
      </c>
      <c r="F227" s="74">
        <v>46029</v>
      </c>
      <c r="G227" s="75" t="s">
        <v>1255</v>
      </c>
      <c r="H227" s="75" t="s">
        <v>1160</v>
      </c>
      <c r="I227" s="75" t="s">
        <v>105</v>
      </c>
      <c r="J227" s="75" t="s">
        <v>1161</v>
      </c>
      <c r="K227" s="75" t="s">
        <v>107</v>
      </c>
      <c r="L227" s="74">
        <v>46043</v>
      </c>
      <c r="M227" s="73">
        <v>40</v>
      </c>
      <c r="N227" s="75" t="s">
        <v>1256</v>
      </c>
      <c r="O227" s="75" t="s">
        <v>1257</v>
      </c>
      <c r="P227" s="75">
        <v>2830047481</v>
      </c>
      <c r="Q227" s="74">
        <v>46034</v>
      </c>
      <c r="R227" s="75">
        <v>1209375723</v>
      </c>
      <c r="S227" s="75">
        <v>224057234</v>
      </c>
      <c r="T227" s="74">
        <v>46034</v>
      </c>
      <c r="U227" s="76">
        <v>10421.89</v>
      </c>
      <c r="V227" s="76">
        <v>10036.091</v>
      </c>
      <c r="W227" s="75">
        <v>11</v>
      </c>
      <c r="X227" s="75">
        <v>7</v>
      </c>
      <c r="Y227" s="98">
        <v>7265183930</v>
      </c>
      <c r="Z227" s="82" t="s">
        <v>354</v>
      </c>
      <c r="AA227" s="75" t="s">
        <v>1258</v>
      </c>
      <c r="AB227" s="75" t="s">
        <v>1259</v>
      </c>
      <c r="AC227" s="109" t="s">
        <v>1254</v>
      </c>
      <c r="AD227" s="75" t="s">
        <v>113</v>
      </c>
      <c r="AE227" s="75"/>
      <c r="AF227" s="130">
        <v>46036.083333333336</v>
      </c>
      <c r="AG227" s="130">
        <v>46034.666666666664</v>
      </c>
      <c r="AH227" s="130">
        <v>46034.666666666664</v>
      </c>
      <c r="AI227" s="134">
        <v>46036</v>
      </c>
      <c r="AJ227" s="134">
        <v>46037</v>
      </c>
      <c r="AK227" s="134">
        <v>46037</v>
      </c>
      <c r="AL227" s="134">
        <v>46037</v>
      </c>
      <c r="AM227" s="134">
        <v>46039</v>
      </c>
      <c r="AN227" s="134">
        <v>46039</v>
      </c>
      <c r="AO227" s="95" t="s">
        <v>121</v>
      </c>
      <c r="AP227" s="95" t="s">
        <v>121</v>
      </c>
      <c r="AQ227" s="95" t="s">
        <v>121</v>
      </c>
      <c r="AR227" s="95" t="s">
        <v>121</v>
      </c>
      <c r="AS227" s="95" t="s">
        <v>121</v>
      </c>
      <c r="AT227" s="95" t="s">
        <v>121</v>
      </c>
      <c r="AU227" s="82" t="s">
        <v>198</v>
      </c>
      <c r="AV227" s="74">
        <v>46034</v>
      </c>
      <c r="AW227" s="75" t="s">
        <v>1260</v>
      </c>
      <c r="AX227" s="75">
        <v>31313028</v>
      </c>
      <c r="AY227" s="75">
        <v>905</v>
      </c>
      <c r="AZ227" s="83">
        <v>308142991830</v>
      </c>
      <c r="BA227" s="75" t="s">
        <v>187</v>
      </c>
      <c r="BB227" s="74">
        <v>46034</v>
      </c>
      <c r="BC227" s="75"/>
      <c r="BD227" s="75" t="s">
        <v>188</v>
      </c>
      <c r="BE227" s="75" t="s">
        <v>188</v>
      </c>
      <c r="BF227" s="75"/>
      <c r="BG227" s="75"/>
      <c r="BH227" s="75"/>
      <c r="BI227" s="75"/>
      <c r="BJ227" s="75"/>
      <c r="BK227" s="75"/>
      <c r="BL227" s="75"/>
      <c r="BM227" s="75"/>
      <c r="BN227" s="75"/>
      <c r="BO227" s="75"/>
      <c r="BP227" s="75"/>
      <c r="BQ227" s="75"/>
      <c r="BR227" s="75"/>
      <c r="BS227" s="75"/>
      <c r="BT227" s="75">
        <v>1</v>
      </c>
      <c r="BU227" s="84" t="s">
        <v>1261</v>
      </c>
      <c r="BV227" s="74">
        <v>46042</v>
      </c>
      <c r="BW227" s="85"/>
      <c r="BX227" s="85"/>
      <c r="BY227" s="86" t="s">
        <v>157</v>
      </c>
      <c r="BZ227" s="87">
        <f t="shared" si="54"/>
        <v>2</v>
      </c>
      <c r="CB227" s="88">
        <f t="shared" si="51"/>
        <v>4</v>
      </c>
      <c r="CC227" s="89"/>
      <c r="CE227" s="87">
        <f t="shared" ref="CE227:CE290" si="62">IF(AD227="Sea waybill", IF(AK227&lt;&gt;0, MONTH(AK227), IF(AJ227&gt;AI227, MONTH(AJ227), MONTH(AI227))),"")</f>
        <v>1</v>
      </c>
      <c r="CF227" s="90">
        <v>6066710</v>
      </c>
      <c r="CG227" s="90"/>
      <c r="CH227" s="90">
        <v>6066710</v>
      </c>
      <c r="CI227" s="22">
        <v>26377</v>
      </c>
      <c r="CJ227" s="87">
        <f t="shared" si="52"/>
        <v>1</v>
      </c>
      <c r="CK227" s="87">
        <f t="shared" si="53"/>
        <v>3</v>
      </c>
      <c r="CL227" s="22" t="s">
        <v>121</v>
      </c>
      <c r="CM227" s="22" t="s">
        <v>1262</v>
      </c>
    </row>
    <row r="228" spans="1:91" ht="14.45" customHeight="1" x14ac:dyDescent="0.25">
      <c r="A228" s="69">
        <f t="shared" si="50"/>
        <v>226</v>
      </c>
      <c r="B228" s="70" t="s">
        <v>102</v>
      </c>
      <c r="C228" s="107" t="s">
        <v>1254</v>
      </c>
      <c r="D228" s="106">
        <v>145291601</v>
      </c>
      <c r="E228" s="73">
        <v>5320007095</v>
      </c>
      <c r="F228" s="74">
        <v>46029</v>
      </c>
      <c r="G228" s="75" t="s">
        <v>1211</v>
      </c>
      <c r="H228" s="75" t="s">
        <v>1160</v>
      </c>
      <c r="I228" s="75" t="s">
        <v>105</v>
      </c>
      <c r="J228" s="75" t="s">
        <v>1161</v>
      </c>
      <c r="K228" s="75" t="s">
        <v>242</v>
      </c>
      <c r="L228" s="74">
        <v>46045</v>
      </c>
      <c r="M228" s="73">
        <v>0</v>
      </c>
      <c r="N228" s="75" t="s">
        <v>1256</v>
      </c>
      <c r="O228" s="75" t="s">
        <v>1257</v>
      </c>
      <c r="P228" s="75">
        <v>2830047482</v>
      </c>
      <c r="Q228" s="74">
        <v>46034</v>
      </c>
      <c r="R228" s="75">
        <v>1209375724</v>
      </c>
      <c r="S228" s="75">
        <v>224057231</v>
      </c>
      <c r="T228" s="74">
        <v>46034</v>
      </c>
      <c r="U228" s="76">
        <v>992.04300000000001</v>
      </c>
      <c r="V228" s="76">
        <v>954.32299999999998</v>
      </c>
      <c r="W228" s="75">
        <v>2</v>
      </c>
      <c r="X228" s="75">
        <v>1</v>
      </c>
      <c r="Y228" s="98">
        <v>7265183930</v>
      </c>
      <c r="Z228" s="82" t="s">
        <v>354</v>
      </c>
      <c r="AA228" s="75" t="s">
        <v>1258</v>
      </c>
      <c r="AB228" s="75" t="s">
        <v>1259</v>
      </c>
      <c r="AC228" s="109" t="s">
        <v>1254</v>
      </c>
      <c r="AD228" s="75" t="s">
        <v>113</v>
      </c>
      <c r="AE228" s="75"/>
      <c r="AF228" s="130">
        <v>46036.083333333336</v>
      </c>
      <c r="AG228" s="130">
        <v>46034.666666666664</v>
      </c>
      <c r="AH228" s="130">
        <v>46034.666666666664</v>
      </c>
      <c r="AI228" s="134">
        <v>46036</v>
      </c>
      <c r="AJ228" s="134">
        <v>46037</v>
      </c>
      <c r="AK228" s="134">
        <v>46037</v>
      </c>
      <c r="AL228" s="134">
        <v>46037</v>
      </c>
      <c r="AM228" s="134">
        <v>46039</v>
      </c>
      <c r="AN228" s="134">
        <v>46039</v>
      </c>
      <c r="AO228" s="95" t="s">
        <v>121</v>
      </c>
      <c r="AP228" s="95" t="s">
        <v>121</v>
      </c>
      <c r="AQ228" s="95" t="s">
        <v>121</v>
      </c>
      <c r="AR228" s="95" t="s">
        <v>121</v>
      </c>
      <c r="AS228" s="95" t="s">
        <v>121</v>
      </c>
      <c r="AT228" s="95" t="s">
        <v>121</v>
      </c>
      <c r="AU228" s="82" t="s">
        <v>198</v>
      </c>
      <c r="AV228" s="74">
        <v>46034</v>
      </c>
      <c r="AW228" s="75">
        <v>0</v>
      </c>
      <c r="AX228" s="75">
        <v>0</v>
      </c>
      <c r="AY228" s="75">
        <v>905</v>
      </c>
      <c r="AZ228" s="83">
        <v>0</v>
      </c>
      <c r="BA228" s="75">
        <v>0</v>
      </c>
      <c r="BB228" s="75" t="s">
        <v>132</v>
      </c>
      <c r="BC228" s="75"/>
      <c r="BD228" s="75" t="s">
        <v>1263</v>
      </c>
      <c r="BE228" s="74">
        <v>46038</v>
      </c>
      <c r="BF228" s="75"/>
      <c r="BG228" s="75"/>
      <c r="BH228" s="75"/>
      <c r="BI228" s="75"/>
      <c r="BJ228" s="75"/>
      <c r="BK228" s="75"/>
      <c r="BL228" s="75"/>
      <c r="BM228" s="75"/>
      <c r="BN228" s="75"/>
      <c r="BO228" s="75"/>
      <c r="BP228" s="75"/>
      <c r="BQ228" s="75"/>
      <c r="BR228" s="75"/>
      <c r="BS228" s="75"/>
      <c r="BT228" s="75">
        <v>0</v>
      </c>
      <c r="BU228" s="84" t="s">
        <v>1261</v>
      </c>
      <c r="BV228" s="74">
        <v>46042</v>
      </c>
      <c r="BW228" s="85"/>
      <c r="BX228" s="85"/>
      <c r="BY228" s="86" t="s">
        <v>157</v>
      </c>
      <c r="BZ228" s="87">
        <f t="shared" si="54"/>
        <v>2</v>
      </c>
      <c r="CB228" s="88">
        <f t="shared" si="51"/>
        <v>4</v>
      </c>
      <c r="CC228" s="89"/>
      <c r="CE228" s="87">
        <f t="shared" si="62"/>
        <v>1</v>
      </c>
      <c r="CF228" s="90"/>
      <c r="CG228" s="90"/>
      <c r="CH228" s="90"/>
      <c r="CJ228" s="87">
        <f t="shared" si="52"/>
        <v>1</v>
      </c>
      <c r="CK228" s="87">
        <f t="shared" si="53"/>
        <v>3</v>
      </c>
      <c r="CL228" s="22" t="s">
        <v>121</v>
      </c>
      <c r="CM228" s="22" t="s">
        <v>1262</v>
      </c>
    </row>
    <row r="229" spans="1:91" ht="14.45" customHeight="1" x14ac:dyDescent="0.25">
      <c r="A229" s="69">
        <f t="shared" si="50"/>
        <v>227</v>
      </c>
      <c r="B229" s="70" t="s">
        <v>102</v>
      </c>
      <c r="C229" s="107" t="s">
        <v>1254</v>
      </c>
      <c r="D229" s="106">
        <v>145145960</v>
      </c>
      <c r="E229" s="73">
        <v>5320007095</v>
      </c>
      <c r="F229" s="74">
        <v>46029</v>
      </c>
      <c r="G229" s="75" t="s">
        <v>1264</v>
      </c>
      <c r="H229" s="75" t="s">
        <v>1160</v>
      </c>
      <c r="I229" s="75" t="s">
        <v>105</v>
      </c>
      <c r="J229" s="75" t="s">
        <v>1161</v>
      </c>
      <c r="K229" s="75" t="s">
        <v>107</v>
      </c>
      <c r="L229" s="74">
        <v>46043</v>
      </c>
      <c r="M229" s="73">
        <v>0</v>
      </c>
      <c r="N229" s="75" t="s">
        <v>1256</v>
      </c>
      <c r="O229" s="75" t="s">
        <v>1257</v>
      </c>
      <c r="P229" s="75">
        <v>2830047480</v>
      </c>
      <c r="Q229" s="74">
        <v>46034</v>
      </c>
      <c r="R229" s="75">
        <v>1209375722</v>
      </c>
      <c r="S229" s="75">
        <v>224057236</v>
      </c>
      <c r="T229" s="74">
        <v>46034</v>
      </c>
      <c r="U229" s="76">
        <v>6578.85</v>
      </c>
      <c r="V229" s="76">
        <v>6393.4530000000004</v>
      </c>
      <c r="W229" s="75">
        <v>7</v>
      </c>
      <c r="X229" s="75">
        <v>6</v>
      </c>
      <c r="Y229" s="98">
        <v>7265183930</v>
      </c>
      <c r="Z229" s="82" t="s">
        <v>354</v>
      </c>
      <c r="AA229" s="75" t="s">
        <v>1258</v>
      </c>
      <c r="AB229" s="75" t="s">
        <v>1259</v>
      </c>
      <c r="AC229" s="109" t="s">
        <v>1254</v>
      </c>
      <c r="AD229" s="75" t="s">
        <v>113</v>
      </c>
      <c r="AE229" s="75"/>
      <c r="AF229" s="130">
        <v>46036.083333333336</v>
      </c>
      <c r="AG229" s="130">
        <v>46034.666666666664</v>
      </c>
      <c r="AH229" s="130">
        <v>46034.666666666664</v>
      </c>
      <c r="AI229" s="134">
        <v>46036</v>
      </c>
      <c r="AJ229" s="134">
        <v>46037</v>
      </c>
      <c r="AK229" s="134">
        <v>46037</v>
      </c>
      <c r="AL229" s="134">
        <v>46037</v>
      </c>
      <c r="AM229" s="134">
        <v>46039</v>
      </c>
      <c r="AN229" s="134">
        <v>46039</v>
      </c>
      <c r="AO229" s="95" t="s">
        <v>121</v>
      </c>
      <c r="AP229" s="95" t="s">
        <v>121</v>
      </c>
      <c r="AQ229" s="95" t="s">
        <v>121</v>
      </c>
      <c r="AR229" s="95" t="s">
        <v>121</v>
      </c>
      <c r="AS229" s="95" t="s">
        <v>121</v>
      </c>
      <c r="AT229" s="95" t="s">
        <v>121</v>
      </c>
      <c r="AU229" s="82" t="s">
        <v>198</v>
      </c>
      <c r="AV229" s="74">
        <v>46034</v>
      </c>
      <c r="AW229" s="75">
        <v>0</v>
      </c>
      <c r="AX229" s="75">
        <v>0</v>
      </c>
      <c r="AY229" s="75">
        <v>905</v>
      </c>
      <c r="AZ229" s="83">
        <v>0</v>
      </c>
      <c r="BA229" s="75">
        <v>0</v>
      </c>
      <c r="BB229" s="75" t="s">
        <v>132</v>
      </c>
      <c r="BC229" s="75"/>
      <c r="BD229" s="75" t="s">
        <v>1263</v>
      </c>
      <c r="BE229" s="74">
        <v>46038</v>
      </c>
      <c r="BF229" s="75"/>
      <c r="BG229" s="75"/>
      <c r="BH229" s="75"/>
      <c r="BI229" s="75"/>
      <c r="BJ229" s="75"/>
      <c r="BK229" s="75"/>
      <c r="BL229" s="75"/>
      <c r="BM229" s="75"/>
      <c r="BN229" s="75"/>
      <c r="BO229" s="75"/>
      <c r="BP229" s="75"/>
      <c r="BQ229" s="75"/>
      <c r="BR229" s="75"/>
      <c r="BS229" s="75"/>
      <c r="BT229" s="75">
        <v>0</v>
      </c>
      <c r="BU229" s="84" t="s">
        <v>1261</v>
      </c>
      <c r="BV229" s="74">
        <v>46042</v>
      </c>
      <c r="BW229" s="85"/>
      <c r="BX229" s="85"/>
      <c r="BY229" s="86" t="s">
        <v>157</v>
      </c>
      <c r="BZ229" s="87">
        <f t="shared" si="54"/>
        <v>2</v>
      </c>
      <c r="CB229" s="88">
        <f t="shared" si="51"/>
        <v>4</v>
      </c>
      <c r="CC229" s="89"/>
      <c r="CE229" s="87">
        <f t="shared" si="62"/>
        <v>1</v>
      </c>
      <c r="CF229" s="90"/>
      <c r="CG229" s="90"/>
      <c r="CH229" s="90"/>
      <c r="CJ229" s="87">
        <f t="shared" si="52"/>
        <v>1</v>
      </c>
      <c r="CK229" s="87">
        <f t="shared" si="53"/>
        <v>3</v>
      </c>
      <c r="CL229" s="22" t="s">
        <v>121</v>
      </c>
      <c r="CM229" s="22" t="s">
        <v>1262</v>
      </c>
    </row>
    <row r="230" spans="1:91" ht="14.45" customHeight="1" x14ac:dyDescent="0.25">
      <c r="A230" s="69">
        <f t="shared" si="50"/>
        <v>228</v>
      </c>
      <c r="B230" s="70" t="s">
        <v>102</v>
      </c>
      <c r="C230" s="107" t="s">
        <v>1254</v>
      </c>
      <c r="D230" s="106">
        <v>145288117</v>
      </c>
      <c r="E230" s="73">
        <v>5320007303</v>
      </c>
      <c r="F230" s="74">
        <v>46029</v>
      </c>
      <c r="G230" s="75" t="s">
        <v>1186</v>
      </c>
      <c r="H230" s="75" t="s">
        <v>1160</v>
      </c>
      <c r="I230" s="75" t="s">
        <v>105</v>
      </c>
      <c r="J230" s="75" t="s">
        <v>1161</v>
      </c>
      <c r="K230" s="75" t="s">
        <v>242</v>
      </c>
      <c r="L230" s="74">
        <v>46044</v>
      </c>
      <c r="M230" s="73">
        <v>40</v>
      </c>
      <c r="N230" s="75" t="s">
        <v>1265</v>
      </c>
      <c r="O230" s="75" t="s">
        <v>1266</v>
      </c>
      <c r="P230" s="75">
        <v>2830047488</v>
      </c>
      <c r="Q230" s="74">
        <v>46034</v>
      </c>
      <c r="R230" s="75">
        <v>1209375738</v>
      </c>
      <c r="S230" s="75">
        <v>224057237</v>
      </c>
      <c r="T230" s="74">
        <v>46034</v>
      </c>
      <c r="U230" s="76">
        <v>3338.096</v>
      </c>
      <c r="V230" s="76">
        <v>3220.306</v>
      </c>
      <c r="W230" s="75">
        <v>4</v>
      </c>
      <c r="X230" s="75">
        <v>0</v>
      </c>
      <c r="Y230" s="98">
        <v>7265183970</v>
      </c>
      <c r="Z230" s="82" t="s">
        <v>354</v>
      </c>
      <c r="AA230" s="75" t="s">
        <v>1258</v>
      </c>
      <c r="AB230" s="75" t="s">
        <v>1259</v>
      </c>
      <c r="AC230" s="109" t="s">
        <v>1254</v>
      </c>
      <c r="AD230" s="75" t="s">
        <v>113</v>
      </c>
      <c r="AE230" s="75"/>
      <c r="AF230" s="130">
        <v>46036.083333333336</v>
      </c>
      <c r="AG230" s="130">
        <v>46034.666666666664</v>
      </c>
      <c r="AH230" s="130">
        <v>46034.666666666664</v>
      </c>
      <c r="AI230" s="134">
        <v>46036</v>
      </c>
      <c r="AJ230" s="134">
        <v>46037</v>
      </c>
      <c r="AK230" s="134">
        <v>46037</v>
      </c>
      <c r="AL230" s="134">
        <v>46037</v>
      </c>
      <c r="AM230" s="134">
        <v>46039</v>
      </c>
      <c r="AN230" s="134">
        <v>46039</v>
      </c>
      <c r="AO230" s="95" t="s">
        <v>121</v>
      </c>
      <c r="AP230" s="95" t="s">
        <v>121</v>
      </c>
      <c r="AQ230" s="95" t="s">
        <v>121</v>
      </c>
      <c r="AR230" s="95" t="s">
        <v>121</v>
      </c>
      <c r="AS230" s="95" t="s">
        <v>121</v>
      </c>
      <c r="AT230" s="95" t="s">
        <v>121</v>
      </c>
      <c r="AU230" s="82" t="s">
        <v>198</v>
      </c>
      <c r="AV230" s="74">
        <v>46034</v>
      </c>
      <c r="AW230" s="75" t="s">
        <v>1267</v>
      </c>
      <c r="AX230" s="75">
        <v>32248877</v>
      </c>
      <c r="AY230" s="75">
        <v>905</v>
      </c>
      <c r="AZ230" s="83">
        <v>308142187200</v>
      </c>
      <c r="BA230" s="75" t="s">
        <v>187</v>
      </c>
      <c r="BB230" s="74">
        <v>46034</v>
      </c>
      <c r="BC230" s="75"/>
      <c r="BD230" s="75" t="s">
        <v>1268</v>
      </c>
      <c r="BE230" s="74">
        <v>46038</v>
      </c>
      <c r="BF230" s="75"/>
      <c r="BG230" s="75"/>
      <c r="BH230" s="75"/>
      <c r="BI230" s="75"/>
      <c r="BJ230" s="75"/>
      <c r="BK230" s="75"/>
      <c r="BL230" s="75"/>
      <c r="BM230" s="75"/>
      <c r="BN230" s="75"/>
      <c r="BO230" s="75"/>
      <c r="BP230" s="75"/>
      <c r="BQ230" s="75"/>
      <c r="BR230" s="75"/>
      <c r="BS230" s="75"/>
      <c r="BT230" s="75">
        <v>0</v>
      </c>
      <c r="BU230" s="84" t="s">
        <v>1261</v>
      </c>
      <c r="BV230" s="74">
        <v>46042</v>
      </c>
      <c r="BW230" s="85"/>
      <c r="BX230" s="85"/>
      <c r="BY230" s="86" t="s">
        <v>157</v>
      </c>
      <c r="BZ230" s="87">
        <f t="shared" si="54"/>
        <v>2</v>
      </c>
      <c r="CB230" s="88">
        <f t="shared" si="51"/>
        <v>4</v>
      </c>
      <c r="CC230" s="89"/>
      <c r="CE230" s="87">
        <f t="shared" si="62"/>
        <v>1</v>
      </c>
      <c r="CF230" s="90">
        <v>6066710</v>
      </c>
      <c r="CG230" s="90"/>
      <c r="CH230" s="90">
        <v>6066710</v>
      </c>
      <c r="CI230" s="22">
        <v>26377</v>
      </c>
      <c r="CJ230" s="87">
        <f t="shared" si="52"/>
        <v>1</v>
      </c>
      <c r="CK230" s="87">
        <f t="shared" si="53"/>
        <v>3</v>
      </c>
      <c r="CL230" s="22" t="s">
        <v>121</v>
      </c>
      <c r="CM230" s="22" t="s">
        <v>1262</v>
      </c>
    </row>
    <row r="231" spans="1:91" ht="14.45" customHeight="1" x14ac:dyDescent="0.25">
      <c r="A231" s="69">
        <f t="shared" si="50"/>
        <v>229</v>
      </c>
      <c r="B231" s="70" t="s">
        <v>102</v>
      </c>
      <c r="C231" s="107" t="s">
        <v>1254</v>
      </c>
      <c r="D231" s="106">
        <v>145288124</v>
      </c>
      <c r="E231" s="73">
        <v>5320007303</v>
      </c>
      <c r="F231" s="74">
        <v>46029</v>
      </c>
      <c r="G231" s="75" t="s">
        <v>1186</v>
      </c>
      <c r="H231" s="75" t="s">
        <v>1160</v>
      </c>
      <c r="I231" s="75" t="s">
        <v>105</v>
      </c>
      <c r="J231" s="75" t="s">
        <v>1161</v>
      </c>
      <c r="K231" s="75" t="s">
        <v>242</v>
      </c>
      <c r="L231" s="74">
        <v>46044</v>
      </c>
      <c r="M231" s="73">
        <v>0</v>
      </c>
      <c r="N231" s="75" t="s">
        <v>1265</v>
      </c>
      <c r="O231" s="75" t="s">
        <v>1266</v>
      </c>
      <c r="P231" s="75">
        <v>2830047489</v>
      </c>
      <c r="Q231" s="74">
        <v>46034</v>
      </c>
      <c r="R231" s="75">
        <v>1209375740</v>
      </c>
      <c r="S231" s="75">
        <v>224057239</v>
      </c>
      <c r="T231" s="74">
        <v>46034</v>
      </c>
      <c r="U231" s="76">
        <v>7177.6130000000003</v>
      </c>
      <c r="V231" s="76">
        <v>6862.5360000000001</v>
      </c>
      <c r="W231" s="75">
        <v>8</v>
      </c>
      <c r="X231" s="75">
        <v>30</v>
      </c>
      <c r="Y231" s="98">
        <v>7265183970</v>
      </c>
      <c r="Z231" s="82" t="s">
        <v>354</v>
      </c>
      <c r="AA231" s="75" t="s">
        <v>1258</v>
      </c>
      <c r="AB231" s="75" t="s">
        <v>1259</v>
      </c>
      <c r="AC231" s="109" t="s">
        <v>1254</v>
      </c>
      <c r="AD231" s="75" t="s">
        <v>113</v>
      </c>
      <c r="AE231" s="75"/>
      <c r="AF231" s="130">
        <v>46036.083333333336</v>
      </c>
      <c r="AG231" s="130">
        <v>46034.666666666664</v>
      </c>
      <c r="AH231" s="130">
        <v>46034.666666666664</v>
      </c>
      <c r="AI231" s="134">
        <v>46036</v>
      </c>
      <c r="AJ231" s="134">
        <v>46037</v>
      </c>
      <c r="AK231" s="134">
        <v>46037</v>
      </c>
      <c r="AL231" s="134">
        <v>46037</v>
      </c>
      <c r="AM231" s="134">
        <v>46039</v>
      </c>
      <c r="AN231" s="134">
        <v>46039</v>
      </c>
      <c r="AO231" s="95" t="s">
        <v>121</v>
      </c>
      <c r="AP231" s="95" t="s">
        <v>121</v>
      </c>
      <c r="AQ231" s="95" t="s">
        <v>121</v>
      </c>
      <c r="AR231" s="95" t="s">
        <v>121</v>
      </c>
      <c r="AS231" s="95" t="s">
        <v>121</v>
      </c>
      <c r="AT231" s="95" t="s">
        <v>121</v>
      </c>
      <c r="AU231" s="82" t="s">
        <v>198</v>
      </c>
      <c r="AV231" s="74">
        <v>46034</v>
      </c>
      <c r="AW231" s="75">
        <v>0</v>
      </c>
      <c r="AX231" s="75">
        <v>0</v>
      </c>
      <c r="AY231" s="75">
        <v>905</v>
      </c>
      <c r="AZ231" s="83">
        <v>0</v>
      </c>
      <c r="BA231" s="75">
        <v>0</v>
      </c>
      <c r="BB231" s="75" t="s">
        <v>132</v>
      </c>
      <c r="BC231" s="75"/>
      <c r="BD231" s="75" t="s">
        <v>1268</v>
      </c>
      <c r="BE231" s="74">
        <v>46038</v>
      </c>
      <c r="BF231" s="75"/>
      <c r="BG231" s="75"/>
      <c r="BH231" s="75"/>
      <c r="BI231" s="75"/>
      <c r="BJ231" s="75"/>
      <c r="BK231" s="75"/>
      <c r="BL231" s="75"/>
      <c r="BM231" s="75"/>
      <c r="BN231" s="75"/>
      <c r="BO231" s="75"/>
      <c r="BP231" s="75"/>
      <c r="BQ231" s="75"/>
      <c r="BR231" s="75"/>
      <c r="BS231" s="75"/>
      <c r="BT231" s="75">
        <v>0</v>
      </c>
      <c r="BU231" s="84" t="s">
        <v>1261</v>
      </c>
      <c r="BV231" s="74">
        <v>46042</v>
      </c>
      <c r="BW231" s="85"/>
      <c r="BX231" s="85"/>
      <c r="BY231" s="86" t="s">
        <v>157</v>
      </c>
      <c r="BZ231" s="87">
        <f t="shared" si="54"/>
        <v>2</v>
      </c>
      <c r="CB231" s="88">
        <f t="shared" si="51"/>
        <v>4</v>
      </c>
      <c r="CC231" s="89"/>
      <c r="CE231" s="87">
        <f t="shared" si="62"/>
        <v>1</v>
      </c>
      <c r="CF231" s="90"/>
      <c r="CG231" s="90"/>
      <c r="CH231" s="90"/>
      <c r="CJ231" s="87">
        <f t="shared" si="52"/>
        <v>1</v>
      </c>
      <c r="CK231" s="87">
        <f t="shared" si="53"/>
        <v>3</v>
      </c>
      <c r="CL231" s="22" t="s">
        <v>121</v>
      </c>
      <c r="CM231" s="22" t="s">
        <v>1262</v>
      </c>
    </row>
    <row r="232" spans="1:91" ht="14.45" customHeight="1" x14ac:dyDescent="0.25">
      <c r="A232" s="69">
        <f t="shared" si="50"/>
        <v>230</v>
      </c>
      <c r="B232" s="70" t="s">
        <v>102</v>
      </c>
      <c r="C232" s="107" t="s">
        <v>1254</v>
      </c>
      <c r="D232" s="106">
        <v>145288130</v>
      </c>
      <c r="E232" s="73">
        <v>5320007303</v>
      </c>
      <c r="F232" s="74">
        <v>46029</v>
      </c>
      <c r="G232" s="75" t="s">
        <v>1186</v>
      </c>
      <c r="H232" s="75" t="s">
        <v>1160</v>
      </c>
      <c r="I232" s="75" t="s">
        <v>105</v>
      </c>
      <c r="J232" s="75" t="s">
        <v>1161</v>
      </c>
      <c r="K232" s="75" t="s">
        <v>242</v>
      </c>
      <c r="L232" s="74">
        <v>46044</v>
      </c>
      <c r="M232" s="73">
        <v>0</v>
      </c>
      <c r="N232" s="75" t="s">
        <v>1265</v>
      </c>
      <c r="O232" s="75" t="s">
        <v>1266</v>
      </c>
      <c r="P232" s="75">
        <v>2830047490</v>
      </c>
      <c r="Q232" s="74">
        <v>46034</v>
      </c>
      <c r="R232" s="75">
        <v>1209375742</v>
      </c>
      <c r="S232" s="75">
        <v>224057241</v>
      </c>
      <c r="T232" s="74">
        <v>46034</v>
      </c>
      <c r="U232" s="76">
        <v>6688.9539999999997</v>
      </c>
      <c r="V232" s="76">
        <v>6474.5140000000001</v>
      </c>
      <c r="W232" s="75">
        <v>7</v>
      </c>
      <c r="X232" s="75">
        <v>0</v>
      </c>
      <c r="Y232" s="98">
        <v>7265183970</v>
      </c>
      <c r="Z232" s="82" t="s">
        <v>354</v>
      </c>
      <c r="AA232" s="75" t="s">
        <v>1258</v>
      </c>
      <c r="AB232" s="75" t="s">
        <v>1259</v>
      </c>
      <c r="AC232" s="109" t="s">
        <v>1254</v>
      </c>
      <c r="AD232" s="75" t="s">
        <v>113</v>
      </c>
      <c r="AE232" s="75"/>
      <c r="AF232" s="130">
        <v>46036.083333333336</v>
      </c>
      <c r="AG232" s="130">
        <v>46034.666666666664</v>
      </c>
      <c r="AH232" s="130">
        <v>46034.666666666664</v>
      </c>
      <c r="AI232" s="134">
        <v>46036</v>
      </c>
      <c r="AJ232" s="134">
        <v>46037</v>
      </c>
      <c r="AK232" s="134">
        <v>46037</v>
      </c>
      <c r="AL232" s="134">
        <v>46037</v>
      </c>
      <c r="AM232" s="134">
        <v>46039</v>
      </c>
      <c r="AN232" s="134">
        <v>46039</v>
      </c>
      <c r="AO232" s="95" t="s">
        <v>121</v>
      </c>
      <c r="AP232" s="95" t="s">
        <v>121</v>
      </c>
      <c r="AQ232" s="95" t="s">
        <v>121</v>
      </c>
      <c r="AR232" s="95" t="s">
        <v>121</v>
      </c>
      <c r="AS232" s="95" t="s">
        <v>121</v>
      </c>
      <c r="AT232" s="95" t="s">
        <v>121</v>
      </c>
      <c r="AU232" s="82" t="s">
        <v>198</v>
      </c>
      <c r="AV232" s="74">
        <v>46034</v>
      </c>
      <c r="AW232" s="75">
        <v>0</v>
      </c>
      <c r="AX232" s="75">
        <v>0</v>
      </c>
      <c r="AY232" s="75">
        <v>905</v>
      </c>
      <c r="AZ232" s="83">
        <v>0</v>
      </c>
      <c r="BA232" s="75">
        <v>0</v>
      </c>
      <c r="BB232" s="75" t="s">
        <v>132</v>
      </c>
      <c r="BC232" s="75"/>
      <c r="BD232" s="75" t="s">
        <v>1268</v>
      </c>
      <c r="BE232" s="74">
        <v>46038</v>
      </c>
      <c r="BF232" s="75"/>
      <c r="BG232" s="75"/>
      <c r="BH232" s="75"/>
      <c r="BI232" s="75"/>
      <c r="BJ232" s="75"/>
      <c r="BK232" s="75"/>
      <c r="BL232" s="75"/>
      <c r="BM232" s="75"/>
      <c r="BN232" s="75"/>
      <c r="BO232" s="75"/>
      <c r="BP232" s="75"/>
      <c r="BQ232" s="75"/>
      <c r="BR232" s="75"/>
      <c r="BS232" s="75"/>
      <c r="BT232" s="75">
        <v>0</v>
      </c>
      <c r="BU232" s="84" t="s">
        <v>1261</v>
      </c>
      <c r="BV232" s="74">
        <v>46042</v>
      </c>
      <c r="BW232" s="85"/>
      <c r="BX232" s="85"/>
      <c r="BY232" s="86" t="s">
        <v>157</v>
      </c>
      <c r="BZ232" s="87">
        <f t="shared" si="54"/>
        <v>2</v>
      </c>
      <c r="CB232" s="88">
        <f t="shared" si="51"/>
        <v>4</v>
      </c>
      <c r="CC232" s="89"/>
      <c r="CE232" s="87">
        <f t="shared" si="62"/>
        <v>1</v>
      </c>
      <c r="CF232" s="90"/>
      <c r="CG232" s="90"/>
      <c r="CH232" s="90"/>
      <c r="CJ232" s="87">
        <f t="shared" si="52"/>
        <v>1</v>
      </c>
      <c r="CK232" s="87">
        <f t="shared" si="53"/>
        <v>3</v>
      </c>
      <c r="CL232" s="22" t="s">
        <v>121</v>
      </c>
      <c r="CM232" s="22" t="s">
        <v>1262</v>
      </c>
    </row>
    <row r="233" spans="1:91" ht="14.45" customHeight="1" x14ac:dyDescent="0.25">
      <c r="A233" s="69">
        <f t="shared" si="50"/>
        <v>231</v>
      </c>
      <c r="B233" s="70" t="s">
        <v>102</v>
      </c>
      <c r="C233" s="107" t="s">
        <v>1254</v>
      </c>
      <c r="D233" s="106">
        <v>145295047</v>
      </c>
      <c r="E233" s="73">
        <v>5320007313</v>
      </c>
      <c r="F233" s="74">
        <v>46029</v>
      </c>
      <c r="G233" s="75" t="s">
        <v>1228</v>
      </c>
      <c r="H233" s="75" t="s">
        <v>1160</v>
      </c>
      <c r="I233" s="75" t="s">
        <v>105</v>
      </c>
      <c r="J233" s="75" t="s">
        <v>1161</v>
      </c>
      <c r="K233" s="75" t="s">
        <v>242</v>
      </c>
      <c r="L233" s="74">
        <v>46043</v>
      </c>
      <c r="M233" s="73">
        <v>40</v>
      </c>
      <c r="N233" s="75" t="s">
        <v>1269</v>
      </c>
      <c r="O233" s="75" t="s">
        <v>1270</v>
      </c>
      <c r="P233" s="75">
        <v>2830047487</v>
      </c>
      <c r="Q233" s="74">
        <v>46034</v>
      </c>
      <c r="R233" s="75">
        <v>1209375732</v>
      </c>
      <c r="S233" s="75">
        <v>224057267</v>
      </c>
      <c r="T233" s="74">
        <v>46034</v>
      </c>
      <c r="U233" s="76">
        <v>3468.375</v>
      </c>
      <c r="V233" s="76">
        <v>3352.98</v>
      </c>
      <c r="W233" s="75">
        <v>4</v>
      </c>
      <c r="X233" s="75">
        <v>2</v>
      </c>
      <c r="Y233" s="98">
        <v>7265184020</v>
      </c>
      <c r="Z233" s="82" t="s">
        <v>354</v>
      </c>
      <c r="AA233" s="75" t="s">
        <v>1258</v>
      </c>
      <c r="AB233" s="75" t="s">
        <v>1259</v>
      </c>
      <c r="AC233" s="109" t="s">
        <v>1254</v>
      </c>
      <c r="AD233" s="75" t="s">
        <v>113</v>
      </c>
      <c r="AE233" s="75"/>
      <c r="AF233" s="130">
        <v>46036.083333333336</v>
      </c>
      <c r="AG233" s="130">
        <v>46034.666666666664</v>
      </c>
      <c r="AH233" s="130">
        <v>46034.666666666664</v>
      </c>
      <c r="AI233" s="134">
        <v>46036</v>
      </c>
      <c r="AJ233" s="134">
        <v>46037</v>
      </c>
      <c r="AK233" s="134">
        <v>46037</v>
      </c>
      <c r="AL233" s="134">
        <v>46037</v>
      </c>
      <c r="AM233" s="134">
        <v>46039</v>
      </c>
      <c r="AN233" s="134">
        <v>46039</v>
      </c>
      <c r="AO233" s="95" t="s">
        <v>121</v>
      </c>
      <c r="AP233" s="95" t="s">
        <v>121</v>
      </c>
      <c r="AQ233" s="95" t="s">
        <v>121</v>
      </c>
      <c r="AR233" s="95" t="s">
        <v>121</v>
      </c>
      <c r="AS233" s="95" t="s">
        <v>121</v>
      </c>
      <c r="AT233" s="95" t="s">
        <v>121</v>
      </c>
      <c r="AU233" s="82" t="s">
        <v>198</v>
      </c>
      <c r="AV233" s="74">
        <v>46034</v>
      </c>
      <c r="AW233" s="75" t="s">
        <v>1271</v>
      </c>
      <c r="AX233" s="75">
        <v>32218471</v>
      </c>
      <c r="AY233" s="75">
        <v>905</v>
      </c>
      <c r="AZ233" s="83">
        <v>308143369500</v>
      </c>
      <c r="BA233" s="75" t="s">
        <v>187</v>
      </c>
      <c r="BB233" s="74">
        <v>46034</v>
      </c>
      <c r="BC233" s="75"/>
      <c r="BD233" s="75" t="s">
        <v>1272</v>
      </c>
      <c r="BE233" s="74">
        <v>46038</v>
      </c>
      <c r="BF233" s="75"/>
      <c r="BG233" s="75"/>
      <c r="BH233" s="75"/>
      <c r="BI233" s="75"/>
      <c r="BJ233" s="75"/>
      <c r="BK233" s="75"/>
      <c r="BL233" s="75"/>
      <c r="BM233" s="75"/>
      <c r="BN233" s="75"/>
      <c r="BO233" s="75"/>
      <c r="BP233" s="75"/>
      <c r="BQ233" s="75"/>
      <c r="BR233" s="75"/>
      <c r="BS233" s="75"/>
      <c r="BT233" s="75">
        <v>0</v>
      </c>
      <c r="BU233" s="84" t="s">
        <v>1261</v>
      </c>
      <c r="BV233" s="74">
        <v>46042</v>
      </c>
      <c r="BW233" s="85"/>
      <c r="BX233" s="85"/>
      <c r="BY233" s="86" t="s">
        <v>157</v>
      </c>
      <c r="BZ233" s="87">
        <f t="shared" si="54"/>
        <v>2</v>
      </c>
      <c r="CB233" s="88">
        <f t="shared" si="51"/>
        <v>4</v>
      </c>
      <c r="CC233" s="89"/>
      <c r="CE233" s="87">
        <f t="shared" si="62"/>
        <v>1</v>
      </c>
      <c r="CF233" s="90">
        <v>6066710</v>
      </c>
      <c r="CG233" s="90"/>
      <c r="CH233" s="90">
        <v>6066710</v>
      </c>
      <c r="CI233" s="22">
        <v>26377</v>
      </c>
      <c r="CJ233" s="87">
        <f t="shared" si="52"/>
        <v>1</v>
      </c>
      <c r="CK233" s="87">
        <f t="shared" si="53"/>
        <v>3</v>
      </c>
      <c r="CL233" s="22" t="s">
        <v>121</v>
      </c>
      <c r="CM233" s="22" t="s">
        <v>1262</v>
      </c>
    </row>
    <row r="234" spans="1:91" ht="14.45" customHeight="1" x14ac:dyDescent="0.25">
      <c r="A234" s="69">
        <f t="shared" si="50"/>
        <v>232</v>
      </c>
      <c r="B234" s="70" t="s">
        <v>102</v>
      </c>
      <c r="C234" s="107" t="s">
        <v>1254</v>
      </c>
      <c r="D234" s="106">
        <v>145287178</v>
      </c>
      <c r="E234" s="73">
        <v>5320007313</v>
      </c>
      <c r="F234" s="74">
        <v>46029</v>
      </c>
      <c r="G234" s="75" t="s">
        <v>1273</v>
      </c>
      <c r="H234" s="75" t="s">
        <v>1160</v>
      </c>
      <c r="I234" s="75" t="s">
        <v>105</v>
      </c>
      <c r="J234" s="75" t="s">
        <v>1161</v>
      </c>
      <c r="K234" s="75" t="s">
        <v>242</v>
      </c>
      <c r="L234" s="74">
        <v>46045</v>
      </c>
      <c r="M234" s="73">
        <v>0</v>
      </c>
      <c r="N234" s="75" t="s">
        <v>1269</v>
      </c>
      <c r="O234" s="75" t="s">
        <v>1270</v>
      </c>
      <c r="P234" s="75">
        <v>2830047484</v>
      </c>
      <c r="Q234" s="74">
        <v>46034</v>
      </c>
      <c r="R234" s="75">
        <v>1209375729</v>
      </c>
      <c r="S234" s="75">
        <v>224057265</v>
      </c>
      <c r="T234" s="74">
        <v>46034</v>
      </c>
      <c r="U234" s="76">
        <v>1539.63</v>
      </c>
      <c r="V234" s="76">
        <v>1490.3140000000001</v>
      </c>
      <c r="W234" s="75">
        <v>2</v>
      </c>
      <c r="X234" s="75">
        <v>1</v>
      </c>
      <c r="Y234" s="98">
        <v>7265184020</v>
      </c>
      <c r="Z234" s="82" t="s">
        <v>354</v>
      </c>
      <c r="AA234" s="75" t="s">
        <v>1258</v>
      </c>
      <c r="AB234" s="75" t="s">
        <v>1259</v>
      </c>
      <c r="AC234" s="109" t="s">
        <v>1254</v>
      </c>
      <c r="AD234" s="75" t="s">
        <v>113</v>
      </c>
      <c r="AE234" s="75"/>
      <c r="AF234" s="130">
        <v>46036.083333333336</v>
      </c>
      <c r="AG234" s="130">
        <v>46034.666666666664</v>
      </c>
      <c r="AH234" s="130">
        <v>46034.666666666664</v>
      </c>
      <c r="AI234" s="134">
        <v>46036</v>
      </c>
      <c r="AJ234" s="134">
        <v>46037</v>
      </c>
      <c r="AK234" s="134">
        <v>46037</v>
      </c>
      <c r="AL234" s="134">
        <v>46037</v>
      </c>
      <c r="AM234" s="134">
        <v>46039</v>
      </c>
      <c r="AN234" s="134">
        <v>46039</v>
      </c>
      <c r="AO234" s="95" t="s">
        <v>121</v>
      </c>
      <c r="AP234" s="95" t="s">
        <v>121</v>
      </c>
      <c r="AQ234" s="95" t="s">
        <v>121</v>
      </c>
      <c r="AR234" s="95" t="s">
        <v>121</v>
      </c>
      <c r="AS234" s="95" t="s">
        <v>121</v>
      </c>
      <c r="AT234" s="95" t="s">
        <v>121</v>
      </c>
      <c r="AU234" s="82" t="s">
        <v>198</v>
      </c>
      <c r="AV234" s="74">
        <v>46034</v>
      </c>
      <c r="AW234" s="75">
        <v>0</v>
      </c>
      <c r="AX234" s="75">
        <v>0</v>
      </c>
      <c r="AY234" s="75">
        <v>905</v>
      </c>
      <c r="AZ234" s="83">
        <v>0</v>
      </c>
      <c r="BA234" s="75">
        <v>0</v>
      </c>
      <c r="BB234" s="75" t="s">
        <v>132</v>
      </c>
      <c r="BC234" s="75"/>
      <c r="BD234" s="75" t="s">
        <v>1272</v>
      </c>
      <c r="BE234" s="74">
        <v>46038</v>
      </c>
      <c r="BF234" s="75"/>
      <c r="BG234" s="75"/>
      <c r="BH234" s="75"/>
      <c r="BI234" s="75"/>
      <c r="BJ234" s="75"/>
      <c r="BK234" s="75"/>
      <c r="BL234" s="75"/>
      <c r="BM234" s="75"/>
      <c r="BN234" s="75"/>
      <c r="BO234" s="75"/>
      <c r="BP234" s="75"/>
      <c r="BQ234" s="75"/>
      <c r="BR234" s="75"/>
      <c r="BS234" s="75"/>
      <c r="BT234" s="75">
        <v>0</v>
      </c>
      <c r="BU234" s="84" t="s">
        <v>1261</v>
      </c>
      <c r="BV234" s="74">
        <v>46042</v>
      </c>
      <c r="BW234" s="85"/>
      <c r="BX234" s="85"/>
      <c r="BY234" s="86" t="s">
        <v>157</v>
      </c>
      <c r="BZ234" s="87">
        <f t="shared" si="54"/>
        <v>2</v>
      </c>
      <c r="CB234" s="88">
        <f t="shared" si="51"/>
        <v>4</v>
      </c>
      <c r="CC234" s="89"/>
      <c r="CE234" s="87">
        <f t="shared" si="62"/>
        <v>1</v>
      </c>
      <c r="CF234" s="90"/>
      <c r="CG234" s="90"/>
      <c r="CH234" s="90"/>
      <c r="CJ234" s="87">
        <f t="shared" si="52"/>
        <v>1</v>
      </c>
      <c r="CK234" s="87">
        <f t="shared" si="53"/>
        <v>3</v>
      </c>
      <c r="CL234" s="22" t="s">
        <v>121</v>
      </c>
      <c r="CM234" s="22" t="s">
        <v>1262</v>
      </c>
    </row>
    <row r="235" spans="1:91" ht="14.45" customHeight="1" x14ac:dyDescent="0.25">
      <c r="A235" s="69">
        <f t="shared" si="50"/>
        <v>233</v>
      </c>
      <c r="B235" s="70" t="s">
        <v>102</v>
      </c>
      <c r="C235" s="107" t="s">
        <v>1254</v>
      </c>
      <c r="D235" s="106">
        <v>145291610</v>
      </c>
      <c r="E235" s="73">
        <v>5320007313</v>
      </c>
      <c r="F235" s="74">
        <v>46030</v>
      </c>
      <c r="G235" s="75" t="s">
        <v>1274</v>
      </c>
      <c r="H235" s="75" t="s">
        <v>1160</v>
      </c>
      <c r="I235" s="75" t="s">
        <v>105</v>
      </c>
      <c r="J235" s="75" t="s">
        <v>1161</v>
      </c>
      <c r="K235" s="75" t="s">
        <v>242</v>
      </c>
      <c r="L235" s="74">
        <v>46048</v>
      </c>
      <c r="M235" s="73">
        <v>0</v>
      </c>
      <c r="N235" s="75" t="s">
        <v>1269</v>
      </c>
      <c r="O235" s="75" t="s">
        <v>1270</v>
      </c>
      <c r="P235" s="75">
        <v>2830047485</v>
      </c>
      <c r="Q235" s="74">
        <v>46034</v>
      </c>
      <c r="R235" s="75">
        <v>1209375730</v>
      </c>
      <c r="S235" s="75">
        <v>224057262</v>
      </c>
      <c r="T235" s="74">
        <v>46034</v>
      </c>
      <c r="U235" s="76">
        <v>9534.2170000000006</v>
      </c>
      <c r="V235" s="76">
        <v>9220.1589999999997</v>
      </c>
      <c r="W235" s="75">
        <v>11</v>
      </c>
      <c r="X235" s="75">
        <v>4</v>
      </c>
      <c r="Y235" s="98">
        <v>7265184020</v>
      </c>
      <c r="Z235" s="82" t="s">
        <v>354</v>
      </c>
      <c r="AA235" s="75" t="s">
        <v>1258</v>
      </c>
      <c r="AB235" s="75" t="s">
        <v>1259</v>
      </c>
      <c r="AC235" s="109" t="s">
        <v>1254</v>
      </c>
      <c r="AD235" s="75" t="s">
        <v>113</v>
      </c>
      <c r="AE235" s="75"/>
      <c r="AF235" s="130">
        <v>46036.083333333336</v>
      </c>
      <c r="AG235" s="130">
        <v>46034.666666666664</v>
      </c>
      <c r="AH235" s="130">
        <v>46034.666666666664</v>
      </c>
      <c r="AI235" s="134">
        <v>46036</v>
      </c>
      <c r="AJ235" s="134">
        <v>46037</v>
      </c>
      <c r="AK235" s="134">
        <v>46037</v>
      </c>
      <c r="AL235" s="134">
        <v>46037</v>
      </c>
      <c r="AM235" s="134">
        <v>46039</v>
      </c>
      <c r="AN235" s="134">
        <v>46039</v>
      </c>
      <c r="AO235" s="95" t="s">
        <v>121</v>
      </c>
      <c r="AP235" s="95" t="s">
        <v>121</v>
      </c>
      <c r="AQ235" s="95" t="s">
        <v>121</v>
      </c>
      <c r="AR235" s="95" t="s">
        <v>121</v>
      </c>
      <c r="AS235" s="95" t="s">
        <v>121</v>
      </c>
      <c r="AT235" s="95" t="s">
        <v>121</v>
      </c>
      <c r="AU235" s="82" t="s">
        <v>198</v>
      </c>
      <c r="AV235" s="74">
        <v>46034</v>
      </c>
      <c r="AW235" s="75">
        <v>0</v>
      </c>
      <c r="AX235" s="75">
        <v>0</v>
      </c>
      <c r="AY235" s="75">
        <v>905</v>
      </c>
      <c r="AZ235" s="83">
        <v>0</v>
      </c>
      <c r="BA235" s="75">
        <v>0</v>
      </c>
      <c r="BB235" s="75" t="s">
        <v>132</v>
      </c>
      <c r="BC235" s="75"/>
      <c r="BD235" s="75" t="s">
        <v>1272</v>
      </c>
      <c r="BE235" s="74">
        <v>46038</v>
      </c>
      <c r="BF235" s="75"/>
      <c r="BG235" s="75"/>
      <c r="BH235" s="75"/>
      <c r="BI235" s="75"/>
      <c r="BJ235" s="75"/>
      <c r="BK235" s="75"/>
      <c r="BL235" s="75"/>
      <c r="BM235" s="75"/>
      <c r="BN235" s="75"/>
      <c r="BO235" s="75"/>
      <c r="BP235" s="75"/>
      <c r="BQ235" s="75"/>
      <c r="BR235" s="75"/>
      <c r="BS235" s="75"/>
      <c r="BT235" s="75">
        <v>0</v>
      </c>
      <c r="BU235" s="84" t="s">
        <v>1261</v>
      </c>
      <c r="BV235" s="74">
        <v>46042</v>
      </c>
      <c r="BW235" s="85"/>
      <c r="BX235" s="85"/>
      <c r="BY235" s="86" t="s">
        <v>157</v>
      </c>
      <c r="BZ235" s="87">
        <f t="shared" si="54"/>
        <v>2</v>
      </c>
      <c r="CB235" s="88">
        <f t="shared" si="51"/>
        <v>4</v>
      </c>
      <c r="CC235" s="89"/>
      <c r="CE235" s="87">
        <f t="shared" si="62"/>
        <v>1</v>
      </c>
      <c r="CF235" s="90"/>
      <c r="CG235" s="90"/>
      <c r="CH235" s="90"/>
      <c r="CJ235" s="87">
        <f t="shared" si="52"/>
        <v>1</v>
      </c>
      <c r="CK235" s="87">
        <f t="shared" si="53"/>
        <v>3</v>
      </c>
      <c r="CL235" s="22" t="s">
        <v>121</v>
      </c>
      <c r="CM235" s="22" t="s">
        <v>1262</v>
      </c>
    </row>
    <row r="236" spans="1:91" ht="14.45" customHeight="1" x14ac:dyDescent="0.25">
      <c r="A236" s="69">
        <f t="shared" si="50"/>
        <v>234</v>
      </c>
      <c r="B236" s="70" t="s">
        <v>102</v>
      </c>
      <c r="C236" s="107" t="s">
        <v>1254</v>
      </c>
      <c r="D236" s="106">
        <v>145291641</v>
      </c>
      <c r="E236" s="73">
        <v>5320007313</v>
      </c>
      <c r="F236" s="74">
        <v>46030</v>
      </c>
      <c r="G236" s="75" t="s">
        <v>1159</v>
      </c>
      <c r="H236" s="75" t="s">
        <v>1160</v>
      </c>
      <c r="I236" s="75" t="s">
        <v>105</v>
      </c>
      <c r="J236" s="75" t="s">
        <v>1161</v>
      </c>
      <c r="K236" s="75" t="s">
        <v>242</v>
      </c>
      <c r="L236" s="74">
        <v>46046</v>
      </c>
      <c r="M236" s="73">
        <v>0</v>
      </c>
      <c r="N236" s="75" t="s">
        <v>1269</v>
      </c>
      <c r="O236" s="75" t="s">
        <v>1270</v>
      </c>
      <c r="P236" s="75">
        <v>2830047486</v>
      </c>
      <c r="Q236" s="74">
        <v>46034</v>
      </c>
      <c r="R236" s="75">
        <v>1209375731</v>
      </c>
      <c r="S236" s="75">
        <v>224057264</v>
      </c>
      <c r="T236" s="74">
        <v>46034</v>
      </c>
      <c r="U236" s="76">
        <v>1572.845</v>
      </c>
      <c r="V236" s="76">
        <v>1516.2850000000001</v>
      </c>
      <c r="W236" s="75">
        <v>2</v>
      </c>
      <c r="X236" s="75">
        <v>0</v>
      </c>
      <c r="Y236" s="98">
        <v>7265184020</v>
      </c>
      <c r="Z236" s="82" t="s">
        <v>354</v>
      </c>
      <c r="AA236" s="75" t="s">
        <v>1258</v>
      </c>
      <c r="AB236" s="75" t="s">
        <v>1259</v>
      </c>
      <c r="AC236" s="109" t="s">
        <v>1254</v>
      </c>
      <c r="AD236" s="75" t="s">
        <v>113</v>
      </c>
      <c r="AE236" s="75"/>
      <c r="AF236" s="130">
        <v>46036.083333333336</v>
      </c>
      <c r="AG236" s="130">
        <v>46034.666666666664</v>
      </c>
      <c r="AH236" s="130">
        <v>46034.666666666664</v>
      </c>
      <c r="AI236" s="134">
        <v>46036</v>
      </c>
      <c r="AJ236" s="134">
        <v>46037</v>
      </c>
      <c r="AK236" s="134">
        <v>46037</v>
      </c>
      <c r="AL236" s="134">
        <v>46037</v>
      </c>
      <c r="AM236" s="134">
        <v>46039</v>
      </c>
      <c r="AN236" s="134">
        <v>46039</v>
      </c>
      <c r="AO236" s="95" t="s">
        <v>121</v>
      </c>
      <c r="AP236" s="95" t="s">
        <v>121</v>
      </c>
      <c r="AQ236" s="95" t="s">
        <v>121</v>
      </c>
      <c r="AR236" s="95" t="s">
        <v>121</v>
      </c>
      <c r="AS236" s="95" t="s">
        <v>121</v>
      </c>
      <c r="AT236" s="95" t="s">
        <v>121</v>
      </c>
      <c r="AU236" s="82" t="s">
        <v>198</v>
      </c>
      <c r="AV236" s="74">
        <v>46034</v>
      </c>
      <c r="AW236" s="75">
        <v>0</v>
      </c>
      <c r="AX236" s="75">
        <v>0</v>
      </c>
      <c r="AY236" s="75">
        <v>905</v>
      </c>
      <c r="AZ236" s="83">
        <v>0</v>
      </c>
      <c r="BA236" s="75">
        <v>0</v>
      </c>
      <c r="BB236" s="75" t="s">
        <v>132</v>
      </c>
      <c r="BC236" s="75"/>
      <c r="BD236" s="75" t="s">
        <v>1272</v>
      </c>
      <c r="BE236" s="74">
        <v>46038</v>
      </c>
      <c r="BF236" s="75"/>
      <c r="BG236" s="75"/>
      <c r="BH236" s="75"/>
      <c r="BI236" s="75"/>
      <c r="BJ236" s="75"/>
      <c r="BK236" s="75"/>
      <c r="BL236" s="75"/>
      <c r="BM236" s="75"/>
      <c r="BN236" s="75"/>
      <c r="BO236" s="75"/>
      <c r="BP236" s="75"/>
      <c r="BQ236" s="75"/>
      <c r="BR236" s="75"/>
      <c r="BS236" s="75"/>
      <c r="BT236" s="75">
        <v>0</v>
      </c>
      <c r="BU236" s="84" t="s">
        <v>1261</v>
      </c>
      <c r="BV236" s="74">
        <v>46042</v>
      </c>
      <c r="BW236" s="85"/>
      <c r="BX236" s="85"/>
      <c r="BY236" s="86" t="s">
        <v>157</v>
      </c>
      <c r="BZ236" s="87">
        <f t="shared" si="54"/>
        <v>2</v>
      </c>
      <c r="CB236" s="88">
        <f t="shared" si="51"/>
        <v>4</v>
      </c>
      <c r="CC236" s="89"/>
      <c r="CE236" s="87">
        <f t="shared" si="62"/>
        <v>1</v>
      </c>
      <c r="CF236" s="90"/>
      <c r="CG236" s="90"/>
      <c r="CH236" s="90"/>
      <c r="CJ236" s="87">
        <f t="shared" si="52"/>
        <v>1</v>
      </c>
      <c r="CK236" s="87">
        <f t="shared" si="53"/>
        <v>3</v>
      </c>
      <c r="CL236" s="22" t="s">
        <v>121</v>
      </c>
      <c r="CM236" s="22" t="s">
        <v>1262</v>
      </c>
    </row>
    <row r="237" spans="1:91" ht="14.45" customHeight="1" x14ac:dyDescent="0.25">
      <c r="A237" s="69">
        <f t="shared" si="50"/>
        <v>235</v>
      </c>
      <c r="B237" s="70" t="s">
        <v>102</v>
      </c>
      <c r="C237" s="107" t="s">
        <v>1254</v>
      </c>
      <c r="D237" s="106">
        <v>145259672</v>
      </c>
      <c r="E237" s="73"/>
      <c r="F237" s="74">
        <v>46029</v>
      </c>
      <c r="G237" s="75" t="s">
        <v>1159</v>
      </c>
      <c r="H237" s="75" t="s">
        <v>1160</v>
      </c>
      <c r="I237" s="75" t="s">
        <v>105</v>
      </c>
      <c r="J237" s="75" t="s">
        <v>1161</v>
      </c>
      <c r="K237" s="75" t="s">
        <v>242</v>
      </c>
      <c r="L237" s="74">
        <v>46043</v>
      </c>
      <c r="M237" s="73">
        <v>40</v>
      </c>
      <c r="N237" s="75" t="s">
        <v>1275</v>
      </c>
      <c r="O237" s="75" t="s">
        <v>1276</v>
      </c>
      <c r="P237" s="75">
        <v>2830047508</v>
      </c>
      <c r="Q237" s="74">
        <v>46034</v>
      </c>
      <c r="R237" s="75">
        <v>1209375772</v>
      </c>
      <c r="S237" s="75">
        <v>224057228</v>
      </c>
      <c r="T237" s="74">
        <v>46034</v>
      </c>
      <c r="U237" s="76">
        <v>20163.269</v>
      </c>
      <c r="V237" s="76">
        <v>19438.155999999999</v>
      </c>
      <c r="W237" s="75">
        <v>20</v>
      </c>
      <c r="X237" s="75">
        <v>0</v>
      </c>
      <c r="Y237" s="98">
        <v>7265184010</v>
      </c>
      <c r="Z237" s="82" t="s">
        <v>354</v>
      </c>
      <c r="AA237" s="75" t="s">
        <v>1258</v>
      </c>
      <c r="AB237" s="75" t="s">
        <v>1259</v>
      </c>
      <c r="AC237" s="109" t="s">
        <v>1254</v>
      </c>
      <c r="AD237" s="75" t="s">
        <v>113</v>
      </c>
      <c r="AE237" s="75"/>
      <c r="AF237" s="130">
        <v>46036.083333333336</v>
      </c>
      <c r="AG237" s="130">
        <v>46034.666666666664</v>
      </c>
      <c r="AH237" s="130">
        <v>46034.666666666664</v>
      </c>
      <c r="AI237" s="134">
        <v>46036</v>
      </c>
      <c r="AJ237" s="134">
        <v>46037</v>
      </c>
      <c r="AK237" s="134">
        <v>46037</v>
      </c>
      <c r="AL237" s="134">
        <v>46037</v>
      </c>
      <c r="AM237" s="134">
        <v>46039</v>
      </c>
      <c r="AN237" s="134">
        <v>46039</v>
      </c>
      <c r="AO237" s="81">
        <f t="shared" ref="AO237:AO243" si="63">IF(AH237&lt;AG237,IF(AH237=0,"",AH237-1),IF(AG237=0,"",AG237-1))</f>
        <v>46033.666666666664</v>
      </c>
      <c r="AP237" s="81">
        <f t="shared" ref="AP237:AP243" si="64">IF(AH237&lt;AG237,IF(AH237=0,"",AH237),IF(AG237=0,"",AG237))</f>
        <v>46034.666666666664</v>
      </c>
      <c r="AQ237" s="81">
        <f t="shared" ref="AQ237:AQ243" si="65">IF(AH237&lt;AG237,IF(AH237=0,"",AH237),IF(AG237=0,"",AG237))</f>
        <v>46034.666666666664</v>
      </c>
      <c r="AR237" s="81">
        <f t="shared" ref="AR237:AR243" si="66">IF(AI237=0,"",IF(AI237&lt;AJ237,AJ237+1,AI237+1))</f>
        <v>46038</v>
      </c>
      <c r="AS237" s="81">
        <f t="shared" ref="AS237:AS243" si="67">IF(AI237=0,"",IF(AE237=0,IF(AJ237=0,AI237+2,AJ237+2),AE237+2))</f>
        <v>46039</v>
      </c>
      <c r="AT237" s="81">
        <f t="shared" ref="AT237:AT243" si="68">IF(AI237=0,"",IF(AI237&lt;AJ237,AJ237+1,AI237+1))</f>
        <v>46038</v>
      </c>
      <c r="AU237" s="82" t="s">
        <v>198</v>
      </c>
      <c r="AV237" s="74">
        <v>46034</v>
      </c>
      <c r="AW237" s="75" t="s">
        <v>1277</v>
      </c>
      <c r="AX237" s="75">
        <v>32218403</v>
      </c>
      <c r="AY237" s="75">
        <v>905</v>
      </c>
      <c r="AZ237" s="83">
        <v>308143072220</v>
      </c>
      <c r="BA237" s="75" t="s">
        <v>187</v>
      </c>
      <c r="BB237" s="74">
        <v>46034</v>
      </c>
      <c r="BC237" s="75"/>
      <c r="BD237" s="75" t="s">
        <v>1278</v>
      </c>
      <c r="BE237" s="74">
        <v>46038</v>
      </c>
      <c r="BF237" s="75"/>
      <c r="BG237" s="75"/>
      <c r="BH237" s="75"/>
      <c r="BI237" s="75"/>
      <c r="BJ237" s="75"/>
      <c r="BK237" s="75"/>
      <c r="BL237" s="75"/>
      <c r="BM237" s="75"/>
      <c r="BN237" s="75"/>
      <c r="BO237" s="75"/>
      <c r="BP237" s="75"/>
      <c r="BQ237" s="75"/>
      <c r="BR237" s="75"/>
      <c r="BS237" s="75"/>
      <c r="BT237" s="75">
        <v>0</v>
      </c>
      <c r="BU237" s="84" t="s">
        <v>1261</v>
      </c>
      <c r="BV237" s="74">
        <v>46042</v>
      </c>
      <c r="BW237" s="85"/>
      <c r="BX237" s="85"/>
      <c r="BY237" s="86" t="s">
        <v>157</v>
      </c>
      <c r="BZ237" s="87">
        <f t="shared" si="54"/>
        <v>2</v>
      </c>
      <c r="CB237" s="88">
        <f t="shared" si="51"/>
        <v>4</v>
      </c>
      <c r="CC237" s="89"/>
      <c r="CE237" s="87">
        <f t="shared" si="62"/>
        <v>1</v>
      </c>
      <c r="CF237" s="90">
        <v>6066710</v>
      </c>
      <c r="CG237" s="90"/>
      <c r="CH237" s="90">
        <v>6066710</v>
      </c>
      <c r="CI237" s="22">
        <v>26377</v>
      </c>
      <c r="CJ237" s="87">
        <f t="shared" si="52"/>
        <v>1</v>
      </c>
      <c r="CK237" s="87">
        <f t="shared" si="53"/>
        <v>3</v>
      </c>
      <c r="CL237" s="22" t="s">
        <v>121</v>
      </c>
      <c r="CM237" s="22" t="s">
        <v>1262</v>
      </c>
    </row>
    <row r="238" spans="1:91" ht="14.45" customHeight="1" x14ac:dyDescent="0.25">
      <c r="A238" s="69">
        <f t="shared" si="50"/>
        <v>236</v>
      </c>
      <c r="B238" s="70" t="s">
        <v>102</v>
      </c>
      <c r="C238" s="107" t="s">
        <v>1279</v>
      </c>
      <c r="D238" s="106">
        <v>145287475</v>
      </c>
      <c r="E238" s="73"/>
      <c r="F238" s="74">
        <v>46035</v>
      </c>
      <c r="G238" s="75" t="s">
        <v>1280</v>
      </c>
      <c r="H238" s="75" t="s">
        <v>1160</v>
      </c>
      <c r="I238" s="75" t="s">
        <v>105</v>
      </c>
      <c r="J238" s="75" t="s">
        <v>1161</v>
      </c>
      <c r="K238" s="75" t="s">
        <v>242</v>
      </c>
      <c r="L238" s="74">
        <v>46050</v>
      </c>
      <c r="M238" s="73">
        <v>40</v>
      </c>
      <c r="N238" s="75" t="s">
        <v>1281</v>
      </c>
      <c r="O238" s="75" t="s">
        <v>1282</v>
      </c>
      <c r="P238" s="75">
        <v>2830047671</v>
      </c>
      <c r="Q238" s="74">
        <v>46037</v>
      </c>
      <c r="R238" s="75">
        <v>1209376726</v>
      </c>
      <c r="S238" s="75">
        <v>224072020</v>
      </c>
      <c r="T238" s="74">
        <v>46037</v>
      </c>
      <c r="U238" s="76">
        <v>17356.243999999999</v>
      </c>
      <c r="V238" s="76">
        <v>16736.71</v>
      </c>
      <c r="W238" s="75">
        <v>20</v>
      </c>
      <c r="X238" s="75">
        <v>6</v>
      </c>
      <c r="Y238" s="98">
        <v>7265508790</v>
      </c>
      <c r="Z238" s="82" t="s">
        <v>354</v>
      </c>
      <c r="AA238" s="75" t="s">
        <v>1283</v>
      </c>
      <c r="AB238" s="75" t="s">
        <v>1284</v>
      </c>
      <c r="AC238" s="109" t="s">
        <v>1279</v>
      </c>
      <c r="AD238" s="75" t="s">
        <v>113</v>
      </c>
      <c r="AE238" s="134">
        <v>46042</v>
      </c>
      <c r="AF238" s="130">
        <v>46040</v>
      </c>
      <c r="AG238" s="130">
        <v>46038.666666666664</v>
      </c>
      <c r="AH238" s="130">
        <v>46038.666666666664</v>
      </c>
      <c r="AI238" s="134">
        <v>46042</v>
      </c>
      <c r="AJ238" s="69"/>
      <c r="AK238" s="134">
        <v>46042</v>
      </c>
      <c r="AL238" s="131">
        <v>46041</v>
      </c>
      <c r="AM238" s="134">
        <v>46044</v>
      </c>
      <c r="AN238" s="134">
        <v>46044</v>
      </c>
      <c r="AO238" s="81">
        <f t="shared" si="63"/>
        <v>46037.666666666664</v>
      </c>
      <c r="AP238" s="81">
        <f t="shared" si="64"/>
        <v>46038.666666666664</v>
      </c>
      <c r="AQ238" s="81">
        <f t="shared" si="65"/>
        <v>46038.666666666664</v>
      </c>
      <c r="AR238" s="81">
        <f t="shared" si="66"/>
        <v>46043</v>
      </c>
      <c r="AS238" s="81">
        <f t="shared" si="67"/>
        <v>46044</v>
      </c>
      <c r="AT238" s="81">
        <f t="shared" si="68"/>
        <v>46043</v>
      </c>
      <c r="AU238" s="82" t="s">
        <v>198</v>
      </c>
      <c r="AV238" s="74">
        <v>46037</v>
      </c>
      <c r="AW238" s="75" t="s">
        <v>1285</v>
      </c>
      <c r="AX238" s="75">
        <v>32198163</v>
      </c>
      <c r="AY238" s="75">
        <v>905</v>
      </c>
      <c r="AZ238" s="83">
        <v>308156953550</v>
      </c>
      <c r="BA238" s="75" t="s">
        <v>187</v>
      </c>
      <c r="BB238" s="74">
        <v>46037</v>
      </c>
      <c r="BC238" s="75"/>
      <c r="BD238" s="75" t="s">
        <v>1286</v>
      </c>
      <c r="BE238" s="74">
        <v>46043</v>
      </c>
      <c r="BF238" s="75"/>
      <c r="BG238" s="75"/>
      <c r="BH238" s="75"/>
      <c r="BI238" s="75"/>
      <c r="BJ238" s="75"/>
      <c r="BK238" s="75"/>
      <c r="BL238" s="75"/>
      <c r="BM238" s="75"/>
      <c r="BN238" s="75"/>
      <c r="BO238" s="75"/>
      <c r="BP238" s="75"/>
      <c r="BQ238" s="75"/>
      <c r="BR238" s="75"/>
      <c r="BS238" s="75"/>
      <c r="BT238" s="75">
        <v>1</v>
      </c>
      <c r="BU238" s="84" t="s">
        <v>1287</v>
      </c>
      <c r="BV238" s="74">
        <v>46042</v>
      </c>
      <c r="BW238" s="85"/>
      <c r="BX238" s="85"/>
      <c r="BY238" s="86" t="s">
        <v>157</v>
      </c>
      <c r="BZ238" s="87">
        <f t="shared" si="54"/>
        <v>3</v>
      </c>
      <c r="CB238" s="88">
        <f t="shared" si="51"/>
        <v>4</v>
      </c>
      <c r="CC238" s="89"/>
      <c r="CE238" s="87">
        <f t="shared" si="62"/>
        <v>1</v>
      </c>
      <c r="CF238" s="90">
        <v>6066940</v>
      </c>
      <c r="CG238" s="90"/>
      <c r="CH238" s="90">
        <v>6066940</v>
      </c>
      <c r="CI238" s="91">
        <v>26378</v>
      </c>
      <c r="CJ238" s="87">
        <f t="shared" si="52"/>
        <v>1</v>
      </c>
      <c r="CK238" s="87">
        <f t="shared" si="53"/>
        <v>3</v>
      </c>
      <c r="CL238" s="22" t="s">
        <v>121</v>
      </c>
      <c r="CM238" s="22" t="s">
        <v>1288</v>
      </c>
    </row>
    <row r="239" spans="1:91" ht="14.45" customHeight="1" x14ac:dyDescent="0.25">
      <c r="A239" s="69">
        <f t="shared" si="50"/>
        <v>237</v>
      </c>
      <c r="B239" s="70" t="s">
        <v>102</v>
      </c>
      <c r="C239" s="107" t="s">
        <v>1279</v>
      </c>
      <c r="D239" s="106">
        <v>145287497</v>
      </c>
      <c r="E239" s="73"/>
      <c r="F239" s="74">
        <v>46035</v>
      </c>
      <c r="G239" s="75" t="s">
        <v>1280</v>
      </c>
      <c r="H239" s="75" t="s">
        <v>1160</v>
      </c>
      <c r="I239" s="75" t="s">
        <v>105</v>
      </c>
      <c r="J239" s="75" t="s">
        <v>1161</v>
      </c>
      <c r="K239" s="75" t="s">
        <v>242</v>
      </c>
      <c r="L239" s="74">
        <v>46050</v>
      </c>
      <c r="M239" s="73">
        <v>40</v>
      </c>
      <c r="N239" s="75" t="s">
        <v>1289</v>
      </c>
      <c r="O239" s="75" t="s">
        <v>1290</v>
      </c>
      <c r="P239" s="75">
        <v>2830047677</v>
      </c>
      <c r="Q239" s="74">
        <v>46037</v>
      </c>
      <c r="R239" s="75">
        <v>1209376751</v>
      </c>
      <c r="S239" s="75">
        <v>224072023</v>
      </c>
      <c r="T239" s="74">
        <v>46037</v>
      </c>
      <c r="U239" s="76">
        <v>17365.179</v>
      </c>
      <c r="V239" s="76">
        <v>16745.281999999999</v>
      </c>
      <c r="W239" s="75">
        <v>20</v>
      </c>
      <c r="X239" s="75">
        <v>6</v>
      </c>
      <c r="Y239" s="98">
        <v>7265509020</v>
      </c>
      <c r="Z239" s="82" t="s">
        <v>354</v>
      </c>
      <c r="AA239" s="75" t="s">
        <v>1283</v>
      </c>
      <c r="AB239" s="75" t="s">
        <v>1284</v>
      </c>
      <c r="AC239" s="109" t="s">
        <v>1279</v>
      </c>
      <c r="AD239" s="75" t="s">
        <v>113</v>
      </c>
      <c r="AE239" s="134">
        <v>46042</v>
      </c>
      <c r="AF239" s="130">
        <v>46040</v>
      </c>
      <c r="AG239" s="130">
        <v>46038.666666666664</v>
      </c>
      <c r="AH239" s="130">
        <v>46038.666666666664</v>
      </c>
      <c r="AI239" s="134">
        <v>46042</v>
      </c>
      <c r="AJ239" s="69"/>
      <c r="AK239" s="134">
        <v>46042</v>
      </c>
      <c r="AL239" s="131">
        <v>46041</v>
      </c>
      <c r="AM239" s="134">
        <v>46044</v>
      </c>
      <c r="AN239" s="134">
        <v>46044</v>
      </c>
      <c r="AO239" s="81">
        <f t="shared" si="63"/>
        <v>46037.666666666664</v>
      </c>
      <c r="AP239" s="81">
        <f t="shared" si="64"/>
        <v>46038.666666666664</v>
      </c>
      <c r="AQ239" s="81">
        <f t="shared" si="65"/>
        <v>46038.666666666664</v>
      </c>
      <c r="AR239" s="81">
        <f t="shared" si="66"/>
        <v>46043</v>
      </c>
      <c r="AS239" s="81">
        <f t="shared" si="67"/>
        <v>46044</v>
      </c>
      <c r="AT239" s="81">
        <f t="shared" si="68"/>
        <v>46043</v>
      </c>
      <c r="AU239" s="82" t="s">
        <v>198</v>
      </c>
      <c r="AV239" s="74">
        <v>46037</v>
      </c>
      <c r="AW239" s="75" t="s">
        <v>1291</v>
      </c>
      <c r="AX239" s="75">
        <v>32219466</v>
      </c>
      <c r="AY239" s="75">
        <v>905</v>
      </c>
      <c r="AZ239" s="83">
        <v>308157210340</v>
      </c>
      <c r="BA239" s="75" t="s">
        <v>187</v>
      </c>
      <c r="BB239" s="74">
        <v>46037</v>
      </c>
      <c r="BC239" s="75"/>
      <c r="BD239" s="75" t="s">
        <v>1292</v>
      </c>
      <c r="BE239" s="74">
        <v>46043</v>
      </c>
      <c r="BF239" s="75"/>
      <c r="BG239" s="75"/>
      <c r="BH239" s="75"/>
      <c r="BI239" s="75"/>
      <c r="BJ239" s="75"/>
      <c r="BK239" s="75"/>
      <c r="BL239" s="75"/>
      <c r="BM239" s="75"/>
      <c r="BN239" s="75"/>
      <c r="BO239" s="75"/>
      <c r="BP239" s="75"/>
      <c r="BQ239" s="75"/>
      <c r="BR239" s="75"/>
      <c r="BS239" s="75"/>
      <c r="BT239" s="75">
        <v>0</v>
      </c>
      <c r="BU239" s="84" t="s">
        <v>1287</v>
      </c>
      <c r="BV239" s="74">
        <v>46042</v>
      </c>
      <c r="BW239" s="85"/>
      <c r="BX239" s="85"/>
      <c r="BY239" s="86" t="s">
        <v>157</v>
      </c>
      <c r="BZ239" s="87">
        <f t="shared" si="54"/>
        <v>3</v>
      </c>
      <c r="CB239" s="88">
        <f t="shared" si="51"/>
        <v>4</v>
      </c>
      <c r="CC239" s="89"/>
      <c r="CE239" s="87">
        <f t="shared" si="62"/>
        <v>1</v>
      </c>
      <c r="CF239" s="90">
        <v>6066940</v>
      </c>
      <c r="CG239" s="90"/>
      <c r="CH239" s="90">
        <v>6066940</v>
      </c>
      <c r="CI239" s="91">
        <v>26378</v>
      </c>
      <c r="CJ239" s="87">
        <f t="shared" si="52"/>
        <v>1</v>
      </c>
      <c r="CK239" s="87">
        <f t="shared" si="53"/>
        <v>3</v>
      </c>
      <c r="CL239" s="22" t="s">
        <v>121</v>
      </c>
      <c r="CM239" s="22" t="s">
        <v>1288</v>
      </c>
    </row>
    <row r="240" spans="1:91" ht="14.45" customHeight="1" x14ac:dyDescent="0.25">
      <c r="A240" s="69">
        <f t="shared" si="50"/>
        <v>238</v>
      </c>
      <c r="B240" s="70" t="s">
        <v>102</v>
      </c>
      <c r="C240" s="107" t="s">
        <v>1293</v>
      </c>
      <c r="D240" s="106">
        <v>145291613</v>
      </c>
      <c r="E240" s="73"/>
      <c r="F240" s="74">
        <v>46036</v>
      </c>
      <c r="G240" s="75" t="s">
        <v>1274</v>
      </c>
      <c r="H240" s="75" t="s">
        <v>1160</v>
      </c>
      <c r="I240" s="75" t="s">
        <v>105</v>
      </c>
      <c r="J240" s="75" t="s">
        <v>1161</v>
      </c>
      <c r="K240" s="75" t="s">
        <v>242</v>
      </c>
      <c r="L240" s="74">
        <v>46050</v>
      </c>
      <c r="M240" s="73">
        <v>40</v>
      </c>
      <c r="N240" s="75" t="s">
        <v>1294</v>
      </c>
      <c r="O240" s="75" t="s">
        <v>1295</v>
      </c>
      <c r="P240" s="75">
        <v>2830047626</v>
      </c>
      <c r="Q240" s="74">
        <v>46037</v>
      </c>
      <c r="R240" s="75">
        <v>1209376625</v>
      </c>
      <c r="S240" s="75">
        <v>224072028</v>
      </c>
      <c r="T240" s="74">
        <v>46037</v>
      </c>
      <c r="U240" s="76">
        <v>20626.041000000001</v>
      </c>
      <c r="V240" s="76">
        <v>20100.945</v>
      </c>
      <c r="W240" s="75">
        <v>20</v>
      </c>
      <c r="X240" s="75">
        <v>9</v>
      </c>
      <c r="Y240" s="98" t="s">
        <v>1296</v>
      </c>
      <c r="Z240" s="82" t="s">
        <v>258</v>
      </c>
      <c r="AA240" s="75" t="s">
        <v>1283</v>
      </c>
      <c r="AB240" s="75" t="s">
        <v>1284</v>
      </c>
      <c r="AC240" s="109" t="s">
        <v>1293</v>
      </c>
      <c r="AD240" s="75" t="s">
        <v>113</v>
      </c>
      <c r="AE240" s="134">
        <v>46042</v>
      </c>
      <c r="AF240" s="130">
        <v>46040</v>
      </c>
      <c r="AG240" s="130">
        <v>46039.416666666664</v>
      </c>
      <c r="AH240" s="130">
        <v>46039.416666666664</v>
      </c>
      <c r="AI240" s="134">
        <v>46042</v>
      </c>
      <c r="AJ240" s="69"/>
      <c r="AK240" s="134">
        <v>46042</v>
      </c>
      <c r="AL240" s="131">
        <v>46041</v>
      </c>
      <c r="AM240" s="134">
        <v>46044</v>
      </c>
      <c r="AN240" s="134">
        <v>46044</v>
      </c>
      <c r="AO240" s="81">
        <f t="shared" si="63"/>
        <v>46038.416666666664</v>
      </c>
      <c r="AP240" s="81">
        <f t="shared" si="64"/>
        <v>46039.416666666664</v>
      </c>
      <c r="AQ240" s="81">
        <f t="shared" si="65"/>
        <v>46039.416666666664</v>
      </c>
      <c r="AR240" s="81">
        <f t="shared" si="66"/>
        <v>46043</v>
      </c>
      <c r="AS240" s="81">
        <f t="shared" si="67"/>
        <v>46044</v>
      </c>
      <c r="AT240" s="81">
        <f t="shared" si="68"/>
        <v>46043</v>
      </c>
      <c r="AU240" s="82" t="s">
        <v>198</v>
      </c>
      <c r="AV240" s="74">
        <v>46037</v>
      </c>
      <c r="AW240" s="75" t="s">
        <v>1297</v>
      </c>
      <c r="AX240" s="75" t="s">
        <v>1298</v>
      </c>
      <c r="AY240" s="75">
        <v>905</v>
      </c>
      <c r="AZ240" s="83">
        <v>308154025820</v>
      </c>
      <c r="BA240" s="75" t="s">
        <v>187</v>
      </c>
      <c r="BB240" s="74">
        <v>46037</v>
      </c>
      <c r="BC240" s="75"/>
      <c r="BD240" s="75" t="s">
        <v>1299</v>
      </c>
      <c r="BE240" s="74">
        <v>46043</v>
      </c>
      <c r="BF240" s="75"/>
      <c r="BG240" s="75"/>
      <c r="BH240" s="75"/>
      <c r="BI240" s="75"/>
      <c r="BJ240" s="75"/>
      <c r="BK240" s="75"/>
      <c r="BL240" s="75"/>
      <c r="BM240" s="75"/>
      <c r="BN240" s="75"/>
      <c r="BO240" s="75"/>
      <c r="BP240" s="75"/>
      <c r="BQ240" s="75"/>
      <c r="BR240" s="75"/>
      <c r="BS240" s="75"/>
      <c r="BT240" s="75">
        <v>1</v>
      </c>
      <c r="BU240" s="84" t="s">
        <v>1300</v>
      </c>
      <c r="BV240" s="74">
        <v>46042</v>
      </c>
      <c r="BW240" s="85"/>
      <c r="BX240" s="85"/>
      <c r="BY240" s="86" t="s">
        <v>157</v>
      </c>
      <c r="BZ240" s="87">
        <f t="shared" si="54"/>
        <v>3</v>
      </c>
      <c r="CB240" s="88">
        <f t="shared" si="51"/>
        <v>4</v>
      </c>
      <c r="CC240" s="89"/>
      <c r="CE240" s="87">
        <f t="shared" si="62"/>
        <v>1</v>
      </c>
      <c r="CF240" s="90">
        <v>6979308</v>
      </c>
      <c r="CG240" s="90"/>
      <c r="CH240" s="90">
        <v>6979308</v>
      </c>
      <c r="CI240" s="91">
        <v>26238</v>
      </c>
      <c r="CJ240" s="87">
        <f t="shared" si="52"/>
        <v>1</v>
      </c>
      <c r="CK240" s="87">
        <f t="shared" si="53"/>
        <v>3</v>
      </c>
      <c r="CL240" s="22" t="s">
        <v>121</v>
      </c>
      <c r="CM240" s="22" t="s">
        <v>1301</v>
      </c>
    </row>
    <row r="241" spans="1:91" ht="14.45" customHeight="1" x14ac:dyDescent="0.25">
      <c r="A241" s="69">
        <f t="shared" si="50"/>
        <v>239</v>
      </c>
      <c r="B241" s="70" t="s">
        <v>102</v>
      </c>
      <c r="C241" s="107" t="s">
        <v>1279</v>
      </c>
      <c r="D241" s="106">
        <v>145318085</v>
      </c>
      <c r="E241" s="73"/>
      <c r="F241" s="74">
        <v>46037</v>
      </c>
      <c r="G241" s="75" t="s">
        <v>1245</v>
      </c>
      <c r="H241" s="75" t="s">
        <v>1160</v>
      </c>
      <c r="I241" s="75" t="s">
        <v>105</v>
      </c>
      <c r="J241" s="75" t="s">
        <v>1161</v>
      </c>
      <c r="K241" s="75" t="s">
        <v>242</v>
      </c>
      <c r="L241" s="74">
        <v>46055</v>
      </c>
      <c r="M241" s="73">
        <v>40</v>
      </c>
      <c r="N241" s="75" t="s">
        <v>1302</v>
      </c>
      <c r="O241" s="75" t="s">
        <v>1303</v>
      </c>
      <c r="P241" s="75">
        <v>2830047664</v>
      </c>
      <c r="Q241" s="74">
        <v>46037</v>
      </c>
      <c r="R241" s="75">
        <v>1209376705</v>
      </c>
      <c r="S241" s="75">
        <v>224072055</v>
      </c>
      <c r="T241" s="74">
        <v>46037</v>
      </c>
      <c r="U241" s="76">
        <v>15795.188</v>
      </c>
      <c r="V241" s="76">
        <v>15270.51</v>
      </c>
      <c r="W241" s="75">
        <v>19</v>
      </c>
      <c r="X241" s="75">
        <v>0</v>
      </c>
      <c r="Y241" s="98">
        <v>7265508960</v>
      </c>
      <c r="Z241" s="82" t="s">
        <v>354</v>
      </c>
      <c r="AA241" s="75" t="s">
        <v>1283</v>
      </c>
      <c r="AB241" s="75" t="s">
        <v>1284</v>
      </c>
      <c r="AC241" s="109" t="s">
        <v>1279</v>
      </c>
      <c r="AD241" s="75" t="s">
        <v>113</v>
      </c>
      <c r="AE241" s="134">
        <v>46042</v>
      </c>
      <c r="AF241" s="130">
        <v>46040</v>
      </c>
      <c r="AG241" s="130">
        <v>46038.666666666664</v>
      </c>
      <c r="AH241" s="130">
        <v>46038.666666666664</v>
      </c>
      <c r="AI241" s="134">
        <v>46042</v>
      </c>
      <c r="AJ241" s="69"/>
      <c r="AK241" s="134">
        <v>46042</v>
      </c>
      <c r="AL241" s="131">
        <v>46041</v>
      </c>
      <c r="AM241" s="134">
        <v>46044</v>
      </c>
      <c r="AN241" s="134">
        <v>46044</v>
      </c>
      <c r="AO241" s="81">
        <f t="shared" si="63"/>
        <v>46037.666666666664</v>
      </c>
      <c r="AP241" s="81">
        <f t="shared" si="64"/>
        <v>46038.666666666664</v>
      </c>
      <c r="AQ241" s="81">
        <f t="shared" si="65"/>
        <v>46038.666666666664</v>
      </c>
      <c r="AR241" s="81">
        <f t="shared" si="66"/>
        <v>46043</v>
      </c>
      <c r="AS241" s="81">
        <f t="shared" si="67"/>
        <v>46044</v>
      </c>
      <c r="AT241" s="81">
        <f t="shared" si="68"/>
        <v>46043</v>
      </c>
      <c r="AU241" s="82" t="s">
        <v>198</v>
      </c>
      <c r="AV241" s="74">
        <v>46037</v>
      </c>
      <c r="AW241" s="75" t="s">
        <v>1304</v>
      </c>
      <c r="AX241" s="75">
        <v>32219302</v>
      </c>
      <c r="AY241" s="75">
        <v>905</v>
      </c>
      <c r="AZ241" s="83">
        <v>308156581740</v>
      </c>
      <c r="BA241" s="75" t="s">
        <v>187</v>
      </c>
      <c r="BB241" s="74">
        <v>46037</v>
      </c>
      <c r="BC241" s="75"/>
      <c r="BD241" s="75" t="s">
        <v>1305</v>
      </c>
      <c r="BE241" s="74">
        <v>46043</v>
      </c>
      <c r="BF241" s="75"/>
      <c r="BG241" s="75"/>
      <c r="BH241" s="75"/>
      <c r="BI241" s="75"/>
      <c r="BJ241" s="75"/>
      <c r="BK241" s="75"/>
      <c r="BL241" s="75"/>
      <c r="BM241" s="75"/>
      <c r="BN241" s="75"/>
      <c r="BO241" s="75"/>
      <c r="BP241" s="75"/>
      <c r="BQ241" s="75"/>
      <c r="BR241" s="75"/>
      <c r="BS241" s="75"/>
      <c r="BT241" s="75">
        <v>0</v>
      </c>
      <c r="BU241" s="84" t="s">
        <v>1287</v>
      </c>
      <c r="BV241" s="74">
        <v>46042</v>
      </c>
      <c r="BW241" s="85"/>
      <c r="BX241" s="85"/>
      <c r="BY241" s="86" t="s">
        <v>157</v>
      </c>
      <c r="BZ241" s="87">
        <f t="shared" si="54"/>
        <v>3</v>
      </c>
      <c r="CB241" s="88">
        <f t="shared" si="51"/>
        <v>4</v>
      </c>
      <c r="CC241" s="89"/>
      <c r="CE241" s="87">
        <f t="shared" si="62"/>
        <v>1</v>
      </c>
      <c r="CF241" s="90">
        <v>6066940</v>
      </c>
      <c r="CG241" s="90"/>
      <c r="CH241" s="90">
        <v>6066940</v>
      </c>
      <c r="CI241" s="91">
        <v>26378</v>
      </c>
      <c r="CJ241" s="87">
        <f t="shared" si="52"/>
        <v>1</v>
      </c>
      <c r="CK241" s="87">
        <f t="shared" si="53"/>
        <v>3</v>
      </c>
      <c r="CL241" s="22" t="s">
        <v>121</v>
      </c>
      <c r="CM241" s="22" t="s">
        <v>1288</v>
      </c>
    </row>
    <row r="242" spans="1:91" ht="14.45" customHeight="1" x14ac:dyDescent="0.25">
      <c r="A242" s="69">
        <f t="shared" si="50"/>
        <v>240</v>
      </c>
      <c r="B242" s="70" t="s">
        <v>102</v>
      </c>
      <c r="C242" s="107" t="s">
        <v>1306</v>
      </c>
      <c r="D242" s="106">
        <v>145318086</v>
      </c>
      <c r="E242" s="73">
        <v>5340007445</v>
      </c>
      <c r="F242" s="74">
        <v>46037</v>
      </c>
      <c r="G242" s="75" t="s">
        <v>1245</v>
      </c>
      <c r="H242" s="75" t="s">
        <v>1160</v>
      </c>
      <c r="I242" s="75" t="s">
        <v>105</v>
      </c>
      <c r="J242" s="75" t="s">
        <v>1161</v>
      </c>
      <c r="K242" s="75" t="s">
        <v>242</v>
      </c>
      <c r="L242" s="74">
        <v>46055</v>
      </c>
      <c r="M242" s="73">
        <v>40</v>
      </c>
      <c r="N242" s="75" t="s">
        <v>1307</v>
      </c>
      <c r="O242" s="75" t="s">
        <v>1308</v>
      </c>
      <c r="P242" s="75">
        <v>2830047632</v>
      </c>
      <c r="Q242" s="74">
        <v>46037</v>
      </c>
      <c r="R242" s="75">
        <v>1209376638</v>
      </c>
      <c r="S242" s="75">
        <v>224072421</v>
      </c>
      <c r="T242" s="74">
        <v>46037</v>
      </c>
      <c r="U242" s="76">
        <v>12950.069</v>
      </c>
      <c r="V242" s="76">
        <v>12525.198</v>
      </c>
      <c r="W242" s="75">
        <v>15</v>
      </c>
      <c r="X242" s="75">
        <v>0</v>
      </c>
      <c r="Y242" s="98" t="s">
        <v>1309</v>
      </c>
      <c r="Z242" s="82" t="s">
        <v>258</v>
      </c>
      <c r="AA242" s="75" t="s">
        <v>1283</v>
      </c>
      <c r="AB242" s="75" t="s">
        <v>1284</v>
      </c>
      <c r="AC242" s="109" t="s">
        <v>1306</v>
      </c>
      <c r="AD242" s="75" t="s">
        <v>113</v>
      </c>
      <c r="AE242" s="134">
        <v>46042</v>
      </c>
      <c r="AF242" s="130">
        <v>46040</v>
      </c>
      <c r="AG242" s="130">
        <v>46039.416666666664</v>
      </c>
      <c r="AH242" s="130">
        <v>46039.416666666664</v>
      </c>
      <c r="AI242" s="134">
        <v>46042</v>
      </c>
      <c r="AJ242" s="69"/>
      <c r="AK242" s="134">
        <v>46042</v>
      </c>
      <c r="AL242" s="131">
        <v>46041</v>
      </c>
      <c r="AM242" s="134">
        <v>46044</v>
      </c>
      <c r="AN242" s="134">
        <v>46044</v>
      </c>
      <c r="AO242" s="81">
        <f t="shared" si="63"/>
        <v>46038.416666666664</v>
      </c>
      <c r="AP242" s="81">
        <f t="shared" si="64"/>
        <v>46039.416666666664</v>
      </c>
      <c r="AQ242" s="81">
        <f t="shared" si="65"/>
        <v>46039.416666666664</v>
      </c>
      <c r="AR242" s="81">
        <f t="shared" si="66"/>
        <v>46043</v>
      </c>
      <c r="AS242" s="81">
        <f t="shared" si="67"/>
        <v>46044</v>
      </c>
      <c r="AT242" s="81">
        <f t="shared" si="68"/>
        <v>46043</v>
      </c>
      <c r="AU242" s="82" t="s">
        <v>198</v>
      </c>
      <c r="AV242" s="74">
        <v>46037</v>
      </c>
      <c r="AW242" s="75">
        <v>0</v>
      </c>
      <c r="AX242" s="75">
        <v>0</v>
      </c>
      <c r="AY242" s="75">
        <v>905</v>
      </c>
      <c r="AZ242" s="83">
        <v>0</v>
      </c>
      <c r="BA242" s="75">
        <v>0</v>
      </c>
      <c r="BB242" s="75" t="s">
        <v>132</v>
      </c>
      <c r="BC242" s="75"/>
      <c r="BD242" s="75" t="s">
        <v>1310</v>
      </c>
      <c r="BE242" s="74">
        <v>46043</v>
      </c>
      <c r="BF242" s="75"/>
      <c r="BG242" s="75"/>
      <c r="BH242" s="75"/>
      <c r="BI242" s="75"/>
      <c r="BJ242" s="75"/>
      <c r="BK242" s="75"/>
      <c r="BL242" s="75"/>
      <c r="BM242" s="75"/>
      <c r="BN242" s="75"/>
      <c r="BO242" s="75"/>
      <c r="BP242" s="75"/>
      <c r="BQ242" s="75"/>
      <c r="BR242" s="75"/>
      <c r="BS242" s="75"/>
      <c r="BT242" s="75">
        <v>1</v>
      </c>
      <c r="BU242" s="84" t="s">
        <v>1311</v>
      </c>
      <c r="BV242" s="74">
        <v>46042</v>
      </c>
      <c r="BW242" s="85"/>
      <c r="BX242" s="85"/>
      <c r="BY242" s="86" t="s">
        <v>157</v>
      </c>
      <c r="BZ242" s="87">
        <f t="shared" si="54"/>
        <v>3</v>
      </c>
      <c r="CB242" s="88">
        <f t="shared" si="51"/>
        <v>4</v>
      </c>
      <c r="CC242" s="89"/>
      <c r="CE242" s="87">
        <f t="shared" si="62"/>
        <v>1</v>
      </c>
      <c r="CF242" s="90">
        <v>6979308</v>
      </c>
      <c r="CG242" s="90"/>
      <c r="CH242" s="90">
        <v>6979308</v>
      </c>
      <c r="CI242" s="91">
        <v>26238</v>
      </c>
      <c r="CJ242" s="87">
        <f t="shared" si="52"/>
        <v>1</v>
      </c>
      <c r="CK242" s="87">
        <f t="shared" si="53"/>
        <v>3</v>
      </c>
      <c r="CL242" s="22" t="s">
        <v>121</v>
      </c>
      <c r="CM242" s="22" t="s">
        <v>1312</v>
      </c>
    </row>
    <row r="243" spans="1:91" ht="14.45" customHeight="1" x14ac:dyDescent="0.25">
      <c r="A243" s="69">
        <f t="shared" si="50"/>
        <v>241</v>
      </c>
      <c r="B243" s="70" t="s">
        <v>102</v>
      </c>
      <c r="C243" s="107" t="s">
        <v>1306</v>
      </c>
      <c r="D243" s="106">
        <v>145298563</v>
      </c>
      <c r="E243" s="73">
        <v>5340007445</v>
      </c>
      <c r="F243" s="74">
        <v>46037</v>
      </c>
      <c r="G243" s="75" t="s">
        <v>1187</v>
      </c>
      <c r="H243" s="75" t="s">
        <v>1160</v>
      </c>
      <c r="I243" s="75" t="s">
        <v>105</v>
      </c>
      <c r="J243" s="75" t="s">
        <v>1161</v>
      </c>
      <c r="K243" s="75" t="s">
        <v>242</v>
      </c>
      <c r="L243" s="74">
        <v>46055</v>
      </c>
      <c r="M243" s="73">
        <v>0</v>
      </c>
      <c r="N243" s="75" t="s">
        <v>1307</v>
      </c>
      <c r="O243" s="75" t="s">
        <v>1308</v>
      </c>
      <c r="P243" s="75">
        <v>2830047631</v>
      </c>
      <c r="Q243" s="74">
        <v>46037</v>
      </c>
      <c r="R243" s="75">
        <v>1209376637</v>
      </c>
      <c r="S243" s="75">
        <v>224072415</v>
      </c>
      <c r="T243" s="74">
        <v>46037</v>
      </c>
      <c r="U243" s="76">
        <v>2540.991</v>
      </c>
      <c r="V243" s="76">
        <v>2457.4639999999999</v>
      </c>
      <c r="W243" s="75">
        <v>4</v>
      </c>
      <c r="X243" s="75">
        <v>1</v>
      </c>
      <c r="Y243" s="98" t="s">
        <v>1309</v>
      </c>
      <c r="Z243" s="82" t="s">
        <v>258</v>
      </c>
      <c r="AA243" s="75" t="s">
        <v>1283</v>
      </c>
      <c r="AB243" s="75" t="s">
        <v>1284</v>
      </c>
      <c r="AC243" s="109" t="s">
        <v>1306</v>
      </c>
      <c r="AD243" s="75" t="s">
        <v>113</v>
      </c>
      <c r="AE243" s="134">
        <v>46042</v>
      </c>
      <c r="AF243" s="130">
        <v>46040</v>
      </c>
      <c r="AG243" s="130">
        <v>46039.416666666664</v>
      </c>
      <c r="AH243" s="130">
        <v>46039.416666666664</v>
      </c>
      <c r="AI243" s="134">
        <v>46042</v>
      </c>
      <c r="AJ243" s="69"/>
      <c r="AK243" s="134">
        <v>46042</v>
      </c>
      <c r="AL243" s="131">
        <v>46041</v>
      </c>
      <c r="AM243" s="134">
        <v>46044</v>
      </c>
      <c r="AN243" s="134">
        <v>46044</v>
      </c>
      <c r="AO243" s="81">
        <f t="shared" si="63"/>
        <v>46038.416666666664</v>
      </c>
      <c r="AP243" s="81">
        <f t="shared" si="64"/>
        <v>46039.416666666664</v>
      </c>
      <c r="AQ243" s="81">
        <f t="shared" si="65"/>
        <v>46039.416666666664</v>
      </c>
      <c r="AR243" s="81">
        <f t="shared" si="66"/>
        <v>46043</v>
      </c>
      <c r="AS243" s="81">
        <f t="shared" si="67"/>
        <v>46044</v>
      </c>
      <c r="AT243" s="81">
        <f t="shared" si="68"/>
        <v>46043</v>
      </c>
      <c r="AU243" s="82" t="s">
        <v>198</v>
      </c>
      <c r="AV243" s="74">
        <v>46037</v>
      </c>
      <c r="AW243" s="75" t="s">
        <v>1313</v>
      </c>
      <c r="AX243" s="75" t="s">
        <v>1314</v>
      </c>
      <c r="AY243" s="75">
        <v>905</v>
      </c>
      <c r="AZ243" s="83">
        <v>308154444530</v>
      </c>
      <c r="BA243" s="75" t="s">
        <v>187</v>
      </c>
      <c r="BB243" s="74">
        <v>46037</v>
      </c>
      <c r="BC243" s="75"/>
      <c r="BD243" s="75" t="s">
        <v>1310</v>
      </c>
      <c r="BE243" s="74">
        <v>46043</v>
      </c>
      <c r="BF243" s="75"/>
      <c r="BG243" s="75"/>
      <c r="BH243" s="75"/>
      <c r="BI243" s="75"/>
      <c r="BJ243" s="75"/>
      <c r="BK243" s="75"/>
      <c r="BL243" s="75"/>
      <c r="BM243" s="75"/>
      <c r="BN243" s="75"/>
      <c r="BO243" s="75"/>
      <c r="BP243" s="75"/>
      <c r="BQ243" s="75"/>
      <c r="BR243" s="75"/>
      <c r="BS243" s="75"/>
      <c r="BT243" s="75">
        <v>0</v>
      </c>
      <c r="BU243" s="84" t="s">
        <v>1311</v>
      </c>
      <c r="BV243" s="74">
        <v>46042</v>
      </c>
      <c r="BW243" s="85"/>
      <c r="BX243" s="85"/>
      <c r="BY243" s="86" t="s">
        <v>157</v>
      </c>
      <c r="BZ243" s="87">
        <f t="shared" si="54"/>
        <v>3</v>
      </c>
      <c r="CB243" s="88">
        <f t="shared" si="51"/>
        <v>4</v>
      </c>
      <c r="CC243" s="89"/>
      <c r="CE243" s="87">
        <f t="shared" si="62"/>
        <v>1</v>
      </c>
      <c r="CF243" s="90"/>
      <c r="CG243" s="90"/>
      <c r="CH243" s="90"/>
      <c r="CJ243" s="87">
        <f t="shared" si="52"/>
        <v>1</v>
      </c>
      <c r="CK243" s="87">
        <f t="shared" si="53"/>
        <v>3</v>
      </c>
      <c r="CL243" s="22" t="s">
        <v>121</v>
      </c>
      <c r="CM243" s="22" t="s">
        <v>1312</v>
      </c>
    </row>
    <row r="244" spans="1:91" ht="14.45" customHeight="1" x14ac:dyDescent="0.25">
      <c r="A244" s="69">
        <f t="shared" si="50"/>
        <v>242</v>
      </c>
      <c r="B244" s="70" t="s">
        <v>102</v>
      </c>
      <c r="C244" s="107" t="s">
        <v>1315</v>
      </c>
      <c r="D244" s="106">
        <v>145291615</v>
      </c>
      <c r="E244" s="73">
        <v>5320007317</v>
      </c>
      <c r="F244" s="74">
        <v>46036</v>
      </c>
      <c r="G244" s="75" t="s">
        <v>1274</v>
      </c>
      <c r="H244" s="75" t="s">
        <v>1160</v>
      </c>
      <c r="I244" s="75" t="s">
        <v>105</v>
      </c>
      <c r="J244" s="75" t="s">
        <v>1161</v>
      </c>
      <c r="K244" s="75" t="s">
        <v>242</v>
      </c>
      <c r="L244" s="74">
        <v>46050</v>
      </c>
      <c r="M244" s="73">
        <v>40</v>
      </c>
      <c r="N244" s="75" t="s">
        <v>1316</v>
      </c>
      <c r="O244" s="75" t="s">
        <v>1317</v>
      </c>
      <c r="P244" s="75">
        <v>2830047629</v>
      </c>
      <c r="Q244" s="74">
        <v>46037</v>
      </c>
      <c r="R244" s="75">
        <v>1209376631</v>
      </c>
      <c r="S244" s="75">
        <v>224072069</v>
      </c>
      <c r="T244" s="74">
        <v>46037</v>
      </c>
      <c r="U244" s="76">
        <v>5795.5410000000002</v>
      </c>
      <c r="V244" s="76">
        <v>5646.9719999999998</v>
      </c>
      <c r="W244" s="75">
        <v>6</v>
      </c>
      <c r="X244" s="75">
        <v>3</v>
      </c>
      <c r="Y244" s="98" t="s">
        <v>1318</v>
      </c>
      <c r="Z244" s="82" t="s">
        <v>258</v>
      </c>
      <c r="AA244" s="75" t="s">
        <v>1319</v>
      </c>
      <c r="AB244" s="75" t="s">
        <v>1320</v>
      </c>
      <c r="AC244" s="109" t="s">
        <v>1315</v>
      </c>
      <c r="AD244" s="75" t="s">
        <v>113</v>
      </c>
      <c r="AE244" s="99">
        <v>46040</v>
      </c>
      <c r="AF244" s="130">
        <v>46039.458333333336</v>
      </c>
      <c r="AG244" s="130">
        <v>46038.333333333336</v>
      </c>
      <c r="AH244" s="130">
        <v>46038.333333333336</v>
      </c>
      <c r="AI244" s="134">
        <v>46041</v>
      </c>
      <c r="AJ244" s="99">
        <v>46040</v>
      </c>
      <c r="AK244" s="99">
        <v>46040</v>
      </c>
      <c r="AL244" s="131">
        <v>46043</v>
      </c>
      <c r="AM244" s="134">
        <v>46041</v>
      </c>
      <c r="AN244" s="134">
        <v>46041</v>
      </c>
      <c r="AO244" s="95" t="s">
        <v>121</v>
      </c>
      <c r="AP244" s="95" t="s">
        <v>121</v>
      </c>
      <c r="AQ244" s="95" t="s">
        <v>121</v>
      </c>
      <c r="AR244" s="95" t="s">
        <v>121</v>
      </c>
      <c r="AS244" s="95" t="s">
        <v>121</v>
      </c>
      <c r="AT244" s="95" t="s">
        <v>121</v>
      </c>
      <c r="AU244" s="82" t="s">
        <v>198</v>
      </c>
      <c r="AV244" s="74">
        <v>46037</v>
      </c>
      <c r="AW244" s="75" t="s">
        <v>1321</v>
      </c>
      <c r="AX244" s="75" t="s">
        <v>1322</v>
      </c>
      <c r="AY244" s="75">
        <v>905</v>
      </c>
      <c r="AZ244" s="83">
        <v>308154632940</v>
      </c>
      <c r="BA244" s="75" t="s">
        <v>187</v>
      </c>
      <c r="BB244" s="74">
        <v>46037</v>
      </c>
      <c r="BC244" s="75"/>
      <c r="BD244" s="75" t="s">
        <v>1323</v>
      </c>
      <c r="BE244" s="74">
        <v>46042</v>
      </c>
      <c r="BF244" s="75"/>
      <c r="BG244" s="75"/>
      <c r="BH244" s="75"/>
      <c r="BI244" s="75"/>
      <c r="BJ244" s="75"/>
      <c r="BK244" s="75"/>
      <c r="BL244" s="75"/>
      <c r="BM244" s="75"/>
      <c r="BN244" s="75"/>
      <c r="BO244" s="75"/>
      <c r="BP244" s="75"/>
      <c r="BQ244" s="75"/>
      <c r="BR244" s="75"/>
      <c r="BS244" s="75"/>
      <c r="BT244" s="75">
        <v>1</v>
      </c>
      <c r="BU244" s="84" t="s">
        <v>1324</v>
      </c>
      <c r="BV244" s="74">
        <v>46041</v>
      </c>
      <c r="BW244" s="85"/>
      <c r="BX244" s="85"/>
      <c r="BY244" s="86" t="s">
        <v>157</v>
      </c>
      <c r="BZ244" s="87">
        <f t="shared" si="54"/>
        <v>3</v>
      </c>
      <c r="CB244" s="88">
        <f t="shared" si="51"/>
        <v>4</v>
      </c>
      <c r="CC244" s="89"/>
      <c r="CE244" s="87">
        <f t="shared" si="62"/>
        <v>1</v>
      </c>
      <c r="CF244" s="90">
        <v>6979042</v>
      </c>
      <c r="CG244" s="90"/>
      <c r="CH244" s="90">
        <v>6979042</v>
      </c>
      <c r="CI244" s="91">
        <v>26237</v>
      </c>
      <c r="CJ244" s="87">
        <f t="shared" si="52"/>
        <v>1</v>
      </c>
      <c r="CK244" s="87">
        <f t="shared" si="53"/>
        <v>3</v>
      </c>
      <c r="CL244" s="22" t="s">
        <v>121</v>
      </c>
      <c r="CM244" s="22" t="s">
        <v>1325</v>
      </c>
    </row>
    <row r="245" spans="1:91" ht="14.45" customHeight="1" x14ac:dyDescent="0.25">
      <c r="A245" s="69">
        <f t="shared" si="50"/>
        <v>243</v>
      </c>
      <c r="B245" s="70" t="s">
        <v>102</v>
      </c>
      <c r="C245" s="107" t="s">
        <v>1315</v>
      </c>
      <c r="D245" s="106">
        <v>145291822</v>
      </c>
      <c r="E245" s="73">
        <v>5320007317</v>
      </c>
      <c r="F245" s="74">
        <v>46037</v>
      </c>
      <c r="G245" s="75" t="s">
        <v>1194</v>
      </c>
      <c r="H245" s="75" t="s">
        <v>1160</v>
      </c>
      <c r="I245" s="75" t="s">
        <v>105</v>
      </c>
      <c r="J245" s="75" t="s">
        <v>1161</v>
      </c>
      <c r="K245" s="75" t="s">
        <v>242</v>
      </c>
      <c r="L245" s="74">
        <v>46055</v>
      </c>
      <c r="M245" s="73">
        <v>0</v>
      </c>
      <c r="N245" s="75" t="s">
        <v>1316</v>
      </c>
      <c r="O245" s="75" t="s">
        <v>1317</v>
      </c>
      <c r="P245" s="75">
        <v>2830047630</v>
      </c>
      <c r="Q245" s="74">
        <v>46037</v>
      </c>
      <c r="R245" s="75">
        <v>1209376632</v>
      </c>
      <c r="S245" s="75">
        <v>224072087</v>
      </c>
      <c r="T245" s="74">
        <v>46037</v>
      </c>
      <c r="U245" s="76">
        <v>5157.67</v>
      </c>
      <c r="V245" s="76">
        <v>4988.2280000000001</v>
      </c>
      <c r="W245" s="75">
        <v>6</v>
      </c>
      <c r="X245" s="75">
        <v>2</v>
      </c>
      <c r="Y245" s="98" t="s">
        <v>1318</v>
      </c>
      <c r="Z245" s="82" t="s">
        <v>258</v>
      </c>
      <c r="AA245" s="75" t="s">
        <v>1319</v>
      </c>
      <c r="AB245" s="75" t="s">
        <v>1320</v>
      </c>
      <c r="AC245" s="109" t="s">
        <v>1315</v>
      </c>
      <c r="AD245" s="75" t="s">
        <v>113</v>
      </c>
      <c r="AE245" s="99">
        <v>46040</v>
      </c>
      <c r="AF245" s="130">
        <v>46039.458333333336</v>
      </c>
      <c r="AG245" s="130">
        <v>46038.333333333336</v>
      </c>
      <c r="AH245" s="130">
        <v>46038.333333333336</v>
      </c>
      <c r="AI245" s="134">
        <v>46041</v>
      </c>
      <c r="AJ245" s="99">
        <v>46040</v>
      </c>
      <c r="AK245" s="99">
        <v>46040</v>
      </c>
      <c r="AL245" s="131">
        <v>46043</v>
      </c>
      <c r="AM245" s="134">
        <v>46041</v>
      </c>
      <c r="AN245" s="134">
        <v>46041</v>
      </c>
      <c r="AO245" s="95" t="s">
        <v>121</v>
      </c>
      <c r="AP245" s="95" t="s">
        <v>121</v>
      </c>
      <c r="AQ245" s="95" t="s">
        <v>121</v>
      </c>
      <c r="AR245" s="95" t="s">
        <v>121</v>
      </c>
      <c r="AS245" s="95" t="s">
        <v>121</v>
      </c>
      <c r="AT245" s="95" t="s">
        <v>121</v>
      </c>
      <c r="AU245" s="82" t="s">
        <v>198</v>
      </c>
      <c r="AV245" s="74">
        <v>46037</v>
      </c>
      <c r="AW245" s="75">
        <v>0</v>
      </c>
      <c r="AX245" s="75">
        <v>0</v>
      </c>
      <c r="AY245" s="75">
        <v>905</v>
      </c>
      <c r="AZ245" s="83">
        <v>0</v>
      </c>
      <c r="BA245" s="75">
        <v>0</v>
      </c>
      <c r="BB245" s="75" t="s">
        <v>132</v>
      </c>
      <c r="BC245" s="75"/>
      <c r="BD245" s="75" t="s">
        <v>1323</v>
      </c>
      <c r="BE245" s="74">
        <v>46042</v>
      </c>
      <c r="BF245" s="75"/>
      <c r="BG245" s="75"/>
      <c r="BH245" s="75"/>
      <c r="BI245" s="75"/>
      <c r="BJ245" s="75"/>
      <c r="BK245" s="75"/>
      <c r="BL245" s="75"/>
      <c r="BM245" s="75"/>
      <c r="BN245" s="75"/>
      <c r="BO245" s="75"/>
      <c r="BP245" s="75"/>
      <c r="BQ245" s="75"/>
      <c r="BR245" s="75"/>
      <c r="BS245" s="75"/>
      <c r="BT245" s="75">
        <v>0</v>
      </c>
      <c r="BU245" s="84" t="s">
        <v>1324</v>
      </c>
      <c r="BV245" s="74">
        <v>46041</v>
      </c>
      <c r="BW245" s="85"/>
      <c r="BX245" s="85"/>
      <c r="BY245" s="86" t="s">
        <v>157</v>
      </c>
      <c r="BZ245" s="87">
        <f t="shared" si="54"/>
        <v>3</v>
      </c>
      <c r="CB245" s="88">
        <f t="shared" si="51"/>
        <v>4</v>
      </c>
      <c r="CC245" s="89"/>
      <c r="CE245" s="87">
        <f t="shared" si="62"/>
        <v>1</v>
      </c>
      <c r="CF245" s="90"/>
      <c r="CG245" s="90"/>
      <c r="CH245" s="90"/>
      <c r="CJ245" s="87">
        <f t="shared" si="52"/>
        <v>1</v>
      </c>
      <c r="CK245" s="87">
        <f t="shared" si="53"/>
        <v>3</v>
      </c>
      <c r="CL245" s="22" t="s">
        <v>121</v>
      </c>
      <c r="CM245" s="22" t="s">
        <v>1325</v>
      </c>
    </row>
    <row r="246" spans="1:91" ht="14.45" customHeight="1" x14ac:dyDescent="0.25">
      <c r="A246" s="69">
        <f t="shared" si="50"/>
        <v>244</v>
      </c>
      <c r="B246" s="70" t="s">
        <v>102</v>
      </c>
      <c r="C246" s="107" t="s">
        <v>1315</v>
      </c>
      <c r="D246" s="106">
        <v>145254714</v>
      </c>
      <c r="E246" s="73">
        <v>5320007317</v>
      </c>
      <c r="F246" s="74">
        <v>46037</v>
      </c>
      <c r="G246" s="75" t="s">
        <v>1274</v>
      </c>
      <c r="H246" s="75" t="s">
        <v>1160</v>
      </c>
      <c r="I246" s="75" t="s">
        <v>105</v>
      </c>
      <c r="J246" s="75" t="s">
        <v>1161</v>
      </c>
      <c r="K246" s="75" t="s">
        <v>242</v>
      </c>
      <c r="L246" s="74">
        <v>46055</v>
      </c>
      <c r="M246" s="73">
        <v>0</v>
      </c>
      <c r="N246" s="75" t="s">
        <v>1316</v>
      </c>
      <c r="O246" s="75" t="s">
        <v>1317</v>
      </c>
      <c r="P246" s="75">
        <v>2830047628</v>
      </c>
      <c r="Q246" s="74">
        <v>46037</v>
      </c>
      <c r="R246" s="75">
        <v>1209376629</v>
      </c>
      <c r="S246" s="75">
        <v>224072065</v>
      </c>
      <c r="T246" s="74">
        <v>46037</v>
      </c>
      <c r="U246" s="76">
        <v>4482.7629999999999</v>
      </c>
      <c r="V246" s="76">
        <v>4313.9750000000004</v>
      </c>
      <c r="W246" s="75">
        <v>5</v>
      </c>
      <c r="X246" s="75">
        <v>2</v>
      </c>
      <c r="Y246" s="98" t="s">
        <v>1318</v>
      </c>
      <c r="Z246" s="82" t="s">
        <v>258</v>
      </c>
      <c r="AA246" s="75" t="s">
        <v>1319</v>
      </c>
      <c r="AB246" s="75" t="s">
        <v>1320</v>
      </c>
      <c r="AC246" s="109" t="s">
        <v>1315</v>
      </c>
      <c r="AD246" s="75" t="s">
        <v>113</v>
      </c>
      <c r="AE246" s="99">
        <v>46040</v>
      </c>
      <c r="AF246" s="130">
        <v>46039.458333333336</v>
      </c>
      <c r="AG246" s="130">
        <v>46038.333333333336</v>
      </c>
      <c r="AH246" s="130">
        <v>46038.333333333336</v>
      </c>
      <c r="AI246" s="134">
        <v>46041</v>
      </c>
      <c r="AJ246" s="99">
        <v>46040</v>
      </c>
      <c r="AK246" s="99">
        <v>46040</v>
      </c>
      <c r="AL246" s="131">
        <v>46043</v>
      </c>
      <c r="AM246" s="134">
        <v>46041</v>
      </c>
      <c r="AN246" s="134">
        <v>46041</v>
      </c>
      <c r="AO246" s="95" t="s">
        <v>121</v>
      </c>
      <c r="AP246" s="95" t="s">
        <v>121</v>
      </c>
      <c r="AQ246" s="95" t="s">
        <v>121</v>
      </c>
      <c r="AR246" s="95" t="s">
        <v>121</v>
      </c>
      <c r="AS246" s="95" t="s">
        <v>121</v>
      </c>
      <c r="AT246" s="95" t="s">
        <v>121</v>
      </c>
      <c r="AU246" s="82" t="s">
        <v>198</v>
      </c>
      <c r="AV246" s="74">
        <v>46037</v>
      </c>
      <c r="AW246" s="75">
        <v>0</v>
      </c>
      <c r="AX246" s="75">
        <v>0</v>
      </c>
      <c r="AY246" s="75">
        <v>905</v>
      </c>
      <c r="AZ246" s="83">
        <v>0</v>
      </c>
      <c r="BA246" s="75">
        <v>0</v>
      </c>
      <c r="BB246" s="75" t="s">
        <v>132</v>
      </c>
      <c r="BC246" s="75"/>
      <c r="BD246" s="75" t="s">
        <v>1323</v>
      </c>
      <c r="BE246" s="74">
        <v>46042</v>
      </c>
      <c r="BF246" s="75"/>
      <c r="BG246" s="75"/>
      <c r="BH246" s="75"/>
      <c r="BI246" s="75"/>
      <c r="BJ246" s="75"/>
      <c r="BK246" s="75"/>
      <c r="BL246" s="75"/>
      <c r="BM246" s="75"/>
      <c r="BN246" s="75"/>
      <c r="BO246" s="75"/>
      <c r="BP246" s="75"/>
      <c r="BQ246" s="75"/>
      <c r="BR246" s="75"/>
      <c r="BS246" s="75"/>
      <c r="BT246" s="75">
        <v>0</v>
      </c>
      <c r="BU246" s="84" t="s">
        <v>1324</v>
      </c>
      <c r="BV246" s="74">
        <v>46041</v>
      </c>
      <c r="BW246" s="85"/>
      <c r="BX246" s="85"/>
      <c r="BY246" s="86" t="s">
        <v>157</v>
      </c>
      <c r="BZ246" s="87">
        <f t="shared" si="54"/>
        <v>3</v>
      </c>
      <c r="CB246" s="88">
        <f t="shared" si="51"/>
        <v>4</v>
      </c>
      <c r="CC246" s="89"/>
      <c r="CE246" s="87">
        <f t="shared" si="62"/>
        <v>1</v>
      </c>
      <c r="CF246" s="90"/>
      <c r="CG246" s="90"/>
      <c r="CH246" s="90"/>
      <c r="CJ246" s="87">
        <f t="shared" si="52"/>
        <v>1</v>
      </c>
      <c r="CK246" s="87">
        <f t="shared" si="53"/>
        <v>3</v>
      </c>
      <c r="CL246" s="22" t="s">
        <v>121</v>
      </c>
      <c r="CM246" s="22" t="s">
        <v>1325</v>
      </c>
    </row>
    <row r="247" spans="1:91" ht="14.45" customHeight="1" x14ac:dyDescent="0.25">
      <c r="A247" s="69">
        <f t="shared" si="50"/>
        <v>245</v>
      </c>
      <c r="B247" s="70" t="s">
        <v>102</v>
      </c>
      <c r="C247" s="107" t="s">
        <v>1315</v>
      </c>
      <c r="D247" s="106">
        <v>145297332</v>
      </c>
      <c r="E247" s="73">
        <v>5320007326</v>
      </c>
      <c r="F247" s="74">
        <v>46037</v>
      </c>
      <c r="G247" s="75" t="s">
        <v>1186</v>
      </c>
      <c r="H247" s="75" t="s">
        <v>1160</v>
      </c>
      <c r="I247" s="75" t="s">
        <v>105</v>
      </c>
      <c r="J247" s="75" t="s">
        <v>1161</v>
      </c>
      <c r="K247" s="75" t="s">
        <v>242</v>
      </c>
      <c r="L247" s="74">
        <v>46050</v>
      </c>
      <c r="M247" s="73">
        <v>40</v>
      </c>
      <c r="N247" s="75" t="s">
        <v>1326</v>
      </c>
      <c r="O247" s="75" t="s">
        <v>1327</v>
      </c>
      <c r="P247" s="75">
        <v>2830047667</v>
      </c>
      <c r="Q247" s="74">
        <v>46037</v>
      </c>
      <c r="R247" s="75">
        <v>1209376715</v>
      </c>
      <c r="S247" s="75">
        <v>224072093</v>
      </c>
      <c r="T247" s="74">
        <v>46037</v>
      </c>
      <c r="U247" s="76">
        <v>16589.767</v>
      </c>
      <c r="V247" s="76">
        <v>16004.371999999999</v>
      </c>
      <c r="W247" s="75">
        <v>16</v>
      </c>
      <c r="X247" s="75">
        <v>0</v>
      </c>
      <c r="Y247" s="98" t="s">
        <v>1328</v>
      </c>
      <c r="Z247" s="82" t="s">
        <v>258</v>
      </c>
      <c r="AA247" s="75" t="s">
        <v>1319</v>
      </c>
      <c r="AB247" s="75" t="s">
        <v>1320</v>
      </c>
      <c r="AC247" s="109" t="s">
        <v>1315</v>
      </c>
      <c r="AD247" s="75" t="s">
        <v>113</v>
      </c>
      <c r="AE247" s="99">
        <v>46040</v>
      </c>
      <c r="AF247" s="130">
        <v>46039.458333333336</v>
      </c>
      <c r="AG247" s="130">
        <v>46038.333333333336</v>
      </c>
      <c r="AH247" s="130">
        <v>46038.333333333336</v>
      </c>
      <c r="AI247" s="134">
        <v>46041</v>
      </c>
      <c r="AJ247" s="99">
        <v>46040</v>
      </c>
      <c r="AK247" s="99">
        <v>46040</v>
      </c>
      <c r="AL247" s="131">
        <v>46043</v>
      </c>
      <c r="AM247" s="134">
        <v>46041</v>
      </c>
      <c r="AN247" s="134">
        <v>46041</v>
      </c>
      <c r="AO247" s="95" t="s">
        <v>121</v>
      </c>
      <c r="AP247" s="95" t="s">
        <v>121</v>
      </c>
      <c r="AQ247" s="95" t="s">
        <v>121</v>
      </c>
      <c r="AR247" s="95" t="s">
        <v>121</v>
      </c>
      <c r="AS247" s="95" t="s">
        <v>121</v>
      </c>
      <c r="AT247" s="95" t="s">
        <v>121</v>
      </c>
      <c r="AU247" s="82" t="s">
        <v>198</v>
      </c>
      <c r="AV247" s="74">
        <v>46037</v>
      </c>
      <c r="AW247" s="75" t="s">
        <v>1329</v>
      </c>
      <c r="AX247" s="75" t="s">
        <v>1330</v>
      </c>
      <c r="AY247" s="75">
        <v>905</v>
      </c>
      <c r="AZ247" s="83">
        <v>308156781830</v>
      </c>
      <c r="BA247" s="75" t="s">
        <v>187</v>
      </c>
      <c r="BB247" s="74">
        <v>46037</v>
      </c>
      <c r="BC247" s="75"/>
      <c r="BD247" s="75" t="s">
        <v>1331</v>
      </c>
      <c r="BE247" s="74">
        <v>46042</v>
      </c>
      <c r="BF247" s="75"/>
      <c r="BG247" s="75"/>
      <c r="BH247" s="75"/>
      <c r="BI247" s="75"/>
      <c r="BJ247" s="75"/>
      <c r="BK247" s="75"/>
      <c r="BL247" s="75"/>
      <c r="BM247" s="75"/>
      <c r="BN247" s="75"/>
      <c r="BO247" s="75"/>
      <c r="BP247" s="75"/>
      <c r="BQ247" s="75"/>
      <c r="BR247" s="75"/>
      <c r="BS247" s="75"/>
      <c r="BT247" s="75">
        <v>0</v>
      </c>
      <c r="BU247" s="84" t="s">
        <v>1324</v>
      </c>
      <c r="BV247" s="74">
        <v>46041</v>
      </c>
      <c r="BW247" s="85"/>
      <c r="BX247" s="85"/>
      <c r="BY247" s="86" t="s">
        <v>157</v>
      </c>
      <c r="BZ247" s="87">
        <f t="shared" si="54"/>
        <v>3</v>
      </c>
      <c r="CB247" s="88">
        <f t="shared" si="51"/>
        <v>4</v>
      </c>
      <c r="CC247" s="89"/>
      <c r="CE247" s="87">
        <f t="shared" si="62"/>
        <v>1</v>
      </c>
      <c r="CF247" s="90">
        <v>6979042</v>
      </c>
      <c r="CG247" s="90"/>
      <c r="CH247" s="90">
        <v>6979042</v>
      </c>
      <c r="CI247" s="91">
        <v>26237</v>
      </c>
      <c r="CJ247" s="87">
        <f t="shared" si="52"/>
        <v>1</v>
      </c>
      <c r="CK247" s="87">
        <f t="shared" si="53"/>
        <v>3</v>
      </c>
      <c r="CL247" s="22" t="s">
        <v>121</v>
      </c>
      <c r="CM247" s="22" t="s">
        <v>1325</v>
      </c>
    </row>
    <row r="248" spans="1:91" ht="14.45" customHeight="1" x14ac:dyDescent="0.25">
      <c r="A248" s="69">
        <f t="shared" si="50"/>
        <v>246</v>
      </c>
      <c r="B248" s="70" t="s">
        <v>102</v>
      </c>
      <c r="C248" s="107" t="s">
        <v>1315</v>
      </c>
      <c r="D248" s="106">
        <v>145297336</v>
      </c>
      <c r="E248" s="73">
        <v>5320007326</v>
      </c>
      <c r="F248" s="74">
        <v>46037</v>
      </c>
      <c r="G248" s="75" t="s">
        <v>1186</v>
      </c>
      <c r="H248" s="75" t="s">
        <v>1160</v>
      </c>
      <c r="I248" s="75" t="s">
        <v>105</v>
      </c>
      <c r="J248" s="75" t="s">
        <v>1161</v>
      </c>
      <c r="K248" s="75" t="s">
        <v>242</v>
      </c>
      <c r="L248" s="74">
        <v>46050</v>
      </c>
      <c r="M248" s="73">
        <v>0</v>
      </c>
      <c r="N248" s="75" t="s">
        <v>1326</v>
      </c>
      <c r="O248" s="75" t="s">
        <v>1327</v>
      </c>
      <c r="P248" s="75">
        <v>2830047668</v>
      </c>
      <c r="Q248" s="74">
        <v>46037</v>
      </c>
      <c r="R248" s="75">
        <v>1209376716</v>
      </c>
      <c r="S248" s="75">
        <v>224072098</v>
      </c>
      <c r="T248" s="74">
        <v>46037</v>
      </c>
      <c r="U248" s="76">
        <v>3310.9969999999998</v>
      </c>
      <c r="V248" s="76">
        <v>3194.1610000000001</v>
      </c>
      <c r="W248" s="75">
        <v>4</v>
      </c>
      <c r="X248" s="75">
        <v>0</v>
      </c>
      <c r="Y248" s="98" t="s">
        <v>1328</v>
      </c>
      <c r="Z248" s="82" t="s">
        <v>258</v>
      </c>
      <c r="AA248" s="75" t="s">
        <v>1319</v>
      </c>
      <c r="AB248" s="75" t="s">
        <v>1320</v>
      </c>
      <c r="AC248" s="109" t="s">
        <v>1315</v>
      </c>
      <c r="AD248" s="75" t="s">
        <v>113</v>
      </c>
      <c r="AE248" s="99">
        <v>46040</v>
      </c>
      <c r="AF248" s="130">
        <v>46039.458333333336</v>
      </c>
      <c r="AG248" s="130">
        <v>46038.333333333336</v>
      </c>
      <c r="AH248" s="130">
        <v>46038.333333333336</v>
      </c>
      <c r="AI248" s="134">
        <v>46041</v>
      </c>
      <c r="AJ248" s="99">
        <v>46040</v>
      </c>
      <c r="AK248" s="99">
        <v>46040</v>
      </c>
      <c r="AL248" s="131">
        <v>46043</v>
      </c>
      <c r="AM248" s="134">
        <v>46041</v>
      </c>
      <c r="AN248" s="134">
        <v>46041</v>
      </c>
      <c r="AO248" s="95" t="s">
        <v>121</v>
      </c>
      <c r="AP248" s="95" t="s">
        <v>121</v>
      </c>
      <c r="AQ248" s="95" t="s">
        <v>121</v>
      </c>
      <c r="AR248" s="95" t="s">
        <v>121</v>
      </c>
      <c r="AS248" s="95" t="s">
        <v>121</v>
      </c>
      <c r="AT248" s="95" t="s">
        <v>121</v>
      </c>
      <c r="AU248" s="82" t="s">
        <v>198</v>
      </c>
      <c r="AV248" s="74">
        <v>46037</v>
      </c>
      <c r="AW248" s="75">
        <v>0</v>
      </c>
      <c r="AX248" s="75">
        <v>0</v>
      </c>
      <c r="AY248" s="75">
        <v>905</v>
      </c>
      <c r="AZ248" s="83">
        <v>0</v>
      </c>
      <c r="BA248" s="75">
        <v>0</v>
      </c>
      <c r="BB248" s="75" t="s">
        <v>132</v>
      </c>
      <c r="BC248" s="75"/>
      <c r="BD248" s="75" t="s">
        <v>1331</v>
      </c>
      <c r="BE248" s="74">
        <v>46042</v>
      </c>
      <c r="BF248" s="75"/>
      <c r="BG248" s="75"/>
      <c r="BH248" s="75"/>
      <c r="BI248" s="75"/>
      <c r="BJ248" s="75"/>
      <c r="BK248" s="75"/>
      <c r="BL248" s="75"/>
      <c r="BM248" s="75"/>
      <c r="BN248" s="75"/>
      <c r="BO248" s="75"/>
      <c r="BP248" s="75"/>
      <c r="BQ248" s="75"/>
      <c r="BR248" s="75"/>
      <c r="BS248" s="75"/>
      <c r="BT248" s="75">
        <v>0</v>
      </c>
      <c r="BU248" s="84" t="s">
        <v>1324</v>
      </c>
      <c r="BV248" s="74">
        <v>46041</v>
      </c>
      <c r="BW248" s="85"/>
      <c r="BX248" s="85"/>
      <c r="BY248" s="86" t="s">
        <v>157</v>
      </c>
      <c r="BZ248" s="87">
        <f t="shared" si="54"/>
        <v>3</v>
      </c>
      <c r="CB248" s="88">
        <f t="shared" si="51"/>
        <v>4</v>
      </c>
      <c r="CC248" s="89"/>
      <c r="CE248" s="87">
        <f t="shared" si="62"/>
        <v>1</v>
      </c>
      <c r="CF248" s="90"/>
      <c r="CG248" s="90"/>
      <c r="CH248" s="90"/>
      <c r="CJ248" s="87">
        <f t="shared" si="52"/>
        <v>1</v>
      </c>
      <c r="CK248" s="87">
        <f t="shared" si="53"/>
        <v>3</v>
      </c>
      <c r="CL248" s="22" t="s">
        <v>121</v>
      </c>
      <c r="CM248" s="22" t="s">
        <v>1325</v>
      </c>
    </row>
    <row r="249" spans="1:91" ht="14.45" customHeight="1" x14ac:dyDescent="0.25">
      <c r="A249" s="69">
        <f t="shared" si="50"/>
        <v>247</v>
      </c>
      <c r="B249" s="70" t="s">
        <v>102</v>
      </c>
      <c r="C249" s="135" t="s">
        <v>1293</v>
      </c>
      <c r="D249" s="136">
        <v>145297638</v>
      </c>
      <c r="E249" s="137">
        <v>5320007335</v>
      </c>
      <c r="F249" s="138">
        <v>46037</v>
      </c>
      <c r="G249" s="139" t="s">
        <v>1186</v>
      </c>
      <c r="H249" s="75" t="s">
        <v>1160</v>
      </c>
      <c r="I249" s="139" t="s">
        <v>105</v>
      </c>
      <c r="J249" s="139" t="s">
        <v>1161</v>
      </c>
      <c r="K249" s="139" t="s">
        <v>242</v>
      </c>
      <c r="L249" s="138">
        <v>46050</v>
      </c>
      <c r="M249" s="137">
        <v>40</v>
      </c>
      <c r="N249" s="139" t="s">
        <v>1332</v>
      </c>
      <c r="O249" s="139" t="s">
        <v>1333</v>
      </c>
      <c r="P249" s="139">
        <v>2830047684</v>
      </c>
      <c r="Q249" s="138">
        <v>46038</v>
      </c>
      <c r="R249" s="139">
        <v>1209376909</v>
      </c>
      <c r="S249" s="139">
        <v>224072100</v>
      </c>
      <c r="T249" s="138">
        <v>46038</v>
      </c>
      <c r="U249" s="140">
        <v>6550.6270000000004</v>
      </c>
      <c r="V249" s="140">
        <v>6319.4769999999999</v>
      </c>
      <c r="W249" s="139">
        <v>7</v>
      </c>
      <c r="X249" s="139">
        <v>0</v>
      </c>
      <c r="Y249" s="114" t="s">
        <v>1334</v>
      </c>
      <c r="Z249" s="141" t="s">
        <v>258</v>
      </c>
      <c r="AA249" s="139" t="s">
        <v>1283</v>
      </c>
      <c r="AB249" s="139" t="s">
        <v>1284</v>
      </c>
      <c r="AC249" s="142" t="s">
        <v>1293</v>
      </c>
      <c r="AD249" s="139" t="s">
        <v>113</v>
      </c>
      <c r="AE249" s="134">
        <v>46042</v>
      </c>
      <c r="AF249" s="130">
        <v>46040</v>
      </c>
      <c r="AG249" s="130">
        <v>46038.666666666664</v>
      </c>
      <c r="AH249" s="130">
        <v>46038.666666666664</v>
      </c>
      <c r="AI249" s="134">
        <v>46042</v>
      </c>
      <c r="AJ249" s="69"/>
      <c r="AK249" s="134">
        <v>46042</v>
      </c>
      <c r="AL249" s="131">
        <v>46041</v>
      </c>
      <c r="AM249" s="134">
        <v>46044</v>
      </c>
      <c r="AN249" s="134">
        <v>46044</v>
      </c>
      <c r="AO249" s="95" t="s">
        <v>121</v>
      </c>
      <c r="AP249" s="95" t="s">
        <v>121</v>
      </c>
      <c r="AQ249" s="95" t="s">
        <v>121</v>
      </c>
      <c r="AR249" s="95" t="s">
        <v>121</v>
      </c>
      <c r="AS249" s="95" t="s">
        <v>121</v>
      </c>
      <c r="AT249" s="95" t="s">
        <v>121</v>
      </c>
      <c r="AU249" s="82" t="s">
        <v>198</v>
      </c>
      <c r="AV249" s="138">
        <v>46038</v>
      </c>
      <c r="AW249" s="75" t="s">
        <v>1335</v>
      </c>
      <c r="AX249" s="75" t="s">
        <v>1336</v>
      </c>
      <c r="AY249" s="75">
        <v>905</v>
      </c>
      <c r="AZ249" s="83">
        <v>308159138950</v>
      </c>
      <c r="BA249" s="75" t="s">
        <v>187</v>
      </c>
      <c r="BB249" s="74">
        <v>46038</v>
      </c>
      <c r="BC249" s="75"/>
      <c r="BD249" s="75" t="s">
        <v>1337</v>
      </c>
      <c r="BE249" s="74">
        <v>46043</v>
      </c>
      <c r="BF249" s="139"/>
      <c r="BG249" s="139"/>
      <c r="BH249" s="139"/>
      <c r="BI249" s="139"/>
      <c r="BJ249" s="139"/>
      <c r="BK249" s="139"/>
      <c r="BL249" s="139"/>
      <c r="BM249" s="139"/>
      <c r="BN249" s="139"/>
      <c r="BO249" s="139"/>
      <c r="BP249" s="139"/>
      <c r="BQ249" s="139"/>
      <c r="BR249" s="139"/>
      <c r="BS249" s="139"/>
      <c r="BT249" s="75">
        <v>0</v>
      </c>
      <c r="BU249" s="84" t="s">
        <v>1300</v>
      </c>
      <c r="BV249" s="74">
        <v>46042</v>
      </c>
      <c r="BW249" s="143"/>
      <c r="BX249" s="143"/>
      <c r="BY249" s="86" t="s">
        <v>157</v>
      </c>
      <c r="BZ249" s="87">
        <f t="shared" si="54"/>
        <v>3</v>
      </c>
      <c r="CB249" s="88">
        <f t="shared" si="51"/>
        <v>4</v>
      </c>
      <c r="CC249" s="89"/>
      <c r="CE249" s="87">
        <f t="shared" si="62"/>
        <v>1</v>
      </c>
      <c r="CF249" s="90">
        <v>6979308</v>
      </c>
      <c r="CG249" s="90"/>
      <c r="CH249" s="90">
        <v>6979308</v>
      </c>
      <c r="CI249" s="91">
        <v>26238</v>
      </c>
      <c r="CJ249" s="87">
        <f t="shared" si="52"/>
        <v>1</v>
      </c>
      <c r="CK249" s="87">
        <f t="shared" si="53"/>
        <v>3</v>
      </c>
      <c r="CL249" s="22" t="s">
        <v>121</v>
      </c>
      <c r="CM249" s="22" t="s">
        <v>1301</v>
      </c>
    </row>
    <row r="250" spans="1:91" ht="14.45" customHeight="1" x14ac:dyDescent="0.25">
      <c r="A250" s="69">
        <f t="shared" si="50"/>
        <v>248</v>
      </c>
      <c r="B250" s="70" t="s">
        <v>102</v>
      </c>
      <c r="C250" s="135" t="s">
        <v>1293</v>
      </c>
      <c r="D250" s="136">
        <v>145297646</v>
      </c>
      <c r="E250" s="137">
        <v>5320007335</v>
      </c>
      <c r="F250" s="138">
        <v>46037</v>
      </c>
      <c r="G250" s="139" t="s">
        <v>1186</v>
      </c>
      <c r="H250" s="75" t="s">
        <v>1160</v>
      </c>
      <c r="I250" s="139" t="s">
        <v>105</v>
      </c>
      <c r="J250" s="139" t="s">
        <v>1161</v>
      </c>
      <c r="K250" s="139" t="s">
        <v>242</v>
      </c>
      <c r="L250" s="138">
        <v>46050</v>
      </c>
      <c r="M250" s="137">
        <v>0</v>
      </c>
      <c r="N250" s="139" t="s">
        <v>1332</v>
      </c>
      <c r="O250" s="139" t="s">
        <v>1333</v>
      </c>
      <c r="P250" s="139">
        <v>2830047685</v>
      </c>
      <c r="Q250" s="138">
        <v>46038</v>
      </c>
      <c r="R250" s="139">
        <v>1209376910</v>
      </c>
      <c r="S250" s="139">
        <v>224072115</v>
      </c>
      <c r="T250" s="138">
        <v>46038</v>
      </c>
      <c r="U250" s="140">
        <v>9867.4879999999994</v>
      </c>
      <c r="V250" s="140">
        <v>9519.3009999999995</v>
      </c>
      <c r="W250" s="139">
        <v>10</v>
      </c>
      <c r="X250" s="139">
        <v>0</v>
      </c>
      <c r="Y250" s="114" t="s">
        <v>1334</v>
      </c>
      <c r="Z250" s="141" t="s">
        <v>258</v>
      </c>
      <c r="AA250" s="139" t="s">
        <v>1283</v>
      </c>
      <c r="AB250" s="139" t="s">
        <v>1284</v>
      </c>
      <c r="AC250" s="142" t="s">
        <v>1293</v>
      </c>
      <c r="AD250" s="139" t="s">
        <v>113</v>
      </c>
      <c r="AE250" s="134">
        <v>46042</v>
      </c>
      <c r="AF250" s="130">
        <v>46040</v>
      </c>
      <c r="AG250" s="130">
        <v>46038.666666666664</v>
      </c>
      <c r="AH250" s="130">
        <v>46038.666666666664</v>
      </c>
      <c r="AI250" s="134">
        <v>46042</v>
      </c>
      <c r="AJ250" s="69"/>
      <c r="AK250" s="134">
        <v>46042</v>
      </c>
      <c r="AL250" s="131">
        <v>46041</v>
      </c>
      <c r="AM250" s="134">
        <v>46044</v>
      </c>
      <c r="AN250" s="134">
        <v>46044</v>
      </c>
      <c r="AO250" s="95" t="s">
        <v>121</v>
      </c>
      <c r="AP250" s="95" t="s">
        <v>121</v>
      </c>
      <c r="AQ250" s="95" t="s">
        <v>121</v>
      </c>
      <c r="AR250" s="95" t="s">
        <v>121</v>
      </c>
      <c r="AS250" s="95" t="s">
        <v>121</v>
      </c>
      <c r="AT250" s="95" t="s">
        <v>121</v>
      </c>
      <c r="AU250" s="82" t="s">
        <v>198</v>
      </c>
      <c r="AV250" s="138">
        <v>46038</v>
      </c>
      <c r="AW250" s="75">
        <v>0</v>
      </c>
      <c r="AX250" s="75">
        <v>0</v>
      </c>
      <c r="AY250" s="75">
        <v>905</v>
      </c>
      <c r="AZ250" s="83">
        <v>0</v>
      </c>
      <c r="BA250" s="75">
        <v>0</v>
      </c>
      <c r="BB250" s="75" t="s">
        <v>132</v>
      </c>
      <c r="BC250" s="75"/>
      <c r="BD250" s="75" t="s">
        <v>1337</v>
      </c>
      <c r="BE250" s="74">
        <v>46043</v>
      </c>
      <c r="BF250" s="139"/>
      <c r="BG250" s="139"/>
      <c r="BH250" s="139"/>
      <c r="BI250" s="139"/>
      <c r="BJ250" s="139"/>
      <c r="BK250" s="139"/>
      <c r="BL250" s="139"/>
      <c r="BM250" s="139"/>
      <c r="BN250" s="139"/>
      <c r="BO250" s="139"/>
      <c r="BP250" s="139"/>
      <c r="BQ250" s="139"/>
      <c r="BR250" s="139"/>
      <c r="BS250" s="139"/>
      <c r="BT250" s="75">
        <v>0</v>
      </c>
      <c r="BU250" s="84" t="s">
        <v>1300</v>
      </c>
      <c r="BV250" s="74">
        <v>46042</v>
      </c>
      <c r="BW250" s="143"/>
      <c r="BX250" s="143"/>
      <c r="BY250" s="86" t="s">
        <v>157</v>
      </c>
      <c r="BZ250" s="87">
        <f t="shared" si="54"/>
        <v>3</v>
      </c>
      <c r="CB250" s="88">
        <f t="shared" si="51"/>
        <v>4</v>
      </c>
      <c r="CC250" s="89"/>
      <c r="CE250" s="87">
        <f t="shared" si="62"/>
        <v>1</v>
      </c>
      <c r="CF250" s="90"/>
      <c r="CG250" s="90"/>
      <c r="CH250" s="90"/>
      <c r="CJ250" s="87">
        <f t="shared" si="52"/>
        <v>1</v>
      </c>
      <c r="CK250" s="87">
        <f t="shared" si="53"/>
        <v>3</v>
      </c>
      <c r="CL250" s="22" t="s">
        <v>121</v>
      </c>
      <c r="CM250" s="22" t="s">
        <v>1301</v>
      </c>
    </row>
    <row r="251" spans="1:91" ht="14.45" customHeight="1" x14ac:dyDescent="0.25">
      <c r="A251" s="69">
        <f t="shared" si="50"/>
        <v>249</v>
      </c>
      <c r="B251" s="70" t="s">
        <v>102</v>
      </c>
      <c r="C251" s="135" t="s">
        <v>1293</v>
      </c>
      <c r="D251" s="136">
        <v>145297653</v>
      </c>
      <c r="E251" s="137">
        <v>5320007335</v>
      </c>
      <c r="F251" s="138">
        <v>46037</v>
      </c>
      <c r="G251" s="139" t="s">
        <v>1186</v>
      </c>
      <c r="H251" s="75" t="s">
        <v>1160</v>
      </c>
      <c r="I251" s="139" t="s">
        <v>105</v>
      </c>
      <c r="J251" s="139" t="s">
        <v>1161</v>
      </c>
      <c r="K251" s="139" t="s">
        <v>242</v>
      </c>
      <c r="L251" s="138">
        <v>46050</v>
      </c>
      <c r="M251" s="137">
        <v>0</v>
      </c>
      <c r="N251" s="139" t="s">
        <v>1332</v>
      </c>
      <c r="O251" s="139" t="s">
        <v>1333</v>
      </c>
      <c r="P251" s="139">
        <v>2830047686</v>
      </c>
      <c r="Q251" s="138">
        <v>46038</v>
      </c>
      <c r="R251" s="139">
        <v>1209376911</v>
      </c>
      <c r="S251" s="139">
        <v>224072125</v>
      </c>
      <c r="T251" s="138">
        <v>46038</v>
      </c>
      <c r="U251" s="140">
        <v>3261.3</v>
      </c>
      <c r="V251" s="140">
        <v>3146.22</v>
      </c>
      <c r="W251" s="139">
        <v>3</v>
      </c>
      <c r="X251" s="139">
        <v>0</v>
      </c>
      <c r="Y251" s="114" t="s">
        <v>1334</v>
      </c>
      <c r="Z251" s="141" t="s">
        <v>258</v>
      </c>
      <c r="AA251" s="139" t="s">
        <v>1283</v>
      </c>
      <c r="AB251" s="139" t="s">
        <v>1284</v>
      </c>
      <c r="AC251" s="142" t="s">
        <v>1293</v>
      </c>
      <c r="AD251" s="139" t="s">
        <v>113</v>
      </c>
      <c r="AE251" s="134">
        <v>46042</v>
      </c>
      <c r="AF251" s="130">
        <v>46040</v>
      </c>
      <c r="AG251" s="130">
        <v>46038.666666666664</v>
      </c>
      <c r="AH251" s="130">
        <v>46038.666666666664</v>
      </c>
      <c r="AI251" s="134">
        <v>46042</v>
      </c>
      <c r="AJ251" s="69"/>
      <c r="AK251" s="134">
        <v>46042</v>
      </c>
      <c r="AL251" s="131">
        <v>46041</v>
      </c>
      <c r="AM251" s="134">
        <v>46044</v>
      </c>
      <c r="AN251" s="134">
        <v>46044</v>
      </c>
      <c r="AO251" s="95" t="s">
        <v>121</v>
      </c>
      <c r="AP251" s="95" t="s">
        <v>121</v>
      </c>
      <c r="AQ251" s="95" t="s">
        <v>121</v>
      </c>
      <c r="AR251" s="95" t="s">
        <v>121</v>
      </c>
      <c r="AS251" s="95" t="s">
        <v>121</v>
      </c>
      <c r="AT251" s="95" t="s">
        <v>121</v>
      </c>
      <c r="AU251" s="82" t="s">
        <v>198</v>
      </c>
      <c r="AV251" s="138">
        <v>46038</v>
      </c>
      <c r="AW251" s="75">
        <v>0</v>
      </c>
      <c r="AX251" s="75">
        <v>0</v>
      </c>
      <c r="AY251" s="75">
        <v>905</v>
      </c>
      <c r="AZ251" s="83">
        <v>0</v>
      </c>
      <c r="BA251" s="75">
        <v>0</v>
      </c>
      <c r="BB251" s="75" t="s">
        <v>132</v>
      </c>
      <c r="BC251" s="75"/>
      <c r="BD251" s="75" t="s">
        <v>1337</v>
      </c>
      <c r="BE251" s="74">
        <v>46043</v>
      </c>
      <c r="BF251" s="139"/>
      <c r="BG251" s="139"/>
      <c r="BH251" s="139"/>
      <c r="BI251" s="139"/>
      <c r="BJ251" s="139"/>
      <c r="BK251" s="139"/>
      <c r="BL251" s="139"/>
      <c r="BM251" s="139"/>
      <c r="BN251" s="139"/>
      <c r="BO251" s="139"/>
      <c r="BP251" s="139"/>
      <c r="BQ251" s="139"/>
      <c r="BR251" s="139"/>
      <c r="BS251" s="139"/>
      <c r="BT251" s="75">
        <v>0</v>
      </c>
      <c r="BU251" s="84" t="s">
        <v>1300</v>
      </c>
      <c r="BV251" s="74">
        <v>46042</v>
      </c>
      <c r="BW251" s="143"/>
      <c r="BX251" s="143"/>
      <c r="BY251" s="86" t="s">
        <v>157</v>
      </c>
      <c r="BZ251" s="87">
        <f t="shared" si="54"/>
        <v>3</v>
      </c>
      <c r="CB251" s="88">
        <f t="shared" si="51"/>
        <v>4</v>
      </c>
      <c r="CC251" s="89"/>
      <c r="CE251" s="87">
        <f t="shared" si="62"/>
        <v>1</v>
      </c>
      <c r="CF251" s="90"/>
      <c r="CG251" s="90"/>
      <c r="CH251" s="90"/>
      <c r="CJ251" s="87">
        <f t="shared" si="52"/>
        <v>1</v>
      </c>
      <c r="CK251" s="87">
        <f t="shared" si="53"/>
        <v>3</v>
      </c>
      <c r="CL251" s="22" t="s">
        <v>121</v>
      </c>
      <c r="CM251" s="22" t="s">
        <v>1301</v>
      </c>
    </row>
    <row r="252" spans="1:91" ht="14.45" customHeight="1" x14ac:dyDescent="0.25">
      <c r="A252" s="69">
        <f t="shared" si="50"/>
        <v>250</v>
      </c>
      <c r="B252" s="70" t="s">
        <v>102</v>
      </c>
      <c r="C252" s="135" t="s">
        <v>1293</v>
      </c>
      <c r="D252" s="106">
        <v>145297659</v>
      </c>
      <c r="E252" s="73">
        <v>5320007336</v>
      </c>
      <c r="F252" s="74">
        <v>46037</v>
      </c>
      <c r="G252" s="75" t="s">
        <v>1186</v>
      </c>
      <c r="H252" s="75" t="s">
        <v>1160</v>
      </c>
      <c r="I252" s="75" t="s">
        <v>105</v>
      </c>
      <c r="J252" s="75" t="s">
        <v>1161</v>
      </c>
      <c r="K252" s="75" t="s">
        <v>242</v>
      </c>
      <c r="L252" s="74">
        <v>46050</v>
      </c>
      <c r="M252" s="73">
        <v>40</v>
      </c>
      <c r="N252" s="75" t="s">
        <v>1338</v>
      </c>
      <c r="O252" s="75" t="s">
        <v>1339</v>
      </c>
      <c r="P252" s="75">
        <v>2830047696</v>
      </c>
      <c r="Q252" s="74">
        <v>46038</v>
      </c>
      <c r="R252" s="75">
        <v>1209376941</v>
      </c>
      <c r="S252" s="75">
        <v>224072130</v>
      </c>
      <c r="T252" s="74">
        <v>46038</v>
      </c>
      <c r="U252" s="76">
        <v>6780.6719999999996</v>
      </c>
      <c r="V252" s="76">
        <v>6541.402</v>
      </c>
      <c r="W252" s="75">
        <v>7</v>
      </c>
      <c r="X252" s="75">
        <v>0</v>
      </c>
      <c r="Y252" s="98" t="s">
        <v>1340</v>
      </c>
      <c r="Z252" s="82" t="s">
        <v>258</v>
      </c>
      <c r="AA252" s="139" t="s">
        <v>1283</v>
      </c>
      <c r="AB252" s="139" t="s">
        <v>1284</v>
      </c>
      <c r="AC252" s="142" t="s">
        <v>1293</v>
      </c>
      <c r="AD252" s="75" t="s">
        <v>113</v>
      </c>
      <c r="AE252" s="134">
        <v>46042</v>
      </c>
      <c r="AF252" s="130">
        <v>46040</v>
      </c>
      <c r="AG252" s="130">
        <v>46038.666666666664</v>
      </c>
      <c r="AH252" s="130">
        <v>46038.666666666664</v>
      </c>
      <c r="AI252" s="134">
        <v>46042</v>
      </c>
      <c r="AJ252" s="69"/>
      <c r="AK252" s="134">
        <v>46042</v>
      </c>
      <c r="AL252" s="131">
        <v>46041</v>
      </c>
      <c r="AM252" s="134">
        <v>46044</v>
      </c>
      <c r="AN252" s="134">
        <v>46044</v>
      </c>
      <c r="AO252" s="95" t="s">
        <v>121</v>
      </c>
      <c r="AP252" s="95" t="s">
        <v>121</v>
      </c>
      <c r="AQ252" s="95" t="s">
        <v>121</v>
      </c>
      <c r="AR252" s="95" t="s">
        <v>121</v>
      </c>
      <c r="AS252" s="95" t="s">
        <v>121</v>
      </c>
      <c r="AT252" s="95" t="s">
        <v>121</v>
      </c>
      <c r="AU252" s="82" t="s">
        <v>198</v>
      </c>
      <c r="AV252" s="138">
        <v>46038</v>
      </c>
      <c r="AW252" s="75" t="s">
        <v>1341</v>
      </c>
      <c r="AX252" s="75" t="s">
        <v>1342</v>
      </c>
      <c r="AY252" s="75">
        <v>905</v>
      </c>
      <c r="AZ252" s="83">
        <v>308159699210</v>
      </c>
      <c r="BA252" s="75" t="s">
        <v>187</v>
      </c>
      <c r="BB252" s="74">
        <v>46038</v>
      </c>
      <c r="BC252" s="75"/>
      <c r="BD252" s="75" t="s">
        <v>1343</v>
      </c>
      <c r="BE252" s="74">
        <v>46043</v>
      </c>
      <c r="BF252" s="75"/>
      <c r="BG252" s="75"/>
      <c r="BH252" s="75"/>
      <c r="BI252" s="75"/>
      <c r="BJ252" s="75"/>
      <c r="BK252" s="75"/>
      <c r="BL252" s="75"/>
      <c r="BM252" s="75"/>
      <c r="BN252" s="75"/>
      <c r="BO252" s="75"/>
      <c r="BP252" s="75"/>
      <c r="BQ252" s="75"/>
      <c r="BR252" s="75"/>
      <c r="BS252" s="75"/>
      <c r="BT252" s="75">
        <v>0</v>
      </c>
      <c r="BU252" s="84" t="s">
        <v>1300</v>
      </c>
      <c r="BV252" s="74">
        <v>46042</v>
      </c>
      <c r="BW252" s="75"/>
      <c r="BX252" s="75"/>
      <c r="BY252" s="86" t="s">
        <v>157</v>
      </c>
      <c r="BZ252" s="87">
        <f t="shared" si="54"/>
        <v>3</v>
      </c>
      <c r="CB252" s="88">
        <f t="shared" si="51"/>
        <v>4</v>
      </c>
      <c r="CC252" s="89"/>
      <c r="CE252" s="87">
        <f t="shared" si="62"/>
        <v>1</v>
      </c>
      <c r="CF252" s="90">
        <v>6979308</v>
      </c>
      <c r="CG252" s="90"/>
      <c r="CH252" s="90">
        <v>6979308</v>
      </c>
      <c r="CI252" s="91">
        <v>26238</v>
      </c>
      <c r="CJ252" s="87">
        <f t="shared" si="52"/>
        <v>1</v>
      </c>
      <c r="CK252" s="87">
        <f t="shared" si="53"/>
        <v>3</v>
      </c>
      <c r="CL252" s="22" t="s">
        <v>121</v>
      </c>
      <c r="CM252" s="22" t="s">
        <v>1301</v>
      </c>
    </row>
    <row r="253" spans="1:91" ht="14.45" customHeight="1" x14ac:dyDescent="0.25">
      <c r="A253" s="69">
        <f t="shared" si="50"/>
        <v>251</v>
      </c>
      <c r="B253" s="70" t="s">
        <v>102</v>
      </c>
      <c r="C253" s="135" t="s">
        <v>1293</v>
      </c>
      <c r="D253" s="106">
        <v>145297664</v>
      </c>
      <c r="E253" s="73">
        <v>5320007336</v>
      </c>
      <c r="F253" s="74">
        <v>46037</v>
      </c>
      <c r="G253" s="75" t="s">
        <v>1186</v>
      </c>
      <c r="H253" s="75" t="s">
        <v>1160</v>
      </c>
      <c r="I253" s="75" t="s">
        <v>105</v>
      </c>
      <c r="J253" s="75" t="s">
        <v>1161</v>
      </c>
      <c r="K253" s="75" t="s">
        <v>242</v>
      </c>
      <c r="L253" s="74">
        <v>46050</v>
      </c>
      <c r="M253" s="73">
        <v>0</v>
      </c>
      <c r="N253" s="75" t="s">
        <v>1338</v>
      </c>
      <c r="O253" s="75" t="s">
        <v>1339</v>
      </c>
      <c r="P253" s="75">
        <v>2830047697</v>
      </c>
      <c r="Q253" s="74">
        <v>46038</v>
      </c>
      <c r="R253" s="75">
        <v>1209376942</v>
      </c>
      <c r="S253" s="75">
        <v>224072147</v>
      </c>
      <c r="T253" s="74">
        <v>46038</v>
      </c>
      <c r="U253" s="76">
        <v>3168.9580000000001</v>
      </c>
      <c r="V253" s="76">
        <v>3084.97</v>
      </c>
      <c r="W253" s="75">
        <v>4</v>
      </c>
      <c r="X253" s="75">
        <v>0</v>
      </c>
      <c r="Y253" s="98" t="s">
        <v>1340</v>
      </c>
      <c r="Z253" s="82" t="s">
        <v>258</v>
      </c>
      <c r="AA253" s="139" t="s">
        <v>1283</v>
      </c>
      <c r="AB253" s="139" t="s">
        <v>1284</v>
      </c>
      <c r="AC253" s="142" t="s">
        <v>1293</v>
      </c>
      <c r="AD253" s="75" t="s">
        <v>113</v>
      </c>
      <c r="AE253" s="134">
        <v>46042</v>
      </c>
      <c r="AF253" s="130">
        <v>46040</v>
      </c>
      <c r="AG253" s="130">
        <v>46038.666666666664</v>
      </c>
      <c r="AH253" s="130">
        <v>46038.666666666664</v>
      </c>
      <c r="AI253" s="134">
        <v>46042</v>
      </c>
      <c r="AJ253" s="69"/>
      <c r="AK253" s="134">
        <v>46042</v>
      </c>
      <c r="AL253" s="131">
        <v>46041</v>
      </c>
      <c r="AM253" s="134">
        <v>46044</v>
      </c>
      <c r="AN253" s="134">
        <v>46044</v>
      </c>
      <c r="AO253" s="95" t="s">
        <v>121</v>
      </c>
      <c r="AP253" s="95" t="s">
        <v>121</v>
      </c>
      <c r="AQ253" s="95" t="s">
        <v>121</v>
      </c>
      <c r="AR253" s="95" t="s">
        <v>121</v>
      </c>
      <c r="AS253" s="95" t="s">
        <v>121</v>
      </c>
      <c r="AT253" s="95" t="s">
        <v>121</v>
      </c>
      <c r="AU253" s="82" t="s">
        <v>198</v>
      </c>
      <c r="AV253" s="138">
        <v>46038</v>
      </c>
      <c r="AW253" s="75">
        <v>0</v>
      </c>
      <c r="AX253" s="75">
        <v>0</v>
      </c>
      <c r="AY253" s="75">
        <v>905</v>
      </c>
      <c r="AZ253" s="83">
        <v>0</v>
      </c>
      <c r="BA253" s="75">
        <v>0</v>
      </c>
      <c r="BB253" s="75" t="s">
        <v>132</v>
      </c>
      <c r="BC253" s="75"/>
      <c r="BD253" s="75" t="s">
        <v>1343</v>
      </c>
      <c r="BE253" s="74">
        <v>46043</v>
      </c>
      <c r="BF253" s="75"/>
      <c r="BG253" s="75"/>
      <c r="BH253" s="75"/>
      <c r="BI253" s="75"/>
      <c r="BJ253" s="75"/>
      <c r="BK253" s="75"/>
      <c r="BL253" s="75"/>
      <c r="BM253" s="75"/>
      <c r="BN253" s="75"/>
      <c r="BO253" s="75"/>
      <c r="BP253" s="75"/>
      <c r="BQ253" s="75"/>
      <c r="BR253" s="75"/>
      <c r="BS253" s="75"/>
      <c r="BT253" s="75">
        <v>0</v>
      </c>
      <c r="BU253" s="84" t="s">
        <v>1300</v>
      </c>
      <c r="BV253" s="74">
        <v>46042</v>
      </c>
      <c r="BW253" s="75"/>
      <c r="BX253" s="75"/>
      <c r="BY253" s="86" t="s">
        <v>157</v>
      </c>
      <c r="BZ253" s="87">
        <f t="shared" si="54"/>
        <v>3</v>
      </c>
      <c r="CB253" s="88">
        <f t="shared" si="51"/>
        <v>4</v>
      </c>
      <c r="CC253" s="89"/>
      <c r="CE253" s="87">
        <f t="shared" si="62"/>
        <v>1</v>
      </c>
      <c r="CF253" s="90"/>
      <c r="CG253" s="90"/>
      <c r="CH253" s="90"/>
      <c r="CJ253" s="87">
        <f t="shared" si="52"/>
        <v>1</v>
      </c>
      <c r="CK253" s="87">
        <f t="shared" si="53"/>
        <v>3</v>
      </c>
      <c r="CL253" s="22" t="s">
        <v>121</v>
      </c>
      <c r="CM253" s="22" t="s">
        <v>1301</v>
      </c>
    </row>
    <row r="254" spans="1:91" ht="14.45" customHeight="1" x14ac:dyDescent="0.25">
      <c r="A254" s="69">
        <f t="shared" si="50"/>
        <v>252</v>
      </c>
      <c r="B254" s="70" t="s">
        <v>102</v>
      </c>
      <c r="C254" s="135" t="s">
        <v>1293</v>
      </c>
      <c r="D254" s="106">
        <v>145297674</v>
      </c>
      <c r="E254" s="73">
        <v>5320007336</v>
      </c>
      <c r="F254" s="74">
        <v>46037</v>
      </c>
      <c r="G254" s="75" t="s">
        <v>1186</v>
      </c>
      <c r="H254" s="75" t="s">
        <v>1160</v>
      </c>
      <c r="I254" s="75" t="s">
        <v>105</v>
      </c>
      <c r="J254" s="75" t="s">
        <v>1161</v>
      </c>
      <c r="K254" s="75" t="s">
        <v>242</v>
      </c>
      <c r="L254" s="74">
        <v>46050</v>
      </c>
      <c r="M254" s="73">
        <v>0</v>
      </c>
      <c r="N254" s="75" t="s">
        <v>1338</v>
      </c>
      <c r="O254" s="75" t="s">
        <v>1339</v>
      </c>
      <c r="P254" s="75">
        <v>2830047698</v>
      </c>
      <c r="Q254" s="74">
        <v>46038</v>
      </c>
      <c r="R254" s="75">
        <v>1209376944</v>
      </c>
      <c r="S254" s="75">
        <v>224072149</v>
      </c>
      <c r="T254" s="74">
        <v>46038</v>
      </c>
      <c r="U254" s="76">
        <v>6714.7849999999999</v>
      </c>
      <c r="V254" s="76">
        <v>6477.8429999999998</v>
      </c>
      <c r="W254" s="75">
        <v>7</v>
      </c>
      <c r="X254" s="75">
        <v>0</v>
      </c>
      <c r="Y254" s="98" t="s">
        <v>1340</v>
      </c>
      <c r="Z254" s="82" t="s">
        <v>258</v>
      </c>
      <c r="AA254" s="139" t="s">
        <v>1283</v>
      </c>
      <c r="AB254" s="139" t="s">
        <v>1284</v>
      </c>
      <c r="AC254" s="142" t="s">
        <v>1293</v>
      </c>
      <c r="AD254" s="75" t="s">
        <v>113</v>
      </c>
      <c r="AE254" s="134">
        <v>46042</v>
      </c>
      <c r="AF254" s="130">
        <v>46040</v>
      </c>
      <c r="AG254" s="130">
        <v>46038.666666666664</v>
      </c>
      <c r="AH254" s="130">
        <v>46038.666666666664</v>
      </c>
      <c r="AI254" s="134">
        <v>46042</v>
      </c>
      <c r="AJ254" s="69"/>
      <c r="AK254" s="134">
        <v>46042</v>
      </c>
      <c r="AL254" s="131">
        <v>46041</v>
      </c>
      <c r="AM254" s="134">
        <v>46044</v>
      </c>
      <c r="AN254" s="134">
        <v>46044</v>
      </c>
      <c r="AO254" s="95" t="s">
        <v>121</v>
      </c>
      <c r="AP254" s="95" t="s">
        <v>121</v>
      </c>
      <c r="AQ254" s="95" t="s">
        <v>121</v>
      </c>
      <c r="AR254" s="95" t="s">
        <v>121</v>
      </c>
      <c r="AS254" s="95" t="s">
        <v>121</v>
      </c>
      <c r="AT254" s="95" t="s">
        <v>121</v>
      </c>
      <c r="AU254" s="82" t="s">
        <v>198</v>
      </c>
      <c r="AV254" s="138">
        <v>46038</v>
      </c>
      <c r="AW254" s="75">
        <v>0</v>
      </c>
      <c r="AX254" s="75">
        <v>0</v>
      </c>
      <c r="AY254" s="75">
        <v>905</v>
      </c>
      <c r="AZ254" s="83">
        <v>0</v>
      </c>
      <c r="BA254" s="75">
        <v>0</v>
      </c>
      <c r="BB254" s="75" t="s">
        <v>132</v>
      </c>
      <c r="BC254" s="75"/>
      <c r="BD254" s="75" t="s">
        <v>1343</v>
      </c>
      <c r="BE254" s="74">
        <v>46043</v>
      </c>
      <c r="BF254" s="75"/>
      <c r="BG254" s="75"/>
      <c r="BH254" s="75"/>
      <c r="BI254" s="75"/>
      <c r="BJ254" s="75"/>
      <c r="BK254" s="75"/>
      <c r="BL254" s="75"/>
      <c r="BM254" s="75"/>
      <c r="BN254" s="75"/>
      <c r="BO254" s="75"/>
      <c r="BP254" s="75"/>
      <c r="BQ254" s="75"/>
      <c r="BR254" s="75"/>
      <c r="BS254" s="75"/>
      <c r="BT254" s="75">
        <v>0</v>
      </c>
      <c r="BU254" s="84" t="s">
        <v>1300</v>
      </c>
      <c r="BV254" s="74">
        <v>46042</v>
      </c>
      <c r="BW254" s="75"/>
      <c r="BX254" s="75"/>
      <c r="BY254" s="86" t="s">
        <v>157</v>
      </c>
      <c r="BZ254" s="87">
        <f t="shared" si="54"/>
        <v>3</v>
      </c>
      <c r="CB254" s="88">
        <f t="shared" si="51"/>
        <v>4</v>
      </c>
      <c r="CC254" s="89"/>
      <c r="CE254" s="87">
        <f t="shared" si="62"/>
        <v>1</v>
      </c>
      <c r="CF254" s="90"/>
      <c r="CG254" s="90"/>
      <c r="CH254" s="90"/>
      <c r="CJ254" s="87">
        <f t="shared" si="52"/>
        <v>1</v>
      </c>
      <c r="CK254" s="87">
        <f t="shared" si="53"/>
        <v>3</v>
      </c>
      <c r="CL254" s="22" t="s">
        <v>121</v>
      </c>
      <c r="CM254" s="22" t="s">
        <v>1301</v>
      </c>
    </row>
    <row r="255" spans="1:91" ht="14.45" customHeight="1" x14ac:dyDescent="0.25">
      <c r="A255" s="69">
        <f t="shared" si="50"/>
        <v>253</v>
      </c>
      <c r="B255" s="70" t="s">
        <v>102</v>
      </c>
      <c r="C255" s="135" t="s">
        <v>1293</v>
      </c>
      <c r="D255" s="106">
        <v>145297688</v>
      </c>
      <c r="E255" s="73">
        <v>5320007336</v>
      </c>
      <c r="F255" s="74">
        <v>46037</v>
      </c>
      <c r="G255" s="75" t="s">
        <v>1186</v>
      </c>
      <c r="H255" s="75" t="s">
        <v>1160</v>
      </c>
      <c r="I255" s="75" t="s">
        <v>105</v>
      </c>
      <c r="J255" s="75" t="s">
        <v>1161</v>
      </c>
      <c r="K255" s="75" t="s">
        <v>242</v>
      </c>
      <c r="L255" s="74">
        <v>46050</v>
      </c>
      <c r="M255" s="73">
        <v>0</v>
      </c>
      <c r="N255" s="75" t="s">
        <v>1338</v>
      </c>
      <c r="O255" s="75" t="s">
        <v>1339</v>
      </c>
      <c r="P255" s="75">
        <v>2830047699</v>
      </c>
      <c r="Q255" s="74">
        <v>46038</v>
      </c>
      <c r="R255" s="75">
        <v>1209376945</v>
      </c>
      <c r="S255" s="75">
        <v>224072177</v>
      </c>
      <c r="T255" s="74">
        <v>46038</v>
      </c>
      <c r="U255" s="76">
        <v>2172.9580000000001</v>
      </c>
      <c r="V255" s="76">
        <v>2096.2829999999999</v>
      </c>
      <c r="W255" s="75">
        <v>2</v>
      </c>
      <c r="X255" s="75">
        <v>0</v>
      </c>
      <c r="Y255" s="98" t="s">
        <v>1340</v>
      </c>
      <c r="Z255" s="82" t="s">
        <v>258</v>
      </c>
      <c r="AA255" s="139" t="s">
        <v>1283</v>
      </c>
      <c r="AB255" s="139" t="s">
        <v>1284</v>
      </c>
      <c r="AC255" s="142" t="s">
        <v>1293</v>
      </c>
      <c r="AD255" s="75" t="s">
        <v>113</v>
      </c>
      <c r="AE255" s="134">
        <v>46042</v>
      </c>
      <c r="AF255" s="130">
        <v>46040</v>
      </c>
      <c r="AG255" s="130">
        <v>46038.666666666664</v>
      </c>
      <c r="AH255" s="130">
        <v>46038.666666666664</v>
      </c>
      <c r="AI255" s="134">
        <v>46042</v>
      </c>
      <c r="AJ255" s="69"/>
      <c r="AK255" s="134">
        <v>46042</v>
      </c>
      <c r="AL255" s="131">
        <v>46041</v>
      </c>
      <c r="AM255" s="134">
        <v>46044</v>
      </c>
      <c r="AN255" s="134">
        <v>46044</v>
      </c>
      <c r="AO255" s="95" t="s">
        <v>121</v>
      </c>
      <c r="AP255" s="95" t="s">
        <v>121</v>
      </c>
      <c r="AQ255" s="95" t="s">
        <v>121</v>
      </c>
      <c r="AR255" s="95" t="s">
        <v>121</v>
      </c>
      <c r="AS255" s="95" t="s">
        <v>121</v>
      </c>
      <c r="AT255" s="95" t="s">
        <v>121</v>
      </c>
      <c r="AU255" s="82" t="s">
        <v>198</v>
      </c>
      <c r="AV255" s="138">
        <v>46038</v>
      </c>
      <c r="AW255" s="75">
        <v>0</v>
      </c>
      <c r="AX255" s="75">
        <v>0</v>
      </c>
      <c r="AY255" s="75">
        <v>905</v>
      </c>
      <c r="AZ255" s="83">
        <v>0</v>
      </c>
      <c r="BA255" s="75">
        <v>0</v>
      </c>
      <c r="BB255" s="75" t="s">
        <v>132</v>
      </c>
      <c r="BC255" s="75"/>
      <c r="BD255" s="75" t="s">
        <v>1343</v>
      </c>
      <c r="BE255" s="74">
        <v>46043</v>
      </c>
      <c r="BF255" s="75"/>
      <c r="BG255" s="75"/>
      <c r="BH255" s="75"/>
      <c r="BI255" s="75"/>
      <c r="BJ255" s="75"/>
      <c r="BK255" s="75"/>
      <c r="BL255" s="75"/>
      <c r="BM255" s="75"/>
      <c r="BN255" s="75"/>
      <c r="BO255" s="75"/>
      <c r="BP255" s="75"/>
      <c r="BQ255" s="75"/>
      <c r="BR255" s="75"/>
      <c r="BS255" s="75"/>
      <c r="BT255" s="75">
        <v>0</v>
      </c>
      <c r="BU255" s="84" t="s">
        <v>1300</v>
      </c>
      <c r="BV255" s="74">
        <v>46042</v>
      </c>
      <c r="BW255" s="75"/>
      <c r="BX255" s="75"/>
      <c r="BY255" s="86" t="s">
        <v>157</v>
      </c>
      <c r="BZ255" s="87">
        <f t="shared" si="54"/>
        <v>3</v>
      </c>
      <c r="CB255" s="88">
        <f t="shared" si="51"/>
        <v>4</v>
      </c>
      <c r="CC255" s="89"/>
      <c r="CE255" s="87">
        <f t="shared" si="62"/>
        <v>1</v>
      </c>
      <c r="CF255" s="90"/>
      <c r="CG255" s="90"/>
      <c r="CH255" s="90"/>
      <c r="CJ255" s="87">
        <f t="shared" si="52"/>
        <v>1</v>
      </c>
      <c r="CK255" s="87">
        <f t="shared" si="53"/>
        <v>3</v>
      </c>
      <c r="CL255" s="22" t="s">
        <v>121</v>
      </c>
      <c r="CM255" s="22" t="s">
        <v>1301</v>
      </c>
    </row>
    <row r="256" spans="1:91" ht="14.45" customHeight="1" x14ac:dyDescent="0.25">
      <c r="A256" s="69">
        <f t="shared" si="50"/>
        <v>254</v>
      </c>
      <c r="B256" s="70" t="s">
        <v>102</v>
      </c>
      <c r="C256" s="107" t="s">
        <v>1315</v>
      </c>
      <c r="D256" s="106">
        <v>145297719</v>
      </c>
      <c r="E256" s="73">
        <v>5320007345</v>
      </c>
      <c r="F256" s="74">
        <v>46037</v>
      </c>
      <c r="G256" s="75" t="s">
        <v>1186</v>
      </c>
      <c r="H256" s="75" t="s">
        <v>1160</v>
      </c>
      <c r="I256" s="75" t="s">
        <v>105</v>
      </c>
      <c r="J256" s="75" t="s">
        <v>1161</v>
      </c>
      <c r="K256" s="75" t="s">
        <v>242</v>
      </c>
      <c r="L256" s="74">
        <v>46050</v>
      </c>
      <c r="M256" s="73">
        <v>40</v>
      </c>
      <c r="N256" s="75" t="s">
        <v>1344</v>
      </c>
      <c r="O256" s="75" t="s">
        <v>1345</v>
      </c>
      <c r="P256" s="75">
        <v>2830047658</v>
      </c>
      <c r="Q256" s="74">
        <v>46037</v>
      </c>
      <c r="R256" s="75">
        <v>1209376693</v>
      </c>
      <c r="S256" s="75">
        <v>224072182</v>
      </c>
      <c r="T256" s="74">
        <v>46037</v>
      </c>
      <c r="U256" s="76">
        <v>8422.0789999999997</v>
      </c>
      <c r="V256" s="76">
        <v>8064.16</v>
      </c>
      <c r="W256" s="75">
        <v>9</v>
      </c>
      <c r="X256" s="75">
        <v>30</v>
      </c>
      <c r="Y256" s="98" t="s">
        <v>1346</v>
      </c>
      <c r="Z256" s="82" t="s">
        <v>258</v>
      </c>
      <c r="AA256" s="75" t="s">
        <v>1319</v>
      </c>
      <c r="AB256" s="75" t="s">
        <v>1320</v>
      </c>
      <c r="AC256" s="109" t="s">
        <v>1315</v>
      </c>
      <c r="AD256" s="75" t="s">
        <v>113</v>
      </c>
      <c r="AE256" s="99">
        <v>46040</v>
      </c>
      <c r="AF256" s="130">
        <v>46039.458333333336</v>
      </c>
      <c r="AG256" s="130">
        <v>46038.333333333336</v>
      </c>
      <c r="AH256" s="130">
        <v>46038.333333333336</v>
      </c>
      <c r="AI256" s="134">
        <v>46041</v>
      </c>
      <c r="AJ256" s="99">
        <v>46040</v>
      </c>
      <c r="AK256" s="99">
        <v>46040</v>
      </c>
      <c r="AL256" s="131">
        <v>46043</v>
      </c>
      <c r="AM256" s="134">
        <v>46041</v>
      </c>
      <c r="AN256" s="134">
        <v>46041</v>
      </c>
      <c r="AO256" s="95" t="s">
        <v>121</v>
      </c>
      <c r="AP256" s="95" t="s">
        <v>121</v>
      </c>
      <c r="AQ256" s="95" t="s">
        <v>121</v>
      </c>
      <c r="AR256" s="95" t="s">
        <v>121</v>
      </c>
      <c r="AS256" s="95" t="s">
        <v>121</v>
      </c>
      <c r="AT256" s="95" t="s">
        <v>121</v>
      </c>
      <c r="AU256" s="82" t="s">
        <v>198</v>
      </c>
      <c r="AV256" s="74">
        <v>46037</v>
      </c>
      <c r="AW256" s="75" t="s">
        <v>1347</v>
      </c>
      <c r="AX256" s="75" t="s">
        <v>1348</v>
      </c>
      <c r="AY256" s="75">
        <v>905</v>
      </c>
      <c r="AZ256" s="83">
        <v>308156077960</v>
      </c>
      <c r="BA256" s="75" t="s">
        <v>187</v>
      </c>
      <c r="BB256" s="74">
        <v>46037</v>
      </c>
      <c r="BC256" s="75"/>
      <c r="BD256" s="75" t="s">
        <v>1349</v>
      </c>
      <c r="BE256" s="74">
        <v>46042</v>
      </c>
      <c r="BF256" s="75"/>
      <c r="BG256" s="75"/>
      <c r="BH256" s="75"/>
      <c r="BI256" s="75"/>
      <c r="BJ256" s="75"/>
      <c r="BK256" s="75"/>
      <c r="BL256" s="75"/>
      <c r="BM256" s="75"/>
      <c r="BN256" s="75"/>
      <c r="BO256" s="75"/>
      <c r="BP256" s="75"/>
      <c r="BQ256" s="75"/>
      <c r="BR256" s="75"/>
      <c r="BS256" s="75"/>
      <c r="BT256" s="75">
        <v>0</v>
      </c>
      <c r="BU256" s="84" t="s">
        <v>1324</v>
      </c>
      <c r="BV256" s="74">
        <v>46041</v>
      </c>
      <c r="BW256" s="85"/>
      <c r="BX256" s="85"/>
      <c r="BY256" s="86" t="s">
        <v>157</v>
      </c>
      <c r="BZ256" s="87">
        <f t="shared" si="54"/>
        <v>3</v>
      </c>
      <c r="CB256" s="88">
        <f t="shared" si="51"/>
        <v>4</v>
      </c>
      <c r="CC256" s="89"/>
      <c r="CE256" s="87">
        <f t="shared" si="62"/>
        <v>1</v>
      </c>
      <c r="CF256" s="90">
        <v>6979042</v>
      </c>
      <c r="CG256" s="90"/>
      <c r="CH256" s="90">
        <v>6979042</v>
      </c>
      <c r="CI256" s="91">
        <v>26237</v>
      </c>
      <c r="CJ256" s="87">
        <f t="shared" si="52"/>
        <v>1</v>
      </c>
      <c r="CK256" s="87">
        <f t="shared" si="53"/>
        <v>3</v>
      </c>
      <c r="CL256" s="22" t="s">
        <v>121</v>
      </c>
      <c r="CM256" s="22" t="s">
        <v>1325</v>
      </c>
    </row>
    <row r="257" spans="1:91" ht="14.45" customHeight="1" x14ac:dyDescent="0.25">
      <c r="A257" s="69">
        <f t="shared" si="50"/>
        <v>255</v>
      </c>
      <c r="B257" s="70" t="s">
        <v>102</v>
      </c>
      <c r="C257" s="107" t="s">
        <v>1315</v>
      </c>
      <c r="D257" s="106">
        <v>145297922</v>
      </c>
      <c r="E257" s="73">
        <v>5320007345</v>
      </c>
      <c r="F257" s="74">
        <v>46037</v>
      </c>
      <c r="G257" s="75" t="s">
        <v>1186</v>
      </c>
      <c r="H257" s="75" t="s">
        <v>1160</v>
      </c>
      <c r="I257" s="75" t="s">
        <v>105</v>
      </c>
      <c r="J257" s="75" t="s">
        <v>1161</v>
      </c>
      <c r="K257" s="75" t="s">
        <v>242</v>
      </c>
      <c r="L257" s="74">
        <v>46056</v>
      </c>
      <c r="M257" s="73">
        <v>0</v>
      </c>
      <c r="N257" s="75" t="s">
        <v>1344</v>
      </c>
      <c r="O257" s="75" t="s">
        <v>1345</v>
      </c>
      <c r="P257" s="75">
        <v>2830047659</v>
      </c>
      <c r="Q257" s="74">
        <v>46037</v>
      </c>
      <c r="R257" s="75">
        <v>1209376694</v>
      </c>
      <c r="S257" s="75">
        <v>224072186</v>
      </c>
      <c r="T257" s="74">
        <v>46037</v>
      </c>
      <c r="U257" s="76">
        <v>5022.6490000000003</v>
      </c>
      <c r="V257" s="76">
        <v>4785.1000000000004</v>
      </c>
      <c r="W257" s="75">
        <v>6</v>
      </c>
      <c r="X257" s="75">
        <v>30</v>
      </c>
      <c r="Y257" s="98" t="s">
        <v>1346</v>
      </c>
      <c r="Z257" s="82" t="s">
        <v>258</v>
      </c>
      <c r="AA257" s="75" t="s">
        <v>1319</v>
      </c>
      <c r="AB257" s="75" t="s">
        <v>1320</v>
      </c>
      <c r="AC257" s="109" t="s">
        <v>1315</v>
      </c>
      <c r="AD257" s="75" t="s">
        <v>113</v>
      </c>
      <c r="AE257" s="99">
        <v>46040</v>
      </c>
      <c r="AF257" s="130">
        <v>46039.458333333336</v>
      </c>
      <c r="AG257" s="130">
        <v>46038.333333333336</v>
      </c>
      <c r="AH257" s="130">
        <v>46038.333333333336</v>
      </c>
      <c r="AI257" s="134">
        <v>46041</v>
      </c>
      <c r="AJ257" s="99">
        <v>46040</v>
      </c>
      <c r="AK257" s="99">
        <v>46040</v>
      </c>
      <c r="AL257" s="131">
        <v>46043</v>
      </c>
      <c r="AM257" s="134">
        <v>46041</v>
      </c>
      <c r="AN257" s="134">
        <v>46041</v>
      </c>
      <c r="AO257" s="95" t="s">
        <v>121</v>
      </c>
      <c r="AP257" s="95" t="s">
        <v>121</v>
      </c>
      <c r="AQ257" s="95" t="s">
        <v>121</v>
      </c>
      <c r="AR257" s="95" t="s">
        <v>121</v>
      </c>
      <c r="AS257" s="95" t="s">
        <v>121</v>
      </c>
      <c r="AT257" s="95" t="s">
        <v>121</v>
      </c>
      <c r="AU257" s="82" t="s">
        <v>198</v>
      </c>
      <c r="AV257" s="74">
        <v>46037</v>
      </c>
      <c r="AW257" s="75">
        <v>0</v>
      </c>
      <c r="AX257" s="75">
        <v>0</v>
      </c>
      <c r="AY257" s="75">
        <v>905</v>
      </c>
      <c r="AZ257" s="83">
        <v>0</v>
      </c>
      <c r="BA257" s="75">
        <v>0</v>
      </c>
      <c r="BB257" s="75" t="s">
        <v>132</v>
      </c>
      <c r="BC257" s="75"/>
      <c r="BD257" s="75" t="s">
        <v>1349</v>
      </c>
      <c r="BE257" s="74">
        <v>46042</v>
      </c>
      <c r="BF257" s="75"/>
      <c r="BG257" s="75"/>
      <c r="BH257" s="75"/>
      <c r="BI257" s="75"/>
      <c r="BJ257" s="75"/>
      <c r="BK257" s="75"/>
      <c r="BL257" s="75"/>
      <c r="BM257" s="75"/>
      <c r="BN257" s="75"/>
      <c r="BO257" s="75"/>
      <c r="BP257" s="75"/>
      <c r="BQ257" s="75"/>
      <c r="BR257" s="75"/>
      <c r="BS257" s="75"/>
      <c r="BT257" s="75">
        <v>0</v>
      </c>
      <c r="BU257" s="84" t="s">
        <v>1324</v>
      </c>
      <c r="BV257" s="74">
        <v>46041</v>
      </c>
      <c r="BW257" s="85"/>
      <c r="BX257" s="85"/>
      <c r="BY257" s="86" t="s">
        <v>157</v>
      </c>
      <c r="BZ257" s="87">
        <f t="shared" si="54"/>
        <v>3</v>
      </c>
      <c r="CB257" s="88">
        <f t="shared" si="51"/>
        <v>4</v>
      </c>
      <c r="CC257" s="89"/>
      <c r="CE257" s="87">
        <f t="shared" si="62"/>
        <v>1</v>
      </c>
      <c r="CF257" s="90"/>
      <c r="CG257" s="90"/>
      <c r="CH257" s="90"/>
      <c r="CJ257" s="87">
        <f t="shared" si="52"/>
        <v>1</v>
      </c>
      <c r="CK257" s="87">
        <f t="shared" si="53"/>
        <v>3</v>
      </c>
      <c r="CL257" s="22" t="s">
        <v>121</v>
      </c>
      <c r="CM257" s="22" t="s">
        <v>1325</v>
      </c>
    </row>
    <row r="258" spans="1:91" ht="14.45" customHeight="1" x14ac:dyDescent="0.25">
      <c r="A258" s="69">
        <f t="shared" si="50"/>
        <v>256</v>
      </c>
      <c r="B258" s="70" t="s">
        <v>102</v>
      </c>
      <c r="C258" s="71">
        <v>235502093010</v>
      </c>
      <c r="D258" s="106">
        <v>145279720</v>
      </c>
      <c r="E258" s="73"/>
      <c r="F258" s="74">
        <v>46035</v>
      </c>
      <c r="G258" s="75" t="s">
        <v>497</v>
      </c>
      <c r="H258" s="79" t="s">
        <v>429</v>
      </c>
      <c r="I258" s="75" t="s">
        <v>656</v>
      </c>
      <c r="J258" s="75" t="s">
        <v>430</v>
      </c>
      <c r="K258" s="75" t="s">
        <v>242</v>
      </c>
      <c r="L258" s="74">
        <v>46048</v>
      </c>
      <c r="M258" s="73">
        <v>20</v>
      </c>
      <c r="N258" s="69" t="s">
        <v>1350</v>
      </c>
      <c r="O258" s="93" t="s">
        <v>1351</v>
      </c>
      <c r="P258" s="75">
        <v>2830047288</v>
      </c>
      <c r="Q258" s="74">
        <v>46029</v>
      </c>
      <c r="R258" s="75">
        <v>1209374500</v>
      </c>
      <c r="S258" s="75">
        <v>224037945</v>
      </c>
      <c r="T258" s="74">
        <v>46029</v>
      </c>
      <c r="U258" s="76">
        <v>2865.462</v>
      </c>
      <c r="V258" s="76">
        <v>2765.1489999999999</v>
      </c>
      <c r="W258" s="75">
        <v>4</v>
      </c>
      <c r="X258" s="75">
        <v>0</v>
      </c>
      <c r="Y258" s="77">
        <v>235600066203</v>
      </c>
      <c r="Z258" s="82" t="s">
        <v>128</v>
      </c>
      <c r="AA258" s="75" t="s">
        <v>196</v>
      </c>
      <c r="AB258" s="82" t="s">
        <v>197</v>
      </c>
      <c r="AC258" s="77">
        <v>235502093010</v>
      </c>
      <c r="AD258" s="75" t="s">
        <v>113</v>
      </c>
      <c r="AE258" s="74">
        <v>46036</v>
      </c>
      <c r="AF258" s="80">
        <v>46035.416666666664</v>
      </c>
      <c r="AG258" s="80">
        <v>46031.5</v>
      </c>
      <c r="AH258" s="80">
        <v>46031.5</v>
      </c>
      <c r="AI258" s="74">
        <v>46035</v>
      </c>
      <c r="AJ258" s="99">
        <v>46036</v>
      </c>
      <c r="AK258" s="99">
        <v>46036</v>
      </c>
      <c r="AL258" s="74">
        <v>46037</v>
      </c>
      <c r="AM258" s="74">
        <v>46039</v>
      </c>
      <c r="AN258" s="74">
        <v>46041</v>
      </c>
      <c r="AO258" s="81">
        <f t="shared" ref="AO258:AO264" si="69">IF(AH258&lt;AG258,IF(AH258=0,"",AH258-1),IF(AG258=0,"",AG258-1))</f>
        <v>46030.5</v>
      </c>
      <c r="AP258" s="81">
        <f t="shared" ref="AP258:AP264" si="70">IF(AH258&lt;AG258,IF(AH258=0,"",AH258),IF(AG258=0,"",AG258))</f>
        <v>46031.5</v>
      </c>
      <c r="AQ258" s="81">
        <f t="shared" ref="AQ258:AQ264" si="71">IF(AH258&lt;AG258,IF(AH258=0,"",AH258),IF(AG258=0,"",AG258))</f>
        <v>46031.5</v>
      </c>
      <c r="AR258" s="81">
        <f t="shared" ref="AR258:AR264" si="72">IF(AI258=0,"",IF(AI258&lt;AJ258,AJ258+1,AI258+1))</f>
        <v>46037</v>
      </c>
      <c r="AS258" s="81">
        <f t="shared" ref="AS258:AS264" si="73">IF(AI258=0,"",IF(AE258=0,IF(AJ258=0,AI258+2,AJ258+2),AE258+2))</f>
        <v>46038</v>
      </c>
      <c r="AT258" s="81">
        <f t="shared" ref="AT258:AT264" si="74">IF(AI258=0,"",IF(AI258&lt;AJ258,AJ258+1,AI258+1))</f>
        <v>46037</v>
      </c>
      <c r="AU258" s="82" t="s">
        <v>114</v>
      </c>
      <c r="AV258" s="74">
        <v>46029</v>
      </c>
      <c r="AW258" s="75" t="s">
        <v>1352</v>
      </c>
      <c r="AX258" s="75" t="s">
        <v>1353</v>
      </c>
      <c r="AY258" s="75">
        <v>905</v>
      </c>
      <c r="AZ258" s="83">
        <v>308129585100</v>
      </c>
      <c r="BA258" s="75" t="s">
        <v>154</v>
      </c>
      <c r="BB258" s="74">
        <v>46029</v>
      </c>
      <c r="BC258" s="75"/>
      <c r="BD258" s="75" t="s">
        <v>1354</v>
      </c>
      <c r="BE258" s="74">
        <v>46041</v>
      </c>
      <c r="BF258" s="75"/>
      <c r="BG258" s="75"/>
      <c r="BH258" s="75"/>
      <c r="BI258" s="75"/>
      <c r="BJ258" s="75"/>
      <c r="BK258" s="75"/>
      <c r="BL258" s="75"/>
      <c r="BM258" s="75"/>
      <c r="BN258" s="75"/>
      <c r="BO258" s="75"/>
      <c r="BP258" s="75"/>
      <c r="BQ258" s="75"/>
      <c r="BR258" s="75"/>
      <c r="BS258" s="75"/>
      <c r="BT258" s="75">
        <v>0</v>
      </c>
      <c r="BU258" s="84" t="s">
        <v>503</v>
      </c>
      <c r="BV258" s="74">
        <v>46037</v>
      </c>
      <c r="BW258" s="85"/>
      <c r="BX258" s="85"/>
      <c r="BY258" s="86" t="s">
        <v>157</v>
      </c>
      <c r="BZ258" s="87">
        <f t="shared" si="54"/>
        <v>3</v>
      </c>
      <c r="CB258" s="88">
        <f t="shared" si="51"/>
        <v>3</v>
      </c>
      <c r="CC258" s="89"/>
      <c r="CE258" s="87">
        <f t="shared" si="62"/>
        <v>1</v>
      </c>
      <c r="CF258" s="90">
        <v>9233350</v>
      </c>
      <c r="CG258" s="90"/>
      <c r="CH258" s="90">
        <v>9233350</v>
      </c>
      <c r="CI258" s="91">
        <v>26381</v>
      </c>
      <c r="CJ258" s="87">
        <f t="shared" si="52"/>
        <v>1</v>
      </c>
      <c r="CK258" s="87">
        <f t="shared" si="53"/>
        <v>2</v>
      </c>
      <c r="CL258" s="22" t="s">
        <v>121</v>
      </c>
      <c r="CM258" s="22" t="s">
        <v>504</v>
      </c>
    </row>
    <row r="259" spans="1:91" ht="14.45" customHeight="1" x14ac:dyDescent="0.25">
      <c r="A259" s="69">
        <f t="shared" ref="A259:A322" si="75">ROW()-2</f>
        <v>257</v>
      </c>
      <c r="B259" s="70" t="s">
        <v>102</v>
      </c>
      <c r="C259" s="97">
        <v>235600065967</v>
      </c>
      <c r="D259" s="106">
        <v>145242351</v>
      </c>
      <c r="E259" s="73"/>
      <c r="F259" s="74">
        <v>46029</v>
      </c>
      <c r="G259" s="75" t="s">
        <v>380</v>
      </c>
      <c r="H259" s="75" t="s">
        <v>140</v>
      </c>
      <c r="I259" s="75" t="s">
        <v>105</v>
      </c>
      <c r="J259" s="75" t="s">
        <v>329</v>
      </c>
      <c r="K259" s="75" t="s">
        <v>242</v>
      </c>
      <c r="L259" s="74">
        <v>46056</v>
      </c>
      <c r="M259" s="73">
        <v>40</v>
      </c>
      <c r="N259" s="75" t="s">
        <v>1355</v>
      </c>
      <c r="O259" s="75" t="s">
        <v>1356</v>
      </c>
      <c r="P259" s="75">
        <v>2830047308</v>
      </c>
      <c r="Q259" s="74">
        <v>46029</v>
      </c>
      <c r="R259" s="75">
        <v>1209374570</v>
      </c>
      <c r="S259" s="75">
        <v>224037985</v>
      </c>
      <c r="T259" s="74">
        <v>46029</v>
      </c>
      <c r="U259" s="76">
        <v>13534.601000000001</v>
      </c>
      <c r="V259" s="76">
        <v>13211.334999999999</v>
      </c>
      <c r="W259" s="75">
        <v>16</v>
      </c>
      <c r="X259" s="75">
        <v>5</v>
      </c>
      <c r="Y259" s="98">
        <v>235600065967</v>
      </c>
      <c r="Z259" s="82" t="s">
        <v>128</v>
      </c>
      <c r="AA259" s="75" t="s">
        <v>383</v>
      </c>
      <c r="AB259" s="75" t="s">
        <v>384</v>
      </c>
      <c r="AC259" s="98">
        <v>235600065967</v>
      </c>
      <c r="AD259" s="75" t="s">
        <v>113</v>
      </c>
      <c r="AE259" s="74">
        <v>46034</v>
      </c>
      <c r="AF259" s="80">
        <v>46031.041666666664</v>
      </c>
      <c r="AG259" s="80">
        <v>46031.5</v>
      </c>
      <c r="AH259" s="80">
        <v>46030.5</v>
      </c>
      <c r="AI259" s="74">
        <v>46032</v>
      </c>
      <c r="AJ259" s="69"/>
      <c r="AK259" s="74">
        <v>46033</v>
      </c>
      <c r="AL259" s="74">
        <v>46046</v>
      </c>
      <c r="AM259" s="74">
        <v>46053</v>
      </c>
      <c r="AN259" s="74">
        <v>46054</v>
      </c>
      <c r="AO259" s="81">
        <f t="shared" si="69"/>
        <v>46029.5</v>
      </c>
      <c r="AP259" s="81">
        <f t="shared" si="70"/>
        <v>46030.5</v>
      </c>
      <c r="AQ259" s="81">
        <f t="shared" si="71"/>
        <v>46030.5</v>
      </c>
      <c r="AR259" s="81">
        <f t="shared" si="72"/>
        <v>46033</v>
      </c>
      <c r="AS259" s="81">
        <f t="shared" si="73"/>
        <v>46036</v>
      </c>
      <c r="AT259" s="81">
        <f t="shared" si="74"/>
        <v>46033</v>
      </c>
      <c r="AU259" s="82" t="s">
        <v>114</v>
      </c>
      <c r="AV259" s="74">
        <v>46029</v>
      </c>
      <c r="AW259" s="75" t="s">
        <v>1357</v>
      </c>
      <c r="AX259" s="75" t="s">
        <v>1358</v>
      </c>
      <c r="AY259" s="75">
        <v>905</v>
      </c>
      <c r="AZ259" s="83">
        <v>308128901640</v>
      </c>
      <c r="BA259" s="75" t="s">
        <v>117</v>
      </c>
      <c r="BB259" s="74">
        <v>46029</v>
      </c>
      <c r="BC259" s="75"/>
      <c r="BD259" s="75" t="s">
        <v>1359</v>
      </c>
      <c r="BE259" s="74">
        <v>46035</v>
      </c>
      <c r="BF259" s="75"/>
      <c r="BG259" s="75"/>
      <c r="BH259" s="75"/>
      <c r="BI259" s="75"/>
      <c r="BJ259" s="75"/>
      <c r="BK259" s="75"/>
      <c r="BL259" s="75"/>
      <c r="BM259" s="75"/>
      <c r="BN259" s="75"/>
      <c r="BO259" s="75"/>
      <c r="BP259" s="75"/>
      <c r="BQ259" s="75"/>
      <c r="BR259" s="75"/>
      <c r="BS259" s="75"/>
      <c r="BT259" s="75">
        <v>1</v>
      </c>
      <c r="BU259" s="84" t="s">
        <v>1360</v>
      </c>
      <c r="BV259" s="74">
        <v>46035</v>
      </c>
      <c r="BW259" s="85"/>
      <c r="BX259" s="85"/>
      <c r="BY259" s="86" t="s">
        <v>120</v>
      </c>
      <c r="BZ259" s="87">
        <f t="shared" si="54"/>
        <v>2</v>
      </c>
      <c r="CB259" s="88">
        <f t="shared" ref="CB259:CB322" si="76">WEEKNUM(BV259,)</f>
        <v>3</v>
      </c>
      <c r="CC259" s="89"/>
      <c r="CE259" s="87">
        <f t="shared" si="62"/>
        <v>1</v>
      </c>
      <c r="CF259" s="90">
        <v>31653600</v>
      </c>
      <c r="CG259" s="90"/>
      <c r="CH259" s="90">
        <v>31653600</v>
      </c>
      <c r="CI259" s="22">
        <v>26378</v>
      </c>
      <c r="CJ259" s="87">
        <f t="shared" ref="CJ259:CJ322" si="77">MONTH(AV259)</f>
        <v>1</v>
      </c>
      <c r="CK259" s="87">
        <f t="shared" ref="CK259:CK322" si="78">WEEKNUM(AV259,2)</f>
        <v>2</v>
      </c>
      <c r="CL259" s="22" t="s">
        <v>121</v>
      </c>
      <c r="CM259" s="22" t="s">
        <v>1361</v>
      </c>
    </row>
    <row r="260" spans="1:91" ht="14.45" customHeight="1" x14ac:dyDescent="0.25">
      <c r="A260" s="69">
        <f t="shared" si="75"/>
        <v>258</v>
      </c>
      <c r="B260" s="70" t="s">
        <v>102</v>
      </c>
      <c r="C260" s="97">
        <v>235600065967</v>
      </c>
      <c r="D260" s="106">
        <v>145242356</v>
      </c>
      <c r="E260" s="73"/>
      <c r="F260" s="74">
        <v>46029</v>
      </c>
      <c r="G260" s="75" t="s">
        <v>380</v>
      </c>
      <c r="H260" s="75" t="s">
        <v>140</v>
      </c>
      <c r="I260" s="75" t="s">
        <v>105</v>
      </c>
      <c r="J260" s="75" t="s">
        <v>329</v>
      </c>
      <c r="K260" s="75" t="s">
        <v>242</v>
      </c>
      <c r="L260" s="74">
        <v>46056</v>
      </c>
      <c r="M260" s="73">
        <v>40</v>
      </c>
      <c r="N260" s="75" t="s">
        <v>1362</v>
      </c>
      <c r="O260" s="75" t="s">
        <v>1363</v>
      </c>
      <c r="P260" s="75">
        <v>2830047296</v>
      </c>
      <c r="Q260" s="74">
        <v>46029</v>
      </c>
      <c r="R260" s="75">
        <v>1209374543</v>
      </c>
      <c r="S260" s="75">
        <v>224041058</v>
      </c>
      <c r="T260" s="74">
        <v>46029</v>
      </c>
      <c r="U260" s="76">
        <v>13393.005999999999</v>
      </c>
      <c r="V260" s="76">
        <v>13073.118</v>
      </c>
      <c r="W260" s="75">
        <v>15</v>
      </c>
      <c r="X260" s="75">
        <v>5</v>
      </c>
      <c r="Y260" s="98">
        <v>235600066009</v>
      </c>
      <c r="Z260" s="82" t="s">
        <v>128</v>
      </c>
      <c r="AA260" s="75" t="s">
        <v>383</v>
      </c>
      <c r="AB260" s="75" t="s">
        <v>384</v>
      </c>
      <c r="AC260" s="98">
        <v>235600065967</v>
      </c>
      <c r="AD260" s="75" t="s">
        <v>113</v>
      </c>
      <c r="AE260" s="74">
        <v>46034</v>
      </c>
      <c r="AF260" s="80">
        <v>46031.041666666664</v>
      </c>
      <c r="AG260" s="80">
        <v>46031.5</v>
      </c>
      <c r="AH260" s="80">
        <v>46030.5</v>
      </c>
      <c r="AI260" s="74">
        <v>46032</v>
      </c>
      <c r="AJ260" s="69"/>
      <c r="AK260" s="74">
        <v>46033</v>
      </c>
      <c r="AL260" s="74">
        <v>46046</v>
      </c>
      <c r="AM260" s="74">
        <v>46053</v>
      </c>
      <c r="AN260" s="74">
        <v>46054</v>
      </c>
      <c r="AO260" s="81">
        <f t="shared" si="69"/>
        <v>46029.5</v>
      </c>
      <c r="AP260" s="81">
        <f t="shared" si="70"/>
        <v>46030.5</v>
      </c>
      <c r="AQ260" s="81">
        <f t="shared" si="71"/>
        <v>46030.5</v>
      </c>
      <c r="AR260" s="81">
        <f t="shared" si="72"/>
        <v>46033</v>
      </c>
      <c r="AS260" s="81">
        <f t="shared" si="73"/>
        <v>46036</v>
      </c>
      <c r="AT260" s="81">
        <f t="shared" si="74"/>
        <v>46033</v>
      </c>
      <c r="AU260" s="82" t="s">
        <v>114</v>
      </c>
      <c r="AV260" s="74">
        <v>46029</v>
      </c>
      <c r="AW260" s="75" t="s">
        <v>1364</v>
      </c>
      <c r="AX260" s="75" t="s">
        <v>1365</v>
      </c>
      <c r="AY260" s="75">
        <v>905</v>
      </c>
      <c r="AZ260" s="83">
        <v>308129017140</v>
      </c>
      <c r="BA260" s="75" t="s">
        <v>117</v>
      </c>
      <c r="BB260" s="74">
        <v>46029</v>
      </c>
      <c r="BC260" s="75"/>
      <c r="BD260" s="75" t="s">
        <v>1366</v>
      </c>
      <c r="BE260" s="74">
        <v>46035</v>
      </c>
      <c r="BF260" s="75"/>
      <c r="BG260" s="75"/>
      <c r="BH260" s="75"/>
      <c r="BI260" s="75"/>
      <c r="BJ260" s="75"/>
      <c r="BK260" s="75"/>
      <c r="BL260" s="75"/>
      <c r="BM260" s="75"/>
      <c r="BN260" s="75"/>
      <c r="BO260" s="75"/>
      <c r="BP260" s="75"/>
      <c r="BQ260" s="75"/>
      <c r="BR260" s="75"/>
      <c r="BS260" s="75"/>
      <c r="BT260" s="75">
        <v>0</v>
      </c>
      <c r="BU260" s="84" t="s">
        <v>1360</v>
      </c>
      <c r="BV260" s="74">
        <v>46035</v>
      </c>
      <c r="BW260" s="85"/>
      <c r="BX260" s="85"/>
      <c r="BY260" s="86" t="s">
        <v>120</v>
      </c>
      <c r="BZ260" s="87">
        <f t="shared" si="54"/>
        <v>2</v>
      </c>
      <c r="CB260" s="88">
        <f t="shared" si="76"/>
        <v>3</v>
      </c>
      <c r="CC260" s="89"/>
      <c r="CE260" s="87">
        <f t="shared" si="62"/>
        <v>1</v>
      </c>
      <c r="CF260" s="90">
        <v>31653600</v>
      </c>
      <c r="CG260" s="90"/>
      <c r="CH260" s="90">
        <v>31653600</v>
      </c>
      <c r="CI260" s="22">
        <v>26378</v>
      </c>
      <c r="CJ260" s="87">
        <f t="shared" si="77"/>
        <v>1</v>
      </c>
      <c r="CK260" s="87">
        <f t="shared" si="78"/>
        <v>2</v>
      </c>
      <c r="CL260" s="22" t="s">
        <v>121</v>
      </c>
      <c r="CM260" s="22" t="s">
        <v>1361</v>
      </c>
    </row>
    <row r="261" spans="1:91" ht="14.45" customHeight="1" x14ac:dyDescent="0.25">
      <c r="A261" s="69">
        <f t="shared" si="75"/>
        <v>259</v>
      </c>
      <c r="B261" s="70" t="s">
        <v>102</v>
      </c>
      <c r="C261" s="97">
        <v>235600057182</v>
      </c>
      <c r="D261" s="106">
        <v>145308022</v>
      </c>
      <c r="E261" s="73"/>
      <c r="F261" s="74">
        <v>46036</v>
      </c>
      <c r="G261" s="75" t="s">
        <v>406</v>
      </c>
      <c r="H261" s="75" t="s">
        <v>140</v>
      </c>
      <c r="I261" s="75" t="s">
        <v>105</v>
      </c>
      <c r="J261" s="75" t="s">
        <v>329</v>
      </c>
      <c r="K261" s="75" t="s">
        <v>242</v>
      </c>
      <c r="L261" s="74">
        <v>46063</v>
      </c>
      <c r="M261" s="73">
        <v>20</v>
      </c>
      <c r="N261" s="75" t="s">
        <v>1367</v>
      </c>
      <c r="O261" s="75" t="s">
        <v>1368</v>
      </c>
      <c r="P261" s="75">
        <v>2830047284</v>
      </c>
      <c r="Q261" s="74">
        <v>46029</v>
      </c>
      <c r="R261" s="75">
        <v>1209374489</v>
      </c>
      <c r="S261" s="75">
        <v>224037951</v>
      </c>
      <c r="T261" s="74">
        <v>46029</v>
      </c>
      <c r="U261" s="76">
        <v>5210.6319999999996</v>
      </c>
      <c r="V261" s="76">
        <v>5039.4930000000004</v>
      </c>
      <c r="W261" s="75">
        <v>7</v>
      </c>
      <c r="X261" s="75">
        <v>2</v>
      </c>
      <c r="Y261" s="98">
        <v>235600066076</v>
      </c>
      <c r="Z261" s="82" t="s">
        <v>128</v>
      </c>
      <c r="AA261" s="75" t="s">
        <v>383</v>
      </c>
      <c r="AB261" s="75" t="s">
        <v>384</v>
      </c>
      <c r="AC261" s="98">
        <v>235600057182</v>
      </c>
      <c r="AD261" s="75" t="s">
        <v>113</v>
      </c>
      <c r="AE261" s="74">
        <v>46034</v>
      </c>
      <c r="AF261" s="80">
        <v>46031.041666666664</v>
      </c>
      <c r="AG261" s="80">
        <v>46031.5</v>
      </c>
      <c r="AH261" s="80">
        <v>46030.5</v>
      </c>
      <c r="AI261" s="74">
        <v>46032</v>
      </c>
      <c r="AJ261" s="69"/>
      <c r="AK261" s="75"/>
      <c r="AL261" s="74">
        <v>46046</v>
      </c>
      <c r="AM261" s="74">
        <v>46053</v>
      </c>
      <c r="AN261" s="74">
        <v>46054</v>
      </c>
      <c r="AO261" s="81">
        <f t="shared" si="69"/>
        <v>46029.5</v>
      </c>
      <c r="AP261" s="81">
        <f t="shared" si="70"/>
        <v>46030.5</v>
      </c>
      <c r="AQ261" s="81">
        <f t="shared" si="71"/>
        <v>46030.5</v>
      </c>
      <c r="AR261" s="81">
        <f t="shared" si="72"/>
        <v>46033</v>
      </c>
      <c r="AS261" s="81">
        <f t="shared" si="73"/>
        <v>46036</v>
      </c>
      <c r="AT261" s="81">
        <f t="shared" si="74"/>
        <v>46033</v>
      </c>
      <c r="AU261" s="82" t="s">
        <v>114</v>
      </c>
      <c r="AV261" s="74">
        <v>46029</v>
      </c>
      <c r="AW261" s="75" t="s">
        <v>1369</v>
      </c>
      <c r="AX261" s="75" t="s">
        <v>1370</v>
      </c>
      <c r="AY261" s="75">
        <v>905</v>
      </c>
      <c r="AZ261" s="83">
        <v>308127286740</v>
      </c>
      <c r="BA261" s="75" t="s">
        <v>154</v>
      </c>
      <c r="BB261" s="74">
        <v>46029</v>
      </c>
      <c r="BC261" s="75"/>
      <c r="BD261" s="75" t="s">
        <v>1371</v>
      </c>
      <c r="BE261" s="74">
        <v>46036</v>
      </c>
      <c r="BF261" s="75"/>
      <c r="BG261" s="75"/>
      <c r="BH261" s="75"/>
      <c r="BI261" s="75"/>
      <c r="BJ261" s="75"/>
      <c r="BK261" s="75"/>
      <c r="BL261" s="75"/>
      <c r="BM261" s="75"/>
      <c r="BN261" s="75"/>
      <c r="BO261" s="75"/>
      <c r="BP261" s="75"/>
      <c r="BQ261" s="75"/>
      <c r="BR261" s="75"/>
      <c r="BS261" s="75"/>
      <c r="BT261" s="75">
        <v>0</v>
      </c>
      <c r="BU261" s="84" t="s">
        <v>412</v>
      </c>
      <c r="BV261" s="74">
        <v>46035</v>
      </c>
      <c r="BW261" s="85"/>
      <c r="BX261" s="85"/>
      <c r="BY261" s="86" t="s">
        <v>120</v>
      </c>
      <c r="BZ261" s="87">
        <f t="shared" ref="BZ261:BZ324" si="79">_xlfn.ISOWEEKNUM(F261)</f>
        <v>3</v>
      </c>
      <c r="CB261" s="88">
        <f t="shared" si="76"/>
        <v>3</v>
      </c>
      <c r="CC261" s="89"/>
      <c r="CE261" s="87">
        <f t="shared" si="62"/>
        <v>1</v>
      </c>
      <c r="CF261" s="90">
        <v>18464600</v>
      </c>
      <c r="CG261" s="90"/>
      <c r="CH261" s="90">
        <v>18464600</v>
      </c>
      <c r="CI261" s="22">
        <v>26378</v>
      </c>
      <c r="CJ261" s="87">
        <f t="shared" si="77"/>
        <v>1</v>
      </c>
      <c r="CK261" s="87">
        <f t="shared" si="78"/>
        <v>2</v>
      </c>
      <c r="CL261" s="22" t="s">
        <v>121</v>
      </c>
      <c r="CM261" s="22" t="s">
        <v>413</v>
      </c>
    </row>
    <row r="262" spans="1:91" ht="14.45" customHeight="1" x14ac:dyDescent="0.25">
      <c r="A262" s="69">
        <f t="shared" si="75"/>
        <v>260</v>
      </c>
      <c r="B262" s="70" t="s">
        <v>102</v>
      </c>
      <c r="C262" s="97">
        <v>235600057182</v>
      </c>
      <c r="D262" s="106">
        <v>145324665</v>
      </c>
      <c r="E262" s="73"/>
      <c r="F262" s="74">
        <v>46036</v>
      </c>
      <c r="G262" s="75" t="s">
        <v>1372</v>
      </c>
      <c r="H262" s="75" t="s">
        <v>140</v>
      </c>
      <c r="I262" s="75" t="s">
        <v>105</v>
      </c>
      <c r="J262" s="75" t="s">
        <v>329</v>
      </c>
      <c r="K262" s="75" t="s">
        <v>107</v>
      </c>
      <c r="L262" s="74">
        <v>46063</v>
      </c>
      <c r="M262" s="73">
        <v>40</v>
      </c>
      <c r="N262" s="75" t="s">
        <v>1373</v>
      </c>
      <c r="O262" s="75" t="s">
        <v>1374</v>
      </c>
      <c r="P262" s="75">
        <v>2830047310</v>
      </c>
      <c r="Q262" s="74">
        <v>46029</v>
      </c>
      <c r="R262" s="75">
        <v>1209374573</v>
      </c>
      <c r="S262" s="75">
        <v>224037989</v>
      </c>
      <c r="T262" s="74">
        <v>46029</v>
      </c>
      <c r="U262" s="76">
        <v>17759.084999999999</v>
      </c>
      <c r="V262" s="76">
        <v>17177.342000000001</v>
      </c>
      <c r="W262" s="75">
        <v>21</v>
      </c>
      <c r="X262" s="75">
        <v>6</v>
      </c>
      <c r="Y262" s="98">
        <v>235600066042</v>
      </c>
      <c r="Z262" s="82" t="s">
        <v>128</v>
      </c>
      <c r="AA262" s="75" t="s">
        <v>383</v>
      </c>
      <c r="AB262" s="75" t="s">
        <v>384</v>
      </c>
      <c r="AC262" s="98">
        <v>235600057182</v>
      </c>
      <c r="AD262" s="75" t="s">
        <v>113</v>
      </c>
      <c r="AE262" s="74">
        <v>46034</v>
      </c>
      <c r="AF262" s="80">
        <v>46031.041666666664</v>
      </c>
      <c r="AG262" s="80">
        <v>46031.5</v>
      </c>
      <c r="AH262" s="80">
        <v>46030.5</v>
      </c>
      <c r="AI262" s="74">
        <v>46032</v>
      </c>
      <c r="AJ262" s="69"/>
      <c r="AK262" s="75"/>
      <c r="AL262" s="74">
        <v>46046</v>
      </c>
      <c r="AM262" s="74">
        <v>46053</v>
      </c>
      <c r="AN262" s="74">
        <v>46054</v>
      </c>
      <c r="AO262" s="81">
        <f t="shared" si="69"/>
        <v>46029.5</v>
      </c>
      <c r="AP262" s="81">
        <f t="shared" si="70"/>
        <v>46030.5</v>
      </c>
      <c r="AQ262" s="81">
        <f t="shared" si="71"/>
        <v>46030.5</v>
      </c>
      <c r="AR262" s="81">
        <f t="shared" si="72"/>
        <v>46033</v>
      </c>
      <c r="AS262" s="81">
        <f t="shared" si="73"/>
        <v>46036</v>
      </c>
      <c r="AT262" s="81">
        <f t="shared" si="74"/>
        <v>46033</v>
      </c>
      <c r="AU262" s="82" t="s">
        <v>114</v>
      </c>
      <c r="AV262" s="74">
        <v>46029</v>
      </c>
      <c r="AW262" s="75" t="s">
        <v>1375</v>
      </c>
      <c r="AX262" s="75" t="s">
        <v>1376</v>
      </c>
      <c r="AY262" s="75">
        <v>905</v>
      </c>
      <c r="AZ262" s="83">
        <v>308129634910</v>
      </c>
      <c r="BA262" s="75" t="s">
        <v>117</v>
      </c>
      <c r="BB262" s="74">
        <v>46029</v>
      </c>
      <c r="BC262" s="75"/>
      <c r="BD262" s="75" t="s">
        <v>1377</v>
      </c>
      <c r="BE262" s="74">
        <v>46036</v>
      </c>
      <c r="BF262" s="75"/>
      <c r="BG262" s="75"/>
      <c r="BH262" s="75"/>
      <c r="BI262" s="75"/>
      <c r="BJ262" s="75"/>
      <c r="BK262" s="75"/>
      <c r="BL262" s="75"/>
      <c r="BM262" s="75"/>
      <c r="BN262" s="75"/>
      <c r="BO262" s="75"/>
      <c r="BP262" s="75"/>
      <c r="BQ262" s="75"/>
      <c r="BR262" s="75"/>
      <c r="BS262" s="75"/>
      <c r="BT262" s="75">
        <v>0</v>
      </c>
      <c r="BU262" s="84" t="s">
        <v>412</v>
      </c>
      <c r="BV262" s="74">
        <v>46035</v>
      </c>
      <c r="BW262" s="85"/>
      <c r="BX262" s="85"/>
      <c r="BY262" s="86" t="s">
        <v>120</v>
      </c>
      <c r="BZ262" s="87">
        <f t="shared" si="79"/>
        <v>3</v>
      </c>
      <c r="CB262" s="88">
        <f t="shared" si="76"/>
        <v>3</v>
      </c>
      <c r="CC262" s="89"/>
      <c r="CE262" s="87">
        <f t="shared" si="62"/>
        <v>1</v>
      </c>
      <c r="CF262" s="90">
        <v>31653600</v>
      </c>
      <c r="CG262" s="90"/>
      <c r="CH262" s="90">
        <v>31653600</v>
      </c>
      <c r="CI262" s="22">
        <v>26378</v>
      </c>
      <c r="CJ262" s="87">
        <f t="shared" si="77"/>
        <v>1</v>
      </c>
      <c r="CK262" s="87">
        <f t="shared" si="78"/>
        <v>2</v>
      </c>
      <c r="CL262" s="22" t="s">
        <v>121</v>
      </c>
      <c r="CM262" s="22" t="s">
        <v>413</v>
      </c>
    </row>
    <row r="263" spans="1:91" ht="14.45" customHeight="1" x14ac:dyDescent="0.25">
      <c r="A263" s="69">
        <f t="shared" si="75"/>
        <v>261</v>
      </c>
      <c r="B263" s="70" t="s">
        <v>102</v>
      </c>
      <c r="C263" s="97">
        <v>235600057182</v>
      </c>
      <c r="D263" s="106">
        <v>145324677</v>
      </c>
      <c r="E263" s="73"/>
      <c r="F263" s="74">
        <v>46036</v>
      </c>
      <c r="G263" s="75" t="s">
        <v>1372</v>
      </c>
      <c r="H263" s="75" t="s">
        <v>140</v>
      </c>
      <c r="I263" s="75" t="s">
        <v>105</v>
      </c>
      <c r="J263" s="75" t="s">
        <v>329</v>
      </c>
      <c r="K263" s="75" t="s">
        <v>107</v>
      </c>
      <c r="L263" s="74">
        <v>46063</v>
      </c>
      <c r="M263" s="73">
        <v>40</v>
      </c>
      <c r="N263" s="75" t="s">
        <v>1378</v>
      </c>
      <c r="O263" s="75" t="s">
        <v>1379</v>
      </c>
      <c r="P263" s="75">
        <v>2830047321</v>
      </c>
      <c r="Q263" s="74">
        <v>46029</v>
      </c>
      <c r="R263" s="75">
        <v>1209374610</v>
      </c>
      <c r="S263" s="75">
        <v>224038004</v>
      </c>
      <c r="T263" s="74">
        <v>46029</v>
      </c>
      <c r="U263" s="76">
        <v>17706.888999999999</v>
      </c>
      <c r="V263" s="76">
        <v>17126.757000000001</v>
      </c>
      <c r="W263" s="75">
        <v>22</v>
      </c>
      <c r="X263" s="75">
        <v>6</v>
      </c>
      <c r="Y263" s="98">
        <v>235600066025</v>
      </c>
      <c r="Z263" s="82" t="s">
        <v>128</v>
      </c>
      <c r="AA263" s="75" t="s">
        <v>383</v>
      </c>
      <c r="AB263" s="75" t="s">
        <v>384</v>
      </c>
      <c r="AC263" s="98">
        <v>235600057182</v>
      </c>
      <c r="AD263" s="75" t="s">
        <v>113</v>
      </c>
      <c r="AE263" s="74">
        <v>46034</v>
      </c>
      <c r="AF263" s="80">
        <v>46031.041666666664</v>
      </c>
      <c r="AG263" s="80">
        <v>46031.5</v>
      </c>
      <c r="AH263" s="80">
        <v>46030.5</v>
      </c>
      <c r="AI263" s="74">
        <v>46032</v>
      </c>
      <c r="AJ263" s="69"/>
      <c r="AK263" s="75"/>
      <c r="AL263" s="74">
        <v>46046</v>
      </c>
      <c r="AM263" s="74">
        <v>46053</v>
      </c>
      <c r="AN263" s="74">
        <v>46054</v>
      </c>
      <c r="AO263" s="81">
        <f t="shared" si="69"/>
        <v>46029.5</v>
      </c>
      <c r="AP263" s="81">
        <f t="shared" si="70"/>
        <v>46030.5</v>
      </c>
      <c r="AQ263" s="81">
        <f t="shared" si="71"/>
        <v>46030.5</v>
      </c>
      <c r="AR263" s="81">
        <f t="shared" si="72"/>
        <v>46033</v>
      </c>
      <c r="AS263" s="81">
        <f t="shared" si="73"/>
        <v>46036</v>
      </c>
      <c r="AT263" s="81">
        <f t="shared" si="74"/>
        <v>46033</v>
      </c>
      <c r="AU263" s="82" t="s">
        <v>114</v>
      </c>
      <c r="AV263" s="74">
        <v>46029</v>
      </c>
      <c r="AW263" s="75" t="s">
        <v>1380</v>
      </c>
      <c r="AX263" s="75" t="s">
        <v>1381</v>
      </c>
      <c r="AY263" s="75">
        <v>905</v>
      </c>
      <c r="AZ263" s="83">
        <v>308129849700</v>
      </c>
      <c r="BA263" s="75" t="s">
        <v>117</v>
      </c>
      <c r="BB263" s="74">
        <v>46029</v>
      </c>
      <c r="BC263" s="75"/>
      <c r="BD263" s="75" t="s">
        <v>1382</v>
      </c>
      <c r="BE263" s="74">
        <v>46036</v>
      </c>
      <c r="BF263" s="75"/>
      <c r="BG263" s="75"/>
      <c r="BH263" s="75"/>
      <c r="BI263" s="75"/>
      <c r="BJ263" s="75"/>
      <c r="BK263" s="75"/>
      <c r="BL263" s="75"/>
      <c r="BM263" s="75"/>
      <c r="BN263" s="75"/>
      <c r="BO263" s="75"/>
      <c r="BP263" s="75"/>
      <c r="BQ263" s="75"/>
      <c r="BR263" s="75"/>
      <c r="BS263" s="75"/>
      <c r="BT263" s="75">
        <v>0</v>
      </c>
      <c r="BU263" s="84" t="s">
        <v>412</v>
      </c>
      <c r="BV263" s="74">
        <v>46035</v>
      </c>
      <c r="BW263" s="85"/>
      <c r="BX263" s="85"/>
      <c r="BY263" s="86" t="s">
        <v>120</v>
      </c>
      <c r="BZ263" s="87">
        <f t="shared" si="79"/>
        <v>3</v>
      </c>
      <c r="CB263" s="88">
        <f t="shared" si="76"/>
        <v>3</v>
      </c>
      <c r="CC263" s="89"/>
      <c r="CE263" s="87">
        <f t="shared" si="62"/>
        <v>1</v>
      </c>
      <c r="CF263" s="90">
        <v>31653600</v>
      </c>
      <c r="CG263" s="90"/>
      <c r="CH263" s="90">
        <v>31653600</v>
      </c>
      <c r="CI263" s="22">
        <v>26378</v>
      </c>
      <c r="CJ263" s="87">
        <f t="shared" si="77"/>
        <v>1</v>
      </c>
      <c r="CK263" s="87">
        <f t="shared" si="78"/>
        <v>2</v>
      </c>
      <c r="CL263" s="22" t="s">
        <v>121</v>
      </c>
      <c r="CM263" s="22" t="s">
        <v>413</v>
      </c>
    </row>
    <row r="264" spans="1:91" ht="14.45" customHeight="1" x14ac:dyDescent="0.25">
      <c r="A264" s="69">
        <f t="shared" si="75"/>
        <v>262</v>
      </c>
      <c r="B264" s="70" t="s">
        <v>102</v>
      </c>
      <c r="C264" s="97">
        <v>235600065967</v>
      </c>
      <c r="D264" s="106">
        <v>145242395</v>
      </c>
      <c r="E264" s="73"/>
      <c r="F264" s="74">
        <v>46029</v>
      </c>
      <c r="G264" s="75" t="s">
        <v>380</v>
      </c>
      <c r="H264" s="75" t="s">
        <v>140</v>
      </c>
      <c r="I264" s="75" t="s">
        <v>105</v>
      </c>
      <c r="J264" s="75" t="s">
        <v>329</v>
      </c>
      <c r="K264" s="75" t="s">
        <v>242</v>
      </c>
      <c r="L264" s="74">
        <v>46056</v>
      </c>
      <c r="M264" s="73">
        <v>20</v>
      </c>
      <c r="N264" s="75" t="s">
        <v>1383</v>
      </c>
      <c r="O264" s="75" t="s">
        <v>1384</v>
      </c>
      <c r="P264" s="75">
        <v>2830047314</v>
      </c>
      <c r="Q264" s="74">
        <v>46029</v>
      </c>
      <c r="R264" s="75">
        <v>1209374590</v>
      </c>
      <c r="S264" s="75">
        <v>224037859</v>
      </c>
      <c r="T264" s="74">
        <v>46029</v>
      </c>
      <c r="U264" s="76">
        <v>6686.9440000000004</v>
      </c>
      <c r="V264" s="76">
        <v>6528.2349999999997</v>
      </c>
      <c r="W264" s="75">
        <v>8</v>
      </c>
      <c r="X264" s="75">
        <v>2</v>
      </c>
      <c r="Y264" s="98">
        <v>235600057158</v>
      </c>
      <c r="Z264" s="82" t="s">
        <v>128</v>
      </c>
      <c r="AA264" s="75" t="s">
        <v>383</v>
      </c>
      <c r="AB264" s="75" t="s">
        <v>384</v>
      </c>
      <c r="AC264" s="98">
        <v>235600065967</v>
      </c>
      <c r="AD264" s="75" t="s">
        <v>113</v>
      </c>
      <c r="AE264" s="74">
        <v>46034</v>
      </c>
      <c r="AF264" s="80">
        <v>46031.041666666664</v>
      </c>
      <c r="AG264" s="80">
        <v>46031.5</v>
      </c>
      <c r="AH264" s="80">
        <v>46030.5</v>
      </c>
      <c r="AI264" s="74">
        <v>46032</v>
      </c>
      <c r="AJ264" s="69"/>
      <c r="AK264" s="74">
        <v>46033</v>
      </c>
      <c r="AL264" s="74">
        <v>46046</v>
      </c>
      <c r="AM264" s="74">
        <v>46053</v>
      </c>
      <c r="AN264" s="74">
        <v>46054</v>
      </c>
      <c r="AO264" s="81">
        <f t="shared" si="69"/>
        <v>46029.5</v>
      </c>
      <c r="AP264" s="81">
        <f t="shared" si="70"/>
        <v>46030.5</v>
      </c>
      <c r="AQ264" s="81">
        <f t="shared" si="71"/>
        <v>46030.5</v>
      </c>
      <c r="AR264" s="81">
        <f t="shared" si="72"/>
        <v>46033</v>
      </c>
      <c r="AS264" s="81">
        <f t="shared" si="73"/>
        <v>46036</v>
      </c>
      <c r="AT264" s="81">
        <f t="shared" si="74"/>
        <v>46033</v>
      </c>
      <c r="AU264" s="82" t="s">
        <v>114</v>
      </c>
      <c r="AV264" s="74">
        <v>46029</v>
      </c>
      <c r="AW264" s="75" t="s">
        <v>1385</v>
      </c>
      <c r="AX264" s="75" t="s">
        <v>1386</v>
      </c>
      <c r="AY264" s="75">
        <v>905</v>
      </c>
      <c r="AZ264" s="83">
        <v>308129550760</v>
      </c>
      <c r="BA264" s="75" t="s">
        <v>117</v>
      </c>
      <c r="BB264" s="74">
        <v>46029</v>
      </c>
      <c r="BC264" s="75"/>
      <c r="BD264" s="75" t="s">
        <v>1387</v>
      </c>
      <c r="BE264" s="74">
        <v>46035</v>
      </c>
      <c r="BF264" s="75"/>
      <c r="BG264" s="75"/>
      <c r="BH264" s="75"/>
      <c r="BI264" s="75"/>
      <c r="BJ264" s="75"/>
      <c r="BK264" s="75"/>
      <c r="BL264" s="75"/>
      <c r="BM264" s="75"/>
      <c r="BN264" s="75"/>
      <c r="BO264" s="75"/>
      <c r="BP264" s="75"/>
      <c r="BQ264" s="75"/>
      <c r="BR264" s="75"/>
      <c r="BS264" s="75"/>
      <c r="BT264" s="75">
        <v>0</v>
      </c>
      <c r="BU264" s="84" t="s">
        <v>1360</v>
      </c>
      <c r="BV264" s="74">
        <v>46035</v>
      </c>
      <c r="BW264" s="85"/>
      <c r="BX264" s="85"/>
      <c r="BY264" s="86" t="s">
        <v>120</v>
      </c>
      <c r="BZ264" s="87">
        <f t="shared" si="79"/>
        <v>2</v>
      </c>
      <c r="CB264" s="88">
        <f t="shared" si="76"/>
        <v>3</v>
      </c>
      <c r="CC264" s="89"/>
      <c r="CE264" s="87">
        <f t="shared" si="62"/>
        <v>1</v>
      </c>
      <c r="CF264" s="144">
        <v>18464600</v>
      </c>
      <c r="CG264" s="90"/>
      <c r="CH264" s="144">
        <v>18464600</v>
      </c>
      <c r="CI264" s="22">
        <v>26378</v>
      </c>
      <c r="CJ264" s="87">
        <f t="shared" si="77"/>
        <v>1</v>
      </c>
      <c r="CK264" s="87">
        <f t="shared" si="78"/>
        <v>2</v>
      </c>
      <c r="CL264" s="22" t="s">
        <v>121</v>
      </c>
      <c r="CM264" s="22" t="s">
        <v>1361</v>
      </c>
    </row>
    <row r="265" spans="1:91" ht="14.45" customHeight="1" x14ac:dyDescent="0.25">
      <c r="A265" s="69">
        <f t="shared" si="75"/>
        <v>263</v>
      </c>
      <c r="B265" s="70" t="s">
        <v>102</v>
      </c>
      <c r="C265" s="71">
        <v>235600077183</v>
      </c>
      <c r="D265" s="106">
        <v>145298392</v>
      </c>
      <c r="E265" s="73">
        <v>5320007359</v>
      </c>
      <c r="F265" s="74">
        <v>46035</v>
      </c>
      <c r="G265" s="75" t="s">
        <v>428</v>
      </c>
      <c r="H265" s="79" t="s">
        <v>429</v>
      </c>
      <c r="I265" s="75" t="s">
        <v>656</v>
      </c>
      <c r="J265" s="75" t="s">
        <v>430</v>
      </c>
      <c r="K265" s="75" t="s">
        <v>242</v>
      </c>
      <c r="L265" s="74">
        <v>46051</v>
      </c>
      <c r="M265" s="73">
        <v>20</v>
      </c>
      <c r="N265" s="75" t="s">
        <v>1388</v>
      </c>
      <c r="O265" s="75" t="s">
        <v>1389</v>
      </c>
      <c r="P265" s="75">
        <v>2830047324</v>
      </c>
      <c r="Q265" s="74">
        <v>46030</v>
      </c>
      <c r="R265" s="75">
        <v>1209374772</v>
      </c>
      <c r="S265" s="75">
        <v>224042997</v>
      </c>
      <c r="T265" s="74">
        <v>46030</v>
      </c>
      <c r="U265" s="76">
        <v>5455.3429999999998</v>
      </c>
      <c r="V265" s="76">
        <v>5282.76</v>
      </c>
      <c r="W265" s="73">
        <v>7</v>
      </c>
      <c r="X265" s="73">
        <v>0</v>
      </c>
      <c r="Y265" s="77">
        <v>235600077183</v>
      </c>
      <c r="Z265" s="82" t="s">
        <v>128</v>
      </c>
      <c r="AA265" s="75" t="s">
        <v>196</v>
      </c>
      <c r="AB265" s="82" t="s">
        <v>197</v>
      </c>
      <c r="AC265" s="77">
        <v>235600077183</v>
      </c>
      <c r="AD265" s="75" t="s">
        <v>113</v>
      </c>
      <c r="AE265" s="74">
        <v>46037</v>
      </c>
      <c r="AF265" s="80">
        <v>46035.416666666664</v>
      </c>
      <c r="AG265" s="80">
        <v>46031.5</v>
      </c>
      <c r="AH265" s="80">
        <v>46031.5</v>
      </c>
      <c r="AI265" s="74">
        <v>46034</v>
      </c>
      <c r="AJ265" s="99">
        <v>46036</v>
      </c>
      <c r="AK265" s="99">
        <v>46036</v>
      </c>
      <c r="AL265" s="74">
        <v>46037</v>
      </c>
      <c r="AM265" s="74">
        <v>46040</v>
      </c>
      <c r="AN265" s="74">
        <v>46040</v>
      </c>
      <c r="AO265" s="95" t="s">
        <v>121</v>
      </c>
      <c r="AP265" s="95" t="s">
        <v>121</v>
      </c>
      <c r="AQ265" s="95" t="s">
        <v>121</v>
      </c>
      <c r="AR265" s="95" t="s">
        <v>121</v>
      </c>
      <c r="AS265" s="95" t="s">
        <v>121</v>
      </c>
      <c r="AT265" s="95" t="s">
        <v>121</v>
      </c>
      <c r="AU265" s="82" t="s">
        <v>198</v>
      </c>
      <c r="AV265" s="74">
        <v>46030</v>
      </c>
      <c r="AW265" s="75" t="s">
        <v>1390</v>
      </c>
      <c r="AX265" s="75" t="s">
        <v>1391</v>
      </c>
      <c r="AY265" s="75">
        <v>905</v>
      </c>
      <c r="AZ265" s="83">
        <v>308131095700</v>
      </c>
      <c r="BA265" s="75" t="s">
        <v>117</v>
      </c>
      <c r="BB265" s="74">
        <v>46030</v>
      </c>
      <c r="BC265" s="75"/>
      <c r="BD265" s="75" t="s">
        <v>1392</v>
      </c>
      <c r="BE265" s="74">
        <v>46038</v>
      </c>
      <c r="BF265" s="75"/>
      <c r="BG265" s="75"/>
      <c r="BH265" s="75"/>
      <c r="BI265" s="75"/>
      <c r="BJ265" s="75"/>
      <c r="BK265" s="75"/>
      <c r="BL265" s="75"/>
      <c r="BM265" s="75"/>
      <c r="BN265" s="75"/>
      <c r="BO265" s="75"/>
      <c r="BP265" s="75"/>
      <c r="BQ265" s="75"/>
      <c r="BR265" s="75"/>
      <c r="BS265" s="75"/>
      <c r="BT265" s="75">
        <v>1</v>
      </c>
      <c r="BU265" s="84" t="s">
        <v>1393</v>
      </c>
      <c r="BV265" s="74">
        <v>46043</v>
      </c>
      <c r="BW265" s="85"/>
      <c r="BX265" s="85"/>
      <c r="BY265" s="86" t="s">
        <v>120</v>
      </c>
      <c r="BZ265" s="87">
        <f t="shared" si="79"/>
        <v>3</v>
      </c>
      <c r="CB265" s="88">
        <f t="shared" si="76"/>
        <v>4</v>
      </c>
      <c r="CC265" s="89"/>
      <c r="CE265" s="87">
        <f t="shared" si="62"/>
        <v>1</v>
      </c>
      <c r="CF265" s="90">
        <v>9233350</v>
      </c>
      <c r="CG265" s="90"/>
      <c r="CH265" s="90">
        <v>9233350</v>
      </c>
      <c r="CI265" s="22">
        <v>26381</v>
      </c>
      <c r="CJ265" s="87">
        <f t="shared" si="77"/>
        <v>1</v>
      </c>
      <c r="CK265" s="87">
        <f t="shared" si="78"/>
        <v>2</v>
      </c>
      <c r="CL265" s="22" t="s">
        <v>121</v>
      </c>
      <c r="CM265" s="22" t="s">
        <v>1394</v>
      </c>
    </row>
    <row r="266" spans="1:91" ht="14.45" customHeight="1" x14ac:dyDescent="0.25">
      <c r="A266" s="69">
        <f t="shared" si="75"/>
        <v>264</v>
      </c>
      <c r="B266" s="70" t="s">
        <v>102</v>
      </c>
      <c r="C266" s="71">
        <v>235600077183</v>
      </c>
      <c r="D266" s="106">
        <v>145242902</v>
      </c>
      <c r="E266" s="73">
        <v>5320007359</v>
      </c>
      <c r="F266" s="74">
        <v>46035</v>
      </c>
      <c r="G266" s="75" t="s">
        <v>428</v>
      </c>
      <c r="H266" s="79" t="s">
        <v>429</v>
      </c>
      <c r="I266" s="75" t="s">
        <v>656</v>
      </c>
      <c r="J266" s="75" t="s">
        <v>430</v>
      </c>
      <c r="K266" s="75" t="s">
        <v>242</v>
      </c>
      <c r="L266" s="74">
        <v>46051</v>
      </c>
      <c r="M266" s="73">
        <v>0</v>
      </c>
      <c r="N266" s="75" t="s">
        <v>1388</v>
      </c>
      <c r="O266" s="75" t="s">
        <v>1389</v>
      </c>
      <c r="P266" s="75">
        <v>2830047323</v>
      </c>
      <c r="Q266" s="74">
        <v>46030</v>
      </c>
      <c r="R266" s="75">
        <v>1209374771</v>
      </c>
      <c r="S266" s="75">
        <v>224042989</v>
      </c>
      <c r="T266" s="74">
        <v>46030</v>
      </c>
      <c r="U266" s="76">
        <v>2910.0590000000002</v>
      </c>
      <c r="V266" s="76">
        <v>2838.7620000000002</v>
      </c>
      <c r="W266" s="73">
        <v>3</v>
      </c>
      <c r="X266" s="73">
        <v>0</v>
      </c>
      <c r="Y266" s="77">
        <v>235600077183</v>
      </c>
      <c r="Z266" s="82" t="s">
        <v>128</v>
      </c>
      <c r="AA266" s="75" t="s">
        <v>196</v>
      </c>
      <c r="AB266" s="82" t="s">
        <v>197</v>
      </c>
      <c r="AC266" s="77">
        <v>235600077183</v>
      </c>
      <c r="AD266" s="75" t="s">
        <v>113</v>
      </c>
      <c r="AE266" s="74">
        <v>46037</v>
      </c>
      <c r="AF266" s="80">
        <v>46035.416666666664</v>
      </c>
      <c r="AG266" s="80">
        <v>46031.5</v>
      </c>
      <c r="AH266" s="80">
        <v>46031.5</v>
      </c>
      <c r="AI266" s="74">
        <v>46034</v>
      </c>
      <c r="AJ266" s="99">
        <v>46036</v>
      </c>
      <c r="AK266" s="99">
        <v>46036</v>
      </c>
      <c r="AL266" s="74">
        <v>46037</v>
      </c>
      <c r="AM266" s="74">
        <v>46040</v>
      </c>
      <c r="AN266" s="74">
        <v>46040</v>
      </c>
      <c r="AO266" s="95" t="s">
        <v>121</v>
      </c>
      <c r="AP266" s="95" t="s">
        <v>121</v>
      </c>
      <c r="AQ266" s="95" t="s">
        <v>121</v>
      </c>
      <c r="AR266" s="95" t="s">
        <v>121</v>
      </c>
      <c r="AS266" s="95" t="s">
        <v>121</v>
      </c>
      <c r="AT266" s="95" t="s">
        <v>121</v>
      </c>
      <c r="AU266" s="82" t="s">
        <v>198</v>
      </c>
      <c r="AV266" s="74">
        <v>46030</v>
      </c>
      <c r="AW266" s="75">
        <v>0</v>
      </c>
      <c r="AX266" s="75">
        <v>0</v>
      </c>
      <c r="AY266" s="75">
        <v>905</v>
      </c>
      <c r="AZ266" s="83">
        <v>0</v>
      </c>
      <c r="BA266" s="75">
        <v>0</v>
      </c>
      <c r="BB266" s="75" t="s">
        <v>132</v>
      </c>
      <c r="BC266" s="75"/>
      <c r="BD266" s="75" t="s">
        <v>1392</v>
      </c>
      <c r="BE266" s="74">
        <v>46038</v>
      </c>
      <c r="BF266" s="75"/>
      <c r="BG266" s="75"/>
      <c r="BH266" s="75"/>
      <c r="BI266" s="75"/>
      <c r="BJ266" s="75"/>
      <c r="BK266" s="75"/>
      <c r="BL266" s="75"/>
      <c r="BM266" s="75"/>
      <c r="BN266" s="75"/>
      <c r="BO266" s="75"/>
      <c r="BP266" s="75"/>
      <c r="BQ266" s="75"/>
      <c r="BR266" s="75"/>
      <c r="BS266" s="75"/>
      <c r="BT266" s="75">
        <v>0</v>
      </c>
      <c r="BU266" s="84" t="s">
        <v>1393</v>
      </c>
      <c r="BV266" s="74">
        <v>46043</v>
      </c>
      <c r="BW266" s="85"/>
      <c r="BX266" s="85"/>
      <c r="BY266" s="86" t="s">
        <v>120</v>
      </c>
      <c r="BZ266" s="87">
        <f t="shared" si="79"/>
        <v>3</v>
      </c>
      <c r="CB266" s="88">
        <f t="shared" si="76"/>
        <v>4</v>
      </c>
      <c r="CC266" s="89"/>
      <c r="CE266" s="87">
        <f t="shared" si="62"/>
        <v>1</v>
      </c>
      <c r="CF266" s="90"/>
      <c r="CG266" s="90"/>
      <c r="CH266" s="90"/>
      <c r="CJ266" s="87">
        <f t="shared" si="77"/>
        <v>1</v>
      </c>
      <c r="CK266" s="87">
        <f t="shared" si="78"/>
        <v>2</v>
      </c>
      <c r="CL266" s="22" t="s">
        <v>121</v>
      </c>
      <c r="CM266" s="22" t="s">
        <v>1394</v>
      </c>
    </row>
    <row r="267" spans="1:91" ht="14.45" customHeight="1" x14ac:dyDescent="0.25">
      <c r="A267" s="69">
        <f t="shared" si="75"/>
        <v>265</v>
      </c>
      <c r="B267" s="70" t="s">
        <v>102</v>
      </c>
      <c r="C267" s="71">
        <v>235600077230</v>
      </c>
      <c r="D267" s="106">
        <v>145298390</v>
      </c>
      <c r="E267" s="73">
        <v>5320007371</v>
      </c>
      <c r="F267" s="74">
        <v>46035</v>
      </c>
      <c r="G267" s="75" t="s">
        <v>497</v>
      </c>
      <c r="H267" s="79" t="s">
        <v>429</v>
      </c>
      <c r="I267" s="75" t="s">
        <v>656</v>
      </c>
      <c r="J267" s="75" t="s">
        <v>430</v>
      </c>
      <c r="K267" s="75" t="s">
        <v>242</v>
      </c>
      <c r="L267" s="74">
        <v>46048</v>
      </c>
      <c r="M267" s="73">
        <v>20</v>
      </c>
      <c r="N267" s="75" t="s">
        <v>1395</v>
      </c>
      <c r="O267" s="75" t="s">
        <v>1396</v>
      </c>
      <c r="P267" s="75">
        <v>2830047327</v>
      </c>
      <c r="Q267" s="74">
        <v>46030</v>
      </c>
      <c r="R267" s="75">
        <v>1209374776</v>
      </c>
      <c r="S267" s="75">
        <v>224043037</v>
      </c>
      <c r="T267" s="74">
        <v>46030</v>
      </c>
      <c r="U267" s="76">
        <v>6013.93</v>
      </c>
      <c r="V267" s="76">
        <v>5803.4</v>
      </c>
      <c r="W267" s="75">
        <v>9</v>
      </c>
      <c r="X267" s="75">
        <v>0</v>
      </c>
      <c r="Y267" s="77">
        <v>235600077272</v>
      </c>
      <c r="Z267" s="82" t="s">
        <v>128</v>
      </c>
      <c r="AA267" s="75" t="s">
        <v>196</v>
      </c>
      <c r="AB267" s="82" t="s">
        <v>197</v>
      </c>
      <c r="AC267" s="77">
        <v>235600077230</v>
      </c>
      <c r="AD267" s="75" t="s">
        <v>113</v>
      </c>
      <c r="AE267" s="74">
        <v>46037</v>
      </c>
      <c r="AF267" s="80">
        <v>46035.416666666664</v>
      </c>
      <c r="AG267" s="80">
        <v>46031.5</v>
      </c>
      <c r="AH267" s="80">
        <v>46031.5</v>
      </c>
      <c r="AI267" s="74">
        <v>46034</v>
      </c>
      <c r="AJ267" s="99">
        <v>46036</v>
      </c>
      <c r="AK267" s="99">
        <v>46036</v>
      </c>
      <c r="AL267" s="74">
        <v>46037</v>
      </c>
      <c r="AM267" s="74">
        <v>46040</v>
      </c>
      <c r="AN267" s="74">
        <v>46041</v>
      </c>
      <c r="AO267" s="95" t="s">
        <v>121</v>
      </c>
      <c r="AP267" s="95" t="s">
        <v>121</v>
      </c>
      <c r="AQ267" s="95" t="s">
        <v>121</v>
      </c>
      <c r="AR267" s="95" t="s">
        <v>121</v>
      </c>
      <c r="AS267" s="95" t="s">
        <v>121</v>
      </c>
      <c r="AT267" s="95" t="s">
        <v>121</v>
      </c>
      <c r="AU267" s="82" t="s">
        <v>198</v>
      </c>
      <c r="AV267" s="74">
        <v>46030</v>
      </c>
      <c r="AW267" s="75" t="s">
        <v>1397</v>
      </c>
      <c r="AX267" s="75" t="s">
        <v>1398</v>
      </c>
      <c r="AY267" s="75">
        <v>905</v>
      </c>
      <c r="AZ267" s="83">
        <v>308131320840</v>
      </c>
      <c r="BA267" s="75" t="s">
        <v>117</v>
      </c>
      <c r="BB267" s="74">
        <v>46030</v>
      </c>
      <c r="BC267" s="75"/>
      <c r="BD267" s="75" t="s">
        <v>1399</v>
      </c>
      <c r="BE267" s="74">
        <v>46038</v>
      </c>
      <c r="BF267" s="75"/>
      <c r="BG267" s="75"/>
      <c r="BH267" s="75"/>
      <c r="BI267" s="75"/>
      <c r="BJ267" s="75"/>
      <c r="BK267" s="75"/>
      <c r="BL267" s="75"/>
      <c r="BM267" s="75"/>
      <c r="BN267" s="75"/>
      <c r="BO267" s="75"/>
      <c r="BP267" s="75"/>
      <c r="BQ267" s="75"/>
      <c r="BR267" s="75"/>
      <c r="BS267" s="75"/>
      <c r="BT267" s="75">
        <v>0</v>
      </c>
      <c r="BU267" s="84" t="s">
        <v>662</v>
      </c>
      <c r="BV267" s="74">
        <v>46043</v>
      </c>
      <c r="BW267" s="85"/>
      <c r="BX267" s="85"/>
      <c r="BY267" s="86" t="s">
        <v>120</v>
      </c>
      <c r="BZ267" s="87">
        <f t="shared" si="79"/>
        <v>3</v>
      </c>
      <c r="CB267" s="88">
        <f t="shared" si="76"/>
        <v>4</v>
      </c>
      <c r="CC267" s="89"/>
      <c r="CE267" s="87">
        <f t="shared" si="62"/>
        <v>1</v>
      </c>
      <c r="CF267" s="90">
        <v>9233350</v>
      </c>
      <c r="CG267" s="90"/>
      <c r="CH267" s="90">
        <v>9233350</v>
      </c>
      <c r="CI267" s="22">
        <v>26381</v>
      </c>
      <c r="CJ267" s="87">
        <f t="shared" si="77"/>
        <v>1</v>
      </c>
      <c r="CK267" s="87">
        <f t="shared" si="78"/>
        <v>2</v>
      </c>
      <c r="CL267" s="22" t="s">
        <v>121</v>
      </c>
      <c r="CM267" s="22" t="s">
        <v>663</v>
      </c>
    </row>
    <row r="268" spans="1:91" ht="14.45" customHeight="1" x14ac:dyDescent="0.25">
      <c r="A268" s="69">
        <f t="shared" si="75"/>
        <v>266</v>
      </c>
      <c r="B268" s="70" t="s">
        <v>102</v>
      </c>
      <c r="C268" s="71">
        <v>235600077230</v>
      </c>
      <c r="D268" s="106">
        <v>145286615</v>
      </c>
      <c r="E268" s="73">
        <v>5320007371</v>
      </c>
      <c r="F268" s="74">
        <v>46035</v>
      </c>
      <c r="G268" s="75" t="s">
        <v>497</v>
      </c>
      <c r="H268" s="79" t="s">
        <v>429</v>
      </c>
      <c r="I268" s="75" t="s">
        <v>656</v>
      </c>
      <c r="J268" s="75" t="s">
        <v>430</v>
      </c>
      <c r="K268" s="75" t="s">
        <v>242</v>
      </c>
      <c r="L268" s="74">
        <v>46048</v>
      </c>
      <c r="M268" s="73">
        <v>0</v>
      </c>
      <c r="N268" s="75" t="s">
        <v>1395</v>
      </c>
      <c r="O268" s="75" t="s">
        <v>1396</v>
      </c>
      <c r="P268" s="75">
        <v>2830047326</v>
      </c>
      <c r="Q268" s="74">
        <v>46030</v>
      </c>
      <c r="R268" s="75">
        <v>1209374774</v>
      </c>
      <c r="S268" s="75">
        <v>224043011</v>
      </c>
      <c r="T268" s="74">
        <v>46030</v>
      </c>
      <c r="U268" s="76">
        <v>709.11699999999996</v>
      </c>
      <c r="V268" s="76">
        <v>684.29200000000003</v>
      </c>
      <c r="W268" s="75">
        <v>1</v>
      </c>
      <c r="X268" s="75">
        <v>0</v>
      </c>
      <c r="Y268" s="77">
        <v>235600077272</v>
      </c>
      <c r="Z268" s="82" t="s">
        <v>128</v>
      </c>
      <c r="AA268" s="75" t="s">
        <v>196</v>
      </c>
      <c r="AB268" s="82" t="s">
        <v>197</v>
      </c>
      <c r="AC268" s="77">
        <v>235600077230</v>
      </c>
      <c r="AD268" s="75" t="s">
        <v>113</v>
      </c>
      <c r="AE268" s="74">
        <v>46037</v>
      </c>
      <c r="AF268" s="80">
        <v>46035.416666666664</v>
      </c>
      <c r="AG268" s="80">
        <v>46031.5</v>
      </c>
      <c r="AH268" s="80">
        <v>46031.5</v>
      </c>
      <c r="AI268" s="74">
        <v>46034</v>
      </c>
      <c r="AJ268" s="99">
        <v>46036</v>
      </c>
      <c r="AK268" s="99">
        <v>46036</v>
      </c>
      <c r="AL268" s="74">
        <v>46037</v>
      </c>
      <c r="AM268" s="74">
        <v>46040</v>
      </c>
      <c r="AN268" s="74">
        <v>46041</v>
      </c>
      <c r="AO268" s="95" t="s">
        <v>121</v>
      </c>
      <c r="AP268" s="95" t="s">
        <v>121</v>
      </c>
      <c r="AQ268" s="95" t="s">
        <v>121</v>
      </c>
      <c r="AR268" s="95" t="s">
        <v>121</v>
      </c>
      <c r="AS268" s="95" t="s">
        <v>121</v>
      </c>
      <c r="AT268" s="95" t="s">
        <v>121</v>
      </c>
      <c r="AU268" s="82" t="s">
        <v>198</v>
      </c>
      <c r="AV268" s="74">
        <v>46030</v>
      </c>
      <c r="AW268" s="75">
        <v>0</v>
      </c>
      <c r="AX268" s="75">
        <v>0</v>
      </c>
      <c r="AY268" s="75">
        <v>905</v>
      </c>
      <c r="AZ268" s="83">
        <v>0</v>
      </c>
      <c r="BA268" s="75">
        <v>0</v>
      </c>
      <c r="BB268" s="75" t="s">
        <v>132</v>
      </c>
      <c r="BC268" s="75"/>
      <c r="BD268" s="75" t="s">
        <v>1399</v>
      </c>
      <c r="BE268" s="74">
        <v>46038</v>
      </c>
      <c r="BF268" s="75"/>
      <c r="BG268" s="75"/>
      <c r="BH268" s="75"/>
      <c r="BI268" s="75"/>
      <c r="BJ268" s="75"/>
      <c r="BK268" s="75"/>
      <c r="BL268" s="75"/>
      <c r="BM268" s="75"/>
      <c r="BN268" s="75"/>
      <c r="BO268" s="75"/>
      <c r="BP268" s="75"/>
      <c r="BQ268" s="75"/>
      <c r="BR268" s="75"/>
      <c r="BS268" s="75"/>
      <c r="BT268" s="75">
        <v>0</v>
      </c>
      <c r="BU268" s="84" t="s">
        <v>662</v>
      </c>
      <c r="BV268" s="74">
        <v>46043</v>
      </c>
      <c r="BW268" s="85"/>
      <c r="BX268" s="85"/>
      <c r="BY268" s="86" t="s">
        <v>120</v>
      </c>
      <c r="BZ268" s="87">
        <f t="shared" si="79"/>
        <v>3</v>
      </c>
      <c r="CB268" s="88">
        <f t="shared" si="76"/>
        <v>4</v>
      </c>
      <c r="CC268" s="89"/>
      <c r="CE268" s="87">
        <f t="shared" si="62"/>
        <v>1</v>
      </c>
      <c r="CF268" s="90"/>
      <c r="CG268" s="90"/>
      <c r="CH268" s="90"/>
      <c r="CJ268" s="87">
        <f t="shared" si="77"/>
        <v>1</v>
      </c>
      <c r="CK268" s="87">
        <f t="shared" si="78"/>
        <v>2</v>
      </c>
      <c r="CL268" s="22" t="s">
        <v>121</v>
      </c>
      <c r="CM268" s="22" t="s">
        <v>663</v>
      </c>
    </row>
    <row r="269" spans="1:91" ht="14.45" customHeight="1" x14ac:dyDescent="0.25">
      <c r="A269" s="69">
        <f t="shared" si="75"/>
        <v>267</v>
      </c>
      <c r="B269" s="70" t="s">
        <v>102</v>
      </c>
      <c r="C269" s="107">
        <v>263404615</v>
      </c>
      <c r="D269" s="106">
        <v>145298578</v>
      </c>
      <c r="E269" s="73"/>
      <c r="F269" s="74">
        <v>46037</v>
      </c>
      <c r="G269" s="75" t="s">
        <v>1280</v>
      </c>
      <c r="H269" s="75" t="s">
        <v>1160</v>
      </c>
      <c r="I269" s="75" t="s">
        <v>105</v>
      </c>
      <c r="J269" s="75" t="s">
        <v>1161</v>
      </c>
      <c r="K269" s="75" t="s">
        <v>242</v>
      </c>
      <c r="L269" s="74">
        <v>46053</v>
      </c>
      <c r="M269" s="73">
        <v>40</v>
      </c>
      <c r="N269" s="75" t="s">
        <v>1400</v>
      </c>
      <c r="O269" s="75" t="s">
        <v>1401</v>
      </c>
      <c r="P269" s="75">
        <v>2830047353</v>
      </c>
      <c r="Q269" s="74">
        <v>46030</v>
      </c>
      <c r="R269" s="75">
        <v>1209374863</v>
      </c>
      <c r="S269" s="75">
        <v>224043189</v>
      </c>
      <c r="T269" s="74">
        <v>46030</v>
      </c>
      <c r="U269" s="76">
        <v>11900.179</v>
      </c>
      <c r="V269" s="76">
        <v>11475.648999999999</v>
      </c>
      <c r="W269" s="75">
        <v>14</v>
      </c>
      <c r="X269" s="75">
        <v>4</v>
      </c>
      <c r="Y269" s="98">
        <v>263404638</v>
      </c>
      <c r="Z269" s="82" t="s">
        <v>110</v>
      </c>
      <c r="AA269" s="75" t="s">
        <v>1164</v>
      </c>
      <c r="AB269" s="75" t="s">
        <v>1165</v>
      </c>
      <c r="AC269" s="109">
        <v>263404615</v>
      </c>
      <c r="AD269" s="75" t="s">
        <v>113</v>
      </c>
      <c r="AE269" s="74">
        <v>46035</v>
      </c>
      <c r="AF269" s="130">
        <v>46033.916666666664</v>
      </c>
      <c r="AG269" s="130">
        <v>46033.75</v>
      </c>
      <c r="AH269" s="130">
        <v>46033.75</v>
      </c>
      <c r="AI269" s="74">
        <v>46034</v>
      </c>
      <c r="AJ269" s="69"/>
      <c r="AK269" s="74">
        <v>46034</v>
      </c>
      <c r="AL269" s="131">
        <v>46040</v>
      </c>
      <c r="AM269" s="75"/>
      <c r="AN269" s="74">
        <v>46040</v>
      </c>
      <c r="AO269" s="81">
        <f>IF(AH269&lt;AG269,IF(AH269=0,"",AH269-1),IF(AG269=0,"",AG269-1))</f>
        <v>46032.75</v>
      </c>
      <c r="AP269" s="81">
        <f>IF(AH269&lt;AG269,IF(AH269=0,"",AH269),IF(AG269=0,"",AG269))</f>
        <v>46033.75</v>
      </c>
      <c r="AQ269" s="81">
        <f>IF(AH269&lt;AG269,IF(AH269=0,"",AH269),IF(AG269=0,"",AG269))</f>
        <v>46033.75</v>
      </c>
      <c r="AR269" s="81">
        <f>IF(AI269=0,"",IF(AI269&lt;AJ269,AJ269+1,AI269+1))</f>
        <v>46035</v>
      </c>
      <c r="AS269" s="81">
        <f>IF(AI269=0,"",IF(AE269=0,IF(AJ269=0,AI269+2,AJ269+2),AE269+2))</f>
        <v>46037</v>
      </c>
      <c r="AT269" s="81">
        <f>IF(AI269=0,"",IF(AI269&lt;AJ269,AJ269+1,AI269+1))</f>
        <v>46035</v>
      </c>
      <c r="AU269" s="82" t="s">
        <v>114</v>
      </c>
      <c r="AV269" s="74">
        <v>46030</v>
      </c>
      <c r="AW269" s="75" t="s">
        <v>1402</v>
      </c>
      <c r="AX269" s="75" t="s">
        <v>1403</v>
      </c>
      <c r="AY269" s="75">
        <v>905</v>
      </c>
      <c r="AZ269" s="83">
        <v>308132116040</v>
      </c>
      <c r="BA269" s="75" t="s">
        <v>117</v>
      </c>
      <c r="BB269" s="74">
        <v>46030</v>
      </c>
      <c r="BC269" s="75"/>
      <c r="BD269" s="75" t="s">
        <v>1404</v>
      </c>
      <c r="BE269" s="74">
        <v>46036</v>
      </c>
      <c r="BF269" s="75"/>
      <c r="BG269" s="75"/>
      <c r="BH269" s="75"/>
      <c r="BI269" s="75"/>
      <c r="BJ269" s="75"/>
      <c r="BK269" s="75"/>
      <c r="BL269" s="75"/>
      <c r="BM269" s="75"/>
      <c r="BN269" s="75"/>
      <c r="BO269" s="75"/>
      <c r="BP269" s="75"/>
      <c r="BQ269" s="75"/>
      <c r="BR269" s="75"/>
      <c r="BS269" s="75"/>
      <c r="BT269" s="75">
        <v>0</v>
      </c>
      <c r="BU269" s="84" t="s">
        <v>1184</v>
      </c>
      <c r="BV269" s="74">
        <v>46034</v>
      </c>
      <c r="BW269" s="85"/>
      <c r="BX269" s="85"/>
      <c r="BY269" s="86" t="s">
        <v>157</v>
      </c>
      <c r="BZ269" s="87">
        <f t="shared" si="79"/>
        <v>3</v>
      </c>
      <c r="CB269" s="88">
        <f t="shared" si="76"/>
        <v>3</v>
      </c>
      <c r="CC269" s="89"/>
      <c r="CE269" s="87">
        <f t="shared" si="62"/>
        <v>1</v>
      </c>
      <c r="CF269" s="90">
        <v>4046088</v>
      </c>
      <c r="CG269" s="90">
        <v>3034566</v>
      </c>
      <c r="CH269" s="90">
        <f>SUM(CF269:CG269)</f>
        <v>7080654</v>
      </c>
      <c r="CI269" s="22">
        <v>26619</v>
      </c>
      <c r="CJ269" s="87">
        <f t="shared" si="77"/>
        <v>1</v>
      </c>
      <c r="CK269" s="87">
        <f t="shared" si="78"/>
        <v>2</v>
      </c>
      <c r="CL269" s="22" t="s">
        <v>121</v>
      </c>
      <c r="CM269" s="22" t="s">
        <v>1185</v>
      </c>
    </row>
    <row r="270" spans="1:91" ht="14.45" customHeight="1" x14ac:dyDescent="0.25">
      <c r="A270" s="69">
        <f t="shared" si="75"/>
        <v>268</v>
      </c>
      <c r="B270" s="70" t="s">
        <v>102</v>
      </c>
      <c r="C270" s="107">
        <v>263404635</v>
      </c>
      <c r="D270" s="106">
        <v>145298550</v>
      </c>
      <c r="E270" s="73"/>
      <c r="F270" s="74">
        <v>46037</v>
      </c>
      <c r="G270" s="75" t="s">
        <v>1187</v>
      </c>
      <c r="H270" s="75" t="s">
        <v>1160</v>
      </c>
      <c r="I270" s="75" t="s">
        <v>105</v>
      </c>
      <c r="J270" s="75" t="s">
        <v>1161</v>
      </c>
      <c r="K270" s="75" t="s">
        <v>242</v>
      </c>
      <c r="L270" s="74">
        <v>46055</v>
      </c>
      <c r="M270" s="73">
        <v>40</v>
      </c>
      <c r="N270" s="75" t="s">
        <v>1405</v>
      </c>
      <c r="O270" s="75" t="s">
        <v>1406</v>
      </c>
      <c r="P270" s="75">
        <v>2830047329</v>
      </c>
      <c r="Q270" s="74">
        <v>46030</v>
      </c>
      <c r="R270" s="75">
        <v>1209374784</v>
      </c>
      <c r="S270" s="75">
        <v>224043179</v>
      </c>
      <c r="T270" s="74">
        <v>46030</v>
      </c>
      <c r="U270" s="76">
        <v>15142.325999999999</v>
      </c>
      <c r="V270" s="76">
        <v>14646.581</v>
      </c>
      <c r="W270" s="75">
        <v>20</v>
      </c>
      <c r="X270" s="75">
        <v>5</v>
      </c>
      <c r="Y270" s="98">
        <v>263404635</v>
      </c>
      <c r="Z270" s="82" t="s">
        <v>110</v>
      </c>
      <c r="AA270" s="75" t="s">
        <v>1164</v>
      </c>
      <c r="AB270" s="75" t="s">
        <v>1165</v>
      </c>
      <c r="AC270" s="109">
        <v>263404635</v>
      </c>
      <c r="AD270" s="75" t="s">
        <v>113</v>
      </c>
      <c r="AE270" s="74">
        <v>46035</v>
      </c>
      <c r="AF270" s="130">
        <v>46033.916666666664</v>
      </c>
      <c r="AG270" s="130">
        <v>46033.75</v>
      </c>
      <c r="AH270" s="130">
        <v>46033.75</v>
      </c>
      <c r="AI270" s="74">
        <v>46034</v>
      </c>
      <c r="AJ270" s="69"/>
      <c r="AK270" s="74">
        <v>46034</v>
      </c>
      <c r="AL270" s="131">
        <v>46040</v>
      </c>
      <c r="AM270" s="75"/>
      <c r="AN270" s="74">
        <v>46040</v>
      </c>
      <c r="AO270" s="81">
        <f>IF(AH270&lt;AG270,IF(AH270=0,"",AH270-1),IF(AG270=0,"",AG270-1))</f>
        <v>46032.75</v>
      </c>
      <c r="AP270" s="81">
        <f>IF(AH270&lt;AG270,IF(AH270=0,"",AH270),IF(AG270=0,"",AG270))</f>
        <v>46033.75</v>
      </c>
      <c r="AQ270" s="81">
        <f>IF(AH270&lt;AG270,IF(AH270=0,"",AH270),IF(AG270=0,"",AG270))</f>
        <v>46033.75</v>
      </c>
      <c r="AR270" s="81">
        <f>IF(AI270=0,"",IF(AI270&lt;AJ270,AJ270+1,AI270+1))</f>
        <v>46035</v>
      </c>
      <c r="AS270" s="81">
        <f>IF(AI270=0,"",IF(AE270=0,IF(AJ270=0,AI270+2,AJ270+2),AE270+2))</f>
        <v>46037</v>
      </c>
      <c r="AT270" s="81">
        <f>IF(AI270=0,"",IF(AI270&lt;AJ270,AJ270+1,AI270+1))</f>
        <v>46035</v>
      </c>
      <c r="AU270" s="82" t="s">
        <v>198</v>
      </c>
      <c r="AV270" s="74">
        <v>46030</v>
      </c>
      <c r="AW270" s="75" t="s">
        <v>1407</v>
      </c>
      <c r="AX270" s="75" t="s">
        <v>1408</v>
      </c>
      <c r="AY270" s="75">
        <v>905</v>
      </c>
      <c r="AZ270" s="83">
        <v>308131121010</v>
      </c>
      <c r="BA270" s="75" t="s">
        <v>117</v>
      </c>
      <c r="BB270" s="74">
        <v>46030</v>
      </c>
      <c r="BC270" s="75"/>
      <c r="BD270" s="75" t="s">
        <v>1409</v>
      </c>
      <c r="BE270" s="74">
        <v>46036</v>
      </c>
      <c r="BF270" s="75"/>
      <c r="BG270" s="75"/>
      <c r="BH270" s="75"/>
      <c r="BI270" s="75"/>
      <c r="BJ270" s="75"/>
      <c r="BK270" s="75"/>
      <c r="BL270" s="75"/>
      <c r="BM270" s="75"/>
      <c r="BN270" s="75"/>
      <c r="BO270" s="75"/>
      <c r="BP270" s="75"/>
      <c r="BQ270" s="75"/>
      <c r="BR270" s="75"/>
      <c r="BS270" s="75"/>
      <c r="BT270" s="75">
        <v>0</v>
      </c>
      <c r="BU270" s="84" t="s">
        <v>1176</v>
      </c>
      <c r="BV270" s="74">
        <v>46040</v>
      </c>
      <c r="BW270" s="85"/>
      <c r="BX270" s="85"/>
      <c r="BY270" s="86" t="s">
        <v>157</v>
      </c>
      <c r="BZ270" s="87">
        <f t="shared" si="79"/>
        <v>3</v>
      </c>
      <c r="CB270" s="88">
        <f t="shared" si="76"/>
        <v>4</v>
      </c>
      <c r="CC270" s="89"/>
      <c r="CE270" s="87">
        <f t="shared" si="62"/>
        <v>1</v>
      </c>
      <c r="CF270" s="90">
        <v>4048216</v>
      </c>
      <c r="CG270" s="90">
        <v>3036162</v>
      </c>
      <c r="CH270" s="90">
        <f>SUM(CF270:CG270)</f>
        <v>7084378</v>
      </c>
      <c r="CI270" s="22">
        <v>26633</v>
      </c>
      <c r="CJ270" s="87">
        <f t="shared" si="77"/>
        <v>1</v>
      </c>
      <c r="CK270" s="87">
        <f t="shared" si="78"/>
        <v>2</v>
      </c>
      <c r="CL270" s="22" t="s">
        <v>121</v>
      </c>
      <c r="CM270" s="22" t="s">
        <v>1177</v>
      </c>
    </row>
    <row r="271" spans="1:91" ht="14.45" customHeight="1" x14ac:dyDescent="0.25">
      <c r="A271" s="69">
        <f t="shared" si="75"/>
        <v>269</v>
      </c>
      <c r="B271" s="70" t="s">
        <v>102</v>
      </c>
      <c r="C271" s="107">
        <v>263404635</v>
      </c>
      <c r="D271" s="106">
        <v>145318091</v>
      </c>
      <c r="E271" s="73" t="s">
        <v>1410</v>
      </c>
      <c r="F271" s="74">
        <v>46037</v>
      </c>
      <c r="G271" s="75" t="s">
        <v>1188</v>
      </c>
      <c r="H271" s="75" t="s">
        <v>1160</v>
      </c>
      <c r="I271" s="75" t="s">
        <v>105</v>
      </c>
      <c r="J271" s="75" t="s">
        <v>1161</v>
      </c>
      <c r="K271" s="75" t="s">
        <v>242</v>
      </c>
      <c r="L271" s="74">
        <v>46055</v>
      </c>
      <c r="M271" s="73">
        <v>40</v>
      </c>
      <c r="N271" s="75" t="s">
        <v>1411</v>
      </c>
      <c r="O271" s="75" t="s">
        <v>1412</v>
      </c>
      <c r="P271" s="75">
        <v>2830047340</v>
      </c>
      <c r="Q271" s="74">
        <v>46030</v>
      </c>
      <c r="R271" s="75">
        <v>1209374809</v>
      </c>
      <c r="S271" s="75">
        <v>224043154</v>
      </c>
      <c r="T271" s="74">
        <v>46030</v>
      </c>
      <c r="U271" s="76">
        <v>14427.251</v>
      </c>
      <c r="V271" s="76">
        <v>13975.91</v>
      </c>
      <c r="W271" s="75">
        <v>20</v>
      </c>
      <c r="X271" s="75">
        <v>5</v>
      </c>
      <c r="Y271" s="98">
        <v>263404629</v>
      </c>
      <c r="Z271" s="82" t="s">
        <v>110</v>
      </c>
      <c r="AA271" s="75" t="s">
        <v>1164</v>
      </c>
      <c r="AB271" s="75" t="s">
        <v>1165</v>
      </c>
      <c r="AC271" s="109">
        <v>263404635</v>
      </c>
      <c r="AD271" s="75" t="s">
        <v>113</v>
      </c>
      <c r="AE271" s="74">
        <v>46035</v>
      </c>
      <c r="AF271" s="130">
        <v>46033.916666666664</v>
      </c>
      <c r="AG271" s="130">
        <v>46033.75</v>
      </c>
      <c r="AH271" s="130">
        <v>46033.75</v>
      </c>
      <c r="AI271" s="74">
        <v>46034</v>
      </c>
      <c r="AJ271" s="69"/>
      <c r="AK271" s="74">
        <v>46034</v>
      </c>
      <c r="AL271" s="131">
        <v>46040</v>
      </c>
      <c r="AM271" s="75"/>
      <c r="AN271" s="74">
        <v>46040</v>
      </c>
      <c r="AO271" s="81">
        <f>IF(AH271&lt;AG271,IF(AH271=0,"",AH271-1),IF(AG271=0,"",AG271-1))</f>
        <v>46032.75</v>
      </c>
      <c r="AP271" s="81">
        <f>IF(AH271&lt;AG271,IF(AH271=0,"",AH271),IF(AG271=0,"",AG271))</f>
        <v>46033.75</v>
      </c>
      <c r="AQ271" s="81">
        <f>IF(AH271&lt;AG271,IF(AH271=0,"",AH271),IF(AG271=0,"",AG271))</f>
        <v>46033.75</v>
      </c>
      <c r="AR271" s="81">
        <f>IF(AI271=0,"",IF(AI271&lt;AJ271,AJ271+1,AI271+1))</f>
        <v>46035</v>
      </c>
      <c r="AS271" s="81">
        <f>IF(AI271=0,"",IF(AE271=0,IF(AJ271=0,AI271+2,AJ271+2),AE271+2))</f>
        <v>46037</v>
      </c>
      <c r="AT271" s="81">
        <f>IF(AI271=0,"",IF(AI271&lt;AJ271,AJ271+1,AI271+1))</f>
        <v>46035</v>
      </c>
      <c r="AU271" s="82" t="s">
        <v>198</v>
      </c>
      <c r="AV271" s="74">
        <v>46030</v>
      </c>
      <c r="AW271" s="75" t="s">
        <v>1413</v>
      </c>
      <c r="AX271" s="75" t="s">
        <v>1414</v>
      </c>
      <c r="AY271" s="75">
        <v>905</v>
      </c>
      <c r="AZ271" s="83">
        <v>308131541600</v>
      </c>
      <c r="BA271" s="75" t="s">
        <v>117</v>
      </c>
      <c r="BB271" s="74">
        <v>46030</v>
      </c>
      <c r="BC271" s="75"/>
      <c r="BD271" s="75" t="s">
        <v>1415</v>
      </c>
      <c r="BE271" s="74">
        <v>46036</v>
      </c>
      <c r="BF271" s="75"/>
      <c r="BG271" s="75"/>
      <c r="BH271" s="75"/>
      <c r="BI271" s="75"/>
      <c r="BJ271" s="75"/>
      <c r="BK271" s="75"/>
      <c r="BL271" s="75"/>
      <c r="BM271" s="75"/>
      <c r="BN271" s="75"/>
      <c r="BO271" s="75"/>
      <c r="BP271" s="75"/>
      <c r="BQ271" s="75"/>
      <c r="BR271" s="75"/>
      <c r="BS271" s="75"/>
      <c r="BT271" s="75">
        <v>0</v>
      </c>
      <c r="BU271" s="84" t="s">
        <v>1176</v>
      </c>
      <c r="BV271" s="74">
        <v>46040</v>
      </c>
      <c r="BW271" s="85"/>
      <c r="BX271" s="85"/>
      <c r="BY271" s="86" t="s">
        <v>157</v>
      </c>
      <c r="BZ271" s="87">
        <f t="shared" si="79"/>
        <v>3</v>
      </c>
      <c r="CB271" s="88">
        <f t="shared" si="76"/>
        <v>4</v>
      </c>
      <c r="CC271" s="89"/>
      <c r="CE271" s="87">
        <f t="shared" si="62"/>
        <v>1</v>
      </c>
      <c r="CF271" s="90">
        <v>4048216</v>
      </c>
      <c r="CG271" s="90">
        <v>3036162</v>
      </c>
      <c r="CH271" s="90">
        <f>SUM(CF271:CG271)</f>
        <v>7084378</v>
      </c>
      <c r="CI271" s="22">
        <v>26633</v>
      </c>
      <c r="CJ271" s="87">
        <f t="shared" si="77"/>
        <v>1</v>
      </c>
      <c r="CK271" s="87">
        <f t="shared" si="78"/>
        <v>2</v>
      </c>
      <c r="CL271" s="22" t="s">
        <v>121</v>
      </c>
      <c r="CM271" s="22" t="s">
        <v>1177</v>
      </c>
    </row>
    <row r="272" spans="1:91" ht="14.45" customHeight="1" x14ac:dyDescent="0.25">
      <c r="A272" s="69">
        <f t="shared" si="75"/>
        <v>270</v>
      </c>
      <c r="B272" s="70" t="s">
        <v>102</v>
      </c>
      <c r="C272" s="107">
        <v>263404635</v>
      </c>
      <c r="D272" s="106">
        <v>145291876</v>
      </c>
      <c r="E272" s="73">
        <v>5320007314</v>
      </c>
      <c r="F272" s="74">
        <v>46037</v>
      </c>
      <c r="G272" s="75" t="s">
        <v>1228</v>
      </c>
      <c r="H272" s="75" t="s">
        <v>1160</v>
      </c>
      <c r="I272" s="75" t="s">
        <v>105</v>
      </c>
      <c r="J272" s="75" t="s">
        <v>1161</v>
      </c>
      <c r="K272" s="75" t="s">
        <v>242</v>
      </c>
      <c r="L272" s="74">
        <v>46055</v>
      </c>
      <c r="M272" s="73">
        <v>40</v>
      </c>
      <c r="N272" s="75" t="s">
        <v>1416</v>
      </c>
      <c r="O272" s="75" t="s">
        <v>1417</v>
      </c>
      <c r="P272" s="75">
        <v>2830047424</v>
      </c>
      <c r="Q272" s="74">
        <v>46031</v>
      </c>
      <c r="R272" s="75">
        <v>1209375227</v>
      </c>
      <c r="S272" s="75">
        <v>224052638</v>
      </c>
      <c r="T272" s="74">
        <v>46031</v>
      </c>
      <c r="U272" s="76">
        <v>10444.681</v>
      </c>
      <c r="V272" s="76">
        <v>10103.950999999999</v>
      </c>
      <c r="W272" s="75">
        <v>12</v>
      </c>
      <c r="X272" s="75">
        <v>3</v>
      </c>
      <c r="Y272" s="98">
        <v>263404642</v>
      </c>
      <c r="Z272" s="82" t="s">
        <v>110</v>
      </c>
      <c r="AA272" s="75" t="s">
        <v>1164</v>
      </c>
      <c r="AB272" s="75" t="s">
        <v>1165</v>
      </c>
      <c r="AC272" s="109">
        <v>263404635</v>
      </c>
      <c r="AD272" s="75" t="s">
        <v>113</v>
      </c>
      <c r="AE272" s="74">
        <v>46035</v>
      </c>
      <c r="AF272" s="130">
        <v>46033.916666666664</v>
      </c>
      <c r="AG272" s="130">
        <v>46033.75</v>
      </c>
      <c r="AH272" s="130">
        <v>46033.75</v>
      </c>
      <c r="AI272" s="74">
        <v>46034</v>
      </c>
      <c r="AJ272" s="69"/>
      <c r="AK272" s="74">
        <v>46034</v>
      </c>
      <c r="AL272" s="131">
        <v>46040</v>
      </c>
      <c r="AM272" s="75"/>
      <c r="AN272" s="74">
        <v>46040</v>
      </c>
      <c r="AO272" s="95" t="s">
        <v>121</v>
      </c>
      <c r="AP272" s="95" t="s">
        <v>121</v>
      </c>
      <c r="AQ272" s="95" t="s">
        <v>121</v>
      </c>
      <c r="AR272" s="95" t="s">
        <v>121</v>
      </c>
      <c r="AS272" s="95" t="s">
        <v>121</v>
      </c>
      <c r="AT272" s="95" t="s">
        <v>121</v>
      </c>
      <c r="AU272" s="82" t="s">
        <v>198</v>
      </c>
      <c r="AV272" s="74">
        <v>46031</v>
      </c>
      <c r="AW272" s="75" t="s">
        <v>1418</v>
      </c>
      <c r="AX272" s="75" t="s">
        <v>1419</v>
      </c>
      <c r="AY272" s="75">
        <v>905</v>
      </c>
      <c r="AZ272" s="83">
        <v>308136990620</v>
      </c>
      <c r="BA272" s="75" t="s">
        <v>154</v>
      </c>
      <c r="BB272" s="74">
        <v>46031</v>
      </c>
      <c r="BC272" s="75"/>
      <c r="BD272" s="75" t="s">
        <v>1420</v>
      </c>
      <c r="BE272" s="74">
        <v>46036</v>
      </c>
      <c r="BF272" s="75"/>
      <c r="BG272" s="75"/>
      <c r="BH272" s="75"/>
      <c r="BI272" s="75"/>
      <c r="BJ272" s="75"/>
      <c r="BK272" s="75"/>
      <c r="BL272" s="75"/>
      <c r="BM272" s="75"/>
      <c r="BN272" s="75"/>
      <c r="BO272" s="75"/>
      <c r="BP272" s="75"/>
      <c r="BQ272" s="75"/>
      <c r="BR272" s="75"/>
      <c r="BS272" s="75"/>
      <c r="BT272" s="75">
        <v>0</v>
      </c>
      <c r="BU272" s="84" t="s">
        <v>1176</v>
      </c>
      <c r="BV272" s="74">
        <v>46040</v>
      </c>
      <c r="BW272" s="85"/>
      <c r="BX272" s="85"/>
      <c r="BY272" s="86" t="s">
        <v>157</v>
      </c>
      <c r="BZ272" s="87">
        <f t="shared" si="79"/>
        <v>3</v>
      </c>
      <c r="CB272" s="88">
        <f t="shared" si="76"/>
        <v>4</v>
      </c>
      <c r="CC272" s="89"/>
      <c r="CE272" s="87">
        <f t="shared" si="62"/>
        <v>1</v>
      </c>
      <c r="CF272" s="90">
        <v>4048216</v>
      </c>
      <c r="CG272" s="90">
        <v>3036162</v>
      </c>
      <c r="CH272" s="90">
        <f>SUM(CF272:CG272)</f>
        <v>7084378</v>
      </c>
      <c r="CI272" s="22">
        <v>26633</v>
      </c>
      <c r="CJ272" s="87">
        <f t="shared" si="77"/>
        <v>1</v>
      </c>
      <c r="CK272" s="87">
        <f t="shared" si="78"/>
        <v>2</v>
      </c>
      <c r="CL272" s="22" t="s">
        <v>121</v>
      </c>
      <c r="CM272" s="22" t="s">
        <v>1177</v>
      </c>
    </row>
    <row r="273" spans="1:91" ht="14.45" customHeight="1" x14ac:dyDescent="0.25">
      <c r="A273" s="69">
        <f t="shared" si="75"/>
        <v>271</v>
      </c>
      <c r="B273" s="70" t="s">
        <v>102</v>
      </c>
      <c r="C273" s="107">
        <v>263404635</v>
      </c>
      <c r="D273" s="106">
        <v>145291845</v>
      </c>
      <c r="E273" s="73">
        <v>5320007314</v>
      </c>
      <c r="F273" s="74">
        <v>46037</v>
      </c>
      <c r="G273" s="75" t="s">
        <v>1421</v>
      </c>
      <c r="H273" s="75" t="s">
        <v>1160</v>
      </c>
      <c r="I273" s="75" t="s">
        <v>105</v>
      </c>
      <c r="J273" s="75" t="s">
        <v>1161</v>
      </c>
      <c r="K273" s="75" t="s">
        <v>242</v>
      </c>
      <c r="L273" s="74">
        <v>46055</v>
      </c>
      <c r="M273" s="73">
        <v>0</v>
      </c>
      <c r="N273" s="75" t="s">
        <v>1416</v>
      </c>
      <c r="O273" s="75" t="s">
        <v>1417</v>
      </c>
      <c r="P273" s="75">
        <v>2830047423</v>
      </c>
      <c r="Q273" s="74">
        <v>46031</v>
      </c>
      <c r="R273" s="75">
        <v>1209375226</v>
      </c>
      <c r="S273" s="75">
        <v>224052647</v>
      </c>
      <c r="T273" s="74">
        <v>46031</v>
      </c>
      <c r="U273" s="76">
        <v>2504.2179999999998</v>
      </c>
      <c r="V273" s="76">
        <v>2423.9580000000001</v>
      </c>
      <c r="W273" s="75">
        <v>3</v>
      </c>
      <c r="X273" s="75">
        <v>0</v>
      </c>
      <c r="Y273" s="98">
        <v>263404642</v>
      </c>
      <c r="Z273" s="82" t="s">
        <v>110</v>
      </c>
      <c r="AA273" s="75" t="s">
        <v>1164</v>
      </c>
      <c r="AB273" s="75" t="s">
        <v>1165</v>
      </c>
      <c r="AC273" s="109">
        <v>263404635</v>
      </c>
      <c r="AD273" s="75" t="s">
        <v>113</v>
      </c>
      <c r="AE273" s="74">
        <v>46035</v>
      </c>
      <c r="AF273" s="130">
        <v>46033.916666666664</v>
      </c>
      <c r="AG273" s="130">
        <v>46033.75</v>
      </c>
      <c r="AH273" s="130">
        <v>46033.75</v>
      </c>
      <c r="AI273" s="74">
        <v>46034</v>
      </c>
      <c r="AJ273" s="69"/>
      <c r="AK273" s="74">
        <v>46034</v>
      </c>
      <c r="AL273" s="131">
        <v>46040</v>
      </c>
      <c r="AM273" s="75"/>
      <c r="AN273" s="74">
        <v>46040</v>
      </c>
      <c r="AO273" s="95" t="s">
        <v>121</v>
      </c>
      <c r="AP273" s="95" t="s">
        <v>121</v>
      </c>
      <c r="AQ273" s="95" t="s">
        <v>121</v>
      </c>
      <c r="AR273" s="95" t="s">
        <v>121</v>
      </c>
      <c r="AS273" s="95" t="s">
        <v>121</v>
      </c>
      <c r="AT273" s="95" t="s">
        <v>121</v>
      </c>
      <c r="AU273" s="82" t="s">
        <v>198</v>
      </c>
      <c r="AV273" s="74">
        <v>46031</v>
      </c>
      <c r="AW273" s="75">
        <v>0</v>
      </c>
      <c r="AX273" s="75">
        <v>0</v>
      </c>
      <c r="AY273" s="75">
        <v>905</v>
      </c>
      <c r="AZ273" s="83">
        <v>0</v>
      </c>
      <c r="BA273" s="75">
        <v>0</v>
      </c>
      <c r="BB273" s="75" t="s">
        <v>132</v>
      </c>
      <c r="BC273" s="75"/>
      <c r="BD273" s="75" t="s">
        <v>1420</v>
      </c>
      <c r="BE273" s="74">
        <v>46036</v>
      </c>
      <c r="BF273" s="75"/>
      <c r="BG273" s="75"/>
      <c r="BH273" s="75"/>
      <c r="BI273" s="75"/>
      <c r="BJ273" s="75"/>
      <c r="BK273" s="75"/>
      <c r="BL273" s="75"/>
      <c r="BM273" s="75"/>
      <c r="BN273" s="75"/>
      <c r="BO273" s="75"/>
      <c r="BP273" s="75"/>
      <c r="BQ273" s="75"/>
      <c r="BR273" s="75"/>
      <c r="BS273" s="75"/>
      <c r="BT273" s="75">
        <v>0</v>
      </c>
      <c r="BU273" s="84" t="s">
        <v>1176</v>
      </c>
      <c r="BV273" s="74">
        <v>46040</v>
      </c>
      <c r="BW273" s="85"/>
      <c r="BX273" s="85"/>
      <c r="BY273" s="86" t="s">
        <v>157</v>
      </c>
      <c r="BZ273" s="87">
        <f t="shared" si="79"/>
        <v>3</v>
      </c>
      <c r="CB273" s="88">
        <f t="shared" si="76"/>
        <v>4</v>
      </c>
      <c r="CC273" s="89"/>
      <c r="CE273" s="87">
        <f t="shared" si="62"/>
        <v>1</v>
      </c>
      <c r="CF273" s="90"/>
      <c r="CG273" s="90"/>
      <c r="CH273" s="90"/>
      <c r="CJ273" s="87">
        <f t="shared" si="77"/>
        <v>1</v>
      </c>
      <c r="CK273" s="87">
        <f t="shared" si="78"/>
        <v>2</v>
      </c>
      <c r="CL273" s="22" t="s">
        <v>121</v>
      </c>
      <c r="CM273" s="22" t="s">
        <v>1177</v>
      </c>
    </row>
    <row r="274" spans="1:91" ht="14.45" customHeight="1" x14ac:dyDescent="0.25">
      <c r="A274" s="69">
        <f t="shared" si="75"/>
        <v>272</v>
      </c>
      <c r="B274" s="70" t="s">
        <v>102</v>
      </c>
      <c r="C274" s="107">
        <v>263404635</v>
      </c>
      <c r="D274" s="106">
        <v>145291597</v>
      </c>
      <c r="E274" s="73">
        <v>5320007314</v>
      </c>
      <c r="F274" s="74">
        <v>46037</v>
      </c>
      <c r="G274" s="75" t="s">
        <v>1422</v>
      </c>
      <c r="H274" s="75" t="s">
        <v>1160</v>
      </c>
      <c r="I274" s="75" t="s">
        <v>105</v>
      </c>
      <c r="J274" s="75" t="s">
        <v>1161</v>
      </c>
      <c r="K274" s="75" t="s">
        <v>242</v>
      </c>
      <c r="L274" s="74">
        <v>46055</v>
      </c>
      <c r="M274" s="73">
        <v>0</v>
      </c>
      <c r="N274" s="75" t="s">
        <v>1416</v>
      </c>
      <c r="O274" s="75" t="s">
        <v>1417</v>
      </c>
      <c r="P274" s="75">
        <v>2830047422</v>
      </c>
      <c r="Q274" s="74">
        <v>46031</v>
      </c>
      <c r="R274" s="75">
        <v>1209375225</v>
      </c>
      <c r="S274" s="75">
        <v>224052652</v>
      </c>
      <c r="T274" s="74">
        <v>46031</v>
      </c>
      <c r="U274" s="76">
        <v>3640.6489999999999</v>
      </c>
      <c r="V274" s="76">
        <v>3500.5650000000001</v>
      </c>
      <c r="W274" s="75">
        <v>6</v>
      </c>
      <c r="X274" s="75">
        <v>5</v>
      </c>
      <c r="Y274" s="98">
        <v>263404642</v>
      </c>
      <c r="Z274" s="82" t="s">
        <v>110</v>
      </c>
      <c r="AA274" s="75" t="s">
        <v>1164</v>
      </c>
      <c r="AB274" s="75" t="s">
        <v>1165</v>
      </c>
      <c r="AC274" s="109">
        <v>263404635</v>
      </c>
      <c r="AD274" s="75" t="s">
        <v>113</v>
      </c>
      <c r="AE274" s="74">
        <v>46035</v>
      </c>
      <c r="AF274" s="130">
        <v>46033.916666666664</v>
      </c>
      <c r="AG274" s="130">
        <v>46033.75</v>
      </c>
      <c r="AH274" s="130">
        <v>46033.75</v>
      </c>
      <c r="AI274" s="74">
        <v>46034</v>
      </c>
      <c r="AJ274" s="69"/>
      <c r="AK274" s="74">
        <v>46034</v>
      </c>
      <c r="AL274" s="131">
        <v>46040</v>
      </c>
      <c r="AM274" s="75"/>
      <c r="AN274" s="74">
        <v>46040</v>
      </c>
      <c r="AO274" s="95" t="s">
        <v>121</v>
      </c>
      <c r="AP274" s="95" t="s">
        <v>121</v>
      </c>
      <c r="AQ274" s="95" t="s">
        <v>121</v>
      </c>
      <c r="AR274" s="95" t="s">
        <v>121</v>
      </c>
      <c r="AS274" s="95" t="s">
        <v>121</v>
      </c>
      <c r="AT274" s="95" t="s">
        <v>121</v>
      </c>
      <c r="AU274" s="82" t="s">
        <v>198</v>
      </c>
      <c r="AV274" s="74">
        <v>46031</v>
      </c>
      <c r="AW274" s="75">
        <v>0</v>
      </c>
      <c r="AX274" s="75">
        <v>0</v>
      </c>
      <c r="AY274" s="75">
        <v>905</v>
      </c>
      <c r="AZ274" s="83">
        <v>0</v>
      </c>
      <c r="BA274" s="75">
        <v>0</v>
      </c>
      <c r="BB274" s="75" t="s">
        <v>132</v>
      </c>
      <c r="BC274" s="75"/>
      <c r="BD274" s="75" t="s">
        <v>1420</v>
      </c>
      <c r="BE274" s="74">
        <v>46036</v>
      </c>
      <c r="BF274" s="75"/>
      <c r="BG274" s="75"/>
      <c r="BH274" s="75"/>
      <c r="BI274" s="75"/>
      <c r="BJ274" s="75"/>
      <c r="BK274" s="75"/>
      <c r="BL274" s="75"/>
      <c r="BM274" s="75"/>
      <c r="BN274" s="75"/>
      <c r="BO274" s="75"/>
      <c r="BP274" s="75"/>
      <c r="BQ274" s="75"/>
      <c r="BR274" s="75"/>
      <c r="BS274" s="75"/>
      <c r="BT274" s="75">
        <v>0</v>
      </c>
      <c r="BU274" s="84" t="s">
        <v>1176</v>
      </c>
      <c r="BV274" s="74">
        <v>46040</v>
      </c>
      <c r="BW274" s="85"/>
      <c r="BX274" s="85"/>
      <c r="BY274" s="86" t="s">
        <v>157</v>
      </c>
      <c r="BZ274" s="87">
        <f t="shared" si="79"/>
        <v>3</v>
      </c>
      <c r="CB274" s="88">
        <f t="shared" si="76"/>
        <v>4</v>
      </c>
      <c r="CC274" s="89"/>
      <c r="CE274" s="87">
        <f t="shared" si="62"/>
        <v>1</v>
      </c>
      <c r="CF274" s="90"/>
      <c r="CG274" s="90"/>
      <c r="CH274" s="90"/>
      <c r="CJ274" s="87">
        <f t="shared" si="77"/>
        <v>1</v>
      </c>
      <c r="CK274" s="87">
        <f t="shared" si="78"/>
        <v>2</v>
      </c>
      <c r="CL274" s="22" t="s">
        <v>121</v>
      </c>
      <c r="CM274" s="22" t="s">
        <v>1177</v>
      </c>
    </row>
    <row r="275" spans="1:91" ht="14.45" customHeight="1" x14ac:dyDescent="0.25">
      <c r="A275" s="69">
        <f t="shared" si="75"/>
        <v>273</v>
      </c>
      <c r="B275" s="70" t="s">
        <v>102</v>
      </c>
      <c r="C275" s="97">
        <v>235600088444</v>
      </c>
      <c r="D275" s="106">
        <v>145332337</v>
      </c>
      <c r="E275" s="73"/>
      <c r="F275" s="74">
        <v>46032</v>
      </c>
      <c r="G275" s="75" t="s">
        <v>1423</v>
      </c>
      <c r="H275" s="75" t="s">
        <v>179</v>
      </c>
      <c r="I275" s="75" t="s">
        <v>105</v>
      </c>
      <c r="J275" s="75" t="s">
        <v>180</v>
      </c>
      <c r="K275" s="75" t="s">
        <v>107</v>
      </c>
      <c r="L275" s="74">
        <v>46780</v>
      </c>
      <c r="M275" s="73">
        <v>20</v>
      </c>
      <c r="N275" s="75" t="s">
        <v>1424</v>
      </c>
      <c r="O275" s="75" t="s">
        <v>1425</v>
      </c>
      <c r="P275" s="75">
        <v>2830047427</v>
      </c>
      <c r="Q275" s="74">
        <v>46031</v>
      </c>
      <c r="R275" s="75">
        <v>1209375245</v>
      </c>
      <c r="S275" s="75">
        <v>224052631</v>
      </c>
      <c r="T275" s="74">
        <v>46031</v>
      </c>
      <c r="U275" s="76">
        <v>5923.5529999999999</v>
      </c>
      <c r="V275" s="76">
        <v>5752.2039999999997</v>
      </c>
      <c r="W275" s="75">
        <v>6</v>
      </c>
      <c r="X275" s="75">
        <v>0</v>
      </c>
      <c r="Y275" s="98">
        <v>235600088444</v>
      </c>
      <c r="Z275" s="82" t="s">
        <v>128</v>
      </c>
      <c r="AA275" s="75" t="s">
        <v>1426</v>
      </c>
      <c r="AB275" s="75" t="s">
        <v>1427</v>
      </c>
      <c r="AC275" s="98">
        <v>235600088444</v>
      </c>
      <c r="AD275" s="75" t="s">
        <v>113</v>
      </c>
      <c r="AE275" s="74">
        <v>46037</v>
      </c>
      <c r="AF275" s="130">
        <v>46034.75</v>
      </c>
      <c r="AG275" s="130">
        <v>46035.5</v>
      </c>
      <c r="AH275" s="130">
        <v>46034.5</v>
      </c>
      <c r="AI275" s="74">
        <v>46036</v>
      </c>
      <c r="AJ275" s="99">
        <v>46036</v>
      </c>
      <c r="AK275" s="99">
        <v>46036</v>
      </c>
      <c r="AL275" s="131">
        <v>46037</v>
      </c>
      <c r="AM275" s="74">
        <v>46039</v>
      </c>
      <c r="AN275" s="74">
        <v>46040</v>
      </c>
      <c r="AO275" s="81">
        <f t="shared" ref="AO275:AO283" si="80">IF(AH275&lt;AG275,IF(AH275=0,"",AH275-1),IF(AG275=0,"",AG275-1))</f>
        <v>46033.5</v>
      </c>
      <c r="AP275" s="81">
        <f t="shared" ref="AP275:AP283" si="81">IF(AH275&lt;AG275,IF(AH275=0,"",AH275),IF(AG275=0,"",AG275))</f>
        <v>46034.5</v>
      </c>
      <c r="AQ275" s="81">
        <f t="shared" ref="AQ275:AQ283" si="82">IF(AH275&lt;AG275,IF(AH275=0,"",AH275),IF(AG275=0,"",AG275))</f>
        <v>46034.5</v>
      </c>
      <c r="AR275" s="81">
        <f t="shared" ref="AR275:AR283" si="83">IF(AI275=0,"",IF(AI275&lt;AJ275,AJ275+1,AI275+1))</f>
        <v>46037</v>
      </c>
      <c r="AS275" s="81">
        <f t="shared" ref="AS275:AS283" si="84">IF(AI275=0,"",IF(AE275=0,IF(AJ275=0,AI275+2,AJ275+2),AE275+2))</f>
        <v>46039</v>
      </c>
      <c r="AT275" s="81">
        <f t="shared" ref="AT275:AT283" si="85">IF(AI275=0,"",IF(AI275&lt;AJ275,AJ275+1,AI275+1))</f>
        <v>46037</v>
      </c>
      <c r="AU275" s="82" t="s">
        <v>198</v>
      </c>
      <c r="AV275" s="74">
        <v>46031</v>
      </c>
      <c r="AW275" s="75" t="s">
        <v>1428</v>
      </c>
      <c r="AX275" s="75" t="s">
        <v>1429</v>
      </c>
      <c r="AY275" s="75">
        <v>905</v>
      </c>
      <c r="AZ275" s="83">
        <v>308137248000</v>
      </c>
      <c r="BA275" s="75" t="s">
        <v>154</v>
      </c>
      <c r="BB275" s="74">
        <v>46031</v>
      </c>
      <c r="BC275" s="75"/>
      <c r="BD275" s="75" t="s">
        <v>188</v>
      </c>
      <c r="BE275" s="75" t="s">
        <v>188</v>
      </c>
      <c r="BF275" s="75"/>
      <c r="BG275" s="75"/>
      <c r="BH275" s="75"/>
      <c r="BI275" s="75"/>
      <c r="BJ275" s="75"/>
      <c r="BK275" s="75"/>
      <c r="BL275" s="75"/>
      <c r="BM275" s="75"/>
      <c r="BN275" s="75"/>
      <c r="BO275" s="75"/>
      <c r="BP275" s="75"/>
      <c r="BQ275" s="75"/>
      <c r="BR275" s="75"/>
      <c r="BS275" s="75"/>
      <c r="BT275" s="75">
        <v>1</v>
      </c>
      <c r="BU275" s="84" t="s">
        <v>1430</v>
      </c>
      <c r="BV275" s="74">
        <v>46043</v>
      </c>
      <c r="BW275" s="85"/>
      <c r="BX275" s="85"/>
      <c r="BY275" s="86" t="s">
        <v>120</v>
      </c>
      <c r="BZ275" s="87">
        <f t="shared" si="79"/>
        <v>2</v>
      </c>
      <c r="CB275" s="88">
        <f t="shared" si="76"/>
        <v>4</v>
      </c>
      <c r="CC275" s="89"/>
      <c r="CE275" s="87">
        <f t="shared" si="62"/>
        <v>1</v>
      </c>
      <c r="CF275" s="90">
        <v>6595750</v>
      </c>
      <c r="CG275" s="90"/>
      <c r="CH275" s="90">
        <v>6595750</v>
      </c>
      <c r="CI275" s="87">
        <v>26383</v>
      </c>
      <c r="CJ275" s="87">
        <f t="shared" si="77"/>
        <v>1</v>
      </c>
      <c r="CK275" s="87">
        <f t="shared" si="78"/>
        <v>2</v>
      </c>
      <c r="CL275" s="22" t="s">
        <v>121</v>
      </c>
      <c r="CM275" s="22" t="s">
        <v>1431</v>
      </c>
    </row>
    <row r="276" spans="1:91" ht="14.45" customHeight="1" x14ac:dyDescent="0.25">
      <c r="A276" s="69">
        <f t="shared" si="75"/>
        <v>274</v>
      </c>
      <c r="B276" s="70" t="s">
        <v>102</v>
      </c>
      <c r="C276" s="97">
        <v>235600088932</v>
      </c>
      <c r="D276" s="106">
        <v>145298479</v>
      </c>
      <c r="E276" s="73"/>
      <c r="F276" s="74">
        <v>46034</v>
      </c>
      <c r="G276" s="75" t="s">
        <v>139</v>
      </c>
      <c r="H276" s="75" t="s">
        <v>140</v>
      </c>
      <c r="I276" s="75" t="s">
        <v>105</v>
      </c>
      <c r="J276" s="75" t="s">
        <v>125</v>
      </c>
      <c r="K276" s="75" t="s">
        <v>242</v>
      </c>
      <c r="L276" s="74">
        <v>46059</v>
      </c>
      <c r="M276" s="73">
        <v>20</v>
      </c>
      <c r="N276" s="75" t="s">
        <v>1432</v>
      </c>
      <c r="O276" s="75" t="s">
        <v>1433</v>
      </c>
      <c r="P276" s="75">
        <v>2830047428</v>
      </c>
      <c r="Q276" s="74">
        <v>46031</v>
      </c>
      <c r="R276" s="75">
        <v>1209375248</v>
      </c>
      <c r="S276" s="75">
        <v>224052633</v>
      </c>
      <c r="T276" s="74">
        <v>46031</v>
      </c>
      <c r="U276" s="76">
        <v>8832.3979999999992</v>
      </c>
      <c r="V276" s="76">
        <v>8607.5660000000007</v>
      </c>
      <c r="W276" s="75">
        <v>10</v>
      </c>
      <c r="X276" s="75">
        <v>4</v>
      </c>
      <c r="Y276" s="98">
        <v>235600088932</v>
      </c>
      <c r="Z276" s="82" t="s">
        <v>128</v>
      </c>
      <c r="AA276" s="75" t="s">
        <v>1426</v>
      </c>
      <c r="AB276" s="75" t="s">
        <v>1427</v>
      </c>
      <c r="AC276" s="98">
        <v>235600088932</v>
      </c>
      <c r="AD276" s="75" t="s">
        <v>113</v>
      </c>
      <c r="AE276" s="74">
        <v>46037</v>
      </c>
      <c r="AF276" s="130">
        <v>46034.75</v>
      </c>
      <c r="AG276" s="130">
        <v>46035.5</v>
      </c>
      <c r="AH276" s="130">
        <v>46034.5</v>
      </c>
      <c r="AI276" s="74">
        <v>46036</v>
      </c>
      <c r="AJ276" s="99">
        <v>46036</v>
      </c>
      <c r="AK276" s="99">
        <v>46036</v>
      </c>
      <c r="AL276" s="131">
        <v>46041</v>
      </c>
      <c r="AM276" s="74">
        <v>46053</v>
      </c>
      <c r="AN276" s="74">
        <v>46052</v>
      </c>
      <c r="AO276" s="81">
        <f t="shared" si="80"/>
        <v>46033.5</v>
      </c>
      <c r="AP276" s="81">
        <f t="shared" si="81"/>
        <v>46034.5</v>
      </c>
      <c r="AQ276" s="81">
        <f t="shared" si="82"/>
        <v>46034.5</v>
      </c>
      <c r="AR276" s="81">
        <f t="shared" si="83"/>
        <v>46037</v>
      </c>
      <c r="AS276" s="81">
        <f t="shared" si="84"/>
        <v>46039</v>
      </c>
      <c r="AT276" s="81">
        <f t="shared" si="85"/>
        <v>46037</v>
      </c>
      <c r="AU276" s="82" t="s">
        <v>198</v>
      </c>
      <c r="AV276" s="74">
        <v>46031</v>
      </c>
      <c r="AW276" s="75" t="s">
        <v>1434</v>
      </c>
      <c r="AX276" s="75" t="s">
        <v>1435</v>
      </c>
      <c r="AY276" s="75">
        <v>905</v>
      </c>
      <c r="AZ276" s="83">
        <v>308137389950</v>
      </c>
      <c r="BA276" s="75" t="s">
        <v>154</v>
      </c>
      <c r="BB276" s="74">
        <v>46031</v>
      </c>
      <c r="BC276" s="75"/>
      <c r="BD276" s="75" t="s">
        <v>1436</v>
      </c>
      <c r="BE276" s="74">
        <v>46038</v>
      </c>
      <c r="BF276" s="75"/>
      <c r="BG276" s="75"/>
      <c r="BH276" s="75"/>
      <c r="BI276" s="75"/>
      <c r="BJ276" s="75"/>
      <c r="BK276" s="75"/>
      <c r="BL276" s="75"/>
      <c r="BM276" s="75"/>
      <c r="BN276" s="75"/>
      <c r="BO276" s="75"/>
      <c r="BP276" s="75"/>
      <c r="BQ276" s="75"/>
      <c r="BR276" s="75"/>
      <c r="BS276" s="75"/>
      <c r="BT276" s="75">
        <v>1</v>
      </c>
      <c r="BU276" s="84" t="s">
        <v>1437</v>
      </c>
      <c r="BV276" s="74">
        <v>46043</v>
      </c>
      <c r="BW276" s="85"/>
      <c r="BX276" s="85"/>
      <c r="BY276" s="86" t="s">
        <v>120</v>
      </c>
      <c r="BZ276" s="87">
        <f t="shared" si="79"/>
        <v>3</v>
      </c>
      <c r="CB276" s="88">
        <f t="shared" si="76"/>
        <v>4</v>
      </c>
      <c r="CC276" s="89"/>
      <c r="CE276" s="87">
        <f t="shared" si="62"/>
        <v>1</v>
      </c>
      <c r="CF276" s="90">
        <v>18468100</v>
      </c>
      <c r="CG276" s="90"/>
      <c r="CH276" s="90">
        <v>18468100</v>
      </c>
      <c r="CI276" s="22">
        <v>26383</v>
      </c>
      <c r="CJ276" s="87">
        <f t="shared" si="77"/>
        <v>1</v>
      </c>
      <c r="CK276" s="87">
        <f t="shared" si="78"/>
        <v>2</v>
      </c>
      <c r="CL276" s="22" t="s">
        <v>121</v>
      </c>
      <c r="CM276" s="22" t="s">
        <v>1438</v>
      </c>
    </row>
    <row r="277" spans="1:91" ht="14.45" customHeight="1" x14ac:dyDescent="0.25">
      <c r="A277" s="69">
        <f t="shared" si="75"/>
        <v>275</v>
      </c>
      <c r="B277" s="70" t="s">
        <v>102</v>
      </c>
      <c r="C277" s="97">
        <v>264210063</v>
      </c>
      <c r="D277" s="106">
        <v>145278022</v>
      </c>
      <c r="E277" s="73"/>
      <c r="F277" s="74">
        <v>46042</v>
      </c>
      <c r="G277" s="75" t="s">
        <v>1439</v>
      </c>
      <c r="H277" s="75" t="s">
        <v>104</v>
      </c>
      <c r="I277" s="75" t="s">
        <v>105</v>
      </c>
      <c r="J277" s="75" t="s">
        <v>1440</v>
      </c>
      <c r="K277" s="75" t="s">
        <v>242</v>
      </c>
      <c r="L277" s="74">
        <v>46087</v>
      </c>
      <c r="M277" s="73">
        <v>20</v>
      </c>
      <c r="N277" s="75" t="s">
        <v>1441</v>
      </c>
      <c r="O277" s="75" t="s">
        <v>1442</v>
      </c>
      <c r="P277" s="75">
        <v>2830047429</v>
      </c>
      <c r="Q277" s="74">
        <v>46031</v>
      </c>
      <c r="R277" s="75">
        <v>1209375252</v>
      </c>
      <c r="S277" s="75">
        <v>224052654</v>
      </c>
      <c r="T277" s="74">
        <v>46031</v>
      </c>
      <c r="U277" s="76">
        <v>2933.864</v>
      </c>
      <c r="V277" s="76">
        <v>2845.0940000000001</v>
      </c>
      <c r="W277" s="75">
        <v>5</v>
      </c>
      <c r="X277" s="75">
        <v>0</v>
      </c>
      <c r="Y277" s="98">
        <v>264210063</v>
      </c>
      <c r="Z277" s="82" t="s">
        <v>110</v>
      </c>
      <c r="AA277" s="75" t="s">
        <v>111</v>
      </c>
      <c r="AB277" s="75" t="s">
        <v>112</v>
      </c>
      <c r="AC277" s="98">
        <v>264210063</v>
      </c>
      <c r="AD277" s="75" t="s">
        <v>113</v>
      </c>
      <c r="AE277" s="74">
        <v>46034</v>
      </c>
      <c r="AF277" s="122">
        <v>46327.333333333336</v>
      </c>
      <c r="AG277" s="122">
        <v>46296.333333333336</v>
      </c>
      <c r="AH277" s="122">
        <v>46327.25</v>
      </c>
      <c r="AI277" s="74">
        <v>46034</v>
      </c>
      <c r="AJ277" s="69"/>
      <c r="AK277" s="74">
        <v>46034</v>
      </c>
      <c r="AL277" s="74">
        <v>46053</v>
      </c>
      <c r="AM277" s="74">
        <v>46055</v>
      </c>
      <c r="AN277" s="74">
        <v>46056</v>
      </c>
      <c r="AO277" s="81">
        <f t="shared" si="80"/>
        <v>46295.333333333336</v>
      </c>
      <c r="AP277" s="81">
        <f t="shared" si="81"/>
        <v>46296.333333333336</v>
      </c>
      <c r="AQ277" s="81">
        <f t="shared" si="82"/>
        <v>46296.333333333336</v>
      </c>
      <c r="AR277" s="81">
        <f t="shared" si="83"/>
        <v>46035</v>
      </c>
      <c r="AS277" s="81">
        <f t="shared" si="84"/>
        <v>46036</v>
      </c>
      <c r="AT277" s="81">
        <f t="shared" si="85"/>
        <v>46035</v>
      </c>
      <c r="AU277" s="82" t="s">
        <v>114</v>
      </c>
      <c r="AV277" s="74">
        <v>46031</v>
      </c>
      <c r="AW277" s="75" t="s">
        <v>1443</v>
      </c>
      <c r="AX277" s="75" t="s">
        <v>1444</v>
      </c>
      <c r="AY277" s="75">
        <v>905</v>
      </c>
      <c r="AZ277" s="83">
        <v>308137172250</v>
      </c>
      <c r="BA277" s="75" t="s">
        <v>154</v>
      </c>
      <c r="BB277" s="74">
        <v>46031</v>
      </c>
      <c r="BC277" s="75"/>
      <c r="BD277" s="75" t="s">
        <v>188</v>
      </c>
      <c r="BE277" s="75" t="s">
        <v>188</v>
      </c>
      <c r="BF277" s="75"/>
      <c r="BG277" s="75"/>
      <c r="BH277" s="75"/>
      <c r="BI277" s="75"/>
      <c r="BJ277" s="75"/>
      <c r="BK277" s="75"/>
      <c r="BL277" s="75"/>
      <c r="BM277" s="75"/>
      <c r="BN277" s="75"/>
      <c r="BO277" s="75"/>
      <c r="BP277" s="75"/>
      <c r="BQ277" s="75"/>
      <c r="BR277" s="75"/>
      <c r="BS277" s="75"/>
      <c r="BT277" s="75">
        <v>1</v>
      </c>
      <c r="BU277" s="84" t="s">
        <v>1445</v>
      </c>
      <c r="BV277" s="74">
        <v>46034</v>
      </c>
      <c r="BW277" s="85"/>
      <c r="BX277" s="85"/>
      <c r="BY277" s="86" t="s">
        <v>120</v>
      </c>
      <c r="BZ277" s="87">
        <f t="shared" si="79"/>
        <v>4</v>
      </c>
      <c r="CB277" s="88">
        <f t="shared" si="76"/>
        <v>3</v>
      </c>
      <c r="CC277" s="89"/>
      <c r="CE277" s="87">
        <f t="shared" si="62"/>
        <v>1</v>
      </c>
      <c r="CF277" s="90">
        <v>34604700</v>
      </c>
      <c r="CG277" s="90">
        <v>5989275</v>
      </c>
      <c r="CH277" s="90">
        <v>40593975</v>
      </c>
      <c r="CI277" s="91">
        <v>26619</v>
      </c>
      <c r="CJ277" s="87">
        <f t="shared" si="77"/>
        <v>1</v>
      </c>
      <c r="CK277" s="87">
        <f t="shared" si="78"/>
        <v>2</v>
      </c>
      <c r="CL277" s="22" t="s">
        <v>121</v>
      </c>
      <c r="CM277" s="22" t="s">
        <v>1446</v>
      </c>
    </row>
    <row r="278" spans="1:91" ht="14.45" customHeight="1" x14ac:dyDescent="0.25">
      <c r="A278" s="69">
        <f t="shared" si="75"/>
        <v>276</v>
      </c>
      <c r="B278" s="70" t="s">
        <v>102</v>
      </c>
      <c r="C278" s="97">
        <v>264133980</v>
      </c>
      <c r="D278" s="106">
        <v>145324510</v>
      </c>
      <c r="E278" s="73"/>
      <c r="F278" s="74">
        <v>46032</v>
      </c>
      <c r="G278" s="75" t="s">
        <v>1447</v>
      </c>
      <c r="H278" s="79" t="s">
        <v>1448</v>
      </c>
      <c r="I278" s="75" t="s">
        <v>240</v>
      </c>
      <c r="J278" s="75" t="s">
        <v>1449</v>
      </c>
      <c r="K278" s="75" t="s">
        <v>107</v>
      </c>
      <c r="L278" s="74">
        <v>46043</v>
      </c>
      <c r="M278" s="73">
        <v>20</v>
      </c>
      <c r="N278" s="75" t="s">
        <v>1450</v>
      </c>
      <c r="O278" s="75" t="s">
        <v>1451</v>
      </c>
      <c r="P278" s="75">
        <v>2830047470</v>
      </c>
      <c r="Q278" s="74">
        <v>46032</v>
      </c>
      <c r="R278" s="75">
        <v>1209375549</v>
      </c>
      <c r="S278" s="75">
        <v>224054321</v>
      </c>
      <c r="T278" s="74">
        <v>46032</v>
      </c>
      <c r="U278" s="76">
        <v>2502.183</v>
      </c>
      <c r="V278" s="76">
        <v>2348.4929999999999</v>
      </c>
      <c r="W278" s="75">
        <v>6</v>
      </c>
      <c r="X278" s="75">
        <v>40</v>
      </c>
      <c r="Y278" s="98">
        <v>264133980</v>
      </c>
      <c r="Z278" s="82" t="s">
        <v>110</v>
      </c>
      <c r="AA278" s="75" t="s">
        <v>1452</v>
      </c>
      <c r="AB278" s="75" t="s">
        <v>1453</v>
      </c>
      <c r="AC278" s="98">
        <v>264133980</v>
      </c>
      <c r="AD278" s="75" t="s">
        <v>113</v>
      </c>
      <c r="AE278" s="75"/>
      <c r="AF278" s="122">
        <v>46357.416666666664</v>
      </c>
      <c r="AG278" s="111" t="s">
        <v>1454</v>
      </c>
      <c r="AH278" s="122">
        <v>46357.416666666664</v>
      </c>
      <c r="AI278" s="74">
        <v>46036</v>
      </c>
      <c r="AJ278" s="99">
        <v>46037</v>
      </c>
      <c r="AK278" s="75"/>
      <c r="AL278" s="74">
        <v>46039</v>
      </c>
      <c r="AM278" s="74">
        <v>46040</v>
      </c>
      <c r="AN278" s="74">
        <v>46040</v>
      </c>
      <c r="AO278" s="81">
        <f t="shared" si="80"/>
        <v>46356.416666666664</v>
      </c>
      <c r="AP278" s="81">
        <f t="shared" si="81"/>
        <v>46357.416666666664</v>
      </c>
      <c r="AQ278" s="81">
        <f t="shared" si="82"/>
        <v>46357.416666666664</v>
      </c>
      <c r="AR278" s="81">
        <f t="shared" si="83"/>
        <v>46038</v>
      </c>
      <c r="AS278" s="81">
        <f t="shared" si="84"/>
        <v>46039</v>
      </c>
      <c r="AT278" s="81">
        <f t="shared" si="85"/>
        <v>46038</v>
      </c>
      <c r="AU278" s="82" t="s">
        <v>114</v>
      </c>
      <c r="AV278" s="74">
        <v>46032</v>
      </c>
      <c r="AW278" s="75" t="s">
        <v>1455</v>
      </c>
      <c r="AX278" s="75" t="s">
        <v>1456</v>
      </c>
      <c r="AY278" s="75">
        <v>905</v>
      </c>
      <c r="AZ278" s="83">
        <v>308140126840</v>
      </c>
      <c r="BA278" s="75" t="s">
        <v>154</v>
      </c>
      <c r="BB278" s="74">
        <v>46032</v>
      </c>
      <c r="BC278" s="75"/>
      <c r="BD278" s="75" t="s">
        <v>1457</v>
      </c>
      <c r="BE278" s="74">
        <v>46039</v>
      </c>
      <c r="BF278" s="75"/>
      <c r="BG278" s="75"/>
      <c r="BH278" s="75"/>
      <c r="BI278" s="75"/>
      <c r="BJ278" s="75"/>
      <c r="BK278" s="75"/>
      <c r="BL278" s="75"/>
      <c r="BM278" s="75"/>
      <c r="BN278" s="75"/>
      <c r="BO278" s="75"/>
      <c r="BP278" s="75"/>
      <c r="BQ278" s="75"/>
      <c r="BR278" s="75"/>
      <c r="BS278" s="75"/>
      <c r="BT278" s="75">
        <v>1</v>
      </c>
      <c r="BU278" s="84" t="s">
        <v>1458</v>
      </c>
      <c r="BV278" s="74">
        <v>46037</v>
      </c>
      <c r="BW278" s="85"/>
      <c r="BX278" s="85"/>
      <c r="BY278" s="86" t="s">
        <v>120</v>
      </c>
      <c r="BZ278" s="87">
        <f t="shared" si="79"/>
        <v>2</v>
      </c>
      <c r="CB278" s="88">
        <f t="shared" si="76"/>
        <v>3</v>
      </c>
      <c r="CC278" s="89"/>
      <c r="CE278" s="87">
        <f t="shared" si="62"/>
        <v>1</v>
      </c>
      <c r="CF278" s="90">
        <v>11185860</v>
      </c>
      <c r="CG278" s="90">
        <v>1518081</v>
      </c>
      <c r="CH278" s="90">
        <v>12703941</v>
      </c>
      <c r="CI278" s="91">
        <v>26633</v>
      </c>
      <c r="CJ278" s="87">
        <f t="shared" si="77"/>
        <v>1</v>
      </c>
      <c r="CK278" s="87">
        <f t="shared" si="78"/>
        <v>2</v>
      </c>
      <c r="CL278" s="22" t="s">
        <v>121</v>
      </c>
      <c r="CM278" s="22" t="s">
        <v>1459</v>
      </c>
    </row>
    <row r="279" spans="1:91" ht="14.45" customHeight="1" x14ac:dyDescent="0.25">
      <c r="A279" s="69">
        <f t="shared" si="75"/>
        <v>277</v>
      </c>
      <c r="B279" s="70" t="s">
        <v>102</v>
      </c>
      <c r="C279" s="145" t="s">
        <v>1460</v>
      </c>
      <c r="D279" s="106">
        <v>145340318</v>
      </c>
      <c r="E279" s="73"/>
      <c r="F279" s="74">
        <v>46037</v>
      </c>
      <c r="G279" s="75" t="s">
        <v>1461</v>
      </c>
      <c r="H279" s="75" t="s">
        <v>349</v>
      </c>
      <c r="I279" s="75" t="s">
        <v>240</v>
      </c>
      <c r="J279" s="75" t="s">
        <v>351</v>
      </c>
      <c r="K279" s="75" t="s">
        <v>107</v>
      </c>
      <c r="L279" s="74">
        <v>46059</v>
      </c>
      <c r="M279" s="73">
        <v>40</v>
      </c>
      <c r="N279" s="75" t="s">
        <v>1462</v>
      </c>
      <c r="O279" s="75" t="s">
        <v>1463</v>
      </c>
      <c r="P279" s="75">
        <v>2830047448</v>
      </c>
      <c r="Q279" s="74">
        <v>46032</v>
      </c>
      <c r="R279" s="75">
        <v>1209375464</v>
      </c>
      <c r="S279" s="75">
        <v>224054326</v>
      </c>
      <c r="T279" s="74">
        <v>46032</v>
      </c>
      <c r="U279" s="76">
        <v>23102.802</v>
      </c>
      <c r="V279" s="76">
        <v>22277.143</v>
      </c>
      <c r="W279" s="75">
        <v>33</v>
      </c>
      <c r="X279" s="75">
        <v>0</v>
      </c>
      <c r="Y279" s="98">
        <v>7265828710</v>
      </c>
      <c r="Z279" s="82" t="s">
        <v>354</v>
      </c>
      <c r="AA279" s="75" t="s">
        <v>259</v>
      </c>
      <c r="AB279" s="75" t="s">
        <v>260</v>
      </c>
      <c r="AC279" s="98" t="s">
        <v>1460</v>
      </c>
      <c r="AD279" s="75" t="s">
        <v>113</v>
      </c>
      <c r="AE279" s="74">
        <v>46040</v>
      </c>
      <c r="AF279" s="80">
        <v>46039.416666666664</v>
      </c>
      <c r="AG279" s="111" t="s">
        <v>355</v>
      </c>
      <c r="AH279" s="111" t="s">
        <v>355</v>
      </c>
      <c r="AI279" s="74">
        <v>46036</v>
      </c>
      <c r="AJ279" s="110">
        <v>46039</v>
      </c>
      <c r="AK279" s="110">
        <v>46039</v>
      </c>
      <c r="AL279" s="74">
        <v>46055</v>
      </c>
      <c r="AM279" s="74">
        <v>46062</v>
      </c>
      <c r="AN279" s="110">
        <v>46064</v>
      </c>
      <c r="AO279" s="81" t="e">
        <f t="shared" si="80"/>
        <v>#VALUE!</v>
      </c>
      <c r="AP279" s="81" t="str">
        <f t="shared" si="81"/>
        <v>9:00 15/01/26</v>
      </c>
      <c r="AQ279" s="81" t="str">
        <f t="shared" si="82"/>
        <v>9:00 15/01/26</v>
      </c>
      <c r="AR279" s="81">
        <f t="shared" si="83"/>
        <v>46040</v>
      </c>
      <c r="AS279" s="81">
        <f t="shared" si="84"/>
        <v>46042</v>
      </c>
      <c r="AT279" s="81">
        <f t="shared" si="85"/>
        <v>46040</v>
      </c>
      <c r="AU279" s="82" t="s">
        <v>356</v>
      </c>
      <c r="AV279" s="74">
        <v>46032</v>
      </c>
      <c r="AW279" s="75" t="s">
        <v>1464</v>
      </c>
      <c r="AX279" s="75">
        <v>31341188</v>
      </c>
      <c r="AY279" s="75">
        <v>905</v>
      </c>
      <c r="AZ279" s="83">
        <v>308138845620</v>
      </c>
      <c r="BA279" s="75" t="s">
        <v>154</v>
      </c>
      <c r="BB279" s="74">
        <v>46032</v>
      </c>
      <c r="BC279" s="75"/>
      <c r="BD279" s="75" t="s">
        <v>1465</v>
      </c>
      <c r="BE279" s="74">
        <v>46044</v>
      </c>
      <c r="BF279" s="75"/>
      <c r="BG279" s="75"/>
      <c r="BH279" s="75"/>
      <c r="BI279" s="75"/>
      <c r="BJ279" s="75"/>
      <c r="BK279" s="75"/>
      <c r="BL279" s="75"/>
      <c r="BM279" s="75"/>
      <c r="BN279" s="75"/>
      <c r="BO279" s="75"/>
      <c r="BP279" s="75"/>
      <c r="BQ279" s="75"/>
      <c r="BR279" s="75"/>
      <c r="BS279" s="75"/>
      <c r="BT279" s="75">
        <v>1</v>
      </c>
      <c r="BU279" s="84" t="s">
        <v>1466</v>
      </c>
      <c r="BV279" s="74">
        <v>46049</v>
      </c>
      <c r="BW279" s="85">
        <f>BV279-AK279</f>
        <v>10</v>
      </c>
      <c r="BX279" s="85">
        <f>BV279-AK279</f>
        <v>10</v>
      </c>
      <c r="BY279" s="86" t="s">
        <v>120</v>
      </c>
      <c r="BZ279" s="87">
        <f t="shared" si="79"/>
        <v>3</v>
      </c>
      <c r="CA279" s="22" t="s">
        <v>360</v>
      </c>
      <c r="CB279" s="88">
        <f t="shared" si="76"/>
        <v>5</v>
      </c>
      <c r="CC279" s="89">
        <f>BV279-AK279</f>
        <v>10</v>
      </c>
      <c r="CE279" s="87">
        <f t="shared" si="62"/>
        <v>1</v>
      </c>
      <c r="CF279" s="90">
        <v>31652400</v>
      </c>
      <c r="CG279" s="90">
        <v>400000</v>
      </c>
      <c r="CH279" s="90">
        <v>32052400</v>
      </c>
      <c r="CI279" s="22">
        <v>26377</v>
      </c>
      <c r="CJ279" s="87">
        <f t="shared" si="77"/>
        <v>1</v>
      </c>
      <c r="CK279" s="87">
        <f t="shared" si="78"/>
        <v>2</v>
      </c>
      <c r="CL279" s="22" t="s">
        <v>121</v>
      </c>
      <c r="CM279" s="22" t="s">
        <v>1467</v>
      </c>
    </row>
    <row r="280" spans="1:91" ht="14.45" customHeight="1" x14ac:dyDescent="0.25">
      <c r="A280" s="69">
        <f t="shared" si="75"/>
        <v>278</v>
      </c>
      <c r="B280" s="70" t="s">
        <v>102</v>
      </c>
      <c r="C280" s="145" t="s">
        <v>1460</v>
      </c>
      <c r="D280" s="106">
        <v>145340339</v>
      </c>
      <c r="E280" s="73"/>
      <c r="F280" s="74">
        <v>46037</v>
      </c>
      <c r="G280" s="75" t="s">
        <v>1461</v>
      </c>
      <c r="H280" s="75" t="s">
        <v>349</v>
      </c>
      <c r="I280" s="75" t="s">
        <v>240</v>
      </c>
      <c r="J280" s="75" t="s">
        <v>351</v>
      </c>
      <c r="K280" s="75" t="s">
        <v>107</v>
      </c>
      <c r="L280" s="74">
        <v>46059</v>
      </c>
      <c r="M280" s="73">
        <v>40</v>
      </c>
      <c r="N280" s="75" t="s">
        <v>1468</v>
      </c>
      <c r="O280" s="75" t="s">
        <v>1469</v>
      </c>
      <c r="P280" s="75">
        <v>2830047455</v>
      </c>
      <c r="Q280" s="74">
        <v>46032</v>
      </c>
      <c r="R280" s="75">
        <v>1209375482</v>
      </c>
      <c r="S280" s="75">
        <v>224054333</v>
      </c>
      <c r="T280" s="74">
        <v>46032</v>
      </c>
      <c r="U280" s="76">
        <v>19622.347000000002</v>
      </c>
      <c r="V280" s="76">
        <v>18921.077000000001</v>
      </c>
      <c r="W280" s="75">
        <v>28</v>
      </c>
      <c r="X280" s="75">
        <v>0</v>
      </c>
      <c r="Y280" s="98">
        <v>7265828910</v>
      </c>
      <c r="Z280" s="82" t="s">
        <v>354</v>
      </c>
      <c r="AA280" s="75" t="s">
        <v>259</v>
      </c>
      <c r="AB280" s="75" t="s">
        <v>260</v>
      </c>
      <c r="AC280" s="98" t="s">
        <v>1460</v>
      </c>
      <c r="AD280" s="75" t="s">
        <v>113</v>
      </c>
      <c r="AE280" s="74">
        <v>46040</v>
      </c>
      <c r="AF280" s="80">
        <v>46039.416666666664</v>
      </c>
      <c r="AG280" s="111" t="s">
        <v>355</v>
      </c>
      <c r="AH280" s="111" t="s">
        <v>355</v>
      </c>
      <c r="AI280" s="74">
        <v>46036</v>
      </c>
      <c r="AJ280" s="110">
        <v>46039</v>
      </c>
      <c r="AK280" s="110">
        <v>46039</v>
      </c>
      <c r="AL280" s="74">
        <v>46055</v>
      </c>
      <c r="AM280" s="74">
        <v>46062</v>
      </c>
      <c r="AN280" s="110">
        <v>46064</v>
      </c>
      <c r="AO280" s="81" t="e">
        <f t="shared" si="80"/>
        <v>#VALUE!</v>
      </c>
      <c r="AP280" s="81" t="str">
        <f t="shared" si="81"/>
        <v>9:00 15/01/26</v>
      </c>
      <c r="AQ280" s="81" t="str">
        <f t="shared" si="82"/>
        <v>9:00 15/01/26</v>
      </c>
      <c r="AR280" s="81">
        <f t="shared" si="83"/>
        <v>46040</v>
      </c>
      <c r="AS280" s="81">
        <f t="shared" si="84"/>
        <v>46042</v>
      </c>
      <c r="AT280" s="81">
        <f t="shared" si="85"/>
        <v>46040</v>
      </c>
      <c r="AU280" s="82" t="s">
        <v>356</v>
      </c>
      <c r="AV280" s="74">
        <v>46032</v>
      </c>
      <c r="AW280" s="75" t="s">
        <v>1470</v>
      </c>
      <c r="AX280" s="75">
        <v>32212007</v>
      </c>
      <c r="AY280" s="75">
        <v>905</v>
      </c>
      <c r="AZ280" s="83">
        <v>308139004410</v>
      </c>
      <c r="BA280" s="75" t="s">
        <v>154</v>
      </c>
      <c r="BB280" s="74">
        <v>46032</v>
      </c>
      <c r="BC280" s="75"/>
      <c r="BD280" s="75" t="s">
        <v>1471</v>
      </c>
      <c r="BE280" s="74">
        <v>46044</v>
      </c>
      <c r="BF280" s="75"/>
      <c r="BG280" s="75"/>
      <c r="BH280" s="75"/>
      <c r="BI280" s="75"/>
      <c r="BJ280" s="75"/>
      <c r="BK280" s="75"/>
      <c r="BL280" s="75"/>
      <c r="BM280" s="75"/>
      <c r="BN280" s="75"/>
      <c r="BO280" s="75"/>
      <c r="BP280" s="75"/>
      <c r="BQ280" s="75"/>
      <c r="BR280" s="75"/>
      <c r="BS280" s="75"/>
      <c r="BT280" s="75">
        <v>0</v>
      </c>
      <c r="BU280" s="84" t="s">
        <v>1466</v>
      </c>
      <c r="BV280" s="74">
        <v>46049</v>
      </c>
      <c r="BW280" s="85">
        <f>BV280-AK280</f>
        <v>10</v>
      </c>
      <c r="BX280" s="85">
        <f>BV280-AK280</f>
        <v>10</v>
      </c>
      <c r="BY280" s="86" t="s">
        <v>120</v>
      </c>
      <c r="BZ280" s="87">
        <f t="shared" si="79"/>
        <v>3</v>
      </c>
      <c r="CB280" s="88">
        <f t="shared" si="76"/>
        <v>5</v>
      </c>
      <c r="CC280" s="89">
        <f>BV280-AK280</f>
        <v>10</v>
      </c>
      <c r="CE280" s="87">
        <f t="shared" si="62"/>
        <v>1</v>
      </c>
      <c r="CF280" s="90">
        <v>31652400</v>
      </c>
      <c r="CG280" s="90"/>
      <c r="CH280" s="90">
        <v>31652400</v>
      </c>
      <c r="CI280" s="22">
        <v>26377</v>
      </c>
      <c r="CJ280" s="87">
        <f t="shared" si="77"/>
        <v>1</v>
      </c>
      <c r="CK280" s="87">
        <f t="shared" si="78"/>
        <v>2</v>
      </c>
      <c r="CL280" s="22" t="s">
        <v>121</v>
      </c>
      <c r="CM280" s="22" t="s">
        <v>1467</v>
      </c>
    </row>
    <row r="281" spans="1:91" ht="14.45" customHeight="1" x14ac:dyDescent="0.25">
      <c r="A281" s="69">
        <f t="shared" si="75"/>
        <v>279</v>
      </c>
      <c r="B281" s="70" t="s">
        <v>102</v>
      </c>
      <c r="C281" s="97">
        <v>235600083167</v>
      </c>
      <c r="D281" s="106">
        <v>145324471</v>
      </c>
      <c r="E281" s="73"/>
      <c r="F281" s="74">
        <v>46035</v>
      </c>
      <c r="G281" s="75" t="s">
        <v>277</v>
      </c>
      <c r="H281" s="75" t="s">
        <v>253</v>
      </c>
      <c r="I281" s="75" t="s">
        <v>105</v>
      </c>
      <c r="J281" s="75" t="s">
        <v>254</v>
      </c>
      <c r="K281" s="75" t="s">
        <v>107</v>
      </c>
      <c r="L281" s="74">
        <v>46055</v>
      </c>
      <c r="M281" s="73">
        <v>40</v>
      </c>
      <c r="N281" s="79" t="s">
        <v>1472</v>
      </c>
      <c r="O281" s="79" t="s">
        <v>1473</v>
      </c>
      <c r="P281" s="75">
        <v>2830047517</v>
      </c>
      <c r="Q281" s="74">
        <v>46034</v>
      </c>
      <c r="R281" s="75">
        <v>1209375784</v>
      </c>
      <c r="S281" s="75">
        <v>224057271</v>
      </c>
      <c r="T281" s="74">
        <v>46034</v>
      </c>
      <c r="U281" s="76">
        <v>18518.178</v>
      </c>
      <c r="V281" s="76">
        <v>17852.231</v>
      </c>
      <c r="W281" s="75">
        <v>19</v>
      </c>
      <c r="X281" s="75">
        <v>0</v>
      </c>
      <c r="Y281" s="98">
        <v>235600083167</v>
      </c>
      <c r="Z281" s="82" t="s">
        <v>128</v>
      </c>
      <c r="AA281" s="75" t="s">
        <v>280</v>
      </c>
      <c r="AB281" s="75" t="s">
        <v>281</v>
      </c>
      <c r="AC281" s="98">
        <v>235600083167</v>
      </c>
      <c r="AD281" s="75" t="s">
        <v>113</v>
      </c>
      <c r="AE281" s="74">
        <v>46041</v>
      </c>
      <c r="AF281" s="111" t="s">
        <v>282</v>
      </c>
      <c r="AG281" s="111" t="s">
        <v>283</v>
      </c>
      <c r="AH281" s="111" t="s">
        <v>284</v>
      </c>
      <c r="AI281" s="124">
        <v>46035</v>
      </c>
      <c r="AJ281" s="74">
        <v>46040</v>
      </c>
      <c r="AK281" s="74">
        <v>46040</v>
      </c>
      <c r="AL281" s="74">
        <v>46041</v>
      </c>
      <c r="AM281" s="110">
        <v>46045</v>
      </c>
      <c r="AN281" s="74">
        <v>46043</v>
      </c>
      <c r="AO281" s="81" t="e">
        <f t="shared" si="80"/>
        <v>#VALUE!</v>
      </c>
      <c r="AP281" s="81" t="str">
        <f t="shared" si="81"/>
        <v>11:59 16/01/26</v>
      </c>
      <c r="AQ281" s="81" t="str">
        <f t="shared" si="82"/>
        <v>11:59 16/01/26</v>
      </c>
      <c r="AR281" s="81">
        <f t="shared" si="83"/>
        <v>46041</v>
      </c>
      <c r="AS281" s="81">
        <f t="shared" si="84"/>
        <v>46043</v>
      </c>
      <c r="AT281" s="81">
        <f t="shared" si="85"/>
        <v>46041</v>
      </c>
      <c r="AU281" s="82" t="s">
        <v>198</v>
      </c>
      <c r="AV281" s="74">
        <v>46034</v>
      </c>
      <c r="AW281" s="75" t="s">
        <v>1474</v>
      </c>
      <c r="AX281" s="75" t="s">
        <v>1475</v>
      </c>
      <c r="AY281" s="75">
        <v>905</v>
      </c>
      <c r="AZ281" s="83">
        <v>308143889820</v>
      </c>
      <c r="BA281" s="75" t="s">
        <v>187</v>
      </c>
      <c r="BB281" s="74">
        <v>46034</v>
      </c>
      <c r="BC281" s="75"/>
      <c r="BD281" s="75" t="s">
        <v>1476</v>
      </c>
      <c r="BE281" s="74">
        <v>46042</v>
      </c>
      <c r="BF281" s="75"/>
      <c r="BG281" s="75"/>
      <c r="BH281" s="75"/>
      <c r="BI281" s="75"/>
      <c r="BJ281" s="75"/>
      <c r="BK281" s="75"/>
      <c r="BL281" s="75"/>
      <c r="BM281" s="75"/>
      <c r="BN281" s="75"/>
      <c r="BO281" s="75"/>
      <c r="BP281" s="75"/>
      <c r="BQ281" s="75"/>
      <c r="BR281" s="75"/>
      <c r="BS281" s="75"/>
      <c r="BT281" s="75">
        <v>1</v>
      </c>
      <c r="BU281" s="84" t="s">
        <v>1477</v>
      </c>
      <c r="BV281" s="74">
        <v>46043</v>
      </c>
      <c r="BW281" s="85"/>
      <c r="BX281" s="85"/>
      <c r="BY281" s="86" t="s">
        <v>120</v>
      </c>
      <c r="BZ281" s="87">
        <f t="shared" si="79"/>
        <v>3</v>
      </c>
      <c r="CB281" s="88">
        <f t="shared" si="76"/>
        <v>4</v>
      </c>
      <c r="CC281" s="89"/>
      <c r="CE281" s="87">
        <f t="shared" si="62"/>
        <v>1</v>
      </c>
      <c r="CF281" s="90">
        <v>15834600</v>
      </c>
      <c r="CG281" s="90"/>
      <c r="CH281" s="90">
        <v>15834600</v>
      </c>
      <c r="CI281" s="22">
        <v>26391</v>
      </c>
      <c r="CJ281" s="87">
        <f t="shared" si="77"/>
        <v>1</v>
      </c>
      <c r="CK281" s="87">
        <f t="shared" si="78"/>
        <v>3</v>
      </c>
      <c r="CL281" s="22" t="s">
        <v>121</v>
      </c>
      <c r="CM281" s="22" t="s">
        <v>1478</v>
      </c>
    </row>
    <row r="282" spans="1:91" ht="14.45" customHeight="1" x14ac:dyDescent="0.25">
      <c r="A282" s="69">
        <f t="shared" si="75"/>
        <v>280</v>
      </c>
      <c r="B282" s="70" t="s">
        <v>102</v>
      </c>
      <c r="C282" s="97">
        <v>235502182284</v>
      </c>
      <c r="D282" s="106">
        <v>145308014</v>
      </c>
      <c r="E282" s="73"/>
      <c r="F282" s="74">
        <v>46036</v>
      </c>
      <c r="G282" s="75" t="s">
        <v>406</v>
      </c>
      <c r="H282" s="75" t="s">
        <v>140</v>
      </c>
      <c r="I282" s="75" t="s">
        <v>105</v>
      </c>
      <c r="J282" s="75" t="s">
        <v>329</v>
      </c>
      <c r="K282" s="75" t="s">
        <v>242</v>
      </c>
      <c r="L282" s="74">
        <v>46063</v>
      </c>
      <c r="M282" s="73">
        <v>40</v>
      </c>
      <c r="N282" s="79" t="s">
        <v>1479</v>
      </c>
      <c r="O282" s="79" t="s">
        <v>1480</v>
      </c>
      <c r="P282" s="75">
        <v>2830047611</v>
      </c>
      <c r="Q282" s="74">
        <v>46036</v>
      </c>
      <c r="R282" s="75">
        <v>1209376380</v>
      </c>
      <c r="S282" s="75">
        <v>224066236</v>
      </c>
      <c r="T282" s="74">
        <v>46036</v>
      </c>
      <c r="U282" s="76">
        <v>17402.001</v>
      </c>
      <c r="V282" s="76">
        <v>16831.587</v>
      </c>
      <c r="W282" s="75">
        <v>21</v>
      </c>
      <c r="X282" s="75">
        <v>6</v>
      </c>
      <c r="Y282" s="98">
        <v>235502182284</v>
      </c>
      <c r="Z282" s="82" t="s">
        <v>128</v>
      </c>
      <c r="AA282" s="75" t="s">
        <v>1481</v>
      </c>
      <c r="AB282" s="75" t="s">
        <v>1482</v>
      </c>
      <c r="AC282" s="98">
        <v>235502182284</v>
      </c>
      <c r="AD282" s="75" t="s">
        <v>113</v>
      </c>
      <c r="AE282" s="99">
        <v>46044</v>
      </c>
      <c r="AF282" s="80">
        <v>46043.416666666664</v>
      </c>
      <c r="AG282" s="111" t="s">
        <v>1483</v>
      </c>
      <c r="AH282" s="111" t="s">
        <v>1484</v>
      </c>
      <c r="AI282" s="74">
        <v>46040</v>
      </c>
      <c r="AJ282" s="99">
        <v>46044</v>
      </c>
      <c r="AK282" s="99">
        <v>46044</v>
      </c>
      <c r="AL282" s="74">
        <v>46052</v>
      </c>
      <c r="AM282" s="74">
        <v>46069</v>
      </c>
      <c r="AN282" s="74">
        <v>46069</v>
      </c>
      <c r="AO282" s="81" t="e">
        <f t="shared" si="80"/>
        <v>#VALUE!</v>
      </c>
      <c r="AP282" s="81" t="str">
        <f t="shared" si="81"/>
        <v>10:00 19/01/26</v>
      </c>
      <c r="AQ282" s="81" t="str">
        <f t="shared" si="82"/>
        <v>10:00 19/01/26</v>
      </c>
      <c r="AR282" s="81">
        <f t="shared" si="83"/>
        <v>46045</v>
      </c>
      <c r="AS282" s="81">
        <f t="shared" si="84"/>
        <v>46046</v>
      </c>
      <c r="AT282" s="81">
        <f t="shared" si="85"/>
        <v>46045</v>
      </c>
      <c r="AU282" s="82" t="s">
        <v>198</v>
      </c>
      <c r="AV282" s="74">
        <v>46036</v>
      </c>
      <c r="AW282" s="75" t="s">
        <v>1485</v>
      </c>
      <c r="AX282" s="75" t="s">
        <v>1486</v>
      </c>
      <c r="AY282" s="75">
        <v>905</v>
      </c>
      <c r="AZ282" s="83">
        <v>308151700200</v>
      </c>
      <c r="BA282" s="75" t="s">
        <v>154</v>
      </c>
      <c r="BB282" s="74">
        <v>46036</v>
      </c>
      <c r="BC282" s="75"/>
      <c r="BD282" s="75" t="s">
        <v>1487</v>
      </c>
      <c r="BE282" s="74">
        <v>46045</v>
      </c>
      <c r="BF282" s="75"/>
      <c r="BG282" s="75"/>
      <c r="BH282" s="75"/>
      <c r="BI282" s="75"/>
      <c r="BJ282" s="75"/>
      <c r="BK282" s="75"/>
      <c r="BL282" s="75"/>
      <c r="BM282" s="75"/>
      <c r="BN282" s="75"/>
      <c r="BO282" s="75"/>
      <c r="BP282" s="75"/>
      <c r="BQ282" s="75"/>
      <c r="BR282" s="75"/>
      <c r="BS282" s="75"/>
      <c r="BT282" s="75">
        <v>1</v>
      </c>
      <c r="BU282" s="84" t="s">
        <v>1488</v>
      </c>
      <c r="BV282" s="74">
        <v>46044</v>
      </c>
      <c r="BW282" s="85"/>
      <c r="BX282" s="85"/>
      <c r="BY282" s="86" t="s">
        <v>120</v>
      </c>
      <c r="BZ282" s="87">
        <f t="shared" si="79"/>
        <v>3</v>
      </c>
      <c r="CB282" s="88">
        <f t="shared" si="76"/>
        <v>4</v>
      </c>
      <c r="CC282" s="89"/>
      <c r="CE282" s="87">
        <f t="shared" si="62"/>
        <v>1</v>
      </c>
      <c r="CF282" s="90">
        <v>31485600</v>
      </c>
      <c r="CG282" s="90"/>
      <c r="CH282" s="90">
        <v>31485600</v>
      </c>
      <c r="CI282" s="22">
        <v>26238</v>
      </c>
      <c r="CJ282" s="87">
        <f t="shared" si="77"/>
        <v>1</v>
      </c>
      <c r="CK282" s="87">
        <f t="shared" si="78"/>
        <v>3</v>
      </c>
      <c r="CL282" s="22" t="s">
        <v>121</v>
      </c>
      <c r="CM282" s="22" t="s">
        <v>1489</v>
      </c>
    </row>
    <row r="283" spans="1:91" ht="14.45" customHeight="1" x14ac:dyDescent="0.25">
      <c r="A283" s="69">
        <f t="shared" si="75"/>
        <v>281</v>
      </c>
      <c r="B283" s="70" t="s">
        <v>102</v>
      </c>
      <c r="C283" s="97">
        <v>235502182284</v>
      </c>
      <c r="D283" s="106">
        <v>145324704</v>
      </c>
      <c r="E283" s="73"/>
      <c r="F283" s="74">
        <v>46036</v>
      </c>
      <c r="G283" s="75" t="s">
        <v>1372</v>
      </c>
      <c r="H283" s="75" t="s">
        <v>140</v>
      </c>
      <c r="I283" s="75" t="s">
        <v>105</v>
      </c>
      <c r="J283" s="75" t="s">
        <v>329</v>
      </c>
      <c r="K283" s="75" t="s">
        <v>107</v>
      </c>
      <c r="L283" s="74">
        <v>46063</v>
      </c>
      <c r="M283" s="73">
        <v>40</v>
      </c>
      <c r="N283" s="79" t="s">
        <v>1490</v>
      </c>
      <c r="O283" s="79" t="s">
        <v>1491</v>
      </c>
      <c r="P283" s="75">
        <v>2830047600</v>
      </c>
      <c r="Q283" s="74">
        <v>46036</v>
      </c>
      <c r="R283" s="75">
        <v>1209376367</v>
      </c>
      <c r="S283" s="75">
        <v>224066237</v>
      </c>
      <c r="T283" s="74">
        <v>46036</v>
      </c>
      <c r="U283" s="76">
        <v>17727.992999999999</v>
      </c>
      <c r="V283" s="76">
        <v>17147.12</v>
      </c>
      <c r="W283" s="75">
        <v>21</v>
      </c>
      <c r="X283" s="75">
        <v>6</v>
      </c>
      <c r="Y283" s="98">
        <v>235502182292</v>
      </c>
      <c r="Z283" s="82" t="s">
        <v>128</v>
      </c>
      <c r="AA283" s="75" t="s">
        <v>1481</v>
      </c>
      <c r="AB283" s="75" t="s">
        <v>1482</v>
      </c>
      <c r="AC283" s="98">
        <v>235502182284</v>
      </c>
      <c r="AD283" s="75" t="s">
        <v>113</v>
      </c>
      <c r="AE283" s="99">
        <v>46044</v>
      </c>
      <c r="AF283" s="80">
        <v>46043.416666666664</v>
      </c>
      <c r="AG283" s="111" t="s">
        <v>1483</v>
      </c>
      <c r="AH283" s="111" t="s">
        <v>1484</v>
      </c>
      <c r="AI283" s="74">
        <v>46040</v>
      </c>
      <c r="AJ283" s="99">
        <v>46044</v>
      </c>
      <c r="AK283" s="99">
        <v>46044</v>
      </c>
      <c r="AL283" s="74">
        <v>46052</v>
      </c>
      <c r="AM283" s="74">
        <v>46069</v>
      </c>
      <c r="AN283" s="74">
        <v>46069</v>
      </c>
      <c r="AO283" s="81" t="e">
        <f t="shared" si="80"/>
        <v>#VALUE!</v>
      </c>
      <c r="AP283" s="81" t="str">
        <f t="shared" si="81"/>
        <v>10:00 19/01/26</v>
      </c>
      <c r="AQ283" s="81" t="str">
        <f t="shared" si="82"/>
        <v>10:00 19/01/26</v>
      </c>
      <c r="AR283" s="81">
        <f t="shared" si="83"/>
        <v>46045</v>
      </c>
      <c r="AS283" s="81">
        <f t="shared" si="84"/>
        <v>46046</v>
      </c>
      <c r="AT283" s="81">
        <f t="shared" si="85"/>
        <v>46045</v>
      </c>
      <c r="AU283" s="82" t="s">
        <v>198</v>
      </c>
      <c r="AV283" s="74">
        <v>46036</v>
      </c>
      <c r="AW283" s="75" t="s">
        <v>1492</v>
      </c>
      <c r="AX283" s="75" t="s">
        <v>1493</v>
      </c>
      <c r="AY283" s="75">
        <v>905</v>
      </c>
      <c r="AZ283" s="83">
        <v>308151548960</v>
      </c>
      <c r="BA283" s="75" t="s">
        <v>154</v>
      </c>
      <c r="BB283" s="74">
        <v>46036</v>
      </c>
      <c r="BC283" s="75"/>
      <c r="BD283" s="75" t="s">
        <v>1494</v>
      </c>
      <c r="BE283" s="74">
        <v>46045</v>
      </c>
      <c r="BF283" s="75"/>
      <c r="BG283" s="75"/>
      <c r="BH283" s="75"/>
      <c r="BI283" s="75"/>
      <c r="BJ283" s="75"/>
      <c r="BK283" s="75"/>
      <c r="BL283" s="75"/>
      <c r="BM283" s="75"/>
      <c r="BN283" s="75"/>
      <c r="BO283" s="75"/>
      <c r="BP283" s="75"/>
      <c r="BQ283" s="75"/>
      <c r="BR283" s="75"/>
      <c r="BS283" s="75"/>
      <c r="BT283" s="75">
        <v>0</v>
      </c>
      <c r="BU283" s="84" t="s">
        <v>1488</v>
      </c>
      <c r="BV283" s="74">
        <v>46044</v>
      </c>
      <c r="BW283" s="85"/>
      <c r="BX283" s="85"/>
      <c r="BY283" s="86" t="s">
        <v>120</v>
      </c>
      <c r="BZ283" s="87">
        <f t="shared" si="79"/>
        <v>3</v>
      </c>
      <c r="CB283" s="88">
        <f t="shared" si="76"/>
        <v>4</v>
      </c>
      <c r="CC283" s="89"/>
      <c r="CE283" s="87">
        <f t="shared" si="62"/>
        <v>1</v>
      </c>
      <c r="CF283" s="90">
        <v>31485600</v>
      </c>
      <c r="CG283" s="90"/>
      <c r="CH283" s="90">
        <v>31485600</v>
      </c>
      <c r="CI283" s="22">
        <v>26238</v>
      </c>
      <c r="CJ283" s="87">
        <f t="shared" si="77"/>
        <v>1</v>
      </c>
      <c r="CK283" s="87">
        <f t="shared" si="78"/>
        <v>3</v>
      </c>
      <c r="CL283" s="22" t="s">
        <v>121</v>
      </c>
      <c r="CM283" s="22" t="s">
        <v>1489</v>
      </c>
    </row>
    <row r="284" spans="1:91" ht="14.45" customHeight="1" x14ac:dyDescent="0.25">
      <c r="A284" s="69">
        <f t="shared" si="75"/>
        <v>282</v>
      </c>
      <c r="B284" s="70" t="s">
        <v>102</v>
      </c>
      <c r="C284" s="97">
        <v>235600083205</v>
      </c>
      <c r="D284" s="106">
        <v>145424694</v>
      </c>
      <c r="E284" s="73">
        <v>5320007511</v>
      </c>
      <c r="F284" s="74">
        <v>46046</v>
      </c>
      <c r="G284" s="75" t="s">
        <v>178</v>
      </c>
      <c r="H284" s="75" t="s">
        <v>1495</v>
      </c>
      <c r="I284" s="75" t="s">
        <v>105</v>
      </c>
      <c r="J284" s="75" t="s">
        <v>1496</v>
      </c>
      <c r="K284" s="75" t="s">
        <v>242</v>
      </c>
      <c r="L284" s="74">
        <v>46061</v>
      </c>
      <c r="M284" s="73">
        <v>20</v>
      </c>
      <c r="N284" s="75" t="s">
        <v>1497</v>
      </c>
      <c r="O284" s="75" t="s">
        <v>1498</v>
      </c>
      <c r="P284" s="75">
        <v>2830048034</v>
      </c>
      <c r="Q284" s="74">
        <v>46048</v>
      </c>
      <c r="R284" s="75">
        <v>1209379982</v>
      </c>
      <c r="S284" s="75">
        <v>224115127</v>
      </c>
      <c r="T284" s="74">
        <v>46048</v>
      </c>
      <c r="U284" s="76">
        <v>3018.35</v>
      </c>
      <c r="V284" s="76">
        <v>2931.0419999999999</v>
      </c>
      <c r="W284" s="75">
        <v>3</v>
      </c>
      <c r="X284" s="75">
        <v>0</v>
      </c>
      <c r="Y284" s="98">
        <v>235600083205</v>
      </c>
      <c r="Z284" s="82" t="s">
        <v>128</v>
      </c>
      <c r="AA284" s="75" t="s">
        <v>183</v>
      </c>
      <c r="AB284" s="75" t="s">
        <v>1499</v>
      </c>
      <c r="AC284" s="98">
        <v>235600083205</v>
      </c>
      <c r="AD284" s="75" t="s">
        <v>113</v>
      </c>
      <c r="AE284" s="99">
        <v>46052</v>
      </c>
      <c r="AF284" s="80">
        <v>46050.708333333336</v>
      </c>
      <c r="AG284" s="80">
        <v>46051.5</v>
      </c>
      <c r="AH284" s="80">
        <v>46050.5</v>
      </c>
      <c r="AI284" s="74">
        <v>46052</v>
      </c>
      <c r="AJ284" s="69"/>
      <c r="AK284" s="99">
        <v>46052</v>
      </c>
      <c r="AL284" s="74">
        <v>46056</v>
      </c>
      <c r="AM284" s="74">
        <v>46057</v>
      </c>
      <c r="AN284" s="74">
        <v>46058</v>
      </c>
      <c r="AO284" s="95" t="s">
        <v>121</v>
      </c>
      <c r="AP284" s="95" t="s">
        <v>121</v>
      </c>
      <c r="AQ284" s="95" t="s">
        <v>121</v>
      </c>
      <c r="AR284" s="95" t="s">
        <v>121</v>
      </c>
      <c r="AS284" s="82" t="s">
        <v>261</v>
      </c>
      <c r="AT284" s="95" t="s">
        <v>121</v>
      </c>
      <c r="AU284" s="82" t="s">
        <v>356</v>
      </c>
      <c r="AV284" s="74">
        <v>46048</v>
      </c>
      <c r="AW284" s="75" t="s">
        <v>1500</v>
      </c>
      <c r="AX284" s="75" t="s">
        <v>1501</v>
      </c>
      <c r="AY284" s="75"/>
      <c r="AZ284" s="83"/>
      <c r="BA284" s="75"/>
      <c r="BB284" s="75"/>
      <c r="BC284" s="75"/>
      <c r="BD284" s="75"/>
      <c r="BE284" s="75"/>
      <c r="BF284" s="75"/>
      <c r="BG284" s="75"/>
      <c r="BH284" s="75"/>
      <c r="BI284" s="75"/>
      <c r="BJ284" s="75"/>
      <c r="BK284" s="75"/>
      <c r="BL284" s="75"/>
      <c r="BM284" s="75"/>
      <c r="BN284" s="75"/>
      <c r="BO284" s="75"/>
      <c r="BP284" s="75"/>
      <c r="BQ284" s="75"/>
      <c r="BR284" s="75"/>
      <c r="BS284" s="75"/>
      <c r="BT284" s="75">
        <v>1</v>
      </c>
      <c r="BU284" s="84" t="s">
        <v>1502</v>
      </c>
      <c r="BV284" s="74">
        <v>46052</v>
      </c>
      <c r="BW284" s="85">
        <f>BV284-AK284</f>
        <v>0</v>
      </c>
      <c r="BX284" s="85">
        <f>BV284-AK284</f>
        <v>0</v>
      </c>
      <c r="BY284" s="86" t="s">
        <v>120</v>
      </c>
      <c r="BZ284" s="87">
        <f t="shared" si="79"/>
        <v>4</v>
      </c>
      <c r="CB284" s="88">
        <f t="shared" si="76"/>
        <v>5</v>
      </c>
      <c r="CC284" s="89"/>
      <c r="CE284" s="87">
        <f t="shared" si="62"/>
        <v>1</v>
      </c>
      <c r="CF284" s="90">
        <v>13086000</v>
      </c>
      <c r="CG284" s="90"/>
      <c r="CH284" s="90">
        <v>13086000</v>
      </c>
      <c r="CI284" s="22">
        <v>26172</v>
      </c>
      <c r="CJ284" s="87">
        <f t="shared" si="77"/>
        <v>1</v>
      </c>
      <c r="CK284" s="87">
        <f t="shared" si="78"/>
        <v>5</v>
      </c>
      <c r="CL284" s="22" t="s">
        <v>121</v>
      </c>
      <c r="CM284" s="22" t="s">
        <v>1503</v>
      </c>
    </row>
    <row r="285" spans="1:91" ht="14.45" customHeight="1" x14ac:dyDescent="0.25">
      <c r="A285" s="69">
        <f t="shared" si="75"/>
        <v>283</v>
      </c>
      <c r="B285" s="70" t="s">
        <v>102</v>
      </c>
      <c r="C285" s="97">
        <v>235600083205</v>
      </c>
      <c r="D285" s="106">
        <v>145334294</v>
      </c>
      <c r="E285" s="73">
        <v>5320007511</v>
      </c>
      <c r="F285" s="74">
        <v>46039</v>
      </c>
      <c r="G285" s="75" t="s">
        <v>178</v>
      </c>
      <c r="H285" s="75" t="s">
        <v>179</v>
      </c>
      <c r="I285" s="75" t="s">
        <v>105</v>
      </c>
      <c r="J285" s="75" t="s">
        <v>1504</v>
      </c>
      <c r="K285" s="75" t="s">
        <v>107</v>
      </c>
      <c r="L285" s="74">
        <v>46058</v>
      </c>
      <c r="M285" s="73">
        <v>0</v>
      </c>
      <c r="N285" s="75" t="s">
        <v>1497</v>
      </c>
      <c r="O285" s="75" t="s">
        <v>1498</v>
      </c>
      <c r="P285" s="75">
        <v>2830048035</v>
      </c>
      <c r="Q285" s="74">
        <v>46048</v>
      </c>
      <c r="R285" s="75">
        <v>1209379983</v>
      </c>
      <c r="S285" s="75">
        <v>224115121</v>
      </c>
      <c r="T285" s="74">
        <v>46048</v>
      </c>
      <c r="U285" s="76">
        <v>3196.058</v>
      </c>
      <c r="V285" s="76">
        <v>3111.3510000000001</v>
      </c>
      <c r="W285" s="75">
        <v>5</v>
      </c>
      <c r="X285" s="75">
        <v>0</v>
      </c>
      <c r="Y285" s="98">
        <v>235600083205</v>
      </c>
      <c r="Z285" s="82" t="s">
        <v>128</v>
      </c>
      <c r="AA285" s="75" t="s">
        <v>183</v>
      </c>
      <c r="AB285" s="75" t="s">
        <v>1499</v>
      </c>
      <c r="AC285" s="98">
        <v>235600083205</v>
      </c>
      <c r="AD285" s="75" t="s">
        <v>113</v>
      </c>
      <c r="AE285" s="99">
        <v>46052</v>
      </c>
      <c r="AF285" s="80">
        <v>46050.708333333336</v>
      </c>
      <c r="AG285" s="80">
        <v>46051.5</v>
      </c>
      <c r="AH285" s="80">
        <v>46050.5</v>
      </c>
      <c r="AI285" s="74">
        <v>46052</v>
      </c>
      <c r="AJ285" s="69"/>
      <c r="AK285" s="99">
        <v>46052</v>
      </c>
      <c r="AL285" s="74">
        <v>46056</v>
      </c>
      <c r="AM285" s="74">
        <v>46057</v>
      </c>
      <c r="AN285" s="74">
        <v>46058</v>
      </c>
      <c r="AO285" s="95" t="s">
        <v>121</v>
      </c>
      <c r="AP285" s="95" t="s">
        <v>121</v>
      </c>
      <c r="AQ285" s="95" t="s">
        <v>121</v>
      </c>
      <c r="AR285" s="95" t="s">
        <v>121</v>
      </c>
      <c r="AS285" s="82" t="s">
        <v>261</v>
      </c>
      <c r="AT285" s="95" t="s">
        <v>121</v>
      </c>
      <c r="AU285" s="82" t="s">
        <v>356</v>
      </c>
      <c r="AV285" s="74">
        <v>46048</v>
      </c>
      <c r="AW285" s="75">
        <v>0</v>
      </c>
      <c r="AX285" s="75">
        <v>0</v>
      </c>
      <c r="AY285" s="75">
        <v>905</v>
      </c>
      <c r="AZ285" s="83">
        <v>0</v>
      </c>
      <c r="BA285" s="75">
        <v>0</v>
      </c>
      <c r="BB285" s="75" t="s">
        <v>132</v>
      </c>
      <c r="BC285" s="75"/>
      <c r="BD285" s="75" t="s">
        <v>188</v>
      </c>
      <c r="BE285" s="75" t="s">
        <v>188</v>
      </c>
      <c r="BF285" s="75"/>
      <c r="BG285" s="75"/>
      <c r="BH285" s="75"/>
      <c r="BI285" s="75"/>
      <c r="BJ285" s="75"/>
      <c r="BK285" s="75"/>
      <c r="BL285" s="75"/>
      <c r="BM285" s="75"/>
      <c r="BN285" s="75"/>
      <c r="BO285" s="75"/>
      <c r="BP285" s="75"/>
      <c r="BQ285" s="75"/>
      <c r="BR285" s="75"/>
      <c r="BS285" s="75"/>
      <c r="BT285" s="75">
        <v>0</v>
      </c>
      <c r="BU285" s="84" t="s">
        <v>1502</v>
      </c>
      <c r="BV285" s="74">
        <v>46052</v>
      </c>
      <c r="BW285" s="85">
        <f>BV285-AK285</f>
        <v>0</v>
      </c>
      <c r="BX285" s="85">
        <f>BV285-AK285</f>
        <v>0</v>
      </c>
      <c r="BY285" s="86" t="s">
        <v>120</v>
      </c>
      <c r="BZ285" s="87">
        <f t="shared" si="79"/>
        <v>3</v>
      </c>
      <c r="CB285" s="88">
        <f t="shared" si="76"/>
        <v>5</v>
      </c>
      <c r="CC285" s="89"/>
      <c r="CE285" s="87">
        <f t="shared" si="62"/>
        <v>1</v>
      </c>
      <c r="CF285" s="90"/>
      <c r="CG285" s="90"/>
      <c r="CH285" s="90"/>
      <c r="CJ285" s="87">
        <f t="shared" si="77"/>
        <v>1</v>
      </c>
      <c r="CK285" s="87">
        <f t="shared" si="78"/>
        <v>5</v>
      </c>
      <c r="CL285" s="22" t="s">
        <v>121</v>
      </c>
      <c r="CM285" s="22" t="s">
        <v>1503</v>
      </c>
    </row>
    <row r="286" spans="1:91" ht="14.45" customHeight="1" x14ac:dyDescent="0.25">
      <c r="A286" s="69">
        <f t="shared" si="75"/>
        <v>284</v>
      </c>
      <c r="B286" s="70" t="s">
        <v>102</v>
      </c>
      <c r="C286" s="107">
        <v>235600083183</v>
      </c>
      <c r="D286" s="106">
        <v>145332342</v>
      </c>
      <c r="E286" s="73"/>
      <c r="F286" s="74">
        <v>46039</v>
      </c>
      <c r="G286" s="75" t="s">
        <v>1423</v>
      </c>
      <c r="H286" s="75" t="s">
        <v>179</v>
      </c>
      <c r="I286" s="75" t="s">
        <v>105</v>
      </c>
      <c r="J286" s="75" t="s">
        <v>180</v>
      </c>
      <c r="K286" s="75" t="s">
        <v>107</v>
      </c>
      <c r="L286" s="74">
        <v>46057</v>
      </c>
      <c r="M286" s="73">
        <v>20</v>
      </c>
      <c r="N286" s="75" t="s">
        <v>1505</v>
      </c>
      <c r="O286" s="75" t="s">
        <v>1506</v>
      </c>
      <c r="P286" s="75">
        <v>2830047567</v>
      </c>
      <c r="Q286" s="74">
        <v>46035</v>
      </c>
      <c r="R286" s="75">
        <v>1209376065</v>
      </c>
      <c r="S286" s="75">
        <v>224059842</v>
      </c>
      <c r="T286" s="74">
        <v>46035</v>
      </c>
      <c r="U286" s="76">
        <v>6057.8370000000004</v>
      </c>
      <c r="V286" s="76">
        <v>5882.607</v>
      </c>
      <c r="W286" s="75">
        <v>6</v>
      </c>
      <c r="X286" s="75">
        <v>0</v>
      </c>
      <c r="Y286" s="98">
        <v>235600083183</v>
      </c>
      <c r="Z286" s="82" t="s">
        <v>128</v>
      </c>
      <c r="AA286" s="75" t="s">
        <v>1507</v>
      </c>
      <c r="AB286" s="75" t="s">
        <v>1508</v>
      </c>
      <c r="AC286" s="109">
        <v>235600083183</v>
      </c>
      <c r="AD286" s="75" t="s">
        <v>113</v>
      </c>
      <c r="AE286" s="75"/>
      <c r="AF286" s="80">
        <v>46036.916666666664</v>
      </c>
      <c r="AG286" s="111" t="s">
        <v>1509</v>
      </c>
      <c r="AH286" s="80">
        <v>46036.416666666664</v>
      </c>
      <c r="AI286" s="74">
        <v>46038</v>
      </c>
      <c r="AJ286" s="74">
        <v>46037</v>
      </c>
      <c r="AK286" s="75"/>
      <c r="AL286" s="74">
        <v>46042</v>
      </c>
      <c r="AM286" s="74">
        <v>46041</v>
      </c>
      <c r="AN286" s="74">
        <v>46041</v>
      </c>
      <c r="AO286" s="81">
        <f>IF(AH286&lt;AG286,IF(AH286=0,"",AH286-1),IF(AG286=0,"",AG286-1))</f>
        <v>46035.416666666664</v>
      </c>
      <c r="AP286" s="81">
        <f>IF(AH286&lt;AG286,IF(AH286=0,"",AH286),IF(AG286=0,"",AG286))</f>
        <v>46036.416666666664</v>
      </c>
      <c r="AQ286" s="81">
        <f>IF(AH286&lt;AG286,IF(AH286=0,"",AH286),IF(AG286=0,"",AG286))</f>
        <v>46036.416666666664</v>
      </c>
      <c r="AR286" s="81">
        <f>IF(AI286=0,"",IF(AI286&lt;AJ286,AJ286+1,AI286+1))</f>
        <v>46039</v>
      </c>
      <c r="AS286" s="81">
        <f>IF(AI286=0,"",IF(AE286=0,IF(AJ286=0,AI286+2,AJ286+2),AE286+2))</f>
        <v>46039</v>
      </c>
      <c r="AT286" s="81">
        <f>IF(AI286=0,"",IF(AI286&lt;AJ286,AJ286+1,AI286+1))</f>
        <v>46039</v>
      </c>
      <c r="AU286" s="82" t="s">
        <v>198</v>
      </c>
      <c r="AV286" s="74">
        <v>46035</v>
      </c>
      <c r="AW286" s="75" t="s">
        <v>1510</v>
      </c>
      <c r="AX286" s="75" t="s">
        <v>1511</v>
      </c>
      <c r="AY286" s="75">
        <v>905</v>
      </c>
      <c r="AZ286" s="83">
        <v>308147432520</v>
      </c>
      <c r="BA286" s="75" t="s">
        <v>187</v>
      </c>
      <c r="BB286" s="74">
        <v>46035</v>
      </c>
      <c r="BC286" s="75"/>
      <c r="BD286" s="75" t="s">
        <v>188</v>
      </c>
      <c r="BE286" s="75" t="s">
        <v>188</v>
      </c>
      <c r="BF286" s="75"/>
      <c r="BG286" s="75"/>
      <c r="BH286" s="75"/>
      <c r="BI286" s="75"/>
      <c r="BJ286" s="75"/>
      <c r="BK286" s="75"/>
      <c r="BL286" s="75"/>
      <c r="BM286" s="75"/>
      <c r="BN286" s="75"/>
      <c r="BO286" s="75"/>
      <c r="BP286" s="75"/>
      <c r="BQ286" s="75"/>
      <c r="BR286" s="75"/>
      <c r="BS286" s="75"/>
      <c r="BT286" s="75">
        <v>1</v>
      </c>
      <c r="BU286" s="84" t="s">
        <v>1512</v>
      </c>
      <c r="BV286" s="74">
        <v>46043</v>
      </c>
      <c r="BW286" s="85"/>
      <c r="BX286" s="85"/>
      <c r="BY286" s="86" t="s">
        <v>157</v>
      </c>
      <c r="BZ286" s="87">
        <f t="shared" si="79"/>
        <v>3</v>
      </c>
      <c r="CB286" s="88">
        <f t="shared" si="76"/>
        <v>4</v>
      </c>
      <c r="CC286" s="89"/>
      <c r="CE286" s="87">
        <f t="shared" si="62"/>
        <v>1</v>
      </c>
      <c r="CF286" s="90">
        <v>6558750</v>
      </c>
      <c r="CG286" s="90"/>
      <c r="CH286" s="90">
        <v>6558750</v>
      </c>
      <c r="CI286" s="91">
        <v>26235</v>
      </c>
      <c r="CJ286" s="87">
        <f t="shared" si="77"/>
        <v>1</v>
      </c>
      <c r="CK286" s="87">
        <f t="shared" si="78"/>
        <v>3</v>
      </c>
      <c r="CL286" s="22" t="s">
        <v>121</v>
      </c>
      <c r="CM286" s="22" t="s">
        <v>1513</v>
      </c>
    </row>
    <row r="287" spans="1:91" ht="14.45" customHeight="1" x14ac:dyDescent="0.25">
      <c r="A287" s="69">
        <f t="shared" si="75"/>
        <v>285</v>
      </c>
      <c r="B287" s="70" t="s">
        <v>102</v>
      </c>
      <c r="C287" s="97" t="s">
        <v>688</v>
      </c>
      <c r="D287" s="106">
        <v>145279783</v>
      </c>
      <c r="E287" s="73"/>
      <c r="F287" s="74">
        <v>46049</v>
      </c>
      <c r="G287" s="75" t="s">
        <v>428</v>
      </c>
      <c r="H287" s="79" t="s">
        <v>429</v>
      </c>
      <c r="I287" s="75" t="s">
        <v>656</v>
      </c>
      <c r="J287" s="75" t="s">
        <v>430</v>
      </c>
      <c r="K287" s="75" t="s">
        <v>107</v>
      </c>
      <c r="L287" s="74">
        <v>46065</v>
      </c>
      <c r="M287" s="73">
        <v>20</v>
      </c>
      <c r="N287" s="75" t="s">
        <v>1514</v>
      </c>
      <c r="O287" s="75" t="s">
        <v>1515</v>
      </c>
      <c r="P287" s="75">
        <v>2830048078</v>
      </c>
      <c r="Q287" s="74">
        <v>46049</v>
      </c>
      <c r="R287" s="75">
        <v>1209380247</v>
      </c>
      <c r="S287" s="75">
        <v>224121348</v>
      </c>
      <c r="T287" s="74">
        <v>46049</v>
      </c>
      <c r="U287" s="76">
        <v>6057.076</v>
      </c>
      <c r="V287" s="76">
        <v>5915.96</v>
      </c>
      <c r="W287" s="73">
        <v>6</v>
      </c>
      <c r="X287" s="73">
        <v>0</v>
      </c>
      <c r="Y287" s="146" t="s">
        <v>1516</v>
      </c>
      <c r="Z287" s="82" t="s">
        <v>220</v>
      </c>
      <c r="AA287" s="75" t="s">
        <v>372</v>
      </c>
      <c r="AB287" s="82" t="s">
        <v>461</v>
      </c>
      <c r="AC287" s="98" t="s">
        <v>688</v>
      </c>
      <c r="AD287" s="75" t="s">
        <v>113</v>
      </c>
      <c r="AE287" s="74">
        <v>46059</v>
      </c>
      <c r="AF287" s="80">
        <v>46055.916666666664</v>
      </c>
      <c r="AG287" s="80">
        <v>46056.416666666664</v>
      </c>
      <c r="AH287" s="80">
        <v>46055.916666666664</v>
      </c>
      <c r="AI287" s="115">
        <v>46057</v>
      </c>
      <c r="AJ287" s="74">
        <v>46058</v>
      </c>
      <c r="AK287" s="74">
        <v>46058</v>
      </c>
      <c r="AL287" s="115">
        <v>46059</v>
      </c>
      <c r="AM287" s="74">
        <v>46060</v>
      </c>
      <c r="AN287" s="74">
        <v>46061</v>
      </c>
      <c r="AO287" s="81">
        <f>IF(AH287&lt;AG287,IF(AH287=0,"",AH287-1),IF(AG287=0,"",AG287-1))</f>
        <v>46054.916666666664</v>
      </c>
      <c r="AP287" s="81">
        <f>IF(AH287&lt;AG287,IF(AH287=0,"",AH287),IF(AG287=0,"",AG287))</f>
        <v>46055.916666666664</v>
      </c>
      <c r="AQ287" s="81">
        <f>IF(AH287&lt;AG287,IF(AH287=0,"",AH287),IF(AG287=0,"",AG287))</f>
        <v>46055.916666666664</v>
      </c>
      <c r="AR287" s="81">
        <f>IF(AI287=0,"",IF(AI287&lt;AJ287,AJ287+1,AI287+1))</f>
        <v>46059</v>
      </c>
      <c r="AS287" s="81">
        <f>IF(AI287=0,"",IF(AE287=0,IF(AJ287=0,AI287+2,AJ287+2),AE287+2))</f>
        <v>46061</v>
      </c>
      <c r="AT287" s="81">
        <f>IF(AI287=0,"",IF(AI287&lt;AJ287,AJ287+1,AI287+1))</f>
        <v>46059</v>
      </c>
      <c r="AU287" s="82" t="s">
        <v>131</v>
      </c>
      <c r="AV287" s="74">
        <v>46049</v>
      </c>
      <c r="AW287" s="75" t="s">
        <v>1517</v>
      </c>
      <c r="AX287" s="75" t="s">
        <v>1518</v>
      </c>
      <c r="AY287" s="75">
        <v>905</v>
      </c>
      <c r="AZ287" s="83">
        <v>308195627740</v>
      </c>
      <c r="BA287" s="75" t="s">
        <v>187</v>
      </c>
      <c r="BB287" s="74">
        <v>46049</v>
      </c>
      <c r="BC287" s="75"/>
      <c r="BD287" s="75" t="s">
        <v>188</v>
      </c>
      <c r="BE287" s="75" t="s">
        <v>188</v>
      </c>
      <c r="BF287" s="75"/>
      <c r="BG287" s="75"/>
      <c r="BH287" s="75"/>
      <c r="BI287" s="75"/>
      <c r="BJ287" s="75"/>
      <c r="BK287" s="75"/>
      <c r="BL287" s="75"/>
      <c r="BM287" s="75"/>
      <c r="BN287" s="75"/>
      <c r="BO287" s="75"/>
      <c r="BP287" s="75"/>
      <c r="BQ287" s="75"/>
      <c r="BR287" s="75"/>
      <c r="BS287" s="75"/>
      <c r="BT287" s="75">
        <v>0</v>
      </c>
      <c r="BU287" s="84" t="s">
        <v>693</v>
      </c>
      <c r="BV287" s="74">
        <v>46061</v>
      </c>
      <c r="BW287" s="85">
        <f>BV287-AK287</f>
        <v>3</v>
      </c>
      <c r="BX287" s="85">
        <f>BV287-AK287</f>
        <v>3</v>
      </c>
      <c r="BY287" s="86" t="s">
        <v>120</v>
      </c>
      <c r="BZ287" s="87">
        <f t="shared" si="79"/>
        <v>5</v>
      </c>
      <c r="CB287" s="88">
        <f t="shared" si="76"/>
        <v>7</v>
      </c>
      <c r="CC287" s="89"/>
      <c r="CE287" s="87">
        <f t="shared" si="62"/>
        <v>2</v>
      </c>
      <c r="CF287" s="90">
        <v>20749350</v>
      </c>
      <c r="CG287" s="90"/>
      <c r="CH287" s="90">
        <v>20749350</v>
      </c>
      <c r="CI287" s="22">
        <v>26265</v>
      </c>
      <c r="CJ287" s="87">
        <f t="shared" si="77"/>
        <v>1</v>
      </c>
      <c r="CK287" s="87">
        <f t="shared" si="78"/>
        <v>5</v>
      </c>
      <c r="CL287" s="22" t="s">
        <v>121</v>
      </c>
      <c r="CM287" s="22" t="s">
        <v>694</v>
      </c>
    </row>
    <row r="288" spans="1:91" ht="14.45" customHeight="1" x14ac:dyDescent="0.25">
      <c r="A288" s="69">
        <f t="shared" si="75"/>
        <v>286</v>
      </c>
      <c r="B288" s="70" t="s">
        <v>102</v>
      </c>
      <c r="C288" s="107" t="s">
        <v>1519</v>
      </c>
      <c r="D288" s="106">
        <v>145357180</v>
      </c>
      <c r="E288" s="73"/>
      <c r="F288" s="74">
        <v>46037</v>
      </c>
      <c r="G288" s="75" t="s">
        <v>1159</v>
      </c>
      <c r="H288" s="75" t="s">
        <v>1160</v>
      </c>
      <c r="I288" s="75" t="s">
        <v>105</v>
      </c>
      <c r="J288" s="75" t="s">
        <v>1161</v>
      </c>
      <c r="K288" s="75" t="s">
        <v>242</v>
      </c>
      <c r="L288" s="74">
        <v>46053</v>
      </c>
      <c r="M288" s="73">
        <v>20</v>
      </c>
      <c r="N288" s="75" t="s">
        <v>1520</v>
      </c>
      <c r="O288" s="75" t="s">
        <v>1521</v>
      </c>
      <c r="P288" s="75">
        <v>2830047721</v>
      </c>
      <c r="Q288" s="74">
        <v>46039</v>
      </c>
      <c r="R288" s="75">
        <v>1209377119</v>
      </c>
      <c r="S288" s="75">
        <v>224072046</v>
      </c>
      <c r="T288" s="74">
        <v>46039</v>
      </c>
      <c r="U288" s="76">
        <v>6908.0169999999998</v>
      </c>
      <c r="V288" s="76">
        <v>6557.8329999999996</v>
      </c>
      <c r="W288" s="75">
        <v>9</v>
      </c>
      <c r="X288" s="75">
        <v>50</v>
      </c>
      <c r="Y288" s="98" t="s">
        <v>1522</v>
      </c>
      <c r="Z288" s="82" t="s">
        <v>258</v>
      </c>
      <c r="AA288" s="75" t="s">
        <v>1283</v>
      </c>
      <c r="AB288" s="75" t="s">
        <v>1284</v>
      </c>
      <c r="AC288" s="109" t="s">
        <v>1519</v>
      </c>
      <c r="AD288" s="75" t="s">
        <v>113</v>
      </c>
      <c r="AE288" s="134">
        <v>46042</v>
      </c>
      <c r="AF288" s="130">
        <v>46040</v>
      </c>
      <c r="AG288" s="130">
        <v>46039.5</v>
      </c>
      <c r="AH288" s="130">
        <v>46039.5</v>
      </c>
      <c r="AI288" s="134">
        <v>46042</v>
      </c>
      <c r="AJ288" s="69"/>
      <c r="AK288" s="134">
        <v>46042</v>
      </c>
      <c r="AL288" s="131">
        <v>46041</v>
      </c>
      <c r="AM288" s="134">
        <v>46044</v>
      </c>
      <c r="AN288" s="134">
        <v>46044</v>
      </c>
      <c r="AO288" s="81">
        <f>IF(AH288&lt;AG288,IF(AH288=0,"",AH288-1),IF(AG288=0,"",AG288-1))</f>
        <v>46038.5</v>
      </c>
      <c r="AP288" s="81">
        <f>IF(AH288&lt;AG288,IF(AH288=0,"",AH288),IF(AG288=0,"",AG288))</f>
        <v>46039.5</v>
      </c>
      <c r="AQ288" s="81">
        <f>IF(AH288&lt;AG288,IF(AH288=0,"",AH288),IF(AG288=0,"",AG288))</f>
        <v>46039.5</v>
      </c>
      <c r="AR288" s="81">
        <f>IF(AI288=0,"",IF(AI288&lt;AJ288,AJ288+1,AI288+1))</f>
        <v>46043</v>
      </c>
      <c r="AS288" s="81">
        <f>IF(AI288=0,"",IF(AE288=0,IF(AJ288=0,AI288+2,AJ288+2),AE288+2))</f>
        <v>46044</v>
      </c>
      <c r="AT288" s="81">
        <f>IF(AI288=0,"",IF(AI288&lt;AJ288,AJ288+1,AI288+1))</f>
        <v>46043</v>
      </c>
      <c r="AU288" s="82" t="s">
        <v>198</v>
      </c>
      <c r="AV288" s="138">
        <v>46039</v>
      </c>
      <c r="AW288" s="75" t="s">
        <v>1523</v>
      </c>
      <c r="AX288" s="75" t="s">
        <v>1524</v>
      </c>
      <c r="AY288" s="75">
        <v>905</v>
      </c>
      <c r="AZ288" s="83">
        <v>308162255830</v>
      </c>
      <c r="BA288" s="75" t="s">
        <v>187</v>
      </c>
      <c r="BB288" s="74">
        <v>46039</v>
      </c>
      <c r="BC288" s="75"/>
      <c r="BD288" s="75" t="s">
        <v>1525</v>
      </c>
      <c r="BE288" s="74">
        <v>46043</v>
      </c>
      <c r="BF288" s="75"/>
      <c r="BG288" s="75"/>
      <c r="BH288" s="75"/>
      <c r="BI288" s="75"/>
      <c r="BJ288" s="75"/>
      <c r="BK288" s="75"/>
      <c r="BL288" s="75"/>
      <c r="BM288" s="75"/>
      <c r="BN288" s="75"/>
      <c r="BO288" s="75"/>
      <c r="BP288" s="75"/>
      <c r="BQ288" s="75"/>
      <c r="BR288" s="75"/>
      <c r="BS288" s="75"/>
      <c r="BT288" s="75">
        <v>1</v>
      </c>
      <c r="BU288" s="84" t="s">
        <v>1526</v>
      </c>
      <c r="BV288" s="74">
        <v>46042</v>
      </c>
      <c r="BW288" s="75"/>
      <c r="BX288" s="75"/>
      <c r="BY288" s="86" t="s">
        <v>157</v>
      </c>
      <c r="BZ288" s="87">
        <f t="shared" si="79"/>
        <v>3</v>
      </c>
      <c r="CB288" s="88">
        <f t="shared" si="76"/>
        <v>4</v>
      </c>
      <c r="CC288" s="89"/>
      <c r="CE288" s="87">
        <f t="shared" si="62"/>
        <v>1</v>
      </c>
      <c r="CF288" s="90">
        <v>4329270</v>
      </c>
      <c r="CG288" s="90"/>
      <c r="CH288" s="90">
        <v>4329270</v>
      </c>
      <c r="CI288" s="91">
        <v>26238</v>
      </c>
      <c r="CJ288" s="87">
        <f t="shared" si="77"/>
        <v>1</v>
      </c>
      <c r="CK288" s="87">
        <f t="shared" si="78"/>
        <v>3</v>
      </c>
      <c r="CL288" s="22" t="s">
        <v>121</v>
      </c>
      <c r="CM288" s="22" t="s">
        <v>1527</v>
      </c>
    </row>
    <row r="289" spans="1:91" ht="14.45" customHeight="1" x14ac:dyDescent="0.25">
      <c r="A289" s="69">
        <f t="shared" si="75"/>
        <v>287</v>
      </c>
      <c r="B289" s="70" t="s">
        <v>102</v>
      </c>
      <c r="C289" s="107" t="s">
        <v>1315</v>
      </c>
      <c r="D289" s="106">
        <v>145347353</v>
      </c>
      <c r="E289" s="73"/>
      <c r="F289" s="74">
        <v>46044</v>
      </c>
      <c r="G289" s="75" t="s">
        <v>1528</v>
      </c>
      <c r="H289" s="75" t="s">
        <v>1160</v>
      </c>
      <c r="I289" s="75" t="s">
        <v>105</v>
      </c>
      <c r="J289" s="75" t="s">
        <v>1161</v>
      </c>
      <c r="K289" s="75" t="s">
        <v>107</v>
      </c>
      <c r="L289" s="74">
        <v>46063</v>
      </c>
      <c r="M289" s="73">
        <v>40</v>
      </c>
      <c r="N289" s="75" t="s">
        <v>1529</v>
      </c>
      <c r="O289" s="75" t="s">
        <v>1530</v>
      </c>
      <c r="P289" s="75">
        <v>2830047633</v>
      </c>
      <c r="Q289" s="74">
        <v>46037</v>
      </c>
      <c r="R289" s="75">
        <v>1209376648</v>
      </c>
      <c r="S289" s="75">
        <v>224072461</v>
      </c>
      <c r="T289" s="74">
        <v>46037</v>
      </c>
      <c r="U289" s="76">
        <v>19302.382000000001</v>
      </c>
      <c r="V289" s="76">
        <v>18586.065999999999</v>
      </c>
      <c r="W289" s="75">
        <v>20</v>
      </c>
      <c r="X289" s="75">
        <v>14</v>
      </c>
      <c r="Y289" s="98" t="s">
        <v>1531</v>
      </c>
      <c r="Z289" s="82" t="s">
        <v>258</v>
      </c>
      <c r="AA289" s="75" t="s">
        <v>1319</v>
      </c>
      <c r="AB289" s="75" t="s">
        <v>1320</v>
      </c>
      <c r="AC289" s="109" t="s">
        <v>1315</v>
      </c>
      <c r="AD289" s="75" t="s">
        <v>113</v>
      </c>
      <c r="AE289" s="99">
        <v>46040</v>
      </c>
      <c r="AF289" s="130">
        <v>46039.458333333336</v>
      </c>
      <c r="AG289" s="130">
        <v>46038.333333333336</v>
      </c>
      <c r="AH289" s="130">
        <v>46038.333333333336</v>
      </c>
      <c r="AI289" s="134">
        <v>46041</v>
      </c>
      <c r="AJ289" s="99">
        <v>46040</v>
      </c>
      <c r="AK289" s="99">
        <v>46040</v>
      </c>
      <c r="AL289" s="131">
        <v>46043</v>
      </c>
      <c r="AM289" s="134">
        <v>46041</v>
      </c>
      <c r="AN289" s="134">
        <v>46041</v>
      </c>
      <c r="AO289" s="81">
        <f>IF(AH289&lt;AG289,IF(AH289=0,"",AH289-1),IF(AG289=0,"",AG289-1))</f>
        <v>46037.333333333336</v>
      </c>
      <c r="AP289" s="81">
        <f>IF(AH289&lt;AG289,IF(AH289=0,"",AH289),IF(AG289=0,"",AG289))</f>
        <v>46038.333333333336</v>
      </c>
      <c r="AQ289" s="81">
        <f>IF(AH289&lt;AG289,IF(AH289=0,"",AH289),IF(AG289=0,"",AG289))</f>
        <v>46038.333333333336</v>
      </c>
      <c r="AR289" s="81">
        <f>IF(AI289=0,"",IF(AI289&lt;AJ289,AJ289+1,AI289+1))</f>
        <v>46042</v>
      </c>
      <c r="AS289" s="81">
        <f>IF(AI289=0,"",IF(AE289=0,IF(AJ289=0,AI289+2,AJ289+2),AE289+2))</f>
        <v>46042</v>
      </c>
      <c r="AT289" s="81">
        <f>IF(AI289=0,"",IF(AI289&lt;AJ289,AJ289+1,AI289+1))</f>
        <v>46042</v>
      </c>
      <c r="AU289" s="82" t="s">
        <v>198</v>
      </c>
      <c r="AV289" s="74">
        <v>46037</v>
      </c>
      <c r="AW289" s="75" t="s">
        <v>1532</v>
      </c>
      <c r="AX289" s="75" t="s">
        <v>1533</v>
      </c>
      <c r="AY289" s="75">
        <v>905</v>
      </c>
      <c r="AZ289" s="83">
        <v>308154638320</v>
      </c>
      <c r="BA289" s="75" t="s">
        <v>187</v>
      </c>
      <c r="BB289" s="74">
        <v>46037</v>
      </c>
      <c r="BC289" s="75"/>
      <c r="BD289" s="75" t="s">
        <v>188</v>
      </c>
      <c r="BE289" s="75" t="s">
        <v>188</v>
      </c>
      <c r="BF289" s="75"/>
      <c r="BG289" s="75"/>
      <c r="BH289" s="75"/>
      <c r="BI289" s="75"/>
      <c r="BJ289" s="75"/>
      <c r="BK289" s="75"/>
      <c r="BL289" s="75"/>
      <c r="BM289" s="75"/>
      <c r="BN289" s="75"/>
      <c r="BO289" s="75"/>
      <c r="BP289" s="75"/>
      <c r="BQ289" s="75"/>
      <c r="BR289" s="75"/>
      <c r="BS289" s="75"/>
      <c r="BT289" s="75">
        <v>0</v>
      </c>
      <c r="BU289" s="84" t="s">
        <v>1324</v>
      </c>
      <c r="BV289" s="74">
        <v>46041</v>
      </c>
      <c r="BW289" s="85"/>
      <c r="BX289" s="85"/>
      <c r="BY289" s="86" t="s">
        <v>157</v>
      </c>
      <c r="BZ289" s="87">
        <f t="shared" si="79"/>
        <v>4</v>
      </c>
      <c r="CB289" s="88">
        <f t="shared" si="76"/>
        <v>4</v>
      </c>
      <c r="CC289" s="89"/>
      <c r="CE289" s="87">
        <f t="shared" si="62"/>
        <v>1</v>
      </c>
      <c r="CF289" s="90">
        <v>6979042</v>
      </c>
      <c r="CG289" s="90"/>
      <c r="CH289" s="90">
        <v>6979042</v>
      </c>
      <c r="CI289" s="91">
        <v>26237</v>
      </c>
      <c r="CJ289" s="87">
        <f t="shared" si="77"/>
        <v>1</v>
      </c>
      <c r="CK289" s="87">
        <f t="shared" si="78"/>
        <v>3</v>
      </c>
      <c r="CL289" s="22" t="s">
        <v>121</v>
      </c>
      <c r="CM289" s="22" t="s">
        <v>1325</v>
      </c>
    </row>
    <row r="290" spans="1:91" ht="14.45" customHeight="1" x14ac:dyDescent="0.25">
      <c r="A290" s="69">
        <f t="shared" si="75"/>
        <v>288</v>
      </c>
      <c r="B290" s="70" t="s">
        <v>102</v>
      </c>
      <c r="C290" s="107" t="s">
        <v>1534</v>
      </c>
      <c r="D290" s="106">
        <v>145347356</v>
      </c>
      <c r="E290" s="73"/>
      <c r="F290" s="74">
        <v>46044</v>
      </c>
      <c r="G290" s="75" t="s">
        <v>1528</v>
      </c>
      <c r="H290" s="75" t="s">
        <v>1160</v>
      </c>
      <c r="I290" s="75" t="s">
        <v>105</v>
      </c>
      <c r="J290" s="75" t="s">
        <v>1161</v>
      </c>
      <c r="K290" s="75" t="s">
        <v>107</v>
      </c>
      <c r="L290" s="74">
        <v>46063</v>
      </c>
      <c r="M290" s="73">
        <v>40</v>
      </c>
      <c r="N290" s="75" t="s">
        <v>1535</v>
      </c>
      <c r="O290" s="75" t="s">
        <v>1536</v>
      </c>
      <c r="P290" s="75">
        <v>2830047678</v>
      </c>
      <c r="Q290" s="74">
        <v>46037</v>
      </c>
      <c r="R290" s="75">
        <v>1209376754</v>
      </c>
      <c r="S290" s="75">
        <v>224072466</v>
      </c>
      <c r="T290" s="74">
        <v>46037</v>
      </c>
      <c r="U290" s="76">
        <v>17484.866999999998</v>
      </c>
      <c r="V290" s="76">
        <v>16837.273000000001</v>
      </c>
      <c r="W290" s="75">
        <v>20</v>
      </c>
      <c r="X290" s="75">
        <v>12</v>
      </c>
      <c r="Y290" s="98" t="s">
        <v>1537</v>
      </c>
      <c r="Z290" s="82" t="s">
        <v>258</v>
      </c>
      <c r="AA290" s="75" t="s">
        <v>1319</v>
      </c>
      <c r="AB290" s="75" t="s">
        <v>1320</v>
      </c>
      <c r="AC290" s="109" t="s">
        <v>1534</v>
      </c>
      <c r="AD290" s="75" t="s">
        <v>113</v>
      </c>
      <c r="AE290" s="99">
        <v>46040</v>
      </c>
      <c r="AF290" s="130">
        <v>46039.458333333336</v>
      </c>
      <c r="AG290" s="130">
        <v>46038.333333333336</v>
      </c>
      <c r="AH290" s="130">
        <v>46038.333333333336</v>
      </c>
      <c r="AI290" s="134">
        <v>46041</v>
      </c>
      <c r="AJ290" s="99">
        <v>46040</v>
      </c>
      <c r="AK290" s="99">
        <v>46040</v>
      </c>
      <c r="AL290" s="131">
        <v>46043</v>
      </c>
      <c r="AM290" s="134">
        <v>46041</v>
      </c>
      <c r="AN290" s="134">
        <v>46041</v>
      </c>
      <c r="AO290" s="81">
        <f>IF(AH290&lt;AG290,IF(AH290=0,"",AH290-1),IF(AG290=0,"",AG290-1))</f>
        <v>46037.333333333336</v>
      </c>
      <c r="AP290" s="81">
        <f>IF(AH290&lt;AG290,IF(AH290=0,"",AH290),IF(AG290=0,"",AG290))</f>
        <v>46038.333333333336</v>
      </c>
      <c r="AQ290" s="81">
        <f>IF(AH290&lt;AG290,IF(AH290=0,"",AH290),IF(AG290=0,"",AG290))</f>
        <v>46038.333333333336</v>
      </c>
      <c r="AR290" s="81">
        <f>IF(AI290=0,"",IF(AI290&lt;AJ290,AJ290+1,AI290+1))</f>
        <v>46042</v>
      </c>
      <c r="AS290" s="81">
        <f>IF(AI290=0,"",IF(AE290=0,IF(AJ290=0,AI290+2,AJ290+2),AE290+2))</f>
        <v>46042</v>
      </c>
      <c r="AT290" s="81">
        <f>IF(AI290=0,"",IF(AI290&lt;AJ290,AJ290+1,AI290+1))</f>
        <v>46042</v>
      </c>
      <c r="AU290" s="82" t="s">
        <v>198</v>
      </c>
      <c r="AV290" s="74">
        <v>46037</v>
      </c>
      <c r="AW290" s="75" t="s">
        <v>1538</v>
      </c>
      <c r="AX290" s="75" t="s">
        <v>1539</v>
      </c>
      <c r="AY290" s="75">
        <v>905</v>
      </c>
      <c r="AZ290" s="83">
        <v>308157205000</v>
      </c>
      <c r="BA290" s="75" t="s">
        <v>187</v>
      </c>
      <c r="BB290" s="74">
        <v>46037</v>
      </c>
      <c r="BC290" s="75"/>
      <c r="BD290" s="75" t="s">
        <v>188</v>
      </c>
      <c r="BE290" s="75" t="s">
        <v>188</v>
      </c>
      <c r="BF290" s="75"/>
      <c r="BG290" s="75"/>
      <c r="BH290" s="75"/>
      <c r="BI290" s="75"/>
      <c r="BJ290" s="75"/>
      <c r="BK290" s="75"/>
      <c r="BL290" s="75"/>
      <c r="BM290" s="75"/>
      <c r="BN290" s="75"/>
      <c r="BO290" s="75"/>
      <c r="BP290" s="75"/>
      <c r="BQ290" s="75"/>
      <c r="BR290" s="75"/>
      <c r="BS290" s="75"/>
      <c r="BT290" s="75">
        <v>1</v>
      </c>
      <c r="BU290" s="84" t="s">
        <v>1540</v>
      </c>
      <c r="BV290" s="74">
        <v>46041</v>
      </c>
      <c r="BW290" s="85"/>
      <c r="BX290" s="85"/>
      <c r="BY290" s="86" t="s">
        <v>157</v>
      </c>
      <c r="BZ290" s="87">
        <f t="shared" si="79"/>
        <v>4</v>
      </c>
      <c r="CB290" s="88">
        <f t="shared" si="76"/>
        <v>4</v>
      </c>
      <c r="CC290" s="89"/>
      <c r="CE290" s="87">
        <f t="shared" si="62"/>
        <v>1</v>
      </c>
      <c r="CF290" s="90">
        <v>6979042</v>
      </c>
      <c r="CG290" s="90"/>
      <c r="CH290" s="90">
        <v>6979042</v>
      </c>
      <c r="CI290" s="91">
        <v>26237</v>
      </c>
      <c r="CJ290" s="87">
        <f t="shared" si="77"/>
        <v>1</v>
      </c>
      <c r="CK290" s="87">
        <f t="shared" si="78"/>
        <v>3</v>
      </c>
      <c r="CL290" s="22" t="s">
        <v>121</v>
      </c>
      <c r="CM290" s="22" t="s">
        <v>1541</v>
      </c>
    </row>
    <row r="291" spans="1:91" ht="14.45" customHeight="1" x14ac:dyDescent="0.25">
      <c r="A291" s="69">
        <f t="shared" si="75"/>
        <v>289</v>
      </c>
      <c r="B291" s="70" t="s">
        <v>102</v>
      </c>
      <c r="C291" s="107" t="s">
        <v>1306</v>
      </c>
      <c r="D291" s="106">
        <v>145333960</v>
      </c>
      <c r="E291" s="73">
        <v>5320007385</v>
      </c>
      <c r="F291" s="74">
        <v>46037</v>
      </c>
      <c r="G291" s="75" t="s">
        <v>1542</v>
      </c>
      <c r="H291" s="75" t="s">
        <v>1160</v>
      </c>
      <c r="I291" s="75" t="s">
        <v>105</v>
      </c>
      <c r="J291" s="75" t="s">
        <v>1161</v>
      </c>
      <c r="K291" s="75" t="s">
        <v>107</v>
      </c>
      <c r="L291" s="74">
        <v>46052</v>
      </c>
      <c r="M291" s="73">
        <v>0</v>
      </c>
      <c r="N291" s="75" t="s">
        <v>1543</v>
      </c>
      <c r="O291" s="75" t="s">
        <v>1544</v>
      </c>
      <c r="P291" s="75">
        <v>2830047690</v>
      </c>
      <c r="Q291" s="74">
        <v>46038</v>
      </c>
      <c r="R291" s="75">
        <v>1209376934</v>
      </c>
      <c r="S291" s="75">
        <v>224072394</v>
      </c>
      <c r="T291" s="74">
        <v>46038</v>
      </c>
      <c r="U291" s="76">
        <v>5622.7790000000005</v>
      </c>
      <c r="V291" s="76">
        <v>5426.9219999999996</v>
      </c>
      <c r="W291" s="75">
        <v>7</v>
      </c>
      <c r="X291" s="75">
        <v>4</v>
      </c>
      <c r="Y291" s="98" t="s">
        <v>1545</v>
      </c>
      <c r="Z291" s="82" t="s">
        <v>258</v>
      </c>
      <c r="AA291" s="75" t="s">
        <v>1283</v>
      </c>
      <c r="AB291" s="75" t="s">
        <v>1284</v>
      </c>
      <c r="AC291" s="109" t="s">
        <v>1306</v>
      </c>
      <c r="AD291" s="75" t="s">
        <v>113</v>
      </c>
      <c r="AE291" s="134">
        <v>46042</v>
      </c>
      <c r="AF291" s="130">
        <v>46040</v>
      </c>
      <c r="AG291" s="130">
        <v>46039.416666666664</v>
      </c>
      <c r="AH291" s="130">
        <v>46039.416666666664</v>
      </c>
      <c r="AI291" s="134">
        <v>46042</v>
      </c>
      <c r="AJ291" s="69"/>
      <c r="AK291" s="134">
        <v>46042</v>
      </c>
      <c r="AL291" s="131">
        <v>46041</v>
      </c>
      <c r="AM291" s="134">
        <v>46044</v>
      </c>
      <c r="AN291" s="134">
        <v>46044</v>
      </c>
      <c r="AO291" s="95" t="s">
        <v>121</v>
      </c>
      <c r="AP291" s="95" t="s">
        <v>121</v>
      </c>
      <c r="AQ291" s="95" t="s">
        <v>121</v>
      </c>
      <c r="AR291" s="95" t="s">
        <v>121</v>
      </c>
      <c r="AS291" s="95" t="s">
        <v>121</v>
      </c>
      <c r="AT291" s="95" t="s">
        <v>121</v>
      </c>
      <c r="AU291" s="82" t="s">
        <v>198</v>
      </c>
      <c r="AV291" s="74">
        <v>46038</v>
      </c>
      <c r="AW291" s="75" t="s">
        <v>1546</v>
      </c>
      <c r="AX291" s="75" t="s">
        <v>1547</v>
      </c>
      <c r="AY291" s="75">
        <v>905</v>
      </c>
      <c r="AZ291" s="83">
        <v>308159718550</v>
      </c>
      <c r="BA291" s="75" t="s">
        <v>187</v>
      </c>
      <c r="BB291" s="74">
        <v>46038</v>
      </c>
      <c r="BC291" s="75"/>
      <c r="BD291" s="75" t="s">
        <v>1548</v>
      </c>
      <c r="BE291" s="74">
        <v>46043</v>
      </c>
      <c r="BF291" s="75"/>
      <c r="BG291" s="75"/>
      <c r="BH291" s="75"/>
      <c r="BI291" s="75"/>
      <c r="BJ291" s="75"/>
      <c r="BK291" s="75"/>
      <c r="BL291" s="75"/>
      <c r="BM291" s="75"/>
      <c r="BN291" s="75"/>
      <c r="BO291" s="75"/>
      <c r="BP291" s="75"/>
      <c r="BQ291" s="75"/>
      <c r="BR291" s="75"/>
      <c r="BS291" s="75"/>
      <c r="BT291" s="75">
        <v>0</v>
      </c>
      <c r="BU291" s="84" t="s">
        <v>1311</v>
      </c>
      <c r="BV291" s="74">
        <v>46042</v>
      </c>
      <c r="BW291" s="85"/>
      <c r="BX291" s="85"/>
      <c r="BY291" s="86" t="s">
        <v>157</v>
      </c>
      <c r="BZ291" s="87">
        <f t="shared" si="79"/>
        <v>3</v>
      </c>
      <c r="CB291" s="88">
        <f t="shared" si="76"/>
        <v>4</v>
      </c>
      <c r="CC291" s="89"/>
      <c r="CE291" s="87">
        <f t="shared" ref="CE291:CE354" si="86">IF(AD291="Sea waybill", IF(AK291&lt;&gt;0, MONTH(AK291), IF(AJ291&gt;AI291, MONTH(AJ291), MONTH(AI291))),"")</f>
        <v>1</v>
      </c>
      <c r="CF291" s="90"/>
      <c r="CG291" s="90"/>
      <c r="CH291" s="90"/>
      <c r="CJ291" s="87">
        <f t="shared" si="77"/>
        <v>1</v>
      </c>
      <c r="CK291" s="87">
        <f t="shared" si="78"/>
        <v>3</v>
      </c>
      <c r="CL291" s="22" t="s">
        <v>121</v>
      </c>
      <c r="CM291" s="22" t="s">
        <v>1312</v>
      </c>
    </row>
    <row r="292" spans="1:91" ht="14.45" customHeight="1" x14ac:dyDescent="0.25">
      <c r="A292" s="69">
        <f t="shared" si="75"/>
        <v>290</v>
      </c>
      <c r="B292" s="70" t="s">
        <v>102</v>
      </c>
      <c r="C292" s="107" t="s">
        <v>1306</v>
      </c>
      <c r="D292" s="106">
        <v>145334017</v>
      </c>
      <c r="E292" s="73">
        <v>5320007385</v>
      </c>
      <c r="F292" s="74">
        <v>46037</v>
      </c>
      <c r="G292" s="75" t="s">
        <v>1549</v>
      </c>
      <c r="H292" s="75" t="s">
        <v>1160</v>
      </c>
      <c r="I292" s="75" t="s">
        <v>105</v>
      </c>
      <c r="J292" s="75" t="s">
        <v>1161</v>
      </c>
      <c r="K292" s="75" t="s">
        <v>107</v>
      </c>
      <c r="L292" s="74">
        <v>46055</v>
      </c>
      <c r="M292" s="73">
        <v>0</v>
      </c>
      <c r="N292" s="75" t="s">
        <v>1543</v>
      </c>
      <c r="O292" s="75" t="s">
        <v>1544</v>
      </c>
      <c r="P292" s="75">
        <v>2830047692</v>
      </c>
      <c r="Q292" s="74">
        <v>46038</v>
      </c>
      <c r="R292" s="75">
        <v>1209376935</v>
      </c>
      <c r="S292" s="75">
        <v>224072399</v>
      </c>
      <c r="T292" s="74">
        <v>46038</v>
      </c>
      <c r="U292" s="76">
        <v>2690.8560000000002</v>
      </c>
      <c r="V292" s="76">
        <v>2579.951</v>
      </c>
      <c r="W292" s="75">
        <v>3</v>
      </c>
      <c r="X292" s="75">
        <v>2</v>
      </c>
      <c r="Y292" s="98" t="s">
        <v>1545</v>
      </c>
      <c r="Z292" s="82" t="s">
        <v>258</v>
      </c>
      <c r="AA292" s="75" t="s">
        <v>1283</v>
      </c>
      <c r="AB292" s="75" t="s">
        <v>1284</v>
      </c>
      <c r="AC292" s="109" t="s">
        <v>1306</v>
      </c>
      <c r="AD292" s="75" t="s">
        <v>113</v>
      </c>
      <c r="AE292" s="134">
        <v>46042</v>
      </c>
      <c r="AF292" s="130">
        <v>46040</v>
      </c>
      <c r="AG292" s="130">
        <v>46039.416666666664</v>
      </c>
      <c r="AH292" s="130">
        <v>46039.416666666664</v>
      </c>
      <c r="AI292" s="134">
        <v>46042</v>
      </c>
      <c r="AJ292" s="69"/>
      <c r="AK292" s="134">
        <v>46042</v>
      </c>
      <c r="AL292" s="131">
        <v>46041</v>
      </c>
      <c r="AM292" s="134">
        <v>46044</v>
      </c>
      <c r="AN292" s="134">
        <v>46044</v>
      </c>
      <c r="AO292" s="95" t="s">
        <v>121</v>
      </c>
      <c r="AP292" s="95" t="s">
        <v>121</v>
      </c>
      <c r="AQ292" s="95" t="s">
        <v>121</v>
      </c>
      <c r="AR292" s="95" t="s">
        <v>121</v>
      </c>
      <c r="AS292" s="95" t="s">
        <v>121</v>
      </c>
      <c r="AT292" s="95" t="s">
        <v>121</v>
      </c>
      <c r="AU292" s="82" t="s">
        <v>198</v>
      </c>
      <c r="AV292" s="74">
        <v>46038</v>
      </c>
      <c r="AW292" s="75">
        <v>0</v>
      </c>
      <c r="AX292" s="75">
        <v>0</v>
      </c>
      <c r="AY292" s="75">
        <v>905</v>
      </c>
      <c r="AZ292" s="83">
        <v>0</v>
      </c>
      <c r="BA292" s="75">
        <v>0</v>
      </c>
      <c r="BB292" s="75" t="s">
        <v>132</v>
      </c>
      <c r="BC292" s="75"/>
      <c r="BD292" s="75" t="s">
        <v>1548</v>
      </c>
      <c r="BE292" s="74">
        <v>46043</v>
      </c>
      <c r="BF292" s="75"/>
      <c r="BG292" s="75"/>
      <c r="BH292" s="75"/>
      <c r="BI292" s="75"/>
      <c r="BJ292" s="75"/>
      <c r="BK292" s="75"/>
      <c r="BL292" s="75"/>
      <c r="BM292" s="75"/>
      <c r="BN292" s="75"/>
      <c r="BO292" s="75"/>
      <c r="BP292" s="75"/>
      <c r="BQ292" s="75"/>
      <c r="BR292" s="75"/>
      <c r="BS292" s="75"/>
      <c r="BT292" s="75">
        <v>0</v>
      </c>
      <c r="BU292" s="84" t="s">
        <v>1311</v>
      </c>
      <c r="BV292" s="74">
        <v>46042</v>
      </c>
      <c r="BW292" s="85"/>
      <c r="BX292" s="85"/>
      <c r="BY292" s="86" t="s">
        <v>157</v>
      </c>
      <c r="BZ292" s="87">
        <f t="shared" si="79"/>
        <v>3</v>
      </c>
      <c r="CB292" s="88">
        <f t="shared" si="76"/>
        <v>4</v>
      </c>
      <c r="CC292" s="89"/>
      <c r="CE292" s="87">
        <f t="shared" si="86"/>
        <v>1</v>
      </c>
      <c r="CF292" s="90"/>
      <c r="CG292" s="90"/>
      <c r="CH292" s="90"/>
      <c r="CJ292" s="87">
        <f t="shared" si="77"/>
        <v>1</v>
      </c>
      <c r="CK292" s="87">
        <f t="shared" si="78"/>
        <v>3</v>
      </c>
      <c r="CL292" s="22" t="s">
        <v>121</v>
      </c>
      <c r="CM292" s="22" t="s">
        <v>1312</v>
      </c>
    </row>
    <row r="293" spans="1:91" ht="14.45" customHeight="1" x14ac:dyDescent="0.25">
      <c r="A293" s="69">
        <f t="shared" si="75"/>
        <v>291</v>
      </c>
      <c r="B293" s="70" t="s">
        <v>102</v>
      </c>
      <c r="C293" s="107" t="s">
        <v>1306</v>
      </c>
      <c r="D293" s="106">
        <v>145334002</v>
      </c>
      <c r="E293" s="73">
        <v>5320007385</v>
      </c>
      <c r="F293" s="74">
        <v>46037</v>
      </c>
      <c r="G293" s="75" t="s">
        <v>1550</v>
      </c>
      <c r="H293" s="75" t="s">
        <v>1160</v>
      </c>
      <c r="I293" s="75" t="s">
        <v>105</v>
      </c>
      <c r="J293" s="75" t="s">
        <v>1161</v>
      </c>
      <c r="K293" s="75" t="s">
        <v>107</v>
      </c>
      <c r="L293" s="74">
        <v>46055</v>
      </c>
      <c r="M293" s="73">
        <v>40</v>
      </c>
      <c r="N293" s="75" t="s">
        <v>1543</v>
      </c>
      <c r="O293" s="75" t="s">
        <v>1544</v>
      </c>
      <c r="P293" s="75">
        <v>2830047691</v>
      </c>
      <c r="Q293" s="74">
        <v>46038</v>
      </c>
      <c r="R293" s="75">
        <v>1209376936</v>
      </c>
      <c r="S293" s="75">
        <v>224072407</v>
      </c>
      <c r="T293" s="74">
        <v>46038</v>
      </c>
      <c r="U293" s="76">
        <v>6830.8050000000003</v>
      </c>
      <c r="V293" s="76">
        <v>6630.3339999999998</v>
      </c>
      <c r="W293" s="75">
        <v>9</v>
      </c>
      <c r="X293" s="75">
        <v>2</v>
      </c>
      <c r="Y293" s="98" t="s">
        <v>1545</v>
      </c>
      <c r="Z293" s="82" t="s">
        <v>258</v>
      </c>
      <c r="AA293" s="75" t="s">
        <v>1283</v>
      </c>
      <c r="AB293" s="75" t="s">
        <v>1284</v>
      </c>
      <c r="AC293" s="109" t="s">
        <v>1306</v>
      </c>
      <c r="AD293" s="75" t="s">
        <v>113</v>
      </c>
      <c r="AE293" s="134">
        <v>46042</v>
      </c>
      <c r="AF293" s="130">
        <v>46040</v>
      </c>
      <c r="AG293" s="130">
        <v>46039.416666666664</v>
      </c>
      <c r="AH293" s="130">
        <v>46039.416666666664</v>
      </c>
      <c r="AI293" s="134">
        <v>46042</v>
      </c>
      <c r="AJ293" s="69"/>
      <c r="AK293" s="134">
        <v>46042</v>
      </c>
      <c r="AL293" s="131">
        <v>46041</v>
      </c>
      <c r="AM293" s="134">
        <v>46044</v>
      </c>
      <c r="AN293" s="134">
        <v>46044</v>
      </c>
      <c r="AO293" s="95" t="s">
        <v>121</v>
      </c>
      <c r="AP293" s="95" t="s">
        <v>121</v>
      </c>
      <c r="AQ293" s="95" t="s">
        <v>121</v>
      </c>
      <c r="AR293" s="95" t="s">
        <v>121</v>
      </c>
      <c r="AS293" s="95" t="s">
        <v>121</v>
      </c>
      <c r="AT293" s="95" t="s">
        <v>121</v>
      </c>
      <c r="AU293" s="82" t="s">
        <v>198</v>
      </c>
      <c r="AV293" s="74">
        <v>46038</v>
      </c>
      <c r="AW293" s="75">
        <v>0</v>
      </c>
      <c r="AX293" s="75">
        <v>0</v>
      </c>
      <c r="AY293" s="75">
        <v>905</v>
      </c>
      <c r="AZ293" s="83">
        <v>0</v>
      </c>
      <c r="BA293" s="75">
        <v>0</v>
      </c>
      <c r="BB293" s="75" t="s">
        <v>132</v>
      </c>
      <c r="BC293" s="75"/>
      <c r="BD293" s="75" t="s">
        <v>1548</v>
      </c>
      <c r="BE293" s="74">
        <v>46043</v>
      </c>
      <c r="BF293" s="75"/>
      <c r="BG293" s="75"/>
      <c r="BH293" s="75"/>
      <c r="BI293" s="75"/>
      <c r="BJ293" s="75"/>
      <c r="BK293" s="75"/>
      <c r="BL293" s="75"/>
      <c r="BM293" s="75"/>
      <c r="BN293" s="75"/>
      <c r="BO293" s="75"/>
      <c r="BP293" s="75"/>
      <c r="BQ293" s="75"/>
      <c r="BR293" s="75"/>
      <c r="BS293" s="75"/>
      <c r="BT293" s="75">
        <v>0</v>
      </c>
      <c r="BU293" s="84" t="s">
        <v>1311</v>
      </c>
      <c r="BV293" s="74">
        <v>46042</v>
      </c>
      <c r="BW293" s="85"/>
      <c r="BX293" s="85"/>
      <c r="BY293" s="86" t="s">
        <v>157</v>
      </c>
      <c r="BZ293" s="87">
        <f t="shared" si="79"/>
        <v>3</v>
      </c>
      <c r="CB293" s="88">
        <f t="shared" si="76"/>
        <v>4</v>
      </c>
      <c r="CC293" s="89"/>
      <c r="CE293" s="87">
        <f t="shared" si="86"/>
        <v>1</v>
      </c>
      <c r="CF293" s="90">
        <v>6979308</v>
      </c>
      <c r="CG293" s="90"/>
      <c r="CH293" s="90">
        <v>6979308</v>
      </c>
      <c r="CI293" s="91">
        <v>26238</v>
      </c>
      <c r="CJ293" s="87">
        <f t="shared" si="77"/>
        <v>1</v>
      </c>
      <c r="CK293" s="87">
        <f t="shared" si="78"/>
        <v>3</v>
      </c>
      <c r="CL293" s="22" t="s">
        <v>121</v>
      </c>
      <c r="CM293" s="22" t="s">
        <v>1312</v>
      </c>
    </row>
    <row r="294" spans="1:91" ht="14.45" customHeight="1" x14ac:dyDescent="0.25">
      <c r="A294" s="69">
        <f t="shared" si="75"/>
        <v>292</v>
      </c>
      <c r="B294" s="70" t="s">
        <v>102</v>
      </c>
      <c r="C294" s="107" t="s">
        <v>1551</v>
      </c>
      <c r="D294" s="106">
        <v>145324700</v>
      </c>
      <c r="E294" s="73">
        <v>5320007372</v>
      </c>
      <c r="F294" s="74">
        <v>46036</v>
      </c>
      <c r="G294" s="75" t="s">
        <v>1372</v>
      </c>
      <c r="H294" s="75" t="s">
        <v>140</v>
      </c>
      <c r="I294" s="75" t="s">
        <v>105</v>
      </c>
      <c r="J294" s="75" t="s">
        <v>329</v>
      </c>
      <c r="K294" s="75" t="s">
        <v>107</v>
      </c>
      <c r="L294" s="74">
        <v>46063</v>
      </c>
      <c r="M294" s="73">
        <v>40</v>
      </c>
      <c r="N294" s="75" t="s">
        <v>1552</v>
      </c>
      <c r="O294" s="75" t="s">
        <v>1553</v>
      </c>
      <c r="P294" s="75">
        <v>2830047585</v>
      </c>
      <c r="Q294" s="74">
        <v>46035</v>
      </c>
      <c r="R294" s="75">
        <v>1209376148</v>
      </c>
      <c r="S294" s="75">
        <v>224059838</v>
      </c>
      <c r="T294" s="74">
        <v>46035</v>
      </c>
      <c r="U294" s="76">
        <v>7668.4639999999999</v>
      </c>
      <c r="V294" s="76">
        <v>7416.3710000000001</v>
      </c>
      <c r="W294" s="75">
        <v>10</v>
      </c>
      <c r="X294" s="75">
        <v>3</v>
      </c>
      <c r="Y294" s="98" t="s">
        <v>1554</v>
      </c>
      <c r="Z294" s="82" t="s">
        <v>258</v>
      </c>
      <c r="AA294" s="75" t="s">
        <v>1555</v>
      </c>
      <c r="AB294" s="75" t="s">
        <v>1556</v>
      </c>
      <c r="AC294" s="109" t="s">
        <v>1551</v>
      </c>
      <c r="AD294" s="75" t="s">
        <v>113</v>
      </c>
      <c r="AE294" s="115">
        <v>46041</v>
      </c>
      <c r="AF294" s="80">
        <v>46040.375</v>
      </c>
      <c r="AG294" s="80">
        <v>46038.625</v>
      </c>
      <c r="AH294" s="80">
        <v>46038.625</v>
      </c>
      <c r="AI294" s="115">
        <v>46040</v>
      </c>
      <c r="AJ294" s="69"/>
      <c r="AK294" s="115">
        <v>46040</v>
      </c>
      <c r="AL294" s="115">
        <v>46044</v>
      </c>
      <c r="AM294" s="75"/>
      <c r="AN294" s="115">
        <v>46046</v>
      </c>
      <c r="AO294" s="95" t="s">
        <v>121</v>
      </c>
      <c r="AP294" s="95" t="s">
        <v>121</v>
      </c>
      <c r="AQ294" s="95" t="s">
        <v>121</v>
      </c>
      <c r="AR294" s="95" t="s">
        <v>121</v>
      </c>
      <c r="AS294" s="95" t="s">
        <v>121</v>
      </c>
      <c r="AT294" s="95" t="s">
        <v>121</v>
      </c>
      <c r="AU294" s="82" t="s">
        <v>198</v>
      </c>
      <c r="AV294" s="74">
        <v>46035</v>
      </c>
      <c r="AW294" s="75" t="s">
        <v>1557</v>
      </c>
      <c r="AX294" s="75" t="s">
        <v>1558</v>
      </c>
      <c r="AY294" s="75">
        <v>905</v>
      </c>
      <c r="AZ294" s="83">
        <v>308148569800</v>
      </c>
      <c r="BA294" s="75" t="s">
        <v>187</v>
      </c>
      <c r="BB294" s="74">
        <v>46035</v>
      </c>
      <c r="BC294" s="75"/>
      <c r="BD294" s="75" t="s">
        <v>1559</v>
      </c>
      <c r="BE294" s="74">
        <v>46042</v>
      </c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  <c r="BS294" s="75"/>
      <c r="BT294" s="75">
        <v>1</v>
      </c>
      <c r="BU294" s="84" t="s">
        <v>1560</v>
      </c>
      <c r="BV294" s="74">
        <v>46041</v>
      </c>
      <c r="BW294" s="85"/>
      <c r="BX294" s="85"/>
      <c r="BY294" s="86" t="s">
        <v>157</v>
      </c>
      <c r="BZ294" s="87">
        <f t="shared" si="79"/>
        <v>3</v>
      </c>
      <c r="CB294" s="88">
        <f t="shared" si="76"/>
        <v>4</v>
      </c>
      <c r="CC294" s="89"/>
      <c r="CE294" s="87">
        <f t="shared" si="86"/>
        <v>1</v>
      </c>
      <c r="CF294" s="90">
        <v>22852427</v>
      </c>
      <c r="CG294" s="90"/>
      <c r="CH294" s="90">
        <v>22852427</v>
      </c>
      <c r="CI294" s="91">
        <v>26237</v>
      </c>
      <c r="CJ294" s="87">
        <f t="shared" si="77"/>
        <v>1</v>
      </c>
      <c r="CK294" s="87">
        <f t="shared" si="78"/>
        <v>3</v>
      </c>
      <c r="CL294" s="22" t="s">
        <v>121</v>
      </c>
      <c r="CM294" s="22" t="s">
        <v>1561</v>
      </c>
    </row>
    <row r="295" spans="1:91" ht="14.45" customHeight="1" x14ac:dyDescent="0.25">
      <c r="A295" s="69">
        <f t="shared" si="75"/>
        <v>293</v>
      </c>
      <c r="B295" s="70" t="s">
        <v>102</v>
      </c>
      <c r="C295" s="107" t="s">
        <v>1551</v>
      </c>
      <c r="D295" s="106">
        <v>145324708</v>
      </c>
      <c r="E295" s="73">
        <v>5320007372</v>
      </c>
      <c r="F295" s="74">
        <v>46036</v>
      </c>
      <c r="G295" s="75" t="s">
        <v>1372</v>
      </c>
      <c r="H295" s="75" t="s">
        <v>140</v>
      </c>
      <c r="I295" s="75" t="s">
        <v>105</v>
      </c>
      <c r="J295" s="75" t="s">
        <v>329</v>
      </c>
      <c r="K295" s="75" t="s">
        <v>107</v>
      </c>
      <c r="L295" s="74">
        <v>46061</v>
      </c>
      <c r="M295" s="73">
        <v>0</v>
      </c>
      <c r="N295" s="75" t="s">
        <v>1552</v>
      </c>
      <c r="O295" s="75" t="s">
        <v>1553</v>
      </c>
      <c r="P295" s="75">
        <v>2830047586</v>
      </c>
      <c r="Q295" s="74">
        <v>46035</v>
      </c>
      <c r="R295" s="75">
        <v>1209376149</v>
      </c>
      <c r="S295" s="75">
        <v>224059839</v>
      </c>
      <c r="T295" s="74">
        <v>46035</v>
      </c>
      <c r="U295" s="76">
        <v>8993.4050000000007</v>
      </c>
      <c r="V295" s="76">
        <v>8764.09</v>
      </c>
      <c r="W295" s="75">
        <v>10</v>
      </c>
      <c r="X295" s="75">
        <v>4</v>
      </c>
      <c r="Y295" s="98" t="s">
        <v>1554</v>
      </c>
      <c r="Z295" s="82" t="s">
        <v>258</v>
      </c>
      <c r="AA295" s="75" t="s">
        <v>1555</v>
      </c>
      <c r="AB295" s="75" t="s">
        <v>1556</v>
      </c>
      <c r="AC295" s="109" t="s">
        <v>1551</v>
      </c>
      <c r="AD295" s="75" t="s">
        <v>113</v>
      </c>
      <c r="AE295" s="115">
        <v>46041</v>
      </c>
      <c r="AF295" s="80">
        <v>46040.375</v>
      </c>
      <c r="AG295" s="80">
        <v>46038.625</v>
      </c>
      <c r="AH295" s="80">
        <v>46038.625</v>
      </c>
      <c r="AI295" s="115">
        <v>46040</v>
      </c>
      <c r="AJ295" s="69"/>
      <c r="AK295" s="115">
        <v>46040</v>
      </c>
      <c r="AL295" s="115">
        <v>46044</v>
      </c>
      <c r="AM295" s="75"/>
      <c r="AN295" s="115">
        <v>46046</v>
      </c>
      <c r="AO295" s="95" t="s">
        <v>121</v>
      </c>
      <c r="AP295" s="95" t="s">
        <v>121</v>
      </c>
      <c r="AQ295" s="95" t="s">
        <v>121</v>
      </c>
      <c r="AR295" s="95" t="s">
        <v>121</v>
      </c>
      <c r="AS295" s="95" t="s">
        <v>121</v>
      </c>
      <c r="AT295" s="95" t="s">
        <v>121</v>
      </c>
      <c r="AU295" s="82" t="s">
        <v>198</v>
      </c>
      <c r="AV295" s="74">
        <v>46035</v>
      </c>
      <c r="AW295" s="75">
        <v>0</v>
      </c>
      <c r="AX295" s="75">
        <v>0</v>
      </c>
      <c r="AY295" s="75">
        <v>905</v>
      </c>
      <c r="AZ295" s="83">
        <v>0</v>
      </c>
      <c r="BA295" s="75">
        <v>0</v>
      </c>
      <c r="BB295" s="75" t="s">
        <v>132</v>
      </c>
      <c r="BC295" s="75"/>
      <c r="BD295" s="75" t="s">
        <v>1559</v>
      </c>
      <c r="BE295" s="74">
        <v>46042</v>
      </c>
      <c r="BF295" s="75"/>
      <c r="BG295" s="75"/>
      <c r="BH295" s="75"/>
      <c r="BI295" s="75"/>
      <c r="BJ295" s="75"/>
      <c r="BK295" s="75"/>
      <c r="BL295" s="75"/>
      <c r="BM295" s="75"/>
      <c r="BN295" s="75"/>
      <c r="BO295" s="75"/>
      <c r="BP295" s="75"/>
      <c r="BQ295" s="75"/>
      <c r="BR295" s="75"/>
      <c r="BS295" s="75"/>
      <c r="BT295" s="75">
        <v>0</v>
      </c>
      <c r="BU295" s="84" t="s">
        <v>1560</v>
      </c>
      <c r="BV295" s="74">
        <v>46041</v>
      </c>
      <c r="BW295" s="85"/>
      <c r="BX295" s="85"/>
      <c r="BY295" s="86" t="s">
        <v>157</v>
      </c>
      <c r="BZ295" s="87">
        <f t="shared" si="79"/>
        <v>3</v>
      </c>
      <c r="CB295" s="88">
        <f t="shared" si="76"/>
        <v>4</v>
      </c>
      <c r="CC295" s="89"/>
      <c r="CE295" s="87">
        <f t="shared" si="86"/>
        <v>1</v>
      </c>
      <c r="CF295" s="90"/>
      <c r="CG295" s="90"/>
      <c r="CH295" s="90"/>
      <c r="CJ295" s="87">
        <f t="shared" si="77"/>
        <v>1</v>
      </c>
      <c r="CK295" s="87">
        <f t="shared" si="78"/>
        <v>3</v>
      </c>
      <c r="CL295" s="22" t="s">
        <v>121</v>
      </c>
      <c r="CM295" s="22" t="s">
        <v>1561</v>
      </c>
    </row>
    <row r="296" spans="1:91" ht="14.45" customHeight="1" x14ac:dyDescent="0.25">
      <c r="A296" s="69">
        <f t="shared" si="75"/>
        <v>294</v>
      </c>
      <c r="B296" s="70" t="s">
        <v>102</v>
      </c>
      <c r="C296" s="107" t="s">
        <v>1551</v>
      </c>
      <c r="D296" s="106">
        <v>145346555</v>
      </c>
      <c r="E296" s="73">
        <v>5320007382</v>
      </c>
      <c r="F296" s="74">
        <v>46036</v>
      </c>
      <c r="G296" s="75" t="s">
        <v>1562</v>
      </c>
      <c r="H296" s="75" t="s">
        <v>140</v>
      </c>
      <c r="I296" s="75" t="s">
        <v>105</v>
      </c>
      <c r="J296" s="75" t="s">
        <v>329</v>
      </c>
      <c r="K296" s="75" t="s">
        <v>107</v>
      </c>
      <c r="L296" s="74">
        <v>46065</v>
      </c>
      <c r="M296" s="73">
        <v>40</v>
      </c>
      <c r="N296" s="75" t="s">
        <v>1563</v>
      </c>
      <c r="O296" s="75" t="s">
        <v>1564</v>
      </c>
      <c r="P296" s="75">
        <v>2830047557</v>
      </c>
      <c r="Q296" s="74">
        <v>46035</v>
      </c>
      <c r="R296" s="75">
        <v>1209376047</v>
      </c>
      <c r="S296" s="75">
        <v>224059876</v>
      </c>
      <c r="T296" s="74">
        <v>46035</v>
      </c>
      <c r="U296" s="76">
        <v>15010.224</v>
      </c>
      <c r="V296" s="76">
        <v>14529.107</v>
      </c>
      <c r="W296" s="75">
        <v>16</v>
      </c>
      <c r="X296" s="75">
        <v>10</v>
      </c>
      <c r="Y296" s="98" t="s">
        <v>1565</v>
      </c>
      <c r="Z296" s="82" t="s">
        <v>258</v>
      </c>
      <c r="AA296" s="75" t="s">
        <v>1555</v>
      </c>
      <c r="AB296" s="75" t="s">
        <v>1556</v>
      </c>
      <c r="AC296" s="109" t="s">
        <v>1551</v>
      </c>
      <c r="AD296" s="75" t="s">
        <v>113</v>
      </c>
      <c r="AE296" s="115">
        <v>46041</v>
      </c>
      <c r="AF296" s="80">
        <v>46040.375</v>
      </c>
      <c r="AG296" s="80">
        <v>46038.625</v>
      </c>
      <c r="AH296" s="80">
        <v>46038.625</v>
      </c>
      <c r="AI296" s="115">
        <v>46040</v>
      </c>
      <c r="AJ296" s="69"/>
      <c r="AK296" s="115">
        <v>46040</v>
      </c>
      <c r="AL296" s="115">
        <v>46044</v>
      </c>
      <c r="AM296" s="75"/>
      <c r="AN296" s="115">
        <v>46046</v>
      </c>
      <c r="AO296" s="95" t="s">
        <v>121</v>
      </c>
      <c r="AP296" s="95" t="s">
        <v>121</v>
      </c>
      <c r="AQ296" s="95" t="s">
        <v>121</v>
      </c>
      <c r="AR296" s="95" t="s">
        <v>121</v>
      </c>
      <c r="AS296" s="95" t="s">
        <v>121</v>
      </c>
      <c r="AT296" s="95" t="s">
        <v>121</v>
      </c>
      <c r="AU296" s="82" t="s">
        <v>198</v>
      </c>
      <c r="AV296" s="74">
        <v>46035</v>
      </c>
      <c r="AW296" s="75" t="s">
        <v>1566</v>
      </c>
      <c r="AX296" s="75" t="s">
        <v>1567</v>
      </c>
      <c r="AY296" s="75">
        <v>905</v>
      </c>
      <c r="AZ296" s="83">
        <v>308146701500</v>
      </c>
      <c r="BA296" s="75" t="s">
        <v>187</v>
      </c>
      <c r="BB296" s="74">
        <v>46035</v>
      </c>
      <c r="BC296" s="75"/>
      <c r="BD296" s="75" t="s">
        <v>1568</v>
      </c>
      <c r="BE296" s="74">
        <v>46042</v>
      </c>
      <c r="BF296" s="75"/>
      <c r="BG296" s="75"/>
      <c r="BH296" s="75"/>
      <c r="BI296" s="75"/>
      <c r="BJ296" s="75"/>
      <c r="BK296" s="75"/>
      <c r="BL296" s="75"/>
      <c r="BM296" s="75"/>
      <c r="BN296" s="75"/>
      <c r="BO296" s="75"/>
      <c r="BP296" s="75"/>
      <c r="BQ296" s="75"/>
      <c r="BR296" s="75"/>
      <c r="BS296" s="75"/>
      <c r="BT296" s="75">
        <v>0</v>
      </c>
      <c r="BU296" s="84" t="s">
        <v>1560</v>
      </c>
      <c r="BV296" s="74">
        <v>46041</v>
      </c>
      <c r="BW296" s="85"/>
      <c r="BX296" s="85"/>
      <c r="BY296" s="86" t="s">
        <v>157</v>
      </c>
      <c r="BZ296" s="87">
        <f t="shared" si="79"/>
        <v>3</v>
      </c>
      <c r="CB296" s="88">
        <f t="shared" si="76"/>
        <v>4</v>
      </c>
      <c r="CC296" s="89"/>
      <c r="CE296" s="87">
        <f t="shared" si="86"/>
        <v>1</v>
      </c>
      <c r="CF296" s="90">
        <v>22852427</v>
      </c>
      <c r="CG296" s="90"/>
      <c r="CH296" s="90">
        <v>22852427</v>
      </c>
      <c r="CI296" s="91">
        <v>26237</v>
      </c>
      <c r="CJ296" s="87">
        <f t="shared" si="77"/>
        <v>1</v>
      </c>
      <c r="CK296" s="87">
        <f t="shared" si="78"/>
        <v>3</v>
      </c>
      <c r="CL296" s="22" t="s">
        <v>121</v>
      </c>
      <c r="CM296" s="22" t="s">
        <v>1561</v>
      </c>
    </row>
    <row r="297" spans="1:91" ht="14.45" customHeight="1" x14ac:dyDescent="0.25">
      <c r="A297" s="69">
        <f t="shared" si="75"/>
        <v>295</v>
      </c>
      <c r="B297" s="70" t="s">
        <v>102</v>
      </c>
      <c r="C297" s="107" t="s">
        <v>1551</v>
      </c>
      <c r="D297" s="106">
        <v>145324615</v>
      </c>
      <c r="E297" s="73">
        <v>5320007382</v>
      </c>
      <c r="F297" s="74">
        <v>46036</v>
      </c>
      <c r="G297" s="75" t="s">
        <v>1372</v>
      </c>
      <c r="H297" s="75" t="s">
        <v>140</v>
      </c>
      <c r="I297" s="75" t="s">
        <v>105</v>
      </c>
      <c r="J297" s="75" t="s">
        <v>329</v>
      </c>
      <c r="K297" s="75" t="s">
        <v>107</v>
      </c>
      <c r="L297" s="74">
        <v>46061</v>
      </c>
      <c r="M297" s="73">
        <v>0</v>
      </c>
      <c r="N297" s="75" t="s">
        <v>1563</v>
      </c>
      <c r="O297" s="75" t="s">
        <v>1564</v>
      </c>
      <c r="P297" s="75">
        <v>2830047556</v>
      </c>
      <c r="Q297" s="74">
        <v>46035</v>
      </c>
      <c r="R297" s="75">
        <v>1209376046</v>
      </c>
      <c r="S297" s="75">
        <v>224059907</v>
      </c>
      <c r="T297" s="74">
        <v>46035</v>
      </c>
      <c r="U297" s="76">
        <v>2856.6060000000002</v>
      </c>
      <c r="V297" s="76">
        <v>2784.384</v>
      </c>
      <c r="W297" s="75">
        <v>4</v>
      </c>
      <c r="X297" s="75">
        <v>1</v>
      </c>
      <c r="Y297" s="98" t="s">
        <v>1565</v>
      </c>
      <c r="Z297" s="82" t="s">
        <v>258</v>
      </c>
      <c r="AA297" s="75" t="s">
        <v>1555</v>
      </c>
      <c r="AB297" s="75" t="s">
        <v>1556</v>
      </c>
      <c r="AC297" s="109" t="s">
        <v>1551</v>
      </c>
      <c r="AD297" s="75" t="s">
        <v>113</v>
      </c>
      <c r="AE297" s="115">
        <v>46041</v>
      </c>
      <c r="AF297" s="80">
        <v>46040.375</v>
      </c>
      <c r="AG297" s="80">
        <v>46038.625</v>
      </c>
      <c r="AH297" s="80">
        <v>46038.625</v>
      </c>
      <c r="AI297" s="115">
        <v>46040</v>
      </c>
      <c r="AJ297" s="69"/>
      <c r="AK297" s="115">
        <v>46040</v>
      </c>
      <c r="AL297" s="115">
        <v>46044</v>
      </c>
      <c r="AM297" s="75"/>
      <c r="AN297" s="115">
        <v>46046</v>
      </c>
      <c r="AO297" s="95" t="s">
        <v>121</v>
      </c>
      <c r="AP297" s="95" t="s">
        <v>121</v>
      </c>
      <c r="AQ297" s="95" t="s">
        <v>121</v>
      </c>
      <c r="AR297" s="95" t="s">
        <v>121</v>
      </c>
      <c r="AS297" s="95" t="s">
        <v>121</v>
      </c>
      <c r="AT297" s="95" t="s">
        <v>121</v>
      </c>
      <c r="AU297" s="82" t="s">
        <v>198</v>
      </c>
      <c r="AV297" s="74">
        <v>46035</v>
      </c>
      <c r="AW297" s="75">
        <v>0</v>
      </c>
      <c r="AX297" s="75">
        <v>0</v>
      </c>
      <c r="AY297" s="75">
        <v>905</v>
      </c>
      <c r="AZ297" s="83">
        <v>0</v>
      </c>
      <c r="BA297" s="75">
        <v>0</v>
      </c>
      <c r="BB297" s="75" t="s">
        <v>132</v>
      </c>
      <c r="BC297" s="75"/>
      <c r="BD297" s="75" t="s">
        <v>1568</v>
      </c>
      <c r="BE297" s="74">
        <v>46042</v>
      </c>
      <c r="BF297" s="75"/>
      <c r="BG297" s="75"/>
      <c r="BH297" s="75"/>
      <c r="BI297" s="75"/>
      <c r="BJ297" s="75"/>
      <c r="BK297" s="75"/>
      <c r="BL297" s="75"/>
      <c r="BM297" s="75"/>
      <c r="BN297" s="75"/>
      <c r="BO297" s="75"/>
      <c r="BP297" s="75"/>
      <c r="BQ297" s="75"/>
      <c r="BR297" s="75"/>
      <c r="BS297" s="75"/>
      <c r="BT297" s="75">
        <v>0</v>
      </c>
      <c r="BU297" s="84" t="s">
        <v>1560</v>
      </c>
      <c r="BV297" s="74">
        <v>46041</v>
      </c>
      <c r="BW297" s="85"/>
      <c r="BX297" s="85"/>
      <c r="BY297" s="86" t="s">
        <v>157</v>
      </c>
      <c r="BZ297" s="87">
        <f t="shared" si="79"/>
        <v>3</v>
      </c>
      <c r="CB297" s="88">
        <f t="shared" si="76"/>
        <v>4</v>
      </c>
      <c r="CC297" s="89"/>
      <c r="CE297" s="87">
        <f t="shared" si="86"/>
        <v>1</v>
      </c>
      <c r="CF297" s="90"/>
      <c r="CG297" s="90"/>
      <c r="CH297" s="90"/>
      <c r="CJ297" s="87">
        <f t="shared" si="77"/>
        <v>1</v>
      </c>
      <c r="CK297" s="87">
        <f t="shared" si="78"/>
        <v>3</v>
      </c>
      <c r="CL297" s="22" t="s">
        <v>121</v>
      </c>
      <c r="CM297" s="22" t="s">
        <v>1561</v>
      </c>
    </row>
    <row r="298" spans="1:91" ht="14.45" customHeight="1" x14ac:dyDescent="0.25">
      <c r="A298" s="69">
        <f t="shared" si="75"/>
        <v>296</v>
      </c>
      <c r="B298" s="70" t="s">
        <v>102</v>
      </c>
      <c r="C298" s="97">
        <v>264152245</v>
      </c>
      <c r="D298" s="106">
        <v>145292642</v>
      </c>
      <c r="E298" s="73"/>
      <c r="F298" s="74">
        <v>46036</v>
      </c>
      <c r="G298" s="75" t="s">
        <v>1569</v>
      </c>
      <c r="H298" s="75" t="s">
        <v>104</v>
      </c>
      <c r="I298" s="75" t="s">
        <v>105</v>
      </c>
      <c r="J298" s="75" t="s">
        <v>1570</v>
      </c>
      <c r="K298" s="75" t="s">
        <v>242</v>
      </c>
      <c r="L298" s="74">
        <v>46074</v>
      </c>
      <c r="M298" s="73">
        <v>20</v>
      </c>
      <c r="N298" s="75" t="s">
        <v>1571</v>
      </c>
      <c r="O298" s="75" t="s">
        <v>1572</v>
      </c>
      <c r="P298" s="75">
        <v>2830047573</v>
      </c>
      <c r="Q298" s="74">
        <v>46035</v>
      </c>
      <c r="R298" s="75">
        <v>1209376091</v>
      </c>
      <c r="S298" s="75">
        <v>224065489</v>
      </c>
      <c r="T298" s="74">
        <v>46035</v>
      </c>
      <c r="U298" s="76">
        <v>5324.5150000000003</v>
      </c>
      <c r="V298" s="76">
        <v>5134.0649999999996</v>
      </c>
      <c r="W298" s="75">
        <v>10</v>
      </c>
      <c r="X298" s="75">
        <v>2</v>
      </c>
      <c r="Y298" s="98">
        <v>264152245</v>
      </c>
      <c r="Z298" s="82" t="s">
        <v>110</v>
      </c>
      <c r="AA298" s="75" t="s">
        <v>1573</v>
      </c>
      <c r="AB298" s="75" t="s">
        <v>1165</v>
      </c>
      <c r="AC298" s="98">
        <v>264152245</v>
      </c>
      <c r="AD298" s="75" t="s">
        <v>113</v>
      </c>
      <c r="AE298" s="99">
        <v>46037</v>
      </c>
      <c r="AF298" s="80">
        <v>46036.208333333336</v>
      </c>
      <c r="AG298" s="80">
        <v>46035.708333333336</v>
      </c>
      <c r="AH298" s="80">
        <v>46036.125</v>
      </c>
      <c r="AI298" s="115">
        <v>46038</v>
      </c>
      <c r="AJ298" s="99">
        <v>46037</v>
      </c>
      <c r="AK298" s="99">
        <v>46037</v>
      </c>
      <c r="AL298" s="115">
        <v>46063</v>
      </c>
      <c r="AM298" s="75"/>
      <c r="AN298" s="74">
        <v>46064</v>
      </c>
      <c r="AO298" s="81">
        <f t="shared" ref="AO298:AO307" si="87">IF(AH298&lt;AG298,IF(AH298=0,"",AH298-1),IF(AG298=0,"",AG298-1))</f>
        <v>46034.708333333336</v>
      </c>
      <c r="AP298" s="81">
        <f t="shared" ref="AP298:AP307" si="88">IF(AH298&lt;AG298,IF(AH298=0,"",AH298),IF(AG298=0,"",AG298))</f>
        <v>46035.708333333336</v>
      </c>
      <c r="AQ298" s="81">
        <f t="shared" ref="AQ298:AQ307" si="89">IF(AH298&lt;AG298,IF(AH298=0,"",AH298),IF(AG298=0,"",AG298))</f>
        <v>46035.708333333336</v>
      </c>
      <c r="AR298" s="81">
        <f t="shared" ref="AR298:AR307" si="90">IF(AI298=0,"",IF(AI298&lt;AJ298,AJ298+1,AI298+1))</f>
        <v>46039</v>
      </c>
      <c r="AS298" s="81">
        <f t="shared" ref="AS298:AS307" si="91">IF(AI298=0,"",IF(AE298=0,IF(AJ298=0,AI298+2,AJ298+2),AE298+2))</f>
        <v>46039</v>
      </c>
      <c r="AT298" s="81">
        <f t="shared" ref="AT298:AT307" si="92">IF(AI298=0,"",IF(AI298&lt;AJ298,AJ298+1,AI298+1))</f>
        <v>46039</v>
      </c>
      <c r="AU298" s="82" t="s">
        <v>114</v>
      </c>
      <c r="AV298" s="74">
        <v>46035</v>
      </c>
      <c r="AW298" s="75" t="s">
        <v>1574</v>
      </c>
      <c r="AX298" s="75" t="s">
        <v>1575</v>
      </c>
      <c r="AY298" s="75">
        <v>905</v>
      </c>
      <c r="AZ298" s="83">
        <v>308148191060</v>
      </c>
      <c r="BA298" s="75" t="s">
        <v>187</v>
      </c>
      <c r="BB298" s="74">
        <v>46035</v>
      </c>
      <c r="BC298" s="75"/>
      <c r="BD298" s="75" t="s">
        <v>1576</v>
      </c>
      <c r="BE298" s="74">
        <v>46042</v>
      </c>
      <c r="BF298" s="75"/>
      <c r="BG298" s="75"/>
      <c r="BH298" s="75"/>
      <c r="BI298" s="75"/>
      <c r="BJ298" s="75"/>
      <c r="BK298" s="75"/>
      <c r="BL298" s="75"/>
      <c r="BM298" s="75"/>
      <c r="BN298" s="75"/>
      <c r="BO298" s="75"/>
      <c r="BP298" s="75"/>
      <c r="BQ298" s="75"/>
      <c r="BR298" s="75"/>
      <c r="BS298" s="75"/>
      <c r="BT298" s="75">
        <v>1</v>
      </c>
      <c r="BU298" s="84" t="s">
        <v>1577</v>
      </c>
      <c r="BV298" s="74">
        <v>46037</v>
      </c>
      <c r="BW298" s="85"/>
      <c r="BX298" s="85"/>
      <c r="BY298" s="86" t="s">
        <v>120</v>
      </c>
      <c r="BZ298" s="87">
        <f t="shared" si="79"/>
        <v>3</v>
      </c>
      <c r="CB298" s="88">
        <f t="shared" si="76"/>
        <v>3</v>
      </c>
      <c r="CC298" s="89"/>
      <c r="CE298" s="87">
        <f t="shared" si="86"/>
        <v>1</v>
      </c>
      <c r="CF298" s="90">
        <v>52014249</v>
      </c>
      <c r="CG298" s="90">
        <v>6125590</v>
      </c>
      <c r="CH298" s="90">
        <v>58139839</v>
      </c>
      <c r="CI298" s="91">
        <v>26633</v>
      </c>
      <c r="CJ298" s="87">
        <f t="shared" si="77"/>
        <v>1</v>
      </c>
      <c r="CK298" s="87">
        <f t="shared" si="78"/>
        <v>3</v>
      </c>
      <c r="CL298" s="22" t="s">
        <v>121</v>
      </c>
      <c r="CM298" s="22" t="s">
        <v>1578</v>
      </c>
    </row>
    <row r="299" spans="1:91" ht="14.45" customHeight="1" x14ac:dyDescent="0.25">
      <c r="A299" s="69">
        <f t="shared" si="75"/>
        <v>297</v>
      </c>
      <c r="B299" s="70" t="s">
        <v>102</v>
      </c>
      <c r="C299" s="97">
        <v>235600083167</v>
      </c>
      <c r="D299" s="106">
        <v>145324463</v>
      </c>
      <c r="E299" s="73"/>
      <c r="F299" s="74">
        <v>46035</v>
      </c>
      <c r="G299" s="75" t="s">
        <v>277</v>
      </c>
      <c r="H299" s="75" t="s">
        <v>253</v>
      </c>
      <c r="I299" s="75" t="s">
        <v>105</v>
      </c>
      <c r="J299" s="75" t="s">
        <v>254</v>
      </c>
      <c r="K299" s="75" t="s">
        <v>107</v>
      </c>
      <c r="L299" s="74">
        <v>46055</v>
      </c>
      <c r="M299" s="73">
        <v>20</v>
      </c>
      <c r="N299" s="75" t="s">
        <v>1579</v>
      </c>
      <c r="O299" s="75" t="s">
        <v>1580</v>
      </c>
      <c r="P299" s="75">
        <v>2830047550</v>
      </c>
      <c r="Q299" s="74">
        <v>46035</v>
      </c>
      <c r="R299" s="75">
        <v>1209376025</v>
      </c>
      <c r="S299" s="75">
        <v>224059835</v>
      </c>
      <c r="T299" s="74">
        <v>46035</v>
      </c>
      <c r="U299" s="76">
        <v>6421.3940000000002</v>
      </c>
      <c r="V299" s="76">
        <v>6251.201</v>
      </c>
      <c r="W299" s="75">
        <v>8</v>
      </c>
      <c r="X299" s="75">
        <v>0</v>
      </c>
      <c r="Y299" s="98">
        <v>235600083141</v>
      </c>
      <c r="Z299" s="82" t="s">
        <v>128</v>
      </c>
      <c r="AA299" s="75" t="s">
        <v>280</v>
      </c>
      <c r="AB299" s="75" t="s">
        <v>281</v>
      </c>
      <c r="AC299" s="98">
        <v>235600083167</v>
      </c>
      <c r="AD299" s="75" t="s">
        <v>113</v>
      </c>
      <c r="AE299" s="74">
        <v>46041</v>
      </c>
      <c r="AF299" s="111" t="s">
        <v>282</v>
      </c>
      <c r="AG299" s="111" t="s">
        <v>283</v>
      </c>
      <c r="AH299" s="111" t="s">
        <v>284</v>
      </c>
      <c r="AI299" s="115">
        <v>46035</v>
      </c>
      <c r="AJ299" s="74">
        <v>46040</v>
      </c>
      <c r="AK299" s="74">
        <v>46040</v>
      </c>
      <c r="AL299" s="110">
        <v>46041</v>
      </c>
      <c r="AM299" s="110">
        <v>46045</v>
      </c>
      <c r="AN299" s="74">
        <v>46043</v>
      </c>
      <c r="AO299" s="81" t="e">
        <f t="shared" si="87"/>
        <v>#VALUE!</v>
      </c>
      <c r="AP299" s="81" t="str">
        <f t="shared" si="88"/>
        <v>11:59 16/01/26</v>
      </c>
      <c r="AQ299" s="81" t="str">
        <f t="shared" si="89"/>
        <v>11:59 16/01/26</v>
      </c>
      <c r="AR299" s="81">
        <f t="shared" si="90"/>
        <v>46041</v>
      </c>
      <c r="AS299" s="81">
        <f t="shared" si="91"/>
        <v>46043</v>
      </c>
      <c r="AT299" s="81">
        <f t="shared" si="92"/>
        <v>46041</v>
      </c>
      <c r="AU299" s="82" t="s">
        <v>198</v>
      </c>
      <c r="AV299" s="74">
        <v>46035</v>
      </c>
      <c r="AW299" s="75" t="s">
        <v>1581</v>
      </c>
      <c r="AX299" s="75" t="s">
        <v>1582</v>
      </c>
      <c r="AY299" s="75">
        <v>905</v>
      </c>
      <c r="AZ299" s="83">
        <v>308145751820</v>
      </c>
      <c r="BA299" s="75" t="s">
        <v>187</v>
      </c>
      <c r="BB299" s="74">
        <v>46035</v>
      </c>
      <c r="BC299" s="75"/>
      <c r="BD299" s="75" t="s">
        <v>1583</v>
      </c>
      <c r="BE299" s="74">
        <v>46042</v>
      </c>
      <c r="BF299" s="75"/>
      <c r="BG299" s="75"/>
      <c r="BH299" s="75"/>
      <c r="BI299" s="75"/>
      <c r="BJ299" s="75"/>
      <c r="BK299" s="75"/>
      <c r="BL299" s="75"/>
      <c r="BM299" s="75"/>
      <c r="BN299" s="75"/>
      <c r="BO299" s="75"/>
      <c r="BP299" s="75"/>
      <c r="BQ299" s="75"/>
      <c r="BR299" s="75"/>
      <c r="BS299" s="75"/>
      <c r="BT299" s="75">
        <v>0</v>
      </c>
      <c r="BU299" s="84" t="s">
        <v>1477</v>
      </c>
      <c r="BV299" s="74">
        <v>46043</v>
      </c>
      <c r="BW299" s="85"/>
      <c r="BX299" s="85"/>
      <c r="BY299" s="86" t="s">
        <v>120</v>
      </c>
      <c r="BZ299" s="87">
        <f t="shared" si="79"/>
        <v>3</v>
      </c>
      <c r="CB299" s="88">
        <f t="shared" si="76"/>
        <v>4</v>
      </c>
      <c r="CC299" s="89"/>
      <c r="CE299" s="87">
        <f t="shared" si="86"/>
        <v>1</v>
      </c>
      <c r="CF299" s="90">
        <v>9236850</v>
      </c>
      <c r="CG299" s="90"/>
      <c r="CH299" s="90">
        <v>9236850</v>
      </c>
      <c r="CI299" s="22">
        <v>26391</v>
      </c>
      <c r="CJ299" s="87">
        <f t="shared" si="77"/>
        <v>1</v>
      </c>
      <c r="CK299" s="87">
        <f t="shared" si="78"/>
        <v>3</v>
      </c>
      <c r="CL299" s="22" t="s">
        <v>121</v>
      </c>
      <c r="CM299" s="22" t="s">
        <v>1478</v>
      </c>
    </row>
    <row r="300" spans="1:91" ht="14.45" customHeight="1" x14ac:dyDescent="0.25">
      <c r="A300" s="69">
        <f t="shared" si="75"/>
        <v>298</v>
      </c>
      <c r="B300" s="147" t="s">
        <v>102</v>
      </c>
      <c r="C300" s="71">
        <v>235600083159</v>
      </c>
      <c r="D300" s="106">
        <v>145324468</v>
      </c>
      <c r="E300" s="106"/>
      <c r="F300" s="133">
        <v>46035</v>
      </c>
      <c r="G300" s="79" t="s">
        <v>277</v>
      </c>
      <c r="H300" s="75" t="s">
        <v>253</v>
      </c>
      <c r="I300" s="79" t="s">
        <v>105</v>
      </c>
      <c r="J300" s="79" t="s">
        <v>254</v>
      </c>
      <c r="K300" s="79" t="s">
        <v>107</v>
      </c>
      <c r="L300" s="133">
        <v>46055</v>
      </c>
      <c r="M300" s="106">
        <v>40</v>
      </c>
      <c r="N300" s="79" t="s">
        <v>1584</v>
      </c>
      <c r="O300" s="79" t="s">
        <v>1585</v>
      </c>
      <c r="P300" s="79">
        <v>2830047627</v>
      </c>
      <c r="Q300" s="133">
        <v>46037</v>
      </c>
      <c r="R300" s="79">
        <v>1209376626</v>
      </c>
      <c r="S300" s="79">
        <v>224059837</v>
      </c>
      <c r="T300" s="133">
        <v>46037</v>
      </c>
      <c r="U300" s="148">
        <v>15227.321</v>
      </c>
      <c r="V300" s="148">
        <v>14679.717000000001</v>
      </c>
      <c r="W300" s="79">
        <v>16</v>
      </c>
      <c r="X300" s="79">
        <v>0</v>
      </c>
      <c r="Y300" s="77">
        <v>235600083159</v>
      </c>
      <c r="Z300" s="78" t="s">
        <v>128</v>
      </c>
      <c r="AA300" s="79" t="s">
        <v>280</v>
      </c>
      <c r="AB300" s="79" t="s">
        <v>281</v>
      </c>
      <c r="AC300" s="77">
        <v>235600083159</v>
      </c>
      <c r="AD300" s="79" t="s">
        <v>113</v>
      </c>
      <c r="AE300" s="133">
        <v>46041</v>
      </c>
      <c r="AF300" s="111" t="s">
        <v>282</v>
      </c>
      <c r="AG300" s="111" t="s">
        <v>283</v>
      </c>
      <c r="AH300" s="111" t="s">
        <v>284</v>
      </c>
      <c r="AI300" s="149">
        <v>46035</v>
      </c>
      <c r="AJ300" s="74">
        <v>46040</v>
      </c>
      <c r="AK300" s="133">
        <v>46040</v>
      </c>
      <c r="AL300" s="150">
        <v>46041</v>
      </c>
      <c r="AM300" s="110">
        <v>46045</v>
      </c>
      <c r="AN300" s="133">
        <v>46043</v>
      </c>
      <c r="AO300" s="81" t="e">
        <f t="shared" si="87"/>
        <v>#VALUE!</v>
      </c>
      <c r="AP300" s="81" t="str">
        <f t="shared" si="88"/>
        <v>11:59 16/01/26</v>
      </c>
      <c r="AQ300" s="81" t="str">
        <f t="shared" si="89"/>
        <v>11:59 16/01/26</v>
      </c>
      <c r="AR300" s="81">
        <f t="shared" si="90"/>
        <v>46041</v>
      </c>
      <c r="AS300" s="81">
        <f t="shared" si="91"/>
        <v>46043</v>
      </c>
      <c r="AT300" s="81">
        <f t="shared" si="92"/>
        <v>46041</v>
      </c>
      <c r="AU300" s="82" t="s">
        <v>198</v>
      </c>
      <c r="AV300" s="133">
        <v>46037</v>
      </c>
      <c r="AW300" s="75" t="s">
        <v>1586</v>
      </c>
      <c r="AX300" s="75" t="s">
        <v>1587</v>
      </c>
      <c r="AY300" s="75">
        <v>905</v>
      </c>
      <c r="AZ300" s="83">
        <v>308154241310</v>
      </c>
      <c r="BA300" s="75" t="s">
        <v>187</v>
      </c>
      <c r="BB300" s="74">
        <v>46037</v>
      </c>
      <c r="BC300" s="75"/>
      <c r="BD300" s="75" t="s">
        <v>1588</v>
      </c>
      <c r="BE300" s="74">
        <v>46042</v>
      </c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5">
        <v>1</v>
      </c>
      <c r="BU300" s="151" t="s">
        <v>1589</v>
      </c>
      <c r="BV300" s="133">
        <v>46043</v>
      </c>
      <c r="BW300" s="152"/>
      <c r="BX300" s="152"/>
      <c r="BY300" s="86" t="s">
        <v>120</v>
      </c>
      <c r="BZ300" s="87">
        <f t="shared" si="79"/>
        <v>3</v>
      </c>
      <c r="CB300" s="88">
        <f t="shared" si="76"/>
        <v>4</v>
      </c>
      <c r="CC300" s="89"/>
      <c r="CE300" s="87">
        <f t="shared" si="86"/>
        <v>1</v>
      </c>
      <c r="CF300" s="90">
        <v>15834600</v>
      </c>
      <c r="CG300" s="90"/>
      <c r="CH300" s="90">
        <v>15834600</v>
      </c>
      <c r="CI300" s="22">
        <v>26391</v>
      </c>
      <c r="CJ300" s="87">
        <f t="shared" si="77"/>
        <v>1</v>
      </c>
      <c r="CK300" s="87">
        <f t="shared" si="78"/>
        <v>3</v>
      </c>
      <c r="CL300" s="22" t="s">
        <v>121</v>
      </c>
      <c r="CM300" s="22" t="s">
        <v>1590</v>
      </c>
    </row>
    <row r="301" spans="1:91" ht="14.45" customHeight="1" x14ac:dyDescent="0.25">
      <c r="A301" s="69">
        <f t="shared" si="75"/>
        <v>299</v>
      </c>
      <c r="B301" s="70" t="s">
        <v>102</v>
      </c>
      <c r="C301" s="97">
        <v>263862467</v>
      </c>
      <c r="D301" s="106">
        <v>145348534</v>
      </c>
      <c r="E301" s="73"/>
      <c r="F301" s="74">
        <v>46050</v>
      </c>
      <c r="G301" s="75" t="s">
        <v>1591</v>
      </c>
      <c r="H301" s="75" t="s">
        <v>104</v>
      </c>
      <c r="I301" s="75" t="s">
        <v>105</v>
      </c>
      <c r="J301" s="75" t="s">
        <v>1570</v>
      </c>
      <c r="K301" s="75" t="s">
        <v>242</v>
      </c>
      <c r="L301" s="74">
        <v>46087</v>
      </c>
      <c r="M301" s="73">
        <v>20</v>
      </c>
      <c r="N301" s="79" t="s">
        <v>1592</v>
      </c>
      <c r="O301" s="79" t="s">
        <v>1593</v>
      </c>
      <c r="P301" s="75">
        <v>2830048272</v>
      </c>
      <c r="Q301" s="74">
        <v>46052</v>
      </c>
      <c r="R301" s="75">
        <v>1209381228</v>
      </c>
      <c r="S301" s="75">
        <v>224137764</v>
      </c>
      <c r="T301" s="74">
        <v>46052</v>
      </c>
      <c r="U301" s="76">
        <v>5345.1940000000004</v>
      </c>
      <c r="V301" s="76">
        <v>5212.8370000000004</v>
      </c>
      <c r="W301" s="75">
        <v>9</v>
      </c>
      <c r="X301" s="75">
        <v>2</v>
      </c>
      <c r="Y301" s="98">
        <v>264265249</v>
      </c>
      <c r="Z301" s="82" t="s">
        <v>110</v>
      </c>
      <c r="AA301" s="75" t="s">
        <v>111</v>
      </c>
      <c r="AB301" s="75" t="s">
        <v>1594</v>
      </c>
      <c r="AC301" s="98">
        <v>263862467</v>
      </c>
      <c r="AD301" s="75" t="s">
        <v>113</v>
      </c>
      <c r="AE301" s="74">
        <v>46055</v>
      </c>
      <c r="AF301" s="80">
        <v>46054.333333333336</v>
      </c>
      <c r="AG301" s="80">
        <v>46054.333333333336</v>
      </c>
      <c r="AH301" s="80">
        <v>46054.25</v>
      </c>
      <c r="AI301" s="115">
        <v>46055</v>
      </c>
      <c r="AJ301" s="69"/>
      <c r="AK301" s="74">
        <v>46055</v>
      </c>
      <c r="AL301" s="99">
        <v>46079</v>
      </c>
      <c r="AM301" s="75"/>
      <c r="AN301" s="110">
        <v>46079</v>
      </c>
      <c r="AO301" s="81">
        <f t="shared" si="87"/>
        <v>46053.25</v>
      </c>
      <c r="AP301" s="81">
        <f t="shared" si="88"/>
        <v>46054.25</v>
      </c>
      <c r="AQ301" s="81">
        <f t="shared" si="89"/>
        <v>46054.25</v>
      </c>
      <c r="AR301" s="81">
        <f t="shared" si="90"/>
        <v>46056</v>
      </c>
      <c r="AS301" s="81">
        <f t="shared" si="91"/>
        <v>46057</v>
      </c>
      <c r="AT301" s="81">
        <f t="shared" si="92"/>
        <v>46056</v>
      </c>
      <c r="AU301" s="82" t="s">
        <v>131</v>
      </c>
      <c r="AV301" s="74">
        <v>46052</v>
      </c>
      <c r="AW301" s="75" t="s">
        <v>1595</v>
      </c>
      <c r="AX301" s="75" t="s">
        <v>1596</v>
      </c>
      <c r="AY301" s="75">
        <v>905</v>
      </c>
      <c r="AZ301" s="83">
        <v>308210380130</v>
      </c>
      <c r="BA301" s="75" t="s">
        <v>187</v>
      </c>
      <c r="BB301" s="74">
        <v>46052</v>
      </c>
      <c r="BC301" s="75"/>
      <c r="BD301" s="75" t="s">
        <v>1597</v>
      </c>
      <c r="BE301" s="74">
        <v>46059</v>
      </c>
      <c r="BF301" s="75"/>
      <c r="BG301" s="75"/>
      <c r="BH301" s="75"/>
      <c r="BI301" s="75"/>
      <c r="BJ301" s="75"/>
      <c r="BK301" s="75"/>
      <c r="BL301" s="75"/>
      <c r="BM301" s="75"/>
      <c r="BN301" s="75"/>
      <c r="BO301" s="75"/>
      <c r="BP301" s="75"/>
      <c r="BQ301" s="75"/>
      <c r="BR301" s="75"/>
      <c r="BS301" s="75"/>
      <c r="BT301" s="75">
        <v>1</v>
      </c>
      <c r="BU301" s="113" t="s">
        <v>1598</v>
      </c>
      <c r="BV301" s="74">
        <v>46055</v>
      </c>
      <c r="BW301" s="85">
        <f t="shared" ref="BW301:BW314" si="93">BV301-AK301</f>
        <v>0</v>
      </c>
      <c r="BX301" s="85">
        <f t="shared" ref="BX301:BX314" si="94">BV301-AK301</f>
        <v>0</v>
      </c>
      <c r="BY301" s="86" t="s">
        <v>120</v>
      </c>
      <c r="BZ301" s="87">
        <f t="shared" si="79"/>
        <v>5</v>
      </c>
      <c r="CB301" s="88">
        <f t="shared" si="76"/>
        <v>6</v>
      </c>
      <c r="CC301" s="89"/>
      <c r="CE301" s="87">
        <f t="shared" si="86"/>
        <v>2</v>
      </c>
      <c r="CF301" s="90">
        <v>51315075</v>
      </c>
      <c r="CG301" s="91">
        <v>6043250</v>
      </c>
      <c r="CH301" s="90">
        <v>57358325</v>
      </c>
      <c r="CI301" s="91">
        <v>26275</v>
      </c>
      <c r="CJ301" s="87">
        <f t="shared" si="77"/>
        <v>1</v>
      </c>
      <c r="CK301" s="87">
        <f t="shared" si="78"/>
        <v>5</v>
      </c>
      <c r="CL301" s="22" t="s">
        <v>121</v>
      </c>
      <c r="CM301" s="22" t="s">
        <v>1599</v>
      </c>
    </row>
    <row r="302" spans="1:91" ht="14.45" customHeight="1" x14ac:dyDescent="0.25">
      <c r="A302" s="69">
        <f t="shared" si="75"/>
        <v>300</v>
      </c>
      <c r="B302" s="70" t="s">
        <v>102</v>
      </c>
      <c r="C302" s="97">
        <v>265089382</v>
      </c>
      <c r="D302" s="106">
        <v>145357137</v>
      </c>
      <c r="E302" s="73"/>
      <c r="F302" s="74">
        <v>46043</v>
      </c>
      <c r="G302" s="75" t="s">
        <v>1600</v>
      </c>
      <c r="H302" s="75" t="s">
        <v>104</v>
      </c>
      <c r="I302" s="75" t="s">
        <v>105</v>
      </c>
      <c r="J302" s="75" t="s">
        <v>1570</v>
      </c>
      <c r="K302" s="75" t="s">
        <v>242</v>
      </c>
      <c r="L302" s="74">
        <v>46083</v>
      </c>
      <c r="M302" s="73">
        <v>40</v>
      </c>
      <c r="N302" s="75" t="s">
        <v>1601</v>
      </c>
      <c r="O302" s="75" t="s">
        <v>1602</v>
      </c>
      <c r="P302" s="75">
        <v>2830048440</v>
      </c>
      <c r="Q302" s="74">
        <v>46055</v>
      </c>
      <c r="R302" s="75">
        <v>1209381840</v>
      </c>
      <c r="S302" s="75">
        <v>224149384</v>
      </c>
      <c r="T302" s="74">
        <v>46055</v>
      </c>
      <c r="U302" s="76">
        <v>14796.227999999999</v>
      </c>
      <c r="V302" s="76">
        <v>14311.967000000001</v>
      </c>
      <c r="W302" s="75">
        <v>18</v>
      </c>
      <c r="X302" s="75">
        <v>0</v>
      </c>
      <c r="Y302" s="98">
        <v>265089382</v>
      </c>
      <c r="Z302" s="82" t="s">
        <v>110</v>
      </c>
      <c r="AA302" s="75" t="s">
        <v>1603</v>
      </c>
      <c r="AB302" s="75" t="s">
        <v>112</v>
      </c>
      <c r="AC302" s="97">
        <v>265089382</v>
      </c>
      <c r="AD302" s="75" t="s">
        <v>113</v>
      </c>
      <c r="AE302" s="74">
        <v>46059</v>
      </c>
      <c r="AF302" s="80">
        <v>46058.041666666664</v>
      </c>
      <c r="AG302" s="80">
        <v>46057.041666666664</v>
      </c>
      <c r="AH302" s="80">
        <v>46057.041666666664</v>
      </c>
      <c r="AI302" s="115">
        <v>46055</v>
      </c>
      <c r="AJ302" s="115">
        <v>46058</v>
      </c>
      <c r="AK302" s="74">
        <v>46059</v>
      </c>
      <c r="AL302" s="110">
        <v>46077</v>
      </c>
      <c r="AM302" s="74">
        <v>46086</v>
      </c>
      <c r="AN302" s="74">
        <v>46084</v>
      </c>
      <c r="AO302" s="81">
        <f t="shared" si="87"/>
        <v>46056.041666666664</v>
      </c>
      <c r="AP302" s="81">
        <f t="shared" si="88"/>
        <v>46057.041666666664</v>
      </c>
      <c r="AQ302" s="81">
        <f t="shared" si="89"/>
        <v>46057.041666666664</v>
      </c>
      <c r="AR302" s="81">
        <f t="shared" si="90"/>
        <v>46059</v>
      </c>
      <c r="AS302" s="81">
        <f t="shared" si="91"/>
        <v>46061</v>
      </c>
      <c r="AT302" s="81">
        <f t="shared" si="92"/>
        <v>46059</v>
      </c>
      <c r="AU302" s="82" t="s">
        <v>131</v>
      </c>
      <c r="AV302" s="74">
        <v>46055</v>
      </c>
      <c r="AW302" s="75" t="s">
        <v>1604</v>
      </c>
      <c r="AX302" s="75" t="s">
        <v>1605</v>
      </c>
      <c r="AY302" s="75">
        <v>905</v>
      </c>
      <c r="AZ302" s="83">
        <v>308218810930</v>
      </c>
      <c r="BA302" s="75" t="s">
        <v>187</v>
      </c>
      <c r="BB302" s="74">
        <v>46055</v>
      </c>
      <c r="BC302" s="75"/>
      <c r="BD302" s="75" t="s">
        <v>1606</v>
      </c>
      <c r="BE302" s="74">
        <v>46063</v>
      </c>
      <c r="BF302" s="75"/>
      <c r="BG302" s="75"/>
      <c r="BH302" s="75"/>
      <c r="BI302" s="75"/>
      <c r="BJ302" s="75"/>
      <c r="BK302" s="75"/>
      <c r="BL302" s="75"/>
      <c r="BM302" s="75"/>
      <c r="BN302" s="75"/>
      <c r="BO302" s="75"/>
      <c r="BP302" s="75"/>
      <c r="BQ302" s="75"/>
      <c r="BR302" s="75"/>
      <c r="BS302" s="75"/>
      <c r="BT302" s="75">
        <v>1</v>
      </c>
      <c r="BU302" s="84" t="s">
        <v>1607</v>
      </c>
      <c r="BV302" s="74">
        <v>46058</v>
      </c>
      <c r="BW302" s="85">
        <f t="shared" si="93"/>
        <v>-1</v>
      </c>
      <c r="BX302" s="85">
        <f t="shared" si="94"/>
        <v>-1</v>
      </c>
      <c r="BY302" s="86" t="s">
        <v>120</v>
      </c>
      <c r="BZ302" s="87">
        <f t="shared" si="79"/>
        <v>4</v>
      </c>
      <c r="CB302" s="88">
        <f t="shared" si="76"/>
        <v>6</v>
      </c>
      <c r="CC302" s="89"/>
      <c r="CE302" s="87">
        <f t="shared" si="86"/>
        <v>2</v>
      </c>
      <c r="CF302" s="90">
        <v>85521153</v>
      </c>
      <c r="CG302" s="90">
        <v>12209773</v>
      </c>
      <c r="CH302" s="90">
        <v>97730926</v>
      </c>
      <c r="CI302" s="91">
        <v>26371</v>
      </c>
      <c r="CJ302" s="87">
        <f t="shared" si="77"/>
        <v>2</v>
      </c>
      <c r="CK302" s="87">
        <f t="shared" si="78"/>
        <v>6</v>
      </c>
      <c r="CL302" s="22" t="s">
        <v>121</v>
      </c>
      <c r="CM302" s="22" t="s">
        <v>1608</v>
      </c>
    </row>
    <row r="303" spans="1:91" ht="14.45" customHeight="1" x14ac:dyDescent="0.25">
      <c r="A303" s="69">
        <f t="shared" si="75"/>
        <v>301</v>
      </c>
      <c r="B303" s="70" t="s">
        <v>102</v>
      </c>
      <c r="C303" s="97">
        <v>264265590</v>
      </c>
      <c r="D303" s="106">
        <v>145357173</v>
      </c>
      <c r="E303" s="73"/>
      <c r="F303" s="74">
        <v>46050</v>
      </c>
      <c r="G303" s="75" t="s">
        <v>1609</v>
      </c>
      <c r="H303" s="75" t="s">
        <v>104</v>
      </c>
      <c r="I303" s="75" t="s">
        <v>105</v>
      </c>
      <c r="J303" s="75" t="s">
        <v>1570</v>
      </c>
      <c r="K303" s="75" t="s">
        <v>242</v>
      </c>
      <c r="L303" s="74">
        <v>46090</v>
      </c>
      <c r="M303" s="73">
        <v>40</v>
      </c>
      <c r="N303" s="75" t="s">
        <v>1610</v>
      </c>
      <c r="O303" s="75" t="s">
        <v>1611</v>
      </c>
      <c r="P303" s="75">
        <v>2830048270</v>
      </c>
      <c r="Q303" s="74">
        <v>46052</v>
      </c>
      <c r="R303" s="75">
        <v>1209381213</v>
      </c>
      <c r="S303" s="75">
        <v>224137758</v>
      </c>
      <c r="T303" s="74">
        <v>46052</v>
      </c>
      <c r="U303" s="76">
        <v>24007.917000000001</v>
      </c>
      <c r="V303" s="76">
        <v>23415.57</v>
      </c>
      <c r="W303" s="75">
        <v>36</v>
      </c>
      <c r="X303" s="75">
        <v>8</v>
      </c>
      <c r="Y303" s="98">
        <v>264265590</v>
      </c>
      <c r="Z303" s="82" t="s">
        <v>110</v>
      </c>
      <c r="AA303" s="75" t="s">
        <v>535</v>
      </c>
      <c r="AB303" s="75" t="s">
        <v>1594</v>
      </c>
      <c r="AC303" s="98">
        <v>264265590</v>
      </c>
      <c r="AD303" s="75" t="s">
        <v>113</v>
      </c>
      <c r="AE303" s="74">
        <v>46055</v>
      </c>
      <c r="AF303" s="80">
        <v>46054.333333333336</v>
      </c>
      <c r="AG303" s="80">
        <v>46053.333333333336</v>
      </c>
      <c r="AH303" s="80">
        <v>46054.25</v>
      </c>
      <c r="AI303" s="115">
        <v>46055</v>
      </c>
      <c r="AJ303" s="69"/>
      <c r="AK303" s="74">
        <v>46055</v>
      </c>
      <c r="AL303" s="110">
        <v>46077</v>
      </c>
      <c r="AM303" s="110">
        <v>46079</v>
      </c>
      <c r="AN303" s="110">
        <v>46079</v>
      </c>
      <c r="AO303" s="81">
        <f t="shared" si="87"/>
        <v>46052.333333333336</v>
      </c>
      <c r="AP303" s="81">
        <f t="shared" si="88"/>
        <v>46053.333333333336</v>
      </c>
      <c r="AQ303" s="81">
        <f t="shared" si="89"/>
        <v>46053.333333333336</v>
      </c>
      <c r="AR303" s="81">
        <f t="shared" si="90"/>
        <v>46056</v>
      </c>
      <c r="AS303" s="81">
        <f t="shared" si="91"/>
        <v>46057</v>
      </c>
      <c r="AT303" s="81">
        <f t="shared" si="92"/>
        <v>46056</v>
      </c>
      <c r="AU303" s="82" t="s">
        <v>131</v>
      </c>
      <c r="AV303" s="74">
        <v>46052</v>
      </c>
      <c r="AW303" s="75" t="s">
        <v>1612</v>
      </c>
      <c r="AX303" s="75" t="s">
        <v>1613</v>
      </c>
      <c r="AY303" s="75">
        <v>905</v>
      </c>
      <c r="AZ303" s="83">
        <v>308209666240</v>
      </c>
      <c r="BA303" s="75" t="s">
        <v>187</v>
      </c>
      <c r="BB303" s="74">
        <v>46052</v>
      </c>
      <c r="BC303" s="75"/>
      <c r="BD303" s="75" t="s">
        <v>1614</v>
      </c>
      <c r="BE303" s="74">
        <v>46059</v>
      </c>
      <c r="BF303" s="75"/>
      <c r="BG303" s="75"/>
      <c r="BH303" s="75"/>
      <c r="BI303" s="75"/>
      <c r="BJ303" s="75"/>
      <c r="BK303" s="75"/>
      <c r="BL303" s="75"/>
      <c r="BM303" s="75"/>
      <c r="BN303" s="75"/>
      <c r="BO303" s="75"/>
      <c r="BP303" s="75"/>
      <c r="BQ303" s="75"/>
      <c r="BR303" s="75"/>
      <c r="BS303" s="75"/>
      <c r="BT303" s="75">
        <v>1</v>
      </c>
      <c r="BU303" s="84" t="s">
        <v>1615</v>
      </c>
      <c r="BV303" s="74">
        <v>46058</v>
      </c>
      <c r="BW303" s="85">
        <f t="shared" si="93"/>
        <v>3</v>
      </c>
      <c r="BX303" s="85">
        <f t="shared" si="94"/>
        <v>3</v>
      </c>
      <c r="BY303" s="86" t="s">
        <v>120</v>
      </c>
      <c r="BZ303" s="87">
        <f t="shared" si="79"/>
        <v>5</v>
      </c>
      <c r="CB303" s="88">
        <f t="shared" si="76"/>
        <v>6</v>
      </c>
      <c r="CC303" s="89"/>
      <c r="CE303" s="87">
        <f t="shared" si="86"/>
        <v>2</v>
      </c>
      <c r="CF303" s="90">
        <v>85521153</v>
      </c>
      <c r="CG303" s="90">
        <v>12209773</v>
      </c>
      <c r="CH303" s="90">
        <v>97730926</v>
      </c>
      <c r="CI303" s="91">
        <v>26371</v>
      </c>
      <c r="CJ303" s="87">
        <f t="shared" si="77"/>
        <v>1</v>
      </c>
      <c r="CK303" s="87">
        <f t="shared" si="78"/>
        <v>5</v>
      </c>
      <c r="CL303" s="22" t="s">
        <v>121</v>
      </c>
      <c r="CM303" s="22" t="s">
        <v>1616</v>
      </c>
    </row>
    <row r="304" spans="1:91" ht="14.45" customHeight="1" x14ac:dyDescent="0.25">
      <c r="A304" s="69">
        <f t="shared" si="75"/>
        <v>302</v>
      </c>
      <c r="B304" s="70" t="s">
        <v>102</v>
      </c>
      <c r="C304" s="97">
        <v>264265590</v>
      </c>
      <c r="D304" s="106">
        <v>145357187</v>
      </c>
      <c r="E304" s="73"/>
      <c r="F304" s="74">
        <v>46050</v>
      </c>
      <c r="G304" s="75" t="s">
        <v>1609</v>
      </c>
      <c r="H304" s="75" t="s">
        <v>104</v>
      </c>
      <c r="I304" s="75" t="s">
        <v>105</v>
      </c>
      <c r="J304" s="75" t="s">
        <v>1570</v>
      </c>
      <c r="K304" s="75" t="s">
        <v>242</v>
      </c>
      <c r="L304" s="74">
        <v>46090</v>
      </c>
      <c r="M304" s="73">
        <v>40</v>
      </c>
      <c r="N304" s="75" t="s">
        <v>1617</v>
      </c>
      <c r="O304" s="75" t="s">
        <v>1618</v>
      </c>
      <c r="P304" s="75">
        <v>2830048278</v>
      </c>
      <c r="Q304" s="74">
        <v>46052</v>
      </c>
      <c r="R304" s="75">
        <v>1209381233</v>
      </c>
      <c r="S304" s="75">
        <v>224137759</v>
      </c>
      <c r="T304" s="74">
        <v>46052</v>
      </c>
      <c r="U304" s="76">
        <v>23800.53</v>
      </c>
      <c r="V304" s="76">
        <v>23213.168000000001</v>
      </c>
      <c r="W304" s="75">
        <v>36</v>
      </c>
      <c r="X304" s="75">
        <v>8</v>
      </c>
      <c r="Y304" s="98">
        <v>264265736</v>
      </c>
      <c r="Z304" s="82" t="s">
        <v>110</v>
      </c>
      <c r="AA304" s="75" t="s">
        <v>535</v>
      </c>
      <c r="AB304" s="75" t="s">
        <v>1594</v>
      </c>
      <c r="AC304" s="98">
        <v>264265590</v>
      </c>
      <c r="AD304" s="75" t="s">
        <v>113</v>
      </c>
      <c r="AE304" s="74">
        <v>46055</v>
      </c>
      <c r="AF304" s="80">
        <v>46054.333333333336</v>
      </c>
      <c r="AG304" s="80">
        <v>46053.333333333336</v>
      </c>
      <c r="AH304" s="80">
        <v>46054.25</v>
      </c>
      <c r="AI304" s="115">
        <v>46055</v>
      </c>
      <c r="AJ304" s="69"/>
      <c r="AK304" s="74">
        <v>46055</v>
      </c>
      <c r="AL304" s="110">
        <v>46077</v>
      </c>
      <c r="AM304" s="110">
        <v>46079</v>
      </c>
      <c r="AN304" s="110">
        <v>46079</v>
      </c>
      <c r="AO304" s="81">
        <f t="shared" si="87"/>
        <v>46052.333333333336</v>
      </c>
      <c r="AP304" s="81">
        <f t="shared" si="88"/>
        <v>46053.333333333336</v>
      </c>
      <c r="AQ304" s="81">
        <f t="shared" si="89"/>
        <v>46053.333333333336</v>
      </c>
      <c r="AR304" s="81">
        <f t="shared" si="90"/>
        <v>46056</v>
      </c>
      <c r="AS304" s="81">
        <f t="shared" si="91"/>
        <v>46057</v>
      </c>
      <c r="AT304" s="81">
        <f t="shared" si="92"/>
        <v>46056</v>
      </c>
      <c r="AU304" s="82" t="s">
        <v>131</v>
      </c>
      <c r="AV304" s="74">
        <v>46052</v>
      </c>
      <c r="AW304" s="75" t="s">
        <v>1619</v>
      </c>
      <c r="AX304" s="75" t="s">
        <v>1620</v>
      </c>
      <c r="AY304" s="75">
        <v>905</v>
      </c>
      <c r="AZ304" s="83">
        <v>308210228600</v>
      </c>
      <c r="BA304" s="75" t="s">
        <v>187</v>
      </c>
      <c r="BB304" s="74">
        <v>46052</v>
      </c>
      <c r="BC304" s="75"/>
      <c r="BD304" s="75" t="s">
        <v>1621</v>
      </c>
      <c r="BE304" s="74">
        <v>46059</v>
      </c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>
        <v>0</v>
      </c>
      <c r="BU304" s="84" t="s">
        <v>1615</v>
      </c>
      <c r="BV304" s="74">
        <v>46058</v>
      </c>
      <c r="BW304" s="85">
        <f t="shared" si="93"/>
        <v>3</v>
      </c>
      <c r="BX304" s="85">
        <f t="shared" si="94"/>
        <v>3</v>
      </c>
      <c r="BY304" s="86" t="s">
        <v>120</v>
      </c>
      <c r="BZ304" s="87">
        <f t="shared" si="79"/>
        <v>5</v>
      </c>
      <c r="CB304" s="88">
        <f t="shared" si="76"/>
        <v>6</v>
      </c>
      <c r="CC304" s="89"/>
      <c r="CE304" s="87">
        <f t="shared" si="86"/>
        <v>2</v>
      </c>
      <c r="CF304" s="90">
        <v>85521153</v>
      </c>
      <c r="CG304" s="90">
        <v>12209773</v>
      </c>
      <c r="CH304" s="90">
        <v>97730926</v>
      </c>
      <c r="CI304" s="91">
        <v>26371</v>
      </c>
      <c r="CJ304" s="87">
        <f t="shared" si="77"/>
        <v>1</v>
      </c>
      <c r="CK304" s="87">
        <f t="shared" si="78"/>
        <v>5</v>
      </c>
      <c r="CL304" s="22" t="s">
        <v>121</v>
      </c>
      <c r="CM304" s="22" t="s">
        <v>1616</v>
      </c>
    </row>
    <row r="305" spans="1:91" ht="14.45" customHeight="1" x14ac:dyDescent="0.25">
      <c r="A305" s="69">
        <f t="shared" si="75"/>
        <v>303</v>
      </c>
      <c r="B305" s="70" t="s">
        <v>102</v>
      </c>
      <c r="C305" s="97">
        <v>264265590</v>
      </c>
      <c r="D305" s="106">
        <v>145357191</v>
      </c>
      <c r="E305" s="73"/>
      <c r="F305" s="74">
        <v>46050</v>
      </c>
      <c r="G305" s="75" t="s">
        <v>1609</v>
      </c>
      <c r="H305" s="75" t="s">
        <v>104</v>
      </c>
      <c r="I305" s="75" t="s">
        <v>105</v>
      </c>
      <c r="J305" s="75" t="s">
        <v>1570</v>
      </c>
      <c r="K305" s="75" t="s">
        <v>242</v>
      </c>
      <c r="L305" s="74">
        <v>46090</v>
      </c>
      <c r="M305" s="73">
        <v>40</v>
      </c>
      <c r="N305" s="75" t="s">
        <v>1622</v>
      </c>
      <c r="O305" s="75" t="s">
        <v>1623</v>
      </c>
      <c r="P305" s="75">
        <v>2830048252</v>
      </c>
      <c r="Q305" s="74">
        <v>46052</v>
      </c>
      <c r="R305" s="75">
        <v>1209381143</v>
      </c>
      <c r="S305" s="75">
        <v>224137762</v>
      </c>
      <c r="T305" s="74">
        <v>46052</v>
      </c>
      <c r="U305" s="76">
        <v>21326.634999999998</v>
      </c>
      <c r="V305" s="76">
        <v>20800.564999999999</v>
      </c>
      <c r="W305" s="75">
        <v>32</v>
      </c>
      <c r="X305" s="75">
        <v>7</v>
      </c>
      <c r="Y305" s="98">
        <v>264265830</v>
      </c>
      <c r="Z305" s="82" t="s">
        <v>110</v>
      </c>
      <c r="AA305" s="75" t="s">
        <v>535</v>
      </c>
      <c r="AB305" s="75" t="s">
        <v>1594</v>
      </c>
      <c r="AC305" s="98">
        <v>264265590</v>
      </c>
      <c r="AD305" s="75" t="s">
        <v>113</v>
      </c>
      <c r="AE305" s="74">
        <v>46055</v>
      </c>
      <c r="AF305" s="80">
        <v>46054.333333333336</v>
      </c>
      <c r="AG305" s="80">
        <v>46053.333333333336</v>
      </c>
      <c r="AH305" s="80">
        <v>46054.25</v>
      </c>
      <c r="AI305" s="115">
        <v>46055</v>
      </c>
      <c r="AJ305" s="69"/>
      <c r="AK305" s="74">
        <v>46055</v>
      </c>
      <c r="AL305" s="110">
        <v>46077</v>
      </c>
      <c r="AM305" s="110">
        <v>46079</v>
      </c>
      <c r="AN305" s="110">
        <v>46079</v>
      </c>
      <c r="AO305" s="81">
        <f t="shared" si="87"/>
        <v>46052.333333333336</v>
      </c>
      <c r="AP305" s="81">
        <f t="shared" si="88"/>
        <v>46053.333333333336</v>
      </c>
      <c r="AQ305" s="81">
        <f t="shared" si="89"/>
        <v>46053.333333333336</v>
      </c>
      <c r="AR305" s="81">
        <f t="shared" si="90"/>
        <v>46056</v>
      </c>
      <c r="AS305" s="81">
        <f t="shared" si="91"/>
        <v>46057</v>
      </c>
      <c r="AT305" s="81">
        <f t="shared" si="92"/>
        <v>46056</v>
      </c>
      <c r="AU305" s="82" t="s">
        <v>131</v>
      </c>
      <c r="AV305" s="74">
        <v>46052</v>
      </c>
      <c r="AW305" s="75" t="s">
        <v>1624</v>
      </c>
      <c r="AX305" s="75" t="s">
        <v>1625</v>
      </c>
      <c r="AY305" s="75">
        <v>905</v>
      </c>
      <c r="AZ305" s="83">
        <v>308209099460</v>
      </c>
      <c r="BA305" s="75" t="s">
        <v>187</v>
      </c>
      <c r="BB305" s="74">
        <v>46052</v>
      </c>
      <c r="BC305" s="75"/>
      <c r="BD305" s="75" t="s">
        <v>1626</v>
      </c>
      <c r="BE305" s="74">
        <v>46059</v>
      </c>
      <c r="BF305" s="75"/>
      <c r="BG305" s="75"/>
      <c r="BH305" s="75"/>
      <c r="BI305" s="75"/>
      <c r="BJ305" s="75"/>
      <c r="BK305" s="75"/>
      <c r="BL305" s="75"/>
      <c r="BM305" s="75"/>
      <c r="BN305" s="75"/>
      <c r="BO305" s="75"/>
      <c r="BP305" s="75"/>
      <c r="BQ305" s="75"/>
      <c r="BR305" s="75"/>
      <c r="BS305" s="75"/>
      <c r="BT305" s="75">
        <v>0</v>
      </c>
      <c r="BU305" s="84" t="s">
        <v>1615</v>
      </c>
      <c r="BV305" s="74">
        <v>46058</v>
      </c>
      <c r="BW305" s="85">
        <f t="shared" si="93"/>
        <v>3</v>
      </c>
      <c r="BX305" s="85">
        <f t="shared" si="94"/>
        <v>3</v>
      </c>
      <c r="BY305" s="86" t="s">
        <v>120</v>
      </c>
      <c r="BZ305" s="87">
        <f t="shared" si="79"/>
        <v>5</v>
      </c>
      <c r="CB305" s="88">
        <f t="shared" si="76"/>
        <v>6</v>
      </c>
      <c r="CC305" s="89"/>
      <c r="CE305" s="87">
        <f t="shared" si="86"/>
        <v>2</v>
      </c>
      <c r="CF305" s="90">
        <v>85521153</v>
      </c>
      <c r="CG305" s="90">
        <v>12209773</v>
      </c>
      <c r="CH305" s="90">
        <v>97730926</v>
      </c>
      <c r="CI305" s="91">
        <v>26371</v>
      </c>
      <c r="CJ305" s="87">
        <f t="shared" si="77"/>
        <v>1</v>
      </c>
      <c r="CK305" s="87">
        <f t="shared" si="78"/>
        <v>5</v>
      </c>
      <c r="CL305" s="22" t="s">
        <v>121</v>
      </c>
      <c r="CM305" s="22" t="s">
        <v>1616</v>
      </c>
    </row>
    <row r="306" spans="1:91" ht="14.45" customHeight="1" x14ac:dyDescent="0.25">
      <c r="A306" s="69">
        <f t="shared" si="75"/>
        <v>304</v>
      </c>
      <c r="B306" s="70" t="s">
        <v>102</v>
      </c>
      <c r="C306" s="97">
        <v>265060369</v>
      </c>
      <c r="D306" s="106">
        <v>145357194</v>
      </c>
      <c r="E306" s="73"/>
      <c r="F306" s="74">
        <v>46050</v>
      </c>
      <c r="G306" s="75" t="s">
        <v>1609</v>
      </c>
      <c r="H306" s="75" t="s">
        <v>104</v>
      </c>
      <c r="I306" s="75" t="s">
        <v>105</v>
      </c>
      <c r="J306" s="75" t="s">
        <v>1570</v>
      </c>
      <c r="K306" s="75" t="s">
        <v>242</v>
      </c>
      <c r="L306" s="74">
        <v>46090</v>
      </c>
      <c r="M306" s="73">
        <v>40</v>
      </c>
      <c r="N306" s="75" t="s">
        <v>1627</v>
      </c>
      <c r="O306" s="75" t="s">
        <v>1628</v>
      </c>
      <c r="P306" s="75">
        <v>2830048400</v>
      </c>
      <c r="Q306" s="74">
        <v>46055</v>
      </c>
      <c r="R306" s="75">
        <v>1209381762</v>
      </c>
      <c r="S306" s="75">
        <v>224137763</v>
      </c>
      <c r="T306" s="74">
        <v>46055</v>
      </c>
      <c r="U306" s="76">
        <v>21238.648000000001</v>
      </c>
      <c r="V306" s="76">
        <v>20714.812000000002</v>
      </c>
      <c r="W306" s="75">
        <v>32</v>
      </c>
      <c r="X306" s="75">
        <v>7</v>
      </c>
      <c r="Y306" s="98">
        <v>265060369</v>
      </c>
      <c r="Z306" s="82" t="s">
        <v>110</v>
      </c>
      <c r="AA306" s="75" t="s">
        <v>1603</v>
      </c>
      <c r="AB306" s="75" t="s">
        <v>112</v>
      </c>
      <c r="AC306" s="98">
        <v>265060369</v>
      </c>
      <c r="AD306" s="75" t="s">
        <v>113</v>
      </c>
      <c r="AE306" s="74">
        <v>46059</v>
      </c>
      <c r="AF306" s="80">
        <v>46058.041666666664</v>
      </c>
      <c r="AG306" s="80">
        <v>46057.041666666664</v>
      </c>
      <c r="AH306" s="80">
        <v>46057.041666666664</v>
      </c>
      <c r="AI306" s="115">
        <v>46055</v>
      </c>
      <c r="AJ306" s="115">
        <v>46058</v>
      </c>
      <c r="AK306" s="74">
        <v>46059</v>
      </c>
      <c r="AL306" s="110">
        <v>46077</v>
      </c>
      <c r="AM306" s="74">
        <v>46086</v>
      </c>
      <c r="AN306" s="74">
        <v>46084</v>
      </c>
      <c r="AO306" s="81">
        <f t="shared" si="87"/>
        <v>46056.041666666664</v>
      </c>
      <c r="AP306" s="81">
        <f t="shared" si="88"/>
        <v>46057.041666666664</v>
      </c>
      <c r="AQ306" s="81">
        <f t="shared" si="89"/>
        <v>46057.041666666664</v>
      </c>
      <c r="AR306" s="81">
        <f t="shared" si="90"/>
        <v>46059</v>
      </c>
      <c r="AS306" s="81">
        <f t="shared" si="91"/>
        <v>46061</v>
      </c>
      <c r="AT306" s="81">
        <f t="shared" si="92"/>
        <v>46059</v>
      </c>
      <c r="AU306" s="82" t="s">
        <v>131</v>
      </c>
      <c r="AV306" s="74">
        <v>46055</v>
      </c>
      <c r="AW306" s="75" t="s">
        <v>1629</v>
      </c>
      <c r="AX306" s="75" t="s">
        <v>1630</v>
      </c>
      <c r="AY306" s="75">
        <v>905</v>
      </c>
      <c r="AZ306" s="83">
        <v>308216152700</v>
      </c>
      <c r="BA306" s="75" t="s">
        <v>187</v>
      </c>
      <c r="BB306" s="74">
        <v>46055</v>
      </c>
      <c r="BC306" s="75"/>
      <c r="BD306" s="75" t="s">
        <v>1631</v>
      </c>
      <c r="BE306" s="74">
        <v>46063</v>
      </c>
      <c r="BF306" s="75"/>
      <c r="BG306" s="75"/>
      <c r="BH306" s="75"/>
      <c r="BI306" s="75"/>
      <c r="BJ306" s="75"/>
      <c r="BK306" s="75"/>
      <c r="BL306" s="75"/>
      <c r="BM306" s="75"/>
      <c r="BN306" s="75"/>
      <c r="BO306" s="75"/>
      <c r="BP306" s="75"/>
      <c r="BQ306" s="75"/>
      <c r="BR306" s="75"/>
      <c r="BS306" s="75"/>
      <c r="BT306" s="75">
        <v>1</v>
      </c>
      <c r="BU306" s="84" t="s">
        <v>1632</v>
      </c>
      <c r="BV306" s="74">
        <v>46060</v>
      </c>
      <c r="BW306" s="85">
        <f t="shared" si="93"/>
        <v>1</v>
      </c>
      <c r="BX306" s="85">
        <f t="shared" si="94"/>
        <v>1</v>
      </c>
      <c r="BY306" s="86" t="s">
        <v>120</v>
      </c>
      <c r="BZ306" s="87">
        <f t="shared" si="79"/>
        <v>5</v>
      </c>
      <c r="CB306" s="88">
        <f t="shared" si="76"/>
        <v>6</v>
      </c>
      <c r="CC306" s="89"/>
      <c r="CE306" s="87">
        <f t="shared" si="86"/>
        <v>2</v>
      </c>
      <c r="CF306" s="90">
        <v>85255227</v>
      </c>
      <c r="CG306" s="90">
        <v>12171807</v>
      </c>
      <c r="CH306" s="90">
        <v>97427034</v>
      </c>
      <c r="CI306" s="91">
        <v>26289</v>
      </c>
      <c r="CJ306" s="87">
        <f t="shared" si="77"/>
        <v>2</v>
      </c>
      <c r="CK306" s="87">
        <f t="shared" si="78"/>
        <v>6</v>
      </c>
      <c r="CL306" s="22" t="s">
        <v>121</v>
      </c>
      <c r="CM306" s="22" t="s">
        <v>1633</v>
      </c>
    </row>
    <row r="307" spans="1:91" ht="14.45" customHeight="1" x14ac:dyDescent="0.25">
      <c r="A307" s="69">
        <f t="shared" si="75"/>
        <v>305</v>
      </c>
      <c r="B307" s="70" t="s">
        <v>102</v>
      </c>
      <c r="C307" s="97">
        <v>265060369</v>
      </c>
      <c r="D307" s="106">
        <v>145357204</v>
      </c>
      <c r="E307" s="73"/>
      <c r="F307" s="74">
        <v>46050</v>
      </c>
      <c r="G307" s="75" t="s">
        <v>1609</v>
      </c>
      <c r="H307" s="75" t="s">
        <v>104</v>
      </c>
      <c r="I307" s="75" t="s">
        <v>105</v>
      </c>
      <c r="J307" s="75" t="s">
        <v>1570</v>
      </c>
      <c r="K307" s="75" t="s">
        <v>242</v>
      </c>
      <c r="L307" s="74">
        <v>46090</v>
      </c>
      <c r="M307" s="73">
        <v>40</v>
      </c>
      <c r="N307" s="75" t="s">
        <v>1634</v>
      </c>
      <c r="O307" s="75" t="s">
        <v>1635</v>
      </c>
      <c r="P307" s="75">
        <v>2830048442</v>
      </c>
      <c r="Q307" s="74">
        <v>46055</v>
      </c>
      <c r="R307" s="75">
        <v>1209381845</v>
      </c>
      <c r="S307" s="75">
        <v>224149385</v>
      </c>
      <c r="T307" s="74">
        <v>46055</v>
      </c>
      <c r="U307" s="76">
        <v>24110.428</v>
      </c>
      <c r="V307" s="76">
        <v>23515.71</v>
      </c>
      <c r="W307" s="75">
        <v>37</v>
      </c>
      <c r="X307" s="75">
        <v>8</v>
      </c>
      <c r="Y307" s="98">
        <v>264266081</v>
      </c>
      <c r="Z307" s="82" t="s">
        <v>110</v>
      </c>
      <c r="AA307" s="75" t="s">
        <v>1603</v>
      </c>
      <c r="AB307" s="75" t="s">
        <v>112</v>
      </c>
      <c r="AC307" s="98">
        <v>265060369</v>
      </c>
      <c r="AD307" s="75" t="s">
        <v>113</v>
      </c>
      <c r="AE307" s="74">
        <v>46059</v>
      </c>
      <c r="AF307" s="80">
        <v>46058.041666666664</v>
      </c>
      <c r="AG307" s="80">
        <v>46057.041666666664</v>
      </c>
      <c r="AH307" s="80">
        <v>46057.041666666664</v>
      </c>
      <c r="AI307" s="115">
        <v>46055</v>
      </c>
      <c r="AJ307" s="115">
        <v>46058</v>
      </c>
      <c r="AK307" s="74">
        <v>46059</v>
      </c>
      <c r="AL307" s="110">
        <v>46077</v>
      </c>
      <c r="AM307" s="74">
        <v>46086</v>
      </c>
      <c r="AN307" s="74">
        <v>46084</v>
      </c>
      <c r="AO307" s="81">
        <f t="shared" si="87"/>
        <v>46056.041666666664</v>
      </c>
      <c r="AP307" s="81">
        <f t="shared" si="88"/>
        <v>46057.041666666664</v>
      </c>
      <c r="AQ307" s="81">
        <f t="shared" si="89"/>
        <v>46057.041666666664</v>
      </c>
      <c r="AR307" s="81">
        <f t="shared" si="90"/>
        <v>46059</v>
      </c>
      <c r="AS307" s="81">
        <f t="shared" si="91"/>
        <v>46061</v>
      </c>
      <c r="AT307" s="81">
        <f t="shared" si="92"/>
        <v>46059</v>
      </c>
      <c r="AU307" s="82" t="s">
        <v>131</v>
      </c>
      <c r="AV307" s="74">
        <v>46055</v>
      </c>
      <c r="AW307" s="75" t="s">
        <v>1636</v>
      </c>
      <c r="AX307" s="75" t="s">
        <v>1637</v>
      </c>
      <c r="AY307" s="75">
        <v>905</v>
      </c>
      <c r="AZ307" s="83">
        <v>308218854700</v>
      </c>
      <c r="BA307" s="75" t="s">
        <v>187</v>
      </c>
      <c r="BB307" s="74">
        <v>46055</v>
      </c>
      <c r="BC307" s="75"/>
      <c r="BD307" s="75" t="s">
        <v>1638</v>
      </c>
      <c r="BE307" s="74">
        <v>46063</v>
      </c>
      <c r="BF307" s="75"/>
      <c r="BG307" s="75"/>
      <c r="BH307" s="75"/>
      <c r="BI307" s="75"/>
      <c r="BJ307" s="75"/>
      <c r="BK307" s="75"/>
      <c r="BL307" s="75"/>
      <c r="BM307" s="75"/>
      <c r="BN307" s="75"/>
      <c r="BO307" s="75"/>
      <c r="BP307" s="75"/>
      <c r="BQ307" s="75"/>
      <c r="BR307" s="75"/>
      <c r="BS307" s="75"/>
      <c r="BT307" s="75">
        <v>0</v>
      </c>
      <c r="BU307" s="84" t="s">
        <v>1632</v>
      </c>
      <c r="BV307" s="74">
        <v>46060</v>
      </c>
      <c r="BW307" s="85">
        <f t="shared" si="93"/>
        <v>1</v>
      </c>
      <c r="BX307" s="85">
        <f t="shared" si="94"/>
        <v>1</v>
      </c>
      <c r="BY307" s="86" t="s">
        <v>120</v>
      </c>
      <c r="BZ307" s="87">
        <f t="shared" si="79"/>
        <v>5</v>
      </c>
      <c r="CB307" s="88">
        <f t="shared" si="76"/>
        <v>6</v>
      </c>
      <c r="CC307" s="89"/>
      <c r="CE307" s="87">
        <f t="shared" si="86"/>
        <v>2</v>
      </c>
      <c r="CF307" s="90">
        <v>85255227</v>
      </c>
      <c r="CG307" s="90">
        <v>12171807</v>
      </c>
      <c r="CH307" s="90">
        <v>97427034</v>
      </c>
      <c r="CI307" s="91">
        <v>26289</v>
      </c>
      <c r="CJ307" s="87">
        <f t="shared" si="77"/>
        <v>2</v>
      </c>
      <c r="CK307" s="87">
        <f t="shared" si="78"/>
        <v>6</v>
      </c>
      <c r="CL307" s="22" t="s">
        <v>121</v>
      </c>
      <c r="CM307" s="22" t="s">
        <v>1633</v>
      </c>
    </row>
    <row r="308" spans="1:91" ht="14.45" customHeight="1" x14ac:dyDescent="0.25">
      <c r="A308" s="69">
        <f t="shared" si="75"/>
        <v>306</v>
      </c>
      <c r="B308" s="70" t="s">
        <v>102</v>
      </c>
      <c r="C308" s="97">
        <v>235600110903</v>
      </c>
      <c r="D308" s="106">
        <v>145259294</v>
      </c>
      <c r="E308" s="73">
        <v>5320007420</v>
      </c>
      <c r="F308" s="74">
        <v>46051</v>
      </c>
      <c r="G308" s="75" t="s">
        <v>1639</v>
      </c>
      <c r="H308" s="75" t="s">
        <v>253</v>
      </c>
      <c r="I308" s="75" t="s">
        <v>105</v>
      </c>
      <c r="J308" s="75" t="s">
        <v>396</v>
      </c>
      <c r="K308" s="75" t="s">
        <v>242</v>
      </c>
      <c r="L308" s="74">
        <v>46076</v>
      </c>
      <c r="M308" s="73">
        <v>40</v>
      </c>
      <c r="N308" s="75" t="s">
        <v>1640</v>
      </c>
      <c r="O308" s="75" t="s">
        <v>1641</v>
      </c>
      <c r="P308" s="75">
        <v>2830048318</v>
      </c>
      <c r="Q308" s="74">
        <v>46053</v>
      </c>
      <c r="R308" s="75">
        <v>1209381489</v>
      </c>
      <c r="S308" s="75">
        <v>224143727</v>
      </c>
      <c r="T308" s="74">
        <v>46053</v>
      </c>
      <c r="U308" s="76">
        <v>10705.373</v>
      </c>
      <c r="V308" s="76">
        <v>10463.371999999999</v>
      </c>
      <c r="W308" s="75">
        <v>12</v>
      </c>
      <c r="X308" s="75">
        <v>0</v>
      </c>
      <c r="Y308" s="98">
        <v>235600110903</v>
      </c>
      <c r="Z308" s="82" t="s">
        <v>128</v>
      </c>
      <c r="AA308" s="75" t="s">
        <v>399</v>
      </c>
      <c r="AB308" s="75" t="s">
        <v>468</v>
      </c>
      <c r="AC308" s="98">
        <v>235600110903</v>
      </c>
      <c r="AD308" s="75" t="s">
        <v>113</v>
      </c>
      <c r="AE308" s="74">
        <v>46058</v>
      </c>
      <c r="AF308" s="80">
        <v>46055.5</v>
      </c>
      <c r="AG308" s="80">
        <v>46055.5</v>
      </c>
      <c r="AH308" s="80">
        <v>46055.375</v>
      </c>
      <c r="AI308" s="99">
        <v>46056</v>
      </c>
      <c r="AJ308" s="99">
        <v>46057</v>
      </c>
      <c r="AK308" s="99">
        <v>46057</v>
      </c>
      <c r="AL308" s="110">
        <v>46061</v>
      </c>
      <c r="AM308" s="74">
        <v>46067</v>
      </c>
      <c r="AN308" s="74">
        <v>46068</v>
      </c>
      <c r="AO308" s="95" t="s">
        <v>121</v>
      </c>
      <c r="AP308" s="95" t="s">
        <v>121</v>
      </c>
      <c r="AQ308" s="95" t="s">
        <v>121</v>
      </c>
      <c r="AR308" s="95" t="s">
        <v>121</v>
      </c>
      <c r="AS308" s="95" t="s">
        <v>121</v>
      </c>
      <c r="AT308" s="95" t="s">
        <v>121</v>
      </c>
      <c r="AU308" s="82" t="s">
        <v>131</v>
      </c>
      <c r="AV308" s="74">
        <v>46053</v>
      </c>
      <c r="AW308" s="75" t="s">
        <v>1642</v>
      </c>
      <c r="AX308" s="75" t="s">
        <v>1643</v>
      </c>
      <c r="AY308" s="75">
        <v>905</v>
      </c>
      <c r="AZ308" s="83">
        <v>308212568700</v>
      </c>
      <c r="BA308" s="75" t="s">
        <v>187</v>
      </c>
      <c r="BB308" s="74">
        <v>46053</v>
      </c>
      <c r="BC308" s="75"/>
      <c r="BD308" s="75" t="s">
        <v>1644</v>
      </c>
      <c r="BE308" s="74">
        <v>46059</v>
      </c>
      <c r="BF308" s="75"/>
      <c r="BG308" s="75"/>
      <c r="BH308" s="75"/>
      <c r="BI308" s="75"/>
      <c r="BJ308" s="75"/>
      <c r="BK308" s="75"/>
      <c r="BL308" s="75"/>
      <c r="BM308" s="75"/>
      <c r="BN308" s="75"/>
      <c r="BO308" s="75"/>
      <c r="BP308" s="75"/>
      <c r="BQ308" s="75"/>
      <c r="BR308" s="75"/>
      <c r="BS308" s="75"/>
      <c r="BT308" s="75">
        <v>1</v>
      </c>
      <c r="BU308" s="84" t="s">
        <v>1645</v>
      </c>
      <c r="BV308" s="74">
        <v>46058</v>
      </c>
      <c r="BW308" s="85">
        <f t="shared" si="93"/>
        <v>1</v>
      </c>
      <c r="BX308" s="85">
        <f t="shared" si="94"/>
        <v>1</v>
      </c>
      <c r="BY308" s="86" t="s">
        <v>120</v>
      </c>
      <c r="BZ308" s="87">
        <f t="shared" si="79"/>
        <v>5</v>
      </c>
      <c r="CB308" s="88">
        <f t="shared" si="76"/>
        <v>6</v>
      </c>
      <c r="CC308" s="89"/>
      <c r="CE308" s="87">
        <f t="shared" si="86"/>
        <v>2</v>
      </c>
      <c r="CF308" s="90">
        <v>14018400</v>
      </c>
      <c r="CG308" s="90"/>
      <c r="CH308" s="90">
        <v>14018400</v>
      </c>
      <c r="CI308" s="22">
        <v>25960</v>
      </c>
      <c r="CJ308" s="87">
        <f t="shared" si="77"/>
        <v>1</v>
      </c>
      <c r="CK308" s="87">
        <f t="shared" si="78"/>
        <v>5</v>
      </c>
      <c r="CL308" s="22" t="s">
        <v>121</v>
      </c>
      <c r="CM308" s="22" t="s">
        <v>1646</v>
      </c>
    </row>
    <row r="309" spans="1:91" ht="14.45" customHeight="1" x14ac:dyDescent="0.25">
      <c r="A309" s="69">
        <f t="shared" si="75"/>
        <v>307</v>
      </c>
      <c r="B309" s="70" t="s">
        <v>102</v>
      </c>
      <c r="C309" s="97">
        <v>235600110903</v>
      </c>
      <c r="D309" s="106">
        <v>145241194</v>
      </c>
      <c r="E309" s="73">
        <v>5320007420</v>
      </c>
      <c r="F309" s="74">
        <v>46051</v>
      </c>
      <c r="G309" s="75" t="s">
        <v>1639</v>
      </c>
      <c r="H309" s="75" t="s">
        <v>253</v>
      </c>
      <c r="I309" s="75" t="s">
        <v>105</v>
      </c>
      <c r="J309" s="75" t="s">
        <v>396</v>
      </c>
      <c r="K309" s="75" t="s">
        <v>242</v>
      </c>
      <c r="L309" s="74">
        <v>46076</v>
      </c>
      <c r="M309" s="73">
        <v>0</v>
      </c>
      <c r="N309" s="75" t="s">
        <v>1640</v>
      </c>
      <c r="O309" s="75" t="s">
        <v>1641</v>
      </c>
      <c r="P309" s="75">
        <v>2830048317</v>
      </c>
      <c r="Q309" s="74">
        <v>46053</v>
      </c>
      <c r="R309" s="75">
        <v>1209381487</v>
      </c>
      <c r="S309" s="75">
        <v>224143723</v>
      </c>
      <c r="T309" s="74">
        <v>46053</v>
      </c>
      <c r="U309" s="76">
        <v>3094.4560000000001</v>
      </c>
      <c r="V309" s="76">
        <v>3013.5169999999998</v>
      </c>
      <c r="W309" s="75">
        <v>3</v>
      </c>
      <c r="X309" s="75">
        <v>0</v>
      </c>
      <c r="Y309" s="98">
        <v>235600110903</v>
      </c>
      <c r="Z309" s="82" t="s">
        <v>128</v>
      </c>
      <c r="AA309" s="75" t="s">
        <v>399</v>
      </c>
      <c r="AB309" s="75" t="s">
        <v>468</v>
      </c>
      <c r="AC309" s="98">
        <v>235600110903</v>
      </c>
      <c r="AD309" s="75" t="s">
        <v>113</v>
      </c>
      <c r="AE309" s="74">
        <v>46058</v>
      </c>
      <c r="AF309" s="80">
        <v>46055.5</v>
      </c>
      <c r="AG309" s="80">
        <v>46055.5</v>
      </c>
      <c r="AH309" s="80">
        <v>46055.375</v>
      </c>
      <c r="AI309" s="99">
        <v>46056</v>
      </c>
      <c r="AJ309" s="99">
        <v>46057</v>
      </c>
      <c r="AK309" s="99">
        <v>46057</v>
      </c>
      <c r="AL309" s="110">
        <v>46061</v>
      </c>
      <c r="AM309" s="74">
        <v>46067</v>
      </c>
      <c r="AN309" s="74">
        <v>46068</v>
      </c>
      <c r="AO309" s="95" t="s">
        <v>121</v>
      </c>
      <c r="AP309" s="95" t="s">
        <v>121</v>
      </c>
      <c r="AQ309" s="95" t="s">
        <v>121</v>
      </c>
      <c r="AR309" s="95" t="s">
        <v>121</v>
      </c>
      <c r="AS309" s="95" t="s">
        <v>121</v>
      </c>
      <c r="AT309" s="95" t="s">
        <v>121</v>
      </c>
      <c r="AU309" s="82" t="s">
        <v>131</v>
      </c>
      <c r="AV309" s="74">
        <v>46053</v>
      </c>
      <c r="AW309" s="75">
        <v>0</v>
      </c>
      <c r="AX309" s="75">
        <v>0</v>
      </c>
      <c r="AY309" s="75">
        <v>905</v>
      </c>
      <c r="AZ309" s="83"/>
      <c r="BA309" s="75"/>
      <c r="BB309" s="75"/>
      <c r="BC309" s="75"/>
      <c r="BD309" s="75" t="s">
        <v>1644</v>
      </c>
      <c r="BE309" s="74">
        <v>46059</v>
      </c>
      <c r="BF309" s="75"/>
      <c r="BG309" s="75"/>
      <c r="BH309" s="75"/>
      <c r="BI309" s="75"/>
      <c r="BJ309" s="75"/>
      <c r="BK309" s="75"/>
      <c r="BL309" s="75"/>
      <c r="BM309" s="75"/>
      <c r="BN309" s="75"/>
      <c r="BO309" s="75"/>
      <c r="BP309" s="75"/>
      <c r="BQ309" s="75"/>
      <c r="BR309" s="75"/>
      <c r="BS309" s="75"/>
      <c r="BT309" s="75">
        <v>0</v>
      </c>
      <c r="BU309" s="84" t="s">
        <v>1645</v>
      </c>
      <c r="BV309" s="74">
        <v>46058</v>
      </c>
      <c r="BW309" s="85">
        <f t="shared" si="93"/>
        <v>1</v>
      </c>
      <c r="BX309" s="85">
        <f t="shared" si="94"/>
        <v>1</v>
      </c>
      <c r="BY309" s="86" t="s">
        <v>120</v>
      </c>
      <c r="BZ309" s="87">
        <f t="shared" si="79"/>
        <v>5</v>
      </c>
      <c r="CB309" s="88">
        <f t="shared" si="76"/>
        <v>6</v>
      </c>
      <c r="CC309" s="89"/>
      <c r="CE309" s="87">
        <f t="shared" si="86"/>
        <v>2</v>
      </c>
      <c r="CF309" s="90"/>
      <c r="CG309" s="90"/>
      <c r="CH309" s="90"/>
      <c r="CJ309" s="87">
        <f t="shared" si="77"/>
        <v>1</v>
      </c>
      <c r="CK309" s="87">
        <f t="shared" si="78"/>
        <v>5</v>
      </c>
      <c r="CL309" s="22" t="s">
        <v>121</v>
      </c>
      <c r="CM309" s="22" t="s">
        <v>1646</v>
      </c>
    </row>
    <row r="310" spans="1:91" ht="14.45" customHeight="1" x14ac:dyDescent="0.25">
      <c r="A310" s="69">
        <f t="shared" si="75"/>
        <v>308</v>
      </c>
      <c r="B310" s="70" t="s">
        <v>102</v>
      </c>
      <c r="C310" s="97">
        <v>235600110890</v>
      </c>
      <c r="D310" s="106">
        <v>145348642</v>
      </c>
      <c r="E310" s="73"/>
      <c r="F310" s="74">
        <v>46045</v>
      </c>
      <c r="G310" s="75" t="s">
        <v>395</v>
      </c>
      <c r="H310" s="75" t="s">
        <v>253</v>
      </c>
      <c r="I310" s="75" t="s">
        <v>105</v>
      </c>
      <c r="J310" s="75" t="s">
        <v>396</v>
      </c>
      <c r="K310" s="75" t="s">
        <v>242</v>
      </c>
      <c r="L310" s="74">
        <v>46070</v>
      </c>
      <c r="M310" s="73">
        <v>40</v>
      </c>
      <c r="N310" s="75" t="s">
        <v>1647</v>
      </c>
      <c r="O310" s="75" t="s">
        <v>1648</v>
      </c>
      <c r="P310" s="75">
        <v>2830048026</v>
      </c>
      <c r="Q310" s="75">
        <v>46046</v>
      </c>
      <c r="R310" s="75">
        <v>1209379799</v>
      </c>
      <c r="S310" s="75">
        <v>224113255</v>
      </c>
      <c r="T310" s="75">
        <v>46046</v>
      </c>
      <c r="U310" s="76">
        <v>14903.54</v>
      </c>
      <c r="V310" s="76">
        <v>14566.633</v>
      </c>
      <c r="W310" s="75">
        <v>17</v>
      </c>
      <c r="X310" s="75">
        <v>0</v>
      </c>
      <c r="Y310" s="98">
        <v>235600110890</v>
      </c>
      <c r="Z310" s="82" t="s">
        <v>128</v>
      </c>
      <c r="AA310" s="75" t="s">
        <v>1649</v>
      </c>
      <c r="AB310" s="75" t="s">
        <v>1650</v>
      </c>
      <c r="AC310" s="98">
        <v>235600110890</v>
      </c>
      <c r="AD310" s="75" t="s">
        <v>113</v>
      </c>
      <c r="AE310" s="124">
        <v>46055</v>
      </c>
      <c r="AF310" s="80">
        <v>46053.041666666664</v>
      </c>
      <c r="AG310" s="80">
        <v>46052.5</v>
      </c>
      <c r="AH310" s="80">
        <v>46052.5</v>
      </c>
      <c r="AI310" s="115">
        <v>46049</v>
      </c>
      <c r="AJ310" s="124">
        <v>46053</v>
      </c>
      <c r="AK310" s="124">
        <v>46053</v>
      </c>
      <c r="AL310" s="110">
        <v>46057</v>
      </c>
      <c r="AM310" s="101">
        <v>46062</v>
      </c>
      <c r="AN310" s="101">
        <v>46062</v>
      </c>
      <c r="AO310" s="81">
        <f>IF(AH310&lt;AG310,IF(AH310=0,"",AH310-1),IF(AG310=0,"",AG310-1))</f>
        <v>46051.5</v>
      </c>
      <c r="AP310" s="81">
        <f>IF(AH310&lt;AG310,IF(AH310=0,"",AH310),IF(AG310=0,"",AG310))</f>
        <v>46052.5</v>
      </c>
      <c r="AQ310" s="81">
        <f>IF(AH310&lt;AG310,IF(AH310=0,"",AH310),IF(AG310=0,"",AG310))</f>
        <v>46052.5</v>
      </c>
      <c r="AR310" s="81">
        <f>IF(AI310=0,"",IF(AI310&lt;AJ310,AJ310+1,AI310+1))</f>
        <v>46054</v>
      </c>
      <c r="AS310" s="81">
        <f>IF(AI310=0,"",IF(AE310=0,IF(AJ310=0,AI310+2,AJ310+2),AE310+2))</f>
        <v>46057</v>
      </c>
      <c r="AT310" s="81">
        <f>IF(AI310=0,"",IF(AI310&lt;AJ310,AJ310+1,AI310+1))</f>
        <v>46054</v>
      </c>
      <c r="AU310" s="82" t="s">
        <v>131</v>
      </c>
      <c r="AV310" s="74">
        <v>46046</v>
      </c>
      <c r="AW310" s="75" t="s">
        <v>1651</v>
      </c>
      <c r="AX310" s="75" t="s">
        <v>1652</v>
      </c>
      <c r="AY310" s="75">
        <v>905</v>
      </c>
      <c r="AZ310" s="83">
        <v>308188051900</v>
      </c>
      <c r="BA310" s="75" t="s">
        <v>187</v>
      </c>
      <c r="BB310" s="74">
        <v>46046</v>
      </c>
      <c r="BC310" s="75"/>
      <c r="BD310" s="75" t="s">
        <v>1653</v>
      </c>
      <c r="BE310" s="74">
        <v>46056</v>
      </c>
      <c r="BF310" s="75"/>
      <c r="BG310" s="75"/>
      <c r="BH310" s="75"/>
      <c r="BI310" s="75"/>
      <c r="BJ310" s="75"/>
      <c r="BK310" s="75"/>
      <c r="BL310" s="75"/>
      <c r="BM310" s="75"/>
      <c r="BN310" s="75"/>
      <c r="BO310" s="75"/>
      <c r="BP310" s="75"/>
      <c r="BQ310" s="75"/>
      <c r="BR310" s="75"/>
      <c r="BS310" s="75"/>
      <c r="BT310" s="75">
        <v>1</v>
      </c>
      <c r="BU310" s="84" t="s">
        <v>1654</v>
      </c>
      <c r="BV310" s="74">
        <v>46055</v>
      </c>
      <c r="BW310" s="85">
        <f t="shared" si="93"/>
        <v>2</v>
      </c>
      <c r="BX310" s="85">
        <f t="shared" si="94"/>
        <v>2</v>
      </c>
      <c r="BY310" s="86" t="s">
        <v>157</v>
      </c>
      <c r="BZ310" s="87">
        <f t="shared" si="79"/>
        <v>4</v>
      </c>
      <c r="CB310" s="88">
        <f t="shared" si="76"/>
        <v>6</v>
      </c>
      <c r="CC310" s="89"/>
      <c r="CE310" s="87">
        <f t="shared" si="86"/>
        <v>1</v>
      </c>
      <c r="CF310" s="90">
        <v>14104800</v>
      </c>
      <c r="CG310" s="90"/>
      <c r="CH310" s="90">
        <v>14104800</v>
      </c>
      <c r="CI310" s="22">
        <v>26120</v>
      </c>
      <c r="CJ310" s="87">
        <f t="shared" si="77"/>
        <v>1</v>
      </c>
      <c r="CK310" s="87">
        <f t="shared" si="78"/>
        <v>4</v>
      </c>
      <c r="CL310" s="22" t="s">
        <v>121</v>
      </c>
      <c r="CM310" s="22" t="s">
        <v>1655</v>
      </c>
    </row>
    <row r="311" spans="1:91" ht="14.45" customHeight="1" x14ac:dyDescent="0.25">
      <c r="A311" s="69">
        <f t="shared" si="75"/>
        <v>309</v>
      </c>
      <c r="B311" s="70" t="s">
        <v>102</v>
      </c>
      <c r="C311" s="97">
        <v>235600110903</v>
      </c>
      <c r="D311" s="106">
        <v>145348636</v>
      </c>
      <c r="E311" s="73">
        <v>5320007547</v>
      </c>
      <c r="F311" s="74">
        <v>46051</v>
      </c>
      <c r="G311" s="75" t="s">
        <v>1656</v>
      </c>
      <c r="H311" s="75" t="s">
        <v>1657</v>
      </c>
      <c r="I311" s="75" t="s">
        <v>105</v>
      </c>
      <c r="J311" s="75" t="s">
        <v>396</v>
      </c>
      <c r="K311" s="75" t="s">
        <v>107</v>
      </c>
      <c r="L311" s="74">
        <v>46076</v>
      </c>
      <c r="M311" s="73">
        <v>40</v>
      </c>
      <c r="N311" s="75" t="s">
        <v>1658</v>
      </c>
      <c r="O311" s="75" t="s">
        <v>1659</v>
      </c>
      <c r="P311" s="75">
        <v>2830048311</v>
      </c>
      <c r="Q311" s="74">
        <v>46053</v>
      </c>
      <c r="R311" s="75">
        <v>1209381479</v>
      </c>
      <c r="S311" s="75">
        <v>224143746</v>
      </c>
      <c r="T311" s="74">
        <v>46053</v>
      </c>
      <c r="U311" s="76">
        <v>7853.5050000000001</v>
      </c>
      <c r="V311" s="76">
        <v>7675.9709999999995</v>
      </c>
      <c r="W311" s="75">
        <v>10</v>
      </c>
      <c r="X311" s="75">
        <v>0</v>
      </c>
      <c r="Y311" s="98">
        <v>235600110912</v>
      </c>
      <c r="Z311" s="82" t="s">
        <v>128</v>
      </c>
      <c r="AA311" s="75" t="s">
        <v>399</v>
      </c>
      <c r="AB311" s="75" t="s">
        <v>468</v>
      </c>
      <c r="AC311" s="98">
        <v>235600110903</v>
      </c>
      <c r="AD311" s="75" t="s">
        <v>113</v>
      </c>
      <c r="AE311" s="74">
        <v>46058</v>
      </c>
      <c r="AF311" s="80">
        <v>46055.5</v>
      </c>
      <c r="AG311" s="80">
        <v>46055.5</v>
      </c>
      <c r="AH311" s="80">
        <v>46055.375</v>
      </c>
      <c r="AI311" s="99">
        <v>46056</v>
      </c>
      <c r="AJ311" s="99">
        <v>46057</v>
      </c>
      <c r="AK311" s="99">
        <v>46057</v>
      </c>
      <c r="AL311" s="110">
        <v>46061</v>
      </c>
      <c r="AM311" s="74">
        <v>46067</v>
      </c>
      <c r="AN311" s="74">
        <v>46068</v>
      </c>
      <c r="AO311" s="95" t="s">
        <v>121</v>
      </c>
      <c r="AP311" s="95" t="s">
        <v>121</v>
      </c>
      <c r="AQ311" s="95" t="s">
        <v>121</v>
      </c>
      <c r="AR311" s="95" t="s">
        <v>121</v>
      </c>
      <c r="AS311" s="95" t="s">
        <v>121</v>
      </c>
      <c r="AT311" s="95" t="s">
        <v>121</v>
      </c>
      <c r="AU311" s="82" t="s">
        <v>131</v>
      </c>
      <c r="AV311" s="74">
        <v>46053</v>
      </c>
      <c r="AW311" s="75" t="s">
        <v>1660</v>
      </c>
      <c r="AX311" s="75" t="s">
        <v>1661</v>
      </c>
      <c r="AY311" s="75">
        <v>905</v>
      </c>
      <c r="AZ311" s="83">
        <v>308212554440</v>
      </c>
      <c r="BA311" s="75" t="s">
        <v>187</v>
      </c>
      <c r="BB311" s="74">
        <v>46053</v>
      </c>
      <c r="BC311" s="75"/>
      <c r="BD311" s="75" t="s">
        <v>1662</v>
      </c>
      <c r="BE311" s="74">
        <v>46059</v>
      </c>
      <c r="BF311" s="75"/>
      <c r="BG311" s="75"/>
      <c r="BH311" s="75"/>
      <c r="BI311" s="75"/>
      <c r="BJ311" s="75"/>
      <c r="BK311" s="75"/>
      <c r="BL311" s="75"/>
      <c r="BM311" s="75"/>
      <c r="BN311" s="75"/>
      <c r="BO311" s="75"/>
      <c r="BP311" s="75"/>
      <c r="BQ311" s="75"/>
      <c r="BR311" s="75"/>
      <c r="BS311" s="75"/>
      <c r="BT311" s="75">
        <v>0</v>
      </c>
      <c r="BU311" s="84" t="s">
        <v>1645</v>
      </c>
      <c r="BV311" s="74">
        <v>46058</v>
      </c>
      <c r="BW311" s="85">
        <f t="shared" si="93"/>
        <v>1</v>
      </c>
      <c r="BX311" s="85">
        <f t="shared" si="94"/>
        <v>1</v>
      </c>
      <c r="BY311" s="86" t="s">
        <v>120</v>
      </c>
      <c r="BZ311" s="87">
        <f t="shared" si="79"/>
        <v>5</v>
      </c>
      <c r="CB311" s="88">
        <f t="shared" si="76"/>
        <v>6</v>
      </c>
      <c r="CC311" s="89"/>
      <c r="CE311" s="87">
        <f t="shared" si="86"/>
        <v>2</v>
      </c>
      <c r="CF311" s="90">
        <v>14018400</v>
      </c>
      <c r="CG311" s="90"/>
      <c r="CH311" s="90">
        <v>14018400</v>
      </c>
      <c r="CI311" s="22">
        <v>25960</v>
      </c>
      <c r="CJ311" s="87">
        <f t="shared" si="77"/>
        <v>1</v>
      </c>
      <c r="CK311" s="87">
        <f t="shared" si="78"/>
        <v>5</v>
      </c>
      <c r="CL311" s="22" t="s">
        <v>121</v>
      </c>
      <c r="CM311" s="22" t="s">
        <v>1646</v>
      </c>
    </row>
    <row r="312" spans="1:91" ht="14.45" customHeight="1" x14ac:dyDescent="0.25">
      <c r="A312" s="69">
        <f t="shared" si="75"/>
        <v>310</v>
      </c>
      <c r="B312" s="70" t="s">
        <v>102</v>
      </c>
      <c r="C312" s="97">
        <v>235600110903</v>
      </c>
      <c r="D312" s="106">
        <v>145386510</v>
      </c>
      <c r="E312" s="73">
        <v>5320007547</v>
      </c>
      <c r="F312" s="74">
        <v>46051</v>
      </c>
      <c r="G312" s="75" t="s">
        <v>1656</v>
      </c>
      <c r="H312" s="75" t="s">
        <v>1657</v>
      </c>
      <c r="I312" s="75" t="s">
        <v>105</v>
      </c>
      <c r="J312" s="75" t="s">
        <v>396</v>
      </c>
      <c r="K312" s="75" t="s">
        <v>107</v>
      </c>
      <c r="L312" s="74">
        <v>46076</v>
      </c>
      <c r="M312" s="73">
        <v>0</v>
      </c>
      <c r="N312" s="75" t="s">
        <v>1658</v>
      </c>
      <c r="O312" s="75" t="s">
        <v>1659</v>
      </c>
      <c r="P312" s="75">
        <v>2830048312</v>
      </c>
      <c r="Q312" s="74">
        <v>46053</v>
      </c>
      <c r="R312" s="75">
        <v>1209381480</v>
      </c>
      <c r="S312" s="75">
        <v>224143760</v>
      </c>
      <c r="T312" s="74">
        <v>46053</v>
      </c>
      <c r="U312" s="76">
        <v>6244.2110000000002</v>
      </c>
      <c r="V312" s="76">
        <v>6103.0559999999996</v>
      </c>
      <c r="W312" s="75">
        <v>7</v>
      </c>
      <c r="X312" s="75">
        <v>0</v>
      </c>
      <c r="Y312" s="98">
        <v>235600110912</v>
      </c>
      <c r="Z312" s="82" t="s">
        <v>128</v>
      </c>
      <c r="AA312" s="75" t="s">
        <v>399</v>
      </c>
      <c r="AB312" s="75" t="s">
        <v>468</v>
      </c>
      <c r="AC312" s="98">
        <v>235600110903</v>
      </c>
      <c r="AD312" s="75" t="s">
        <v>113</v>
      </c>
      <c r="AE312" s="74">
        <v>46058</v>
      </c>
      <c r="AF312" s="80">
        <v>46055.5</v>
      </c>
      <c r="AG312" s="80">
        <v>46055.5</v>
      </c>
      <c r="AH312" s="80">
        <v>46055.375</v>
      </c>
      <c r="AI312" s="99">
        <v>46056</v>
      </c>
      <c r="AJ312" s="99">
        <v>46057</v>
      </c>
      <c r="AK312" s="99">
        <v>46057</v>
      </c>
      <c r="AL312" s="110">
        <v>46061</v>
      </c>
      <c r="AM312" s="74">
        <v>46067</v>
      </c>
      <c r="AN312" s="74">
        <v>46068</v>
      </c>
      <c r="AO312" s="95" t="s">
        <v>121</v>
      </c>
      <c r="AP312" s="95" t="s">
        <v>121</v>
      </c>
      <c r="AQ312" s="95" t="s">
        <v>121</v>
      </c>
      <c r="AR312" s="95" t="s">
        <v>121</v>
      </c>
      <c r="AS312" s="95" t="s">
        <v>121</v>
      </c>
      <c r="AT312" s="95" t="s">
        <v>121</v>
      </c>
      <c r="AU312" s="82" t="s">
        <v>131</v>
      </c>
      <c r="AV312" s="74">
        <v>46053</v>
      </c>
      <c r="AW312" s="75">
        <v>0</v>
      </c>
      <c r="AX312" s="75">
        <v>0</v>
      </c>
      <c r="AY312" s="75"/>
      <c r="AZ312" s="83"/>
      <c r="BA312" s="75"/>
      <c r="BB312" s="75"/>
      <c r="BC312" s="75"/>
      <c r="BD312" s="75"/>
      <c r="BE312" s="75"/>
      <c r="BF312" s="75"/>
      <c r="BG312" s="75"/>
      <c r="BH312" s="75"/>
      <c r="BI312" s="75"/>
      <c r="BJ312" s="75"/>
      <c r="BK312" s="75"/>
      <c r="BL312" s="75"/>
      <c r="BM312" s="75"/>
      <c r="BN312" s="75"/>
      <c r="BO312" s="75"/>
      <c r="BP312" s="75"/>
      <c r="BQ312" s="75"/>
      <c r="BR312" s="75"/>
      <c r="BS312" s="75"/>
      <c r="BT312" s="75">
        <v>0</v>
      </c>
      <c r="BU312" s="84" t="s">
        <v>1645</v>
      </c>
      <c r="BV312" s="74">
        <v>46058</v>
      </c>
      <c r="BW312" s="85">
        <f t="shared" si="93"/>
        <v>1</v>
      </c>
      <c r="BX312" s="85">
        <f t="shared" si="94"/>
        <v>1</v>
      </c>
      <c r="BY312" s="86" t="s">
        <v>120</v>
      </c>
      <c r="BZ312" s="87">
        <f t="shared" si="79"/>
        <v>5</v>
      </c>
      <c r="CB312" s="88">
        <f t="shared" si="76"/>
        <v>6</v>
      </c>
      <c r="CC312" s="89"/>
      <c r="CE312" s="87">
        <f t="shared" si="86"/>
        <v>2</v>
      </c>
      <c r="CF312" s="90"/>
      <c r="CG312" s="90"/>
      <c r="CH312" s="90"/>
      <c r="CJ312" s="87">
        <f t="shared" si="77"/>
        <v>1</v>
      </c>
      <c r="CK312" s="87">
        <f t="shared" si="78"/>
        <v>5</v>
      </c>
      <c r="CL312" s="22" t="s">
        <v>121</v>
      </c>
      <c r="CM312" s="22" t="s">
        <v>1646</v>
      </c>
    </row>
    <row r="313" spans="1:91" ht="14.45" customHeight="1" x14ac:dyDescent="0.25">
      <c r="A313" s="69">
        <f t="shared" si="75"/>
        <v>311</v>
      </c>
      <c r="B313" s="70" t="s">
        <v>102</v>
      </c>
      <c r="C313" s="97">
        <v>235600151936</v>
      </c>
      <c r="D313" s="106">
        <v>145209130</v>
      </c>
      <c r="E313" s="73"/>
      <c r="F313" s="74">
        <v>46046</v>
      </c>
      <c r="G313" s="75" t="s">
        <v>178</v>
      </c>
      <c r="H313" s="75" t="s">
        <v>179</v>
      </c>
      <c r="I313" s="75" t="s">
        <v>105</v>
      </c>
      <c r="J313" s="75" t="s">
        <v>180</v>
      </c>
      <c r="K313" s="75" t="s">
        <v>107</v>
      </c>
      <c r="L313" s="74">
        <v>46059</v>
      </c>
      <c r="M313" s="73">
        <v>40</v>
      </c>
      <c r="N313" s="75" t="s">
        <v>1663</v>
      </c>
      <c r="O313" s="75" t="s">
        <v>1664</v>
      </c>
      <c r="P313" s="75">
        <v>2830047886</v>
      </c>
      <c r="Q313" s="74">
        <v>46043</v>
      </c>
      <c r="R313" s="75">
        <v>1209378747</v>
      </c>
      <c r="S313" s="75">
        <v>224089960</v>
      </c>
      <c r="T313" s="74">
        <v>46043</v>
      </c>
      <c r="U313" s="76">
        <v>13688.325000000001</v>
      </c>
      <c r="V313" s="76">
        <v>13325.534</v>
      </c>
      <c r="W313" s="75">
        <v>18</v>
      </c>
      <c r="X313" s="75">
        <v>0</v>
      </c>
      <c r="Y313" s="98">
        <v>235600151936</v>
      </c>
      <c r="Z313" s="82" t="s">
        <v>128</v>
      </c>
      <c r="AA313" s="75" t="s">
        <v>1665</v>
      </c>
      <c r="AB313" s="75" t="s">
        <v>1666</v>
      </c>
      <c r="AC313" s="98">
        <v>235600151936</v>
      </c>
      <c r="AD313" s="75" t="s">
        <v>113</v>
      </c>
      <c r="AE313" s="74">
        <v>46048</v>
      </c>
      <c r="AF313" s="80">
        <v>46044.541666666664</v>
      </c>
      <c r="AG313" s="80">
        <v>46043.375</v>
      </c>
      <c r="AH313" s="80">
        <v>46043.416666666664</v>
      </c>
      <c r="AI313" s="74">
        <v>46045</v>
      </c>
      <c r="AJ313" s="69"/>
      <c r="AK313" s="74">
        <v>46046</v>
      </c>
      <c r="AL313" s="153">
        <v>46048</v>
      </c>
      <c r="AM313" s="75"/>
      <c r="AN313" s="153">
        <v>46049</v>
      </c>
      <c r="AO313" s="81">
        <f>IF(AH313&lt;AG313,IF(AH313=0,"",AH313-1),IF(AG313=0,"",AG313-1))</f>
        <v>46042.375</v>
      </c>
      <c r="AP313" s="81">
        <f>IF(AH313&lt;AG313,IF(AH313=0,"",AH313),IF(AG313=0,"",AG313))</f>
        <v>46043.375</v>
      </c>
      <c r="AQ313" s="81">
        <f>IF(AH313&lt;AG313,IF(AH313=0,"",AH313),IF(AG313=0,"",AG313))</f>
        <v>46043.375</v>
      </c>
      <c r="AR313" s="81">
        <f>IF(AI313=0,"",IF(AI313&lt;AJ313,AJ313+1,AI313+1))</f>
        <v>46046</v>
      </c>
      <c r="AS313" s="81">
        <f>IF(AI313=0,"",IF(AE313=0,IF(AJ313=0,AI313+2,AJ313+2),AE313+2))</f>
        <v>46050</v>
      </c>
      <c r="AT313" s="81">
        <f>IF(AI313=0,"",IF(AI313&lt;AJ313,AJ313+1,AI313+1))</f>
        <v>46046</v>
      </c>
      <c r="AU313" s="82" t="s">
        <v>356</v>
      </c>
      <c r="AV313" s="74">
        <v>46043</v>
      </c>
      <c r="AW313" s="75" t="s">
        <v>1667</v>
      </c>
      <c r="AX313" s="75" t="s">
        <v>1668</v>
      </c>
      <c r="AY313" s="75">
        <v>905</v>
      </c>
      <c r="AZ313" s="83">
        <v>308173600730</v>
      </c>
      <c r="BA313" s="75" t="s">
        <v>187</v>
      </c>
      <c r="BB313" s="74">
        <v>46043</v>
      </c>
      <c r="BC313" s="75"/>
      <c r="BD313" s="75" t="s">
        <v>188</v>
      </c>
      <c r="BE313" s="75" t="s">
        <v>188</v>
      </c>
      <c r="BF313" s="75"/>
      <c r="BG313" s="75"/>
      <c r="BH313" s="75"/>
      <c r="BI313" s="75"/>
      <c r="BJ313" s="75"/>
      <c r="BK313" s="75"/>
      <c r="BL313" s="75"/>
      <c r="BM313" s="75"/>
      <c r="BN313" s="75"/>
      <c r="BO313" s="75"/>
      <c r="BP313" s="75"/>
      <c r="BQ313" s="75"/>
      <c r="BR313" s="75"/>
      <c r="BS313" s="75"/>
      <c r="BT313" s="75">
        <v>1</v>
      </c>
      <c r="BU313" s="84" t="s">
        <v>1669</v>
      </c>
      <c r="BV313" s="74">
        <v>46049</v>
      </c>
      <c r="BW313" s="85">
        <f t="shared" si="93"/>
        <v>3</v>
      </c>
      <c r="BX313" s="85">
        <f t="shared" si="94"/>
        <v>3</v>
      </c>
      <c r="BY313" s="86" t="s">
        <v>157</v>
      </c>
      <c r="BZ313" s="87">
        <f t="shared" si="79"/>
        <v>4</v>
      </c>
      <c r="CB313" s="88">
        <f t="shared" si="76"/>
        <v>5</v>
      </c>
      <c r="CC313" s="89"/>
      <c r="CE313" s="87">
        <f t="shared" si="86"/>
        <v>1</v>
      </c>
      <c r="CF313" s="90">
        <v>11873700</v>
      </c>
      <c r="CG313" s="90"/>
      <c r="CH313" s="90">
        <v>11873700</v>
      </c>
      <c r="CI313" s="91">
        <v>26386</v>
      </c>
      <c r="CJ313" s="87">
        <f t="shared" si="77"/>
        <v>1</v>
      </c>
      <c r="CK313" s="87">
        <f t="shared" si="78"/>
        <v>4</v>
      </c>
      <c r="CL313" s="22" t="s">
        <v>121</v>
      </c>
      <c r="CM313" s="22" t="s">
        <v>1670</v>
      </c>
    </row>
    <row r="314" spans="1:91" ht="14.45" customHeight="1" x14ac:dyDescent="0.25">
      <c r="A314" s="69">
        <f t="shared" si="75"/>
        <v>312</v>
      </c>
      <c r="B314" s="70" t="s">
        <v>102</v>
      </c>
      <c r="C314" s="97">
        <v>235600151928</v>
      </c>
      <c r="D314" s="106">
        <v>145359171</v>
      </c>
      <c r="E314" s="73"/>
      <c r="F314" s="74">
        <v>46046</v>
      </c>
      <c r="G314" s="75" t="s">
        <v>178</v>
      </c>
      <c r="H314" s="75" t="s">
        <v>179</v>
      </c>
      <c r="I314" s="75" t="s">
        <v>105</v>
      </c>
      <c r="J314" s="75" t="s">
        <v>180</v>
      </c>
      <c r="K314" s="75" t="s">
        <v>107</v>
      </c>
      <c r="L314" s="74">
        <v>46063</v>
      </c>
      <c r="M314" s="73">
        <v>40</v>
      </c>
      <c r="N314" s="75" t="s">
        <v>1671</v>
      </c>
      <c r="O314" s="75" t="s">
        <v>1672</v>
      </c>
      <c r="P314" s="75">
        <v>2830047881</v>
      </c>
      <c r="Q314" s="74">
        <v>46042</v>
      </c>
      <c r="R314" s="75">
        <v>1209378553</v>
      </c>
      <c r="S314" s="75">
        <v>224089971</v>
      </c>
      <c r="T314" s="74">
        <v>46042</v>
      </c>
      <c r="U314" s="76">
        <v>12600.715</v>
      </c>
      <c r="V314" s="76">
        <v>12266.746999999999</v>
      </c>
      <c r="W314" s="75">
        <v>17</v>
      </c>
      <c r="X314" s="75">
        <v>0</v>
      </c>
      <c r="Y314" s="98">
        <v>235600151928</v>
      </c>
      <c r="Z314" s="82" t="s">
        <v>128</v>
      </c>
      <c r="AA314" s="75" t="s">
        <v>1665</v>
      </c>
      <c r="AB314" s="75" t="s">
        <v>1666</v>
      </c>
      <c r="AC314" s="98">
        <v>235600151928</v>
      </c>
      <c r="AD314" s="75" t="s">
        <v>113</v>
      </c>
      <c r="AE314" s="74">
        <v>46048</v>
      </c>
      <c r="AF314" s="80">
        <v>46044.541666666664</v>
      </c>
      <c r="AG314" s="80">
        <v>46043.375</v>
      </c>
      <c r="AH314" s="80">
        <v>46043.416666666664</v>
      </c>
      <c r="AI314" s="74">
        <v>46045</v>
      </c>
      <c r="AJ314" s="69"/>
      <c r="AK314" s="74">
        <v>46046</v>
      </c>
      <c r="AL314" s="153">
        <v>46048</v>
      </c>
      <c r="AM314" s="75"/>
      <c r="AN314" s="153">
        <v>46049</v>
      </c>
      <c r="AO314" s="81">
        <f>IF(AH314&lt;AG314,IF(AH314=0,"",AH314-1),IF(AG314=0,"",AG314-1))</f>
        <v>46042.375</v>
      </c>
      <c r="AP314" s="81">
        <f>IF(AH314&lt;AG314,IF(AH314=0,"",AH314),IF(AG314=0,"",AG314))</f>
        <v>46043.375</v>
      </c>
      <c r="AQ314" s="81">
        <f>IF(AH314&lt;AG314,IF(AH314=0,"",AH314),IF(AG314=0,"",AG314))</f>
        <v>46043.375</v>
      </c>
      <c r="AR314" s="81">
        <f>IF(AI314=0,"",IF(AI314&lt;AJ314,AJ314+1,AI314+1))</f>
        <v>46046</v>
      </c>
      <c r="AS314" s="81">
        <f>IF(AI314=0,"",IF(AE314=0,IF(AJ314=0,AI314+2,AJ314+2),AE314+2))</f>
        <v>46050</v>
      </c>
      <c r="AT314" s="81">
        <f>IF(AI314=0,"",IF(AI314&lt;AJ314,AJ314+1,AI314+1))</f>
        <v>46046</v>
      </c>
      <c r="AU314" s="82" t="s">
        <v>356</v>
      </c>
      <c r="AV314" s="74">
        <v>46042</v>
      </c>
      <c r="AW314" s="75" t="s">
        <v>1673</v>
      </c>
      <c r="AX314" s="75" t="s">
        <v>1674</v>
      </c>
      <c r="AY314" s="75">
        <v>905</v>
      </c>
      <c r="AZ314" s="83">
        <v>308172692610</v>
      </c>
      <c r="BA314" s="75" t="s">
        <v>187</v>
      </c>
      <c r="BB314" s="74">
        <v>46042</v>
      </c>
      <c r="BC314" s="75"/>
      <c r="BD314" s="75" t="s">
        <v>188</v>
      </c>
      <c r="BE314" s="75" t="s">
        <v>188</v>
      </c>
      <c r="BF314" s="75"/>
      <c r="BG314" s="75"/>
      <c r="BH314" s="75"/>
      <c r="BI314" s="75"/>
      <c r="BJ314" s="75"/>
      <c r="BK314" s="75"/>
      <c r="BL314" s="75"/>
      <c r="BM314" s="75"/>
      <c r="BN314" s="75"/>
      <c r="BO314" s="75"/>
      <c r="BP314" s="75"/>
      <c r="BQ314" s="75"/>
      <c r="BR314" s="75"/>
      <c r="BS314" s="75"/>
      <c r="BT314" s="75">
        <v>1</v>
      </c>
      <c r="BU314" s="84" t="s">
        <v>1675</v>
      </c>
      <c r="BV314" s="74">
        <v>46049</v>
      </c>
      <c r="BW314" s="85">
        <f t="shared" si="93"/>
        <v>3</v>
      </c>
      <c r="BX314" s="85">
        <f t="shared" si="94"/>
        <v>3</v>
      </c>
      <c r="BY314" s="86" t="s">
        <v>157</v>
      </c>
      <c r="BZ314" s="87">
        <f t="shared" si="79"/>
        <v>4</v>
      </c>
      <c r="CB314" s="88">
        <f t="shared" si="76"/>
        <v>5</v>
      </c>
      <c r="CC314" s="89"/>
      <c r="CE314" s="87">
        <f t="shared" si="86"/>
        <v>1</v>
      </c>
      <c r="CF314" s="90">
        <v>11873700</v>
      </c>
      <c r="CG314" s="90"/>
      <c r="CH314" s="90">
        <v>11873700</v>
      </c>
      <c r="CI314" s="91">
        <v>26386</v>
      </c>
      <c r="CJ314" s="87">
        <f t="shared" si="77"/>
        <v>1</v>
      </c>
      <c r="CK314" s="87">
        <f t="shared" si="78"/>
        <v>4</v>
      </c>
      <c r="CL314" s="22" t="s">
        <v>121</v>
      </c>
      <c r="CM314" s="22" t="s">
        <v>1676</v>
      </c>
    </row>
    <row r="315" spans="1:91" ht="14.45" customHeight="1" x14ac:dyDescent="0.25">
      <c r="A315" s="69">
        <f t="shared" si="75"/>
        <v>313</v>
      </c>
      <c r="B315" s="70" t="s">
        <v>102</v>
      </c>
      <c r="C315" s="97" t="s">
        <v>1677</v>
      </c>
      <c r="D315" s="106">
        <v>145279696</v>
      </c>
      <c r="E315" s="73"/>
      <c r="F315" s="121">
        <v>46029</v>
      </c>
      <c r="G315" s="75" t="s">
        <v>567</v>
      </c>
      <c r="H315" s="75" t="s">
        <v>517</v>
      </c>
      <c r="I315" s="75" t="s">
        <v>105</v>
      </c>
      <c r="J315" s="75" t="s">
        <v>568</v>
      </c>
      <c r="K315" s="75" t="s">
        <v>242</v>
      </c>
      <c r="L315" s="74">
        <v>46062</v>
      </c>
      <c r="M315" s="73">
        <v>40</v>
      </c>
      <c r="N315" s="75" t="s">
        <v>1678</v>
      </c>
      <c r="O315" s="75" t="s">
        <v>1679</v>
      </c>
      <c r="P315" s="75">
        <v>2830047612</v>
      </c>
      <c r="Q315" s="74">
        <v>46036</v>
      </c>
      <c r="R315" s="75">
        <v>1209376381</v>
      </c>
      <c r="S315" s="75">
        <v>224066193</v>
      </c>
      <c r="T315" s="74">
        <v>46036</v>
      </c>
      <c r="U315" s="76">
        <v>15109.446</v>
      </c>
      <c r="V315" s="76">
        <v>14488.023999999999</v>
      </c>
      <c r="W315" s="75">
        <v>16</v>
      </c>
      <c r="X315" s="75">
        <v>0</v>
      </c>
      <c r="Y315" s="98">
        <v>7265149130</v>
      </c>
      <c r="Z315" s="82" t="s">
        <v>354</v>
      </c>
      <c r="AA315" s="75" t="s">
        <v>1680</v>
      </c>
      <c r="AB315" s="75" t="s">
        <v>1681</v>
      </c>
      <c r="AC315" s="98" t="s">
        <v>1677</v>
      </c>
      <c r="AD315" s="75" t="s">
        <v>113</v>
      </c>
      <c r="AE315" s="74">
        <v>46043</v>
      </c>
      <c r="AF315" s="130">
        <v>46039.791666666664</v>
      </c>
      <c r="AG315" s="130">
        <v>45672.375</v>
      </c>
      <c r="AH315" s="130">
        <v>45672.375</v>
      </c>
      <c r="AI315" s="74">
        <v>46033</v>
      </c>
      <c r="AJ315" s="124">
        <v>46042</v>
      </c>
      <c r="AK315" s="124">
        <v>46042</v>
      </c>
      <c r="AL315" s="124">
        <v>46040</v>
      </c>
      <c r="AM315" s="74">
        <v>46057</v>
      </c>
      <c r="AN315" s="74">
        <v>46058</v>
      </c>
      <c r="AO315" s="81">
        <f>IF(AH315&lt;AG315,IF(AH315=0,"",AH315-1),IF(AG315=0,"",AG315-1))</f>
        <v>45671.375</v>
      </c>
      <c r="AP315" s="81">
        <f>IF(AH315&lt;AG315,IF(AH315=0,"",AH315),IF(AG315=0,"",AG315))</f>
        <v>45672.375</v>
      </c>
      <c r="AQ315" s="81">
        <f>IF(AH315&lt;AG315,IF(AH315=0,"",AH315),IF(AG315=0,"",AG315))</f>
        <v>45672.375</v>
      </c>
      <c r="AR315" s="81">
        <f>IF(AI315=0,"",IF(AI315&lt;AJ315,AJ315+1,AI315+1))</f>
        <v>46043</v>
      </c>
      <c r="AS315" s="81">
        <f>IF(AI315=0,"",IF(AE315=0,IF(AJ315=0,AI315+2,AJ315+2),AE315+2))</f>
        <v>46045</v>
      </c>
      <c r="AT315" s="81">
        <f>IF(AI315=0,"",IF(AI315&lt;AJ315,AJ315+1,AI315+1))</f>
        <v>46043</v>
      </c>
      <c r="AU315" s="82" t="s">
        <v>198</v>
      </c>
      <c r="AV315" s="74">
        <v>46036</v>
      </c>
      <c r="AW315" s="75" t="s">
        <v>1682</v>
      </c>
      <c r="AX315" s="75">
        <v>32217551</v>
      </c>
      <c r="AY315" s="75">
        <v>905</v>
      </c>
      <c r="AZ315" s="83">
        <v>308152334950</v>
      </c>
      <c r="BA315" s="75" t="s">
        <v>154</v>
      </c>
      <c r="BB315" s="74">
        <v>46036</v>
      </c>
      <c r="BC315" s="75"/>
      <c r="BD315" s="75" t="s">
        <v>1683</v>
      </c>
      <c r="BE315" s="74">
        <v>46044</v>
      </c>
      <c r="BF315" s="75"/>
      <c r="BG315" s="75"/>
      <c r="BH315" s="75"/>
      <c r="BI315" s="75"/>
      <c r="BJ315" s="75"/>
      <c r="BK315" s="75"/>
      <c r="BL315" s="75"/>
      <c r="BM315" s="75"/>
      <c r="BN315" s="75"/>
      <c r="BO315" s="75"/>
      <c r="BP315" s="75"/>
      <c r="BQ315" s="75"/>
      <c r="BR315" s="75"/>
      <c r="BS315" s="75"/>
      <c r="BT315" s="75">
        <v>1</v>
      </c>
      <c r="BU315" s="84" t="s">
        <v>1684</v>
      </c>
      <c r="BV315" s="74">
        <v>46043</v>
      </c>
      <c r="BW315" s="85"/>
      <c r="BX315" s="85"/>
      <c r="BY315" s="86" t="s">
        <v>157</v>
      </c>
      <c r="BZ315" s="87">
        <f t="shared" si="79"/>
        <v>2</v>
      </c>
      <c r="CB315" s="88">
        <f t="shared" si="76"/>
        <v>4</v>
      </c>
      <c r="CC315" s="89"/>
      <c r="CE315" s="87">
        <f t="shared" si="86"/>
        <v>1</v>
      </c>
      <c r="CF315" s="90">
        <v>9101100</v>
      </c>
      <c r="CG315" s="90"/>
      <c r="CH315" s="90">
        <v>9101100</v>
      </c>
      <c r="CI315" s="22">
        <v>26380</v>
      </c>
      <c r="CJ315" s="87">
        <f t="shared" si="77"/>
        <v>1</v>
      </c>
      <c r="CK315" s="87">
        <f t="shared" si="78"/>
        <v>3</v>
      </c>
      <c r="CL315" s="22" t="s">
        <v>121</v>
      </c>
      <c r="CM315" s="22" t="s">
        <v>1685</v>
      </c>
    </row>
    <row r="316" spans="1:91" ht="14.45" customHeight="1" x14ac:dyDescent="0.25">
      <c r="A316" s="69">
        <f t="shared" si="75"/>
        <v>314</v>
      </c>
      <c r="B316" s="70" t="s">
        <v>102</v>
      </c>
      <c r="C316" s="107">
        <v>263404680</v>
      </c>
      <c r="D316" s="106">
        <v>145291599</v>
      </c>
      <c r="E316" s="73">
        <v>5320005315</v>
      </c>
      <c r="F316" s="74">
        <v>46037</v>
      </c>
      <c r="G316" s="75" t="s">
        <v>1178</v>
      </c>
      <c r="H316" s="75" t="s">
        <v>1160</v>
      </c>
      <c r="I316" s="75" t="s">
        <v>105</v>
      </c>
      <c r="J316" s="75" t="s">
        <v>1161</v>
      </c>
      <c r="K316" s="75" t="s">
        <v>242</v>
      </c>
      <c r="L316" s="74">
        <v>46055</v>
      </c>
      <c r="M316" s="73">
        <v>40</v>
      </c>
      <c r="N316" s="75" t="s">
        <v>1686</v>
      </c>
      <c r="O316" s="75" t="s">
        <v>1687</v>
      </c>
      <c r="P316" s="75">
        <v>2830047767</v>
      </c>
      <c r="Q316" s="74">
        <v>46039</v>
      </c>
      <c r="R316" s="75">
        <v>1209377259</v>
      </c>
      <c r="S316" s="75">
        <v>224073128</v>
      </c>
      <c r="T316" s="74">
        <v>46039</v>
      </c>
      <c r="U316" s="76">
        <v>2582.6210000000001</v>
      </c>
      <c r="V316" s="76">
        <v>2497.732</v>
      </c>
      <c r="W316" s="75">
        <v>3</v>
      </c>
      <c r="X316" s="75">
        <v>1</v>
      </c>
      <c r="Y316" s="98">
        <v>263404697</v>
      </c>
      <c r="Z316" s="82" t="s">
        <v>110</v>
      </c>
      <c r="AA316" s="75" t="s">
        <v>1688</v>
      </c>
      <c r="AB316" s="75" t="s">
        <v>1689</v>
      </c>
      <c r="AC316" s="109">
        <v>263404680</v>
      </c>
      <c r="AD316" s="75" t="s">
        <v>113</v>
      </c>
      <c r="AE316" s="74">
        <v>46045</v>
      </c>
      <c r="AF316" s="130">
        <v>46042.833333333336</v>
      </c>
      <c r="AG316" s="130">
        <v>46042.416666666664</v>
      </c>
      <c r="AH316" s="130">
        <v>46042.416666666664</v>
      </c>
      <c r="AI316" s="134">
        <v>46032</v>
      </c>
      <c r="AJ316" s="99">
        <v>46045</v>
      </c>
      <c r="AK316" s="99">
        <v>46045</v>
      </c>
      <c r="AL316" s="131">
        <v>46047</v>
      </c>
      <c r="AM316" s="75"/>
      <c r="AN316" s="131">
        <v>46047</v>
      </c>
      <c r="AO316" s="95" t="s">
        <v>121</v>
      </c>
      <c r="AP316" s="95" t="s">
        <v>121</v>
      </c>
      <c r="AQ316" s="95" t="s">
        <v>121</v>
      </c>
      <c r="AR316" s="95" t="s">
        <v>121</v>
      </c>
      <c r="AS316" s="95" t="s">
        <v>121</v>
      </c>
      <c r="AT316" s="95" t="s">
        <v>121</v>
      </c>
      <c r="AU316" s="82" t="s">
        <v>198</v>
      </c>
      <c r="AV316" s="74">
        <v>46039</v>
      </c>
      <c r="AW316" s="75" t="s">
        <v>1690</v>
      </c>
      <c r="AX316" s="75" t="s">
        <v>1691</v>
      </c>
      <c r="AY316" s="75">
        <v>905</v>
      </c>
      <c r="AZ316" s="83">
        <v>308163965120</v>
      </c>
      <c r="BA316" s="75" t="s">
        <v>187</v>
      </c>
      <c r="BB316" s="74">
        <v>46039</v>
      </c>
      <c r="BC316" s="75"/>
      <c r="BD316" s="75" t="s">
        <v>1692</v>
      </c>
      <c r="BE316" s="74">
        <v>46048</v>
      </c>
      <c r="BF316" s="75"/>
      <c r="BG316" s="75"/>
      <c r="BH316" s="75"/>
      <c r="BI316" s="75"/>
      <c r="BJ316" s="75"/>
      <c r="BK316" s="75"/>
      <c r="BL316" s="75"/>
      <c r="BM316" s="75"/>
      <c r="BN316" s="75"/>
      <c r="BO316" s="75"/>
      <c r="BP316" s="75"/>
      <c r="BQ316" s="75"/>
      <c r="BR316" s="75"/>
      <c r="BS316" s="75"/>
      <c r="BT316" s="75">
        <v>1</v>
      </c>
      <c r="BU316" s="84" t="s">
        <v>1693</v>
      </c>
      <c r="BV316" s="74">
        <v>46044</v>
      </c>
      <c r="BW316" s="85"/>
      <c r="BX316" s="85"/>
      <c r="BY316" s="86" t="s">
        <v>157</v>
      </c>
      <c r="BZ316" s="87">
        <f t="shared" si="79"/>
        <v>3</v>
      </c>
      <c r="CB316" s="88">
        <f t="shared" si="76"/>
        <v>4</v>
      </c>
      <c r="CC316" s="89"/>
      <c r="CE316" s="87">
        <f t="shared" si="86"/>
        <v>1</v>
      </c>
      <c r="CF316" s="90">
        <v>4046088</v>
      </c>
      <c r="CG316" s="90">
        <v>3034566</v>
      </c>
      <c r="CH316" s="90">
        <f>SUM(CF316:CG316)</f>
        <v>7080654</v>
      </c>
      <c r="CI316" s="91">
        <v>26619</v>
      </c>
      <c r="CJ316" s="87">
        <f t="shared" si="77"/>
        <v>1</v>
      </c>
      <c r="CK316" s="87">
        <f t="shared" si="78"/>
        <v>3</v>
      </c>
      <c r="CL316" s="22" t="s">
        <v>121</v>
      </c>
      <c r="CM316" s="22" t="s">
        <v>1694</v>
      </c>
    </row>
    <row r="317" spans="1:91" ht="14.45" customHeight="1" x14ac:dyDescent="0.25">
      <c r="A317" s="69">
        <f t="shared" si="75"/>
        <v>315</v>
      </c>
      <c r="B317" s="70" t="s">
        <v>102</v>
      </c>
      <c r="C317" s="107">
        <v>263404680</v>
      </c>
      <c r="D317" s="106">
        <v>145291875</v>
      </c>
      <c r="E317" s="73">
        <v>5320005315</v>
      </c>
      <c r="F317" s="74">
        <v>46037</v>
      </c>
      <c r="G317" s="75" t="s">
        <v>1228</v>
      </c>
      <c r="H317" s="75" t="s">
        <v>1160</v>
      </c>
      <c r="I317" s="75" t="s">
        <v>105</v>
      </c>
      <c r="J317" s="75" t="s">
        <v>1161</v>
      </c>
      <c r="K317" s="75" t="s">
        <v>242</v>
      </c>
      <c r="L317" s="74">
        <v>46055</v>
      </c>
      <c r="M317" s="73">
        <v>0</v>
      </c>
      <c r="N317" s="75" t="s">
        <v>1686</v>
      </c>
      <c r="O317" s="75" t="s">
        <v>1687</v>
      </c>
      <c r="P317" s="75">
        <v>2830047769</v>
      </c>
      <c r="Q317" s="74">
        <v>46039</v>
      </c>
      <c r="R317" s="75">
        <v>1209377261</v>
      </c>
      <c r="S317" s="75">
        <v>224073136</v>
      </c>
      <c r="T317" s="74">
        <v>46039</v>
      </c>
      <c r="U317" s="76">
        <v>10272.474</v>
      </c>
      <c r="V317" s="76">
        <v>9936.9279999999999</v>
      </c>
      <c r="W317" s="75">
        <v>12</v>
      </c>
      <c r="X317" s="75">
        <v>3</v>
      </c>
      <c r="Y317" s="98">
        <v>263404697</v>
      </c>
      <c r="Z317" s="82" t="s">
        <v>110</v>
      </c>
      <c r="AA317" s="75" t="s">
        <v>1688</v>
      </c>
      <c r="AB317" s="75" t="s">
        <v>1689</v>
      </c>
      <c r="AC317" s="109">
        <v>263404680</v>
      </c>
      <c r="AD317" s="75" t="s">
        <v>113</v>
      </c>
      <c r="AE317" s="74">
        <v>46045</v>
      </c>
      <c r="AF317" s="130">
        <v>46042.833333333336</v>
      </c>
      <c r="AG317" s="130">
        <v>46042.416666666664</v>
      </c>
      <c r="AH317" s="130">
        <v>46042.416666666664</v>
      </c>
      <c r="AI317" s="134">
        <v>46032</v>
      </c>
      <c r="AJ317" s="99">
        <v>46045</v>
      </c>
      <c r="AK317" s="99">
        <v>46045</v>
      </c>
      <c r="AL317" s="131">
        <v>46047</v>
      </c>
      <c r="AM317" s="75"/>
      <c r="AN317" s="131">
        <v>46047</v>
      </c>
      <c r="AO317" s="95" t="s">
        <v>121</v>
      </c>
      <c r="AP317" s="95" t="s">
        <v>121</v>
      </c>
      <c r="AQ317" s="95" t="s">
        <v>121</v>
      </c>
      <c r="AR317" s="95" t="s">
        <v>121</v>
      </c>
      <c r="AS317" s="95" t="s">
        <v>121</v>
      </c>
      <c r="AT317" s="95" t="s">
        <v>121</v>
      </c>
      <c r="AU317" s="82" t="s">
        <v>198</v>
      </c>
      <c r="AV317" s="74">
        <v>46039</v>
      </c>
      <c r="AW317" s="75">
        <v>0</v>
      </c>
      <c r="AX317" s="75">
        <v>0</v>
      </c>
      <c r="AY317" s="75">
        <v>905</v>
      </c>
      <c r="AZ317" s="83">
        <v>0</v>
      </c>
      <c r="BA317" s="75">
        <v>0</v>
      </c>
      <c r="BB317" s="75" t="s">
        <v>132</v>
      </c>
      <c r="BC317" s="75"/>
      <c r="BD317" s="75" t="s">
        <v>1692</v>
      </c>
      <c r="BE317" s="74">
        <v>46048</v>
      </c>
      <c r="BF317" s="75"/>
      <c r="BG317" s="75"/>
      <c r="BH317" s="75"/>
      <c r="BI317" s="75"/>
      <c r="BJ317" s="75"/>
      <c r="BK317" s="75"/>
      <c r="BL317" s="75"/>
      <c r="BM317" s="75"/>
      <c r="BN317" s="75"/>
      <c r="BO317" s="75"/>
      <c r="BP317" s="75"/>
      <c r="BQ317" s="75"/>
      <c r="BR317" s="75"/>
      <c r="BS317" s="75"/>
      <c r="BT317" s="75">
        <v>0</v>
      </c>
      <c r="BU317" s="84" t="s">
        <v>1693</v>
      </c>
      <c r="BV317" s="74">
        <v>46044</v>
      </c>
      <c r="BW317" s="85"/>
      <c r="BX317" s="85"/>
      <c r="BY317" s="86" t="s">
        <v>157</v>
      </c>
      <c r="BZ317" s="87">
        <f t="shared" si="79"/>
        <v>3</v>
      </c>
      <c r="CB317" s="88">
        <f t="shared" si="76"/>
        <v>4</v>
      </c>
      <c r="CC317" s="89"/>
      <c r="CE317" s="87">
        <f t="shared" si="86"/>
        <v>1</v>
      </c>
      <c r="CF317" s="90"/>
      <c r="CG317" s="90"/>
      <c r="CH317" s="90"/>
      <c r="CJ317" s="87">
        <f t="shared" si="77"/>
        <v>1</v>
      </c>
      <c r="CK317" s="87">
        <f t="shared" si="78"/>
        <v>3</v>
      </c>
      <c r="CL317" s="22" t="s">
        <v>121</v>
      </c>
      <c r="CM317" s="22" t="s">
        <v>1694</v>
      </c>
    </row>
    <row r="318" spans="1:91" ht="14.45" customHeight="1" x14ac:dyDescent="0.25">
      <c r="A318" s="69">
        <f t="shared" si="75"/>
        <v>316</v>
      </c>
      <c r="B318" s="70" t="s">
        <v>102</v>
      </c>
      <c r="C318" s="107">
        <v>263404680</v>
      </c>
      <c r="D318" s="106">
        <v>145291843</v>
      </c>
      <c r="E318" s="73">
        <v>5320005315</v>
      </c>
      <c r="F318" s="74">
        <v>46037</v>
      </c>
      <c r="G318" s="75" t="s">
        <v>1421</v>
      </c>
      <c r="H318" s="75" t="s">
        <v>1160</v>
      </c>
      <c r="I318" s="75" t="s">
        <v>105</v>
      </c>
      <c r="J318" s="75" t="s">
        <v>1161</v>
      </c>
      <c r="K318" s="75" t="s">
        <v>242</v>
      </c>
      <c r="L318" s="74">
        <v>46056</v>
      </c>
      <c r="M318" s="73">
        <v>0</v>
      </c>
      <c r="N318" s="75" t="s">
        <v>1686</v>
      </c>
      <c r="O318" s="75" t="s">
        <v>1687</v>
      </c>
      <c r="P318" s="75">
        <v>2830047768</v>
      </c>
      <c r="Q318" s="74">
        <v>46039</v>
      </c>
      <c r="R318" s="75">
        <v>1209377260</v>
      </c>
      <c r="S318" s="75">
        <v>224073143</v>
      </c>
      <c r="T318" s="74">
        <v>46039</v>
      </c>
      <c r="U318" s="76">
        <v>2716.9059999999999</v>
      </c>
      <c r="V318" s="76">
        <v>2608.8470000000002</v>
      </c>
      <c r="W318" s="75">
        <v>4</v>
      </c>
      <c r="X318" s="75">
        <v>0</v>
      </c>
      <c r="Y318" s="98">
        <v>263404697</v>
      </c>
      <c r="Z318" s="82" t="s">
        <v>110</v>
      </c>
      <c r="AA318" s="75" t="s">
        <v>1688</v>
      </c>
      <c r="AB318" s="75" t="s">
        <v>1689</v>
      </c>
      <c r="AC318" s="109">
        <v>263404680</v>
      </c>
      <c r="AD318" s="75" t="s">
        <v>113</v>
      </c>
      <c r="AE318" s="74">
        <v>46045</v>
      </c>
      <c r="AF318" s="130">
        <v>46042.833333333336</v>
      </c>
      <c r="AG318" s="130">
        <v>46042.416666666664</v>
      </c>
      <c r="AH318" s="130">
        <v>46042.416666666664</v>
      </c>
      <c r="AI318" s="134">
        <v>46032</v>
      </c>
      <c r="AJ318" s="99">
        <v>46045</v>
      </c>
      <c r="AK318" s="99">
        <v>46045</v>
      </c>
      <c r="AL318" s="131">
        <v>46047</v>
      </c>
      <c r="AM318" s="75"/>
      <c r="AN318" s="131">
        <v>46047</v>
      </c>
      <c r="AO318" s="95" t="s">
        <v>121</v>
      </c>
      <c r="AP318" s="95" t="s">
        <v>121</v>
      </c>
      <c r="AQ318" s="95" t="s">
        <v>121</v>
      </c>
      <c r="AR318" s="95" t="s">
        <v>121</v>
      </c>
      <c r="AS318" s="95" t="s">
        <v>121</v>
      </c>
      <c r="AT318" s="95" t="s">
        <v>121</v>
      </c>
      <c r="AU318" s="82" t="s">
        <v>198</v>
      </c>
      <c r="AV318" s="74">
        <v>46039</v>
      </c>
      <c r="AW318" s="75">
        <v>0</v>
      </c>
      <c r="AX318" s="75">
        <v>0</v>
      </c>
      <c r="AY318" s="75">
        <v>905</v>
      </c>
      <c r="AZ318" s="83">
        <v>0</v>
      </c>
      <c r="BA318" s="75">
        <v>0</v>
      </c>
      <c r="BB318" s="75" t="s">
        <v>132</v>
      </c>
      <c r="BC318" s="75"/>
      <c r="BD318" s="75" t="s">
        <v>1692</v>
      </c>
      <c r="BE318" s="74">
        <v>46048</v>
      </c>
      <c r="BF318" s="75"/>
      <c r="BG318" s="75"/>
      <c r="BH318" s="75"/>
      <c r="BI318" s="75"/>
      <c r="BJ318" s="75"/>
      <c r="BK318" s="75"/>
      <c r="BL318" s="75"/>
      <c r="BM318" s="75"/>
      <c r="BN318" s="75"/>
      <c r="BO318" s="75"/>
      <c r="BP318" s="75"/>
      <c r="BQ318" s="75"/>
      <c r="BR318" s="75"/>
      <c r="BS318" s="75"/>
      <c r="BT318" s="75">
        <v>0</v>
      </c>
      <c r="BU318" s="84" t="s">
        <v>1693</v>
      </c>
      <c r="BV318" s="74">
        <v>46044</v>
      </c>
      <c r="BW318" s="85"/>
      <c r="BX318" s="85"/>
      <c r="BY318" s="86" t="s">
        <v>157</v>
      </c>
      <c r="BZ318" s="87">
        <f t="shared" si="79"/>
        <v>3</v>
      </c>
      <c r="CB318" s="88">
        <f t="shared" si="76"/>
        <v>4</v>
      </c>
      <c r="CC318" s="89"/>
      <c r="CE318" s="87">
        <f t="shared" si="86"/>
        <v>1</v>
      </c>
      <c r="CF318" s="90"/>
      <c r="CG318" s="90"/>
      <c r="CH318" s="90"/>
      <c r="CJ318" s="87">
        <f t="shared" si="77"/>
        <v>1</v>
      </c>
      <c r="CK318" s="87">
        <f t="shared" si="78"/>
        <v>3</v>
      </c>
      <c r="CL318" s="22" t="s">
        <v>121</v>
      </c>
      <c r="CM318" s="22" t="s">
        <v>1694</v>
      </c>
    </row>
    <row r="319" spans="1:91" ht="14.45" customHeight="1" x14ac:dyDescent="0.25">
      <c r="A319" s="69">
        <f t="shared" si="75"/>
        <v>317</v>
      </c>
      <c r="B319" s="70" t="s">
        <v>102</v>
      </c>
      <c r="C319" s="107">
        <v>263404680</v>
      </c>
      <c r="D319" s="106">
        <v>145287506</v>
      </c>
      <c r="E319" s="73">
        <v>5320007306</v>
      </c>
      <c r="F319" s="74">
        <v>46037</v>
      </c>
      <c r="G319" s="75" t="s">
        <v>1280</v>
      </c>
      <c r="H319" s="75" t="s">
        <v>1160</v>
      </c>
      <c r="I319" s="75" t="s">
        <v>105</v>
      </c>
      <c r="J319" s="75" t="s">
        <v>1161</v>
      </c>
      <c r="K319" s="75" t="s">
        <v>242</v>
      </c>
      <c r="L319" s="74">
        <v>46054</v>
      </c>
      <c r="M319" s="73">
        <v>40</v>
      </c>
      <c r="N319" s="75" t="s">
        <v>1695</v>
      </c>
      <c r="O319" s="75" t="s">
        <v>1696</v>
      </c>
      <c r="P319" s="75">
        <v>2830047744</v>
      </c>
      <c r="Q319" s="74">
        <v>46039</v>
      </c>
      <c r="R319" s="75">
        <v>1209377215</v>
      </c>
      <c r="S319" s="75">
        <v>224073071</v>
      </c>
      <c r="T319" s="74">
        <v>46039</v>
      </c>
      <c r="U319" s="76">
        <v>1353.953</v>
      </c>
      <c r="V319" s="76">
        <v>1304.5060000000001</v>
      </c>
      <c r="W319" s="75">
        <v>2</v>
      </c>
      <c r="X319" s="75">
        <v>1</v>
      </c>
      <c r="Y319" s="98">
        <v>263404651</v>
      </c>
      <c r="Z319" s="82" t="s">
        <v>110</v>
      </c>
      <c r="AA319" s="75" t="s">
        <v>1688</v>
      </c>
      <c r="AB319" s="75" t="s">
        <v>1689</v>
      </c>
      <c r="AC319" s="109">
        <v>263404680</v>
      </c>
      <c r="AD319" s="75" t="s">
        <v>113</v>
      </c>
      <c r="AE319" s="74">
        <v>46045</v>
      </c>
      <c r="AF319" s="130">
        <v>46042.833333333336</v>
      </c>
      <c r="AG319" s="130">
        <v>46042.416666666664</v>
      </c>
      <c r="AH319" s="130">
        <v>46042.416666666664</v>
      </c>
      <c r="AI319" s="134">
        <v>46032</v>
      </c>
      <c r="AJ319" s="99">
        <v>46045</v>
      </c>
      <c r="AK319" s="99">
        <v>46045</v>
      </c>
      <c r="AL319" s="131">
        <v>46047</v>
      </c>
      <c r="AM319" s="75"/>
      <c r="AN319" s="131">
        <v>46047</v>
      </c>
      <c r="AO319" s="95" t="s">
        <v>121</v>
      </c>
      <c r="AP319" s="95" t="s">
        <v>121</v>
      </c>
      <c r="AQ319" s="95" t="s">
        <v>121</v>
      </c>
      <c r="AR319" s="95" t="s">
        <v>121</v>
      </c>
      <c r="AS319" s="95" t="s">
        <v>121</v>
      </c>
      <c r="AT319" s="95" t="s">
        <v>121</v>
      </c>
      <c r="AU319" s="82" t="s">
        <v>198</v>
      </c>
      <c r="AV319" s="74">
        <v>46039</v>
      </c>
      <c r="AW319" s="75" t="s">
        <v>1697</v>
      </c>
      <c r="AX319" s="75" t="s">
        <v>1698</v>
      </c>
      <c r="AY319" s="75">
        <v>905</v>
      </c>
      <c r="AZ319" s="83">
        <v>308163467310</v>
      </c>
      <c r="BA319" s="75" t="s">
        <v>187</v>
      </c>
      <c r="BB319" s="74">
        <v>46039</v>
      </c>
      <c r="BC319" s="75"/>
      <c r="BD319" s="75" t="s">
        <v>1699</v>
      </c>
      <c r="BE319" s="74">
        <v>46048</v>
      </c>
      <c r="BF319" s="75"/>
      <c r="BG319" s="75"/>
      <c r="BH319" s="75"/>
      <c r="BI319" s="75"/>
      <c r="BJ319" s="75"/>
      <c r="BK319" s="75"/>
      <c r="BL319" s="75"/>
      <c r="BM319" s="75"/>
      <c r="BN319" s="75"/>
      <c r="BO319" s="75"/>
      <c r="BP319" s="75"/>
      <c r="BQ319" s="75"/>
      <c r="BR319" s="75"/>
      <c r="BS319" s="75"/>
      <c r="BT319" s="75">
        <v>0</v>
      </c>
      <c r="BU319" s="84" t="s">
        <v>1693</v>
      </c>
      <c r="BV319" s="74">
        <v>46044</v>
      </c>
      <c r="BW319" s="85"/>
      <c r="BX319" s="85"/>
      <c r="BY319" s="86" t="s">
        <v>157</v>
      </c>
      <c r="BZ319" s="87">
        <f t="shared" si="79"/>
        <v>3</v>
      </c>
      <c r="CB319" s="88">
        <f t="shared" si="76"/>
        <v>4</v>
      </c>
      <c r="CC319" s="89"/>
      <c r="CE319" s="87">
        <f t="shared" si="86"/>
        <v>1</v>
      </c>
      <c r="CF319" s="90">
        <v>4046088</v>
      </c>
      <c r="CG319" s="90">
        <v>3034566</v>
      </c>
      <c r="CH319" s="90">
        <f>SUM(CF319:CG319)</f>
        <v>7080654</v>
      </c>
      <c r="CI319" s="91">
        <v>26619</v>
      </c>
      <c r="CJ319" s="87">
        <f t="shared" si="77"/>
        <v>1</v>
      </c>
      <c r="CK319" s="87">
        <f t="shared" si="78"/>
        <v>3</v>
      </c>
      <c r="CL319" s="22" t="s">
        <v>121</v>
      </c>
      <c r="CM319" s="22" t="s">
        <v>1694</v>
      </c>
    </row>
    <row r="320" spans="1:91" ht="14.45" customHeight="1" x14ac:dyDescent="0.25">
      <c r="A320" s="69">
        <f t="shared" si="75"/>
        <v>318</v>
      </c>
      <c r="B320" s="70" t="s">
        <v>102</v>
      </c>
      <c r="C320" s="107">
        <v>263404680</v>
      </c>
      <c r="D320" s="106">
        <v>145287480</v>
      </c>
      <c r="E320" s="73">
        <v>5320007306</v>
      </c>
      <c r="F320" s="74">
        <v>46037</v>
      </c>
      <c r="G320" s="75" t="s">
        <v>1280</v>
      </c>
      <c r="H320" s="75" t="s">
        <v>1160</v>
      </c>
      <c r="I320" s="75" t="s">
        <v>105</v>
      </c>
      <c r="J320" s="75" t="s">
        <v>1161</v>
      </c>
      <c r="K320" s="75" t="s">
        <v>242</v>
      </c>
      <c r="L320" s="74">
        <v>46054</v>
      </c>
      <c r="M320" s="73">
        <v>0</v>
      </c>
      <c r="N320" s="75" t="s">
        <v>1695</v>
      </c>
      <c r="O320" s="75" t="s">
        <v>1696</v>
      </c>
      <c r="P320" s="75">
        <v>2830047743</v>
      </c>
      <c r="Q320" s="74">
        <v>46039</v>
      </c>
      <c r="R320" s="75">
        <v>1209377214</v>
      </c>
      <c r="S320" s="75">
        <v>224073065</v>
      </c>
      <c r="T320" s="74">
        <v>46039</v>
      </c>
      <c r="U320" s="76">
        <v>11984.299000000001</v>
      </c>
      <c r="V320" s="76">
        <v>11556.736999999999</v>
      </c>
      <c r="W320" s="75">
        <v>14</v>
      </c>
      <c r="X320" s="75">
        <v>4</v>
      </c>
      <c r="Y320" s="98">
        <v>263404651</v>
      </c>
      <c r="Z320" s="82" t="s">
        <v>110</v>
      </c>
      <c r="AA320" s="75" t="s">
        <v>1688</v>
      </c>
      <c r="AB320" s="75" t="s">
        <v>1689</v>
      </c>
      <c r="AC320" s="109">
        <v>263404680</v>
      </c>
      <c r="AD320" s="75" t="s">
        <v>113</v>
      </c>
      <c r="AE320" s="74">
        <v>46045</v>
      </c>
      <c r="AF320" s="130">
        <v>46042.833333333336</v>
      </c>
      <c r="AG320" s="130">
        <v>46042.416666666664</v>
      </c>
      <c r="AH320" s="130">
        <v>46042.416666666664</v>
      </c>
      <c r="AI320" s="134">
        <v>46032</v>
      </c>
      <c r="AJ320" s="99">
        <v>46045</v>
      </c>
      <c r="AK320" s="99">
        <v>46045</v>
      </c>
      <c r="AL320" s="131">
        <v>46047</v>
      </c>
      <c r="AM320" s="75"/>
      <c r="AN320" s="131">
        <v>46047</v>
      </c>
      <c r="AO320" s="95" t="s">
        <v>121</v>
      </c>
      <c r="AP320" s="95" t="s">
        <v>121</v>
      </c>
      <c r="AQ320" s="95" t="s">
        <v>121</v>
      </c>
      <c r="AR320" s="95" t="s">
        <v>121</v>
      </c>
      <c r="AS320" s="95" t="s">
        <v>121</v>
      </c>
      <c r="AT320" s="95" t="s">
        <v>121</v>
      </c>
      <c r="AU320" s="82" t="s">
        <v>198</v>
      </c>
      <c r="AV320" s="74">
        <v>46039</v>
      </c>
      <c r="AW320" s="75">
        <v>0</v>
      </c>
      <c r="AX320" s="75">
        <v>0</v>
      </c>
      <c r="AY320" s="75">
        <v>905</v>
      </c>
      <c r="AZ320" s="83">
        <v>0</v>
      </c>
      <c r="BA320" s="75">
        <v>0</v>
      </c>
      <c r="BB320" s="75" t="s">
        <v>132</v>
      </c>
      <c r="BC320" s="75"/>
      <c r="BD320" s="75" t="s">
        <v>1699</v>
      </c>
      <c r="BE320" s="74">
        <v>46048</v>
      </c>
      <c r="BF320" s="75"/>
      <c r="BG320" s="75"/>
      <c r="BH320" s="75"/>
      <c r="BI320" s="75"/>
      <c r="BJ320" s="75"/>
      <c r="BK320" s="75"/>
      <c r="BL320" s="75"/>
      <c r="BM320" s="75"/>
      <c r="BN320" s="75"/>
      <c r="BO320" s="75"/>
      <c r="BP320" s="75"/>
      <c r="BQ320" s="75"/>
      <c r="BR320" s="75"/>
      <c r="BS320" s="75"/>
      <c r="BT320" s="75">
        <v>0</v>
      </c>
      <c r="BU320" s="84" t="s">
        <v>1693</v>
      </c>
      <c r="BV320" s="74">
        <v>46044</v>
      </c>
      <c r="BW320" s="85"/>
      <c r="BX320" s="85"/>
      <c r="BY320" s="86" t="s">
        <v>157</v>
      </c>
      <c r="BZ320" s="87">
        <f t="shared" si="79"/>
        <v>3</v>
      </c>
      <c r="CB320" s="88">
        <f t="shared" si="76"/>
        <v>4</v>
      </c>
      <c r="CC320" s="89"/>
      <c r="CE320" s="87">
        <f t="shared" si="86"/>
        <v>1</v>
      </c>
      <c r="CF320" s="90"/>
      <c r="CG320" s="90"/>
      <c r="CH320" s="90"/>
      <c r="CJ320" s="87">
        <f t="shared" si="77"/>
        <v>1</v>
      </c>
      <c r="CK320" s="87">
        <f t="shared" si="78"/>
        <v>3</v>
      </c>
      <c r="CL320" s="22" t="s">
        <v>121</v>
      </c>
      <c r="CM320" s="22" t="s">
        <v>1694</v>
      </c>
    </row>
    <row r="321" spans="1:91" ht="14.45" customHeight="1" x14ac:dyDescent="0.25">
      <c r="A321" s="69">
        <f t="shared" si="75"/>
        <v>319</v>
      </c>
      <c r="B321" s="70" t="s">
        <v>102</v>
      </c>
      <c r="C321" s="107">
        <v>263404680</v>
      </c>
      <c r="D321" s="106">
        <v>145333979</v>
      </c>
      <c r="E321" s="73">
        <v>5320007306</v>
      </c>
      <c r="F321" s="74">
        <v>46037</v>
      </c>
      <c r="G321" s="75" t="s">
        <v>1700</v>
      </c>
      <c r="H321" s="75" t="s">
        <v>1160</v>
      </c>
      <c r="I321" s="75" t="s">
        <v>105</v>
      </c>
      <c r="J321" s="75" t="s">
        <v>1161</v>
      </c>
      <c r="K321" s="75" t="s">
        <v>242</v>
      </c>
      <c r="L321" s="74">
        <v>46050</v>
      </c>
      <c r="M321" s="73">
        <v>0</v>
      </c>
      <c r="N321" s="75" t="s">
        <v>1695</v>
      </c>
      <c r="O321" s="75" t="s">
        <v>1696</v>
      </c>
      <c r="P321" s="75">
        <v>2830047745</v>
      </c>
      <c r="Q321" s="74">
        <v>46039</v>
      </c>
      <c r="R321" s="75">
        <v>1209377216</v>
      </c>
      <c r="S321" s="75">
        <v>224073063</v>
      </c>
      <c r="T321" s="74">
        <v>46039</v>
      </c>
      <c r="U321" s="76">
        <v>3112.7579999999998</v>
      </c>
      <c r="V321" s="76">
        <v>2996.7469999999998</v>
      </c>
      <c r="W321" s="75">
        <v>4</v>
      </c>
      <c r="X321" s="75">
        <v>2</v>
      </c>
      <c r="Y321" s="98">
        <v>263404651</v>
      </c>
      <c r="Z321" s="82" t="s">
        <v>110</v>
      </c>
      <c r="AA321" s="75" t="s">
        <v>1688</v>
      </c>
      <c r="AB321" s="75" t="s">
        <v>1689</v>
      </c>
      <c r="AC321" s="109">
        <v>263404680</v>
      </c>
      <c r="AD321" s="75" t="s">
        <v>113</v>
      </c>
      <c r="AE321" s="74">
        <v>46045</v>
      </c>
      <c r="AF321" s="130">
        <v>46042.833333333336</v>
      </c>
      <c r="AG321" s="130">
        <v>46042.416666666664</v>
      </c>
      <c r="AH321" s="130">
        <v>46042.416666666664</v>
      </c>
      <c r="AI321" s="134">
        <v>46032</v>
      </c>
      <c r="AJ321" s="99">
        <v>46045</v>
      </c>
      <c r="AK321" s="99">
        <v>46045</v>
      </c>
      <c r="AL321" s="131">
        <v>46047</v>
      </c>
      <c r="AM321" s="75"/>
      <c r="AN321" s="131">
        <v>46047</v>
      </c>
      <c r="AO321" s="95" t="s">
        <v>121</v>
      </c>
      <c r="AP321" s="95" t="s">
        <v>121</v>
      </c>
      <c r="AQ321" s="95" t="s">
        <v>121</v>
      </c>
      <c r="AR321" s="95" t="s">
        <v>121</v>
      </c>
      <c r="AS321" s="95" t="s">
        <v>121</v>
      </c>
      <c r="AT321" s="95" t="s">
        <v>121</v>
      </c>
      <c r="AU321" s="82" t="s">
        <v>198</v>
      </c>
      <c r="AV321" s="74">
        <v>46039</v>
      </c>
      <c r="AW321" s="75">
        <v>0</v>
      </c>
      <c r="AX321" s="75">
        <v>0</v>
      </c>
      <c r="AY321" s="75">
        <v>905</v>
      </c>
      <c r="AZ321" s="83">
        <v>0</v>
      </c>
      <c r="BA321" s="75">
        <v>0</v>
      </c>
      <c r="BB321" s="75" t="s">
        <v>132</v>
      </c>
      <c r="BC321" s="75"/>
      <c r="BD321" s="75" t="s">
        <v>1699</v>
      </c>
      <c r="BE321" s="74">
        <v>46048</v>
      </c>
      <c r="BF321" s="75"/>
      <c r="BG321" s="75"/>
      <c r="BH321" s="75"/>
      <c r="BI321" s="75"/>
      <c r="BJ321" s="75"/>
      <c r="BK321" s="75"/>
      <c r="BL321" s="75"/>
      <c r="BM321" s="75"/>
      <c r="BN321" s="75"/>
      <c r="BO321" s="75"/>
      <c r="BP321" s="75"/>
      <c r="BQ321" s="75"/>
      <c r="BR321" s="75"/>
      <c r="BS321" s="75"/>
      <c r="BT321" s="75">
        <v>0</v>
      </c>
      <c r="BU321" s="84" t="s">
        <v>1693</v>
      </c>
      <c r="BV321" s="74">
        <v>46044</v>
      </c>
      <c r="BW321" s="85"/>
      <c r="BX321" s="85"/>
      <c r="BY321" s="86" t="s">
        <v>157</v>
      </c>
      <c r="BZ321" s="87">
        <f t="shared" si="79"/>
        <v>3</v>
      </c>
      <c r="CB321" s="88">
        <f t="shared" si="76"/>
        <v>4</v>
      </c>
      <c r="CC321" s="89"/>
      <c r="CE321" s="87">
        <f t="shared" si="86"/>
        <v>1</v>
      </c>
      <c r="CF321" s="90"/>
      <c r="CG321" s="90"/>
      <c r="CH321" s="90"/>
      <c r="CJ321" s="87">
        <f t="shared" si="77"/>
        <v>1</v>
      </c>
      <c r="CK321" s="87">
        <f t="shared" si="78"/>
        <v>3</v>
      </c>
      <c r="CL321" s="22" t="s">
        <v>121</v>
      </c>
      <c r="CM321" s="22" t="s">
        <v>1694</v>
      </c>
    </row>
    <row r="322" spans="1:91" ht="14.45" customHeight="1" x14ac:dyDescent="0.25">
      <c r="A322" s="69">
        <f t="shared" si="75"/>
        <v>320</v>
      </c>
      <c r="B322" s="70" t="s">
        <v>102</v>
      </c>
      <c r="C322" s="97">
        <v>263404666</v>
      </c>
      <c r="D322" s="106">
        <v>145297752</v>
      </c>
      <c r="E322" s="73">
        <v>5320007337</v>
      </c>
      <c r="F322" s="74">
        <v>46037</v>
      </c>
      <c r="G322" s="75" t="s">
        <v>1186</v>
      </c>
      <c r="H322" s="75" t="s">
        <v>1160</v>
      </c>
      <c r="I322" s="75" t="s">
        <v>105</v>
      </c>
      <c r="J322" s="75" t="s">
        <v>1161</v>
      </c>
      <c r="K322" s="75" t="s">
        <v>242</v>
      </c>
      <c r="L322" s="74">
        <v>46055</v>
      </c>
      <c r="M322" s="73">
        <v>40</v>
      </c>
      <c r="N322" s="75" t="s">
        <v>1701</v>
      </c>
      <c r="O322" s="75" t="s">
        <v>1702</v>
      </c>
      <c r="P322" s="75">
        <v>2830047798</v>
      </c>
      <c r="Q322" s="74">
        <v>46041</v>
      </c>
      <c r="R322" s="75">
        <v>1209378122</v>
      </c>
      <c r="S322" s="75">
        <v>224077766</v>
      </c>
      <c r="T322" s="74">
        <v>46041</v>
      </c>
      <c r="U322" s="76">
        <v>10505.913</v>
      </c>
      <c r="V322" s="76">
        <v>10073.885</v>
      </c>
      <c r="W322" s="75">
        <v>11</v>
      </c>
      <c r="X322" s="75">
        <v>30</v>
      </c>
      <c r="Y322" s="98">
        <v>263404666</v>
      </c>
      <c r="Z322" s="82" t="s">
        <v>110</v>
      </c>
      <c r="AA322" s="75" t="s">
        <v>1688</v>
      </c>
      <c r="AB322" s="75" t="s">
        <v>1689</v>
      </c>
      <c r="AC322" s="98">
        <v>263404666</v>
      </c>
      <c r="AD322" s="75" t="s">
        <v>113</v>
      </c>
      <c r="AE322" s="74">
        <v>46045</v>
      </c>
      <c r="AF322" s="130">
        <v>46042.833333333336</v>
      </c>
      <c r="AG322" s="130">
        <v>46042.416666666664</v>
      </c>
      <c r="AH322" s="130">
        <v>46042.416666666664</v>
      </c>
      <c r="AI322" s="134">
        <v>46032</v>
      </c>
      <c r="AJ322" s="99">
        <v>46045</v>
      </c>
      <c r="AK322" s="99">
        <v>46045</v>
      </c>
      <c r="AL322" s="131">
        <v>46047</v>
      </c>
      <c r="AM322" s="75"/>
      <c r="AN322" s="131">
        <v>46047</v>
      </c>
      <c r="AO322" s="95" t="s">
        <v>121</v>
      </c>
      <c r="AP322" s="95" t="s">
        <v>121</v>
      </c>
      <c r="AQ322" s="95" t="s">
        <v>121</v>
      </c>
      <c r="AR322" s="95" t="s">
        <v>121</v>
      </c>
      <c r="AS322" s="95" t="s">
        <v>121</v>
      </c>
      <c r="AT322" s="95" t="s">
        <v>121</v>
      </c>
      <c r="AU322" s="82" t="s">
        <v>198</v>
      </c>
      <c r="AV322" s="74">
        <v>46041</v>
      </c>
      <c r="AW322" s="75" t="s">
        <v>1703</v>
      </c>
      <c r="AX322" s="75" t="s">
        <v>1704</v>
      </c>
      <c r="AY322" s="75">
        <v>905</v>
      </c>
      <c r="AZ322" s="83">
        <v>308168592930</v>
      </c>
      <c r="BA322" s="75" t="s">
        <v>187</v>
      </c>
      <c r="BB322" s="74">
        <v>46041</v>
      </c>
      <c r="BC322" s="75"/>
      <c r="BD322" s="75" t="s">
        <v>1705</v>
      </c>
      <c r="BE322" s="74">
        <v>46048</v>
      </c>
      <c r="BF322" s="75"/>
      <c r="BG322" s="75"/>
      <c r="BH322" s="75"/>
      <c r="BI322" s="75"/>
      <c r="BJ322" s="75"/>
      <c r="BK322" s="75"/>
      <c r="BL322" s="75"/>
      <c r="BM322" s="75"/>
      <c r="BN322" s="75"/>
      <c r="BO322" s="75"/>
      <c r="BP322" s="75"/>
      <c r="BQ322" s="75"/>
      <c r="BR322" s="75"/>
      <c r="BS322" s="75"/>
      <c r="BT322" s="75">
        <v>1</v>
      </c>
      <c r="BU322" s="84" t="s">
        <v>1706</v>
      </c>
      <c r="BV322" s="74">
        <v>46044</v>
      </c>
      <c r="BW322" s="85"/>
      <c r="BX322" s="85"/>
      <c r="BY322" s="86" t="s">
        <v>157</v>
      </c>
      <c r="BZ322" s="87">
        <f t="shared" si="79"/>
        <v>3</v>
      </c>
      <c r="CB322" s="88">
        <f t="shared" si="76"/>
        <v>4</v>
      </c>
      <c r="CC322" s="89"/>
      <c r="CE322" s="87">
        <f t="shared" si="86"/>
        <v>1</v>
      </c>
      <c r="CF322" s="90">
        <v>4046088</v>
      </c>
      <c r="CG322" s="90">
        <v>3034566</v>
      </c>
      <c r="CH322" s="90">
        <f>SUM(CF322:CG322)</f>
        <v>7080654</v>
      </c>
      <c r="CI322" s="91">
        <v>26619</v>
      </c>
      <c r="CJ322" s="87">
        <f t="shared" si="77"/>
        <v>1</v>
      </c>
      <c r="CK322" s="87">
        <f t="shared" si="78"/>
        <v>4</v>
      </c>
      <c r="CL322" s="22" t="s">
        <v>121</v>
      </c>
      <c r="CM322" s="22" t="s">
        <v>1707</v>
      </c>
    </row>
    <row r="323" spans="1:91" ht="14.45" customHeight="1" x14ac:dyDescent="0.25">
      <c r="A323" s="69">
        <f t="shared" ref="A323:A386" si="95">ROW()-2</f>
        <v>321</v>
      </c>
      <c r="B323" s="70" t="s">
        <v>102</v>
      </c>
      <c r="C323" s="97">
        <v>263404666</v>
      </c>
      <c r="D323" s="106">
        <v>145297760</v>
      </c>
      <c r="E323" s="73">
        <v>5320007337</v>
      </c>
      <c r="F323" s="74">
        <v>46037</v>
      </c>
      <c r="G323" s="75" t="s">
        <v>1186</v>
      </c>
      <c r="H323" s="75" t="s">
        <v>1160</v>
      </c>
      <c r="I323" s="75" t="s">
        <v>105</v>
      </c>
      <c r="J323" s="75" t="s">
        <v>1161</v>
      </c>
      <c r="K323" s="75" t="s">
        <v>242</v>
      </c>
      <c r="L323" s="74">
        <v>46055</v>
      </c>
      <c r="M323" s="73">
        <v>0</v>
      </c>
      <c r="N323" s="75" t="s">
        <v>1701</v>
      </c>
      <c r="O323" s="75" t="s">
        <v>1702</v>
      </c>
      <c r="P323" s="75">
        <v>2830047799</v>
      </c>
      <c r="Q323" s="74">
        <v>46041</v>
      </c>
      <c r="R323" s="75">
        <v>1209378123</v>
      </c>
      <c r="S323" s="75">
        <v>224077784</v>
      </c>
      <c r="T323" s="74">
        <v>46041</v>
      </c>
      <c r="U323" s="76">
        <v>9056.0859999999993</v>
      </c>
      <c r="V323" s="76">
        <v>8736.5370000000003</v>
      </c>
      <c r="W323" s="75">
        <v>9</v>
      </c>
      <c r="X323" s="75">
        <v>0</v>
      </c>
      <c r="Y323" s="98">
        <v>263404666</v>
      </c>
      <c r="Z323" s="82" t="s">
        <v>110</v>
      </c>
      <c r="AA323" s="75" t="s">
        <v>1688</v>
      </c>
      <c r="AB323" s="75" t="s">
        <v>1689</v>
      </c>
      <c r="AC323" s="98">
        <v>263404666</v>
      </c>
      <c r="AD323" s="75" t="s">
        <v>113</v>
      </c>
      <c r="AE323" s="74">
        <v>46045</v>
      </c>
      <c r="AF323" s="130">
        <v>46042.833333333336</v>
      </c>
      <c r="AG323" s="130">
        <v>46042.416666666664</v>
      </c>
      <c r="AH323" s="130">
        <v>46042.416666666664</v>
      </c>
      <c r="AI323" s="134">
        <v>46032</v>
      </c>
      <c r="AJ323" s="99">
        <v>46045</v>
      </c>
      <c r="AK323" s="99">
        <v>46045</v>
      </c>
      <c r="AL323" s="131">
        <v>46047</v>
      </c>
      <c r="AM323" s="75"/>
      <c r="AN323" s="131">
        <v>46047</v>
      </c>
      <c r="AO323" s="95" t="s">
        <v>121</v>
      </c>
      <c r="AP323" s="95" t="s">
        <v>121</v>
      </c>
      <c r="AQ323" s="95" t="s">
        <v>121</v>
      </c>
      <c r="AR323" s="95" t="s">
        <v>121</v>
      </c>
      <c r="AS323" s="95" t="s">
        <v>121</v>
      </c>
      <c r="AT323" s="95" t="s">
        <v>121</v>
      </c>
      <c r="AU323" s="82" t="s">
        <v>198</v>
      </c>
      <c r="AV323" s="74">
        <v>46041</v>
      </c>
      <c r="AW323" s="75">
        <v>0</v>
      </c>
      <c r="AX323" s="75">
        <v>0</v>
      </c>
      <c r="AY323" s="75">
        <v>905</v>
      </c>
      <c r="AZ323" s="83">
        <v>0</v>
      </c>
      <c r="BA323" s="75">
        <v>0</v>
      </c>
      <c r="BB323" s="75" t="s">
        <v>132</v>
      </c>
      <c r="BC323" s="75"/>
      <c r="BD323" s="75" t="s">
        <v>1705</v>
      </c>
      <c r="BE323" s="74">
        <v>46048</v>
      </c>
      <c r="BF323" s="75"/>
      <c r="BG323" s="75"/>
      <c r="BH323" s="75"/>
      <c r="BI323" s="75"/>
      <c r="BJ323" s="75"/>
      <c r="BK323" s="75"/>
      <c r="BL323" s="75"/>
      <c r="BM323" s="75"/>
      <c r="BN323" s="75"/>
      <c r="BO323" s="75"/>
      <c r="BP323" s="75"/>
      <c r="BQ323" s="75"/>
      <c r="BR323" s="75"/>
      <c r="BS323" s="75"/>
      <c r="BT323" s="75">
        <v>0</v>
      </c>
      <c r="BU323" s="84" t="s">
        <v>1706</v>
      </c>
      <c r="BV323" s="74">
        <v>46044</v>
      </c>
      <c r="BW323" s="85"/>
      <c r="BX323" s="85"/>
      <c r="BY323" s="86" t="s">
        <v>157</v>
      </c>
      <c r="BZ323" s="87">
        <f t="shared" si="79"/>
        <v>3</v>
      </c>
      <c r="CB323" s="88">
        <f t="shared" ref="CB323:CB386" si="96">WEEKNUM(BV323,)</f>
        <v>4</v>
      </c>
      <c r="CC323" s="89"/>
      <c r="CE323" s="87">
        <f t="shared" si="86"/>
        <v>1</v>
      </c>
      <c r="CF323" s="90"/>
      <c r="CG323" s="90"/>
      <c r="CH323" s="90"/>
      <c r="CJ323" s="87">
        <f t="shared" ref="CJ323:CJ386" si="97">MONTH(AV323)</f>
        <v>1</v>
      </c>
      <c r="CK323" s="87">
        <f t="shared" ref="CK323:CK386" si="98">WEEKNUM(AV323,2)</f>
        <v>4</v>
      </c>
      <c r="CL323" s="22" t="s">
        <v>121</v>
      </c>
      <c r="CM323" s="22" t="s">
        <v>1707</v>
      </c>
    </row>
    <row r="324" spans="1:91" ht="14.45" customHeight="1" x14ac:dyDescent="0.25">
      <c r="A324" s="69">
        <f t="shared" si="95"/>
        <v>322</v>
      </c>
      <c r="B324" s="70" t="s">
        <v>102</v>
      </c>
      <c r="C324" s="107">
        <v>263404671</v>
      </c>
      <c r="D324" s="106">
        <v>145297824</v>
      </c>
      <c r="E324" s="73">
        <v>5320007338</v>
      </c>
      <c r="F324" s="74">
        <v>46037</v>
      </c>
      <c r="G324" s="75" t="s">
        <v>1186</v>
      </c>
      <c r="H324" s="75" t="s">
        <v>1160</v>
      </c>
      <c r="I324" s="75" t="s">
        <v>105</v>
      </c>
      <c r="J324" s="75" t="s">
        <v>1161</v>
      </c>
      <c r="K324" s="75" t="s">
        <v>242</v>
      </c>
      <c r="L324" s="74">
        <v>46055</v>
      </c>
      <c r="M324" s="73">
        <v>40</v>
      </c>
      <c r="N324" s="75" t="s">
        <v>1708</v>
      </c>
      <c r="O324" s="75" t="s">
        <v>1709</v>
      </c>
      <c r="P324" s="75">
        <v>2830047800</v>
      </c>
      <c r="Q324" s="74">
        <v>46041</v>
      </c>
      <c r="R324" s="75">
        <v>1209378125</v>
      </c>
      <c r="S324" s="75">
        <v>224077798</v>
      </c>
      <c r="T324" s="74">
        <v>46041</v>
      </c>
      <c r="U324" s="76">
        <v>6519.0370000000003</v>
      </c>
      <c r="V324" s="76">
        <v>6288.9960000000001</v>
      </c>
      <c r="W324" s="75">
        <v>6</v>
      </c>
      <c r="X324" s="75">
        <v>0</v>
      </c>
      <c r="Y324" s="98">
        <v>263404671</v>
      </c>
      <c r="Z324" s="82" t="s">
        <v>110</v>
      </c>
      <c r="AA324" s="75" t="s">
        <v>1688</v>
      </c>
      <c r="AB324" s="75" t="s">
        <v>1689</v>
      </c>
      <c r="AC324" s="109">
        <v>263404671</v>
      </c>
      <c r="AD324" s="75" t="s">
        <v>113</v>
      </c>
      <c r="AE324" s="74">
        <v>46045</v>
      </c>
      <c r="AF324" s="130">
        <v>46042.833333333336</v>
      </c>
      <c r="AG324" s="130">
        <v>46042.416666666664</v>
      </c>
      <c r="AH324" s="130">
        <v>46042.416666666664</v>
      </c>
      <c r="AI324" s="134">
        <v>46032</v>
      </c>
      <c r="AJ324" s="99">
        <v>46045</v>
      </c>
      <c r="AK324" s="99">
        <v>46045</v>
      </c>
      <c r="AL324" s="131">
        <v>46047</v>
      </c>
      <c r="AM324" s="75"/>
      <c r="AN324" s="131">
        <v>46047</v>
      </c>
      <c r="AO324" s="95" t="s">
        <v>121</v>
      </c>
      <c r="AP324" s="95" t="s">
        <v>121</v>
      </c>
      <c r="AQ324" s="95" t="s">
        <v>121</v>
      </c>
      <c r="AR324" s="95" t="s">
        <v>121</v>
      </c>
      <c r="AS324" s="95" t="s">
        <v>121</v>
      </c>
      <c r="AT324" s="95" t="s">
        <v>121</v>
      </c>
      <c r="AU324" s="82" t="s">
        <v>198</v>
      </c>
      <c r="AV324" s="74">
        <v>46041</v>
      </c>
      <c r="AW324" s="75" t="s">
        <v>1710</v>
      </c>
      <c r="AX324" s="75" t="s">
        <v>1711</v>
      </c>
      <c r="AY324" s="75">
        <v>905</v>
      </c>
      <c r="AZ324" s="83">
        <v>308168603540</v>
      </c>
      <c r="BA324" s="75" t="s">
        <v>187</v>
      </c>
      <c r="BB324" s="74">
        <v>46041</v>
      </c>
      <c r="BC324" s="75"/>
      <c r="BD324" s="75" t="s">
        <v>1712</v>
      </c>
      <c r="BE324" s="74">
        <v>46048</v>
      </c>
      <c r="BF324" s="75"/>
      <c r="BG324" s="75"/>
      <c r="BH324" s="75"/>
      <c r="BI324" s="75"/>
      <c r="BJ324" s="75"/>
      <c r="BK324" s="75"/>
      <c r="BL324" s="75"/>
      <c r="BM324" s="75"/>
      <c r="BN324" s="75"/>
      <c r="BO324" s="75"/>
      <c r="BP324" s="75"/>
      <c r="BQ324" s="75"/>
      <c r="BR324" s="75"/>
      <c r="BS324" s="75"/>
      <c r="BT324" s="75">
        <v>1</v>
      </c>
      <c r="BU324" s="84" t="s">
        <v>1713</v>
      </c>
      <c r="BV324" s="74">
        <v>46045</v>
      </c>
      <c r="BW324" s="85"/>
      <c r="BX324" s="85"/>
      <c r="BY324" s="86" t="s">
        <v>157</v>
      </c>
      <c r="BZ324" s="87">
        <f t="shared" si="79"/>
        <v>3</v>
      </c>
      <c r="CB324" s="88">
        <f t="shared" si="96"/>
        <v>4</v>
      </c>
      <c r="CC324" s="89"/>
      <c r="CE324" s="87">
        <f t="shared" si="86"/>
        <v>1</v>
      </c>
      <c r="CF324" s="90">
        <v>4052472</v>
      </c>
      <c r="CG324" s="90">
        <v>3039354</v>
      </c>
      <c r="CH324" s="90">
        <f>SUM(CF324:CG324)</f>
        <v>7091826</v>
      </c>
      <c r="CI324" s="91">
        <v>26661</v>
      </c>
      <c r="CJ324" s="87">
        <f t="shared" si="97"/>
        <v>1</v>
      </c>
      <c r="CK324" s="87">
        <f t="shared" si="98"/>
        <v>4</v>
      </c>
      <c r="CL324" s="22" t="s">
        <v>121</v>
      </c>
      <c r="CM324" s="22" t="s">
        <v>1714</v>
      </c>
    </row>
    <row r="325" spans="1:91" ht="14.45" customHeight="1" x14ac:dyDescent="0.25">
      <c r="A325" s="69">
        <f t="shared" si="95"/>
        <v>323</v>
      </c>
      <c r="B325" s="70" t="s">
        <v>102</v>
      </c>
      <c r="C325" s="107">
        <v>263404671</v>
      </c>
      <c r="D325" s="106">
        <v>145297849</v>
      </c>
      <c r="E325" s="73">
        <v>5320007338</v>
      </c>
      <c r="F325" s="74">
        <v>46037</v>
      </c>
      <c r="G325" s="75" t="s">
        <v>1186</v>
      </c>
      <c r="H325" s="75" t="s">
        <v>1160</v>
      </c>
      <c r="I325" s="75" t="s">
        <v>105</v>
      </c>
      <c r="J325" s="75" t="s">
        <v>1161</v>
      </c>
      <c r="K325" s="75" t="s">
        <v>242</v>
      </c>
      <c r="L325" s="74">
        <v>46055</v>
      </c>
      <c r="M325" s="73">
        <v>0</v>
      </c>
      <c r="N325" s="75" t="s">
        <v>1708</v>
      </c>
      <c r="O325" s="75" t="s">
        <v>1709</v>
      </c>
      <c r="P325" s="75">
        <v>2830047801</v>
      </c>
      <c r="Q325" s="74">
        <v>46041</v>
      </c>
      <c r="R325" s="75">
        <v>1209378127</v>
      </c>
      <c r="S325" s="75">
        <v>224077813</v>
      </c>
      <c r="T325" s="74">
        <v>46041</v>
      </c>
      <c r="U325" s="76">
        <v>2172.8009999999999</v>
      </c>
      <c r="V325" s="76">
        <v>2096.1320000000001</v>
      </c>
      <c r="W325" s="75">
        <v>2</v>
      </c>
      <c r="X325" s="75">
        <v>0</v>
      </c>
      <c r="Y325" s="98">
        <v>263404671</v>
      </c>
      <c r="Z325" s="82" t="s">
        <v>110</v>
      </c>
      <c r="AA325" s="75" t="s">
        <v>1688</v>
      </c>
      <c r="AB325" s="75" t="s">
        <v>1689</v>
      </c>
      <c r="AC325" s="109">
        <v>263404671</v>
      </c>
      <c r="AD325" s="75" t="s">
        <v>113</v>
      </c>
      <c r="AE325" s="74">
        <v>46045</v>
      </c>
      <c r="AF325" s="130">
        <v>46042.833333333336</v>
      </c>
      <c r="AG325" s="130">
        <v>46042.416666666664</v>
      </c>
      <c r="AH325" s="130">
        <v>46042.416666666664</v>
      </c>
      <c r="AI325" s="134">
        <v>46032</v>
      </c>
      <c r="AJ325" s="99">
        <v>46045</v>
      </c>
      <c r="AK325" s="99">
        <v>46045</v>
      </c>
      <c r="AL325" s="131">
        <v>46047</v>
      </c>
      <c r="AM325" s="75"/>
      <c r="AN325" s="131">
        <v>46047</v>
      </c>
      <c r="AO325" s="95" t="s">
        <v>121</v>
      </c>
      <c r="AP325" s="95" t="s">
        <v>121</v>
      </c>
      <c r="AQ325" s="95" t="s">
        <v>121</v>
      </c>
      <c r="AR325" s="95" t="s">
        <v>121</v>
      </c>
      <c r="AS325" s="95" t="s">
        <v>121</v>
      </c>
      <c r="AT325" s="95" t="s">
        <v>121</v>
      </c>
      <c r="AU325" s="82" t="s">
        <v>198</v>
      </c>
      <c r="AV325" s="74">
        <v>46041</v>
      </c>
      <c r="AW325" s="75">
        <v>0</v>
      </c>
      <c r="AX325" s="75">
        <v>0</v>
      </c>
      <c r="AY325" s="75">
        <v>905</v>
      </c>
      <c r="AZ325" s="83">
        <v>0</v>
      </c>
      <c r="BA325" s="75">
        <v>0</v>
      </c>
      <c r="BB325" s="75" t="s">
        <v>132</v>
      </c>
      <c r="BC325" s="75"/>
      <c r="BD325" s="75" t="s">
        <v>1712</v>
      </c>
      <c r="BE325" s="74">
        <v>46048</v>
      </c>
      <c r="BF325" s="75"/>
      <c r="BG325" s="75"/>
      <c r="BH325" s="75"/>
      <c r="BI325" s="75"/>
      <c r="BJ325" s="75"/>
      <c r="BK325" s="75"/>
      <c r="BL325" s="75"/>
      <c r="BM325" s="75"/>
      <c r="BN325" s="75"/>
      <c r="BO325" s="75"/>
      <c r="BP325" s="75"/>
      <c r="BQ325" s="75"/>
      <c r="BR325" s="75"/>
      <c r="BS325" s="75"/>
      <c r="BT325" s="75">
        <v>0</v>
      </c>
      <c r="BU325" s="84" t="s">
        <v>1713</v>
      </c>
      <c r="BV325" s="74">
        <v>46045</v>
      </c>
      <c r="BW325" s="85"/>
      <c r="BX325" s="85"/>
      <c r="BY325" s="86" t="s">
        <v>157</v>
      </c>
      <c r="BZ325" s="87">
        <f t="shared" ref="BZ325:BZ385" si="99">_xlfn.ISOWEEKNUM(F325)</f>
        <v>3</v>
      </c>
      <c r="CB325" s="88">
        <f t="shared" si="96"/>
        <v>4</v>
      </c>
      <c r="CC325" s="89"/>
      <c r="CE325" s="87">
        <f t="shared" si="86"/>
        <v>1</v>
      </c>
      <c r="CF325" s="90"/>
      <c r="CG325" s="90"/>
      <c r="CH325" s="90"/>
      <c r="CJ325" s="87">
        <f t="shared" si="97"/>
        <v>1</v>
      </c>
      <c r="CK325" s="87">
        <f t="shared" si="98"/>
        <v>4</v>
      </c>
      <c r="CL325" s="22" t="s">
        <v>121</v>
      </c>
      <c r="CM325" s="22" t="s">
        <v>1714</v>
      </c>
    </row>
    <row r="326" spans="1:91" ht="14.45" customHeight="1" x14ac:dyDescent="0.25">
      <c r="A326" s="69">
        <f t="shared" si="95"/>
        <v>324</v>
      </c>
      <c r="B326" s="70" t="s">
        <v>102</v>
      </c>
      <c r="C326" s="107">
        <v>263404671</v>
      </c>
      <c r="D326" s="106">
        <v>145297869</v>
      </c>
      <c r="E326" s="73">
        <v>5320007338</v>
      </c>
      <c r="F326" s="74">
        <v>46037</v>
      </c>
      <c r="G326" s="75" t="s">
        <v>1186</v>
      </c>
      <c r="H326" s="75" t="s">
        <v>1160</v>
      </c>
      <c r="I326" s="75" t="s">
        <v>105</v>
      </c>
      <c r="J326" s="75" t="s">
        <v>1161</v>
      </c>
      <c r="K326" s="75" t="s">
        <v>242</v>
      </c>
      <c r="L326" s="74">
        <v>46055</v>
      </c>
      <c r="M326" s="73">
        <v>0</v>
      </c>
      <c r="N326" s="75" t="s">
        <v>1708</v>
      </c>
      <c r="O326" s="75" t="s">
        <v>1709</v>
      </c>
      <c r="P326" s="75">
        <v>2830047802</v>
      </c>
      <c r="Q326" s="74">
        <v>46041</v>
      </c>
      <c r="R326" s="75">
        <v>1209378129</v>
      </c>
      <c r="S326" s="75">
        <v>224077831</v>
      </c>
      <c r="T326" s="74">
        <v>46041</v>
      </c>
      <c r="U326" s="76">
        <v>10549.727999999999</v>
      </c>
      <c r="V326" s="76">
        <v>10116.581</v>
      </c>
      <c r="W326" s="75">
        <v>11</v>
      </c>
      <c r="X326" s="75">
        <v>30</v>
      </c>
      <c r="Y326" s="98">
        <v>263404671</v>
      </c>
      <c r="Z326" s="82" t="s">
        <v>110</v>
      </c>
      <c r="AA326" s="75" t="s">
        <v>1688</v>
      </c>
      <c r="AB326" s="75" t="s">
        <v>1689</v>
      </c>
      <c r="AC326" s="109">
        <v>263404671</v>
      </c>
      <c r="AD326" s="75" t="s">
        <v>113</v>
      </c>
      <c r="AE326" s="74">
        <v>46045</v>
      </c>
      <c r="AF326" s="130">
        <v>46042.833333333336</v>
      </c>
      <c r="AG326" s="130">
        <v>46042.416666666664</v>
      </c>
      <c r="AH326" s="130">
        <v>46042.416666666664</v>
      </c>
      <c r="AI326" s="134">
        <v>46032</v>
      </c>
      <c r="AJ326" s="99">
        <v>46045</v>
      </c>
      <c r="AK326" s="99">
        <v>46045</v>
      </c>
      <c r="AL326" s="131">
        <v>46047</v>
      </c>
      <c r="AM326" s="75"/>
      <c r="AN326" s="131">
        <v>46047</v>
      </c>
      <c r="AO326" s="95" t="s">
        <v>121</v>
      </c>
      <c r="AP326" s="95" t="s">
        <v>121</v>
      </c>
      <c r="AQ326" s="95" t="s">
        <v>121</v>
      </c>
      <c r="AR326" s="95" t="s">
        <v>121</v>
      </c>
      <c r="AS326" s="95" t="s">
        <v>121</v>
      </c>
      <c r="AT326" s="95" t="s">
        <v>121</v>
      </c>
      <c r="AU326" s="82" t="s">
        <v>198</v>
      </c>
      <c r="AV326" s="74">
        <v>46041</v>
      </c>
      <c r="AW326" s="75">
        <v>0</v>
      </c>
      <c r="AX326" s="75">
        <v>0</v>
      </c>
      <c r="AY326" s="75">
        <v>905</v>
      </c>
      <c r="AZ326" s="83">
        <v>0</v>
      </c>
      <c r="BA326" s="75">
        <v>0</v>
      </c>
      <c r="BB326" s="75" t="s">
        <v>132</v>
      </c>
      <c r="BC326" s="75"/>
      <c r="BD326" s="75" t="s">
        <v>1712</v>
      </c>
      <c r="BE326" s="74">
        <v>46048</v>
      </c>
      <c r="BF326" s="75"/>
      <c r="BG326" s="75"/>
      <c r="BH326" s="75"/>
      <c r="BI326" s="75"/>
      <c r="BJ326" s="75"/>
      <c r="BK326" s="75"/>
      <c r="BL326" s="75"/>
      <c r="BM326" s="75"/>
      <c r="BN326" s="75"/>
      <c r="BO326" s="75"/>
      <c r="BP326" s="75"/>
      <c r="BQ326" s="75"/>
      <c r="BR326" s="75"/>
      <c r="BS326" s="75"/>
      <c r="BT326" s="75">
        <v>0</v>
      </c>
      <c r="BU326" s="84" t="s">
        <v>1713</v>
      </c>
      <c r="BV326" s="74">
        <v>46045</v>
      </c>
      <c r="BW326" s="85"/>
      <c r="BX326" s="85"/>
      <c r="BY326" s="86" t="s">
        <v>157</v>
      </c>
      <c r="BZ326" s="87">
        <f t="shared" si="99"/>
        <v>3</v>
      </c>
      <c r="CB326" s="88">
        <f t="shared" si="96"/>
        <v>4</v>
      </c>
      <c r="CC326" s="89"/>
      <c r="CE326" s="87">
        <f t="shared" si="86"/>
        <v>1</v>
      </c>
      <c r="CF326" s="90"/>
      <c r="CG326" s="90"/>
      <c r="CH326" s="90"/>
      <c r="CJ326" s="87">
        <f t="shared" si="97"/>
        <v>1</v>
      </c>
      <c r="CK326" s="87">
        <f t="shared" si="98"/>
        <v>4</v>
      </c>
      <c r="CL326" s="22" t="s">
        <v>121</v>
      </c>
      <c r="CM326" s="22" t="s">
        <v>1714</v>
      </c>
    </row>
    <row r="327" spans="1:91" ht="14.45" customHeight="1" x14ac:dyDescent="0.25">
      <c r="A327" s="69">
        <f t="shared" si="95"/>
        <v>325</v>
      </c>
      <c r="B327" s="70" t="s">
        <v>102</v>
      </c>
      <c r="C327" s="107">
        <v>263404680</v>
      </c>
      <c r="D327" s="106">
        <v>145297889</v>
      </c>
      <c r="E327" s="73">
        <v>5320007339</v>
      </c>
      <c r="F327" s="74">
        <v>46037</v>
      </c>
      <c r="G327" s="75" t="s">
        <v>1186</v>
      </c>
      <c r="H327" s="75" t="s">
        <v>1160</v>
      </c>
      <c r="I327" s="75" t="s">
        <v>105</v>
      </c>
      <c r="J327" s="75" t="s">
        <v>1161</v>
      </c>
      <c r="K327" s="75" t="s">
        <v>242</v>
      </c>
      <c r="L327" s="74">
        <v>46056</v>
      </c>
      <c r="M327" s="73">
        <v>40</v>
      </c>
      <c r="N327" s="75" t="s">
        <v>1715</v>
      </c>
      <c r="O327" s="75" t="s">
        <v>1716</v>
      </c>
      <c r="P327" s="75">
        <v>2830047803</v>
      </c>
      <c r="Q327" s="74">
        <v>46041</v>
      </c>
      <c r="R327" s="75">
        <v>1209378131</v>
      </c>
      <c r="S327" s="75">
        <v>224077838</v>
      </c>
      <c r="T327" s="74">
        <v>46041</v>
      </c>
      <c r="U327" s="76">
        <v>16775.234</v>
      </c>
      <c r="V327" s="76">
        <v>16183.295</v>
      </c>
      <c r="W327" s="75">
        <v>16</v>
      </c>
      <c r="X327" s="75">
        <v>0</v>
      </c>
      <c r="Y327" s="98">
        <v>263404675</v>
      </c>
      <c r="Z327" s="82" t="s">
        <v>110</v>
      </c>
      <c r="AA327" s="75" t="s">
        <v>1688</v>
      </c>
      <c r="AB327" s="75" t="s">
        <v>1689</v>
      </c>
      <c r="AC327" s="109">
        <v>263404680</v>
      </c>
      <c r="AD327" s="75" t="s">
        <v>113</v>
      </c>
      <c r="AE327" s="74">
        <v>46045</v>
      </c>
      <c r="AF327" s="130">
        <v>46042.833333333336</v>
      </c>
      <c r="AG327" s="130">
        <v>46042.416666666664</v>
      </c>
      <c r="AH327" s="130">
        <v>46042.416666666664</v>
      </c>
      <c r="AI327" s="134">
        <v>46032</v>
      </c>
      <c r="AJ327" s="99">
        <v>46045</v>
      </c>
      <c r="AK327" s="99">
        <v>46045</v>
      </c>
      <c r="AL327" s="131">
        <v>46047</v>
      </c>
      <c r="AM327" s="75"/>
      <c r="AN327" s="131">
        <v>46047</v>
      </c>
      <c r="AO327" s="95" t="s">
        <v>121</v>
      </c>
      <c r="AP327" s="95" t="s">
        <v>121</v>
      </c>
      <c r="AQ327" s="95" t="s">
        <v>121</v>
      </c>
      <c r="AR327" s="95" t="s">
        <v>121</v>
      </c>
      <c r="AS327" s="95" t="s">
        <v>121</v>
      </c>
      <c r="AT327" s="95" t="s">
        <v>121</v>
      </c>
      <c r="AU327" s="82" t="s">
        <v>198</v>
      </c>
      <c r="AV327" s="74">
        <v>46041</v>
      </c>
      <c r="AW327" s="75" t="s">
        <v>1717</v>
      </c>
      <c r="AX327" s="75" t="s">
        <v>1718</v>
      </c>
      <c r="AY327" s="75">
        <v>905</v>
      </c>
      <c r="AZ327" s="83">
        <v>308168613710</v>
      </c>
      <c r="BA327" s="75" t="s">
        <v>187</v>
      </c>
      <c r="BB327" s="74">
        <v>46041</v>
      </c>
      <c r="BC327" s="75"/>
      <c r="BD327" s="75" t="s">
        <v>1719</v>
      </c>
      <c r="BE327" s="74">
        <v>46048</v>
      </c>
      <c r="BF327" s="75"/>
      <c r="BG327" s="75"/>
      <c r="BH327" s="75"/>
      <c r="BI327" s="75"/>
      <c r="BJ327" s="75"/>
      <c r="BK327" s="75"/>
      <c r="BL327" s="75"/>
      <c r="BM327" s="75"/>
      <c r="BN327" s="75"/>
      <c r="BO327" s="75"/>
      <c r="BP327" s="75"/>
      <c r="BQ327" s="75"/>
      <c r="BR327" s="75"/>
      <c r="BS327" s="75"/>
      <c r="BT327" s="75">
        <v>0</v>
      </c>
      <c r="BU327" s="84" t="s">
        <v>1693</v>
      </c>
      <c r="BV327" s="74">
        <v>46044</v>
      </c>
      <c r="BW327" s="85"/>
      <c r="BX327" s="85"/>
      <c r="BY327" s="86" t="s">
        <v>157</v>
      </c>
      <c r="BZ327" s="87">
        <f t="shared" si="99"/>
        <v>3</v>
      </c>
      <c r="CB327" s="88">
        <f t="shared" si="96"/>
        <v>4</v>
      </c>
      <c r="CC327" s="89"/>
      <c r="CE327" s="87">
        <f t="shared" si="86"/>
        <v>1</v>
      </c>
      <c r="CF327" s="90">
        <v>4046088</v>
      </c>
      <c r="CG327" s="90">
        <v>3034566</v>
      </c>
      <c r="CH327" s="90">
        <f>SUM(CF327:CG327)</f>
        <v>7080654</v>
      </c>
      <c r="CI327" s="91">
        <v>26619</v>
      </c>
      <c r="CJ327" s="87">
        <f t="shared" si="97"/>
        <v>1</v>
      </c>
      <c r="CK327" s="87">
        <f t="shared" si="98"/>
        <v>4</v>
      </c>
      <c r="CL327" s="22" t="s">
        <v>121</v>
      </c>
      <c r="CM327" s="22" t="s">
        <v>1694</v>
      </c>
    </row>
    <row r="328" spans="1:91" ht="14.45" customHeight="1" x14ac:dyDescent="0.25">
      <c r="A328" s="69">
        <f t="shared" si="95"/>
        <v>326</v>
      </c>
      <c r="B328" s="70" t="s">
        <v>102</v>
      </c>
      <c r="C328" s="107">
        <v>263404680</v>
      </c>
      <c r="D328" s="106">
        <v>145297924</v>
      </c>
      <c r="E328" s="73">
        <v>5320007339</v>
      </c>
      <c r="F328" s="74">
        <v>46037</v>
      </c>
      <c r="G328" s="75" t="s">
        <v>1186</v>
      </c>
      <c r="H328" s="75" t="s">
        <v>1160</v>
      </c>
      <c r="I328" s="75" t="s">
        <v>105</v>
      </c>
      <c r="J328" s="75" t="s">
        <v>1161</v>
      </c>
      <c r="K328" s="75" t="s">
        <v>242</v>
      </c>
      <c r="L328" s="74">
        <v>46056</v>
      </c>
      <c r="M328" s="73">
        <v>0</v>
      </c>
      <c r="N328" s="75" t="s">
        <v>1715</v>
      </c>
      <c r="O328" s="75" t="s">
        <v>1716</v>
      </c>
      <c r="P328" s="75">
        <v>2830047804</v>
      </c>
      <c r="Q328" s="74">
        <v>46041</v>
      </c>
      <c r="R328" s="75">
        <v>1209378132</v>
      </c>
      <c r="S328" s="75">
        <v>224077841</v>
      </c>
      <c r="T328" s="74">
        <v>46041</v>
      </c>
      <c r="U328" s="76">
        <v>3313.9879999999998</v>
      </c>
      <c r="V328" s="76">
        <v>3197.0450000000001</v>
      </c>
      <c r="W328" s="75">
        <v>4</v>
      </c>
      <c r="X328" s="75">
        <v>0</v>
      </c>
      <c r="Y328" s="98">
        <v>263404675</v>
      </c>
      <c r="Z328" s="82" t="s">
        <v>110</v>
      </c>
      <c r="AA328" s="75" t="s">
        <v>1688</v>
      </c>
      <c r="AB328" s="75" t="s">
        <v>1689</v>
      </c>
      <c r="AC328" s="109">
        <v>263404680</v>
      </c>
      <c r="AD328" s="75" t="s">
        <v>113</v>
      </c>
      <c r="AE328" s="74">
        <v>46045</v>
      </c>
      <c r="AF328" s="130">
        <v>46042.833333333336</v>
      </c>
      <c r="AG328" s="130">
        <v>46042.416666666664</v>
      </c>
      <c r="AH328" s="130">
        <v>46042.416666666664</v>
      </c>
      <c r="AI328" s="134">
        <v>46032</v>
      </c>
      <c r="AJ328" s="99">
        <v>46045</v>
      </c>
      <c r="AK328" s="99">
        <v>46045</v>
      </c>
      <c r="AL328" s="131">
        <v>46047</v>
      </c>
      <c r="AM328" s="75"/>
      <c r="AN328" s="131">
        <v>46047</v>
      </c>
      <c r="AO328" s="95" t="s">
        <v>121</v>
      </c>
      <c r="AP328" s="95" t="s">
        <v>121</v>
      </c>
      <c r="AQ328" s="95" t="s">
        <v>121</v>
      </c>
      <c r="AR328" s="95" t="s">
        <v>121</v>
      </c>
      <c r="AS328" s="95" t="s">
        <v>121</v>
      </c>
      <c r="AT328" s="95" t="s">
        <v>121</v>
      </c>
      <c r="AU328" s="82" t="s">
        <v>198</v>
      </c>
      <c r="AV328" s="74">
        <v>46041</v>
      </c>
      <c r="AW328" s="75">
        <v>0</v>
      </c>
      <c r="AX328" s="75">
        <v>0</v>
      </c>
      <c r="AY328" s="75">
        <v>905</v>
      </c>
      <c r="AZ328" s="83">
        <v>0</v>
      </c>
      <c r="BA328" s="75">
        <v>0</v>
      </c>
      <c r="BB328" s="75" t="s">
        <v>132</v>
      </c>
      <c r="BC328" s="75"/>
      <c r="BD328" s="75" t="s">
        <v>1719</v>
      </c>
      <c r="BE328" s="74">
        <v>46048</v>
      </c>
      <c r="BF328" s="75"/>
      <c r="BG328" s="75"/>
      <c r="BH328" s="75"/>
      <c r="BI328" s="75"/>
      <c r="BJ328" s="75"/>
      <c r="BK328" s="75"/>
      <c r="BL328" s="75"/>
      <c r="BM328" s="75"/>
      <c r="BN328" s="75"/>
      <c r="BO328" s="75"/>
      <c r="BP328" s="75"/>
      <c r="BQ328" s="75"/>
      <c r="BR328" s="75"/>
      <c r="BS328" s="75"/>
      <c r="BT328" s="75">
        <v>0</v>
      </c>
      <c r="BU328" s="84" t="s">
        <v>1693</v>
      </c>
      <c r="BV328" s="74">
        <v>46044</v>
      </c>
      <c r="BW328" s="85"/>
      <c r="BX328" s="85"/>
      <c r="BY328" s="86" t="s">
        <v>157</v>
      </c>
      <c r="BZ328" s="87">
        <f t="shared" si="99"/>
        <v>3</v>
      </c>
      <c r="CB328" s="88">
        <f t="shared" si="96"/>
        <v>4</v>
      </c>
      <c r="CC328" s="89"/>
      <c r="CE328" s="87">
        <f t="shared" si="86"/>
        <v>1</v>
      </c>
      <c r="CF328" s="90"/>
      <c r="CG328" s="90"/>
      <c r="CH328" s="90"/>
      <c r="CJ328" s="87">
        <f t="shared" si="97"/>
        <v>1</v>
      </c>
      <c r="CK328" s="87">
        <f t="shared" si="98"/>
        <v>4</v>
      </c>
      <c r="CL328" s="22" t="s">
        <v>121</v>
      </c>
      <c r="CM328" s="22" t="s">
        <v>1694</v>
      </c>
    </row>
    <row r="329" spans="1:91" ht="14.45" customHeight="1" x14ac:dyDescent="0.25">
      <c r="A329" s="69">
        <f t="shared" si="95"/>
        <v>327</v>
      </c>
      <c r="B329" s="70" t="s">
        <v>102</v>
      </c>
      <c r="C329" s="107">
        <v>263404671</v>
      </c>
      <c r="D329" s="106">
        <v>145235308</v>
      </c>
      <c r="E329" s="73"/>
      <c r="F329" s="74">
        <v>46037</v>
      </c>
      <c r="G329" s="75" t="s">
        <v>1274</v>
      </c>
      <c r="H329" s="75" t="s">
        <v>1160</v>
      </c>
      <c r="I329" s="75" t="s">
        <v>105</v>
      </c>
      <c r="J329" s="75" t="s">
        <v>1161</v>
      </c>
      <c r="K329" s="75" t="s">
        <v>242</v>
      </c>
      <c r="L329" s="74">
        <v>46055</v>
      </c>
      <c r="M329" s="73">
        <v>40</v>
      </c>
      <c r="N329" s="75" t="s">
        <v>1720</v>
      </c>
      <c r="O329" s="75" t="s">
        <v>1721</v>
      </c>
      <c r="P329" s="75">
        <v>2830047822</v>
      </c>
      <c r="Q329" s="74">
        <v>46041</v>
      </c>
      <c r="R329" s="75">
        <v>1209378152</v>
      </c>
      <c r="S329" s="75">
        <v>224077753</v>
      </c>
      <c r="T329" s="74">
        <v>46041</v>
      </c>
      <c r="U329" s="76">
        <v>17683.422999999999</v>
      </c>
      <c r="V329" s="76">
        <v>17104.091</v>
      </c>
      <c r="W329" s="75">
        <v>20</v>
      </c>
      <c r="X329" s="75">
        <v>6</v>
      </c>
      <c r="Y329" s="98">
        <v>263404701</v>
      </c>
      <c r="Z329" s="82" t="s">
        <v>110</v>
      </c>
      <c r="AA329" s="75" t="s">
        <v>1688</v>
      </c>
      <c r="AB329" s="75" t="s">
        <v>1689</v>
      </c>
      <c r="AC329" s="109">
        <v>263404671</v>
      </c>
      <c r="AD329" s="75" t="s">
        <v>113</v>
      </c>
      <c r="AE329" s="74">
        <v>46045</v>
      </c>
      <c r="AF329" s="130">
        <v>46042.833333333336</v>
      </c>
      <c r="AG329" s="130">
        <v>46042.416666666664</v>
      </c>
      <c r="AH329" s="130">
        <v>46042.416666666664</v>
      </c>
      <c r="AI329" s="134">
        <v>46032</v>
      </c>
      <c r="AJ329" s="99">
        <v>46045</v>
      </c>
      <c r="AK329" s="99">
        <v>46045</v>
      </c>
      <c r="AL329" s="131">
        <v>46047</v>
      </c>
      <c r="AM329" s="75"/>
      <c r="AN329" s="131">
        <v>46047</v>
      </c>
      <c r="AO329" s="81">
        <f>IF(AH329&lt;AG329,IF(AH329=0,"",AH329-1),IF(AG329=0,"",AG329-1))</f>
        <v>46041.416666666664</v>
      </c>
      <c r="AP329" s="81">
        <f>IF(AH329&lt;AG329,IF(AH329=0,"",AH329),IF(AG329=0,"",AG329))</f>
        <v>46042.416666666664</v>
      </c>
      <c r="AQ329" s="81">
        <f>IF(AH329&lt;AG329,IF(AH329=0,"",AH329),IF(AG329=0,"",AG329))</f>
        <v>46042.416666666664</v>
      </c>
      <c r="AR329" s="81">
        <f>IF(AI329=0,"",IF(AI329&lt;AJ329,AJ329+1,AI329+1))</f>
        <v>46046</v>
      </c>
      <c r="AS329" s="81">
        <f>IF(AI329=0,"",IF(AE329=0,IF(AJ329=0,AI329+2,AJ329+2),AE329+2))</f>
        <v>46047</v>
      </c>
      <c r="AT329" s="81">
        <f>IF(AI329=0,"",IF(AI329&lt;AJ329,AJ329+1,AI329+1))</f>
        <v>46046</v>
      </c>
      <c r="AU329" s="82" t="s">
        <v>198</v>
      </c>
      <c r="AV329" s="74">
        <v>46041</v>
      </c>
      <c r="AW329" s="75" t="s">
        <v>1722</v>
      </c>
      <c r="AX329" s="75" t="s">
        <v>1723</v>
      </c>
      <c r="AY329" s="75">
        <v>905</v>
      </c>
      <c r="AZ329" s="83">
        <v>308168640160</v>
      </c>
      <c r="BA329" s="75" t="s">
        <v>187</v>
      </c>
      <c r="BB329" s="74">
        <v>46041</v>
      </c>
      <c r="BC329" s="75"/>
      <c r="BD329" s="75" t="s">
        <v>1724</v>
      </c>
      <c r="BE329" s="74">
        <v>46048</v>
      </c>
      <c r="BF329" s="75"/>
      <c r="BG329" s="75"/>
      <c r="BH329" s="75"/>
      <c r="BI329" s="75"/>
      <c r="BJ329" s="75"/>
      <c r="BK329" s="75"/>
      <c r="BL329" s="75"/>
      <c r="BM329" s="75"/>
      <c r="BN329" s="75"/>
      <c r="BO329" s="75"/>
      <c r="BP329" s="75"/>
      <c r="BQ329" s="75"/>
      <c r="BR329" s="75"/>
      <c r="BS329" s="75"/>
      <c r="BT329" s="75">
        <v>0</v>
      </c>
      <c r="BU329" s="84" t="s">
        <v>1713</v>
      </c>
      <c r="BV329" s="74">
        <v>46045</v>
      </c>
      <c r="BW329" s="85"/>
      <c r="BX329" s="85"/>
      <c r="BY329" s="86" t="s">
        <v>157</v>
      </c>
      <c r="BZ329" s="87">
        <f t="shared" si="99"/>
        <v>3</v>
      </c>
      <c r="CB329" s="88">
        <f t="shared" si="96"/>
        <v>4</v>
      </c>
      <c r="CC329" s="89"/>
      <c r="CE329" s="87">
        <f t="shared" si="86"/>
        <v>1</v>
      </c>
      <c r="CF329" s="90">
        <v>4052472</v>
      </c>
      <c r="CG329" s="90">
        <v>3039354</v>
      </c>
      <c r="CH329" s="90">
        <f>SUM(CF329:CG329)</f>
        <v>7091826</v>
      </c>
      <c r="CI329" s="91">
        <v>26661</v>
      </c>
      <c r="CJ329" s="87">
        <f t="shared" si="97"/>
        <v>1</v>
      </c>
      <c r="CK329" s="87">
        <f t="shared" si="98"/>
        <v>4</v>
      </c>
      <c r="CL329" s="22" t="s">
        <v>121</v>
      </c>
      <c r="CM329" s="22" t="s">
        <v>1714</v>
      </c>
    </row>
    <row r="330" spans="1:91" ht="14.45" customHeight="1" x14ac:dyDescent="0.25">
      <c r="A330" s="69">
        <f t="shared" si="95"/>
        <v>328</v>
      </c>
      <c r="B330" s="70" t="s">
        <v>102</v>
      </c>
      <c r="C330" s="97">
        <v>263404666</v>
      </c>
      <c r="D330" s="106">
        <v>145297900</v>
      </c>
      <c r="E330" s="73"/>
      <c r="F330" s="74">
        <v>46037</v>
      </c>
      <c r="G330" s="75" t="s">
        <v>1186</v>
      </c>
      <c r="H330" s="75" t="s">
        <v>1160</v>
      </c>
      <c r="I330" s="75" t="s">
        <v>105</v>
      </c>
      <c r="J330" s="75" t="s">
        <v>1161</v>
      </c>
      <c r="K330" s="75" t="s">
        <v>242</v>
      </c>
      <c r="L330" s="74">
        <v>46056</v>
      </c>
      <c r="M330" s="73">
        <v>40</v>
      </c>
      <c r="N330" s="75" t="s">
        <v>1725</v>
      </c>
      <c r="O330" s="75" t="s">
        <v>1726</v>
      </c>
      <c r="P330" s="75">
        <v>2830047808</v>
      </c>
      <c r="Q330" s="74">
        <v>46041</v>
      </c>
      <c r="R330" s="75">
        <v>1209378137</v>
      </c>
      <c r="S330" s="75">
        <v>224077749</v>
      </c>
      <c r="T330" s="74">
        <v>46041</v>
      </c>
      <c r="U330" s="76">
        <v>19755.906999999999</v>
      </c>
      <c r="V330" s="76">
        <v>19058.79</v>
      </c>
      <c r="W330" s="75">
        <v>19</v>
      </c>
      <c r="X330" s="75">
        <v>0</v>
      </c>
      <c r="Y330" s="98">
        <v>263404688</v>
      </c>
      <c r="Z330" s="82" t="s">
        <v>110</v>
      </c>
      <c r="AA330" s="75" t="s">
        <v>1688</v>
      </c>
      <c r="AB330" s="75" t="s">
        <v>1689</v>
      </c>
      <c r="AC330" s="98">
        <v>263404666</v>
      </c>
      <c r="AD330" s="75" t="s">
        <v>113</v>
      </c>
      <c r="AE330" s="74">
        <v>46045</v>
      </c>
      <c r="AF330" s="130">
        <v>46042.833333333336</v>
      </c>
      <c r="AG330" s="130">
        <v>46042.416666666664</v>
      </c>
      <c r="AH330" s="130">
        <v>46042.416666666664</v>
      </c>
      <c r="AI330" s="134">
        <v>46032</v>
      </c>
      <c r="AJ330" s="99">
        <v>46045</v>
      </c>
      <c r="AK330" s="99">
        <v>46045</v>
      </c>
      <c r="AL330" s="131">
        <v>46047</v>
      </c>
      <c r="AM330" s="75"/>
      <c r="AN330" s="131">
        <v>46047</v>
      </c>
      <c r="AO330" s="81">
        <f>IF(AH330&lt;AG330,IF(AH330=0,"",AH330-1),IF(AG330=0,"",AG330-1))</f>
        <v>46041.416666666664</v>
      </c>
      <c r="AP330" s="81">
        <f>IF(AH330&lt;AG330,IF(AH330=0,"",AH330),IF(AG330=0,"",AG330))</f>
        <v>46042.416666666664</v>
      </c>
      <c r="AQ330" s="81">
        <f>IF(AH330&lt;AG330,IF(AH330=0,"",AH330),IF(AG330=0,"",AG330))</f>
        <v>46042.416666666664</v>
      </c>
      <c r="AR330" s="81">
        <f>IF(AI330=0,"",IF(AI330&lt;AJ330,AJ330+1,AI330+1))</f>
        <v>46046</v>
      </c>
      <c r="AS330" s="81">
        <f>IF(AI330=0,"",IF(AE330=0,IF(AJ330=0,AI330+2,AJ330+2),AE330+2))</f>
        <v>46047</v>
      </c>
      <c r="AT330" s="81">
        <f>IF(AI330=0,"",IF(AI330&lt;AJ330,AJ330+1,AI330+1))</f>
        <v>46046</v>
      </c>
      <c r="AU330" s="82" t="s">
        <v>198</v>
      </c>
      <c r="AV330" s="74">
        <v>46041</v>
      </c>
      <c r="AW330" s="75" t="s">
        <v>1727</v>
      </c>
      <c r="AX330" s="75" t="s">
        <v>1728</v>
      </c>
      <c r="AY330" s="75">
        <v>905</v>
      </c>
      <c r="AZ330" s="83">
        <v>308168638800</v>
      </c>
      <c r="BA330" s="75" t="s">
        <v>187</v>
      </c>
      <c r="BB330" s="74">
        <v>46041</v>
      </c>
      <c r="BC330" s="75"/>
      <c r="BD330" s="75" t="s">
        <v>1729</v>
      </c>
      <c r="BE330" s="74">
        <v>46048</v>
      </c>
      <c r="BF330" s="75"/>
      <c r="BG330" s="75"/>
      <c r="BH330" s="75"/>
      <c r="BI330" s="75"/>
      <c r="BJ330" s="75"/>
      <c r="BK330" s="75"/>
      <c r="BL330" s="75"/>
      <c r="BM330" s="75"/>
      <c r="BN330" s="75"/>
      <c r="BO330" s="75"/>
      <c r="BP330" s="75"/>
      <c r="BQ330" s="75"/>
      <c r="BR330" s="75"/>
      <c r="BS330" s="75"/>
      <c r="BT330" s="75">
        <v>0</v>
      </c>
      <c r="BU330" s="84" t="s">
        <v>1706</v>
      </c>
      <c r="BV330" s="74">
        <v>46044</v>
      </c>
      <c r="BW330" s="85"/>
      <c r="BX330" s="85"/>
      <c r="BY330" s="86" t="s">
        <v>157</v>
      </c>
      <c r="BZ330" s="87">
        <f t="shared" si="99"/>
        <v>3</v>
      </c>
      <c r="CB330" s="88">
        <f t="shared" si="96"/>
        <v>4</v>
      </c>
      <c r="CC330" s="89"/>
      <c r="CE330" s="87">
        <f t="shared" si="86"/>
        <v>1</v>
      </c>
      <c r="CF330" s="90">
        <v>4046088</v>
      </c>
      <c r="CG330" s="90">
        <v>3034566</v>
      </c>
      <c r="CH330" s="90">
        <f>SUM(CF330:CG330)</f>
        <v>7080654</v>
      </c>
      <c r="CI330" s="91">
        <v>26619</v>
      </c>
      <c r="CJ330" s="87">
        <f t="shared" si="97"/>
        <v>1</v>
      </c>
      <c r="CK330" s="87">
        <f t="shared" si="98"/>
        <v>4</v>
      </c>
      <c r="CL330" s="22" t="s">
        <v>121</v>
      </c>
      <c r="CM330" s="22" t="s">
        <v>1707</v>
      </c>
    </row>
    <row r="331" spans="1:91" ht="14.45" customHeight="1" x14ac:dyDescent="0.25">
      <c r="A331" s="69">
        <f t="shared" si="95"/>
        <v>329</v>
      </c>
      <c r="B331" s="70" t="s">
        <v>102</v>
      </c>
      <c r="C331" s="97">
        <v>263404666</v>
      </c>
      <c r="D331" s="106">
        <v>145298574</v>
      </c>
      <c r="E331" s="73"/>
      <c r="F331" s="74">
        <v>46037</v>
      </c>
      <c r="G331" s="75" t="s">
        <v>1280</v>
      </c>
      <c r="H331" s="75" t="s">
        <v>1160</v>
      </c>
      <c r="I331" s="75" t="s">
        <v>105</v>
      </c>
      <c r="J331" s="75" t="s">
        <v>1161</v>
      </c>
      <c r="K331" s="75" t="s">
        <v>242</v>
      </c>
      <c r="L331" s="74">
        <v>46053</v>
      </c>
      <c r="M331" s="73">
        <v>40</v>
      </c>
      <c r="N331" s="75" t="s">
        <v>1730</v>
      </c>
      <c r="O331" s="75" t="s">
        <v>1731</v>
      </c>
      <c r="P331" s="75">
        <v>2830047823</v>
      </c>
      <c r="Q331" s="74">
        <v>46041</v>
      </c>
      <c r="R331" s="75">
        <v>1209378153</v>
      </c>
      <c r="S331" s="75">
        <v>224077754</v>
      </c>
      <c r="T331" s="74">
        <v>46041</v>
      </c>
      <c r="U331" s="76">
        <v>17351.324000000001</v>
      </c>
      <c r="V331" s="76">
        <v>16731.722000000002</v>
      </c>
      <c r="W331" s="75">
        <v>20</v>
      </c>
      <c r="X331" s="75">
        <v>6</v>
      </c>
      <c r="Y331" s="98">
        <v>263404706</v>
      </c>
      <c r="Z331" s="82" t="s">
        <v>110</v>
      </c>
      <c r="AA331" s="75" t="s">
        <v>1688</v>
      </c>
      <c r="AB331" s="75" t="s">
        <v>1689</v>
      </c>
      <c r="AC331" s="98">
        <v>263404666</v>
      </c>
      <c r="AD331" s="75" t="s">
        <v>113</v>
      </c>
      <c r="AE331" s="74">
        <v>46045</v>
      </c>
      <c r="AF331" s="130">
        <v>46042.833333333336</v>
      </c>
      <c r="AG331" s="130">
        <v>46042.416666666664</v>
      </c>
      <c r="AH331" s="130">
        <v>46042.416666666664</v>
      </c>
      <c r="AI331" s="134">
        <v>46032</v>
      </c>
      <c r="AJ331" s="99">
        <v>46045</v>
      </c>
      <c r="AK331" s="99">
        <v>46045</v>
      </c>
      <c r="AL331" s="131">
        <v>46047</v>
      </c>
      <c r="AM331" s="75"/>
      <c r="AN331" s="131">
        <v>46047</v>
      </c>
      <c r="AO331" s="81">
        <f>IF(AH331&lt;AG331,IF(AH331=0,"",AH331-1),IF(AG331=0,"",AG331-1))</f>
        <v>46041.416666666664</v>
      </c>
      <c r="AP331" s="81">
        <f>IF(AH331&lt;AG331,IF(AH331=0,"",AH331),IF(AG331=0,"",AG331))</f>
        <v>46042.416666666664</v>
      </c>
      <c r="AQ331" s="81">
        <f>IF(AH331&lt;AG331,IF(AH331=0,"",AH331),IF(AG331=0,"",AG331))</f>
        <v>46042.416666666664</v>
      </c>
      <c r="AR331" s="81">
        <f>IF(AI331=0,"",IF(AI331&lt;AJ331,AJ331+1,AI331+1))</f>
        <v>46046</v>
      </c>
      <c r="AS331" s="81">
        <f>IF(AI331=0,"",IF(AE331=0,IF(AJ331=0,AI331+2,AJ331+2),AE331+2))</f>
        <v>46047</v>
      </c>
      <c r="AT331" s="81">
        <f>IF(AI331=0,"",IF(AI331&lt;AJ331,AJ331+1,AI331+1))</f>
        <v>46046</v>
      </c>
      <c r="AU331" s="82" t="s">
        <v>198</v>
      </c>
      <c r="AV331" s="74">
        <v>46041</v>
      </c>
      <c r="AW331" s="75" t="s">
        <v>1732</v>
      </c>
      <c r="AX331" s="75" t="s">
        <v>1733</v>
      </c>
      <c r="AY331" s="75">
        <v>905</v>
      </c>
      <c r="AZ331" s="83">
        <v>308168670630</v>
      </c>
      <c r="BA331" s="75" t="s">
        <v>187</v>
      </c>
      <c r="BB331" s="74">
        <v>46041</v>
      </c>
      <c r="BC331" s="75"/>
      <c r="BD331" s="75" t="s">
        <v>1734</v>
      </c>
      <c r="BE331" s="74">
        <v>46048</v>
      </c>
      <c r="BF331" s="75"/>
      <c r="BG331" s="75"/>
      <c r="BH331" s="75"/>
      <c r="BI331" s="75"/>
      <c r="BJ331" s="75"/>
      <c r="BK331" s="75"/>
      <c r="BL331" s="75"/>
      <c r="BM331" s="75"/>
      <c r="BN331" s="75"/>
      <c r="BO331" s="75"/>
      <c r="BP331" s="75"/>
      <c r="BQ331" s="75"/>
      <c r="BR331" s="75"/>
      <c r="BS331" s="75"/>
      <c r="BT331" s="75">
        <v>0</v>
      </c>
      <c r="BU331" s="84" t="s">
        <v>1706</v>
      </c>
      <c r="BV331" s="74">
        <v>46044</v>
      </c>
      <c r="BW331" s="85"/>
      <c r="BX331" s="85"/>
      <c r="BY331" s="86" t="s">
        <v>157</v>
      </c>
      <c r="BZ331" s="87">
        <f t="shared" si="99"/>
        <v>3</v>
      </c>
      <c r="CB331" s="88">
        <f t="shared" si="96"/>
        <v>4</v>
      </c>
      <c r="CC331" s="89"/>
      <c r="CE331" s="87">
        <f t="shared" si="86"/>
        <v>1</v>
      </c>
      <c r="CF331" s="90">
        <v>4046088</v>
      </c>
      <c r="CG331" s="90">
        <v>3034566</v>
      </c>
      <c r="CH331" s="90">
        <f>SUM(CF331:CG331)</f>
        <v>7080654</v>
      </c>
      <c r="CI331" s="91">
        <v>26619</v>
      </c>
      <c r="CJ331" s="87">
        <f t="shared" si="97"/>
        <v>1</v>
      </c>
      <c r="CK331" s="87">
        <f t="shared" si="98"/>
        <v>4</v>
      </c>
      <c r="CL331" s="22" t="s">
        <v>121</v>
      </c>
      <c r="CM331" s="22" t="s">
        <v>1707</v>
      </c>
    </row>
    <row r="332" spans="1:91" ht="14.45" customHeight="1" x14ac:dyDescent="0.25">
      <c r="A332" s="69">
        <f t="shared" si="95"/>
        <v>330</v>
      </c>
      <c r="B332" s="70" t="s">
        <v>102</v>
      </c>
      <c r="C332" s="97">
        <v>263404666</v>
      </c>
      <c r="D332" s="106">
        <v>145396033</v>
      </c>
      <c r="E332" s="73">
        <v>5320007475</v>
      </c>
      <c r="F332" s="74">
        <v>46037</v>
      </c>
      <c r="G332" s="75" t="s">
        <v>1735</v>
      </c>
      <c r="H332" s="75" t="s">
        <v>1160</v>
      </c>
      <c r="I332" s="75" t="s">
        <v>105</v>
      </c>
      <c r="J332" s="75" t="s">
        <v>1161</v>
      </c>
      <c r="K332" s="75" t="s">
        <v>242</v>
      </c>
      <c r="L332" s="74">
        <v>46051</v>
      </c>
      <c r="M332" s="73">
        <v>40</v>
      </c>
      <c r="N332" s="75" t="s">
        <v>1736</v>
      </c>
      <c r="O332" s="75" t="s">
        <v>1737</v>
      </c>
      <c r="P332" s="75">
        <v>2830047789</v>
      </c>
      <c r="Q332" s="74">
        <v>46041</v>
      </c>
      <c r="R332" s="75">
        <v>1209378094</v>
      </c>
      <c r="S332" s="75">
        <v>224077848</v>
      </c>
      <c r="T332" s="74">
        <v>46041</v>
      </c>
      <c r="U332" s="76">
        <v>11141.493</v>
      </c>
      <c r="V332" s="76">
        <v>10727.982</v>
      </c>
      <c r="W332" s="75">
        <v>12</v>
      </c>
      <c r="X332" s="75">
        <v>8</v>
      </c>
      <c r="Y332" s="98">
        <v>263404660</v>
      </c>
      <c r="Z332" s="82" t="s">
        <v>110</v>
      </c>
      <c r="AA332" s="75" t="s">
        <v>1688</v>
      </c>
      <c r="AB332" s="75" t="s">
        <v>1689</v>
      </c>
      <c r="AC332" s="98">
        <v>263404666</v>
      </c>
      <c r="AD332" s="75" t="s">
        <v>113</v>
      </c>
      <c r="AE332" s="74">
        <v>46045</v>
      </c>
      <c r="AF332" s="130">
        <v>46042.833333333336</v>
      </c>
      <c r="AG332" s="130">
        <v>46042.416666666664</v>
      </c>
      <c r="AH332" s="130">
        <v>46042.416666666664</v>
      </c>
      <c r="AI332" s="134">
        <v>46041</v>
      </c>
      <c r="AJ332" s="99">
        <v>46045</v>
      </c>
      <c r="AK332" s="99">
        <v>46045</v>
      </c>
      <c r="AL332" s="131">
        <v>46047</v>
      </c>
      <c r="AM332" s="75"/>
      <c r="AN332" s="131">
        <v>46047</v>
      </c>
      <c r="AO332" s="95" t="s">
        <v>121</v>
      </c>
      <c r="AP332" s="95" t="s">
        <v>121</v>
      </c>
      <c r="AQ332" s="95" t="s">
        <v>121</v>
      </c>
      <c r="AR332" s="95" t="s">
        <v>121</v>
      </c>
      <c r="AS332" s="95" t="s">
        <v>121</v>
      </c>
      <c r="AT332" s="95" t="s">
        <v>121</v>
      </c>
      <c r="AU332" s="82" t="s">
        <v>198</v>
      </c>
      <c r="AV332" s="74">
        <v>46041</v>
      </c>
      <c r="AW332" s="75" t="s">
        <v>1738</v>
      </c>
      <c r="AX332" s="75" t="s">
        <v>1739</v>
      </c>
      <c r="AY332" s="75">
        <v>905</v>
      </c>
      <c r="AZ332" s="83">
        <v>308168584050</v>
      </c>
      <c r="BA332" s="75" t="s">
        <v>187</v>
      </c>
      <c r="BB332" s="74">
        <v>46041</v>
      </c>
      <c r="BC332" s="75"/>
      <c r="BD332" s="75" t="s">
        <v>188</v>
      </c>
      <c r="BE332" s="75" t="s">
        <v>188</v>
      </c>
      <c r="BF332" s="75"/>
      <c r="BG332" s="75"/>
      <c r="BH332" s="75"/>
      <c r="BI332" s="75"/>
      <c r="BJ332" s="75"/>
      <c r="BK332" s="75"/>
      <c r="BL332" s="75"/>
      <c r="BM332" s="75"/>
      <c r="BN332" s="75"/>
      <c r="BO332" s="75"/>
      <c r="BP332" s="75"/>
      <c r="BQ332" s="75"/>
      <c r="BR332" s="75"/>
      <c r="BS332" s="75"/>
      <c r="BT332" s="75">
        <v>0</v>
      </c>
      <c r="BU332" s="84" t="s">
        <v>1706</v>
      </c>
      <c r="BV332" s="74">
        <v>46044</v>
      </c>
      <c r="BW332" s="85"/>
      <c r="BX332" s="85"/>
      <c r="BY332" s="86" t="s">
        <v>157</v>
      </c>
      <c r="BZ332" s="87">
        <f t="shared" si="99"/>
        <v>3</v>
      </c>
      <c r="CB332" s="88">
        <f t="shared" si="96"/>
        <v>4</v>
      </c>
      <c r="CC332" s="89"/>
      <c r="CE332" s="87">
        <f t="shared" si="86"/>
        <v>1</v>
      </c>
      <c r="CF332" s="90">
        <v>4046088</v>
      </c>
      <c r="CG332" s="90">
        <v>3034566</v>
      </c>
      <c r="CH332" s="90">
        <f>SUM(CF332:CG332)</f>
        <v>7080654</v>
      </c>
      <c r="CI332" s="91">
        <v>26619</v>
      </c>
      <c r="CJ332" s="87">
        <f t="shared" si="97"/>
        <v>1</v>
      </c>
      <c r="CK332" s="87">
        <f t="shared" si="98"/>
        <v>4</v>
      </c>
      <c r="CL332" s="22" t="s">
        <v>121</v>
      </c>
      <c r="CM332" s="22" t="s">
        <v>1707</v>
      </c>
    </row>
    <row r="333" spans="1:91" ht="14.45" customHeight="1" x14ac:dyDescent="0.25">
      <c r="A333" s="69">
        <f t="shared" si="95"/>
        <v>331</v>
      </c>
      <c r="B333" s="70" t="s">
        <v>102</v>
      </c>
      <c r="C333" s="97">
        <v>263404666</v>
      </c>
      <c r="D333" s="106">
        <v>145396040</v>
      </c>
      <c r="E333" s="73">
        <v>5320007475</v>
      </c>
      <c r="F333" s="74">
        <v>46037</v>
      </c>
      <c r="G333" s="75" t="s">
        <v>1735</v>
      </c>
      <c r="H333" s="75" t="s">
        <v>1160</v>
      </c>
      <c r="I333" s="75" t="s">
        <v>105</v>
      </c>
      <c r="J333" s="75" t="s">
        <v>1161</v>
      </c>
      <c r="K333" s="75" t="s">
        <v>242</v>
      </c>
      <c r="L333" s="74">
        <v>46051</v>
      </c>
      <c r="M333" s="73">
        <v>0</v>
      </c>
      <c r="N333" s="75" t="s">
        <v>1736</v>
      </c>
      <c r="O333" s="75" t="s">
        <v>1737</v>
      </c>
      <c r="P333" s="75">
        <v>2830047790</v>
      </c>
      <c r="Q333" s="74">
        <v>46041</v>
      </c>
      <c r="R333" s="75">
        <v>1209378099</v>
      </c>
      <c r="S333" s="75">
        <v>224077852</v>
      </c>
      <c r="T333" s="74">
        <v>46041</v>
      </c>
      <c r="U333" s="76">
        <v>5586.6289999999999</v>
      </c>
      <c r="V333" s="76">
        <v>5379.2860000000001</v>
      </c>
      <c r="W333" s="75">
        <v>6</v>
      </c>
      <c r="X333" s="75">
        <v>4</v>
      </c>
      <c r="Y333" s="98">
        <v>263404660</v>
      </c>
      <c r="Z333" s="82" t="s">
        <v>110</v>
      </c>
      <c r="AA333" s="75" t="s">
        <v>1688</v>
      </c>
      <c r="AB333" s="75" t="s">
        <v>1689</v>
      </c>
      <c r="AC333" s="98">
        <v>263404666</v>
      </c>
      <c r="AD333" s="75" t="s">
        <v>113</v>
      </c>
      <c r="AE333" s="74">
        <v>46045</v>
      </c>
      <c r="AF333" s="130">
        <v>46042.833333333336</v>
      </c>
      <c r="AG333" s="130">
        <v>46042.416666666664</v>
      </c>
      <c r="AH333" s="130">
        <v>46042.416666666664</v>
      </c>
      <c r="AI333" s="134">
        <v>46041</v>
      </c>
      <c r="AJ333" s="99">
        <v>46045</v>
      </c>
      <c r="AK333" s="99">
        <v>46045</v>
      </c>
      <c r="AL333" s="131">
        <v>46047</v>
      </c>
      <c r="AM333" s="75"/>
      <c r="AN333" s="131">
        <v>46047</v>
      </c>
      <c r="AO333" s="95" t="s">
        <v>121</v>
      </c>
      <c r="AP333" s="95" t="s">
        <v>121</v>
      </c>
      <c r="AQ333" s="95" t="s">
        <v>121</v>
      </c>
      <c r="AR333" s="95" t="s">
        <v>121</v>
      </c>
      <c r="AS333" s="95" t="s">
        <v>121</v>
      </c>
      <c r="AT333" s="95" t="s">
        <v>121</v>
      </c>
      <c r="AU333" s="82" t="s">
        <v>198</v>
      </c>
      <c r="AV333" s="74">
        <v>46041</v>
      </c>
      <c r="AW333" s="75">
        <v>0</v>
      </c>
      <c r="AX333" s="75">
        <v>0</v>
      </c>
      <c r="AY333" s="75">
        <v>905</v>
      </c>
      <c r="AZ333" s="83">
        <v>0</v>
      </c>
      <c r="BA333" s="75">
        <v>0</v>
      </c>
      <c r="BB333" s="75" t="s">
        <v>132</v>
      </c>
      <c r="BC333" s="75"/>
      <c r="BD333" s="75" t="s">
        <v>188</v>
      </c>
      <c r="BE333" s="75" t="s">
        <v>188</v>
      </c>
      <c r="BF333" s="75"/>
      <c r="BG333" s="75"/>
      <c r="BH333" s="75"/>
      <c r="BI333" s="75"/>
      <c r="BJ333" s="75"/>
      <c r="BK333" s="75"/>
      <c r="BL333" s="75"/>
      <c r="BM333" s="75"/>
      <c r="BN333" s="75"/>
      <c r="BO333" s="75"/>
      <c r="BP333" s="75"/>
      <c r="BQ333" s="75"/>
      <c r="BR333" s="75"/>
      <c r="BS333" s="75"/>
      <c r="BT333" s="75">
        <v>0</v>
      </c>
      <c r="BU333" s="84" t="s">
        <v>1706</v>
      </c>
      <c r="BV333" s="74">
        <v>46044</v>
      </c>
      <c r="BW333" s="85"/>
      <c r="BX333" s="85"/>
      <c r="BY333" s="86" t="s">
        <v>157</v>
      </c>
      <c r="BZ333" s="87">
        <f t="shared" si="99"/>
        <v>3</v>
      </c>
      <c r="CB333" s="88">
        <f t="shared" si="96"/>
        <v>4</v>
      </c>
      <c r="CC333" s="89"/>
      <c r="CE333" s="87">
        <f t="shared" si="86"/>
        <v>1</v>
      </c>
      <c r="CF333" s="90"/>
      <c r="CG333" s="90"/>
      <c r="CH333" s="90"/>
      <c r="CJ333" s="87">
        <f t="shared" si="97"/>
        <v>1</v>
      </c>
      <c r="CK333" s="87">
        <f t="shared" si="98"/>
        <v>4</v>
      </c>
      <c r="CL333" s="22" t="s">
        <v>121</v>
      </c>
      <c r="CM333" s="22" t="s">
        <v>1707</v>
      </c>
    </row>
    <row r="334" spans="1:91" ht="14.45" customHeight="1" x14ac:dyDescent="0.25">
      <c r="A334" s="69">
        <f t="shared" si="95"/>
        <v>332</v>
      </c>
      <c r="B334" s="70" t="s">
        <v>102</v>
      </c>
      <c r="C334" s="107" t="s">
        <v>1306</v>
      </c>
      <c r="D334" s="106">
        <v>145235296</v>
      </c>
      <c r="E334" s="106"/>
      <c r="F334" s="133">
        <v>46037</v>
      </c>
      <c r="G334" s="79" t="s">
        <v>1274</v>
      </c>
      <c r="H334" s="75" t="s">
        <v>1160</v>
      </c>
      <c r="I334" s="79" t="s">
        <v>105</v>
      </c>
      <c r="J334" s="79" t="s">
        <v>1161</v>
      </c>
      <c r="K334" s="79" t="s">
        <v>242</v>
      </c>
      <c r="L334" s="133">
        <v>46055</v>
      </c>
      <c r="M334" s="106">
        <v>40</v>
      </c>
      <c r="N334" s="79" t="s">
        <v>1740</v>
      </c>
      <c r="O334" s="79" t="s">
        <v>1741</v>
      </c>
      <c r="P334" s="79">
        <v>2830047719</v>
      </c>
      <c r="Q334" s="74">
        <v>46038</v>
      </c>
      <c r="R334" s="79">
        <v>1209377006</v>
      </c>
      <c r="S334" s="79">
        <v>224077025</v>
      </c>
      <c r="T334" s="74">
        <v>46038</v>
      </c>
      <c r="U334" s="148">
        <v>17811.835999999999</v>
      </c>
      <c r="V334" s="148">
        <v>17228.468000000001</v>
      </c>
      <c r="W334" s="79">
        <v>20</v>
      </c>
      <c r="X334" s="79">
        <v>6</v>
      </c>
      <c r="Y334" s="77" t="s">
        <v>1742</v>
      </c>
      <c r="Z334" s="78" t="s">
        <v>258</v>
      </c>
      <c r="AA334" s="79" t="s">
        <v>1283</v>
      </c>
      <c r="AB334" s="79" t="s">
        <v>1284</v>
      </c>
      <c r="AC334" s="109" t="s">
        <v>1306</v>
      </c>
      <c r="AD334" s="79" t="s">
        <v>113</v>
      </c>
      <c r="AE334" s="134">
        <v>46042</v>
      </c>
      <c r="AF334" s="154">
        <v>46040</v>
      </c>
      <c r="AG334" s="130">
        <v>46039.5</v>
      </c>
      <c r="AH334" s="130">
        <v>46039.5</v>
      </c>
      <c r="AI334" s="134">
        <v>46042</v>
      </c>
      <c r="AJ334" s="120"/>
      <c r="AK334" s="134">
        <v>46042</v>
      </c>
      <c r="AL334" s="153">
        <v>46041</v>
      </c>
      <c r="AM334" s="134">
        <v>46044</v>
      </c>
      <c r="AN334" s="134">
        <v>46044</v>
      </c>
      <c r="AO334" s="81">
        <f>IF(AH334&lt;AG334,IF(AH334=0,"",AH334-1),IF(AG334=0,"",AG334-1))</f>
        <v>46038.5</v>
      </c>
      <c r="AP334" s="81">
        <f>IF(AH334&lt;AG334,IF(AH334=0,"",AH334),IF(AG334=0,"",AG334))</f>
        <v>46039.5</v>
      </c>
      <c r="AQ334" s="81">
        <f>IF(AH334&lt;AG334,IF(AH334=0,"",AH334),IF(AG334=0,"",AG334))</f>
        <v>46039.5</v>
      </c>
      <c r="AR334" s="81">
        <f>IF(AI334=0,"",IF(AI334&lt;AJ334,AJ334+1,AI334+1))</f>
        <v>46043</v>
      </c>
      <c r="AS334" s="81">
        <f>IF(AI334=0,"",IF(AE334=0,IF(AJ334=0,AI334+2,AJ334+2),AE334+2))</f>
        <v>46044</v>
      </c>
      <c r="AT334" s="81">
        <f>IF(AI334=0,"",IF(AI334&lt;AJ334,AJ334+1,AI334+1))</f>
        <v>46043</v>
      </c>
      <c r="AU334" s="82" t="s">
        <v>198</v>
      </c>
      <c r="AV334" s="101">
        <v>46038</v>
      </c>
      <c r="AW334" s="75" t="s">
        <v>1743</v>
      </c>
      <c r="AX334" s="75" t="s">
        <v>1744</v>
      </c>
      <c r="AY334" s="75">
        <v>905</v>
      </c>
      <c r="AZ334" s="83">
        <v>308161483030</v>
      </c>
      <c r="BA334" s="75" t="s">
        <v>187</v>
      </c>
      <c r="BB334" s="74">
        <v>46038</v>
      </c>
      <c r="BC334" s="75"/>
      <c r="BD334" s="75" t="s">
        <v>1745</v>
      </c>
      <c r="BE334" s="74">
        <v>46043</v>
      </c>
      <c r="BF334" s="79"/>
      <c r="BG334" s="79"/>
      <c r="BH334" s="79"/>
      <c r="BI334" s="79"/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5">
        <v>0</v>
      </c>
      <c r="BU334" s="84" t="s">
        <v>1311</v>
      </c>
      <c r="BV334" s="74">
        <v>46042</v>
      </c>
      <c r="BW334" s="152"/>
      <c r="BX334" s="152"/>
      <c r="BY334" s="86" t="s">
        <v>157</v>
      </c>
      <c r="BZ334" s="87">
        <f t="shared" si="99"/>
        <v>3</v>
      </c>
      <c r="CB334" s="88">
        <f t="shared" si="96"/>
        <v>4</v>
      </c>
      <c r="CC334" s="89"/>
      <c r="CE334" s="87">
        <f t="shared" si="86"/>
        <v>1</v>
      </c>
      <c r="CF334" s="90">
        <v>6979308</v>
      </c>
      <c r="CG334" s="90"/>
      <c r="CH334" s="90">
        <v>6979308</v>
      </c>
      <c r="CI334" s="91">
        <v>26238</v>
      </c>
      <c r="CJ334" s="87">
        <f t="shared" si="97"/>
        <v>1</v>
      </c>
      <c r="CK334" s="87">
        <f t="shared" si="98"/>
        <v>3</v>
      </c>
      <c r="CL334" s="22" t="s">
        <v>121</v>
      </c>
      <c r="CM334" s="22" t="s">
        <v>1312</v>
      </c>
    </row>
    <row r="335" spans="1:91" ht="14.45" customHeight="1" x14ac:dyDescent="0.25">
      <c r="A335" s="69">
        <f t="shared" si="95"/>
        <v>333</v>
      </c>
      <c r="B335" s="70" t="s">
        <v>102</v>
      </c>
      <c r="C335" s="71" t="s">
        <v>1293</v>
      </c>
      <c r="D335" s="106">
        <v>145325708</v>
      </c>
      <c r="E335" s="106"/>
      <c r="F335" s="133">
        <v>46037</v>
      </c>
      <c r="G335" s="79" t="s">
        <v>1746</v>
      </c>
      <c r="H335" s="75" t="s">
        <v>1160</v>
      </c>
      <c r="I335" s="79" t="s">
        <v>105</v>
      </c>
      <c r="J335" s="79" t="s">
        <v>1161</v>
      </c>
      <c r="K335" s="79" t="s">
        <v>107</v>
      </c>
      <c r="L335" s="133">
        <v>46055</v>
      </c>
      <c r="M335" s="106">
        <v>40</v>
      </c>
      <c r="N335" s="79" t="s">
        <v>1747</v>
      </c>
      <c r="O335" s="79" t="s">
        <v>1748</v>
      </c>
      <c r="P335" s="79">
        <v>2830047701</v>
      </c>
      <c r="Q335" s="74">
        <v>46038</v>
      </c>
      <c r="R335" s="79">
        <v>1209376953</v>
      </c>
      <c r="S335" s="79">
        <v>224077037</v>
      </c>
      <c r="T335" s="74">
        <v>46038</v>
      </c>
      <c r="U335" s="148">
        <v>18780.506000000001</v>
      </c>
      <c r="V335" s="148">
        <v>18074.366999999998</v>
      </c>
      <c r="W335" s="79">
        <v>19</v>
      </c>
      <c r="X335" s="79">
        <v>15</v>
      </c>
      <c r="Y335" s="77" t="s">
        <v>1749</v>
      </c>
      <c r="Z335" s="78" t="s">
        <v>258</v>
      </c>
      <c r="AA335" s="79" t="s">
        <v>1283</v>
      </c>
      <c r="AB335" s="79" t="s">
        <v>1284</v>
      </c>
      <c r="AC335" s="77" t="s">
        <v>1293</v>
      </c>
      <c r="AD335" s="79" t="s">
        <v>113</v>
      </c>
      <c r="AE335" s="134">
        <v>46042</v>
      </c>
      <c r="AF335" s="154">
        <v>46040</v>
      </c>
      <c r="AG335" s="154">
        <v>46039.416666666664</v>
      </c>
      <c r="AH335" s="154">
        <v>46039.416666666664</v>
      </c>
      <c r="AI335" s="134">
        <v>46042</v>
      </c>
      <c r="AJ335" s="120"/>
      <c r="AK335" s="134">
        <v>46042</v>
      </c>
      <c r="AL335" s="153">
        <v>46041</v>
      </c>
      <c r="AM335" s="134">
        <v>46044</v>
      </c>
      <c r="AN335" s="134">
        <v>46044</v>
      </c>
      <c r="AO335" s="81">
        <f>IF(AH335&lt;AG335,IF(AH335=0,"",AH335-1),IF(AG335=0,"",AG335-1))</f>
        <v>46038.416666666664</v>
      </c>
      <c r="AP335" s="81">
        <f>IF(AH335&lt;AG335,IF(AH335=0,"",AH335),IF(AG335=0,"",AG335))</f>
        <v>46039.416666666664</v>
      </c>
      <c r="AQ335" s="81">
        <f>IF(AH335&lt;AG335,IF(AH335=0,"",AH335),IF(AG335=0,"",AG335))</f>
        <v>46039.416666666664</v>
      </c>
      <c r="AR335" s="81">
        <f>IF(AI335=0,"",IF(AI335&lt;AJ335,AJ335+1,AI335+1))</f>
        <v>46043</v>
      </c>
      <c r="AS335" s="81">
        <f>IF(AI335=0,"",IF(AE335=0,IF(AJ335=0,AI335+2,AJ335+2),AE335+2))</f>
        <v>46044</v>
      </c>
      <c r="AT335" s="81">
        <f>IF(AI335=0,"",IF(AI335&lt;AJ335,AJ335+1,AI335+1))</f>
        <v>46043</v>
      </c>
      <c r="AU335" s="82" t="s">
        <v>198</v>
      </c>
      <c r="AV335" s="101">
        <v>46038</v>
      </c>
      <c r="AW335" s="75" t="s">
        <v>1750</v>
      </c>
      <c r="AX335" s="75" t="s">
        <v>1751</v>
      </c>
      <c r="AY335" s="75">
        <v>905</v>
      </c>
      <c r="AZ335" s="83">
        <v>308160534420</v>
      </c>
      <c r="BA335" s="75" t="s">
        <v>187</v>
      </c>
      <c r="BB335" s="74">
        <v>46038</v>
      </c>
      <c r="BC335" s="75"/>
      <c r="BD335" s="75" t="s">
        <v>1752</v>
      </c>
      <c r="BE335" s="74">
        <v>46043</v>
      </c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5">
        <v>0</v>
      </c>
      <c r="BU335" s="84" t="s">
        <v>1300</v>
      </c>
      <c r="BV335" s="74">
        <v>46042</v>
      </c>
      <c r="BW335" s="152"/>
      <c r="BX335" s="152"/>
      <c r="BY335" s="86" t="s">
        <v>157</v>
      </c>
      <c r="BZ335" s="87">
        <f t="shared" si="99"/>
        <v>3</v>
      </c>
      <c r="CB335" s="88">
        <f t="shared" si="96"/>
        <v>4</v>
      </c>
      <c r="CC335" s="89"/>
      <c r="CE335" s="87">
        <f t="shared" si="86"/>
        <v>1</v>
      </c>
      <c r="CF335" s="90">
        <v>6979308</v>
      </c>
      <c r="CG335" s="90"/>
      <c r="CH335" s="90">
        <v>6979308</v>
      </c>
      <c r="CI335" s="91">
        <v>26238</v>
      </c>
      <c r="CJ335" s="87">
        <f t="shared" si="97"/>
        <v>1</v>
      </c>
      <c r="CK335" s="87">
        <f t="shared" si="98"/>
        <v>3</v>
      </c>
      <c r="CL335" s="22" t="s">
        <v>121</v>
      </c>
      <c r="CM335" s="22" t="s">
        <v>1301</v>
      </c>
    </row>
    <row r="336" spans="1:91" ht="14.45" customHeight="1" x14ac:dyDescent="0.25">
      <c r="A336" s="69">
        <f t="shared" si="95"/>
        <v>334</v>
      </c>
      <c r="B336" s="70" t="s">
        <v>102</v>
      </c>
      <c r="C336" s="107" t="s">
        <v>1279</v>
      </c>
      <c r="D336" s="106">
        <v>145325829</v>
      </c>
      <c r="E336" s="73"/>
      <c r="F336" s="74">
        <v>46043</v>
      </c>
      <c r="G336" s="75" t="s">
        <v>1753</v>
      </c>
      <c r="H336" s="75" t="s">
        <v>1160</v>
      </c>
      <c r="I336" s="75" t="s">
        <v>105</v>
      </c>
      <c r="J336" s="75" t="s">
        <v>1161</v>
      </c>
      <c r="K336" s="75" t="s">
        <v>107</v>
      </c>
      <c r="L336" s="74">
        <v>46057</v>
      </c>
      <c r="M336" s="73">
        <v>40</v>
      </c>
      <c r="N336" s="75" t="s">
        <v>1754</v>
      </c>
      <c r="O336" s="75" t="s">
        <v>1755</v>
      </c>
      <c r="P336" s="75">
        <v>2830047674</v>
      </c>
      <c r="Q336" s="74">
        <v>46037</v>
      </c>
      <c r="R336" s="75">
        <v>1209376734</v>
      </c>
      <c r="S336" s="75">
        <v>224072470</v>
      </c>
      <c r="T336" s="74">
        <v>46037</v>
      </c>
      <c r="U336" s="76">
        <v>17328.522000000001</v>
      </c>
      <c r="V336" s="76">
        <v>16709.93</v>
      </c>
      <c r="W336" s="75">
        <v>19</v>
      </c>
      <c r="X336" s="75">
        <v>30</v>
      </c>
      <c r="Y336" s="98">
        <v>7265508940</v>
      </c>
      <c r="Z336" s="82" t="s">
        <v>354</v>
      </c>
      <c r="AA336" s="75" t="s">
        <v>1283</v>
      </c>
      <c r="AB336" s="75" t="s">
        <v>1284</v>
      </c>
      <c r="AC336" s="109" t="s">
        <v>1279</v>
      </c>
      <c r="AD336" s="75" t="s">
        <v>113</v>
      </c>
      <c r="AE336" s="134">
        <v>46042</v>
      </c>
      <c r="AF336" s="130">
        <v>46040</v>
      </c>
      <c r="AG336" s="130">
        <v>46038.666666666664</v>
      </c>
      <c r="AH336" s="130">
        <v>46038.666666666664</v>
      </c>
      <c r="AI336" s="134">
        <v>46042</v>
      </c>
      <c r="AJ336" s="69"/>
      <c r="AK336" s="134">
        <v>46042</v>
      </c>
      <c r="AL336" s="131">
        <v>46041</v>
      </c>
      <c r="AM336" s="134">
        <v>46044</v>
      </c>
      <c r="AN336" s="134">
        <v>46044</v>
      </c>
      <c r="AO336" s="81">
        <f>IF(AH336&lt;AG336,IF(AH336=0,"",AH336-1),IF(AG336=0,"",AG336-1))</f>
        <v>46037.666666666664</v>
      </c>
      <c r="AP336" s="81">
        <f>IF(AH336&lt;AG336,IF(AH336=0,"",AH336),IF(AG336=0,"",AG336))</f>
        <v>46038.666666666664</v>
      </c>
      <c r="AQ336" s="81">
        <f>IF(AH336&lt;AG336,IF(AH336=0,"",AH336),IF(AG336=0,"",AG336))</f>
        <v>46038.666666666664</v>
      </c>
      <c r="AR336" s="81">
        <f>IF(AI336=0,"",IF(AI336&lt;AJ336,AJ336+1,AI336+1))</f>
        <v>46043</v>
      </c>
      <c r="AS336" s="81">
        <f>IF(AI336=0,"",IF(AE336=0,IF(AJ336=0,AI336+2,AJ336+2),AE336+2))</f>
        <v>46044</v>
      </c>
      <c r="AT336" s="81">
        <f>IF(AI336=0,"",IF(AI336&lt;AJ336,AJ336+1,AI336+1))</f>
        <v>46043</v>
      </c>
      <c r="AU336" s="82" t="s">
        <v>198</v>
      </c>
      <c r="AV336" s="74">
        <v>46037</v>
      </c>
      <c r="AW336" s="75" t="s">
        <v>1756</v>
      </c>
      <c r="AX336" s="75">
        <v>32219431</v>
      </c>
      <c r="AY336" s="75">
        <v>905</v>
      </c>
      <c r="AZ336" s="83">
        <v>308156953920</v>
      </c>
      <c r="BA336" s="75" t="s">
        <v>187</v>
      </c>
      <c r="BB336" s="74">
        <v>46037</v>
      </c>
      <c r="BC336" s="75"/>
      <c r="BD336" s="75" t="s">
        <v>188</v>
      </c>
      <c r="BE336" s="75" t="s">
        <v>188</v>
      </c>
      <c r="BF336" s="75"/>
      <c r="BG336" s="75"/>
      <c r="BH336" s="75"/>
      <c r="BI336" s="75"/>
      <c r="BJ336" s="75"/>
      <c r="BK336" s="75"/>
      <c r="BL336" s="75"/>
      <c r="BM336" s="75"/>
      <c r="BN336" s="75"/>
      <c r="BO336" s="75"/>
      <c r="BP336" s="75"/>
      <c r="BQ336" s="75"/>
      <c r="BR336" s="75"/>
      <c r="BS336" s="75"/>
      <c r="BT336" s="75">
        <v>0</v>
      </c>
      <c r="BU336" s="84" t="s">
        <v>1287</v>
      </c>
      <c r="BV336" s="74">
        <v>46042</v>
      </c>
      <c r="BW336" s="85"/>
      <c r="BX336" s="85"/>
      <c r="BY336" s="86" t="s">
        <v>157</v>
      </c>
      <c r="BZ336" s="87">
        <f t="shared" si="99"/>
        <v>4</v>
      </c>
      <c r="CB336" s="88">
        <f t="shared" si="96"/>
        <v>4</v>
      </c>
      <c r="CC336" s="89"/>
      <c r="CE336" s="87">
        <f t="shared" si="86"/>
        <v>1</v>
      </c>
      <c r="CF336" s="90">
        <v>6066940</v>
      </c>
      <c r="CG336" s="90"/>
      <c r="CH336" s="90">
        <v>6066940</v>
      </c>
      <c r="CI336" s="91">
        <v>26378</v>
      </c>
      <c r="CJ336" s="87">
        <f t="shared" si="97"/>
        <v>1</v>
      </c>
      <c r="CK336" s="87">
        <f t="shared" si="98"/>
        <v>3</v>
      </c>
      <c r="CL336" s="22" t="s">
        <v>121</v>
      </c>
      <c r="CM336" s="22" t="s">
        <v>1288</v>
      </c>
    </row>
    <row r="337" spans="1:91" ht="14.45" customHeight="1" x14ac:dyDescent="0.25">
      <c r="A337" s="69">
        <f t="shared" si="95"/>
        <v>335</v>
      </c>
      <c r="B337" s="70" t="s">
        <v>102</v>
      </c>
      <c r="C337" s="107">
        <v>263404680</v>
      </c>
      <c r="D337" s="73">
        <v>145334054</v>
      </c>
      <c r="E337" s="73"/>
      <c r="F337" s="74">
        <v>46037</v>
      </c>
      <c r="G337" s="75" t="s">
        <v>1757</v>
      </c>
      <c r="H337" s="75" t="s">
        <v>1160</v>
      </c>
      <c r="I337" s="75" t="s">
        <v>105</v>
      </c>
      <c r="J337" s="75" t="s">
        <v>1161</v>
      </c>
      <c r="K337" s="75" t="s">
        <v>107</v>
      </c>
      <c r="L337" s="74">
        <v>46055</v>
      </c>
      <c r="M337" s="73">
        <v>40</v>
      </c>
      <c r="N337" s="75" t="s">
        <v>1758</v>
      </c>
      <c r="O337" s="75" t="s">
        <v>1759</v>
      </c>
      <c r="P337" s="75">
        <v>2830047825</v>
      </c>
      <c r="Q337" s="74">
        <v>46041</v>
      </c>
      <c r="R337" s="75">
        <v>1209378155</v>
      </c>
      <c r="S337" s="75">
        <v>224077031</v>
      </c>
      <c r="T337" s="74">
        <v>46041</v>
      </c>
      <c r="U337" s="76">
        <v>13982.973</v>
      </c>
      <c r="V337" s="76">
        <v>13178.290999999999</v>
      </c>
      <c r="W337" s="75">
        <v>17</v>
      </c>
      <c r="X337" s="75">
        <v>148</v>
      </c>
      <c r="Y337" s="98">
        <v>263404680</v>
      </c>
      <c r="Z337" s="82" t="s">
        <v>110</v>
      </c>
      <c r="AA337" s="75" t="s">
        <v>1688</v>
      </c>
      <c r="AB337" s="75" t="s">
        <v>1689</v>
      </c>
      <c r="AC337" s="109">
        <v>263404680</v>
      </c>
      <c r="AD337" s="75" t="s">
        <v>113</v>
      </c>
      <c r="AE337" s="74">
        <v>46045</v>
      </c>
      <c r="AF337" s="130">
        <v>46042.833333333336</v>
      </c>
      <c r="AG337" s="130">
        <v>46042.416666666664</v>
      </c>
      <c r="AH337" s="130">
        <v>46042.416666666664</v>
      </c>
      <c r="AI337" s="134">
        <v>46041</v>
      </c>
      <c r="AJ337" s="99">
        <v>46045</v>
      </c>
      <c r="AK337" s="99">
        <v>46045</v>
      </c>
      <c r="AL337" s="131">
        <v>46047</v>
      </c>
      <c r="AM337" s="75"/>
      <c r="AN337" s="131">
        <v>46047</v>
      </c>
      <c r="AO337" s="81">
        <f>IF(AH337&lt;AG337,IF(AH337=0,"",AH337-1),IF(AG337=0,"",AG337-1))</f>
        <v>46041.416666666664</v>
      </c>
      <c r="AP337" s="81">
        <f>IF(AH337&lt;AG337,IF(AH337=0,"",AH337),IF(AG337=0,"",AG337))</f>
        <v>46042.416666666664</v>
      </c>
      <c r="AQ337" s="81">
        <f>IF(AH337&lt;AG337,IF(AH337=0,"",AH337),IF(AG337=0,"",AG337))</f>
        <v>46042.416666666664</v>
      </c>
      <c r="AR337" s="81">
        <f>IF(AI337=0,"",IF(AI337&lt;AJ337,AJ337+1,AI337+1))</f>
        <v>46046</v>
      </c>
      <c r="AS337" s="81">
        <f>IF(AI337=0,"",IF(AE337=0,IF(AJ337=0,AI337+2,AJ337+2),AE337+2))</f>
        <v>46047</v>
      </c>
      <c r="AT337" s="81">
        <f>IF(AI337=0,"",IF(AI337&lt;AJ337,AJ337+1,AI337+1))</f>
        <v>46046</v>
      </c>
      <c r="AU337" s="82" t="s">
        <v>198</v>
      </c>
      <c r="AV337" s="101">
        <v>46041</v>
      </c>
      <c r="AW337" s="75">
        <v>0</v>
      </c>
      <c r="AX337" s="75">
        <v>0</v>
      </c>
      <c r="AY337" s="75">
        <v>905</v>
      </c>
      <c r="AZ337" s="83">
        <v>0</v>
      </c>
      <c r="BA337" s="75">
        <v>0</v>
      </c>
      <c r="BB337" s="75" t="s">
        <v>132</v>
      </c>
      <c r="BC337" s="75"/>
      <c r="BD337" s="75">
        <v>0</v>
      </c>
      <c r="BE337" s="75" t="s">
        <v>132</v>
      </c>
      <c r="BF337" s="75"/>
      <c r="BG337" s="75"/>
      <c r="BH337" s="75"/>
      <c r="BI337" s="75"/>
      <c r="BJ337" s="75"/>
      <c r="BK337" s="75"/>
      <c r="BL337" s="75"/>
      <c r="BM337" s="75"/>
      <c r="BN337" s="75"/>
      <c r="BO337" s="75"/>
      <c r="BP337" s="75"/>
      <c r="BQ337" s="75"/>
      <c r="BR337" s="75"/>
      <c r="BS337" s="75"/>
      <c r="BT337" s="75">
        <v>0</v>
      </c>
      <c r="BU337" s="84" t="s">
        <v>1693</v>
      </c>
      <c r="BV337" s="74">
        <v>46044</v>
      </c>
      <c r="BW337" s="75"/>
      <c r="BX337" s="75"/>
      <c r="BY337" s="86" t="s">
        <v>157</v>
      </c>
      <c r="BZ337" s="87">
        <f t="shared" si="99"/>
        <v>3</v>
      </c>
      <c r="CB337" s="88">
        <f t="shared" si="96"/>
        <v>4</v>
      </c>
      <c r="CC337" s="89"/>
      <c r="CE337" s="87">
        <f t="shared" si="86"/>
        <v>1</v>
      </c>
      <c r="CF337" s="90">
        <v>4046088</v>
      </c>
      <c r="CG337" s="90">
        <v>3034566</v>
      </c>
      <c r="CH337" s="90">
        <f>SUM(CF337:CG337)</f>
        <v>7080654</v>
      </c>
      <c r="CI337" s="91">
        <v>26619</v>
      </c>
      <c r="CJ337" s="87">
        <f t="shared" si="97"/>
        <v>1</v>
      </c>
      <c r="CK337" s="87">
        <f t="shared" si="98"/>
        <v>4</v>
      </c>
      <c r="CL337" s="22" t="s">
        <v>121</v>
      </c>
      <c r="CM337" s="22" t="s">
        <v>1694</v>
      </c>
    </row>
    <row r="338" spans="1:91" ht="14.45" customHeight="1" x14ac:dyDescent="0.25">
      <c r="A338" s="69">
        <f t="shared" si="95"/>
        <v>336</v>
      </c>
      <c r="B338" s="70" t="s">
        <v>102</v>
      </c>
      <c r="C338" s="107" t="s">
        <v>1306</v>
      </c>
      <c r="D338" s="106">
        <v>145325701</v>
      </c>
      <c r="E338" s="73"/>
      <c r="F338" s="74">
        <v>46036</v>
      </c>
      <c r="G338" s="75" t="s">
        <v>1746</v>
      </c>
      <c r="H338" s="75" t="s">
        <v>1160</v>
      </c>
      <c r="I338" s="75" t="s">
        <v>105</v>
      </c>
      <c r="J338" s="75" t="s">
        <v>1161</v>
      </c>
      <c r="K338" s="75" t="s">
        <v>107</v>
      </c>
      <c r="L338" s="74">
        <v>46050</v>
      </c>
      <c r="M338" s="73">
        <v>40</v>
      </c>
      <c r="N338" s="75" t="s">
        <v>1760</v>
      </c>
      <c r="O338" s="75" t="s">
        <v>1761</v>
      </c>
      <c r="P338" s="75">
        <v>2830047683</v>
      </c>
      <c r="Q338" s="74">
        <v>46038</v>
      </c>
      <c r="R338" s="75">
        <v>1209376906</v>
      </c>
      <c r="S338" s="75">
        <v>224072043</v>
      </c>
      <c r="T338" s="74">
        <v>46038</v>
      </c>
      <c r="U338" s="76">
        <v>18845.494999999999</v>
      </c>
      <c r="V338" s="76">
        <v>18135.046999999999</v>
      </c>
      <c r="W338" s="75">
        <v>19</v>
      </c>
      <c r="X338" s="75">
        <v>16</v>
      </c>
      <c r="Y338" s="98" t="s">
        <v>1762</v>
      </c>
      <c r="Z338" s="82" t="s">
        <v>258</v>
      </c>
      <c r="AA338" s="75" t="s">
        <v>1283</v>
      </c>
      <c r="AB338" s="75" t="s">
        <v>1284</v>
      </c>
      <c r="AC338" s="109" t="s">
        <v>1306</v>
      </c>
      <c r="AD338" s="75" t="s">
        <v>113</v>
      </c>
      <c r="AE338" s="134">
        <v>46042</v>
      </c>
      <c r="AF338" s="130">
        <v>46040</v>
      </c>
      <c r="AG338" s="130">
        <v>46039.416666666664</v>
      </c>
      <c r="AH338" s="130">
        <v>46039.416666666664</v>
      </c>
      <c r="AI338" s="134">
        <v>46042</v>
      </c>
      <c r="AJ338" s="69"/>
      <c r="AK338" s="134">
        <v>46042</v>
      </c>
      <c r="AL338" s="131">
        <v>46041</v>
      </c>
      <c r="AM338" s="134">
        <v>46044</v>
      </c>
      <c r="AN338" s="134">
        <v>46044</v>
      </c>
      <c r="AO338" s="81">
        <f>IF(AH338&lt;AG338,IF(AH338=0,"",AH338-1),IF(AG338=0,"",AG338-1))</f>
        <v>46038.416666666664</v>
      </c>
      <c r="AP338" s="81">
        <f>IF(AH338&lt;AG338,IF(AH338=0,"",AH338),IF(AG338=0,"",AG338))</f>
        <v>46039.416666666664</v>
      </c>
      <c r="AQ338" s="81">
        <f>IF(AH338&lt;AG338,IF(AH338=0,"",AH338),IF(AG338=0,"",AG338))</f>
        <v>46039.416666666664</v>
      </c>
      <c r="AR338" s="81">
        <f>IF(AI338=0,"",IF(AI338&lt;AJ338,AJ338+1,AI338+1))</f>
        <v>46043</v>
      </c>
      <c r="AS338" s="81">
        <f>IF(AI338=0,"",IF(AE338=0,IF(AJ338=0,AI338+2,AJ338+2),AE338+2))</f>
        <v>46044</v>
      </c>
      <c r="AT338" s="81">
        <f>IF(AI338=0,"",IF(AI338&lt;AJ338,AJ338+1,AI338+1))</f>
        <v>46043</v>
      </c>
      <c r="AU338" s="82" t="s">
        <v>198</v>
      </c>
      <c r="AV338" s="74">
        <v>46038</v>
      </c>
      <c r="AW338" s="75" t="s">
        <v>1763</v>
      </c>
      <c r="AX338" s="75" t="s">
        <v>1764</v>
      </c>
      <c r="AY338" s="75">
        <v>905</v>
      </c>
      <c r="AZ338" s="83">
        <v>308158773550</v>
      </c>
      <c r="BA338" s="75" t="s">
        <v>187</v>
      </c>
      <c r="BB338" s="74">
        <v>46038</v>
      </c>
      <c r="BC338" s="75"/>
      <c r="BD338" s="75" t="s">
        <v>1765</v>
      </c>
      <c r="BE338" s="74">
        <v>46043</v>
      </c>
      <c r="BF338" s="75"/>
      <c r="BG338" s="75"/>
      <c r="BH338" s="75"/>
      <c r="BI338" s="75"/>
      <c r="BJ338" s="75"/>
      <c r="BK338" s="75"/>
      <c r="BL338" s="75"/>
      <c r="BM338" s="75"/>
      <c r="BN338" s="75"/>
      <c r="BO338" s="75"/>
      <c r="BP338" s="75"/>
      <c r="BQ338" s="75"/>
      <c r="BR338" s="75"/>
      <c r="BS338" s="75"/>
      <c r="BT338" s="75">
        <v>0</v>
      </c>
      <c r="BU338" s="84" t="s">
        <v>1311</v>
      </c>
      <c r="BV338" s="74">
        <v>46042</v>
      </c>
      <c r="BW338" s="85"/>
      <c r="BX338" s="85"/>
      <c r="BY338" s="86" t="s">
        <v>157</v>
      </c>
      <c r="BZ338" s="87">
        <f t="shared" si="99"/>
        <v>3</v>
      </c>
      <c r="CB338" s="88">
        <f t="shared" si="96"/>
        <v>4</v>
      </c>
      <c r="CC338" s="89"/>
      <c r="CE338" s="87">
        <f t="shared" si="86"/>
        <v>1</v>
      </c>
      <c r="CF338" s="90">
        <v>6979308</v>
      </c>
      <c r="CG338" s="90"/>
      <c r="CH338" s="90">
        <v>6979308</v>
      </c>
      <c r="CI338" s="91">
        <v>26238</v>
      </c>
      <c r="CJ338" s="87">
        <f t="shared" si="97"/>
        <v>1</v>
      </c>
      <c r="CK338" s="87">
        <f t="shared" si="98"/>
        <v>3</v>
      </c>
      <c r="CL338" s="22" t="s">
        <v>121</v>
      </c>
      <c r="CM338" s="22" t="s">
        <v>1312</v>
      </c>
    </row>
    <row r="339" spans="1:91" ht="14.45" customHeight="1" x14ac:dyDescent="0.25">
      <c r="A339" s="69">
        <f t="shared" si="95"/>
        <v>337</v>
      </c>
      <c r="B339" s="70" t="s">
        <v>102</v>
      </c>
      <c r="C339" s="97" t="s">
        <v>1766</v>
      </c>
      <c r="D339" s="106">
        <v>145226261</v>
      </c>
      <c r="E339" s="73">
        <v>5320007233</v>
      </c>
      <c r="F339" s="74">
        <v>46034</v>
      </c>
      <c r="G339" s="75" t="s">
        <v>516</v>
      </c>
      <c r="H339" s="75" t="s">
        <v>517</v>
      </c>
      <c r="I339" s="75" t="s">
        <v>105</v>
      </c>
      <c r="J339" s="75" t="s">
        <v>518</v>
      </c>
      <c r="K339" s="75" t="s">
        <v>242</v>
      </c>
      <c r="L339" s="74">
        <v>46063</v>
      </c>
      <c r="M339" s="73">
        <v>40</v>
      </c>
      <c r="N339" s="75" t="s">
        <v>1767</v>
      </c>
      <c r="O339" s="75" t="s">
        <v>1768</v>
      </c>
      <c r="P339" s="75">
        <v>2830047737</v>
      </c>
      <c r="Q339" s="74">
        <v>46039</v>
      </c>
      <c r="R339" s="75">
        <v>1209377138</v>
      </c>
      <c r="S339" s="75">
        <v>224083394</v>
      </c>
      <c r="T339" s="74">
        <v>46039</v>
      </c>
      <c r="U339" s="76">
        <v>11894.073</v>
      </c>
      <c r="V339" s="76">
        <v>11578.834999999999</v>
      </c>
      <c r="W339" s="75">
        <v>14</v>
      </c>
      <c r="X339" s="75">
        <v>0</v>
      </c>
      <c r="Y339" s="98" t="s">
        <v>1769</v>
      </c>
      <c r="Z339" s="82" t="s">
        <v>258</v>
      </c>
      <c r="AA339" s="75" t="s">
        <v>595</v>
      </c>
      <c r="AB339" s="75" t="s">
        <v>1770</v>
      </c>
      <c r="AC339" s="98" t="s">
        <v>1766</v>
      </c>
      <c r="AD339" s="75" t="s">
        <v>113</v>
      </c>
      <c r="AE339" s="74">
        <v>46048</v>
      </c>
      <c r="AF339" s="80">
        <v>46042.416666666664</v>
      </c>
      <c r="AG339" s="80">
        <v>46041.625</v>
      </c>
      <c r="AH339" s="80">
        <v>46041.625</v>
      </c>
      <c r="AI339" s="124">
        <v>46043</v>
      </c>
      <c r="AJ339" s="124">
        <v>46045</v>
      </c>
      <c r="AK339" s="124">
        <v>46046</v>
      </c>
      <c r="AL339" s="124">
        <v>46048</v>
      </c>
      <c r="AM339" s="74">
        <v>46050</v>
      </c>
      <c r="AN339" s="74">
        <v>46052</v>
      </c>
      <c r="AO339" s="95" t="s">
        <v>121</v>
      </c>
      <c r="AP339" s="95" t="s">
        <v>121</v>
      </c>
      <c r="AQ339" s="95" t="s">
        <v>121</v>
      </c>
      <c r="AR339" s="95" t="s">
        <v>121</v>
      </c>
      <c r="AS339" s="95" t="s">
        <v>121</v>
      </c>
      <c r="AT339" s="95" t="s">
        <v>121</v>
      </c>
      <c r="AU339" s="82" t="s">
        <v>356</v>
      </c>
      <c r="AV339" s="74">
        <v>46039</v>
      </c>
      <c r="AW339" s="75" t="s">
        <v>1771</v>
      </c>
      <c r="AX339" s="75" t="s">
        <v>1772</v>
      </c>
      <c r="AY339" s="75">
        <v>905</v>
      </c>
      <c r="AZ339" s="83">
        <v>308163052100</v>
      </c>
      <c r="BA339" s="75" t="s">
        <v>187</v>
      </c>
      <c r="BB339" s="74">
        <v>46039</v>
      </c>
      <c r="BC339" s="75"/>
      <c r="BD339" s="75" t="s">
        <v>1773</v>
      </c>
      <c r="BE339" s="74">
        <v>46049</v>
      </c>
      <c r="BF339" s="75"/>
      <c r="BG339" s="75"/>
      <c r="BH339" s="75"/>
      <c r="BI339" s="75"/>
      <c r="BJ339" s="75"/>
      <c r="BK339" s="75"/>
      <c r="BL339" s="75"/>
      <c r="BM339" s="75"/>
      <c r="BN339" s="75"/>
      <c r="BO339" s="75"/>
      <c r="BP339" s="75"/>
      <c r="BQ339" s="75"/>
      <c r="BR339" s="75"/>
      <c r="BS339" s="75"/>
      <c r="BT339" s="75">
        <v>1</v>
      </c>
      <c r="BU339" s="84" t="s">
        <v>1774</v>
      </c>
      <c r="BV339" s="74">
        <v>46048</v>
      </c>
      <c r="BW339" s="85">
        <f t="shared" ref="BW339:BW364" si="100">BV339-AK339</f>
        <v>2</v>
      </c>
      <c r="BX339" s="85">
        <f t="shared" ref="BX339:BX364" si="101">BV339-AK339</f>
        <v>2</v>
      </c>
      <c r="BY339" s="86" t="s">
        <v>120</v>
      </c>
      <c r="BZ339" s="87">
        <f t="shared" si="99"/>
        <v>3</v>
      </c>
      <c r="CB339" s="88">
        <f t="shared" si="96"/>
        <v>5</v>
      </c>
      <c r="CC339" s="89"/>
      <c r="CE339" s="87">
        <f t="shared" si="86"/>
        <v>1</v>
      </c>
      <c r="CF339" s="90">
        <v>13136721</v>
      </c>
      <c r="CG339" s="90"/>
      <c r="CH339" s="90">
        <v>13136721</v>
      </c>
      <c r="CI339" s="22">
        <v>26221</v>
      </c>
      <c r="CJ339" s="87">
        <f t="shared" si="97"/>
        <v>1</v>
      </c>
      <c r="CK339" s="87">
        <f t="shared" si="98"/>
        <v>3</v>
      </c>
      <c r="CL339" s="22" t="s">
        <v>121</v>
      </c>
      <c r="CM339" s="22" t="s">
        <v>1775</v>
      </c>
    </row>
    <row r="340" spans="1:91" ht="15.95" customHeight="1" x14ac:dyDescent="0.25">
      <c r="A340" s="69">
        <f t="shared" si="95"/>
        <v>338</v>
      </c>
      <c r="B340" s="70" t="s">
        <v>102</v>
      </c>
      <c r="C340" s="97" t="s">
        <v>1766</v>
      </c>
      <c r="D340" s="106">
        <v>145242544</v>
      </c>
      <c r="E340" s="73">
        <v>5320007233</v>
      </c>
      <c r="F340" s="74">
        <v>46034</v>
      </c>
      <c r="G340" s="75" t="s">
        <v>532</v>
      </c>
      <c r="H340" s="75" t="s">
        <v>517</v>
      </c>
      <c r="I340" s="75" t="s">
        <v>105</v>
      </c>
      <c r="J340" s="75" t="s">
        <v>518</v>
      </c>
      <c r="K340" s="75" t="s">
        <v>242</v>
      </c>
      <c r="L340" s="74">
        <v>46062</v>
      </c>
      <c r="M340" s="73">
        <v>0</v>
      </c>
      <c r="N340" s="75" t="s">
        <v>1767</v>
      </c>
      <c r="O340" s="75" t="s">
        <v>1768</v>
      </c>
      <c r="P340" s="75">
        <v>2830047738</v>
      </c>
      <c r="Q340" s="74">
        <v>46039</v>
      </c>
      <c r="R340" s="75">
        <v>1209377139</v>
      </c>
      <c r="S340" s="75">
        <v>224083396</v>
      </c>
      <c r="T340" s="74">
        <v>46039</v>
      </c>
      <c r="U340" s="76">
        <v>5156.9690000000001</v>
      </c>
      <c r="V340" s="76">
        <v>5038.0600000000004</v>
      </c>
      <c r="W340" s="75">
        <v>6</v>
      </c>
      <c r="X340" s="75">
        <v>0</v>
      </c>
      <c r="Y340" s="98" t="s">
        <v>1769</v>
      </c>
      <c r="Z340" s="82" t="s">
        <v>258</v>
      </c>
      <c r="AA340" s="75" t="s">
        <v>595</v>
      </c>
      <c r="AB340" s="75" t="s">
        <v>1770</v>
      </c>
      <c r="AC340" s="98" t="s">
        <v>1766</v>
      </c>
      <c r="AD340" s="75" t="s">
        <v>113</v>
      </c>
      <c r="AE340" s="74">
        <v>46048</v>
      </c>
      <c r="AF340" s="80">
        <v>46042.416666666664</v>
      </c>
      <c r="AG340" s="80">
        <v>46041.625</v>
      </c>
      <c r="AH340" s="80">
        <v>46041.625</v>
      </c>
      <c r="AI340" s="124">
        <v>46043</v>
      </c>
      <c r="AJ340" s="124">
        <v>46045</v>
      </c>
      <c r="AK340" s="124">
        <v>46046</v>
      </c>
      <c r="AL340" s="124">
        <v>46048</v>
      </c>
      <c r="AM340" s="74">
        <v>46050</v>
      </c>
      <c r="AN340" s="74">
        <v>46052</v>
      </c>
      <c r="AO340" s="95" t="s">
        <v>121</v>
      </c>
      <c r="AP340" s="95" t="s">
        <v>121</v>
      </c>
      <c r="AQ340" s="95" t="s">
        <v>121</v>
      </c>
      <c r="AR340" s="95" t="s">
        <v>121</v>
      </c>
      <c r="AS340" s="95" t="s">
        <v>121</v>
      </c>
      <c r="AT340" s="95" t="s">
        <v>121</v>
      </c>
      <c r="AU340" s="82" t="s">
        <v>356</v>
      </c>
      <c r="AV340" s="74">
        <v>46039</v>
      </c>
      <c r="AW340" s="75">
        <v>0</v>
      </c>
      <c r="AX340" s="75">
        <v>0</v>
      </c>
      <c r="AY340" s="75">
        <v>905</v>
      </c>
      <c r="AZ340" s="83">
        <v>0</v>
      </c>
      <c r="BA340" s="75">
        <v>0</v>
      </c>
      <c r="BB340" s="75" t="s">
        <v>132</v>
      </c>
      <c r="BC340" s="75"/>
      <c r="BD340" s="75" t="s">
        <v>1773</v>
      </c>
      <c r="BE340" s="74">
        <v>46049</v>
      </c>
      <c r="BF340" s="75"/>
      <c r="BG340" s="75"/>
      <c r="BH340" s="75"/>
      <c r="BI340" s="75"/>
      <c r="BJ340" s="75"/>
      <c r="BK340" s="75"/>
      <c r="BL340" s="75"/>
      <c r="BM340" s="75"/>
      <c r="BN340" s="75"/>
      <c r="BO340" s="75"/>
      <c r="BP340" s="75"/>
      <c r="BQ340" s="75"/>
      <c r="BR340" s="75"/>
      <c r="BS340" s="75"/>
      <c r="BT340" s="75">
        <v>0</v>
      </c>
      <c r="BU340" s="84" t="s">
        <v>1774</v>
      </c>
      <c r="BV340" s="74">
        <v>46048</v>
      </c>
      <c r="BW340" s="85">
        <f t="shared" si="100"/>
        <v>2</v>
      </c>
      <c r="BX340" s="85">
        <f t="shared" si="101"/>
        <v>2</v>
      </c>
      <c r="BY340" s="86" t="s">
        <v>120</v>
      </c>
      <c r="BZ340" s="87">
        <f t="shared" si="99"/>
        <v>3</v>
      </c>
      <c r="CB340" s="88">
        <f t="shared" si="96"/>
        <v>5</v>
      </c>
      <c r="CC340" s="89"/>
      <c r="CE340" s="87">
        <f t="shared" si="86"/>
        <v>1</v>
      </c>
      <c r="CF340" s="90"/>
      <c r="CG340" s="90"/>
      <c r="CH340" s="90"/>
      <c r="CJ340" s="87">
        <f t="shared" si="97"/>
        <v>1</v>
      </c>
      <c r="CK340" s="87">
        <f t="shared" si="98"/>
        <v>3</v>
      </c>
      <c r="CL340" s="22" t="s">
        <v>121</v>
      </c>
      <c r="CM340" s="22" t="s">
        <v>1775</v>
      </c>
    </row>
    <row r="341" spans="1:91" ht="14.45" customHeight="1" x14ac:dyDescent="0.25">
      <c r="A341" s="69">
        <f t="shared" si="95"/>
        <v>339</v>
      </c>
      <c r="B341" s="70" t="s">
        <v>102</v>
      </c>
      <c r="C341" s="97" t="s">
        <v>1776</v>
      </c>
      <c r="D341" s="106">
        <v>145242847</v>
      </c>
      <c r="E341" s="73">
        <v>5320007234</v>
      </c>
      <c r="F341" s="74">
        <v>46048</v>
      </c>
      <c r="G341" s="75" t="s">
        <v>740</v>
      </c>
      <c r="H341" s="75" t="s">
        <v>517</v>
      </c>
      <c r="I341" s="75" t="s">
        <v>105</v>
      </c>
      <c r="J341" s="75" t="s">
        <v>518</v>
      </c>
      <c r="K341" s="75" t="s">
        <v>242</v>
      </c>
      <c r="L341" s="74">
        <v>46076</v>
      </c>
      <c r="M341" s="73">
        <v>40</v>
      </c>
      <c r="N341" s="75" t="s">
        <v>1777</v>
      </c>
      <c r="O341" s="75" t="s">
        <v>1778</v>
      </c>
      <c r="P341" s="75">
        <v>2830048204</v>
      </c>
      <c r="Q341" s="74">
        <v>46051</v>
      </c>
      <c r="R341" s="75">
        <v>1209380883</v>
      </c>
      <c r="S341" s="75">
        <v>224132505</v>
      </c>
      <c r="T341" s="74">
        <v>46051</v>
      </c>
      <c r="U341" s="76">
        <v>5808.3410000000003</v>
      </c>
      <c r="V341" s="76">
        <v>5594.357</v>
      </c>
      <c r="W341" s="75">
        <v>8</v>
      </c>
      <c r="X341" s="75">
        <v>0</v>
      </c>
      <c r="Y341" s="98">
        <v>7265645740</v>
      </c>
      <c r="Z341" s="82" t="s">
        <v>354</v>
      </c>
      <c r="AA341" s="75" t="s">
        <v>521</v>
      </c>
      <c r="AB341" s="75" t="s">
        <v>1779</v>
      </c>
      <c r="AC341" s="98" t="s">
        <v>1776</v>
      </c>
      <c r="AD341" s="75" t="s">
        <v>113</v>
      </c>
      <c r="AE341" s="124">
        <v>46055</v>
      </c>
      <c r="AF341" s="80">
        <v>46054.416666666664</v>
      </c>
      <c r="AG341" s="80">
        <v>46052.458333333336</v>
      </c>
      <c r="AH341" s="80">
        <v>46052.458333333336</v>
      </c>
      <c r="AI341" s="124">
        <v>46055</v>
      </c>
      <c r="AJ341" s="129"/>
      <c r="AK341" s="124">
        <v>46055</v>
      </c>
      <c r="AL341" s="124">
        <v>46060</v>
      </c>
      <c r="AM341" s="75"/>
      <c r="AN341" s="74">
        <v>46060</v>
      </c>
      <c r="AO341" s="95" t="s">
        <v>121</v>
      </c>
      <c r="AP341" s="95" t="s">
        <v>121</v>
      </c>
      <c r="AQ341" s="95" t="s">
        <v>121</v>
      </c>
      <c r="AR341" s="95" t="s">
        <v>121</v>
      </c>
      <c r="AS341" s="95" t="s">
        <v>121</v>
      </c>
      <c r="AT341" s="95" t="s">
        <v>121</v>
      </c>
      <c r="AU341" s="82" t="s">
        <v>131</v>
      </c>
      <c r="AV341" s="74">
        <v>46051</v>
      </c>
      <c r="AW341" s="75" t="s">
        <v>1780</v>
      </c>
      <c r="AX341" s="75">
        <v>32218819</v>
      </c>
      <c r="AY341" s="75">
        <v>905</v>
      </c>
      <c r="AZ341" s="83">
        <v>308206272310</v>
      </c>
      <c r="BA341" s="75" t="s">
        <v>138</v>
      </c>
      <c r="BB341" s="74">
        <v>46051</v>
      </c>
      <c r="BC341" s="75"/>
      <c r="BD341" s="75" t="s">
        <v>1781</v>
      </c>
      <c r="BE341" s="74">
        <v>46058</v>
      </c>
      <c r="BF341" s="75"/>
      <c r="BG341" s="75"/>
      <c r="BH341" s="75"/>
      <c r="BI341" s="75"/>
      <c r="BJ341" s="75"/>
      <c r="BK341" s="75"/>
      <c r="BL341" s="75"/>
      <c r="BM341" s="75"/>
      <c r="BN341" s="75"/>
      <c r="BO341" s="75"/>
      <c r="BP341" s="75"/>
      <c r="BQ341" s="75"/>
      <c r="BR341" s="75"/>
      <c r="BS341" s="75"/>
      <c r="BT341" s="75">
        <v>1</v>
      </c>
      <c r="BU341" s="84" t="s">
        <v>1782</v>
      </c>
      <c r="BV341" s="74">
        <v>46056</v>
      </c>
      <c r="BW341" s="85">
        <f t="shared" si="100"/>
        <v>1</v>
      </c>
      <c r="BX341" s="85">
        <f t="shared" si="101"/>
        <v>1</v>
      </c>
      <c r="BY341" s="86" t="s">
        <v>120</v>
      </c>
      <c r="BZ341" s="87">
        <f t="shared" si="99"/>
        <v>5</v>
      </c>
      <c r="CB341" s="88">
        <f t="shared" si="96"/>
        <v>6</v>
      </c>
      <c r="CC341" s="89">
        <f t="shared" ref="CC341:CC346" si="102">BV341-AK341</f>
        <v>1</v>
      </c>
      <c r="CE341" s="87">
        <f t="shared" si="86"/>
        <v>2</v>
      </c>
      <c r="CF341" s="90">
        <v>8573825</v>
      </c>
      <c r="CG341" s="90"/>
      <c r="CH341" s="90">
        <v>8573825</v>
      </c>
      <c r="CI341" s="22">
        <v>26381</v>
      </c>
      <c r="CJ341" s="87">
        <f t="shared" si="97"/>
        <v>1</v>
      </c>
      <c r="CK341" s="87">
        <f t="shared" si="98"/>
        <v>5</v>
      </c>
      <c r="CL341" s="22" t="s">
        <v>121</v>
      </c>
      <c r="CM341" s="22" t="s">
        <v>1783</v>
      </c>
    </row>
    <row r="342" spans="1:91" ht="15.95" customHeight="1" x14ac:dyDescent="0.25">
      <c r="A342" s="69">
        <f t="shared" si="95"/>
        <v>340</v>
      </c>
      <c r="B342" s="70" t="s">
        <v>102</v>
      </c>
      <c r="C342" s="97" t="s">
        <v>1776</v>
      </c>
      <c r="D342" s="106">
        <v>145242858</v>
      </c>
      <c r="E342" s="73">
        <v>5320007234</v>
      </c>
      <c r="F342" s="74">
        <v>46048</v>
      </c>
      <c r="G342" s="75" t="s">
        <v>740</v>
      </c>
      <c r="H342" s="75" t="s">
        <v>517</v>
      </c>
      <c r="I342" s="75" t="s">
        <v>105</v>
      </c>
      <c r="J342" s="75" t="s">
        <v>518</v>
      </c>
      <c r="K342" s="75" t="s">
        <v>242</v>
      </c>
      <c r="L342" s="74">
        <v>46076</v>
      </c>
      <c r="M342" s="73">
        <v>0</v>
      </c>
      <c r="N342" s="75" t="s">
        <v>1777</v>
      </c>
      <c r="O342" s="75" t="s">
        <v>1778</v>
      </c>
      <c r="P342" s="75">
        <v>2830048205</v>
      </c>
      <c r="Q342" s="74">
        <v>46051</v>
      </c>
      <c r="R342" s="75">
        <v>1209380885</v>
      </c>
      <c r="S342" s="75">
        <v>224132507</v>
      </c>
      <c r="T342" s="74">
        <v>46051</v>
      </c>
      <c r="U342" s="76">
        <v>2912.23</v>
      </c>
      <c r="V342" s="76">
        <v>2804.9380000000001</v>
      </c>
      <c r="W342" s="75">
        <v>4</v>
      </c>
      <c r="X342" s="75">
        <v>0</v>
      </c>
      <c r="Y342" s="98">
        <v>7265645740</v>
      </c>
      <c r="Z342" s="82" t="s">
        <v>354</v>
      </c>
      <c r="AA342" s="75" t="s">
        <v>521</v>
      </c>
      <c r="AB342" s="75" t="s">
        <v>1779</v>
      </c>
      <c r="AC342" s="98" t="s">
        <v>1776</v>
      </c>
      <c r="AD342" s="75" t="s">
        <v>113</v>
      </c>
      <c r="AE342" s="124">
        <v>46055</v>
      </c>
      <c r="AF342" s="80">
        <v>46054.416666666664</v>
      </c>
      <c r="AG342" s="80">
        <v>46052.458333333336</v>
      </c>
      <c r="AH342" s="80">
        <v>46052.458333333336</v>
      </c>
      <c r="AI342" s="124">
        <v>46055</v>
      </c>
      <c r="AJ342" s="129"/>
      <c r="AK342" s="124">
        <v>46055</v>
      </c>
      <c r="AL342" s="124">
        <v>46060</v>
      </c>
      <c r="AM342" s="75"/>
      <c r="AN342" s="74">
        <v>46060</v>
      </c>
      <c r="AO342" s="95" t="s">
        <v>121</v>
      </c>
      <c r="AP342" s="95" t="s">
        <v>121</v>
      </c>
      <c r="AQ342" s="95" t="s">
        <v>121</v>
      </c>
      <c r="AR342" s="95" t="s">
        <v>121</v>
      </c>
      <c r="AS342" s="95" t="s">
        <v>121</v>
      </c>
      <c r="AT342" s="95" t="s">
        <v>121</v>
      </c>
      <c r="AU342" s="82" t="s">
        <v>131</v>
      </c>
      <c r="AV342" s="74">
        <v>46051</v>
      </c>
      <c r="AW342" s="75">
        <v>0</v>
      </c>
      <c r="AX342" s="75">
        <v>0</v>
      </c>
      <c r="AY342" s="75">
        <v>905</v>
      </c>
      <c r="AZ342" s="83"/>
      <c r="BA342" s="75"/>
      <c r="BB342" s="75"/>
      <c r="BC342" s="75"/>
      <c r="BD342" s="75" t="s">
        <v>1781</v>
      </c>
      <c r="BE342" s="74">
        <v>46058</v>
      </c>
      <c r="BF342" s="75"/>
      <c r="BG342" s="75"/>
      <c r="BH342" s="75"/>
      <c r="BI342" s="75"/>
      <c r="BJ342" s="75"/>
      <c r="BK342" s="75"/>
      <c r="BL342" s="75"/>
      <c r="BM342" s="75"/>
      <c r="BN342" s="75"/>
      <c r="BO342" s="75"/>
      <c r="BP342" s="75"/>
      <c r="BQ342" s="75"/>
      <c r="BR342" s="75"/>
      <c r="BS342" s="75"/>
      <c r="BT342" s="75">
        <v>0</v>
      </c>
      <c r="BU342" s="84" t="s">
        <v>1782</v>
      </c>
      <c r="BV342" s="74">
        <v>46056</v>
      </c>
      <c r="BW342" s="85">
        <f t="shared" si="100"/>
        <v>1</v>
      </c>
      <c r="BX342" s="85">
        <f t="shared" si="101"/>
        <v>1</v>
      </c>
      <c r="BY342" s="86" t="s">
        <v>120</v>
      </c>
      <c r="BZ342" s="87">
        <f t="shared" si="99"/>
        <v>5</v>
      </c>
      <c r="CB342" s="88">
        <f t="shared" si="96"/>
        <v>6</v>
      </c>
      <c r="CC342" s="89">
        <f t="shared" si="102"/>
        <v>1</v>
      </c>
      <c r="CE342" s="87">
        <f t="shared" si="86"/>
        <v>2</v>
      </c>
      <c r="CF342" s="90"/>
      <c r="CG342" s="90"/>
      <c r="CH342" s="90"/>
      <c r="CJ342" s="87">
        <f t="shared" si="97"/>
        <v>1</v>
      </c>
      <c r="CK342" s="87">
        <f t="shared" si="98"/>
        <v>5</v>
      </c>
      <c r="CL342" s="22" t="s">
        <v>121</v>
      </c>
      <c r="CM342" s="22" t="s">
        <v>1783</v>
      </c>
    </row>
    <row r="343" spans="1:91" ht="14.45" customHeight="1" x14ac:dyDescent="0.25">
      <c r="A343" s="69">
        <f t="shared" si="95"/>
        <v>341</v>
      </c>
      <c r="B343" s="70" t="s">
        <v>102</v>
      </c>
      <c r="C343" s="97" t="s">
        <v>1776</v>
      </c>
      <c r="D343" s="106">
        <v>145242862</v>
      </c>
      <c r="E343" s="73">
        <v>5320007234</v>
      </c>
      <c r="F343" s="74">
        <v>46048</v>
      </c>
      <c r="G343" s="75" t="s">
        <v>740</v>
      </c>
      <c r="H343" s="75" t="s">
        <v>517</v>
      </c>
      <c r="I343" s="75" t="s">
        <v>105</v>
      </c>
      <c r="J343" s="75" t="s">
        <v>518</v>
      </c>
      <c r="K343" s="75" t="s">
        <v>242</v>
      </c>
      <c r="L343" s="74">
        <v>46076</v>
      </c>
      <c r="M343" s="73">
        <v>0</v>
      </c>
      <c r="N343" s="75" t="s">
        <v>1777</v>
      </c>
      <c r="O343" s="75" t="s">
        <v>1778</v>
      </c>
      <c r="P343" s="75">
        <v>2830048206</v>
      </c>
      <c r="Q343" s="74">
        <v>46051</v>
      </c>
      <c r="R343" s="75">
        <v>1209380886</v>
      </c>
      <c r="S343" s="75">
        <v>224132509</v>
      </c>
      <c r="T343" s="74">
        <v>46051</v>
      </c>
      <c r="U343" s="76">
        <v>2917.241</v>
      </c>
      <c r="V343" s="76">
        <v>2809.7629999999999</v>
      </c>
      <c r="W343" s="75">
        <v>4</v>
      </c>
      <c r="X343" s="75">
        <v>0</v>
      </c>
      <c r="Y343" s="98">
        <v>7265645740</v>
      </c>
      <c r="Z343" s="82" t="s">
        <v>354</v>
      </c>
      <c r="AA343" s="75" t="s">
        <v>521</v>
      </c>
      <c r="AB343" s="75" t="s">
        <v>1779</v>
      </c>
      <c r="AC343" s="98" t="s">
        <v>1776</v>
      </c>
      <c r="AD343" s="75" t="s">
        <v>113</v>
      </c>
      <c r="AE343" s="124">
        <v>46055</v>
      </c>
      <c r="AF343" s="80">
        <v>46054.416666666664</v>
      </c>
      <c r="AG343" s="80">
        <v>46052.458333333336</v>
      </c>
      <c r="AH343" s="80">
        <v>46052.458333333336</v>
      </c>
      <c r="AI343" s="124">
        <v>46055</v>
      </c>
      <c r="AJ343" s="129"/>
      <c r="AK343" s="124">
        <v>46055</v>
      </c>
      <c r="AL343" s="124">
        <v>46060</v>
      </c>
      <c r="AM343" s="75"/>
      <c r="AN343" s="74">
        <v>46060</v>
      </c>
      <c r="AO343" s="95" t="s">
        <v>121</v>
      </c>
      <c r="AP343" s="95" t="s">
        <v>121</v>
      </c>
      <c r="AQ343" s="95" t="s">
        <v>121</v>
      </c>
      <c r="AR343" s="95" t="s">
        <v>121</v>
      </c>
      <c r="AS343" s="95" t="s">
        <v>121</v>
      </c>
      <c r="AT343" s="95" t="s">
        <v>121</v>
      </c>
      <c r="AU343" s="82" t="s">
        <v>131</v>
      </c>
      <c r="AV343" s="74">
        <v>46051</v>
      </c>
      <c r="AW343" s="75">
        <v>0</v>
      </c>
      <c r="AX343" s="75">
        <v>0</v>
      </c>
      <c r="AY343" s="75">
        <v>905</v>
      </c>
      <c r="AZ343" s="83"/>
      <c r="BA343" s="75"/>
      <c r="BB343" s="75"/>
      <c r="BC343" s="75"/>
      <c r="BD343" s="75" t="s">
        <v>1781</v>
      </c>
      <c r="BE343" s="74">
        <v>46058</v>
      </c>
      <c r="BF343" s="75"/>
      <c r="BG343" s="75"/>
      <c r="BH343" s="75"/>
      <c r="BI343" s="75"/>
      <c r="BJ343" s="75"/>
      <c r="BK343" s="75"/>
      <c r="BL343" s="75"/>
      <c r="BM343" s="75"/>
      <c r="BN343" s="75"/>
      <c r="BO343" s="75"/>
      <c r="BP343" s="75"/>
      <c r="BQ343" s="75"/>
      <c r="BR343" s="75"/>
      <c r="BS343" s="75"/>
      <c r="BT343" s="75">
        <v>0</v>
      </c>
      <c r="BU343" s="84" t="s">
        <v>1782</v>
      </c>
      <c r="BV343" s="74">
        <v>46056</v>
      </c>
      <c r="BW343" s="85">
        <f t="shared" si="100"/>
        <v>1</v>
      </c>
      <c r="BX343" s="85">
        <f t="shared" si="101"/>
        <v>1</v>
      </c>
      <c r="BY343" s="86" t="s">
        <v>120</v>
      </c>
      <c r="BZ343" s="87">
        <f t="shared" si="99"/>
        <v>5</v>
      </c>
      <c r="CB343" s="88">
        <f t="shared" si="96"/>
        <v>6</v>
      </c>
      <c r="CC343" s="89">
        <f t="shared" si="102"/>
        <v>1</v>
      </c>
      <c r="CE343" s="87">
        <f t="shared" si="86"/>
        <v>2</v>
      </c>
      <c r="CF343" s="90"/>
      <c r="CG343" s="90"/>
      <c r="CH343" s="90"/>
      <c r="CJ343" s="87">
        <f t="shared" si="97"/>
        <v>1</v>
      </c>
      <c r="CK343" s="87">
        <f t="shared" si="98"/>
        <v>5</v>
      </c>
      <c r="CL343" s="22" t="s">
        <v>121</v>
      </c>
      <c r="CM343" s="22" t="s">
        <v>1783</v>
      </c>
    </row>
    <row r="344" spans="1:91" ht="14.45" customHeight="1" x14ac:dyDescent="0.25">
      <c r="A344" s="69">
        <f t="shared" si="95"/>
        <v>342</v>
      </c>
      <c r="B344" s="70" t="s">
        <v>102</v>
      </c>
      <c r="C344" s="97" t="s">
        <v>1776</v>
      </c>
      <c r="D344" s="106">
        <v>145234922</v>
      </c>
      <c r="E344" s="73">
        <v>5320007234</v>
      </c>
      <c r="F344" s="74">
        <v>46048</v>
      </c>
      <c r="G344" s="75" t="s">
        <v>740</v>
      </c>
      <c r="H344" s="75" t="s">
        <v>517</v>
      </c>
      <c r="I344" s="75" t="s">
        <v>105</v>
      </c>
      <c r="J344" s="75" t="s">
        <v>518</v>
      </c>
      <c r="K344" s="75" t="s">
        <v>242</v>
      </c>
      <c r="L344" s="74">
        <v>46076</v>
      </c>
      <c r="M344" s="73">
        <v>0</v>
      </c>
      <c r="N344" s="75" t="s">
        <v>1777</v>
      </c>
      <c r="O344" s="75" t="s">
        <v>1778</v>
      </c>
      <c r="P344" s="75">
        <v>2830048203</v>
      </c>
      <c r="Q344" s="74">
        <v>46051</v>
      </c>
      <c r="R344" s="75">
        <v>1209380881</v>
      </c>
      <c r="S344" s="75">
        <v>224132503</v>
      </c>
      <c r="T344" s="74">
        <v>46051</v>
      </c>
      <c r="U344" s="76">
        <v>2917.2429999999999</v>
      </c>
      <c r="V344" s="76">
        <v>2809.768</v>
      </c>
      <c r="W344" s="75">
        <v>4</v>
      </c>
      <c r="X344" s="75">
        <v>0</v>
      </c>
      <c r="Y344" s="98">
        <v>7265645740</v>
      </c>
      <c r="Z344" s="82" t="s">
        <v>354</v>
      </c>
      <c r="AA344" s="75" t="s">
        <v>521</v>
      </c>
      <c r="AB344" s="75" t="s">
        <v>1779</v>
      </c>
      <c r="AC344" s="98" t="s">
        <v>1776</v>
      </c>
      <c r="AD344" s="75" t="s">
        <v>113</v>
      </c>
      <c r="AE344" s="124">
        <v>46055</v>
      </c>
      <c r="AF344" s="80">
        <v>46054.416666666664</v>
      </c>
      <c r="AG344" s="80">
        <v>46052.458333333336</v>
      </c>
      <c r="AH344" s="80">
        <v>46052.458333333336</v>
      </c>
      <c r="AI344" s="124">
        <v>46055</v>
      </c>
      <c r="AJ344" s="129"/>
      <c r="AK344" s="124">
        <v>46055</v>
      </c>
      <c r="AL344" s="124">
        <v>46060</v>
      </c>
      <c r="AM344" s="75"/>
      <c r="AN344" s="74">
        <v>46060</v>
      </c>
      <c r="AO344" s="95" t="s">
        <v>121</v>
      </c>
      <c r="AP344" s="95" t="s">
        <v>121</v>
      </c>
      <c r="AQ344" s="95" t="s">
        <v>121</v>
      </c>
      <c r="AR344" s="95" t="s">
        <v>121</v>
      </c>
      <c r="AS344" s="95" t="s">
        <v>121</v>
      </c>
      <c r="AT344" s="95" t="s">
        <v>121</v>
      </c>
      <c r="AU344" s="82" t="s">
        <v>131</v>
      </c>
      <c r="AV344" s="74">
        <v>46051</v>
      </c>
      <c r="AW344" s="75">
        <v>0</v>
      </c>
      <c r="AX344" s="75">
        <v>0</v>
      </c>
      <c r="AY344" s="75">
        <v>905</v>
      </c>
      <c r="AZ344" s="83"/>
      <c r="BA344" s="75"/>
      <c r="BB344" s="75"/>
      <c r="BC344" s="75"/>
      <c r="BD344" s="75" t="s">
        <v>1781</v>
      </c>
      <c r="BE344" s="74">
        <v>46058</v>
      </c>
      <c r="BF344" s="75"/>
      <c r="BG344" s="75"/>
      <c r="BH344" s="75"/>
      <c r="BI344" s="75"/>
      <c r="BJ344" s="75"/>
      <c r="BK344" s="75"/>
      <c r="BL344" s="75"/>
      <c r="BM344" s="75"/>
      <c r="BN344" s="75"/>
      <c r="BO344" s="75"/>
      <c r="BP344" s="75"/>
      <c r="BQ344" s="75"/>
      <c r="BR344" s="75"/>
      <c r="BS344" s="75"/>
      <c r="BT344" s="75">
        <v>0</v>
      </c>
      <c r="BU344" s="84" t="s">
        <v>1782</v>
      </c>
      <c r="BV344" s="74">
        <v>46056</v>
      </c>
      <c r="BW344" s="85">
        <f t="shared" si="100"/>
        <v>1</v>
      </c>
      <c r="BX344" s="85">
        <f t="shared" si="101"/>
        <v>1</v>
      </c>
      <c r="BY344" s="86" t="s">
        <v>120</v>
      </c>
      <c r="BZ344" s="87">
        <f t="shared" si="99"/>
        <v>5</v>
      </c>
      <c r="CB344" s="88">
        <f t="shared" si="96"/>
        <v>6</v>
      </c>
      <c r="CC344" s="89">
        <f t="shared" si="102"/>
        <v>1</v>
      </c>
      <c r="CE344" s="87">
        <f t="shared" si="86"/>
        <v>2</v>
      </c>
      <c r="CF344" s="90"/>
      <c r="CG344" s="90"/>
      <c r="CH344" s="90"/>
      <c r="CJ344" s="87">
        <f t="shared" si="97"/>
        <v>1</v>
      </c>
      <c r="CK344" s="87">
        <f t="shared" si="98"/>
        <v>5</v>
      </c>
      <c r="CL344" s="22" t="s">
        <v>121</v>
      </c>
      <c r="CM344" s="22" t="s">
        <v>1783</v>
      </c>
    </row>
    <row r="345" spans="1:91" ht="14.45" customHeight="1" x14ac:dyDescent="0.25">
      <c r="A345" s="69">
        <f t="shared" si="95"/>
        <v>343</v>
      </c>
      <c r="B345" s="70" t="s">
        <v>102</v>
      </c>
      <c r="C345" s="97" t="s">
        <v>1776</v>
      </c>
      <c r="D345" s="106">
        <v>145226172</v>
      </c>
      <c r="E345" s="73">
        <v>5320007235</v>
      </c>
      <c r="F345" s="74">
        <v>46048</v>
      </c>
      <c r="G345" s="75" t="s">
        <v>740</v>
      </c>
      <c r="H345" s="75" t="s">
        <v>517</v>
      </c>
      <c r="I345" s="75" t="s">
        <v>105</v>
      </c>
      <c r="J345" s="75" t="s">
        <v>518</v>
      </c>
      <c r="K345" s="75" t="s">
        <v>242</v>
      </c>
      <c r="L345" s="74">
        <v>46076</v>
      </c>
      <c r="M345" s="73">
        <v>40</v>
      </c>
      <c r="N345" s="75" t="s">
        <v>1784</v>
      </c>
      <c r="O345" s="75" t="s">
        <v>1785</v>
      </c>
      <c r="P345" s="75">
        <v>2830048200</v>
      </c>
      <c r="Q345" s="74">
        <v>46051</v>
      </c>
      <c r="R345" s="75">
        <v>1209380873</v>
      </c>
      <c r="S345" s="75">
        <v>224132510</v>
      </c>
      <c r="T345" s="74">
        <v>46051</v>
      </c>
      <c r="U345" s="76">
        <v>2917.2890000000002</v>
      </c>
      <c r="V345" s="76">
        <v>2809.8130000000001</v>
      </c>
      <c r="W345" s="75">
        <v>4</v>
      </c>
      <c r="X345" s="75">
        <v>0</v>
      </c>
      <c r="Y345" s="98">
        <v>7265645741</v>
      </c>
      <c r="Z345" s="82" t="s">
        <v>354</v>
      </c>
      <c r="AA345" s="75" t="s">
        <v>521</v>
      </c>
      <c r="AB345" s="75" t="s">
        <v>1779</v>
      </c>
      <c r="AC345" s="98" t="s">
        <v>1776</v>
      </c>
      <c r="AD345" s="75" t="s">
        <v>113</v>
      </c>
      <c r="AE345" s="124">
        <v>46055</v>
      </c>
      <c r="AF345" s="80">
        <v>46054.416666666664</v>
      </c>
      <c r="AG345" s="80">
        <v>46052.458333333336</v>
      </c>
      <c r="AH345" s="80">
        <v>46052.458333333336</v>
      </c>
      <c r="AI345" s="124">
        <v>46055</v>
      </c>
      <c r="AJ345" s="129"/>
      <c r="AK345" s="124">
        <v>46055</v>
      </c>
      <c r="AL345" s="124">
        <v>46060</v>
      </c>
      <c r="AM345" s="75"/>
      <c r="AN345" s="74">
        <v>46060</v>
      </c>
      <c r="AO345" s="95" t="s">
        <v>121</v>
      </c>
      <c r="AP345" s="95" t="s">
        <v>121</v>
      </c>
      <c r="AQ345" s="95" t="s">
        <v>121</v>
      </c>
      <c r="AR345" s="95" t="s">
        <v>121</v>
      </c>
      <c r="AS345" s="95" t="s">
        <v>121</v>
      </c>
      <c r="AT345" s="95" t="s">
        <v>121</v>
      </c>
      <c r="AU345" s="82" t="s">
        <v>131</v>
      </c>
      <c r="AV345" s="74">
        <v>46051</v>
      </c>
      <c r="AW345" s="75" t="s">
        <v>1786</v>
      </c>
      <c r="AX345" s="75">
        <v>31311750</v>
      </c>
      <c r="AY345" s="75">
        <v>905</v>
      </c>
      <c r="AZ345" s="83">
        <v>308206138940</v>
      </c>
      <c r="BA345" s="75" t="s">
        <v>138</v>
      </c>
      <c r="BB345" s="74">
        <v>46051</v>
      </c>
      <c r="BC345" s="75"/>
      <c r="BD345" s="75" t="s">
        <v>1787</v>
      </c>
      <c r="BE345" s="74">
        <v>46058</v>
      </c>
      <c r="BF345" s="75"/>
      <c r="BG345" s="75"/>
      <c r="BH345" s="75"/>
      <c r="BI345" s="75"/>
      <c r="BJ345" s="75"/>
      <c r="BK345" s="75"/>
      <c r="BL345" s="75"/>
      <c r="BM345" s="75"/>
      <c r="BN345" s="75"/>
      <c r="BO345" s="75"/>
      <c r="BP345" s="75"/>
      <c r="BQ345" s="75"/>
      <c r="BR345" s="75"/>
      <c r="BS345" s="75"/>
      <c r="BT345" s="75">
        <v>0</v>
      </c>
      <c r="BU345" s="84" t="s">
        <v>1782</v>
      </c>
      <c r="BV345" s="74">
        <v>46056</v>
      </c>
      <c r="BW345" s="85">
        <f t="shared" si="100"/>
        <v>1</v>
      </c>
      <c r="BX345" s="85">
        <f t="shared" si="101"/>
        <v>1</v>
      </c>
      <c r="BY345" s="86" t="s">
        <v>120</v>
      </c>
      <c r="BZ345" s="87">
        <f t="shared" si="99"/>
        <v>5</v>
      </c>
      <c r="CB345" s="88">
        <f t="shared" si="96"/>
        <v>6</v>
      </c>
      <c r="CC345" s="89">
        <f t="shared" si="102"/>
        <v>1</v>
      </c>
      <c r="CE345" s="87">
        <f t="shared" si="86"/>
        <v>2</v>
      </c>
      <c r="CF345" s="90">
        <v>8573825</v>
      </c>
      <c r="CG345" s="90"/>
      <c r="CH345" s="90">
        <v>8573825</v>
      </c>
      <c r="CI345" s="22">
        <v>26381</v>
      </c>
      <c r="CJ345" s="87">
        <f t="shared" si="97"/>
        <v>1</v>
      </c>
      <c r="CK345" s="87">
        <f t="shared" si="98"/>
        <v>5</v>
      </c>
      <c r="CL345" s="22" t="s">
        <v>121</v>
      </c>
      <c r="CM345" s="22" t="s">
        <v>1783</v>
      </c>
    </row>
    <row r="346" spans="1:91" ht="14.45" customHeight="1" x14ac:dyDescent="0.25">
      <c r="A346" s="69">
        <f t="shared" si="95"/>
        <v>344</v>
      </c>
      <c r="B346" s="70" t="s">
        <v>102</v>
      </c>
      <c r="C346" s="97" t="s">
        <v>1776</v>
      </c>
      <c r="D346" s="106">
        <v>145234933</v>
      </c>
      <c r="E346" s="73">
        <v>5320007235</v>
      </c>
      <c r="F346" s="74">
        <v>46048</v>
      </c>
      <c r="G346" s="75" t="s">
        <v>740</v>
      </c>
      <c r="H346" s="75" t="s">
        <v>517</v>
      </c>
      <c r="I346" s="75" t="s">
        <v>105</v>
      </c>
      <c r="J346" s="75" t="s">
        <v>518</v>
      </c>
      <c r="K346" s="75" t="s">
        <v>242</v>
      </c>
      <c r="L346" s="74">
        <v>46076</v>
      </c>
      <c r="M346" s="73">
        <v>0</v>
      </c>
      <c r="N346" s="75" t="s">
        <v>1784</v>
      </c>
      <c r="O346" s="75" t="s">
        <v>1785</v>
      </c>
      <c r="P346" s="75">
        <v>2830048201</v>
      </c>
      <c r="Q346" s="74">
        <v>46051</v>
      </c>
      <c r="R346" s="75">
        <v>1209380875</v>
      </c>
      <c r="S346" s="75">
        <v>224132514</v>
      </c>
      <c r="T346" s="74">
        <v>46051</v>
      </c>
      <c r="U346" s="76">
        <v>14589.903</v>
      </c>
      <c r="V346" s="76">
        <v>14052.357</v>
      </c>
      <c r="W346" s="75">
        <v>19</v>
      </c>
      <c r="X346" s="75">
        <v>0</v>
      </c>
      <c r="Y346" s="98">
        <v>7265645741</v>
      </c>
      <c r="Z346" s="82" t="s">
        <v>354</v>
      </c>
      <c r="AA346" s="75" t="s">
        <v>521</v>
      </c>
      <c r="AB346" s="75" t="s">
        <v>1779</v>
      </c>
      <c r="AC346" s="98" t="s">
        <v>1776</v>
      </c>
      <c r="AD346" s="75" t="s">
        <v>113</v>
      </c>
      <c r="AE346" s="124">
        <v>46055</v>
      </c>
      <c r="AF346" s="80">
        <v>46054.416666666664</v>
      </c>
      <c r="AG346" s="80">
        <v>46052.458333333336</v>
      </c>
      <c r="AH346" s="80">
        <v>46052.458333333336</v>
      </c>
      <c r="AI346" s="124">
        <v>46055</v>
      </c>
      <c r="AJ346" s="129"/>
      <c r="AK346" s="124">
        <v>46055</v>
      </c>
      <c r="AL346" s="124">
        <v>46060</v>
      </c>
      <c r="AM346" s="75"/>
      <c r="AN346" s="74">
        <v>46060</v>
      </c>
      <c r="AO346" s="95" t="s">
        <v>121</v>
      </c>
      <c r="AP346" s="95" t="s">
        <v>121</v>
      </c>
      <c r="AQ346" s="95" t="s">
        <v>121</v>
      </c>
      <c r="AR346" s="95" t="s">
        <v>121</v>
      </c>
      <c r="AS346" s="95" t="s">
        <v>121</v>
      </c>
      <c r="AT346" s="95" t="s">
        <v>121</v>
      </c>
      <c r="AU346" s="82" t="s">
        <v>131</v>
      </c>
      <c r="AV346" s="74">
        <v>46051</v>
      </c>
      <c r="AW346" s="75">
        <v>0</v>
      </c>
      <c r="AX346" s="75">
        <v>0</v>
      </c>
      <c r="AY346" s="75">
        <v>905</v>
      </c>
      <c r="AZ346" s="83"/>
      <c r="BA346" s="75"/>
      <c r="BB346" s="75"/>
      <c r="BC346" s="75"/>
      <c r="BD346" s="75" t="s">
        <v>1787</v>
      </c>
      <c r="BE346" s="74">
        <v>46058</v>
      </c>
      <c r="BF346" s="75"/>
      <c r="BG346" s="75"/>
      <c r="BH346" s="75"/>
      <c r="BI346" s="75"/>
      <c r="BJ346" s="75"/>
      <c r="BK346" s="75"/>
      <c r="BL346" s="75"/>
      <c r="BM346" s="75"/>
      <c r="BN346" s="75"/>
      <c r="BO346" s="75"/>
      <c r="BP346" s="75"/>
      <c r="BQ346" s="75"/>
      <c r="BR346" s="75"/>
      <c r="BS346" s="75"/>
      <c r="BT346" s="75">
        <v>0</v>
      </c>
      <c r="BU346" s="84" t="s">
        <v>1782</v>
      </c>
      <c r="BV346" s="74">
        <v>46056</v>
      </c>
      <c r="BW346" s="85">
        <f t="shared" si="100"/>
        <v>1</v>
      </c>
      <c r="BX346" s="85">
        <f t="shared" si="101"/>
        <v>1</v>
      </c>
      <c r="BY346" s="86" t="s">
        <v>120</v>
      </c>
      <c r="BZ346" s="87">
        <f t="shared" si="99"/>
        <v>5</v>
      </c>
      <c r="CB346" s="88">
        <f t="shared" si="96"/>
        <v>6</v>
      </c>
      <c r="CC346" s="89">
        <f t="shared" si="102"/>
        <v>1</v>
      </c>
      <c r="CE346" s="87">
        <f t="shared" si="86"/>
        <v>2</v>
      </c>
      <c r="CF346" s="90"/>
      <c r="CG346" s="90"/>
      <c r="CH346" s="90"/>
      <c r="CJ346" s="87">
        <f t="shared" si="97"/>
        <v>1</v>
      </c>
      <c r="CK346" s="87">
        <f t="shared" si="98"/>
        <v>5</v>
      </c>
      <c r="CL346" s="22" t="s">
        <v>121</v>
      </c>
      <c r="CM346" s="22" t="s">
        <v>1783</v>
      </c>
    </row>
    <row r="347" spans="1:91" ht="14.45" customHeight="1" x14ac:dyDescent="0.25">
      <c r="A347" s="69">
        <f t="shared" si="95"/>
        <v>345</v>
      </c>
      <c r="B347" s="70" t="s">
        <v>102</v>
      </c>
      <c r="C347" s="107" t="s">
        <v>1788</v>
      </c>
      <c r="D347" s="106">
        <v>145279814</v>
      </c>
      <c r="E347" s="73">
        <v>5320007288</v>
      </c>
      <c r="F347" s="74">
        <v>46034</v>
      </c>
      <c r="G347" s="75" t="s">
        <v>516</v>
      </c>
      <c r="H347" s="75" t="s">
        <v>517</v>
      </c>
      <c r="I347" s="75" t="s">
        <v>105</v>
      </c>
      <c r="J347" s="75" t="s">
        <v>518</v>
      </c>
      <c r="K347" s="75" t="s">
        <v>242</v>
      </c>
      <c r="L347" s="74">
        <v>46064</v>
      </c>
      <c r="M347" s="73">
        <v>40</v>
      </c>
      <c r="N347" s="75" t="s">
        <v>1789</v>
      </c>
      <c r="O347" s="75" t="s">
        <v>1790</v>
      </c>
      <c r="P347" s="75">
        <v>2830047763</v>
      </c>
      <c r="Q347" s="74">
        <v>46039</v>
      </c>
      <c r="R347" s="75">
        <v>1209377245</v>
      </c>
      <c r="S347" s="75">
        <v>224086542</v>
      </c>
      <c r="T347" s="74">
        <v>46039</v>
      </c>
      <c r="U347" s="76">
        <v>3938.6019999999999</v>
      </c>
      <c r="V347" s="76">
        <v>3796.9650000000001</v>
      </c>
      <c r="W347" s="75">
        <v>5</v>
      </c>
      <c r="X347" s="75">
        <v>0</v>
      </c>
      <c r="Y347" s="98" t="s">
        <v>1791</v>
      </c>
      <c r="Z347" s="82" t="s">
        <v>258</v>
      </c>
      <c r="AA347" s="75" t="s">
        <v>595</v>
      </c>
      <c r="AB347" s="75" t="s">
        <v>1770</v>
      </c>
      <c r="AC347" s="109" t="s">
        <v>1788</v>
      </c>
      <c r="AD347" s="75" t="s">
        <v>113</v>
      </c>
      <c r="AE347" s="74">
        <v>46048</v>
      </c>
      <c r="AF347" s="80">
        <v>46042.416666666664</v>
      </c>
      <c r="AG347" s="80">
        <v>46041.625</v>
      </c>
      <c r="AH347" s="80">
        <v>46041.625</v>
      </c>
      <c r="AI347" s="124">
        <v>46043</v>
      </c>
      <c r="AJ347" s="124">
        <v>46045</v>
      </c>
      <c r="AK347" s="124">
        <v>46046</v>
      </c>
      <c r="AL347" s="124">
        <v>46048</v>
      </c>
      <c r="AM347" s="74">
        <v>46050</v>
      </c>
      <c r="AN347" s="74">
        <v>46052</v>
      </c>
      <c r="AO347" s="95" t="s">
        <v>121</v>
      </c>
      <c r="AP347" s="95" t="s">
        <v>121</v>
      </c>
      <c r="AQ347" s="95" t="s">
        <v>121</v>
      </c>
      <c r="AR347" s="95" t="s">
        <v>121</v>
      </c>
      <c r="AS347" s="95" t="s">
        <v>121</v>
      </c>
      <c r="AT347" s="95" t="s">
        <v>121</v>
      </c>
      <c r="AU347" s="82" t="s">
        <v>356</v>
      </c>
      <c r="AV347" s="74">
        <v>46039</v>
      </c>
      <c r="AW347" s="75" t="s">
        <v>1792</v>
      </c>
      <c r="AX347" s="75" t="s">
        <v>1793</v>
      </c>
      <c r="AY347" s="75">
        <v>905</v>
      </c>
      <c r="AZ347" s="83">
        <v>308163896960</v>
      </c>
      <c r="BA347" s="75" t="s">
        <v>187</v>
      </c>
      <c r="BB347" s="74">
        <v>46039</v>
      </c>
      <c r="BC347" s="75"/>
      <c r="BD347" s="75" t="s">
        <v>1794</v>
      </c>
      <c r="BE347" s="74">
        <v>46049</v>
      </c>
      <c r="BF347" s="75"/>
      <c r="BG347" s="75"/>
      <c r="BH347" s="75"/>
      <c r="BI347" s="75"/>
      <c r="BJ347" s="75"/>
      <c r="BK347" s="75"/>
      <c r="BL347" s="75"/>
      <c r="BM347" s="75"/>
      <c r="BN347" s="75"/>
      <c r="BO347" s="75"/>
      <c r="BP347" s="75"/>
      <c r="BQ347" s="75"/>
      <c r="BR347" s="75"/>
      <c r="BS347" s="75"/>
      <c r="BT347" s="75">
        <v>1</v>
      </c>
      <c r="BU347" s="84" t="s">
        <v>1795</v>
      </c>
      <c r="BV347" s="74">
        <v>46048</v>
      </c>
      <c r="BW347" s="85">
        <f t="shared" si="100"/>
        <v>2</v>
      </c>
      <c r="BX347" s="85">
        <f t="shared" si="101"/>
        <v>2</v>
      </c>
      <c r="BY347" s="86" t="s">
        <v>157</v>
      </c>
      <c r="BZ347" s="87">
        <f t="shared" si="99"/>
        <v>3</v>
      </c>
      <c r="CB347" s="88">
        <f t="shared" si="96"/>
        <v>5</v>
      </c>
      <c r="CC347" s="89"/>
      <c r="CE347" s="87">
        <f t="shared" si="86"/>
        <v>1</v>
      </c>
      <c r="CF347" s="90">
        <v>13136721</v>
      </c>
      <c r="CG347" s="90"/>
      <c r="CH347" s="90">
        <v>13136721</v>
      </c>
      <c r="CI347" s="91">
        <v>26221</v>
      </c>
      <c r="CJ347" s="87">
        <f t="shared" si="97"/>
        <v>1</v>
      </c>
      <c r="CK347" s="87">
        <f t="shared" si="98"/>
        <v>3</v>
      </c>
      <c r="CL347" s="22" t="s">
        <v>121</v>
      </c>
      <c r="CM347" s="22" t="s">
        <v>1796</v>
      </c>
    </row>
    <row r="348" spans="1:91" ht="14.45" customHeight="1" x14ac:dyDescent="0.25">
      <c r="A348" s="69">
        <f t="shared" si="95"/>
        <v>346</v>
      </c>
      <c r="B348" s="70" t="s">
        <v>102</v>
      </c>
      <c r="C348" s="107" t="s">
        <v>1788</v>
      </c>
      <c r="D348" s="106">
        <v>145279687</v>
      </c>
      <c r="E348" s="73">
        <v>5320007288</v>
      </c>
      <c r="F348" s="74">
        <v>46034</v>
      </c>
      <c r="G348" s="75" t="s">
        <v>591</v>
      </c>
      <c r="H348" s="75" t="s">
        <v>517</v>
      </c>
      <c r="I348" s="75" t="s">
        <v>105</v>
      </c>
      <c r="J348" s="75" t="s">
        <v>518</v>
      </c>
      <c r="K348" s="75" t="s">
        <v>242</v>
      </c>
      <c r="L348" s="74">
        <v>46062</v>
      </c>
      <c r="M348" s="73">
        <v>0</v>
      </c>
      <c r="N348" s="75" t="s">
        <v>1789</v>
      </c>
      <c r="O348" s="75" t="s">
        <v>1790</v>
      </c>
      <c r="P348" s="75">
        <v>2830047761</v>
      </c>
      <c r="Q348" s="74">
        <v>46039</v>
      </c>
      <c r="R348" s="75">
        <v>1209377243</v>
      </c>
      <c r="S348" s="75">
        <v>224086548</v>
      </c>
      <c r="T348" s="74">
        <v>46039</v>
      </c>
      <c r="U348" s="76">
        <v>3154.172</v>
      </c>
      <c r="V348" s="76">
        <v>3047.2510000000002</v>
      </c>
      <c r="W348" s="75">
        <v>4</v>
      </c>
      <c r="X348" s="75">
        <v>0</v>
      </c>
      <c r="Y348" s="98" t="s">
        <v>1791</v>
      </c>
      <c r="Z348" s="82" t="s">
        <v>258</v>
      </c>
      <c r="AA348" s="75" t="s">
        <v>595</v>
      </c>
      <c r="AB348" s="75" t="s">
        <v>1770</v>
      </c>
      <c r="AC348" s="109" t="s">
        <v>1788</v>
      </c>
      <c r="AD348" s="75" t="s">
        <v>113</v>
      </c>
      <c r="AE348" s="74">
        <v>46048</v>
      </c>
      <c r="AF348" s="80">
        <v>46042.416666666664</v>
      </c>
      <c r="AG348" s="80">
        <v>46041.625</v>
      </c>
      <c r="AH348" s="80">
        <v>46041.625</v>
      </c>
      <c r="AI348" s="124">
        <v>46043</v>
      </c>
      <c r="AJ348" s="124">
        <v>46045</v>
      </c>
      <c r="AK348" s="124">
        <v>46046</v>
      </c>
      <c r="AL348" s="124">
        <v>46048</v>
      </c>
      <c r="AM348" s="74">
        <v>46050</v>
      </c>
      <c r="AN348" s="74">
        <v>46052</v>
      </c>
      <c r="AO348" s="95" t="s">
        <v>121</v>
      </c>
      <c r="AP348" s="95" t="s">
        <v>121</v>
      </c>
      <c r="AQ348" s="95" t="s">
        <v>121</v>
      </c>
      <c r="AR348" s="95" t="s">
        <v>121</v>
      </c>
      <c r="AS348" s="95" t="s">
        <v>121</v>
      </c>
      <c r="AT348" s="95" t="s">
        <v>121</v>
      </c>
      <c r="AU348" s="82" t="s">
        <v>356</v>
      </c>
      <c r="AV348" s="74">
        <v>46039</v>
      </c>
      <c r="AW348" s="75">
        <v>0</v>
      </c>
      <c r="AX348" s="75">
        <v>0</v>
      </c>
      <c r="AY348" s="75">
        <v>905</v>
      </c>
      <c r="AZ348" s="83">
        <v>0</v>
      </c>
      <c r="BA348" s="75">
        <v>0</v>
      </c>
      <c r="BB348" s="75" t="s">
        <v>132</v>
      </c>
      <c r="BC348" s="75"/>
      <c r="BD348" s="75" t="s">
        <v>1794</v>
      </c>
      <c r="BE348" s="74">
        <v>46049</v>
      </c>
      <c r="BF348" s="75"/>
      <c r="BG348" s="75"/>
      <c r="BH348" s="75"/>
      <c r="BI348" s="75"/>
      <c r="BJ348" s="75"/>
      <c r="BK348" s="75"/>
      <c r="BL348" s="75"/>
      <c r="BM348" s="75"/>
      <c r="BN348" s="75"/>
      <c r="BO348" s="75"/>
      <c r="BP348" s="75"/>
      <c r="BQ348" s="75"/>
      <c r="BR348" s="75"/>
      <c r="BS348" s="75"/>
      <c r="BT348" s="75">
        <v>0</v>
      </c>
      <c r="BU348" s="84" t="s">
        <v>1795</v>
      </c>
      <c r="BV348" s="74">
        <v>46048</v>
      </c>
      <c r="BW348" s="85">
        <f t="shared" si="100"/>
        <v>2</v>
      </c>
      <c r="BX348" s="85">
        <f t="shared" si="101"/>
        <v>2</v>
      </c>
      <c r="BY348" s="86" t="s">
        <v>157</v>
      </c>
      <c r="BZ348" s="87">
        <f t="shared" si="99"/>
        <v>3</v>
      </c>
      <c r="CB348" s="88">
        <f t="shared" si="96"/>
        <v>5</v>
      </c>
      <c r="CC348" s="89"/>
      <c r="CE348" s="87">
        <f t="shared" si="86"/>
        <v>1</v>
      </c>
      <c r="CF348" s="90"/>
      <c r="CG348" s="90"/>
      <c r="CH348" s="90"/>
      <c r="CJ348" s="87">
        <f t="shared" si="97"/>
        <v>1</v>
      </c>
      <c r="CK348" s="87">
        <f t="shared" si="98"/>
        <v>3</v>
      </c>
      <c r="CL348" s="22" t="s">
        <v>121</v>
      </c>
      <c r="CM348" s="22" t="s">
        <v>1796</v>
      </c>
    </row>
    <row r="349" spans="1:91" ht="14.45" customHeight="1" x14ac:dyDescent="0.25">
      <c r="A349" s="69">
        <f t="shared" si="95"/>
        <v>347</v>
      </c>
      <c r="B349" s="70" t="s">
        <v>102</v>
      </c>
      <c r="C349" s="107" t="s">
        <v>1788</v>
      </c>
      <c r="D349" s="106">
        <v>145279693</v>
      </c>
      <c r="E349" s="73">
        <v>5320007288</v>
      </c>
      <c r="F349" s="74">
        <v>46034</v>
      </c>
      <c r="G349" s="75" t="s">
        <v>591</v>
      </c>
      <c r="H349" s="75" t="s">
        <v>517</v>
      </c>
      <c r="I349" s="75" t="s">
        <v>105</v>
      </c>
      <c r="J349" s="75" t="s">
        <v>518</v>
      </c>
      <c r="K349" s="75" t="s">
        <v>242</v>
      </c>
      <c r="L349" s="74">
        <v>46062</v>
      </c>
      <c r="M349" s="73">
        <v>0</v>
      </c>
      <c r="N349" s="75" t="s">
        <v>1789</v>
      </c>
      <c r="O349" s="75" t="s">
        <v>1790</v>
      </c>
      <c r="P349" s="75">
        <v>2830047762</v>
      </c>
      <c r="Q349" s="74">
        <v>46039</v>
      </c>
      <c r="R349" s="75">
        <v>1209377244</v>
      </c>
      <c r="S349" s="75">
        <v>224086549</v>
      </c>
      <c r="T349" s="74">
        <v>46039</v>
      </c>
      <c r="U349" s="76">
        <v>3052.0390000000002</v>
      </c>
      <c r="V349" s="76">
        <v>2948.58</v>
      </c>
      <c r="W349" s="75">
        <v>4</v>
      </c>
      <c r="X349" s="75">
        <v>0</v>
      </c>
      <c r="Y349" s="98" t="s">
        <v>1791</v>
      </c>
      <c r="Z349" s="82" t="s">
        <v>258</v>
      </c>
      <c r="AA349" s="75" t="s">
        <v>595</v>
      </c>
      <c r="AB349" s="75" t="s">
        <v>1770</v>
      </c>
      <c r="AC349" s="109" t="s">
        <v>1788</v>
      </c>
      <c r="AD349" s="75" t="s">
        <v>113</v>
      </c>
      <c r="AE349" s="74">
        <v>46048</v>
      </c>
      <c r="AF349" s="80">
        <v>46042.416666666664</v>
      </c>
      <c r="AG349" s="80">
        <v>46041.625</v>
      </c>
      <c r="AH349" s="80">
        <v>46041.625</v>
      </c>
      <c r="AI349" s="124">
        <v>46043</v>
      </c>
      <c r="AJ349" s="124">
        <v>46045</v>
      </c>
      <c r="AK349" s="124">
        <v>46046</v>
      </c>
      <c r="AL349" s="124">
        <v>46048</v>
      </c>
      <c r="AM349" s="74">
        <v>46050</v>
      </c>
      <c r="AN349" s="74">
        <v>46052</v>
      </c>
      <c r="AO349" s="95" t="s">
        <v>121</v>
      </c>
      <c r="AP349" s="95" t="s">
        <v>121</v>
      </c>
      <c r="AQ349" s="95" t="s">
        <v>121</v>
      </c>
      <c r="AR349" s="95" t="s">
        <v>121</v>
      </c>
      <c r="AS349" s="95" t="s">
        <v>121</v>
      </c>
      <c r="AT349" s="95" t="s">
        <v>121</v>
      </c>
      <c r="AU349" s="82" t="s">
        <v>356</v>
      </c>
      <c r="AV349" s="74">
        <v>46039</v>
      </c>
      <c r="AW349" s="75">
        <v>0</v>
      </c>
      <c r="AX349" s="75">
        <v>0</v>
      </c>
      <c r="AY349" s="75">
        <v>905</v>
      </c>
      <c r="AZ349" s="83">
        <v>0</v>
      </c>
      <c r="BA349" s="75">
        <v>0</v>
      </c>
      <c r="BB349" s="75" t="s">
        <v>132</v>
      </c>
      <c r="BC349" s="75"/>
      <c r="BD349" s="75" t="s">
        <v>1794</v>
      </c>
      <c r="BE349" s="74">
        <v>46049</v>
      </c>
      <c r="BF349" s="75"/>
      <c r="BG349" s="75"/>
      <c r="BH349" s="75"/>
      <c r="BI349" s="75"/>
      <c r="BJ349" s="75"/>
      <c r="BK349" s="75"/>
      <c r="BL349" s="75"/>
      <c r="BM349" s="75"/>
      <c r="BN349" s="75"/>
      <c r="BO349" s="75"/>
      <c r="BP349" s="75"/>
      <c r="BQ349" s="75"/>
      <c r="BR349" s="75"/>
      <c r="BS349" s="75"/>
      <c r="BT349" s="75">
        <v>0</v>
      </c>
      <c r="BU349" s="84" t="s">
        <v>1795</v>
      </c>
      <c r="BV349" s="74">
        <v>46048</v>
      </c>
      <c r="BW349" s="85">
        <f t="shared" si="100"/>
        <v>2</v>
      </c>
      <c r="BX349" s="85">
        <f t="shared" si="101"/>
        <v>2</v>
      </c>
      <c r="BY349" s="86" t="s">
        <v>157</v>
      </c>
      <c r="BZ349" s="87">
        <f t="shared" si="99"/>
        <v>3</v>
      </c>
      <c r="CB349" s="88">
        <f t="shared" si="96"/>
        <v>5</v>
      </c>
      <c r="CC349" s="89"/>
      <c r="CE349" s="87">
        <f t="shared" si="86"/>
        <v>1</v>
      </c>
      <c r="CF349" s="90"/>
      <c r="CG349" s="90"/>
      <c r="CH349" s="90"/>
      <c r="CJ349" s="87">
        <f t="shared" si="97"/>
        <v>1</v>
      </c>
      <c r="CK349" s="87">
        <f t="shared" si="98"/>
        <v>3</v>
      </c>
      <c r="CL349" s="22" t="s">
        <v>121</v>
      </c>
      <c r="CM349" s="22" t="s">
        <v>1796</v>
      </c>
    </row>
    <row r="350" spans="1:91" ht="14.45" customHeight="1" x14ac:dyDescent="0.25">
      <c r="A350" s="69">
        <f t="shared" si="95"/>
        <v>348</v>
      </c>
      <c r="B350" s="70" t="s">
        <v>102</v>
      </c>
      <c r="C350" s="107" t="s">
        <v>1788</v>
      </c>
      <c r="D350" s="106">
        <v>145279661</v>
      </c>
      <c r="E350" s="73">
        <v>5320007288</v>
      </c>
      <c r="F350" s="74">
        <v>46034</v>
      </c>
      <c r="G350" s="75" t="s">
        <v>612</v>
      </c>
      <c r="H350" s="75" t="s">
        <v>517</v>
      </c>
      <c r="I350" s="75" t="s">
        <v>105</v>
      </c>
      <c r="J350" s="75" t="s">
        <v>518</v>
      </c>
      <c r="K350" s="75" t="s">
        <v>242</v>
      </c>
      <c r="L350" s="74">
        <v>46062</v>
      </c>
      <c r="M350" s="73">
        <v>0</v>
      </c>
      <c r="N350" s="75" t="s">
        <v>1789</v>
      </c>
      <c r="O350" s="75" t="s">
        <v>1790</v>
      </c>
      <c r="P350" s="75">
        <v>2830047760</v>
      </c>
      <c r="Q350" s="74">
        <v>46039</v>
      </c>
      <c r="R350" s="75">
        <v>1209377242</v>
      </c>
      <c r="S350" s="75">
        <v>224086552</v>
      </c>
      <c r="T350" s="74">
        <v>46039</v>
      </c>
      <c r="U350" s="76">
        <v>991.38099999999997</v>
      </c>
      <c r="V350" s="76">
        <v>965.10500000000002</v>
      </c>
      <c r="W350" s="75">
        <v>2</v>
      </c>
      <c r="X350" s="75">
        <v>0</v>
      </c>
      <c r="Y350" s="98" t="s">
        <v>1791</v>
      </c>
      <c r="Z350" s="82" t="s">
        <v>258</v>
      </c>
      <c r="AA350" s="75" t="s">
        <v>595</v>
      </c>
      <c r="AB350" s="75" t="s">
        <v>1770</v>
      </c>
      <c r="AC350" s="109" t="s">
        <v>1788</v>
      </c>
      <c r="AD350" s="75" t="s">
        <v>113</v>
      </c>
      <c r="AE350" s="74">
        <v>46048</v>
      </c>
      <c r="AF350" s="80">
        <v>46042.416666666664</v>
      </c>
      <c r="AG350" s="80">
        <v>46041.625</v>
      </c>
      <c r="AH350" s="80">
        <v>46041.625</v>
      </c>
      <c r="AI350" s="124">
        <v>46043</v>
      </c>
      <c r="AJ350" s="124">
        <v>46045</v>
      </c>
      <c r="AK350" s="124">
        <v>46046</v>
      </c>
      <c r="AL350" s="124">
        <v>46048</v>
      </c>
      <c r="AM350" s="74">
        <v>46050</v>
      </c>
      <c r="AN350" s="74">
        <v>46052</v>
      </c>
      <c r="AO350" s="95" t="s">
        <v>121</v>
      </c>
      <c r="AP350" s="95" t="s">
        <v>121</v>
      </c>
      <c r="AQ350" s="95" t="s">
        <v>121</v>
      </c>
      <c r="AR350" s="95" t="s">
        <v>121</v>
      </c>
      <c r="AS350" s="95" t="s">
        <v>121</v>
      </c>
      <c r="AT350" s="95" t="s">
        <v>121</v>
      </c>
      <c r="AU350" s="82" t="s">
        <v>356</v>
      </c>
      <c r="AV350" s="74">
        <v>46039</v>
      </c>
      <c r="AW350" s="75">
        <v>0</v>
      </c>
      <c r="AX350" s="75">
        <v>0</v>
      </c>
      <c r="AY350" s="75">
        <v>905</v>
      </c>
      <c r="AZ350" s="83">
        <v>0</v>
      </c>
      <c r="BA350" s="75">
        <v>0</v>
      </c>
      <c r="BB350" s="75" t="s">
        <v>132</v>
      </c>
      <c r="BC350" s="75"/>
      <c r="BD350" s="75" t="s">
        <v>1794</v>
      </c>
      <c r="BE350" s="74">
        <v>46049</v>
      </c>
      <c r="BF350" s="75"/>
      <c r="BG350" s="75"/>
      <c r="BH350" s="75"/>
      <c r="BI350" s="75"/>
      <c r="BJ350" s="75"/>
      <c r="BK350" s="75"/>
      <c r="BL350" s="75"/>
      <c r="BM350" s="75"/>
      <c r="BN350" s="75"/>
      <c r="BO350" s="75"/>
      <c r="BP350" s="75"/>
      <c r="BQ350" s="75"/>
      <c r="BR350" s="75"/>
      <c r="BS350" s="75"/>
      <c r="BT350" s="75">
        <v>0</v>
      </c>
      <c r="BU350" s="84" t="s">
        <v>1795</v>
      </c>
      <c r="BV350" s="74">
        <v>46048</v>
      </c>
      <c r="BW350" s="85">
        <f t="shared" si="100"/>
        <v>2</v>
      </c>
      <c r="BX350" s="85">
        <f t="shared" si="101"/>
        <v>2</v>
      </c>
      <c r="BY350" s="86" t="s">
        <v>157</v>
      </c>
      <c r="BZ350" s="87">
        <f t="shared" si="99"/>
        <v>3</v>
      </c>
      <c r="CB350" s="88">
        <f t="shared" si="96"/>
        <v>5</v>
      </c>
      <c r="CC350" s="89"/>
      <c r="CE350" s="87">
        <f t="shared" si="86"/>
        <v>1</v>
      </c>
      <c r="CF350" s="90"/>
      <c r="CG350" s="90"/>
      <c r="CH350" s="90"/>
      <c r="CJ350" s="87">
        <f t="shared" si="97"/>
        <v>1</v>
      </c>
      <c r="CK350" s="87">
        <f t="shared" si="98"/>
        <v>3</v>
      </c>
      <c r="CL350" s="22" t="s">
        <v>121</v>
      </c>
      <c r="CM350" s="22" t="s">
        <v>1796</v>
      </c>
    </row>
    <row r="351" spans="1:91" ht="14.45" customHeight="1" x14ac:dyDescent="0.25">
      <c r="A351" s="69">
        <f t="shared" si="95"/>
        <v>349</v>
      </c>
      <c r="B351" s="70" t="s">
        <v>102</v>
      </c>
      <c r="C351" s="107" t="s">
        <v>1797</v>
      </c>
      <c r="D351" s="106">
        <v>145286588</v>
      </c>
      <c r="E351" s="73">
        <v>5320007428</v>
      </c>
      <c r="F351" s="74">
        <v>46034</v>
      </c>
      <c r="G351" s="75" t="s">
        <v>591</v>
      </c>
      <c r="H351" s="75" t="s">
        <v>517</v>
      </c>
      <c r="I351" s="75" t="s">
        <v>105</v>
      </c>
      <c r="J351" s="75" t="s">
        <v>518</v>
      </c>
      <c r="K351" s="75" t="s">
        <v>242</v>
      </c>
      <c r="L351" s="74">
        <v>46062</v>
      </c>
      <c r="M351" s="73">
        <v>40</v>
      </c>
      <c r="N351" s="75" t="s">
        <v>1798</v>
      </c>
      <c r="O351" s="75" t="s">
        <v>1799</v>
      </c>
      <c r="P351" s="75">
        <v>2830047722</v>
      </c>
      <c r="Q351" s="74">
        <v>46039</v>
      </c>
      <c r="R351" s="75">
        <v>1209377121</v>
      </c>
      <c r="S351" s="75">
        <v>224082538</v>
      </c>
      <c r="T351" s="74">
        <v>46039</v>
      </c>
      <c r="U351" s="76">
        <v>12505.404</v>
      </c>
      <c r="V351" s="76">
        <v>12081.492</v>
      </c>
      <c r="W351" s="75">
        <v>14</v>
      </c>
      <c r="X351" s="75">
        <v>0</v>
      </c>
      <c r="Y351" s="98" t="s">
        <v>1800</v>
      </c>
      <c r="Z351" s="82" t="s">
        <v>258</v>
      </c>
      <c r="AA351" s="75" t="s">
        <v>595</v>
      </c>
      <c r="AB351" s="75" t="s">
        <v>1770</v>
      </c>
      <c r="AC351" s="109" t="s">
        <v>1797</v>
      </c>
      <c r="AD351" s="75" t="s">
        <v>113</v>
      </c>
      <c r="AE351" s="74">
        <v>46048</v>
      </c>
      <c r="AF351" s="80">
        <v>46042.416666666664</v>
      </c>
      <c r="AG351" s="80">
        <v>46041.625</v>
      </c>
      <c r="AH351" s="80">
        <v>46041.625</v>
      </c>
      <c r="AI351" s="124">
        <v>46043</v>
      </c>
      <c r="AJ351" s="124">
        <v>46045</v>
      </c>
      <c r="AK351" s="124">
        <v>46046</v>
      </c>
      <c r="AL351" s="124">
        <v>46048</v>
      </c>
      <c r="AM351" s="74">
        <v>46050</v>
      </c>
      <c r="AN351" s="74">
        <v>46052</v>
      </c>
      <c r="AO351" s="95" t="s">
        <v>121</v>
      </c>
      <c r="AP351" s="95" t="s">
        <v>121</v>
      </c>
      <c r="AQ351" s="95" t="s">
        <v>121</v>
      </c>
      <c r="AR351" s="95" t="s">
        <v>121</v>
      </c>
      <c r="AS351" s="95" t="s">
        <v>121</v>
      </c>
      <c r="AT351" s="95" t="s">
        <v>121</v>
      </c>
      <c r="AU351" s="82" t="s">
        <v>356</v>
      </c>
      <c r="AV351" s="74">
        <v>46039</v>
      </c>
      <c r="AW351" s="75" t="s">
        <v>1801</v>
      </c>
      <c r="AX351" s="75" t="s">
        <v>1802</v>
      </c>
      <c r="AY351" s="75">
        <v>905</v>
      </c>
      <c r="AZ351" s="83">
        <v>308162522420</v>
      </c>
      <c r="BA351" s="75" t="s">
        <v>187</v>
      </c>
      <c r="BB351" s="74">
        <v>46039</v>
      </c>
      <c r="BC351" s="75"/>
      <c r="BD351" s="75" t="s">
        <v>1803</v>
      </c>
      <c r="BE351" s="74">
        <v>46049</v>
      </c>
      <c r="BF351" s="75"/>
      <c r="BG351" s="75"/>
      <c r="BH351" s="75"/>
      <c r="BI351" s="75"/>
      <c r="BJ351" s="75"/>
      <c r="BK351" s="75"/>
      <c r="BL351" s="75"/>
      <c r="BM351" s="75"/>
      <c r="BN351" s="75"/>
      <c r="BO351" s="75"/>
      <c r="BP351" s="75"/>
      <c r="BQ351" s="75"/>
      <c r="BR351" s="75"/>
      <c r="BS351" s="75"/>
      <c r="BT351" s="75">
        <v>1</v>
      </c>
      <c r="BU351" s="84" t="s">
        <v>1804</v>
      </c>
      <c r="BV351" s="74">
        <v>46048</v>
      </c>
      <c r="BW351" s="85">
        <f t="shared" si="100"/>
        <v>2</v>
      </c>
      <c r="BX351" s="85">
        <f t="shared" si="101"/>
        <v>2</v>
      </c>
      <c r="BY351" s="86" t="s">
        <v>157</v>
      </c>
      <c r="BZ351" s="87">
        <f t="shared" si="99"/>
        <v>3</v>
      </c>
      <c r="CB351" s="88">
        <f t="shared" si="96"/>
        <v>5</v>
      </c>
      <c r="CC351" s="89"/>
      <c r="CE351" s="87">
        <f t="shared" si="86"/>
        <v>1</v>
      </c>
      <c r="CF351" s="90">
        <v>13136721</v>
      </c>
      <c r="CG351" s="90"/>
      <c r="CH351" s="90">
        <v>13136721</v>
      </c>
      <c r="CI351" s="91">
        <v>26221</v>
      </c>
      <c r="CJ351" s="87">
        <f t="shared" si="97"/>
        <v>1</v>
      </c>
      <c r="CK351" s="87">
        <f t="shared" si="98"/>
        <v>3</v>
      </c>
      <c r="CL351" s="22" t="s">
        <v>121</v>
      </c>
      <c r="CM351" s="22" t="s">
        <v>1805</v>
      </c>
    </row>
    <row r="352" spans="1:91" ht="14.45" customHeight="1" x14ac:dyDescent="0.25">
      <c r="A352" s="69">
        <f t="shared" si="95"/>
        <v>350</v>
      </c>
      <c r="B352" s="70" t="s">
        <v>102</v>
      </c>
      <c r="C352" s="107" t="s">
        <v>1797</v>
      </c>
      <c r="D352" s="106">
        <v>145298386</v>
      </c>
      <c r="E352" s="73">
        <v>5320007428</v>
      </c>
      <c r="F352" s="74">
        <v>46034</v>
      </c>
      <c r="G352" s="75" t="s">
        <v>591</v>
      </c>
      <c r="H352" s="75" t="s">
        <v>517</v>
      </c>
      <c r="I352" s="75" t="s">
        <v>105</v>
      </c>
      <c r="J352" s="75" t="s">
        <v>518</v>
      </c>
      <c r="K352" s="75" t="s">
        <v>242</v>
      </c>
      <c r="L352" s="74">
        <v>46069</v>
      </c>
      <c r="M352" s="73">
        <v>0</v>
      </c>
      <c r="N352" s="75" t="s">
        <v>1798</v>
      </c>
      <c r="O352" s="75" t="s">
        <v>1799</v>
      </c>
      <c r="P352" s="75">
        <v>2830047723</v>
      </c>
      <c r="Q352" s="74">
        <v>46039</v>
      </c>
      <c r="R352" s="75">
        <v>1209377122</v>
      </c>
      <c r="S352" s="75">
        <v>224082540</v>
      </c>
      <c r="T352" s="74">
        <v>46039</v>
      </c>
      <c r="U352" s="76">
        <v>5341.2020000000002</v>
      </c>
      <c r="V352" s="76">
        <v>5150.317</v>
      </c>
      <c r="W352" s="75">
        <v>7</v>
      </c>
      <c r="X352" s="75">
        <v>0</v>
      </c>
      <c r="Y352" s="98" t="s">
        <v>1800</v>
      </c>
      <c r="Z352" s="82" t="s">
        <v>258</v>
      </c>
      <c r="AA352" s="75" t="s">
        <v>595</v>
      </c>
      <c r="AB352" s="75" t="s">
        <v>1770</v>
      </c>
      <c r="AC352" s="109" t="s">
        <v>1797</v>
      </c>
      <c r="AD352" s="75" t="s">
        <v>113</v>
      </c>
      <c r="AE352" s="74">
        <v>46048</v>
      </c>
      <c r="AF352" s="80">
        <v>46042.416666666664</v>
      </c>
      <c r="AG352" s="80">
        <v>46041.625</v>
      </c>
      <c r="AH352" s="80">
        <v>46041.625</v>
      </c>
      <c r="AI352" s="124">
        <v>46043</v>
      </c>
      <c r="AJ352" s="124">
        <v>46045</v>
      </c>
      <c r="AK352" s="124">
        <v>46046</v>
      </c>
      <c r="AL352" s="124">
        <v>46048</v>
      </c>
      <c r="AM352" s="74">
        <v>46050</v>
      </c>
      <c r="AN352" s="74">
        <v>46052</v>
      </c>
      <c r="AO352" s="95" t="s">
        <v>121</v>
      </c>
      <c r="AP352" s="95" t="s">
        <v>121</v>
      </c>
      <c r="AQ352" s="95" t="s">
        <v>121</v>
      </c>
      <c r="AR352" s="95" t="s">
        <v>121</v>
      </c>
      <c r="AS352" s="95" t="s">
        <v>121</v>
      </c>
      <c r="AT352" s="95" t="s">
        <v>121</v>
      </c>
      <c r="AU352" s="82" t="s">
        <v>356</v>
      </c>
      <c r="AV352" s="74">
        <v>46039</v>
      </c>
      <c r="AW352" s="75">
        <v>0</v>
      </c>
      <c r="AX352" s="75">
        <v>0</v>
      </c>
      <c r="AY352" s="75">
        <v>905</v>
      </c>
      <c r="AZ352" s="83">
        <v>0</v>
      </c>
      <c r="BA352" s="75">
        <v>0</v>
      </c>
      <c r="BB352" s="75" t="s">
        <v>132</v>
      </c>
      <c r="BC352" s="75"/>
      <c r="BD352" s="75" t="s">
        <v>1803</v>
      </c>
      <c r="BE352" s="74">
        <v>46049</v>
      </c>
      <c r="BF352" s="75"/>
      <c r="BG352" s="75"/>
      <c r="BH352" s="75"/>
      <c r="BI352" s="75"/>
      <c r="BJ352" s="75"/>
      <c r="BK352" s="75"/>
      <c r="BL352" s="75"/>
      <c r="BM352" s="75"/>
      <c r="BN352" s="75"/>
      <c r="BO352" s="75"/>
      <c r="BP352" s="75"/>
      <c r="BQ352" s="75"/>
      <c r="BR352" s="75"/>
      <c r="BS352" s="75"/>
      <c r="BT352" s="75">
        <v>0</v>
      </c>
      <c r="BU352" s="84" t="s">
        <v>1804</v>
      </c>
      <c r="BV352" s="74">
        <v>46048</v>
      </c>
      <c r="BW352" s="85">
        <f t="shared" si="100"/>
        <v>2</v>
      </c>
      <c r="BX352" s="85">
        <f t="shared" si="101"/>
        <v>2</v>
      </c>
      <c r="BY352" s="86" t="s">
        <v>157</v>
      </c>
      <c r="BZ352" s="87">
        <f t="shared" si="99"/>
        <v>3</v>
      </c>
      <c r="CB352" s="88">
        <f t="shared" si="96"/>
        <v>5</v>
      </c>
      <c r="CC352" s="89"/>
      <c r="CE352" s="87">
        <f t="shared" si="86"/>
        <v>1</v>
      </c>
      <c r="CF352" s="90"/>
      <c r="CG352" s="90"/>
      <c r="CH352" s="90"/>
      <c r="CJ352" s="87">
        <f t="shared" si="97"/>
        <v>1</v>
      </c>
      <c r="CK352" s="87">
        <f t="shared" si="98"/>
        <v>3</v>
      </c>
      <c r="CL352" s="22" t="s">
        <v>121</v>
      </c>
      <c r="CM352" s="22" t="s">
        <v>1805</v>
      </c>
    </row>
    <row r="353" spans="1:91" ht="14.45" customHeight="1" x14ac:dyDescent="0.25">
      <c r="A353" s="69">
        <f t="shared" si="95"/>
        <v>351</v>
      </c>
      <c r="B353" s="70" t="s">
        <v>102</v>
      </c>
      <c r="C353" s="107" t="s">
        <v>1797</v>
      </c>
      <c r="D353" s="106">
        <v>145286590</v>
      </c>
      <c r="E353" s="73">
        <v>7320007305</v>
      </c>
      <c r="F353" s="74">
        <v>46034</v>
      </c>
      <c r="G353" s="75" t="s">
        <v>591</v>
      </c>
      <c r="H353" s="75" t="s">
        <v>517</v>
      </c>
      <c r="I353" s="75" t="s">
        <v>105</v>
      </c>
      <c r="J353" s="75" t="s">
        <v>518</v>
      </c>
      <c r="K353" s="75" t="s">
        <v>242</v>
      </c>
      <c r="L353" s="74">
        <v>46062</v>
      </c>
      <c r="M353" s="73">
        <v>40</v>
      </c>
      <c r="N353" s="75" t="s">
        <v>1806</v>
      </c>
      <c r="O353" s="75" t="s">
        <v>1807</v>
      </c>
      <c r="P353" s="75">
        <v>2830047750</v>
      </c>
      <c r="Q353" s="74">
        <v>46039</v>
      </c>
      <c r="R353" s="75">
        <v>1209377225</v>
      </c>
      <c r="S353" s="75">
        <v>224082526</v>
      </c>
      <c r="T353" s="74">
        <v>46039</v>
      </c>
      <c r="U353" s="76">
        <v>6253.3519999999999</v>
      </c>
      <c r="V353" s="76">
        <v>6041.3729999999996</v>
      </c>
      <c r="W353" s="75">
        <v>7</v>
      </c>
      <c r="X353" s="75">
        <v>0</v>
      </c>
      <c r="Y353" s="98" t="s">
        <v>1808</v>
      </c>
      <c r="Z353" s="82" t="s">
        <v>258</v>
      </c>
      <c r="AA353" s="75" t="s">
        <v>595</v>
      </c>
      <c r="AB353" s="75" t="s">
        <v>1770</v>
      </c>
      <c r="AC353" s="109" t="s">
        <v>1797</v>
      </c>
      <c r="AD353" s="75" t="s">
        <v>113</v>
      </c>
      <c r="AE353" s="74">
        <v>46048</v>
      </c>
      <c r="AF353" s="80">
        <v>46042.416666666664</v>
      </c>
      <c r="AG353" s="80">
        <v>46041.625</v>
      </c>
      <c r="AH353" s="80">
        <v>46041.625</v>
      </c>
      <c r="AI353" s="124">
        <v>46043</v>
      </c>
      <c r="AJ353" s="124">
        <v>46045</v>
      </c>
      <c r="AK353" s="124">
        <v>46046</v>
      </c>
      <c r="AL353" s="124">
        <v>46048</v>
      </c>
      <c r="AM353" s="74">
        <v>46050</v>
      </c>
      <c r="AN353" s="74">
        <v>46052</v>
      </c>
      <c r="AO353" s="81">
        <f t="shared" ref="AO353:AO380" si="103">IF(AH353&lt;AG353,IF(AH353=0,"",AH353-1),IF(AG353=0,"",AG353-1))</f>
        <v>46040.625</v>
      </c>
      <c r="AP353" s="81">
        <f t="shared" ref="AP353:AP380" si="104">IF(AH353&lt;AG353,IF(AH353=0,"",AH353),IF(AG353=0,"",AG353))</f>
        <v>46041.625</v>
      </c>
      <c r="AQ353" s="81">
        <f t="shared" ref="AQ353:AQ380" si="105">IF(AH353&lt;AG353,IF(AH353=0,"",AH353),IF(AG353=0,"",AG353))</f>
        <v>46041.625</v>
      </c>
      <c r="AR353" s="81">
        <f t="shared" ref="AR353:AR380" si="106">IF(AI353=0,"",IF(AI353&lt;AJ353,AJ353+1,AI353+1))</f>
        <v>46046</v>
      </c>
      <c r="AS353" s="81">
        <f t="shared" ref="AS353:AS380" si="107">IF(AI353=0,"",IF(AE353=0,IF(AJ353=0,AI353+2,AJ353+2),AE353+2))</f>
        <v>46050</v>
      </c>
      <c r="AT353" s="81">
        <f t="shared" ref="AT353:AT380" si="108">IF(AI353=0,"",IF(AI353&lt;AJ353,AJ353+1,AI353+1))</f>
        <v>46046</v>
      </c>
      <c r="AU353" s="82" t="s">
        <v>356</v>
      </c>
      <c r="AV353" s="74">
        <v>46039</v>
      </c>
      <c r="AW353" s="75" t="s">
        <v>1809</v>
      </c>
      <c r="AX353" s="75" t="s">
        <v>1810</v>
      </c>
      <c r="AY353" s="75">
        <v>905</v>
      </c>
      <c r="AZ353" s="83">
        <v>308163652440</v>
      </c>
      <c r="BA353" s="75" t="s">
        <v>187</v>
      </c>
      <c r="BB353" s="74">
        <v>46039</v>
      </c>
      <c r="BC353" s="75"/>
      <c r="BD353" s="75" t="s">
        <v>1811</v>
      </c>
      <c r="BE353" s="74">
        <v>46049</v>
      </c>
      <c r="BF353" s="75"/>
      <c r="BG353" s="75"/>
      <c r="BH353" s="75"/>
      <c r="BI353" s="75"/>
      <c r="BJ353" s="75"/>
      <c r="BK353" s="75"/>
      <c r="BL353" s="75"/>
      <c r="BM353" s="75"/>
      <c r="BN353" s="75"/>
      <c r="BO353" s="75"/>
      <c r="BP353" s="75"/>
      <c r="BQ353" s="75"/>
      <c r="BR353" s="75"/>
      <c r="BS353" s="75"/>
      <c r="BT353" s="75">
        <v>0</v>
      </c>
      <c r="BU353" s="84" t="s">
        <v>1804</v>
      </c>
      <c r="BV353" s="74">
        <v>46048</v>
      </c>
      <c r="BW353" s="85">
        <f t="shared" si="100"/>
        <v>2</v>
      </c>
      <c r="BX353" s="85">
        <f t="shared" si="101"/>
        <v>2</v>
      </c>
      <c r="BY353" s="86" t="s">
        <v>157</v>
      </c>
      <c r="BZ353" s="87">
        <f t="shared" si="99"/>
        <v>3</v>
      </c>
      <c r="CB353" s="88">
        <f t="shared" si="96"/>
        <v>5</v>
      </c>
      <c r="CC353" s="89"/>
      <c r="CE353" s="87">
        <f t="shared" si="86"/>
        <v>1</v>
      </c>
      <c r="CF353" s="90">
        <v>13136721</v>
      </c>
      <c r="CG353" s="90"/>
      <c r="CH353" s="90">
        <v>13136721</v>
      </c>
      <c r="CI353" s="91">
        <v>26221</v>
      </c>
      <c r="CJ353" s="87">
        <f t="shared" si="97"/>
        <v>1</v>
      </c>
      <c r="CK353" s="87">
        <f t="shared" si="98"/>
        <v>3</v>
      </c>
      <c r="CL353" s="22" t="s">
        <v>121</v>
      </c>
      <c r="CM353" s="22" t="s">
        <v>1805</v>
      </c>
    </row>
    <row r="354" spans="1:91" ht="14.45" customHeight="1" x14ac:dyDescent="0.25">
      <c r="A354" s="69">
        <f t="shared" si="95"/>
        <v>352</v>
      </c>
      <c r="B354" s="70" t="s">
        <v>102</v>
      </c>
      <c r="C354" s="107" t="s">
        <v>1797</v>
      </c>
      <c r="D354" s="106">
        <v>145286592</v>
      </c>
      <c r="E354" s="73">
        <v>7320007305</v>
      </c>
      <c r="F354" s="74">
        <v>46034</v>
      </c>
      <c r="G354" s="75" t="s">
        <v>591</v>
      </c>
      <c r="H354" s="75" t="s">
        <v>517</v>
      </c>
      <c r="I354" s="75" t="s">
        <v>105</v>
      </c>
      <c r="J354" s="75" t="s">
        <v>518</v>
      </c>
      <c r="K354" s="75" t="s">
        <v>242</v>
      </c>
      <c r="L354" s="74">
        <v>46062</v>
      </c>
      <c r="M354" s="73">
        <v>0</v>
      </c>
      <c r="N354" s="75" t="s">
        <v>1806</v>
      </c>
      <c r="O354" s="75" t="s">
        <v>1807</v>
      </c>
      <c r="P354" s="75">
        <v>2830047751</v>
      </c>
      <c r="Q354" s="74">
        <v>46039</v>
      </c>
      <c r="R354" s="75">
        <v>1209377227</v>
      </c>
      <c r="S354" s="75">
        <v>224082536</v>
      </c>
      <c r="T354" s="74">
        <v>46039</v>
      </c>
      <c r="U354" s="76">
        <v>5256.451</v>
      </c>
      <c r="V354" s="76">
        <v>5068.5929999999998</v>
      </c>
      <c r="W354" s="75">
        <v>7</v>
      </c>
      <c r="X354" s="75">
        <v>0</v>
      </c>
      <c r="Y354" s="98" t="s">
        <v>1808</v>
      </c>
      <c r="Z354" s="82" t="s">
        <v>258</v>
      </c>
      <c r="AA354" s="75" t="s">
        <v>595</v>
      </c>
      <c r="AB354" s="75" t="s">
        <v>1770</v>
      </c>
      <c r="AC354" s="109" t="s">
        <v>1797</v>
      </c>
      <c r="AD354" s="75" t="s">
        <v>113</v>
      </c>
      <c r="AE354" s="74">
        <v>46048</v>
      </c>
      <c r="AF354" s="80">
        <v>46042.416666666664</v>
      </c>
      <c r="AG354" s="80">
        <v>46041.625</v>
      </c>
      <c r="AH354" s="80">
        <v>46041.625</v>
      </c>
      <c r="AI354" s="124">
        <v>46043</v>
      </c>
      <c r="AJ354" s="124">
        <v>46045</v>
      </c>
      <c r="AK354" s="124">
        <v>46046</v>
      </c>
      <c r="AL354" s="124">
        <v>46048</v>
      </c>
      <c r="AM354" s="74">
        <v>46050</v>
      </c>
      <c r="AN354" s="74">
        <v>46052</v>
      </c>
      <c r="AO354" s="81">
        <f t="shared" si="103"/>
        <v>46040.625</v>
      </c>
      <c r="AP354" s="81">
        <f t="shared" si="104"/>
        <v>46041.625</v>
      </c>
      <c r="AQ354" s="81">
        <f t="shared" si="105"/>
        <v>46041.625</v>
      </c>
      <c r="AR354" s="81">
        <f t="shared" si="106"/>
        <v>46046</v>
      </c>
      <c r="AS354" s="81">
        <f t="shared" si="107"/>
        <v>46050</v>
      </c>
      <c r="AT354" s="81">
        <f t="shared" si="108"/>
        <v>46046</v>
      </c>
      <c r="AU354" s="82" t="s">
        <v>356</v>
      </c>
      <c r="AV354" s="74">
        <v>46039</v>
      </c>
      <c r="AW354" s="75">
        <v>0</v>
      </c>
      <c r="AX354" s="75">
        <v>0</v>
      </c>
      <c r="AY354" s="75">
        <v>905</v>
      </c>
      <c r="AZ354" s="83">
        <v>0</v>
      </c>
      <c r="BA354" s="75">
        <v>0</v>
      </c>
      <c r="BB354" s="75" t="s">
        <v>132</v>
      </c>
      <c r="BC354" s="75"/>
      <c r="BD354" s="75" t="s">
        <v>1811</v>
      </c>
      <c r="BE354" s="74">
        <v>46049</v>
      </c>
      <c r="BF354" s="75"/>
      <c r="BG354" s="75"/>
      <c r="BH354" s="75"/>
      <c r="BI354" s="75"/>
      <c r="BJ354" s="75"/>
      <c r="BK354" s="75"/>
      <c r="BL354" s="75"/>
      <c r="BM354" s="75"/>
      <c r="BN354" s="75"/>
      <c r="BO354" s="75"/>
      <c r="BP354" s="75"/>
      <c r="BQ354" s="75"/>
      <c r="BR354" s="75"/>
      <c r="BS354" s="75"/>
      <c r="BT354" s="75">
        <v>0</v>
      </c>
      <c r="BU354" s="84" t="s">
        <v>1804</v>
      </c>
      <c r="BV354" s="74">
        <v>46048</v>
      </c>
      <c r="BW354" s="85">
        <f t="shared" si="100"/>
        <v>2</v>
      </c>
      <c r="BX354" s="85">
        <f t="shared" si="101"/>
        <v>2</v>
      </c>
      <c r="BY354" s="86" t="s">
        <v>157</v>
      </c>
      <c r="BZ354" s="87">
        <f t="shared" si="99"/>
        <v>3</v>
      </c>
      <c r="CB354" s="88">
        <f t="shared" si="96"/>
        <v>5</v>
      </c>
      <c r="CC354" s="89"/>
      <c r="CE354" s="87">
        <f t="shared" si="86"/>
        <v>1</v>
      </c>
      <c r="CF354" s="90"/>
      <c r="CG354" s="90"/>
      <c r="CH354" s="90"/>
      <c r="CJ354" s="87">
        <f t="shared" si="97"/>
        <v>1</v>
      </c>
      <c r="CK354" s="87">
        <f t="shared" si="98"/>
        <v>3</v>
      </c>
      <c r="CL354" s="22" t="s">
        <v>121</v>
      </c>
      <c r="CM354" s="22" t="s">
        <v>1805</v>
      </c>
    </row>
    <row r="355" spans="1:91" ht="14.45" customHeight="1" x14ac:dyDescent="0.25">
      <c r="A355" s="69">
        <f t="shared" si="95"/>
        <v>353</v>
      </c>
      <c r="B355" s="70" t="s">
        <v>102</v>
      </c>
      <c r="C355" s="107" t="s">
        <v>1797</v>
      </c>
      <c r="D355" s="106">
        <v>145286585</v>
      </c>
      <c r="E355" s="73">
        <v>7320007305</v>
      </c>
      <c r="F355" s="74">
        <v>46034</v>
      </c>
      <c r="G355" s="75" t="s">
        <v>591</v>
      </c>
      <c r="H355" s="75" t="s">
        <v>517</v>
      </c>
      <c r="I355" s="75" t="s">
        <v>105</v>
      </c>
      <c r="J355" s="75" t="s">
        <v>518</v>
      </c>
      <c r="K355" s="75" t="s">
        <v>242</v>
      </c>
      <c r="L355" s="74">
        <v>46062</v>
      </c>
      <c r="M355" s="73">
        <v>0</v>
      </c>
      <c r="N355" s="75" t="s">
        <v>1806</v>
      </c>
      <c r="O355" s="75" t="s">
        <v>1807</v>
      </c>
      <c r="P355" s="75">
        <v>2830047749</v>
      </c>
      <c r="Q355" s="74">
        <v>46039</v>
      </c>
      <c r="R355" s="75">
        <v>1209377221</v>
      </c>
      <c r="S355" s="75">
        <v>224082525</v>
      </c>
      <c r="T355" s="74">
        <v>46039</v>
      </c>
      <c r="U355" s="76">
        <v>2630.7530000000002</v>
      </c>
      <c r="V355" s="76">
        <v>2536.7339999999999</v>
      </c>
      <c r="W355" s="75">
        <v>4</v>
      </c>
      <c r="X355" s="75">
        <v>0</v>
      </c>
      <c r="Y355" s="98" t="s">
        <v>1808</v>
      </c>
      <c r="Z355" s="82" t="s">
        <v>258</v>
      </c>
      <c r="AA355" s="75" t="s">
        <v>595</v>
      </c>
      <c r="AB355" s="75" t="s">
        <v>1770</v>
      </c>
      <c r="AC355" s="109" t="s">
        <v>1797</v>
      </c>
      <c r="AD355" s="75" t="s">
        <v>113</v>
      </c>
      <c r="AE355" s="74">
        <v>46048</v>
      </c>
      <c r="AF355" s="80">
        <v>46042.416666666664</v>
      </c>
      <c r="AG355" s="80">
        <v>46041.625</v>
      </c>
      <c r="AH355" s="80">
        <v>46041.625</v>
      </c>
      <c r="AI355" s="124">
        <v>46043</v>
      </c>
      <c r="AJ355" s="124">
        <v>46045</v>
      </c>
      <c r="AK355" s="124">
        <v>46046</v>
      </c>
      <c r="AL355" s="124">
        <v>46048</v>
      </c>
      <c r="AM355" s="74">
        <v>46050</v>
      </c>
      <c r="AN355" s="74">
        <v>46053</v>
      </c>
      <c r="AO355" s="81">
        <f t="shared" si="103"/>
        <v>46040.625</v>
      </c>
      <c r="AP355" s="81">
        <f t="shared" si="104"/>
        <v>46041.625</v>
      </c>
      <c r="AQ355" s="81">
        <f t="shared" si="105"/>
        <v>46041.625</v>
      </c>
      <c r="AR355" s="81">
        <f t="shared" si="106"/>
        <v>46046</v>
      </c>
      <c r="AS355" s="81">
        <f t="shared" si="107"/>
        <v>46050</v>
      </c>
      <c r="AT355" s="81">
        <f t="shared" si="108"/>
        <v>46046</v>
      </c>
      <c r="AU355" s="82" t="s">
        <v>356</v>
      </c>
      <c r="AV355" s="74">
        <v>46039</v>
      </c>
      <c r="AW355" s="75">
        <v>0</v>
      </c>
      <c r="AX355" s="75">
        <v>0</v>
      </c>
      <c r="AY355" s="75">
        <v>905</v>
      </c>
      <c r="AZ355" s="83">
        <v>0</v>
      </c>
      <c r="BA355" s="75">
        <v>0</v>
      </c>
      <c r="BB355" s="75" t="s">
        <v>132</v>
      </c>
      <c r="BC355" s="75"/>
      <c r="BD355" s="75" t="s">
        <v>1811</v>
      </c>
      <c r="BE355" s="74">
        <v>46049</v>
      </c>
      <c r="BF355" s="75"/>
      <c r="BG355" s="75"/>
      <c r="BH355" s="75"/>
      <c r="BI355" s="75"/>
      <c r="BJ355" s="75"/>
      <c r="BK355" s="75"/>
      <c r="BL355" s="75"/>
      <c r="BM355" s="75"/>
      <c r="BN355" s="75"/>
      <c r="BO355" s="75"/>
      <c r="BP355" s="75"/>
      <c r="BQ355" s="75"/>
      <c r="BR355" s="75"/>
      <c r="BS355" s="75"/>
      <c r="BT355" s="75">
        <v>0</v>
      </c>
      <c r="BU355" s="84" t="s">
        <v>1804</v>
      </c>
      <c r="BV355" s="74">
        <v>46048</v>
      </c>
      <c r="BW355" s="85">
        <f t="shared" si="100"/>
        <v>2</v>
      </c>
      <c r="BX355" s="85">
        <f t="shared" si="101"/>
        <v>2</v>
      </c>
      <c r="BY355" s="86" t="s">
        <v>157</v>
      </c>
      <c r="BZ355" s="87">
        <f t="shared" si="99"/>
        <v>3</v>
      </c>
      <c r="CB355" s="88">
        <f t="shared" si="96"/>
        <v>5</v>
      </c>
      <c r="CC355" s="89"/>
      <c r="CE355" s="87">
        <f t="shared" ref="CE355:CE385" si="109">IF(AD355="Sea waybill", IF(AK355&lt;&gt;0, MONTH(AK355), IF(AJ355&gt;AI355, MONTH(AJ355), MONTH(AI355))),"")</f>
        <v>1</v>
      </c>
      <c r="CF355" s="90"/>
      <c r="CG355" s="90"/>
      <c r="CH355" s="90"/>
      <c r="CJ355" s="87">
        <f t="shared" si="97"/>
        <v>1</v>
      </c>
      <c r="CK355" s="87">
        <f t="shared" si="98"/>
        <v>3</v>
      </c>
      <c r="CL355" s="22" t="s">
        <v>121</v>
      </c>
      <c r="CM355" s="22" t="s">
        <v>1805</v>
      </c>
    </row>
    <row r="356" spans="1:91" ht="14.45" customHeight="1" x14ac:dyDescent="0.25">
      <c r="A356" s="69">
        <f t="shared" si="95"/>
        <v>354</v>
      </c>
      <c r="B356" s="70" t="s">
        <v>102</v>
      </c>
      <c r="C356" s="97" t="s">
        <v>1766</v>
      </c>
      <c r="D356" s="106">
        <v>145252076</v>
      </c>
      <c r="E356" s="73"/>
      <c r="F356" s="74">
        <v>46034</v>
      </c>
      <c r="G356" s="75" t="s">
        <v>602</v>
      </c>
      <c r="H356" s="75" t="s">
        <v>517</v>
      </c>
      <c r="I356" s="75" t="s">
        <v>105</v>
      </c>
      <c r="J356" s="75" t="s">
        <v>518</v>
      </c>
      <c r="K356" s="75" t="s">
        <v>242</v>
      </c>
      <c r="L356" s="74">
        <v>46062</v>
      </c>
      <c r="M356" s="73">
        <v>40</v>
      </c>
      <c r="N356" s="75" t="s">
        <v>1812</v>
      </c>
      <c r="O356" s="75" t="s">
        <v>1813</v>
      </c>
      <c r="P356" s="75">
        <v>2830047747</v>
      </c>
      <c r="Q356" s="74">
        <v>46039</v>
      </c>
      <c r="R356" s="75">
        <v>1209377219</v>
      </c>
      <c r="S356" s="75">
        <v>224073700</v>
      </c>
      <c r="T356" s="74">
        <v>46039</v>
      </c>
      <c r="U356" s="76">
        <v>12964.124</v>
      </c>
      <c r="V356" s="76">
        <v>12500.808999999999</v>
      </c>
      <c r="W356" s="75">
        <v>17</v>
      </c>
      <c r="X356" s="75">
        <v>0</v>
      </c>
      <c r="Y356" s="98" t="s">
        <v>1814</v>
      </c>
      <c r="Z356" s="82" t="s">
        <v>258</v>
      </c>
      <c r="AA356" s="75" t="s">
        <v>595</v>
      </c>
      <c r="AB356" s="75" t="s">
        <v>1770</v>
      </c>
      <c r="AC356" s="98" t="s">
        <v>1766</v>
      </c>
      <c r="AD356" s="75" t="s">
        <v>113</v>
      </c>
      <c r="AE356" s="74">
        <v>46048</v>
      </c>
      <c r="AF356" s="80">
        <v>46042.416666666664</v>
      </c>
      <c r="AG356" s="80">
        <v>46041.625</v>
      </c>
      <c r="AH356" s="80">
        <v>46041.625</v>
      </c>
      <c r="AI356" s="124">
        <v>46043</v>
      </c>
      <c r="AJ356" s="124">
        <v>46045</v>
      </c>
      <c r="AK356" s="124">
        <v>46046</v>
      </c>
      <c r="AL356" s="124">
        <v>46048</v>
      </c>
      <c r="AM356" s="74">
        <v>46050</v>
      </c>
      <c r="AN356" s="74">
        <v>46052</v>
      </c>
      <c r="AO356" s="81">
        <f t="shared" si="103"/>
        <v>46040.625</v>
      </c>
      <c r="AP356" s="81">
        <f t="shared" si="104"/>
        <v>46041.625</v>
      </c>
      <c r="AQ356" s="81">
        <f t="shared" si="105"/>
        <v>46041.625</v>
      </c>
      <c r="AR356" s="81">
        <f t="shared" si="106"/>
        <v>46046</v>
      </c>
      <c r="AS356" s="81">
        <f t="shared" si="107"/>
        <v>46050</v>
      </c>
      <c r="AT356" s="81">
        <f t="shared" si="108"/>
        <v>46046</v>
      </c>
      <c r="AU356" s="82" t="s">
        <v>356</v>
      </c>
      <c r="AV356" s="74">
        <v>46039</v>
      </c>
      <c r="AW356" s="75" t="s">
        <v>1815</v>
      </c>
      <c r="AX356" s="75" t="s">
        <v>1816</v>
      </c>
      <c r="AY356" s="75">
        <v>905</v>
      </c>
      <c r="AZ356" s="83">
        <v>308163375350</v>
      </c>
      <c r="BA356" s="75" t="s">
        <v>187</v>
      </c>
      <c r="BB356" s="74">
        <v>46039</v>
      </c>
      <c r="BC356" s="75"/>
      <c r="BD356" s="75" t="s">
        <v>1817</v>
      </c>
      <c r="BE356" s="74">
        <v>46049</v>
      </c>
      <c r="BF356" s="75"/>
      <c r="BG356" s="75"/>
      <c r="BH356" s="75"/>
      <c r="BI356" s="75"/>
      <c r="BJ356" s="75"/>
      <c r="BK356" s="75"/>
      <c r="BL356" s="75"/>
      <c r="BM356" s="75"/>
      <c r="BN356" s="75"/>
      <c r="BO356" s="75"/>
      <c r="BP356" s="75"/>
      <c r="BQ356" s="75"/>
      <c r="BR356" s="75"/>
      <c r="BS356" s="75"/>
      <c r="BT356" s="75">
        <v>0</v>
      </c>
      <c r="BU356" s="84" t="s">
        <v>1774</v>
      </c>
      <c r="BV356" s="74">
        <v>46048</v>
      </c>
      <c r="BW356" s="85">
        <f t="shared" si="100"/>
        <v>2</v>
      </c>
      <c r="BX356" s="85">
        <f t="shared" si="101"/>
        <v>2</v>
      </c>
      <c r="BY356" s="86" t="s">
        <v>120</v>
      </c>
      <c r="BZ356" s="87">
        <f t="shared" si="99"/>
        <v>3</v>
      </c>
      <c r="CB356" s="88">
        <f t="shared" si="96"/>
        <v>5</v>
      </c>
      <c r="CC356" s="89"/>
      <c r="CE356" s="87">
        <f t="shared" si="109"/>
        <v>1</v>
      </c>
      <c r="CF356" s="90">
        <v>13136721</v>
      </c>
      <c r="CG356" s="90"/>
      <c r="CH356" s="90">
        <v>13136721</v>
      </c>
      <c r="CI356" s="22">
        <v>26221</v>
      </c>
      <c r="CJ356" s="87">
        <f t="shared" si="97"/>
        <v>1</v>
      </c>
      <c r="CK356" s="87">
        <f t="shared" si="98"/>
        <v>3</v>
      </c>
      <c r="CL356" s="22" t="s">
        <v>121</v>
      </c>
      <c r="CM356" s="22" t="s">
        <v>1775</v>
      </c>
    </row>
    <row r="357" spans="1:91" ht="14.45" customHeight="1" x14ac:dyDescent="0.25">
      <c r="A357" s="69">
        <f t="shared" si="95"/>
        <v>355</v>
      </c>
      <c r="B357" s="70" t="s">
        <v>102</v>
      </c>
      <c r="C357" s="97" t="s">
        <v>1766</v>
      </c>
      <c r="D357" s="106">
        <v>145226133</v>
      </c>
      <c r="E357" s="73"/>
      <c r="F357" s="74">
        <v>46034</v>
      </c>
      <c r="G357" s="75" t="s">
        <v>516</v>
      </c>
      <c r="H357" s="75" t="s">
        <v>517</v>
      </c>
      <c r="I357" s="75" t="s">
        <v>105</v>
      </c>
      <c r="J357" s="75" t="s">
        <v>518</v>
      </c>
      <c r="K357" s="75" t="s">
        <v>242</v>
      </c>
      <c r="L357" s="74">
        <v>46063</v>
      </c>
      <c r="M357" s="73">
        <v>40</v>
      </c>
      <c r="N357" s="75" t="s">
        <v>1818</v>
      </c>
      <c r="O357" s="75" t="s">
        <v>1819</v>
      </c>
      <c r="P357" s="75">
        <v>2830047765</v>
      </c>
      <c r="Q357" s="74">
        <v>46039</v>
      </c>
      <c r="R357" s="75">
        <v>1209377252</v>
      </c>
      <c r="S357" s="75">
        <v>224073621</v>
      </c>
      <c r="T357" s="74">
        <v>46039</v>
      </c>
      <c r="U357" s="76">
        <v>18442.958999999999</v>
      </c>
      <c r="V357" s="76">
        <v>17954.147000000001</v>
      </c>
      <c r="W357" s="75">
        <v>20</v>
      </c>
      <c r="X357" s="75">
        <v>0</v>
      </c>
      <c r="Y357" s="98" t="s">
        <v>1820</v>
      </c>
      <c r="Z357" s="82" t="s">
        <v>258</v>
      </c>
      <c r="AA357" s="75" t="s">
        <v>595</v>
      </c>
      <c r="AB357" s="75" t="s">
        <v>1770</v>
      </c>
      <c r="AC357" s="98" t="s">
        <v>1766</v>
      </c>
      <c r="AD357" s="75" t="s">
        <v>113</v>
      </c>
      <c r="AE357" s="74">
        <v>46048</v>
      </c>
      <c r="AF357" s="80">
        <v>46042.416666666664</v>
      </c>
      <c r="AG357" s="80">
        <v>46041.625</v>
      </c>
      <c r="AH357" s="80">
        <v>46041.625</v>
      </c>
      <c r="AI357" s="124">
        <v>46043</v>
      </c>
      <c r="AJ357" s="124">
        <v>46045</v>
      </c>
      <c r="AK357" s="124">
        <v>46046</v>
      </c>
      <c r="AL357" s="124">
        <v>46048</v>
      </c>
      <c r="AM357" s="74">
        <v>46050</v>
      </c>
      <c r="AN357" s="74">
        <v>46052</v>
      </c>
      <c r="AO357" s="81">
        <f t="shared" si="103"/>
        <v>46040.625</v>
      </c>
      <c r="AP357" s="81">
        <f t="shared" si="104"/>
        <v>46041.625</v>
      </c>
      <c r="AQ357" s="81">
        <f t="shared" si="105"/>
        <v>46041.625</v>
      </c>
      <c r="AR357" s="81">
        <f t="shared" si="106"/>
        <v>46046</v>
      </c>
      <c r="AS357" s="81">
        <f t="shared" si="107"/>
        <v>46050</v>
      </c>
      <c r="AT357" s="81">
        <f t="shared" si="108"/>
        <v>46046</v>
      </c>
      <c r="AU357" s="82" t="s">
        <v>356</v>
      </c>
      <c r="AV357" s="74">
        <v>46039</v>
      </c>
      <c r="AW357" s="75" t="s">
        <v>1821</v>
      </c>
      <c r="AX357" s="75" t="s">
        <v>1822</v>
      </c>
      <c r="AY357" s="75">
        <v>905</v>
      </c>
      <c r="AZ357" s="83">
        <v>308163945520</v>
      </c>
      <c r="BA357" s="75" t="s">
        <v>187</v>
      </c>
      <c r="BB357" s="74">
        <v>46039</v>
      </c>
      <c r="BC357" s="75"/>
      <c r="BD357" s="75" t="s">
        <v>1823</v>
      </c>
      <c r="BE357" s="74">
        <v>46049</v>
      </c>
      <c r="BF357" s="75"/>
      <c r="BG357" s="75"/>
      <c r="BH357" s="75"/>
      <c r="BI357" s="75"/>
      <c r="BJ357" s="75"/>
      <c r="BK357" s="75"/>
      <c r="BL357" s="75"/>
      <c r="BM357" s="75"/>
      <c r="BN357" s="75"/>
      <c r="BO357" s="75"/>
      <c r="BP357" s="75"/>
      <c r="BQ357" s="75"/>
      <c r="BR357" s="75"/>
      <c r="BS357" s="75"/>
      <c r="BT357" s="75">
        <v>0</v>
      </c>
      <c r="BU357" s="84" t="s">
        <v>1774</v>
      </c>
      <c r="BV357" s="74">
        <v>46048</v>
      </c>
      <c r="BW357" s="85">
        <f t="shared" si="100"/>
        <v>2</v>
      </c>
      <c r="BX357" s="85">
        <f t="shared" si="101"/>
        <v>2</v>
      </c>
      <c r="BY357" s="86" t="s">
        <v>120</v>
      </c>
      <c r="BZ357" s="87">
        <f t="shared" si="99"/>
        <v>3</v>
      </c>
      <c r="CB357" s="88">
        <f t="shared" si="96"/>
        <v>5</v>
      </c>
      <c r="CC357" s="89"/>
      <c r="CE357" s="87">
        <f t="shared" si="109"/>
        <v>1</v>
      </c>
      <c r="CF357" s="90">
        <v>13136721</v>
      </c>
      <c r="CG357" s="90"/>
      <c r="CH357" s="90">
        <v>13136721</v>
      </c>
      <c r="CI357" s="22">
        <v>26221</v>
      </c>
      <c r="CJ357" s="87">
        <f t="shared" si="97"/>
        <v>1</v>
      </c>
      <c r="CK357" s="87">
        <f t="shared" si="98"/>
        <v>3</v>
      </c>
      <c r="CL357" s="22" t="s">
        <v>121</v>
      </c>
      <c r="CM357" s="22" t="s">
        <v>1775</v>
      </c>
    </row>
    <row r="358" spans="1:91" ht="14.45" customHeight="1" x14ac:dyDescent="0.25">
      <c r="A358" s="69">
        <f t="shared" si="95"/>
        <v>356</v>
      </c>
      <c r="B358" s="70" t="s">
        <v>102</v>
      </c>
      <c r="C358" s="107" t="s">
        <v>1788</v>
      </c>
      <c r="D358" s="106">
        <v>145226256</v>
      </c>
      <c r="E358" s="73"/>
      <c r="F358" s="74">
        <v>46034</v>
      </c>
      <c r="G358" s="75" t="s">
        <v>516</v>
      </c>
      <c r="H358" s="75" t="s">
        <v>517</v>
      </c>
      <c r="I358" s="75" t="s">
        <v>105</v>
      </c>
      <c r="J358" s="75" t="s">
        <v>518</v>
      </c>
      <c r="K358" s="75" t="s">
        <v>242</v>
      </c>
      <c r="L358" s="74">
        <v>46063</v>
      </c>
      <c r="M358" s="73">
        <v>40</v>
      </c>
      <c r="N358" s="75" t="s">
        <v>1824</v>
      </c>
      <c r="O358" s="75" t="s">
        <v>1825</v>
      </c>
      <c r="P358" s="75">
        <v>2830047736</v>
      </c>
      <c r="Q358" s="74">
        <v>46039</v>
      </c>
      <c r="R358" s="75">
        <v>1209377136</v>
      </c>
      <c r="S358" s="75">
        <v>224073625</v>
      </c>
      <c r="T358" s="74">
        <v>46039</v>
      </c>
      <c r="U358" s="76">
        <v>18465.316999999999</v>
      </c>
      <c r="V358" s="76">
        <v>17975.48</v>
      </c>
      <c r="W358" s="75">
        <v>20</v>
      </c>
      <c r="X358" s="75">
        <v>0</v>
      </c>
      <c r="Y358" s="98" t="s">
        <v>1826</v>
      </c>
      <c r="Z358" s="82" t="s">
        <v>258</v>
      </c>
      <c r="AA358" s="75" t="s">
        <v>595</v>
      </c>
      <c r="AB358" s="75" t="s">
        <v>1770</v>
      </c>
      <c r="AC358" s="109" t="s">
        <v>1788</v>
      </c>
      <c r="AD358" s="75" t="s">
        <v>113</v>
      </c>
      <c r="AE358" s="74">
        <v>46048</v>
      </c>
      <c r="AF358" s="80">
        <v>46042.416666666664</v>
      </c>
      <c r="AG358" s="80">
        <v>46041.625</v>
      </c>
      <c r="AH358" s="80">
        <v>46041.625</v>
      </c>
      <c r="AI358" s="124">
        <v>46043</v>
      </c>
      <c r="AJ358" s="124">
        <v>46045</v>
      </c>
      <c r="AK358" s="124">
        <v>46046</v>
      </c>
      <c r="AL358" s="124">
        <v>46048</v>
      </c>
      <c r="AM358" s="74">
        <v>46050</v>
      </c>
      <c r="AN358" s="74">
        <v>46053</v>
      </c>
      <c r="AO358" s="81">
        <f t="shared" si="103"/>
        <v>46040.625</v>
      </c>
      <c r="AP358" s="81">
        <f t="shared" si="104"/>
        <v>46041.625</v>
      </c>
      <c r="AQ358" s="81">
        <f t="shared" si="105"/>
        <v>46041.625</v>
      </c>
      <c r="AR358" s="81">
        <f t="shared" si="106"/>
        <v>46046</v>
      </c>
      <c r="AS358" s="81">
        <f t="shared" si="107"/>
        <v>46050</v>
      </c>
      <c r="AT358" s="81">
        <f t="shared" si="108"/>
        <v>46046</v>
      </c>
      <c r="AU358" s="82" t="s">
        <v>356</v>
      </c>
      <c r="AV358" s="74">
        <v>46039</v>
      </c>
      <c r="AW358" s="75" t="s">
        <v>1827</v>
      </c>
      <c r="AX358" s="75" t="s">
        <v>1828</v>
      </c>
      <c r="AY358" s="75">
        <v>905</v>
      </c>
      <c r="AZ358" s="83">
        <v>308163111450</v>
      </c>
      <c r="BA358" s="75" t="s">
        <v>187</v>
      </c>
      <c r="BB358" s="74">
        <v>46039</v>
      </c>
      <c r="BC358" s="75"/>
      <c r="BD358" s="75" t="s">
        <v>1829</v>
      </c>
      <c r="BE358" s="74">
        <v>46049</v>
      </c>
      <c r="BF358" s="75"/>
      <c r="BG358" s="75"/>
      <c r="BH358" s="75"/>
      <c r="BI358" s="75"/>
      <c r="BJ358" s="75"/>
      <c r="BK358" s="75"/>
      <c r="BL358" s="75"/>
      <c r="BM358" s="75"/>
      <c r="BN358" s="75"/>
      <c r="BO358" s="75"/>
      <c r="BP358" s="75"/>
      <c r="BQ358" s="75"/>
      <c r="BR358" s="75"/>
      <c r="BS358" s="75"/>
      <c r="BT358" s="75">
        <v>0</v>
      </c>
      <c r="BU358" s="84" t="s">
        <v>1795</v>
      </c>
      <c r="BV358" s="74">
        <v>46048</v>
      </c>
      <c r="BW358" s="85">
        <f t="shared" si="100"/>
        <v>2</v>
      </c>
      <c r="BX358" s="85">
        <f t="shared" si="101"/>
        <v>2</v>
      </c>
      <c r="BY358" s="86" t="s">
        <v>157</v>
      </c>
      <c r="BZ358" s="87">
        <f t="shared" si="99"/>
        <v>3</v>
      </c>
      <c r="CB358" s="88">
        <f t="shared" si="96"/>
        <v>5</v>
      </c>
      <c r="CC358" s="89"/>
      <c r="CE358" s="87">
        <f t="shared" si="109"/>
        <v>1</v>
      </c>
      <c r="CF358" s="90">
        <v>13136721</v>
      </c>
      <c r="CG358" s="90"/>
      <c r="CH358" s="90">
        <v>13136721</v>
      </c>
      <c r="CI358" s="91">
        <v>26221</v>
      </c>
      <c r="CJ358" s="87">
        <f t="shared" si="97"/>
        <v>1</v>
      </c>
      <c r="CK358" s="87">
        <f t="shared" si="98"/>
        <v>3</v>
      </c>
      <c r="CL358" s="22" t="s">
        <v>121</v>
      </c>
      <c r="CM358" s="22" t="s">
        <v>1796</v>
      </c>
    </row>
    <row r="359" spans="1:91" ht="14.45" customHeight="1" x14ac:dyDescent="0.25">
      <c r="A359" s="69">
        <f t="shared" si="95"/>
        <v>357</v>
      </c>
      <c r="B359" s="70" t="s">
        <v>102</v>
      </c>
      <c r="C359" s="97" t="s">
        <v>1776</v>
      </c>
      <c r="D359" s="106">
        <v>145269700</v>
      </c>
      <c r="E359" s="73"/>
      <c r="F359" s="74">
        <v>46048</v>
      </c>
      <c r="G359" s="75" t="s">
        <v>1830</v>
      </c>
      <c r="H359" s="75" t="s">
        <v>517</v>
      </c>
      <c r="I359" s="75" t="s">
        <v>105</v>
      </c>
      <c r="J359" s="75" t="s">
        <v>518</v>
      </c>
      <c r="K359" s="75" t="s">
        <v>242</v>
      </c>
      <c r="L359" s="74">
        <v>46076</v>
      </c>
      <c r="M359" s="73">
        <v>40</v>
      </c>
      <c r="N359" s="75" t="s">
        <v>1831</v>
      </c>
      <c r="O359" s="75" t="s">
        <v>1832</v>
      </c>
      <c r="P359" s="75">
        <v>2830048194</v>
      </c>
      <c r="Q359" s="74">
        <v>46051</v>
      </c>
      <c r="R359" s="75">
        <v>1209380865</v>
      </c>
      <c r="S359" s="75">
        <v>224132088</v>
      </c>
      <c r="T359" s="74">
        <v>46051</v>
      </c>
      <c r="U359" s="76">
        <v>17325.599999999999</v>
      </c>
      <c r="V359" s="76">
        <v>16702.539000000001</v>
      </c>
      <c r="W359" s="75">
        <v>20</v>
      </c>
      <c r="X359" s="75">
        <v>0</v>
      </c>
      <c r="Y359" s="98">
        <v>7265645744</v>
      </c>
      <c r="Z359" s="82" t="s">
        <v>354</v>
      </c>
      <c r="AA359" s="75" t="s">
        <v>521</v>
      </c>
      <c r="AB359" s="75" t="s">
        <v>1779</v>
      </c>
      <c r="AC359" s="98" t="s">
        <v>1776</v>
      </c>
      <c r="AD359" s="75" t="s">
        <v>113</v>
      </c>
      <c r="AE359" s="124">
        <v>46055</v>
      </c>
      <c r="AF359" s="80">
        <v>46054.416666666664</v>
      </c>
      <c r="AG359" s="80">
        <v>46052.458333333336</v>
      </c>
      <c r="AH359" s="80">
        <v>46052.458333333336</v>
      </c>
      <c r="AI359" s="124">
        <v>46055</v>
      </c>
      <c r="AJ359" s="129"/>
      <c r="AK359" s="124">
        <v>46055</v>
      </c>
      <c r="AL359" s="124">
        <v>46060</v>
      </c>
      <c r="AM359" s="75"/>
      <c r="AN359" s="74">
        <v>46060</v>
      </c>
      <c r="AO359" s="81">
        <f t="shared" si="103"/>
        <v>46051.458333333336</v>
      </c>
      <c r="AP359" s="81">
        <f t="shared" si="104"/>
        <v>46052.458333333336</v>
      </c>
      <c r="AQ359" s="81">
        <f t="shared" si="105"/>
        <v>46052.458333333336</v>
      </c>
      <c r="AR359" s="81">
        <f t="shared" si="106"/>
        <v>46056</v>
      </c>
      <c r="AS359" s="81">
        <f t="shared" si="107"/>
        <v>46057</v>
      </c>
      <c r="AT359" s="81">
        <f t="shared" si="108"/>
        <v>46056</v>
      </c>
      <c r="AU359" s="82" t="s">
        <v>131</v>
      </c>
      <c r="AV359" s="74">
        <v>46051</v>
      </c>
      <c r="AW359" s="75" t="s">
        <v>1833</v>
      </c>
      <c r="AX359" s="75">
        <v>32218837</v>
      </c>
      <c r="AY359" s="75">
        <v>905</v>
      </c>
      <c r="AZ359" s="83">
        <v>308205192650</v>
      </c>
      <c r="BA359" s="75" t="s">
        <v>138</v>
      </c>
      <c r="BB359" s="74">
        <v>46051</v>
      </c>
      <c r="BC359" s="75"/>
      <c r="BD359" s="75" t="s">
        <v>1834</v>
      </c>
      <c r="BE359" s="74">
        <v>46058</v>
      </c>
      <c r="BF359" s="75"/>
      <c r="BG359" s="75"/>
      <c r="BH359" s="75"/>
      <c r="BI359" s="75"/>
      <c r="BJ359" s="75"/>
      <c r="BK359" s="75"/>
      <c r="BL359" s="75"/>
      <c r="BM359" s="75"/>
      <c r="BN359" s="75"/>
      <c r="BO359" s="75"/>
      <c r="BP359" s="75"/>
      <c r="BQ359" s="75"/>
      <c r="BR359" s="75"/>
      <c r="BS359" s="75"/>
      <c r="BT359" s="75">
        <v>0</v>
      </c>
      <c r="BU359" s="84" t="s">
        <v>1782</v>
      </c>
      <c r="BV359" s="74">
        <v>46056</v>
      </c>
      <c r="BW359" s="85">
        <f t="shared" si="100"/>
        <v>1</v>
      </c>
      <c r="BX359" s="85">
        <f t="shared" si="101"/>
        <v>1</v>
      </c>
      <c r="BY359" s="86" t="s">
        <v>120</v>
      </c>
      <c r="BZ359" s="87">
        <f t="shared" si="99"/>
        <v>5</v>
      </c>
      <c r="CB359" s="88">
        <f t="shared" si="96"/>
        <v>6</v>
      </c>
      <c r="CC359" s="89">
        <f>BV359-AK359</f>
        <v>1</v>
      </c>
      <c r="CE359" s="87">
        <f t="shared" si="109"/>
        <v>2</v>
      </c>
      <c r="CF359" s="90">
        <v>8573825</v>
      </c>
      <c r="CG359" s="90"/>
      <c r="CH359" s="90">
        <v>8573825</v>
      </c>
      <c r="CI359" s="22">
        <v>26381</v>
      </c>
      <c r="CJ359" s="87">
        <f t="shared" si="97"/>
        <v>1</v>
      </c>
      <c r="CK359" s="87">
        <f t="shared" si="98"/>
        <v>5</v>
      </c>
      <c r="CL359" s="22" t="s">
        <v>121</v>
      </c>
      <c r="CM359" s="22" t="s">
        <v>1783</v>
      </c>
    </row>
    <row r="360" spans="1:91" ht="14.45" customHeight="1" x14ac:dyDescent="0.25">
      <c r="A360" s="69">
        <f t="shared" si="95"/>
        <v>358</v>
      </c>
      <c r="B360" s="70" t="s">
        <v>102</v>
      </c>
      <c r="C360" s="97" t="s">
        <v>1776</v>
      </c>
      <c r="D360" s="106">
        <v>145269702</v>
      </c>
      <c r="E360" s="73"/>
      <c r="F360" s="74">
        <v>46048</v>
      </c>
      <c r="G360" s="75" t="s">
        <v>1830</v>
      </c>
      <c r="H360" s="75" t="s">
        <v>517</v>
      </c>
      <c r="I360" s="75" t="s">
        <v>105</v>
      </c>
      <c r="J360" s="75" t="s">
        <v>518</v>
      </c>
      <c r="K360" s="75" t="s">
        <v>242</v>
      </c>
      <c r="L360" s="74">
        <v>46076</v>
      </c>
      <c r="M360" s="73">
        <v>40</v>
      </c>
      <c r="N360" s="75" t="s">
        <v>1835</v>
      </c>
      <c r="O360" s="75" t="s">
        <v>1836</v>
      </c>
      <c r="P360" s="75">
        <v>2830048235</v>
      </c>
      <c r="Q360" s="74">
        <v>46051</v>
      </c>
      <c r="R360" s="75">
        <v>1209380952</v>
      </c>
      <c r="S360" s="75">
        <v>224132092</v>
      </c>
      <c r="T360" s="74">
        <v>46051</v>
      </c>
      <c r="U360" s="76">
        <v>17339.3</v>
      </c>
      <c r="V360" s="76">
        <v>16715.745999999999</v>
      </c>
      <c r="W360" s="75">
        <v>20</v>
      </c>
      <c r="X360" s="75">
        <v>0</v>
      </c>
      <c r="Y360" s="98">
        <v>7265645745</v>
      </c>
      <c r="Z360" s="82" t="s">
        <v>354</v>
      </c>
      <c r="AA360" s="75" t="s">
        <v>521</v>
      </c>
      <c r="AB360" s="75" t="s">
        <v>1779</v>
      </c>
      <c r="AC360" s="98" t="s">
        <v>1776</v>
      </c>
      <c r="AD360" s="75" t="s">
        <v>113</v>
      </c>
      <c r="AE360" s="124">
        <v>46055</v>
      </c>
      <c r="AF360" s="80">
        <v>46054.416666666664</v>
      </c>
      <c r="AG360" s="80">
        <v>46052.458333333336</v>
      </c>
      <c r="AH360" s="80">
        <v>46052.458333333336</v>
      </c>
      <c r="AI360" s="124">
        <v>46055</v>
      </c>
      <c r="AJ360" s="129"/>
      <c r="AK360" s="124">
        <v>46055</v>
      </c>
      <c r="AL360" s="124">
        <v>46060</v>
      </c>
      <c r="AM360" s="75"/>
      <c r="AN360" s="74">
        <v>46060</v>
      </c>
      <c r="AO360" s="81">
        <f t="shared" si="103"/>
        <v>46051.458333333336</v>
      </c>
      <c r="AP360" s="81">
        <f t="shared" si="104"/>
        <v>46052.458333333336</v>
      </c>
      <c r="AQ360" s="81">
        <f t="shared" si="105"/>
        <v>46052.458333333336</v>
      </c>
      <c r="AR360" s="81">
        <f t="shared" si="106"/>
        <v>46056</v>
      </c>
      <c r="AS360" s="81">
        <f t="shared" si="107"/>
        <v>46057</v>
      </c>
      <c r="AT360" s="81">
        <f t="shared" si="108"/>
        <v>46056</v>
      </c>
      <c r="AU360" s="82" t="s">
        <v>131</v>
      </c>
      <c r="AV360" s="74">
        <v>46051</v>
      </c>
      <c r="AW360" s="75" t="s">
        <v>1837</v>
      </c>
      <c r="AX360" s="75">
        <v>32218716</v>
      </c>
      <c r="AY360" s="75">
        <v>905</v>
      </c>
      <c r="AZ360" s="83">
        <v>308206887720</v>
      </c>
      <c r="BA360" s="75" t="s">
        <v>138</v>
      </c>
      <c r="BB360" s="74">
        <v>46051</v>
      </c>
      <c r="BC360" s="75"/>
      <c r="BD360" s="75" t="s">
        <v>1838</v>
      </c>
      <c r="BE360" s="74">
        <v>46058</v>
      </c>
      <c r="BF360" s="75"/>
      <c r="BG360" s="75"/>
      <c r="BH360" s="75"/>
      <c r="BI360" s="75"/>
      <c r="BJ360" s="75"/>
      <c r="BK360" s="75"/>
      <c r="BL360" s="75"/>
      <c r="BM360" s="75"/>
      <c r="BN360" s="75"/>
      <c r="BO360" s="75"/>
      <c r="BP360" s="75"/>
      <c r="BQ360" s="75"/>
      <c r="BR360" s="75"/>
      <c r="BS360" s="75"/>
      <c r="BT360" s="75">
        <v>0</v>
      </c>
      <c r="BU360" s="84" t="s">
        <v>1782</v>
      </c>
      <c r="BV360" s="74">
        <v>46056</v>
      </c>
      <c r="BW360" s="85">
        <f t="shared" si="100"/>
        <v>1</v>
      </c>
      <c r="BX360" s="85">
        <f t="shared" si="101"/>
        <v>1</v>
      </c>
      <c r="BY360" s="86" t="s">
        <v>120</v>
      </c>
      <c r="BZ360" s="87">
        <f t="shared" si="99"/>
        <v>5</v>
      </c>
      <c r="CB360" s="88">
        <f t="shared" si="96"/>
        <v>6</v>
      </c>
      <c r="CC360" s="89">
        <f>BV360-AK360</f>
        <v>1</v>
      </c>
      <c r="CE360" s="87">
        <f t="shared" si="109"/>
        <v>2</v>
      </c>
      <c r="CF360" s="90">
        <v>8573825</v>
      </c>
      <c r="CG360" s="90"/>
      <c r="CH360" s="90">
        <v>8573825</v>
      </c>
      <c r="CI360" s="22">
        <v>26381</v>
      </c>
      <c r="CJ360" s="87">
        <f t="shared" si="97"/>
        <v>1</v>
      </c>
      <c r="CK360" s="87">
        <f t="shared" si="98"/>
        <v>5</v>
      </c>
      <c r="CL360" s="22" t="s">
        <v>121</v>
      </c>
      <c r="CM360" s="22" t="s">
        <v>1783</v>
      </c>
    </row>
    <row r="361" spans="1:91" ht="14.45" customHeight="1" x14ac:dyDescent="0.25">
      <c r="A361" s="69">
        <f t="shared" si="95"/>
        <v>359</v>
      </c>
      <c r="B361" s="70" t="s">
        <v>102</v>
      </c>
      <c r="C361" s="107" t="s">
        <v>1839</v>
      </c>
      <c r="D361" s="106">
        <v>145269705</v>
      </c>
      <c r="E361" s="73"/>
      <c r="F361" s="74">
        <v>46048</v>
      </c>
      <c r="G361" s="75" t="s">
        <v>1830</v>
      </c>
      <c r="H361" s="75" t="s">
        <v>517</v>
      </c>
      <c r="I361" s="75" t="s">
        <v>105</v>
      </c>
      <c r="J361" s="75" t="s">
        <v>518</v>
      </c>
      <c r="K361" s="75" t="s">
        <v>242</v>
      </c>
      <c r="L361" s="74">
        <v>46076</v>
      </c>
      <c r="M361" s="73">
        <v>40</v>
      </c>
      <c r="N361" s="75" t="s">
        <v>1840</v>
      </c>
      <c r="O361" s="75" t="s">
        <v>1841</v>
      </c>
      <c r="P361" s="75">
        <v>2830048189</v>
      </c>
      <c r="Q361" s="74">
        <v>46051</v>
      </c>
      <c r="R361" s="75">
        <v>1209380842</v>
      </c>
      <c r="S361" s="75">
        <v>224132097</v>
      </c>
      <c r="T361" s="74">
        <v>46051</v>
      </c>
      <c r="U361" s="76">
        <v>17320.580000000002</v>
      </c>
      <c r="V361" s="76">
        <v>16697.699000000001</v>
      </c>
      <c r="W361" s="75">
        <v>20</v>
      </c>
      <c r="X361" s="75">
        <v>0</v>
      </c>
      <c r="Y361" s="98">
        <v>7265645746</v>
      </c>
      <c r="Z361" s="82" t="s">
        <v>354</v>
      </c>
      <c r="AA361" s="75" t="s">
        <v>521</v>
      </c>
      <c r="AB361" s="75" t="s">
        <v>1779</v>
      </c>
      <c r="AC361" s="98" t="s">
        <v>1839</v>
      </c>
      <c r="AD361" s="75" t="s">
        <v>113</v>
      </c>
      <c r="AE361" s="121">
        <v>46056</v>
      </c>
      <c r="AF361" s="80">
        <v>46054.416666666664</v>
      </c>
      <c r="AG361" s="80">
        <v>46052.458333333336</v>
      </c>
      <c r="AH361" s="80">
        <v>46052.458333333336</v>
      </c>
      <c r="AI361" s="124">
        <v>46055</v>
      </c>
      <c r="AJ361" s="129"/>
      <c r="AK361" s="124">
        <v>46055</v>
      </c>
      <c r="AL361" s="124">
        <v>46060</v>
      </c>
      <c r="AM361" s="75"/>
      <c r="AN361" s="124">
        <v>46060</v>
      </c>
      <c r="AO361" s="81">
        <f t="shared" si="103"/>
        <v>46051.458333333336</v>
      </c>
      <c r="AP361" s="81">
        <f t="shared" si="104"/>
        <v>46052.458333333336</v>
      </c>
      <c r="AQ361" s="81">
        <f t="shared" si="105"/>
        <v>46052.458333333336</v>
      </c>
      <c r="AR361" s="81">
        <f t="shared" si="106"/>
        <v>46056</v>
      </c>
      <c r="AS361" s="81">
        <f t="shared" si="107"/>
        <v>46058</v>
      </c>
      <c r="AT361" s="81">
        <f t="shared" si="108"/>
        <v>46056</v>
      </c>
      <c r="AU361" s="82" t="s">
        <v>131</v>
      </c>
      <c r="AV361" s="74">
        <v>46051</v>
      </c>
      <c r="AW361" s="75" t="s">
        <v>1842</v>
      </c>
      <c r="AX361" s="75">
        <v>32218867</v>
      </c>
      <c r="AY361" s="75">
        <v>905</v>
      </c>
      <c r="AZ361" s="83">
        <v>308204746310</v>
      </c>
      <c r="BA361" s="75" t="s">
        <v>138</v>
      </c>
      <c r="BB361" s="74">
        <v>46051</v>
      </c>
      <c r="BC361" s="75"/>
      <c r="BD361" s="75" t="s">
        <v>1843</v>
      </c>
      <c r="BE361" s="74">
        <v>46058</v>
      </c>
      <c r="BF361" s="75"/>
      <c r="BG361" s="75"/>
      <c r="BH361" s="75"/>
      <c r="BI361" s="75"/>
      <c r="BJ361" s="75"/>
      <c r="BK361" s="75"/>
      <c r="BL361" s="75"/>
      <c r="BM361" s="75"/>
      <c r="BN361" s="75"/>
      <c r="BO361" s="75"/>
      <c r="BP361" s="75"/>
      <c r="BQ361" s="75"/>
      <c r="BR361" s="75"/>
      <c r="BS361" s="75"/>
      <c r="BT361" s="75">
        <v>1</v>
      </c>
      <c r="BU361" s="84" t="s">
        <v>1844</v>
      </c>
      <c r="BV361" s="74">
        <v>46056</v>
      </c>
      <c r="BW361" s="85">
        <f t="shared" si="100"/>
        <v>1</v>
      </c>
      <c r="BX361" s="85">
        <f t="shared" si="101"/>
        <v>1</v>
      </c>
      <c r="BY361" s="86" t="s">
        <v>157</v>
      </c>
      <c r="BZ361" s="87">
        <f t="shared" si="99"/>
        <v>5</v>
      </c>
      <c r="CB361" s="88">
        <f t="shared" si="96"/>
        <v>6</v>
      </c>
      <c r="CC361" s="89">
        <f>BV361-AK361</f>
        <v>1</v>
      </c>
      <c r="CE361" s="87">
        <f t="shared" si="109"/>
        <v>2</v>
      </c>
      <c r="CF361" s="90">
        <v>8573825</v>
      </c>
      <c r="CG361" s="90"/>
      <c r="CH361" s="90">
        <v>8573825</v>
      </c>
      <c r="CI361" s="22">
        <v>26381</v>
      </c>
      <c r="CJ361" s="87">
        <f t="shared" si="97"/>
        <v>1</v>
      </c>
      <c r="CK361" s="87">
        <f t="shared" si="98"/>
        <v>5</v>
      </c>
      <c r="CL361" s="22" t="s">
        <v>121</v>
      </c>
      <c r="CM361" s="22" t="s">
        <v>1845</v>
      </c>
    </row>
    <row r="362" spans="1:91" ht="14.45" customHeight="1" x14ac:dyDescent="0.25">
      <c r="A362" s="69">
        <f t="shared" si="95"/>
        <v>360</v>
      </c>
      <c r="B362" s="70" t="s">
        <v>102</v>
      </c>
      <c r="C362" s="107" t="s">
        <v>1839</v>
      </c>
      <c r="D362" s="106">
        <v>145271149</v>
      </c>
      <c r="E362" s="73"/>
      <c r="F362" s="74">
        <v>46048</v>
      </c>
      <c r="G362" s="75" t="s">
        <v>1830</v>
      </c>
      <c r="H362" s="75" t="s">
        <v>517</v>
      </c>
      <c r="I362" s="75" t="s">
        <v>105</v>
      </c>
      <c r="J362" s="75" t="s">
        <v>518</v>
      </c>
      <c r="K362" s="75" t="s">
        <v>242</v>
      </c>
      <c r="L362" s="74">
        <v>46076</v>
      </c>
      <c r="M362" s="73">
        <v>40</v>
      </c>
      <c r="N362" s="75" t="s">
        <v>1846</v>
      </c>
      <c r="O362" s="75" t="s">
        <v>1847</v>
      </c>
      <c r="P362" s="75">
        <v>2830048212</v>
      </c>
      <c r="Q362" s="74">
        <v>46051</v>
      </c>
      <c r="R362" s="75">
        <v>1209380900</v>
      </c>
      <c r="S362" s="75">
        <v>224132098</v>
      </c>
      <c r="T362" s="74">
        <v>46051</v>
      </c>
      <c r="U362" s="76">
        <v>19388.150000000001</v>
      </c>
      <c r="V362" s="76">
        <v>18874.294999999998</v>
      </c>
      <c r="W362" s="75">
        <v>21</v>
      </c>
      <c r="X362" s="75">
        <v>0</v>
      </c>
      <c r="Y362" s="98">
        <v>7265645747</v>
      </c>
      <c r="Z362" s="82" t="s">
        <v>354</v>
      </c>
      <c r="AA362" s="75" t="s">
        <v>521</v>
      </c>
      <c r="AB362" s="75" t="s">
        <v>1779</v>
      </c>
      <c r="AC362" s="98" t="s">
        <v>1839</v>
      </c>
      <c r="AD362" s="75" t="s">
        <v>113</v>
      </c>
      <c r="AE362" s="121">
        <v>46056</v>
      </c>
      <c r="AF362" s="80">
        <v>46054.416666666664</v>
      </c>
      <c r="AG362" s="80">
        <v>46052.458333333336</v>
      </c>
      <c r="AH362" s="80">
        <v>46052.458333333336</v>
      </c>
      <c r="AI362" s="124">
        <v>46055</v>
      </c>
      <c r="AJ362" s="129"/>
      <c r="AK362" s="124">
        <v>46055</v>
      </c>
      <c r="AL362" s="124">
        <v>46060</v>
      </c>
      <c r="AM362" s="75"/>
      <c r="AN362" s="124">
        <v>46060</v>
      </c>
      <c r="AO362" s="81">
        <f t="shared" si="103"/>
        <v>46051.458333333336</v>
      </c>
      <c r="AP362" s="81">
        <f t="shared" si="104"/>
        <v>46052.458333333336</v>
      </c>
      <c r="AQ362" s="81">
        <f t="shared" si="105"/>
        <v>46052.458333333336</v>
      </c>
      <c r="AR362" s="81">
        <f t="shared" si="106"/>
        <v>46056</v>
      </c>
      <c r="AS362" s="81">
        <f t="shared" si="107"/>
        <v>46058</v>
      </c>
      <c r="AT362" s="81">
        <f t="shared" si="108"/>
        <v>46056</v>
      </c>
      <c r="AU362" s="82" t="s">
        <v>131</v>
      </c>
      <c r="AV362" s="74">
        <v>46051</v>
      </c>
      <c r="AW362" s="75" t="s">
        <v>1848</v>
      </c>
      <c r="AX362" s="75">
        <v>31321528</v>
      </c>
      <c r="AY362" s="75">
        <v>905</v>
      </c>
      <c r="AZ362" s="83">
        <v>308206354910</v>
      </c>
      <c r="BA362" s="75" t="s">
        <v>138</v>
      </c>
      <c r="BB362" s="74">
        <v>46051</v>
      </c>
      <c r="BC362" s="75"/>
      <c r="BD362" s="75" t="s">
        <v>1849</v>
      </c>
      <c r="BE362" s="74">
        <v>46058</v>
      </c>
      <c r="BF362" s="75"/>
      <c r="BG362" s="75"/>
      <c r="BH362" s="75"/>
      <c r="BI362" s="75"/>
      <c r="BJ362" s="75"/>
      <c r="BK362" s="75"/>
      <c r="BL362" s="75"/>
      <c r="BM362" s="75"/>
      <c r="BN362" s="75"/>
      <c r="BO362" s="75"/>
      <c r="BP362" s="75"/>
      <c r="BQ362" s="75"/>
      <c r="BR362" s="75"/>
      <c r="BS362" s="75"/>
      <c r="BT362" s="75">
        <v>0</v>
      </c>
      <c r="BU362" s="84" t="s">
        <v>1844</v>
      </c>
      <c r="BV362" s="74">
        <v>46056</v>
      </c>
      <c r="BW362" s="85">
        <f t="shared" si="100"/>
        <v>1</v>
      </c>
      <c r="BX362" s="85">
        <f t="shared" si="101"/>
        <v>1</v>
      </c>
      <c r="BY362" s="86" t="s">
        <v>157</v>
      </c>
      <c r="BZ362" s="87">
        <f t="shared" si="99"/>
        <v>5</v>
      </c>
      <c r="CB362" s="88">
        <f t="shared" si="96"/>
        <v>6</v>
      </c>
      <c r="CC362" s="89">
        <f>BV362-AK362</f>
        <v>1</v>
      </c>
      <c r="CE362" s="87">
        <f t="shared" si="109"/>
        <v>2</v>
      </c>
      <c r="CF362" s="90">
        <v>8573825</v>
      </c>
      <c r="CG362" s="90"/>
      <c r="CH362" s="90">
        <v>8573825</v>
      </c>
      <c r="CI362" s="22">
        <v>26381</v>
      </c>
      <c r="CJ362" s="87">
        <f t="shared" si="97"/>
        <v>1</v>
      </c>
      <c r="CK362" s="87">
        <f t="shared" si="98"/>
        <v>5</v>
      </c>
      <c r="CL362" s="22" t="s">
        <v>121</v>
      </c>
      <c r="CM362" s="22" t="s">
        <v>1845</v>
      </c>
    </row>
    <row r="363" spans="1:91" ht="14.45" customHeight="1" x14ac:dyDescent="0.25">
      <c r="A363" s="69">
        <f t="shared" si="95"/>
        <v>361</v>
      </c>
      <c r="B363" s="70" t="s">
        <v>102</v>
      </c>
      <c r="C363" s="107" t="s">
        <v>1839</v>
      </c>
      <c r="D363" s="106">
        <v>145271154</v>
      </c>
      <c r="E363" s="73"/>
      <c r="F363" s="74">
        <v>46048</v>
      </c>
      <c r="G363" s="75" t="s">
        <v>1830</v>
      </c>
      <c r="H363" s="75" t="s">
        <v>517</v>
      </c>
      <c r="I363" s="75" t="s">
        <v>105</v>
      </c>
      <c r="J363" s="75" t="s">
        <v>518</v>
      </c>
      <c r="K363" s="75" t="s">
        <v>242</v>
      </c>
      <c r="L363" s="74">
        <v>46076</v>
      </c>
      <c r="M363" s="73">
        <v>40</v>
      </c>
      <c r="N363" s="75" t="s">
        <v>1850</v>
      </c>
      <c r="O363" s="75" t="s">
        <v>1851</v>
      </c>
      <c r="P363" s="75">
        <v>2830048176</v>
      </c>
      <c r="Q363" s="74">
        <v>46051</v>
      </c>
      <c r="R363" s="75">
        <v>1209380803</v>
      </c>
      <c r="S363" s="75">
        <v>224132109</v>
      </c>
      <c r="T363" s="74">
        <v>46051</v>
      </c>
      <c r="U363" s="76">
        <v>18459.978999999999</v>
      </c>
      <c r="V363" s="76">
        <v>17970.731</v>
      </c>
      <c r="W363" s="75">
        <v>20</v>
      </c>
      <c r="X363" s="75">
        <v>0</v>
      </c>
      <c r="Y363" s="98">
        <v>7265645748</v>
      </c>
      <c r="Z363" s="82" t="s">
        <v>354</v>
      </c>
      <c r="AA363" s="75" t="s">
        <v>521</v>
      </c>
      <c r="AB363" s="75" t="s">
        <v>1779</v>
      </c>
      <c r="AC363" s="98" t="s">
        <v>1839</v>
      </c>
      <c r="AD363" s="75" t="s">
        <v>113</v>
      </c>
      <c r="AE363" s="121">
        <v>46056</v>
      </c>
      <c r="AF363" s="80">
        <v>46054.416666666664</v>
      </c>
      <c r="AG363" s="80">
        <v>46052.458333333336</v>
      </c>
      <c r="AH363" s="80">
        <v>46052.458333333336</v>
      </c>
      <c r="AI363" s="124">
        <v>46055</v>
      </c>
      <c r="AJ363" s="129"/>
      <c r="AK363" s="124">
        <v>46055</v>
      </c>
      <c r="AL363" s="124">
        <v>46060</v>
      </c>
      <c r="AM363" s="75"/>
      <c r="AN363" s="124">
        <v>46060</v>
      </c>
      <c r="AO363" s="81">
        <f t="shared" si="103"/>
        <v>46051.458333333336</v>
      </c>
      <c r="AP363" s="81">
        <f t="shared" si="104"/>
        <v>46052.458333333336</v>
      </c>
      <c r="AQ363" s="81">
        <f t="shared" si="105"/>
        <v>46052.458333333336</v>
      </c>
      <c r="AR363" s="81">
        <f t="shared" si="106"/>
        <v>46056</v>
      </c>
      <c r="AS363" s="81">
        <f t="shared" si="107"/>
        <v>46058</v>
      </c>
      <c r="AT363" s="81">
        <f t="shared" si="108"/>
        <v>46056</v>
      </c>
      <c r="AU363" s="82" t="s">
        <v>131</v>
      </c>
      <c r="AV363" s="74">
        <v>46051</v>
      </c>
      <c r="AW363" s="75" t="s">
        <v>1852</v>
      </c>
      <c r="AX363" s="75">
        <v>32218713</v>
      </c>
      <c r="AY363" s="75">
        <v>905</v>
      </c>
      <c r="AZ363" s="83">
        <v>308203359460</v>
      </c>
      <c r="BA363" s="75" t="s">
        <v>138</v>
      </c>
      <c r="BB363" s="74">
        <v>46051</v>
      </c>
      <c r="BC363" s="75"/>
      <c r="BD363" s="75" t="s">
        <v>1853</v>
      </c>
      <c r="BE363" s="74">
        <v>46058</v>
      </c>
      <c r="BF363" s="75"/>
      <c r="BG363" s="75"/>
      <c r="BH363" s="75"/>
      <c r="BI363" s="75"/>
      <c r="BJ363" s="75"/>
      <c r="BK363" s="75"/>
      <c r="BL363" s="75"/>
      <c r="BM363" s="75"/>
      <c r="BN363" s="75"/>
      <c r="BO363" s="75"/>
      <c r="BP363" s="75"/>
      <c r="BQ363" s="75"/>
      <c r="BR363" s="75"/>
      <c r="BS363" s="75"/>
      <c r="BT363" s="75">
        <v>0</v>
      </c>
      <c r="BU363" s="84" t="s">
        <v>1844</v>
      </c>
      <c r="BV363" s="74">
        <v>46056</v>
      </c>
      <c r="BW363" s="85">
        <f t="shared" si="100"/>
        <v>1</v>
      </c>
      <c r="BX363" s="85">
        <f t="shared" si="101"/>
        <v>1</v>
      </c>
      <c r="BY363" s="86" t="s">
        <v>157</v>
      </c>
      <c r="BZ363" s="87">
        <f t="shared" si="99"/>
        <v>5</v>
      </c>
      <c r="CB363" s="88">
        <f t="shared" si="96"/>
        <v>6</v>
      </c>
      <c r="CC363" s="89">
        <f>BV363-AK363</f>
        <v>1</v>
      </c>
      <c r="CE363" s="87">
        <f t="shared" si="109"/>
        <v>2</v>
      </c>
      <c r="CF363" s="90">
        <v>8573825</v>
      </c>
      <c r="CG363" s="90"/>
      <c r="CH363" s="90">
        <v>8573825</v>
      </c>
      <c r="CI363" s="22">
        <v>26381</v>
      </c>
      <c r="CJ363" s="87">
        <f t="shared" si="97"/>
        <v>1</v>
      </c>
      <c r="CK363" s="87">
        <f t="shared" si="98"/>
        <v>5</v>
      </c>
      <c r="CL363" s="22" t="s">
        <v>121</v>
      </c>
      <c r="CM363" s="22" t="s">
        <v>1845</v>
      </c>
    </row>
    <row r="364" spans="1:91" ht="14.45" customHeight="1" x14ac:dyDescent="0.25">
      <c r="A364" s="69">
        <f t="shared" si="95"/>
        <v>362</v>
      </c>
      <c r="B364" s="70" t="s">
        <v>102</v>
      </c>
      <c r="C364" s="107" t="s">
        <v>1788</v>
      </c>
      <c r="D364" s="106">
        <v>145278277</v>
      </c>
      <c r="E364" s="73"/>
      <c r="F364" s="74">
        <v>46034</v>
      </c>
      <c r="G364" s="75" t="s">
        <v>612</v>
      </c>
      <c r="H364" s="75" t="s">
        <v>517</v>
      </c>
      <c r="I364" s="75" t="s">
        <v>105</v>
      </c>
      <c r="J364" s="75" t="s">
        <v>518</v>
      </c>
      <c r="K364" s="75" t="s">
        <v>242</v>
      </c>
      <c r="L364" s="74">
        <v>46062</v>
      </c>
      <c r="M364" s="73">
        <v>40</v>
      </c>
      <c r="N364" s="75" t="s">
        <v>1854</v>
      </c>
      <c r="O364" s="75" t="s">
        <v>1855</v>
      </c>
      <c r="P364" s="75">
        <v>2830047734</v>
      </c>
      <c r="Q364" s="74">
        <v>46039</v>
      </c>
      <c r="R364" s="75">
        <v>1209377134</v>
      </c>
      <c r="S364" s="75">
        <v>224073628</v>
      </c>
      <c r="T364" s="74">
        <v>46039</v>
      </c>
      <c r="U364" s="76">
        <v>16168.831</v>
      </c>
      <c r="V364" s="76">
        <v>15740.290999999999</v>
      </c>
      <c r="W364" s="75">
        <v>18</v>
      </c>
      <c r="X364" s="75">
        <v>0</v>
      </c>
      <c r="Y364" s="98" t="s">
        <v>1856</v>
      </c>
      <c r="Z364" s="82" t="s">
        <v>258</v>
      </c>
      <c r="AA364" s="75" t="s">
        <v>595</v>
      </c>
      <c r="AB364" s="75" t="s">
        <v>1770</v>
      </c>
      <c r="AC364" s="109" t="s">
        <v>1788</v>
      </c>
      <c r="AD364" s="75" t="s">
        <v>113</v>
      </c>
      <c r="AE364" s="74">
        <v>46048</v>
      </c>
      <c r="AF364" s="80">
        <v>46042.416666666664</v>
      </c>
      <c r="AG364" s="80">
        <v>46041.625</v>
      </c>
      <c r="AH364" s="80">
        <v>46041.625</v>
      </c>
      <c r="AI364" s="124">
        <v>46043</v>
      </c>
      <c r="AJ364" s="124">
        <v>46045</v>
      </c>
      <c r="AK364" s="124">
        <v>46046</v>
      </c>
      <c r="AL364" s="124">
        <v>46048</v>
      </c>
      <c r="AM364" s="74">
        <v>46050</v>
      </c>
      <c r="AN364" s="74">
        <v>46053</v>
      </c>
      <c r="AO364" s="81">
        <f t="shared" si="103"/>
        <v>46040.625</v>
      </c>
      <c r="AP364" s="81">
        <f t="shared" si="104"/>
        <v>46041.625</v>
      </c>
      <c r="AQ364" s="81">
        <f t="shared" si="105"/>
        <v>46041.625</v>
      </c>
      <c r="AR364" s="81">
        <f t="shared" si="106"/>
        <v>46046</v>
      </c>
      <c r="AS364" s="81">
        <f t="shared" si="107"/>
        <v>46050</v>
      </c>
      <c r="AT364" s="81">
        <f t="shared" si="108"/>
        <v>46046</v>
      </c>
      <c r="AU364" s="82" t="s">
        <v>356</v>
      </c>
      <c r="AV364" s="74">
        <v>46039</v>
      </c>
      <c r="AW364" s="75" t="s">
        <v>1857</v>
      </c>
      <c r="AX364" s="75" t="s">
        <v>1858</v>
      </c>
      <c r="AY364" s="75">
        <v>905</v>
      </c>
      <c r="AZ364" s="83">
        <v>308163975360</v>
      </c>
      <c r="BA364" s="75" t="s">
        <v>187</v>
      </c>
      <c r="BB364" s="74">
        <v>46039</v>
      </c>
      <c r="BC364" s="75"/>
      <c r="BD364" s="75" t="s">
        <v>1859</v>
      </c>
      <c r="BE364" s="74">
        <v>46049</v>
      </c>
      <c r="BF364" s="75"/>
      <c r="BG364" s="75"/>
      <c r="BH364" s="75"/>
      <c r="BI364" s="75"/>
      <c r="BJ364" s="75"/>
      <c r="BK364" s="75"/>
      <c r="BL364" s="75"/>
      <c r="BM364" s="75"/>
      <c r="BN364" s="75"/>
      <c r="BO364" s="75"/>
      <c r="BP364" s="75"/>
      <c r="BQ364" s="75"/>
      <c r="BR364" s="75"/>
      <c r="BS364" s="75"/>
      <c r="BT364" s="75">
        <v>0</v>
      </c>
      <c r="BU364" s="84" t="s">
        <v>1795</v>
      </c>
      <c r="BV364" s="74">
        <v>46048</v>
      </c>
      <c r="BW364" s="85">
        <f t="shared" si="100"/>
        <v>2</v>
      </c>
      <c r="BX364" s="85">
        <f t="shared" si="101"/>
        <v>2</v>
      </c>
      <c r="BY364" s="86" t="s">
        <v>157</v>
      </c>
      <c r="BZ364" s="87">
        <f t="shared" si="99"/>
        <v>3</v>
      </c>
      <c r="CB364" s="88">
        <f t="shared" si="96"/>
        <v>5</v>
      </c>
      <c r="CC364" s="89"/>
      <c r="CE364" s="87">
        <f t="shared" si="109"/>
        <v>1</v>
      </c>
      <c r="CF364" s="90">
        <v>13136721</v>
      </c>
      <c r="CG364" s="90"/>
      <c r="CH364" s="90">
        <v>13136721</v>
      </c>
      <c r="CI364" s="91">
        <v>26221</v>
      </c>
      <c r="CJ364" s="87">
        <f t="shared" si="97"/>
        <v>1</v>
      </c>
      <c r="CK364" s="87">
        <f t="shared" si="98"/>
        <v>3</v>
      </c>
      <c r="CL364" s="22" t="s">
        <v>121</v>
      </c>
      <c r="CM364" s="22" t="s">
        <v>1796</v>
      </c>
    </row>
    <row r="365" spans="1:91" ht="14.45" customHeight="1" x14ac:dyDescent="0.25">
      <c r="A365" s="69">
        <f t="shared" si="95"/>
        <v>363</v>
      </c>
      <c r="B365" s="70" t="s">
        <v>102</v>
      </c>
      <c r="C365" s="97">
        <v>235600103257</v>
      </c>
      <c r="D365" s="106">
        <v>145278278</v>
      </c>
      <c r="E365" s="73"/>
      <c r="F365" s="74">
        <v>46034</v>
      </c>
      <c r="G365" s="75" t="s">
        <v>612</v>
      </c>
      <c r="H365" s="75" t="s">
        <v>517</v>
      </c>
      <c r="I365" s="75" t="s">
        <v>105</v>
      </c>
      <c r="J365" s="75" t="s">
        <v>518</v>
      </c>
      <c r="K365" s="75" t="s">
        <v>242</v>
      </c>
      <c r="L365" s="74">
        <v>46065</v>
      </c>
      <c r="M365" s="73">
        <v>40</v>
      </c>
      <c r="N365" s="75" t="s">
        <v>1860</v>
      </c>
      <c r="O365" s="75" t="s">
        <v>1861</v>
      </c>
      <c r="P365" s="75">
        <v>2830047617</v>
      </c>
      <c r="Q365" s="74">
        <v>46036</v>
      </c>
      <c r="R365" s="75">
        <v>1209376442</v>
      </c>
      <c r="S365" s="75">
        <v>224066200</v>
      </c>
      <c r="T365" s="74">
        <v>46036</v>
      </c>
      <c r="U365" s="76">
        <v>16247.485000000001</v>
      </c>
      <c r="V365" s="76">
        <v>15816.861999999999</v>
      </c>
      <c r="W365" s="75">
        <v>18</v>
      </c>
      <c r="X365" s="75">
        <v>0</v>
      </c>
      <c r="Y365" s="98">
        <v>235600103257</v>
      </c>
      <c r="Z365" s="82" t="s">
        <v>128</v>
      </c>
      <c r="AA365" s="75" t="s">
        <v>280</v>
      </c>
      <c r="AB365" s="75" t="s">
        <v>281</v>
      </c>
      <c r="AC365" s="98">
        <v>235600103257</v>
      </c>
      <c r="AD365" s="75" t="s">
        <v>113</v>
      </c>
      <c r="AE365" s="74">
        <v>46041</v>
      </c>
      <c r="AF365" s="111" t="s">
        <v>282</v>
      </c>
      <c r="AG365" s="111" t="s">
        <v>283</v>
      </c>
      <c r="AH365" s="111" t="s">
        <v>284</v>
      </c>
      <c r="AI365" s="115">
        <v>46035</v>
      </c>
      <c r="AJ365" s="74">
        <v>46040</v>
      </c>
      <c r="AK365" s="74">
        <v>46040</v>
      </c>
      <c r="AL365" s="124">
        <v>46044</v>
      </c>
      <c r="AM365" s="124">
        <v>46057</v>
      </c>
      <c r="AN365" s="124">
        <v>46058</v>
      </c>
      <c r="AO365" s="81" t="e">
        <f t="shared" si="103"/>
        <v>#VALUE!</v>
      </c>
      <c r="AP365" s="81" t="str">
        <f t="shared" si="104"/>
        <v>11:59 16/01/26</v>
      </c>
      <c r="AQ365" s="81" t="str">
        <f t="shared" si="105"/>
        <v>11:59 16/01/26</v>
      </c>
      <c r="AR365" s="81">
        <f t="shared" si="106"/>
        <v>46041</v>
      </c>
      <c r="AS365" s="81">
        <f t="shared" si="107"/>
        <v>46043</v>
      </c>
      <c r="AT365" s="81">
        <f t="shared" si="108"/>
        <v>46041</v>
      </c>
      <c r="AU365" s="82" t="s">
        <v>198</v>
      </c>
      <c r="AV365" s="74">
        <v>46036</v>
      </c>
      <c r="AW365" s="75" t="s">
        <v>1862</v>
      </c>
      <c r="AX365" s="75" t="s">
        <v>1863</v>
      </c>
      <c r="AY365" s="75">
        <v>905</v>
      </c>
      <c r="AZ365" s="83">
        <v>308152705840</v>
      </c>
      <c r="BA365" s="75" t="s">
        <v>154</v>
      </c>
      <c r="BB365" s="75" t="s">
        <v>1864</v>
      </c>
      <c r="BC365" s="75"/>
      <c r="BD365" s="75" t="s">
        <v>1865</v>
      </c>
      <c r="BE365" s="74">
        <v>46042</v>
      </c>
      <c r="BF365" s="75"/>
      <c r="BG365" s="75"/>
      <c r="BH365" s="75"/>
      <c r="BI365" s="75"/>
      <c r="BJ365" s="75"/>
      <c r="BK365" s="75"/>
      <c r="BL365" s="75"/>
      <c r="BM365" s="75"/>
      <c r="BN365" s="75"/>
      <c r="BO365" s="75"/>
      <c r="BP365" s="75"/>
      <c r="BQ365" s="75"/>
      <c r="BR365" s="75"/>
      <c r="BS365" s="75"/>
      <c r="BT365" s="75">
        <v>1</v>
      </c>
      <c r="BU365" s="84" t="s">
        <v>1866</v>
      </c>
      <c r="BV365" s="74">
        <v>46043</v>
      </c>
      <c r="BW365" s="85"/>
      <c r="BX365" s="85"/>
      <c r="BY365" s="86" t="s">
        <v>157</v>
      </c>
      <c r="BZ365" s="87">
        <f t="shared" si="99"/>
        <v>3</v>
      </c>
      <c r="CB365" s="88">
        <f t="shared" si="96"/>
        <v>4</v>
      </c>
      <c r="CC365" s="89"/>
      <c r="CE365" s="87">
        <f t="shared" si="109"/>
        <v>1</v>
      </c>
      <c r="CF365" s="90">
        <v>18473700</v>
      </c>
      <c r="CG365" s="90"/>
      <c r="CH365" s="90">
        <v>18473700</v>
      </c>
      <c r="CI365" s="91">
        <v>26391</v>
      </c>
      <c r="CJ365" s="87">
        <f t="shared" si="97"/>
        <v>1</v>
      </c>
      <c r="CK365" s="87">
        <f t="shared" si="98"/>
        <v>3</v>
      </c>
      <c r="CL365" s="22" t="s">
        <v>121</v>
      </c>
      <c r="CM365" s="22" t="s">
        <v>1867</v>
      </c>
    </row>
    <row r="366" spans="1:91" ht="14.45" customHeight="1" x14ac:dyDescent="0.25">
      <c r="A366" s="69">
        <f t="shared" si="95"/>
        <v>364</v>
      </c>
      <c r="B366" s="70" t="s">
        <v>102</v>
      </c>
      <c r="C366" s="107" t="s">
        <v>1797</v>
      </c>
      <c r="D366" s="106">
        <v>145278281</v>
      </c>
      <c r="E366" s="73"/>
      <c r="F366" s="74">
        <v>46034</v>
      </c>
      <c r="G366" s="75" t="s">
        <v>612</v>
      </c>
      <c r="H366" s="75" t="s">
        <v>517</v>
      </c>
      <c r="I366" s="75" t="s">
        <v>105</v>
      </c>
      <c r="J366" s="75" t="s">
        <v>518</v>
      </c>
      <c r="K366" s="75" t="s">
        <v>242</v>
      </c>
      <c r="L366" s="74">
        <v>46065</v>
      </c>
      <c r="M366" s="73">
        <v>40</v>
      </c>
      <c r="N366" s="75" t="s">
        <v>1868</v>
      </c>
      <c r="O366" s="75" t="s">
        <v>1869</v>
      </c>
      <c r="P366" s="75">
        <v>2830047733</v>
      </c>
      <c r="Q366" s="74">
        <v>46039</v>
      </c>
      <c r="R366" s="75">
        <v>1209377133</v>
      </c>
      <c r="S366" s="75">
        <v>224073631</v>
      </c>
      <c r="T366" s="74">
        <v>46039</v>
      </c>
      <c r="U366" s="76">
        <v>16207.828</v>
      </c>
      <c r="V366" s="76">
        <v>15778.255999999999</v>
      </c>
      <c r="W366" s="75">
        <v>18</v>
      </c>
      <c r="X366" s="75">
        <v>0</v>
      </c>
      <c r="Y366" s="98" t="s">
        <v>1870</v>
      </c>
      <c r="Z366" s="82" t="s">
        <v>258</v>
      </c>
      <c r="AA366" s="75" t="s">
        <v>595</v>
      </c>
      <c r="AB366" s="75" t="s">
        <v>1770</v>
      </c>
      <c r="AC366" s="109" t="s">
        <v>1797</v>
      </c>
      <c r="AD366" s="75" t="s">
        <v>113</v>
      </c>
      <c r="AE366" s="74">
        <v>46048</v>
      </c>
      <c r="AF366" s="80">
        <v>46042.416666666664</v>
      </c>
      <c r="AG366" s="80">
        <v>46041.625</v>
      </c>
      <c r="AH366" s="80">
        <v>46041.625</v>
      </c>
      <c r="AI366" s="124">
        <v>46043</v>
      </c>
      <c r="AJ366" s="124">
        <v>46045</v>
      </c>
      <c r="AK366" s="124">
        <v>46046</v>
      </c>
      <c r="AL366" s="124">
        <v>46048</v>
      </c>
      <c r="AM366" s="74">
        <v>46050</v>
      </c>
      <c r="AN366" s="74">
        <v>46053</v>
      </c>
      <c r="AO366" s="81">
        <f t="shared" si="103"/>
        <v>46040.625</v>
      </c>
      <c r="AP366" s="81">
        <f t="shared" si="104"/>
        <v>46041.625</v>
      </c>
      <c r="AQ366" s="81">
        <f t="shared" si="105"/>
        <v>46041.625</v>
      </c>
      <c r="AR366" s="81">
        <f t="shared" si="106"/>
        <v>46046</v>
      </c>
      <c r="AS366" s="81">
        <f t="shared" si="107"/>
        <v>46050</v>
      </c>
      <c r="AT366" s="81">
        <f t="shared" si="108"/>
        <v>46046</v>
      </c>
      <c r="AU366" s="82" t="s">
        <v>356</v>
      </c>
      <c r="AV366" s="74">
        <v>46039</v>
      </c>
      <c r="AW366" s="75" t="s">
        <v>1871</v>
      </c>
      <c r="AX366" s="75" t="s">
        <v>1872</v>
      </c>
      <c r="AY366" s="75">
        <v>905</v>
      </c>
      <c r="AZ366" s="83">
        <v>308162685300</v>
      </c>
      <c r="BA366" s="75" t="s">
        <v>187</v>
      </c>
      <c r="BB366" s="74">
        <v>46039</v>
      </c>
      <c r="BC366" s="75"/>
      <c r="BD366" s="75" t="s">
        <v>1873</v>
      </c>
      <c r="BE366" s="74">
        <v>46049</v>
      </c>
      <c r="BF366" s="75"/>
      <c r="BG366" s="75"/>
      <c r="BH366" s="75"/>
      <c r="BI366" s="75"/>
      <c r="BJ366" s="75"/>
      <c r="BK366" s="75"/>
      <c r="BL366" s="75"/>
      <c r="BM366" s="75"/>
      <c r="BN366" s="75"/>
      <c r="BO366" s="75"/>
      <c r="BP366" s="75"/>
      <c r="BQ366" s="75"/>
      <c r="BR366" s="75"/>
      <c r="BS366" s="75"/>
      <c r="BT366" s="75">
        <v>0</v>
      </c>
      <c r="BU366" s="84" t="s">
        <v>1804</v>
      </c>
      <c r="BV366" s="74">
        <v>46048</v>
      </c>
      <c r="BW366" s="85">
        <f>BV366-AK366</f>
        <v>2</v>
      </c>
      <c r="BX366" s="85">
        <f>BV366-AK366</f>
        <v>2</v>
      </c>
      <c r="BY366" s="86" t="s">
        <v>157</v>
      </c>
      <c r="BZ366" s="87">
        <f t="shared" si="99"/>
        <v>3</v>
      </c>
      <c r="CB366" s="88">
        <f t="shared" si="96"/>
        <v>5</v>
      </c>
      <c r="CC366" s="89"/>
      <c r="CE366" s="87">
        <f t="shared" si="109"/>
        <v>1</v>
      </c>
      <c r="CF366" s="90">
        <v>13136721</v>
      </c>
      <c r="CG366" s="90"/>
      <c r="CH366" s="90">
        <v>13136721</v>
      </c>
      <c r="CI366" s="91">
        <v>26221</v>
      </c>
      <c r="CJ366" s="87">
        <f t="shared" si="97"/>
        <v>1</v>
      </c>
      <c r="CK366" s="87">
        <f t="shared" si="98"/>
        <v>3</v>
      </c>
      <c r="CL366" s="22" t="s">
        <v>121</v>
      </c>
      <c r="CM366" s="22" t="s">
        <v>1805</v>
      </c>
    </row>
    <row r="367" spans="1:91" ht="14.45" customHeight="1" x14ac:dyDescent="0.25">
      <c r="A367" s="69">
        <f t="shared" si="95"/>
        <v>365</v>
      </c>
      <c r="B367" s="70" t="s">
        <v>102</v>
      </c>
      <c r="C367" s="97">
        <v>235600103257</v>
      </c>
      <c r="D367" s="106">
        <v>145278282</v>
      </c>
      <c r="E367" s="73"/>
      <c r="F367" s="74">
        <v>46034</v>
      </c>
      <c r="G367" s="75" t="s">
        <v>612</v>
      </c>
      <c r="H367" s="75" t="s">
        <v>517</v>
      </c>
      <c r="I367" s="75" t="s">
        <v>105</v>
      </c>
      <c r="J367" s="75" t="s">
        <v>518</v>
      </c>
      <c r="K367" s="75" t="s">
        <v>242</v>
      </c>
      <c r="L367" s="74">
        <v>46064</v>
      </c>
      <c r="M367" s="73">
        <v>40</v>
      </c>
      <c r="N367" s="75" t="s">
        <v>1874</v>
      </c>
      <c r="O367" s="75" t="s">
        <v>1875</v>
      </c>
      <c r="P367" s="75">
        <v>2830047595</v>
      </c>
      <c r="Q367" s="74">
        <v>46036</v>
      </c>
      <c r="R367" s="75">
        <v>1209376341</v>
      </c>
      <c r="S367" s="75">
        <v>224066219</v>
      </c>
      <c r="T367" s="74">
        <v>46036</v>
      </c>
      <c r="U367" s="76">
        <v>16212.013999999999</v>
      </c>
      <c r="V367" s="76">
        <v>15782.331</v>
      </c>
      <c r="W367" s="75">
        <v>18</v>
      </c>
      <c r="X367" s="75">
        <v>0</v>
      </c>
      <c r="Y367" s="98">
        <v>235600103265</v>
      </c>
      <c r="Z367" s="82" t="s">
        <v>128</v>
      </c>
      <c r="AA367" s="75" t="s">
        <v>280</v>
      </c>
      <c r="AB367" s="75" t="s">
        <v>281</v>
      </c>
      <c r="AC367" s="98">
        <v>235600103257</v>
      </c>
      <c r="AD367" s="75" t="s">
        <v>113</v>
      </c>
      <c r="AE367" s="74">
        <v>46041</v>
      </c>
      <c r="AF367" s="111" t="s">
        <v>282</v>
      </c>
      <c r="AG367" s="111" t="s">
        <v>283</v>
      </c>
      <c r="AH367" s="111" t="s">
        <v>284</v>
      </c>
      <c r="AI367" s="115">
        <v>46035</v>
      </c>
      <c r="AJ367" s="74">
        <v>46040</v>
      </c>
      <c r="AK367" s="74">
        <v>46040</v>
      </c>
      <c r="AL367" s="124">
        <v>46044</v>
      </c>
      <c r="AM367" s="124">
        <v>46057</v>
      </c>
      <c r="AN367" s="124">
        <v>46058</v>
      </c>
      <c r="AO367" s="81" t="e">
        <f t="shared" si="103"/>
        <v>#VALUE!</v>
      </c>
      <c r="AP367" s="81" t="str">
        <f t="shared" si="104"/>
        <v>11:59 16/01/26</v>
      </c>
      <c r="AQ367" s="81" t="str">
        <f t="shared" si="105"/>
        <v>11:59 16/01/26</v>
      </c>
      <c r="AR367" s="81">
        <f t="shared" si="106"/>
        <v>46041</v>
      </c>
      <c r="AS367" s="81">
        <f t="shared" si="107"/>
        <v>46043</v>
      </c>
      <c r="AT367" s="81">
        <f t="shared" si="108"/>
        <v>46041</v>
      </c>
      <c r="AU367" s="82" t="s">
        <v>198</v>
      </c>
      <c r="AV367" s="74">
        <v>46036</v>
      </c>
      <c r="AW367" s="75" t="s">
        <v>1876</v>
      </c>
      <c r="AX367" s="75" t="s">
        <v>1877</v>
      </c>
      <c r="AY367" s="75">
        <v>905</v>
      </c>
      <c r="AZ367" s="83">
        <v>308150362720</v>
      </c>
      <c r="BA367" s="75" t="s">
        <v>154</v>
      </c>
      <c r="BB367" s="74">
        <v>46036</v>
      </c>
      <c r="BC367" s="75"/>
      <c r="BD367" s="75" t="s">
        <v>1878</v>
      </c>
      <c r="BE367" s="74">
        <v>46042</v>
      </c>
      <c r="BF367" s="75"/>
      <c r="BG367" s="75"/>
      <c r="BH367" s="75"/>
      <c r="BI367" s="75"/>
      <c r="BJ367" s="75"/>
      <c r="BK367" s="75"/>
      <c r="BL367" s="75"/>
      <c r="BM367" s="75"/>
      <c r="BN367" s="75"/>
      <c r="BO367" s="75"/>
      <c r="BP367" s="75"/>
      <c r="BQ367" s="75"/>
      <c r="BR367" s="75"/>
      <c r="BS367" s="75"/>
      <c r="BT367" s="75">
        <v>0</v>
      </c>
      <c r="BU367" s="84" t="s">
        <v>1866</v>
      </c>
      <c r="BV367" s="74">
        <v>46043</v>
      </c>
      <c r="BW367" s="85"/>
      <c r="BX367" s="85"/>
      <c r="BY367" s="86" t="s">
        <v>157</v>
      </c>
      <c r="BZ367" s="87">
        <f t="shared" si="99"/>
        <v>3</v>
      </c>
      <c r="CB367" s="88">
        <f t="shared" si="96"/>
        <v>4</v>
      </c>
      <c r="CC367" s="89"/>
      <c r="CE367" s="87">
        <f t="shared" si="109"/>
        <v>1</v>
      </c>
      <c r="CF367" s="90">
        <v>18473700</v>
      </c>
      <c r="CG367" s="90"/>
      <c r="CH367" s="90">
        <v>18473700</v>
      </c>
      <c r="CI367" s="91">
        <v>26391</v>
      </c>
      <c r="CJ367" s="87">
        <f t="shared" si="97"/>
        <v>1</v>
      </c>
      <c r="CK367" s="87">
        <f t="shared" si="98"/>
        <v>3</v>
      </c>
      <c r="CL367" s="22" t="s">
        <v>121</v>
      </c>
      <c r="CM367" s="22" t="s">
        <v>1867</v>
      </c>
    </row>
    <row r="368" spans="1:91" ht="14.45" customHeight="1" x14ac:dyDescent="0.25">
      <c r="A368" s="69">
        <f t="shared" si="95"/>
        <v>366</v>
      </c>
      <c r="B368" s="70" t="s">
        <v>102</v>
      </c>
      <c r="C368" s="107" t="s">
        <v>1879</v>
      </c>
      <c r="D368" s="106">
        <v>145279624</v>
      </c>
      <c r="E368" s="73"/>
      <c r="F368" s="74">
        <v>46034</v>
      </c>
      <c r="G368" s="75" t="s">
        <v>612</v>
      </c>
      <c r="H368" s="75" t="s">
        <v>517</v>
      </c>
      <c r="I368" s="75" t="s">
        <v>105</v>
      </c>
      <c r="J368" s="75" t="s">
        <v>518</v>
      </c>
      <c r="K368" s="75" t="s">
        <v>242</v>
      </c>
      <c r="L368" s="74">
        <v>46062</v>
      </c>
      <c r="M368" s="73">
        <v>40</v>
      </c>
      <c r="N368" s="75" t="s">
        <v>1880</v>
      </c>
      <c r="O368" s="75" t="s">
        <v>1881</v>
      </c>
      <c r="P368" s="75">
        <v>2830047735</v>
      </c>
      <c r="Q368" s="74">
        <v>46039</v>
      </c>
      <c r="R368" s="75">
        <v>1209377135</v>
      </c>
      <c r="S368" s="75">
        <v>224073633</v>
      </c>
      <c r="T368" s="74">
        <v>46039</v>
      </c>
      <c r="U368" s="76">
        <v>18364.902999999998</v>
      </c>
      <c r="V368" s="76">
        <v>17878.16</v>
      </c>
      <c r="W368" s="75">
        <v>20</v>
      </c>
      <c r="X368" s="75">
        <v>0</v>
      </c>
      <c r="Y368" s="98" t="s">
        <v>1882</v>
      </c>
      <c r="Z368" s="82" t="s">
        <v>258</v>
      </c>
      <c r="AA368" s="75" t="s">
        <v>595</v>
      </c>
      <c r="AB368" s="75" t="s">
        <v>1770</v>
      </c>
      <c r="AC368" s="109" t="s">
        <v>1879</v>
      </c>
      <c r="AD368" s="75" t="s">
        <v>113</v>
      </c>
      <c r="AE368" s="74">
        <v>46048</v>
      </c>
      <c r="AF368" s="80">
        <v>46042.416666666664</v>
      </c>
      <c r="AG368" s="80">
        <v>46041.625</v>
      </c>
      <c r="AH368" s="80">
        <v>46041.625</v>
      </c>
      <c r="AI368" s="124">
        <v>46043</v>
      </c>
      <c r="AJ368" s="124">
        <v>46045</v>
      </c>
      <c r="AK368" s="124">
        <v>46046</v>
      </c>
      <c r="AL368" s="124">
        <v>46048</v>
      </c>
      <c r="AM368" s="74">
        <v>46050</v>
      </c>
      <c r="AN368" s="74">
        <v>46053</v>
      </c>
      <c r="AO368" s="81">
        <f t="shared" si="103"/>
        <v>46040.625</v>
      </c>
      <c r="AP368" s="81">
        <f t="shared" si="104"/>
        <v>46041.625</v>
      </c>
      <c r="AQ368" s="81">
        <f t="shared" si="105"/>
        <v>46041.625</v>
      </c>
      <c r="AR368" s="81">
        <f t="shared" si="106"/>
        <v>46046</v>
      </c>
      <c r="AS368" s="81">
        <f t="shared" si="107"/>
        <v>46050</v>
      </c>
      <c r="AT368" s="81">
        <f t="shared" si="108"/>
        <v>46046</v>
      </c>
      <c r="AU368" s="82" t="s">
        <v>356</v>
      </c>
      <c r="AV368" s="74">
        <v>46039</v>
      </c>
      <c r="AW368" s="75" t="s">
        <v>1883</v>
      </c>
      <c r="AX368" s="75" t="s">
        <v>1884</v>
      </c>
      <c r="AY368" s="75">
        <v>905</v>
      </c>
      <c r="AZ368" s="83">
        <v>308162935310</v>
      </c>
      <c r="BA368" s="75" t="s">
        <v>187</v>
      </c>
      <c r="BB368" s="74">
        <v>46039</v>
      </c>
      <c r="BC368" s="75"/>
      <c r="BD368" s="75" t="s">
        <v>1885</v>
      </c>
      <c r="BE368" s="74">
        <v>46049</v>
      </c>
      <c r="BF368" s="75"/>
      <c r="BG368" s="75"/>
      <c r="BH368" s="75"/>
      <c r="BI368" s="75"/>
      <c r="BJ368" s="75"/>
      <c r="BK368" s="75"/>
      <c r="BL368" s="75"/>
      <c r="BM368" s="75"/>
      <c r="BN368" s="75"/>
      <c r="BO368" s="75"/>
      <c r="BP368" s="75"/>
      <c r="BQ368" s="75"/>
      <c r="BR368" s="75"/>
      <c r="BS368" s="75"/>
      <c r="BT368" s="75">
        <v>1</v>
      </c>
      <c r="BU368" s="84" t="s">
        <v>1886</v>
      </c>
      <c r="BV368" s="74">
        <v>46048</v>
      </c>
      <c r="BW368" s="85">
        <f t="shared" ref="BW368:BW376" si="110">BV368-AK368</f>
        <v>2</v>
      </c>
      <c r="BX368" s="85">
        <f t="shared" ref="BX368:BX376" si="111">BV368-AK368</f>
        <v>2</v>
      </c>
      <c r="BY368" s="86" t="s">
        <v>157</v>
      </c>
      <c r="BZ368" s="87">
        <f t="shared" si="99"/>
        <v>3</v>
      </c>
      <c r="CB368" s="88">
        <f t="shared" si="96"/>
        <v>5</v>
      </c>
      <c r="CC368" s="89"/>
      <c r="CE368" s="87">
        <f t="shared" si="109"/>
        <v>1</v>
      </c>
      <c r="CF368" s="90">
        <v>13136721</v>
      </c>
      <c r="CG368" s="90"/>
      <c r="CH368" s="90">
        <v>13136721</v>
      </c>
      <c r="CI368" s="91">
        <v>26221</v>
      </c>
      <c r="CJ368" s="87">
        <f t="shared" si="97"/>
        <v>1</v>
      </c>
      <c r="CK368" s="87">
        <f t="shared" si="98"/>
        <v>3</v>
      </c>
      <c r="CL368" s="22" t="s">
        <v>121</v>
      </c>
      <c r="CM368" s="22" t="s">
        <v>1887</v>
      </c>
    </row>
    <row r="369" spans="1:91" ht="14.45" customHeight="1" x14ac:dyDescent="0.25">
      <c r="A369" s="69">
        <f t="shared" si="95"/>
        <v>367</v>
      </c>
      <c r="B369" s="70" t="s">
        <v>102</v>
      </c>
      <c r="C369" s="107" t="s">
        <v>1879</v>
      </c>
      <c r="D369" s="106">
        <v>145279635</v>
      </c>
      <c r="E369" s="73"/>
      <c r="F369" s="74">
        <v>46034</v>
      </c>
      <c r="G369" s="75" t="s">
        <v>612</v>
      </c>
      <c r="H369" s="75" t="s">
        <v>517</v>
      </c>
      <c r="I369" s="75" t="s">
        <v>105</v>
      </c>
      <c r="J369" s="75" t="s">
        <v>518</v>
      </c>
      <c r="K369" s="75" t="s">
        <v>242</v>
      </c>
      <c r="L369" s="74">
        <v>46062</v>
      </c>
      <c r="M369" s="73">
        <v>40</v>
      </c>
      <c r="N369" s="75" t="s">
        <v>1888</v>
      </c>
      <c r="O369" s="75" t="s">
        <v>1889</v>
      </c>
      <c r="P369" s="75">
        <v>2830047766</v>
      </c>
      <c r="Q369" s="74">
        <v>46039</v>
      </c>
      <c r="R369" s="75">
        <v>1209377256</v>
      </c>
      <c r="S369" s="75">
        <v>224073634</v>
      </c>
      <c r="T369" s="74">
        <v>46039</v>
      </c>
      <c r="U369" s="76">
        <v>19137.153999999999</v>
      </c>
      <c r="V369" s="76">
        <v>18629.940999999999</v>
      </c>
      <c r="W369" s="75">
        <v>21</v>
      </c>
      <c r="X369" s="75">
        <v>0</v>
      </c>
      <c r="Y369" s="98" t="s">
        <v>1890</v>
      </c>
      <c r="Z369" s="82" t="s">
        <v>258</v>
      </c>
      <c r="AA369" s="75" t="s">
        <v>595</v>
      </c>
      <c r="AB369" s="75" t="s">
        <v>1770</v>
      </c>
      <c r="AC369" s="109" t="s">
        <v>1879</v>
      </c>
      <c r="AD369" s="75" t="s">
        <v>113</v>
      </c>
      <c r="AE369" s="74">
        <v>46048</v>
      </c>
      <c r="AF369" s="80">
        <v>46042.416666666664</v>
      </c>
      <c r="AG369" s="80">
        <v>46041.625</v>
      </c>
      <c r="AH369" s="80">
        <v>46041.625</v>
      </c>
      <c r="AI369" s="124">
        <v>46043</v>
      </c>
      <c r="AJ369" s="124">
        <v>46045</v>
      </c>
      <c r="AK369" s="124">
        <v>46046</v>
      </c>
      <c r="AL369" s="124">
        <v>46048</v>
      </c>
      <c r="AM369" s="74">
        <v>46050</v>
      </c>
      <c r="AN369" s="74">
        <v>46053</v>
      </c>
      <c r="AO369" s="81">
        <f t="shared" si="103"/>
        <v>46040.625</v>
      </c>
      <c r="AP369" s="81">
        <f t="shared" si="104"/>
        <v>46041.625</v>
      </c>
      <c r="AQ369" s="81">
        <f t="shared" si="105"/>
        <v>46041.625</v>
      </c>
      <c r="AR369" s="81">
        <f t="shared" si="106"/>
        <v>46046</v>
      </c>
      <c r="AS369" s="81">
        <f t="shared" si="107"/>
        <v>46050</v>
      </c>
      <c r="AT369" s="81">
        <f t="shared" si="108"/>
        <v>46046</v>
      </c>
      <c r="AU369" s="82" t="s">
        <v>356</v>
      </c>
      <c r="AV369" s="74">
        <v>46039</v>
      </c>
      <c r="AW369" s="75" t="s">
        <v>1891</v>
      </c>
      <c r="AX369" s="75" t="s">
        <v>1892</v>
      </c>
      <c r="AY369" s="75">
        <v>905</v>
      </c>
      <c r="AZ369" s="83">
        <v>308163935240</v>
      </c>
      <c r="BA369" s="75" t="s">
        <v>187</v>
      </c>
      <c r="BB369" s="74">
        <v>46039</v>
      </c>
      <c r="BC369" s="75"/>
      <c r="BD369" s="75" t="s">
        <v>1893</v>
      </c>
      <c r="BE369" s="74">
        <v>46049</v>
      </c>
      <c r="BF369" s="75"/>
      <c r="BG369" s="75"/>
      <c r="BH369" s="75"/>
      <c r="BI369" s="75"/>
      <c r="BJ369" s="75"/>
      <c r="BK369" s="75"/>
      <c r="BL369" s="75"/>
      <c r="BM369" s="75"/>
      <c r="BN369" s="75"/>
      <c r="BO369" s="75"/>
      <c r="BP369" s="75"/>
      <c r="BQ369" s="75"/>
      <c r="BR369" s="75"/>
      <c r="BS369" s="75"/>
      <c r="BT369" s="75">
        <v>0</v>
      </c>
      <c r="BU369" s="84" t="s">
        <v>1886</v>
      </c>
      <c r="BV369" s="74">
        <v>46048</v>
      </c>
      <c r="BW369" s="85">
        <f t="shared" si="110"/>
        <v>2</v>
      </c>
      <c r="BX369" s="85">
        <f t="shared" si="111"/>
        <v>2</v>
      </c>
      <c r="BY369" s="86" t="s">
        <v>157</v>
      </c>
      <c r="BZ369" s="87">
        <f t="shared" si="99"/>
        <v>3</v>
      </c>
      <c r="CB369" s="88">
        <f t="shared" si="96"/>
        <v>5</v>
      </c>
      <c r="CC369" s="89"/>
      <c r="CE369" s="87">
        <f t="shared" si="109"/>
        <v>1</v>
      </c>
      <c r="CF369" s="90">
        <v>13136721</v>
      </c>
      <c r="CG369" s="90"/>
      <c r="CH369" s="90">
        <v>13136721</v>
      </c>
      <c r="CI369" s="91">
        <v>26221</v>
      </c>
      <c r="CJ369" s="87">
        <f t="shared" si="97"/>
        <v>1</v>
      </c>
      <c r="CK369" s="87">
        <f t="shared" si="98"/>
        <v>3</v>
      </c>
      <c r="CL369" s="22" t="s">
        <v>121</v>
      </c>
      <c r="CM369" s="22" t="s">
        <v>1887</v>
      </c>
    </row>
    <row r="370" spans="1:91" ht="14.45" customHeight="1" x14ac:dyDescent="0.25">
      <c r="A370" s="69">
        <f t="shared" si="95"/>
        <v>368</v>
      </c>
      <c r="B370" s="70" t="s">
        <v>102</v>
      </c>
      <c r="C370" s="107" t="s">
        <v>1879</v>
      </c>
      <c r="D370" s="106">
        <v>145279644</v>
      </c>
      <c r="E370" s="73"/>
      <c r="F370" s="74">
        <v>46034</v>
      </c>
      <c r="G370" s="75" t="s">
        <v>612</v>
      </c>
      <c r="H370" s="75" t="s">
        <v>517</v>
      </c>
      <c r="I370" s="75" t="s">
        <v>105</v>
      </c>
      <c r="J370" s="75" t="s">
        <v>518</v>
      </c>
      <c r="K370" s="75" t="s">
        <v>242</v>
      </c>
      <c r="L370" s="74">
        <v>46062</v>
      </c>
      <c r="M370" s="73">
        <v>40</v>
      </c>
      <c r="N370" s="75" t="s">
        <v>1894</v>
      </c>
      <c r="O370" s="75" t="s">
        <v>1895</v>
      </c>
      <c r="P370" s="75">
        <v>2830047724</v>
      </c>
      <c r="Q370" s="74">
        <v>46039</v>
      </c>
      <c r="R370" s="75">
        <v>1209377123</v>
      </c>
      <c r="S370" s="75">
        <v>224073637</v>
      </c>
      <c r="T370" s="74">
        <v>46039</v>
      </c>
      <c r="U370" s="76">
        <v>18384.746999999999</v>
      </c>
      <c r="V370" s="76">
        <v>17897.478999999999</v>
      </c>
      <c r="W370" s="75">
        <v>20</v>
      </c>
      <c r="X370" s="75">
        <v>0</v>
      </c>
      <c r="Y370" s="98" t="s">
        <v>1896</v>
      </c>
      <c r="Z370" s="82" t="s">
        <v>258</v>
      </c>
      <c r="AA370" s="75" t="s">
        <v>595</v>
      </c>
      <c r="AB370" s="75" t="s">
        <v>1770</v>
      </c>
      <c r="AC370" s="109" t="s">
        <v>1879</v>
      </c>
      <c r="AD370" s="75" t="s">
        <v>113</v>
      </c>
      <c r="AE370" s="74">
        <v>46048</v>
      </c>
      <c r="AF370" s="80">
        <v>46042.416666666664</v>
      </c>
      <c r="AG370" s="80">
        <v>46041.625</v>
      </c>
      <c r="AH370" s="80">
        <v>46041.625</v>
      </c>
      <c r="AI370" s="124">
        <v>46043</v>
      </c>
      <c r="AJ370" s="124">
        <v>46045</v>
      </c>
      <c r="AK370" s="124">
        <v>46046</v>
      </c>
      <c r="AL370" s="124">
        <v>46048</v>
      </c>
      <c r="AM370" s="74">
        <v>46050</v>
      </c>
      <c r="AN370" s="74">
        <v>46053</v>
      </c>
      <c r="AO370" s="81">
        <f t="shared" si="103"/>
        <v>46040.625</v>
      </c>
      <c r="AP370" s="81">
        <f t="shared" si="104"/>
        <v>46041.625</v>
      </c>
      <c r="AQ370" s="81">
        <f t="shared" si="105"/>
        <v>46041.625</v>
      </c>
      <c r="AR370" s="81">
        <f t="shared" si="106"/>
        <v>46046</v>
      </c>
      <c r="AS370" s="81">
        <f t="shared" si="107"/>
        <v>46050</v>
      </c>
      <c r="AT370" s="81">
        <f t="shared" si="108"/>
        <v>46046</v>
      </c>
      <c r="AU370" s="82" t="s">
        <v>356</v>
      </c>
      <c r="AV370" s="74">
        <v>46039</v>
      </c>
      <c r="AW370" s="75" t="s">
        <v>1897</v>
      </c>
      <c r="AX370" s="75" t="s">
        <v>1898</v>
      </c>
      <c r="AY370" s="75">
        <v>905</v>
      </c>
      <c r="AZ370" s="83">
        <v>308162586710</v>
      </c>
      <c r="BA370" s="75" t="s">
        <v>187</v>
      </c>
      <c r="BB370" s="74">
        <v>46039</v>
      </c>
      <c r="BC370" s="75"/>
      <c r="BD370" s="75" t="s">
        <v>1899</v>
      </c>
      <c r="BE370" s="74">
        <v>46049</v>
      </c>
      <c r="BF370" s="75"/>
      <c r="BG370" s="75"/>
      <c r="BH370" s="75"/>
      <c r="BI370" s="75"/>
      <c r="BJ370" s="75"/>
      <c r="BK370" s="75"/>
      <c r="BL370" s="75"/>
      <c r="BM370" s="75"/>
      <c r="BN370" s="75"/>
      <c r="BO370" s="75"/>
      <c r="BP370" s="75"/>
      <c r="BQ370" s="75"/>
      <c r="BR370" s="75"/>
      <c r="BS370" s="75"/>
      <c r="BT370" s="75">
        <v>0</v>
      </c>
      <c r="BU370" s="84" t="s">
        <v>1886</v>
      </c>
      <c r="BV370" s="74">
        <v>46048</v>
      </c>
      <c r="BW370" s="85">
        <f t="shared" si="110"/>
        <v>2</v>
      </c>
      <c r="BX370" s="85">
        <f t="shared" si="111"/>
        <v>2</v>
      </c>
      <c r="BY370" s="86" t="s">
        <v>157</v>
      </c>
      <c r="BZ370" s="87">
        <f t="shared" si="99"/>
        <v>3</v>
      </c>
      <c r="CB370" s="88">
        <f t="shared" si="96"/>
        <v>5</v>
      </c>
      <c r="CC370" s="89"/>
      <c r="CE370" s="87">
        <f t="shared" si="109"/>
        <v>1</v>
      </c>
      <c r="CF370" s="90">
        <v>13136721</v>
      </c>
      <c r="CG370" s="90"/>
      <c r="CH370" s="90">
        <v>13136721</v>
      </c>
      <c r="CI370" s="91">
        <v>26221</v>
      </c>
      <c r="CJ370" s="87">
        <f t="shared" si="97"/>
        <v>1</v>
      </c>
      <c r="CK370" s="87">
        <f t="shared" si="98"/>
        <v>3</v>
      </c>
      <c r="CL370" s="22" t="s">
        <v>121</v>
      </c>
      <c r="CM370" s="22" t="s">
        <v>1887</v>
      </c>
    </row>
    <row r="371" spans="1:91" ht="14.45" customHeight="1" x14ac:dyDescent="0.25">
      <c r="A371" s="69">
        <f t="shared" si="95"/>
        <v>369</v>
      </c>
      <c r="B371" s="70" t="s">
        <v>102</v>
      </c>
      <c r="C371" s="97" t="s">
        <v>1766</v>
      </c>
      <c r="D371" s="106">
        <v>145279654</v>
      </c>
      <c r="E371" s="73"/>
      <c r="F371" s="74">
        <v>46034</v>
      </c>
      <c r="G371" s="75" t="s">
        <v>612</v>
      </c>
      <c r="H371" s="75" t="s">
        <v>517</v>
      </c>
      <c r="I371" s="75" t="s">
        <v>105</v>
      </c>
      <c r="J371" s="75" t="s">
        <v>518</v>
      </c>
      <c r="K371" s="75" t="s">
        <v>242</v>
      </c>
      <c r="L371" s="74">
        <v>46062</v>
      </c>
      <c r="M371" s="73">
        <v>40</v>
      </c>
      <c r="N371" s="75" t="s">
        <v>1900</v>
      </c>
      <c r="O371" s="75" t="s">
        <v>1901</v>
      </c>
      <c r="P371" s="75">
        <v>2830047758</v>
      </c>
      <c r="Q371" s="74">
        <v>46039</v>
      </c>
      <c r="R371" s="75">
        <v>1209377237</v>
      </c>
      <c r="S371" s="75">
        <v>224073640</v>
      </c>
      <c r="T371" s="74">
        <v>46039</v>
      </c>
      <c r="U371" s="76">
        <v>18465.151999999998</v>
      </c>
      <c r="V371" s="76">
        <v>17975.753000000001</v>
      </c>
      <c r="W371" s="75">
        <v>20</v>
      </c>
      <c r="X371" s="75">
        <v>0</v>
      </c>
      <c r="Y371" s="98" t="s">
        <v>1902</v>
      </c>
      <c r="Z371" s="82" t="s">
        <v>258</v>
      </c>
      <c r="AA371" s="75" t="s">
        <v>595</v>
      </c>
      <c r="AB371" s="75" t="s">
        <v>1770</v>
      </c>
      <c r="AC371" s="98" t="s">
        <v>1766</v>
      </c>
      <c r="AD371" s="75" t="s">
        <v>113</v>
      </c>
      <c r="AE371" s="74">
        <v>46048</v>
      </c>
      <c r="AF371" s="80">
        <v>46042.416666666664</v>
      </c>
      <c r="AG371" s="80">
        <v>46041.625</v>
      </c>
      <c r="AH371" s="80">
        <v>46041.625</v>
      </c>
      <c r="AI371" s="124">
        <v>46043</v>
      </c>
      <c r="AJ371" s="124">
        <v>46045</v>
      </c>
      <c r="AK371" s="124">
        <v>46046</v>
      </c>
      <c r="AL371" s="124">
        <v>46048</v>
      </c>
      <c r="AM371" s="74">
        <v>46050</v>
      </c>
      <c r="AN371" s="74">
        <v>46052</v>
      </c>
      <c r="AO371" s="81">
        <f t="shared" si="103"/>
        <v>46040.625</v>
      </c>
      <c r="AP371" s="81">
        <f t="shared" si="104"/>
        <v>46041.625</v>
      </c>
      <c r="AQ371" s="81">
        <f t="shared" si="105"/>
        <v>46041.625</v>
      </c>
      <c r="AR371" s="81">
        <f t="shared" si="106"/>
        <v>46046</v>
      </c>
      <c r="AS371" s="81">
        <f t="shared" si="107"/>
        <v>46050</v>
      </c>
      <c r="AT371" s="81">
        <f t="shared" si="108"/>
        <v>46046</v>
      </c>
      <c r="AU371" s="82" t="s">
        <v>356</v>
      </c>
      <c r="AV371" s="74">
        <v>46039</v>
      </c>
      <c r="AW371" s="75" t="s">
        <v>1903</v>
      </c>
      <c r="AX371" s="75" t="s">
        <v>1904</v>
      </c>
      <c r="AY371" s="75">
        <v>905</v>
      </c>
      <c r="AZ371" s="83">
        <v>308163824750</v>
      </c>
      <c r="BA371" s="75" t="s">
        <v>187</v>
      </c>
      <c r="BB371" s="74">
        <v>46039</v>
      </c>
      <c r="BC371" s="75"/>
      <c r="BD371" s="75" t="s">
        <v>1905</v>
      </c>
      <c r="BE371" s="74">
        <v>46049</v>
      </c>
      <c r="BF371" s="75"/>
      <c r="BG371" s="75"/>
      <c r="BH371" s="75"/>
      <c r="BI371" s="75"/>
      <c r="BJ371" s="75"/>
      <c r="BK371" s="75"/>
      <c r="BL371" s="75"/>
      <c r="BM371" s="75"/>
      <c r="BN371" s="75"/>
      <c r="BO371" s="75"/>
      <c r="BP371" s="75"/>
      <c r="BQ371" s="75"/>
      <c r="BR371" s="75"/>
      <c r="BS371" s="75"/>
      <c r="BT371" s="75">
        <v>0</v>
      </c>
      <c r="BU371" s="84" t="s">
        <v>1774</v>
      </c>
      <c r="BV371" s="74">
        <v>46048</v>
      </c>
      <c r="BW371" s="85">
        <f t="shared" si="110"/>
        <v>2</v>
      </c>
      <c r="BX371" s="85">
        <f t="shared" si="111"/>
        <v>2</v>
      </c>
      <c r="BY371" s="86" t="s">
        <v>120</v>
      </c>
      <c r="BZ371" s="87">
        <f t="shared" si="99"/>
        <v>3</v>
      </c>
      <c r="CB371" s="88">
        <f t="shared" si="96"/>
        <v>5</v>
      </c>
      <c r="CC371" s="89"/>
      <c r="CE371" s="87">
        <f t="shared" si="109"/>
        <v>1</v>
      </c>
      <c r="CF371" s="90">
        <v>13136721</v>
      </c>
      <c r="CG371" s="90"/>
      <c r="CH371" s="90">
        <v>13136721</v>
      </c>
      <c r="CI371" s="22">
        <v>26221</v>
      </c>
      <c r="CJ371" s="87">
        <f t="shared" si="97"/>
        <v>1</v>
      </c>
      <c r="CK371" s="87">
        <f t="shared" si="98"/>
        <v>3</v>
      </c>
      <c r="CL371" s="22" t="s">
        <v>121</v>
      </c>
      <c r="CM371" s="22" t="s">
        <v>1775</v>
      </c>
    </row>
    <row r="372" spans="1:91" ht="14.45" customHeight="1" x14ac:dyDescent="0.25">
      <c r="A372" s="69">
        <f t="shared" si="95"/>
        <v>370</v>
      </c>
      <c r="B372" s="70" t="s">
        <v>102</v>
      </c>
      <c r="C372" s="107">
        <v>263861062</v>
      </c>
      <c r="D372" s="106">
        <v>145279658</v>
      </c>
      <c r="E372" s="73"/>
      <c r="F372" s="74">
        <v>46048</v>
      </c>
      <c r="G372" s="75" t="s">
        <v>516</v>
      </c>
      <c r="H372" s="75" t="s">
        <v>517</v>
      </c>
      <c r="I372" s="75" t="s">
        <v>105</v>
      </c>
      <c r="J372" s="75" t="s">
        <v>518</v>
      </c>
      <c r="K372" s="75" t="s">
        <v>242</v>
      </c>
      <c r="L372" s="74">
        <v>46079</v>
      </c>
      <c r="M372" s="73">
        <v>40</v>
      </c>
      <c r="N372" s="75" t="s">
        <v>1906</v>
      </c>
      <c r="O372" s="75" t="s">
        <v>1907</v>
      </c>
      <c r="P372" s="75">
        <v>2830048290</v>
      </c>
      <c r="Q372" s="74">
        <v>46052</v>
      </c>
      <c r="R372" s="75">
        <v>1209381275</v>
      </c>
      <c r="S372" s="75">
        <v>224137582</v>
      </c>
      <c r="T372" s="74">
        <v>46052</v>
      </c>
      <c r="U372" s="76">
        <v>19587.028999999999</v>
      </c>
      <c r="V372" s="76">
        <v>18986.888999999999</v>
      </c>
      <c r="W372" s="75">
        <v>22</v>
      </c>
      <c r="X372" s="75">
        <v>0</v>
      </c>
      <c r="Y372" s="98">
        <v>263861062</v>
      </c>
      <c r="Z372" s="82" t="s">
        <v>110</v>
      </c>
      <c r="AA372" s="75" t="s">
        <v>535</v>
      </c>
      <c r="AB372" s="75" t="s">
        <v>1594</v>
      </c>
      <c r="AC372" s="109">
        <v>263861062</v>
      </c>
      <c r="AD372" s="75" t="s">
        <v>113</v>
      </c>
      <c r="AE372" s="74">
        <v>46055</v>
      </c>
      <c r="AF372" s="80">
        <v>46024.333333333336</v>
      </c>
      <c r="AG372" s="80">
        <v>46053.333333333336</v>
      </c>
      <c r="AH372" s="80">
        <v>46054.25</v>
      </c>
      <c r="AI372" s="124">
        <v>46055</v>
      </c>
      <c r="AJ372" s="129"/>
      <c r="AK372" s="124">
        <v>46055</v>
      </c>
      <c r="AL372" s="124">
        <v>46065</v>
      </c>
      <c r="AM372" s="75"/>
      <c r="AN372" s="121">
        <v>46065</v>
      </c>
      <c r="AO372" s="81">
        <f t="shared" si="103"/>
        <v>46052.333333333336</v>
      </c>
      <c r="AP372" s="81">
        <f t="shared" si="104"/>
        <v>46053.333333333336</v>
      </c>
      <c r="AQ372" s="81">
        <f t="shared" si="105"/>
        <v>46053.333333333336</v>
      </c>
      <c r="AR372" s="81">
        <f t="shared" si="106"/>
        <v>46056</v>
      </c>
      <c r="AS372" s="81">
        <f t="shared" si="107"/>
        <v>46057</v>
      </c>
      <c r="AT372" s="81">
        <f t="shared" si="108"/>
        <v>46056</v>
      </c>
      <c r="AU372" s="82" t="s">
        <v>131</v>
      </c>
      <c r="AV372" s="74">
        <v>46052</v>
      </c>
      <c r="AW372" s="75" t="s">
        <v>1908</v>
      </c>
      <c r="AX372" s="75" t="s">
        <v>1909</v>
      </c>
      <c r="AY372" s="75">
        <v>905</v>
      </c>
      <c r="AZ372" s="83">
        <v>308211333530</v>
      </c>
      <c r="BA372" s="75" t="s">
        <v>187</v>
      </c>
      <c r="BB372" s="74">
        <v>46052</v>
      </c>
      <c r="BC372" s="75"/>
      <c r="BD372" s="75" t="s">
        <v>1910</v>
      </c>
      <c r="BE372" s="74">
        <v>46058</v>
      </c>
      <c r="BF372" s="75"/>
      <c r="BG372" s="75"/>
      <c r="BH372" s="75"/>
      <c r="BI372" s="75"/>
      <c r="BJ372" s="75"/>
      <c r="BK372" s="75"/>
      <c r="BL372" s="75"/>
      <c r="BM372" s="75"/>
      <c r="BN372" s="75"/>
      <c r="BO372" s="75"/>
      <c r="BP372" s="75"/>
      <c r="BQ372" s="75"/>
      <c r="BR372" s="75"/>
      <c r="BS372" s="75"/>
      <c r="BT372" s="75">
        <v>1</v>
      </c>
      <c r="BU372" s="84" t="s">
        <v>1911</v>
      </c>
      <c r="BV372" s="74">
        <v>46055</v>
      </c>
      <c r="BW372" s="85">
        <f t="shared" si="110"/>
        <v>0</v>
      </c>
      <c r="BX372" s="85">
        <f t="shared" si="111"/>
        <v>0</v>
      </c>
      <c r="BY372" s="86" t="s">
        <v>157</v>
      </c>
      <c r="BZ372" s="87">
        <f t="shared" si="99"/>
        <v>5</v>
      </c>
      <c r="CB372" s="88">
        <f t="shared" si="96"/>
        <v>6</v>
      </c>
      <c r="CC372" s="89"/>
      <c r="CE372" s="87">
        <f t="shared" si="109"/>
        <v>2</v>
      </c>
      <c r="CF372" s="90">
        <v>16054025</v>
      </c>
      <c r="CG372" s="90">
        <v>2995350</v>
      </c>
      <c r="CH372" s="90">
        <v>19049375</v>
      </c>
      <c r="CI372" s="91">
        <v>26275</v>
      </c>
      <c r="CJ372" s="87">
        <f t="shared" si="97"/>
        <v>1</v>
      </c>
      <c r="CK372" s="87">
        <f t="shared" si="98"/>
        <v>5</v>
      </c>
      <c r="CL372" s="22" t="s">
        <v>121</v>
      </c>
      <c r="CM372" s="22" t="s">
        <v>1912</v>
      </c>
    </row>
    <row r="373" spans="1:91" ht="14.45" customHeight="1" x14ac:dyDescent="0.25">
      <c r="A373" s="69">
        <f t="shared" si="95"/>
        <v>371</v>
      </c>
      <c r="B373" s="70" t="s">
        <v>102</v>
      </c>
      <c r="C373" s="97" t="s">
        <v>1913</v>
      </c>
      <c r="D373" s="106">
        <v>145288536</v>
      </c>
      <c r="E373" s="73"/>
      <c r="F373" s="74">
        <v>46034</v>
      </c>
      <c r="G373" s="75" t="s">
        <v>612</v>
      </c>
      <c r="H373" s="75" t="s">
        <v>517</v>
      </c>
      <c r="I373" s="75" t="s">
        <v>105</v>
      </c>
      <c r="J373" s="75" t="s">
        <v>518</v>
      </c>
      <c r="K373" s="75" t="s">
        <v>242</v>
      </c>
      <c r="L373" s="74">
        <v>46062</v>
      </c>
      <c r="M373" s="73">
        <v>40</v>
      </c>
      <c r="N373" s="75" t="s">
        <v>1914</v>
      </c>
      <c r="O373" s="75" t="s">
        <v>1915</v>
      </c>
      <c r="P373" s="75">
        <v>2830047742</v>
      </c>
      <c r="Q373" s="74">
        <v>46039</v>
      </c>
      <c r="R373" s="75">
        <v>1209377210</v>
      </c>
      <c r="S373" s="75">
        <v>224073654</v>
      </c>
      <c r="T373" s="74">
        <v>46039</v>
      </c>
      <c r="U373" s="76">
        <v>16207.311</v>
      </c>
      <c r="V373" s="76">
        <v>15777.753000000001</v>
      </c>
      <c r="W373" s="75">
        <v>18</v>
      </c>
      <c r="X373" s="75">
        <v>0</v>
      </c>
      <c r="Y373" s="98" t="s">
        <v>1916</v>
      </c>
      <c r="Z373" s="82" t="s">
        <v>258</v>
      </c>
      <c r="AA373" s="75" t="s">
        <v>595</v>
      </c>
      <c r="AB373" s="75" t="s">
        <v>1770</v>
      </c>
      <c r="AC373" s="98" t="s">
        <v>1913</v>
      </c>
      <c r="AD373" s="75" t="s">
        <v>113</v>
      </c>
      <c r="AE373" s="74">
        <v>46048</v>
      </c>
      <c r="AF373" s="80">
        <v>46042.416666666664</v>
      </c>
      <c r="AG373" s="80">
        <v>46041.625</v>
      </c>
      <c r="AH373" s="80">
        <v>46041.625</v>
      </c>
      <c r="AI373" s="124">
        <v>46043</v>
      </c>
      <c r="AJ373" s="124">
        <v>46045</v>
      </c>
      <c r="AK373" s="124">
        <v>46046</v>
      </c>
      <c r="AL373" s="124">
        <v>46048</v>
      </c>
      <c r="AM373" s="74">
        <v>46050</v>
      </c>
      <c r="AN373" s="74">
        <v>46053</v>
      </c>
      <c r="AO373" s="81">
        <f t="shared" si="103"/>
        <v>46040.625</v>
      </c>
      <c r="AP373" s="81">
        <f t="shared" si="104"/>
        <v>46041.625</v>
      </c>
      <c r="AQ373" s="81">
        <f t="shared" si="105"/>
        <v>46041.625</v>
      </c>
      <c r="AR373" s="81">
        <f t="shared" si="106"/>
        <v>46046</v>
      </c>
      <c r="AS373" s="81">
        <f t="shared" si="107"/>
        <v>46050</v>
      </c>
      <c r="AT373" s="81">
        <f t="shared" si="108"/>
        <v>46046</v>
      </c>
      <c r="AU373" s="82" t="s">
        <v>356</v>
      </c>
      <c r="AV373" s="74">
        <v>46039</v>
      </c>
      <c r="AW373" s="75" t="s">
        <v>1917</v>
      </c>
      <c r="AX373" s="75" t="s">
        <v>1918</v>
      </c>
      <c r="AY373" s="75">
        <v>905</v>
      </c>
      <c r="AZ373" s="83">
        <v>308163296360</v>
      </c>
      <c r="BA373" s="75" t="s">
        <v>187</v>
      </c>
      <c r="BB373" s="74">
        <v>46039</v>
      </c>
      <c r="BC373" s="75"/>
      <c r="BD373" s="75" t="s">
        <v>1919</v>
      </c>
      <c r="BE373" s="74">
        <v>46049</v>
      </c>
      <c r="BF373" s="75"/>
      <c r="BG373" s="75"/>
      <c r="BH373" s="75"/>
      <c r="BI373" s="75"/>
      <c r="BJ373" s="75"/>
      <c r="BK373" s="75"/>
      <c r="BL373" s="75"/>
      <c r="BM373" s="75"/>
      <c r="BN373" s="75"/>
      <c r="BO373" s="75"/>
      <c r="BP373" s="75"/>
      <c r="BQ373" s="75"/>
      <c r="BR373" s="75"/>
      <c r="BS373" s="75"/>
      <c r="BT373" s="75">
        <v>1</v>
      </c>
      <c r="BU373" s="84" t="s">
        <v>1920</v>
      </c>
      <c r="BV373" s="74">
        <v>46048</v>
      </c>
      <c r="BW373" s="85">
        <f t="shared" si="110"/>
        <v>2</v>
      </c>
      <c r="BX373" s="85">
        <f t="shared" si="111"/>
        <v>2</v>
      </c>
      <c r="BY373" s="86" t="s">
        <v>120</v>
      </c>
      <c r="BZ373" s="87">
        <f t="shared" si="99"/>
        <v>3</v>
      </c>
      <c r="CB373" s="88">
        <f t="shared" si="96"/>
        <v>5</v>
      </c>
      <c r="CC373" s="89"/>
      <c r="CE373" s="87">
        <f t="shared" si="109"/>
        <v>1</v>
      </c>
      <c r="CF373" s="90">
        <v>13136721</v>
      </c>
      <c r="CG373" s="90"/>
      <c r="CH373" s="90">
        <v>13136721</v>
      </c>
      <c r="CI373" s="22">
        <v>26221</v>
      </c>
      <c r="CJ373" s="87">
        <f t="shared" si="97"/>
        <v>1</v>
      </c>
      <c r="CK373" s="87">
        <f t="shared" si="98"/>
        <v>3</v>
      </c>
      <c r="CL373" s="22" t="s">
        <v>121</v>
      </c>
      <c r="CM373" s="22" t="s">
        <v>1921</v>
      </c>
    </row>
    <row r="374" spans="1:91" ht="14.45" customHeight="1" x14ac:dyDescent="0.25">
      <c r="A374" s="69">
        <f t="shared" si="95"/>
        <v>372</v>
      </c>
      <c r="B374" s="70" t="s">
        <v>102</v>
      </c>
      <c r="C374" s="107" t="s">
        <v>1839</v>
      </c>
      <c r="D374" s="106">
        <v>145288553</v>
      </c>
      <c r="E374" s="73"/>
      <c r="F374" s="74">
        <v>46048</v>
      </c>
      <c r="G374" s="75" t="s">
        <v>1830</v>
      </c>
      <c r="H374" s="75" t="s">
        <v>517</v>
      </c>
      <c r="I374" s="75" t="s">
        <v>105</v>
      </c>
      <c r="J374" s="75" t="s">
        <v>518</v>
      </c>
      <c r="K374" s="75" t="s">
        <v>242</v>
      </c>
      <c r="L374" s="74">
        <v>46076</v>
      </c>
      <c r="M374" s="73">
        <v>40</v>
      </c>
      <c r="N374" s="75" t="s">
        <v>1922</v>
      </c>
      <c r="O374" s="75" t="s">
        <v>1923</v>
      </c>
      <c r="P374" s="75">
        <v>2830048210</v>
      </c>
      <c r="Q374" s="74">
        <v>46051</v>
      </c>
      <c r="R374" s="75">
        <v>1209380897</v>
      </c>
      <c r="S374" s="75">
        <v>224132121</v>
      </c>
      <c r="T374" s="74">
        <v>46051</v>
      </c>
      <c r="U374" s="76">
        <v>16156.050999999999</v>
      </c>
      <c r="V374" s="76">
        <v>15727.842000000001</v>
      </c>
      <c r="W374" s="75">
        <v>18</v>
      </c>
      <c r="X374" s="75">
        <v>0</v>
      </c>
      <c r="Y374" s="98">
        <v>7265645763</v>
      </c>
      <c r="Z374" s="82" t="s">
        <v>354</v>
      </c>
      <c r="AA374" s="75" t="s">
        <v>521</v>
      </c>
      <c r="AB374" s="75" t="s">
        <v>1779</v>
      </c>
      <c r="AC374" s="98" t="s">
        <v>1839</v>
      </c>
      <c r="AD374" s="75" t="s">
        <v>113</v>
      </c>
      <c r="AE374" s="121">
        <v>46056</v>
      </c>
      <c r="AF374" s="80">
        <v>46054.416666666664</v>
      </c>
      <c r="AG374" s="80">
        <v>46052.458333333336</v>
      </c>
      <c r="AH374" s="80">
        <v>46052.458333333336</v>
      </c>
      <c r="AI374" s="124">
        <v>46055</v>
      </c>
      <c r="AJ374" s="129"/>
      <c r="AK374" s="124">
        <v>46055</v>
      </c>
      <c r="AL374" s="124">
        <v>46060</v>
      </c>
      <c r="AM374" s="75"/>
      <c r="AN374" s="124">
        <v>46060</v>
      </c>
      <c r="AO374" s="81">
        <f t="shared" si="103"/>
        <v>46051.458333333336</v>
      </c>
      <c r="AP374" s="81">
        <f t="shared" si="104"/>
        <v>46052.458333333336</v>
      </c>
      <c r="AQ374" s="81">
        <f t="shared" si="105"/>
        <v>46052.458333333336</v>
      </c>
      <c r="AR374" s="81">
        <f t="shared" si="106"/>
        <v>46056</v>
      </c>
      <c r="AS374" s="81">
        <f t="shared" si="107"/>
        <v>46058</v>
      </c>
      <c r="AT374" s="81">
        <f t="shared" si="108"/>
        <v>46056</v>
      </c>
      <c r="AU374" s="82" t="s">
        <v>131</v>
      </c>
      <c r="AV374" s="74">
        <v>46051</v>
      </c>
      <c r="AW374" s="75" t="s">
        <v>1924</v>
      </c>
      <c r="AX374" s="75">
        <v>32218812</v>
      </c>
      <c r="AY374" s="75">
        <v>905</v>
      </c>
      <c r="AZ374" s="83">
        <v>308205792220</v>
      </c>
      <c r="BA374" s="75" t="s">
        <v>138</v>
      </c>
      <c r="BB374" s="74">
        <v>46051</v>
      </c>
      <c r="BC374" s="75"/>
      <c r="BD374" s="75" t="s">
        <v>1925</v>
      </c>
      <c r="BE374" s="74">
        <v>46058</v>
      </c>
      <c r="BF374" s="75"/>
      <c r="BG374" s="75"/>
      <c r="BH374" s="75"/>
      <c r="BI374" s="75"/>
      <c r="BJ374" s="75"/>
      <c r="BK374" s="75"/>
      <c r="BL374" s="75"/>
      <c r="BM374" s="75"/>
      <c r="BN374" s="75"/>
      <c r="BO374" s="75"/>
      <c r="BP374" s="75"/>
      <c r="BQ374" s="75"/>
      <c r="BR374" s="75"/>
      <c r="BS374" s="75"/>
      <c r="BT374" s="75">
        <v>0</v>
      </c>
      <c r="BU374" s="84" t="s">
        <v>1844</v>
      </c>
      <c r="BV374" s="74">
        <v>46056</v>
      </c>
      <c r="BW374" s="85">
        <f t="shared" si="110"/>
        <v>1</v>
      </c>
      <c r="BX374" s="85">
        <f t="shared" si="111"/>
        <v>1</v>
      </c>
      <c r="BY374" s="86" t="s">
        <v>157</v>
      </c>
      <c r="BZ374" s="87">
        <f t="shared" si="99"/>
        <v>5</v>
      </c>
      <c r="CB374" s="88">
        <f t="shared" si="96"/>
        <v>6</v>
      </c>
      <c r="CC374" s="89">
        <f>BV374-AK374</f>
        <v>1</v>
      </c>
      <c r="CE374" s="87">
        <f t="shared" si="109"/>
        <v>2</v>
      </c>
      <c r="CF374" s="90">
        <v>8573825</v>
      </c>
      <c r="CG374" s="90"/>
      <c r="CH374" s="90">
        <v>8573825</v>
      </c>
      <c r="CI374" s="22">
        <v>26381</v>
      </c>
      <c r="CJ374" s="87">
        <f t="shared" si="97"/>
        <v>1</v>
      </c>
      <c r="CK374" s="87">
        <f t="shared" si="98"/>
        <v>5</v>
      </c>
      <c r="CL374" s="22" t="s">
        <v>121</v>
      </c>
      <c r="CM374" s="22" t="s">
        <v>1845</v>
      </c>
    </row>
    <row r="375" spans="1:91" ht="14.45" customHeight="1" x14ac:dyDescent="0.25">
      <c r="A375" s="69">
        <f t="shared" si="95"/>
        <v>373</v>
      </c>
      <c r="B375" s="70" t="s">
        <v>102</v>
      </c>
      <c r="C375" s="107" t="s">
        <v>1926</v>
      </c>
      <c r="D375" s="106">
        <v>145307606</v>
      </c>
      <c r="E375" s="73"/>
      <c r="F375" s="74">
        <v>46048</v>
      </c>
      <c r="G375" s="75" t="s">
        <v>1077</v>
      </c>
      <c r="H375" s="75" t="s">
        <v>517</v>
      </c>
      <c r="I375" s="75" t="s">
        <v>105</v>
      </c>
      <c r="J375" s="75" t="s">
        <v>518</v>
      </c>
      <c r="K375" s="75" t="s">
        <v>242</v>
      </c>
      <c r="L375" s="74">
        <v>46076</v>
      </c>
      <c r="M375" s="73">
        <v>40</v>
      </c>
      <c r="N375" s="75" t="s">
        <v>1927</v>
      </c>
      <c r="O375" s="75" t="s">
        <v>1928</v>
      </c>
      <c r="P375" s="75">
        <v>2830048182</v>
      </c>
      <c r="Q375" s="74">
        <v>46051</v>
      </c>
      <c r="R375" s="75">
        <v>1209380812</v>
      </c>
      <c r="S375" s="75">
        <v>224132173</v>
      </c>
      <c r="T375" s="74">
        <v>46051</v>
      </c>
      <c r="U375" s="76">
        <v>18258.382000000001</v>
      </c>
      <c r="V375" s="76">
        <v>17837.381000000001</v>
      </c>
      <c r="W375" s="75">
        <v>20</v>
      </c>
      <c r="X375" s="75">
        <v>0</v>
      </c>
      <c r="Y375" s="98">
        <v>7265645764</v>
      </c>
      <c r="Z375" s="82" t="s">
        <v>354</v>
      </c>
      <c r="AA375" s="75" t="s">
        <v>521</v>
      </c>
      <c r="AB375" s="75" t="s">
        <v>1779</v>
      </c>
      <c r="AC375" s="98" t="s">
        <v>1926</v>
      </c>
      <c r="AD375" s="75" t="s">
        <v>113</v>
      </c>
      <c r="AE375" s="74">
        <v>46057</v>
      </c>
      <c r="AF375" s="80">
        <v>46054.416666666664</v>
      </c>
      <c r="AG375" s="80">
        <v>46052.458333333336</v>
      </c>
      <c r="AH375" s="80">
        <v>46052.458333333336</v>
      </c>
      <c r="AI375" s="124">
        <v>46055</v>
      </c>
      <c r="AJ375" s="129"/>
      <c r="AK375" s="124">
        <v>46055</v>
      </c>
      <c r="AL375" s="124">
        <v>46060</v>
      </c>
      <c r="AM375" s="75"/>
      <c r="AN375" s="124">
        <v>46060</v>
      </c>
      <c r="AO375" s="81">
        <f t="shared" si="103"/>
        <v>46051.458333333336</v>
      </c>
      <c r="AP375" s="81">
        <f t="shared" si="104"/>
        <v>46052.458333333336</v>
      </c>
      <c r="AQ375" s="81">
        <f t="shared" si="105"/>
        <v>46052.458333333336</v>
      </c>
      <c r="AR375" s="81">
        <f t="shared" si="106"/>
        <v>46056</v>
      </c>
      <c r="AS375" s="81">
        <f t="shared" si="107"/>
        <v>46059</v>
      </c>
      <c r="AT375" s="81">
        <f t="shared" si="108"/>
        <v>46056</v>
      </c>
      <c r="AU375" s="82" t="s">
        <v>131</v>
      </c>
      <c r="AV375" s="74">
        <v>46051</v>
      </c>
      <c r="AW375" s="75" t="s">
        <v>1929</v>
      </c>
      <c r="AX375" s="75">
        <v>32218865</v>
      </c>
      <c r="AY375" s="75">
        <v>905</v>
      </c>
      <c r="AZ375" s="83">
        <v>308204017460</v>
      </c>
      <c r="BA375" s="75" t="s">
        <v>138</v>
      </c>
      <c r="BB375" s="74">
        <v>46051</v>
      </c>
      <c r="BC375" s="75"/>
      <c r="BD375" s="75" t="s">
        <v>1930</v>
      </c>
      <c r="BE375" s="74">
        <v>46058</v>
      </c>
      <c r="BF375" s="75"/>
      <c r="BG375" s="75"/>
      <c r="BH375" s="75"/>
      <c r="BI375" s="75"/>
      <c r="BJ375" s="75"/>
      <c r="BK375" s="75"/>
      <c r="BL375" s="75"/>
      <c r="BM375" s="75"/>
      <c r="BN375" s="75"/>
      <c r="BO375" s="75"/>
      <c r="BP375" s="75"/>
      <c r="BQ375" s="75"/>
      <c r="BR375" s="75"/>
      <c r="BS375" s="75"/>
      <c r="BT375" s="75">
        <v>1</v>
      </c>
      <c r="BU375" s="84" t="s">
        <v>1931</v>
      </c>
      <c r="BV375" s="74">
        <v>46056</v>
      </c>
      <c r="BW375" s="85">
        <f t="shared" si="110"/>
        <v>1</v>
      </c>
      <c r="BX375" s="85">
        <f t="shared" si="111"/>
        <v>1</v>
      </c>
      <c r="BY375" s="86" t="s">
        <v>157</v>
      </c>
      <c r="BZ375" s="87">
        <f t="shared" si="99"/>
        <v>5</v>
      </c>
      <c r="CB375" s="88">
        <f t="shared" si="96"/>
        <v>6</v>
      </c>
      <c r="CC375" s="89">
        <f>BV375-AK375</f>
        <v>1</v>
      </c>
      <c r="CE375" s="87">
        <f t="shared" si="109"/>
        <v>2</v>
      </c>
      <c r="CF375" s="90">
        <v>8573825</v>
      </c>
      <c r="CG375" s="90"/>
      <c r="CH375" s="90">
        <v>8573825</v>
      </c>
      <c r="CI375" s="22">
        <v>26381</v>
      </c>
      <c r="CJ375" s="87">
        <f t="shared" si="97"/>
        <v>1</v>
      </c>
      <c r="CK375" s="87">
        <f t="shared" si="98"/>
        <v>5</v>
      </c>
      <c r="CL375" s="22" t="s">
        <v>121</v>
      </c>
      <c r="CM375" s="22" t="s">
        <v>1932</v>
      </c>
    </row>
    <row r="376" spans="1:91" ht="14.45" customHeight="1" x14ac:dyDescent="0.25">
      <c r="A376" s="69">
        <f t="shared" si="95"/>
        <v>374</v>
      </c>
      <c r="B376" s="70" t="s">
        <v>102</v>
      </c>
      <c r="C376" s="107" t="s">
        <v>1926</v>
      </c>
      <c r="D376" s="106">
        <v>145307651</v>
      </c>
      <c r="E376" s="73"/>
      <c r="F376" s="74">
        <v>46048</v>
      </c>
      <c r="G376" s="75" t="s">
        <v>1077</v>
      </c>
      <c r="H376" s="75" t="s">
        <v>517</v>
      </c>
      <c r="I376" s="75" t="s">
        <v>105</v>
      </c>
      <c r="J376" s="75" t="s">
        <v>518</v>
      </c>
      <c r="K376" s="75" t="s">
        <v>242</v>
      </c>
      <c r="L376" s="74">
        <v>46076</v>
      </c>
      <c r="M376" s="73">
        <v>40</v>
      </c>
      <c r="N376" s="75" t="s">
        <v>1933</v>
      </c>
      <c r="O376" s="75" t="s">
        <v>1934</v>
      </c>
      <c r="P376" s="75">
        <v>2830048177</v>
      </c>
      <c r="Q376" s="74">
        <v>46051</v>
      </c>
      <c r="R376" s="75">
        <v>1209380804</v>
      </c>
      <c r="S376" s="75">
        <v>224132177</v>
      </c>
      <c r="T376" s="74">
        <v>46051</v>
      </c>
      <c r="U376" s="76">
        <v>19176.035</v>
      </c>
      <c r="V376" s="76">
        <v>18733.881000000001</v>
      </c>
      <c r="W376" s="75">
        <v>22</v>
      </c>
      <c r="X376" s="75">
        <v>0</v>
      </c>
      <c r="Y376" s="98">
        <v>7265645765</v>
      </c>
      <c r="Z376" s="82" t="s">
        <v>354</v>
      </c>
      <c r="AA376" s="75" t="s">
        <v>521</v>
      </c>
      <c r="AB376" s="75" t="s">
        <v>1779</v>
      </c>
      <c r="AC376" s="98" t="s">
        <v>1926</v>
      </c>
      <c r="AD376" s="75" t="s">
        <v>113</v>
      </c>
      <c r="AE376" s="74">
        <v>46057</v>
      </c>
      <c r="AF376" s="80">
        <v>46054.416666666664</v>
      </c>
      <c r="AG376" s="80">
        <v>46052.458333333336</v>
      </c>
      <c r="AH376" s="80">
        <v>46052.458333333336</v>
      </c>
      <c r="AI376" s="124">
        <v>46055</v>
      </c>
      <c r="AJ376" s="129"/>
      <c r="AK376" s="124">
        <v>46055</v>
      </c>
      <c r="AL376" s="124">
        <v>46060</v>
      </c>
      <c r="AM376" s="75"/>
      <c r="AN376" s="124">
        <v>46060</v>
      </c>
      <c r="AO376" s="81">
        <f t="shared" si="103"/>
        <v>46051.458333333336</v>
      </c>
      <c r="AP376" s="81">
        <f t="shared" si="104"/>
        <v>46052.458333333336</v>
      </c>
      <c r="AQ376" s="81">
        <f t="shared" si="105"/>
        <v>46052.458333333336</v>
      </c>
      <c r="AR376" s="81">
        <f t="shared" si="106"/>
        <v>46056</v>
      </c>
      <c r="AS376" s="81">
        <f t="shared" si="107"/>
        <v>46059</v>
      </c>
      <c r="AT376" s="81">
        <f t="shared" si="108"/>
        <v>46056</v>
      </c>
      <c r="AU376" s="82" t="s">
        <v>131</v>
      </c>
      <c r="AV376" s="74">
        <v>46051</v>
      </c>
      <c r="AW376" s="75" t="s">
        <v>1935</v>
      </c>
      <c r="AX376" s="75">
        <v>31321564</v>
      </c>
      <c r="AY376" s="75">
        <v>905</v>
      </c>
      <c r="AZ376" s="83">
        <v>308203657000</v>
      </c>
      <c r="BA376" s="75" t="s">
        <v>138</v>
      </c>
      <c r="BB376" s="74">
        <v>46051</v>
      </c>
      <c r="BC376" s="75"/>
      <c r="BD376" s="75" t="s">
        <v>1936</v>
      </c>
      <c r="BE376" s="74">
        <v>46058</v>
      </c>
      <c r="BF376" s="75"/>
      <c r="BG376" s="75"/>
      <c r="BH376" s="75"/>
      <c r="BI376" s="75"/>
      <c r="BJ376" s="75"/>
      <c r="BK376" s="75"/>
      <c r="BL376" s="75"/>
      <c r="BM376" s="75"/>
      <c r="BN376" s="75"/>
      <c r="BO376" s="75"/>
      <c r="BP376" s="75"/>
      <c r="BQ376" s="75"/>
      <c r="BR376" s="75"/>
      <c r="BS376" s="75"/>
      <c r="BT376" s="75">
        <v>0</v>
      </c>
      <c r="BU376" s="84" t="s">
        <v>1931</v>
      </c>
      <c r="BV376" s="74">
        <v>46056</v>
      </c>
      <c r="BW376" s="85">
        <f t="shared" si="110"/>
        <v>1</v>
      </c>
      <c r="BX376" s="85">
        <f t="shared" si="111"/>
        <v>1</v>
      </c>
      <c r="BY376" s="86" t="s">
        <v>157</v>
      </c>
      <c r="BZ376" s="87">
        <f t="shared" si="99"/>
        <v>5</v>
      </c>
      <c r="CB376" s="88">
        <f t="shared" si="96"/>
        <v>6</v>
      </c>
      <c r="CC376" s="89">
        <f>BV376-AK376</f>
        <v>1</v>
      </c>
      <c r="CE376" s="87">
        <f t="shared" si="109"/>
        <v>2</v>
      </c>
      <c r="CF376" s="90">
        <v>8573825</v>
      </c>
      <c r="CG376" s="90"/>
      <c r="CH376" s="90">
        <v>8573825</v>
      </c>
      <c r="CI376" s="22">
        <v>26381</v>
      </c>
      <c r="CJ376" s="87">
        <f t="shared" si="97"/>
        <v>1</v>
      </c>
      <c r="CK376" s="87">
        <f t="shared" si="98"/>
        <v>5</v>
      </c>
      <c r="CL376" s="22" t="s">
        <v>121</v>
      </c>
      <c r="CM376" s="22" t="s">
        <v>1932</v>
      </c>
    </row>
    <row r="377" spans="1:91" ht="14.45" customHeight="1" x14ac:dyDescent="0.25">
      <c r="A377" s="69">
        <f t="shared" si="95"/>
        <v>375</v>
      </c>
      <c r="B377" s="70" t="s">
        <v>102</v>
      </c>
      <c r="C377" s="97">
        <v>235600103257</v>
      </c>
      <c r="D377" s="106">
        <v>145318245</v>
      </c>
      <c r="E377" s="73"/>
      <c r="F377" s="74">
        <v>46034</v>
      </c>
      <c r="G377" s="75" t="s">
        <v>516</v>
      </c>
      <c r="H377" s="75" t="s">
        <v>517</v>
      </c>
      <c r="I377" s="75" t="s">
        <v>105</v>
      </c>
      <c r="J377" s="75" t="s">
        <v>518</v>
      </c>
      <c r="K377" s="75" t="s">
        <v>242</v>
      </c>
      <c r="L377" s="74">
        <v>46063</v>
      </c>
      <c r="M377" s="73">
        <v>40</v>
      </c>
      <c r="N377" s="75" t="s">
        <v>1937</v>
      </c>
      <c r="O377" s="75" t="s">
        <v>1938</v>
      </c>
      <c r="P377" s="75">
        <v>2830047592</v>
      </c>
      <c r="Q377" s="74">
        <v>46036</v>
      </c>
      <c r="R377" s="75">
        <v>1209376314</v>
      </c>
      <c r="S377" s="75">
        <v>224066252</v>
      </c>
      <c r="T377" s="74">
        <v>46036</v>
      </c>
      <c r="U377" s="76">
        <v>18438.684000000001</v>
      </c>
      <c r="V377" s="76">
        <v>17949.990000000002</v>
      </c>
      <c r="W377" s="75">
        <v>20</v>
      </c>
      <c r="X377" s="75">
        <v>0</v>
      </c>
      <c r="Y377" s="98">
        <v>235600103206</v>
      </c>
      <c r="Z377" s="82" t="s">
        <v>128</v>
      </c>
      <c r="AA377" s="75" t="s">
        <v>280</v>
      </c>
      <c r="AB377" s="75" t="s">
        <v>281</v>
      </c>
      <c r="AC377" s="98">
        <v>235600103257</v>
      </c>
      <c r="AD377" s="75" t="s">
        <v>113</v>
      </c>
      <c r="AE377" s="74">
        <v>46041</v>
      </c>
      <c r="AF377" s="111" t="s">
        <v>282</v>
      </c>
      <c r="AG377" s="111" t="s">
        <v>283</v>
      </c>
      <c r="AH377" s="111" t="s">
        <v>284</v>
      </c>
      <c r="AI377" s="115">
        <v>46035</v>
      </c>
      <c r="AJ377" s="74">
        <v>46040</v>
      </c>
      <c r="AK377" s="74">
        <v>46040</v>
      </c>
      <c r="AL377" s="124">
        <v>46044</v>
      </c>
      <c r="AM377" s="124">
        <v>46057</v>
      </c>
      <c r="AN377" s="124">
        <v>46058</v>
      </c>
      <c r="AO377" s="81" t="e">
        <f t="shared" si="103"/>
        <v>#VALUE!</v>
      </c>
      <c r="AP377" s="81" t="str">
        <f t="shared" si="104"/>
        <v>11:59 16/01/26</v>
      </c>
      <c r="AQ377" s="81" t="str">
        <f t="shared" si="105"/>
        <v>11:59 16/01/26</v>
      </c>
      <c r="AR377" s="81">
        <f t="shared" si="106"/>
        <v>46041</v>
      </c>
      <c r="AS377" s="81">
        <f t="shared" si="107"/>
        <v>46043</v>
      </c>
      <c r="AT377" s="81">
        <f t="shared" si="108"/>
        <v>46041</v>
      </c>
      <c r="AU377" s="82" t="s">
        <v>198</v>
      </c>
      <c r="AV377" s="74">
        <v>46036</v>
      </c>
      <c r="AW377" s="75" t="s">
        <v>1939</v>
      </c>
      <c r="AX377" s="75" t="s">
        <v>1940</v>
      </c>
      <c r="AY377" s="75">
        <v>905</v>
      </c>
      <c r="AZ377" s="83">
        <v>308149407000</v>
      </c>
      <c r="BA377" s="75" t="s">
        <v>154</v>
      </c>
      <c r="BB377" s="74">
        <v>46036</v>
      </c>
      <c r="BC377" s="75"/>
      <c r="BD377" s="75" t="s">
        <v>1941</v>
      </c>
      <c r="BE377" s="74">
        <v>46042</v>
      </c>
      <c r="BF377" s="75"/>
      <c r="BG377" s="75"/>
      <c r="BH377" s="75"/>
      <c r="BI377" s="75"/>
      <c r="BJ377" s="75"/>
      <c r="BK377" s="75"/>
      <c r="BL377" s="75"/>
      <c r="BM377" s="75"/>
      <c r="BN377" s="75"/>
      <c r="BO377" s="75"/>
      <c r="BP377" s="75"/>
      <c r="BQ377" s="75"/>
      <c r="BR377" s="75"/>
      <c r="BS377" s="75"/>
      <c r="BT377" s="75">
        <v>0</v>
      </c>
      <c r="BU377" s="84" t="s">
        <v>1866</v>
      </c>
      <c r="BV377" s="74">
        <v>46043</v>
      </c>
      <c r="BW377" s="85"/>
      <c r="BX377" s="85"/>
      <c r="BY377" s="86" t="s">
        <v>157</v>
      </c>
      <c r="BZ377" s="87">
        <f t="shared" si="99"/>
        <v>3</v>
      </c>
      <c r="CB377" s="88">
        <f t="shared" si="96"/>
        <v>4</v>
      </c>
      <c r="CC377" s="89"/>
      <c r="CE377" s="87">
        <f t="shared" si="109"/>
        <v>1</v>
      </c>
      <c r="CF377" s="90">
        <v>18473700</v>
      </c>
      <c r="CG377" s="90"/>
      <c r="CH377" s="90">
        <v>18473700</v>
      </c>
      <c r="CI377" s="91">
        <v>26391</v>
      </c>
      <c r="CJ377" s="87">
        <f t="shared" si="97"/>
        <v>1</v>
      </c>
      <c r="CK377" s="87">
        <f t="shared" si="98"/>
        <v>3</v>
      </c>
      <c r="CL377" s="22" t="s">
        <v>121</v>
      </c>
      <c r="CM377" s="22" t="s">
        <v>1867</v>
      </c>
    </row>
    <row r="378" spans="1:91" ht="14.45" customHeight="1" x14ac:dyDescent="0.25">
      <c r="A378" s="69">
        <f t="shared" si="95"/>
        <v>376</v>
      </c>
      <c r="B378" s="70" t="s">
        <v>102</v>
      </c>
      <c r="C378" s="97" t="s">
        <v>1913</v>
      </c>
      <c r="D378" s="106">
        <v>145190897</v>
      </c>
      <c r="E378" s="73"/>
      <c r="F378" s="74">
        <v>46034</v>
      </c>
      <c r="G378" s="75" t="s">
        <v>726</v>
      </c>
      <c r="H378" s="75" t="s">
        <v>517</v>
      </c>
      <c r="I378" s="75" t="s">
        <v>105</v>
      </c>
      <c r="J378" s="75" t="s">
        <v>518</v>
      </c>
      <c r="K378" s="75" t="s">
        <v>107</v>
      </c>
      <c r="L378" s="74">
        <v>46061</v>
      </c>
      <c r="M378" s="73">
        <v>40</v>
      </c>
      <c r="N378" s="75" t="s">
        <v>1942</v>
      </c>
      <c r="O378" s="75" t="s">
        <v>1943</v>
      </c>
      <c r="P378" s="75">
        <v>2830047746</v>
      </c>
      <c r="Q378" s="74">
        <v>46039</v>
      </c>
      <c r="R378" s="75">
        <v>1209377217</v>
      </c>
      <c r="S378" s="75">
        <v>224073618</v>
      </c>
      <c r="T378" s="74">
        <v>46039</v>
      </c>
      <c r="U378" s="76">
        <v>18421.708999999999</v>
      </c>
      <c r="V378" s="76">
        <v>17933.460999999999</v>
      </c>
      <c r="W378" s="75">
        <v>20</v>
      </c>
      <c r="X378" s="75">
        <v>0</v>
      </c>
      <c r="Y378" s="98" t="s">
        <v>1944</v>
      </c>
      <c r="Z378" s="82" t="s">
        <v>258</v>
      </c>
      <c r="AA378" s="75" t="s">
        <v>595</v>
      </c>
      <c r="AB378" s="75" t="s">
        <v>1770</v>
      </c>
      <c r="AC378" s="98" t="s">
        <v>1913</v>
      </c>
      <c r="AD378" s="75" t="s">
        <v>113</v>
      </c>
      <c r="AE378" s="74">
        <v>46048</v>
      </c>
      <c r="AF378" s="80">
        <v>46042.416666666664</v>
      </c>
      <c r="AG378" s="80">
        <v>46041.625</v>
      </c>
      <c r="AH378" s="80">
        <v>46041.625</v>
      </c>
      <c r="AI378" s="124">
        <v>46043</v>
      </c>
      <c r="AJ378" s="124">
        <v>46045</v>
      </c>
      <c r="AK378" s="124">
        <v>46046</v>
      </c>
      <c r="AL378" s="124">
        <v>46048</v>
      </c>
      <c r="AM378" s="74">
        <v>46050</v>
      </c>
      <c r="AN378" s="74">
        <v>46053</v>
      </c>
      <c r="AO378" s="81">
        <f t="shared" si="103"/>
        <v>46040.625</v>
      </c>
      <c r="AP378" s="81">
        <f t="shared" si="104"/>
        <v>46041.625</v>
      </c>
      <c r="AQ378" s="81">
        <f t="shared" si="105"/>
        <v>46041.625</v>
      </c>
      <c r="AR378" s="81">
        <f t="shared" si="106"/>
        <v>46046</v>
      </c>
      <c r="AS378" s="81">
        <f t="shared" si="107"/>
        <v>46050</v>
      </c>
      <c r="AT378" s="81">
        <f t="shared" si="108"/>
        <v>46046</v>
      </c>
      <c r="AU378" s="82" t="s">
        <v>356</v>
      </c>
      <c r="AV378" s="74">
        <v>46039</v>
      </c>
      <c r="AW378" s="75" t="s">
        <v>1945</v>
      </c>
      <c r="AX378" s="75" t="s">
        <v>1946</v>
      </c>
      <c r="AY378" s="75">
        <v>905</v>
      </c>
      <c r="AZ378" s="83">
        <v>308163493430</v>
      </c>
      <c r="BA378" s="75" t="s">
        <v>187</v>
      </c>
      <c r="BB378" s="74">
        <v>46039</v>
      </c>
      <c r="BC378" s="75"/>
      <c r="BD378" s="75" t="s">
        <v>1947</v>
      </c>
      <c r="BE378" s="74">
        <v>46049</v>
      </c>
      <c r="BF378" s="75"/>
      <c r="BG378" s="75"/>
      <c r="BH378" s="75"/>
      <c r="BI378" s="75"/>
      <c r="BJ378" s="75"/>
      <c r="BK378" s="75"/>
      <c r="BL378" s="75"/>
      <c r="BM378" s="75"/>
      <c r="BN378" s="75"/>
      <c r="BO378" s="75"/>
      <c r="BP378" s="75"/>
      <c r="BQ378" s="75"/>
      <c r="BR378" s="75"/>
      <c r="BS378" s="75"/>
      <c r="BT378" s="75">
        <v>0</v>
      </c>
      <c r="BU378" s="84" t="s">
        <v>1920</v>
      </c>
      <c r="BV378" s="74">
        <v>46048</v>
      </c>
      <c r="BW378" s="85">
        <f>BV378-AK378</f>
        <v>2</v>
      </c>
      <c r="BX378" s="85">
        <f>BV378-AK378</f>
        <v>2</v>
      </c>
      <c r="BY378" s="86" t="s">
        <v>120</v>
      </c>
      <c r="BZ378" s="87">
        <f t="shared" si="99"/>
        <v>3</v>
      </c>
      <c r="CB378" s="88">
        <f t="shared" si="96"/>
        <v>5</v>
      </c>
      <c r="CC378" s="89"/>
      <c r="CE378" s="87">
        <f t="shared" si="109"/>
        <v>1</v>
      </c>
      <c r="CF378" s="90">
        <v>13136721</v>
      </c>
      <c r="CG378" s="90"/>
      <c r="CH378" s="90">
        <v>13136721</v>
      </c>
      <c r="CI378" s="22">
        <v>26221</v>
      </c>
      <c r="CJ378" s="87">
        <f t="shared" si="97"/>
        <v>1</v>
      </c>
      <c r="CK378" s="87">
        <f t="shared" si="98"/>
        <v>3</v>
      </c>
      <c r="CL378" s="22" t="s">
        <v>121</v>
      </c>
      <c r="CM378" s="22" t="s">
        <v>1921</v>
      </c>
    </row>
    <row r="379" spans="1:91" ht="14.45" customHeight="1" x14ac:dyDescent="0.25">
      <c r="A379" s="69">
        <f t="shared" si="95"/>
        <v>377</v>
      </c>
      <c r="B379" s="70" t="s">
        <v>102</v>
      </c>
      <c r="C379" s="97" t="s">
        <v>1948</v>
      </c>
      <c r="D379" s="106">
        <v>145216782</v>
      </c>
      <c r="E379" s="73"/>
      <c r="F379" s="74">
        <v>46034</v>
      </c>
      <c r="G379" s="75" t="s">
        <v>1077</v>
      </c>
      <c r="H379" s="75" t="s">
        <v>517</v>
      </c>
      <c r="I379" s="75" t="s">
        <v>105</v>
      </c>
      <c r="J379" s="75" t="s">
        <v>518</v>
      </c>
      <c r="K379" s="75" t="s">
        <v>107</v>
      </c>
      <c r="L379" s="74">
        <v>46062</v>
      </c>
      <c r="M379" s="73">
        <v>40</v>
      </c>
      <c r="N379" s="75" t="s">
        <v>1949</v>
      </c>
      <c r="O379" s="75" t="s">
        <v>1950</v>
      </c>
      <c r="P379" s="75">
        <v>2830047759</v>
      </c>
      <c r="Q379" s="74">
        <v>46039</v>
      </c>
      <c r="R379" s="75">
        <v>1209377240</v>
      </c>
      <c r="S379" s="75">
        <v>224073678</v>
      </c>
      <c r="T379" s="74">
        <v>46039</v>
      </c>
      <c r="U379" s="76">
        <v>19007.374</v>
      </c>
      <c r="V379" s="76">
        <v>18569.108</v>
      </c>
      <c r="W379" s="75">
        <v>20</v>
      </c>
      <c r="X379" s="75">
        <v>0</v>
      </c>
      <c r="Y379" s="98" t="s">
        <v>1951</v>
      </c>
      <c r="Z379" s="82" t="s">
        <v>258</v>
      </c>
      <c r="AA379" s="75" t="s">
        <v>595</v>
      </c>
      <c r="AB379" s="75" t="s">
        <v>1770</v>
      </c>
      <c r="AC379" s="98" t="s">
        <v>1948</v>
      </c>
      <c r="AD379" s="75" t="s">
        <v>113</v>
      </c>
      <c r="AE379" s="74">
        <v>46048</v>
      </c>
      <c r="AF379" s="80">
        <v>46042.416666666664</v>
      </c>
      <c r="AG379" s="80">
        <v>46041.625</v>
      </c>
      <c r="AH379" s="80">
        <v>46041.625</v>
      </c>
      <c r="AI379" s="124">
        <v>46043</v>
      </c>
      <c r="AJ379" s="124">
        <v>46045</v>
      </c>
      <c r="AK379" s="124">
        <v>46046</v>
      </c>
      <c r="AL379" s="124">
        <v>46048</v>
      </c>
      <c r="AM379" s="74">
        <v>46050</v>
      </c>
      <c r="AN379" s="74">
        <v>46053</v>
      </c>
      <c r="AO379" s="81">
        <f t="shared" si="103"/>
        <v>46040.625</v>
      </c>
      <c r="AP379" s="81">
        <f t="shared" si="104"/>
        <v>46041.625</v>
      </c>
      <c r="AQ379" s="81">
        <f t="shared" si="105"/>
        <v>46041.625</v>
      </c>
      <c r="AR379" s="81">
        <f t="shared" si="106"/>
        <v>46046</v>
      </c>
      <c r="AS379" s="81">
        <f t="shared" si="107"/>
        <v>46050</v>
      </c>
      <c r="AT379" s="81">
        <f t="shared" si="108"/>
        <v>46046</v>
      </c>
      <c r="AU379" s="82" t="s">
        <v>356</v>
      </c>
      <c r="AV379" s="74">
        <v>46039</v>
      </c>
      <c r="AW379" s="75" t="s">
        <v>1952</v>
      </c>
      <c r="AX379" s="75" t="s">
        <v>1953</v>
      </c>
      <c r="AY379" s="75">
        <v>905</v>
      </c>
      <c r="AZ379" s="83">
        <v>308163835510</v>
      </c>
      <c r="BA379" s="75" t="s">
        <v>187</v>
      </c>
      <c r="BB379" s="74">
        <v>46039</v>
      </c>
      <c r="BC379" s="75"/>
      <c r="BD379" s="75" t="s">
        <v>1954</v>
      </c>
      <c r="BE379" s="74">
        <v>46049</v>
      </c>
      <c r="BF379" s="75"/>
      <c r="BG379" s="75"/>
      <c r="BH379" s="75"/>
      <c r="BI379" s="75"/>
      <c r="BJ379" s="75"/>
      <c r="BK379" s="75"/>
      <c r="BL379" s="75"/>
      <c r="BM379" s="75"/>
      <c r="BN379" s="75"/>
      <c r="BO379" s="75"/>
      <c r="BP379" s="75"/>
      <c r="BQ379" s="75"/>
      <c r="BR379" s="75"/>
      <c r="BS379" s="75"/>
      <c r="BT379" s="75">
        <v>1</v>
      </c>
      <c r="BU379" s="84" t="s">
        <v>1955</v>
      </c>
      <c r="BV379" s="74">
        <v>46048</v>
      </c>
      <c r="BW379" s="85">
        <f>BV379-AK379</f>
        <v>2</v>
      </c>
      <c r="BX379" s="85">
        <f>BV379-AK379</f>
        <v>2</v>
      </c>
      <c r="BY379" s="86" t="s">
        <v>120</v>
      </c>
      <c r="BZ379" s="87">
        <f t="shared" si="99"/>
        <v>3</v>
      </c>
      <c r="CB379" s="88">
        <f t="shared" si="96"/>
        <v>5</v>
      </c>
      <c r="CC379" s="89"/>
      <c r="CE379" s="87">
        <f t="shared" si="109"/>
        <v>1</v>
      </c>
      <c r="CF379" s="90">
        <v>13136721</v>
      </c>
      <c r="CG379" s="90"/>
      <c r="CH379" s="90">
        <v>13136721</v>
      </c>
      <c r="CI379" s="22">
        <v>26221</v>
      </c>
      <c r="CJ379" s="87">
        <f t="shared" si="97"/>
        <v>1</v>
      </c>
      <c r="CK379" s="87">
        <f t="shared" si="98"/>
        <v>3</v>
      </c>
      <c r="CL379" s="22" t="s">
        <v>121</v>
      </c>
      <c r="CM379" s="22" t="s">
        <v>1956</v>
      </c>
    </row>
    <row r="380" spans="1:91" ht="14.45" customHeight="1" x14ac:dyDescent="0.25">
      <c r="A380" s="69">
        <f t="shared" si="95"/>
        <v>378</v>
      </c>
      <c r="B380" s="70" t="s">
        <v>102</v>
      </c>
      <c r="C380" s="107">
        <v>263861016</v>
      </c>
      <c r="D380" s="106">
        <v>145347616</v>
      </c>
      <c r="E380" s="73"/>
      <c r="F380" s="74">
        <v>46044</v>
      </c>
      <c r="G380" s="75" t="s">
        <v>1957</v>
      </c>
      <c r="H380" s="75" t="s">
        <v>517</v>
      </c>
      <c r="I380" s="75" t="s">
        <v>105</v>
      </c>
      <c r="J380" s="75" t="s">
        <v>518</v>
      </c>
      <c r="K380" s="75" t="s">
        <v>107</v>
      </c>
      <c r="L380" s="74">
        <v>46073</v>
      </c>
      <c r="M380" s="73">
        <v>40</v>
      </c>
      <c r="N380" s="75" t="s">
        <v>1958</v>
      </c>
      <c r="O380" s="75" t="s">
        <v>1959</v>
      </c>
      <c r="P380" s="75">
        <v>2830047919</v>
      </c>
      <c r="Q380" s="74">
        <v>46044</v>
      </c>
      <c r="R380" s="75">
        <v>1209379090</v>
      </c>
      <c r="S380" s="75">
        <v>224101741</v>
      </c>
      <c r="T380" s="74">
        <v>46044</v>
      </c>
      <c r="U380" s="76">
        <v>13055.753000000001</v>
      </c>
      <c r="V380" s="76">
        <v>12589.161</v>
      </c>
      <c r="W380" s="75">
        <v>17</v>
      </c>
      <c r="X380" s="75">
        <v>0</v>
      </c>
      <c r="Y380" s="98">
        <v>263861024</v>
      </c>
      <c r="Z380" s="82" t="s">
        <v>110</v>
      </c>
      <c r="AA380" s="75" t="s">
        <v>535</v>
      </c>
      <c r="AB380" s="75" t="s">
        <v>821</v>
      </c>
      <c r="AC380" s="109">
        <v>263861016</v>
      </c>
      <c r="AD380" s="75" t="s">
        <v>113</v>
      </c>
      <c r="AE380" s="74">
        <v>46048</v>
      </c>
      <c r="AF380" s="80">
        <v>46047.333333333336</v>
      </c>
      <c r="AG380" s="80">
        <v>46046.333333333336</v>
      </c>
      <c r="AH380" s="80">
        <v>46047.25</v>
      </c>
      <c r="AI380" s="124">
        <v>46048</v>
      </c>
      <c r="AJ380" s="129"/>
      <c r="AK380" s="124">
        <v>46048</v>
      </c>
      <c r="AL380" s="124">
        <v>46058</v>
      </c>
      <c r="AM380" s="75"/>
      <c r="AN380" s="124">
        <v>46058</v>
      </c>
      <c r="AO380" s="81">
        <f t="shared" si="103"/>
        <v>46045.333333333336</v>
      </c>
      <c r="AP380" s="81">
        <f t="shared" si="104"/>
        <v>46046.333333333336</v>
      </c>
      <c r="AQ380" s="81">
        <f t="shared" si="105"/>
        <v>46046.333333333336</v>
      </c>
      <c r="AR380" s="81">
        <f t="shared" si="106"/>
        <v>46049</v>
      </c>
      <c r="AS380" s="81">
        <f t="shared" si="107"/>
        <v>46050</v>
      </c>
      <c r="AT380" s="81">
        <f t="shared" si="108"/>
        <v>46049</v>
      </c>
      <c r="AU380" s="82" t="s">
        <v>356</v>
      </c>
      <c r="AV380" s="74">
        <v>46044</v>
      </c>
      <c r="AW380" s="75" t="s">
        <v>1960</v>
      </c>
      <c r="AX380" s="75" t="s">
        <v>1961</v>
      </c>
      <c r="AY380" s="75">
        <v>905</v>
      </c>
      <c r="AZ380" s="83">
        <v>308178608750</v>
      </c>
      <c r="BA380" s="75" t="s">
        <v>187</v>
      </c>
      <c r="BB380" s="74">
        <v>46044</v>
      </c>
      <c r="BC380" s="75"/>
      <c r="BD380" s="75" t="s">
        <v>1962</v>
      </c>
      <c r="BE380" s="74">
        <v>46049</v>
      </c>
      <c r="BF380" s="75"/>
      <c r="BG380" s="75"/>
      <c r="BH380" s="75"/>
      <c r="BI380" s="75"/>
      <c r="BJ380" s="75"/>
      <c r="BK380" s="75"/>
      <c r="BL380" s="75"/>
      <c r="BM380" s="75"/>
      <c r="BN380" s="75"/>
      <c r="BO380" s="75"/>
      <c r="BP380" s="75"/>
      <c r="BQ380" s="75"/>
      <c r="BR380" s="75"/>
      <c r="BS380" s="75"/>
      <c r="BT380" s="75">
        <v>0</v>
      </c>
      <c r="BU380" s="84" t="s">
        <v>1051</v>
      </c>
      <c r="BV380" s="74">
        <v>46048</v>
      </c>
      <c r="BW380" s="85">
        <f>BV380-AK380</f>
        <v>0</v>
      </c>
      <c r="BX380" s="85">
        <f>BV380-AK380</f>
        <v>0</v>
      </c>
      <c r="BY380" s="86" t="s">
        <v>157</v>
      </c>
      <c r="BZ380" s="87">
        <f t="shared" si="99"/>
        <v>4</v>
      </c>
      <c r="CB380" s="88">
        <f t="shared" si="96"/>
        <v>5</v>
      </c>
      <c r="CC380" s="89"/>
      <c r="CE380" s="87">
        <f t="shared" si="109"/>
        <v>1</v>
      </c>
      <c r="CF380" s="90">
        <v>16251989</v>
      </c>
      <c r="CG380" s="90">
        <v>3032286</v>
      </c>
      <c r="CH380" s="90">
        <v>19284275</v>
      </c>
      <c r="CI380" s="91">
        <v>26599</v>
      </c>
      <c r="CJ380" s="87">
        <f t="shared" si="97"/>
        <v>1</v>
      </c>
      <c r="CK380" s="87">
        <f t="shared" si="98"/>
        <v>4</v>
      </c>
      <c r="CL380" s="22" t="s">
        <v>121</v>
      </c>
      <c r="CM380" s="22" t="s">
        <v>1052</v>
      </c>
    </row>
    <row r="381" spans="1:91" ht="14.45" customHeight="1" x14ac:dyDescent="0.25">
      <c r="A381" s="69">
        <f t="shared" si="95"/>
        <v>379</v>
      </c>
      <c r="B381" s="70" t="s">
        <v>102</v>
      </c>
      <c r="C381" s="97" t="s">
        <v>1110</v>
      </c>
      <c r="D381" s="106">
        <v>145279619</v>
      </c>
      <c r="E381" s="73">
        <v>5320007361</v>
      </c>
      <c r="F381" s="74">
        <v>46030</v>
      </c>
      <c r="G381" s="75" t="s">
        <v>612</v>
      </c>
      <c r="H381" s="75" t="s">
        <v>517</v>
      </c>
      <c r="I381" s="75" t="s">
        <v>105</v>
      </c>
      <c r="J381" s="75" t="s">
        <v>518</v>
      </c>
      <c r="K381" s="75" t="s">
        <v>242</v>
      </c>
      <c r="L381" s="74">
        <v>46059</v>
      </c>
      <c r="M381" s="73">
        <v>40</v>
      </c>
      <c r="N381" s="75" t="s">
        <v>1963</v>
      </c>
      <c r="O381" s="75" t="s">
        <v>1964</v>
      </c>
      <c r="P381" s="75">
        <v>2830047648</v>
      </c>
      <c r="Q381" s="74">
        <v>46037</v>
      </c>
      <c r="R381" s="75">
        <v>1209376664</v>
      </c>
      <c r="S381" s="75">
        <v>224072004</v>
      </c>
      <c r="T381" s="74">
        <v>46037</v>
      </c>
      <c r="U381" s="76">
        <v>13527.717000000001</v>
      </c>
      <c r="V381" s="76">
        <v>13169.182000000001</v>
      </c>
      <c r="W381" s="75">
        <v>15</v>
      </c>
      <c r="X381" s="75">
        <v>0</v>
      </c>
      <c r="Y381" s="98">
        <v>7265551747</v>
      </c>
      <c r="Z381" s="82" t="s">
        <v>354</v>
      </c>
      <c r="AA381" s="75" t="s">
        <v>521</v>
      </c>
      <c r="AB381" s="75" t="s">
        <v>775</v>
      </c>
      <c r="AC381" s="98" t="s">
        <v>1110</v>
      </c>
      <c r="AD381" s="75" t="s">
        <v>113</v>
      </c>
      <c r="AE381" s="74">
        <v>46043</v>
      </c>
      <c r="AF381" s="80">
        <v>46040.416666666664</v>
      </c>
      <c r="AG381" s="80">
        <v>46039.625</v>
      </c>
      <c r="AH381" s="80">
        <v>46039.625</v>
      </c>
      <c r="AI381" s="124">
        <v>46041</v>
      </c>
      <c r="AJ381" s="129"/>
      <c r="AK381" s="124">
        <v>46041</v>
      </c>
      <c r="AL381" s="124">
        <v>46046</v>
      </c>
      <c r="AM381" s="75"/>
      <c r="AN381" s="74">
        <v>46046</v>
      </c>
      <c r="AO381" s="95" t="s">
        <v>121</v>
      </c>
      <c r="AP381" s="95" t="s">
        <v>121</v>
      </c>
      <c r="AQ381" s="95" t="s">
        <v>121</v>
      </c>
      <c r="AR381" s="95" t="s">
        <v>121</v>
      </c>
      <c r="AS381" s="95" t="s">
        <v>121</v>
      </c>
      <c r="AT381" s="95" t="s">
        <v>121</v>
      </c>
      <c r="AU381" s="82" t="s">
        <v>198</v>
      </c>
      <c r="AV381" s="74">
        <v>46037</v>
      </c>
      <c r="AW381" s="75" t="s">
        <v>1965</v>
      </c>
      <c r="AX381" s="75">
        <v>32198214</v>
      </c>
      <c r="AY381" s="75">
        <v>905</v>
      </c>
      <c r="AZ381" s="83">
        <v>308155885020</v>
      </c>
      <c r="BA381" s="75" t="s">
        <v>187</v>
      </c>
      <c r="BB381" s="74">
        <v>46037</v>
      </c>
      <c r="BC381" s="75"/>
      <c r="BD381" s="75" t="s">
        <v>1966</v>
      </c>
      <c r="BE381" s="74">
        <v>46043</v>
      </c>
      <c r="BF381" s="75"/>
      <c r="BG381" s="75"/>
      <c r="BH381" s="75"/>
      <c r="BI381" s="75"/>
      <c r="BJ381" s="75"/>
      <c r="BK381" s="75"/>
      <c r="BL381" s="75"/>
      <c r="BM381" s="75"/>
      <c r="BN381" s="75"/>
      <c r="BO381" s="75"/>
      <c r="BP381" s="75"/>
      <c r="BQ381" s="75"/>
      <c r="BR381" s="75"/>
      <c r="BS381" s="75"/>
      <c r="BT381" s="75">
        <v>0</v>
      </c>
      <c r="BU381" s="84" t="s">
        <v>1115</v>
      </c>
      <c r="BV381" s="74">
        <v>46042</v>
      </c>
      <c r="BW381" s="85"/>
      <c r="BX381" s="85"/>
      <c r="BY381" s="86" t="s">
        <v>120</v>
      </c>
      <c r="BZ381" s="87">
        <f t="shared" si="99"/>
        <v>2</v>
      </c>
      <c r="CB381" s="88">
        <f t="shared" si="96"/>
        <v>4</v>
      </c>
      <c r="CC381" s="89"/>
      <c r="CE381" s="87">
        <f t="shared" si="109"/>
        <v>1</v>
      </c>
      <c r="CF381" s="90">
        <v>8573825</v>
      </c>
      <c r="CG381" s="90"/>
      <c r="CH381" s="90">
        <v>8573825</v>
      </c>
      <c r="CI381" s="22">
        <v>26381</v>
      </c>
      <c r="CJ381" s="87">
        <f t="shared" si="97"/>
        <v>1</v>
      </c>
      <c r="CK381" s="87">
        <f t="shared" si="98"/>
        <v>3</v>
      </c>
      <c r="CL381" s="22" t="s">
        <v>121</v>
      </c>
      <c r="CM381" s="22" t="s">
        <v>1116</v>
      </c>
    </row>
    <row r="382" spans="1:91" ht="14.45" customHeight="1" x14ac:dyDescent="0.25">
      <c r="A382" s="69">
        <f t="shared" si="95"/>
        <v>380</v>
      </c>
      <c r="B382" s="70" t="s">
        <v>102</v>
      </c>
      <c r="C382" s="97" t="s">
        <v>1110</v>
      </c>
      <c r="D382" s="106">
        <v>145306267</v>
      </c>
      <c r="E382" s="73">
        <v>5320007361</v>
      </c>
      <c r="F382" s="74">
        <v>46030</v>
      </c>
      <c r="G382" s="75" t="s">
        <v>858</v>
      </c>
      <c r="H382" s="75" t="s">
        <v>517</v>
      </c>
      <c r="I382" s="75" t="s">
        <v>105</v>
      </c>
      <c r="J382" s="75" t="s">
        <v>518</v>
      </c>
      <c r="K382" s="75" t="s">
        <v>242</v>
      </c>
      <c r="L382" s="74">
        <v>46060</v>
      </c>
      <c r="M382" s="73">
        <v>0</v>
      </c>
      <c r="N382" s="75" t="s">
        <v>1963</v>
      </c>
      <c r="O382" s="75" t="s">
        <v>1964</v>
      </c>
      <c r="P382" s="75">
        <v>2830047649</v>
      </c>
      <c r="Q382" s="74">
        <v>46037</v>
      </c>
      <c r="R382" s="75">
        <v>1209376665</v>
      </c>
      <c r="S382" s="75">
        <v>224072001</v>
      </c>
      <c r="T382" s="74">
        <v>46037</v>
      </c>
      <c r="U382" s="76">
        <v>2765.1669999999999</v>
      </c>
      <c r="V382" s="76">
        <v>2678.98</v>
      </c>
      <c r="W382" s="75">
        <v>4</v>
      </c>
      <c r="X382" s="75">
        <v>0</v>
      </c>
      <c r="Y382" s="98">
        <v>7265551747</v>
      </c>
      <c r="Z382" s="82" t="s">
        <v>354</v>
      </c>
      <c r="AA382" s="75" t="s">
        <v>521</v>
      </c>
      <c r="AB382" s="75" t="s">
        <v>775</v>
      </c>
      <c r="AC382" s="98" t="s">
        <v>1110</v>
      </c>
      <c r="AD382" s="75" t="s">
        <v>113</v>
      </c>
      <c r="AE382" s="74">
        <v>46043</v>
      </c>
      <c r="AF382" s="80">
        <v>46040.416666666664</v>
      </c>
      <c r="AG382" s="80">
        <v>46039.625</v>
      </c>
      <c r="AH382" s="80">
        <v>46039.625</v>
      </c>
      <c r="AI382" s="124">
        <v>46041</v>
      </c>
      <c r="AJ382" s="129"/>
      <c r="AK382" s="124">
        <v>46041</v>
      </c>
      <c r="AL382" s="124">
        <v>46046</v>
      </c>
      <c r="AM382" s="75"/>
      <c r="AN382" s="74">
        <v>46046</v>
      </c>
      <c r="AO382" s="95" t="s">
        <v>121</v>
      </c>
      <c r="AP382" s="95" t="s">
        <v>121</v>
      </c>
      <c r="AQ382" s="95" t="s">
        <v>121</v>
      </c>
      <c r="AR382" s="95" t="s">
        <v>121</v>
      </c>
      <c r="AS382" s="95" t="s">
        <v>121</v>
      </c>
      <c r="AT382" s="95" t="s">
        <v>121</v>
      </c>
      <c r="AU382" s="82" t="s">
        <v>198</v>
      </c>
      <c r="AV382" s="74">
        <v>46037</v>
      </c>
      <c r="AW382" s="75">
        <v>0</v>
      </c>
      <c r="AX382" s="75">
        <v>0</v>
      </c>
      <c r="AY382" s="75">
        <v>905</v>
      </c>
      <c r="AZ382" s="83">
        <v>0</v>
      </c>
      <c r="BA382" s="75">
        <v>0</v>
      </c>
      <c r="BB382" s="75" t="s">
        <v>132</v>
      </c>
      <c r="BC382" s="75"/>
      <c r="BD382" s="75" t="s">
        <v>1966</v>
      </c>
      <c r="BE382" s="74">
        <v>46043</v>
      </c>
      <c r="BF382" s="75"/>
      <c r="BG382" s="75"/>
      <c r="BH382" s="75"/>
      <c r="BI382" s="75"/>
      <c r="BJ382" s="75"/>
      <c r="BK382" s="75"/>
      <c r="BL382" s="75"/>
      <c r="BM382" s="75"/>
      <c r="BN382" s="75"/>
      <c r="BO382" s="75"/>
      <c r="BP382" s="75"/>
      <c r="BQ382" s="75"/>
      <c r="BR382" s="75"/>
      <c r="BS382" s="75"/>
      <c r="BT382" s="75">
        <v>0</v>
      </c>
      <c r="BU382" s="84" t="s">
        <v>1115</v>
      </c>
      <c r="BV382" s="74">
        <v>46042</v>
      </c>
      <c r="BW382" s="85"/>
      <c r="BX382" s="85"/>
      <c r="BY382" s="86" t="s">
        <v>120</v>
      </c>
      <c r="BZ382" s="87">
        <f t="shared" si="99"/>
        <v>2</v>
      </c>
      <c r="CB382" s="88">
        <f t="shared" si="96"/>
        <v>4</v>
      </c>
      <c r="CC382" s="89"/>
      <c r="CE382" s="87">
        <f t="shared" si="109"/>
        <v>1</v>
      </c>
      <c r="CF382" s="90"/>
      <c r="CG382" s="90"/>
      <c r="CH382" s="90"/>
      <c r="CJ382" s="87">
        <f t="shared" si="97"/>
        <v>1</v>
      </c>
      <c r="CK382" s="87">
        <f t="shared" si="98"/>
        <v>3</v>
      </c>
      <c r="CL382" s="22" t="s">
        <v>121</v>
      </c>
      <c r="CM382" s="22" t="s">
        <v>1116</v>
      </c>
    </row>
    <row r="383" spans="1:91" ht="14.45" customHeight="1" x14ac:dyDescent="0.25">
      <c r="A383" s="69">
        <f t="shared" si="95"/>
        <v>381</v>
      </c>
      <c r="B383" s="70" t="s">
        <v>102</v>
      </c>
      <c r="C383" s="97">
        <v>235600054167</v>
      </c>
      <c r="D383" s="106">
        <v>145216748</v>
      </c>
      <c r="E383" s="73"/>
      <c r="F383" s="74">
        <v>46027</v>
      </c>
      <c r="G383" s="75" t="s">
        <v>726</v>
      </c>
      <c r="H383" s="75" t="s">
        <v>517</v>
      </c>
      <c r="I383" s="75" t="s">
        <v>105</v>
      </c>
      <c r="J383" s="75" t="s">
        <v>518</v>
      </c>
      <c r="K383" s="75" t="s">
        <v>107</v>
      </c>
      <c r="L383" s="74">
        <v>46057</v>
      </c>
      <c r="M383" s="73">
        <v>40</v>
      </c>
      <c r="N383" s="75" t="s">
        <v>1967</v>
      </c>
      <c r="O383" s="75" t="s">
        <v>1968</v>
      </c>
      <c r="P383" s="75">
        <v>2830047521</v>
      </c>
      <c r="Q383" s="74">
        <v>46034</v>
      </c>
      <c r="R383" s="75">
        <v>1209375790</v>
      </c>
      <c r="S383" s="75">
        <v>224057214</v>
      </c>
      <c r="T383" s="74">
        <v>46034</v>
      </c>
      <c r="U383" s="76">
        <v>16478.402999999998</v>
      </c>
      <c r="V383" s="76">
        <v>15885.807000000001</v>
      </c>
      <c r="W383" s="75">
        <v>19</v>
      </c>
      <c r="X383" s="75">
        <v>0</v>
      </c>
      <c r="Y383" s="98">
        <v>235600054167</v>
      </c>
      <c r="Z383" s="82" t="s">
        <v>128</v>
      </c>
      <c r="AA383" s="75" t="s">
        <v>280</v>
      </c>
      <c r="AB383" s="75" t="s">
        <v>281</v>
      </c>
      <c r="AC383" s="98">
        <v>235600054167</v>
      </c>
      <c r="AD383" s="75" t="s">
        <v>113</v>
      </c>
      <c r="AE383" s="74">
        <v>46041</v>
      </c>
      <c r="AF383" s="75" t="s">
        <v>282</v>
      </c>
      <c r="AG383" s="75" t="s">
        <v>283</v>
      </c>
      <c r="AH383" s="111" t="s">
        <v>284</v>
      </c>
      <c r="AI383" s="74">
        <v>46035</v>
      </c>
      <c r="AJ383" s="74">
        <v>46040</v>
      </c>
      <c r="AK383" s="74">
        <v>46040</v>
      </c>
      <c r="AL383" s="121">
        <v>46044</v>
      </c>
      <c r="AM383" s="124">
        <v>46057</v>
      </c>
      <c r="AN383" s="124">
        <v>46058</v>
      </c>
      <c r="AO383" s="81" t="e">
        <f>IF(AH383&lt;AG383,IF(AH383=0,"",AH383-1),IF(AG383=0,"",AG383-1))</f>
        <v>#VALUE!</v>
      </c>
      <c r="AP383" s="81" t="str">
        <f>IF(AH383&lt;AG383,IF(AH383=0,"",AH383),IF(AG383=0,"",AG383))</f>
        <v>11:59 16/01/26</v>
      </c>
      <c r="AQ383" s="81" t="str">
        <f>IF(AH383&lt;AG383,IF(AH383=0,"",AH383),IF(AG383=0,"",AG383))</f>
        <v>11:59 16/01/26</v>
      </c>
      <c r="AR383" s="81">
        <f>IF(AI383=0,"",IF(AI383&lt;AJ383,AJ383+1,AI383+1))</f>
        <v>46041</v>
      </c>
      <c r="AS383" s="81">
        <f>IF(AI383=0,"",IF(AE383=0,IF(AJ383=0,AI383+2,AJ383+2),AE383+2))</f>
        <v>46043</v>
      </c>
      <c r="AT383" s="81">
        <f>IF(AI383=0,"",IF(AI383&lt;AJ383,AJ383+1,AI383+1))</f>
        <v>46041</v>
      </c>
      <c r="AU383" s="82" t="s">
        <v>198</v>
      </c>
      <c r="AV383" s="74">
        <v>46034</v>
      </c>
      <c r="AW383" s="75" t="s">
        <v>1969</v>
      </c>
      <c r="AX383" s="75" t="s">
        <v>1970</v>
      </c>
      <c r="AY383" s="75">
        <v>905</v>
      </c>
      <c r="AZ383" s="83">
        <v>308144238640</v>
      </c>
      <c r="BA383" s="75" t="s">
        <v>187</v>
      </c>
      <c r="BB383" s="74">
        <v>46034</v>
      </c>
      <c r="BC383" s="75"/>
      <c r="BD383" s="75" t="s">
        <v>1971</v>
      </c>
      <c r="BE383" s="74">
        <v>46042</v>
      </c>
      <c r="BF383" s="75"/>
      <c r="BG383" s="75"/>
      <c r="BH383" s="75"/>
      <c r="BI383" s="75"/>
      <c r="BJ383" s="75"/>
      <c r="BK383" s="75"/>
      <c r="BL383" s="75"/>
      <c r="BM383" s="75"/>
      <c r="BN383" s="75"/>
      <c r="BO383" s="75"/>
      <c r="BP383" s="75"/>
      <c r="BQ383" s="75"/>
      <c r="BR383" s="75"/>
      <c r="BS383" s="75"/>
      <c r="BT383" s="75">
        <v>1</v>
      </c>
      <c r="BU383" s="84" t="s">
        <v>1972</v>
      </c>
      <c r="BV383" s="74">
        <v>46043</v>
      </c>
      <c r="BW383" s="85"/>
      <c r="BX383" s="85"/>
      <c r="BY383" s="86" t="s">
        <v>157</v>
      </c>
      <c r="BZ383" s="87">
        <f t="shared" si="99"/>
        <v>2</v>
      </c>
      <c r="CB383" s="88">
        <f t="shared" si="96"/>
        <v>4</v>
      </c>
      <c r="CC383" s="89"/>
      <c r="CE383" s="87">
        <f t="shared" si="109"/>
        <v>1</v>
      </c>
      <c r="CF383" s="90">
        <v>18473700</v>
      </c>
      <c r="CG383" s="90"/>
      <c r="CH383" s="90">
        <v>18473700</v>
      </c>
      <c r="CI383" s="22">
        <v>26391</v>
      </c>
      <c r="CJ383" s="87">
        <f t="shared" si="97"/>
        <v>1</v>
      </c>
      <c r="CK383" s="87">
        <f t="shared" si="98"/>
        <v>3</v>
      </c>
      <c r="CL383" s="22" t="s">
        <v>121</v>
      </c>
      <c r="CM383" s="22" t="s">
        <v>1973</v>
      </c>
    </row>
    <row r="384" spans="1:91" ht="14.45" customHeight="1" x14ac:dyDescent="0.25">
      <c r="A384" s="69">
        <f t="shared" si="95"/>
        <v>382</v>
      </c>
      <c r="B384" s="70" t="s">
        <v>102</v>
      </c>
      <c r="C384" s="97">
        <v>235600054167</v>
      </c>
      <c r="D384" s="106">
        <v>145147522</v>
      </c>
      <c r="E384" s="73">
        <v>5320007186</v>
      </c>
      <c r="F384" s="74">
        <v>46030</v>
      </c>
      <c r="G384" s="75" t="s">
        <v>726</v>
      </c>
      <c r="H384" s="75" t="s">
        <v>517</v>
      </c>
      <c r="I384" s="75" t="s">
        <v>105</v>
      </c>
      <c r="J384" s="75" t="s">
        <v>518</v>
      </c>
      <c r="K384" s="75" t="s">
        <v>107</v>
      </c>
      <c r="L384" s="74">
        <v>46059</v>
      </c>
      <c r="M384" s="73">
        <v>40</v>
      </c>
      <c r="N384" s="75" t="s">
        <v>1974</v>
      </c>
      <c r="O384" s="75" t="s">
        <v>1975</v>
      </c>
      <c r="P384" s="75">
        <v>2830047519</v>
      </c>
      <c r="Q384" s="74">
        <v>46034</v>
      </c>
      <c r="R384" s="75">
        <v>1209375787</v>
      </c>
      <c r="S384" s="75">
        <v>224057258</v>
      </c>
      <c r="T384" s="74">
        <v>46034</v>
      </c>
      <c r="U384" s="76">
        <v>12197.370999999999</v>
      </c>
      <c r="V384" s="76">
        <v>11874.089</v>
      </c>
      <c r="W384" s="75">
        <v>14</v>
      </c>
      <c r="X384" s="75">
        <v>0</v>
      </c>
      <c r="Y384" s="98">
        <v>235600054192</v>
      </c>
      <c r="Z384" s="82" t="s">
        <v>128</v>
      </c>
      <c r="AA384" s="75" t="s">
        <v>280</v>
      </c>
      <c r="AB384" s="75" t="s">
        <v>281</v>
      </c>
      <c r="AC384" s="98">
        <v>235600054167</v>
      </c>
      <c r="AD384" s="75" t="s">
        <v>113</v>
      </c>
      <c r="AE384" s="74">
        <v>46041</v>
      </c>
      <c r="AF384" s="75" t="s">
        <v>282</v>
      </c>
      <c r="AG384" s="75" t="s">
        <v>283</v>
      </c>
      <c r="AH384" s="111" t="s">
        <v>284</v>
      </c>
      <c r="AI384" s="74">
        <v>46035</v>
      </c>
      <c r="AJ384" s="74">
        <v>46040</v>
      </c>
      <c r="AK384" s="74">
        <v>46040</v>
      </c>
      <c r="AL384" s="121">
        <v>46044</v>
      </c>
      <c r="AM384" s="124">
        <v>46057</v>
      </c>
      <c r="AN384" s="124">
        <v>46058</v>
      </c>
      <c r="AO384" s="95" t="s">
        <v>121</v>
      </c>
      <c r="AP384" s="95" t="s">
        <v>121</v>
      </c>
      <c r="AQ384" s="95" t="s">
        <v>121</v>
      </c>
      <c r="AR384" s="95" t="s">
        <v>121</v>
      </c>
      <c r="AS384" s="95" t="s">
        <v>121</v>
      </c>
      <c r="AT384" s="95" t="s">
        <v>121</v>
      </c>
      <c r="AU384" s="82" t="s">
        <v>198</v>
      </c>
      <c r="AV384" s="74">
        <v>46034</v>
      </c>
      <c r="AW384" s="75" t="s">
        <v>1976</v>
      </c>
      <c r="AX384" s="75" t="s">
        <v>1977</v>
      </c>
      <c r="AY384" s="75">
        <v>905</v>
      </c>
      <c r="AZ384" s="83">
        <v>308144227920</v>
      </c>
      <c r="BA384" s="75" t="s">
        <v>187</v>
      </c>
      <c r="BB384" s="74">
        <v>46034</v>
      </c>
      <c r="BC384" s="75"/>
      <c r="BD384" s="75" t="s">
        <v>1978</v>
      </c>
      <c r="BE384" s="74">
        <v>46042</v>
      </c>
      <c r="BF384" s="75"/>
      <c r="BG384" s="75"/>
      <c r="BH384" s="75"/>
      <c r="BI384" s="75"/>
      <c r="BJ384" s="75"/>
      <c r="BK384" s="75"/>
      <c r="BL384" s="75"/>
      <c r="BM384" s="75"/>
      <c r="BN384" s="75"/>
      <c r="BO384" s="75"/>
      <c r="BP384" s="75"/>
      <c r="BQ384" s="75"/>
      <c r="BR384" s="75"/>
      <c r="BS384" s="75"/>
      <c r="BT384" s="75">
        <v>0</v>
      </c>
      <c r="BU384" s="84" t="s">
        <v>1972</v>
      </c>
      <c r="BV384" s="74">
        <v>46043</v>
      </c>
      <c r="BW384" s="85"/>
      <c r="BX384" s="85"/>
      <c r="BY384" s="86" t="s">
        <v>147</v>
      </c>
      <c r="BZ384" s="87">
        <f t="shared" si="99"/>
        <v>2</v>
      </c>
      <c r="CB384" s="88">
        <f t="shared" si="96"/>
        <v>4</v>
      </c>
      <c r="CC384" s="89"/>
      <c r="CE384" s="87">
        <f t="shared" si="109"/>
        <v>1</v>
      </c>
      <c r="CF384" s="90">
        <v>18473700</v>
      </c>
      <c r="CG384" s="90"/>
      <c r="CH384" s="90">
        <v>18473700</v>
      </c>
      <c r="CI384" s="22">
        <v>26391</v>
      </c>
      <c r="CJ384" s="87">
        <f t="shared" si="97"/>
        <v>1</v>
      </c>
      <c r="CK384" s="87">
        <f t="shared" si="98"/>
        <v>3</v>
      </c>
      <c r="CL384" s="22" t="s">
        <v>121</v>
      </c>
      <c r="CM384" s="22" t="s">
        <v>1973</v>
      </c>
    </row>
    <row r="385" spans="1:91" ht="14.45" customHeight="1" x14ac:dyDescent="0.25">
      <c r="A385" s="69">
        <f t="shared" si="95"/>
        <v>383</v>
      </c>
      <c r="B385" s="70" t="s">
        <v>102</v>
      </c>
      <c r="C385" s="97">
        <v>235600054167</v>
      </c>
      <c r="D385" s="106">
        <v>145216933</v>
      </c>
      <c r="E385" s="73">
        <v>5320007186</v>
      </c>
      <c r="F385" s="74">
        <v>46030</v>
      </c>
      <c r="G385" s="75" t="s">
        <v>726</v>
      </c>
      <c r="H385" s="75" t="s">
        <v>517</v>
      </c>
      <c r="I385" s="75" t="s">
        <v>105</v>
      </c>
      <c r="J385" s="75" t="s">
        <v>518</v>
      </c>
      <c r="K385" s="75" t="s">
        <v>107</v>
      </c>
      <c r="L385" s="74">
        <v>46059</v>
      </c>
      <c r="M385" s="73">
        <v>0</v>
      </c>
      <c r="N385" s="75" t="s">
        <v>1974</v>
      </c>
      <c r="O385" s="75" t="s">
        <v>1975</v>
      </c>
      <c r="P385" s="75">
        <v>2830047520</v>
      </c>
      <c r="Q385" s="74">
        <v>46034</v>
      </c>
      <c r="R385" s="75">
        <v>1209375788</v>
      </c>
      <c r="S385" s="75">
        <v>224057259</v>
      </c>
      <c r="T385" s="74">
        <v>46034</v>
      </c>
      <c r="U385" s="76">
        <v>2366.1460000000002</v>
      </c>
      <c r="V385" s="76">
        <v>2303.4319999999998</v>
      </c>
      <c r="W385" s="75">
        <v>3</v>
      </c>
      <c r="X385" s="75">
        <v>0</v>
      </c>
      <c r="Y385" s="98">
        <v>235600054192</v>
      </c>
      <c r="Z385" s="82" t="s">
        <v>128</v>
      </c>
      <c r="AA385" s="75" t="s">
        <v>280</v>
      </c>
      <c r="AB385" s="75" t="s">
        <v>281</v>
      </c>
      <c r="AC385" s="98">
        <v>235600054167</v>
      </c>
      <c r="AD385" s="75" t="s">
        <v>113</v>
      </c>
      <c r="AE385" s="74">
        <v>46041</v>
      </c>
      <c r="AF385" s="75" t="s">
        <v>282</v>
      </c>
      <c r="AG385" s="75" t="s">
        <v>283</v>
      </c>
      <c r="AH385" s="111" t="s">
        <v>284</v>
      </c>
      <c r="AI385" s="74">
        <v>46035</v>
      </c>
      <c r="AJ385" s="74">
        <v>46040</v>
      </c>
      <c r="AK385" s="74">
        <v>46040</v>
      </c>
      <c r="AL385" s="121">
        <v>46044</v>
      </c>
      <c r="AM385" s="124">
        <v>46057</v>
      </c>
      <c r="AN385" s="124">
        <v>46058</v>
      </c>
      <c r="AO385" s="95" t="s">
        <v>121</v>
      </c>
      <c r="AP385" s="95" t="s">
        <v>121</v>
      </c>
      <c r="AQ385" s="95" t="s">
        <v>121</v>
      </c>
      <c r="AR385" s="95" t="s">
        <v>121</v>
      </c>
      <c r="AS385" s="95" t="s">
        <v>121</v>
      </c>
      <c r="AT385" s="95" t="s">
        <v>121</v>
      </c>
      <c r="AU385" s="82" t="s">
        <v>198</v>
      </c>
      <c r="AV385" s="74">
        <v>46034</v>
      </c>
      <c r="AW385" s="75">
        <v>0</v>
      </c>
      <c r="AX385" s="75">
        <v>0</v>
      </c>
      <c r="AY385" s="75">
        <v>905</v>
      </c>
      <c r="AZ385" s="83">
        <v>0</v>
      </c>
      <c r="BA385" s="75">
        <v>0</v>
      </c>
      <c r="BB385" s="75" t="s">
        <v>132</v>
      </c>
      <c r="BC385" s="75"/>
      <c r="BD385" s="75" t="s">
        <v>1978</v>
      </c>
      <c r="BE385" s="74">
        <v>46042</v>
      </c>
      <c r="BF385" s="75"/>
      <c r="BG385" s="75"/>
      <c r="BH385" s="75"/>
      <c r="BI385" s="75"/>
      <c r="BJ385" s="75"/>
      <c r="BK385" s="75"/>
      <c r="BL385" s="75"/>
      <c r="BM385" s="75"/>
      <c r="BN385" s="75"/>
      <c r="BO385" s="75"/>
      <c r="BP385" s="75"/>
      <c r="BQ385" s="75"/>
      <c r="BR385" s="75"/>
      <c r="BS385" s="75"/>
      <c r="BT385" s="75">
        <v>0</v>
      </c>
      <c r="BU385" s="84" t="s">
        <v>1972</v>
      </c>
      <c r="BV385" s="74">
        <v>46043</v>
      </c>
      <c r="BW385" s="85"/>
      <c r="BX385" s="85"/>
      <c r="BY385" s="86" t="s">
        <v>147</v>
      </c>
      <c r="BZ385" s="87">
        <f t="shared" si="99"/>
        <v>2</v>
      </c>
      <c r="CB385" s="88">
        <f t="shared" si="96"/>
        <v>4</v>
      </c>
      <c r="CC385" s="89"/>
      <c r="CE385" s="87">
        <f t="shared" si="109"/>
        <v>1</v>
      </c>
      <c r="CF385" s="90"/>
      <c r="CG385" s="90"/>
      <c r="CH385" s="90"/>
      <c r="CJ385" s="87">
        <f t="shared" si="97"/>
        <v>1</v>
      </c>
      <c r="CK385" s="87">
        <f t="shared" si="98"/>
        <v>3</v>
      </c>
      <c r="CL385" s="22" t="s">
        <v>121</v>
      </c>
      <c r="CM385" s="22" t="s">
        <v>1973</v>
      </c>
    </row>
    <row r="386" spans="1:91" ht="14.45" customHeight="1" x14ac:dyDescent="0.25">
      <c r="A386" s="69">
        <f t="shared" si="95"/>
        <v>384</v>
      </c>
      <c r="B386" s="70" t="s">
        <v>102</v>
      </c>
      <c r="C386" s="97">
        <v>235600054167</v>
      </c>
      <c r="D386" s="106">
        <v>145300085</v>
      </c>
      <c r="E386" s="73">
        <v>5320007355</v>
      </c>
      <c r="F386" s="74">
        <v>46030</v>
      </c>
      <c r="G386" s="75" t="s">
        <v>858</v>
      </c>
      <c r="H386" s="75" t="s">
        <v>517</v>
      </c>
      <c r="I386" s="75" t="s">
        <v>105</v>
      </c>
      <c r="J386" s="75" t="s">
        <v>518</v>
      </c>
      <c r="K386" s="75" t="s">
        <v>242</v>
      </c>
      <c r="L386" s="74">
        <v>46060</v>
      </c>
      <c r="M386" s="73">
        <v>40</v>
      </c>
      <c r="N386" s="75" t="s">
        <v>1979</v>
      </c>
      <c r="O386" s="75" t="s">
        <v>1980</v>
      </c>
      <c r="P386" s="75">
        <v>2830047571</v>
      </c>
      <c r="Q386" s="74">
        <v>46034</v>
      </c>
      <c r="R386" s="75">
        <v>1209376088</v>
      </c>
      <c r="S386" s="75">
        <v>224059327</v>
      </c>
      <c r="T386" s="74">
        <v>46034</v>
      </c>
      <c r="U386" s="76">
        <v>2823.5419999999999</v>
      </c>
      <c r="V386" s="76">
        <v>2735.5369999999998</v>
      </c>
      <c r="W386" s="75">
        <v>4</v>
      </c>
      <c r="X386" s="75">
        <v>0</v>
      </c>
      <c r="Y386" s="98">
        <v>235600054205</v>
      </c>
      <c r="Z386" s="82" t="s">
        <v>128</v>
      </c>
      <c r="AA386" s="75" t="s">
        <v>280</v>
      </c>
      <c r="AB386" s="75" t="s">
        <v>281</v>
      </c>
      <c r="AC386" s="98">
        <v>235600054167</v>
      </c>
      <c r="AD386" s="75" t="s">
        <v>113</v>
      </c>
      <c r="AE386" s="74">
        <v>46041</v>
      </c>
      <c r="AF386" s="75" t="s">
        <v>282</v>
      </c>
      <c r="AG386" s="75" t="s">
        <v>283</v>
      </c>
      <c r="AH386" s="111" t="s">
        <v>284</v>
      </c>
      <c r="AI386" s="74">
        <v>46035</v>
      </c>
      <c r="AJ386" s="74">
        <v>46040</v>
      </c>
      <c r="AK386" s="74">
        <v>46040</v>
      </c>
      <c r="AL386" s="121">
        <v>46044</v>
      </c>
      <c r="AM386" s="124">
        <v>46057</v>
      </c>
      <c r="AN386" s="124">
        <v>46058</v>
      </c>
      <c r="AO386" s="95" t="s">
        <v>121</v>
      </c>
      <c r="AP386" s="95" t="s">
        <v>121</v>
      </c>
      <c r="AQ386" s="95" t="s">
        <v>121</v>
      </c>
      <c r="AR386" s="95" t="s">
        <v>121</v>
      </c>
      <c r="AS386" s="95" t="s">
        <v>121</v>
      </c>
      <c r="AT386" s="95" t="s">
        <v>121</v>
      </c>
      <c r="AU386" s="82" t="s">
        <v>198</v>
      </c>
      <c r="AV386" s="74">
        <v>46035</v>
      </c>
      <c r="AW386" s="75" t="s">
        <v>1981</v>
      </c>
      <c r="AX386" s="75" t="s">
        <v>1982</v>
      </c>
      <c r="AY386" s="75">
        <v>905</v>
      </c>
      <c r="AZ386" s="83">
        <v>308147468440</v>
      </c>
      <c r="BA386" s="75" t="s">
        <v>187</v>
      </c>
      <c r="BB386" s="74">
        <v>46035</v>
      </c>
      <c r="BC386" s="75"/>
      <c r="BD386" s="75" t="s">
        <v>1978</v>
      </c>
      <c r="BE386" s="74">
        <v>46042</v>
      </c>
      <c r="BF386" s="75"/>
      <c r="BG386" s="75"/>
      <c r="BH386" s="75"/>
      <c r="BI386" s="75"/>
      <c r="BJ386" s="75"/>
      <c r="BK386" s="75"/>
      <c r="BL386" s="75"/>
      <c r="BM386" s="75"/>
      <c r="BN386" s="75"/>
      <c r="BO386" s="75"/>
      <c r="BP386" s="75"/>
      <c r="BQ386" s="75"/>
      <c r="BR386" s="75"/>
      <c r="BS386" s="75"/>
      <c r="BT386" s="75">
        <v>0</v>
      </c>
      <c r="BU386" s="84" t="s">
        <v>1972</v>
      </c>
      <c r="BV386" s="74">
        <v>46043</v>
      </c>
      <c r="BW386" s="85"/>
      <c r="BX386" s="85"/>
      <c r="BY386" s="86" t="s">
        <v>147</v>
      </c>
      <c r="BZ386" s="22">
        <v>2</v>
      </c>
      <c r="CB386" s="88">
        <f t="shared" si="96"/>
        <v>4</v>
      </c>
      <c r="CC386" s="89"/>
      <c r="CE386" s="22">
        <v>1</v>
      </c>
      <c r="CF386" s="90">
        <v>18473700</v>
      </c>
      <c r="CG386" s="90"/>
      <c r="CH386" s="90">
        <v>18473700</v>
      </c>
      <c r="CI386" s="22">
        <v>26391</v>
      </c>
      <c r="CJ386" s="87">
        <f t="shared" si="97"/>
        <v>1</v>
      </c>
      <c r="CK386" s="87">
        <f t="shared" si="98"/>
        <v>3</v>
      </c>
      <c r="CL386" s="22" t="s">
        <v>121</v>
      </c>
      <c r="CM386" s="22" t="s">
        <v>1973</v>
      </c>
    </row>
    <row r="387" spans="1:91" ht="14.45" customHeight="1" x14ac:dyDescent="0.25">
      <c r="A387" s="69">
        <f t="shared" ref="A387:A450" si="112">ROW()-2</f>
        <v>385</v>
      </c>
      <c r="B387" s="70" t="s">
        <v>102</v>
      </c>
      <c r="C387" s="97">
        <v>235600054167</v>
      </c>
      <c r="D387" s="106">
        <v>145300091</v>
      </c>
      <c r="E387" s="73">
        <v>5320007355</v>
      </c>
      <c r="F387" s="74">
        <v>46030</v>
      </c>
      <c r="G387" s="75" t="s">
        <v>858</v>
      </c>
      <c r="H387" s="75" t="s">
        <v>517</v>
      </c>
      <c r="I387" s="75" t="s">
        <v>105</v>
      </c>
      <c r="J387" s="75" t="s">
        <v>518</v>
      </c>
      <c r="K387" s="75" t="s">
        <v>242</v>
      </c>
      <c r="L387" s="74">
        <v>46060</v>
      </c>
      <c r="M387" s="73">
        <v>0</v>
      </c>
      <c r="N387" s="75" t="s">
        <v>1979</v>
      </c>
      <c r="O387" s="75" t="s">
        <v>1980</v>
      </c>
      <c r="P387" s="75">
        <v>2830047572</v>
      </c>
      <c r="Q387" s="74">
        <v>46034</v>
      </c>
      <c r="R387" s="75">
        <v>1209376089</v>
      </c>
      <c r="S387" s="75">
        <v>224059331</v>
      </c>
      <c r="T387" s="74">
        <v>46034</v>
      </c>
      <c r="U387" s="76">
        <v>10472.145</v>
      </c>
      <c r="V387" s="76">
        <v>10145.742</v>
      </c>
      <c r="W387" s="75">
        <v>13</v>
      </c>
      <c r="X387" s="75">
        <v>0</v>
      </c>
      <c r="Y387" s="98">
        <v>235600054205</v>
      </c>
      <c r="Z387" s="82" t="s">
        <v>128</v>
      </c>
      <c r="AA387" s="75" t="s">
        <v>280</v>
      </c>
      <c r="AB387" s="75" t="s">
        <v>281</v>
      </c>
      <c r="AC387" s="98">
        <v>235600054167</v>
      </c>
      <c r="AD387" s="75" t="s">
        <v>113</v>
      </c>
      <c r="AE387" s="74">
        <v>46041</v>
      </c>
      <c r="AF387" s="75" t="s">
        <v>282</v>
      </c>
      <c r="AG387" s="75" t="s">
        <v>283</v>
      </c>
      <c r="AH387" s="111" t="s">
        <v>284</v>
      </c>
      <c r="AI387" s="74">
        <v>46035</v>
      </c>
      <c r="AJ387" s="99">
        <v>46039</v>
      </c>
      <c r="AK387" s="74">
        <v>46040</v>
      </c>
      <c r="AL387" s="121">
        <v>46044</v>
      </c>
      <c r="AM387" s="124">
        <v>46057</v>
      </c>
      <c r="AN387" s="124">
        <v>46058</v>
      </c>
      <c r="AO387" s="95" t="s">
        <v>121</v>
      </c>
      <c r="AP387" s="95" t="s">
        <v>121</v>
      </c>
      <c r="AQ387" s="95" t="s">
        <v>121</v>
      </c>
      <c r="AR387" s="95" t="s">
        <v>121</v>
      </c>
      <c r="AS387" s="95" t="s">
        <v>121</v>
      </c>
      <c r="AT387" s="95" t="s">
        <v>121</v>
      </c>
      <c r="AU387" s="82" t="s">
        <v>198</v>
      </c>
      <c r="AV387" s="74">
        <v>46035</v>
      </c>
      <c r="AW387" s="75">
        <v>0</v>
      </c>
      <c r="AX387" s="75">
        <v>0</v>
      </c>
      <c r="AY387" s="75">
        <v>905</v>
      </c>
      <c r="AZ387" s="83">
        <v>0</v>
      </c>
      <c r="BA387" s="75">
        <v>0</v>
      </c>
      <c r="BB387" s="75" t="s">
        <v>132</v>
      </c>
      <c r="BC387" s="75"/>
      <c r="BD387" s="75" t="s">
        <v>1978</v>
      </c>
      <c r="BE387" s="74">
        <v>46042</v>
      </c>
      <c r="BF387" s="75"/>
      <c r="BG387" s="75"/>
      <c r="BH387" s="75"/>
      <c r="BI387" s="75"/>
      <c r="BJ387" s="75"/>
      <c r="BK387" s="75"/>
      <c r="BL387" s="75"/>
      <c r="BM387" s="75"/>
      <c r="BN387" s="75"/>
      <c r="BO387" s="75"/>
      <c r="BP387" s="75"/>
      <c r="BQ387" s="75"/>
      <c r="BR387" s="75"/>
      <c r="BS387" s="75"/>
      <c r="BT387" s="75">
        <v>0</v>
      </c>
      <c r="BU387" s="84" t="s">
        <v>1972</v>
      </c>
      <c r="BV387" s="74">
        <v>46043</v>
      </c>
      <c r="BW387" s="85"/>
      <c r="BX387" s="85"/>
      <c r="BY387" s="86" t="s">
        <v>120</v>
      </c>
      <c r="BZ387" s="22">
        <v>2</v>
      </c>
      <c r="CB387" s="88">
        <f t="shared" ref="CB387:CB450" si="113">WEEKNUM(BV387,)</f>
        <v>4</v>
      </c>
      <c r="CC387" s="89"/>
      <c r="CE387" s="22">
        <v>1</v>
      </c>
      <c r="CF387" s="90"/>
      <c r="CG387" s="90"/>
      <c r="CH387" s="90"/>
      <c r="CJ387" s="87">
        <f t="shared" ref="CJ387:CJ450" si="114">MONTH(AV387)</f>
        <v>1</v>
      </c>
      <c r="CK387" s="87">
        <f t="shared" ref="CK387:CK450" si="115">WEEKNUM(AV387,2)</f>
        <v>3</v>
      </c>
      <c r="CL387" s="22" t="s">
        <v>121</v>
      </c>
      <c r="CM387" s="22" t="s">
        <v>1973</v>
      </c>
    </row>
    <row r="388" spans="1:91" ht="14.45" customHeight="1" x14ac:dyDescent="0.25">
      <c r="A388" s="69">
        <f t="shared" si="112"/>
        <v>386</v>
      </c>
      <c r="B388" s="70" t="s">
        <v>102</v>
      </c>
      <c r="C388" s="107">
        <v>235600054213</v>
      </c>
      <c r="D388" s="106">
        <v>145300094</v>
      </c>
      <c r="E388" s="73">
        <v>5320007360</v>
      </c>
      <c r="F388" s="74">
        <v>46030</v>
      </c>
      <c r="G388" s="75" t="s">
        <v>858</v>
      </c>
      <c r="H388" s="75" t="s">
        <v>517</v>
      </c>
      <c r="I388" s="75" t="s">
        <v>105</v>
      </c>
      <c r="J388" s="75" t="s">
        <v>518</v>
      </c>
      <c r="K388" s="75" t="s">
        <v>242</v>
      </c>
      <c r="L388" s="74">
        <v>46060</v>
      </c>
      <c r="M388" s="73">
        <v>40</v>
      </c>
      <c r="N388" s="75" t="s">
        <v>1983</v>
      </c>
      <c r="O388" s="75" t="s">
        <v>1984</v>
      </c>
      <c r="P388" s="75">
        <v>2830047545</v>
      </c>
      <c r="Q388" s="74">
        <v>46034</v>
      </c>
      <c r="R388" s="75">
        <v>1209375838</v>
      </c>
      <c r="S388" s="75">
        <v>224059333</v>
      </c>
      <c r="T388" s="74">
        <v>46034</v>
      </c>
      <c r="U388" s="76">
        <v>7957.5259999999998</v>
      </c>
      <c r="V388" s="76">
        <v>7709.4880000000003</v>
      </c>
      <c r="W388" s="75">
        <v>11</v>
      </c>
      <c r="X388" s="75">
        <v>0</v>
      </c>
      <c r="Y388" s="98">
        <v>235600054213</v>
      </c>
      <c r="Z388" s="82" t="s">
        <v>128</v>
      </c>
      <c r="AA388" s="75" t="s">
        <v>280</v>
      </c>
      <c r="AB388" s="75" t="s">
        <v>281</v>
      </c>
      <c r="AC388" s="98">
        <v>235600054213</v>
      </c>
      <c r="AD388" s="75" t="s">
        <v>113</v>
      </c>
      <c r="AE388" s="74">
        <v>46041</v>
      </c>
      <c r="AF388" s="75" t="s">
        <v>282</v>
      </c>
      <c r="AG388" s="75" t="s">
        <v>283</v>
      </c>
      <c r="AH388" s="111" t="s">
        <v>284</v>
      </c>
      <c r="AI388" s="74">
        <v>46035</v>
      </c>
      <c r="AJ388" s="99">
        <v>46039</v>
      </c>
      <c r="AK388" s="74">
        <v>46040</v>
      </c>
      <c r="AL388" s="121">
        <v>46044</v>
      </c>
      <c r="AM388" s="124">
        <v>46057</v>
      </c>
      <c r="AN388" s="124">
        <v>46058</v>
      </c>
      <c r="AO388" s="95" t="s">
        <v>121</v>
      </c>
      <c r="AP388" s="95" t="s">
        <v>121</v>
      </c>
      <c r="AQ388" s="95" t="s">
        <v>121</v>
      </c>
      <c r="AR388" s="95" t="s">
        <v>121</v>
      </c>
      <c r="AS388" s="95" t="s">
        <v>121</v>
      </c>
      <c r="AT388" s="95" t="s">
        <v>121</v>
      </c>
      <c r="AU388" s="82" t="s">
        <v>198</v>
      </c>
      <c r="AV388" s="74">
        <v>46034</v>
      </c>
      <c r="AW388" s="75" t="s">
        <v>1985</v>
      </c>
      <c r="AX388" s="75" t="s">
        <v>1986</v>
      </c>
      <c r="AY388" s="75">
        <v>905</v>
      </c>
      <c r="AZ388" s="83">
        <v>308144879840</v>
      </c>
      <c r="BA388" s="75" t="s">
        <v>187</v>
      </c>
      <c r="BB388" s="74">
        <v>46034</v>
      </c>
      <c r="BC388" s="75"/>
      <c r="BD388" s="75" t="s">
        <v>1987</v>
      </c>
      <c r="BE388" s="74">
        <v>46042</v>
      </c>
      <c r="BF388" s="75"/>
      <c r="BG388" s="75"/>
      <c r="BH388" s="75"/>
      <c r="BI388" s="75"/>
      <c r="BJ388" s="75"/>
      <c r="BK388" s="75"/>
      <c r="BL388" s="75"/>
      <c r="BM388" s="75"/>
      <c r="BN388" s="75"/>
      <c r="BO388" s="75"/>
      <c r="BP388" s="75"/>
      <c r="BQ388" s="75"/>
      <c r="BR388" s="75"/>
      <c r="BS388" s="75"/>
      <c r="BT388" s="75">
        <v>1</v>
      </c>
      <c r="BU388" s="84" t="s">
        <v>1988</v>
      </c>
      <c r="BV388" s="74">
        <v>46043</v>
      </c>
      <c r="BW388" s="85"/>
      <c r="BX388" s="85"/>
      <c r="BY388" s="86" t="s">
        <v>120</v>
      </c>
      <c r="BZ388" s="87">
        <f t="shared" ref="BZ388:BZ396" si="116">_xlfn.ISOWEEKNUM(F388)</f>
        <v>2</v>
      </c>
      <c r="CB388" s="88">
        <f t="shared" si="113"/>
        <v>4</v>
      </c>
      <c r="CC388" s="89"/>
      <c r="CE388" s="87">
        <f t="shared" ref="CE388:CE396" si="117">IF(AD388="Sea waybill", IF(AK388&lt;&gt;0, MONTH(AK388), IF(AJ388&gt;AI388, MONTH(AJ388), MONTH(AI388))),"")</f>
        <v>1</v>
      </c>
      <c r="CF388" s="91">
        <v>18473700</v>
      </c>
      <c r="CG388" s="90"/>
      <c r="CH388" s="91">
        <v>18473700</v>
      </c>
      <c r="CI388" s="22">
        <v>26391</v>
      </c>
      <c r="CJ388" s="87">
        <f t="shared" si="114"/>
        <v>1</v>
      </c>
      <c r="CK388" s="87">
        <f t="shared" si="115"/>
        <v>3</v>
      </c>
      <c r="CL388" s="22" t="s">
        <v>121</v>
      </c>
      <c r="CM388" s="22" t="s">
        <v>1989</v>
      </c>
    </row>
    <row r="389" spans="1:91" ht="14.45" customHeight="1" x14ac:dyDescent="0.25">
      <c r="A389" s="69">
        <f t="shared" si="112"/>
        <v>387</v>
      </c>
      <c r="B389" s="70" t="s">
        <v>102</v>
      </c>
      <c r="C389" s="107">
        <v>235600054213</v>
      </c>
      <c r="D389" s="106">
        <v>145271169</v>
      </c>
      <c r="E389" s="73">
        <v>5320007360</v>
      </c>
      <c r="F389" s="74">
        <v>46030</v>
      </c>
      <c r="G389" s="75" t="s">
        <v>612</v>
      </c>
      <c r="H389" s="75" t="s">
        <v>517</v>
      </c>
      <c r="I389" s="75" t="s">
        <v>105</v>
      </c>
      <c r="J389" s="75" t="s">
        <v>518</v>
      </c>
      <c r="K389" s="75" t="s">
        <v>242</v>
      </c>
      <c r="L389" s="74">
        <v>46059</v>
      </c>
      <c r="M389" s="73">
        <v>0</v>
      </c>
      <c r="N389" s="75" t="s">
        <v>1983</v>
      </c>
      <c r="O389" s="75" t="s">
        <v>1984</v>
      </c>
      <c r="P389" s="75">
        <v>2830047544</v>
      </c>
      <c r="Q389" s="74">
        <v>46034</v>
      </c>
      <c r="R389" s="75">
        <v>1209375837</v>
      </c>
      <c r="S389" s="75">
        <v>224059334</v>
      </c>
      <c r="T389" s="74">
        <v>46034</v>
      </c>
      <c r="U389" s="76">
        <v>9073.6560000000009</v>
      </c>
      <c r="V389" s="76">
        <v>8795.643</v>
      </c>
      <c r="W389" s="75">
        <v>10</v>
      </c>
      <c r="X389" s="75">
        <v>0</v>
      </c>
      <c r="Y389" s="98">
        <v>235600054213</v>
      </c>
      <c r="Z389" s="82" t="s">
        <v>128</v>
      </c>
      <c r="AA389" s="75" t="s">
        <v>280</v>
      </c>
      <c r="AB389" s="75" t="s">
        <v>281</v>
      </c>
      <c r="AC389" s="98">
        <v>235600054213</v>
      </c>
      <c r="AD389" s="75" t="s">
        <v>113</v>
      </c>
      <c r="AE389" s="74">
        <v>46041</v>
      </c>
      <c r="AF389" s="75" t="s">
        <v>282</v>
      </c>
      <c r="AG389" s="75" t="s">
        <v>283</v>
      </c>
      <c r="AH389" s="111" t="s">
        <v>284</v>
      </c>
      <c r="AI389" s="74">
        <v>46035</v>
      </c>
      <c r="AJ389" s="74">
        <v>46040</v>
      </c>
      <c r="AK389" s="74">
        <v>46040</v>
      </c>
      <c r="AL389" s="121">
        <v>46044</v>
      </c>
      <c r="AM389" s="124">
        <v>46057</v>
      </c>
      <c r="AN389" s="124">
        <v>46058</v>
      </c>
      <c r="AO389" s="95" t="s">
        <v>121</v>
      </c>
      <c r="AP389" s="95" t="s">
        <v>121</v>
      </c>
      <c r="AQ389" s="95" t="s">
        <v>121</v>
      </c>
      <c r="AR389" s="95" t="s">
        <v>121</v>
      </c>
      <c r="AS389" s="95" t="s">
        <v>121</v>
      </c>
      <c r="AT389" s="95" t="s">
        <v>121</v>
      </c>
      <c r="AU389" s="82" t="s">
        <v>198</v>
      </c>
      <c r="AV389" s="74">
        <v>46034</v>
      </c>
      <c r="AW389" s="75">
        <v>0</v>
      </c>
      <c r="AX389" s="75">
        <v>0</v>
      </c>
      <c r="AY389" s="75">
        <v>905</v>
      </c>
      <c r="AZ389" s="83">
        <v>0</v>
      </c>
      <c r="BA389" s="75">
        <v>0</v>
      </c>
      <c r="BB389" s="75" t="s">
        <v>132</v>
      </c>
      <c r="BC389" s="75"/>
      <c r="BD389" s="75" t="s">
        <v>1987</v>
      </c>
      <c r="BE389" s="74">
        <v>46042</v>
      </c>
      <c r="BF389" s="75"/>
      <c r="BG389" s="75"/>
      <c r="BH389" s="75"/>
      <c r="BI389" s="75"/>
      <c r="BJ389" s="75"/>
      <c r="BK389" s="75"/>
      <c r="BL389" s="75"/>
      <c r="BM389" s="75"/>
      <c r="BN389" s="75"/>
      <c r="BO389" s="75"/>
      <c r="BP389" s="75"/>
      <c r="BQ389" s="75"/>
      <c r="BR389" s="75"/>
      <c r="BS389" s="75"/>
      <c r="BT389" s="75">
        <v>0</v>
      </c>
      <c r="BU389" s="84" t="s">
        <v>1988</v>
      </c>
      <c r="BV389" s="74">
        <v>46043</v>
      </c>
      <c r="BW389" s="85"/>
      <c r="BX389" s="85"/>
      <c r="BY389" s="86" t="s">
        <v>120</v>
      </c>
      <c r="BZ389" s="87">
        <f t="shared" si="116"/>
        <v>2</v>
      </c>
      <c r="CB389" s="88">
        <f t="shared" si="113"/>
        <v>4</v>
      </c>
      <c r="CC389" s="89"/>
      <c r="CE389" s="87">
        <f t="shared" si="117"/>
        <v>1</v>
      </c>
      <c r="CF389" s="90"/>
      <c r="CG389" s="90"/>
      <c r="CH389" s="90"/>
      <c r="CJ389" s="87">
        <f t="shared" si="114"/>
        <v>1</v>
      </c>
      <c r="CK389" s="87">
        <f t="shared" si="115"/>
        <v>3</v>
      </c>
      <c r="CL389" s="22" t="s">
        <v>121</v>
      </c>
      <c r="CM389" s="22" t="s">
        <v>1989</v>
      </c>
    </row>
    <row r="390" spans="1:91" ht="14.45" customHeight="1" x14ac:dyDescent="0.25">
      <c r="A390" s="69">
        <f t="shared" si="112"/>
        <v>388</v>
      </c>
      <c r="B390" s="70" t="s">
        <v>102</v>
      </c>
      <c r="C390" s="97">
        <v>235600054167</v>
      </c>
      <c r="D390" s="106">
        <v>145271164</v>
      </c>
      <c r="E390" s="73"/>
      <c r="F390" s="74">
        <v>46030</v>
      </c>
      <c r="G390" s="75" t="s">
        <v>612</v>
      </c>
      <c r="H390" s="75" t="s">
        <v>517</v>
      </c>
      <c r="I390" s="75" t="s">
        <v>105</v>
      </c>
      <c r="J390" s="75" t="s">
        <v>518</v>
      </c>
      <c r="K390" s="75" t="s">
        <v>242</v>
      </c>
      <c r="L390" s="74">
        <v>46059</v>
      </c>
      <c r="M390" s="73">
        <v>40</v>
      </c>
      <c r="N390" s="75" t="s">
        <v>1990</v>
      </c>
      <c r="O390" s="75" t="s">
        <v>1991</v>
      </c>
      <c r="P390" s="75">
        <v>2830047543</v>
      </c>
      <c r="Q390" s="74">
        <v>46034</v>
      </c>
      <c r="R390" s="75">
        <v>1209375835</v>
      </c>
      <c r="S390" s="75">
        <v>224057248</v>
      </c>
      <c r="T390" s="74">
        <v>46034</v>
      </c>
      <c r="U390" s="76">
        <v>18127.920999999998</v>
      </c>
      <c r="V390" s="76">
        <v>17572.487000000001</v>
      </c>
      <c r="W390" s="75">
        <v>20</v>
      </c>
      <c r="X390" s="75">
        <v>0</v>
      </c>
      <c r="Y390" s="98">
        <v>235600054222</v>
      </c>
      <c r="Z390" s="82" t="s">
        <v>128</v>
      </c>
      <c r="AA390" s="75" t="s">
        <v>280</v>
      </c>
      <c r="AB390" s="75" t="s">
        <v>281</v>
      </c>
      <c r="AC390" s="98">
        <v>235600054167</v>
      </c>
      <c r="AD390" s="75" t="s">
        <v>113</v>
      </c>
      <c r="AE390" s="74">
        <v>46041</v>
      </c>
      <c r="AF390" s="75" t="s">
        <v>282</v>
      </c>
      <c r="AG390" s="75" t="s">
        <v>283</v>
      </c>
      <c r="AH390" s="111" t="s">
        <v>284</v>
      </c>
      <c r="AI390" s="74">
        <v>46035</v>
      </c>
      <c r="AJ390" s="74">
        <v>46040</v>
      </c>
      <c r="AK390" s="74">
        <v>46040</v>
      </c>
      <c r="AL390" s="121">
        <v>46044</v>
      </c>
      <c r="AM390" s="124">
        <v>46057</v>
      </c>
      <c r="AN390" s="124">
        <v>46058</v>
      </c>
      <c r="AO390" s="81" t="e">
        <f>IF(AH390&lt;AG390,IF(AH390=0,"",AH390-1),IF(AG390=0,"",AG390-1))</f>
        <v>#VALUE!</v>
      </c>
      <c r="AP390" s="81" t="str">
        <f>IF(AH390&lt;AG390,IF(AH390=0,"",AH390),IF(AG390=0,"",AG390))</f>
        <v>11:59 16/01/26</v>
      </c>
      <c r="AQ390" s="81" t="str">
        <f>IF(AH390&lt;AG390,IF(AH390=0,"",AH390),IF(AG390=0,"",AG390))</f>
        <v>11:59 16/01/26</v>
      </c>
      <c r="AR390" s="81">
        <f>IF(AI390=0,"",IF(AI390&lt;AJ390,AJ390+1,AI390+1))</f>
        <v>46041</v>
      </c>
      <c r="AS390" s="81">
        <f>IF(AI390=0,"",IF(AE390=0,IF(AJ390=0,AI390+2,AJ390+2),AE390+2))</f>
        <v>46043</v>
      </c>
      <c r="AT390" s="81">
        <f>IF(AI390=0,"",IF(AI390&lt;AJ390,AJ390+1,AI390+1))</f>
        <v>46041</v>
      </c>
      <c r="AU390" s="82" t="s">
        <v>198</v>
      </c>
      <c r="AV390" s="74">
        <v>46034</v>
      </c>
      <c r="AW390" s="75" t="s">
        <v>1992</v>
      </c>
      <c r="AX390" s="75" t="s">
        <v>1993</v>
      </c>
      <c r="AY390" s="75">
        <v>905</v>
      </c>
      <c r="AZ390" s="83">
        <v>308144865140</v>
      </c>
      <c r="BA390" s="75" t="s">
        <v>187</v>
      </c>
      <c r="BB390" s="74">
        <v>46034</v>
      </c>
      <c r="BC390" s="75"/>
      <c r="BD390" s="75" t="s">
        <v>1994</v>
      </c>
      <c r="BE390" s="74">
        <v>46042</v>
      </c>
      <c r="BF390" s="75"/>
      <c r="BG390" s="75"/>
      <c r="BH390" s="75"/>
      <c r="BI390" s="75"/>
      <c r="BJ390" s="75"/>
      <c r="BK390" s="75"/>
      <c r="BL390" s="75"/>
      <c r="BM390" s="75"/>
      <c r="BN390" s="75"/>
      <c r="BO390" s="75"/>
      <c r="BP390" s="75"/>
      <c r="BQ390" s="75"/>
      <c r="BR390" s="75"/>
      <c r="BS390" s="75"/>
      <c r="BT390" s="75">
        <v>0</v>
      </c>
      <c r="BU390" s="84" t="s">
        <v>1972</v>
      </c>
      <c r="BV390" s="74">
        <v>46043</v>
      </c>
      <c r="BW390" s="85"/>
      <c r="BX390" s="85"/>
      <c r="BY390" s="86" t="s">
        <v>147</v>
      </c>
      <c r="BZ390" s="87">
        <f t="shared" si="116"/>
        <v>2</v>
      </c>
      <c r="CB390" s="88">
        <f t="shared" si="113"/>
        <v>4</v>
      </c>
      <c r="CC390" s="89"/>
      <c r="CE390" s="87">
        <f t="shared" si="117"/>
        <v>1</v>
      </c>
      <c r="CF390" s="90">
        <v>18473700</v>
      </c>
      <c r="CG390" s="90"/>
      <c r="CH390" s="90">
        <v>18473700</v>
      </c>
      <c r="CI390" s="22">
        <v>26391</v>
      </c>
      <c r="CJ390" s="87">
        <f t="shared" si="114"/>
        <v>1</v>
      </c>
      <c r="CK390" s="87">
        <f t="shared" si="115"/>
        <v>3</v>
      </c>
      <c r="CL390" s="22" t="s">
        <v>121</v>
      </c>
      <c r="CM390" s="22" t="s">
        <v>1973</v>
      </c>
    </row>
    <row r="391" spans="1:91" ht="14.45" customHeight="1" x14ac:dyDescent="0.25">
      <c r="A391" s="69">
        <f t="shared" si="112"/>
        <v>389</v>
      </c>
      <c r="B391" s="70" t="s">
        <v>102</v>
      </c>
      <c r="C391" s="107">
        <v>235600054213</v>
      </c>
      <c r="D391" s="106">
        <v>145278275</v>
      </c>
      <c r="E391" s="73"/>
      <c r="F391" s="74">
        <v>46030</v>
      </c>
      <c r="G391" s="75" t="s">
        <v>612</v>
      </c>
      <c r="H391" s="75" t="s">
        <v>517</v>
      </c>
      <c r="I391" s="75" t="s">
        <v>105</v>
      </c>
      <c r="J391" s="75" t="s">
        <v>518</v>
      </c>
      <c r="K391" s="75" t="s">
        <v>242</v>
      </c>
      <c r="L391" s="74">
        <v>46059</v>
      </c>
      <c r="M391" s="73">
        <v>40</v>
      </c>
      <c r="N391" s="75" t="s">
        <v>1995</v>
      </c>
      <c r="O391" s="75" t="s">
        <v>1996</v>
      </c>
      <c r="P391" s="75">
        <v>2830047496</v>
      </c>
      <c r="Q391" s="74">
        <v>46034</v>
      </c>
      <c r="R391" s="75">
        <v>1209375751</v>
      </c>
      <c r="S391" s="75">
        <v>224057254</v>
      </c>
      <c r="T391" s="74">
        <v>46034</v>
      </c>
      <c r="U391" s="76">
        <v>16201.75</v>
      </c>
      <c r="V391" s="76">
        <v>15772.34</v>
      </c>
      <c r="W391" s="75">
        <v>18</v>
      </c>
      <c r="X391" s="75">
        <v>0</v>
      </c>
      <c r="Y391" s="98">
        <v>235600054230</v>
      </c>
      <c r="Z391" s="82" t="s">
        <v>128</v>
      </c>
      <c r="AA391" s="75" t="s">
        <v>280</v>
      </c>
      <c r="AB391" s="75" t="s">
        <v>281</v>
      </c>
      <c r="AC391" s="98">
        <v>235600054213</v>
      </c>
      <c r="AD391" s="75" t="s">
        <v>113</v>
      </c>
      <c r="AE391" s="74">
        <v>46041</v>
      </c>
      <c r="AF391" s="75" t="s">
        <v>282</v>
      </c>
      <c r="AG391" s="75" t="s">
        <v>283</v>
      </c>
      <c r="AH391" s="111" t="s">
        <v>284</v>
      </c>
      <c r="AI391" s="74">
        <v>46035</v>
      </c>
      <c r="AJ391" s="74">
        <v>46040</v>
      </c>
      <c r="AK391" s="74">
        <v>46040</v>
      </c>
      <c r="AL391" s="121">
        <v>46044</v>
      </c>
      <c r="AM391" s="124">
        <v>46057</v>
      </c>
      <c r="AN391" s="124">
        <v>46058</v>
      </c>
      <c r="AO391" s="81" t="e">
        <f>IF(AH391&lt;AG391,IF(AH391=0,"",AH391-1),IF(AG391=0,"",AG391-1))</f>
        <v>#VALUE!</v>
      </c>
      <c r="AP391" s="81" t="str">
        <f>IF(AH391&lt;AG391,IF(AH391=0,"",AH391),IF(AG391=0,"",AG391))</f>
        <v>11:59 16/01/26</v>
      </c>
      <c r="AQ391" s="81" t="str">
        <f>IF(AH391&lt;AG391,IF(AH391=0,"",AH391),IF(AG391=0,"",AG391))</f>
        <v>11:59 16/01/26</v>
      </c>
      <c r="AR391" s="81">
        <f>IF(AI391=0,"",IF(AI391&lt;AJ391,AJ391+1,AI391+1))</f>
        <v>46041</v>
      </c>
      <c r="AS391" s="81">
        <f>IF(AI391=0,"",IF(AE391=0,IF(AJ391=0,AI391+2,AJ391+2),AE391+2))</f>
        <v>46043</v>
      </c>
      <c r="AT391" s="81">
        <f>IF(AI391=0,"",IF(AI391&lt;AJ391,AJ391+1,AI391+1))</f>
        <v>46041</v>
      </c>
      <c r="AU391" s="82" t="s">
        <v>198</v>
      </c>
      <c r="AV391" s="74">
        <v>46034</v>
      </c>
      <c r="AW391" s="75" t="s">
        <v>1997</v>
      </c>
      <c r="AX391" s="75" t="s">
        <v>1998</v>
      </c>
      <c r="AY391" s="75">
        <v>905</v>
      </c>
      <c r="AZ391" s="83">
        <v>308141992340</v>
      </c>
      <c r="BA391" s="75" t="s">
        <v>187</v>
      </c>
      <c r="BB391" s="74">
        <v>46034</v>
      </c>
      <c r="BC391" s="75"/>
      <c r="BD391" s="75" t="s">
        <v>1999</v>
      </c>
      <c r="BE391" s="74">
        <v>46042</v>
      </c>
      <c r="BF391" s="75"/>
      <c r="BG391" s="75"/>
      <c r="BH391" s="75"/>
      <c r="BI391" s="75"/>
      <c r="BJ391" s="75"/>
      <c r="BK391" s="75"/>
      <c r="BL391" s="75"/>
      <c r="BM391" s="75"/>
      <c r="BN391" s="75"/>
      <c r="BO391" s="75"/>
      <c r="BP391" s="75"/>
      <c r="BQ391" s="75"/>
      <c r="BR391" s="75"/>
      <c r="BS391" s="75"/>
      <c r="BT391" s="75">
        <v>0</v>
      </c>
      <c r="BU391" s="84" t="s">
        <v>1988</v>
      </c>
      <c r="BV391" s="74">
        <v>46043</v>
      </c>
      <c r="BW391" s="85"/>
      <c r="BX391" s="85"/>
      <c r="BY391" s="86" t="s">
        <v>120</v>
      </c>
      <c r="BZ391" s="87">
        <f t="shared" si="116"/>
        <v>2</v>
      </c>
      <c r="CB391" s="88">
        <f t="shared" si="113"/>
        <v>4</v>
      </c>
      <c r="CC391" s="89"/>
      <c r="CE391" s="87">
        <f t="shared" si="117"/>
        <v>1</v>
      </c>
      <c r="CF391" s="91">
        <v>18473700</v>
      </c>
      <c r="CG391" s="90"/>
      <c r="CH391" s="91">
        <v>18473700</v>
      </c>
      <c r="CI391" s="22">
        <v>26391</v>
      </c>
      <c r="CJ391" s="87">
        <f t="shared" si="114"/>
        <v>1</v>
      </c>
      <c r="CK391" s="87">
        <f t="shared" si="115"/>
        <v>3</v>
      </c>
      <c r="CL391" s="22" t="s">
        <v>121</v>
      </c>
      <c r="CM391" s="22" t="s">
        <v>1989</v>
      </c>
    </row>
    <row r="392" spans="1:91" ht="14.45" customHeight="1" x14ac:dyDescent="0.25">
      <c r="A392" s="69">
        <f t="shared" si="112"/>
        <v>390</v>
      </c>
      <c r="B392" s="70" t="s">
        <v>102</v>
      </c>
      <c r="C392" s="107">
        <v>235600054256</v>
      </c>
      <c r="D392" s="106">
        <v>145278294</v>
      </c>
      <c r="E392" s="73">
        <v>5320007376</v>
      </c>
      <c r="F392" s="74">
        <v>46030</v>
      </c>
      <c r="G392" s="75" t="s">
        <v>612</v>
      </c>
      <c r="H392" s="75" t="s">
        <v>517</v>
      </c>
      <c r="I392" s="75" t="s">
        <v>105</v>
      </c>
      <c r="J392" s="75" t="s">
        <v>518</v>
      </c>
      <c r="K392" s="75" t="s">
        <v>242</v>
      </c>
      <c r="L392" s="74">
        <v>46059</v>
      </c>
      <c r="M392" s="73">
        <v>40</v>
      </c>
      <c r="N392" s="75" t="s">
        <v>2000</v>
      </c>
      <c r="O392" s="75" t="s">
        <v>2001</v>
      </c>
      <c r="P392" s="75">
        <v>2830047527</v>
      </c>
      <c r="Q392" s="74">
        <v>46034</v>
      </c>
      <c r="R392" s="75">
        <v>1209375800</v>
      </c>
      <c r="S392" s="75">
        <v>224057269</v>
      </c>
      <c r="T392" s="74">
        <v>46034</v>
      </c>
      <c r="U392" s="76">
        <v>15842.536</v>
      </c>
      <c r="V392" s="76">
        <v>15422.647000000001</v>
      </c>
      <c r="W392" s="75">
        <v>18</v>
      </c>
      <c r="X392" s="75">
        <v>0</v>
      </c>
      <c r="Y392" s="98">
        <v>235600054256</v>
      </c>
      <c r="Z392" s="82" t="s">
        <v>128</v>
      </c>
      <c r="AA392" s="75" t="s">
        <v>280</v>
      </c>
      <c r="AB392" s="75" t="s">
        <v>281</v>
      </c>
      <c r="AC392" s="109">
        <v>235600054256</v>
      </c>
      <c r="AD392" s="75" t="s">
        <v>113</v>
      </c>
      <c r="AE392" s="99">
        <v>46041</v>
      </c>
      <c r="AF392" s="75" t="s">
        <v>282</v>
      </c>
      <c r="AG392" s="75" t="s">
        <v>283</v>
      </c>
      <c r="AH392" s="111" t="s">
        <v>284</v>
      </c>
      <c r="AI392" s="74">
        <v>46035</v>
      </c>
      <c r="AJ392" s="99">
        <v>46040</v>
      </c>
      <c r="AK392" s="99">
        <v>46040</v>
      </c>
      <c r="AL392" s="121">
        <v>46044</v>
      </c>
      <c r="AM392" s="124">
        <v>46057</v>
      </c>
      <c r="AN392" s="124">
        <v>46058</v>
      </c>
      <c r="AO392" s="95" t="s">
        <v>121</v>
      </c>
      <c r="AP392" s="95" t="s">
        <v>121</v>
      </c>
      <c r="AQ392" s="95" t="s">
        <v>121</v>
      </c>
      <c r="AR392" s="95" t="s">
        <v>121</v>
      </c>
      <c r="AS392" s="95" t="s">
        <v>121</v>
      </c>
      <c r="AT392" s="95" t="s">
        <v>121</v>
      </c>
      <c r="AU392" s="82" t="s">
        <v>198</v>
      </c>
      <c r="AV392" s="74">
        <v>46034</v>
      </c>
      <c r="AW392" s="75" t="s">
        <v>2002</v>
      </c>
      <c r="AX392" s="75" t="s">
        <v>2003</v>
      </c>
      <c r="AY392" s="75">
        <v>905</v>
      </c>
      <c r="AZ392" s="83">
        <v>308144363130</v>
      </c>
      <c r="BA392" s="75" t="s">
        <v>187</v>
      </c>
      <c r="BB392" s="74">
        <v>46034</v>
      </c>
      <c r="BC392" s="75"/>
      <c r="BD392" s="75" t="s">
        <v>2004</v>
      </c>
      <c r="BE392" s="74">
        <v>46042</v>
      </c>
      <c r="BF392" s="75"/>
      <c r="BG392" s="75"/>
      <c r="BH392" s="75"/>
      <c r="BI392" s="75"/>
      <c r="BJ392" s="75"/>
      <c r="BK392" s="75"/>
      <c r="BL392" s="75"/>
      <c r="BM392" s="75"/>
      <c r="BN392" s="75"/>
      <c r="BO392" s="75"/>
      <c r="BP392" s="75"/>
      <c r="BQ392" s="75"/>
      <c r="BR392" s="75"/>
      <c r="BS392" s="75"/>
      <c r="BT392" s="75">
        <v>1</v>
      </c>
      <c r="BU392" s="84" t="s">
        <v>2005</v>
      </c>
      <c r="BV392" s="74">
        <v>46043</v>
      </c>
      <c r="BW392" s="85"/>
      <c r="BX392" s="85"/>
      <c r="BY392" s="86" t="s">
        <v>157</v>
      </c>
      <c r="BZ392" s="87">
        <f t="shared" si="116"/>
        <v>2</v>
      </c>
      <c r="CB392" s="88">
        <f t="shared" si="113"/>
        <v>4</v>
      </c>
      <c r="CC392" s="89"/>
      <c r="CE392" s="87">
        <f t="shared" si="117"/>
        <v>1</v>
      </c>
      <c r="CF392" s="90">
        <v>18473700</v>
      </c>
      <c r="CG392" s="90"/>
      <c r="CH392" s="90">
        <v>18473700</v>
      </c>
      <c r="CI392" s="91">
        <v>26391</v>
      </c>
      <c r="CJ392" s="87">
        <f t="shared" si="114"/>
        <v>1</v>
      </c>
      <c r="CK392" s="87">
        <f t="shared" si="115"/>
        <v>3</v>
      </c>
      <c r="CL392" s="22" t="s">
        <v>121</v>
      </c>
      <c r="CM392" s="22" t="s">
        <v>2006</v>
      </c>
    </row>
    <row r="393" spans="1:91" ht="14.45" customHeight="1" x14ac:dyDescent="0.25">
      <c r="A393" s="69">
        <f t="shared" si="112"/>
        <v>391</v>
      </c>
      <c r="B393" s="70" t="s">
        <v>102</v>
      </c>
      <c r="C393" s="107">
        <v>235600054256</v>
      </c>
      <c r="D393" s="106">
        <v>145332328</v>
      </c>
      <c r="E393" s="73">
        <v>5320007376</v>
      </c>
      <c r="F393" s="74">
        <v>46030</v>
      </c>
      <c r="G393" s="75" t="s">
        <v>612</v>
      </c>
      <c r="H393" s="75" t="s">
        <v>517</v>
      </c>
      <c r="I393" s="75" t="s">
        <v>105</v>
      </c>
      <c r="J393" s="75" t="s">
        <v>518</v>
      </c>
      <c r="K393" s="75" t="s">
        <v>242</v>
      </c>
      <c r="L393" s="74">
        <v>46059</v>
      </c>
      <c r="M393" s="73">
        <v>0</v>
      </c>
      <c r="N393" s="75" t="s">
        <v>2000</v>
      </c>
      <c r="O393" s="75" t="s">
        <v>2001</v>
      </c>
      <c r="P393" s="75">
        <v>2830047528</v>
      </c>
      <c r="Q393" s="74">
        <v>46034</v>
      </c>
      <c r="R393" s="75">
        <v>1209375801</v>
      </c>
      <c r="S393" s="75">
        <v>224057270</v>
      </c>
      <c r="T393" s="74">
        <v>46034</v>
      </c>
      <c r="U393" s="76">
        <v>739.61099999999999</v>
      </c>
      <c r="V393" s="76">
        <v>718.22900000000004</v>
      </c>
      <c r="W393" s="75">
        <v>1</v>
      </c>
      <c r="X393" s="75">
        <v>0</v>
      </c>
      <c r="Y393" s="98">
        <v>235600054256</v>
      </c>
      <c r="Z393" s="82" t="s">
        <v>128</v>
      </c>
      <c r="AA393" s="75" t="s">
        <v>280</v>
      </c>
      <c r="AB393" s="75" t="s">
        <v>281</v>
      </c>
      <c r="AC393" s="109">
        <v>235600054256</v>
      </c>
      <c r="AD393" s="75" t="s">
        <v>113</v>
      </c>
      <c r="AE393" s="99">
        <v>46041</v>
      </c>
      <c r="AF393" s="75" t="s">
        <v>282</v>
      </c>
      <c r="AG393" s="75" t="s">
        <v>283</v>
      </c>
      <c r="AH393" s="111" t="s">
        <v>284</v>
      </c>
      <c r="AI393" s="74">
        <v>46035</v>
      </c>
      <c r="AJ393" s="99">
        <v>46040</v>
      </c>
      <c r="AK393" s="99">
        <v>46040</v>
      </c>
      <c r="AL393" s="121">
        <v>46044</v>
      </c>
      <c r="AM393" s="124">
        <v>46057</v>
      </c>
      <c r="AN393" s="124">
        <v>46058</v>
      </c>
      <c r="AO393" s="95" t="s">
        <v>121</v>
      </c>
      <c r="AP393" s="95" t="s">
        <v>121</v>
      </c>
      <c r="AQ393" s="95" t="s">
        <v>121</v>
      </c>
      <c r="AR393" s="95" t="s">
        <v>121</v>
      </c>
      <c r="AS393" s="95" t="s">
        <v>121</v>
      </c>
      <c r="AT393" s="95" t="s">
        <v>121</v>
      </c>
      <c r="AU393" s="82" t="s">
        <v>198</v>
      </c>
      <c r="AV393" s="74">
        <v>46034</v>
      </c>
      <c r="AW393" s="75">
        <v>0</v>
      </c>
      <c r="AX393" s="75">
        <v>0</v>
      </c>
      <c r="AY393" s="75">
        <v>905</v>
      </c>
      <c r="AZ393" s="83">
        <v>0</v>
      </c>
      <c r="BA393" s="75">
        <v>0</v>
      </c>
      <c r="BB393" s="75" t="s">
        <v>132</v>
      </c>
      <c r="BC393" s="75"/>
      <c r="BD393" s="75" t="s">
        <v>2004</v>
      </c>
      <c r="BE393" s="74">
        <v>46042</v>
      </c>
      <c r="BF393" s="75"/>
      <c r="BG393" s="75"/>
      <c r="BH393" s="75"/>
      <c r="BI393" s="75"/>
      <c r="BJ393" s="75"/>
      <c r="BK393" s="75"/>
      <c r="BL393" s="75"/>
      <c r="BM393" s="75"/>
      <c r="BN393" s="75"/>
      <c r="BO393" s="75"/>
      <c r="BP393" s="75"/>
      <c r="BQ393" s="75"/>
      <c r="BR393" s="75"/>
      <c r="BS393" s="75"/>
      <c r="BT393" s="75">
        <v>0</v>
      </c>
      <c r="BU393" s="84" t="s">
        <v>2005</v>
      </c>
      <c r="BV393" s="74">
        <v>46043</v>
      </c>
      <c r="BW393" s="85"/>
      <c r="BX393" s="85"/>
      <c r="BY393" s="86" t="s">
        <v>157</v>
      </c>
      <c r="BZ393" s="87">
        <f t="shared" si="116"/>
        <v>2</v>
      </c>
      <c r="CB393" s="88">
        <f t="shared" si="113"/>
        <v>4</v>
      </c>
      <c r="CC393" s="89"/>
      <c r="CE393" s="87">
        <f t="shared" si="117"/>
        <v>1</v>
      </c>
      <c r="CF393" s="90"/>
      <c r="CG393" s="90"/>
      <c r="CH393" s="90"/>
      <c r="CJ393" s="87">
        <f t="shared" si="114"/>
        <v>1</v>
      </c>
      <c r="CK393" s="87">
        <f t="shared" si="115"/>
        <v>3</v>
      </c>
      <c r="CL393" s="22" t="s">
        <v>121</v>
      </c>
      <c r="CM393" s="22" t="s">
        <v>2006</v>
      </c>
    </row>
    <row r="394" spans="1:91" ht="14.45" customHeight="1" x14ac:dyDescent="0.25">
      <c r="A394" s="69">
        <f t="shared" si="112"/>
        <v>392</v>
      </c>
      <c r="B394" s="70" t="s">
        <v>102</v>
      </c>
      <c r="C394" s="107">
        <v>235600054256</v>
      </c>
      <c r="D394" s="106">
        <v>145147517</v>
      </c>
      <c r="E394" s="73"/>
      <c r="F394" s="74">
        <v>46030</v>
      </c>
      <c r="G394" s="75" t="s">
        <v>726</v>
      </c>
      <c r="H394" s="75" t="s">
        <v>517</v>
      </c>
      <c r="I394" s="75" t="s">
        <v>105</v>
      </c>
      <c r="J394" s="75" t="s">
        <v>518</v>
      </c>
      <c r="K394" s="75" t="s">
        <v>107</v>
      </c>
      <c r="L394" s="74">
        <v>46059</v>
      </c>
      <c r="M394" s="73">
        <v>40</v>
      </c>
      <c r="N394" s="75" t="s">
        <v>2007</v>
      </c>
      <c r="O394" s="75" t="s">
        <v>2008</v>
      </c>
      <c r="P394" s="75">
        <v>2830047529</v>
      </c>
      <c r="Q394" s="74">
        <v>46034</v>
      </c>
      <c r="R394" s="75">
        <v>1209375806</v>
      </c>
      <c r="S394" s="75">
        <v>224057244</v>
      </c>
      <c r="T394" s="74">
        <v>46034</v>
      </c>
      <c r="U394" s="76">
        <v>18464.175999999999</v>
      </c>
      <c r="V394" s="76">
        <v>17974.803</v>
      </c>
      <c r="W394" s="75">
        <v>20</v>
      </c>
      <c r="X394" s="75">
        <v>0</v>
      </c>
      <c r="Y394" s="98">
        <v>235600054264</v>
      </c>
      <c r="Z394" s="82" t="s">
        <v>128</v>
      </c>
      <c r="AA394" s="75" t="s">
        <v>280</v>
      </c>
      <c r="AB394" s="75" t="s">
        <v>281</v>
      </c>
      <c r="AC394" s="109">
        <v>235600054256</v>
      </c>
      <c r="AD394" s="75" t="s">
        <v>113</v>
      </c>
      <c r="AE394" s="99">
        <v>46041</v>
      </c>
      <c r="AF394" s="75" t="s">
        <v>282</v>
      </c>
      <c r="AG394" s="75" t="s">
        <v>283</v>
      </c>
      <c r="AH394" s="111" t="s">
        <v>284</v>
      </c>
      <c r="AI394" s="74">
        <v>46035</v>
      </c>
      <c r="AJ394" s="99">
        <v>46040</v>
      </c>
      <c r="AK394" s="99">
        <v>46040</v>
      </c>
      <c r="AL394" s="121">
        <v>46044</v>
      </c>
      <c r="AM394" s="124">
        <v>46057</v>
      </c>
      <c r="AN394" s="124">
        <v>46058</v>
      </c>
      <c r="AO394" s="81" t="e">
        <f>IF(AH394&lt;AG394,IF(AH394=0,"",AH394-1),IF(AG394=0,"",AG394-1))</f>
        <v>#VALUE!</v>
      </c>
      <c r="AP394" s="81" t="str">
        <f>IF(AH394&lt;AG394,IF(AH394=0,"",AH394),IF(AG394=0,"",AG394))</f>
        <v>11:59 16/01/26</v>
      </c>
      <c r="AQ394" s="81" t="str">
        <f>IF(AH394&lt;AG394,IF(AH394=0,"",AH394),IF(AG394=0,"",AG394))</f>
        <v>11:59 16/01/26</v>
      </c>
      <c r="AR394" s="81">
        <f>IF(AI394=0,"",IF(AI394&lt;AJ394,AJ394+1,AI394+1))</f>
        <v>46041</v>
      </c>
      <c r="AS394" s="81">
        <f>IF(AI394=0,"",IF(AE394=0,IF(AJ394=0,AI394+2,AJ394+2),AE394+2))</f>
        <v>46043</v>
      </c>
      <c r="AT394" s="81">
        <f>IF(AI394=0,"",IF(AI394&lt;AJ394,AJ394+1,AI394+1))</f>
        <v>46041</v>
      </c>
      <c r="AU394" s="82" t="s">
        <v>198</v>
      </c>
      <c r="AV394" s="74">
        <v>46034</v>
      </c>
      <c r="AW394" s="75" t="s">
        <v>2009</v>
      </c>
      <c r="AX394" s="75" t="s">
        <v>2010</v>
      </c>
      <c r="AY394" s="75">
        <v>905</v>
      </c>
      <c r="AZ394" s="83">
        <v>308144662730</v>
      </c>
      <c r="BA394" s="75" t="s">
        <v>187</v>
      </c>
      <c r="BB394" s="74">
        <v>46034</v>
      </c>
      <c r="BC394" s="75"/>
      <c r="BD394" s="75" t="s">
        <v>2011</v>
      </c>
      <c r="BE394" s="74">
        <v>46042</v>
      </c>
      <c r="BF394" s="75"/>
      <c r="BG394" s="75"/>
      <c r="BH394" s="75"/>
      <c r="BI394" s="75"/>
      <c r="BJ394" s="75"/>
      <c r="BK394" s="75"/>
      <c r="BL394" s="75"/>
      <c r="BM394" s="75"/>
      <c r="BN394" s="75"/>
      <c r="BO394" s="75"/>
      <c r="BP394" s="75"/>
      <c r="BQ394" s="75"/>
      <c r="BR394" s="75"/>
      <c r="BS394" s="75"/>
      <c r="BT394" s="75">
        <v>0</v>
      </c>
      <c r="BU394" s="84" t="s">
        <v>2005</v>
      </c>
      <c r="BV394" s="74">
        <v>46043</v>
      </c>
      <c r="BW394" s="85"/>
      <c r="BX394" s="85"/>
      <c r="BY394" s="86" t="s">
        <v>157</v>
      </c>
      <c r="BZ394" s="87">
        <f t="shared" si="116"/>
        <v>2</v>
      </c>
      <c r="CB394" s="88">
        <f t="shared" si="113"/>
        <v>4</v>
      </c>
      <c r="CC394" s="89"/>
      <c r="CE394" s="87">
        <f t="shared" si="117"/>
        <v>1</v>
      </c>
      <c r="CF394" s="90">
        <v>18473700</v>
      </c>
      <c r="CG394" s="90"/>
      <c r="CH394" s="90">
        <v>18473700</v>
      </c>
      <c r="CI394" s="91">
        <v>26391</v>
      </c>
      <c r="CJ394" s="87">
        <f t="shared" si="114"/>
        <v>1</v>
      </c>
      <c r="CK394" s="87">
        <f t="shared" si="115"/>
        <v>3</v>
      </c>
      <c r="CL394" s="22" t="s">
        <v>121</v>
      </c>
      <c r="CM394" s="22" t="s">
        <v>2006</v>
      </c>
    </row>
    <row r="395" spans="1:91" ht="14.45" customHeight="1" x14ac:dyDescent="0.25">
      <c r="A395" s="69">
        <f t="shared" si="112"/>
        <v>393</v>
      </c>
      <c r="B395" s="70" t="s">
        <v>102</v>
      </c>
      <c r="C395" s="107">
        <v>235600054256</v>
      </c>
      <c r="D395" s="106">
        <v>145216920</v>
      </c>
      <c r="E395" s="73"/>
      <c r="F395" s="74">
        <v>46027</v>
      </c>
      <c r="G395" s="75" t="s">
        <v>726</v>
      </c>
      <c r="H395" s="75" t="s">
        <v>517</v>
      </c>
      <c r="I395" s="75" t="s">
        <v>105</v>
      </c>
      <c r="J395" s="75" t="s">
        <v>518</v>
      </c>
      <c r="K395" s="75" t="s">
        <v>107</v>
      </c>
      <c r="L395" s="74">
        <v>46057</v>
      </c>
      <c r="M395" s="73">
        <v>40</v>
      </c>
      <c r="N395" s="75" t="s">
        <v>2012</v>
      </c>
      <c r="O395" s="75" t="s">
        <v>2013</v>
      </c>
      <c r="P395" s="75">
        <v>2830047483</v>
      </c>
      <c r="Q395" s="74">
        <v>46034</v>
      </c>
      <c r="R395" s="75">
        <v>1209375725</v>
      </c>
      <c r="S395" s="75">
        <v>224057216</v>
      </c>
      <c r="T395" s="74">
        <v>46034</v>
      </c>
      <c r="U395" s="76">
        <v>16485.888999999999</v>
      </c>
      <c r="V395" s="76">
        <v>15893.022999999999</v>
      </c>
      <c r="W395" s="75">
        <v>19</v>
      </c>
      <c r="X395" s="75">
        <v>0</v>
      </c>
      <c r="Y395" s="98">
        <v>235600054248</v>
      </c>
      <c r="Z395" s="82" t="s">
        <v>128</v>
      </c>
      <c r="AA395" s="75" t="s">
        <v>280</v>
      </c>
      <c r="AB395" s="75" t="s">
        <v>281</v>
      </c>
      <c r="AC395" s="109">
        <v>235600054256</v>
      </c>
      <c r="AD395" s="75" t="s">
        <v>113</v>
      </c>
      <c r="AE395" s="99">
        <v>46041</v>
      </c>
      <c r="AF395" s="75" t="s">
        <v>282</v>
      </c>
      <c r="AG395" s="75" t="s">
        <v>283</v>
      </c>
      <c r="AH395" s="111" t="s">
        <v>284</v>
      </c>
      <c r="AI395" s="74">
        <v>46035</v>
      </c>
      <c r="AJ395" s="99">
        <v>46040</v>
      </c>
      <c r="AK395" s="99">
        <v>46040</v>
      </c>
      <c r="AL395" s="121">
        <v>46044</v>
      </c>
      <c r="AM395" s="124">
        <v>46057</v>
      </c>
      <c r="AN395" s="124">
        <v>46058</v>
      </c>
      <c r="AO395" s="81" t="e">
        <f>IF(AH395&lt;AG395,IF(AH395=0,"",AH395-1),IF(AG395=0,"",AG395-1))</f>
        <v>#VALUE!</v>
      </c>
      <c r="AP395" s="81" t="str">
        <f>IF(AH395&lt;AG395,IF(AH395=0,"",AH395),IF(AG395=0,"",AG395))</f>
        <v>11:59 16/01/26</v>
      </c>
      <c r="AQ395" s="81" t="str">
        <f>IF(AH395&lt;AG395,IF(AH395=0,"",AH395),IF(AG395=0,"",AG395))</f>
        <v>11:59 16/01/26</v>
      </c>
      <c r="AR395" s="81">
        <f>IF(AI395=0,"",IF(AI395&lt;AJ395,AJ395+1,AI395+1))</f>
        <v>46041</v>
      </c>
      <c r="AS395" s="81">
        <f>IF(AI395=0,"",IF(AE395=0,IF(AJ395=0,AI395+2,AJ395+2),AE395+2))</f>
        <v>46043</v>
      </c>
      <c r="AT395" s="81">
        <f>IF(AI395=0,"",IF(AI395&lt;AJ395,AJ395+1,AI395+1))</f>
        <v>46041</v>
      </c>
      <c r="AU395" s="82" t="s">
        <v>198</v>
      </c>
      <c r="AV395" s="74">
        <v>46034</v>
      </c>
      <c r="AW395" s="75" t="s">
        <v>2014</v>
      </c>
      <c r="AX395" s="75" t="s">
        <v>2015</v>
      </c>
      <c r="AY395" s="75">
        <v>905</v>
      </c>
      <c r="AZ395" s="83">
        <v>308141647130</v>
      </c>
      <c r="BA395" s="75" t="s">
        <v>187</v>
      </c>
      <c r="BB395" s="74">
        <v>46034</v>
      </c>
      <c r="BC395" s="75"/>
      <c r="BD395" s="75" t="s">
        <v>2016</v>
      </c>
      <c r="BE395" s="74">
        <v>46042</v>
      </c>
      <c r="BF395" s="75"/>
      <c r="BG395" s="75"/>
      <c r="BH395" s="75"/>
      <c r="BI395" s="75"/>
      <c r="BJ395" s="75"/>
      <c r="BK395" s="75"/>
      <c r="BL395" s="75"/>
      <c r="BM395" s="75"/>
      <c r="BN395" s="75"/>
      <c r="BO395" s="75"/>
      <c r="BP395" s="75"/>
      <c r="BQ395" s="75"/>
      <c r="BR395" s="75"/>
      <c r="BS395" s="75"/>
      <c r="BT395" s="75">
        <v>0</v>
      </c>
      <c r="BU395" s="84" t="s">
        <v>2005</v>
      </c>
      <c r="BV395" s="74">
        <v>46043</v>
      </c>
      <c r="BW395" s="85"/>
      <c r="BX395" s="85"/>
      <c r="BY395" s="86" t="s">
        <v>157</v>
      </c>
      <c r="BZ395" s="87">
        <f t="shared" si="116"/>
        <v>2</v>
      </c>
      <c r="CB395" s="88">
        <f t="shared" si="113"/>
        <v>4</v>
      </c>
      <c r="CC395" s="89"/>
      <c r="CE395" s="87">
        <f t="shared" si="117"/>
        <v>1</v>
      </c>
      <c r="CF395" s="90">
        <v>18473700</v>
      </c>
      <c r="CG395" s="90"/>
      <c r="CH395" s="90">
        <v>18473700</v>
      </c>
      <c r="CI395" s="91">
        <v>26391</v>
      </c>
      <c r="CJ395" s="87">
        <f t="shared" si="114"/>
        <v>1</v>
      </c>
      <c r="CK395" s="87">
        <f t="shared" si="115"/>
        <v>3</v>
      </c>
      <c r="CL395" s="22" t="s">
        <v>121</v>
      </c>
      <c r="CM395" s="22" t="s">
        <v>2006</v>
      </c>
    </row>
    <row r="396" spans="1:91" ht="14.45" customHeight="1" x14ac:dyDescent="0.25">
      <c r="A396" s="69">
        <f t="shared" si="112"/>
        <v>394</v>
      </c>
      <c r="B396" s="70" t="s">
        <v>102</v>
      </c>
      <c r="C396" s="107">
        <v>235600054213</v>
      </c>
      <c r="D396" s="106">
        <v>145216741</v>
      </c>
      <c r="E396" s="73"/>
      <c r="F396" s="74">
        <v>46027</v>
      </c>
      <c r="G396" s="75" t="s">
        <v>726</v>
      </c>
      <c r="H396" s="75" t="s">
        <v>517</v>
      </c>
      <c r="I396" s="75" t="s">
        <v>105</v>
      </c>
      <c r="J396" s="75" t="s">
        <v>518</v>
      </c>
      <c r="K396" s="75" t="s">
        <v>107</v>
      </c>
      <c r="L396" s="74">
        <v>46057</v>
      </c>
      <c r="M396" s="73">
        <v>40</v>
      </c>
      <c r="N396" s="75" t="s">
        <v>2017</v>
      </c>
      <c r="O396" s="75" t="s">
        <v>2018</v>
      </c>
      <c r="P396" s="75">
        <v>2830047507</v>
      </c>
      <c r="Q396" s="74">
        <v>46034</v>
      </c>
      <c r="R396" s="75">
        <v>1209375771</v>
      </c>
      <c r="S396" s="75">
        <v>224057217</v>
      </c>
      <c r="T396" s="74">
        <v>46034</v>
      </c>
      <c r="U396" s="76">
        <v>15444.983</v>
      </c>
      <c r="V396" s="76">
        <v>14889.553</v>
      </c>
      <c r="W396" s="75">
        <v>18</v>
      </c>
      <c r="X396" s="75">
        <v>0</v>
      </c>
      <c r="Y396" s="98">
        <v>235600054183</v>
      </c>
      <c r="Z396" s="82" t="s">
        <v>128</v>
      </c>
      <c r="AA396" s="75" t="s">
        <v>280</v>
      </c>
      <c r="AB396" s="75" t="s">
        <v>281</v>
      </c>
      <c r="AC396" s="98">
        <v>235600054213</v>
      </c>
      <c r="AD396" s="75" t="s">
        <v>113</v>
      </c>
      <c r="AE396" s="74">
        <v>46041</v>
      </c>
      <c r="AF396" s="75" t="s">
        <v>282</v>
      </c>
      <c r="AG396" s="75" t="s">
        <v>283</v>
      </c>
      <c r="AH396" s="111" t="s">
        <v>284</v>
      </c>
      <c r="AI396" s="74">
        <v>46035</v>
      </c>
      <c r="AJ396" s="74">
        <v>46040</v>
      </c>
      <c r="AK396" s="74">
        <v>46040</v>
      </c>
      <c r="AL396" s="121">
        <v>46044</v>
      </c>
      <c r="AM396" s="124">
        <v>46057</v>
      </c>
      <c r="AN396" s="124">
        <v>46058</v>
      </c>
      <c r="AO396" s="81" t="e">
        <f>IF(AH396&lt;AG396,IF(AH396=0,"",AH396-1),IF(AG396=0,"",AG396-1))</f>
        <v>#VALUE!</v>
      </c>
      <c r="AP396" s="81" t="str">
        <f>IF(AH396&lt;AG396,IF(AH396=0,"",AH396),IF(AG396=0,"",AG396))</f>
        <v>11:59 16/01/26</v>
      </c>
      <c r="AQ396" s="81" t="str">
        <f>IF(AH396&lt;AG396,IF(AH396=0,"",AH396),IF(AG396=0,"",AG396))</f>
        <v>11:59 16/01/26</v>
      </c>
      <c r="AR396" s="81">
        <f>IF(AI396=0,"",IF(AI396&lt;AJ396,AJ396+1,AI396+1))</f>
        <v>46041</v>
      </c>
      <c r="AS396" s="81">
        <f>IF(AI396=0,"",IF(AE396=0,IF(AJ396=0,AI396+2,AJ396+2),AE396+2))</f>
        <v>46043</v>
      </c>
      <c r="AT396" s="81">
        <f>IF(AI396=0,"",IF(AI396&lt;AJ396,AJ396+1,AI396+1))</f>
        <v>46041</v>
      </c>
      <c r="AU396" s="82" t="s">
        <v>198</v>
      </c>
      <c r="AV396" s="74">
        <v>46034</v>
      </c>
      <c r="AW396" s="75" t="s">
        <v>2019</v>
      </c>
      <c r="AX396" s="75" t="s">
        <v>2020</v>
      </c>
      <c r="AY396" s="75">
        <v>905</v>
      </c>
      <c r="AZ396" s="83">
        <v>308143430510</v>
      </c>
      <c r="BA396" s="75" t="s">
        <v>187</v>
      </c>
      <c r="BB396" s="74">
        <v>46034</v>
      </c>
      <c r="BC396" s="75"/>
      <c r="BD396" s="75" t="s">
        <v>2021</v>
      </c>
      <c r="BE396" s="74">
        <v>46042</v>
      </c>
      <c r="BF396" s="75"/>
      <c r="BG396" s="75"/>
      <c r="BH396" s="75"/>
      <c r="BI396" s="75"/>
      <c r="BJ396" s="75"/>
      <c r="BK396" s="75"/>
      <c r="BL396" s="75"/>
      <c r="BM396" s="75"/>
      <c r="BN396" s="75"/>
      <c r="BO396" s="75"/>
      <c r="BP396" s="75"/>
      <c r="BQ396" s="75"/>
      <c r="BR396" s="75"/>
      <c r="BS396" s="75"/>
      <c r="BT396" s="75">
        <v>0</v>
      </c>
      <c r="BU396" s="84" t="s">
        <v>1988</v>
      </c>
      <c r="BV396" s="74">
        <v>46043</v>
      </c>
      <c r="BW396" s="85"/>
      <c r="BX396" s="85"/>
      <c r="BY396" s="86" t="s">
        <v>120</v>
      </c>
      <c r="BZ396" s="87">
        <f t="shared" si="116"/>
        <v>2</v>
      </c>
      <c r="CB396" s="88">
        <f t="shared" si="113"/>
        <v>4</v>
      </c>
      <c r="CC396" s="89"/>
      <c r="CE396" s="87">
        <f t="shared" si="117"/>
        <v>1</v>
      </c>
      <c r="CF396" s="91">
        <v>18473700</v>
      </c>
      <c r="CG396" s="90"/>
      <c r="CH396" s="91">
        <v>18473700</v>
      </c>
      <c r="CI396" s="22">
        <v>26391</v>
      </c>
      <c r="CJ396" s="87">
        <f t="shared" si="114"/>
        <v>1</v>
      </c>
      <c r="CK396" s="87">
        <f t="shared" si="115"/>
        <v>3</v>
      </c>
      <c r="CL396" s="22" t="s">
        <v>121</v>
      </c>
      <c r="CM396" s="22" t="s">
        <v>1989</v>
      </c>
    </row>
    <row r="397" spans="1:91" ht="14.45" customHeight="1" x14ac:dyDescent="0.25">
      <c r="A397" s="69">
        <f t="shared" si="112"/>
        <v>395</v>
      </c>
      <c r="B397" s="70" t="s">
        <v>102</v>
      </c>
      <c r="C397" s="97">
        <v>235600103214</v>
      </c>
      <c r="D397" s="106">
        <v>145318253</v>
      </c>
      <c r="E397" s="73"/>
      <c r="F397" s="74">
        <v>46034</v>
      </c>
      <c r="G397" s="75" t="s">
        <v>516</v>
      </c>
      <c r="H397" s="75" t="s">
        <v>517</v>
      </c>
      <c r="I397" s="75" t="s">
        <v>105</v>
      </c>
      <c r="J397" s="75" t="s">
        <v>518</v>
      </c>
      <c r="K397" s="75" t="s">
        <v>242</v>
      </c>
      <c r="L397" s="74">
        <v>46063</v>
      </c>
      <c r="M397" s="73">
        <v>40</v>
      </c>
      <c r="N397" s="75" t="s">
        <v>2022</v>
      </c>
      <c r="O397" s="75" t="s">
        <v>2023</v>
      </c>
      <c r="P397" s="75">
        <v>2830047587</v>
      </c>
      <c r="Q397" s="74">
        <v>46035</v>
      </c>
      <c r="R397" s="75">
        <v>1209376153</v>
      </c>
      <c r="S397" s="75">
        <v>224065368</v>
      </c>
      <c r="T397" s="74">
        <v>46035</v>
      </c>
      <c r="U397" s="76">
        <v>18452.705000000002</v>
      </c>
      <c r="V397" s="76">
        <v>17963.637999999999</v>
      </c>
      <c r="W397" s="75">
        <v>20</v>
      </c>
      <c r="X397" s="75">
        <v>0</v>
      </c>
      <c r="Y397" s="98">
        <v>235600103214</v>
      </c>
      <c r="Z397" s="82" t="s">
        <v>128</v>
      </c>
      <c r="AA397" s="75" t="s">
        <v>280</v>
      </c>
      <c r="AB397" s="75" t="s">
        <v>281</v>
      </c>
      <c r="AC397" s="98">
        <v>235600103214</v>
      </c>
      <c r="AD397" s="75" t="s">
        <v>113</v>
      </c>
      <c r="AE397" s="74">
        <v>46041</v>
      </c>
      <c r="AF397" s="75" t="s">
        <v>282</v>
      </c>
      <c r="AG397" s="75" t="s">
        <v>283</v>
      </c>
      <c r="AH397" s="111" t="s">
        <v>284</v>
      </c>
      <c r="AI397" s="74">
        <v>46035</v>
      </c>
      <c r="AJ397" s="74">
        <v>46040</v>
      </c>
      <c r="AK397" s="74">
        <v>46040</v>
      </c>
      <c r="AL397" s="121">
        <v>46044</v>
      </c>
      <c r="AM397" s="124">
        <v>46057</v>
      </c>
      <c r="AN397" s="124">
        <v>46058</v>
      </c>
      <c r="AO397" s="81" t="e">
        <f>IF(AH397&lt;AG397,IF(AH397=0,"",AH397-1),IF(AG397=0,"",AG397-1))</f>
        <v>#VALUE!</v>
      </c>
      <c r="AP397" s="81" t="str">
        <f>IF(AH397&lt;AG397,IF(AH397=0,"",AH397),IF(AG397=0,"",AG397))</f>
        <v>11:59 16/01/26</v>
      </c>
      <c r="AQ397" s="81" t="str">
        <f>IF(AH397&lt;AG397,IF(AH397=0,"",AH397),IF(AG397=0,"",AG397))</f>
        <v>11:59 16/01/26</v>
      </c>
      <c r="AR397" s="81">
        <f>IF(AI397=0,"",IF(AI397&lt;AJ397,AJ397+1,AI397+1))</f>
        <v>46041</v>
      </c>
      <c r="AS397" s="81">
        <f>IF(AI397=0,"",IF(AE397=0,IF(AJ397=0,AI397+2,AJ397+2),AE397+2))</f>
        <v>46043</v>
      </c>
      <c r="AT397" s="81">
        <f>IF(AI397=0,"",IF(AI397&lt;AJ397,AJ397+1,AI397+1))</f>
        <v>46041</v>
      </c>
      <c r="AU397" s="82" t="s">
        <v>198</v>
      </c>
      <c r="AV397" s="74">
        <v>46035</v>
      </c>
      <c r="AW397" s="75" t="s">
        <v>2024</v>
      </c>
      <c r="AX397" s="75" t="s">
        <v>2025</v>
      </c>
      <c r="AY397" s="75">
        <v>905</v>
      </c>
      <c r="AZ397" s="83">
        <v>308148527210</v>
      </c>
      <c r="BA397" s="75" t="s">
        <v>187</v>
      </c>
      <c r="BB397" s="74">
        <v>46035</v>
      </c>
      <c r="BC397" s="75"/>
      <c r="BD397" s="75" t="s">
        <v>2026</v>
      </c>
      <c r="BE397" s="74">
        <v>46042</v>
      </c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>
        <v>1</v>
      </c>
      <c r="BU397" s="84" t="s">
        <v>2027</v>
      </c>
      <c r="BV397" s="74">
        <v>46043</v>
      </c>
      <c r="BW397" s="85"/>
      <c r="BX397" s="85"/>
      <c r="BY397" s="86" t="s">
        <v>120</v>
      </c>
      <c r="BZ397" s="22">
        <v>3</v>
      </c>
      <c r="CB397" s="88">
        <f t="shared" si="113"/>
        <v>4</v>
      </c>
      <c r="CC397" s="89"/>
      <c r="CE397" s="22">
        <v>1</v>
      </c>
      <c r="CF397" s="90">
        <v>18473700</v>
      </c>
      <c r="CG397" s="90"/>
      <c r="CH397" s="90">
        <v>18473700</v>
      </c>
      <c r="CI397" s="91">
        <v>26391</v>
      </c>
      <c r="CJ397" s="87">
        <f t="shared" si="114"/>
        <v>1</v>
      </c>
      <c r="CK397" s="87">
        <f t="shared" si="115"/>
        <v>3</v>
      </c>
      <c r="CL397" s="22" t="s">
        <v>121</v>
      </c>
      <c r="CM397" s="22" t="s">
        <v>2028</v>
      </c>
    </row>
    <row r="398" spans="1:91" ht="14.45" customHeight="1" x14ac:dyDescent="0.25">
      <c r="A398" s="69">
        <f t="shared" si="112"/>
        <v>396</v>
      </c>
      <c r="B398" s="70" t="s">
        <v>102</v>
      </c>
      <c r="C398" s="97">
        <v>235600103214</v>
      </c>
      <c r="D398" s="106">
        <v>145318254</v>
      </c>
      <c r="E398" s="73"/>
      <c r="F398" s="74">
        <v>46034</v>
      </c>
      <c r="G398" s="75" t="s">
        <v>516</v>
      </c>
      <c r="H398" s="75" t="s">
        <v>517</v>
      </c>
      <c r="I398" s="75" t="s">
        <v>105</v>
      </c>
      <c r="J398" s="75" t="s">
        <v>518</v>
      </c>
      <c r="K398" s="75" t="s">
        <v>242</v>
      </c>
      <c r="L398" s="74">
        <v>46063</v>
      </c>
      <c r="M398" s="73">
        <v>40</v>
      </c>
      <c r="N398" s="75" t="s">
        <v>2029</v>
      </c>
      <c r="O398" s="75" t="s">
        <v>2030</v>
      </c>
      <c r="P398" s="75">
        <v>2830047568</v>
      </c>
      <c r="Q398" s="74">
        <v>46035</v>
      </c>
      <c r="R398" s="75">
        <v>1209376067</v>
      </c>
      <c r="S398" s="75">
        <v>224065371</v>
      </c>
      <c r="T398" s="74">
        <v>46035</v>
      </c>
      <c r="U398" s="76">
        <v>18415.112000000001</v>
      </c>
      <c r="V398" s="76">
        <v>17927.042000000001</v>
      </c>
      <c r="W398" s="75">
        <v>20</v>
      </c>
      <c r="X398" s="75">
        <v>0</v>
      </c>
      <c r="Y398" s="98">
        <v>235600103231</v>
      </c>
      <c r="Z398" s="82" t="s">
        <v>128</v>
      </c>
      <c r="AA398" s="75" t="s">
        <v>280</v>
      </c>
      <c r="AB398" s="75" t="s">
        <v>281</v>
      </c>
      <c r="AC398" s="98">
        <v>235600103214</v>
      </c>
      <c r="AD398" s="75" t="s">
        <v>113</v>
      </c>
      <c r="AE398" s="74">
        <v>46041</v>
      </c>
      <c r="AF398" s="75" t="s">
        <v>282</v>
      </c>
      <c r="AG398" s="75" t="s">
        <v>283</v>
      </c>
      <c r="AH398" s="111" t="s">
        <v>284</v>
      </c>
      <c r="AI398" s="74">
        <v>46035</v>
      </c>
      <c r="AJ398" s="74">
        <v>46040</v>
      </c>
      <c r="AK398" s="74">
        <v>46040</v>
      </c>
      <c r="AL398" s="121">
        <v>46044</v>
      </c>
      <c r="AM398" s="124">
        <v>46057</v>
      </c>
      <c r="AN398" s="124">
        <v>46058</v>
      </c>
      <c r="AO398" s="81" t="e">
        <f>IF(AH398&lt;AG398,IF(AH398=0,"",AH398-1),IF(AG398=0,"",AG398-1))</f>
        <v>#VALUE!</v>
      </c>
      <c r="AP398" s="81" t="str">
        <f>IF(AH398&lt;AG398,IF(AH398=0,"",AH398),IF(AG398=0,"",AG398))</f>
        <v>11:59 16/01/26</v>
      </c>
      <c r="AQ398" s="81" t="str">
        <f>IF(AH398&lt;AG398,IF(AH398=0,"",AH398),IF(AG398=0,"",AG398))</f>
        <v>11:59 16/01/26</v>
      </c>
      <c r="AR398" s="81">
        <f>IF(AI398=0,"",IF(AI398&lt;AJ398,AJ398+1,AI398+1))</f>
        <v>46041</v>
      </c>
      <c r="AS398" s="81">
        <f>IF(AI398=0,"",IF(AE398=0,IF(AJ398=0,AI398+2,AJ398+2),AE398+2))</f>
        <v>46043</v>
      </c>
      <c r="AT398" s="81">
        <f>IF(AI398=0,"",IF(AI398&lt;AJ398,AJ398+1,AI398+1))</f>
        <v>46041</v>
      </c>
      <c r="AU398" s="82" t="s">
        <v>198</v>
      </c>
      <c r="AV398" s="74">
        <v>46035</v>
      </c>
      <c r="AW398" s="75" t="s">
        <v>2031</v>
      </c>
      <c r="AX398" s="75" t="s">
        <v>2032</v>
      </c>
      <c r="AY398" s="75">
        <v>905</v>
      </c>
      <c r="AZ398" s="83">
        <v>308147138630</v>
      </c>
      <c r="BA398" s="75" t="s">
        <v>187</v>
      </c>
      <c r="BB398" s="74">
        <v>46035</v>
      </c>
      <c r="BC398" s="75"/>
      <c r="BD398" s="75" t="s">
        <v>2033</v>
      </c>
      <c r="BE398" s="74">
        <v>46042</v>
      </c>
      <c r="BF398" s="75"/>
      <c r="BG398" s="75"/>
      <c r="BH398" s="75"/>
      <c r="BI398" s="75"/>
      <c r="BJ398" s="75"/>
      <c r="BK398" s="75"/>
      <c r="BL398" s="75"/>
      <c r="BM398" s="75"/>
      <c r="BN398" s="75"/>
      <c r="BO398" s="75"/>
      <c r="BP398" s="75"/>
      <c r="BQ398" s="75"/>
      <c r="BR398" s="75"/>
      <c r="BS398" s="75"/>
      <c r="BT398" s="75">
        <v>0</v>
      </c>
      <c r="BU398" s="84" t="s">
        <v>2027</v>
      </c>
      <c r="BV398" s="74">
        <v>46043</v>
      </c>
      <c r="BW398" s="85"/>
      <c r="BX398" s="85"/>
      <c r="BY398" s="86" t="s">
        <v>120</v>
      </c>
      <c r="BZ398" s="22">
        <v>3</v>
      </c>
      <c r="CB398" s="88">
        <f t="shared" si="113"/>
        <v>4</v>
      </c>
      <c r="CC398" s="89"/>
      <c r="CE398" s="22">
        <v>1</v>
      </c>
      <c r="CF398" s="90">
        <v>18473700</v>
      </c>
      <c r="CG398" s="90"/>
      <c r="CH398" s="90">
        <v>18473700</v>
      </c>
      <c r="CI398" s="91">
        <v>26391</v>
      </c>
      <c r="CJ398" s="87">
        <f t="shared" si="114"/>
        <v>1</v>
      </c>
      <c r="CK398" s="87">
        <f t="shared" si="115"/>
        <v>3</v>
      </c>
      <c r="CL398" s="22" t="s">
        <v>121</v>
      </c>
      <c r="CM398" s="22" t="s">
        <v>2028</v>
      </c>
    </row>
    <row r="399" spans="1:91" ht="14.45" customHeight="1" x14ac:dyDescent="0.25">
      <c r="A399" s="69">
        <f t="shared" si="112"/>
        <v>397</v>
      </c>
      <c r="B399" s="70" t="s">
        <v>102</v>
      </c>
      <c r="C399" s="107" t="s">
        <v>2034</v>
      </c>
      <c r="D399" s="106">
        <v>145340386</v>
      </c>
      <c r="E399" s="73">
        <v>5320007391</v>
      </c>
      <c r="F399" s="74">
        <v>46043</v>
      </c>
      <c r="G399" s="75" t="s">
        <v>627</v>
      </c>
      <c r="H399" s="75" t="s">
        <v>541</v>
      </c>
      <c r="I399" s="75" t="s">
        <v>105</v>
      </c>
      <c r="J399" s="75" t="s">
        <v>2035</v>
      </c>
      <c r="K399" s="75" t="s">
        <v>242</v>
      </c>
      <c r="L399" s="74">
        <v>46066</v>
      </c>
      <c r="M399" s="73">
        <v>20</v>
      </c>
      <c r="N399" s="75" t="s">
        <v>2036</v>
      </c>
      <c r="O399" s="75" t="s">
        <v>2037</v>
      </c>
      <c r="P399" s="75">
        <v>2830047826</v>
      </c>
      <c r="Q399" s="74">
        <v>46041</v>
      </c>
      <c r="R399" s="75">
        <v>1209378156</v>
      </c>
      <c r="S399" s="75">
        <v>224086874</v>
      </c>
      <c r="T399" s="74">
        <v>46041</v>
      </c>
      <c r="U399" s="76">
        <v>3012.453</v>
      </c>
      <c r="V399" s="76">
        <v>2910.3359999999998</v>
      </c>
      <c r="W399" s="75">
        <v>3</v>
      </c>
      <c r="X399" s="75">
        <v>0</v>
      </c>
      <c r="Y399" s="98" t="s">
        <v>2038</v>
      </c>
      <c r="Z399" s="82" t="s">
        <v>258</v>
      </c>
      <c r="AA399" s="75" t="s">
        <v>2039</v>
      </c>
      <c r="AB399" s="75" t="s">
        <v>2040</v>
      </c>
      <c r="AC399" s="109" t="s">
        <v>2034</v>
      </c>
      <c r="AD399" s="75" t="s">
        <v>113</v>
      </c>
      <c r="AE399" s="74">
        <v>46048</v>
      </c>
      <c r="AF399" s="80">
        <v>46044.583333333336</v>
      </c>
      <c r="AG399" s="80">
        <v>46042.625</v>
      </c>
      <c r="AH399" s="80">
        <v>46042.625</v>
      </c>
      <c r="AI399" s="74">
        <v>46045</v>
      </c>
      <c r="AJ399" s="69"/>
      <c r="AK399" s="74">
        <v>46045</v>
      </c>
      <c r="AL399" s="121">
        <v>46052</v>
      </c>
      <c r="AM399" s="75"/>
      <c r="AN399" s="121">
        <v>46053</v>
      </c>
      <c r="AO399" s="95" t="s">
        <v>121</v>
      </c>
      <c r="AP399" s="95" t="s">
        <v>121</v>
      </c>
      <c r="AQ399" s="95" t="s">
        <v>121</v>
      </c>
      <c r="AR399" s="95" t="s">
        <v>121</v>
      </c>
      <c r="AS399" s="82" t="s">
        <v>10</v>
      </c>
      <c r="AT399" s="95" t="s">
        <v>121</v>
      </c>
      <c r="AU399" s="82" t="s">
        <v>356</v>
      </c>
      <c r="AV399" s="74">
        <v>46041</v>
      </c>
      <c r="AW399" s="75" t="s">
        <v>2041</v>
      </c>
      <c r="AX399" s="75" t="s">
        <v>2042</v>
      </c>
      <c r="AY399" s="75">
        <v>905</v>
      </c>
      <c r="AZ399" s="83">
        <v>308169444460</v>
      </c>
      <c r="BA399" s="75" t="s">
        <v>187</v>
      </c>
      <c r="BB399" s="74">
        <v>46042</v>
      </c>
      <c r="BC399" s="75"/>
      <c r="BD399" s="75" t="s">
        <v>188</v>
      </c>
      <c r="BE399" s="75" t="s">
        <v>188</v>
      </c>
      <c r="BF399" s="75"/>
      <c r="BG399" s="75"/>
      <c r="BH399" s="75"/>
      <c r="BI399" s="75"/>
      <c r="BJ399" s="75"/>
      <c r="BK399" s="75"/>
      <c r="BL399" s="75"/>
      <c r="BM399" s="75"/>
      <c r="BN399" s="75"/>
      <c r="BO399" s="75"/>
      <c r="BP399" s="75"/>
      <c r="BQ399" s="75"/>
      <c r="BR399" s="75"/>
      <c r="BS399" s="75"/>
      <c r="BT399" s="75">
        <v>1</v>
      </c>
      <c r="BU399" s="84" t="s">
        <v>2043</v>
      </c>
      <c r="BV399" s="74">
        <v>46048</v>
      </c>
      <c r="BW399" s="85">
        <f t="shared" ref="BW399:BW409" si="118">BV399-AK399</f>
        <v>3</v>
      </c>
      <c r="BX399" s="85">
        <f t="shared" ref="BX399:BX409" si="119">BV399-AK399</f>
        <v>3</v>
      </c>
      <c r="BY399" s="86" t="s">
        <v>120</v>
      </c>
      <c r="BZ399" s="87">
        <f t="shared" ref="BZ399:BZ462" si="120">_xlfn.ISOWEEKNUM(F399)</f>
        <v>4</v>
      </c>
      <c r="CB399" s="88">
        <f t="shared" si="113"/>
        <v>5</v>
      </c>
      <c r="CC399" s="89"/>
      <c r="CE399" s="87">
        <f t="shared" ref="CE399:CE416" si="121">IF(AD399="Sea waybill", IF(AK399&lt;&gt;0, MONTH(AK399), IF(AJ399&gt;AI399, MONTH(AJ399), MONTH(AI399))),"")</f>
        <v>1</v>
      </c>
      <c r="CF399" s="90">
        <v>6686355</v>
      </c>
      <c r="CG399" s="90"/>
      <c r="CH399" s="90">
        <v>6686355</v>
      </c>
      <c r="CI399" s="91">
        <v>26221</v>
      </c>
      <c r="CJ399" s="87">
        <f t="shared" si="114"/>
        <v>1</v>
      </c>
      <c r="CK399" s="87">
        <f t="shared" si="115"/>
        <v>4</v>
      </c>
      <c r="CL399" s="22" t="s">
        <v>121</v>
      </c>
      <c r="CM399" s="22" t="s">
        <v>2044</v>
      </c>
    </row>
    <row r="400" spans="1:91" ht="14.45" customHeight="1" x14ac:dyDescent="0.25">
      <c r="A400" s="69">
        <f t="shared" si="112"/>
        <v>398</v>
      </c>
      <c r="B400" s="70" t="s">
        <v>102</v>
      </c>
      <c r="C400" s="107" t="s">
        <v>2034</v>
      </c>
      <c r="D400" s="106">
        <v>145347729</v>
      </c>
      <c r="E400" s="73">
        <v>5320007391</v>
      </c>
      <c r="F400" s="74">
        <v>46043</v>
      </c>
      <c r="G400" s="75" t="s">
        <v>551</v>
      </c>
      <c r="H400" s="75" t="s">
        <v>541</v>
      </c>
      <c r="I400" s="75" t="s">
        <v>105</v>
      </c>
      <c r="J400" s="75" t="s">
        <v>2035</v>
      </c>
      <c r="K400" s="75" t="s">
        <v>242</v>
      </c>
      <c r="L400" s="74">
        <v>46064</v>
      </c>
      <c r="M400" s="73">
        <v>0</v>
      </c>
      <c r="N400" s="75" t="s">
        <v>2036</v>
      </c>
      <c r="O400" s="75" t="s">
        <v>2037</v>
      </c>
      <c r="P400" s="75">
        <v>2830047827</v>
      </c>
      <c r="Q400" s="74">
        <v>46041</v>
      </c>
      <c r="R400" s="75">
        <v>1209378157</v>
      </c>
      <c r="S400" s="75">
        <v>224086875</v>
      </c>
      <c r="T400" s="74">
        <v>46041</v>
      </c>
      <c r="U400" s="76">
        <v>2385.6060000000002</v>
      </c>
      <c r="V400" s="76">
        <v>2309.1480000000001</v>
      </c>
      <c r="W400" s="75">
        <v>3</v>
      </c>
      <c r="X400" s="75">
        <v>0</v>
      </c>
      <c r="Y400" s="98" t="s">
        <v>2038</v>
      </c>
      <c r="Z400" s="82" t="s">
        <v>258</v>
      </c>
      <c r="AA400" s="75" t="s">
        <v>2039</v>
      </c>
      <c r="AB400" s="75" t="s">
        <v>2040</v>
      </c>
      <c r="AC400" s="109" t="s">
        <v>2034</v>
      </c>
      <c r="AD400" s="75" t="s">
        <v>113</v>
      </c>
      <c r="AE400" s="74">
        <v>46048</v>
      </c>
      <c r="AF400" s="80">
        <v>46044.583333333336</v>
      </c>
      <c r="AG400" s="80">
        <v>46042.625</v>
      </c>
      <c r="AH400" s="80">
        <v>46042.625</v>
      </c>
      <c r="AI400" s="74">
        <v>46045</v>
      </c>
      <c r="AJ400" s="69"/>
      <c r="AK400" s="74">
        <v>46045</v>
      </c>
      <c r="AL400" s="121">
        <v>46052</v>
      </c>
      <c r="AM400" s="75"/>
      <c r="AN400" s="121">
        <v>46053</v>
      </c>
      <c r="AO400" s="95" t="s">
        <v>121</v>
      </c>
      <c r="AP400" s="95" t="s">
        <v>121</v>
      </c>
      <c r="AQ400" s="95" t="s">
        <v>121</v>
      </c>
      <c r="AR400" s="95" t="s">
        <v>121</v>
      </c>
      <c r="AS400" s="82" t="s">
        <v>10</v>
      </c>
      <c r="AT400" s="95" t="s">
        <v>121</v>
      </c>
      <c r="AU400" s="82" t="s">
        <v>356</v>
      </c>
      <c r="AV400" s="74">
        <v>46041</v>
      </c>
      <c r="AW400" s="75">
        <v>0</v>
      </c>
      <c r="AX400" s="75">
        <v>0</v>
      </c>
      <c r="AY400" s="75">
        <v>905</v>
      </c>
      <c r="AZ400" s="83">
        <v>0</v>
      </c>
      <c r="BA400" s="75">
        <v>0</v>
      </c>
      <c r="BB400" s="75" t="s">
        <v>132</v>
      </c>
      <c r="BC400" s="75"/>
      <c r="BD400" s="75" t="s">
        <v>188</v>
      </c>
      <c r="BE400" s="75" t="s">
        <v>188</v>
      </c>
      <c r="BF400" s="75"/>
      <c r="BG400" s="75"/>
      <c r="BH400" s="75"/>
      <c r="BI400" s="75"/>
      <c r="BJ400" s="75"/>
      <c r="BK400" s="75"/>
      <c r="BL400" s="75"/>
      <c r="BM400" s="75"/>
      <c r="BN400" s="75"/>
      <c r="BO400" s="75"/>
      <c r="BP400" s="75"/>
      <c r="BQ400" s="75"/>
      <c r="BR400" s="75"/>
      <c r="BS400" s="75"/>
      <c r="BT400" s="75">
        <v>0</v>
      </c>
      <c r="BU400" s="84" t="s">
        <v>2043</v>
      </c>
      <c r="BV400" s="74">
        <v>46048</v>
      </c>
      <c r="BW400" s="85">
        <f t="shared" si="118"/>
        <v>3</v>
      </c>
      <c r="BX400" s="85">
        <f t="shared" si="119"/>
        <v>3</v>
      </c>
      <c r="BY400" s="86" t="s">
        <v>120</v>
      </c>
      <c r="BZ400" s="87">
        <f t="shared" si="120"/>
        <v>4</v>
      </c>
      <c r="CB400" s="88">
        <f t="shared" si="113"/>
        <v>5</v>
      </c>
      <c r="CC400" s="89"/>
      <c r="CE400" s="87">
        <f t="shared" si="121"/>
        <v>1</v>
      </c>
      <c r="CF400" s="90"/>
      <c r="CG400" s="90"/>
      <c r="CH400" s="90"/>
      <c r="CJ400" s="87">
        <f t="shared" si="114"/>
        <v>1</v>
      </c>
      <c r="CK400" s="87">
        <f t="shared" si="115"/>
        <v>4</v>
      </c>
      <c r="CL400" s="22" t="s">
        <v>121</v>
      </c>
      <c r="CM400" s="22" t="s">
        <v>2044</v>
      </c>
    </row>
    <row r="401" spans="1:91" ht="14.45" customHeight="1" x14ac:dyDescent="0.25">
      <c r="A401" s="69">
        <f t="shared" si="112"/>
        <v>399</v>
      </c>
      <c r="B401" s="70" t="s">
        <v>102</v>
      </c>
      <c r="C401" s="107" t="s">
        <v>2034</v>
      </c>
      <c r="D401" s="106">
        <v>145297918</v>
      </c>
      <c r="E401" s="73">
        <v>5320007391</v>
      </c>
      <c r="F401" s="74">
        <v>46036</v>
      </c>
      <c r="G401" s="75" t="s">
        <v>2045</v>
      </c>
      <c r="H401" s="75" t="s">
        <v>541</v>
      </c>
      <c r="I401" s="75" t="s">
        <v>105</v>
      </c>
      <c r="J401" s="75" t="s">
        <v>2035</v>
      </c>
      <c r="K401" s="75" t="s">
        <v>242</v>
      </c>
      <c r="L401" s="74">
        <v>46057</v>
      </c>
      <c r="M401" s="73">
        <v>0</v>
      </c>
      <c r="N401" s="75" t="s">
        <v>2036</v>
      </c>
      <c r="O401" s="75" t="s">
        <v>2037</v>
      </c>
      <c r="P401" s="75">
        <v>2830047824</v>
      </c>
      <c r="Q401" s="74">
        <v>46041</v>
      </c>
      <c r="R401" s="75">
        <v>1209378154</v>
      </c>
      <c r="S401" s="75">
        <v>224086878</v>
      </c>
      <c r="T401" s="74">
        <v>46041</v>
      </c>
      <c r="U401" s="76">
        <v>3067.5</v>
      </c>
      <c r="V401" s="76">
        <v>2963.5169999999998</v>
      </c>
      <c r="W401" s="75">
        <v>3</v>
      </c>
      <c r="X401" s="75">
        <v>0</v>
      </c>
      <c r="Y401" s="98" t="s">
        <v>2038</v>
      </c>
      <c r="Z401" s="82" t="s">
        <v>258</v>
      </c>
      <c r="AA401" s="75" t="s">
        <v>2039</v>
      </c>
      <c r="AB401" s="75" t="s">
        <v>2040</v>
      </c>
      <c r="AC401" s="109" t="s">
        <v>2034</v>
      </c>
      <c r="AD401" s="75" t="s">
        <v>113</v>
      </c>
      <c r="AE401" s="74">
        <v>46048</v>
      </c>
      <c r="AF401" s="80">
        <v>46044.583333333336</v>
      </c>
      <c r="AG401" s="80">
        <v>46042.625</v>
      </c>
      <c r="AH401" s="80">
        <v>46042.625</v>
      </c>
      <c r="AI401" s="74">
        <v>46045</v>
      </c>
      <c r="AJ401" s="69"/>
      <c r="AK401" s="74">
        <v>46045</v>
      </c>
      <c r="AL401" s="121">
        <v>46052</v>
      </c>
      <c r="AM401" s="75"/>
      <c r="AN401" s="121">
        <v>46053</v>
      </c>
      <c r="AO401" s="95" t="s">
        <v>121</v>
      </c>
      <c r="AP401" s="95" t="s">
        <v>121</v>
      </c>
      <c r="AQ401" s="95" t="s">
        <v>121</v>
      </c>
      <c r="AR401" s="95" t="s">
        <v>121</v>
      </c>
      <c r="AS401" s="82" t="s">
        <v>10</v>
      </c>
      <c r="AT401" s="95" t="s">
        <v>121</v>
      </c>
      <c r="AU401" s="82" t="s">
        <v>356</v>
      </c>
      <c r="AV401" s="74">
        <v>46041</v>
      </c>
      <c r="AW401" s="75">
        <v>0</v>
      </c>
      <c r="AX401" s="75">
        <v>0</v>
      </c>
      <c r="AY401" s="75">
        <v>905</v>
      </c>
      <c r="AZ401" s="83">
        <v>0</v>
      </c>
      <c r="BA401" s="75">
        <v>0</v>
      </c>
      <c r="BB401" s="75" t="s">
        <v>132</v>
      </c>
      <c r="BC401" s="75"/>
      <c r="BD401" s="75" t="s">
        <v>188</v>
      </c>
      <c r="BE401" s="75" t="s">
        <v>188</v>
      </c>
      <c r="BF401" s="75"/>
      <c r="BG401" s="75"/>
      <c r="BH401" s="75"/>
      <c r="BI401" s="75"/>
      <c r="BJ401" s="75"/>
      <c r="BK401" s="75"/>
      <c r="BL401" s="75"/>
      <c r="BM401" s="75"/>
      <c r="BN401" s="75"/>
      <c r="BO401" s="75"/>
      <c r="BP401" s="75"/>
      <c r="BQ401" s="75"/>
      <c r="BR401" s="75"/>
      <c r="BS401" s="75"/>
      <c r="BT401" s="75">
        <v>0</v>
      </c>
      <c r="BU401" s="84" t="s">
        <v>2043</v>
      </c>
      <c r="BV401" s="74">
        <v>46048</v>
      </c>
      <c r="BW401" s="85">
        <f t="shared" si="118"/>
        <v>3</v>
      </c>
      <c r="BX401" s="85">
        <f t="shared" si="119"/>
        <v>3</v>
      </c>
      <c r="BY401" s="86" t="s">
        <v>120</v>
      </c>
      <c r="BZ401" s="87">
        <f t="shared" si="120"/>
        <v>3</v>
      </c>
      <c r="CB401" s="88">
        <f t="shared" si="113"/>
        <v>5</v>
      </c>
      <c r="CC401" s="89"/>
      <c r="CE401" s="87">
        <f t="shared" si="121"/>
        <v>1</v>
      </c>
      <c r="CF401" s="90"/>
      <c r="CG401" s="90"/>
      <c r="CH401" s="90"/>
      <c r="CJ401" s="87">
        <f t="shared" si="114"/>
        <v>1</v>
      </c>
      <c r="CK401" s="87">
        <f t="shared" si="115"/>
        <v>4</v>
      </c>
      <c r="CL401" s="22" t="s">
        <v>121</v>
      </c>
      <c r="CM401" s="22" t="s">
        <v>2044</v>
      </c>
    </row>
    <row r="402" spans="1:91" ht="14.45" customHeight="1" x14ac:dyDescent="0.25">
      <c r="A402" s="69">
        <f t="shared" si="112"/>
        <v>400</v>
      </c>
      <c r="B402" s="70" t="s">
        <v>102</v>
      </c>
      <c r="C402" s="97">
        <v>235600116847</v>
      </c>
      <c r="D402" s="106">
        <v>145368125</v>
      </c>
      <c r="E402" s="73">
        <v>5320007521</v>
      </c>
      <c r="F402" s="74">
        <v>46050</v>
      </c>
      <c r="G402" s="75" t="s">
        <v>2046</v>
      </c>
      <c r="H402" s="75" t="s">
        <v>541</v>
      </c>
      <c r="I402" s="75" t="s">
        <v>105</v>
      </c>
      <c r="J402" s="75" t="s">
        <v>542</v>
      </c>
      <c r="K402" s="75" t="s">
        <v>107</v>
      </c>
      <c r="L402" s="74">
        <v>46073</v>
      </c>
      <c r="M402" s="73">
        <v>20</v>
      </c>
      <c r="N402" s="75" t="s">
        <v>2047</v>
      </c>
      <c r="O402" s="75" t="s">
        <v>2048</v>
      </c>
      <c r="P402" s="75">
        <v>2830048230</v>
      </c>
      <c r="Q402" s="74">
        <v>46051</v>
      </c>
      <c r="R402" s="75">
        <v>1209380938</v>
      </c>
      <c r="S402" s="75">
        <v>224133172</v>
      </c>
      <c r="T402" s="74">
        <v>46051</v>
      </c>
      <c r="U402" s="76">
        <v>3118.268</v>
      </c>
      <c r="V402" s="76">
        <v>3012.5639999999999</v>
      </c>
      <c r="W402" s="75">
        <v>3</v>
      </c>
      <c r="X402" s="75">
        <v>0</v>
      </c>
      <c r="Y402" s="98">
        <v>235600116847</v>
      </c>
      <c r="Z402" s="82" t="s">
        <v>128</v>
      </c>
      <c r="AA402" s="75" t="s">
        <v>545</v>
      </c>
      <c r="AB402" s="75" t="s">
        <v>2040</v>
      </c>
      <c r="AC402" s="98">
        <v>235600116847</v>
      </c>
      <c r="AD402" s="75" t="s">
        <v>113</v>
      </c>
      <c r="AE402" s="99">
        <v>46056</v>
      </c>
      <c r="AF402" s="80">
        <v>46054.041666666664</v>
      </c>
      <c r="AG402" s="80">
        <v>46053.416666666664</v>
      </c>
      <c r="AH402" s="80">
        <v>46053.625</v>
      </c>
      <c r="AI402" s="74">
        <v>46055</v>
      </c>
      <c r="AJ402" s="99">
        <v>46056</v>
      </c>
      <c r="AK402" s="99">
        <v>46056</v>
      </c>
      <c r="AL402" s="74">
        <v>46061</v>
      </c>
      <c r="AM402" s="74">
        <v>46062</v>
      </c>
      <c r="AN402" s="74">
        <v>46062</v>
      </c>
      <c r="AO402" s="95" t="s">
        <v>121</v>
      </c>
      <c r="AP402" s="95" t="s">
        <v>121</v>
      </c>
      <c r="AQ402" s="95" t="s">
        <v>121</v>
      </c>
      <c r="AR402" s="95" t="s">
        <v>121</v>
      </c>
      <c r="AS402" s="82" t="s">
        <v>261</v>
      </c>
      <c r="AT402" s="95" t="s">
        <v>121</v>
      </c>
      <c r="AU402" s="82" t="s">
        <v>131</v>
      </c>
      <c r="AV402" s="74">
        <v>46051</v>
      </c>
      <c r="AW402" s="75" t="s">
        <v>2049</v>
      </c>
      <c r="AX402" s="75" t="s">
        <v>2050</v>
      </c>
      <c r="AY402" s="75">
        <v>905</v>
      </c>
      <c r="AZ402" s="83">
        <v>308206890740</v>
      </c>
      <c r="BA402" s="75" t="s">
        <v>138</v>
      </c>
      <c r="BB402" s="74">
        <v>46051</v>
      </c>
      <c r="BC402" s="75"/>
      <c r="BD402" s="75" t="s">
        <v>188</v>
      </c>
      <c r="BE402" s="75" t="s">
        <v>188</v>
      </c>
      <c r="BF402" s="75"/>
      <c r="BG402" s="75"/>
      <c r="BH402" s="75"/>
      <c r="BI402" s="75"/>
      <c r="BJ402" s="75"/>
      <c r="BK402" s="75"/>
      <c r="BL402" s="75"/>
      <c r="BM402" s="75"/>
      <c r="BN402" s="75"/>
      <c r="BO402" s="75"/>
      <c r="BP402" s="75"/>
      <c r="BQ402" s="75"/>
      <c r="BR402" s="75"/>
      <c r="BS402" s="75"/>
      <c r="BT402" s="75">
        <v>1</v>
      </c>
      <c r="BU402" s="113" t="s">
        <v>2051</v>
      </c>
      <c r="BV402" s="74">
        <v>46059</v>
      </c>
      <c r="BW402" s="85">
        <f t="shared" si="118"/>
        <v>3</v>
      </c>
      <c r="BX402" s="85">
        <f t="shared" si="119"/>
        <v>3</v>
      </c>
      <c r="BY402" s="86" t="s">
        <v>120</v>
      </c>
      <c r="BZ402" s="87">
        <f t="shared" si="120"/>
        <v>5</v>
      </c>
      <c r="CB402" s="88">
        <f t="shared" si="113"/>
        <v>6</v>
      </c>
      <c r="CC402" s="89"/>
      <c r="CE402" s="87">
        <f t="shared" si="121"/>
        <v>2</v>
      </c>
      <c r="CF402" s="90">
        <v>7890000</v>
      </c>
      <c r="CG402" s="90"/>
      <c r="CH402" s="90">
        <v>7890000</v>
      </c>
      <c r="CI402" s="22">
        <v>26300</v>
      </c>
      <c r="CJ402" s="87">
        <f t="shared" si="114"/>
        <v>1</v>
      </c>
      <c r="CK402" s="87">
        <f t="shared" si="115"/>
        <v>5</v>
      </c>
      <c r="CL402" s="22" t="s">
        <v>121</v>
      </c>
      <c r="CM402" s="22" t="s">
        <v>2052</v>
      </c>
    </row>
    <row r="403" spans="1:91" ht="14.45" customHeight="1" x14ac:dyDescent="0.25">
      <c r="A403" s="69">
        <f t="shared" si="112"/>
        <v>401</v>
      </c>
      <c r="B403" s="70" t="s">
        <v>102</v>
      </c>
      <c r="C403" s="97">
        <v>235600116847</v>
      </c>
      <c r="D403" s="106">
        <v>145447154</v>
      </c>
      <c r="E403" s="73">
        <v>5320007521</v>
      </c>
      <c r="F403" s="74">
        <v>46050</v>
      </c>
      <c r="G403" s="75" t="s">
        <v>551</v>
      </c>
      <c r="H403" s="75" t="s">
        <v>541</v>
      </c>
      <c r="I403" s="75" t="s">
        <v>105</v>
      </c>
      <c r="J403" s="75" t="s">
        <v>2035</v>
      </c>
      <c r="K403" s="75" t="s">
        <v>242</v>
      </c>
      <c r="L403" s="74">
        <v>46072</v>
      </c>
      <c r="M403" s="73">
        <v>0</v>
      </c>
      <c r="N403" s="75" t="s">
        <v>2047</v>
      </c>
      <c r="O403" s="75" t="s">
        <v>2048</v>
      </c>
      <c r="P403" s="75">
        <v>2830048229</v>
      </c>
      <c r="Q403" s="74">
        <v>46051</v>
      </c>
      <c r="R403" s="75">
        <v>1209380937</v>
      </c>
      <c r="S403" s="75">
        <v>224133171</v>
      </c>
      <c r="T403" s="74">
        <v>46051</v>
      </c>
      <c r="U403" s="76">
        <v>2542.9119999999998</v>
      </c>
      <c r="V403" s="76">
        <v>2461.4119999999998</v>
      </c>
      <c r="W403" s="75">
        <v>4</v>
      </c>
      <c r="X403" s="75">
        <v>0</v>
      </c>
      <c r="Y403" s="98">
        <v>235600116847</v>
      </c>
      <c r="Z403" s="82" t="s">
        <v>128</v>
      </c>
      <c r="AA403" s="75" t="s">
        <v>545</v>
      </c>
      <c r="AB403" s="75" t="s">
        <v>2040</v>
      </c>
      <c r="AC403" s="98">
        <v>235600116847</v>
      </c>
      <c r="AD403" s="75" t="s">
        <v>113</v>
      </c>
      <c r="AE403" s="99">
        <v>46056</v>
      </c>
      <c r="AF403" s="80">
        <v>46054.041666666664</v>
      </c>
      <c r="AG403" s="80">
        <v>46053.416666666664</v>
      </c>
      <c r="AH403" s="80">
        <v>46053.625</v>
      </c>
      <c r="AI403" s="74">
        <v>46055</v>
      </c>
      <c r="AJ403" s="99">
        <v>46056</v>
      </c>
      <c r="AK403" s="99">
        <v>46056</v>
      </c>
      <c r="AL403" s="74">
        <v>46061</v>
      </c>
      <c r="AM403" s="74">
        <v>46062</v>
      </c>
      <c r="AN403" s="74">
        <v>46062</v>
      </c>
      <c r="AO403" s="95" t="s">
        <v>121</v>
      </c>
      <c r="AP403" s="95" t="s">
        <v>121</v>
      </c>
      <c r="AQ403" s="95" t="s">
        <v>121</v>
      </c>
      <c r="AR403" s="95" t="s">
        <v>121</v>
      </c>
      <c r="AS403" s="82" t="s">
        <v>261</v>
      </c>
      <c r="AT403" s="95" t="s">
        <v>121</v>
      </c>
      <c r="AU403" s="82" t="s">
        <v>131</v>
      </c>
      <c r="AV403" s="74">
        <v>46051</v>
      </c>
      <c r="AW403" s="75">
        <v>0</v>
      </c>
      <c r="AX403" s="75">
        <v>0</v>
      </c>
      <c r="AY403" s="75"/>
      <c r="AZ403" s="83"/>
      <c r="BA403" s="75"/>
      <c r="BB403" s="75"/>
      <c r="BC403" s="75"/>
      <c r="BD403" s="75"/>
      <c r="BE403" s="75"/>
      <c r="BF403" s="75"/>
      <c r="BG403" s="75"/>
      <c r="BH403" s="75"/>
      <c r="BI403" s="75"/>
      <c r="BJ403" s="75"/>
      <c r="BK403" s="75"/>
      <c r="BL403" s="75"/>
      <c r="BM403" s="75"/>
      <c r="BN403" s="75"/>
      <c r="BO403" s="75"/>
      <c r="BP403" s="75"/>
      <c r="BQ403" s="75"/>
      <c r="BR403" s="75"/>
      <c r="BS403" s="75"/>
      <c r="BT403" s="75">
        <v>0</v>
      </c>
      <c r="BU403" s="113" t="s">
        <v>2051</v>
      </c>
      <c r="BV403" s="74">
        <v>46059</v>
      </c>
      <c r="BW403" s="85">
        <f t="shared" si="118"/>
        <v>3</v>
      </c>
      <c r="BX403" s="85">
        <f t="shared" si="119"/>
        <v>3</v>
      </c>
      <c r="BY403" s="86" t="s">
        <v>120</v>
      </c>
      <c r="BZ403" s="87">
        <f t="shared" si="120"/>
        <v>5</v>
      </c>
      <c r="CB403" s="88">
        <f t="shared" si="113"/>
        <v>6</v>
      </c>
      <c r="CC403" s="89"/>
      <c r="CE403" s="87">
        <f t="shared" si="121"/>
        <v>2</v>
      </c>
      <c r="CF403" s="90"/>
      <c r="CG403" s="90"/>
      <c r="CH403" s="90"/>
      <c r="CJ403" s="87">
        <f t="shared" si="114"/>
        <v>1</v>
      </c>
      <c r="CK403" s="87">
        <f t="shared" si="115"/>
        <v>5</v>
      </c>
      <c r="CL403" s="22" t="s">
        <v>121</v>
      </c>
      <c r="CM403" s="22" t="s">
        <v>2052</v>
      </c>
    </row>
    <row r="404" spans="1:91" ht="14.45" customHeight="1" x14ac:dyDescent="0.25">
      <c r="A404" s="69">
        <f t="shared" si="112"/>
        <v>402</v>
      </c>
      <c r="B404" s="70" t="s">
        <v>102</v>
      </c>
      <c r="C404" s="97">
        <v>235600116847</v>
      </c>
      <c r="D404" s="106">
        <v>145415395</v>
      </c>
      <c r="E404" s="73">
        <v>5320007521</v>
      </c>
      <c r="F404" s="74">
        <v>46050</v>
      </c>
      <c r="G404" s="75" t="s">
        <v>2053</v>
      </c>
      <c r="H404" s="75" t="s">
        <v>541</v>
      </c>
      <c r="I404" s="75" t="s">
        <v>105</v>
      </c>
      <c r="J404" s="75" t="s">
        <v>542</v>
      </c>
      <c r="K404" s="75" t="s">
        <v>107</v>
      </c>
      <c r="L404" s="74">
        <v>46073</v>
      </c>
      <c r="M404" s="73">
        <v>0</v>
      </c>
      <c r="N404" s="75" t="s">
        <v>2047</v>
      </c>
      <c r="O404" s="75" t="s">
        <v>2048</v>
      </c>
      <c r="P404" s="75">
        <v>2830048231</v>
      </c>
      <c r="Q404" s="74">
        <v>46051</v>
      </c>
      <c r="R404" s="75">
        <v>1209380939</v>
      </c>
      <c r="S404" s="75">
        <v>224133167</v>
      </c>
      <c r="T404" s="74">
        <v>46051</v>
      </c>
      <c r="U404" s="76">
        <v>3076.3710000000001</v>
      </c>
      <c r="V404" s="76">
        <v>2972.087</v>
      </c>
      <c r="W404" s="75">
        <v>4</v>
      </c>
      <c r="X404" s="75">
        <v>0</v>
      </c>
      <c r="Y404" s="98">
        <v>235600116847</v>
      </c>
      <c r="Z404" s="82" t="s">
        <v>128</v>
      </c>
      <c r="AA404" s="75" t="s">
        <v>545</v>
      </c>
      <c r="AB404" s="75" t="s">
        <v>2040</v>
      </c>
      <c r="AC404" s="98">
        <v>235600116847</v>
      </c>
      <c r="AD404" s="75" t="s">
        <v>113</v>
      </c>
      <c r="AE404" s="99">
        <v>46056</v>
      </c>
      <c r="AF404" s="80">
        <v>46054.041666666664</v>
      </c>
      <c r="AG404" s="80">
        <v>46053.416666666664</v>
      </c>
      <c r="AH404" s="80">
        <v>46053.625</v>
      </c>
      <c r="AI404" s="74">
        <v>46055</v>
      </c>
      <c r="AJ404" s="99">
        <v>46056</v>
      </c>
      <c r="AK404" s="99">
        <v>46056</v>
      </c>
      <c r="AL404" s="74">
        <v>46061</v>
      </c>
      <c r="AM404" s="74">
        <v>46062</v>
      </c>
      <c r="AN404" s="74">
        <v>46062</v>
      </c>
      <c r="AO404" s="95" t="s">
        <v>121</v>
      </c>
      <c r="AP404" s="95" t="s">
        <v>121</v>
      </c>
      <c r="AQ404" s="95" t="s">
        <v>121</v>
      </c>
      <c r="AR404" s="95" t="s">
        <v>121</v>
      </c>
      <c r="AS404" s="82" t="s">
        <v>261</v>
      </c>
      <c r="AT404" s="95" t="s">
        <v>121</v>
      </c>
      <c r="AU404" s="82" t="s">
        <v>131</v>
      </c>
      <c r="AV404" s="74">
        <v>46051</v>
      </c>
      <c r="AW404" s="75">
        <v>0</v>
      </c>
      <c r="AX404" s="75">
        <v>0</v>
      </c>
      <c r="AY404" s="75"/>
      <c r="AZ404" s="83"/>
      <c r="BA404" s="75"/>
      <c r="BB404" s="75"/>
      <c r="BC404" s="75"/>
      <c r="BD404" s="75"/>
      <c r="BE404" s="75"/>
      <c r="BF404" s="75"/>
      <c r="BG404" s="75"/>
      <c r="BH404" s="75"/>
      <c r="BI404" s="75"/>
      <c r="BJ404" s="75"/>
      <c r="BK404" s="75"/>
      <c r="BL404" s="75"/>
      <c r="BM404" s="75"/>
      <c r="BN404" s="75"/>
      <c r="BO404" s="75"/>
      <c r="BP404" s="75"/>
      <c r="BQ404" s="75"/>
      <c r="BR404" s="75"/>
      <c r="BS404" s="75"/>
      <c r="BT404" s="75">
        <v>0</v>
      </c>
      <c r="BU404" s="113" t="s">
        <v>2051</v>
      </c>
      <c r="BV404" s="74">
        <v>46059</v>
      </c>
      <c r="BW404" s="85">
        <f t="shared" si="118"/>
        <v>3</v>
      </c>
      <c r="BX404" s="85">
        <f t="shared" si="119"/>
        <v>3</v>
      </c>
      <c r="BY404" s="86" t="s">
        <v>120</v>
      </c>
      <c r="BZ404" s="87">
        <f t="shared" si="120"/>
        <v>5</v>
      </c>
      <c r="CB404" s="88">
        <f t="shared" si="113"/>
        <v>6</v>
      </c>
      <c r="CC404" s="89"/>
      <c r="CE404" s="87">
        <f t="shared" si="121"/>
        <v>2</v>
      </c>
      <c r="CF404" s="90"/>
      <c r="CG404" s="90"/>
      <c r="CH404" s="90"/>
      <c r="CJ404" s="87">
        <f t="shared" si="114"/>
        <v>1</v>
      </c>
      <c r="CK404" s="87">
        <f t="shared" si="115"/>
        <v>5</v>
      </c>
      <c r="CL404" s="22" t="s">
        <v>121</v>
      </c>
      <c r="CM404" s="22" t="s">
        <v>2052</v>
      </c>
    </row>
    <row r="405" spans="1:91" ht="14.45" customHeight="1" x14ac:dyDescent="0.25">
      <c r="A405" s="69">
        <f t="shared" si="112"/>
        <v>403</v>
      </c>
      <c r="B405" s="70" t="s">
        <v>102</v>
      </c>
      <c r="C405" s="107">
        <v>263703658</v>
      </c>
      <c r="D405" s="106">
        <v>145374707</v>
      </c>
      <c r="E405" s="73">
        <v>5320007424</v>
      </c>
      <c r="F405" s="74">
        <v>46044</v>
      </c>
      <c r="G405" s="75" t="s">
        <v>1753</v>
      </c>
      <c r="H405" s="75" t="s">
        <v>1160</v>
      </c>
      <c r="I405" s="75" t="s">
        <v>105</v>
      </c>
      <c r="J405" s="75" t="s">
        <v>1161</v>
      </c>
      <c r="K405" s="75" t="s">
        <v>242</v>
      </c>
      <c r="L405" s="74">
        <v>46063</v>
      </c>
      <c r="M405" s="73">
        <v>40</v>
      </c>
      <c r="N405" s="75" t="s">
        <v>2054</v>
      </c>
      <c r="O405" s="75" t="s">
        <v>2055</v>
      </c>
      <c r="P405" s="75">
        <v>2830048070</v>
      </c>
      <c r="Q405" s="74">
        <v>46049</v>
      </c>
      <c r="R405" s="75">
        <v>1209380232</v>
      </c>
      <c r="S405" s="75">
        <v>224113203</v>
      </c>
      <c r="T405" s="74">
        <v>46049</v>
      </c>
      <c r="U405" s="76">
        <v>3288.0129999999999</v>
      </c>
      <c r="V405" s="76">
        <v>3171.9839999999999</v>
      </c>
      <c r="W405" s="75">
        <v>4</v>
      </c>
      <c r="X405" s="75">
        <v>0</v>
      </c>
      <c r="Y405" s="98">
        <v>263703658</v>
      </c>
      <c r="Z405" s="82" t="s">
        <v>110</v>
      </c>
      <c r="AA405" s="75" t="s">
        <v>2056</v>
      </c>
      <c r="AB405" s="75" t="s">
        <v>536</v>
      </c>
      <c r="AC405" s="109">
        <v>263703658</v>
      </c>
      <c r="AD405" s="75" t="s">
        <v>113</v>
      </c>
      <c r="AE405" s="74">
        <v>46056</v>
      </c>
      <c r="AF405" s="130">
        <v>46055.791666666664</v>
      </c>
      <c r="AG405" s="130">
        <v>46055.541666666664</v>
      </c>
      <c r="AH405" s="130">
        <v>46055.541666666664</v>
      </c>
      <c r="AI405" s="99">
        <v>46048</v>
      </c>
      <c r="AJ405" s="99">
        <v>46056</v>
      </c>
      <c r="AK405" s="99">
        <v>46056</v>
      </c>
      <c r="AL405" s="115">
        <v>46054</v>
      </c>
      <c r="AM405" s="115">
        <v>46058</v>
      </c>
      <c r="AN405" s="115">
        <v>46058</v>
      </c>
      <c r="AO405" s="95" t="s">
        <v>121</v>
      </c>
      <c r="AP405" s="95" t="s">
        <v>121</v>
      </c>
      <c r="AQ405" s="95" t="s">
        <v>121</v>
      </c>
      <c r="AR405" s="95" t="s">
        <v>121</v>
      </c>
      <c r="AS405" s="95" t="s">
        <v>121</v>
      </c>
      <c r="AT405" s="82" t="s">
        <v>2057</v>
      </c>
      <c r="AU405" s="82" t="s">
        <v>131</v>
      </c>
      <c r="AV405" s="74">
        <v>46049</v>
      </c>
      <c r="AW405" s="75" t="s">
        <v>2058</v>
      </c>
      <c r="AX405" s="75" t="s">
        <v>2059</v>
      </c>
      <c r="AY405" s="75">
        <v>905</v>
      </c>
      <c r="AZ405" s="83">
        <v>308194897420</v>
      </c>
      <c r="BA405" s="75" t="s">
        <v>187</v>
      </c>
      <c r="BB405" s="74">
        <v>46049</v>
      </c>
      <c r="BC405" s="75"/>
      <c r="BD405" s="75" t="s">
        <v>2060</v>
      </c>
      <c r="BE405" s="74">
        <v>46058</v>
      </c>
      <c r="BF405" s="75"/>
      <c r="BG405" s="75"/>
      <c r="BH405" s="75"/>
      <c r="BI405" s="75"/>
      <c r="BJ405" s="75"/>
      <c r="BK405" s="75"/>
      <c r="BL405" s="75"/>
      <c r="BM405" s="75"/>
      <c r="BN405" s="75"/>
      <c r="BO405" s="75"/>
      <c r="BP405" s="75"/>
      <c r="BQ405" s="75"/>
      <c r="BR405" s="75"/>
      <c r="BS405" s="75"/>
      <c r="BT405" s="75">
        <v>1</v>
      </c>
      <c r="BU405" s="84" t="s">
        <v>2061</v>
      </c>
      <c r="BV405" s="74">
        <v>46055</v>
      </c>
      <c r="BW405" s="85">
        <f t="shared" si="118"/>
        <v>-1</v>
      </c>
      <c r="BX405" s="85">
        <f t="shared" si="119"/>
        <v>-1</v>
      </c>
      <c r="BY405" s="86" t="s">
        <v>157</v>
      </c>
      <c r="BZ405" s="87">
        <f t="shared" si="120"/>
        <v>4</v>
      </c>
      <c r="CB405" s="88">
        <f t="shared" si="113"/>
        <v>6</v>
      </c>
      <c r="CC405" s="89"/>
      <c r="CE405" s="87">
        <f t="shared" si="121"/>
        <v>2</v>
      </c>
      <c r="CF405" s="90">
        <v>3993800</v>
      </c>
      <c r="CG405" s="90">
        <v>2995350</v>
      </c>
      <c r="CH405" s="90">
        <v>6989150</v>
      </c>
      <c r="CI405" s="91">
        <v>26275</v>
      </c>
      <c r="CJ405" s="87">
        <f t="shared" si="114"/>
        <v>1</v>
      </c>
      <c r="CK405" s="87">
        <f t="shared" si="115"/>
        <v>5</v>
      </c>
      <c r="CL405" s="22" t="s">
        <v>121</v>
      </c>
      <c r="CM405" s="22" t="s">
        <v>2062</v>
      </c>
    </row>
    <row r="406" spans="1:91" ht="14.45" customHeight="1" x14ac:dyDescent="0.25">
      <c r="A406" s="69">
        <f t="shared" si="112"/>
        <v>404</v>
      </c>
      <c r="B406" s="70" t="s">
        <v>102</v>
      </c>
      <c r="C406" s="107">
        <v>263703658</v>
      </c>
      <c r="D406" s="106">
        <v>145374740</v>
      </c>
      <c r="E406" s="73">
        <v>5320007424</v>
      </c>
      <c r="F406" s="74">
        <v>46044</v>
      </c>
      <c r="G406" s="75" t="s">
        <v>1753</v>
      </c>
      <c r="H406" s="75" t="s">
        <v>1160</v>
      </c>
      <c r="I406" s="75" t="s">
        <v>105</v>
      </c>
      <c r="J406" s="75" t="s">
        <v>1161</v>
      </c>
      <c r="K406" s="75" t="s">
        <v>242</v>
      </c>
      <c r="L406" s="74">
        <v>46063</v>
      </c>
      <c r="M406" s="73">
        <v>0</v>
      </c>
      <c r="N406" s="75" t="s">
        <v>2054</v>
      </c>
      <c r="O406" s="75" t="s">
        <v>2055</v>
      </c>
      <c r="P406" s="75">
        <v>2830048071</v>
      </c>
      <c r="Q406" s="74">
        <v>46049</v>
      </c>
      <c r="R406" s="75">
        <v>1209380233</v>
      </c>
      <c r="S406" s="75">
        <v>224113210</v>
      </c>
      <c r="T406" s="74">
        <v>46049</v>
      </c>
      <c r="U406" s="76">
        <v>3259.8629999999998</v>
      </c>
      <c r="V406" s="76">
        <v>3144.8339999999998</v>
      </c>
      <c r="W406" s="75">
        <v>3</v>
      </c>
      <c r="X406" s="75">
        <v>0</v>
      </c>
      <c r="Y406" s="98">
        <v>263703658</v>
      </c>
      <c r="Z406" s="82" t="s">
        <v>110</v>
      </c>
      <c r="AA406" s="75" t="s">
        <v>2056</v>
      </c>
      <c r="AB406" s="75" t="s">
        <v>536</v>
      </c>
      <c r="AC406" s="109">
        <v>263703658</v>
      </c>
      <c r="AD406" s="75" t="s">
        <v>113</v>
      </c>
      <c r="AE406" s="74">
        <v>46056</v>
      </c>
      <c r="AF406" s="130">
        <v>46055.791666666664</v>
      </c>
      <c r="AG406" s="130">
        <v>46055.541666666664</v>
      </c>
      <c r="AH406" s="130">
        <v>46055.541666666664</v>
      </c>
      <c r="AI406" s="99">
        <v>46048</v>
      </c>
      <c r="AJ406" s="99">
        <v>46056</v>
      </c>
      <c r="AK406" s="99">
        <v>46056</v>
      </c>
      <c r="AL406" s="115">
        <v>46054</v>
      </c>
      <c r="AM406" s="115">
        <v>46058</v>
      </c>
      <c r="AN406" s="115">
        <v>46058</v>
      </c>
      <c r="AO406" s="95" t="s">
        <v>121</v>
      </c>
      <c r="AP406" s="95" t="s">
        <v>121</v>
      </c>
      <c r="AQ406" s="95" t="s">
        <v>121</v>
      </c>
      <c r="AR406" s="95" t="s">
        <v>121</v>
      </c>
      <c r="AS406" s="95" t="s">
        <v>121</v>
      </c>
      <c r="AT406" s="82" t="s">
        <v>2057</v>
      </c>
      <c r="AU406" s="82" t="s">
        <v>131</v>
      </c>
      <c r="AV406" s="74">
        <v>46049</v>
      </c>
      <c r="AW406" s="75">
        <v>0</v>
      </c>
      <c r="AX406" s="75">
        <v>0</v>
      </c>
      <c r="AY406" s="75">
        <v>905</v>
      </c>
      <c r="AZ406" s="83"/>
      <c r="BA406" s="75"/>
      <c r="BB406" s="75"/>
      <c r="BC406" s="75"/>
      <c r="BD406" s="75" t="s">
        <v>2060</v>
      </c>
      <c r="BE406" s="74">
        <v>46058</v>
      </c>
      <c r="BF406" s="75"/>
      <c r="BG406" s="75"/>
      <c r="BH406" s="75"/>
      <c r="BI406" s="75"/>
      <c r="BJ406" s="75"/>
      <c r="BK406" s="75"/>
      <c r="BL406" s="75"/>
      <c r="BM406" s="75"/>
      <c r="BN406" s="75"/>
      <c r="BO406" s="75"/>
      <c r="BP406" s="75"/>
      <c r="BQ406" s="75"/>
      <c r="BR406" s="75"/>
      <c r="BS406" s="75"/>
      <c r="BT406" s="75">
        <v>0</v>
      </c>
      <c r="BU406" s="84" t="s">
        <v>2061</v>
      </c>
      <c r="BV406" s="74">
        <v>46055</v>
      </c>
      <c r="BW406" s="85">
        <f t="shared" si="118"/>
        <v>-1</v>
      </c>
      <c r="BX406" s="85">
        <f t="shared" si="119"/>
        <v>-1</v>
      </c>
      <c r="BY406" s="86" t="s">
        <v>157</v>
      </c>
      <c r="BZ406" s="87">
        <f t="shared" si="120"/>
        <v>4</v>
      </c>
      <c r="CB406" s="88">
        <f t="shared" si="113"/>
        <v>6</v>
      </c>
      <c r="CC406" s="89"/>
      <c r="CE406" s="87">
        <f t="shared" si="121"/>
        <v>2</v>
      </c>
      <c r="CF406" s="90"/>
      <c r="CG406" s="90"/>
      <c r="CH406" s="90"/>
      <c r="CJ406" s="87">
        <f t="shared" si="114"/>
        <v>1</v>
      </c>
      <c r="CK406" s="87">
        <f t="shared" si="115"/>
        <v>5</v>
      </c>
      <c r="CL406" s="22" t="s">
        <v>121</v>
      </c>
      <c r="CM406" s="22" t="s">
        <v>2062</v>
      </c>
    </row>
    <row r="407" spans="1:91" ht="14.45" customHeight="1" x14ac:dyDescent="0.25">
      <c r="A407" s="69">
        <f t="shared" si="112"/>
        <v>405</v>
      </c>
      <c r="B407" s="70" t="s">
        <v>102</v>
      </c>
      <c r="C407" s="107">
        <v>263703658</v>
      </c>
      <c r="D407" s="106">
        <v>145374752</v>
      </c>
      <c r="E407" s="73">
        <v>5320007424</v>
      </c>
      <c r="F407" s="74">
        <v>46044</v>
      </c>
      <c r="G407" s="75" t="s">
        <v>1753</v>
      </c>
      <c r="H407" s="75" t="s">
        <v>1160</v>
      </c>
      <c r="I407" s="75" t="s">
        <v>105</v>
      </c>
      <c r="J407" s="75" t="s">
        <v>1161</v>
      </c>
      <c r="K407" s="75" t="s">
        <v>242</v>
      </c>
      <c r="L407" s="74">
        <v>46063</v>
      </c>
      <c r="M407" s="73">
        <v>0</v>
      </c>
      <c r="N407" s="75" t="s">
        <v>2054</v>
      </c>
      <c r="O407" s="75" t="s">
        <v>2055</v>
      </c>
      <c r="P407" s="75">
        <v>2830048072</v>
      </c>
      <c r="Q407" s="74">
        <v>46049</v>
      </c>
      <c r="R407" s="75">
        <v>1209380234</v>
      </c>
      <c r="S407" s="75">
        <v>224113212</v>
      </c>
      <c r="T407" s="74">
        <v>46049</v>
      </c>
      <c r="U407" s="76">
        <v>13013.596</v>
      </c>
      <c r="V407" s="76">
        <v>12554.393</v>
      </c>
      <c r="W407" s="75">
        <v>12</v>
      </c>
      <c r="X407" s="75">
        <v>0</v>
      </c>
      <c r="Y407" s="98">
        <v>263703658</v>
      </c>
      <c r="Z407" s="82" t="s">
        <v>110</v>
      </c>
      <c r="AA407" s="75" t="s">
        <v>2056</v>
      </c>
      <c r="AB407" s="75" t="s">
        <v>536</v>
      </c>
      <c r="AC407" s="109">
        <v>263703658</v>
      </c>
      <c r="AD407" s="75" t="s">
        <v>113</v>
      </c>
      <c r="AE407" s="74">
        <v>46056</v>
      </c>
      <c r="AF407" s="130">
        <v>46055.791666666664</v>
      </c>
      <c r="AG407" s="130">
        <v>46055.541666666664</v>
      </c>
      <c r="AH407" s="130">
        <v>46055.541666666664</v>
      </c>
      <c r="AI407" s="99">
        <v>46048</v>
      </c>
      <c r="AJ407" s="99">
        <v>46056</v>
      </c>
      <c r="AK407" s="99">
        <v>46056</v>
      </c>
      <c r="AL407" s="115">
        <v>46054</v>
      </c>
      <c r="AM407" s="115">
        <v>46058</v>
      </c>
      <c r="AN407" s="115">
        <v>46058</v>
      </c>
      <c r="AO407" s="95" t="s">
        <v>121</v>
      </c>
      <c r="AP407" s="95" t="s">
        <v>121</v>
      </c>
      <c r="AQ407" s="95" t="s">
        <v>121</v>
      </c>
      <c r="AR407" s="95" t="s">
        <v>121</v>
      </c>
      <c r="AS407" s="95" t="s">
        <v>121</v>
      </c>
      <c r="AT407" s="82" t="s">
        <v>2057</v>
      </c>
      <c r="AU407" s="82" t="s">
        <v>131</v>
      </c>
      <c r="AV407" s="74">
        <v>46049</v>
      </c>
      <c r="AW407" s="75">
        <v>0</v>
      </c>
      <c r="AX407" s="75">
        <v>0</v>
      </c>
      <c r="AY407" s="75">
        <v>905</v>
      </c>
      <c r="AZ407" s="83"/>
      <c r="BA407" s="75"/>
      <c r="BB407" s="75"/>
      <c r="BC407" s="75"/>
      <c r="BD407" s="75" t="s">
        <v>2060</v>
      </c>
      <c r="BE407" s="74">
        <v>46058</v>
      </c>
      <c r="BF407" s="75"/>
      <c r="BG407" s="75"/>
      <c r="BH407" s="75"/>
      <c r="BI407" s="75"/>
      <c r="BJ407" s="75"/>
      <c r="BK407" s="75"/>
      <c r="BL407" s="75"/>
      <c r="BM407" s="75"/>
      <c r="BN407" s="75"/>
      <c r="BO407" s="75"/>
      <c r="BP407" s="75"/>
      <c r="BQ407" s="75"/>
      <c r="BR407" s="75"/>
      <c r="BS407" s="75"/>
      <c r="BT407" s="75">
        <v>0</v>
      </c>
      <c r="BU407" s="84" t="s">
        <v>2061</v>
      </c>
      <c r="BV407" s="74">
        <v>46055</v>
      </c>
      <c r="BW407" s="85">
        <f t="shared" si="118"/>
        <v>-1</v>
      </c>
      <c r="BX407" s="85">
        <f t="shared" si="119"/>
        <v>-1</v>
      </c>
      <c r="BY407" s="86" t="s">
        <v>157</v>
      </c>
      <c r="BZ407" s="87">
        <f t="shared" si="120"/>
        <v>4</v>
      </c>
      <c r="CB407" s="88">
        <f t="shared" si="113"/>
        <v>6</v>
      </c>
      <c r="CC407" s="89"/>
      <c r="CE407" s="87">
        <f t="shared" si="121"/>
        <v>2</v>
      </c>
      <c r="CF407" s="90"/>
      <c r="CG407" s="90"/>
      <c r="CH407" s="90"/>
      <c r="CJ407" s="87">
        <f t="shared" si="114"/>
        <v>1</v>
      </c>
      <c r="CK407" s="87">
        <f t="shared" si="115"/>
        <v>5</v>
      </c>
      <c r="CL407" s="22" t="s">
        <v>121</v>
      </c>
      <c r="CM407" s="22" t="s">
        <v>2062</v>
      </c>
    </row>
    <row r="408" spans="1:91" ht="14.45" customHeight="1" x14ac:dyDescent="0.25">
      <c r="A408" s="69">
        <f t="shared" si="112"/>
        <v>406</v>
      </c>
      <c r="B408" s="70" t="s">
        <v>102</v>
      </c>
      <c r="C408" s="107">
        <v>263703658</v>
      </c>
      <c r="D408" s="106">
        <v>145374717</v>
      </c>
      <c r="E408" s="73">
        <v>5320007425</v>
      </c>
      <c r="F408" s="74">
        <v>46044</v>
      </c>
      <c r="G408" s="75" t="s">
        <v>1753</v>
      </c>
      <c r="H408" s="75" t="s">
        <v>1160</v>
      </c>
      <c r="I408" s="75" t="s">
        <v>105</v>
      </c>
      <c r="J408" s="75" t="s">
        <v>1161</v>
      </c>
      <c r="K408" s="75" t="s">
        <v>242</v>
      </c>
      <c r="L408" s="74">
        <v>46063</v>
      </c>
      <c r="M408" s="73">
        <v>40</v>
      </c>
      <c r="N408" s="75" t="s">
        <v>2063</v>
      </c>
      <c r="O408" s="75" t="s">
        <v>2064</v>
      </c>
      <c r="P408" s="75">
        <v>2830048105</v>
      </c>
      <c r="Q408" s="74">
        <v>46049</v>
      </c>
      <c r="R408" s="75">
        <v>1209380331</v>
      </c>
      <c r="S408" s="75">
        <v>224113216</v>
      </c>
      <c r="T408" s="74">
        <v>46049</v>
      </c>
      <c r="U408" s="76">
        <v>10487.53</v>
      </c>
      <c r="V408" s="76">
        <v>10056.066000000001</v>
      </c>
      <c r="W408" s="75">
        <v>11</v>
      </c>
      <c r="X408" s="75">
        <v>30</v>
      </c>
      <c r="Y408" s="98">
        <v>263703692</v>
      </c>
      <c r="Z408" s="82" t="s">
        <v>110</v>
      </c>
      <c r="AA408" s="75" t="s">
        <v>2056</v>
      </c>
      <c r="AB408" s="75" t="s">
        <v>536</v>
      </c>
      <c r="AC408" s="109">
        <v>263703658</v>
      </c>
      <c r="AD408" s="75" t="s">
        <v>113</v>
      </c>
      <c r="AE408" s="74">
        <v>46056</v>
      </c>
      <c r="AF408" s="130">
        <v>46055.791666666664</v>
      </c>
      <c r="AG408" s="130">
        <v>46055.541666666664</v>
      </c>
      <c r="AH408" s="130">
        <v>46055.541666666664</v>
      </c>
      <c r="AI408" s="99">
        <v>46048</v>
      </c>
      <c r="AJ408" s="99">
        <v>46056</v>
      </c>
      <c r="AK408" s="99">
        <v>46056</v>
      </c>
      <c r="AL408" s="115">
        <v>46054</v>
      </c>
      <c r="AM408" s="115">
        <v>46058</v>
      </c>
      <c r="AN408" s="115">
        <v>46058</v>
      </c>
      <c r="AO408" s="95" t="s">
        <v>121</v>
      </c>
      <c r="AP408" s="95" t="s">
        <v>121</v>
      </c>
      <c r="AQ408" s="95" t="s">
        <v>121</v>
      </c>
      <c r="AR408" s="95" t="s">
        <v>121</v>
      </c>
      <c r="AS408" s="95" t="s">
        <v>121</v>
      </c>
      <c r="AT408" s="82" t="s">
        <v>2057</v>
      </c>
      <c r="AU408" s="82" t="s">
        <v>131</v>
      </c>
      <c r="AV408" s="74">
        <v>46049</v>
      </c>
      <c r="AW408" s="75" t="s">
        <v>2065</v>
      </c>
      <c r="AX408" s="75" t="s">
        <v>2066</v>
      </c>
      <c r="AY408" s="75">
        <v>905</v>
      </c>
      <c r="AZ408" s="83">
        <v>308196598750</v>
      </c>
      <c r="BA408" s="75" t="s">
        <v>187</v>
      </c>
      <c r="BB408" s="74">
        <v>46049</v>
      </c>
      <c r="BC408" s="75"/>
      <c r="BD408" s="75" t="s">
        <v>2067</v>
      </c>
      <c r="BE408" s="74">
        <v>46058</v>
      </c>
      <c r="BF408" s="75"/>
      <c r="BG408" s="75"/>
      <c r="BH408" s="75"/>
      <c r="BI408" s="75"/>
      <c r="BJ408" s="75"/>
      <c r="BK408" s="75"/>
      <c r="BL408" s="75"/>
      <c r="BM408" s="75"/>
      <c r="BN408" s="75"/>
      <c r="BO408" s="75"/>
      <c r="BP408" s="75"/>
      <c r="BQ408" s="75"/>
      <c r="BR408" s="75"/>
      <c r="BS408" s="75"/>
      <c r="BT408" s="75">
        <v>0</v>
      </c>
      <c r="BU408" s="84" t="s">
        <v>2061</v>
      </c>
      <c r="BV408" s="74">
        <v>46055</v>
      </c>
      <c r="BW408" s="85">
        <f t="shared" si="118"/>
        <v>-1</v>
      </c>
      <c r="BX408" s="85">
        <f t="shared" si="119"/>
        <v>-1</v>
      </c>
      <c r="BY408" s="86" t="s">
        <v>157</v>
      </c>
      <c r="BZ408" s="87">
        <f t="shared" si="120"/>
        <v>4</v>
      </c>
      <c r="CB408" s="88">
        <f t="shared" si="113"/>
        <v>6</v>
      </c>
      <c r="CC408" s="89"/>
      <c r="CE408" s="87">
        <f t="shared" si="121"/>
        <v>2</v>
      </c>
      <c r="CF408" s="90">
        <v>3993800</v>
      </c>
      <c r="CG408" s="90">
        <v>2995350</v>
      </c>
      <c r="CH408" s="90">
        <v>6989150</v>
      </c>
      <c r="CI408" s="91">
        <v>26275</v>
      </c>
      <c r="CJ408" s="87">
        <f t="shared" si="114"/>
        <v>1</v>
      </c>
      <c r="CK408" s="87">
        <f t="shared" si="115"/>
        <v>5</v>
      </c>
      <c r="CL408" s="22" t="s">
        <v>121</v>
      </c>
      <c r="CM408" s="22" t="s">
        <v>2062</v>
      </c>
    </row>
    <row r="409" spans="1:91" ht="14.45" customHeight="1" x14ac:dyDescent="0.25">
      <c r="A409" s="69">
        <f t="shared" si="112"/>
        <v>407</v>
      </c>
      <c r="B409" s="70" t="s">
        <v>102</v>
      </c>
      <c r="C409" s="107">
        <v>263703658</v>
      </c>
      <c r="D409" s="106">
        <v>145374748</v>
      </c>
      <c r="E409" s="73">
        <v>5320007425</v>
      </c>
      <c r="F409" s="74">
        <v>46044</v>
      </c>
      <c r="G409" s="75" t="s">
        <v>1753</v>
      </c>
      <c r="H409" s="75" t="s">
        <v>1160</v>
      </c>
      <c r="I409" s="75" t="s">
        <v>105</v>
      </c>
      <c r="J409" s="75" t="s">
        <v>1161</v>
      </c>
      <c r="K409" s="75" t="s">
        <v>242</v>
      </c>
      <c r="L409" s="74">
        <v>46063</v>
      </c>
      <c r="M409" s="73">
        <v>0</v>
      </c>
      <c r="N409" s="75" t="s">
        <v>2063</v>
      </c>
      <c r="O409" s="75" t="s">
        <v>2064</v>
      </c>
      <c r="P409" s="75">
        <v>2830048106</v>
      </c>
      <c r="Q409" s="74">
        <v>46049</v>
      </c>
      <c r="R409" s="75">
        <v>1209380332</v>
      </c>
      <c r="S409" s="75">
        <v>224113217</v>
      </c>
      <c r="T409" s="74">
        <v>46049</v>
      </c>
      <c r="U409" s="76">
        <v>6676.8469999999998</v>
      </c>
      <c r="V409" s="76">
        <v>6441.2420000000002</v>
      </c>
      <c r="W409" s="75">
        <v>7</v>
      </c>
      <c r="X409" s="75">
        <v>0</v>
      </c>
      <c r="Y409" s="98">
        <v>263703692</v>
      </c>
      <c r="Z409" s="82" t="s">
        <v>110</v>
      </c>
      <c r="AA409" s="75" t="s">
        <v>2056</v>
      </c>
      <c r="AB409" s="75" t="s">
        <v>536</v>
      </c>
      <c r="AC409" s="109">
        <v>263703658</v>
      </c>
      <c r="AD409" s="75" t="s">
        <v>113</v>
      </c>
      <c r="AE409" s="74">
        <v>46056</v>
      </c>
      <c r="AF409" s="130">
        <v>46055.791666666664</v>
      </c>
      <c r="AG409" s="130">
        <v>46055.541666666664</v>
      </c>
      <c r="AH409" s="130">
        <v>46055.541666666664</v>
      </c>
      <c r="AI409" s="99">
        <v>46048</v>
      </c>
      <c r="AJ409" s="99">
        <v>46056</v>
      </c>
      <c r="AK409" s="99">
        <v>46056</v>
      </c>
      <c r="AL409" s="115">
        <v>46054</v>
      </c>
      <c r="AM409" s="115">
        <v>46058</v>
      </c>
      <c r="AN409" s="115">
        <v>46058</v>
      </c>
      <c r="AO409" s="95" t="s">
        <v>121</v>
      </c>
      <c r="AP409" s="95" t="s">
        <v>121</v>
      </c>
      <c r="AQ409" s="95" t="s">
        <v>121</v>
      </c>
      <c r="AR409" s="95" t="s">
        <v>121</v>
      </c>
      <c r="AS409" s="95" t="s">
        <v>121</v>
      </c>
      <c r="AT409" s="82" t="s">
        <v>2057</v>
      </c>
      <c r="AU409" s="82" t="s">
        <v>131</v>
      </c>
      <c r="AV409" s="74">
        <v>46049</v>
      </c>
      <c r="AW409" s="75">
        <v>0</v>
      </c>
      <c r="AX409" s="75">
        <v>0</v>
      </c>
      <c r="AY409" s="75">
        <v>905</v>
      </c>
      <c r="AZ409" s="83"/>
      <c r="BA409" s="75"/>
      <c r="BB409" s="75"/>
      <c r="BC409" s="75"/>
      <c r="BD409" s="75" t="s">
        <v>2067</v>
      </c>
      <c r="BE409" s="74">
        <v>46058</v>
      </c>
      <c r="BF409" s="75"/>
      <c r="BG409" s="75"/>
      <c r="BH409" s="75"/>
      <c r="BI409" s="75"/>
      <c r="BJ409" s="75"/>
      <c r="BK409" s="75"/>
      <c r="BL409" s="75"/>
      <c r="BM409" s="75"/>
      <c r="BN409" s="75"/>
      <c r="BO409" s="75"/>
      <c r="BP409" s="75"/>
      <c r="BQ409" s="75"/>
      <c r="BR409" s="75"/>
      <c r="BS409" s="75"/>
      <c r="BT409" s="75">
        <v>0</v>
      </c>
      <c r="BU409" s="84" t="s">
        <v>2061</v>
      </c>
      <c r="BV409" s="74">
        <v>46055</v>
      </c>
      <c r="BW409" s="85">
        <f t="shared" si="118"/>
        <v>-1</v>
      </c>
      <c r="BX409" s="85">
        <f t="shared" si="119"/>
        <v>-1</v>
      </c>
      <c r="BY409" s="86" t="s">
        <v>157</v>
      </c>
      <c r="BZ409" s="87">
        <f t="shared" si="120"/>
        <v>4</v>
      </c>
      <c r="CB409" s="88">
        <f t="shared" si="113"/>
        <v>6</v>
      </c>
      <c r="CC409" s="89"/>
      <c r="CE409" s="87">
        <f t="shared" si="121"/>
        <v>2</v>
      </c>
      <c r="CF409" s="90"/>
      <c r="CG409" s="90"/>
      <c r="CH409" s="90"/>
      <c r="CJ409" s="87">
        <f t="shared" si="114"/>
        <v>1</v>
      </c>
      <c r="CK409" s="87">
        <f t="shared" si="115"/>
        <v>5</v>
      </c>
      <c r="CL409" s="22" t="s">
        <v>121</v>
      </c>
      <c r="CM409" s="22" t="s">
        <v>2062</v>
      </c>
    </row>
    <row r="410" spans="1:91" ht="14.45" customHeight="1" x14ac:dyDescent="0.25">
      <c r="A410" s="69">
        <f t="shared" si="112"/>
        <v>408</v>
      </c>
      <c r="B410" s="100" t="s">
        <v>102</v>
      </c>
      <c r="C410" s="97">
        <v>235600113805</v>
      </c>
      <c r="D410" s="155">
        <v>145369748</v>
      </c>
      <c r="E410" s="156"/>
      <c r="F410" s="74">
        <v>46039</v>
      </c>
      <c r="G410" s="75" t="s">
        <v>191</v>
      </c>
      <c r="H410" s="75" t="s">
        <v>192</v>
      </c>
      <c r="I410" s="75" t="s">
        <v>105</v>
      </c>
      <c r="J410" s="75" t="s">
        <v>193</v>
      </c>
      <c r="K410" s="75" t="s">
        <v>107</v>
      </c>
      <c r="L410" s="74">
        <v>46083</v>
      </c>
      <c r="M410" s="73">
        <v>20</v>
      </c>
      <c r="N410" s="75" t="s">
        <v>2068</v>
      </c>
      <c r="O410" s="75" t="s">
        <v>2069</v>
      </c>
      <c r="P410" s="75">
        <v>2830047720</v>
      </c>
      <c r="Q410" s="74">
        <v>46038</v>
      </c>
      <c r="R410" s="75">
        <v>1209377023</v>
      </c>
      <c r="S410" s="75">
        <v>224072433</v>
      </c>
      <c r="T410" s="74">
        <v>46038</v>
      </c>
      <c r="U410" s="76">
        <v>8374.1260000000002</v>
      </c>
      <c r="V410" s="76">
        <v>8100.049</v>
      </c>
      <c r="W410" s="75">
        <v>10</v>
      </c>
      <c r="X410" s="75">
        <v>0</v>
      </c>
      <c r="Y410" s="98">
        <v>235600113805</v>
      </c>
      <c r="Z410" s="82" t="s">
        <v>128</v>
      </c>
      <c r="AA410" s="75" t="s">
        <v>399</v>
      </c>
      <c r="AB410" s="75" t="s">
        <v>400</v>
      </c>
      <c r="AC410" s="98">
        <v>235600113805</v>
      </c>
      <c r="AD410" s="75" t="s">
        <v>113</v>
      </c>
      <c r="AE410" s="74">
        <v>46042</v>
      </c>
      <c r="AF410" s="80">
        <v>46041.125</v>
      </c>
      <c r="AG410" s="80">
        <v>46038.583333333336</v>
      </c>
      <c r="AH410" s="80">
        <v>46038.583333333336</v>
      </c>
      <c r="AI410" s="74">
        <v>46041</v>
      </c>
      <c r="AJ410" s="74">
        <v>46042</v>
      </c>
      <c r="AK410" s="74">
        <v>46042</v>
      </c>
      <c r="AL410" s="153">
        <v>46059</v>
      </c>
      <c r="AM410" s="75"/>
      <c r="AN410" s="74">
        <v>46060</v>
      </c>
      <c r="AO410" s="81">
        <f t="shared" ref="AO410:AO415" si="122">IF(AH410&lt;AG410,IF(AH410=0,"",AH410-1),IF(AG410=0,"",AG410-1))</f>
        <v>46037.583333333336</v>
      </c>
      <c r="AP410" s="81">
        <f t="shared" ref="AP410:AP415" si="123">IF(AH410&lt;AG410,IF(AH410=0,"",AH410),IF(AG410=0,"",AG410))</f>
        <v>46038.583333333336</v>
      </c>
      <c r="AQ410" s="81">
        <f t="shared" ref="AQ410:AQ415" si="124">IF(AH410&lt;AG410,IF(AH410=0,"",AH410),IF(AG410=0,"",AG410))</f>
        <v>46038.583333333336</v>
      </c>
      <c r="AR410" s="81">
        <f t="shared" ref="AR410:AR415" si="125">IF(AI410=0,"",IF(AI410&lt;AJ410,AJ410+1,AI410+1))</f>
        <v>46043</v>
      </c>
      <c r="AS410" s="81">
        <f t="shared" ref="AS410:AS415" si="126">IF(AI410=0,"",IF(AE410=0,IF(AJ410=0,AI410+2,AJ410+2),AE410+2))</f>
        <v>46044</v>
      </c>
      <c r="AT410" s="81">
        <f t="shared" ref="AT410:AT415" si="127">IF(AI410=0,"",IF(AI410&lt;AJ410,AJ410+1,AI410+1))</f>
        <v>46043</v>
      </c>
      <c r="AU410" s="82" t="s">
        <v>198</v>
      </c>
      <c r="AV410" s="74">
        <v>46038</v>
      </c>
      <c r="AW410" s="75" t="s">
        <v>2070</v>
      </c>
      <c r="AX410" s="75" t="s">
        <v>2071</v>
      </c>
      <c r="AY410" s="75">
        <v>905</v>
      </c>
      <c r="AZ410" s="83">
        <v>308161556530</v>
      </c>
      <c r="BA410" s="75" t="s">
        <v>187</v>
      </c>
      <c r="BB410" s="74">
        <v>46038</v>
      </c>
      <c r="BC410" s="75"/>
      <c r="BD410" s="75" t="s">
        <v>188</v>
      </c>
      <c r="BE410" s="75" t="s">
        <v>188</v>
      </c>
      <c r="BF410" s="75"/>
      <c r="BG410" s="75"/>
      <c r="BH410" s="75"/>
      <c r="BI410" s="75"/>
      <c r="BJ410" s="75"/>
      <c r="BK410" s="75"/>
      <c r="BL410" s="75"/>
      <c r="BM410" s="75"/>
      <c r="BN410" s="75"/>
      <c r="BO410" s="75"/>
      <c r="BP410" s="75"/>
      <c r="BQ410" s="75"/>
      <c r="BR410" s="75"/>
      <c r="BS410" s="75"/>
      <c r="BT410" s="75">
        <v>1</v>
      </c>
      <c r="BU410" s="84" t="s">
        <v>2072</v>
      </c>
      <c r="BV410" s="74">
        <v>46043</v>
      </c>
      <c r="BW410" s="85"/>
      <c r="BX410" s="85"/>
      <c r="BY410" s="86" t="s">
        <v>120</v>
      </c>
      <c r="BZ410" s="87">
        <f t="shared" si="120"/>
        <v>3</v>
      </c>
      <c r="CB410" s="88">
        <f t="shared" si="113"/>
        <v>4</v>
      </c>
      <c r="CC410" s="89"/>
      <c r="CE410" s="87">
        <f t="shared" si="121"/>
        <v>1</v>
      </c>
      <c r="CF410" s="90">
        <v>41985600</v>
      </c>
      <c r="CG410" s="90"/>
      <c r="CH410" s="90">
        <v>41985600</v>
      </c>
      <c r="CI410" s="22">
        <v>26241</v>
      </c>
      <c r="CJ410" s="87">
        <f t="shared" si="114"/>
        <v>1</v>
      </c>
      <c r="CK410" s="87">
        <f t="shared" si="115"/>
        <v>3</v>
      </c>
      <c r="CL410" s="22" t="s">
        <v>121</v>
      </c>
      <c r="CM410" s="22" t="s">
        <v>2073</v>
      </c>
    </row>
    <row r="411" spans="1:91" ht="14.45" customHeight="1" x14ac:dyDescent="0.25">
      <c r="A411" s="69">
        <f t="shared" si="112"/>
        <v>409</v>
      </c>
      <c r="B411" s="100" t="s">
        <v>102</v>
      </c>
      <c r="C411" s="97">
        <v>235600113805</v>
      </c>
      <c r="D411" s="106">
        <v>145369760</v>
      </c>
      <c r="E411" s="73"/>
      <c r="F411" s="121">
        <v>46039</v>
      </c>
      <c r="G411" s="75" t="s">
        <v>191</v>
      </c>
      <c r="H411" s="75" t="s">
        <v>192</v>
      </c>
      <c r="I411" s="75" t="s">
        <v>105</v>
      </c>
      <c r="J411" s="75" t="s">
        <v>193</v>
      </c>
      <c r="K411" s="75" t="s">
        <v>107</v>
      </c>
      <c r="L411" s="74">
        <v>46083</v>
      </c>
      <c r="M411" s="73">
        <v>40</v>
      </c>
      <c r="N411" s="75" t="s">
        <v>2074</v>
      </c>
      <c r="O411" s="75" t="s">
        <v>2075</v>
      </c>
      <c r="P411" s="75">
        <v>2830047689</v>
      </c>
      <c r="Q411" s="74">
        <v>46038</v>
      </c>
      <c r="R411" s="75">
        <v>1209376919</v>
      </c>
      <c r="S411" s="75">
        <v>224072456</v>
      </c>
      <c r="T411" s="74">
        <v>46038</v>
      </c>
      <c r="U411" s="76">
        <v>16742.363000000001</v>
      </c>
      <c r="V411" s="76">
        <v>16194.406000000001</v>
      </c>
      <c r="W411" s="75">
        <v>20</v>
      </c>
      <c r="X411" s="75">
        <v>0</v>
      </c>
      <c r="Y411" s="98">
        <v>235600113775</v>
      </c>
      <c r="Z411" s="82" t="s">
        <v>128</v>
      </c>
      <c r="AA411" s="75" t="s">
        <v>399</v>
      </c>
      <c r="AB411" s="75" t="s">
        <v>400</v>
      </c>
      <c r="AC411" s="98">
        <v>235600113805</v>
      </c>
      <c r="AD411" s="75" t="s">
        <v>113</v>
      </c>
      <c r="AE411" s="74">
        <v>46042</v>
      </c>
      <c r="AF411" s="80">
        <v>46041.125</v>
      </c>
      <c r="AG411" s="80">
        <v>46038.583333333336</v>
      </c>
      <c r="AH411" s="80">
        <v>46038.583333333336</v>
      </c>
      <c r="AI411" s="74">
        <v>46041</v>
      </c>
      <c r="AJ411" s="74">
        <v>46042</v>
      </c>
      <c r="AK411" s="74">
        <v>46042</v>
      </c>
      <c r="AL411" s="153">
        <v>46059</v>
      </c>
      <c r="AM411" s="75"/>
      <c r="AN411" s="74">
        <v>46060</v>
      </c>
      <c r="AO411" s="81">
        <f t="shared" si="122"/>
        <v>46037.583333333336</v>
      </c>
      <c r="AP411" s="81">
        <f t="shared" si="123"/>
        <v>46038.583333333336</v>
      </c>
      <c r="AQ411" s="81">
        <f t="shared" si="124"/>
        <v>46038.583333333336</v>
      </c>
      <c r="AR411" s="81">
        <f t="shared" si="125"/>
        <v>46043</v>
      </c>
      <c r="AS411" s="81">
        <f t="shared" si="126"/>
        <v>46044</v>
      </c>
      <c r="AT411" s="81">
        <f t="shared" si="127"/>
        <v>46043</v>
      </c>
      <c r="AU411" s="82" t="s">
        <v>198</v>
      </c>
      <c r="AV411" s="74">
        <v>46038</v>
      </c>
      <c r="AW411" s="75" t="s">
        <v>2076</v>
      </c>
      <c r="AX411" s="75" t="s">
        <v>2077</v>
      </c>
      <c r="AY411" s="75">
        <v>905</v>
      </c>
      <c r="AZ411" s="83">
        <v>308158984250</v>
      </c>
      <c r="BA411" s="75" t="s">
        <v>187</v>
      </c>
      <c r="BB411" s="74">
        <v>46038</v>
      </c>
      <c r="BC411" s="75"/>
      <c r="BD411" s="75" t="s">
        <v>188</v>
      </c>
      <c r="BE411" s="75" t="s">
        <v>188</v>
      </c>
      <c r="BF411" s="75"/>
      <c r="BG411" s="75"/>
      <c r="BH411" s="75"/>
      <c r="BI411" s="75"/>
      <c r="BJ411" s="75"/>
      <c r="BK411" s="75"/>
      <c r="BL411" s="75"/>
      <c r="BM411" s="75"/>
      <c r="BN411" s="75"/>
      <c r="BO411" s="75"/>
      <c r="BP411" s="75"/>
      <c r="BQ411" s="75"/>
      <c r="BR411" s="75"/>
      <c r="BS411" s="75"/>
      <c r="BT411" s="75">
        <v>0</v>
      </c>
      <c r="BU411" s="84" t="s">
        <v>2072</v>
      </c>
      <c r="BV411" s="74">
        <v>46043</v>
      </c>
      <c r="BW411" s="85"/>
      <c r="BX411" s="85"/>
      <c r="BY411" s="86" t="s">
        <v>120</v>
      </c>
      <c r="BZ411" s="87">
        <f t="shared" si="120"/>
        <v>3</v>
      </c>
      <c r="CB411" s="88">
        <f t="shared" si="113"/>
        <v>4</v>
      </c>
      <c r="CC411" s="89"/>
      <c r="CE411" s="87">
        <f t="shared" si="121"/>
        <v>1</v>
      </c>
      <c r="CF411" s="90">
        <v>57730200</v>
      </c>
      <c r="CG411" s="90"/>
      <c r="CH411" s="90">
        <v>57730200</v>
      </c>
      <c r="CI411" s="22">
        <v>26241</v>
      </c>
      <c r="CJ411" s="87">
        <f t="shared" si="114"/>
        <v>1</v>
      </c>
      <c r="CK411" s="87">
        <f t="shared" si="115"/>
        <v>3</v>
      </c>
      <c r="CL411" s="22" t="s">
        <v>121</v>
      </c>
      <c r="CM411" s="22" t="s">
        <v>2073</v>
      </c>
    </row>
    <row r="412" spans="1:91" ht="14.45" customHeight="1" x14ac:dyDescent="0.25">
      <c r="A412" s="69">
        <f t="shared" si="112"/>
        <v>410</v>
      </c>
      <c r="B412" s="70" t="s">
        <v>102</v>
      </c>
      <c r="C412" s="157"/>
      <c r="D412" s="106">
        <v>145260620</v>
      </c>
      <c r="E412" s="73"/>
      <c r="F412" s="121">
        <v>46028</v>
      </c>
      <c r="G412" s="73" t="s">
        <v>2078</v>
      </c>
      <c r="H412" s="73" t="s">
        <v>541</v>
      </c>
      <c r="I412" s="73" t="s">
        <v>105</v>
      </c>
      <c r="J412" s="73" t="s">
        <v>2079</v>
      </c>
      <c r="K412" s="73" t="s">
        <v>2080</v>
      </c>
      <c r="L412" s="75"/>
      <c r="M412" s="73" t="s">
        <v>2081</v>
      </c>
      <c r="N412" s="79" t="s">
        <v>2082</v>
      </c>
      <c r="O412" s="79" t="s">
        <v>2082</v>
      </c>
      <c r="P412" s="75">
        <v>2830047267</v>
      </c>
      <c r="Q412" s="158">
        <v>46028</v>
      </c>
      <c r="R412" s="82">
        <v>1209374270</v>
      </c>
      <c r="S412" s="82">
        <v>224031519</v>
      </c>
      <c r="T412" s="158">
        <v>46028</v>
      </c>
      <c r="U412" s="159">
        <v>1446</v>
      </c>
      <c r="V412" s="159">
        <v>1422.213</v>
      </c>
      <c r="W412" s="82">
        <v>2</v>
      </c>
      <c r="X412" s="82">
        <v>0</v>
      </c>
      <c r="Y412" s="98" t="s">
        <v>2083</v>
      </c>
      <c r="Z412" s="82" t="s">
        <v>2084</v>
      </c>
      <c r="AA412" s="75" t="s">
        <v>2085</v>
      </c>
      <c r="AB412" s="82">
        <v>408</v>
      </c>
      <c r="AC412" s="98" t="s">
        <v>2083</v>
      </c>
      <c r="AD412" s="82" t="s">
        <v>2086</v>
      </c>
      <c r="AE412" s="75"/>
      <c r="AF412" s="75"/>
      <c r="AG412" s="75"/>
      <c r="AH412" s="75"/>
      <c r="AI412" s="75"/>
      <c r="AJ412" s="69"/>
      <c r="AK412" s="75"/>
      <c r="AL412" s="160"/>
      <c r="AM412" s="75"/>
      <c r="AN412" s="75">
        <f>AL412-L412</f>
        <v>0</v>
      </c>
      <c r="AO412" s="81" t="str">
        <f t="shared" si="122"/>
        <v/>
      </c>
      <c r="AP412" s="81" t="str">
        <f t="shared" si="123"/>
        <v/>
      </c>
      <c r="AQ412" s="81" t="str">
        <f t="shared" si="124"/>
        <v/>
      </c>
      <c r="AR412" s="81" t="str">
        <f t="shared" si="125"/>
        <v/>
      </c>
      <c r="AS412" s="81" t="str">
        <f t="shared" si="126"/>
        <v/>
      </c>
      <c r="AT412" s="81" t="str">
        <f t="shared" si="127"/>
        <v/>
      </c>
      <c r="AU412" s="82" t="s">
        <v>10</v>
      </c>
      <c r="AV412" s="75"/>
      <c r="AW412" s="75">
        <v>0</v>
      </c>
      <c r="AX412" s="75">
        <v>0</v>
      </c>
      <c r="AY412" s="75">
        <v>905</v>
      </c>
      <c r="AZ412" s="83"/>
      <c r="BA412" s="75"/>
      <c r="BB412" s="75"/>
      <c r="BC412" s="75"/>
      <c r="BD412" s="75" t="s">
        <v>188</v>
      </c>
      <c r="BE412" s="75" t="s">
        <v>188</v>
      </c>
      <c r="BF412" s="75"/>
      <c r="BG412" s="75"/>
      <c r="BH412" s="75"/>
      <c r="BI412" s="75"/>
      <c r="BJ412" s="75"/>
      <c r="BK412" s="75"/>
      <c r="BL412" s="75"/>
      <c r="BM412" s="75"/>
      <c r="BN412" s="75"/>
      <c r="BO412" s="75"/>
      <c r="BP412" s="75"/>
      <c r="BQ412" s="75"/>
      <c r="BR412" s="75"/>
      <c r="BS412" s="75"/>
      <c r="BT412" s="75">
        <v>0</v>
      </c>
      <c r="BU412" s="161" t="str">
        <f>IF(AK412=0,"",AK412+3)</f>
        <v/>
      </c>
      <c r="BV412" s="75"/>
      <c r="BW412" s="85"/>
      <c r="BX412" s="85"/>
      <c r="BY412" s="86" t="s">
        <v>120</v>
      </c>
      <c r="BZ412" s="87">
        <f t="shared" si="120"/>
        <v>2</v>
      </c>
      <c r="CB412" s="88">
        <f t="shared" si="113"/>
        <v>0</v>
      </c>
      <c r="CC412" s="89"/>
      <c r="CE412" s="87" t="str">
        <f t="shared" si="121"/>
        <v/>
      </c>
      <c r="CF412" s="90"/>
      <c r="CG412" s="90"/>
      <c r="CH412" s="90"/>
      <c r="CJ412" s="87">
        <f t="shared" si="114"/>
        <v>1</v>
      </c>
      <c r="CK412" s="87">
        <f t="shared" si="115"/>
        <v>1</v>
      </c>
      <c r="CM412" s="22" t="str">
        <f>IF(OR(Z412="COSU",Z412="EGLV",Z412="MAEU",Z412="REGU",Z412="HLCU",Z412="OOLU",Z412="ONEY"),
    IF(Z412="COSU","1C26TAB",
    IF(Z412="EGLV","1C26TAA",
    IF(Z412="MAEU","1C26TML",
    IF(Z412="REGU","1C26TAA",
    IF(Z412="HLCU","1C26THC",
    IF(Z412="OOLU","1C26TAR",
    IF(Z412="ONEY","1K26TAD",""))))))) &amp; "^" &amp; BU412,
    BU412)</f>
        <v/>
      </c>
    </row>
    <row r="413" spans="1:91" ht="14.45" customHeight="1" x14ac:dyDescent="0.25">
      <c r="A413" s="69">
        <f t="shared" si="112"/>
        <v>411</v>
      </c>
      <c r="B413" s="70" t="s">
        <v>102</v>
      </c>
      <c r="C413" s="97" t="s">
        <v>2087</v>
      </c>
      <c r="D413" s="73">
        <v>145324340</v>
      </c>
      <c r="E413" s="73"/>
      <c r="F413" s="121">
        <v>46042</v>
      </c>
      <c r="G413" s="75" t="s">
        <v>2088</v>
      </c>
      <c r="H413" s="75" t="s">
        <v>253</v>
      </c>
      <c r="I413" s="75" t="s">
        <v>105</v>
      </c>
      <c r="J413" s="75" t="s">
        <v>254</v>
      </c>
      <c r="K413" s="75" t="s">
        <v>107</v>
      </c>
      <c r="L413" s="74">
        <v>46062</v>
      </c>
      <c r="M413" s="73">
        <v>40</v>
      </c>
      <c r="N413" s="75" t="s">
        <v>2089</v>
      </c>
      <c r="O413" s="75" t="s">
        <v>2090</v>
      </c>
      <c r="P413" s="75">
        <v>2830047748</v>
      </c>
      <c r="Q413" s="74">
        <v>46039</v>
      </c>
      <c r="R413" s="75">
        <v>1209377220</v>
      </c>
      <c r="S413" s="75">
        <v>224073107</v>
      </c>
      <c r="T413" s="74">
        <v>46039</v>
      </c>
      <c r="U413" s="76">
        <v>14342.868</v>
      </c>
      <c r="V413" s="76">
        <v>13814.464</v>
      </c>
      <c r="W413" s="75">
        <v>17</v>
      </c>
      <c r="X413" s="75">
        <v>0</v>
      </c>
      <c r="Y413" s="98" t="s">
        <v>2091</v>
      </c>
      <c r="Z413" s="82" t="s">
        <v>258</v>
      </c>
      <c r="AA413" s="75" t="s">
        <v>595</v>
      </c>
      <c r="AB413" s="75" t="s">
        <v>1770</v>
      </c>
      <c r="AC413" s="98" t="s">
        <v>2087</v>
      </c>
      <c r="AD413" s="75" t="s">
        <v>113</v>
      </c>
      <c r="AE413" s="74">
        <v>46048</v>
      </c>
      <c r="AF413" s="80">
        <v>46042.416666666664</v>
      </c>
      <c r="AG413" s="80">
        <v>46041.625</v>
      </c>
      <c r="AH413" s="80">
        <v>46041.625</v>
      </c>
      <c r="AI413" s="74">
        <v>46043</v>
      </c>
      <c r="AJ413" s="124">
        <v>46045</v>
      </c>
      <c r="AK413" s="124">
        <v>46046</v>
      </c>
      <c r="AL413" s="131">
        <v>46046</v>
      </c>
      <c r="AM413" s="131">
        <v>46047</v>
      </c>
      <c r="AN413" s="74">
        <v>46049</v>
      </c>
      <c r="AO413" s="81">
        <f t="shared" si="122"/>
        <v>46040.625</v>
      </c>
      <c r="AP413" s="81">
        <f t="shared" si="123"/>
        <v>46041.625</v>
      </c>
      <c r="AQ413" s="81">
        <f t="shared" si="124"/>
        <v>46041.625</v>
      </c>
      <c r="AR413" s="81">
        <f t="shared" si="125"/>
        <v>46046</v>
      </c>
      <c r="AS413" s="81">
        <f t="shared" si="126"/>
        <v>46050</v>
      </c>
      <c r="AT413" s="81">
        <f t="shared" si="127"/>
        <v>46046</v>
      </c>
      <c r="AU413" s="82" t="s">
        <v>356</v>
      </c>
      <c r="AV413" s="74">
        <v>46039</v>
      </c>
      <c r="AW413" s="75" t="s">
        <v>2092</v>
      </c>
      <c r="AX413" s="75" t="s">
        <v>2093</v>
      </c>
      <c r="AY413" s="75">
        <v>905</v>
      </c>
      <c r="AZ413" s="83">
        <v>308163639510</v>
      </c>
      <c r="BA413" s="75" t="s">
        <v>187</v>
      </c>
      <c r="BB413" s="74">
        <v>46039</v>
      </c>
      <c r="BC413" s="75"/>
      <c r="BD413" s="75" t="s">
        <v>2094</v>
      </c>
      <c r="BE413" s="74">
        <v>46049</v>
      </c>
      <c r="BF413" s="75"/>
      <c r="BG413" s="75"/>
      <c r="BH413" s="75"/>
      <c r="BI413" s="75"/>
      <c r="BJ413" s="75"/>
      <c r="BK413" s="75"/>
      <c r="BL413" s="75"/>
      <c r="BM413" s="75"/>
      <c r="BN413" s="75"/>
      <c r="BO413" s="75"/>
      <c r="BP413" s="75"/>
      <c r="BQ413" s="75"/>
      <c r="BR413" s="75"/>
      <c r="BS413" s="75"/>
      <c r="BT413" s="75">
        <v>1</v>
      </c>
      <c r="BU413" s="84" t="s">
        <v>2095</v>
      </c>
      <c r="BV413" s="74">
        <v>46048</v>
      </c>
      <c r="BW413" s="85">
        <f t="shared" ref="BW413:BW434" si="128">BV413-AK413</f>
        <v>2</v>
      </c>
      <c r="BX413" s="85">
        <f t="shared" ref="BX413:BX434" si="129">BV413-AK413</f>
        <v>2</v>
      </c>
      <c r="BY413" s="86" t="s">
        <v>120</v>
      </c>
      <c r="BZ413" s="87">
        <f t="shared" si="120"/>
        <v>4</v>
      </c>
      <c r="CB413" s="88">
        <f t="shared" si="113"/>
        <v>5</v>
      </c>
      <c r="CC413" s="89"/>
      <c r="CE413" s="87">
        <f t="shared" si="121"/>
        <v>1</v>
      </c>
      <c r="CF413" s="90">
        <v>11956776</v>
      </c>
      <c r="CG413" s="90"/>
      <c r="CH413" s="90">
        <v>11956776</v>
      </c>
      <c r="CI413" s="22">
        <v>26221</v>
      </c>
      <c r="CJ413" s="87">
        <f t="shared" si="114"/>
        <v>1</v>
      </c>
      <c r="CK413" s="87">
        <f t="shared" si="115"/>
        <v>3</v>
      </c>
      <c r="CL413" s="22" t="s">
        <v>121</v>
      </c>
      <c r="CM413" s="22" t="s">
        <v>2096</v>
      </c>
    </row>
    <row r="414" spans="1:91" ht="14.45" customHeight="1" x14ac:dyDescent="0.25">
      <c r="A414" s="69">
        <f t="shared" si="112"/>
        <v>412</v>
      </c>
      <c r="B414" s="70" t="s">
        <v>102</v>
      </c>
      <c r="C414" s="97" t="s">
        <v>2087</v>
      </c>
      <c r="D414" s="73">
        <v>145324349</v>
      </c>
      <c r="E414" s="73"/>
      <c r="F414" s="121">
        <v>46042</v>
      </c>
      <c r="G414" s="75" t="s">
        <v>2088</v>
      </c>
      <c r="H414" s="75" t="s">
        <v>253</v>
      </c>
      <c r="I414" s="75" t="s">
        <v>105</v>
      </c>
      <c r="J414" s="75" t="s">
        <v>254</v>
      </c>
      <c r="K414" s="75" t="s">
        <v>107</v>
      </c>
      <c r="L414" s="74">
        <v>46062</v>
      </c>
      <c r="M414" s="73">
        <v>20</v>
      </c>
      <c r="N414" s="75" t="s">
        <v>2097</v>
      </c>
      <c r="O414" s="75" t="s">
        <v>2098</v>
      </c>
      <c r="P414" s="75">
        <v>2830047764</v>
      </c>
      <c r="Q414" s="74">
        <v>46039</v>
      </c>
      <c r="R414" s="75">
        <v>1209377248</v>
      </c>
      <c r="S414" s="75">
        <v>224073117</v>
      </c>
      <c r="T414" s="74">
        <v>46039</v>
      </c>
      <c r="U414" s="76">
        <v>8210.7060000000001</v>
      </c>
      <c r="V414" s="76">
        <v>7908.2120000000004</v>
      </c>
      <c r="W414" s="75">
        <v>9</v>
      </c>
      <c r="X414" s="75">
        <v>0</v>
      </c>
      <c r="Y414" s="98" t="s">
        <v>2099</v>
      </c>
      <c r="Z414" s="82" t="s">
        <v>258</v>
      </c>
      <c r="AA414" s="75" t="s">
        <v>595</v>
      </c>
      <c r="AB414" s="75" t="s">
        <v>1770</v>
      </c>
      <c r="AC414" s="98" t="s">
        <v>2087</v>
      </c>
      <c r="AD414" s="75" t="s">
        <v>113</v>
      </c>
      <c r="AE414" s="74">
        <v>46048</v>
      </c>
      <c r="AF414" s="80">
        <v>46042.416666666664</v>
      </c>
      <c r="AG414" s="80">
        <v>46041.625</v>
      </c>
      <c r="AH414" s="80">
        <v>46041.625</v>
      </c>
      <c r="AI414" s="74">
        <v>46043</v>
      </c>
      <c r="AJ414" s="124">
        <v>46045</v>
      </c>
      <c r="AK414" s="124">
        <v>46046</v>
      </c>
      <c r="AL414" s="131">
        <v>46046</v>
      </c>
      <c r="AM414" s="131">
        <v>46047</v>
      </c>
      <c r="AN414" s="74">
        <v>46049</v>
      </c>
      <c r="AO414" s="81">
        <f t="shared" si="122"/>
        <v>46040.625</v>
      </c>
      <c r="AP414" s="81">
        <f t="shared" si="123"/>
        <v>46041.625</v>
      </c>
      <c r="AQ414" s="81">
        <f t="shared" si="124"/>
        <v>46041.625</v>
      </c>
      <c r="AR414" s="81">
        <f t="shared" si="125"/>
        <v>46046</v>
      </c>
      <c r="AS414" s="81">
        <f t="shared" si="126"/>
        <v>46050</v>
      </c>
      <c r="AT414" s="81">
        <f t="shared" si="127"/>
        <v>46046</v>
      </c>
      <c r="AU414" s="82" t="s">
        <v>356</v>
      </c>
      <c r="AV414" s="74">
        <v>46039</v>
      </c>
      <c r="AW414" s="75" t="s">
        <v>2100</v>
      </c>
      <c r="AX414" s="75" t="s">
        <v>2101</v>
      </c>
      <c r="AY414" s="75">
        <v>905</v>
      </c>
      <c r="AZ414" s="83">
        <v>308163908860</v>
      </c>
      <c r="BA414" s="75" t="s">
        <v>187</v>
      </c>
      <c r="BB414" s="74">
        <v>46039</v>
      </c>
      <c r="BC414" s="75"/>
      <c r="BD414" s="75" t="s">
        <v>2102</v>
      </c>
      <c r="BE414" s="74">
        <v>46049</v>
      </c>
      <c r="BF414" s="75"/>
      <c r="BG414" s="75"/>
      <c r="BH414" s="75"/>
      <c r="BI414" s="75"/>
      <c r="BJ414" s="75"/>
      <c r="BK414" s="75"/>
      <c r="BL414" s="75"/>
      <c r="BM414" s="75"/>
      <c r="BN414" s="75"/>
      <c r="BO414" s="75"/>
      <c r="BP414" s="75"/>
      <c r="BQ414" s="75"/>
      <c r="BR414" s="75"/>
      <c r="BS414" s="75"/>
      <c r="BT414" s="75">
        <v>0</v>
      </c>
      <c r="BU414" s="84" t="s">
        <v>2095</v>
      </c>
      <c r="BV414" s="74">
        <v>46048</v>
      </c>
      <c r="BW414" s="85">
        <f t="shared" si="128"/>
        <v>2</v>
      </c>
      <c r="BX414" s="85">
        <f t="shared" si="129"/>
        <v>2</v>
      </c>
      <c r="BY414" s="86" t="s">
        <v>120</v>
      </c>
      <c r="BZ414" s="87">
        <f t="shared" si="120"/>
        <v>4</v>
      </c>
      <c r="CB414" s="88">
        <f t="shared" si="113"/>
        <v>5</v>
      </c>
      <c r="CC414" s="89"/>
      <c r="CE414" s="87">
        <f t="shared" si="121"/>
        <v>1</v>
      </c>
      <c r="CF414" s="90">
        <v>8915140</v>
      </c>
      <c r="CG414" s="90"/>
      <c r="CH414" s="90">
        <v>8915140</v>
      </c>
      <c r="CI414" s="22">
        <v>26221</v>
      </c>
      <c r="CJ414" s="87">
        <f t="shared" si="114"/>
        <v>1</v>
      </c>
      <c r="CK414" s="87">
        <f t="shared" si="115"/>
        <v>3</v>
      </c>
      <c r="CL414" s="22" t="s">
        <v>121</v>
      </c>
      <c r="CM414" s="22" t="s">
        <v>2096</v>
      </c>
    </row>
    <row r="415" spans="1:91" ht="14.45" customHeight="1" x14ac:dyDescent="0.25">
      <c r="A415" s="69">
        <f t="shared" si="112"/>
        <v>413</v>
      </c>
      <c r="B415" s="70" t="s">
        <v>102</v>
      </c>
      <c r="C415" s="97" t="s">
        <v>2087</v>
      </c>
      <c r="D415" s="73">
        <v>145324345</v>
      </c>
      <c r="E415" s="73"/>
      <c r="F415" s="121">
        <v>46042</v>
      </c>
      <c r="G415" s="75" t="s">
        <v>2088</v>
      </c>
      <c r="H415" s="75" t="s">
        <v>253</v>
      </c>
      <c r="I415" s="75" t="s">
        <v>105</v>
      </c>
      <c r="J415" s="75" t="s">
        <v>254</v>
      </c>
      <c r="K415" s="75" t="s">
        <v>107</v>
      </c>
      <c r="L415" s="74">
        <v>46062</v>
      </c>
      <c r="M415" s="73">
        <v>40</v>
      </c>
      <c r="N415" s="75" t="s">
        <v>2103</v>
      </c>
      <c r="O415" s="75" t="s">
        <v>2104</v>
      </c>
      <c r="P415" s="75">
        <v>2830047725</v>
      </c>
      <c r="Q415" s="74">
        <v>46039</v>
      </c>
      <c r="R415" s="75">
        <v>1209377124</v>
      </c>
      <c r="S415" s="75">
        <v>224073114</v>
      </c>
      <c r="T415" s="74">
        <v>46039</v>
      </c>
      <c r="U415" s="76">
        <v>17410.005000000001</v>
      </c>
      <c r="V415" s="76">
        <v>16768.603999999999</v>
      </c>
      <c r="W415" s="75">
        <v>20</v>
      </c>
      <c r="X415" s="75">
        <v>0</v>
      </c>
      <c r="Y415" s="98" t="s">
        <v>2105</v>
      </c>
      <c r="Z415" s="82" t="s">
        <v>258</v>
      </c>
      <c r="AA415" s="75" t="s">
        <v>595</v>
      </c>
      <c r="AB415" s="75" t="s">
        <v>1770</v>
      </c>
      <c r="AC415" s="98" t="s">
        <v>2087</v>
      </c>
      <c r="AD415" s="75" t="s">
        <v>113</v>
      </c>
      <c r="AE415" s="74">
        <v>46048</v>
      </c>
      <c r="AF415" s="80">
        <v>46042.416666666664</v>
      </c>
      <c r="AG415" s="80">
        <v>46041.625</v>
      </c>
      <c r="AH415" s="80">
        <v>46041.625</v>
      </c>
      <c r="AI415" s="74">
        <v>46043</v>
      </c>
      <c r="AJ415" s="124">
        <v>46045</v>
      </c>
      <c r="AK415" s="124">
        <v>46046</v>
      </c>
      <c r="AL415" s="131">
        <v>46046</v>
      </c>
      <c r="AM415" s="131">
        <v>46047</v>
      </c>
      <c r="AN415" s="74">
        <v>46049</v>
      </c>
      <c r="AO415" s="81">
        <f t="shared" si="122"/>
        <v>46040.625</v>
      </c>
      <c r="AP415" s="81">
        <f t="shared" si="123"/>
        <v>46041.625</v>
      </c>
      <c r="AQ415" s="81">
        <f t="shared" si="124"/>
        <v>46041.625</v>
      </c>
      <c r="AR415" s="81">
        <f t="shared" si="125"/>
        <v>46046</v>
      </c>
      <c r="AS415" s="81">
        <f t="shared" si="126"/>
        <v>46050</v>
      </c>
      <c r="AT415" s="81">
        <f t="shared" si="127"/>
        <v>46046</v>
      </c>
      <c r="AU415" s="82" t="s">
        <v>356</v>
      </c>
      <c r="AV415" s="74">
        <v>46039</v>
      </c>
      <c r="AW415" s="75" t="s">
        <v>2106</v>
      </c>
      <c r="AX415" s="75" t="s">
        <v>2107</v>
      </c>
      <c r="AY415" s="75">
        <v>905</v>
      </c>
      <c r="AZ415" s="83">
        <v>308162790850</v>
      </c>
      <c r="BA415" s="75" t="s">
        <v>187</v>
      </c>
      <c r="BB415" s="74">
        <v>46039</v>
      </c>
      <c r="BC415" s="75"/>
      <c r="BD415" s="75" t="s">
        <v>2108</v>
      </c>
      <c r="BE415" s="74">
        <v>46049</v>
      </c>
      <c r="BF415" s="75"/>
      <c r="BG415" s="75"/>
      <c r="BH415" s="75"/>
      <c r="BI415" s="75"/>
      <c r="BJ415" s="75"/>
      <c r="BK415" s="75"/>
      <c r="BL415" s="75"/>
      <c r="BM415" s="75"/>
      <c r="BN415" s="75"/>
      <c r="BO415" s="75"/>
      <c r="BP415" s="75"/>
      <c r="BQ415" s="75"/>
      <c r="BR415" s="75"/>
      <c r="BS415" s="75"/>
      <c r="BT415" s="75">
        <v>0</v>
      </c>
      <c r="BU415" s="84" t="s">
        <v>2095</v>
      </c>
      <c r="BV415" s="74">
        <v>46048</v>
      </c>
      <c r="BW415" s="85">
        <f t="shared" si="128"/>
        <v>2</v>
      </c>
      <c r="BX415" s="85">
        <f t="shared" si="129"/>
        <v>2</v>
      </c>
      <c r="BY415" s="86" t="s">
        <v>120</v>
      </c>
      <c r="BZ415" s="87">
        <f t="shared" si="120"/>
        <v>4</v>
      </c>
      <c r="CB415" s="88">
        <f t="shared" si="113"/>
        <v>5</v>
      </c>
      <c r="CC415" s="89"/>
      <c r="CE415" s="87">
        <f t="shared" si="121"/>
        <v>1</v>
      </c>
      <c r="CF415" s="90">
        <v>11956776</v>
      </c>
      <c r="CG415" s="90"/>
      <c r="CH415" s="90">
        <v>11956776</v>
      </c>
      <c r="CI415" s="22">
        <v>26221</v>
      </c>
      <c r="CJ415" s="87">
        <f t="shared" si="114"/>
        <v>1</v>
      </c>
      <c r="CK415" s="87">
        <f t="shared" si="115"/>
        <v>3</v>
      </c>
      <c r="CL415" s="22" t="s">
        <v>121</v>
      </c>
      <c r="CM415" s="22" t="s">
        <v>2096</v>
      </c>
    </row>
    <row r="416" spans="1:91" ht="14.45" customHeight="1" x14ac:dyDescent="0.25">
      <c r="A416" s="69">
        <f t="shared" si="112"/>
        <v>414</v>
      </c>
      <c r="B416" s="70" t="s">
        <v>102</v>
      </c>
      <c r="C416" s="71">
        <v>235600151252</v>
      </c>
      <c r="D416" s="106">
        <v>145324758</v>
      </c>
      <c r="E416" s="73">
        <v>5320007534</v>
      </c>
      <c r="F416" s="74">
        <v>46049</v>
      </c>
      <c r="G416" s="75" t="s">
        <v>497</v>
      </c>
      <c r="H416" s="79" t="s">
        <v>429</v>
      </c>
      <c r="I416" s="75" t="s">
        <v>105</v>
      </c>
      <c r="J416" s="75" t="s">
        <v>430</v>
      </c>
      <c r="K416" s="75" t="s">
        <v>107</v>
      </c>
      <c r="L416" s="74">
        <v>46062</v>
      </c>
      <c r="M416" s="73">
        <v>20</v>
      </c>
      <c r="N416" s="75" t="s">
        <v>2109</v>
      </c>
      <c r="O416" s="75" t="s">
        <v>2110</v>
      </c>
      <c r="P416" s="75">
        <v>2830048142</v>
      </c>
      <c r="Q416" s="74">
        <v>46050</v>
      </c>
      <c r="R416" s="75">
        <v>1209380566</v>
      </c>
      <c r="S416" s="75">
        <v>224126530</v>
      </c>
      <c r="T416" s="74">
        <v>46050</v>
      </c>
      <c r="U416" s="76">
        <v>15225.084000000001</v>
      </c>
      <c r="V416" s="76">
        <v>14684.959000000001</v>
      </c>
      <c r="W416" s="75">
        <v>18</v>
      </c>
      <c r="X416" s="75">
        <v>0</v>
      </c>
      <c r="Y416" s="77">
        <v>235600151252</v>
      </c>
      <c r="Z416" s="82" t="s">
        <v>128</v>
      </c>
      <c r="AA416" s="75" t="s">
        <v>399</v>
      </c>
      <c r="AB416" s="82" t="s">
        <v>468</v>
      </c>
      <c r="AC416" s="77">
        <v>235600151252</v>
      </c>
      <c r="AD416" s="75" t="s">
        <v>113</v>
      </c>
      <c r="AE416" s="74">
        <v>46058</v>
      </c>
      <c r="AF416" s="80">
        <v>46055.291666666664</v>
      </c>
      <c r="AG416" s="80">
        <v>46055.5</v>
      </c>
      <c r="AH416" s="80">
        <v>46055.375</v>
      </c>
      <c r="AI416" s="99">
        <v>46052</v>
      </c>
      <c r="AJ416" s="99">
        <v>46057</v>
      </c>
      <c r="AK416" s="99">
        <v>46057</v>
      </c>
      <c r="AL416" s="74">
        <v>46055</v>
      </c>
      <c r="AM416" s="74">
        <v>46058</v>
      </c>
      <c r="AN416" s="74">
        <v>46060</v>
      </c>
      <c r="AO416" s="95" t="s">
        <v>121</v>
      </c>
      <c r="AP416" s="95" t="s">
        <v>121</v>
      </c>
      <c r="AQ416" s="95" t="s">
        <v>121</v>
      </c>
      <c r="AR416" s="95" t="s">
        <v>121</v>
      </c>
      <c r="AS416" s="95" t="s">
        <v>121</v>
      </c>
      <c r="AT416" s="95" t="s">
        <v>121</v>
      </c>
      <c r="AU416" s="82" t="s">
        <v>131</v>
      </c>
      <c r="AV416" s="74">
        <v>46050</v>
      </c>
      <c r="AW416" s="75" t="s">
        <v>2111</v>
      </c>
      <c r="AX416" s="75" t="s">
        <v>2112</v>
      </c>
      <c r="AY416" s="75">
        <v>905</v>
      </c>
      <c r="AZ416" s="83">
        <v>308200509060</v>
      </c>
      <c r="BA416" s="75" t="s">
        <v>138</v>
      </c>
      <c r="BB416" s="74">
        <v>46050</v>
      </c>
      <c r="BC416" s="75"/>
      <c r="BD416" s="75" t="s">
        <v>2113</v>
      </c>
      <c r="BE416" s="74">
        <v>46059</v>
      </c>
      <c r="BF416" s="75"/>
      <c r="BG416" s="75"/>
      <c r="BH416" s="75"/>
      <c r="BI416" s="75"/>
      <c r="BJ416" s="75"/>
      <c r="BK416" s="75"/>
      <c r="BL416" s="75"/>
      <c r="BM416" s="75"/>
      <c r="BN416" s="75"/>
      <c r="BO416" s="75"/>
      <c r="BP416" s="75"/>
      <c r="BQ416" s="75"/>
      <c r="BR416" s="75"/>
      <c r="BS416" s="75"/>
      <c r="BT416" s="75">
        <v>1</v>
      </c>
      <c r="BU416" s="84" t="s">
        <v>2114</v>
      </c>
      <c r="BV416" s="74">
        <v>46058</v>
      </c>
      <c r="BW416" s="85">
        <f t="shared" si="128"/>
        <v>1</v>
      </c>
      <c r="BX416" s="85">
        <f t="shared" si="129"/>
        <v>1</v>
      </c>
      <c r="BY416" s="86" t="s">
        <v>120</v>
      </c>
      <c r="BZ416" s="87">
        <f t="shared" si="120"/>
        <v>5</v>
      </c>
      <c r="CB416" s="88">
        <f t="shared" si="113"/>
        <v>6</v>
      </c>
      <c r="CC416" s="89"/>
      <c r="CE416" s="87">
        <f t="shared" si="121"/>
        <v>2</v>
      </c>
      <c r="CF416" s="90">
        <v>9086000</v>
      </c>
      <c r="CG416" s="90"/>
      <c r="CH416" s="90">
        <v>9086000</v>
      </c>
      <c r="CI416" s="22">
        <v>25960</v>
      </c>
      <c r="CJ416" s="87">
        <f t="shared" si="114"/>
        <v>1</v>
      </c>
      <c r="CK416" s="87">
        <f t="shared" si="115"/>
        <v>5</v>
      </c>
      <c r="CL416" s="22" t="s">
        <v>121</v>
      </c>
      <c r="CM416" s="22" t="s">
        <v>2115</v>
      </c>
    </row>
    <row r="417" spans="1:91" ht="14.45" customHeight="1" x14ac:dyDescent="0.25">
      <c r="A417" s="69">
        <f t="shared" si="112"/>
        <v>415</v>
      </c>
      <c r="B417" s="70" t="s">
        <v>102</v>
      </c>
      <c r="C417" s="71">
        <v>235600151252</v>
      </c>
      <c r="D417" s="92">
        <v>145347518</v>
      </c>
      <c r="E417" s="73">
        <v>5320007534</v>
      </c>
      <c r="F417" s="74">
        <v>46049</v>
      </c>
      <c r="G417" s="75" t="s">
        <v>497</v>
      </c>
      <c r="H417" s="79" t="s">
        <v>429</v>
      </c>
      <c r="I417" s="75" t="s">
        <v>656</v>
      </c>
      <c r="J417" s="75" t="s">
        <v>430</v>
      </c>
      <c r="K417" s="75" t="s">
        <v>242</v>
      </c>
      <c r="L417" s="74">
        <v>46065</v>
      </c>
      <c r="M417" s="73">
        <v>0</v>
      </c>
      <c r="N417" s="162" t="s">
        <v>2109</v>
      </c>
      <c r="O417" s="162" t="s">
        <v>2110</v>
      </c>
      <c r="P417" s="75">
        <v>2830048143</v>
      </c>
      <c r="Q417" s="74">
        <v>46050</v>
      </c>
      <c r="R417" s="75">
        <v>1209380567</v>
      </c>
      <c r="S417" s="75">
        <v>224126534</v>
      </c>
      <c r="T417" s="74">
        <v>46050</v>
      </c>
      <c r="U417" s="76">
        <v>446.69200000000001</v>
      </c>
      <c r="V417" s="76">
        <v>430.916</v>
      </c>
      <c r="W417" s="75">
        <v>2</v>
      </c>
      <c r="X417" s="75">
        <v>0</v>
      </c>
      <c r="Y417" s="77">
        <v>235600151252</v>
      </c>
      <c r="Z417" s="82" t="s">
        <v>128</v>
      </c>
      <c r="AA417" s="75" t="s">
        <v>399</v>
      </c>
      <c r="AB417" s="82" t="s">
        <v>468</v>
      </c>
      <c r="AC417" s="77">
        <v>235600151252</v>
      </c>
      <c r="AD417" s="75" t="s">
        <v>113</v>
      </c>
      <c r="AE417" s="74">
        <v>46058</v>
      </c>
      <c r="AF417" s="80">
        <v>46055.291666666664</v>
      </c>
      <c r="AG417" s="80">
        <v>46055.5</v>
      </c>
      <c r="AH417" s="80">
        <v>46055.375</v>
      </c>
      <c r="AI417" s="99">
        <v>46052</v>
      </c>
      <c r="AJ417" s="99">
        <v>46057</v>
      </c>
      <c r="AK417" s="99">
        <v>46057</v>
      </c>
      <c r="AL417" s="74">
        <v>46055</v>
      </c>
      <c r="AM417" s="74">
        <v>46058</v>
      </c>
      <c r="AN417" s="74">
        <v>46060</v>
      </c>
      <c r="AO417" s="95" t="s">
        <v>121</v>
      </c>
      <c r="AP417" s="95" t="s">
        <v>121</v>
      </c>
      <c r="AQ417" s="95" t="s">
        <v>121</v>
      </c>
      <c r="AR417" s="95" t="s">
        <v>121</v>
      </c>
      <c r="AS417" s="95" t="s">
        <v>121</v>
      </c>
      <c r="AT417" s="95" t="s">
        <v>121</v>
      </c>
      <c r="AU417" s="82" t="s">
        <v>131</v>
      </c>
      <c r="AV417" s="74">
        <v>46050</v>
      </c>
      <c r="AW417" s="75">
        <v>0</v>
      </c>
      <c r="AX417" s="75">
        <v>0</v>
      </c>
      <c r="AY417" s="75"/>
      <c r="AZ417" s="83"/>
      <c r="BA417" s="75"/>
      <c r="BB417" s="75"/>
      <c r="BC417" s="75"/>
      <c r="BD417" s="75"/>
      <c r="BE417" s="75"/>
      <c r="BF417" s="75"/>
      <c r="BG417" s="75"/>
      <c r="BH417" s="75"/>
      <c r="BI417" s="75"/>
      <c r="BJ417" s="75"/>
      <c r="BK417" s="75"/>
      <c r="BL417" s="75"/>
      <c r="BM417" s="75"/>
      <c r="BN417" s="75"/>
      <c r="BO417" s="75"/>
      <c r="BP417" s="75"/>
      <c r="BQ417" s="75"/>
      <c r="BR417" s="75"/>
      <c r="BS417" s="75"/>
      <c r="BT417" s="75">
        <v>0</v>
      </c>
      <c r="BU417" s="84" t="s">
        <v>2114</v>
      </c>
      <c r="BV417" s="74">
        <v>46058</v>
      </c>
      <c r="BW417" s="85">
        <f t="shared" si="128"/>
        <v>1</v>
      </c>
      <c r="BX417" s="85">
        <f t="shared" si="129"/>
        <v>1</v>
      </c>
      <c r="BY417" s="86" t="s">
        <v>120</v>
      </c>
      <c r="BZ417" s="87">
        <f t="shared" si="120"/>
        <v>5</v>
      </c>
      <c r="CB417" s="88">
        <f t="shared" si="113"/>
        <v>6</v>
      </c>
      <c r="CC417" s="89"/>
      <c r="CE417" s="87"/>
      <c r="CF417" s="90"/>
      <c r="CG417" s="90"/>
      <c r="CH417" s="90"/>
      <c r="CJ417" s="87">
        <f t="shared" si="114"/>
        <v>1</v>
      </c>
      <c r="CK417" s="87">
        <f t="shared" si="115"/>
        <v>5</v>
      </c>
      <c r="CL417" s="22" t="s">
        <v>121</v>
      </c>
      <c r="CM417" s="22" t="s">
        <v>2115</v>
      </c>
    </row>
    <row r="418" spans="1:91" ht="14.45" customHeight="1" x14ac:dyDescent="0.25">
      <c r="A418" s="69">
        <f t="shared" si="112"/>
        <v>416</v>
      </c>
      <c r="B418" s="70" t="s">
        <v>102</v>
      </c>
      <c r="C418" s="97">
        <v>235600110814</v>
      </c>
      <c r="D418" s="106">
        <v>145356500</v>
      </c>
      <c r="E418" s="73"/>
      <c r="F418" s="121">
        <v>46043</v>
      </c>
      <c r="G418" s="75" t="s">
        <v>1372</v>
      </c>
      <c r="H418" s="75" t="s">
        <v>140</v>
      </c>
      <c r="I418" s="75" t="s">
        <v>105</v>
      </c>
      <c r="J418" s="75" t="s">
        <v>329</v>
      </c>
      <c r="K418" s="75" t="s">
        <v>107</v>
      </c>
      <c r="L418" s="74">
        <v>46070</v>
      </c>
      <c r="M418" s="73">
        <v>40</v>
      </c>
      <c r="N418" s="75" t="s">
        <v>2116</v>
      </c>
      <c r="O418" s="75" t="s">
        <v>2117</v>
      </c>
      <c r="P418" s="75">
        <v>2830048017</v>
      </c>
      <c r="Q418" s="74">
        <v>46046</v>
      </c>
      <c r="R418" s="75">
        <v>1209379768</v>
      </c>
      <c r="S418" s="75">
        <v>224113143</v>
      </c>
      <c r="T418" s="74">
        <v>46046</v>
      </c>
      <c r="U418" s="76">
        <v>17963.938999999998</v>
      </c>
      <c r="V418" s="76">
        <v>17375.782999999999</v>
      </c>
      <c r="W418" s="75">
        <v>22</v>
      </c>
      <c r="X418" s="75">
        <v>6</v>
      </c>
      <c r="Y418" s="98">
        <v>235600110814</v>
      </c>
      <c r="Z418" s="82" t="s">
        <v>128</v>
      </c>
      <c r="AA418" s="75" t="s">
        <v>2118</v>
      </c>
      <c r="AB418" s="75" t="s">
        <v>2119</v>
      </c>
      <c r="AC418" s="98">
        <v>235600110814</v>
      </c>
      <c r="AD418" s="75" t="s">
        <v>113</v>
      </c>
      <c r="AE418" s="74">
        <v>46055</v>
      </c>
      <c r="AF418" s="80">
        <v>46049.958333333336</v>
      </c>
      <c r="AG418" s="80">
        <v>46052.5</v>
      </c>
      <c r="AH418" s="80">
        <v>46049.5</v>
      </c>
      <c r="AI418" s="74">
        <v>46049</v>
      </c>
      <c r="AJ418" s="74">
        <v>46053</v>
      </c>
      <c r="AK418" s="74">
        <v>46054</v>
      </c>
      <c r="AL418" s="153">
        <v>46061</v>
      </c>
      <c r="AM418" s="153">
        <v>46065</v>
      </c>
      <c r="AN418" s="74">
        <v>46069</v>
      </c>
      <c r="AO418" s="81">
        <f t="shared" ref="AO418:AO425" si="130">IF(AH418&lt;AG418,IF(AH418=0,"",AH418-1),IF(AG418=0,"",AG418-1))</f>
        <v>46048.5</v>
      </c>
      <c r="AP418" s="81">
        <f t="shared" ref="AP418:AP425" si="131">IF(AH418&lt;AG418,IF(AH418=0,"",AH418),IF(AG418=0,"",AG418))</f>
        <v>46049.5</v>
      </c>
      <c r="AQ418" s="81">
        <f t="shared" ref="AQ418:AQ425" si="132">IF(AH418&lt;AG418,IF(AH418=0,"",AH418),IF(AG418=0,"",AG418))</f>
        <v>46049.5</v>
      </c>
      <c r="AR418" s="81">
        <f t="shared" ref="AR418:AR425" si="133">IF(AI418=0,"",IF(AI418&lt;AJ418,AJ418+1,AI418+1))</f>
        <v>46054</v>
      </c>
      <c r="AS418" s="81">
        <f t="shared" ref="AS418:AS425" si="134">IF(AI418=0,"",IF(AE418=0,IF(AJ418=0,AI418+2,AJ418+2),AE418+2))</f>
        <v>46057</v>
      </c>
      <c r="AT418" s="81">
        <f t="shared" ref="AT418:AT425" si="135">IF(AI418=0,"",IF(AI418&lt;AJ418,AJ418+1,AI418+1))</f>
        <v>46054</v>
      </c>
      <c r="AU418" s="82" t="s">
        <v>131</v>
      </c>
      <c r="AV418" s="74">
        <v>46046</v>
      </c>
      <c r="AW418" s="75" t="s">
        <v>2120</v>
      </c>
      <c r="AX418" s="75" t="s">
        <v>2121</v>
      </c>
      <c r="AY418" s="75">
        <v>905</v>
      </c>
      <c r="AZ418" s="83">
        <v>308187585440</v>
      </c>
      <c r="BA418" s="75" t="s">
        <v>187</v>
      </c>
      <c r="BB418" s="74">
        <v>46046</v>
      </c>
      <c r="BC418" s="75"/>
      <c r="BD418" s="75" t="s">
        <v>2122</v>
      </c>
      <c r="BE418" s="74">
        <v>46056</v>
      </c>
      <c r="BF418" s="75"/>
      <c r="BG418" s="75"/>
      <c r="BH418" s="75"/>
      <c r="BI418" s="75"/>
      <c r="BJ418" s="75"/>
      <c r="BK418" s="75"/>
      <c r="BL418" s="75"/>
      <c r="BM418" s="75"/>
      <c r="BN418" s="75"/>
      <c r="BO418" s="75"/>
      <c r="BP418" s="75"/>
      <c r="BQ418" s="75"/>
      <c r="BR418" s="75"/>
      <c r="BS418" s="75"/>
      <c r="BT418" s="75">
        <v>1</v>
      </c>
      <c r="BU418" s="84" t="s">
        <v>2123</v>
      </c>
      <c r="BV418" s="74">
        <v>46059</v>
      </c>
      <c r="BW418" s="85">
        <f t="shared" si="128"/>
        <v>5</v>
      </c>
      <c r="BX418" s="85">
        <f t="shared" si="129"/>
        <v>5</v>
      </c>
      <c r="BY418" s="86" t="s">
        <v>120</v>
      </c>
      <c r="BZ418" s="87">
        <f t="shared" si="120"/>
        <v>4</v>
      </c>
      <c r="CB418" s="88">
        <f t="shared" si="113"/>
        <v>6</v>
      </c>
      <c r="CC418" s="89"/>
      <c r="CE418" s="87">
        <f t="shared" ref="CE418:CE481" si="136">IF(AD418="Sea waybill", IF(AK418&lt;&gt;0, MONTH(AK418), IF(AJ418&gt;AI418, MONTH(AJ418), MONTH(AI418))),"")</f>
        <v>2</v>
      </c>
      <c r="CF418" s="90">
        <v>31344000</v>
      </c>
      <c r="CG418" s="90"/>
      <c r="CH418" s="90">
        <v>31344000</v>
      </c>
      <c r="CI418" s="22">
        <v>26120</v>
      </c>
      <c r="CJ418" s="87">
        <f t="shared" si="114"/>
        <v>1</v>
      </c>
      <c r="CK418" s="87">
        <f t="shared" si="115"/>
        <v>4</v>
      </c>
      <c r="CL418" s="22" t="s">
        <v>121</v>
      </c>
      <c r="CM418" s="22" t="s">
        <v>2124</v>
      </c>
    </row>
    <row r="419" spans="1:91" ht="14.45" customHeight="1" x14ac:dyDescent="0.25">
      <c r="A419" s="69">
        <f t="shared" si="112"/>
        <v>417</v>
      </c>
      <c r="B419" s="70" t="s">
        <v>102</v>
      </c>
      <c r="C419" s="97">
        <v>235600110814</v>
      </c>
      <c r="D419" s="106">
        <v>145366576</v>
      </c>
      <c r="E419" s="73"/>
      <c r="F419" s="121">
        <v>46043</v>
      </c>
      <c r="G419" s="75" t="s">
        <v>1372</v>
      </c>
      <c r="H419" s="75" t="s">
        <v>140</v>
      </c>
      <c r="I419" s="75" t="s">
        <v>105</v>
      </c>
      <c r="J419" s="75" t="s">
        <v>329</v>
      </c>
      <c r="K419" s="75" t="s">
        <v>107</v>
      </c>
      <c r="L419" s="74">
        <v>46070</v>
      </c>
      <c r="M419" s="73">
        <v>40</v>
      </c>
      <c r="N419" s="75" t="s">
        <v>2125</v>
      </c>
      <c r="O419" s="75" t="s">
        <v>2126</v>
      </c>
      <c r="P419" s="75">
        <v>2830048033</v>
      </c>
      <c r="Q419" s="74">
        <v>46046</v>
      </c>
      <c r="R419" s="75">
        <v>1209379829</v>
      </c>
      <c r="S419" s="75">
        <v>224113145</v>
      </c>
      <c r="T419" s="74">
        <v>46046</v>
      </c>
      <c r="U419" s="76">
        <v>17772.097000000002</v>
      </c>
      <c r="V419" s="76">
        <v>17190.052</v>
      </c>
      <c r="W419" s="75">
        <v>21</v>
      </c>
      <c r="X419" s="75">
        <v>6</v>
      </c>
      <c r="Y419" s="98">
        <v>235600110822</v>
      </c>
      <c r="Z419" s="82" t="s">
        <v>128</v>
      </c>
      <c r="AA419" s="75" t="s">
        <v>2118</v>
      </c>
      <c r="AB419" s="75" t="s">
        <v>2119</v>
      </c>
      <c r="AC419" s="98">
        <v>235600110814</v>
      </c>
      <c r="AD419" s="75" t="s">
        <v>113</v>
      </c>
      <c r="AE419" s="74">
        <v>46055</v>
      </c>
      <c r="AF419" s="80">
        <v>46049.958333333336</v>
      </c>
      <c r="AG419" s="80">
        <v>46052.5</v>
      </c>
      <c r="AH419" s="80">
        <v>46049.5</v>
      </c>
      <c r="AI419" s="74">
        <v>46049</v>
      </c>
      <c r="AJ419" s="74">
        <v>46053</v>
      </c>
      <c r="AK419" s="74">
        <v>46054</v>
      </c>
      <c r="AL419" s="153">
        <v>46061</v>
      </c>
      <c r="AM419" s="153">
        <v>46065</v>
      </c>
      <c r="AN419" s="74">
        <v>46069</v>
      </c>
      <c r="AO419" s="81">
        <f t="shared" si="130"/>
        <v>46048.5</v>
      </c>
      <c r="AP419" s="81">
        <f t="shared" si="131"/>
        <v>46049.5</v>
      </c>
      <c r="AQ419" s="81">
        <f t="shared" si="132"/>
        <v>46049.5</v>
      </c>
      <c r="AR419" s="81">
        <f t="shared" si="133"/>
        <v>46054</v>
      </c>
      <c r="AS419" s="81">
        <f t="shared" si="134"/>
        <v>46057</v>
      </c>
      <c r="AT419" s="81">
        <f t="shared" si="135"/>
        <v>46054</v>
      </c>
      <c r="AU419" s="82" t="s">
        <v>131</v>
      </c>
      <c r="AV419" s="74">
        <v>46046</v>
      </c>
      <c r="AW419" s="75" t="s">
        <v>2127</v>
      </c>
      <c r="AX419" s="75" t="s">
        <v>2128</v>
      </c>
      <c r="AY419" s="75">
        <v>905</v>
      </c>
      <c r="AZ419" s="83">
        <v>308188297340</v>
      </c>
      <c r="BA419" s="75" t="s">
        <v>187</v>
      </c>
      <c r="BB419" s="74">
        <v>46046</v>
      </c>
      <c r="BC419" s="75"/>
      <c r="BD419" s="75" t="s">
        <v>2129</v>
      </c>
      <c r="BE419" s="74">
        <v>46056</v>
      </c>
      <c r="BF419" s="75"/>
      <c r="BG419" s="75"/>
      <c r="BH419" s="75"/>
      <c r="BI419" s="75"/>
      <c r="BJ419" s="75"/>
      <c r="BK419" s="75"/>
      <c r="BL419" s="75"/>
      <c r="BM419" s="75"/>
      <c r="BN419" s="75"/>
      <c r="BO419" s="75"/>
      <c r="BP419" s="75"/>
      <c r="BQ419" s="75"/>
      <c r="BR419" s="75"/>
      <c r="BS419" s="75"/>
      <c r="BT419" s="75">
        <v>0</v>
      </c>
      <c r="BU419" s="84" t="s">
        <v>2123</v>
      </c>
      <c r="BV419" s="74">
        <v>46059</v>
      </c>
      <c r="BW419" s="85">
        <f t="shared" si="128"/>
        <v>5</v>
      </c>
      <c r="BX419" s="85">
        <f t="shared" si="129"/>
        <v>5</v>
      </c>
      <c r="BY419" s="86" t="s">
        <v>120</v>
      </c>
      <c r="BZ419" s="87">
        <f t="shared" si="120"/>
        <v>4</v>
      </c>
      <c r="CB419" s="88">
        <f t="shared" si="113"/>
        <v>6</v>
      </c>
      <c r="CC419" s="89"/>
      <c r="CE419" s="87">
        <f t="shared" si="136"/>
        <v>2</v>
      </c>
      <c r="CF419" s="90">
        <v>31344000</v>
      </c>
      <c r="CG419" s="90"/>
      <c r="CH419" s="90">
        <v>31344000</v>
      </c>
      <c r="CI419" s="22">
        <v>26120</v>
      </c>
      <c r="CJ419" s="87">
        <f t="shared" si="114"/>
        <v>1</v>
      </c>
      <c r="CK419" s="87">
        <f t="shared" si="115"/>
        <v>4</v>
      </c>
      <c r="CL419" s="22" t="s">
        <v>121</v>
      </c>
      <c r="CM419" s="22" t="s">
        <v>2124</v>
      </c>
    </row>
    <row r="420" spans="1:91" ht="14.45" customHeight="1" x14ac:dyDescent="0.25">
      <c r="A420" s="69">
        <f t="shared" si="112"/>
        <v>418</v>
      </c>
      <c r="B420" s="70" t="s">
        <v>102</v>
      </c>
      <c r="C420" s="97">
        <v>235600110814</v>
      </c>
      <c r="D420" s="106">
        <v>145366597</v>
      </c>
      <c r="E420" s="73"/>
      <c r="F420" s="121">
        <v>46043</v>
      </c>
      <c r="G420" s="75" t="s">
        <v>1372</v>
      </c>
      <c r="H420" s="75" t="s">
        <v>140</v>
      </c>
      <c r="I420" s="75" t="s">
        <v>105</v>
      </c>
      <c r="J420" s="75" t="s">
        <v>329</v>
      </c>
      <c r="K420" s="75" t="s">
        <v>107</v>
      </c>
      <c r="L420" s="74">
        <v>46072</v>
      </c>
      <c r="M420" s="73">
        <v>40</v>
      </c>
      <c r="N420" s="75" t="s">
        <v>2130</v>
      </c>
      <c r="O420" s="75" t="s">
        <v>2131</v>
      </c>
      <c r="P420" s="75">
        <v>2830048009</v>
      </c>
      <c r="Q420" s="74">
        <v>46046</v>
      </c>
      <c r="R420" s="75">
        <v>1209379728</v>
      </c>
      <c r="S420" s="75">
        <v>224113149</v>
      </c>
      <c r="T420" s="74">
        <v>46046</v>
      </c>
      <c r="U420" s="76">
        <v>16344.710999999999</v>
      </c>
      <c r="V420" s="76">
        <v>15676.921</v>
      </c>
      <c r="W420" s="75">
        <v>19</v>
      </c>
      <c r="X420" s="75">
        <v>9</v>
      </c>
      <c r="Y420" s="98">
        <v>235600110831</v>
      </c>
      <c r="Z420" s="82" t="s">
        <v>128</v>
      </c>
      <c r="AA420" s="75" t="s">
        <v>2118</v>
      </c>
      <c r="AB420" s="75" t="s">
        <v>2119</v>
      </c>
      <c r="AC420" s="98">
        <v>235600110814</v>
      </c>
      <c r="AD420" s="75" t="s">
        <v>113</v>
      </c>
      <c r="AE420" s="74">
        <v>46055</v>
      </c>
      <c r="AF420" s="80">
        <v>46049.958333333336</v>
      </c>
      <c r="AG420" s="80">
        <v>46052.5</v>
      </c>
      <c r="AH420" s="80">
        <v>46049.5</v>
      </c>
      <c r="AI420" s="74">
        <v>46049</v>
      </c>
      <c r="AJ420" s="74">
        <v>46053</v>
      </c>
      <c r="AK420" s="74">
        <v>46054</v>
      </c>
      <c r="AL420" s="153">
        <v>46061</v>
      </c>
      <c r="AM420" s="153">
        <v>46065</v>
      </c>
      <c r="AN420" s="74">
        <v>46069</v>
      </c>
      <c r="AO420" s="81">
        <f t="shared" si="130"/>
        <v>46048.5</v>
      </c>
      <c r="AP420" s="81">
        <f t="shared" si="131"/>
        <v>46049.5</v>
      </c>
      <c r="AQ420" s="81">
        <f t="shared" si="132"/>
        <v>46049.5</v>
      </c>
      <c r="AR420" s="81">
        <f t="shared" si="133"/>
        <v>46054</v>
      </c>
      <c r="AS420" s="81">
        <f t="shared" si="134"/>
        <v>46057</v>
      </c>
      <c r="AT420" s="81">
        <f t="shared" si="135"/>
        <v>46054</v>
      </c>
      <c r="AU420" s="82" t="s">
        <v>131</v>
      </c>
      <c r="AV420" s="74">
        <v>46046</v>
      </c>
      <c r="AW420" s="75" t="s">
        <v>2132</v>
      </c>
      <c r="AX420" s="75" t="s">
        <v>2133</v>
      </c>
      <c r="AY420" s="75">
        <v>905</v>
      </c>
      <c r="AZ420" s="83">
        <v>308186576410</v>
      </c>
      <c r="BA420" s="75" t="s">
        <v>187</v>
      </c>
      <c r="BB420" s="74">
        <v>46046</v>
      </c>
      <c r="BC420" s="75"/>
      <c r="BD420" s="75" t="s">
        <v>2134</v>
      </c>
      <c r="BE420" s="74">
        <v>46056</v>
      </c>
      <c r="BF420" s="75"/>
      <c r="BG420" s="75"/>
      <c r="BH420" s="75"/>
      <c r="BI420" s="75"/>
      <c r="BJ420" s="75"/>
      <c r="BK420" s="75"/>
      <c r="BL420" s="75"/>
      <c r="BM420" s="75"/>
      <c r="BN420" s="75"/>
      <c r="BO420" s="75"/>
      <c r="BP420" s="75"/>
      <c r="BQ420" s="75"/>
      <c r="BR420" s="75"/>
      <c r="BS420" s="75"/>
      <c r="BT420" s="75">
        <v>0</v>
      </c>
      <c r="BU420" s="84" t="s">
        <v>2123</v>
      </c>
      <c r="BV420" s="74">
        <v>46059</v>
      </c>
      <c r="BW420" s="85">
        <f t="shared" si="128"/>
        <v>5</v>
      </c>
      <c r="BX420" s="85">
        <f t="shared" si="129"/>
        <v>5</v>
      </c>
      <c r="BY420" s="86" t="s">
        <v>120</v>
      </c>
      <c r="BZ420" s="87">
        <f t="shared" si="120"/>
        <v>4</v>
      </c>
      <c r="CB420" s="88">
        <f t="shared" si="113"/>
        <v>6</v>
      </c>
      <c r="CC420" s="89"/>
      <c r="CE420" s="87">
        <f t="shared" si="136"/>
        <v>2</v>
      </c>
      <c r="CF420" s="90">
        <v>31344000</v>
      </c>
      <c r="CG420" s="90"/>
      <c r="CH420" s="90">
        <v>31344000</v>
      </c>
      <c r="CI420" s="22">
        <v>26120</v>
      </c>
      <c r="CJ420" s="87">
        <f t="shared" si="114"/>
        <v>1</v>
      </c>
      <c r="CK420" s="87">
        <f t="shared" si="115"/>
        <v>4</v>
      </c>
      <c r="CL420" s="22" t="s">
        <v>121</v>
      </c>
      <c r="CM420" s="22" t="s">
        <v>2124</v>
      </c>
    </row>
    <row r="421" spans="1:91" ht="14.45" customHeight="1" x14ac:dyDescent="0.25">
      <c r="A421" s="69">
        <f t="shared" si="112"/>
        <v>419</v>
      </c>
      <c r="B421" s="70" t="s">
        <v>102</v>
      </c>
      <c r="C421" s="107">
        <v>235600112612</v>
      </c>
      <c r="D421" s="106">
        <v>145348918</v>
      </c>
      <c r="E421" s="73"/>
      <c r="F421" s="121">
        <v>46041</v>
      </c>
      <c r="G421" s="75" t="s">
        <v>139</v>
      </c>
      <c r="H421" s="75" t="s">
        <v>140</v>
      </c>
      <c r="I421" s="75" t="s">
        <v>105</v>
      </c>
      <c r="J421" s="75" t="s">
        <v>125</v>
      </c>
      <c r="K421" s="75" t="s">
        <v>242</v>
      </c>
      <c r="L421" s="74">
        <v>46070</v>
      </c>
      <c r="M421" s="73">
        <v>20</v>
      </c>
      <c r="N421" s="75" t="s">
        <v>2135</v>
      </c>
      <c r="O421" s="75" t="s">
        <v>2136</v>
      </c>
      <c r="P421" s="75">
        <v>2830047856</v>
      </c>
      <c r="Q421" s="74">
        <v>46042</v>
      </c>
      <c r="R421" s="75">
        <v>1209378418</v>
      </c>
      <c r="S421" s="75">
        <v>224089754</v>
      </c>
      <c r="T421" s="74">
        <v>46042</v>
      </c>
      <c r="U421" s="76">
        <v>8722.7739999999994</v>
      </c>
      <c r="V421" s="76">
        <v>8500.1</v>
      </c>
      <c r="W421" s="75">
        <v>10</v>
      </c>
      <c r="X421" s="75">
        <v>4</v>
      </c>
      <c r="Y421" s="98">
        <v>235600112612</v>
      </c>
      <c r="Z421" s="82" t="s">
        <v>128</v>
      </c>
      <c r="AA421" s="75" t="s">
        <v>1665</v>
      </c>
      <c r="AB421" s="75" t="s">
        <v>1666</v>
      </c>
      <c r="AC421" s="98">
        <v>235600112612</v>
      </c>
      <c r="AD421" s="75" t="s">
        <v>113</v>
      </c>
      <c r="AE421" s="74">
        <v>46048</v>
      </c>
      <c r="AF421" s="80">
        <v>46044.541666666664</v>
      </c>
      <c r="AG421" s="80">
        <v>46043.375</v>
      </c>
      <c r="AH421" s="80">
        <v>46043.416666666664</v>
      </c>
      <c r="AI421" s="74">
        <v>46045</v>
      </c>
      <c r="AJ421" s="69"/>
      <c r="AK421" s="74">
        <v>46046</v>
      </c>
      <c r="AL421" s="153">
        <v>46054</v>
      </c>
      <c r="AM421" s="75"/>
      <c r="AN421" s="74">
        <v>46054</v>
      </c>
      <c r="AO421" s="81">
        <f t="shared" si="130"/>
        <v>46042.375</v>
      </c>
      <c r="AP421" s="81">
        <f t="shared" si="131"/>
        <v>46043.375</v>
      </c>
      <c r="AQ421" s="81">
        <f t="shared" si="132"/>
        <v>46043.375</v>
      </c>
      <c r="AR421" s="81">
        <f t="shared" si="133"/>
        <v>46046</v>
      </c>
      <c r="AS421" s="81">
        <f t="shared" si="134"/>
        <v>46050</v>
      </c>
      <c r="AT421" s="81">
        <f t="shared" si="135"/>
        <v>46046</v>
      </c>
      <c r="AU421" s="82" t="s">
        <v>356</v>
      </c>
      <c r="AV421" s="74">
        <v>46042</v>
      </c>
      <c r="AW421" s="75" t="s">
        <v>2137</v>
      </c>
      <c r="AX421" s="75" t="s">
        <v>2138</v>
      </c>
      <c r="AY421" s="75">
        <v>905</v>
      </c>
      <c r="AZ421" s="83">
        <v>308170913760</v>
      </c>
      <c r="BA421" s="75" t="s">
        <v>187</v>
      </c>
      <c r="BB421" s="74">
        <v>46042</v>
      </c>
      <c r="BC421" s="75"/>
      <c r="BD421" s="75" t="s">
        <v>2139</v>
      </c>
      <c r="BE421" s="74">
        <v>46049</v>
      </c>
      <c r="BF421" s="75"/>
      <c r="BG421" s="75"/>
      <c r="BH421" s="75"/>
      <c r="BI421" s="75"/>
      <c r="BJ421" s="75"/>
      <c r="BK421" s="75"/>
      <c r="BL421" s="75"/>
      <c r="BM421" s="75"/>
      <c r="BN421" s="75"/>
      <c r="BO421" s="75"/>
      <c r="BP421" s="75"/>
      <c r="BQ421" s="75"/>
      <c r="BR421" s="75"/>
      <c r="BS421" s="75"/>
      <c r="BT421" s="75">
        <v>1</v>
      </c>
      <c r="BU421" s="84" t="s">
        <v>2140</v>
      </c>
      <c r="BV421" s="74">
        <v>46048</v>
      </c>
      <c r="BW421" s="85">
        <f t="shared" si="128"/>
        <v>2</v>
      </c>
      <c r="BX421" s="85">
        <f t="shared" si="129"/>
        <v>2</v>
      </c>
      <c r="BY421" s="86" t="s">
        <v>120</v>
      </c>
      <c r="BZ421" s="87">
        <f t="shared" si="120"/>
        <v>4</v>
      </c>
      <c r="CB421" s="88">
        <f t="shared" si="113"/>
        <v>5</v>
      </c>
      <c r="CC421" s="89"/>
      <c r="CE421" s="87">
        <f t="shared" si="136"/>
        <v>1</v>
      </c>
      <c r="CF421" s="90">
        <v>18470200</v>
      </c>
      <c r="CG421" s="90"/>
      <c r="CH421" s="90">
        <v>18470200</v>
      </c>
      <c r="CI421" s="22">
        <v>26386</v>
      </c>
      <c r="CJ421" s="87">
        <f t="shared" si="114"/>
        <v>1</v>
      </c>
      <c r="CK421" s="87">
        <f t="shared" si="115"/>
        <v>4</v>
      </c>
      <c r="CL421" s="22" t="s">
        <v>121</v>
      </c>
      <c r="CM421" s="22" t="s">
        <v>2141</v>
      </c>
    </row>
    <row r="422" spans="1:91" ht="14.45" customHeight="1" x14ac:dyDescent="0.25">
      <c r="A422" s="69">
        <f t="shared" si="112"/>
        <v>420</v>
      </c>
      <c r="B422" s="70" t="s">
        <v>102</v>
      </c>
      <c r="C422" s="97">
        <v>235600116448</v>
      </c>
      <c r="D422" s="106">
        <v>145376589</v>
      </c>
      <c r="E422" s="73"/>
      <c r="F422" s="121">
        <v>46041</v>
      </c>
      <c r="G422" s="75" t="s">
        <v>2142</v>
      </c>
      <c r="H422" s="75" t="s">
        <v>179</v>
      </c>
      <c r="I422" s="75" t="s">
        <v>105</v>
      </c>
      <c r="J422" s="75" t="s">
        <v>180</v>
      </c>
      <c r="K422" s="75" t="s">
        <v>107</v>
      </c>
      <c r="L422" s="74">
        <v>46059</v>
      </c>
      <c r="M422" s="73">
        <v>40</v>
      </c>
      <c r="N422" s="75" t="s">
        <v>2143</v>
      </c>
      <c r="O422" s="75" t="s">
        <v>2144</v>
      </c>
      <c r="P422" s="75">
        <v>2830047871</v>
      </c>
      <c r="Q422" s="74">
        <v>46042</v>
      </c>
      <c r="R422" s="75">
        <v>1209378485</v>
      </c>
      <c r="S422" s="75">
        <v>224095271</v>
      </c>
      <c r="T422" s="74">
        <v>46042</v>
      </c>
      <c r="U422" s="76">
        <v>17546.240000000002</v>
      </c>
      <c r="V422" s="76">
        <v>16915.241999999998</v>
      </c>
      <c r="W422" s="75">
        <v>18</v>
      </c>
      <c r="X422" s="75">
        <v>0</v>
      </c>
      <c r="Y422" s="98">
        <v>235600116448</v>
      </c>
      <c r="Z422" s="82" t="s">
        <v>128</v>
      </c>
      <c r="AA422" s="75" t="s">
        <v>1665</v>
      </c>
      <c r="AB422" s="75" t="s">
        <v>1666</v>
      </c>
      <c r="AC422" s="98">
        <v>235600116448</v>
      </c>
      <c r="AD422" s="75" t="s">
        <v>113</v>
      </c>
      <c r="AE422" s="74">
        <v>46048</v>
      </c>
      <c r="AF422" s="80">
        <v>46044.541666666664</v>
      </c>
      <c r="AG422" s="80">
        <v>46043.375</v>
      </c>
      <c r="AH422" s="80">
        <v>46043.416666666664</v>
      </c>
      <c r="AI422" s="74">
        <v>46045</v>
      </c>
      <c r="AJ422" s="69"/>
      <c r="AK422" s="74">
        <v>46046</v>
      </c>
      <c r="AL422" s="153">
        <v>46048</v>
      </c>
      <c r="AM422" s="75"/>
      <c r="AN422" s="153">
        <v>46049</v>
      </c>
      <c r="AO422" s="81">
        <f t="shared" si="130"/>
        <v>46042.375</v>
      </c>
      <c r="AP422" s="81">
        <f t="shared" si="131"/>
        <v>46043.375</v>
      </c>
      <c r="AQ422" s="81">
        <f t="shared" si="132"/>
        <v>46043.375</v>
      </c>
      <c r="AR422" s="81">
        <f t="shared" si="133"/>
        <v>46046</v>
      </c>
      <c r="AS422" s="81">
        <f t="shared" si="134"/>
        <v>46050</v>
      </c>
      <c r="AT422" s="81">
        <f t="shared" si="135"/>
        <v>46046</v>
      </c>
      <c r="AU422" s="82" t="s">
        <v>356</v>
      </c>
      <c r="AV422" s="74">
        <v>46042</v>
      </c>
      <c r="AW422" s="75" t="s">
        <v>2145</v>
      </c>
      <c r="AX422" s="75" t="s">
        <v>2146</v>
      </c>
      <c r="AY422" s="75">
        <v>905</v>
      </c>
      <c r="AZ422" s="83">
        <v>308172176930</v>
      </c>
      <c r="BA422" s="75" t="s">
        <v>187</v>
      </c>
      <c r="BB422" s="74">
        <v>46042</v>
      </c>
      <c r="BC422" s="75"/>
      <c r="BD422" s="75" t="s">
        <v>188</v>
      </c>
      <c r="BE422" s="75" t="s">
        <v>188</v>
      </c>
      <c r="BF422" s="75"/>
      <c r="BG422" s="75"/>
      <c r="BH422" s="75"/>
      <c r="BI422" s="75"/>
      <c r="BJ422" s="75"/>
      <c r="BK422" s="75"/>
      <c r="BL422" s="75"/>
      <c r="BM422" s="75"/>
      <c r="BN422" s="75"/>
      <c r="BO422" s="75"/>
      <c r="BP422" s="75"/>
      <c r="BQ422" s="75"/>
      <c r="BR422" s="75"/>
      <c r="BS422" s="75"/>
      <c r="BT422" s="75">
        <v>1</v>
      </c>
      <c r="BU422" s="84" t="s">
        <v>2147</v>
      </c>
      <c r="BV422" s="74">
        <v>46049</v>
      </c>
      <c r="BW422" s="85">
        <f t="shared" si="128"/>
        <v>3</v>
      </c>
      <c r="BX422" s="85">
        <f t="shared" si="129"/>
        <v>3</v>
      </c>
      <c r="BY422" s="86" t="s">
        <v>157</v>
      </c>
      <c r="BZ422" s="87">
        <f t="shared" si="120"/>
        <v>4</v>
      </c>
      <c r="CB422" s="88">
        <f t="shared" si="113"/>
        <v>5</v>
      </c>
      <c r="CC422" s="89"/>
      <c r="CE422" s="87">
        <f t="shared" si="136"/>
        <v>1</v>
      </c>
      <c r="CF422" s="90">
        <v>11873700</v>
      </c>
      <c r="CG422" s="90"/>
      <c r="CH422" s="90">
        <v>11873700</v>
      </c>
      <c r="CI422" s="91">
        <v>26386</v>
      </c>
      <c r="CJ422" s="87">
        <f t="shared" si="114"/>
        <v>1</v>
      </c>
      <c r="CK422" s="87">
        <f t="shared" si="115"/>
        <v>4</v>
      </c>
      <c r="CL422" s="22" t="s">
        <v>121</v>
      </c>
      <c r="CM422" s="22" t="s">
        <v>2148</v>
      </c>
    </row>
    <row r="423" spans="1:91" ht="14.45" customHeight="1" x14ac:dyDescent="0.25">
      <c r="A423" s="69">
        <f t="shared" si="112"/>
        <v>421</v>
      </c>
      <c r="B423" s="70" t="s">
        <v>102</v>
      </c>
      <c r="C423" s="97">
        <v>235600116448</v>
      </c>
      <c r="D423" s="106">
        <v>145376612</v>
      </c>
      <c r="E423" s="73"/>
      <c r="F423" s="121">
        <v>46041</v>
      </c>
      <c r="G423" s="75" t="s">
        <v>2142</v>
      </c>
      <c r="H423" s="75" t="s">
        <v>179</v>
      </c>
      <c r="I423" s="75" t="s">
        <v>105</v>
      </c>
      <c r="J423" s="75" t="s">
        <v>180</v>
      </c>
      <c r="K423" s="75" t="s">
        <v>107</v>
      </c>
      <c r="L423" s="74">
        <v>46059</v>
      </c>
      <c r="M423" s="73">
        <v>40</v>
      </c>
      <c r="N423" s="75" t="s">
        <v>2149</v>
      </c>
      <c r="O423" s="75" t="s">
        <v>2150</v>
      </c>
      <c r="P423" s="75">
        <v>2830047862</v>
      </c>
      <c r="Q423" s="74">
        <v>46042</v>
      </c>
      <c r="R423" s="75">
        <v>1209378457</v>
      </c>
      <c r="S423" s="75">
        <v>224089802</v>
      </c>
      <c r="T423" s="74">
        <v>46042</v>
      </c>
      <c r="U423" s="76">
        <v>17885.702000000001</v>
      </c>
      <c r="V423" s="76">
        <v>17242.501</v>
      </c>
      <c r="W423" s="75">
        <v>18</v>
      </c>
      <c r="X423" s="75">
        <v>0</v>
      </c>
      <c r="Y423" s="98">
        <v>235600116456</v>
      </c>
      <c r="Z423" s="82" t="s">
        <v>128</v>
      </c>
      <c r="AA423" s="75" t="s">
        <v>1665</v>
      </c>
      <c r="AB423" s="75" t="s">
        <v>1666</v>
      </c>
      <c r="AC423" s="98">
        <v>235600116448</v>
      </c>
      <c r="AD423" s="75" t="s">
        <v>113</v>
      </c>
      <c r="AE423" s="74">
        <v>46048</v>
      </c>
      <c r="AF423" s="80">
        <v>46044.541666666664</v>
      </c>
      <c r="AG423" s="80">
        <v>46043.375</v>
      </c>
      <c r="AH423" s="80">
        <v>46043.416666666664</v>
      </c>
      <c r="AI423" s="74">
        <v>46045</v>
      </c>
      <c r="AJ423" s="69"/>
      <c r="AK423" s="74">
        <v>46046</v>
      </c>
      <c r="AL423" s="153">
        <v>46048</v>
      </c>
      <c r="AM423" s="75"/>
      <c r="AN423" s="153">
        <v>46049</v>
      </c>
      <c r="AO423" s="81">
        <f t="shared" si="130"/>
        <v>46042.375</v>
      </c>
      <c r="AP423" s="81">
        <f t="shared" si="131"/>
        <v>46043.375</v>
      </c>
      <c r="AQ423" s="81">
        <f t="shared" si="132"/>
        <v>46043.375</v>
      </c>
      <c r="AR423" s="81">
        <f t="shared" si="133"/>
        <v>46046</v>
      </c>
      <c r="AS423" s="81">
        <f t="shared" si="134"/>
        <v>46050</v>
      </c>
      <c r="AT423" s="81">
        <f t="shared" si="135"/>
        <v>46046</v>
      </c>
      <c r="AU423" s="82" t="s">
        <v>356</v>
      </c>
      <c r="AV423" s="74">
        <v>46042</v>
      </c>
      <c r="AW423" s="75" t="s">
        <v>2151</v>
      </c>
      <c r="AX423" s="75" t="s">
        <v>2152</v>
      </c>
      <c r="AY423" s="75">
        <v>905</v>
      </c>
      <c r="AZ423" s="83">
        <v>308171971830</v>
      </c>
      <c r="BA423" s="75" t="s">
        <v>187</v>
      </c>
      <c r="BB423" s="74">
        <v>46042</v>
      </c>
      <c r="BC423" s="75"/>
      <c r="BD423" s="75" t="s">
        <v>188</v>
      </c>
      <c r="BE423" s="75" t="s">
        <v>188</v>
      </c>
      <c r="BF423" s="75"/>
      <c r="BG423" s="75"/>
      <c r="BH423" s="75"/>
      <c r="BI423" s="75"/>
      <c r="BJ423" s="75"/>
      <c r="BK423" s="75"/>
      <c r="BL423" s="75"/>
      <c r="BM423" s="75"/>
      <c r="BN423" s="75"/>
      <c r="BO423" s="75"/>
      <c r="BP423" s="75"/>
      <c r="BQ423" s="75"/>
      <c r="BR423" s="75"/>
      <c r="BS423" s="75"/>
      <c r="BT423" s="75">
        <v>0</v>
      </c>
      <c r="BU423" s="84" t="s">
        <v>2147</v>
      </c>
      <c r="BV423" s="74">
        <v>46049</v>
      </c>
      <c r="BW423" s="85">
        <f t="shared" si="128"/>
        <v>3</v>
      </c>
      <c r="BX423" s="85">
        <f t="shared" si="129"/>
        <v>3</v>
      </c>
      <c r="BY423" s="86" t="s">
        <v>157</v>
      </c>
      <c r="BZ423" s="87">
        <f t="shared" si="120"/>
        <v>4</v>
      </c>
      <c r="CB423" s="88">
        <f t="shared" si="113"/>
        <v>5</v>
      </c>
      <c r="CC423" s="89"/>
      <c r="CE423" s="87">
        <f t="shared" si="136"/>
        <v>1</v>
      </c>
      <c r="CF423" s="90">
        <v>11873700</v>
      </c>
      <c r="CG423" s="90"/>
      <c r="CH423" s="90">
        <v>11873700</v>
      </c>
      <c r="CI423" s="91">
        <v>26386</v>
      </c>
      <c r="CJ423" s="87">
        <f t="shared" si="114"/>
        <v>1</v>
      </c>
      <c r="CK423" s="87">
        <f t="shared" si="115"/>
        <v>4</v>
      </c>
      <c r="CL423" s="22" t="s">
        <v>121</v>
      </c>
      <c r="CM423" s="22" t="s">
        <v>2148</v>
      </c>
    </row>
    <row r="424" spans="1:91" ht="14.45" customHeight="1" x14ac:dyDescent="0.25">
      <c r="A424" s="69">
        <f t="shared" si="112"/>
        <v>422</v>
      </c>
      <c r="B424" s="70" t="s">
        <v>102</v>
      </c>
      <c r="C424" s="97">
        <v>235600116472</v>
      </c>
      <c r="D424" s="106">
        <v>145376628</v>
      </c>
      <c r="E424" s="73"/>
      <c r="F424" s="121">
        <v>46041</v>
      </c>
      <c r="G424" s="75" t="s">
        <v>2142</v>
      </c>
      <c r="H424" s="75" t="s">
        <v>179</v>
      </c>
      <c r="I424" s="75" t="s">
        <v>105</v>
      </c>
      <c r="J424" s="75" t="s">
        <v>180</v>
      </c>
      <c r="K424" s="75" t="s">
        <v>107</v>
      </c>
      <c r="L424" s="74">
        <v>46063</v>
      </c>
      <c r="M424" s="73">
        <v>40</v>
      </c>
      <c r="N424" s="75" t="s">
        <v>2153</v>
      </c>
      <c r="O424" s="75" t="s">
        <v>2154</v>
      </c>
      <c r="P424" s="75">
        <v>2830047859</v>
      </c>
      <c r="Q424" s="74">
        <v>46042</v>
      </c>
      <c r="R424" s="75">
        <v>1209378455</v>
      </c>
      <c r="S424" s="75">
        <v>224089820</v>
      </c>
      <c r="T424" s="74">
        <v>46042</v>
      </c>
      <c r="U424" s="76">
        <v>12384.13</v>
      </c>
      <c r="V424" s="76">
        <v>11938.769</v>
      </c>
      <c r="W424" s="75">
        <v>15</v>
      </c>
      <c r="X424" s="75">
        <v>0</v>
      </c>
      <c r="Y424" s="98">
        <v>235600116472</v>
      </c>
      <c r="Z424" s="82" t="s">
        <v>128</v>
      </c>
      <c r="AA424" s="75" t="s">
        <v>1665</v>
      </c>
      <c r="AB424" s="75" t="s">
        <v>1666</v>
      </c>
      <c r="AC424" s="98">
        <v>235600116472</v>
      </c>
      <c r="AD424" s="75" t="s">
        <v>113</v>
      </c>
      <c r="AE424" s="74">
        <v>46048</v>
      </c>
      <c r="AF424" s="80">
        <v>46044.541666666664</v>
      </c>
      <c r="AG424" s="80">
        <v>46043.375</v>
      </c>
      <c r="AH424" s="80">
        <v>46043.416666666664</v>
      </c>
      <c r="AI424" s="74">
        <v>46045</v>
      </c>
      <c r="AJ424" s="69"/>
      <c r="AK424" s="74">
        <v>46046</v>
      </c>
      <c r="AL424" s="153">
        <v>46048</v>
      </c>
      <c r="AM424" s="75"/>
      <c r="AN424" s="153">
        <v>46049</v>
      </c>
      <c r="AO424" s="81">
        <f t="shared" si="130"/>
        <v>46042.375</v>
      </c>
      <c r="AP424" s="81">
        <f t="shared" si="131"/>
        <v>46043.375</v>
      </c>
      <c r="AQ424" s="81">
        <f t="shared" si="132"/>
        <v>46043.375</v>
      </c>
      <c r="AR424" s="81">
        <f t="shared" si="133"/>
        <v>46046</v>
      </c>
      <c r="AS424" s="81">
        <f t="shared" si="134"/>
        <v>46050</v>
      </c>
      <c r="AT424" s="81">
        <f t="shared" si="135"/>
        <v>46046</v>
      </c>
      <c r="AU424" s="82" t="s">
        <v>356</v>
      </c>
      <c r="AV424" s="74">
        <v>46042</v>
      </c>
      <c r="AW424" s="75" t="s">
        <v>2155</v>
      </c>
      <c r="AX424" s="75" t="s">
        <v>2156</v>
      </c>
      <c r="AY424" s="75">
        <v>905</v>
      </c>
      <c r="AZ424" s="83">
        <v>308171494540</v>
      </c>
      <c r="BA424" s="75" t="s">
        <v>187</v>
      </c>
      <c r="BB424" s="74">
        <v>46042</v>
      </c>
      <c r="BC424" s="75"/>
      <c r="BD424" s="75" t="s">
        <v>188</v>
      </c>
      <c r="BE424" s="75" t="s">
        <v>188</v>
      </c>
      <c r="BF424" s="75"/>
      <c r="BG424" s="75"/>
      <c r="BH424" s="75"/>
      <c r="BI424" s="75"/>
      <c r="BJ424" s="75"/>
      <c r="BK424" s="75"/>
      <c r="BL424" s="75"/>
      <c r="BM424" s="75"/>
      <c r="BN424" s="75"/>
      <c r="BO424" s="75"/>
      <c r="BP424" s="75"/>
      <c r="BQ424" s="75"/>
      <c r="BR424" s="75"/>
      <c r="BS424" s="75"/>
      <c r="BT424" s="75">
        <v>1</v>
      </c>
      <c r="BU424" s="84" t="s">
        <v>2157</v>
      </c>
      <c r="BV424" s="74">
        <v>46049</v>
      </c>
      <c r="BW424" s="85">
        <f t="shared" si="128"/>
        <v>3</v>
      </c>
      <c r="BX424" s="85">
        <f t="shared" si="129"/>
        <v>3</v>
      </c>
      <c r="BY424" s="86" t="s">
        <v>157</v>
      </c>
      <c r="BZ424" s="87">
        <f t="shared" si="120"/>
        <v>4</v>
      </c>
      <c r="CB424" s="88">
        <f t="shared" si="113"/>
        <v>5</v>
      </c>
      <c r="CC424" s="89"/>
      <c r="CE424" s="87">
        <f t="shared" si="136"/>
        <v>1</v>
      </c>
      <c r="CF424" s="90">
        <v>11873700</v>
      </c>
      <c r="CG424" s="90"/>
      <c r="CH424" s="90">
        <v>11873700</v>
      </c>
      <c r="CI424" s="91">
        <v>26386</v>
      </c>
      <c r="CJ424" s="87">
        <f t="shared" si="114"/>
        <v>1</v>
      </c>
      <c r="CK424" s="87">
        <f t="shared" si="115"/>
        <v>4</v>
      </c>
      <c r="CL424" s="22" t="s">
        <v>121</v>
      </c>
      <c r="CM424" s="22" t="s">
        <v>2158</v>
      </c>
    </row>
    <row r="425" spans="1:91" ht="14.45" customHeight="1" x14ac:dyDescent="0.25">
      <c r="A425" s="69">
        <f t="shared" si="112"/>
        <v>423</v>
      </c>
      <c r="B425" s="70" t="s">
        <v>102</v>
      </c>
      <c r="C425" s="97">
        <v>235600116472</v>
      </c>
      <c r="D425" s="106">
        <v>145376634</v>
      </c>
      <c r="E425" s="73"/>
      <c r="F425" s="121">
        <v>46041</v>
      </c>
      <c r="G425" s="75" t="s">
        <v>2142</v>
      </c>
      <c r="H425" s="75" t="s">
        <v>179</v>
      </c>
      <c r="I425" s="75" t="s">
        <v>105</v>
      </c>
      <c r="J425" s="75" t="s">
        <v>180</v>
      </c>
      <c r="K425" s="75" t="s">
        <v>107</v>
      </c>
      <c r="L425" s="74">
        <v>46059</v>
      </c>
      <c r="M425" s="73">
        <v>20</v>
      </c>
      <c r="N425" s="75" t="s">
        <v>2159</v>
      </c>
      <c r="O425" s="75" t="s">
        <v>2160</v>
      </c>
      <c r="P425" s="75">
        <v>2830047870</v>
      </c>
      <c r="Q425" s="74">
        <v>46042</v>
      </c>
      <c r="R425" s="75">
        <v>1209378483</v>
      </c>
      <c r="S425" s="75">
        <v>224089825</v>
      </c>
      <c r="T425" s="74">
        <v>46042</v>
      </c>
      <c r="U425" s="76">
        <v>6434.125</v>
      </c>
      <c r="V425" s="76">
        <v>6202.7389999999996</v>
      </c>
      <c r="W425" s="75">
        <v>7</v>
      </c>
      <c r="X425" s="75">
        <v>0</v>
      </c>
      <c r="Y425" s="98">
        <v>235600116332</v>
      </c>
      <c r="Z425" s="82" t="s">
        <v>128</v>
      </c>
      <c r="AA425" s="75" t="s">
        <v>1665</v>
      </c>
      <c r="AB425" s="75" t="s">
        <v>1666</v>
      </c>
      <c r="AC425" s="98">
        <v>235600116472</v>
      </c>
      <c r="AD425" s="75" t="s">
        <v>113</v>
      </c>
      <c r="AE425" s="74">
        <v>46048</v>
      </c>
      <c r="AF425" s="80">
        <v>46044.541666666664</v>
      </c>
      <c r="AG425" s="80">
        <v>46043.375</v>
      </c>
      <c r="AH425" s="80">
        <v>46043.416666666664</v>
      </c>
      <c r="AI425" s="74">
        <v>46045</v>
      </c>
      <c r="AJ425" s="69"/>
      <c r="AK425" s="74">
        <v>46046</v>
      </c>
      <c r="AL425" s="153">
        <v>46048</v>
      </c>
      <c r="AM425" s="75"/>
      <c r="AN425" s="153">
        <v>46049</v>
      </c>
      <c r="AO425" s="81">
        <f t="shared" si="130"/>
        <v>46042.375</v>
      </c>
      <c r="AP425" s="81">
        <f t="shared" si="131"/>
        <v>46043.375</v>
      </c>
      <c r="AQ425" s="81">
        <f t="shared" si="132"/>
        <v>46043.375</v>
      </c>
      <c r="AR425" s="81">
        <f t="shared" si="133"/>
        <v>46046</v>
      </c>
      <c r="AS425" s="81">
        <f t="shared" si="134"/>
        <v>46050</v>
      </c>
      <c r="AT425" s="81">
        <f t="shared" si="135"/>
        <v>46046</v>
      </c>
      <c r="AU425" s="82" t="s">
        <v>356</v>
      </c>
      <c r="AV425" s="74">
        <v>46042</v>
      </c>
      <c r="AW425" s="75" t="s">
        <v>2161</v>
      </c>
      <c r="AX425" s="75" t="s">
        <v>2162</v>
      </c>
      <c r="AY425" s="75">
        <v>905</v>
      </c>
      <c r="AZ425" s="83">
        <v>308171848630</v>
      </c>
      <c r="BA425" s="75" t="s">
        <v>187</v>
      </c>
      <c r="BB425" s="74">
        <v>46042</v>
      </c>
      <c r="BC425" s="75"/>
      <c r="BD425" s="75" t="s">
        <v>188</v>
      </c>
      <c r="BE425" s="75" t="s">
        <v>188</v>
      </c>
      <c r="BF425" s="75"/>
      <c r="BG425" s="75"/>
      <c r="BH425" s="75"/>
      <c r="BI425" s="75"/>
      <c r="BJ425" s="75"/>
      <c r="BK425" s="75"/>
      <c r="BL425" s="75"/>
      <c r="BM425" s="75"/>
      <c r="BN425" s="75"/>
      <c r="BO425" s="75"/>
      <c r="BP425" s="75"/>
      <c r="BQ425" s="75"/>
      <c r="BR425" s="75"/>
      <c r="BS425" s="75"/>
      <c r="BT425" s="75">
        <v>0</v>
      </c>
      <c r="BU425" s="84" t="s">
        <v>2157</v>
      </c>
      <c r="BV425" s="74">
        <v>46049</v>
      </c>
      <c r="BW425" s="85">
        <f t="shared" si="128"/>
        <v>3</v>
      </c>
      <c r="BX425" s="85">
        <f t="shared" si="129"/>
        <v>3</v>
      </c>
      <c r="BY425" s="86" t="s">
        <v>157</v>
      </c>
      <c r="BZ425" s="87">
        <f t="shared" si="120"/>
        <v>4</v>
      </c>
      <c r="CB425" s="88">
        <f t="shared" si="113"/>
        <v>5</v>
      </c>
      <c r="CC425" s="89"/>
      <c r="CE425" s="87">
        <f t="shared" si="136"/>
        <v>1</v>
      </c>
      <c r="CF425" s="90">
        <v>6596500</v>
      </c>
      <c r="CG425" s="90"/>
      <c r="CH425" s="90">
        <v>6596500</v>
      </c>
      <c r="CI425" s="91">
        <v>26386</v>
      </c>
      <c r="CJ425" s="87">
        <f t="shared" si="114"/>
        <v>1</v>
      </c>
      <c r="CK425" s="87">
        <f t="shared" si="115"/>
        <v>4</v>
      </c>
      <c r="CL425" s="22" t="s">
        <v>121</v>
      </c>
      <c r="CM425" s="22" t="s">
        <v>2158</v>
      </c>
    </row>
    <row r="426" spans="1:91" ht="14.45" customHeight="1" x14ac:dyDescent="0.25">
      <c r="A426" s="69">
        <f t="shared" si="112"/>
        <v>424</v>
      </c>
      <c r="B426" s="100" t="s">
        <v>102</v>
      </c>
      <c r="C426" s="97">
        <v>235600105705</v>
      </c>
      <c r="D426" s="106">
        <v>145348616</v>
      </c>
      <c r="E426" s="73">
        <v>5320007390</v>
      </c>
      <c r="F426" s="121">
        <v>46042</v>
      </c>
      <c r="G426" s="75" t="s">
        <v>2163</v>
      </c>
      <c r="H426" s="75" t="s">
        <v>253</v>
      </c>
      <c r="I426" s="75" t="s">
        <v>105</v>
      </c>
      <c r="J426" s="75" t="s">
        <v>322</v>
      </c>
      <c r="K426" s="75" t="s">
        <v>242</v>
      </c>
      <c r="L426" s="74">
        <v>46060</v>
      </c>
      <c r="M426" s="73">
        <v>40</v>
      </c>
      <c r="N426" s="75" t="s">
        <v>2164</v>
      </c>
      <c r="O426" s="75" t="s">
        <v>2165</v>
      </c>
      <c r="P426" s="75">
        <v>2830047788</v>
      </c>
      <c r="Q426" s="74">
        <v>46041</v>
      </c>
      <c r="R426" s="75">
        <v>1209378092</v>
      </c>
      <c r="S426" s="75">
        <v>224086862</v>
      </c>
      <c r="T426" s="74">
        <v>46041</v>
      </c>
      <c r="U426" s="76">
        <v>3021.7689999999998</v>
      </c>
      <c r="V426" s="76">
        <v>2942.7359999999999</v>
      </c>
      <c r="W426" s="75">
        <v>4</v>
      </c>
      <c r="X426" s="75">
        <v>0</v>
      </c>
      <c r="Y426" s="98">
        <v>235600105705</v>
      </c>
      <c r="Z426" s="82" t="s">
        <v>128</v>
      </c>
      <c r="AA426" s="75" t="s">
        <v>2166</v>
      </c>
      <c r="AB426" s="75" t="s">
        <v>2167</v>
      </c>
      <c r="AC426" s="98">
        <v>235600105705</v>
      </c>
      <c r="AD426" s="75" t="s">
        <v>113</v>
      </c>
      <c r="AE426" s="99">
        <v>46049</v>
      </c>
      <c r="AF426" s="80">
        <v>46048.041666666664</v>
      </c>
      <c r="AG426" s="80">
        <v>46045.583333333336</v>
      </c>
      <c r="AH426" s="80">
        <v>46045.583333333336</v>
      </c>
      <c r="AI426" s="124">
        <v>46046</v>
      </c>
      <c r="AJ426" s="99">
        <v>46049</v>
      </c>
      <c r="AK426" s="99">
        <v>46049</v>
      </c>
      <c r="AL426" s="74">
        <v>46049</v>
      </c>
      <c r="AM426" s="74">
        <v>46051</v>
      </c>
      <c r="AN426" s="74">
        <v>46052</v>
      </c>
      <c r="AO426" s="95" t="s">
        <v>121</v>
      </c>
      <c r="AP426" s="95" t="s">
        <v>121</v>
      </c>
      <c r="AQ426" s="95" t="s">
        <v>121</v>
      </c>
      <c r="AR426" s="95" t="s">
        <v>121</v>
      </c>
      <c r="AS426" s="95" t="s">
        <v>121</v>
      </c>
      <c r="AT426" s="95" t="s">
        <v>121</v>
      </c>
      <c r="AU426" s="82" t="s">
        <v>356</v>
      </c>
      <c r="AV426" s="74">
        <v>46041</v>
      </c>
      <c r="AW426" s="75" t="s">
        <v>2168</v>
      </c>
      <c r="AX426" s="75" t="s">
        <v>2169</v>
      </c>
      <c r="AY426" s="75">
        <v>905</v>
      </c>
      <c r="AZ426" s="83">
        <v>308168581620</v>
      </c>
      <c r="BA426" s="75" t="s">
        <v>187</v>
      </c>
      <c r="BB426" s="74">
        <v>46041</v>
      </c>
      <c r="BC426" s="75"/>
      <c r="BD426" s="75" t="s">
        <v>2170</v>
      </c>
      <c r="BE426" s="74">
        <v>46052</v>
      </c>
      <c r="BF426" s="75"/>
      <c r="BG426" s="75"/>
      <c r="BH426" s="75"/>
      <c r="BI426" s="75"/>
      <c r="BJ426" s="75"/>
      <c r="BK426" s="75"/>
      <c r="BL426" s="75"/>
      <c r="BM426" s="75"/>
      <c r="BN426" s="75"/>
      <c r="BO426" s="75"/>
      <c r="BP426" s="75"/>
      <c r="BQ426" s="75"/>
      <c r="BR426" s="75"/>
      <c r="BS426" s="75"/>
      <c r="BT426" s="75">
        <v>1</v>
      </c>
      <c r="BU426" s="84" t="s">
        <v>2171</v>
      </c>
      <c r="BV426" s="74">
        <v>46052</v>
      </c>
      <c r="BW426" s="85">
        <f t="shared" si="128"/>
        <v>3</v>
      </c>
      <c r="BX426" s="85">
        <f t="shared" si="129"/>
        <v>3</v>
      </c>
      <c r="BY426" s="86" t="s">
        <v>120</v>
      </c>
      <c r="BZ426" s="87">
        <f t="shared" si="120"/>
        <v>4</v>
      </c>
      <c r="CB426" s="88">
        <f t="shared" si="113"/>
        <v>5</v>
      </c>
      <c r="CC426" s="89"/>
      <c r="CE426" s="87">
        <f t="shared" si="136"/>
        <v>1</v>
      </c>
      <c r="CF426" s="90">
        <v>15738600</v>
      </c>
      <c r="CG426" s="90"/>
      <c r="CH426" s="90">
        <v>15738600</v>
      </c>
      <c r="CI426" s="163">
        <v>26231</v>
      </c>
      <c r="CJ426" s="87">
        <f t="shared" si="114"/>
        <v>1</v>
      </c>
      <c r="CK426" s="87">
        <f t="shared" si="115"/>
        <v>4</v>
      </c>
      <c r="CL426" s="22" t="s">
        <v>121</v>
      </c>
      <c r="CM426" s="22" t="s">
        <v>2172</v>
      </c>
    </row>
    <row r="427" spans="1:91" ht="14.45" customHeight="1" x14ac:dyDescent="0.25">
      <c r="A427" s="69">
        <f t="shared" si="112"/>
        <v>425</v>
      </c>
      <c r="B427" s="100" t="s">
        <v>102</v>
      </c>
      <c r="C427" s="97">
        <v>235600105705</v>
      </c>
      <c r="D427" s="106">
        <v>145348575</v>
      </c>
      <c r="E427" s="73">
        <v>5320007390</v>
      </c>
      <c r="F427" s="121">
        <v>46042</v>
      </c>
      <c r="G427" s="75" t="s">
        <v>290</v>
      </c>
      <c r="H427" s="75" t="s">
        <v>253</v>
      </c>
      <c r="I427" s="75" t="s">
        <v>105</v>
      </c>
      <c r="J427" s="75" t="s">
        <v>322</v>
      </c>
      <c r="K427" s="75" t="s">
        <v>242</v>
      </c>
      <c r="L427" s="74">
        <v>46062</v>
      </c>
      <c r="M427" s="73">
        <v>0</v>
      </c>
      <c r="N427" s="75" t="s">
        <v>2164</v>
      </c>
      <c r="O427" s="75" t="s">
        <v>2165</v>
      </c>
      <c r="P427" s="75">
        <v>2830047787</v>
      </c>
      <c r="Q427" s="74">
        <v>46041</v>
      </c>
      <c r="R427" s="75">
        <v>1209378091</v>
      </c>
      <c r="S427" s="75">
        <v>224086866</v>
      </c>
      <c r="T427" s="74">
        <v>46041</v>
      </c>
      <c r="U427" s="76">
        <v>9636.75</v>
      </c>
      <c r="V427" s="76">
        <v>9381.3389999999999</v>
      </c>
      <c r="W427" s="75">
        <v>11</v>
      </c>
      <c r="X427" s="75">
        <v>0</v>
      </c>
      <c r="Y427" s="98">
        <v>235600105705</v>
      </c>
      <c r="Z427" s="82" t="s">
        <v>128</v>
      </c>
      <c r="AA427" s="75" t="s">
        <v>2166</v>
      </c>
      <c r="AB427" s="75" t="s">
        <v>2167</v>
      </c>
      <c r="AC427" s="98">
        <v>235600105705</v>
      </c>
      <c r="AD427" s="75" t="s">
        <v>113</v>
      </c>
      <c r="AE427" s="99">
        <v>46049</v>
      </c>
      <c r="AF427" s="80">
        <v>46048.041666666664</v>
      </c>
      <c r="AG427" s="80">
        <v>46045.583333333336</v>
      </c>
      <c r="AH427" s="80">
        <v>46045.583333333336</v>
      </c>
      <c r="AI427" s="124">
        <v>46046</v>
      </c>
      <c r="AJ427" s="99">
        <v>46049</v>
      </c>
      <c r="AK427" s="99">
        <v>46049</v>
      </c>
      <c r="AL427" s="74">
        <v>46049</v>
      </c>
      <c r="AM427" s="74">
        <v>46051</v>
      </c>
      <c r="AN427" s="74">
        <v>46052</v>
      </c>
      <c r="AO427" s="95" t="s">
        <v>121</v>
      </c>
      <c r="AP427" s="95" t="s">
        <v>121</v>
      </c>
      <c r="AQ427" s="95" t="s">
        <v>121</v>
      </c>
      <c r="AR427" s="95" t="s">
        <v>121</v>
      </c>
      <c r="AS427" s="95" t="s">
        <v>121</v>
      </c>
      <c r="AT427" s="95" t="s">
        <v>121</v>
      </c>
      <c r="AU427" s="82" t="s">
        <v>356</v>
      </c>
      <c r="AV427" s="74">
        <v>46041</v>
      </c>
      <c r="AW427" s="75">
        <v>0</v>
      </c>
      <c r="AX427" s="75">
        <v>0</v>
      </c>
      <c r="AY427" s="75">
        <v>905</v>
      </c>
      <c r="AZ427" s="83">
        <v>0</v>
      </c>
      <c r="BA427" s="75">
        <v>0</v>
      </c>
      <c r="BB427" s="75" t="s">
        <v>132</v>
      </c>
      <c r="BC427" s="75"/>
      <c r="BD427" s="75" t="s">
        <v>2170</v>
      </c>
      <c r="BE427" s="74">
        <v>46052</v>
      </c>
      <c r="BF427" s="75"/>
      <c r="BG427" s="75"/>
      <c r="BH427" s="75"/>
      <c r="BI427" s="75"/>
      <c r="BJ427" s="75"/>
      <c r="BK427" s="75"/>
      <c r="BL427" s="75"/>
      <c r="BM427" s="75"/>
      <c r="BN427" s="75"/>
      <c r="BO427" s="75"/>
      <c r="BP427" s="75"/>
      <c r="BQ427" s="75"/>
      <c r="BR427" s="75"/>
      <c r="BS427" s="75"/>
      <c r="BT427" s="75">
        <v>0</v>
      </c>
      <c r="BU427" s="84" t="s">
        <v>2171</v>
      </c>
      <c r="BV427" s="74">
        <v>46052</v>
      </c>
      <c r="BW427" s="85">
        <f t="shared" si="128"/>
        <v>3</v>
      </c>
      <c r="BX427" s="85">
        <f t="shared" si="129"/>
        <v>3</v>
      </c>
      <c r="BY427" s="86" t="s">
        <v>120</v>
      </c>
      <c r="BZ427" s="87">
        <f t="shared" si="120"/>
        <v>4</v>
      </c>
      <c r="CB427" s="88">
        <f t="shared" si="113"/>
        <v>5</v>
      </c>
      <c r="CC427" s="89"/>
      <c r="CE427" s="87">
        <f t="shared" si="136"/>
        <v>1</v>
      </c>
      <c r="CF427" s="90"/>
      <c r="CG427" s="90"/>
      <c r="CH427" s="90"/>
      <c r="CJ427" s="87">
        <f t="shared" si="114"/>
        <v>1</v>
      </c>
      <c r="CK427" s="87">
        <f t="shared" si="115"/>
        <v>4</v>
      </c>
      <c r="CL427" s="22" t="s">
        <v>121</v>
      </c>
      <c r="CM427" s="22" t="s">
        <v>2172</v>
      </c>
    </row>
    <row r="428" spans="1:91" ht="14.45" customHeight="1" x14ac:dyDescent="0.25">
      <c r="A428" s="69">
        <f t="shared" si="112"/>
        <v>426</v>
      </c>
      <c r="B428" s="100" t="s">
        <v>102</v>
      </c>
      <c r="C428" s="97">
        <v>235600105705</v>
      </c>
      <c r="D428" s="106">
        <v>145324477</v>
      </c>
      <c r="E428" s="73">
        <v>5320007407</v>
      </c>
      <c r="F428" s="121">
        <v>46042</v>
      </c>
      <c r="G428" s="75" t="s">
        <v>277</v>
      </c>
      <c r="H428" s="75" t="s">
        <v>253</v>
      </c>
      <c r="I428" s="75" t="s">
        <v>105</v>
      </c>
      <c r="J428" s="75" t="s">
        <v>254</v>
      </c>
      <c r="K428" s="75" t="s">
        <v>107</v>
      </c>
      <c r="L428" s="74">
        <v>46064</v>
      </c>
      <c r="M428" s="73">
        <v>40</v>
      </c>
      <c r="N428" s="75" t="s">
        <v>2173</v>
      </c>
      <c r="O428" s="75" t="s">
        <v>2174</v>
      </c>
      <c r="P428" s="75">
        <v>2830047785</v>
      </c>
      <c r="Q428" s="74">
        <v>46041</v>
      </c>
      <c r="R428" s="75">
        <v>1209378087</v>
      </c>
      <c r="S428" s="75">
        <v>224086872</v>
      </c>
      <c r="T428" s="74">
        <v>46041</v>
      </c>
      <c r="U428" s="76">
        <v>12465.984</v>
      </c>
      <c r="V428" s="76">
        <v>12017.679</v>
      </c>
      <c r="W428" s="75">
        <v>13</v>
      </c>
      <c r="X428" s="75">
        <v>0</v>
      </c>
      <c r="Y428" s="98">
        <v>235600105683</v>
      </c>
      <c r="Z428" s="82" t="s">
        <v>128</v>
      </c>
      <c r="AA428" s="75" t="s">
        <v>2166</v>
      </c>
      <c r="AB428" s="75" t="s">
        <v>2167</v>
      </c>
      <c r="AC428" s="98">
        <v>235600105705</v>
      </c>
      <c r="AD428" s="75" t="s">
        <v>113</v>
      </c>
      <c r="AE428" s="99">
        <v>46049</v>
      </c>
      <c r="AF428" s="80">
        <v>46048.041666666664</v>
      </c>
      <c r="AG428" s="80">
        <v>46045.583333333336</v>
      </c>
      <c r="AH428" s="80">
        <v>46045.583333333336</v>
      </c>
      <c r="AI428" s="124">
        <v>46046</v>
      </c>
      <c r="AJ428" s="99">
        <v>46049</v>
      </c>
      <c r="AK428" s="99">
        <v>46049</v>
      </c>
      <c r="AL428" s="74">
        <v>46049</v>
      </c>
      <c r="AM428" s="74">
        <v>46051</v>
      </c>
      <c r="AN428" s="74">
        <v>46052</v>
      </c>
      <c r="AO428" s="95" t="s">
        <v>121</v>
      </c>
      <c r="AP428" s="95" t="s">
        <v>121</v>
      </c>
      <c r="AQ428" s="95" t="s">
        <v>121</v>
      </c>
      <c r="AR428" s="95" t="s">
        <v>121</v>
      </c>
      <c r="AS428" s="95" t="s">
        <v>121</v>
      </c>
      <c r="AT428" s="95" t="s">
        <v>121</v>
      </c>
      <c r="AU428" s="82" t="s">
        <v>356</v>
      </c>
      <c r="AV428" s="74">
        <v>46041</v>
      </c>
      <c r="AW428" s="75" t="s">
        <v>2175</v>
      </c>
      <c r="AX428" s="75" t="s">
        <v>2176</v>
      </c>
      <c r="AY428" s="75">
        <v>905</v>
      </c>
      <c r="AZ428" s="83">
        <v>308168549420</v>
      </c>
      <c r="BA428" s="75" t="s">
        <v>187</v>
      </c>
      <c r="BB428" s="74">
        <v>46041</v>
      </c>
      <c r="BC428" s="75"/>
      <c r="BD428" s="75" t="s">
        <v>2177</v>
      </c>
      <c r="BE428" s="74">
        <v>46052</v>
      </c>
      <c r="BF428" s="75"/>
      <c r="BG428" s="75"/>
      <c r="BH428" s="75"/>
      <c r="BI428" s="75"/>
      <c r="BJ428" s="75"/>
      <c r="BK428" s="75"/>
      <c r="BL428" s="75"/>
      <c r="BM428" s="75"/>
      <c r="BN428" s="75"/>
      <c r="BO428" s="75"/>
      <c r="BP428" s="75"/>
      <c r="BQ428" s="75"/>
      <c r="BR428" s="75"/>
      <c r="BS428" s="75"/>
      <c r="BT428" s="75">
        <v>0</v>
      </c>
      <c r="BU428" s="84" t="s">
        <v>2171</v>
      </c>
      <c r="BV428" s="74">
        <v>46052</v>
      </c>
      <c r="BW428" s="85">
        <f t="shared" si="128"/>
        <v>3</v>
      </c>
      <c r="BX428" s="85">
        <f t="shared" si="129"/>
        <v>3</v>
      </c>
      <c r="BY428" s="86" t="s">
        <v>120</v>
      </c>
      <c r="BZ428" s="87">
        <f t="shared" si="120"/>
        <v>4</v>
      </c>
      <c r="CB428" s="88">
        <f t="shared" si="113"/>
        <v>5</v>
      </c>
      <c r="CC428" s="89"/>
      <c r="CE428" s="87">
        <f t="shared" si="136"/>
        <v>1</v>
      </c>
      <c r="CF428" s="90">
        <v>15738600</v>
      </c>
      <c r="CG428" s="90"/>
      <c r="CH428" s="90">
        <v>15738600</v>
      </c>
      <c r="CI428" s="163">
        <v>26231</v>
      </c>
      <c r="CJ428" s="87">
        <f t="shared" si="114"/>
        <v>1</v>
      </c>
      <c r="CK428" s="87">
        <f t="shared" si="115"/>
        <v>4</v>
      </c>
      <c r="CL428" s="22" t="s">
        <v>121</v>
      </c>
      <c r="CM428" s="22" t="s">
        <v>2172</v>
      </c>
    </row>
    <row r="429" spans="1:91" ht="14.45" customHeight="1" x14ac:dyDescent="0.25">
      <c r="A429" s="69">
        <f t="shared" si="112"/>
        <v>427</v>
      </c>
      <c r="B429" s="100" t="s">
        <v>102</v>
      </c>
      <c r="C429" s="97">
        <v>235600105705</v>
      </c>
      <c r="D429" s="106">
        <v>145367068</v>
      </c>
      <c r="E429" s="73">
        <v>5320007407</v>
      </c>
      <c r="F429" s="121">
        <v>46042</v>
      </c>
      <c r="G429" s="75" t="s">
        <v>2178</v>
      </c>
      <c r="H429" s="75" t="s">
        <v>253</v>
      </c>
      <c r="I429" s="75" t="s">
        <v>105</v>
      </c>
      <c r="J429" s="75" t="s">
        <v>254</v>
      </c>
      <c r="K429" s="75" t="s">
        <v>107</v>
      </c>
      <c r="L429" s="74">
        <v>46064</v>
      </c>
      <c r="M429" s="73">
        <v>0</v>
      </c>
      <c r="N429" s="75" t="s">
        <v>2173</v>
      </c>
      <c r="O429" s="75" t="s">
        <v>2174</v>
      </c>
      <c r="P429" s="75">
        <v>2830047786</v>
      </c>
      <c r="Q429" s="74">
        <v>46041</v>
      </c>
      <c r="R429" s="75">
        <v>1209378089</v>
      </c>
      <c r="S429" s="75">
        <v>224086870</v>
      </c>
      <c r="T429" s="74">
        <v>46041</v>
      </c>
      <c r="U429" s="76">
        <v>2555.2060000000001</v>
      </c>
      <c r="V429" s="76">
        <v>2473.3119999999999</v>
      </c>
      <c r="W429" s="75">
        <v>3</v>
      </c>
      <c r="X429" s="75">
        <v>0</v>
      </c>
      <c r="Y429" s="98">
        <v>235600105683</v>
      </c>
      <c r="Z429" s="82" t="s">
        <v>128</v>
      </c>
      <c r="AA429" s="75" t="s">
        <v>2166</v>
      </c>
      <c r="AB429" s="75" t="s">
        <v>2167</v>
      </c>
      <c r="AC429" s="98">
        <v>235600105705</v>
      </c>
      <c r="AD429" s="75" t="s">
        <v>113</v>
      </c>
      <c r="AE429" s="99">
        <v>46049</v>
      </c>
      <c r="AF429" s="80">
        <v>46048.041666666664</v>
      </c>
      <c r="AG429" s="80">
        <v>46045.583333333336</v>
      </c>
      <c r="AH429" s="80">
        <v>46045.583333333336</v>
      </c>
      <c r="AI429" s="124">
        <v>46046</v>
      </c>
      <c r="AJ429" s="99">
        <v>46049</v>
      </c>
      <c r="AK429" s="99">
        <v>46049</v>
      </c>
      <c r="AL429" s="74">
        <v>46049</v>
      </c>
      <c r="AM429" s="74">
        <v>46051</v>
      </c>
      <c r="AN429" s="74">
        <v>46052</v>
      </c>
      <c r="AO429" s="95" t="s">
        <v>121</v>
      </c>
      <c r="AP429" s="95" t="s">
        <v>121</v>
      </c>
      <c r="AQ429" s="95" t="s">
        <v>121</v>
      </c>
      <c r="AR429" s="95" t="s">
        <v>121</v>
      </c>
      <c r="AS429" s="95" t="s">
        <v>121</v>
      </c>
      <c r="AT429" s="95" t="s">
        <v>121</v>
      </c>
      <c r="AU429" s="82" t="s">
        <v>356</v>
      </c>
      <c r="AV429" s="74">
        <v>46041</v>
      </c>
      <c r="AW429" s="75">
        <v>0</v>
      </c>
      <c r="AX429" s="75">
        <v>0</v>
      </c>
      <c r="AY429" s="75">
        <v>905</v>
      </c>
      <c r="AZ429" s="83">
        <v>0</v>
      </c>
      <c r="BA429" s="75">
        <v>0</v>
      </c>
      <c r="BB429" s="75" t="s">
        <v>132</v>
      </c>
      <c r="BC429" s="75"/>
      <c r="BD429" s="75" t="s">
        <v>2177</v>
      </c>
      <c r="BE429" s="74">
        <v>46052</v>
      </c>
      <c r="BF429" s="75"/>
      <c r="BG429" s="75"/>
      <c r="BH429" s="75"/>
      <c r="BI429" s="75"/>
      <c r="BJ429" s="75"/>
      <c r="BK429" s="75"/>
      <c r="BL429" s="75"/>
      <c r="BM429" s="75"/>
      <c r="BN429" s="75"/>
      <c r="BO429" s="75"/>
      <c r="BP429" s="75"/>
      <c r="BQ429" s="75"/>
      <c r="BR429" s="75"/>
      <c r="BS429" s="75"/>
      <c r="BT429" s="75">
        <v>0</v>
      </c>
      <c r="BU429" s="84" t="s">
        <v>2171</v>
      </c>
      <c r="BV429" s="74">
        <v>46052</v>
      </c>
      <c r="BW429" s="85">
        <f t="shared" si="128"/>
        <v>3</v>
      </c>
      <c r="BX429" s="85">
        <f t="shared" si="129"/>
        <v>3</v>
      </c>
      <c r="BY429" s="86" t="s">
        <v>120</v>
      </c>
      <c r="BZ429" s="87">
        <f t="shared" si="120"/>
        <v>4</v>
      </c>
      <c r="CB429" s="88">
        <f t="shared" si="113"/>
        <v>5</v>
      </c>
      <c r="CC429" s="89"/>
      <c r="CE429" s="87">
        <f t="shared" si="136"/>
        <v>1</v>
      </c>
      <c r="CF429" s="90"/>
      <c r="CG429" s="90"/>
      <c r="CH429" s="90"/>
      <c r="CJ429" s="87">
        <f t="shared" si="114"/>
        <v>1</v>
      </c>
      <c r="CK429" s="87">
        <f t="shared" si="115"/>
        <v>4</v>
      </c>
      <c r="CL429" s="22" t="s">
        <v>121</v>
      </c>
      <c r="CM429" s="22" t="s">
        <v>2172</v>
      </c>
    </row>
    <row r="430" spans="1:91" ht="14.45" customHeight="1" x14ac:dyDescent="0.25">
      <c r="A430" s="69">
        <f t="shared" si="112"/>
        <v>428</v>
      </c>
      <c r="B430" s="70" t="s">
        <v>102</v>
      </c>
      <c r="C430" s="97">
        <v>235600105692</v>
      </c>
      <c r="D430" s="106">
        <v>145324483</v>
      </c>
      <c r="E430" s="73">
        <v>5320007408</v>
      </c>
      <c r="F430" s="121">
        <v>46042</v>
      </c>
      <c r="G430" s="75" t="s">
        <v>277</v>
      </c>
      <c r="H430" s="75" t="s">
        <v>253</v>
      </c>
      <c r="I430" s="75" t="s">
        <v>105</v>
      </c>
      <c r="J430" s="75" t="s">
        <v>254</v>
      </c>
      <c r="K430" s="75" t="s">
        <v>107</v>
      </c>
      <c r="L430" s="74">
        <v>46063</v>
      </c>
      <c r="M430" s="73">
        <v>40</v>
      </c>
      <c r="N430" s="75" t="s">
        <v>2179</v>
      </c>
      <c r="O430" s="75" t="s">
        <v>2180</v>
      </c>
      <c r="P430" s="75">
        <v>2830047848</v>
      </c>
      <c r="Q430" s="74">
        <v>46042</v>
      </c>
      <c r="R430" s="75">
        <v>1209378401</v>
      </c>
      <c r="S430" s="75">
        <v>224089886</v>
      </c>
      <c r="T430" s="74">
        <v>46042</v>
      </c>
      <c r="U430" s="76">
        <v>12399.57</v>
      </c>
      <c r="V430" s="76">
        <v>11953.656999999999</v>
      </c>
      <c r="W430" s="75">
        <v>13</v>
      </c>
      <c r="X430" s="75">
        <v>0</v>
      </c>
      <c r="Y430" s="98">
        <v>235600105692</v>
      </c>
      <c r="Z430" s="82" t="s">
        <v>128</v>
      </c>
      <c r="AA430" s="75" t="s">
        <v>2166</v>
      </c>
      <c r="AB430" s="75" t="s">
        <v>2167</v>
      </c>
      <c r="AC430" s="98">
        <v>235600105692</v>
      </c>
      <c r="AD430" s="75" t="s">
        <v>113</v>
      </c>
      <c r="AE430" s="99">
        <v>46049</v>
      </c>
      <c r="AF430" s="80">
        <v>46048.041666666664</v>
      </c>
      <c r="AG430" s="80">
        <v>46045.583333333336</v>
      </c>
      <c r="AH430" s="80">
        <v>46045.583333333336</v>
      </c>
      <c r="AI430" s="124">
        <v>46046</v>
      </c>
      <c r="AJ430" s="99">
        <v>46049</v>
      </c>
      <c r="AK430" s="99">
        <v>46049</v>
      </c>
      <c r="AL430" s="74">
        <v>46049</v>
      </c>
      <c r="AM430" s="74">
        <v>46051</v>
      </c>
      <c r="AN430" s="74">
        <v>46052</v>
      </c>
      <c r="AO430" s="95" t="s">
        <v>121</v>
      </c>
      <c r="AP430" s="95" t="s">
        <v>121</v>
      </c>
      <c r="AQ430" s="95" t="s">
        <v>121</v>
      </c>
      <c r="AR430" s="95" t="s">
        <v>121</v>
      </c>
      <c r="AS430" s="95" t="s">
        <v>121</v>
      </c>
      <c r="AT430" s="95" t="s">
        <v>121</v>
      </c>
      <c r="AU430" s="82" t="s">
        <v>356</v>
      </c>
      <c r="AV430" s="74">
        <v>46042</v>
      </c>
      <c r="AW430" s="75" t="s">
        <v>2181</v>
      </c>
      <c r="AX430" s="75" t="s">
        <v>2182</v>
      </c>
      <c r="AY430" s="75">
        <v>905</v>
      </c>
      <c r="AZ430" s="83">
        <v>308170615340</v>
      </c>
      <c r="BA430" s="75" t="s">
        <v>187</v>
      </c>
      <c r="BB430" s="74">
        <v>46042</v>
      </c>
      <c r="BC430" s="75"/>
      <c r="BD430" s="75" t="s">
        <v>2183</v>
      </c>
      <c r="BE430" s="74">
        <v>46052</v>
      </c>
      <c r="BF430" s="75"/>
      <c r="BG430" s="75"/>
      <c r="BH430" s="75"/>
      <c r="BI430" s="75"/>
      <c r="BJ430" s="75"/>
      <c r="BK430" s="75"/>
      <c r="BL430" s="75"/>
      <c r="BM430" s="75"/>
      <c r="BN430" s="75"/>
      <c r="BO430" s="75"/>
      <c r="BP430" s="75"/>
      <c r="BQ430" s="75"/>
      <c r="BR430" s="75"/>
      <c r="BS430" s="75"/>
      <c r="BT430" s="75">
        <v>1</v>
      </c>
      <c r="BU430" s="84" t="s">
        <v>2184</v>
      </c>
      <c r="BV430" s="74">
        <v>46052</v>
      </c>
      <c r="BW430" s="85">
        <f t="shared" si="128"/>
        <v>3</v>
      </c>
      <c r="BX430" s="85">
        <f t="shared" si="129"/>
        <v>3</v>
      </c>
      <c r="BY430" s="86" t="s">
        <v>120</v>
      </c>
      <c r="BZ430" s="87">
        <f t="shared" si="120"/>
        <v>4</v>
      </c>
      <c r="CB430" s="88">
        <f t="shared" si="113"/>
        <v>5</v>
      </c>
      <c r="CC430" s="89"/>
      <c r="CE430" s="87">
        <f t="shared" si="136"/>
        <v>1</v>
      </c>
      <c r="CF430" s="90">
        <v>15738600</v>
      </c>
      <c r="CG430" s="90"/>
      <c r="CH430" s="90">
        <v>15738600</v>
      </c>
      <c r="CI430" s="22">
        <v>26231</v>
      </c>
      <c r="CJ430" s="87">
        <f t="shared" si="114"/>
        <v>1</v>
      </c>
      <c r="CK430" s="87">
        <f t="shared" si="115"/>
        <v>4</v>
      </c>
      <c r="CL430" s="22" t="s">
        <v>121</v>
      </c>
      <c r="CM430" s="22" t="s">
        <v>2185</v>
      </c>
    </row>
    <row r="431" spans="1:91" ht="14.45" customHeight="1" x14ac:dyDescent="0.25">
      <c r="A431" s="69">
        <f t="shared" si="112"/>
        <v>429</v>
      </c>
      <c r="B431" s="70" t="s">
        <v>102</v>
      </c>
      <c r="C431" s="97">
        <v>235600105692</v>
      </c>
      <c r="D431" s="106">
        <v>145367074</v>
      </c>
      <c r="E431" s="73">
        <v>5320007408</v>
      </c>
      <c r="F431" s="121">
        <v>46042</v>
      </c>
      <c r="G431" s="75" t="s">
        <v>2178</v>
      </c>
      <c r="H431" s="75" t="s">
        <v>253</v>
      </c>
      <c r="I431" s="75" t="s">
        <v>105</v>
      </c>
      <c r="J431" s="75" t="s">
        <v>254</v>
      </c>
      <c r="K431" s="75" t="s">
        <v>107</v>
      </c>
      <c r="L431" s="74">
        <v>46064</v>
      </c>
      <c r="M431" s="73">
        <v>0</v>
      </c>
      <c r="N431" s="75" t="s">
        <v>2179</v>
      </c>
      <c r="O431" s="75" t="s">
        <v>2180</v>
      </c>
      <c r="P431" s="75">
        <v>2830047849</v>
      </c>
      <c r="Q431" s="74">
        <v>46042</v>
      </c>
      <c r="R431" s="75">
        <v>1209378402</v>
      </c>
      <c r="S431" s="75">
        <v>224089865</v>
      </c>
      <c r="T431" s="74">
        <v>46042</v>
      </c>
      <c r="U431" s="76">
        <v>2505.12</v>
      </c>
      <c r="V431" s="76">
        <v>2424.83</v>
      </c>
      <c r="W431" s="75">
        <v>4</v>
      </c>
      <c r="X431" s="75">
        <v>0</v>
      </c>
      <c r="Y431" s="98">
        <v>235600105692</v>
      </c>
      <c r="Z431" s="82" t="s">
        <v>128</v>
      </c>
      <c r="AA431" s="75" t="s">
        <v>2166</v>
      </c>
      <c r="AB431" s="75" t="s">
        <v>2167</v>
      </c>
      <c r="AC431" s="98">
        <v>235600105692</v>
      </c>
      <c r="AD431" s="75" t="s">
        <v>113</v>
      </c>
      <c r="AE431" s="99">
        <v>46049</v>
      </c>
      <c r="AF431" s="80">
        <v>46048.041666666664</v>
      </c>
      <c r="AG431" s="80">
        <v>46045.583333333336</v>
      </c>
      <c r="AH431" s="80">
        <v>46045.583333333336</v>
      </c>
      <c r="AI431" s="124">
        <v>46046</v>
      </c>
      <c r="AJ431" s="99">
        <v>46049</v>
      </c>
      <c r="AK431" s="99">
        <v>46049</v>
      </c>
      <c r="AL431" s="74">
        <v>46049</v>
      </c>
      <c r="AM431" s="74">
        <v>46051</v>
      </c>
      <c r="AN431" s="74">
        <v>46052</v>
      </c>
      <c r="AO431" s="95" t="s">
        <v>121</v>
      </c>
      <c r="AP431" s="95" t="s">
        <v>121</v>
      </c>
      <c r="AQ431" s="95" t="s">
        <v>121</v>
      </c>
      <c r="AR431" s="95" t="s">
        <v>121</v>
      </c>
      <c r="AS431" s="95" t="s">
        <v>121</v>
      </c>
      <c r="AT431" s="95" t="s">
        <v>121</v>
      </c>
      <c r="AU431" s="82" t="s">
        <v>356</v>
      </c>
      <c r="AV431" s="74">
        <v>46042</v>
      </c>
      <c r="AW431" s="75">
        <v>0</v>
      </c>
      <c r="AX431" s="75">
        <v>0</v>
      </c>
      <c r="AY431" s="75">
        <v>905</v>
      </c>
      <c r="AZ431" s="83">
        <v>0</v>
      </c>
      <c r="BA431" s="75">
        <v>0</v>
      </c>
      <c r="BB431" s="75" t="s">
        <v>132</v>
      </c>
      <c r="BC431" s="75"/>
      <c r="BD431" s="75" t="s">
        <v>2183</v>
      </c>
      <c r="BE431" s="74">
        <v>46052</v>
      </c>
      <c r="BF431" s="75"/>
      <c r="BG431" s="75"/>
      <c r="BH431" s="75"/>
      <c r="BI431" s="75"/>
      <c r="BJ431" s="75"/>
      <c r="BK431" s="75"/>
      <c r="BL431" s="75"/>
      <c r="BM431" s="75"/>
      <c r="BN431" s="75"/>
      <c r="BO431" s="75"/>
      <c r="BP431" s="75"/>
      <c r="BQ431" s="75"/>
      <c r="BR431" s="75"/>
      <c r="BS431" s="75"/>
      <c r="BT431" s="75">
        <v>0</v>
      </c>
      <c r="BU431" s="84" t="s">
        <v>2184</v>
      </c>
      <c r="BV431" s="74">
        <v>46052</v>
      </c>
      <c r="BW431" s="85">
        <f t="shared" si="128"/>
        <v>3</v>
      </c>
      <c r="BX431" s="85">
        <f t="shared" si="129"/>
        <v>3</v>
      </c>
      <c r="BY431" s="86" t="s">
        <v>120</v>
      </c>
      <c r="BZ431" s="87">
        <f t="shared" si="120"/>
        <v>4</v>
      </c>
      <c r="CB431" s="88">
        <f t="shared" si="113"/>
        <v>5</v>
      </c>
      <c r="CC431" s="89"/>
      <c r="CE431" s="87">
        <f t="shared" si="136"/>
        <v>1</v>
      </c>
      <c r="CF431" s="90"/>
      <c r="CG431" s="90"/>
      <c r="CH431" s="90"/>
      <c r="CJ431" s="87">
        <f t="shared" si="114"/>
        <v>1</v>
      </c>
      <c r="CK431" s="87">
        <f t="shared" si="115"/>
        <v>4</v>
      </c>
      <c r="CL431" s="22" t="s">
        <v>121</v>
      </c>
      <c r="CM431" s="22" t="s">
        <v>2185</v>
      </c>
    </row>
    <row r="432" spans="1:91" ht="14.45" customHeight="1" x14ac:dyDescent="0.25">
      <c r="A432" s="69">
        <f t="shared" si="112"/>
        <v>430</v>
      </c>
      <c r="B432" s="70" t="s">
        <v>102</v>
      </c>
      <c r="C432" s="107" t="s">
        <v>1879</v>
      </c>
      <c r="D432" s="106">
        <v>145261154</v>
      </c>
      <c r="E432" s="73">
        <v>5320007258</v>
      </c>
      <c r="F432" s="74">
        <v>46034</v>
      </c>
      <c r="G432" s="75" t="s">
        <v>516</v>
      </c>
      <c r="H432" s="75" t="s">
        <v>517</v>
      </c>
      <c r="I432" s="75" t="s">
        <v>105</v>
      </c>
      <c r="J432" s="75" t="s">
        <v>518</v>
      </c>
      <c r="K432" s="75" t="s">
        <v>242</v>
      </c>
      <c r="L432" s="74">
        <v>46063</v>
      </c>
      <c r="M432" s="73">
        <v>40</v>
      </c>
      <c r="N432" s="75" t="s">
        <v>2186</v>
      </c>
      <c r="O432" s="75" t="s">
        <v>2187</v>
      </c>
      <c r="P432" s="75">
        <v>2830047753</v>
      </c>
      <c r="Q432" s="74">
        <v>46039</v>
      </c>
      <c r="R432" s="75">
        <v>1209377231</v>
      </c>
      <c r="S432" s="75">
        <v>224083810</v>
      </c>
      <c r="T432" s="74">
        <v>46039</v>
      </c>
      <c r="U432" s="76">
        <v>9981.5400000000009</v>
      </c>
      <c r="V432" s="76">
        <v>9675.7090000000007</v>
      </c>
      <c r="W432" s="75">
        <v>11</v>
      </c>
      <c r="X432" s="75">
        <v>0</v>
      </c>
      <c r="Y432" s="98" t="s">
        <v>2188</v>
      </c>
      <c r="Z432" s="82" t="s">
        <v>258</v>
      </c>
      <c r="AA432" s="75" t="s">
        <v>595</v>
      </c>
      <c r="AB432" s="75" t="s">
        <v>1770</v>
      </c>
      <c r="AC432" s="109" t="s">
        <v>1879</v>
      </c>
      <c r="AD432" s="75" t="s">
        <v>113</v>
      </c>
      <c r="AE432" s="74">
        <v>46048</v>
      </c>
      <c r="AF432" s="80">
        <v>46042.416666666664</v>
      </c>
      <c r="AG432" s="80">
        <v>46041.625</v>
      </c>
      <c r="AH432" s="80">
        <v>46041.625</v>
      </c>
      <c r="AI432" s="124">
        <v>46043</v>
      </c>
      <c r="AJ432" s="124">
        <v>46045</v>
      </c>
      <c r="AK432" s="124">
        <v>46046</v>
      </c>
      <c r="AL432" s="121">
        <v>46048</v>
      </c>
      <c r="AM432" s="74">
        <v>46050</v>
      </c>
      <c r="AN432" s="74">
        <v>46053</v>
      </c>
      <c r="AO432" s="95" t="s">
        <v>121</v>
      </c>
      <c r="AP432" s="95" t="s">
        <v>121</v>
      </c>
      <c r="AQ432" s="95" t="s">
        <v>121</v>
      </c>
      <c r="AR432" s="95" t="s">
        <v>121</v>
      </c>
      <c r="AS432" s="95" t="s">
        <v>121</v>
      </c>
      <c r="AT432" s="95" t="s">
        <v>121</v>
      </c>
      <c r="AU432" s="82" t="s">
        <v>356</v>
      </c>
      <c r="AV432" s="74">
        <v>46039</v>
      </c>
      <c r="AW432" s="75" t="s">
        <v>2189</v>
      </c>
      <c r="AX432" s="75" t="s">
        <v>2190</v>
      </c>
      <c r="AY432" s="75">
        <v>905</v>
      </c>
      <c r="AZ432" s="83">
        <v>308163643820</v>
      </c>
      <c r="BA432" s="75" t="s">
        <v>187</v>
      </c>
      <c r="BB432" s="74">
        <v>46039</v>
      </c>
      <c r="BC432" s="75"/>
      <c r="BD432" s="75" t="s">
        <v>2191</v>
      </c>
      <c r="BE432" s="74">
        <v>46049</v>
      </c>
      <c r="BF432" s="75"/>
      <c r="BG432" s="75"/>
      <c r="BH432" s="75"/>
      <c r="BI432" s="75"/>
      <c r="BJ432" s="75"/>
      <c r="BK432" s="75"/>
      <c r="BL432" s="75"/>
      <c r="BM432" s="75"/>
      <c r="BN432" s="75"/>
      <c r="BO432" s="75"/>
      <c r="BP432" s="75"/>
      <c r="BQ432" s="75"/>
      <c r="BR432" s="75"/>
      <c r="BS432" s="75"/>
      <c r="BT432" s="75">
        <v>0</v>
      </c>
      <c r="BU432" s="84" t="s">
        <v>1886</v>
      </c>
      <c r="BV432" s="74">
        <v>46048</v>
      </c>
      <c r="BW432" s="85">
        <f t="shared" si="128"/>
        <v>2</v>
      </c>
      <c r="BX432" s="85">
        <f t="shared" si="129"/>
        <v>2</v>
      </c>
      <c r="BY432" s="86" t="s">
        <v>157</v>
      </c>
      <c r="BZ432" s="87">
        <f t="shared" si="120"/>
        <v>3</v>
      </c>
      <c r="CB432" s="88">
        <f t="shared" si="113"/>
        <v>5</v>
      </c>
      <c r="CC432" s="89"/>
      <c r="CE432" s="87">
        <f t="shared" si="136"/>
        <v>1</v>
      </c>
      <c r="CF432" s="90">
        <v>13136721</v>
      </c>
      <c r="CG432" s="90"/>
      <c r="CH432" s="90">
        <v>13136721</v>
      </c>
      <c r="CI432" s="91">
        <v>26221</v>
      </c>
      <c r="CJ432" s="87">
        <f t="shared" si="114"/>
        <v>1</v>
      </c>
      <c r="CK432" s="87">
        <f t="shared" si="115"/>
        <v>3</v>
      </c>
      <c r="CL432" s="22" t="s">
        <v>121</v>
      </c>
      <c r="CM432" s="22" t="s">
        <v>1887</v>
      </c>
    </row>
    <row r="433" spans="1:91" ht="14.45" customHeight="1" x14ac:dyDescent="0.25">
      <c r="A433" s="69">
        <f t="shared" si="112"/>
        <v>431</v>
      </c>
      <c r="B433" s="70" t="s">
        <v>102</v>
      </c>
      <c r="C433" s="107" t="s">
        <v>1879</v>
      </c>
      <c r="D433" s="106">
        <v>145318255</v>
      </c>
      <c r="E433" s="73">
        <v>5320007258</v>
      </c>
      <c r="F433" s="74">
        <v>46034</v>
      </c>
      <c r="G433" s="75" t="s">
        <v>516</v>
      </c>
      <c r="H433" s="75" t="s">
        <v>517</v>
      </c>
      <c r="I433" s="75" t="s">
        <v>105</v>
      </c>
      <c r="J433" s="75" t="s">
        <v>518</v>
      </c>
      <c r="K433" s="75" t="s">
        <v>242</v>
      </c>
      <c r="L433" s="74">
        <v>46063</v>
      </c>
      <c r="M433" s="73">
        <v>0</v>
      </c>
      <c r="N433" s="75" t="s">
        <v>2186</v>
      </c>
      <c r="O433" s="75" t="s">
        <v>2187</v>
      </c>
      <c r="P433" s="75">
        <v>2830047754</v>
      </c>
      <c r="Q433" s="74">
        <v>46039</v>
      </c>
      <c r="R433" s="75">
        <v>1209377233</v>
      </c>
      <c r="S433" s="75">
        <v>224083814</v>
      </c>
      <c r="T433" s="74">
        <v>46039</v>
      </c>
      <c r="U433" s="76">
        <v>2865.377</v>
      </c>
      <c r="V433" s="76">
        <v>2789.4340000000002</v>
      </c>
      <c r="W433" s="75">
        <v>4</v>
      </c>
      <c r="X433" s="75">
        <v>0</v>
      </c>
      <c r="Y433" s="98" t="s">
        <v>2188</v>
      </c>
      <c r="Z433" s="82" t="s">
        <v>258</v>
      </c>
      <c r="AA433" s="75" t="s">
        <v>595</v>
      </c>
      <c r="AB433" s="75" t="s">
        <v>1770</v>
      </c>
      <c r="AC433" s="109" t="s">
        <v>1879</v>
      </c>
      <c r="AD433" s="75" t="s">
        <v>113</v>
      </c>
      <c r="AE433" s="74">
        <v>46048</v>
      </c>
      <c r="AF433" s="80">
        <v>46042.416666666664</v>
      </c>
      <c r="AG433" s="80">
        <v>46041.625</v>
      </c>
      <c r="AH433" s="80">
        <v>46041.625</v>
      </c>
      <c r="AI433" s="124">
        <v>46043</v>
      </c>
      <c r="AJ433" s="124">
        <v>46045</v>
      </c>
      <c r="AK433" s="124">
        <v>46046</v>
      </c>
      <c r="AL433" s="121">
        <v>46048</v>
      </c>
      <c r="AM433" s="74">
        <v>46050</v>
      </c>
      <c r="AN433" s="74">
        <v>46053</v>
      </c>
      <c r="AO433" s="95" t="s">
        <v>121</v>
      </c>
      <c r="AP433" s="95" t="s">
        <v>121</v>
      </c>
      <c r="AQ433" s="95" t="s">
        <v>121</v>
      </c>
      <c r="AR433" s="95" t="s">
        <v>121</v>
      </c>
      <c r="AS433" s="95" t="s">
        <v>121</v>
      </c>
      <c r="AT433" s="95" t="s">
        <v>121</v>
      </c>
      <c r="AU433" s="82" t="s">
        <v>356</v>
      </c>
      <c r="AV433" s="74">
        <v>46039</v>
      </c>
      <c r="AW433" s="75">
        <v>0</v>
      </c>
      <c r="AX433" s="75">
        <v>0</v>
      </c>
      <c r="AY433" s="75">
        <v>905</v>
      </c>
      <c r="AZ433" s="83">
        <v>0</v>
      </c>
      <c r="BA433" s="75">
        <v>0</v>
      </c>
      <c r="BB433" s="75" t="s">
        <v>132</v>
      </c>
      <c r="BC433" s="75"/>
      <c r="BD433" s="75" t="s">
        <v>2191</v>
      </c>
      <c r="BE433" s="74">
        <v>46049</v>
      </c>
      <c r="BF433" s="75"/>
      <c r="BG433" s="75"/>
      <c r="BH433" s="75"/>
      <c r="BI433" s="75"/>
      <c r="BJ433" s="75"/>
      <c r="BK433" s="75"/>
      <c r="BL433" s="75"/>
      <c r="BM433" s="75"/>
      <c r="BN433" s="75"/>
      <c r="BO433" s="75"/>
      <c r="BP433" s="75"/>
      <c r="BQ433" s="75"/>
      <c r="BR433" s="75"/>
      <c r="BS433" s="75"/>
      <c r="BT433" s="75">
        <v>0</v>
      </c>
      <c r="BU433" s="84" t="s">
        <v>1886</v>
      </c>
      <c r="BV433" s="74">
        <v>46048</v>
      </c>
      <c r="BW433" s="85">
        <f t="shared" si="128"/>
        <v>2</v>
      </c>
      <c r="BX433" s="85">
        <f t="shared" si="129"/>
        <v>2</v>
      </c>
      <c r="BY433" s="86" t="s">
        <v>147</v>
      </c>
      <c r="BZ433" s="87">
        <f t="shared" si="120"/>
        <v>3</v>
      </c>
      <c r="CB433" s="88">
        <f t="shared" si="113"/>
        <v>5</v>
      </c>
      <c r="CC433" s="89"/>
      <c r="CE433" s="87">
        <f t="shared" si="136"/>
        <v>1</v>
      </c>
      <c r="CF433" s="90"/>
      <c r="CG433" s="90"/>
      <c r="CH433" s="90"/>
      <c r="CJ433" s="87">
        <f t="shared" si="114"/>
        <v>1</v>
      </c>
      <c r="CK433" s="87">
        <f t="shared" si="115"/>
        <v>3</v>
      </c>
      <c r="CL433" s="22" t="s">
        <v>121</v>
      </c>
      <c r="CM433" s="22" t="s">
        <v>1887</v>
      </c>
    </row>
    <row r="434" spans="1:91" ht="14.45" customHeight="1" x14ac:dyDescent="0.25">
      <c r="A434" s="69">
        <f t="shared" si="112"/>
        <v>432</v>
      </c>
      <c r="B434" s="70" t="s">
        <v>102</v>
      </c>
      <c r="C434" s="107" t="s">
        <v>1879</v>
      </c>
      <c r="D434" s="106">
        <v>145261107</v>
      </c>
      <c r="E434" s="73">
        <v>5320007258</v>
      </c>
      <c r="F434" s="74">
        <v>46034</v>
      </c>
      <c r="G434" s="75" t="s">
        <v>740</v>
      </c>
      <c r="H434" s="75" t="s">
        <v>517</v>
      </c>
      <c r="I434" s="75" t="s">
        <v>105</v>
      </c>
      <c r="J434" s="75" t="s">
        <v>518</v>
      </c>
      <c r="K434" s="75" t="s">
        <v>242</v>
      </c>
      <c r="L434" s="74">
        <v>46062</v>
      </c>
      <c r="M434" s="73">
        <v>0</v>
      </c>
      <c r="N434" s="75" t="s">
        <v>2186</v>
      </c>
      <c r="O434" s="75" t="s">
        <v>2187</v>
      </c>
      <c r="P434" s="75">
        <v>2830047752</v>
      </c>
      <c r="Q434" s="74">
        <v>46039</v>
      </c>
      <c r="R434" s="75">
        <v>1209377230</v>
      </c>
      <c r="S434" s="75">
        <v>224083821</v>
      </c>
      <c r="T434" s="74">
        <v>46039</v>
      </c>
      <c r="U434" s="76">
        <v>2917.24</v>
      </c>
      <c r="V434" s="76">
        <v>2809.7660000000001</v>
      </c>
      <c r="W434" s="75">
        <v>4</v>
      </c>
      <c r="X434" s="75">
        <v>0</v>
      </c>
      <c r="Y434" s="98" t="s">
        <v>2188</v>
      </c>
      <c r="Z434" s="82" t="s">
        <v>258</v>
      </c>
      <c r="AA434" s="75" t="s">
        <v>595</v>
      </c>
      <c r="AB434" s="75" t="s">
        <v>1770</v>
      </c>
      <c r="AC434" s="109" t="s">
        <v>1879</v>
      </c>
      <c r="AD434" s="75" t="s">
        <v>113</v>
      </c>
      <c r="AE434" s="74">
        <v>46048</v>
      </c>
      <c r="AF434" s="80">
        <v>46042.416666666664</v>
      </c>
      <c r="AG434" s="80">
        <v>46041.625</v>
      </c>
      <c r="AH434" s="80">
        <v>46041.625</v>
      </c>
      <c r="AI434" s="124">
        <v>46043</v>
      </c>
      <c r="AJ434" s="124">
        <v>46045</v>
      </c>
      <c r="AK434" s="124">
        <v>46046</v>
      </c>
      <c r="AL434" s="121">
        <v>46048</v>
      </c>
      <c r="AM434" s="74">
        <v>46050</v>
      </c>
      <c r="AN434" s="74">
        <v>46053</v>
      </c>
      <c r="AO434" s="95" t="s">
        <v>121</v>
      </c>
      <c r="AP434" s="95" t="s">
        <v>121</v>
      </c>
      <c r="AQ434" s="95" t="s">
        <v>121</v>
      </c>
      <c r="AR434" s="95" t="s">
        <v>121</v>
      </c>
      <c r="AS434" s="95" t="s">
        <v>121</v>
      </c>
      <c r="AT434" s="95" t="s">
        <v>121</v>
      </c>
      <c r="AU434" s="82" t="s">
        <v>356</v>
      </c>
      <c r="AV434" s="74">
        <v>46039</v>
      </c>
      <c r="AW434" s="75">
        <v>0</v>
      </c>
      <c r="AX434" s="75">
        <v>0</v>
      </c>
      <c r="AY434" s="75">
        <v>905</v>
      </c>
      <c r="AZ434" s="83">
        <v>0</v>
      </c>
      <c r="BA434" s="75">
        <v>0</v>
      </c>
      <c r="BB434" s="75" t="s">
        <v>132</v>
      </c>
      <c r="BC434" s="75"/>
      <c r="BD434" s="75" t="s">
        <v>2191</v>
      </c>
      <c r="BE434" s="74">
        <v>46049</v>
      </c>
      <c r="BF434" s="75"/>
      <c r="BG434" s="75"/>
      <c r="BH434" s="75"/>
      <c r="BI434" s="75"/>
      <c r="BJ434" s="75"/>
      <c r="BK434" s="75"/>
      <c r="BL434" s="75"/>
      <c r="BM434" s="75"/>
      <c r="BN434" s="75"/>
      <c r="BO434" s="75"/>
      <c r="BP434" s="75"/>
      <c r="BQ434" s="75"/>
      <c r="BR434" s="75"/>
      <c r="BS434" s="75"/>
      <c r="BT434" s="75">
        <v>0</v>
      </c>
      <c r="BU434" s="84" t="s">
        <v>1886</v>
      </c>
      <c r="BV434" s="74">
        <v>46048</v>
      </c>
      <c r="BW434" s="85">
        <f t="shared" si="128"/>
        <v>2</v>
      </c>
      <c r="BX434" s="85">
        <f t="shared" si="129"/>
        <v>2</v>
      </c>
      <c r="BY434" s="86" t="s">
        <v>147</v>
      </c>
      <c r="BZ434" s="87">
        <f t="shared" si="120"/>
        <v>3</v>
      </c>
      <c r="CB434" s="88">
        <f t="shared" si="113"/>
        <v>5</v>
      </c>
      <c r="CC434" s="89"/>
      <c r="CE434" s="87">
        <f t="shared" si="136"/>
        <v>1</v>
      </c>
      <c r="CF434" s="90"/>
      <c r="CG434" s="90"/>
      <c r="CH434" s="90"/>
      <c r="CJ434" s="87">
        <f t="shared" si="114"/>
        <v>1</v>
      </c>
      <c r="CK434" s="87">
        <f t="shared" si="115"/>
        <v>3</v>
      </c>
      <c r="CL434" s="22" t="s">
        <v>121</v>
      </c>
      <c r="CM434" s="22" t="s">
        <v>1887</v>
      </c>
    </row>
    <row r="435" spans="1:91" ht="14.45" customHeight="1" x14ac:dyDescent="0.25">
      <c r="A435" s="69">
        <f t="shared" si="112"/>
        <v>433</v>
      </c>
      <c r="B435" s="100" t="s">
        <v>102</v>
      </c>
      <c r="C435" s="97">
        <v>263172584</v>
      </c>
      <c r="D435" s="106">
        <v>145298385</v>
      </c>
      <c r="E435" s="73">
        <v>5320007430</v>
      </c>
      <c r="F435" s="74">
        <v>46035</v>
      </c>
      <c r="G435" s="75" t="s">
        <v>591</v>
      </c>
      <c r="H435" s="75" t="s">
        <v>517</v>
      </c>
      <c r="I435" s="75" t="s">
        <v>105</v>
      </c>
      <c r="J435" s="75" t="s">
        <v>518</v>
      </c>
      <c r="K435" s="75" t="s">
        <v>242</v>
      </c>
      <c r="L435" s="74">
        <v>46069</v>
      </c>
      <c r="M435" s="73">
        <v>40</v>
      </c>
      <c r="N435" s="75" t="s">
        <v>2192</v>
      </c>
      <c r="O435" s="75" t="s">
        <v>2193</v>
      </c>
      <c r="P435" s="75">
        <v>2830047682</v>
      </c>
      <c r="Q435" s="74">
        <v>46038</v>
      </c>
      <c r="R435" s="75">
        <v>1209376900</v>
      </c>
      <c r="S435" s="75">
        <v>224073075</v>
      </c>
      <c r="T435" s="74">
        <v>46038</v>
      </c>
      <c r="U435" s="76">
        <v>2617.7600000000002</v>
      </c>
      <c r="V435" s="76">
        <v>2524.2020000000002</v>
      </c>
      <c r="W435" s="75">
        <v>4</v>
      </c>
      <c r="X435" s="75">
        <v>0</v>
      </c>
      <c r="Y435" s="98">
        <v>263172657</v>
      </c>
      <c r="Z435" s="82" t="s">
        <v>110</v>
      </c>
      <c r="AA435" s="75" t="s">
        <v>535</v>
      </c>
      <c r="AB435" s="75" t="s">
        <v>994</v>
      </c>
      <c r="AC435" s="98">
        <v>263172584</v>
      </c>
      <c r="AD435" s="75" t="s">
        <v>113</v>
      </c>
      <c r="AE435" s="74">
        <v>46041</v>
      </c>
      <c r="AF435" s="80">
        <v>46040.333333333336</v>
      </c>
      <c r="AG435" s="80">
        <v>46039.333333333336</v>
      </c>
      <c r="AH435" s="80">
        <v>46040.25</v>
      </c>
      <c r="AI435" s="124">
        <v>46041</v>
      </c>
      <c r="AJ435" s="129"/>
      <c r="AK435" s="74">
        <v>46041</v>
      </c>
      <c r="AL435" s="121">
        <v>46051</v>
      </c>
      <c r="AM435" s="124">
        <v>46053</v>
      </c>
      <c r="AN435" s="74">
        <v>46054</v>
      </c>
      <c r="AO435" s="95" t="s">
        <v>121</v>
      </c>
      <c r="AP435" s="95" t="s">
        <v>121</v>
      </c>
      <c r="AQ435" s="95" t="s">
        <v>121</v>
      </c>
      <c r="AR435" s="95" t="s">
        <v>121</v>
      </c>
      <c r="AS435" s="95" t="s">
        <v>121</v>
      </c>
      <c r="AT435" s="95" t="s">
        <v>121</v>
      </c>
      <c r="AU435" s="82" t="s">
        <v>198</v>
      </c>
      <c r="AV435" s="74">
        <v>46038</v>
      </c>
      <c r="AW435" s="75" t="s">
        <v>2194</v>
      </c>
      <c r="AX435" s="75" t="s">
        <v>2195</v>
      </c>
      <c r="AY435" s="75">
        <v>905</v>
      </c>
      <c r="AZ435" s="83">
        <v>308158227000</v>
      </c>
      <c r="BA435" s="75" t="s">
        <v>187</v>
      </c>
      <c r="BB435" s="74">
        <v>46038</v>
      </c>
      <c r="BC435" s="75"/>
      <c r="BD435" s="75" t="s">
        <v>2196</v>
      </c>
      <c r="BE435" s="74">
        <v>46043</v>
      </c>
      <c r="BF435" s="75"/>
      <c r="BG435" s="75"/>
      <c r="BH435" s="75"/>
      <c r="BI435" s="75"/>
      <c r="BJ435" s="75"/>
      <c r="BK435" s="75"/>
      <c r="BL435" s="75"/>
      <c r="BM435" s="75"/>
      <c r="BN435" s="75"/>
      <c r="BO435" s="75"/>
      <c r="BP435" s="75"/>
      <c r="BQ435" s="75"/>
      <c r="BR435" s="75"/>
      <c r="BS435" s="75"/>
      <c r="BT435" s="75">
        <v>0</v>
      </c>
      <c r="BU435" s="84" t="s">
        <v>1058</v>
      </c>
      <c r="BV435" s="74">
        <v>46041</v>
      </c>
      <c r="BW435" s="85"/>
      <c r="BX435" s="85"/>
      <c r="BY435" s="86" t="s">
        <v>120</v>
      </c>
      <c r="BZ435" s="87">
        <f t="shared" si="120"/>
        <v>3</v>
      </c>
      <c r="CB435" s="88">
        <f t="shared" si="113"/>
        <v>4</v>
      </c>
      <c r="CC435" s="89"/>
      <c r="CE435" s="87">
        <f t="shared" si="136"/>
        <v>1</v>
      </c>
      <c r="CF435" s="90">
        <v>16272763</v>
      </c>
      <c r="CG435" s="90">
        <v>3036162</v>
      </c>
      <c r="CH435" s="90">
        <v>19308925</v>
      </c>
      <c r="CI435" s="91">
        <v>26633</v>
      </c>
      <c r="CJ435" s="87">
        <f t="shared" si="114"/>
        <v>1</v>
      </c>
      <c r="CK435" s="87">
        <f t="shared" si="115"/>
        <v>3</v>
      </c>
      <c r="CL435" s="22" t="s">
        <v>121</v>
      </c>
      <c r="CM435" s="22" t="s">
        <v>1059</v>
      </c>
    </row>
    <row r="436" spans="1:91" ht="14.45" customHeight="1" x14ac:dyDescent="0.25">
      <c r="A436" s="69">
        <f t="shared" si="112"/>
        <v>434</v>
      </c>
      <c r="B436" s="100" t="s">
        <v>102</v>
      </c>
      <c r="C436" s="97">
        <v>263172584</v>
      </c>
      <c r="D436" s="106">
        <v>145286568</v>
      </c>
      <c r="E436" s="73">
        <v>5320007430</v>
      </c>
      <c r="F436" s="74">
        <v>46035</v>
      </c>
      <c r="G436" s="75" t="s">
        <v>602</v>
      </c>
      <c r="H436" s="75" t="s">
        <v>517</v>
      </c>
      <c r="I436" s="75" t="s">
        <v>105</v>
      </c>
      <c r="J436" s="75" t="s">
        <v>518</v>
      </c>
      <c r="K436" s="75" t="s">
        <v>242</v>
      </c>
      <c r="L436" s="74">
        <v>46063</v>
      </c>
      <c r="M436" s="73">
        <v>0</v>
      </c>
      <c r="N436" s="75" t="s">
        <v>2192</v>
      </c>
      <c r="O436" s="75" t="s">
        <v>2193</v>
      </c>
      <c r="P436" s="75">
        <v>2830047681</v>
      </c>
      <c r="Q436" s="74">
        <v>46038</v>
      </c>
      <c r="R436" s="75">
        <v>1209376899</v>
      </c>
      <c r="S436" s="75">
        <v>224073079</v>
      </c>
      <c r="T436" s="74">
        <v>46038</v>
      </c>
      <c r="U436" s="76">
        <v>10510.062</v>
      </c>
      <c r="V436" s="76">
        <v>10134.450999999999</v>
      </c>
      <c r="W436" s="75">
        <v>14</v>
      </c>
      <c r="X436" s="75">
        <v>0</v>
      </c>
      <c r="Y436" s="98">
        <v>263172657</v>
      </c>
      <c r="Z436" s="82" t="s">
        <v>110</v>
      </c>
      <c r="AA436" s="75" t="s">
        <v>535</v>
      </c>
      <c r="AB436" s="75" t="s">
        <v>994</v>
      </c>
      <c r="AC436" s="98">
        <v>263172584</v>
      </c>
      <c r="AD436" s="75" t="s">
        <v>113</v>
      </c>
      <c r="AE436" s="74">
        <v>46041</v>
      </c>
      <c r="AF436" s="80">
        <v>46040.333333333336</v>
      </c>
      <c r="AG436" s="80">
        <v>46039.333333333336</v>
      </c>
      <c r="AH436" s="80">
        <v>46040.25</v>
      </c>
      <c r="AI436" s="124">
        <v>46041</v>
      </c>
      <c r="AJ436" s="129"/>
      <c r="AK436" s="74">
        <v>46041</v>
      </c>
      <c r="AL436" s="121">
        <v>46051</v>
      </c>
      <c r="AM436" s="124">
        <v>46053</v>
      </c>
      <c r="AN436" s="74">
        <v>46054</v>
      </c>
      <c r="AO436" s="95" t="s">
        <v>121</v>
      </c>
      <c r="AP436" s="95" t="s">
        <v>121</v>
      </c>
      <c r="AQ436" s="95" t="s">
        <v>121</v>
      </c>
      <c r="AR436" s="95" t="s">
        <v>121</v>
      </c>
      <c r="AS436" s="95" t="s">
        <v>121</v>
      </c>
      <c r="AT436" s="95" t="s">
        <v>121</v>
      </c>
      <c r="AU436" s="82" t="s">
        <v>198</v>
      </c>
      <c r="AV436" s="74">
        <v>46038</v>
      </c>
      <c r="AW436" s="75">
        <v>0</v>
      </c>
      <c r="AX436" s="75">
        <v>0</v>
      </c>
      <c r="AY436" s="75">
        <v>905</v>
      </c>
      <c r="AZ436" s="83">
        <v>0</v>
      </c>
      <c r="BA436" s="75">
        <v>0</v>
      </c>
      <c r="BB436" s="75" t="s">
        <v>132</v>
      </c>
      <c r="BC436" s="75"/>
      <c r="BD436" s="75" t="s">
        <v>2196</v>
      </c>
      <c r="BE436" s="74">
        <v>46043</v>
      </c>
      <c r="BF436" s="75"/>
      <c r="BG436" s="75"/>
      <c r="BH436" s="75"/>
      <c r="BI436" s="75"/>
      <c r="BJ436" s="75"/>
      <c r="BK436" s="75"/>
      <c r="BL436" s="75"/>
      <c r="BM436" s="75"/>
      <c r="BN436" s="75"/>
      <c r="BO436" s="75"/>
      <c r="BP436" s="75"/>
      <c r="BQ436" s="75"/>
      <c r="BR436" s="75"/>
      <c r="BS436" s="75"/>
      <c r="BT436" s="75">
        <v>0</v>
      </c>
      <c r="BU436" s="84" t="s">
        <v>1058</v>
      </c>
      <c r="BV436" s="74">
        <v>46041</v>
      </c>
      <c r="BW436" s="85"/>
      <c r="BX436" s="85"/>
      <c r="BY436" s="86" t="s">
        <v>120</v>
      </c>
      <c r="BZ436" s="87">
        <f t="shared" si="120"/>
        <v>3</v>
      </c>
      <c r="CB436" s="88">
        <f t="shared" si="113"/>
        <v>4</v>
      </c>
      <c r="CC436" s="89"/>
      <c r="CE436" s="87">
        <f t="shared" si="136"/>
        <v>1</v>
      </c>
      <c r="CF436" s="90"/>
      <c r="CG436" s="90"/>
      <c r="CH436" s="90"/>
      <c r="CJ436" s="87">
        <f t="shared" si="114"/>
        <v>1</v>
      </c>
      <c r="CK436" s="87">
        <f t="shared" si="115"/>
        <v>3</v>
      </c>
      <c r="CL436" s="22" t="s">
        <v>121</v>
      </c>
      <c r="CM436" s="22" t="s">
        <v>1059</v>
      </c>
    </row>
    <row r="437" spans="1:91" ht="14.45" customHeight="1" x14ac:dyDescent="0.25">
      <c r="A437" s="69">
        <f t="shared" si="112"/>
        <v>435</v>
      </c>
      <c r="B437" s="70" t="s">
        <v>102</v>
      </c>
      <c r="C437" s="97" t="s">
        <v>2197</v>
      </c>
      <c r="D437" s="106">
        <v>145337984</v>
      </c>
      <c r="E437" s="73">
        <v>5320007439</v>
      </c>
      <c r="F437" s="74">
        <v>46048</v>
      </c>
      <c r="G437" s="75" t="s">
        <v>2198</v>
      </c>
      <c r="H437" s="75" t="s">
        <v>517</v>
      </c>
      <c r="I437" s="75" t="s">
        <v>105</v>
      </c>
      <c r="J437" s="75" t="s">
        <v>518</v>
      </c>
      <c r="K437" s="75" t="s">
        <v>242</v>
      </c>
      <c r="L437" s="74">
        <v>46076</v>
      </c>
      <c r="M437" s="73">
        <v>0</v>
      </c>
      <c r="N437" s="75" t="s">
        <v>2199</v>
      </c>
      <c r="O437" s="75" t="s">
        <v>2200</v>
      </c>
      <c r="P437" s="75">
        <v>2830048266</v>
      </c>
      <c r="Q437" s="74">
        <v>46052</v>
      </c>
      <c r="R437" s="75">
        <v>1209381200</v>
      </c>
      <c r="S437" s="75">
        <v>224137593</v>
      </c>
      <c r="T437" s="74">
        <v>46052</v>
      </c>
      <c r="U437" s="76">
        <v>3045.9670000000001</v>
      </c>
      <c r="V437" s="76">
        <v>2936.4279999999999</v>
      </c>
      <c r="W437" s="75">
        <v>4</v>
      </c>
      <c r="X437" s="75">
        <v>0</v>
      </c>
      <c r="Y437" s="98">
        <v>7265645760</v>
      </c>
      <c r="Z437" s="82" t="s">
        <v>354</v>
      </c>
      <c r="AA437" s="75" t="s">
        <v>521</v>
      </c>
      <c r="AB437" s="75" t="s">
        <v>1779</v>
      </c>
      <c r="AC437" s="98" t="s">
        <v>2197</v>
      </c>
      <c r="AD437" s="75" t="s">
        <v>113</v>
      </c>
      <c r="AE437" s="74">
        <v>46057</v>
      </c>
      <c r="AF437" s="80">
        <v>46054.416666666664</v>
      </c>
      <c r="AG437" s="80">
        <v>46052.458333333336</v>
      </c>
      <c r="AH437" s="80">
        <v>46052.458333333336</v>
      </c>
      <c r="AI437" s="124">
        <v>46055</v>
      </c>
      <c r="AJ437" s="129"/>
      <c r="AK437" s="124">
        <v>46055</v>
      </c>
      <c r="AL437" s="121">
        <v>46060</v>
      </c>
      <c r="AM437" s="75"/>
      <c r="AN437" s="121">
        <v>46060</v>
      </c>
      <c r="AO437" s="95" t="s">
        <v>121</v>
      </c>
      <c r="AP437" s="95" t="s">
        <v>121</v>
      </c>
      <c r="AQ437" s="95" t="s">
        <v>121</v>
      </c>
      <c r="AR437" s="95" t="s">
        <v>121</v>
      </c>
      <c r="AS437" s="95" t="s">
        <v>121</v>
      </c>
      <c r="AT437" s="95" t="s">
        <v>121</v>
      </c>
      <c r="AU437" s="82" t="s">
        <v>131</v>
      </c>
      <c r="AV437" s="74">
        <v>46052</v>
      </c>
      <c r="AW437" s="75" t="s">
        <v>2201</v>
      </c>
      <c r="AX437" s="75">
        <v>30768818</v>
      </c>
      <c r="AY437" s="75">
        <v>905</v>
      </c>
      <c r="AZ437" s="83">
        <v>308209524360</v>
      </c>
      <c r="BA437" s="75" t="s">
        <v>187</v>
      </c>
      <c r="BB437" s="74">
        <v>46052</v>
      </c>
      <c r="BC437" s="75"/>
      <c r="BD437" s="75" t="s">
        <v>2202</v>
      </c>
      <c r="BE437" s="74">
        <v>46058</v>
      </c>
      <c r="BF437" s="75"/>
      <c r="BG437" s="75"/>
      <c r="BH437" s="75"/>
      <c r="BI437" s="75"/>
      <c r="BJ437" s="75"/>
      <c r="BK437" s="75"/>
      <c r="BL437" s="75"/>
      <c r="BM437" s="75"/>
      <c r="BN437" s="75"/>
      <c r="BO437" s="75"/>
      <c r="BP437" s="75"/>
      <c r="BQ437" s="75"/>
      <c r="BR437" s="75"/>
      <c r="BS437" s="75"/>
      <c r="BT437" s="75">
        <v>1</v>
      </c>
      <c r="BU437" s="84" t="s">
        <v>2203</v>
      </c>
      <c r="BV437" s="74">
        <v>46056</v>
      </c>
      <c r="BW437" s="85">
        <f t="shared" ref="BW437:BW452" si="137">BV437-AK437</f>
        <v>1</v>
      </c>
      <c r="BX437" s="85">
        <f t="shared" ref="BX437:BX452" si="138">BV437-AK437</f>
        <v>1</v>
      </c>
      <c r="BY437" s="86" t="s">
        <v>147</v>
      </c>
      <c r="BZ437" s="87">
        <f t="shared" si="120"/>
        <v>5</v>
      </c>
      <c r="CB437" s="88">
        <f t="shared" si="113"/>
        <v>6</v>
      </c>
      <c r="CC437" s="89">
        <f t="shared" ref="CC437:CC446" si="139">BV437-AK437</f>
        <v>1</v>
      </c>
      <c r="CE437" s="87">
        <f t="shared" si="136"/>
        <v>2</v>
      </c>
      <c r="CF437" s="90"/>
      <c r="CG437" s="90"/>
      <c r="CH437" s="90"/>
      <c r="CJ437" s="87">
        <f t="shared" si="114"/>
        <v>1</v>
      </c>
      <c r="CK437" s="87">
        <f t="shared" si="115"/>
        <v>5</v>
      </c>
      <c r="CL437" s="22" t="s">
        <v>121</v>
      </c>
      <c r="CM437" s="22" t="s">
        <v>2204</v>
      </c>
    </row>
    <row r="438" spans="1:91" ht="14.45" customHeight="1" x14ac:dyDescent="0.25">
      <c r="A438" s="69">
        <f t="shared" si="112"/>
        <v>436</v>
      </c>
      <c r="B438" s="70" t="s">
        <v>102</v>
      </c>
      <c r="C438" s="97" t="s">
        <v>2197</v>
      </c>
      <c r="D438" s="106">
        <v>145367580</v>
      </c>
      <c r="E438" s="73">
        <v>5320007439</v>
      </c>
      <c r="F438" s="74">
        <v>46048</v>
      </c>
      <c r="G438" s="75" t="s">
        <v>602</v>
      </c>
      <c r="H438" s="75" t="s">
        <v>517</v>
      </c>
      <c r="I438" s="75" t="s">
        <v>105</v>
      </c>
      <c r="J438" s="75" t="s">
        <v>518</v>
      </c>
      <c r="K438" s="75" t="s">
        <v>242</v>
      </c>
      <c r="L438" s="74">
        <v>46078</v>
      </c>
      <c r="M438" s="73">
        <v>0</v>
      </c>
      <c r="N438" s="75" t="s">
        <v>2199</v>
      </c>
      <c r="O438" s="75" t="s">
        <v>2200</v>
      </c>
      <c r="P438" s="75">
        <v>2830048267</v>
      </c>
      <c r="Q438" s="74">
        <v>46052</v>
      </c>
      <c r="R438" s="75">
        <v>1209381201</v>
      </c>
      <c r="S438" s="75">
        <v>224137595</v>
      </c>
      <c r="T438" s="74">
        <v>46052</v>
      </c>
      <c r="U438" s="76">
        <v>512.37599999999998</v>
      </c>
      <c r="V438" s="76">
        <v>494.06400000000002</v>
      </c>
      <c r="W438" s="75">
        <v>1</v>
      </c>
      <c r="X438" s="75">
        <v>0</v>
      </c>
      <c r="Y438" s="98">
        <v>7265645760</v>
      </c>
      <c r="Z438" s="82" t="s">
        <v>354</v>
      </c>
      <c r="AA438" s="75" t="s">
        <v>521</v>
      </c>
      <c r="AB438" s="75" t="s">
        <v>1779</v>
      </c>
      <c r="AC438" s="98" t="s">
        <v>2197</v>
      </c>
      <c r="AD438" s="75" t="s">
        <v>113</v>
      </c>
      <c r="AE438" s="74">
        <v>46057</v>
      </c>
      <c r="AF438" s="80">
        <v>46054.416666666664</v>
      </c>
      <c r="AG438" s="80">
        <v>46052.458333333336</v>
      </c>
      <c r="AH438" s="80">
        <v>46052.458333333336</v>
      </c>
      <c r="AI438" s="124">
        <v>46055</v>
      </c>
      <c r="AJ438" s="129"/>
      <c r="AK438" s="124">
        <v>46055</v>
      </c>
      <c r="AL438" s="121">
        <v>46060</v>
      </c>
      <c r="AM438" s="75"/>
      <c r="AN438" s="121">
        <v>46060</v>
      </c>
      <c r="AO438" s="95" t="s">
        <v>121</v>
      </c>
      <c r="AP438" s="95" t="s">
        <v>121</v>
      </c>
      <c r="AQ438" s="95" t="s">
        <v>121</v>
      </c>
      <c r="AR438" s="95" t="s">
        <v>121</v>
      </c>
      <c r="AS438" s="95" t="s">
        <v>121</v>
      </c>
      <c r="AT438" s="95" t="s">
        <v>121</v>
      </c>
      <c r="AU438" s="82" t="s">
        <v>131</v>
      </c>
      <c r="AV438" s="74">
        <v>46052</v>
      </c>
      <c r="AW438" s="75">
        <v>0</v>
      </c>
      <c r="AX438" s="75">
        <v>0</v>
      </c>
      <c r="AY438" s="75">
        <v>905</v>
      </c>
      <c r="AZ438" s="83"/>
      <c r="BA438" s="75"/>
      <c r="BB438" s="75"/>
      <c r="BC438" s="75"/>
      <c r="BD438" s="75" t="s">
        <v>2202</v>
      </c>
      <c r="BE438" s="74">
        <v>46058</v>
      </c>
      <c r="BF438" s="75"/>
      <c r="BG438" s="75"/>
      <c r="BH438" s="75"/>
      <c r="BI438" s="75"/>
      <c r="BJ438" s="75"/>
      <c r="BK438" s="75"/>
      <c r="BL438" s="75"/>
      <c r="BM438" s="75"/>
      <c r="BN438" s="75"/>
      <c r="BO438" s="75"/>
      <c r="BP438" s="75"/>
      <c r="BQ438" s="75"/>
      <c r="BR438" s="75"/>
      <c r="BS438" s="75"/>
      <c r="BT438" s="75">
        <v>0</v>
      </c>
      <c r="BU438" s="84" t="s">
        <v>2203</v>
      </c>
      <c r="BV438" s="74">
        <v>46056</v>
      </c>
      <c r="BW438" s="85">
        <f t="shared" si="137"/>
        <v>1</v>
      </c>
      <c r="BX438" s="85">
        <f t="shared" si="138"/>
        <v>1</v>
      </c>
      <c r="BY438" s="86" t="s">
        <v>147</v>
      </c>
      <c r="BZ438" s="87">
        <f t="shared" si="120"/>
        <v>5</v>
      </c>
      <c r="CB438" s="88">
        <f t="shared" si="113"/>
        <v>6</v>
      </c>
      <c r="CC438" s="89">
        <f t="shared" si="139"/>
        <v>1</v>
      </c>
      <c r="CE438" s="87">
        <f t="shared" si="136"/>
        <v>2</v>
      </c>
      <c r="CF438" s="90"/>
      <c r="CG438" s="90"/>
      <c r="CH438" s="90"/>
      <c r="CJ438" s="87">
        <f t="shared" si="114"/>
        <v>1</v>
      </c>
      <c r="CK438" s="87">
        <f t="shared" si="115"/>
        <v>5</v>
      </c>
      <c r="CL438" s="22" t="s">
        <v>121</v>
      </c>
      <c r="CM438" s="22" t="s">
        <v>2204</v>
      </c>
    </row>
    <row r="439" spans="1:91" ht="14.45" customHeight="1" x14ac:dyDescent="0.25">
      <c r="A439" s="69">
        <f t="shared" si="112"/>
        <v>437</v>
      </c>
      <c r="B439" s="70" t="s">
        <v>102</v>
      </c>
      <c r="C439" s="97" t="s">
        <v>2197</v>
      </c>
      <c r="D439" s="106">
        <v>145271160</v>
      </c>
      <c r="E439" s="73">
        <v>5320007439</v>
      </c>
      <c r="F439" s="74">
        <v>46048</v>
      </c>
      <c r="G439" s="75" t="s">
        <v>612</v>
      </c>
      <c r="H439" s="75" t="s">
        <v>517</v>
      </c>
      <c r="I439" s="75" t="s">
        <v>105</v>
      </c>
      <c r="J439" s="75" t="s">
        <v>518</v>
      </c>
      <c r="K439" s="75" t="s">
        <v>242</v>
      </c>
      <c r="L439" s="74">
        <v>46076</v>
      </c>
      <c r="M439" s="73">
        <v>40</v>
      </c>
      <c r="N439" s="75" t="s">
        <v>2199</v>
      </c>
      <c r="O439" s="75" t="s">
        <v>2200</v>
      </c>
      <c r="P439" s="75">
        <v>2830048265</v>
      </c>
      <c r="Q439" s="74">
        <v>46052</v>
      </c>
      <c r="R439" s="75">
        <v>1209381197</v>
      </c>
      <c r="S439" s="75">
        <v>224137594</v>
      </c>
      <c r="T439" s="74">
        <v>46052</v>
      </c>
      <c r="U439" s="76">
        <v>10472.743</v>
      </c>
      <c r="V439" s="76">
        <v>10195.173000000001</v>
      </c>
      <c r="W439" s="75">
        <v>12</v>
      </c>
      <c r="X439" s="75">
        <v>0</v>
      </c>
      <c r="Y439" s="98">
        <v>7265645760</v>
      </c>
      <c r="Z439" s="82" t="s">
        <v>354</v>
      </c>
      <c r="AA439" s="75" t="s">
        <v>521</v>
      </c>
      <c r="AB439" s="75" t="s">
        <v>1779</v>
      </c>
      <c r="AC439" s="98" t="s">
        <v>2197</v>
      </c>
      <c r="AD439" s="75" t="s">
        <v>113</v>
      </c>
      <c r="AE439" s="74">
        <v>46057</v>
      </c>
      <c r="AF439" s="80">
        <v>46054.416666666664</v>
      </c>
      <c r="AG439" s="80">
        <v>46052.458333333336</v>
      </c>
      <c r="AH439" s="80">
        <v>46052.458333333336</v>
      </c>
      <c r="AI439" s="124">
        <v>46055</v>
      </c>
      <c r="AJ439" s="129"/>
      <c r="AK439" s="124">
        <v>46055</v>
      </c>
      <c r="AL439" s="121">
        <v>46060</v>
      </c>
      <c r="AM439" s="75"/>
      <c r="AN439" s="121">
        <v>46060</v>
      </c>
      <c r="AO439" s="95" t="s">
        <v>121</v>
      </c>
      <c r="AP439" s="95" t="s">
        <v>121</v>
      </c>
      <c r="AQ439" s="95" t="s">
        <v>121</v>
      </c>
      <c r="AR439" s="95" t="s">
        <v>121</v>
      </c>
      <c r="AS439" s="95" t="s">
        <v>121</v>
      </c>
      <c r="AT439" s="95" t="s">
        <v>121</v>
      </c>
      <c r="AU439" s="82" t="s">
        <v>131</v>
      </c>
      <c r="AV439" s="74">
        <v>46052</v>
      </c>
      <c r="AW439" s="75">
        <v>0</v>
      </c>
      <c r="AX439" s="75">
        <v>0</v>
      </c>
      <c r="AY439" s="75">
        <v>905</v>
      </c>
      <c r="AZ439" s="83"/>
      <c r="BA439" s="75"/>
      <c r="BB439" s="75"/>
      <c r="BC439" s="75"/>
      <c r="BD439" s="75" t="s">
        <v>2202</v>
      </c>
      <c r="BE439" s="74">
        <v>46058</v>
      </c>
      <c r="BF439" s="75"/>
      <c r="BG439" s="75"/>
      <c r="BH439" s="75"/>
      <c r="BI439" s="75"/>
      <c r="BJ439" s="75"/>
      <c r="BK439" s="75"/>
      <c r="BL439" s="75"/>
      <c r="BM439" s="75"/>
      <c r="BN439" s="75"/>
      <c r="BO439" s="75"/>
      <c r="BP439" s="75"/>
      <c r="BQ439" s="75"/>
      <c r="BR439" s="75"/>
      <c r="BS439" s="75"/>
      <c r="BT439" s="75">
        <v>0</v>
      </c>
      <c r="BU439" s="84" t="s">
        <v>2203</v>
      </c>
      <c r="BV439" s="74">
        <v>46056</v>
      </c>
      <c r="BW439" s="85">
        <f t="shared" si="137"/>
        <v>1</v>
      </c>
      <c r="BX439" s="85">
        <f t="shared" si="138"/>
        <v>1</v>
      </c>
      <c r="BY439" s="86" t="s">
        <v>147</v>
      </c>
      <c r="BZ439" s="87">
        <f t="shared" si="120"/>
        <v>5</v>
      </c>
      <c r="CB439" s="88">
        <f t="shared" si="113"/>
        <v>6</v>
      </c>
      <c r="CC439" s="89">
        <f t="shared" si="139"/>
        <v>1</v>
      </c>
      <c r="CE439" s="87">
        <f t="shared" si="136"/>
        <v>2</v>
      </c>
      <c r="CF439" s="90">
        <v>8573825</v>
      </c>
      <c r="CG439" s="90"/>
      <c r="CH439" s="90">
        <v>8573825</v>
      </c>
      <c r="CI439" s="22">
        <v>26381</v>
      </c>
      <c r="CJ439" s="87">
        <f t="shared" si="114"/>
        <v>1</v>
      </c>
      <c r="CK439" s="87">
        <f t="shared" si="115"/>
        <v>5</v>
      </c>
      <c r="CL439" s="22" t="s">
        <v>121</v>
      </c>
      <c r="CM439" s="22" t="s">
        <v>2204</v>
      </c>
    </row>
    <row r="440" spans="1:91" ht="14.45" customHeight="1" x14ac:dyDescent="0.25">
      <c r="A440" s="69">
        <f t="shared" si="112"/>
        <v>438</v>
      </c>
      <c r="B440" s="70" t="s">
        <v>102</v>
      </c>
      <c r="C440" s="97" t="s">
        <v>2197</v>
      </c>
      <c r="D440" s="106">
        <v>145269709</v>
      </c>
      <c r="E440" s="73">
        <v>5320007440</v>
      </c>
      <c r="F440" s="74">
        <v>46048</v>
      </c>
      <c r="G440" s="75" t="s">
        <v>612</v>
      </c>
      <c r="H440" s="75" t="s">
        <v>517</v>
      </c>
      <c r="I440" s="75" t="s">
        <v>105</v>
      </c>
      <c r="J440" s="75" t="s">
        <v>518</v>
      </c>
      <c r="K440" s="75" t="s">
        <v>242</v>
      </c>
      <c r="L440" s="74">
        <v>46076</v>
      </c>
      <c r="M440" s="73">
        <v>40</v>
      </c>
      <c r="N440" s="75" t="s">
        <v>2205</v>
      </c>
      <c r="O440" s="75" t="s">
        <v>2206</v>
      </c>
      <c r="P440" s="75">
        <v>2830048263</v>
      </c>
      <c r="Q440" s="74">
        <v>46052</v>
      </c>
      <c r="R440" s="75">
        <v>1209381185</v>
      </c>
      <c r="S440" s="75">
        <v>224137598</v>
      </c>
      <c r="T440" s="74">
        <v>46052</v>
      </c>
      <c r="U440" s="76">
        <v>11667.842000000001</v>
      </c>
      <c r="V440" s="76">
        <v>11248.24</v>
      </c>
      <c r="W440" s="75">
        <v>14</v>
      </c>
      <c r="X440" s="75">
        <v>0</v>
      </c>
      <c r="Y440" s="98">
        <v>7265645749</v>
      </c>
      <c r="Z440" s="82" t="s">
        <v>354</v>
      </c>
      <c r="AA440" s="75" t="s">
        <v>521</v>
      </c>
      <c r="AB440" s="75" t="s">
        <v>1779</v>
      </c>
      <c r="AC440" s="98" t="s">
        <v>2197</v>
      </c>
      <c r="AD440" s="75" t="s">
        <v>113</v>
      </c>
      <c r="AE440" s="74">
        <v>46057</v>
      </c>
      <c r="AF440" s="80">
        <v>46054.416666666664</v>
      </c>
      <c r="AG440" s="80">
        <v>46052.458333333336</v>
      </c>
      <c r="AH440" s="80">
        <v>46052.458333333336</v>
      </c>
      <c r="AI440" s="124">
        <v>46055</v>
      </c>
      <c r="AJ440" s="129"/>
      <c r="AK440" s="124">
        <v>46055</v>
      </c>
      <c r="AL440" s="121">
        <v>46060</v>
      </c>
      <c r="AM440" s="75"/>
      <c r="AN440" s="121">
        <v>46060</v>
      </c>
      <c r="AO440" s="95" t="s">
        <v>121</v>
      </c>
      <c r="AP440" s="95" t="s">
        <v>121</v>
      </c>
      <c r="AQ440" s="95" t="s">
        <v>121</v>
      </c>
      <c r="AR440" s="95" t="s">
        <v>121</v>
      </c>
      <c r="AS440" s="95" t="s">
        <v>121</v>
      </c>
      <c r="AT440" s="95" t="s">
        <v>121</v>
      </c>
      <c r="AU440" s="82" t="s">
        <v>131</v>
      </c>
      <c r="AV440" s="74">
        <v>46052</v>
      </c>
      <c r="AW440" s="75" t="s">
        <v>2207</v>
      </c>
      <c r="AX440" s="75">
        <v>32218885</v>
      </c>
      <c r="AY440" s="75">
        <v>905</v>
      </c>
      <c r="AZ440" s="83">
        <v>308209842860</v>
      </c>
      <c r="BA440" s="75" t="s">
        <v>187</v>
      </c>
      <c r="BB440" s="74">
        <v>46052</v>
      </c>
      <c r="BC440" s="75"/>
      <c r="BD440" s="75" t="s">
        <v>2208</v>
      </c>
      <c r="BE440" s="74">
        <v>46058</v>
      </c>
      <c r="BF440" s="75"/>
      <c r="BG440" s="75"/>
      <c r="BH440" s="75"/>
      <c r="BI440" s="75"/>
      <c r="BJ440" s="75"/>
      <c r="BK440" s="75"/>
      <c r="BL440" s="75"/>
      <c r="BM440" s="75"/>
      <c r="BN440" s="75"/>
      <c r="BO440" s="75"/>
      <c r="BP440" s="75"/>
      <c r="BQ440" s="75"/>
      <c r="BR440" s="75"/>
      <c r="BS440" s="75"/>
      <c r="BT440" s="75">
        <v>0</v>
      </c>
      <c r="BU440" s="84" t="s">
        <v>2203</v>
      </c>
      <c r="BV440" s="74">
        <v>46056</v>
      </c>
      <c r="BW440" s="85">
        <f t="shared" si="137"/>
        <v>1</v>
      </c>
      <c r="BX440" s="85">
        <f t="shared" si="138"/>
        <v>1</v>
      </c>
      <c r="BY440" s="86" t="s">
        <v>147</v>
      </c>
      <c r="BZ440" s="87">
        <f t="shared" si="120"/>
        <v>5</v>
      </c>
      <c r="CB440" s="88">
        <f t="shared" si="113"/>
        <v>6</v>
      </c>
      <c r="CC440" s="89">
        <f t="shared" si="139"/>
        <v>1</v>
      </c>
      <c r="CE440" s="87">
        <f t="shared" si="136"/>
        <v>2</v>
      </c>
      <c r="CF440" s="90">
        <v>8573825</v>
      </c>
      <c r="CG440" s="90"/>
      <c r="CH440" s="90">
        <v>8573825</v>
      </c>
      <c r="CI440" s="22">
        <v>26381</v>
      </c>
      <c r="CJ440" s="87">
        <f t="shared" si="114"/>
        <v>1</v>
      </c>
      <c r="CK440" s="87">
        <f t="shared" si="115"/>
        <v>5</v>
      </c>
      <c r="CL440" s="22" t="s">
        <v>121</v>
      </c>
      <c r="CM440" s="22" t="s">
        <v>2204</v>
      </c>
    </row>
    <row r="441" spans="1:91" ht="14.45" customHeight="1" x14ac:dyDescent="0.25">
      <c r="A441" s="69">
        <f t="shared" si="112"/>
        <v>439</v>
      </c>
      <c r="B441" s="70" t="s">
        <v>102</v>
      </c>
      <c r="C441" s="97" t="s">
        <v>2197</v>
      </c>
      <c r="D441" s="106">
        <v>145347609</v>
      </c>
      <c r="E441" s="73">
        <v>5320007440</v>
      </c>
      <c r="F441" s="74">
        <v>46048</v>
      </c>
      <c r="G441" s="75" t="s">
        <v>740</v>
      </c>
      <c r="H441" s="75" t="s">
        <v>517</v>
      </c>
      <c r="I441" s="75" t="s">
        <v>105</v>
      </c>
      <c r="J441" s="75" t="s">
        <v>518</v>
      </c>
      <c r="K441" s="75" t="s">
        <v>242</v>
      </c>
      <c r="L441" s="74">
        <v>46076</v>
      </c>
      <c r="M441" s="73">
        <v>0</v>
      </c>
      <c r="N441" s="75" t="s">
        <v>2205</v>
      </c>
      <c r="O441" s="75" t="s">
        <v>2206</v>
      </c>
      <c r="P441" s="75">
        <v>2830048264</v>
      </c>
      <c r="Q441" s="74">
        <v>46052</v>
      </c>
      <c r="R441" s="75">
        <v>1209381186</v>
      </c>
      <c r="S441" s="75">
        <v>224137596</v>
      </c>
      <c r="T441" s="74">
        <v>46052</v>
      </c>
      <c r="U441" s="76">
        <v>2917.2420000000002</v>
      </c>
      <c r="V441" s="76">
        <v>2809.7669999999998</v>
      </c>
      <c r="W441" s="75">
        <v>4</v>
      </c>
      <c r="X441" s="75">
        <v>0</v>
      </c>
      <c r="Y441" s="98">
        <v>7265645749</v>
      </c>
      <c r="Z441" s="82" t="s">
        <v>354</v>
      </c>
      <c r="AA441" s="75" t="s">
        <v>521</v>
      </c>
      <c r="AB441" s="75" t="s">
        <v>1779</v>
      </c>
      <c r="AC441" s="98" t="s">
        <v>2197</v>
      </c>
      <c r="AD441" s="75" t="s">
        <v>113</v>
      </c>
      <c r="AE441" s="74">
        <v>46057</v>
      </c>
      <c r="AF441" s="80">
        <v>46054.416666666664</v>
      </c>
      <c r="AG441" s="80">
        <v>46052.458333333336</v>
      </c>
      <c r="AH441" s="80">
        <v>46052.458333333336</v>
      </c>
      <c r="AI441" s="124">
        <v>46055</v>
      </c>
      <c r="AJ441" s="129"/>
      <c r="AK441" s="124">
        <v>46055</v>
      </c>
      <c r="AL441" s="121">
        <v>46060</v>
      </c>
      <c r="AM441" s="75"/>
      <c r="AN441" s="121">
        <v>46060</v>
      </c>
      <c r="AO441" s="95" t="s">
        <v>121</v>
      </c>
      <c r="AP441" s="95" t="s">
        <v>121</v>
      </c>
      <c r="AQ441" s="95" t="s">
        <v>121</v>
      </c>
      <c r="AR441" s="95" t="s">
        <v>121</v>
      </c>
      <c r="AS441" s="95" t="s">
        <v>121</v>
      </c>
      <c r="AT441" s="95" t="s">
        <v>121</v>
      </c>
      <c r="AU441" s="82" t="s">
        <v>131</v>
      </c>
      <c r="AV441" s="74">
        <v>46052</v>
      </c>
      <c r="AW441" s="75">
        <v>0</v>
      </c>
      <c r="AX441" s="75">
        <v>0</v>
      </c>
      <c r="AY441" s="75">
        <v>905</v>
      </c>
      <c r="AZ441" s="83"/>
      <c r="BA441" s="75"/>
      <c r="BB441" s="75"/>
      <c r="BC441" s="75"/>
      <c r="BD441" s="75" t="s">
        <v>2208</v>
      </c>
      <c r="BE441" s="74">
        <v>46058</v>
      </c>
      <c r="BF441" s="75"/>
      <c r="BG441" s="75"/>
      <c r="BH441" s="75"/>
      <c r="BI441" s="75"/>
      <c r="BJ441" s="75"/>
      <c r="BK441" s="75"/>
      <c r="BL441" s="75"/>
      <c r="BM441" s="75"/>
      <c r="BN441" s="75"/>
      <c r="BO441" s="75"/>
      <c r="BP441" s="75"/>
      <c r="BQ441" s="75"/>
      <c r="BR441" s="75"/>
      <c r="BS441" s="75"/>
      <c r="BT441" s="75">
        <v>0</v>
      </c>
      <c r="BU441" s="84" t="s">
        <v>2203</v>
      </c>
      <c r="BV441" s="74">
        <v>46056</v>
      </c>
      <c r="BW441" s="85">
        <f t="shared" si="137"/>
        <v>1</v>
      </c>
      <c r="BX441" s="85">
        <f t="shared" si="138"/>
        <v>1</v>
      </c>
      <c r="BY441" s="86" t="s">
        <v>147</v>
      </c>
      <c r="BZ441" s="87">
        <f t="shared" si="120"/>
        <v>5</v>
      </c>
      <c r="CB441" s="88">
        <f t="shared" si="113"/>
        <v>6</v>
      </c>
      <c r="CC441" s="89">
        <f t="shared" si="139"/>
        <v>1</v>
      </c>
      <c r="CE441" s="87">
        <f t="shared" si="136"/>
        <v>2</v>
      </c>
      <c r="CF441" s="90"/>
      <c r="CG441" s="90"/>
      <c r="CH441" s="90"/>
      <c r="CJ441" s="87">
        <f t="shared" si="114"/>
        <v>1</v>
      </c>
      <c r="CK441" s="87">
        <f t="shared" si="115"/>
        <v>5</v>
      </c>
      <c r="CL441" s="22" t="s">
        <v>121</v>
      </c>
      <c r="CM441" s="22" t="s">
        <v>2204</v>
      </c>
    </row>
    <row r="442" spans="1:91" ht="14.45" customHeight="1" x14ac:dyDescent="0.25">
      <c r="A442" s="69">
        <f t="shared" si="112"/>
        <v>440</v>
      </c>
      <c r="B442" s="70" t="s">
        <v>102</v>
      </c>
      <c r="C442" s="107" t="s">
        <v>812</v>
      </c>
      <c r="D442" s="106">
        <v>145386944</v>
      </c>
      <c r="E442" s="73">
        <v>5320007447</v>
      </c>
      <c r="F442" s="74">
        <v>46044</v>
      </c>
      <c r="G442" s="75" t="s">
        <v>516</v>
      </c>
      <c r="H442" s="75" t="s">
        <v>517</v>
      </c>
      <c r="I442" s="75" t="s">
        <v>105</v>
      </c>
      <c r="J442" s="75" t="s">
        <v>518</v>
      </c>
      <c r="K442" s="75" t="s">
        <v>242</v>
      </c>
      <c r="L442" s="74">
        <v>46074</v>
      </c>
      <c r="M442" s="73">
        <v>40</v>
      </c>
      <c r="N442" s="75" t="s">
        <v>2209</v>
      </c>
      <c r="O442" s="75" t="s">
        <v>2210</v>
      </c>
      <c r="P442" s="75">
        <v>2830047891</v>
      </c>
      <c r="Q442" s="74">
        <v>46043</v>
      </c>
      <c r="R442" s="75">
        <v>1209378791</v>
      </c>
      <c r="S442" s="75">
        <v>224096253</v>
      </c>
      <c r="T442" s="74">
        <v>46043</v>
      </c>
      <c r="U442" s="76">
        <v>3476.1550000000002</v>
      </c>
      <c r="V442" s="76">
        <v>3384.0250000000001</v>
      </c>
      <c r="W442" s="75">
        <v>4</v>
      </c>
      <c r="X442" s="75">
        <v>0</v>
      </c>
      <c r="Y442" s="98">
        <v>7265551701</v>
      </c>
      <c r="Z442" s="82" t="s">
        <v>354</v>
      </c>
      <c r="AA442" s="75" t="s">
        <v>719</v>
      </c>
      <c r="AB442" s="75" t="s">
        <v>762</v>
      </c>
      <c r="AC442" s="109" t="s">
        <v>812</v>
      </c>
      <c r="AD442" s="75" t="s">
        <v>113</v>
      </c>
      <c r="AE442" s="74">
        <v>46048</v>
      </c>
      <c r="AF442" s="80">
        <v>46047.291666666664</v>
      </c>
      <c r="AG442" s="80">
        <v>46045.458333333336</v>
      </c>
      <c r="AH442" s="80">
        <v>46045.458333333336</v>
      </c>
      <c r="AI442" s="74">
        <v>46048</v>
      </c>
      <c r="AJ442" s="75"/>
      <c r="AK442" s="74">
        <v>46048</v>
      </c>
      <c r="AL442" s="121">
        <v>46053</v>
      </c>
      <c r="AM442" s="75"/>
      <c r="AN442" s="74">
        <v>46054</v>
      </c>
      <c r="AO442" s="95" t="s">
        <v>121</v>
      </c>
      <c r="AP442" s="95" t="s">
        <v>121</v>
      </c>
      <c r="AQ442" s="95" t="s">
        <v>121</v>
      </c>
      <c r="AR442" s="95" t="s">
        <v>121</v>
      </c>
      <c r="AS442" s="95" t="s">
        <v>121</v>
      </c>
      <c r="AT442" s="95" t="s">
        <v>121</v>
      </c>
      <c r="AU442" s="82" t="s">
        <v>356</v>
      </c>
      <c r="AV442" s="74">
        <v>46043</v>
      </c>
      <c r="AW442" s="75" t="s">
        <v>2211</v>
      </c>
      <c r="AX442" s="75">
        <v>32221272</v>
      </c>
      <c r="AY442" s="75">
        <v>905</v>
      </c>
      <c r="AZ442" s="83">
        <v>308175438230</v>
      </c>
      <c r="BA442" s="75" t="s">
        <v>187</v>
      </c>
      <c r="BB442" s="74">
        <v>46043</v>
      </c>
      <c r="BC442" s="75"/>
      <c r="BD442" s="75" t="s">
        <v>2212</v>
      </c>
      <c r="BE442" s="74">
        <v>46049</v>
      </c>
      <c r="BF442" s="75"/>
      <c r="BG442" s="75"/>
      <c r="BH442" s="75"/>
      <c r="BI442" s="75"/>
      <c r="BJ442" s="75"/>
      <c r="BK442" s="75"/>
      <c r="BL442" s="75"/>
      <c r="BM442" s="75"/>
      <c r="BN442" s="75"/>
      <c r="BO442" s="75"/>
      <c r="BP442" s="75"/>
      <c r="BQ442" s="75"/>
      <c r="BR442" s="75"/>
      <c r="BS442" s="75"/>
      <c r="BT442" s="75">
        <v>0</v>
      </c>
      <c r="BU442" s="84" t="s">
        <v>817</v>
      </c>
      <c r="BV442" s="74">
        <v>46048</v>
      </c>
      <c r="BW442" s="85">
        <f t="shared" si="137"/>
        <v>0</v>
      </c>
      <c r="BX442" s="85">
        <f t="shared" si="138"/>
        <v>0</v>
      </c>
      <c r="BY442" s="86" t="s">
        <v>120</v>
      </c>
      <c r="BZ442" s="87">
        <f t="shared" si="120"/>
        <v>4</v>
      </c>
      <c r="CB442" s="88">
        <f t="shared" si="113"/>
        <v>5</v>
      </c>
      <c r="CC442" s="89">
        <f t="shared" si="139"/>
        <v>0</v>
      </c>
      <c r="CE442" s="87">
        <f t="shared" si="136"/>
        <v>1</v>
      </c>
      <c r="CF442" s="90">
        <v>8577075</v>
      </c>
      <c r="CG442" s="90"/>
      <c r="CH442" s="90">
        <v>8577075</v>
      </c>
      <c r="CI442" s="91">
        <v>26391</v>
      </c>
      <c r="CJ442" s="87">
        <f t="shared" si="114"/>
        <v>1</v>
      </c>
      <c r="CK442" s="87">
        <f t="shared" si="115"/>
        <v>4</v>
      </c>
      <c r="CL442" s="22" t="s">
        <v>121</v>
      </c>
      <c r="CM442" s="22" t="s">
        <v>818</v>
      </c>
    </row>
    <row r="443" spans="1:91" ht="14.45" customHeight="1" x14ac:dyDescent="0.25">
      <c r="A443" s="69">
        <f t="shared" si="112"/>
        <v>441</v>
      </c>
      <c r="B443" s="70" t="s">
        <v>102</v>
      </c>
      <c r="C443" s="107" t="s">
        <v>812</v>
      </c>
      <c r="D443" s="106">
        <v>145386499</v>
      </c>
      <c r="E443" s="73">
        <v>5320007447</v>
      </c>
      <c r="F443" s="74">
        <v>46044</v>
      </c>
      <c r="G443" s="75" t="s">
        <v>858</v>
      </c>
      <c r="H443" s="75" t="s">
        <v>517</v>
      </c>
      <c r="I443" s="75" t="s">
        <v>105</v>
      </c>
      <c r="J443" s="75" t="s">
        <v>518</v>
      </c>
      <c r="K443" s="75" t="s">
        <v>242</v>
      </c>
      <c r="L443" s="74">
        <v>46073</v>
      </c>
      <c r="M443" s="73">
        <v>0</v>
      </c>
      <c r="N443" s="75" t="s">
        <v>2209</v>
      </c>
      <c r="O443" s="75" t="s">
        <v>2210</v>
      </c>
      <c r="P443" s="75">
        <v>2830047887</v>
      </c>
      <c r="Q443" s="74">
        <v>46043</v>
      </c>
      <c r="R443" s="75">
        <v>1209378787</v>
      </c>
      <c r="S443" s="75">
        <v>224096254</v>
      </c>
      <c r="T443" s="74">
        <v>46043</v>
      </c>
      <c r="U443" s="76">
        <v>2790.9609999999998</v>
      </c>
      <c r="V443" s="76">
        <v>2703.971</v>
      </c>
      <c r="W443" s="75">
        <v>4</v>
      </c>
      <c r="X443" s="75">
        <v>0</v>
      </c>
      <c r="Y443" s="98">
        <v>7265551701</v>
      </c>
      <c r="Z443" s="82" t="s">
        <v>354</v>
      </c>
      <c r="AA443" s="75" t="s">
        <v>719</v>
      </c>
      <c r="AB443" s="75" t="s">
        <v>762</v>
      </c>
      <c r="AC443" s="109" t="s">
        <v>812</v>
      </c>
      <c r="AD443" s="75" t="s">
        <v>113</v>
      </c>
      <c r="AE443" s="74">
        <v>46048</v>
      </c>
      <c r="AF443" s="80">
        <v>46047.291666666664</v>
      </c>
      <c r="AG443" s="80">
        <v>46045.458333333336</v>
      </c>
      <c r="AH443" s="80">
        <v>46045.458333333336</v>
      </c>
      <c r="AI443" s="74">
        <v>46048</v>
      </c>
      <c r="AJ443" s="75"/>
      <c r="AK443" s="74">
        <v>46048</v>
      </c>
      <c r="AL443" s="121">
        <v>46053</v>
      </c>
      <c r="AM443" s="75"/>
      <c r="AN443" s="74">
        <v>46054</v>
      </c>
      <c r="AO443" s="95" t="s">
        <v>121</v>
      </c>
      <c r="AP443" s="95" t="s">
        <v>121</v>
      </c>
      <c r="AQ443" s="95" t="s">
        <v>121</v>
      </c>
      <c r="AR443" s="95" t="s">
        <v>121</v>
      </c>
      <c r="AS443" s="95" t="s">
        <v>121</v>
      </c>
      <c r="AT443" s="95" t="s">
        <v>121</v>
      </c>
      <c r="AU443" s="82" t="s">
        <v>356</v>
      </c>
      <c r="AV443" s="74">
        <v>46043</v>
      </c>
      <c r="AW443" s="75">
        <v>0</v>
      </c>
      <c r="AX443" s="75">
        <v>0</v>
      </c>
      <c r="AY443" s="75">
        <v>905</v>
      </c>
      <c r="AZ443" s="83">
        <v>0</v>
      </c>
      <c r="BA443" s="75">
        <v>0</v>
      </c>
      <c r="BB443" s="75" t="s">
        <v>132</v>
      </c>
      <c r="BC443" s="75"/>
      <c r="BD443" s="75" t="s">
        <v>2212</v>
      </c>
      <c r="BE443" s="74">
        <v>46049</v>
      </c>
      <c r="BF443" s="75"/>
      <c r="BG443" s="75"/>
      <c r="BH443" s="75"/>
      <c r="BI443" s="75"/>
      <c r="BJ443" s="75"/>
      <c r="BK443" s="75"/>
      <c r="BL443" s="75"/>
      <c r="BM443" s="75"/>
      <c r="BN443" s="75"/>
      <c r="BO443" s="75"/>
      <c r="BP443" s="75"/>
      <c r="BQ443" s="75"/>
      <c r="BR443" s="75"/>
      <c r="BS443" s="75"/>
      <c r="BT443" s="75">
        <v>0</v>
      </c>
      <c r="BU443" s="84" t="s">
        <v>817</v>
      </c>
      <c r="BV443" s="74">
        <v>46048</v>
      </c>
      <c r="BW443" s="85">
        <f t="shared" si="137"/>
        <v>0</v>
      </c>
      <c r="BX443" s="85">
        <f t="shared" si="138"/>
        <v>0</v>
      </c>
      <c r="BY443" s="86" t="s">
        <v>120</v>
      </c>
      <c r="BZ443" s="87">
        <f t="shared" si="120"/>
        <v>4</v>
      </c>
      <c r="CB443" s="88">
        <f t="shared" si="113"/>
        <v>5</v>
      </c>
      <c r="CC443" s="89">
        <f t="shared" si="139"/>
        <v>0</v>
      </c>
      <c r="CE443" s="87">
        <f t="shared" si="136"/>
        <v>1</v>
      </c>
      <c r="CF443" s="90"/>
      <c r="CG443" s="90"/>
      <c r="CH443" s="90"/>
      <c r="CJ443" s="87">
        <f t="shared" si="114"/>
        <v>1</v>
      </c>
      <c r="CK443" s="87">
        <f t="shared" si="115"/>
        <v>4</v>
      </c>
      <c r="CL443" s="22" t="s">
        <v>121</v>
      </c>
      <c r="CM443" s="22" t="s">
        <v>818</v>
      </c>
    </row>
    <row r="444" spans="1:91" ht="14.45" customHeight="1" x14ac:dyDescent="0.25">
      <c r="A444" s="69">
        <f t="shared" si="112"/>
        <v>442</v>
      </c>
      <c r="B444" s="70" t="s">
        <v>102</v>
      </c>
      <c r="C444" s="107" t="s">
        <v>812</v>
      </c>
      <c r="D444" s="106">
        <v>145386518</v>
      </c>
      <c r="E444" s="73">
        <v>5320007447</v>
      </c>
      <c r="F444" s="74">
        <v>46044</v>
      </c>
      <c r="G444" s="75" t="s">
        <v>858</v>
      </c>
      <c r="H444" s="75" t="s">
        <v>2213</v>
      </c>
      <c r="I444" s="75" t="s">
        <v>105</v>
      </c>
      <c r="J444" s="75" t="s">
        <v>518</v>
      </c>
      <c r="K444" s="75" t="s">
        <v>242</v>
      </c>
      <c r="L444" s="74">
        <v>46073</v>
      </c>
      <c r="M444" s="73">
        <v>0</v>
      </c>
      <c r="N444" s="75" t="s">
        <v>2209</v>
      </c>
      <c r="O444" s="75" t="s">
        <v>2210</v>
      </c>
      <c r="P444" s="75">
        <v>2830047890</v>
      </c>
      <c r="Q444" s="74">
        <v>46043</v>
      </c>
      <c r="R444" s="75">
        <v>1209378790</v>
      </c>
      <c r="S444" s="75">
        <v>224096258</v>
      </c>
      <c r="T444" s="74">
        <v>46043</v>
      </c>
      <c r="U444" s="76">
        <v>935.21500000000003</v>
      </c>
      <c r="V444" s="76">
        <v>906.06299999999999</v>
      </c>
      <c r="W444" s="75">
        <v>2</v>
      </c>
      <c r="X444" s="75">
        <v>0</v>
      </c>
      <c r="Y444" s="98">
        <v>7265551701</v>
      </c>
      <c r="Z444" s="82" t="s">
        <v>354</v>
      </c>
      <c r="AA444" s="75" t="s">
        <v>719</v>
      </c>
      <c r="AB444" s="75" t="s">
        <v>762</v>
      </c>
      <c r="AC444" s="109" t="s">
        <v>812</v>
      </c>
      <c r="AD444" s="75" t="s">
        <v>113</v>
      </c>
      <c r="AE444" s="74">
        <v>46048</v>
      </c>
      <c r="AF444" s="80">
        <v>46047.291666666664</v>
      </c>
      <c r="AG444" s="80">
        <v>46045.458333333336</v>
      </c>
      <c r="AH444" s="80">
        <v>46045.458333333336</v>
      </c>
      <c r="AI444" s="74">
        <v>46048</v>
      </c>
      <c r="AJ444" s="75"/>
      <c r="AK444" s="74">
        <v>46048</v>
      </c>
      <c r="AL444" s="121">
        <v>46053</v>
      </c>
      <c r="AM444" s="75"/>
      <c r="AN444" s="74">
        <v>46054</v>
      </c>
      <c r="AO444" s="95" t="s">
        <v>121</v>
      </c>
      <c r="AP444" s="95" t="s">
        <v>121</v>
      </c>
      <c r="AQ444" s="95" t="s">
        <v>121</v>
      </c>
      <c r="AR444" s="95" t="s">
        <v>121</v>
      </c>
      <c r="AS444" s="95" t="s">
        <v>121</v>
      </c>
      <c r="AT444" s="95" t="s">
        <v>121</v>
      </c>
      <c r="AU444" s="82" t="s">
        <v>356</v>
      </c>
      <c r="AV444" s="74">
        <v>46043</v>
      </c>
      <c r="AW444" s="75">
        <v>0</v>
      </c>
      <c r="AX444" s="75">
        <v>0</v>
      </c>
      <c r="AY444" s="75"/>
      <c r="AZ444" s="83"/>
      <c r="BA444" s="75"/>
      <c r="BB444" s="75"/>
      <c r="BC444" s="75"/>
      <c r="BD444" s="75"/>
      <c r="BE444" s="75"/>
      <c r="BF444" s="75"/>
      <c r="BG444" s="75"/>
      <c r="BH444" s="75"/>
      <c r="BI444" s="75"/>
      <c r="BJ444" s="75"/>
      <c r="BK444" s="75"/>
      <c r="BL444" s="75"/>
      <c r="BM444" s="75"/>
      <c r="BN444" s="75"/>
      <c r="BO444" s="75"/>
      <c r="BP444" s="75"/>
      <c r="BQ444" s="75"/>
      <c r="BR444" s="75"/>
      <c r="BS444" s="75"/>
      <c r="BT444" s="75">
        <v>0</v>
      </c>
      <c r="BU444" s="84" t="s">
        <v>817</v>
      </c>
      <c r="BV444" s="74">
        <v>46048</v>
      </c>
      <c r="BW444" s="85">
        <f t="shared" si="137"/>
        <v>0</v>
      </c>
      <c r="BX444" s="85">
        <f t="shared" si="138"/>
        <v>0</v>
      </c>
      <c r="BY444" s="86" t="s">
        <v>120</v>
      </c>
      <c r="BZ444" s="87">
        <f t="shared" si="120"/>
        <v>4</v>
      </c>
      <c r="CB444" s="88">
        <f t="shared" si="113"/>
        <v>5</v>
      </c>
      <c r="CC444" s="89">
        <f t="shared" si="139"/>
        <v>0</v>
      </c>
      <c r="CE444" s="87">
        <f t="shared" si="136"/>
        <v>1</v>
      </c>
      <c r="CF444" s="90"/>
      <c r="CG444" s="90"/>
      <c r="CH444" s="90"/>
      <c r="CJ444" s="87">
        <f t="shared" si="114"/>
        <v>1</v>
      </c>
      <c r="CK444" s="87">
        <f t="shared" si="115"/>
        <v>4</v>
      </c>
      <c r="CL444" s="22" t="s">
        <v>121</v>
      </c>
      <c r="CM444" s="22" t="s">
        <v>818</v>
      </c>
    </row>
    <row r="445" spans="1:91" ht="29.1" customHeight="1" x14ac:dyDescent="0.25">
      <c r="A445" s="69">
        <f t="shared" si="112"/>
        <v>443</v>
      </c>
      <c r="B445" s="70" t="s">
        <v>102</v>
      </c>
      <c r="C445" s="107" t="s">
        <v>812</v>
      </c>
      <c r="D445" s="106">
        <v>145386502</v>
      </c>
      <c r="E445" s="73">
        <v>5320007447</v>
      </c>
      <c r="F445" s="74">
        <v>46044</v>
      </c>
      <c r="G445" s="75" t="s">
        <v>858</v>
      </c>
      <c r="H445" s="75" t="s">
        <v>517</v>
      </c>
      <c r="I445" s="75" t="s">
        <v>105</v>
      </c>
      <c r="J445" s="75" t="s">
        <v>518</v>
      </c>
      <c r="K445" s="75" t="s">
        <v>242</v>
      </c>
      <c r="L445" s="74">
        <v>46073</v>
      </c>
      <c r="M445" s="73">
        <v>0</v>
      </c>
      <c r="N445" s="75" t="s">
        <v>2209</v>
      </c>
      <c r="O445" s="75" t="s">
        <v>2210</v>
      </c>
      <c r="P445" s="75">
        <v>2830047888</v>
      </c>
      <c r="Q445" s="74">
        <v>46043</v>
      </c>
      <c r="R445" s="75">
        <v>1209378788</v>
      </c>
      <c r="S445" s="75">
        <v>224096255</v>
      </c>
      <c r="T445" s="74">
        <v>46043</v>
      </c>
      <c r="U445" s="76">
        <v>1071.07</v>
      </c>
      <c r="V445" s="76">
        <v>1037.6859999999999</v>
      </c>
      <c r="W445" s="75">
        <v>2</v>
      </c>
      <c r="X445" s="75">
        <v>0</v>
      </c>
      <c r="Y445" s="98">
        <v>7265551701</v>
      </c>
      <c r="Z445" s="82" t="s">
        <v>354</v>
      </c>
      <c r="AA445" s="75" t="s">
        <v>719</v>
      </c>
      <c r="AB445" s="75" t="s">
        <v>762</v>
      </c>
      <c r="AC445" s="109" t="s">
        <v>812</v>
      </c>
      <c r="AD445" s="75" t="s">
        <v>113</v>
      </c>
      <c r="AE445" s="74">
        <v>46048</v>
      </c>
      <c r="AF445" s="80">
        <v>46047.291666666664</v>
      </c>
      <c r="AG445" s="80">
        <v>46045.458333333336</v>
      </c>
      <c r="AH445" s="80">
        <v>46045.458333333336</v>
      </c>
      <c r="AI445" s="74">
        <v>46048</v>
      </c>
      <c r="AJ445" s="75"/>
      <c r="AK445" s="74">
        <v>46048</v>
      </c>
      <c r="AL445" s="121">
        <v>46053</v>
      </c>
      <c r="AM445" s="75"/>
      <c r="AN445" s="74">
        <v>46054</v>
      </c>
      <c r="AO445" s="95" t="s">
        <v>121</v>
      </c>
      <c r="AP445" s="95" t="s">
        <v>121</v>
      </c>
      <c r="AQ445" s="95" t="s">
        <v>121</v>
      </c>
      <c r="AR445" s="95" t="s">
        <v>121</v>
      </c>
      <c r="AS445" s="95" t="s">
        <v>121</v>
      </c>
      <c r="AT445" s="95" t="s">
        <v>121</v>
      </c>
      <c r="AU445" s="82" t="s">
        <v>356</v>
      </c>
      <c r="AV445" s="74">
        <v>46043</v>
      </c>
      <c r="AW445" s="75">
        <v>0</v>
      </c>
      <c r="AX445" s="75">
        <v>0</v>
      </c>
      <c r="AY445" s="75">
        <v>905</v>
      </c>
      <c r="AZ445" s="83">
        <v>0</v>
      </c>
      <c r="BA445" s="75">
        <v>0</v>
      </c>
      <c r="BB445" s="75" t="s">
        <v>132</v>
      </c>
      <c r="BC445" s="75"/>
      <c r="BD445" s="75" t="s">
        <v>2212</v>
      </c>
      <c r="BE445" s="74">
        <v>46049</v>
      </c>
      <c r="BF445" s="75"/>
      <c r="BG445" s="75"/>
      <c r="BH445" s="75"/>
      <c r="BI445" s="75"/>
      <c r="BJ445" s="75"/>
      <c r="BK445" s="75"/>
      <c r="BL445" s="75"/>
      <c r="BM445" s="75"/>
      <c r="BN445" s="75"/>
      <c r="BO445" s="75"/>
      <c r="BP445" s="75"/>
      <c r="BQ445" s="75"/>
      <c r="BR445" s="75"/>
      <c r="BS445" s="75"/>
      <c r="BT445" s="75">
        <v>0</v>
      </c>
      <c r="BU445" s="84" t="s">
        <v>817</v>
      </c>
      <c r="BV445" s="74">
        <v>46048</v>
      </c>
      <c r="BW445" s="85">
        <f t="shared" si="137"/>
        <v>0</v>
      </c>
      <c r="BX445" s="85">
        <f t="shared" si="138"/>
        <v>0</v>
      </c>
      <c r="BY445" s="86" t="s">
        <v>120</v>
      </c>
      <c r="BZ445" s="87">
        <f t="shared" si="120"/>
        <v>4</v>
      </c>
      <c r="CB445" s="88">
        <f t="shared" si="113"/>
        <v>5</v>
      </c>
      <c r="CC445" s="89">
        <f t="shared" si="139"/>
        <v>0</v>
      </c>
      <c r="CE445" s="87">
        <f t="shared" si="136"/>
        <v>1</v>
      </c>
      <c r="CF445" s="90"/>
      <c r="CG445" s="90"/>
      <c r="CH445" s="90"/>
      <c r="CJ445" s="87">
        <f t="shared" si="114"/>
        <v>1</v>
      </c>
      <c r="CK445" s="87">
        <f t="shared" si="115"/>
        <v>4</v>
      </c>
      <c r="CL445" s="22" t="s">
        <v>121</v>
      </c>
      <c r="CM445" s="22" t="s">
        <v>818</v>
      </c>
    </row>
    <row r="446" spans="1:91" ht="29.1" customHeight="1" x14ac:dyDescent="0.25">
      <c r="A446" s="69">
        <f t="shared" si="112"/>
        <v>444</v>
      </c>
      <c r="B446" s="70" t="s">
        <v>102</v>
      </c>
      <c r="C446" s="107" t="s">
        <v>812</v>
      </c>
      <c r="D446" s="106">
        <v>145386508</v>
      </c>
      <c r="E446" s="73">
        <v>5320007447</v>
      </c>
      <c r="F446" s="74">
        <v>46044</v>
      </c>
      <c r="G446" s="75" t="s">
        <v>858</v>
      </c>
      <c r="H446" s="75" t="s">
        <v>517</v>
      </c>
      <c r="I446" s="75" t="s">
        <v>105</v>
      </c>
      <c r="J446" s="75" t="s">
        <v>518</v>
      </c>
      <c r="K446" s="75" t="s">
        <v>242</v>
      </c>
      <c r="L446" s="74">
        <v>46073</v>
      </c>
      <c r="M446" s="73">
        <v>0</v>
      </c>
      <c r="N446" s="75" t="s">
        <v>2209</v>
      </c>
      <c r="O446" s="75" t="s">
        <v>2210</v>
      </c>
      <c r="P446" s="75">
        <v>2830047889</v>
      </c>
      <c r="Q446" s="74">
        <v>46043</v>
      </c>
      <c r="R446" s="75">
        <v>1209378789</v>
      </c>
      <c r="S446" s="75">
        <v>224096257</v>
      </c>
      <c r="T446" s="74">
        <v>46043</v>
      </c>
      <c r="U446" s="76">
        <v>1640.63</v>
      </c>
      <c r="V446" s="76">
        <v>1589.4939999999999</v>
      </c>
      <c r="W446" s="75">
        <v>3</v>
      </c>
      <c r="X446" s="75">
        <v>0</v>
      </c>
      <c r="Y446" s="98">
        <v>7265551701</v>
      </c>
      <c r="Z446" s="82" t="s">
        <v>354</v>
      </c>
      <c r="AA446" s="75" t="s">
        <v>719</v>
      </c>
      <c r="AB446" s="75" t="s">
        <v>762</v>
      </c>
      <c r="AC446" s="109" t="s">
        <v>812</v>
      </c>
      <c r="AD446" s="75" t="s">
        <v>113</v>
      </c>
      <c r="AE446" s="74">
        <v>46048</v>
      </c>
      <c r="AF446" s="80">
        <v>46047.291666666664</v>
      </c>
      <c r="AG446" s="80">
        <v>46045.458333333336</v>
      </c>
      <c r="AH446" s="80">
        <v>46045.458333333336</v>
      </c>
      <c r="AI446" s="74">
        <v>46048</v>
      </c>
      <c r="AJ446" s="75"/>
      <c r="AK446" s="74">
        <v>46048</v>
      </c>
      <c r="AL446" s="121">
        <v>46053</v>
      </c>
      <c r="AM446" s="75"/>
      <c r="AN446" s="74">
        <v>46054</v>
      </c>
      <c r="AO446" s="95" t="s">
        <v>121</v>
      </c>
      <c r="AP446" s="95" t="s">
        <v>121</v>
      </c>
      <c r="AQ446" s="95" t="s">
        <v>121</v>
      </c>
      <c r="AR446" s="95" t="s">
        <v>121</v>
      </c>
      <c r="AS446" s="95" t="s">
        <v>121</v>
      </c>
      <c r="AT446" s="95" t="s">
        <v>121</v>
      </c>
      <c r="AU446" s="82" t="s">
        <v>356</v>
      </c>
      <c r="AV446" s="74">
        <v>46043</v>
      </c>
      <c r="AW446" s="75">
        <v>0</v>
      </c>
      <c r="AX446" s="75">
        <v>0</v>
      </c>
      <c r="AY446" s="75">
        <v>905</v>
      </c>
      <c r="AZ446" s="83">
        <v>0</v>
      </c>
      <c r="BA446" s="75">
        <v>0</v>
      </c>
      <c r="BB446" s="75" t="s">
        <v>132</v>
      </c>
      <c r="BC446" s="75"/>
      <c r="BD446" s="75" t="s">
        <v>2212</v>
      </c>
      <c r="BE446" s="74">
        <v>46049</v>
      </c>
      <c r="BF446" s="75"/>
      <c r="BG446" s="75"/>
      <c r="BH446" s="75"/>
      <c r="BI446" s="75"/>
      <c r="BJ446" s="75"/>
      <c r="BK446" s="75"/>
      <c r="BL446" s="75"/>
      <c r="BM446" s="75"/>
      <c r="BN446" s="75"/>
      <c r="BO446" s="75"/>
      <c r="BP446" s="75"/>
      <c r="BQ446" s="75"/>
      <c r="BR446" s="75"/>
      <c r="BS446" s="75"/>
      <c r="BT446" s="75">
        <v>0</v>
      </c>
      <c r="BU446" s="84" t="s">
        <v>817</v>
      </c>
      <c r="BV446" s="74">
        <v>46048</v>
      </c>
      <c r="BW446" s="85">
        <f t="shared" si="137"/>
        <v>0</v>
      </c>
      <c r="BX446" s="85">
        <f t="shared" si="138"/>
        <v>0</v>
      </c>
      <c r="BY446" s="86" t="s">
        <v>120</v>
      </c>
      <c r="BZ446" s="87">
        <f t="shared" si="120"/>
        <v>4</v>
      </c>
      <c r="CB446" s="88">
        <f t="shared" si="113"/>
        <v>5</v>
      </c>
      <c r="CC446" s="89">
        <f t="shared" si="139"/>
        <v>0</v>
      </c>
      <c r="CE446" s="87">
        <f t="shared" si="136"/>
        <v>1</v>
      </c>
      <c r="CF446" s="90"/>
      <c r="CG446" s="90"/>
      <c r="CH446" s="90"/>
      <c r="CJ446" s="87">
        <f t="shared" si="114"/>
        <v>1</v>
      </c>
      <c r="CK446" s="87">
        <f t="shared" si="115"/>
        <v>4</v>
      </c>
      <c r="CL446" s="22" t="s">
        <v>121</v>
      </c>
      <c r="CM446" s="22" t="s">
        <v>818</v>
      </c>
    </row>
    <row r="447" spans="1:91" ht="14.45" customHeight="1" x14ac:dyDescent="0.25">
      <c r="A447" s="69">
        <f t="shared" si="112"/>
        <v>445</v>
      </c>
      <c r="B447" s="70" t="s">
        <v>102</v>
      </c>
      <c r="C447" s="107">
        <v>263861078</v>
      </c>
      <c r="D447" s="106">
        <v>145386918</v>
      </c>
      <c r="E447" s="73">
        <v>5320007450</v>
      </c>
      <c r="F447" s="74">
        <v>46048</v>
      </c>
      <c r="G447" s="75" t="s">
        <v>516</v>
      </c>
      <c r="H447" s="75" t="s">
        <v>517</v>
      </c>
      <c r="I447" s="75" t="s">
        <v>105</v>
      </c>
      <c r="J447" s="75" t="s">
        <v>518</v>
      </c>
      <c r="K447" s="75" t="s">
        <v>242</v>
      </c>
      <c r="L447" s="74">
        <v>46076</v>
      </c>
      <c r="M447" s="73">
        <v>40</v>
      </c>
      <c r="N447" s="75" t="s">
        <v>2214</v>
      </c>
      <c r="O447" s="75" t="s">
        <v>2215</v>
      </c>
      <c r="P447" s="75">
        <v>2830048306</v>
      </c>
      <c r="Q447" s="74">
        <v>46052</v>
      </c>
      <c r="R447" s="75">
        <v>1209381323</v>
      </c>
      <c r="S447" s="75">
        <v>224137599</v>
      </c>
      <c r="T447" s="74">
        <v>46052</v>
      </c>
      <c r="U447" s="76">
        <v>5204.7</v>
      </c>
      <c r="V447" s="76">
        <v>5017.5290000000005</v>
      </c>
      <c r="W447" s="75">
        <v>6</v>
      </c>
      <c r="X447" s="75">
        <v>0</v>
      </c>
      <c r="Y447" s="98">
        <v>263861078</v>
      </c>
      <c r="Z447" s="82" t="s">
        <v>110</v>
      </c>
      <c r="AA447" s="75" t="s">
        <v>535</v>
      </c>
      <c r="AB447" s="75" t="s">
        <v>1594</v>
      </c>
      <c r="AC447" s="109">
        <v>263861078</v>
      </c>
      <c r="AD447" s="75" t="s">
        <v>113</v>
      </c>
      <c r="AE447" s="74">
        <v>46055</v>
      </c>
      <c r="AF447" s="80">
        <v>46024.333333333336</v>
      </c>
      <c r="AG447" s="80">
        <v>46053.333333333336</v>
      </c>
      <c r="AH447" s="80">
        <v>46054.25</v>
      </c>
      <c r="AI447" s="124">
        <v>46055</v>
      </c>
      <c r="AJ447" s="129"/>
      <c r="AK447" s="124">
        <v>46055</v>
      </c>
      <c r="AL447" s="121">
        <v>46065</v>
      </c>
      <c r="AM447" s="75"/>
      <c r="AN447" s="121">
        <v>46065</v>
      </c>
      <c r="AO447" s="95" t="s">
        <v>121</v>
      </c>
      <c r="AP447" s="95" t="s">
        <v>121</v>
      </c>
      <c r="AQ447" s="95" t="s">
        <v>121</v>
      </c>
      <c r="AR447" s="95" t="s">
        <v>121</v>
      </c>
      <c r="AS447" s="95" t="s">
        <v>121</v>
      </c>
      <c r="AT447" s="82" t="s">
        <v>2057</v>
      </c>
      <c r="AU447" s="82" t="s">
        <v>131</v>
      </c>
      <c r="AV447" s="74">
        <v>46052</v>
      </c>
      <c r="AW447" s="75" t="s">
        <v>2216</v>
      </c>
      <c r="AX447" s="75" t="s">
        <v>2217</v>
      </c>
      <c r="AY447" s="75">
        <v>905</v>
      </c>
      <c r="AZ447" s="83">
        <v>308211727410</v>
      </c>
      <c r="BA447" s="75" t="s">
        <v>187</v>
      </c>
      <c r="BB447" s="74">
        <v>46052</v>
      </c>
      <c r="BC447" s="75"/>
      <c r="BD447" s="75" t="s">
        <v>2218</v>
      </c>
      <c r="BE447" s="74">
        <v>46056</v>
      </c>
      <c r="BF447" s="75"/>
      <c r="BG447" s="75"/>
      <c r="BH447" s="75"/>
      <c r="BI447" s="75"/>
      <c r="BJ447" s="75"/>
      <c r="BK447" s="75"/>
      <c r="BL447" s="75"/>
      <c r="BM447" s="75"/>
      <c r="BN447" s="75"/>
      <c r="BO447" s="75"/>
      <c r="BP447" s="75"/>
      <c r="BQ447" s="75"/>
      <c r="BR447" s="75"/>
      <c r="BS447" s="75"/>
      <c r="BT447" s="75">
        <v>1</v>
      </c>
      <c r="BU447" s="84" t="s">
        <v>2219</v>
      </c>
      <c r="BV447" s="74">
        <v>46055</v>
      </c>
      <c r="BW447" s="85">
        <f t="shared" si="137"/>
        <v>0</v>
      </c>
      <c r="BX447" s="85">
        <f t="shared" si="138"/>
        <v>0</v>
      </c>
      <c r="BY447" s="86" t="s">
        <v>147</v>
      </c>
      <c r="BZ447" s="87">
        <f t="shared" si="120"/>
        <v>5</v>
      </c>
      <c r="CB447" s="88">
        <f t="shared" si="113"/>
        <v>6</v>
      </c>
      <c r="CC447" s="89"/>
      <c r="CE447" s="87">
        <f t="shared" si="136"/>
        <v>2</v>
      </c>
      <c r="CF447" s="90">
        <v>16054025</v>
      </c>
      <c r="CG447" s="90">
        <v>2995350</v>
      </c>
      <c r="CH447" s="90">
        <v>19049375</v>
      </c>
      <c r="CI447" s="91">
        <v>26275</v>
      </c>
      <c r="CJ447" s="87">
        <f t="shared" si="114"/>
        <v>1</v>
      </c>
      <c r="CK447" s="87">
        <f t="shared" si="115"/>
        <v>5</v>
      </c>
      <c r="CL447" s="22" t="s">
        <v>121</v>
      </c>
      <c r="CM447" s="22" t="s">
        <v>2220</v>
      </c>
    </row>
    <row r="448" spans="1:91" ht="14.45" customHeight="1" x14ac:dyDescent="0.25">
      <c r="A448" s="69">
        <f t="shared" si="112"/>
        <v>446</v>
      </c>
      <c r="B448" s="70" t="s">
        <v>102</v>
      </c>
      <c r="C448" s="107">
        <v>263861078</v>
      </c>
      <c r="D448" s="106">
        <v>145386701</v>
      </c>
      <c r="E448" s="73">
        <v>5320007450</v>
      </c>
      <c r="F448" s="74">
        <v>46048</v>
      </c>
      <c r="G448" s="75" t="s">
        <v>740</v>
      </c>
      <c r="H448" s="75" t="s">
        <v>517</v>
      </c>
      <c r="I448" s="75" t="s">
        <v>105</v>
      </c>
      <c r="J448" s="75" t="s">
        <v>518</v>
      </c>
      <c r="K448" s="75" t="s">
        <v>242</v>
      </c>
      <c r="L448" s="74">
        <v>46076</v>
      </c>
      <c r="M448" s="73">
        <v>0</v>
      </c>
      <c r="N448" s="75" t="s">
        <v>2214</v>
      </c>
      <c r="O448" s="75" t="s">
        <v>2215</v>
      </c>
      <c r="P448" s="75">
        <v>2830048305</v>
      </c>
      <c r="Q448" s="74">
        <v>46052</v>
      </c>
      <c r="R448" s="75">
        <v>1209381322</v>
      </c>
      <c r="S448" s="75">
        <v>224137736</v>
      </c>
      <c r="T448" s="74">
        <v>46052</v>
      </c>
      <c r="U448" s="76">
        <v>9373.6839999999993</v>
      </c>
      <c r="V448" s="76">
        <v>9125.2420000000002</v>
      </c>
      <c r="W448" s="75">
        <v>13</v>
      </c>
      <c r="X448" s="75">
        <v>0</v>
      </c>
      <c r="Y448" s="98">
        <v>263861078</v>
      </c>
      <c r="Z448" s="82" t="s">
        <v>110</v>
      </c>
      <c r="AA448" s="75" t="s">
        <v>535</v>
      </c>
      <c r="AB448" s="75" t="s">
        <v>1594</v>
      </c>
      <c r="AC448" s="109">
        <v>263861078</v>
      </c>
      <c r="AD448" s="75" t="s">
        <v>113</v>
      </c>
      <c r="AE448" s="74">
        <v>46055</v>
      </c>
      <c r="AF448" s="80">
        <v>46024.333333333336</v>
      </c>
      <c r="AG448" s="80">
        <v>46053.333333333336</v>
      </c>
      <c r="AH448" s="80">
        <v>46054.25</v>
      </c>
      <c r="AI448" s="124">
        <v>46055</v>
      </c>
      <c r="AJ448" s="129"/>
      <c r="AK448" s="124">
        <v>46055</v>
      </c>
      <c r="AL448" s="121">
        <v>46065</v>
      </c>
      <c r="AM448" s="75"/>
      <c r="AN448" s="121">
        <v>46065</v>
      </c>
      <c r="AO448" s="95" t="s">
        <v>121</v>
      </c>
      <c r="AP448" s="95" t="s">
        <v>121</v>
      </c>
      <c r="AQ448" s="95" t="s">
        <v>121</v>
      </c>
      <c r="AR448" s="95" t="s">
        <v>121</v>
      </c>
      <c r="AS448" s="95" t="s">
        <v>121</v>
      </c>
      <c r="AT448" s="82" t="s">
        <v>2057</v>
      </c>
      <c r="AU448" s="82" t="s">
        <v>131</v>
      </c>
      <c r="AV448" s="74">
        <v>46052</v>
      </c>
      <c r="AW448" s="75">
        <v>0</v>
      </c>
      <c r="AX448" s="75">
        <v>0</v>
      </c>
      <c r="AY448" s="75">
        <v>905</v>
      </c>
      <c r="AZ448" s="83"/>
      <c r="BA448" s="75"/>
      <c r="BB448" s="75"/>
      <c r="BC448" s="75"/>
      <c r="BD448" s="75" t="s">
        <v>2218</v>
      </c>
      <c r="BE448" s="74">
        <v>46056</v>
      </c>
      <c r="BF448" s="75"/>
      <c r="BG448" s="75"/>
      <c r="BH448" s="75"/>
      <c r="BI448" s="75"/>
      <c r="BJ448" s="75"/>
      <c r="BK448" s="75"/>
      <c r="BL448" s="75"/>
      <c r="BM448" s="75"/>
      <c r="BN448" s="75"/>
      <c r="BO448" s="75"/>
      <c r="BP448" s="75"/>
      <c r="BQ448" s="75"/>
      <c r="BR448" s="75"/>
      <c r="BS448" s="75"/>
      <c r="BT448" s="75">
        <v>0</v>
      </c>
      <c r="BU448" s="84" t="s">
        <v>2219</v>
      </c>
      <c r="BV448" s="74">
        <v>46055</v>
      </c>
      <c r="BW448" s="85">
        <f t="shared" si="137"/>
        <v>0</v>
      </c>
      <c r="BX448" s="85">
        <f t="shared" si="138"/>
        <v>0</v>
      </c>
      <c r="BY448" s="86" t="s">
        <v>147</v>
      </c>
      <c r="BZ448" s="87">
        <f t="shared" si="120"/>
        <v>5</v>
      </c>
      <c r="CB448" s="88">
        <f t="shared" si="113"/>
        <v>6</v>
      </c>
      <c r="CC448" s="89"/>
      <c r="CE448" s="87">
        <f t="shared" si="136"/>
        <v>2</v>
      </c>
      <c r="CF448" s="90"/>
      <c r="CG448" s="90"/>
      <c r="CH448" s="90"/>
      <c r="CJ448" s="87">
        <f t="shared" si="114"/>
        <v>1</v>
      </c>
      <c r="CK448" s="87">
        <f t="shared" si="115"/>
        <v>5</v>
      </c>
      <c r="CL448" s="22" t="s">
        <v>121</v>
      </c>
      <c r="CM448" s="22" t="s">
        <v>2220</v>
      </c>
    </row>
    <row r="449" spans="1:91" ht="14.45" customHeight="1" x14ac:dyDescent="0.25">
      <c r="A449" s="69">
        <f t="shared" si="112"/>
        <v>447</v>
      </c>
      <c r="B449" s="70" t="s">
        <v>102</v>
      </c>
      <c r="C449" s="107">
        <v>263861078</v>
      </c>
      <c r="D449" s="106">
        <v>145386900</v>
      </c>
      <c r="E449" s="73">
        <v>5320007451</v>
      </c>
      <c r="F449" s="74">
        <v>46048</v>
      </c>
      <c r="G449" s="75" t="s">
        <v>516</v>
      </c>
      <c r="H449" s="75" t="s">
        <v>517</v>
      </c>
      <c r="I449" s="75" t="s">
        <v>105</v>
      </c>
      <c r="J449" s="75" t="s">
        <v>518</v>
      </c>
      <c r="K449" s="75" t="s">
        <v>242</v>
      </c>
      <c r="L449" s="74">
        <v>46076</v>
      </c>
      <c r="M449" s="73">
        <v>40</v>
      </c>
      <c r="N449" s="75" t="s">
        <v>2221</v>
      </c>
      <c r="O449" s="75" t="s">
        <v>2222</v>
      </c>
      <c r="P449" s="75">
        <v>2830048309</v>
      </c>
      <c r="Q449" s="74">
        <v>46052</v>
      </c>
      <c r="R449" s="75">
        <v>1209381331</v>
      </c>
      <c r="S449" s="75">
        <v>224137737</v>
      </c>
      <c r="T449" s="74">
        <v>46052</v>
      </c>
      <c r="U449" s="76">
        <v>5636.3019999999997</v>
      </c>
      <c r="V449" s="76">
        <v>5433.6049999999996</v>
      </c>
      <c r="W449" s="75">
        <v>7</v>
      </c>
      <c r="X449" s="75">
        <v>0</v>
      </c>
      <c r="Y449" s="98">
        <v>263861089</v>
      </c>
      <c r="Z449" s="82" t="s">
        <v>110</v>
      </c>
      <c r="AA449" s="75" t="s">
        <v>535</v>
      </c>
      <c r="AB449" s="75" t="s">
        <v>1594</v>
      </c>
      <c r="AC449" s="109">
        <v>263861078</v>
      </c>
      <c r="AD449" s="75" t="s">
        <v>113</v>
      </c>
      <c r="AE449" s="74">
        <v>46055</v>
      </c>
      <c r="AF449" s="80">
        <v>46024.333333333336</v>
      </c>
      <c r="AG449" s="80">
        <v>46053.333333333336</v>
      </c>
      <c r="AH449" s="80">
        <v>46054.25</v>
      </c>
      <c r="AI449" s="124">
        <v>46055</v>
      </c>
      <c r="AJ449" s="129"/>
      <c r="AK449" s="124">
        <v>46055</v>
      </c>
      <c r="AL449" s="121">
        <v>46065</v>
      </c>
      <c r="AM449" s="75"/>
      <c r="AN449" s="121">
        <v>46065</v>
      </c>
      <c r="AO449" s="95" t="s">
        <v>121</v>
      </c>
      <c r="AP449" s="95" t="s">
        <v>121</v>
      </c>
      <c r="AQ449" s="95" t="s">
        <v>121</v>
      </c>
      <c r="AR449" s="95" t="s">
        <v>121</v>
      </c>
      <c r="AS449" s="95" t="s">
        <v>121</v>
      </c>
      <c r="AT449" s="82" t="s">
        <v>2057</v>
      </c>
      <c r="AU449" s="82" t="s">
        <v>131</v>
      </c>
      <c r="AV449" s="74">
        <v>46052</v>
      </c>
      <c r="AW449" s="75" t="s">
        <v>2223</v>
      </c>
      <c r="AX449" s="75" t="s">
        <v>2224</v>
      </c>
      <c r="AY449" s="75">
        <v>905</v>
      </c>
      <c r="AZ449" s="83">
        <v>308211740120</v>
      </c>
      <c r="BA449" s="75" t="s">
        <v>187</v>
      </c>
      <c r="BB449" s="74">
        <v>46052</v>
      </c>
      <c r="BC449" s="75"/>
      <c r="BD449" s="75" t="s">
        <v>2225</v>
      </c>
      <c r="BE449" s="74">
        <v>46056</v>
      </c>
      <c r="BF449" s="75"/>
      <c r="BG449" s="75"/>
      <c r="BH449" s="75"/>
      <c r="BI449" s="75"/>
      <c r="BJ449" s="75"/>
      <c r="BK449" s="75"/>
      <c r="BL449" s="75"/>
      <c r="BM449" s="75"/>
      <c r="BN449" s="75"/>
      <c r="BO449" s="75"/>
      <c r="BP449" s="75"/>
      <c r="BQ449" s="75"/>
      <c r="BR449" s="75"/>
      <c r="BS449" s="75"/>
      <c r="BT449" s="75">
        <v>0</v>
      </c>
      <c r="BU449" s="84" t="s">
        <v>2219</v>
      </c>
      <c r="BV449" s="74">
        <v>46055</v>
      </c>
      <c r="BW449" s="85">
        <f t="shared" si="137"/>
        <v>0</v>
      </c>
      <c r="BX449" s="85">
        <f t="shared" si="138"/>
        <v>0</v>
      </c>
      <c r="BY449" s="86" t="s">
        <v>147</v>
      </c>
      <c r="BZ449" s="87">
        <f t="shared" si="120"/>
        <v>5</v>
      </c>
      <c r="CB449" s="88">
        <f t="shared" si="113"/>
        <v>6</v>
      </c>
      <c r="CC449" s="89"/>
      <c r="CE449" s="87">
        <f t="shared" si="136"/>
        <v>2</v>
      </c>
      <c r="CF449" s="90">
        <v>16054025</v>
      </c>
      <c r="CG449" s="90">
        <v>2995350</v>
      </c>
      <c r="CH449" s="90">
        <v>19049375</v>
      </c>
      <c r="CI449" s="91">
        <v>26275</v>
      </c>
      <c r="CJ449" s="87">
        <f t="shared" si="114"/>
        <v>1</v>
      </c>
      <c r="CK449" s="87">
        <f t="shared" si="115"/>
        <v>5</v>
      </c>
      <c r="CL449" s="22" t="s">
        <v>121</v>
      </c>
      <c r="CM449" s="22" t="s">
        <v>2220</v>
      </c>
    </row>
    <row r="450" spans="1:91" ht="14.45" customHeight="1" x14ac:dyDescent="0.25">
      <c r="A450" s="69">
        <f t="shared" si="112"/>
        <v>448</v>
      </c>
      <c r="B450" s="70" t="s">
        <v>102</v>
      </c>
      <c r="C450" s="107">
        <v>263861078</v>
      </c>
      <c r="D450" s="106">
        <v>145386697</v>
      </c>
      <c r="E450" s="73">
        <v>5320007451</v>
      </c>
      <c r="F450" s="74">
        <v>46048</v>
      </c>
      <c r="G450" s="75" t="s">
        <v>740</v>
      </c>
      <c r="H450" s="75" t="s">
        <v>517</v>
      </c>
      <c r="I450" s="75" t="s">
        <v>105</v>
      </c>
      <c r="J450" s="75" t="s">
        <v>518</v>
      </c>
      <c r="K450" s="75" t="s">
        <v>242</v>
      </c>
      <c r="L450" s="74">
        <v>46076</v>
      </c>
      <c r="M450" s="73">
        <v>0</v>
      </c>
      <c r="N450" s="75" t="s">
        <v>2221</v>
      </c>
      <c r="O450" s="75" t="s">
        <v>2222</v>
      </c>
      <c r="P450" s="75">
        <v>2830048308</v>
      </c>
      <c r="Q450" s="74">
        <v>46052</v>
      </c>
      <c r="R450" s="75">
        <v>1209381330</v>
      </c>
      <c r="S450" s="75">
        <v>224137739</v>
      </c>
      <c r="T450" s="74">
        <v>46052</v>
      </c>
      <c r="U450" s="76">
        <v>9695.42</v>
      </c>
      <c r="V450" s="76">
        <v>9438.4519999999993</v>
      </c>
      <c r="W450" s="75">
        <v>14</v>
      </c>
      <c r="X450" s="75">
        <v>0</v>
      </c>
      <c r="Y450" s="98">
        <v>263861089</v>
      </c>
      <c r="Z450" s="82" t="s">
        <v>110</v>
      </c>
      <c r="AA450" s="75" t="s">
        <v>535</v>
      </c>
      <c r="AB450" s="75" t="s">
        <v>1594</v>
      </c>
      <c r="AC450" s="109">
        <v>263861078</v>
      </c>
      <c r="AD450" s="75" t="s">
        <v>113</v>
      </c>
      <c r="AE450" s="74">
        <v>46055</v>
      </c>
      <c r="AF450" s="80">
        <v>46024.333333333336</v>
      </c>
      <c r="AG450" s="80">
        <v>46053.333333333336</v>
      </c>
      <c r="AH450" s="80">
        <v>46054.25</v>
      </c>
      <c r="AI450" s="124">
        <v>46055</v>
      </c>
      <c r="AJ450" s="129"/>
      <c r="AK450" s="124">
        <v>46055</v>
      </c>
      <c r="AL450" s="121">
        <v>46065</v>
      </c>
      <c r="AM450" s="75"/>
      <c r="AN450" s="121">
        <v>46065</v>
      </c>
      <c r="AO450" s="95" t="s">
        <v>121</v>
      </c>
      <c r="AP450" s="95" t="s">
        <v>121</v>
      </c>
      <c r="AQ450" s="95" t="s">
        <v>121</v>
      </c>
      <c r="AR450" s="95" t="s">
        <v>121</v>
      </c>
      <c r="AS450" s="95" t="s">
        <v>121</v>
      </c>
      <c r="AT450" s="82" t="s">
        <v>2057</v>
      </c>
      <c r="AU450" s="82" t="s">
        <v>131</v>
      </c>
      <c r="AV450" s="74">
        <v>46052</v>
      </c>
      <c r="AW450" s="75">
        <v>0</v>
      </c>
      <c r="AX450" s="75">
        <v>0</v>
      </c>
      <c r="AY450" s="75">
        <v>905</v>
      </c>
      <c r="AZ450" s="83"/>
      <c r="BA450" s="75"/>
      <c r="BB450" s="75"/>
      <c r="BC450" s="75"/>
      <c r="BD450" s="75" t="s">
        <v>2225</v>
      </c>
      <c r="BE450" s="74">
        <v>46056</v>
      </c>
      <c r="BF450" s="75"/>
      <c r="BG450" s="75"/>
      <c r="BH450" s="75"/>
      <c r="BI450" s="75"/>
      <c r="BJ450" s="75"/>
      <c r="BK450" s="75"/>
      <c r="BL450" s="75"/>
      <c r="BM450" s="75"/>
      <c r="BN450" s="75"/>
      <c r="BO450" s="75"/>
      <c r="BP450" s="75"/>
      <c r="BQ450" s="75"/>
      <c r="BR450" s="75"/>
      <c r="BS450" s="75"/>
      <c r="BT450" s="75">
        <v>0</v>
      </c>
      <c r="BU450" s="84" t="s">
        <v>2219</v>
      </c>
      <c r="BV450" s="74">
        <v>46055</v>
      </c>
      <c r="BW450" s="85">
        <f t="shared" si="137"/>
        <v>0</v>
      </c>
      <c r="BX450" s="85">
        <f t="shared" si="138"/>
        <v>0</v>
      </c>
      <c r="BY450" s="86" t="s">
        <v>147</v>
      </c>
      <c r="BZ450" s="87">
        <f t="shared" si="120"/>
        <v>5</v>
      </c>
      <c r="CB450" s="88">
        <f t="shared" si="113"/>
        <v>6</v>
      </c>
      <c r="CC450" s="89"/>
      <c r="CE450" s="87">
        <f t="shared" si="136"/>
        <v>2</v>
      </c>
      <c r="CF450" s="90"/>
      <c r="CG450" s="90"/>
      <c r="CH450" s="90"/>
      <c r="CJ450" s="87">
        <f t="shared" si="114"/>
        <v>1</v>
      </c>
      <c r="CK450" s="87">
        <f t="shared" si="115"/>
        <v>5</v>
      </c>
      <c r="CL450" s="22" t="s">
        <v>121</v>
      </c>
      <c r="CM450" s="22" t="s">
        <v>2220</v>
      </c>
    </row>
    <row r="451" spans="1:91" ht="14.45" customHeight="1" x14ac:dyDescent="0.25">
      <c r="A451" s="69">
        <f t="shared" ref="A451:A514" si="140">ROW()-2</f>
        <v>449</v>
      </c>
      <c r="B451" s="70" t="s">
        <v>102</v>
      </c>
      <c r="C451" s="97" t="s">
        <v>2226</v>
      </c>
      <c r="D451" s="106">
        <v>145278289</v>
      </c>
      <c r="E451" s="73"/>
      <c r="F451" s="74">
        <v>46041</v>
      </c>
      <c r="G451" s="75" t="s">
        <v>612</v>
      </c>
      <c r="H451" s="75" t="s">
        <v>517</v>
      </c>
      <c r="I451" s="75" t="s">
        <v>105</v>
      </c>
      <c r="J451" s="75" t="s">
        <v>518</v>
      </c>
      <c r="K451" s="75" t="s">
        <v>242</v>
      </c>
      <c r="L451" s="74">
        <v>46072</v>
      </c>
      <c r="M451" s="73">
        <v>40</v>
      </c>
      <c r="N451" s="75" t="s">
        <v>2227</v>
      </c>
      <c r="O451" s="75" t="s">
        <v>2228</v>
      </c>
      <c r="P451" s="75">
        <v>2830047958</v>
      </c>
      <c r="Q451" s="74">
        <v>46044</v>
      </c>
      <c r="R451" s="75">
        <v>1209379194</v>
      </c>
      <c r="S451" s="75">
        <v>224101587</v>
      </c>
      <c r="T451" s="74">
        <v>46044</v>
      </c>
      <c r="U451" s="76">
        <v>15848.870999999999</v>
      </c>
      <c r="V451" s="76">
        <v>15428.815000000001</v>
      </c>
      <c r="W451" s="75">
        <v>18</v>
      </c>
      <c r="X451" s="75">
        <v>0</v>
      </c>
      <c r="Y451" s="98">
        <v>7265551700</v>
      </c>
      <c r="Z451" s="82" t="s">
        <v>354</v>
      </c>
      <c r="AA451" s="75" t="s">
        <v>719</v>
      </c>
      <c r="AB451" s="75" t="s">
        <v>762</v>
      </c>
      <c r="AC451" s="98" t="s">
        <v>2226</v>
      </c>
      <c r="AD451" s="75" t="s">
        <v>113</v>
      </c>
      <c r="AE451" s="74">
        <v>46048</v>
      </c>
      <c r="AF451" s="80">
        <v>46047.291666666664</v>
      </c>
      <c r="AG451" s="80">
        <v>46045.458333333336</v>
      </c>
      <c r="AH451" s="80">
        <v>46045.458333333336</v>
      </c>
      <c r="AI451" s="74">
        <v>46048</v>
      </c>
      <c r="AJ451" s="75"/>
      <c r="AK451" s="74">
        <v>46048</v>
      </c>
      <c r="AL451" s="121">
        <v>46053</v>
      </c>
      <c r="AM451" s="75"/>
      <c r="AN451" s="74">
        <v>46054</v>
      </c>
      <c r="AO451" s="81">
        <f>IF(AH451&lt;AG451,IF(AH451=0,"",AH451-1),IF(AG451=0,"",AG451-1))</f>
        <v>46044.458333333336</v>
      </c>
      <c r="AP451" s="81">
        <f>IF(AH451&lt;AG451,IF(AH451=0,"",AH451),IF(AG451=0,"",AG451))</f>
        <v>46045.458333333336</v>
      </c>
      <c r="AQ451" s="81">
        <f>IF(AH451&lt;AG451,IF(AH451=0,"",AH451),IF(AG451=0,"",AG451))</f>
        <v>46045.458333333336</v>
      </c>
      <c r="AR451" s="81">
        <f>IF(AI451=0,"",IF(AI451&lt;AJ451,AJ451+1,AI451+1))</f>
        <v>46049</v>
      </c>
      <c r="AS451" s="81">
        <f>IF(AI451=0,"",IF(AE451=0,IF(AJ451=0,AI451+2,AJ451+2),AE451+2))</f>
        <v>46050</v>
      </c>
      <c r="AT451" s="81">
        <f>IF(AI451=0,"",IF(AI451&lt;AJ451,AJ451+1,AI451+1))</f>
        <v>46049</v>
      </c>
      <c r="AU451" s="82" t="s">
        <v>356</v>
      </c>
      <c r="AV451" s="74">
        <v>46044</v>
      </c>
      <c r="AW451" s="75" t="s">
        <v>2229</v>
      </c>
      <c r="AX451" s="75">
        <v>32215325</v>
      </c>
      <c r="AY451" s="75">
        <v>905</v>
      </c>
      <c r="AZ451" s="83">
        <v>308179818500</v>
      </c>
      <c r="BA451" s="75" t="s">
        <v>187</v>
      </c>
      <c r="BB451" s="74">
        <v>46044</v>
      </c>
      <c r="BC451" s="75"/>
      <c r="BD451" s="75" t="s">
        <v>2230</v>
      </c>
      <c r="BE451" s="74">
        <v>46049</v>
      </c>
      <c r="BF451" s="75"/>
      <c r="BG451" s="75"/>
      <c r="BH451" s="75"/>
      <c r="BI451" s="75"/>
      <c r="BJ451" s="75"/>
      <c r="BK451" s="75"/>
      <c r="BL451" s="75"/>
      <c r="BM451" s="75"/>
      <c r="BN451" s="75"/>
      <c r="BO451" s="75"/>
      <c r="BP451" s="75"/>
      <c r="BQ451" s="75"/>
      <c r="BR451" s="75"/>
      <c r="BS451" s="75"/>
      <c r="BT451" s="75">
        <v>1</v>
      </c>
      <c r="BU451" s="84" t="s">
        <v>2231</v>
      </c>
      <c r="BV451" s="74">
        <v>46049</v>
      </c>
      <c r="BW451" s="85">
        <f t="shared" si="137"/>
        <v>1</v>
      </c>
      <c r="BX451" s="85">
        <f t="shared" si="138"/>
        <v>1</v>
      </c>
      <c r="BY451" s="86" t="s">
        <v>120</v>
      </c>
      <c r="BZ451" s="87">
        <f t="shared" si="120"/>
        <v>4</v>
      </c>
      <c r="CB451" s="88">
        <f t="shared" ref="CB451:CB514" si="141">WEEKNUM(BV451,)</f>
        <v>5</v>
      </c>
      <c r="CC451" s="89">
        <f>BV451-AK451</f>
        <v>1</v>
      </c>
      <c r="CE451" s="87">
        <f t="shared" si="136"/>
        <v>1</v>
      </c>
      <c r="CF451" s="90">
        <v>8577075</v>
      </c>
      <c r="CG451" s="90"/>
      <c r="CH451" s="90">
        <v>8577075</v>
      </c>
      <c r="CI451" s="22">
        <v>26391</v>
      </c>
      <c r="CJ451" s="87">
        <f t="shared" ref="CJ451:CJ514" si="142">MONTH(AV451)</f>
        <v>1</v>
      </c>
      <c r="CK451" s="87">
        <f t="shared" ref="CK451:CK514" si="143">WEEKNUM(AV451,2)</f>
        <v>4</v>
      </c>
      <c r="CL451" s="22" t="s">
        <v>121</v>
      </c>
      <c r="CM451" s="22" t="s">
        <v>2232</v>
      </c>
    </row>
    <row r="452" spans="1:91" ht="14.45" customHeight="1" x14ac:dyDescent="0.25">
      <c r="A452" s="69">
        <f t="shared" si="140"/>
        <v>450</v>
      </c>
      <c r="B452" s="70" t="s">
        <v>102</v>
      </c>
      <c r="C452" s="107">
        <v>263861062</v>
      </c>
      <c r="D452" s="106">
        <v>145367567</v>
      </c>
      <c r="E452" s="73"/>
      <c r="F452" s="74">
        <v>46048</v>
      </c>
      <c r="G452" s="75" t="s">
        <v>602</v>
      </c>
      <c r="H452" s="75" t="s">
        <v>517</v>
      </c>
      <c r="I452" s="75" t="s">
        <v>105</v>
      </c>
      <c r="J452" s="75" t="s">
        <v>518</v>
      </c>
      <c r="K452" s="75" t="s">
        <v>242</v>
      </c>
      <c r="L452" s="74">
        <v>46078</v>
      </c>
      <c r="M452" s="73">
        <v>40</v>
      </c>
      <c r="N452" s="75" t="s">
        <v>2233</v>
      </c>
      <c r="O452" s="75" t="s">
        <v>2234</v>
      </c>
      <c r="P452" s="75">
        <v>2830048289</v>
      </c>
      <c r="Q452" s="74">
        <v>46052</v>
      </c>
      <c r="R452" s="75">
        <v>1209381270</v>
      </c>
      <c r="S452" s="75">
        <v>224137587</v>
      </c>
      <c r="T452" s="74">
        <v>46052</v>
      </c>
      <c r="U452" s="76">
        <v>15349.887000000001</v>
      </c>
      <c r="V452" s="76">
        <v>14801.306</v>
      </c>
      <c r="W452" s="75">
        <v>20</v>
      </c>
      <c r="X452" s="75">
        <v>0</v>
      </c>
      <c r="Y452" s="98">
        <v>263861071</v>
      </c>
      <c r="Z452" s="82" t="s">
        <v>110</v>
      </c>
      <c r="AA452" s="75" t="s">
        <v>535</v>
      </c>
      <c r="AB452" s="75" t="s">
        <v>1594</v>
      </c>
      <c r="AC452" s="109">
        <v>263861062</v>
      </c>
      <c r="AD452" s="75" t="s">
        <v>113</v>
      </c>
      <c r="AE452" s="74">
        <v>46055</v>
      </c>
      <c r="AF452" s="80">
        <v>46024.333333333336</v>
      </c>
      <c r="AG452" s="80">
        <v>46053.333333333336</v>
      </c>
      <c r="AH452" s="80">
        <v>46054.25</v>
      </c>
      <c r="AI452" s="124">
        <v>46055</v>
      </c>
      <c r="AJ452" s="129"/>
      <c r="AK452" s="124">
        <v>46055</v>
      </c>
      <c r="AL452" s="121">
        <v>46065</v>
      </c>
      <c r="AM452" s="75"/>
      <c r="AN452" s="121">
        <v>46065</v>
      </c>
      <c r="AO452" s="81">
        <f>IF(AH452&lt;AG452,IF(AH452=0,"",AH452-1),IF(AG452=0,"",AG452-1))</f>
        <v>46052.333333333336</v>
      </c>
      <c r="AP452" s="81">
        <f>IF(AH452&lt;AG452,IF(AH452=0,"",AH452),IF(AG452=0,"",AG452))</f>
        <v>46053.333333333336</v>
      </c>
      <c r="AQ452" s="81">
        <f>IF(AH452&lt;AG452,IF(AH452=0,"",AH452),IF(AG452=0,"",AG452))</f>
        <v>46053.333333333336</v>
      </c>
      <c r="AR452" s="81">
        <f>IF(AI452=0,"",IF(AI452&lt;AJ452,AJ452+1,AI452+1))</f>
        <v>46056</v>
      </c>
      <c r="AS452" s="81">
        <f>IF(AI452=0,"",IF(AE452=0,IF(AJ452=0,AI452+2,AJ452+2),AE452+2))</f>
        <v>46057</v>
      </c>
      <c r="AT452" s="81">
        <f>IF(AI452=0,"",IF(AI452&lt;AJ452,AJ452+1,AI452+1))</f>
        <v>46056</v>
      </c>
      <c r="AU452" s="82" t="s">
        <v>131</v>
      </c>
      <c r="AV452" s="74">
        <v>46052</v>
      </c>
      <c r="AW452" s="75" t="s">
        <v>2235</v>
      </c>
      <c r="AX452" s="75" t="s">
        <v>2236</v>
      </c>
      <c r="AY452" s="75">
        <v>905</v>
      </c>
      <c r="AZ452" s="83">
        <v>308211274730</v>
      </c>
      <c r="BA452" s="75" t="s">
        <v>187</v>
      </c>
      <c r="BB452" s="74">
        <v>46052</v>
      </c>
      <c r="BC452" s="75"/>
      <c r="BD452" s="75" t="s">
        <v>2237</v>
      </c>
      <c r="BE452" s="74">
        <v>46058</v>
      </c>
      <c r="BF452" s="75"/>
      <c r="BG452" s="75"/>
      <c r="BH452" s="75"/>
      <c r="BI452" s="75"/>
      <c r="BJ452" s="75"/>
      <c r="BK452" s="75"/>
      <c r="BL452" s="75"/>
      <c r="BM452" s="75"/>
      <c r="BN452" s="75"/>
      <c r="BO452" s="75"/>
      <c r="BP452" s="75"/>
      <c r="BQ452" s="75"/>
      <c r="BR452" s="75"/>
      <c r="BS452" s="75"/>
      <c r="BT452" s="75">
        <v>0</v>
      </c>
      <c r="BU452" s="84" t="s">
        <v>1911</v>
      </c>
      <c r="BV452" s="74">
        <v>46055</v>
      </c>
      <c r="BW452" s="85">
        <f t="shared" si="137"/>
        <v>0</v>
      </c>
      <c r="BX452" s="85">
        <f t="shared" si="138"/>
        <v>0</v>
      </c>
      <c r="BY452" s="86" t="s">
        <v>147</v>
      </c>
      <c r="BZ452" s="87">
        <f t="shared" si="120"/>
        <v>5</v>
      </c>
      <c r="CB452" s="88">
        <f t="shared" si="141"/>
        <v>6</v>
      </c>
      <c r="CC452" s="89"/>
      <c r="CE452" s="87">
        <f t="shared" si="136"/>
        <v>2</v>
      </c>
      <c r="CF452" s="90">
        <v>16054025</v>
      </c>
      <c r="CG452" s="90">
        <v>2995350</v>
      </c>
      <c r="CH452" s="90">
        <v>19049375</v>
      </c>
      <c r="CI452" s="91">
        <v>26275</v>
      </c>
      <c r="CJ452" s="87">
        <f t="shared" si="142"/>
        <v>1</v>
      </c>
      <c r="CK452" s="87">
        <f t="shared" si="143"/>
        <v>5</v>
      </c>
      <c r="CL452" s="22" t="s">
        <v>121</v>
      </c>
      <c r="CM452" s="22" t="s">
        <v>1912</v>
      </c>
    </row>
    <row r="453" spans="1:91" ht="14.45" customHeight="1" x14ac:dyDescent="0.25">
      <c r="A453" s="69">
        <f t="shared" si="140"/>
        <v>451</v>
      </c>
      <c r="B453" s="70" t="s">
        <v>102</v>
      </c>
      <c r="C453" s="107" t="s">
        <v>1293</v>
      </c>
      <c r="D453" s="106">
        <v>145366846</v>
      </c>
      <c r="E453" s="73"/>
      <c r="F453" s="74">
        <v>46044</v>
      </c>
      <c r="G453" s="75" t="s">
        <v>2238</v>
      </c>
      <c r="H453" s="75" t="s">
        <v>1160</v>
      </c>
      <c r="I453" s="75" t="s">
        <v>105</v>
      </c>
      <c r="J453" s="75" t="s">
        <v>1161</v>
      </c>
      <c r="K453" s="75" t="s">
        <v>107</v>
      </c>
      <c r="L453" s="74">
        <v>46062</v>
      </c>
      <c r="M453" s="73">
        <v>40</v>
      </c>
      <c r="N453" s="75" t="s">
        <v>2239</v>
      </c>
      <c r="O453" s="75" t="s">
        <v>2240</v>
      </c>
      <c r="P453" s="75">
        <v>2830047700</v>
      </c>
      <c r="Q453" s="74">
        <v>46038</v>
      </c>
      <c r="R453" s="75">
        <v>1209376950</v>
      </c>
      <c r="S453" s="75">
        <v>224073147</v>
      </c>
      <c r="T453" s="74">
        <v>46038</v>
      </c>
      <c r="U453" s="76">
        <v>17494.920999999998</v>
      </c>
      <c r="V453" s="76">
        <v>16921.594000000001</v>
      </c>
      <c r="W453" s="75">
        <v>20</v>
      </c>
      <c r="X453" s="75">
        <v>6</v>
      </c>
      <c r="Y453" s="98" t="s">
        <v>2241</v>
      </c>
      <c r="Z453" s="82" t="s">
        <v>258</v>
      </c>
      <c r="AA453" s="75" t="s">
        <v>1283</v>
      </c>
      <c r="AB453" s="75" t="s">
        <v>1284</v>
      </c>
      <c r="AC453" s="109" t="s">
        <v>1293</v>
      </c>
      <c r="AD453" s="75" t="s">
        <v>113</v>
      </c>
      <c r="AE453" s="134">
        <v>46042</v>
      </c>
      <c r="AF453" s="130">
        <v>46040</v>
      </c>
      <c r="AG453" s="130">
        <v>46039.416666666664</v>
      </c>
      <c r="AH453" s="130">
        <v>46039.416666666664</v>
      </c>
      <c r="AI453" s="134">
        <v>46042</v>
      </c>
      <c r="AJ453" s="79"/>
      <c r="AK453" s="134">
        <v>46042</v>
      </c>
      <c r="AL453" s="153">
        <v>46041</v>
      </c>
      <c r="AM453" s="134">
        <v>46044</v>
      </c>
      <c r="AN453" s="134">
        <v>46044</v>
      </c>
      <c r="AO453" s="81">
        <f>IF(AH453&lt;AG453,IF(AH453=0,"",AH453-1),IF(AG453=0,"",AG453-1))</f>
        <v>46038.416666666664</v>
      </c>
      <c r="AP453" s="81">
        <f>IF(AH453&lt;AG453,IF(AH453=0,"",AH453),IF(AG453=0,"",AG453))</f>
        <v>46039.416666666664</v>
      </c>
      <c r="AQ453" s="81">
        <f>IF(AH453&lt;AG453,IF(AH453=0,"",AH453),IF(AG453=0,"",AG453))</f>
        <v>46039.416666666664</v>
      </c>
      <c r="AR453" s="81">
        <f>IF(AI453=0,"",IF(AI453&lt;AJ453,AJ453+1,AI453+1))</f>
        <v>46043</v>
      </c>
      <c r="AS453" s="81">
        <f>IF(AI453=0,"",IF(AE453=0,IF(AJ453=0,AI453+2,AJ453+2),AE453+2))</f>
        <v>46044</v>
      </c>
      <c r="AT453" s="81">
        <f>IF(AI453=0,"",IF(AI453&lt;AJ453,AJ453+1,AI453+1))</f>
        <v>46043</v>
      </c>
      <c r="AU453" s="82" t="s">
        <v>198</v>
      </c>
      <c r="AV453" s="74">
        <v>46038</v>
      </c>
      <c r="AW453" s="75" t="s">
        <v>2242</v>
      </c>
      <c r="AX453" s="75" t="s">
        <v>2243</v>
      </c>
      <c r="AY453" s="75">
        <v>905</v>
      </c>
      <c r="AZ453" s="83">
        <v>308160047700</v>
      </c>
      <c r="BA453" s="75" t="s">
        <v>187</v>
      </c>
      <c r="BB453" s="74">
        <v>46038</v>
      </c>
      <c r="BC453" s="75"/>
      <c r="BD453" s="75" t="s">
        <v>2244</v>
      </c>
      <c r="BE453" s="74">
        <v>46043</v>
      </c>
      <c r="BF453" s="75"/>
      <c r="BG453" s="75"/>
      <c r="BH453" s="75"/>
      <c r="BI453" s="75"/>
      <c r="BJ453" s="75"/>
      <c r="BK453" s="75"/>
      <c r="BL453" s="75"/>
      <c r="BM453" s="75"/>
      <c r="BN453" s="75"/>
      <c r="BO453" s="75"/>
      <c r="BP453" s="75"/>
      <c r="BQ453" s="75"/>
      <c r="BR453" s="75"/>
      <c r="BS453" s="75"/>
      <c r="BT453" s="75">
        <v>0</v>
      </c>
      <c r="BU453" s="84" t="s">
        <v>1300</v>
      </c>
      <c r="BV453" s="74">
        <v>46042</v>
      </c>
      <c r="BW453" s="85"/>
      <c r="BX453" s="85"/>
      <c r="BY453" s="86" t="s">
        <v>157</v>
      </c>
      <c r="BZ453" s="87">
        <f t="shared" si="120"/>
        <v>4</v>
      </c>
      <c r="CB453" s="88">
        <f t="shared" si="141"/>
        <v>4</v>
      </c>
      <c r="CC453" s="89"/>
      <c r="CE453" s="87">
        <f t="shared" si="136"/>
        <v>1</v>
      </c>
      <c r="CF453" s="90">
        <v>6979308</v>
      </c>
      <c r="CG453" s="90"/>
      <c r="CH453" s="90">
        <v>6979308</v>
      </c>
      <c r="CI453" s="91">
        <v>26238</v>
      </c>
      <c r="CJ453" s="87">
        <f t="shared" si="142"/>
        <v>1</v>
      </c>
      <c r="CK453" s="87">
        <f t="shared" si="143"/>
        <v>3</v>
      </c>
      <c r="CL453" s="22" t="s">
        <v>121</v>
      </c>
      <c r="CM453" s="22" t="s">
        <v>1301</v>
      </c>
    </row>
    <row r="454" spans="1:91" ht="14.45" customHeight="1" x14ac:dyDescent="0.25">
      <c r="A454" s="69">
        <f t="shared" si="140"/>
        <v>452</v>
      </c>
      <c r="B454" s="70" t="s">
        <v>102</v>
      </c>
      <c r="C454" s="97">
        <v>264134932</v>
      </c>
      <c r="D454" s="106">
        <v>145318247</v>
      </c>
      <c r="E454" s="73"/>
      <c r="F454" s="74">
        <v>46036</v>
      </c>
      <c r="G454" s="75" t="s">
        <v>567</v>
      </c>
      <c r="H454" s="75" t="s">
        <v>517</v>
      </c>
      <c r="I454" s="75" t="s">
        <v>105</v>
      </c>
      <c r="J454" s="75" t="s">
        <v>568</v>
      </c>
      <c r="K454" s="75" t="s">
        <v>242</v>
      </c>
      <c r="L454" s="74">
        <v>46069</v>
      </c>
      <c r="M454" s="73">
        <v>40</v>
      </c>
      <c r="N454" s="75" t="s">
        <v>2245</v>
      </c>
      <c r="O454" s="75" t="s">
        <v>2246</v>
      </c>
      <c r="P454" s="75">
        <v>2830047828</v>
      </c>
      <c r="Q454" s="74">
        <v>46041</v>
      </c>
      <c r="R454" s="75">
        <v>1209378158</v>
      </c>
      <c r="S454" s="75">
        <v>224086833</v>
      </c>
      <c r="T454" s="74">
        <v>46041</v>
      </c>
      <c r="U454" s="76">
        <v>15601.895</v>
      </c>
      <c r="V454" s="76">
        <v>14960.22</v>
      </c>
      <c r="W454" s="75">
        <v>17</v>
      </c>
      <c r="X454" s="75">
        <v>0</v>
      </c>
      <c r="Y454" s="98">
        <v>264134932</v>
      </c>
      <c r="Z454" s="82" t="s">
        <v>110</v>
      </c>
      <c r="AA454" s="75" t="s">
        <v>2247</v>
      </c>
      <c r="AB454" s="75" t="s">
        <v>112</v>
      </c>
      <c r="AC454" s="98">
        <v>264134932</v>
      </c>
      <c r="AD454" s="75" t="s">
        <v>113</v>
      </c>
      <c r="AE454" s="74">
        <v>46044</v>
      </c>
      <c r="AF454" s="164">
        <v>46043.333333333336</v>
      </c>
      <c r="AG454" s="164">
        <v>46042.333333333336</v>
      </c>
      <c r="AH454" s="164">
        <v>46042.333333333336</v>
      </c>
      <c r="AI454" s="124">
        <v>46044</v>
      </c>
      <c r="AJ454" s="124">
        <v>46044</v>
      </c>
      <c r="AK454" s="124">
        <v>46043</v>
      </c>
      <c r="AL454" s="121">
        <v>46060</v>
      </c>
      <c r="AM454" s="121">
        <v>46064</v>
      </c>
      <c r="AN454" s="121">
        <v>46067</v>
      </c>
      <c r="AO454" s="81">
        <f>IF(AH454&lt;AG454,IF(AH454=0,"",AH454-1),IF(AG454=0,"",AG454-1))</f>
        <v>46041.333333333336</v>
      </c>
      <c r="AP454" s="81">
        <f>IF(AH454&lt;AG454,IF(AH454=0,"",AH454),IF(AG454=0,"",AG454))</f>
        <v>46042.333333333336</v>
      </c>
      <c r="AQ454" s="81">
        <f>IF(AH454&lt;AG454,IF(AH454=0,"",AH454),IF(AG454=0,"",AG454))</f>
        <v>46042.333333333336</v>
      </c>
      <c r="AR454" s="81">
        <f>IF(AI454=0,"",IF(AI454&lt;AJ454,AJ454+1,AI454+1))</f>
        <v>46045</v>
      </c>
      <c r="AS454" s="81">
        <f>IF(AI454=0,"",IF(AE454=0,IF(AJ454=0,AI454+2,AJ454+2),AE454+2))</f>
        <v>46046</v>
      </c>
      <c r="AT454" s="81">
        <f>IF(AI454=0,"",IF(AI454&lt;AJ454,AJ454+1,AI454+1))</f>
        <v>46045</v>
      </c>
      <c r="AU454" s="82" t="s">
        <v>198</v>
      </c>
      <c r="AV454" s="74">
        <v>46041</v>
      </c>
      <c r="AW454" s="75" t="s">
        <v>2248</v>
      </c>
      <c r="AX454" s="75" t="s">
        <v>2249</v>
      </c>
      <c r="AY454" s="75">
        <v>905</v>
      </c>
      <c r="AZ454" s="83">
        <v>308168674610</v>
      </c>
      <c r="BA454" s="75" t="s">
        <v>187</v>
      </c>
      <c r="BB454" s="74">
        <v>46041</v>
      </c>
      <c r="BC454" s="75"/>
      <c r="BD454" s="75" t="s">
        <v>2250</v>
      </c>
      <c r="BE454" s="74">
        <v>46045</v>
      </c>
      <c r="BF454" s="75"/>
      <c r="BG454" s="75"/>
      <c r="BH454" s="75"/>
      <c r="BI454" s="75"/>
      <c r="BJ454" s="75"/>
      <c r="BK454" s="75"/>
      <c r="BL454" s="75"/>
      <c r="BM454" s="75"/>
      <c r="BN454" s="75"/>
      <c r="BO454" s="75"/>
      <c r="BP454" s="75"/>
      <c r="BQ454" s="75"/>
      <c r="BR454" s="75"/>
      <c r="BS454" s="75"/>
      <c r="BT454" s="75">
        <v>1</v>
      </c>
      <c r="BU454" s="84" t="s">
        <v>2251</v>
      </c>
      <c r="BV454" s="74">
        <v>46044</v>
      </c>
      <c r="BW454" s="85"/>
      <c r="BX454" s="85"/>
      <c r="BY454" s="86" t="s">
        <v>147</v>
      </c>
      <c r="BZ454" s="87">
        <f t="shared" si="120"/>
        <v>3</v>
      </c>
      <c r="CB454" s="88">
        <f t="shared" si="141"/>
        <v>4</v>
      </c>
      <c r="CC454" s="89"/>
      <c r="CE454" s="87">
        <f t="shared" si="136"/>
        <v>1</v>
      </c>
      <c r="CF454" s="90">
        <v>13602309</v>
      </c>
      <c r="CG454" s="90">
        <v>3034566</v>
      </c>
      <c r="CH454" s="90">
        <v>16636875</v>
      </c>
      <c r="CI454" s="91">
        <v>26619</v>
      </c>
      <c r="CJ454" s="87">
        <f t="shared" si="142"/>
        <v>1</v>
      </c>
      <c r="CK454" s="87">
        <f t="shared" si="143"/>
        <v>4</v>
      </c>
      <c r="CL454" s="22" t="s">
        <v>121</v>
      </c>
      <c r="CM454" s="22" t="s">
        <v>2252</v>
      </c>
    </row>
    <row r="455" spans="1:91" ht="14.45" customHeight="1" x14ac:dyDescent="0.25">
      <c r="A455" s="69">
        <f t="shared" si="140"/>
        <v>453</v>
      </c>
      <c r="B455" s="70" t="s">
        <v>102</v>
      </c>
      <c r="C455" s="97" t="s">
        <v>1913</v>
      </c>
      <c r="D455" s="106">
        <v>145242497</v>
      </c>
      <c r="E455" s="73">
        <v>5320007250</v>
      </c>
      <c r="F455" s="74">
        <v>46034</v>
      </c>
      <c r="G455" s="75" t="s">
        <v>740</v>
      </c>
      <c r="H455" s="75" t="s">
        <v>517</v>
      </c>
      <c r="I455" s="75" t="s">
        <v>105</v>
      </c>
      <c r="J455" s="75" t="s">
        <v>518</v>
      </c>
      <c r="K455" s="75" t="s">
        <v>242</v>
      </c>
      <c r="L455" s="74">
        <v>46062</v>
      </c>
      <c r="M455" s="73">
        <v>40</v>
      </c>
      <c r="N455" s="75" t="s">
        <v>2253</v>
      </c>
      <c r="O455" s="75" t="s">
        <v>2254</v>
      </c>
      <c r="P455" s="75">
        <v>2830047726</v>
      </c>
      <c r="Q455" s="74">
        <v>46039</v>
      </c>
      <c r="R455" s="75">
        <v>1209377125</v>
      </c>
      <c r="S455" s="75">
        <v>224083686</v>
      </c>
      <c r="T455" s="74">
        <v>46039</v>
      </c>
      <c r="U455" s="76">
        <v>2903.2910000000002</v>
      </c>
      <c r="V455" s="76">
        <v>2796.3270000000002</v>
      </c>
      <c r="W455" s="75">
        <v>4</v>
      </c>
      <c r="X455" s="75">
        <v>0</v>
      </c>
      <c r="Y455" s="98" t="s">
        <v>2255</v>
      </c>
      <c r="Z455" s="82" t="s">
        <v>258</v>
      </c>
      <c r="AA455" s="75" t="s">
        <v>595</v>
      </c>
      <c r="AB455" s="75" t="s">
        <v>1770</v>
      </c>
      <c r="AC455" s="98" t="s">
        <v>1913</v>
      </c>
      <c r="AD455" s="75" t="s">
        <v>113</v>
      </c>
      <c r="AE455" s="74">
        <v>46048</v>
      </c>
      <c r="AF455" s="80">
        <v>46042.416666666664</v>
      </c>
      <c r="AG455" s="80">
        <v>46041.625</v>
      </c>
      <c r="AH455" s="80">
        <v>46041.625</v>
      </c>
      <c r="AI455" s="124">
        <v>46043</v>
      </c>
      <c r="AJ455" s="124">
        <v>46045</v>
      </c>
      <c r="AK455" s="124">
        <v>46046</v>
      </c>
      <c r="AL455" s="121">
        <v>46048</v>
      </c>
      <c r="AM455" s="74">
        <v>46050</v>
      </c>
      <c r="AN455" s="74">
        <v>46053</v>
      </c>
      <c r="AO455" s="95" t="s">
        <v>121</v>
      </c>
      <c r="AP455" s="95" t="s">
        <v>121</v>
      </c>
      <c r="AQ455" s="95" t="s">
        <v>121</v>
      </c>
      <c r="AR455" s="95" t="s">
        <v>121</v>
      </c>
      <c r="AS455" s="95" t="s">
        <v>121</v>
      </c>
      <c r="AT455" s="95" t="s">
        <v>121</v>
      </c>
      <c r="AU455" s="82" t="s">
        <v>356</v>
      </c>
      <c r="AV455" s="74">
        <v>46039</v>
      </c>
      <c r="AW455" s="75" t="s">
        <v>2256</v>
      </c>
      <c r="AX455" s="75" t="s">
        <v>2257</v>
      </c>
      <c r="AY455" s="75">
        <v>905</v>
      </c>
      <c r="AZ455" s="83">
        <v>308162996540</v>
      </c>
      <c r="BA455" s="75" t="s">
        <v>187</v>
      </c>
      <c r="BB455" s="74">
        <v>46039</v>
      </c>
      <c r="BC455" s="75"/>
      <c r="BD455" s="75" t="s">
        <v>2258</v>
      </c>
      <c r="BE455" s="74">
        <v>46049</v>
      </c>
      <c r="BF455" s="75"/>
      <c r="BG455" s="75"/>
      <c r="BH455" s="75"/>
      <c r="BI455" s="75"/>
      <c r="BJ455" s="75"/>
      <c r="BK455" s="75"/>
      <c r="BL455" s="75"/>
      <c r="BM455" s="75"/>
      <c r="BN455" s="75"/>
      <c r="BO455" s="75"/>
      <c r="BP455" s="75"/>
      <c r="BQ455" s="75"/>
      <c r="BR455" s="75"/>
      <c r="BS455" s="75"/>
      <c r="BT455" s="75">
        <v>0</v>
      </c>
      <c r="BU455" s="84" t="s">
        <v>1920</v>
      </c>
      <c r="BV455" s="74">
        <v>46048</v>
      </c>
      <c r="BW455" s="85">
        <f t="shared" ref="BW455:BW492" si="144">BV455-AK455</f>
        <v>2</v>
      </c>
      <c r="BX455" s="85">
        <f t="shared" ref="BX455:BX492" si="145">BV455-AK455</f>
        <v>2</v>
      </c>
      <c r="BY455" s="86" t="s">
        <v>120</v>
      </c>
      <c r="BZ455" s="87">
        <f t="shared" si="120"/>
        <v>3</v>
      </c>
      <c r="CB455" s="88">
        <f t="shared" si="141"/>
        <v>5</v>
      </c>
      <c r="CC455" s="89"/>
      <c r="CE455" s="87">
        <f t="shared" si="136"/>
        <v>1</v>
      </c>
      <c r="CF455" s="90">
        <v>13136721</v>
      </c>
      <c r="CG455" s="90"/>
      <c r="CH455" s="90">
        <v>13136721</v>
      </c>
      <c r="CI455" s="22">
        <v>26221</v>
      </c>
      <c r="CJ455" s="87">
        <f t="shared" si="142"/>
        <v>1</v>
      </c>
      <c r="CK455" s="87">
        <f t="shared" si="143"/>
        <v>3</v>
      </c>
      <c r="CL455" s="22" t="s">
        <v>121</v>
      </c>
      <c r="CM455" s="22" t="s">
        <v>1921</v>
      </c>
    </row>
    <row r="456" spans="1:91" ht="14.45" customHeight="1" x14ac:dyDescent="0.25">
      <c r="A456" s="69">
        <f t="shared" si="140"/>
        <v>454</v>
      </c>
      <c r="B456" s="70" t="s">
        <v>102</v>
      </c>
      <c r="C456" s="97" t="s">
        <v>1913</v>
      </c>
      <c r="D456" s="106">
        <v>145242826</v>
      </c>
      <c r="E456" s="73">
        <v>5320007250</v>
      </c>
      <c r="F456" s="74">
        <v>46034</v>
      </c>
      <c r="G456" s="75" t="s">
        <v>740</v>
      </c>
      <c r="H456" s="75" t="s">
        <v>517</v>
      </c>
      <c r="I456" s="75" t="s">
        <v>105</v>
      </c>
      <c r="J456" s="75" t="s">
        <v>518</v>
      </c>
      <c r="K456" s="75" t="s">
        <v>242</v>
      </c>
      <c r="L456" s="74">
        <v>46061</v>
      </c>
      <c r="M456" s="73">
        <v>0</v>
      </c>
      <c r="N456" s="75" t="s">
        <v>2253</v>
      </c>
      <c r="O456" s="75" t="s">
        <v>2254</v>
      </c>
      <c r="P456" s="75">
        <v>2830047727</v>
      </c>
      <c r="Q456" s="74">
        <v>46039</v>
      </c>
      <c r="R456" s="75">
        <v>1209377126</v>
      </c>
      <c r="S456" s="75">
        <v>224083691</v>
      </c>
      <c r="T456" s="74">
        <v>46039</v>
      </c>
      <c r="U456" s="76">
        <v>2894.7890000000002</v>
      </c>
      <c r="V456" s="76">
        <v>2788.1410000000001</v>
      </c>
      <c r="W456" s="75">
        <v>4</v>
      </c>
      <c r="X456" s="75">
        <v>0</v>
      </c>
      <c r="Y456" s="98" t="s">
        <v>2255</v>
      </c>
      <c r="Z456" s="82" t="s">
        <v>258</v>
      </c>
      <c r="AA456" s="75" t="s">
        <v>595</v>
      </c>
      <c r="AB456" s="75" t="s">
        <v>1770</v>
      </c>
      <c r="AC456" s="98" t="s">
        <v>1913</v>
      </c>
      <c r="AD456" s="75" t="s">
        <v>113</v>
      </c>
      <c r="AE456" s="74">
        <v>46048</v>
      </c>
      <c r="AF456" s="80">
        <v>46042.416666666664</v>
      </c>
      <c r="AG456" s="80">
        <v>46041.625</v>
      </c>
      <c r="AH456" s="80">
        <v>46041.625</v>
      </c>
      <c r="AI456" s="124">
        <v>46043</v>
      </c>
      <c r="AJ456" s="124">
        <v>46045</v>
      </c>
      <c r="AK456" s="124">
        <v>46046</v>
      </c>
      <c r="AL456" s="121">
        <v>46048</v>
      </c>
      <c r="AM456" s="74">
        <v>46050</v>
      </c>
      <c r="AN456" s="74">
        <v>46053</v>
      </c>
      <c r="AO456" s="95" t="s">
        <v>121</v>
      </c>
      <c r="AP456" s="95" t="s">
        <v>121</v>
      </c>
      <c r="AQ456" s="95" t="s">
        <v>121</v>
      </c>
      <c r="AR456" s="95" t="s">
        <v>121</v>
      </c>
      <c r="AS456" s="95" t="s">
        <v>121</v>
      </c>
      <c r="AT456" s="95" t="s">
        <v>121</v>
      </c>
      <c r="AU456" s="82" t="s">
        <v>356</v>
      </c>
      <c r="AV456" s="74">
        <v>46039</v>
      </c>
      <c r="AW456" s="75">
        <v>0</v>
      </c>
      <c r="AX456" s="75">
        <v>0</v>
      </c>
      <c r="AY456" s="75">
        <v>905</v>
      </c>
      <c r="AZ456" s="83">
        <v>0</v>
      </c>
      <c r="BA456" s="75">
        <v>0</v>
      </c>
      <c r="BB456" s="75" t="s">
        <v>132</v>
      </c>
      <c r="BC456" s="75"/>
      <c r="BD456" s="75" t="s">
        <v>2258</v>
      </c>
      <c r="BE456" s="74">
        <v>46049</v>
      </c>
      <c r="BF456" s="75"/>
      <c r="BG456" s="75"/>
      <c r="BH456" s="75"/>
      <c r="BI456" s="75"/>
      <c r="BJ456" s="75"/>
      <c r="BK456" s="75"/>
      <c r="BL456" s="75"/>
      <c r="BM456" s="75"/>
      <c r="BN456" s="75"/>
      <c r="BO456" s="75"/>
      <c r="BP456" s="75"/>
      <c r="BQ456" s="75"/>
      <c r="BR456" s="75"/>
      <c r="BS456" s="75"/>
      <c r="BT456" s="75">
        <v>0</v>
      </c>
      <c r="BU456" s="84" t="s">
        <v>1920</v>
      </c>
      <c r="BV456" s="74">
        <v>46048</v>
      </c>
      <c r="BW456" s="85">
        <f t="shared" si="144"/>
        <v>2</v>
      </c>
      <c r="BX456" s="85">
        <f t="shared" si="145"/>
        <v>2</v>
      </c>
      <c r="BY456" s="86" t="s">
        <v>120</v>
      </c>
      <c r="BZ456" s="87">
        <f t="shared" si="120"/>
        <v>3</v>
      </c>
      <c r="CB456" s="88">
        <f t="shared" si="141"/>
        <v>5</v>
      </c>
      <c r="CC456" s="89"/>
      <c r="CE456" s="87">
        <f t="shared" si="136"/>
        <v>1</v>
      </c>
      <c r="CF456" s="90"/>
      <c r="CG456" s="90"/>
      <c r="CH456" s="90"/>
      <c r="CJ456" s="87">
        <f t="shared" si="142"/>
        <v>1</v>
      </c>
      <c r="CK456" s="87">
        <f t="shared" si="143"/>
        <v>3</v>
      </c>
      <c r="CL456" s="22" t="s">
        <v>121</v>
      </c>
      <c r="CM456" s="22" t="s">
        <v>1921</v>
      </c>
    </row>
    <row r="457" spans="1:91" ht="14.45" customHeight="1" x14ac:dyDescent="0.25">
      <c r="A457" s="69">
        <f t="shared" si="140"/>
        <v>455</v>
      </c>
      <c r="B457" s="70" t="s">
        <v>102</v>
      </c>
      <c r="C457" s="97" t="s">
        <v>1913</v>
      </c>
      <c r="D457" s="106">
        <v>145367738</v>
      </c>
      <c r="E457" s="73">
        <v>5320007250</v>
      </c>
      <c r="F457" s="74">
        <v>46041</v>
      </c>
      <c r="G457" s="75" t="s">
        <v>516</v>
      </c>
      <c r="H457" s="75" t="s">
        <v>517</v>
      </c>
      <c r="I457" s="75" t="s">
        <v>105</v>
      </c>
      <c r="J457" s="75" t="s">
        <v>518</v>
      </c>
      <c r="K457" s="75" t="s">
        <v>242</v>
      </c>
      <c r="L457" s="74">
        <v>46069</v>
      </c>
      <c r="M457" s="73">
        <v>0</v>
      </c>
      <c r="N457" s="75" t="s">
        <v>2253</v>
      </c>
      <c r="O457" s="75" t="s">
        <v>2254</v>
      </c>
      <c r="P457" s="75">
        <v>2830047730</v>
      </c>
      <c r="Q457" s="74">
        <v>46039</v>
      </c>
      <c r="R457" s="75">
        <v>1209377130</v>
      </c>
      <c r="S457" s="75">
        <v>224083460</v>
      </c>
      <c r="T457" s="74">
        <v>46039</v>
      </c>
      <c r="U457" s="76">
        <v>2024.1980000000001</v>
      </c>
      <c r="V457" s="76">
        <v>1970.548</v>
      </c>
      <c r="W457" s="75">
        <v>3</v>
      </c>
      <c r="X457" s="75">
        <v>0</v>
      </c>
      <c r="Y457" s="98" t="s">
        <v>2255</v>
      </c>
      <c r="Z457" s="82" t="s">
        <v>258</v>
      </c>
      <c r="AA457" s="75" t="s">
        <v>595</v>
      </c>
      <c r="AB457" s="75" t="s">
        <v>1770</v>
      </c>
      <c r="AC457" s="98" t="s">
        <v>1913</v>
      </c>
      <c r="AD457" s="75" t="s">
        <v>113</v>
      </c>
      <c r="AE457" s="74">
        <v>46048</v>
      </c>
      <c r="AF457" s="80">
        <v>46042.416666666664</v>
      </c>
      <c r="AG457" s="80">
        <v>46041.625</v>
      </c>
      <c r="AH457" s="80">
        <v>46041.625</v>
      </c>
      <c r="AI457" s="124">
        <v>46043</v>
      </c>
      <c r="AJ457" s="124">
        <v>46045</v>
      </c>
      <c r="AK457" s="124">
        <v>46046</v>
      </c>
      <c r="AL457" s="121">
        <v>46048</v>
      </c>
      <c r="AM457" s="74">
        <v>46050</v>
      </c>
      <c r="AN457" s="74">
        <v>46053</v>
      </c>
      <c r="AO457" s="95" t="s">
        <v>121</v>
      </c>
      <c r="AP457" s="95" t="s">
        <v>121</v>
      </c>
      <c r="AQ457" s="95" t="s">
        <v>121</v>
      </c>
      <c r="AR457" s="95" t="s">
        <v>121</v>
      </c>
      <c r="AS457" s="95" t="s">
        <v>121</v>
      </c>
      <c r="AT457" s="95" t="s">
        <v>121</v>
      </c>
      <c r="AU457" s="82" t="s">
        <v>356</v>
      </c>
      <c r="AV457" s="74">
        <v>46039</v>
      </c>
      <c r="AW457" s="75">
        <v>0</v>
      </c>
      <c r="AX457" s="75">
        <v>0</v>
      </c>
      <c r="AY457" s="75">
        <v>905</v>
      </c>
      <c r="AZ457" s="83">
        <v>0</v>
      </c>
      <c r="BA457" s="75">
        <v>0</v>
      </c>
      <c r="BB457" s="75" t="s">
        <v>132</v>
      </c>
      <c r="BC457" s="75"/>
      <c r="BD457" s="75" t="s">
        <v>2258</v>
      </c>
      <c r="BE457" s="74">
        <v>46049</v>
      </c>
      <c r="BF457" s="75"/>
      <c r="BG457" s="75"/>
      <c r="BH457" s="75"/>
      <c r="BI457" s="75"/>
      <c r="BJ457" s="75"/>
      <c r="BK457" s="75"/>
      <c r="BL457" s="75"/>
      <c r="BM457" s="75"/>
      <c r="BN457" s="75"/>
      <c r="BO457" s="75"/>
      <c r="BP457" s="75"/>
      <c r="BQ457" s="75"/>
      <c r="BR457" s="75"/>
      <c r="BS457" s="75"/>
      <c r="BT457" s="75">
        <v>0</v>
      </c>
      <c r="BU457" s="84" t="s">
        <v>1920</v>
      </c>
      <c r="BV457" s="74">
        <v>46048</v>
      </c>
      <c r="BW457" s="85">
        <f t="shared" si="144"/>
        <v>2</v>
      </c>
      <c r="BX457" s="85">
        <f t="shared" si="145"/>
        <v>2</v>
      </c>
      <c r="BY457" s="86" t="s">
        <v>120</v>
      </c>
      <c r="BZ457" s="87">
        <f t="shared" si="120"/>
        <v>4</v>
      </c>
      <c r="CB457" s="88">
        <f t="shared" si="141"/>
        <v>5</v>
      </c>
      <c r="CC457" s="89"/>
      <c r="CE457" s="87">
        <f t="shared" si="136"/>
        <v>1</v>
      </c>
      <c r="CF457" s="90"/>
      <c r="CG457" s="90"/>
      <c r="CH457" s="90"/>
      <c r="CJ457" s="87">
        <f t="shared" si="142"/>
        <v>1</v>
      </c>
      <c r="CK457" s="87">
        <f t="shared" si="143"/>
        <v>3</v>
      </c>
      <c r="CL457" s="22" t="s">
        <v>121</v>
      </c>
      <c r="CM457" s="22" t="s">
        <v>1921</v>
      </c>
    </row>
    <row r="458" spans="1:91" ht="14.45" customHeight="1" x14ac:dyDescent="0.25">
      <c r="A458" s="69">
        <f t="shared" si="140"/>
        <v>456</v>
      </c>
      <c r="B458" s="70" t="s">
        <v>102</v>
      </c>
      <c r="C458" s="97" t="s">
        <v>1913</v>
      </c>
      <c r="D458" s="106">
        <v>145396189</v>
      </c>
      <c r="E458" s="73">
        <v>5320007250</v>
      </c>
      <c r="F458" s="74">
        <v>46037</v>
      </c>
      <c r="G458" s="75" t="s">
        <v>516</v>
      </c>
      <c r="H458" s="75" t="s">
        <v>517</v>
      </c>
      <c r="I458" s="75" t="s">
        <v>105</v>
      </c>
      <c r="J458" s="75" t="s">
        <v>518</v>
      </c>
      <c r="K458" s="75" t="s">
        <v>242</v>
      </c>
      <c r="L458" s="74">
        <v>46066</v>
      </c>
      <c r="M458" s="73">
        <v>0</v>
      </c>
      <c r="N458" s="75" t="s">
        <v>2253</v>
      </c>
      <c r="O458" s="75" t="s">
        <v>2254</v>
      </c>
      <c r="P458" s="75">
        <v>2830047732</v>
      </c>
      <c r="Q458" s="74">
        <v>46039</v>
      </c>
      <c r="R458" s="75">
        <v>1209377132</v>
      </c>
      <c r="S458" s="75">
        <v>224083683</v>
      </c>
      <c r="T458" s="74">
        <v>46039</v>
      </c>
      <c r="U458" s="76">
        <v>1622.9760000000001</v>
      </c>
      <c r="V458" s="76">
        <v>1579.962</v>
      </c>
      <c r="W458" s="75">
        <v>2</v>
      </c>
      <c r="X458" s="75">
        <v>0</v>
      </c>
      <c r="Y458" s="98" t="s">
        <v>2255</v>
      </c>
      <c r="Z458" s="82" t="s">
        <v>258</v>
      </c>
      <c r="AA458" s="75" t="s">
        <v>595</v>
      </c>
      <c r="AB458" s="75" t="s">
        <v>1770</v>
      </c>
      <c r="AC458" s="98" t="s">
        <v>1913</v>
      </c>
      <c r="AD458" s="75" t="s">
        <v>113</v>
      </c>
      <c r="AE458" s="74">
        <v>46048</v>
      </c>
      <c r="AF458" s="80">
        <v>46042.416666666664</v>
      </c>
      <c r="AG458" s="80">
        <v>46041.625</v>
      </c>
      <c r="AH458" s="80">
        <v>46041.625</v>
      </c>
      <c r="AI458" s="124">
        <v>46043</v>
      </c>
      <c r="AJ458" s="124">
        <v>46045</v>
      </c>
      <c r="AK458" s="124">
        <v>46046</v>
      </c>
      <c r="AL458" s="121">
        <v>46048</v>
      </c>
      <c r="AM458" s="74">
        <v>46050</v>
      </c>
      <c r="AN458" s="74">
        <v>46053</v>
      </c>
      <c r="AO458" s="95" t="s">
        <v>121</v>
      </c>
      <c r="AP458" s="95" t="s">
        <v>121</v>
      </c>
      <c r="AQ458" s="95" t="s">
        <v>121</v>
      </c>
      <c r="AR458" s="95" t="s">
        <v>121</v>
      </c>
      <c r="AS458" s="95" t="s">
        <v>121</v>
      </c>
      <c r="AT458" s="95" t="s">
        <v>121</v>
      </c>
      <c r="AU458" s="82" t="s">
        <v>356</v>
      </c>
      <c r="AV458" s="74">
        <v>46039</v>
      </c>
      <c r="AW458" s="75">
        <v>0</v>
      </c>
      <c r="AX458" s="75">
        <v>0</v>
      </c>
      <c r="AY458" s="75">
        <v>905</v>
      </c>
      <c r="AZ458" s="83">
        <v>0</v>
      </c>
      <c r="BA458" s="75">
        <v>0</v>
      </c>
      <c r="BB458" s="75" t="s">
        <v>132</v>
      </c>
      <c r="BC458" s="75"/>
      <c r="BD458" s="75" t="s">
        <v>2258</v>
      </c>
      <c r="BE458" s="74">
        <v>46049</v>
      </c>
      <c r="BF458" s="75"/>
      <c r="BG458" s="75"/>
      <c r="BH458" s="75"/>
      <c r="BI458" s="75"/>
      <c r="BJ458" s="75"/>
      <c r="BK458" s="75"/>
      <c r="BL458" s="75"/>
      <c r="BM458" s="75"/>
      <c r="BN458" s="75"/>
      <c r="BO458" s="75"/>
      <c r="BP458" s="75"/>
      <c r="BQ458" s="75"/>
      <c r="BR458" s="75"/>
      <c r="BS458" s="75"/>
      <c r="BT458" s="75">
        <v>0</v>
      </c>
      <c r="BU458" s="84" t="s">
        <v>1920</v>
      </c>
      <c r="BV458" s="74">
        <v>46048</v>
      </c>
      <c r="BW458" s="85">
        <f t="shared" si="144"/>
        <v>2</v>
      </c>
      <c r="BX458" s="85">
        <f t="shared" si="145"/>
        <v>2</v>
      </c>
      <c r="BY458" s="86" t="s">
        <v>120</v>
      </c>
      <c r="BZ458" s="87">
        <f t="shared" si="120"/>
        <v>3</v>
      </c>
      <c r="CB458" s="88">
        <f t="shared" si="141"/>
        <v>5</v>
      </c>
      <c r="CC458" s="89"/>
      <c r="CE458" s="87">
        <f t="shared" si="136"/>
        <v>1</v>
      </c>
      <c r="CF458" s="90"/>
      <c r="CG458" s="90"/>
      <c r="CH458" s="90"/>
      <c r="CJ458" s="87">
        <f t="shared" si="142"/>
        <v>1</v>
      </c>
      <c r="CK458" s="87">
        <f t="shared" si="143"/>
        <v>3</v>
      </c>
      <c r="CL458" s="22" t="s">
        <v>121</v>
      </c>
      <c r="CM458" s="22" t="s">
        <v>1921</v>
      </c>
    </row>
    <row r="459" spans="1:91" ht="14.45" customHeight="1" x14ac:dyDescent="0.25">
      <c r="A459" s="69">
        <f t="shared" si="140"/>
        <v>457</v>
      </c>
      <c r="B459" s="70" t="s">
        <v>102</v>
      </c>
      <c r="C459" s="97" t="s">
        <v>1913</v>
      </c>
      <c r="D459" s="106">
        <v>145367742</v>
      </c>
      <c r="E459" s="73">
        <v>5320007250</v>
      </c>
      <c r="F459" s="74">
        <v>46041</v>
      </c>
      <c r="G459" s="75" t="s">
        <v>516</v>
      </c>
      <c r="H459" s="75" t="s">
        <v>517</v>
      </c>
      <c r="I459" s="75" t="s">
        <v>105</v>
      </c>
      <c r="J459" s="75" t="s">
        <v>518</v>
      </c>
      <c r="K459" s="75" t="s">
        <v>242</v>
      </c>
      <c r="L459" s="74">
        <v>46069</v>
      </c>
      <c r="M459" s="73">
        <v>0</v>
      </c>
      <c r="N459" s="75" t="s">
        <v>2253</v>
      </c>
      <c r="O459" s="75" t="s">
        <v>2254</v>
      </c>
      <c r="P459" s="75">
        <v>2830047731</v>
      </c>
      <c r="Q459" s="74">
        <v>46039</v>
      </c>
      <c r="R459" s="75">
        <v>1209377131</v>
      </c>
      <c r="S459" s="75">
        <v>224083463</v>
      </c>
      <c r="T459" s="74">
        <v>46039</v>
      </c>
      <c r="U459" s="76">
        <v>1922.8869999999999</v>
      </c>
      <c r="V459" s="76">
        <v>1871.924</v>
      </c>
      <c r="W459" s="75">
        <v>3</v>
      </c>
      <c r="X459" s="75">
        <v>0</v>
      </c>
      <c r="Y459" s="98" t="s">
        <v>2255</v>
      </c>
      <c r="Z459" s="82" t="s">
        <v>258</v>
      </c>
      <c r="AA459" s="75" t="s">
        <v>595</v>
      </c>
      <c r="AB459" s="75" t="s">
        <v>1770</v>
      </c>
      <c r="AC459" s="98" t="s">
        <v>1913</v>
      </c>
      <c r="AD459" s="75" t="s">
        <v>113</v>
      </c>
      <c r="AE459" s="74">
        <v>46048</v>
      </c>
      <c r="AF459" s="80">
        <v>46042.416666666664</v>
      </c>
      <c r="AG459" s="80">
        <v>46041.625</v>
      </c>
      <c r="AH459" s="80">
        <v>46041.625</v>
      </c>
      <c r="AI459" s="124">
        <v>46043</v>
      </c>
      <c r="AJ459" s="124">
        <v>46045</v>
      </c>
      <c r="AK459" s="124">
        <v>46046</v>
      </c>
      <c r="AL459" s="121">
        <v>46048</v>
      </c>
      <c r="AM459" s="74">
        <v>46050</v>
      </c>
      <c r="AN459" s="74">
        <v>46053</v>
      </c>
      <c r="AO459" s="95" t="s">
        <v>121</v>
      </c>
      <c r="AP459" s="95" t="s">
        <v>121</v>
      </c>
      <c r="AQ459" s="95" t="s">
        <v>121</v>
      </c>
      <c r="AR459" s="95" t="s">
        <v>121</v>
      </c>
      <c r="AS459" s="95" t="s">
        <v>121</v>
      </c>
      <c r="AT459" s="95" t="s">
        <v>121</v>
      </c>
      <c r="AU459" s="82" t="s">
        <v>356</v>
      </c>
      <c r="AV459" s="74">
        <v>46039</v>
      </c>
      <c r="AW459" s="75">
        <v>0</v>
      </c>
      <c r="AX459" s="75">
        <v>0</v>
      </c>
      <c r="AY459" s="75">
        <v>905</v>
      </c>
      <c r="AZ459" s="83">
        <v>0</v>
      </c>
      <c r="BA459" s="75">
        <v>0</v>
      </c>
      <c r="BB459" s="75" t="s">
        <v>132</v>
      </c>
      <c r="BC459" s="75"/>
      <c r="BD459" s="75" t="s">
        <v>2258</v>
      </c>
      <c r="BE459" s="74">
        <v>46049</v>
      </c>
      <c r="BF459" s="75"/>
      <c r="BG459" s="75"/>
      <c r="BH459" s="75"/>
      <c r="BI459" s="75"/>
      <c r="BJ459" s="75"/>
      <c r="BK459" s="75"/>
      <c r="BL459" s="75"/>
      <c r="BM459" s="75"/>
      <c r="BN459" s="75"/>
      <c r="BO459" s="75"/>
      <c r="BP459" s="75"/>
      <c r="BQ459" s="75"/>
      <c r="BR459" s="75"/>
      <c r="BS459" s="75"/>
      <c r="BT459" s="75">
        <v>0</v>
      </c>
      <c r="BU459" s="84" t="s">
        <v>1920</v>
      </c>
      <c r="BV459" s="74">
        <v>46048</v>
      </c>
      <c r="BW459" s="85">
        <f t="shared" si="144"/>
        <v>2</v>
      </c>
      <c r="BX459" s="85">
        <f t="shared" si="145"/>
        <v>2</v>
      </c>
      <c r="BY459" s="86" t="s">
        <v>120</v>
      </c>
      <c r="BZ459" s="87">
        <f t="shared" si="120"/>
        <v>4</v>
      </c>
      <c r="CB459" s="88">
        <f t="shared" si="141"/>
        <v>5</v>
      </c>
      <c r="CC459" s="89"/>
      <c r="CE459" s="87">
        <f t="shared" si="136"/>
        <v>1</v>
      </c>
      <c r="CF459" s="90"/>
      <c r="CG459" s="90"/>
      <c r="CH459" s="90"/>
      <c r="CJ459" s="87">
        <f t="shared" si="142"/>
        <v>1</v>
      </c>
      <c r="CK459" s="87">
        <f t="shared" si="143"/>
        <v>3</v>
      </c>
      <c r="CL459" s="22" t="s">
        <v>121</v>
      </c>
      <c r="CM459" s="22" t="s">
        <v>1921</v>
      </c>
    </row>
    <row r="460" spans="1:91" ht="14.45" customHeight="1" x14ac:dyDescent="0.25">
      <c r="A460" s="69">
        <f t="shared" si="140"/>
        <v>458</v>
      </c>
      <c r="B460" s="70" t="s">
        <v>102</v>
      </c>
      <c r="C460" s="97" t="s">
        <v>1913</v>
      </c>
      <c r="D460" s="106">
        <v>145367551</v>
      </c>
      <c r="E460" s="73">
        <v>5320007250</v>
      </c>
      <c r="F460" s="74">
        <v>46041</v>
      </c>
      <c r="G460" s="75" t="s">
        <v>602</v>
      </c>
      <c r="H460" s="75" t="s">
        <v>517</v>
      </c>
      <c r="I460" s="75" t="s">
        <v>105</v>
      </c>
      <c r="J460" s="75" t="s">
        <v>518</v>
      </c>
      <c r="K460" s="75" t="s">
        <v>242</v>
      </c>
      <c r="L460" s="74">
        <v>46069</v>
      </c>
      <c r="M460" s="73">
        <v>0</v>
      </c>
      <c r="N460" s="75" t="s">
        <v>2253</v>
      </c>
      <c r="O460" s="75" t="s">
        <v>2254</v>
      </c>
      <c r="P460" s="75">
        <v>2830047728</v>
      </c>
      <c r="Q460" s="74">
        <v>46039</v>
      </c>
      <c r="R460" s="75">
        <v>1209377127</v>
      </c>
      <c r="S460" s="75">
        <v>224083698</v>
      </c>
      <c r="T460" s="74">
        <v>46039</v>
      </c>
      <c r="U460" s="76">
        <v>290.58100000000002</v>
      </c>
      <c r="V460" s="76">
        <v>280.19600000000003</v>
      </c>
      <c r="W460" s="75">
        <v>1</v>
      </c>
      <c r="X460" s="75">
        <v>0</v>
      </c>
      <c r="Y460" s="98" t="s">
        <v>2255</v>
      </c>
      <c r="Z460" s="82" t="s">
        <v>258</v>
      </c>
      <c r="AA460" s="75" t="s">
        <v>595</v>
      </c>
      <c r="AB460" s="75" t="s">
        <v>1770</v>
      </c>
      <c r="AC460" s="98" t="s">
        <v>1913</v>
      </c>
      <c r="AD460" s="75" t="s">
        <v>113</v>
      </c>
      <c r="AE460" s="74">
        <v>46048</v>
      </c>
      <c r="AF460" s="80">
        <v>46042.416666666664</v>
      </c>
      <c r="AG460" s="80">
        <v>46041.625</v>
      </c>
      <c r="AH460" s="80">
        <v>46041.625</v>
      </c>
      <c r="AI460" s="124">
        <v>46043</v>
      </c>
      <c r="AJ460" s="124">
        <v>46045</v>
      </c>
      <c r="AK460" s="124">
        <v>46046</v>
      </c>
      <c r="AL460" s="121">
        <v>46048</v>
      </c>
      <c r="AM460" s="74">
        <v>46050</v>
      </c>
      <c r="AN460" s="74">
        <v>46053</v>
      </c>
      <c r="AO460" s="95" t="s">
        <v>121</v>
      </c>
      <c r="AP460" s="95" t="s">
        <v>121</v>
      </c>
      <c r="AQ460" s="95" t="s">
        <v>121</v>
      </c>
      <c r="AR460" s="95" t="s">
        <v>121</v>
      </c>
      <c r="AS460" s="95" t="s">
        <v>121</v>
      </c>
      <c r="AT460" s="95" t="s">
        <v>121</v>
      </c>
      <c r="AU460" s="82" t="s">
        <v>356</v>
      </c>
      <c r="AV460" s="74">
        <v>46039</v>
      </c>
      <c r="AW460" s="75">
        <v>0</v>
      </c>
      <c r="AX460" s="75">
        <v>0</v>
      </c>
      <c r="AY460" s="75">
        <v>905</v>
      </c>
      <c r="AZ460" s="83">
        <v>0</v>
      </c>
      <c r="BA460" s="75">
        <v>0</v>
      </c>
      <c r="BB460" s="75" t="s">
        <v>132</v>
      </c>
      <c r="BC460" s="75"/>
      <c r="BD460" s="75" t="s">
        <v>2258</v>
      </c>
      <c r="BE460" s="74">
        <v>46049</v>
      </c>
      <c r="BF460" s="75"/>
      <c r="BG460" s="75"/>
      <c r="BH460" s="75"/>
      <c r="BI460" s="75"/>
      <c r="BJ460" s="75"/>
      <c r="BK460" s="75"/>
      <c r="BL460" s="75"/>
      <c r="BM460" s="75"/>
      <c r="BN460" s="75"/>
      <c r="BO460" s="75"/>
      <c r="BP460" s="75"/>
      <c r="BQ460" s="75"/>
      <c r="BR460" s="75"/>
      <c r="BS460" s="75"/>
      <c r="BT460" s="75">
        <v>0</v>
      </c>
      <c r="BU460" s="84" t="s">
        <v>1920</v>
      </c>
      <c r="BV460" s="74">
        <v>46048</v>
      </c>
      <c r="BW460" s="85">
        <f t="shared" si="144"/>
        <v>2</v>
      </c>
      <c r="BX460" s="85">
        <f t="shared" si="145"/>
        <v>2</v>
      </c>
      <c r="BY460" s="86" t="s">
        <v>120</v>
      </c>
      <c r="BZ460" s="87">
        <f t="shared" si="120"/>
        <v>4</v>
      </c>
      <c r="CB460" s="88">
        <f t="shared" si="141"/>
        <v>5</v>
      </c>
      <c r="CC460" s="89"/>
      <c r="CE460" s="87">
        <f t="shared" si="136"/>
        <v>1</v>
      </c>
      <c r="CF460" s="90"/>
      <c r="CG460" s="90"/>
      <c r="CH460" s="90"/>
      <c r="CJ460" s="87">
        <f t="shared" si="142"/>
        <v>1</v>
      </c>
      <c r="CK460" s="87">
        <f t="shared" si="143"/>
        <v>3</v>
      </c>
      <c r="CL460" s="22" t="s">
        <v>121</v>
      </c>
      <c r="CM460" s="22" t="s">
        <v>1921</v>
      </c>
    </row>
    <row r="461" spans="1:91" ht="14.45" customHeight="1" x14ac:dyDescent="0.25">
      <c r="A461" s="69">
        <f t="shared" si="140"/>
        <v>459</v>
      </c>
      <c r="B461" s="70" t="s">
        <v>102</v>
      </c>
      <c r="C461" s="97" t="s">
        <v>1913</v>
      </c>
      <c r="D461" s="106">
        <v>145367668</v>
      </c>
      <c r="E461" s="73">
        <v>5320007250</v>
      </c>
      <c r="F461" s="74">
        <v>46041</v>
      </c>
      <c r="G461" s="75" t="s">
        <v>771</v>
      </c>
      <c r="H461" s="75" t="s">
        <v>517</v>
      </c>
      <c r="I461" s="75" t="s">
        <v>105</v>
      </c>
      <c r="J461" s="75" t="s">
        <v>518</v>
      </c>
      <c r="K461" s="75" t="s">
        <v>242</v>
      </c>
      <c r="L461" s="74">
        <v>46069</v>
      </c>
      <c r="M461" s="73">
        <v>0</v>
      </c>
      <c r="N461" s="75" t="s">
        <v>2253</v>
      </c>
      <c r="O461" s="75" t="s">
        <v>2254</v>
      </c>
      <c r="P461" s="75">
        <v>2830047729</v>
      </c>
      <c r="Q461" s="74">
        <v>46039</v>
      </c>
      <c r="R461" s="75">
        <v>1209377129</v>
      </c>
      <c r="S461" s="75">
        <v>224083709</v>
      </c>
      <c r="T461" s="74">
        <v>46039</v>
      </c>
      <c r="U461" s="76">
        <v>1690.4159999999999</v>
      </c>
      <c r="V461" s="76">
        <v>1637.87</v>
      </c>
      <c r="W461" s="75">
        <v>2</v>
      </c>
      <c r="X461" s="75">
        <v>0</v>
      </c>
      <c r="Y461" s="98" t="s">
        <v>2255</v>
      </c>
      <c r="Z461" s="82" t="s">
        <v>258</v>
      </c>
      <c r="AA461" s="75" t="s">
        <v>595</v>
      </c>
      <c r="AB461" s="75" t="s">
        <v>1770</v>
      </c>
      <c r="AC461" s="98" t="s">
        <v>1913</v>
      </c>
      <c r="AD461" s="75" t="s">
        <v>113</v>
      </c>
      <c r="AE461" s="74">
        <v>46048</v>
      </c>
      <c r="AF461" s="80">
        <v>46042.416666666664</v>
      </c>
      <c r="AG461" s="80">
        <v>46041.625</v>
      </c>
      <c r="AH461" s="80">
        <v>46041.625</v>
      </c>
      <c r="AI461" s="124">
        <v>46043</v>
      </c>
      <c r="AJ461" s="124">
        <v>46045</v>
      </c>
      <c r="AK461" s="124">
        <v>46046</v>
      </c>
      <c r="AL461" s="121">
        <v>46048</v>
      </c>
      <c r="AM461" s="74">
        <v>46050</v>
      </c>
      <c r="AN461" s="74">
        <v>46053</v>
      </c>
      <c r="AO461" s="95" t="s">
        <v>121</v>
      </c>
      <c r="AP461" s="95" t="s">
        <v>121</v>
      </c>
      <c r="AQ461" s="95" t="s">
        <v>121</v>
      </c>
      <c r="AR461" s="95" t="s">
        <v>121</v>
      </c>
      <c r="AS461" s="95" t="s">
        <v>121</v>
      </c>
      <c r="AT461" s="95" t="s">
        <v>121</v>
      </c>
      <c r="AU461" s="82" t="s">
        <v>356</v>
      </c>
      <c r="AV461" s="74">
        <v>46039</v>
      </c>
      <c r="AW461" s="75">
        <v>0</v>
      </c>
      <c r="AX461" s="75">
        <v>0</v>
      </c>
      <c r="AY461" s="75">
        <v>905</v>
      </c>
      <c r="AZ461" s="83">
        <v>0</v>
      </c>
      <c r="BA461" s="75">
        <v>0</v>
      </c>
      <c r="BB461" s="75" t="s">
        <v>132</v>
      </c>
      <c r="BC461" s="75"/>
      <c r="BD461" s="75" t="s">
        <v>2258</v>
      </c>
      <c r="BE461" s="74">
        <v>46049</v>
      </c>
      <c r="BF461" s="75"/>
      <c r="BG461" s="75"/>
      <c r="BH461" s="75"/>
      <c r="BI461" s="75"/>
      <c r="BJ461" s="75"/>
      <c r="BK461" s="75"/>
      <c r="BL461" s="75"/>
      <c r="BM461" s="75"/>
      <c r="BN461" s="75"/>
      <c r="BO461" s="75"/>
      <c r="BP461" s="75"/>
      <c r="BQ461" s="75"/>
      <c r="BR461" s="75"/>
      <c r="BS461" s="75"/>
      <c r="BT461" s="75">
        <v>0</v>
      </c>
      <c r="BU461" s="84" t="s">
        <v>1920</v>
      </c>
      <c r="BV461" s="74">
        <v>46048</v>
      </c>
      <c r="BW461" s="85">
        <f t="shared" si="144"/>
        <v>2</v>
      </c>
      <c r="BX461" s="85">
        <f t="shared" si="145"/>
        <v>2</v>
      </c>
      <c r="BY461" s="86" t="s">
        <v>120</v>
      </c>
      <c r="BZ461" s="87">
        <f t="shared" si="120"/>
        <v>4</v>
      </c>
      <c r="CB461" s="88">
        <f t="shared" si="141"/>
        <v>5</v>
      </c>
      <c r="CC461" s="89"/>
      <c r="CE461" s="87">
        <f t="shared" si="136"/>
        <v>1</v>
      </c>
      <c r="CF461" s="90"/>
      <c r="CG461" s="90"/>
      <c r="CH461" s="90"/>
      <c r="CJ461" s="87">
        <f t="shared" si="142"/>
        <v>1</v>
      </c>
      <c r="CK461" s="87">
        <f t="shared" si="143"/>
        <v>3</v>
      </c>
      <c r="CL461" s="22" t="s">
        <v>121</v>
      </c>
      <c r="CM461" s="22" t="s">
        <v>1921</v>
      </c>
    </row>
    <row r="462" spans="1:91" ht="14.45" customHeight="1" x14ac:dyDescent="0.25">
      <c r="A462" s="69">
        <f t="shared" si="140"/>
        <v>460</v>
      </c>
      <c r="B462" s="73" t="s">
        <v>102</v>
      </c>
      <c r="C462" s="107">
        <v>235600111080</v>
      </c>
      <c r="D462" s="106">
        <v>145353111</v>
      </c>
      <c r="E462" s="73">
        <v>5320007389</v>
      </c>
      <c r="F462" s="74">
        <v>46041</v>
      </c>
      <c r="G462" s="75" t="s">
        <v>516</v>
      </c>
      <c r="H462" s="75" t="s">
        <v>517</v>
      </c>
      <c r="I462" s="75" t="s">
        <v>105</v>
      </c>
      <c r="J462" s="75" t="s">
        <v>518</v>
      </c>
      <c r="K462" s="75" t="s">
        <v>242</v>
      </c>
      <c r="L462" s="74">
        <v>46069</v>
      </c>
      <c r="M462" s="73">
        <v>40</v>
      </c>
      <c r="N462" s="75" t="s">
        <v>2259</v>
      </c>
      <c r="O462" s="75" t="s">
        <v>2260</v>
      </c>
      <c r="P462" s="75">
        <v>2830047793</v>
      </c>
      <c r="Q462" s="74">
        <v>46041</v>
      </c>
      <c r="R462" s="75">
        <v>1209378110</v>
      </c>
      <c r="S462" s="75">
        <v>224086847</v>
      </c>
      <c r="T462" s="74">
        <v>46041</v>
      </c>
      <c r="U462" s="76">
        <v>2748.8440000000001</v>
      </c>
      <c r="V462" s="76">
        <v>2675.9879999999998</v>
      </c>
      <c r="W462" s="75">
        <v>3</v>
      </c>
      <c r="X462" s="75">
        <v>0</v>
      </c>
      <c r="Y462" s="98">
        <v>235600111080</v>
      </c>
      <c r="Z462" s="82" t="s">
        <v>128</v>
      </c>
      <c r="AA462" s="75" t="s">
        <v>2166</v>
      </c>
      <c r="AB462" s="75" t="s">
        <v>2167</v>
      </c>
      <c r="AC462" s="98">
        <v>235600111080</v>
      </c>
      <c r="AD462" s="75" t="s">
        <v>113</v>
      </c>
      <c r="AE462" s="99">
        <v>46049</v>
      </c>
      <c r="AF462" s="80">
        <v>46048.041666666664</v>
      </c>
      <c r="AG462" s="80">
        <v>46045.583333333336</v>
      </c>
      <c r="AH462" s="80">
        <v>46045.583333333336</v>
      </c>
      <c r="AI462" s="124">
        <v>46046</v>
      </c>
      <c r="AJ462" s="99">
        <v>46049</v>
      </c>
      <c r="AK462" s="99">
        <v>46049</v>
      </c>
      <c r="AL462" s="124">
        <v>46056</v>
      </c>
      <c r="AM462" s="74">
        <v>46062</v>
      </c>
      <c r="AN462" s="74">
        <v>46062</v>
      </c>
      <c r="AO462" s="95" t="s">
        <v>121</v>
      </c>
      <c r="AP462" s="95" t="s">
        <v>121</v>
      </c>
      <c r="AQ462" s="95" t="s">
        <v>121</v>
      </c>
      <c r="AR462" s="95" t="s">
        <v>121</v>
      </c>
      <c r="AS462" s="95" t="s">
        <v>121</v>
      </c>
      <c r="AT462" s="95" t="s">
        <v>121</v>
      </c>
      <c r="AU462" s="82" t="s">
        <v>356</v>
      </c>
      <c r="AV462" s="74">
        <v>46041</v>
      </c>
      <c r="AW462" s="75" t="s">
        <v>2261</v>
      </c>
      <c r="AX462" s="75" t="s">
        <v>2262</v>
      </c>
      <c r="AY462" s="75">
        <v>905</v>
      </c>
      <c r="AZ462" s="83">
        <v>308168572630</v>
      </c>
      <c r="BA462" s="75" t="s">
        <v>187</v>
      </c>
      <c r="BB462" s="74">
        <v>46041</v>
      </c>
      <c r="BC462" s="75"/>
      <c r="BD462" s="75" t="s">
        <v>2263</v>
      </c>
      <c r="BE462" s="74">
        <v>46052</v>
      </c>
      <c r="BF462" s="75"/>
      <c r="BG462" s="75"/>
      <c r="BH462" s="75"/>
      <c r="BI462" s="75"/>
      <c r="BJ462" s="75"/>
      <c r="BK462" s="75"/>
      <c r="BL462" s="75"/>
      <c r="BM462" s="75"/>
      <c r="BN462" s="75"/>
      <c r="BO462" s="75"/>
      <c r="BP462" s="75"/>
      <c r="BQ462" s="75"/>
      <c r="BR462" s="75"/>
      <c r="BS462" s="75"/>
      <c r="BT462" s="75">
        <v>1</v>
      </c>
      <c r="BU462" s="84" t="s">
        <v>2264</v>
      </c>
      <c r="BV462" s="74">
        <v>46052</v>
      </c>
      <c r="BW462" s="85">
        <f t="shared" si="144"/>
        <v>3</v>
      </c>
      <c r="BX462" s="85">
        <f t="shared" si="145"/>
        <v>3</v>
      </c>
      <c r="BY462" s="86" t="s">
        <v>120</v>
      </c>
      <c r="BZ462" s="87">
        <f t="shared" si="120"/>
        <v>4</v>
      </c>
      <c r="CB462" s="88">
        <f t="shared" si="141"/>
        <v>5</v>
      </c>
      <c r="CC462" s="89"/>
      <c r="CE462" s="87">
        <f t="shared" si="136"/>
        <v>1</v>
      </c>
      <c r="CF462" s="90">
        <v>18361700</v>
      </c>
      <c r="CG462" s="90"/>
      <c r="CH462" s="90">
        <v>18361700</v>
      </c>
      <c r="CI462" s="22">
        <v>26231</v>
      </c>
      <c r="CJ462" s="87">
        <f t="shared" si="142"/>
        <v>1</v>
      </c>
      <c r="CK462" s="87">
        <f t="shared" si="143"/>
        <v>4</v>
      </c>
      <c r="CL462" s="22" t="s">
        <v>121</v>
      </c>
      <c r="CM462" s="22" t="s">
        <v>2265</v>
      </c>
    </row>
    <row r="463" spans="1:91" ht="14.45" customHeight="1" x14ac:dyDescent="0.25">
      <c r="A463" s="69">
        <f t="shared" si="140"/>
        <v>461</v>
      </c>
      <c r="B463" s="73" t="s">
        <v>102</v>
      </c>
      <c r="C463" s="107">
        <v>235600111080</v>
      </c>
      <c r="D463" s="106">
        <v>145353131</v>
      </c>
      <c r="E463" s="73">
        <v>5320007389</v>
      </c>
      <c r="F463" s="74">
        <v>46041</v>
      </c>
      <c r="G463" s="75" t="s">
        <v>516</v>
      </c>
      <c r="H463" s="75" t="s">
        <v>517</v>
      </c>
      <c r="I463" s="75" t="s">
        <v>105</v>
      </c>
      <c r="J463" s="75" t="s">
        <v>518</v>
      </c>
      <c r="K463" s="75" t="s">
        <v>242</v>
      </c>
      <c r="L463" s="74">
        <v>46069</v>
      </c>
      <c r="M463" s="73">
        <v>0</v>
      </c>
      <c r="N463" s="75" t="s">
        <v>2259</v>
      </c>
      <c r="O463" s="75" t="s">
        <v>2260</v>
      </c>
      <c r="P463" s="75">
        <v>2830047794</v>
      </c>
      <c r="Q463" s="74">
        <v>46041</v>
      </c>
      <c r="R463" s="75">
        <v>1209378113</v>
      </c>
      <c r="S463" s="75">
        <v>224086849</v>
      </c>
      <c r="T463" s="74">
        <v>46041</v>
      </c>
      <c r="U463" s="76">
        <v>2603.7570000000001</v>
      </c>
      <c r="V463" s="76">
        <v>2510.12</v>
      </c>
      <c r="W463" s="75">
        <v>3</v>
      </c>
      <c r="X463" s="75">
        <v>0</v>
      </c>
      <c r="Y463" s="98">
        <v>235600111080</v>
      </c>
      <c r="Z463" s="82" t="s">
        <v>128</v>
      </c>
      <c r="AA463" s="75" t="s">
        <v>2166</v>
      </c>
      <c r="AB463" s="75" t="s">
        <v>2167</v>
      </c>
      <c r="AC463" s="98">
        <v>235600111080</v>
      </c>
      <c r="AD463" s="75" t="s">
        <v>113</v>
      </c>
      <c r="AE463" s="99">
        <v>46049</v>
      </c>
      <c r="AF463" s="80">
        <v>46048.041666666664</v>
      </c>
      <c r="AG463" s="80">
        <v>46045.583333333336</v>
      </c>
      <c r="AH463" s="80">
        <v>46045.583333333336</v>
      </c>
      <c r="AI463" s="124">
        <v>46046</v>
      </c>
      <c r="AJ463" s="99">
        <v>46049</v>
      </c>
      <c r="AK463" s="99">
        <v>46049</v>
      </c>
      <c r="AL463" s="124">
        <v>46056</v>
      </c>
      <c r="AM463" s="74">
        <v>46062</v>
      </c>
      <c r="AN463" s="74">
        <v>46062</v>
      </c>
      <c r="AO463" s="95" t="s">
        <v>121</v>
      </c>
      <c r="AP463" s="95" t="s">
        <v>121</v>
      </c>
      <c r="AQ463" s="95" t="s">
        <v>121</v>
      </c>
      <c r="AR463" s="95" t="s">
        <v>121</v>
      </c>
      <c r="AS463" s="95" t="s">
        <v>121</v>
      </c>
      <c r="AT463" s="95" t="s">
        <v>121</v>
      </c>
      <c r="AU463" s="82" t="s">
        <v>356</v>
      </c>
      <c r="AV463" s="74">
        <v>46041</v>
      </c>
      <c r="AW463" s="75">
        <v>0</v>
      </c>
      <c r="AX463" s="75">
        <v>0</v>
      </c>
      <c r="AY463" s="75">
        <v>905</v>
      </c>
      <c r="AZ463" s="83">
        <v>0</v>
      </c>
      <c r="BA463" s="75">
        <v>0</v>
      </c>
      <c r="BB463" s="75" t="s">
        <v>132</v>
      </c>
      <c r="BC463" s="75"/>
      <c r="BD463" s="75" t="s">
        <v>2263</v>
      </c>
      <c r="BE463" s="74">
        <v>46052</v>
      </c>
      <c r="BF463" s="75"/>
      <c r="BG463" s="75"/>
      <c r="BH463" s="75"/>
      <c r="BI463" s="75"/>
      <c r="BJ463" s="75"/>
      <c r="BK463" s="75"/>
      <c r="BL463" s="75"/>
      <c r="BM463" s="75"/>
      <c r="BN463" s="75"/>
      <c r="BO463" s="75"/>
      <c r="BP463" s="75"/>
      <c r="BQ463" s="75"/>
      <c r="BR463" s="75"/>
      <c r="BS463" s="75"/>
      <c r="BT463" s="75">
        <v>0</v>
      </c>
      <c r="BU463" s="84" t="s">
        <v>2264</v>
      </c>
      <c r="BV463" s="74">
        <v>46052</v>
      </c>
      <c r="BW463" s="85">
        <f t="shared" si="144"/>
        <v>3</v>
      </c>
      <c r="BX463" s="85">
        <f t="shared" si="145"/>
        <v>3</v>
      </c>
      <c r="BY463" s="86" t="s">
        <v>120</v>
      </c>
      <c r="BZ463" s="87">
        <f t="shared" ref="BZ463:BZ526" si="146">_xlfn.ISOWEEKNUM(F463)</f>
        <v>4</v>
      </c>
      <c r="CB463" s="88">
        <f t="shared" si="141"/>
        <v>5</v>
      </c>
      <c r="CC463" s="89"/>
      <c r="CE463" s="87">
        <f t="shared" si="136"/>
        <v>1</v>
      </c>
      <c r="CF463" s="90"/>
      <c r="CG463" s="90"/>
      <c r="CH463" s="90"/>
      <c r="CJ463" s="87">
        <f t="shared" si="142"/>
        <v>1</v>
      </c>
      <c r="CK463" s="87">
        <f t="shared" si="143"/>
        <v>4</v>
      </c>
      <c r="CL463" s="22" t="s">
        <v>121</v>
      </c>
      <c r="CM463" s="22" t="s">
        <v>2265</v>
      </c>
    </row>
    <row r="464" spans="1:91" ht="14.45" customHeight="1" x14ac:dyDescent="0.25">
      <c r="A464" s="69">
        <f t="shared" si="140"/>
        <v>462</v>
      </c>
      <c r="B464" s="73" t="s">
        <v>102</v>
      </c>
      <c r="C464" s="107">
        <v>235600111080</v>
      </c>
      <c r="D464" s="106">
        <v>145353727</v>
      </c>
      <c r="E464" s="73">
        <v>5320007389</v>
      </c>
      <c r="F464" s="74">
        <v>46041</v>
      </c>
      <c r="G464" s="75" t="s">
        <v>796</v>
      </c>
      <c r="H464" s="75" t="s">
        <v>517</v>
      </c>
      <c r="I464" s="75" t="s">
        <v>105</v>
      </c>
      <c r="J464" s="75" t="s">
        <v>518</v>
      </c>
      <c r="K464" s="75" t="s">
        <v>242</v>
      </c>
      <c r="L464" s="74">
        <v>46069</v>
      </c>
      <c r="M464" s="73">
        <v>0</v>
      </c>
      <c r="N464" s="75" t="s">
        <v>2259</v>
      </c>
      <c r="O464" s="75" t="s">
        <v>2260</v>
      </c>
      <c r="P464" s="75">
        <v>2830047796</v>
      </c>
      <c r="Q464" s="74">
        <v>46041</v>
      </c>
      <c r="R464" s="75">
        <v>1209378115</v>
      </c>
      <c r="S464" s="75">
        <v>224086850</v>
      </c>
      <c r="T464" s="74">
        <v>46041</v>
      </c>
      <c r="U464" s="76">
        <v>6067.1719999999996</v>
      </c>
      <c r="V464" s="76">
        <v>5848.9859999999999</v>
      </c>
      <c r="W464" s="75">
        <v>7</v>
      </c>
      <c r="X464" s="75">
        <v>0</v>
      </c>
      <c r="Y464" s="98">
        <v>235600111080</v>
      </c>
      <c r="Z464" s="82" t="s">
        <v>128</v>
      </c>
      <c r="AA464" s="75" t="s">
        <v>2166</v>
      </c>
      <c r="AB464" s="75" t="s">
        <v>2167</v>
      </c>
      <c r="AC464" s="98">
        <v>235600111080</v>
      </c>
      <c r="AD464" s="75" t="s">
        <v>113</v>
      </c>
      <c r="AE464" s="99">
        <v>46049</v>
      </c>
      <c r="AF464" s="80">
        <v>46048.041666666664</v>
      </c>
      <c r="AG464" s="80">
        <v>46045.583333333336</v>
      </c>
      <c r="AH464" s="80">
        <v>46045.583333333336</v>
      </c>
      <c r="AI464" s="124">
        <v>46046</v>
      </c>
      <c r="AJ464" s="99">
        <v>46049</v>
      </c>
      <c r="AK464" s="99">
        <v>46049</v>
      </c>
      <c r="AL464" s="124">
        <v>46056</v>
      </c>
      <c r="AM464" s="74">
        <v>46062</v>
      </c>
      <c r="AN464" s="74">
        <v>46062</v>
      </c>
      <c r="AO464" s="95" t="s">
        <v>121</v>
      </c>
      <c r="AP464" s="95" t="s">
        <v>121</v>
      </c>
      <c r="AQ464" s="95" t="s">
        <v>121</v>
      </c>
      <c r="AR464" s="95" t="s">
        <v>121</v>
      </c>
      <c r="AS464" s="95" t="s">
        <v>121</v>
      </c>
      <c r="AT464" s="95" t="s">
        <v>121</v>
      </c>
      <c r="AU464" s="82" t="s">
        <v>356</v>
      </c>
      <c r="AV464" s="74">
        <v>46041</v>
      </c>
      <c r="AW464" s="75">
        <v>0</v>
      </c>
      <c r="AX464" s="75">
        <v>0</v>
      </c>
      <c r="AY464" s="75">
        <v>905</v>
      </c>
      <c r="AZ464" s="83">
        <v>0</v>
      </c>
      <c r="BA464" s="75">
        <v>0</v>
      </c>
      <c r="BB464" s="75" t="s">
        <v>132</v>
      </c>
      <c r="BC464" s="75"/>
      <c r="BD464" s="75" t="s">
        <v>2263</v>
      </c>
      <c r="BE464" s="74">
        <v>46052</v>
      </c>
      <c r="BF464" s="75"/>
      <c r="BG464" s="75"/>
      <c r="BH464" s="75"/>
      <c r="BI464" s="75"/>
      <c r="BJ464" s="75"/>
      <c r="BK464" s="75"/>
      <c r="BL464" s="75"/>
      <c r="BM464" s="75"/>
      <c r="BN464" s="75"/>
      <c r="BO464" s="75"/>
      <c r="BP464" s="75"/>
      <c r="BQ464" s="75"/>
      <c r="BR464" s="75"/>
      <c r="BS464" s="75"/>
      <c r="BT464" s="75">
        <v>0</v>
      </c>
      <c r="BU464" s="84" t="s">
        <v>2264</v>
      </c>
      <c r="BV464" s="74">
        <v>46052</v>
      </c>
      <c r="BW464" s="85">
        <f t="shared" si="144"/>
        <v>3</v>
      </c>
      <c r="BX464" s="85">
        <f t="shared" si="145"/>
        <v>3</v>
      </c>
      <c r="BY464" s="86" t="s">
        <v>120</v>
      </c>
      <c r="BZ464" s="87">
        <f t="shared" si="146"/>
        <v>4</v>
      </c>
      <c r="CB464" s="88">
        <f t="shared" si="141"/>
        <v>5</v>
      </c>
      <c r="CC464" s="89"/>
      <c r="CE464" s="87">
        <f t="shared" si="136"/>
        <v>1</v>
      </c>
      <c r="CF464" s="90"/>
      <c r="CG464" s="90"/>
      <c r="CH464" s="90"/>
      <c r="CJ464" s="87">
        <f t="shared" si="142"/>
        <v>1</v>
      </c>
      <c r="CK464" s="87">
        <f t="shared" si="143"/>
        <v>4</v>
      </c>
      <c r="CL464" s="22" t="s">
        <v>121</v>
      </c>
      <c r="CM464" s="22" t="s">
        <v>2265</v>
      </c>
    </row>
    <row r="465" spans="1:91" ht="14.45" customHeight="1" x14ac:dyDescent="0.25">
      <c r="A465" s="69">
        <f t="shared" si="140"/>
        <v>463</v>
      </c>
      <c r="B465" s="73" t="s">
        <v>102</v>
      </c>
      <c r="C465" s="107">
        <v>235600111080</v>
      </c>
      <c r="D465" s="106">
        <v>145352869</v>
      </c>
      <c r="E465" s="73">
        <v>5320007389</v>
      </c>
      <c r="F465" s="74">
        <v>46041</v>
      </c>
      <c r="G465" s="75" t="s">
        <v>532</v>
      </c>
      <c r="H465" s="75" t="s">
        <v>517</v>
      </c>
      <c r="I465" s="75" t="s">
        <v>105</v>
      </c>
      <c r="J465" s="75" t="s">
        <v>518</v>
      </c>
      <c r="K465" s="75" t="s">
        <v>242</v>
      </c>
      <c r="L465" s="74">
        <v>46070</v>
      </c>
      <c r="M465" s="73">
        <v>0</v>
      </c>
      <c r="N465" s="75" t="s">
        <v>2259</v>
      </c>
      <c r="O465" s="75" t="s">
        <v>2260</v>
      </c>
      <c r="P465" s="75">
        <v>2830047791</v>
      </c>
      <c r="Q465" s="74">
        <v>46041</v>
      </c>
      <c r="R465" s="75">
        <v>1209378104</v>
      </c>
      <c r="S465" s="75">
        <v>224086852</v>
      </c>
      <c r="T465" s="74">
        <v>46041</v>
      </c>
      <c r="U465" s="76">
        <v>951.10699999999997</v>
      </c>
      <c r="V465" s="76">
        <v>929.14300000000003</v>
      </c>
      <c r="W465" s="75">
        <v>1</v>
      </c>
      <c r="X465" s="75">
        <v>0</v>
      </c>
      <c r="Y465" s="98">
        <v>235600111080</v>
      </c>
      <c r="Z465" s="82" t="s">
        <v>128</v>
      </c>
      <c r="AA465" s="75" t="s">
        <v>2166</v>
      </c>
      <c r="AB465" s="75" t="s">
        <v>2167</v>
      </c>
      <c r="AC465" s="98">
        <v>235600111080</v>
      </c>
      <c r="AD465" s="75" t="s">
        <v>113</v>
      </c>
      <c r="AE465" s="99">
        <v>46049</v>
      </c>
      <c r="AF465" s="80">
        <v>46048.041666666664</v>
      </c>
      <c r="AG465" s="80">
        <v>46045.583333333336</v>
      </c>
      <c r="AH465" s="80">
        <v>46045.583333333336</v>
      </c>
      <c r="AI465" s="124">
        <v>46046</v>
      </c>
      <c r="AJ465" s="99">
        <v>46049</v>
      </c>
      <c r="AK465" s="99">
        <v>46049</v>
      </c>
      <c r="AL465" s="124">
        <v>46056</v>
      </c>
      <c r="AM465" s="74">
        <v>46062</v>
      </c>
      <c r="AN465" s="74">
        <v>46062</v>
      </c>
      <c r="AO465" s="95" t="s">
        <v>121</v>
      </c>
      <c r="AP465" s="95" t="s">
        <v>121</v>
      </c>
      <c r="AQ465" s="95" t="s">
        <v>121</v>
      </c>
      <c r="AR465" s="95" t="s">
        <v>121</v>
      </c>
      <c r="AS465" s="95" t="s">
        <v>121</v>
      </c>
      <c r="AT465" s="95" t="s">
        <v>121</v>
      </c>
      <c r="AU465" s="82" t="s">
        <v>356</v>
      </c>
      <c r="AV465" s="74">
        <v>46041</v>
      </c>
      <c r="AW465" s="75">
        <v>0</v>
      </c>
      <c r="AX465" s="75">
        <v>0</v>
      </c>
      <c r="AY465" s="75">
        <v>905</v>
      </c>
      <c r="AZ465" s="83">
        <v>0</v>
      </c>
      <c r="BA465" s="75">
        <v>0</v>
      </c>
      <c r="BB465" s="75" t="s">
        <v>132</v>
      </c>
      <c r="BC465" s="75"/>
      <c r="BD465" s="75" t="s">
        <v>2263</v>
      </c>
      <c r="BE465" s="74">
        <v>46052</v>
      </c>
      <c r="BF465" s="75"/>
      <c r="BG465" s="75"/>
      <c r="BH465" s="75"/>
      <c r="BI465" s="75"/>
      <c r="BJ465" s="75"/>
      <c r="BK465" s="75"/>
      <c r="BL465" s="75"/>
      <c r="BM465" s="75"/>
      <c r="BN465" s="75"/>
      <c r="BO465" s="75"/>
      <c r="BP465" s="75"/>
      <c r="BQ465" s="75"/>
      <c r="BR465" s="75"/>
      <c r="BS465" s="75"/>
      <c r="BT465" s="75">
        <v>0</v>
      </c>
      <c r="BU465" s="84" t="s">
        <v>2264</v>
      </c>
      <c r="BV465" s="74">
        <v>46052</v>
      </c>
      <c r="BW465" s="85">
        <f t="shared" si="144"/>
        <v>3</v>
      </c>
      <c r="BX465" s="85">
        <f t="shared" si="145"/>
        <v>3</v>
      </c>
      <c r="BY465" s="86" t="s">
        <v>120</v>
      </c>
      <c r="BZ465" s="87">
        <f t="shared" si="146"/>
        <v>4</v>
      </c>
      <c r="CB465" s="88">
        <f t="shared" si="141"/>
        <v>5</v>
      </c>
      <c r="CC465" s="89"/>
      <c r="CE465" s="87">
        <f t="shared" si="136"/>
        <v>1</v>
      </c>
      <c r="CF465" s="90"/>
      <c r="CG465" s="90"/>
      <c r="CH465" s="90"/>
      <c r="CJ465" s="87">
        <f t="shared" si="142"/>
        <v>1</v>
      </c>
      <c r="CK465" s="87">
        <f t="shared" si="143"/>
        <v>4</v>
      </c>
      <c r="CL465" s="22" t="s">
        <v>121</v>
      </c>
      <c r="CM465" s="22" t="s">
        <v>2265</v>
      </c>
    </row>
    <row r="466" spans="1:91" ht="14.45" customHeight="1" x14ac:dyDescent="0.25">
      <c r="A466" s="69">
        <f t="shared" si="140"/>
        <v>464</v>
      </c>
      <c r="B466" s="73" t="s">
        <v>102</v>
      </c>
      <c r="C466" s="107">
        <v>235600111080</v>
      </c>
      <c r="D466" s="106">
        <v>145352990</v>
      </c>
      <c r="E466" s="73">
        <v>5320007389</v>
      </c>
      <c r="F466" s="74">
        <v>46041</v>
      </c>
      <c r="G466" s="75" t="s">
        <v>532</v>
      </c>
      <c r="H466" s="75" t="s">
        <v>517</v>
      </c>
      <c r="I466" s="75" t="s">
        <v>105</v>
      </c>
      <c r="J466" s="75" t="s">
        <v>518</v>
      </c>
      <c r="K466" s="75" t="s">
        <v>242</v>
      </c>
      <c r="L466" s="74">
        <v>46070</v>
      </c>
      <c r="M466" s="73">
        <v>0</v>
      </c>
      <c r="N466" s="75" t="s">
        <v>2259</v>
      </c>
      <c r="O466" s="75" t="s">
        <v>2260</v>
      </c>
      <c r="P466" s="75">
        <v>2830047792</v>
      </c>
      <c r="Q466" s="74">
        <v>46041</v>
      </c>
      <c r="R466" s="75">
        <v>1209378107</v>
      </c>
      <c r="S466" s="75">
        <v>224086855</v>
      </c>
      <c r="T466" s="74">
        <v>46041</v>
      </c>
      <c r="U466" s="76">
        <v>1761.625</v>
      </c>
      <c r="V466" s="76">
        <v>1700.075</v>
      </c>
      <c r="W466" s="75">
        <v>3</v>
      </c>
      <c r="X466" s="75">
        <v>0</v>
      </c>
      <c r="Y466" s="98">
        <v>235600111080</v>
      </c>
      <c r="Z466" s="82" t="s">
        <v>128</v>
      </c>
      <c r="AA466" s="75" t="s">
        <v>2166</v>
      </c>
      <c r="AB466" s="75" t="s">
        <v>2167</v>
      </c>
      <c r="AC466" s="98">
        <v>235600111080</v>
      </c>
      <c r="AD466" s="75" t="s">
        <v>113</v>
      </c>
      <c r="AE466" s="99">
        <v>46049</v>
      </c>
      <c r="AF466" s="80">
        <v>46048.041666666664</v>
      </c>
      <c r="AG466" s="80">
        <v>46045.583333333336</v>
      </c>
      <c r="AH466" s="80">
        <v>46045.583333333336</v>
      </c>
      <c r="AI466" s="124">
        <v>46046</v>
      </c>
      <c r="AJ466" s="99">
        <v>46049</v>
      </c>
      <c r="AK466" s="99">
        <v>46049</v>
      </c>
      <c r="AL466" s="124">
        <v>46056</v>
      </c>
      <c r="AM466" s="74">
        <v>46062</v>
      </c>
      <c r="AN466" s="74">
        <v>46062</v>
      </c>
      <c r="AO466" s="95" t="s">
        <v>121</v>
      </c>
      <c r="AP466" s="95" t="s">
        <v>121</v>
      </c>
      <c r="AQ466" s="95" t="s">
        <v>121</v>
      </c>
      <c r="AR466" s="95" t="s">
        <v>121</v>
      </c>
      <c r="AS466" s="95" t="s">
        <v>121</v>
      </c>
      <c r="AT466" s="95" t="s">
        <v>121</v>
      </c>
      <c r="AU466" s="82" t="s">
        <v>356</v>
      </c>
      <c r="AV466" s="74">
        <v>46041</v>
      </c>
      <c r="AW466" s="75">
        <v>0</v>
      </c>
      <c r="AX466" s="75">
        <v>0</v>
      </c>
      <c r="AY466" s="75">
        <v>905</v>
      </c>
      <c r="AZ466" s="83">
        <v>0</v>
      </c>
      <c r="BA466" s="75">
        <v>0</v>
      </c>
      <c r="BB466" s="75" t="s">
        <v>132</v>
      </c>
      <c r="BC466" s="75"/>
      <c r="BD466" s="75" t="s">
        <v>2263</v>
      </c>
      <c r="BE466" s="74">
        <v>46052</v>
      </c>
      <c r="BF466" s="75"/>
      <c r="BG466" s="75"/>
      <c r="BH466" s="75"/>
      <c r="BI466" s="75"/>
      <c r="BJ466" s="75"/>
      <c r="BK466" s="75"/>
      <c r="BL466" s="75"/>
      <c r="BM466" s="75"/>
      <c r="BN466" s="75"/>
      <c r="BO466" s="75"/>
      <c r="BP466" s="75"/>
      <c r="BQ466" s="75"/>
      <c r="BR466" s="75"/>
      <c r="BS466" s="75"/>
      <c r="BT466" s="75">
        <v>0</v>
      </c>
      <c r="BU466" s="84" t="s">
        <v>2264</v>
      </c>
      <c r="BV466" s="74">
        <v>46052</v>
      </c>
      <c r="BW466" s="85">
        <f t="shared" si="144"/>
        <v>3</v>
      </c>
      <c r="BX466" s="85">
        <f t="shared" si="145"/>
        <v>3</v>
      </c>
      <c r="BY466" s="86" t="s">
        <v>120</v>
      </c>
      <c r="BZ466" s="87">
        <f t="shared" si="146"/>
        <v>4</v>
      </c>
      <c r="CB466" s="88">
        <f t="shared" si="141"/>
        <v>5</v>
      </c>
      <c r="CC466" s="89"/>
      <c r="CE466" s="87">
        <f t="shared" si="136"/>
        <v>1</v>
      </c>
      <c r="CF466" s="90"/>
      <c r="CG466" s="90"/>
      <c r="CH466" s="90"/>
      <c r="CJ466" s="87">
        <f t="shared" si="142"/>
        <v>1</v>
      </c>
      <c r="CK466" s="87">
        <f t="shared" si="143"/>
        <v>4</v>
      </c>
      <c r="CL466" s="22" t="s">
        <v>121</v>
      </c>
      <c r="CM466" s="22" t="s">
        <v>2265</v>
      </c>
    </row>
    <row r="467" spans="1:91" ht="14.45" customHeight="1" x14ac:dyDescent="0.25">
      <c r="A467" s="69">
        <f t="shared" si="140"/>
        <v>465</v>
      </c>
      <c r="B467" s="73" t="s">
        <v>102</v>
      </c>
      <c r="C467" s="107">
        <v>235600111080</v>
      </c>
      <c r="D467" s="106">
        <v>145353270</v>
      </c>
      <c r="E467" s="73">
        <v>5320007389</v>
      </c>
      <c r="F467" s="74">
        <v>46041</v>
      </c>
      <c r="G467" s="75" t="s">
        <v>532</v>
      </c>
      <c r="H467" s="75" t="s">
        <v>517</v>
      </c>
      <c r="I467" s="75" t="s">
        <v>105</v>
      </c>
      <c r="J467" s="75" t="s">
        <v>518</v>
      </c>
      <c r="K467" s="75" t="s">
        <v>242</v>
      </c>
      <c r="L467" s="74">
        <v>46070</v>
      </c>
      <c r="M467" s="73">
        <v>0</v>
      </c>
      <c r="N467" s="75" t="s">
        <v>2259</v>
      </c>
      <c r="O467" s="75" t="s">
        <v>2260</v>
      </c>
      <c r="P467" s="75">
        <v>2830047795</v>
      </c>
      <c r="Q467" s="74">
        <v>46041</v>
      </c>
      <c r="R467" s="75">
        <v>1209378114</v>
      </c>
      <c r="S467" s="75">
        <v>224086858</v>
      </c>
      <c r="T467" s="74">
        <v>46041</v>
      </c>
      <c r="U467" s="76">
        <v>624.39099999999996</v>
      </c>
      <c r="V467" s="76">
        <v>609.995</v>
      </c>
      <c r="W467" s="75">
        <v>1</v>
      </c>
      <c r="X467" s="75">
        <v>0</v>
      </c>
      <c r="Y467" s="98">
        <v>235600111080</v>
      </c>
      <c r="Z467" s="82" t="s">
        <v>128</v>
      </c>
      <c r="AA467" s="75" t="s">
        <v>2166</v>
      </c>
      <c r="AB467" s="75" t="s">
        <v>2167</v>
      </c>
      <c r="AC467" s="98">
        <v>235600111080</v>
      </c>
      <c r="AD467" s="75" t="s">
        <v>113</v>
      </c>
      <c r="AE467" s="99">
        <v>46049</v>
      </c>
      <c r="AF467" s="80">
        <v>46048.041666666664</v>
      </c>
      <c r="AG467" s="80">
        <v>46045.583333333336</v>
      </c>
      <c r="AH467" s="80">
        <v>46045.583333333336</v>
      </c>
      <c r="AI467" s="124">
        <v>46046</v>
      </c>
      <c r="AJ467" s="99">
        <v>46049</v>
      </c>
      <c r="AK467" s="99">
        <v>46049</v>
      </c>
      <c r="AL467" s="124">
        <v>46056</v>
      </c>
      <c r="AM467" s="74">
        <v>46062</v>
      </c>
      <c r="AN467" s="74">
        <v>46062</v>
      </c>
      <c r="AO467" s="95" t="s">
        <v>121</v>
      </c>
      <c r="AP467" s="95" t="s">
        <v>121</v>
      </c>
      <c r="AQ467" s="95" t="s">
        <v>121</v>
      </c>
      <c r="AR467" s="95" t="s">
        <v>121</v>
      </c>
      <c r="AS467" s="95" t="s">
        <v>121</v>
      </c>
      <c r="AT467" s="95" t="s">
        <v>121</v>
      </c>
      <c r="AU467" s="82" t="s">
        <v>356</v>
      </c>
      <c r="AV467" s="74">
        <v>46041</v>
      </c>
      <c r="AW467" s="75">
        <v>0</v>
      </c>
      <c r="AX467" s="75">
        <v>0</v>
      </c>
      <c r="AY467" s="75">
        <v>905</v>
      </c>
      <c r="AZ467" s="83">
        <v>0</v>
      </c>
      <c r="BA467" s="75">
        <v>0</v>
      </c>
      <c r="BB467" s="75" t="s">
        <v>132</v>
      </c>
      <c r="BC467" s="75"/>
      <c r="BD467" s="75" t="s">
        <v>2263</v>
      </c>
      <c r="BE467" s="74">
        <v>46052</v>
      </c>
      <c r="BF467" s="75"/>
      <c r="BG467" s="75"/>
      <c r="BH467" s="75"/>
      <c r="BI467" s="75"/>
      <c r="BJ467" s="75"/>
      <c r="BK467" s="75"/>
      <c r="BL467" s="75"/>
      <c r="BM467" s="75"/>
      <c r="BN467" s="75"/>
      <c r="BO467" s="75"/>
      <c r="BP467" s="75"/>
      <c r="BQ467" s="75"/>
      <c r="BR467" s="75"/>
      <c r="BS467" s="75"/>
      <c r="BT467" s="75">
        <v>0</v>
      </c>
      <c r="BU467" s="84" t="s">
        <v>2264</v>
      </c>
      <c r="BV467" s="74">
        <v>46052</v>
      </c>
      <c r="BW467" s="85">
        <f t="shared" si="144"/>
        <v>3</v>
      </c>
      <c r="BX467" s="85">
        <f t="shared" si="145"/>
        <v>3</v>
      </c>
      <c r="BY467" s="86" t="s">
        <v>120</v>
      </c>
      <c r="BZ467" s="87">
        <f t="shared" si="146"/>
        <v>4</v>
      </c>
      <c r="CB467" s="88">
        <f t="shared" si="141"/>
        <v>5</v>
      </c>
      <c r="CC467" s="89"/>
      <c r="CE467" s="87">
        <f t="shared" si="136"/>
        <v>1</v>
      </c>
      <c r="CF467" s="90"/>
      <c r="CG467" s="90"/>
      <c r="CH467" s="90"/>
      <c r="CJ467" s="87">
        <f t="shared" si="142"/>
        <v>1</v>
      </c>
      <c r="CK467" s="87">
        <f t="shared" si="143"/>
        <v>4</v>
      </c>
      <c r="CL467" s="22" t="s">
        <v>121</v>
      </c>
      <c r="CM467" s="22" t="s">
        <v>2265</v>
      </c>
    </row>
    <row r="468" spans="1:91" ht="14.45" customHeight="1" x14ac:dyDescent="0.25">
      <c r="A468" s="69">
        <f t="shared" si="140"/>
        <v>466</v>
      </c>
      <c r="B468" s="70" t="s">
        <v>102</v>
      </c>
      <c r="C468" s="97" t="s">
        <v>1948</v>
      </c>
      <c r="D468" s="106">
        <v>145279817</v>
      </c>
      <c r="E468" s="73">
        <v>5320007398</v>
      </c>
      <c r="F468" s="74">
        <v>46037</v>
      </c>
      <c r="G468" s="75" t="s">
        <v>516</v>
      </c>
      <c r="H468" s="75" t="s">
        <v>517</v>
      </c>
      <c r="I468" s="75" t="s">
        <v>105</v>
      </c>
      <c r="J468" s="75" t="s">
        <v>518</v>
      </c>
      <c r="K468" s="75" t="s">
        <v>242</v>
      </c>
      <c r="L468" s="74">
        <v>46066</v>
      </c>
      <c r="M468" s="73">
        <v>40</v>
      </c>
      <c r="N468" s="75" t="s">
        <v>2266</v>
      </c>
      <c r="O468" s="75" t="s">
        <v>2267</v>
      </c>
      <c r="P468" s="75">
        <v>2830047740</v>
      </c>
      <c r="Q468" s="74">
        <v>46039</v>
      </c>
      <c r="R468" s="75">
        <v>1209377141</v>
      </c>
      <c r="S468" s="75">
        <v>224083720</v>
      </c>
      <c r="T468" s="74">
        <v>46039</v>
      </c>
      <c r="U468" s="76">
        <v>11197.501</v>
      </c>
      <c r="V468" s="76">
        <v>10900.725</v>
      </c>
      <c r="W468" s="75">
        <v>13</v>
      </c>
      <c r="X468" s="75">
        <v>0</v>
      </c>
      <c r="Y468" s="98" t="s">
        <v>2268</v>
      </c>
      <c r="Z468" s="82" t="s">
        <v>258</v>
      </c>
      <c r="AA468" s="75" t="s">
        <v>595</v>
      </c>
      <c r="AB468" s="75" t="s">
        <v>1770</v>
      </c>
      <c r="AC468" s="98" t="s">
        <v>1948</v>
      </c>
      <c r="AD468" s="75" t="s">
        <v>113</v>
      </c>
      <c r="AE468" s="74">
        <v>46048</v>
      </c>
      <c r="AF468" s="80">
        <v>46042.416666666664</v>
      </c>
      <c r="AG468" s="80">
        <v>46041.625</v>
      </c>
      <c r="AH468" s="80">
        <v>46041.625</v>
      </c>
      <c r="AI468" s="124">
        <v>46043</v>
      </c>
      <c r="AJ468" s="124">
        <v>46045</v>
      </c>
      <c r="AK468" s="124">
        <v>46046</v>
      </c>
      <c r="AL468" s="121">
        <v>46048</v>
      </c>
      <c r="AM468" s="74">
        <v>46050</v>
      </c>
      <c r="AN468" s="74">
        <v>46053</v>
      </c>
      <c r="AO468" s="95" t="s">
        <v>121</v>
      </c>
      <c r="AP468" s="95" t="s">
        <v>121</v>
      </c>
      <c r="AQ468" s="95" t="s">
        <v>121</v>
      </c>
      <c r="AR468" s="95" t="s">
        <v>121</v>
      </c>
      <c r="AS468" s="95" t="s">
        <v>121</v>
      </c>
      <c r="AT468" s="95" t="s">
        <v>121</v>
      </c>
      <c r="AU468" s="82" t="s">
        <v>356</v>
      </c>
      <c r="AV468" s="74">
        <v>46039</v>
      </c>
      <c r="AW468" s="75" t="s">
        <v>2269</v>
      </c>
      <c r="AX468" s="75" t="s">
        <v>2270</v>
      </c>
      <c r="AY468" s="75">
        <v>905</v>
      </c>
      <c r="AZ468" s="83">
        <v>308163351810</v>
      </c>
      <c r="BA468" s="75" t="s">
        <v>187</v>
      </c>
      <c r="BB468" s="74">
        <v>46039</v>
      </c>
      <c r="BC468" s="75"/>
      <c r="BD468" s="75" t="s">
        <v>2271</v>
      </c>
      <c r="BE468" s="74">
        <v>46049</v>
      </c>
      <c r="BF468" s="75"/>
      <c r="BG468" s="75"/>
      <c r="BH468" s="75"/>
      <c r="BI468" s="75"/>
      <c r="BJ468" s="75"/>
      <c r="BK468" s="75"/>
      <c r="BL468" s="75"/>
      <c r="BM468" s="75"/>
      <c r="BN468" s="75"/>
      <c r="BO468" s="75"/>
      <c r="BP468" s="75"/>
      <c r="BQ468" s="75"/>
      <c r="BR468" s="75"/>
      <c r="BS468" s="75"/>
      <c r="BT468" s="75">
        <v>0</v>
      </c>
      <c r="BU468" s="84" t="s">
        <v>1955</v>
      </c>
      <c r="BV468" s="74">
        <v>46048</v>
      </c>
      <c r="BW468" s="85">
        <f t="shared" si="144"/>
        <v>2</v>
      </c>
      <c r="BX468" s="85">
        <f t="shared" si="145"/>
        <v>2</v>
      </c>
      <c r="BY468" s="86" t="s">
        <v>120</v>
      </c>
      <c r="BZ468" s="87">
        <f t="shared" si="146"/>
        <v>3</v>
      </c>
      <c r="CB468" s="88">
        <f t="shared" si="141"/>
        <v>5</v>
      </c>
      <c r="CC468" s="89"/>
      <c r="CE468" s="87">
        <f t="shared" si="136"/>
        <v>1</v>
      </c>
      <c r="CF468" s="90">
        <v>13136721</v>
      </c>
      <c r="CG468" s="90"/>
      <c r="CH468" s="90">
        <v>13136721</v>
      </c>
      <c r="CI468" s="22">
        <v>26221</v>
      </c>
      <c r="CJ468" s="87">
        <f t="shared" si="142"/>
        <v>1</v>
      </c>
      <c r="CK468" s="87">
        <f t="shared" si="143"/>
        <v>3</v>
      </c>
      <c r="CL468" s="22" t="s">
        <v>121</v>
      </c>
      <c r="CM468" s="22" t="s">
        <v>1956</v>
      </c>
    </row>
    <row r="469" spans="1:91" ht="14.45" customHeight="1" x14ac:dyDescent="0.25">
      <c r="A469" s="69">
        <f t="shared" si="140"/>
        <v>467</v>
      </c>
      <c r="B469" s="70" t="s">
        <v>102</v>
      </c>
      <c r="C469" s="97" t="s">
        <v>1948</v>
      </c>
      <c r="D469" s="106">
        <v>145352925</v>
      </c>
      <c r="E469" s="73">
        <v>5320007398</v>
      </c>
      <c r="F469" s="74">
        <v>46037</v>
      </c>
      <c r="G469" s="75" t="s">
        <v>726</v>
      </c>
      <c r="H469" s="75" t="s">
        <v>517</v>
      </c>
      <c r="I469" s="75" t="s">
        <v>105</v>
      </c>
      <c r="J469" s="75" t="s">
        <v>518</v>
      </c>
      <c r="K469" s="75" t="s">
        <v>242</v>
      </c>
      <c r="L469" s="74">
        <v>46066</v>
      </c>
      <c r="M469" s="73">
        <v>0</v>
      </c>
      <c r="N469" s="75" t="s">
        <v>2266</v>
      </c>
      <c r="O469" s="75" t="s">
        <v>2267</v>
      </c>
      <c r="P469" s="75">
        <v>2830047741</v>
      </c>
      <c r="Q469" s="74">
        <v>46039</v>
      </c>
      <c r="R469" s="75">
        <v>1209377142</v>
      </c>
      <c r="S469" s="75">
        <v>224083725</v>
      </c>
      <c r="T469" s="74">
        <v>46039</v>
      </c>
      <c r="U469" s="76">
        <v>867</v>
      </c>
      <c r="V469" s="76">
        <v>836.70600000000002</v>
      </c>
      <c r="W469" s="75">
        <v>1</v>
      </c>
      <c r="X469" s="75">
        <v>0</v>
      </c>
      <c r="Y469" s="98" t="s">
        <v>2268</v>
      </c>
      <c r="Z469" s="82" t="s">
        <v>258</v>
      </c>
      <c r="AA469" s="75" t="s">
        <v>595</v>
      </c>
      <c r="AB469" s="75" t="s">
        <v>1770</v>
      </c>
      <c r="AC469" s="98" t="s">
        <v>1948</v>
      </c>
      <c r="AD469" s="75" t="s">
        <v>113</v>
      </c>
      <c r="AE469" s="74">
        <v>46048</v>
      </c>
      <c r="AF469" s="80">
        <v>46042.416666666664</v>
      </c>
      <c r="AG469" s="80">
        <v>46041.625</v>
      </c>
      <c r="AH469" s="80">
        <v>46041.625</v>
      </c>
      <c r="AI469" s="124">
        <v>46043</v>
      </c>
      <c r="AJ469" s="124">
        <v>46045</v>
      </c>
      <c r="AK469" s="124">
        <v>46046</v>
      </c>
      <c r="AL469" s="121">
        <v>46048</v>
      </c>
      <c r="AM469" s="74">
        <v>46050</v>
      </c>
      <c r="AN469" s="74">
        <v>46053</v>
      </c>
      <c r="AO469" s="95" t="s">
        <v>121</v>
      </c>
      <c r="AP469" s="95" t="s">
        <v>121</v>
      </c>
      <c r="AQ469" s="95" t="s">
        <v>121</v>
      </c>
      <c r="AR469" s="95" t="s">
        <v>121</v>
      </c>
      <c r="AS469" s="95" t="s">
        <v>121</v>
      </c>
      <c r="AT469" s="95" t="s">
        <v>121</v>
      </c>
      <c r="AU469" s="82" t="s">
        <v>356</v>
      </c>
      <c r="AV469" s="74">
        <v>46039</v>
      </c>
      <c r="AW469" s="75">
        <v>0</v>
      </c>
      <c r="AX469" s="75">
        <v>0</v>
      </c>
      <c r="AY469" s="75">
        <v>905</v>
      </c>
      <c r="AZ469" s="83">
        <v>0</v>
      </c>
      <c r="BA469" s="75">
        <v>0</v>
      </c>
      <c r="BB469" s="75" t="s">
        <v>132</v>
      </c>
      <c r="BC469" s="75"/>
      <c r="BD469" s="75" t="s">
        <v>2271</v>
      </c>
      <c r="BE469" s="74">
        <v>46049</v>
      </c>
      <c r="BF469" s="75"/>
      <c r="BG469" s="75"/>
      <c r="BH469" s="75"/>
      <c r="BI469" s="75"/>
      <c r="BJ469" s="75"/>
      <c r="BK469" s="75"/>
      <c r="BL469" s="75"/>
      <c r="BM469" s="75"/>
      <c r="BN469" s="75"/>
      <c r="BO469" s="75"/>
      <c r="BP469" s="75"/>
      <c r="BQ469" s="75"/>
      <c r="BR469" s="75"/>
      <c r="BS469" s="75"/>
      <c r="BT469" s="75">
        <v>0</v>
      </c>
      <c r="BU469" s="84" t="s">
        <v>1955</v>
      </c>
      <c r="BV469" s="74">
        <v>46048</v>
      </c>
      <c r="BW469" s="85">
        <f t="shared" si="144"/>
        <v>2</v>
      </c>
      <c r="BX469" s="85">
        <f t="shared" si="145"/>
        <v>2</v>
      </c>
      <c r="BY469" s="86" t="s">
        <v>120</v>
      </c>
      <c r="BZ469" s="87">
        <f t="shared" si="146"/>
        <v>3</v>
      </c>
      <c r="CB469" s="88">
        <f t="shared" si="141"/>
        <v>5</v>
      </c>
      <c r="CC469" s="89"/>
      <c r="CE469" s="87">
        <f t="shared" si="136"/>
        <v>1</v>
      </c>
      <c r="CF469" s="90"/>
      <c r="CG469" s="90"/>
      <c r="CH469" s="90"/>
      <c r="CJ469" s="87">
        <f t="shared" si="142"/>
        <v>1</v>
      </c>
      <c r="CK469" s="87">
        <f t="shared" si="143"/>
        <v>3</v>
      </c>
      <c r="CL469" s="22" t="s">
        <v>121</v>
      </c>
      <c r="CM469" s="22" t="s">
        <v>1956</v>
      </c>
    </row>
    <row r="470" spans="1:91" ht="14.45" customHeight="1" x14ac:dyDescent="0.25">
      <c r="A470" s="69">
        <f t="shared" si="140"/>
        <v>468</v>
      </c>
      <c r="B470" s="70" t="s">
        <v>102</v>
      </c>
      <c r="C470" s="97" t="s">
        <v>1948</v>
      </c>
      <c r="D470" s="106">
        <v>145147468</v>
      </c>
      <c r="E470" s="73">
        <v>5320007398</v>
      </c>
      <c r="F470" s="74">
        <v>46037</v>
      </c>
      <c r="G470" s="75" t="s">
        <v>2272</v>
      </c>
      <c r="H470" s="75" t="s">
        <v>517</v>
      </c>
      <c r="I470" s="75" t="s">
        <v>105</v>
      </c>
      <c r="J470" s="75" t="s">
        <v>518</v>
      </c>
      <c r="K470" s="75" t="s">
        <v>242</v>
      </c>
      <c r="L470" s="74">
        <v>46066</v>
      </c>
      <c r="M470" s="73">
        <v>0</v>
      </c>
      <c r="N470" s="75" t="s">
        <v>2266</v>
      </c>
      <c r="O470" s="75" t="s">
        <v>2267</v>
      </c>
      <c r="P470" s="75">
        <v>2830047739</v>
      </c>
      <c r="Q470" s="74">
        <v>46039</v>
      </c>
      <c r="R470" s="75">
        <v>1209377140</v>
      </c>
      <c r="S470" s="75">
        <v>224083732</v>
      </c>
      <c r="T470" s="74">
        <v>46039</v>
      </c>
      <c r="U470" s="76">
        <v>5699.37</v>
      </c>
      <c r="V470" s="76">
        <v>5494.41</v>
      </c>
      <c r="W470" s="75">
        <v>7</v>
      </c>
      <c r="X470" s="75">
        <v>0</v>
      </c>
      <c r="Y470" s="98" t="s">
        <v>2268</v>
      </c>
      <c r="Z470" s="82" t="s">
        <v>258</v>
      </c>
      <c r="AA470" s="75" t="s">
        <v>595</v>
      </c>
      <c r="AB470" s="75" t="s">
        <v>1770</v>
      </c>
      <c r="AC470" s="98" t="s">
        <v>1948</v>
      </c>
      <c r="AD470" s="75" t="s">
        <v>113</v>
      </c>
      <c r="AE470" s="74">
        <v>46048</v>
      </c>
      <c r="AF470" s="80">
        <v>46042.416666666664</v>
      </c>
      <c r="AG470" s="80">
        <v>46041.625</v>
      </c>
      <c r="AH470" s="80">
        <v>46041.625</v>
      </c>
      <c r="AI470" s="124">
        <v>46043</v>
      </c>
      <c r="AJ470" s="124">
        <v>46045</v>
      </c>
      <c r="AK470" s="124">
        <v>46046</v>
      </c>
      <c r="AL470" s="121">
        <v>46048</v>
      </c>
      <c r="AM470" s="74">
        <v>46050</v>
      </c>
      <c r="AN470" s="74">
        <v>46053</v>
      </c>
      <c r="AO470" s="95" t="s">
        <v>121</v>
      </c>
      <c r="AP470" s="95" t="s">
        <v>121</v>
      </c>
      <c r="AQ470" s="95" t="s">
        <v>121</v>
      </c>
      <c r="AR470" s="95" t="s">
        <v>121</v>
      </c>
      <c r="AS470" s="95" t="s">
        <v>121</v>
      </c>
      <c r="AT470" s="95" t="s">
        <v>121</v>
      </c>
      <c r="AU470" s="82" t="s">
        <v>356</v>
      </c>
      <c r="AV470" s="74">
        <v>46039</v>
      </c>
      <c r="AW470" s="75">
        <v>0</v>
      </c>
      <c r="AX470" s="75">
        <v>0</v>
      </c>
      <c r="AY470" s="75">
        <v>905</v>
      </c>
      <c r="AZ470" s="83">
        <v>0</v>
      </c>
      <c r="BA470" s="75">
        <v>0</v>
      </c>
      <c r="BB470" s="75" t="s">
        <v>132</v>
      </c>
      <c r="BC470" s="75"/>
      <c r="BD470" s="75" t="s">
        <v>2271</v>
      </c>
      <c r="BE470" s="74">
        <v>46049</v>
      </c>
      <c r="BF470" s="75"/>
      <c r="BG470" s="75"/>
      <c r="BH470" s="75"/>
      <c r="BI470" s="75"/>
      <c r="BJ470" s="75"/>
      <c r="BK470" s="75"/>
      <c r="BL470" s="75"/>
      <c r="BM470" s="75"/>
      <c r="BN470" s="75"/>
      <c r="BO470" s="75"/>
      <c r="BP470" s="75"/>
      <c r="BQ470" s="75"/>
      <c r="BR470" s="75"/>
      <c r="BS470" s="75"/>
      <c r="BT470" s="75">
        <v>0</v>
      </c>
      <c r="BU470" s="84" t="s">
        <v>1955</v>
      </c>
      <c r="BV470" s="74">
        <v>46048</v>
      </c>
      <c r="BW470" s="85">
        <f t="shared" si="144"/>
        <v>2</v>
      </c>
      <c r="BX470" s="85">
        <f t="shared" si="145"/>
        <v>2</v>
      </c>
      <c r="BY470" s="86" t="s">
        <v>120</v>
      </c>
      <c r="BZ470" s="87">
        <f t="shared" si="146"/>
        <v>3</v>
      </c>
      <c r="CB470" s="88">
        <f t="shared" si="141"/>
        <v>5</v>
      </c>
      <c r="CC470" s="89"/>
      <c r="CE470" s="87">
        <f t="shared" si="136"/>
        <v>1</v>
      </c>
      <c r="CF470" s="90"/>
      <c r="CG470" s="90"/>
      <c r="CH470" s="90"/>
      <c r="CJ470" s="87">
        <f t="shared" si="142"/>
        <v>1</v>
      </c>
      <c r="CK470" s="87">
        <f t="shared" si="143"/>
        <v>3</v>
      </c>
      <c r="CL470" s="22" t="s">
        <v>121</v>
      </c>
      <c r="CM470" s="22" t="s">
        <v>1956</v>
      </c>
    </row>
    <row r="471" spans="1:91" ht="14.45" customHeight="1" x14ac:dyDescent="0.25">
      <c r="A471" s="69">
        <f t="shared" si="140"/>
        <v>469</v>
      </c>
      <c r="B471" s="70" t="s">
        <v>102</v>
      </c>
      <c r="C471" s="97" t="s">
        <v>1948</v>
      </c>
      <c r="D471" s="106">
        <v>145347611</v>
      </c>
      <c r="E471" s="73">
        <v>5320007456</v>
      </c>
      <c r="F471" s="74">
        <v>46041</v>
      </c>
      <c r="G471" s="75" t="s">
        <v>741</v>
      </c>
      <c r="H471" s="75" t="s">
        <v>517</v>
      </c>
      <c r="I471" s="75" t="s">
        <v>105</v>
      </c>
      <c r="J471" s="75" t="s">
        <v>518</v>
      </c>
      <c r="K471" s="75" t="s">
        <v>242</v>
      </c>
      <c r="L471" s="74">
        <v>46069</v>
      </c>
      <c r="M471" s="73">
        <v>0</v>
      </c>
      <c r="N471" s="75" t="s">
        <v>2273</v>
      </c>
      <c r="O471" s="75" t="s">
        <v>2274</v>
      </c>
      <c r="P471" s="75">
        <v>2830047756</v>
      </c>
      <c r="Q471" s="74">
        <v>46039</v>
      </c>
      <c r="R471" s="75">
        <v>1209377235</v>
      </c>
      <c r="S471" s="75">
        <v>224082545</v>
      </c>
      <c r="T471" s="74">
        <v>46039</v>
      </c>
      <c r="U471" s="76">
        <v>2917.2420000000002</v>
      </c>
      <c r="V471" s="76">
        <v>2809.768</v>
      </c>
      <c r="W471" s="75">
        <v>4</v>
      </c>
      <c r="X471" s="75">
        <v>0</v>
      </c>
      <c r="Y471" s="98" t="s">
        <v>2275</v>
      </c>
      <c r="Z471" s="82" t="s">
        <v>258</v>
      </c>
      <c r="AA471" s="75" t="s">
        <v>595</v>
      </c>
      <c r="AB471" s="75" t="s">
        <v>1770</v>
      </c>
      <c r="AC471" s="98" t="s">
        <v>1948</v>
      </c>
      <c r="AD471" s="75" t="s">
        <v>113</v>
      </c>
      <c r="AE471" s="74">
        <v>46048</v>
      </c>
      <c r="AF471" s="80">
        <v>46042.416666666664</v>
      </c>
      <c r="AG471" s="80">
        <v>46041.625</v>
      </c>
      <c r="AH471" s="80">
        <v>46041.625</v>
      </c>
      <c r="AI471" s="124">
        <v>46043</v>
      </c>
      <c r="AJ471" s="124">
        <v>46045</v>
      </c>
      <c r="AK471" s="124">
        <v>46046</v>
      </c>
      <c r="AL471" s="121">
        <v>46048</v>
      </c>
      <c r="AM471" s="74">
        <v>46050</v>
      </c>
      <c r="AN471" s="74">
        <v>46053</v>
      </c>
      <c r="AO471" s="95" t="s">
        <v>121</v>
      </c>
      <c r="AP471" s="95" t="s">
        <v>121</v>
      </c>
      <c r="AQ471" s="95" t="s">
        <v>121</v>
      </c>
      <c r="AR471" s="95" t="s">
        <v>121</v>
      </c>
      <c r="AS471" s="95" t="s">
        <v>121</v>
      </c>
      <c r="AT471" s="95" t="s">
        <v>121</v>
      </c>
      <c r="AU471" s="82" t="s">
        <v>356</v>
      </c>
      <c r="AV471" s="74">
        <v>46039</v>
      </c>
      <c r="AW471" s="75" t="s">
        <v>2276</v>
      </c>
      <c r="AX471" s="75" t="s">
        <v>2277</v>
      </c>
      <c r="AY471" s="75">
        <v>905</v>
      </c>
      <c r="AZ471" s="83">
        <v>308163788500</v>
      </c>
      <c r="BA471" s="75" t="s">
        <v>187</v>
      </c>
      <c r="BB471" s="74">
        <v>46039</v>
      </c>
      <c r="BC471" s="75"/>
      <c r="BD471" s="75" t="s">
        <v>2278</v>
      </c>
      <c r="BE471" s="74">
        <v>46049</v>
      </c>
      <c r="BF471" s="75"/>
      <c r="BG471" s="75"/>
      <c r="BH471" s="75"/>
      <c r="BI471" s="75"/>
      <c r="BJ471" s="75"/>
      <c r="BK471" s="75"/>
      <c r="BL471" s="75"/>
      <c r="BM471" s="75"/>
      <c r="BN471" s="75"/>
      <c r="BO471" s="75"/>
      <c r="BP471" s="75"/>
      <c r="BQ471" s="75"/>
      <c r="BR471" s="75"/>
      <c r="BS471" s="75"/>
      <c r="BT471" s="75">
        <v>0</v>
      </c>
      <c r="BU471" s="84" t="s">
        <v>1955</v>
      </c>
      <c r="BV471" s="74">
        <v>46048</v>
      </c>
      <c r="BW471" s="85">
        <f t="shared" si="144"/>
        <v>2</v>
      </c>
      <c r="BX471" s="85">
        <f t="shared" si="145"/>
        <v>2</v>
      </c>
      <c r="BY471" s="86" t="s">
        <v>120</v>
      </c>
      <c r="BZ471" s="87">
        <f t="shared" si="146"/>
        <v>4</v>
      </c>
      <c r="CB471" s="88">
        <f t="shared" si="141"/>
        <v>5</v>
      </c>
      <c r="CC471" s="89"/>
      <c r="CE471" s="87">
        <f t="shared" si="136"/>
        <v>1</v>
      </c>
      <c r="CF471" s="90"/>
      <c r="CG471" s="90"/>
      <c r="CH471" s="90"/>
      <c r="CJ471" s="87">
        <f t="shared" si="142"/>
        <v>1</v>
      </c>
      <c r="CK471" s="87">
        <f t="shared" si="143"/>
        <v>3</v>
      </c>
      <c r="CL471" s="22" t="s">
        <v>121</v>
      </c>
      <c r="CM471" s="22" t="s">
        <v>1956</v>
      </c>
    </row>
    <row r="472" spans="1:91" ht="14.45" customHeight="1" x14ac:dyDescent="0.25">
      <c r="A472" s="69">
        <f t="shared" si="140"/>
        <v>470</v>
      </c>
      <c r="B472" s="70" t="s">
        <v>102</v>
      </c>
      <c r="C472" s="97" t="s">
        <v>1948</v>
      </c>
      <c r="D472" s="106">
        <v>145216824</v>
      </c>
      <c r="E472" s="73">
        <v>5320007456</v>
      </c>
      <c r="F472" s="74">
        <v>46034</v>
      </c>
      <c r="G472" s="75" t="s">
        <v>741</v>
      </c>
      <c r="H472" s="75" t="s">
        <v>517</v>
      </c>
      <c r="I472" s="75" t="s">
        <v>105</v>
      </c>
      <c r="J472" s="75" t="s">
        <v>518</v>
      </c>
      <c r="K472" s="75" t="s">
        <v>107</v>
      </c>
      <c r="L472" s="74">
        <v>46061</v>
      </c>
      <c r="M472" s="73">
        <v>40</v>
      </c>
      <c r="N472" s="75" t="s">
        <v>2273</v>
      </c>
      <c r="O472" s="75" t="s">
        <v>2274</v>
      </c>
      <c r="P472" s="75">
        <v>2830047755</v>
      </c>
      <c r="Q472" s="74">
        <v>46039</v>
      </c>
      <c r="R472" s="75">
        <v>1209377234</v>
      </c>
      <c r="S472" s="75">
        <v>224082542</v>
      </c>
      <c r="T472" s="74">
        <v>46039</v>
      </c>
      <c r="U472" s="76">
        <v>8139.32</v>
      </c>
      <c r="V472" s="76">
        <v>7839.4570000000003</v>
      </c>
      <c r="W472" s="75">
        <v>10</v>
      </c>
      <c r="X472" s="75">
        <v>0</v>
      </c>
      <c r="Y472" s="98" t="s">
        <v>2275</v>
      </c>
      <c r="Z472" s="82" t="s">
        <v>258</v>
      </c>
      <c r="AA472" s="75" t="s">
        <v>595</v>
      </c>
      <c r="AB472" s="75" t="s">
        <v>1770</v>
      </c>
      <c r="AC472" s="98" t="s">
        <v>1948</v>
      </c>
      <c r="AD472" s="75" t="s">
        <v>113</v>
      </c>
      <c r="AE472" s="74">
        <v>46048</v>
      </c>
      <c r="AF472" s="80">
        <v>46042.416666666664</v>
      </c>
      <c r="AG472" s="80">
        <v>46041.625</v>
      </c>
      <c r="AH472" s="80">
        <v>46041.625</v>
      </c>
      <c r="AI472" s="124">
        <v>46043</v>
      </c>
      <c r="AJ472" s="124">
        <v>46045</v>
      </c>
      <c r="AK472" s="124">
        <v>46046</v>
      </c>
      <c r="AL472" s="121">
        <v>46048</v>
      </c>
      <c r="AM472" s="74">
        <v>46050</v>
      </c>
      <c r="AN472" s="74">
        <v>46053</v>
      </c>
      <c r="AO472" s="95" t="s">
        <v>121</v>
      </c>
      <c r="AP472" s="95" t="s">
        <v>121</v>
      </c>
      <c r="AQ472" s="95" t="s">
        <v>121</v>
      </c>
      <c r="AR472" s="95" t="s">
        <v>121</v>
      </c>
      <c r="AS472" s="95" t="s">
        <v>121</v>
      </c>
      <c r="AT472" s="95" t="s">
        <v>121</v>
      </c>
      <c r="AU472" s="82" t="s">
        <v>356</v>
      </c>
      <c r="AV472" s="74">
        <v>46039</v>
      </c>
      <c r="AW472" s="75">
        <v>0</v>
      </c>
      <c r="AX472" s="75">
        <v>0</v>
      </c>
      <c r="AY472" s="75">
        <v>905</v>
      </c>
      <c r="AZ472" s="83">
        <v>0</v>
      </c>
      <c r="BA472" s="75">
        <v>0</v>
      </c>
      <c r="BB472" s="75" t="s">
        <v>132</v>
      </c>
      <c r="BC472" s="75"/>
      <c r="BD472" s="75" t="s">
        <v>2278</v>
      </c>
      <c r="BE472" s="74">
        <v>46049</v>
      </c>
      <c r="BF472" s="75"/>
      <c r="BG472" s="75"/>
      <c r="BH472" s="75"/>
      <c r="BI472" s="75"/>
      <c r="BJ472" s="75"/>
      <c r="BK472" s="75"/>
      <c r="BL472" s="75"/>
      <c r="BM472" s="75"/>
      <c r="BN472" s="75"/>
      <c r="BO472" s="75"/>
      <c r="BP472" s="75"/>
      <c r="BQ472" s="75"/>
      <c r="BR472" s="75"/>
      <c r="BS472" s="75"/>
      <c r="BT472" s="75">
        <v>0</v>
      </c>
      <c r="BU472" s="84" t="s">
        <v>1955</v>
      </c>
      <c r="BV472" s="74">
        <v>46048</v>
      </c>
      <c r="BW472" s="85">
        <f t="shared" si="144"/>
        <v>2</v>
      </c>
      <c r="BX472" s="85">
        <f t="shared" si="145"/>
        <v>2</v>
      </c>
      <c r="BY472" s="86" t="s">
        <v>120</v>
      </c>
      <c r="BZ472" s="87">
        <f t="shared" si="146"/>
        <v>3</v>
      </c>
      <c r="CB472" s="88">
        <f t="shared" si="141"/>
        <v>5</v>
      </c>
      <c r="CC472" s="89"/>
      <c r="CE472" s="87">
        <f t="shared" si="136"/>
        <v>1</v>
      </c>
      <c r="CF472" s="90">
        <v>13136721</v>
      </c>
      <c r="CG472" s="90"/>
      <c r="CH472" s="90">
        <v>13136721</v>
      </c>
      <c r="CI472" s="22">
        <v>26221</v>
      </c>
      <c r="CJ472" s="87">
        <f t="shared" si="142"/>
        <v>1</v>
      </c>
      <c r="CK472" s="87">
        <f t="shared" si="143"/>
        <v>3</v>
      </c>
      <c r="CL472" s="22" t="s">
        <v>121</v>
      </c>
      <c r="CM472" s="22" t="s">
        <v>1956</v>
      </c>
    </row>
    <row r="473" spans="1:91" ht="14.45" customHeight="1" x14ac:dyDescent="0.25">
      <c r="A473" s="69">
        <f t="shared" si="140"/>
        <v>471</v>
      </c>
      <c r="B473" s="70" t="s">
        <v>102</v>
      </c>
      <c r="C473" s="97" t="s">
        <v>1948</v>
      </c>
      <c r="D473" s="106">
        <v>145347613</v>
      </c>
      <c r="E473" s="73">
        <v>5320007456</v>
      </c>
      <c r="F473" s="74">
        <v>46041</v>
      </c>
      <c r="G473" s="75" t="s">
        <v>741</v>
      </c>
      <c r="H473" s="75" t="s">
        <v>517</v>
      </c>
      <c r="I473" s="75" t="s">
        <v>105</v>
      </c>
      <c r="J473" s="75" t="s">
        <v>518</v>
      </c>
      <c r="K473" s="75" t="s">
        <v>242</v>
      </c>
      <c r="L473" s="74">
        <v>46069</v>
      </c>
      <c r="M473" s="73">
        <v>0</v>
      </c>
      <c r="N473" s="75" t="s">
        <v>2273</v>
      </c>
      <c r="O473" s="75" t="s">
        <v>2274</v>
      </c>
      <c r="P473" s="75">
        <v>2830047757</v>
      </c>
      <c r="Q473" s="74">
        <v>46039</v>
      </c>
      <c r="R473" s="75">
        <v>1209377236</v>
      </c>
      <c r="S473" s="75">
        <v>224082547</v>
      </c>
      <c r="T473" s="74">
        <v>46039</v>
      </c>
      <c r="U473" s="76">
        <v>2900.4879999999998</v>
      </c>
      <c r="V473" s="76">
        <v>2793.6329999999998</v>
      </c>
      <c r="W473" s="75">
        <v>4</v>
      </c>
      <c r="X473" s="75">
        <v>0</v>
      </c>
      <c r="Y473" s="98" t="s">
        <v>2275</v>
      </c>
      <c r="Z473" s="82" t="s">
        <v>258</v>
      </c>
      <c r="AA473" s="75" t="s">
        <v>595</v>
      </c>
      <c r="AB473" s="75" t="s">
        <v>1770</v>
      </c>
      <c r="AC473" s="98" t="s">
        <v>1948</v>
      </c>
      <c r="AD473" s="75" t="s">
        <v>113</v>
      </c>
      <c r="AE473" s="74">
        <v>46048</v>
      </c>
      <c r="AF473" s="80">
        <v>46042.416666666664</v>
      </c>
      <c r="AG473" s="80">
        <v>46041.625</v>
      </c>
      <c r="AH473" s="80">
        <v>46041.625</v>
      </c>
      <c r="AI473" s="124">
        <v>46043</v>
      </c>
      <c r="AJ473" s="124">
        <v>46045</v>
      </c>
      <c r="AK473" s="124">
        <v>46046</v>
      </c>
      <c r="AL473" s="121">
        <v>46048</v>
      </c>
      <c r="AM473" s="74">
        <v>46050</v>
      </c>
      <c r="AN473" s="74">
        <v>46053</v>
      </c>
      <c r="AO473" s="95" t="s">
        <v>121</v>
      </c>
      <c r="AP473" s="95" t="s">
        <v>121</v>
      </c>
      <c r="AQ473" s="95" t="s">
        <v>121</v>
      </c>
      <c r="AR473" s="95" t="s">
        <v>121</v>
      </c>
      <c r="AS473" s="95" t="s">
        <v>121</v>
      </c>
      <c r="AT473" s="95" t="s">
        <v>121</v>
      </c>
      <c r="AU473" s="82" t="s">
        <v>356</v>
      </c>
      <c r="AV473" s="74">
        <v>46039</v>
      </c>
      <c r="AW473" s="75">
        <v>0</v>
      </c>
      <c r="AX473" s="75">
        <v>0</v>
      </c>
      <c r="AY473" s="75">
        <v>905</v>
      </c>
      <c r="AZ473" s="83">
        <v>0</v>
      </c>
      <c r="BA473" s="75">
        <v>0</v>
      </c>
      <c r="BB473" s="75" t="s">
        <v>132</v>
      </c>
      <c r="BC473" s="75"/>
      <c r="BD473" s="75" t="s">
        <v>2278</v>
      </c>
      <c r="BE473" s="74">
        <v>46049</v>
      </c>
      <c r="BF473" s="75"/>
      <c r="BG473" s="75"/>
      <c r="BH473" s="75"/>
      <c r="BI473" s="75"/>
      <c r="BJ473" s="75"/>
      <c r="BK473" s="75"/>
      <c r="BL473" s="75"/>
      <c r="BM473" s="75"/>
      <c r="BN473" s="75"/>
      <c r="BO473" s="75"/>
      <c r="BP473" s="75"/>
      <c r="BQ473" s="75"/>
      <c r="BR473" s="75"/>
      <c r="BS473" s="75"/>
      <c r="BT473" s="75">
        <v>0</v>
      </c>
      <c r="BU473" s="84" t="s">
        <v>1955</v>
      </c>
      <c r="BV473" s="74">
        <v>46048</v>
      </c>
      <c r="BW473" s="85">
        <f t="shared" si="144"/>
        <v>2</v>
      </c>
      <c r="BX473" s="85">
        <f t="shared" si="145"/>
        <v>2</v>
      </c>
      <c r="BY473" s="86" t="s">
        <v>120</v>
      </c>
      <c r="BZ473" s="87">
        <f t="shared" si="146"/>
        <v>4</v>
      </c>
      <c r="CB473" s="88">
        <f t="shared" si="141"/>
        <v>5</v>
      </c>
      <c r="CC473" s="89"/>
      <c r="CE473" s="87">
        <f t="shared" si="136"/>
        <v>1</v>
      </c>
      <c r="CF473" s="90"/>
      <c r="CG473" s="90"/>
      <c r="CH473" s="90"/>
      <c r="CJ473" s="87">
        <f t="shared" si="142"/>
        <v>1</v>
      </c>
      <c r="CK473" s="87">
        <f t="shared" si="143"/>
        <v>3</v>
      </c>
      <c r="CL473" s="22" t="s">
        <v>121</v>
      </c>
      <c r="CM473" s="22" t="s">
        <v>1956</v>
      </c>
    </row>
    <row r="474" spans="1:91" ht="14.45" customHeight="1" x14ac:dyDescent="0.25">
      <c r="A474" s="69">
        <f t="shared" si="140"/>
        <v>472</v>
      </c>
      <c r="B474" s="73" t="s">
        <v>102</v>
      </c>
      <c r="C474" s="107">
        <v>235600111080</v>
      </c>
      <c r="D474" s="106">
        <v>145278298</v>
      </c>
      <c r="E474" s="73"/>
      <c r="F474" s="74">
        <v>46037</v>
      </c>
      <c r="G474" s="75" t="s">
        <v>612</v>
      </c>
      <c r="H474" s="75" t="s">
        <v>517</v>
      </c>
      <c r="I474" s="75" t="s">
        <v>105</v>
      </c>
      <c r="J474" s="75" t="s">
        <v>518</v>
      </c>
      <c r="K474" s="75" t="s">
        <v>242</v>
      </c>
      <c r="L474" s="74">
        <v>46066</v>
      </c>
      <c r="M474" s="73">
        <v>40</v>
      </c>
      <c r="N474" s="75" t="s">
        <v>2279</v>
      </c>
      <c r="O474" s="75" t="s">
        <v>2280</v>
      </c>
      <c r="P474" s="75">
        <v>2830047797</v>
      </c>
      <c r="Q474" s="74">
        <v>46041</v>
      </c>
      <c r="R474" s="75">
        <v>1209378118</v>
      </c>
      <c r="S474" s="75">
        <v>224086837</v>
      </c>
      <c r="T474" s="74">
        <v>46041</v>
      </c>
      <c r="U474" s="76">
        <v>16163.611000000001</v>
      </c>
      <c r="V474" s="76">
        <v>15735.21</v>
      </c>
      <c r="W474" s="75">
        <v>18</v>
      </c>
      <c r="X474" s="75">
        <v>0</v>
      </c>
      <c r="Y474" s="98">
        <v>235600110997</v>
      </c>
      <c r="Z474" s="82" t="s">
        <v>128</v>
      </c>
      <c r="AA474" s="75" t="s">
        <v>2166</v>
      </c>
      <c r="AB474" s="75" t="s">
        <v>2167</v>
      </c>
      <c r="AC474" s="98">
        <v>235600111080</v>
      </c>
      <c r="AD474" s="75" t="s">
        <v>113</v>
      </c>
      <c r="AE474" s="99">
        <v>46049</v>
      </c>
      <c r="AF474" s="80">
        <v>46048.041666666664</v>
      </c>
      <c r="AG474" s="80">
        <v>46045.583333333336</v>
      </c>
      <c r="AH474" s="80">
        <v>46045.583333333336</v>
      </c>
      <c r="AI474" s="124">
        <v>46046</v>
      </c>
      <c r="AJ474" s="99">
        <v>46049</v>
      </c>
      <c r="AK474" s="99">
        <v>46049</v>
      </c>
      <c r="AL474" s="124">
        <v>46056</v>
      </c>
      <c r="AM474" s="74">
        <v>46062</v>
      </c>
      <c r="AN474" s="74">
        <v>46062</v>
      </c>
      <c r="AO474" s="81">
        <f t="shared" ref="AO474:AO483" si="147">IF(AH474&lt;AG474,IF(AH474=0,"",AH474-1),IF(AG474=0,"",AG474-1))</f>
        <v>46044.583333333336</v>
      </c>
      <c r="AP474" s="81">
        <f t="shared" ref="AP474:AP483" si="148">IF(AH474&lt;AG474,IF(AH474=0,"",AH474),IF(AG474=0,"",AG474))</f>
        <v>46045.583333333336</v>
      </c>
      <c r="AQ474" s="81">
        <f t="shared" ref="AQ474:AQ483" si="149">IF(AH474&lt;AG474,IF(AH474=0,"",AH474),IF(AG474=0,"",AG474))</f>
        <v>46045.583333333336</v>
      </c>
      <c r="AR474" s="81">
        <f t="shared" ref="AR474:AR483" si="150">IF(AI474=0,"",IF(AI474&lt;AJ474,AJ474+1,AI474+1))</f>
        <v>46050</v>
      </c>
      <c r="AS474" s="81">
        <f t="shared" ref="AS474:AS483" si="151">IF(AI474=0,"",IF(AE474=0,IF(AJ474=0,AI474+2,AJ474+2),AE474+2))</f>
        <v>46051</v>
      </c>
      <c r="AT474" s="81">
        <f t="shared" ref="AT474:AT483" si="152">IF(AI474=0,"",IF(AI474&lt;AJ474,AJ474+1,AI474+1))</f>
        <v>46050</v>
      </c>
      <c r="AU474" s="82" t="s">
        <v>356</v>
      </c>
      <c r="AV474" s="74">
        <v>46041</v>
      </c>
      <c r="AW474" s="75" t="s">
        <v>2281</v>
      </c>
      <c r="AX474" s="75" t="s">
        <v>2282</v>
      </c>
      <c r="AY474" s="75">
        <v>905</v>
      </c>
      <c r="AZ474" s="83">
        <v>308168570200</v>
      </c>
      <c r="BA474" s="75" t="s">
        <v>187</v>
      </c>
      <c r="BB474" s="74">
        <v>46041</v>
      </c>
      <c r="BC474" s="75"/>
      <c r="BD474" s="75" t="s">
        <v>2283</v>
      </c>
      <c r="BE474" s="74">
        <v>46052</v>
      </c>
      <c r="BF474" s="75"/>
      <c r="BG474" s="75"/>
      <c r="BH474" s="75"/>
      <c r="BI474" s="75"/>
      <c r="BJ474" s="75"/>
      <c r="BK474" s="75"/>
      <c r="BL474" s="75"/>
      <c r="BM474" s="75"/>
      <c r="BN474" s="75"/>
      <c r="BO474" s="75"/>
      <c r="BP474" s="75"/>
      <c r="BQ474" s="75"/>
      <c r="BR474" s="75"/>
      <c r="BS474" s="75"/>
      <c r="BT474" s="75">
        <v>0</v>
      </c>
      <c r="BU474" s="84" t="s">
        <v>2264</v>
      </c>
      <c r="BV474" s="74">
        <v>46052</v>
      </c>
      <c r="BW474" s="85">
        <f t="shared" si="144"/>
        <v>3</v>
      </c>
      <c r="BX474" s="85">
        <f t="shared" si="145"/>
        <v>3</v>
      </c>
      <c r="BY474" s="86" t="s">
        <v>120</v>
      </c>
      <c r="BZ474" s="87">
        <f t="shared" si="146"/>
        <v>3</v>
      </c>
      <c r="CB474" s="88">
        <f t="shared" si="141"/>
        <v>5</v>
      </c>
      <c r="CC474" s="89"/>
      <c r="CE474" s="87">
        <f t="shared" si="136"/>
        <v>1</v>
      </c>
      <c r="CF474" s="90">
        <v>18361700</v>
      </c>
      <c r="CG474" s="90"/>
      <c r="CH474" s="90">
        <v>18361700</v>
      </c>
      <c r="CI474" s="22">
        <v>26231</v>
      </c>
      <c r="CJ474" s="87">
        <f t="shared" si="142"/>
        <v>1</v>
      </c>
      <c r="CK474" s="87">
        <f t="shared" si="143"/>
        <v>4</v>
      </c>
      <c r="CL474" s="22" t="s">
        <v>121</v>
      </c>
      <c r="CM474" s="22" t="s">
        <v>2265</v>
      </c>
    </row>
    <row r="475" spans="1:91" ht="14.45" customHeight="1" x14ac:dyDescent="0.25">
      <c r="A475" s="69">
        <f t="shared" si="140"/>
        <v>473</v>
      </c>
      <c r="B475" s="73" t="s">
        <v>102</v>
      </c>
      <c r="C475" s="107">
        <v>235600111080</v>
      </c>
      <c r="D475" s="106">
        <v>145279633</v>
      </c>
      <c r="E475" s="73"/>
      <c r="F475" s="74">
        <v>46034</v>
      </c>
      <c r="G475" s="75" t="s">
        <v>516</v>
      </c>
      <c r="H475" s="75" t="s">
        <v>517</v>
      </c>
      <c r="I475" s="75" t="s">
        <v>105</v>
      </c>
      <c r="J475" s="75" t="s">
        <v>518</v>
      </c>
      <c r="K475" s="75" t="s">
        <v>242</v>
      </c>
      <c r="L475" s="74">
        <v>46064</v>
      </c>
      <c r="M475" s="73">
        <v>40</v>
      </c>
      <c r="N475" s="75" t="s">
        <v>2284</v>
      </c>
      <c r="O475" s="75" t="s">
        <v>2285</v>
      </c>
      <c r="P475" s="75">
        <v>2830047829</v>
      </c>
      <c r="Q475" s="74">
        <v>46041</v>
      </c>
      <c r="R475" s="75">
        <v>1209378159</v>
      </c>
      <c r="S475" s="75">
        <v>224086829</v>
      </c>
      <c r="T475" s="74">
        <v>46041</v>
      </c>
      <c r="U475" s="76">
        <v>17307.52</v>
      </c>
      <c r="V475" s="76">
        <v>16685.108</v>
      </c>
      <c r="W475" s="75">
        <v>20</v>
      </c>
      <c r="X475" s="75">
        <v>0</v>
      </c>
      <c r="Y475" s="98">
        <v>235600111004</v>
      </c>
      <c r="Z475" s="82" t="s">
        <v>128</v>
      </c>
      <c r="AA475" s="75" t="s">
        <v>2166</v>
      </c>
      <c r="AB475" s="75" t="s">
        <v>2167</v>
      </c>
      <c r="AC475" s="98">
        <v>235600111080</v>
      </c>
      <c r="AD475" s="75" t="s">
        <v>113</v>
      </c>
      <c r="AE475" s="99">
        <v>46049</v>
      </c>
      <c r="AF475" s="80">
        <v>46048.041666666664</v>
      </c>
      <c r="AG475" s="80">
        <v>46045.583333333336</v>
      </c>
      <c r="AH475" s="80">
        <v>46045.583333333336</v>
      </c>
      <c r="AI475" s="124">
        <v>46046</v>
      </c>
      <c r="AJ475" s="99">
        <v>46049</v>
      </c>
      <c r="AK475" s="99">
        <v>46049</v>
      </c>
      <c r="AL475" s="124">
        <v>46056</v>
      </c>
      <c r="AM475" s="74">
        <v>46062</v>
      </c>
      <c r="AN475" s="74">
        <v>46062</v>
      </c>
      <c r="AO475" s="81">
        <f t="shared" si="147"/>
        <v>46044.583333333336</v>
      </c>
      <c r="AP475" s="81">
        <f t="shared" si="148"/>
        <v>46045.583333333336</v>
      </c>
      <c r="AQ475" s="81">
        <f t="shared" si="149"/>
        <v>46045.583333333336</v>
      </c>
      <c r="AR475" s="81">
        <f t="shared" si="150"/>
        <v>46050</v>
      </c>
      <c r="AS475" s="81">
        <f t="shared" si="151"/>
        <v>46051</v>
      </c>
      <c r="AT475" s="81">
        <f t="shared" si="152"/>
        <v>46050</v>
      </c>
      <c r="AU475" s="82" t="s">
        <v>356</v>
      </c>
      <c r="AV475" s="74">
        <v>46041</v>
      </c>
      <c r="AW475" s="75" t="s">
        <v>2286</v>
      </c>
      <c r="AX475" s="75" t="s">
        <v>2287</v>
      </c>
      <c r="AY475" s="75">
        <v>905</v>
      </c>
      <c r="AZ475" s="83">
        <v>308168691300</v>
      </c>
      <c r="BA475" s="75" t="s">
        <v>187</v>
      </c>
      <c r="BB475" s="74">
        <v>46041</v>
      </c>
      <c r="BC475" s="75"/>
      <c r="BD475" s="75" t="s">
        <v>2288</v>
      </c>
      <c r="BE475" s="74">
        <v>46052</v>
      </c>
      <c r="BF475" s="75"/>
      <c r="BG475" s="75"/>
      <c r="BH475" s="75"/>
      <c r="BI475" s="75"/>
      <c r="BJ475" s="75"/>
      <c r="BK475" s="75"/>
      <c r="BL475" s="75"/>
      <c r="BM475" s="75"/>
      <c r="BN475" s="75"/>
      <c r="BO475" s="75"/>
      <c r="BP475" s="75"/>
      <c r="BQ475" s="75"/>
      <c r="BR475" s="75"/>
      <c r="BS475" s="75"/>
      <c r="BT475" s="75">
        <v>0</v>
      </c>
      <c r="BU475" s="84" t="s">
        <v>2264</v>
      </c>
      <c r="BV475" s="74">
        <v>46052</v>
      </c>
      <c r="BW475" s="85">
        <f t="shared" si="144"/>
        <v>3</v>
      </c>
      <c r="BX475" s="85">
        <f t="shared" si="145"/>
        <v>3</v>
      </c>
      <c r="BY475" s="86" t="s">
        <v>120</v>
      </c>
      <c r="BZ475" s="87">
        <f t="shared" si="146"/>
        <v>3</v>
      </c>
      <c r="CB475" s="88">
        <f t="shared" si="141"/>
        <v>5</v>
      </c>
      <c r="CC475" s="89"/>
      <c r="CE475" s="87">
        <f t="shared" si="136"/>
        <v>1</v>
      </c>
      <c r="CF475" s="90">
        <v>18361700</v>
      </c>
      <c r="CG475" s="90"/>
      <c r="CH475" s="90">
        <v>18361700</v>
      </c>
      <c r="CI475" s="22">
        <v>26231</v>
      </c>
      <c r="CJ475" s="87">
        <f t="shared" si="142"/>
        <v>1</v>
      </c>
      <c r="CK475" s="87">
        <f t="shared" si="143"/>
        <v>4</v>
      </c>
      <c r="CL475" s="22" t="s">
        <v>121</v>
      </c>
      <c r="CM475" s="22" t="s">
        <v>2265</v>
      </c>
    </row>
    <row r="476" spans="1:91" ht="14.45" customHeight="1" x14ac:dyDescent="0.25">
      <c r="A476" s="69">
        <f t="shared" si="140"/>
        <v>474</v>
      </c>
      <c r="B476" s="73" t="s">
        <v>102</v>
      </c>
      <c r="C476" s="107">
        <v>235600111080</v>
      </c>
      <c r="D476" s="106">
        <v>145288542</v>
      </c>
      <c r="E476" s="73"/>
      <c r="F476" s="74">
        <v>46037</v>
      </c>
      <c r="G476" s="75" t="s">
        <v>612</v>
      </c>
      <c r="H476" s="75" t="s">
        <v>517</v>
      </c>
      <c r="I476" s="75" t="s">
        <v>105</v>
      </c>
      <c r="J476" s="75" t="s">
        <v>518</v>
      </c>
      <c r="K476" s="75" t="s">
        <v>242</v>
      </c>
      <c r="L476" s="74">
        <v>46066</v>
      </c>
      <c r="M476" s="73">
        <v>40</v>
      </c>
      <c r="N476" s="75" t="s">
        <v>2289</v>
      </c>
      <c r="O476" s="75" t="s">
        <v>2290</v>
      </c>
      <c r="P476" s="75">
        <v>2830047813</v>
      </c>
      <c r="Q476" s="74">
        <v>46041</v>
      </c>
      <c r="R476" s="75">
        <v>1209378142</v>
      </c>
      <c r="S476" s="75">
        <v>224086838</v>
      </c>
      <c r="T476" s="74">
        <v>46041</v>
      </c>
      <c r="U476" s="76">
        <v>16209.09</v>
      </c>
      <c r="V476" s="76">
        <v>15779.483</v>
      </c>
      <c r="W476" s="75">
        <v>18</v>
      </c>
      <c r="X476" s="75">
        <v>0</v>
      </c>
      <c r="Y476" s="98">
        <v>235600111021</v>
      </c>
      <c r="Z476" s="82" t="s">
        <v>128</v>
      </c>
      <c r="AA476" s="75" t="s">
        <v>2166</v>
      </c>
      <c r="AB476" s="75" t="s">
        <v>2167</v>
      </c>
      <c r="AC476" s="98">
        <v>235600111080</v>
      </c>
      <c r="AD476" s="75" t="s">
        <v>113</v>
      </c>
      <c r="AE476" s="99">
        <v>46049</v>
      </c>
      <c r="AF476" s="80">
        <v>46048.041666666664</v>
      </c>
      <c r="AG476" s="80">
        <v>46045.583333333336</v>
      </c>
      <c r="AH476" s="80">
        <v>46045.583333333336</v>
      </c>
      <c r="AI476" s="124">
        <v>46046</v>
      </c>
      <c r="AJ476" s="99">
        <v>46049</v>
      </c>
      <c r="AK476" s="99">
        <v>46049</v>
      </c>
      <c r="AL476" s="124">
        <v>46056</v>
      </c>
      <c r="AM476" s="74">
        <v>46062</v>
      </c>
      <c r="AN476" s="74">
        <v>46062</v>
      </c>
      <c r="AO476" s="81">
        <f t="shared" si="147"/>
        <v>46044.583333333336</v>
      </c>
      <c r="AP476" s="81">
        <f t="shared" si="148"/>
        <v>46045.583333333336</v>
      </c>
      <c r="AQ476" s="81">
        <f t="shared" si="149"/>
        <v>46045.583333333336</v>
      </c>
      <c r="AR476" s="81">
        <f t="shared" si="150"/>
        <v>46050</v>
      </c>
      <c r="AS476" s="81">
        <f t="shared" si="151"/>
        <v>46051</v>
      </c>
      <c r="AT476" s="81">
        <f t="shared" si="152"/>
        <v>46050</v>
      </c>
      <c r="AU476" s="82" t="s">
        <v>356</v>
      </c>
      <c r="AV476" s="74">
        <v>46041</v>
      </c>
      <c r="AW476" s="75" t="s">
        <v>2291</v>
      </c>
      <c r="AX476" s="75" t="s">
        <v>2292</v>
      </c>
      <c r="AY476" s="75">
        <v>905</v>
      </c>
      <c r="AZ476" s="83">
        <v>308168658840</v>
      </c>
      <c r="BA476" s="75" t="s">
        <v>187</v>
      </c>
      <c r="BB476" s="74">
        <v>46041</v>
      </c>
      <c r="BC476" s="75"/>
      <c r="BD476" s="75" t="s">
        <v>2293</v>
      </c>
      <c r="BE476" s="74">
        <v>46052</v>
      </c>
      <c r="BF476" s="75"/>
      <c r="BG476" s="75"/>
      <c r="BH476" s="75"/>
      <c r="BI476" s="75"/>
      <c r="BJ476" s="75"/>
      <c r="BK476" s="75"/>
      <c r="BL476" s="75"/>
      <c r="BM476" s="75"/>
      <c r="BN476" s="75"/>
      <c r="BO476" s="75"/>
      <c r="BP476" s="75"/>
      <c r="BQ476" s="75"/>
      <c r="BR476" s="75"/>
      <c r="BS476" s="75"/>
      <c r="BT476" s="75">
        <v>0</v>
      </c>
      <c r="BU476" s="84" t="s">
        <v>2264</v>
      </c>
      <c r="BV476" s="74">
        <v>46052</v>
      </c>
      <c r="BW476" s="85">
        <f t="shared" si="144"/>
        <v>3</v>
      </c>
      <c r="BX476" s="85">
        <f t="shared" si="145"/>
        <v>3</v>
      </c>
      <c r="BY476" s="86" t="s">
        <v>120</v>
      </c>
      <c r="BZ476" s="87">
        <f t="shared" si="146"/>
        <v>3</v>
      </c>
      <c r="CB476" s="88">
        <f t="shared" si="141"/>
        <v>5</v>
      </c>
      <c r="CC476" s="89"/>
      <c r="CE476" s="87">
        <f t="shared" si="136"/>
        <v>1</v>
      </c>
      <c r="CF476" s="90">
        <v>18361700</v>
      </c>
      <c r="CG476" s="90"/>
      <c r="CH476" s="90">
        <v>18361700</v>
      </c>
      <c r="CI476" s="22">
        <v>26231</v>
      </c>
      <c r="CJ476" s="87">
        <f t="shared" si="142"/>
        <v>1</v>
      </c>
      <c r="CK476" s="87">
        <f t="shared" si="143"/>
        <v>4</v>
      </c>
      <c r="CL476" s="22" t="s">
        <v>121</v>
      </c>
      <c r="CM476" s="22" t="s">
        <v>2265</v>
      </c>
    </row>
    <row r="477" spans="1:91" ht="14.45" customHeight="1" x14ac:dyDescent="0.25">
      <c r="A477" s="69">
        <f t="shared" si="140"/>
        <v>475</v>
      </c>
      <c r="B477" s="100" t="s">
        <v>102</v>
      </c>
      <c r="C477" s="97">
        <v>235600111039</v>
      </c>
      <c r="D477" s="106">
        <v>145331370</v>
      </c>
      <c r="E477" s="73"/>
      <c r="F477" s="74">
        <v>46041</v>
      </c>
      <c r="G477" s="75" t="s">
        <v>612</v>
      </c>
      <c r="H477" s="75" t="s">
        <v>517</v>
      </c>
      <c r="I477" s="75" t="s">
        <v>105</v>
      </c>
      <c r="J477" s="75" t="s">
        <v>518</v>
      </c>
      <c r="K477" s="75" t="s">
        <v>242</v>
      </c>
      <c r="L477" s="74">
        <v>46071</v>
      </c>
      <c r="M477" s="73">
        <v>40</v>
      </c>
      <c r="N477" s="75" t="s">
        <v>2294</v>
      </c>
      <c r="O477" s="75" t="s">
        <v>2295</v>
      </c>
      <c r="P477" s="75">
        <v>2830047783</v>
      </c>
      <c r="Q477" s="74">
        <v>46041</v>
      </c>
      <c r="R477" s="75">
        <v>1209378081</v>
      </c>
      <c r="S477" s="75">
        <v>224086843</v>
      </c>
      <c r="T477" s="74">
        <v>46041</v>
      </c>
      <c r="U477" s="76">
        <v>13913.373</v>
      </c>
      <c r="V477" s="76">
        <v>13414.999</v>
      </c>
      <c r="W477" s="75">
        <v>18</v>
      </c>
      <c r="X477" s="75">
        <v>0</v>
      </c>
      <c r="Y477" s="98">
        <v>235600111039</v>
      </c>
      <c r="Z477" s="82" t="s">
        <v>128</v>
      </c>
      <c r="AA477" s="75" t="s">
        <v>2166</v>
      </c>
      <c r="AB477" s="75" t="s">
        <v>2167</v>
      </c>
      <c r="AC477" s="98">
        <v>235600111039</v>
      </c>
      <c r="AD477" s="75" t="s">
        <v>113</v>
      </c>
      <c r="AE477" s="99">
        <v>46049</v>
      </c>
      <c r="AF477" s="80">
        <v>46048.041666666664</v>
      </c>
      <c r="AG477" s="80">
        <v>46045.583333333336</v>
      </c>
      <c r="AH477" s="80">
        <v>46045.583333333336</v>
      </c>
      <c r="AI477" s="124">
        <v>46046</v>
      </c>
      <c r="AJ477" s="99">
        <v>46049</v>
      </c>
      <c r="AK477" s="99">
        <v>46049</v>
      </c>
      <c r="AL477" s="124">
        <v>46056</v>
      </c>
      <c r="AM477" s="74">
        <v>46062</v>
      </c>
      <c r="AN477" s="74">
        <v>46062</v>
      </c>
      <c r="AO477" s="81">
        <f t="shared" si="147"/>
        <v>46044.583333333336</v>
      </c>
      <c r="AP477" s="81">
        <f t="shared" si="148"/>
        <v>46045.583333333336</v>
      </c>
      <c r="AQ477" s="81">
        <f t="shared" si="149"/>
        <v>46045.583333333336</v>
      </c>
      <c r="AR477" s="81">
        <f t="shared" si="150"/>
        <v>46050</v>
      </c>
      <c r="AS477" s="81">
        <f t="shared" si="151"/>
        <v>46051</v>
      </c>
      <c r="AT477" s="81">
        <f t="shared" si="152"/>
        <v>46050</v>
      </c>
      <c r="AU477" s="82" t="s">
        <v>356</v>
      </c>
      <c r="AV477" s="74">
        <v>46041</v>
      </c>
      <c r="AW477" s="75" t="s">
        <v>2296</v>
      </c>
      <c r="AX477" s="75" t="s">
        <v>2297</v>
      </c>
      <c r="AY477" s="75">
        <v>905</v>
      </c>
      <c r="AZ477" s="83">
        <v>308168499720</v>
      </c>
      <c r="BA477" s="75" t="s">
        <v>187</v>
      </c>
      <c r="BB477" s="74">
        <v>46041</v>
      </c>
      <c r="BC477" s="75"/>
      <c r="BD477" s="75" t="s">
        <v>2298</v>
      </c>
      <c r="BE477" s="74">
        <v>46052</v>
      </c>
      <c r="BF477" s="75"/>
      <c r="BG477" s="75"/>
      <c r="BH477" s="75"/>
      <c r="BI477" s="75"/>
      <c r="BJ477" s="75"/>
      <c r="BK477" s="75"/>
      <c r="BL477" s="75"/>
      <c r="BM477" s="75"/>
      <c r="BN477" s="75"/>
      <c r="BO477" s="75"/>
      <c r="BP477" s="75"/>
      <c r="BQ477" s="75"/>
      <c r="BR477" s="75"/>
      <c r="BS477" s="75"/>
      <c r="BT477" s="75">
        <v>1</v>
      </c>
      <c r="BU477" s="84" t="s">
        <v>2299</v>
      </c>
      <c r="BV477" s="74">
        <v>46052</v>
      </c>
      <c r="BW477" s="85">
        <f t="shared" si="144"/>
        <v>3</v>
      </c>
      <c r="BX477" s="85">
        <f t="shared" si="145"/>
        <v>3</v>
      </c>
      <c r="BY477" s="86" t="s">
        <v>120</v>
      </c>
      <c r="BZ477" s="87">
        <f t="shared" si="146"/>
        <v>4</v>
      </c>
      <c r="CB477" s="88">
        <f t="shared" si="141"/>
        <v>5</v>
      </c>
      <c r="CC477" s="89"/>
      <c r="CE477" s="87">
        <f t="shared" si="136"/>
        <v>1</v>
      </c>
      <c r="CF477" s="90">
        <v>18361700</v>
      </c>
      <c r="CG477" s="90"/>
      <c r="CH477" s="90">
        <v>18361700</v>
      </c>
      <c r="CI477" s="22">
        <v>26231</v>
      </c>
      <c r="CJ477" s="87">
        <f t="shared" si="142"/>
        <v>1</v>
      </c>
      <c r="CK477" s="87">
        <f t="shared" si="143"/>
        <v>4</v>
      </c>
      <c r="CL477" s="22" t="s">
        <v>121</v>
      </c>
      <c r="CM477" s="22" t="s">
        <v>2300</v>
      </c>
    </row>
    <row r="478" spans="1:91" ht="14.45" customHeight="1" x14ac:dyDescent="0.25">
      <c r="A478" s="69">
        <f t="shared" si="140"/>
        <v>476</v>
      </c>
      <c r="B478" s="100" t="s">
        <v>102</v>
      </c>
      <c r="C478" s="97">
        <v>235600111039</v>
      </c>
      <c r="D478" s="106">
        <v>145331376</v>
      </c>
      <c r="E478" s="73"/>
      <c r="F478" s="74">
        <v>46041</v>
      </c>
      <c r="G478" s="75" t="s">
        <v>612</v>
      </c>
      <c r="H478" s="75" t="s">
        <v>517</v>
      </c>
      <c r="I478" s="75" t="s">
        <v>105</v>
      </c>
      <c r="J478" s="75" t="s">
        <v>518</v>
      </c>
      <c r="K478" s="75" t="s">
        <v>242</v>
      </c>
      <c r="L478" s="74">
        <v>46071</v>
      </c>
      <c r="M478" s="73">
        <v>40</v>
      </c>
      <c r="N478" s="75" t="s">
        <v>2301</v>
      </c>
      <c r="O478" s="75" t="s">
        <v>2302</v>
      </c>
      <c r="P478" s="75">
        <v>2830047782</v>
      </c>
      <c r="Q478" s="74">
        <v>46041</v>
      </c>
      <c r="R478" s="75">
        <v>1209378079</v>
      </c>
      <c r="S478" s="75">
        <v>224086844</v>
      </c>
      <c r="T478" s="74">
        <v>46041</v>
      </c>
      <c r="U478" s="76">
        <v>13070.217000000001</v>
      </c>
      <c r="V478" s="76">
        <v>12603.004000000001</v>
      </c>
      <c r="W478" s="75">
        <v>17</v>
      </c>
      <c r="X478" s="75">
        <v>0</v>
      </c>
      <c r="Y478" s="98">
        <v>235600111047</v>
      </c>
      <c r="Z478" s="82" t="s">
        <v>128</v>
      </c>
      <c r="AA478" s="75" t="s">
        <v>2166</v>
      </c>
      <c r="AB478" s="75" t="s">
        <v>2167</v>
      </c>
      <c r="AC478" s="98">
        <v>235600111039</v>
      </c>
      <c r="AD478" s="75" t="s">
        <v>113</v>
      </c>
      <c r="AE478" s="99">
        <v>46049</v>
      </c>
      <c r="AF478" s="80">
        <v>46048.041666666664</v>
      </c>
      <c r="AG478" s="80">
        <v>46045.583333333336</v>
      </c>
      <c r="AH478" s="80">
        <v>46045.583333333336</v>
      </c>
      <c r="AI478" s="124">
        <v>46046</v>
      </c>
      <c r="AJ478" s="99">
        <v>46049</v>
      </c>
      <c r="AK478" s="99">
        <v>46049</v>
      </c>
      <c r="AL478" s="124">
        <v>46056</v>
      </c>
      <c r="AM478" s="74">
        <v>46062</v>
      </c>
      <c r="AN478" s="74">
        <v>46062</v>
      </c>
      <c r="AO478" s="81">
        <f t="shared" si="147"/>
        <v>46044.583333333336</v>
      </c>
      <c r="AP478" s="81">
        <f t="shared" si="148"/>
        <v>46045.583333333336</v>
      </c>
      <c r="AQ478" s="81">
        <f t="shared" si="149"/>
        <v>46045.583333333336</v>
      </c>
      <c r="AR478" s="81">
        <f t="shared" si="150"/>
        <v>46050</v>
      </c>
      <c r="AS478" s="81">
        <f t="shared" si="151"/>
        <v>46051</v>
      </c>
      <c r="AT478" s="81">
        <f t="shared" si="152"/>
        <v>46050</v>
      </c>
      <c r="AU478" s="82" t="s">
        <v>356</v>
      </c>
      <c r="AV478" s="74">
        <v>46041</v>
      </c>
      <c r="AW478" s="75" t="s">
        <v>2303</v>
      </c>
      <c r="AX478" s="75" t="s">
        <v>2304</v>
      </c>
      <c r="AY478" s="75">
        <v>905</v>
      </c>
      <c r="AZ478" s="83">
        <v>308168498800</v>
      </c>
      <c r="BA478" s="75" t="s">
        <v>187</v>
      </c>
      <c r="BB478" s="74">
        <v>46041</v>
      </c>
      <c r="BC478" s="75"/>
      <c r="BD478" s="75" t="s">
        <v>2305</v>
      </c>
      <c r="BE478" s="74">
        <v>46052</v>
      </c>
      <c r="BF478" s="75"/>
      <c r="BG478" s="75"/>
      <c r="BH478" s="75"/>
      <c r="BI478" s="75"/>
      <c r="BJ478" s="75"/>
      <c r="BK478" s="75"/>
      <c r="BL478" s="75"/>
      <c r="BM478" s="75"/>
      <c r="BN478" s="75"/>
      <c r="BO478" s="75"/>
      <c r="BP478" s="75"/>
      <c r="BQ478" s="75"/>
      <c r="BR478" s="75"/>
      <c r="BS478" s="75"/>
      <c r="BT478" s="75">
        <v>0</v>
      </c>
      <c r="BU478" s="84" t="s">
        <v>2299</v>
      </c>
      <c r="BV478" s="74">
        <v>46052</v>
      </c>
      <c r="BW478" s="85">
        <f t="shared" si="144"/>
        <v>3</v>
      </c>
      <c r="BX478" s="85">
        <f t="shared" si="145"/>
        <v>3</v>
      </c>
      <c r="BY478" s="86" t="s">
        <v>120</v>
      </c>
      <c r="BZ478" s="87">
        <f t="shared" si="146"/>
        <v>4</v>
      </c>
      <c r="CB478" s="88">
        <f t="shared" si="141"/>
        <v>5</v>
      </c>
      <c r="CC478" s="89"/>
      <c r="CE478" s="87">
        <f t="shared" si="136"/>
        <v>1</v>
      </c>
      <c r="CF478" s="90">
        <v>18361700</v>
      </c>
      <c r="CG478" s="90"/>
      <c r="CH478" s="90">
        <v>18361700</v>
      </c>
      <c r="CI478" s="22">
        <v>26231</v>
      </c>
      <c r="CJ478" s="87">
        <f t="shared" si="142"/>
        <v>1</v>
      </c>
      <c r="CK478" s="87">
        <f t="shared" si="143"/>
        <v>4</v>
      </c>
      <c r="CL478" s="22" t="s">
        <v>121</v>
      </c>
      <c r="CM478" s="22" t="s">
        <v>2300</v>
      </c>
    </row>
    <row r="479" spans="1:91" ht="14.45" customHeight="1" x14ac:dyDescent="0.25">
      <c r="A479" s="69">
        <f t="shared" si="140"/>
        <v>477</v>
      </c>
      <c r="B479" s="100" t="s">
        <v>102</v>
      </c>
      <c r="C479" s="97">
        <v>235600111039</v>
      </c>
      <c r="D479" s="106">
        <v>145279640</v>
      </c>
      <c r="E479" s="73"/>
      <c r="F479" s="74">
        <v>46037</v>
      </c>
      <c r="G479" s="75" t="s">
        <v>516</v>
      </c>
      <c r="H479" s="75" t="s">
        <v>517</v>
      </c>
      <c r="I479" s="75" t="s">
        <v>105</v>
      </c>
      <c r="J479" s="75" t="s">
        <v>518</v>
      </c>
      <c r="K479" s="75" t="s">
        <v>242</v>
      </c>
      <c r="L479" s="74">
        <v>46066</v>
      </c>
      <c r="M479" s="73">
        <v>40</v>
      </c>
      <c r="N479" s="75" t="s">
        <v>2306</v>
      </c>
      <c r="O479" s="75" t="s">
        <v>2307</v>
      </c>
      <c r="P479" s="75">
        <v>2830047817</v>
      </c>
      <c r="Q479" s="74">
        <v>46041</v>
      </c>
      <c r="R479" s="75">
        <v>1209378146</v>
      </c>
      <c r="S479" s="75">
        <v>224086834</v>
      </c>
      <c r="T479" s="74">
        <v>46041</v>
      </c>
      <c r="U479" s="76">
        <v>18463.832999999999</v>
      </c>
      <c r="V479" s="76">
        <v>17974.466</v>
      </c>
      <c r="W479" s="75">
        <v>20</v>
      </c>
      <c r="X479" s="75">
        <v>0</v>
      </c>
      <c r="Y479" s="98">
        <v>235600111055</v>
      </c>
      <c r="Z479" s="82" t="s">
        <v>128</v>
      </c>
      <c r="AA479" s="75" t="s">
        <v>2166</v>
      </c>
      <c r="AB479" s="75" t="s">
        <v>2167</v>
      </c>
      <c r="AC479" s="98">
        <v>235600111039</v>
      </c>
      <c r="AD479" s="75" t="s">
        <v>113</v>
      </c>
      <c r="AE479" s="99">
        <v>46049</v>
      </c>
      <c r="AF479" s="80">
        <v>46048.041666666664</v>
      </c>
      <c r="AG479" s="80">
        <v>46045.583333333336</v>
      </c>
      <c r="AH479" s="80">
        <v>46045.583333333336</v>
      </c>
      <c r="AI479" s="124">
        <v>46046</v>
      </c>
      <c r="AJ479" s="99">
        <v>46049</v>
      </c>
      <c r="AK479" s="99">
        <v>46049</v>
      </c>
      <c r="AL479" s="124">
        <v>46056</v>
      </c>
      <c r="AM479" s="74">
        <v>46062</v>
      </c>
      <c r="AN479" s="74">
        <v>46062</v>
      </c>
      <c r="AO479" s="81">
        <f t="shared" si="147"/>
        <v>46044.583333333336</v>
      </c>
      <c r="AP479" s="81">
        <f t="shared" si="148"/>
        <v>46045.583333333336</v>
      </c>
      <c r="AQ479" s="81">
        <f t="shared" si="149"/>
        <v>46045.583333333336</v>
      </c>
      <c r="AR479" s="81">
        <f t="shared" si="150"/>
        <v>46050</v>
      </c>
      <c r="AS479" s="81">
        <f t="shared" si="151"/>
        <v>46051</v>
      </c>
      <c r="AT479" s="81">
        <f t="shared" si="152"/>
        <v>46050</v>
      </c>
      <c r="AU479" s="82" t="s">
        <v>356</v>
      </c>
      <c r="AV479" s="74">
        <v>46041</v>
      </c>
      <c r="AW479" s="75" t="s">
        <v>2308</v>
      </c>
      <c r="AX479" s="75" t="s">
        <v>2309</v>
      </c>
      <c r="AY479" s="75">
        <v>905</v>
      </c>
      <c r="AZ479" s="83">
        <v>308168657920</v>
      </c>
      <c r="BA479" s="75" t="s">
        <v>187</v>
      </c>
      <c r="BB479" s="74">
        <v>46041</v>
      </c>
      <c r="BC479" s="75"/>
      <c r="BD479" s="75" t="s">
        <v>2310</v>
      </c>
      <c r="BE479" s="74">
        <v>46052</v>
      </c>
      <c r="BF479" s="75"/>
      <c r="BG479" s="75"/>
      <c r="BH479" s="75"/>
      <c r="BI479" s="75"/>
      <c r="BJ479" s="75"/>
      <c r="BK479" s="75"/>
      <c r="BL479" s="75"/>
      <c r="BM479" s="75"/>
      <c r="BN479" s="75"/>
      <c r="BO479" s="75"/>
      <c r="BP479" s="75"/>
      <c r="BQ479" s="75"/>
      <c r="BR479" s="75"/>
      <c r="BS479" s="75"/>
      <c r="BT479" s="75">
        <v>0</v>
      </c>
      <c r="BU479" s="84" t="s">
        <v>2299</v>
      </c>
      <c r="BV479" s="74">
        <v>46052</v>
      </c>
      <c r="BW479" s="85">
        <f t="shared" si="144"/>
        <v>3</v>
      </c>
      <c r="BX479" s="85">
        <f t="shared" si="145"/>
        <v>3</v>
      </c>
      <c r="BY479" s="86" t="s">
        <v>120</v>
      </c>
      <c r="BZ479" s="87">
        <f t="shared" si="146"/>
        <v>3</v>
      </c>
      <c r="CB479" s="88">
        <f t="shared" si="141"/>
        <v>5</v>
      </c>
      <c r="CC479" s="89"/>
      <c r="CE479" s="87">
        <f t="shared" si="136"/>
        <v>1</v>
      </c>
      <c r="CF479" s="90">
        <v>18361700</v>
      </c>
      <c r="CG479" s="90"/>
      <c r="CH479" s="90">
        <v>18361700</v>
      </c>
      <c r="CI479" s="22">
        <v>26231</v>
      </c>
      <c r="CJ479" s="87">
        <f t="shared" si="142"/>
        <v>1</v>
      </c>
      <c r="CK479" s="87">
        <f t="shared" si="143"/>
        <v>4</v>
      </c>
      <c r="CL479" s="22" t="s">
        <v>121</v>
      </c>
      <c r="CM479" s="22" t="s">
        <v>2300</v>
      </c>
    </row>
    <row r="480" spans="1:91" ht="14.45" customHeight="1" x14ac:dyDescent="0.25">
      <c r="A480" s="69">
        <f t="shared" si="140"/>
        <v>478</v>
      </c>
      <c r="B480" s="70" t="s">
        <v>102</v>
      </c>
      <c r="C480" s="97">
        <v>235600111012</v>
      </c>
      <c r="D480" s="106">
        <v>145278285</v>
      </c>
      <c r="E480" s="73"/>
      <c r="F480" s="74">
        <v>46037</v>
      </c>
      <c r="G480" s="75" t="s">
        <v>612</v>
      </c>
      <c r="H480" s="75" t="s">
        <v>517</v>
      </c>
      <c r="I480" s="75" t="s">
        <v>105</v>
      </c>
      <c r="J480" s="75" t="s">
        <v>518</v>
      </c>
      <c r="K480" s="75" t="s">
        <v>242</v>
      </c>
      <c r="L480" s="74">
        <v>46066</v>
      </c>
      <c r="M480" s="73">
        <v>40</v>
      </c>
      <c r="N480" s="75" t="s">
        <v>2311</v>
      </c>
      <c r="O480" s="75" t="s">
        <v>2312</v>
      </c>
      <c r="P480" s="75">
        <v>2830047877</v>
      </c>
      <c r="Q480" s="74">
        <v>46042</v>
      </c>
      <c r="R480" s="75">
        <v>1209378510</v>
      </c>
      <c r="S480" s="75">
        <v>224089740</v>
      </c>
      <c r="T480" s="74">
        <v>46042</v>
      </c>
      <c r="U480" s="76">
        <v>16109.645</v>
      </c>
      <c r="V480" s="76">
        <v>15682.674999999999</v>
      </c>
      <c r="W480" s="75">
        <v>18</v>
      </c>
      <c r="X480" s="75">
        <v>0</v>
      </c>
      <c r="Y480" s="98">
        <v>235600111063</v>
      </c>
      <c r="Z480" s="82" t="s">
        <v>128</v>
      </c>
      <c r="AA480" s="75" t="s">
        <v>2166</v>
      </c>
      <c r="AB480" s="75" t="s">
        <v>2167</v>
      </c>
      <c r="AC480" s="98">
        <v>235600111012</v>
      </c>
      <c r="AD480" s="75" t="s">
        <v>113</v>
      </c>
      <c r="AE480" s="99">
        <v>46049</v>
      </c>
      <c r="AF480" s="80">
        <v>46048.041666666664</v>
      </c>
      <c r="AG480" s="80">
        <v>46045.583333333336</v>
      </c>
      <c r="AH480" s="80">
        <v>46045.583333333336</v>
      </c>
      <c r="AI480" s="124">
        <v>46046</v>
      </c>
      <c r="AJ480" s="99">
        <v>46049</v>
      </c>
      <c r="AK480" s="99">
        <v>46049</v>
      </c>
      <c r="AL480" s="124">
        <v>46056</v>
      </c>
      <c r="AM480" s="74">
        <v>46061</v>
      </c>
      <c r="AN480" s="74">
        <v>46061</v>
      </c>
      <c r="AO480" s="81">
        <f t="shared" si="147"/>
        <v>46044.583333333336</v>
      </c>
      <c r="AP480" s="81">
        <f t="shared" si="148"/>
        <v>46045.583333333336</v>
      </c>
      <c r="AQ480" s="81">
        <f t="shared" si="149"/>
        <v>46045.583333333336</v>
      </c>
      <c r="AR480" s="81">
        <f t="shared" si="150"/>
        <v>46050</v>
      </c>
      <c r="AS480" s="81">
        <f t="shared" si="151"/>
        <v>46051</v>
      </c>
      <c r="AT480" s="81">
        <f t="shared" si="152"/>
        <v>46050</v>
      </c>
      <c r="AU480" s="82" t="s">
        <v>356</v>
      </c>
      <c r="AV480" s="74">
        <v>46042</v>
      </c>
      <c r="AW480" s="75" t="s">
        <v>2313</v>
      </c>
      <c r="AX480" s="75" t="s">
        <v>2314</v>
      </c>
      <c r="AY480" s="75">
        <v>905</v>
      </c>
      <c r="AZ480" s="83">
        <v>308172502910</v>
      </c>
      <c r="BA480" s="75" t="s">
        <v>187</v>
      </c>
      <c r="BB480" s="74">
        <v>46042</v>
      </c>
      <c r="BC480" s="75"/>
      <c r="BD480" s="75" t="s">
        <v>2315</v>
      </c>
      <c r="BE480" s="74">
        <v>46052</v>
      </c>
      <c r="BF480" s="75"/>
      <c r="BG480" s="75"/>
      <c r="BH480" s="75"/>
      <c r="BI480" s="75"/>
      <c r="BJ480" s="75"/>
      <c r="BK480" s="75"/>
      <c r="BL480" s="75"/>
      <c r="BM480" s="75"/>
      <c r="BN480" s="75"/>
      <c r="BO480" s="75"/>
      <c r="BP480" s="75"/>
      <c r="BQ480" s="75"/>
      <c r="BR480" s="75"/>
      <c r="BS480" s="75"/>
      <c r="BT480" s="75">
        <v>1</v>
      </c>
      <c r="BU480" s="84" t="s">
        <v>2316</v>
      </c>
      <c r="BV480" s="74">
        <v>46049</v>
      </c>
      <c r="BW480" s="85">
        <f t="shared" si="144"/>
        <v>0</v>
      </c>
      <c r="BX480" s="85">
        <f t="shared" si="145"/>
        <v>0</v>
      </c>
      <c r="BY480" s="86" t="s">
        <v>147</v>
      </c>
      <c r="BZ480" s="87">
        <f t="shared" si="146"/>
        <v>3</v>
      </c>
      <c r="CB480" s="88">
        <f t="shared" si="141"/>
        <v>5</v>
      </c>
      <c r="CC480" s="89"/>
      <c r="CE480" s="87">
        <f t="shared" si="136"/>
        <v>1</v>
      </c>
      <c r="CF480" s="90">
        <v>18361700</v>
      </c>
      <c r="CG480" s="90"/>
      <c r="CH480" s="90">
        <v>18361700</v>
      </c>
      <c r="CI480" s="91">
        <v>26231</v>
      </c>
      <c r="CJ480" s="87">
        <f t="shared" si="142"/>
        <v>1</v>
      </c>
      <c r="CK480" s="87">
        <f t="shared" si="143"/>
        <v>4</v>
      </c>
      <c r="CL480" s="22" t="s">
        <v>121</v>
      </c>
      <c r="CM480" s="22" t="s">
        <v>2317</v>
      </c>
    </row>
    <row r="481" spans="1:91" ht="14.45" customHeight="1" x14ac:dyDescent="0.25">
      <c r="A481" s="69">
        <f t="shared" si="140"/>
        <v>479</v>
      </c>
      <c r="B481" s="70" t="s">
        <v>102</v>
      </c>
      <c r="C481" s="97" t="s">
        <v>2226</v>
      </c>
      <c r="D481" s="106">
        <v>145369743</v>
      </c>
      <c r="E481" s="73"/>
      <c r="F481" s="74">
        <v>46042</v>
      </c>
      <c r="G481" s="75" t="s">
        <v>2318</v>
      </c>
      <c r="H481" s="75" t="s">
        <v>517</v>
      </c>
      <c r="I481" s="75" t="s">
        <v>105</v>
      </c>
      <c r="J481" s="75" t="s">
        <v>518</v>
      </c>
      <c r="K481" s="75" t="s">
        <v>107</v>
      </c>
      <c r="L481" s="74">
        <v>46072</v>
      </c>
      <c r="M481" s="73">
        <v>40</v>
      </c>
      <c r="N481" s="75" t="s">
        <v>2319</v>
      </c>
      <c r="O481" s="75" t="s">
        <v>2320</v>
      </c>
      <c r="P481" s="75">
        <v>2830047946</v>
      </c>
      <c r="Q481" s="74">
        <v>46044</v>
      </c>
      <c r="R481" s="75">
        <v>1209379164</v>
      </c>
      <c r="S481" s="75">
        <v>224101696</v>
      </c>
      <c r="T481" s="74">
        <v>46044</v>
      </c>
      <c r="U481" s="76">
        <v>15923.171</v>
      </c>
      <c r="V481" s="76">
        <v>15501.144</v>
      </c>
      <c r="W481" s="75">
        <v>18</v>
      </c>
      <c r="X481" s="75">
        <v>0</v>
      </c>
      <c r="Y481" s="98">
        <v>7265551702</v>
      </c>
      <c r="Z481" s="82" t="s">
        <v>354</v>
      </c>
      <c r="AA481" s="75" t="s">
        <v>719</v>
      </c>
      <c r="AB481" s="75" t="s">
        <v>762</v>
      </c>
      <c r="AC481" s="98" t="s">
        <v>2226</v>
      </c>
      <c r="AD481" s="75" t="s">
        <v>113</v>
      </c>
      <c r="AE481" s="74">
        <v>46048</v>
      </c>
      <c r="AF481" s="80">
        <v>46047.291666666664</v>
      </c>
      <c r="AG481" s="80">
        <v>46045.458333333336</v>
      </c>
      <c r="AH481" s="80">
        <v>46045.458333333336</v>
      </c>
      <c r="AI481" s="74">
        <v>46048</v>
      </c>
      <c r="AJ481" s="129"/>
      <c r="AK481" s="124">
        <v>46048</v>
      </c>
      <c r="AL481" s="121">
        <v>46053</v>
      </c>
      <c r="AM481" s="75"/>
      <c r="AN481" s="74">
        <v>46054</v>
      </c>
      <c r="AO481" s="81">
        <f t="shared" si="147"/>
        <v>46044.458333333336</v>
      </c>
      <c r="AP481" s="81">
        <f t="shared" si="148"/>
        <v>46045.458333333336</v>
      </c>
      <c r="AQ481" s="81">
        <f t="shared" si="149"/>
        <v>46045.458333333336</v>
      </c>
      <c r="AR481" s="81">
        <f t="shared" si="150"/>
        <v>46049</v>
      </c>
      <c r="AS481" s="81">
        <f t="shared" si="151"/>
        <v>46050</v>
      </c>
      <c r="AT481" s="81">
        <f t="shared" si="152"/>
        <v>46049</v>
      </c>
      <c r="AU481" s="82" t="s">
        <v>356</v>
      </c>
      <c r="AV481" s="74">
        <v>46044</v>
      </c>
      <c r="AW481" s="75" t="s">
        <v>2321</v>
      </c>
      <c r="AX481" s="75">
        <v>32215479</v>
      </c>
      <c r="AY481" s="75">
        <v>905</v>
      </c>
      <c r="AZ481" s="83">
        <v>308179385200</v>
      </c>
      <c r="BA481" s="75" t="s">
        <v>187</v>
      </c>
      <c r="BB481" s="74">
        <v>46044</v>
      </c>
      <c r="BC481" s="75"/>
      <c r="BD481" s="75" t="s">
        <v>2322</v>
      </c>
      <c r="BE481" s="74">
        <v>46049</v>
      </c>
      <c r="BF481" s="75"/>
      <c r="BG481" s="75"/>
      <c r="BH481" s="75"/>
      <c r="BI481" s="75"/>
      <c r="BJ481" s="75"/>
      <c r="BK481" s="75"/>
      <c r="BL481" s="75"/>
      <c r="BM481" s="75"/>
      <c r="BN481" s="75"/>
      <c r="BO481" s="75"/>
      <c r="BP481" s="75"/>
      <c r="BQ481" s="75"/>
      <c r="BR481" s="75"/>
      <c r="BS481" s="75"/>
      <c r="BT481" s="75">
        <v>0</v>
      </c>
      <c r="BU481" s="84" t="s">
        <v>2231</v>
      </c>
      <c r="BV481" s="74">
        <v>46049</v>
      </c>
      <c r="BW481" s="85">
        <f t="shared" si="144"/>
        <v>1</v>
      </c>
      <c r="BX481" s="85">
        <f t="shared" si="145"/>
        <v>1</v>
      </c>
      <c r="BY481" s="86" t="s">
        <v>120</v>
      </c>
      <c r="BZ481" s="87">
        <f t="shared" si="146"/>
        <v>4</v>
      </c>
      <c r="CB481" s="88">
        <f t="shared" si="141"/>
        <v>5</v>
      </c>
      <c r="CC481" s="89">
        <f>BV481-AK481</f>
        <v>1</v>
      </c>
      <c r="CE481" s="87">
        <f t="shared" si="136"/>
        <v>1</v>
      </c>
      <c r="CF481" s="90">
        <v>8577075</v>
      </c>
      <c r="CG481" s="90"/>
      <c r="CH481" s="90">
        <v>8577075</v>
      </c>
      <c r="CI481" s="22">
        <v>26391</v>
      </c>
      <c r="CJ481" s="87">
        <f t="shared" si="142"/>
        <v>1</v>
      </c>
      <c r="CK481" s="87">
        <f t="shared" si="143"/>
        <v>4</v>
      </c>
      <c r="CL481" s="22" t="s">
        <v>121</v>
      </c>
      <c r="CM481" s="22" t="s">
        <v>2232</v>
      </c>
    </row>
    <row r="482" spans="1:91" ht="14.45" customHeight="1" x14ac:dyDescent="0.25">
      <c r="A482" s="69">
        <f t="shared" si="140"/>
        <v>480</v>
      </c>
      <c r="B482" s="70" t="s">
        <v>102</v>
      </c>
      <c r="C482" s="97">
        <v>235600111012</v>
      </c>
      <c r="D482" s="106">
        <v>145369729</v>
      </c>
      <c r="E482" s="73"/>
      <c r="F482" s="74">
        <v>46041</v>
      </c>
      <c r="G482" s="75" t="s">
        <v>2318</v>
      </c>
      <c r="H482" s="75" t="s">
        <v>517</v>
      </c>
      <c r="I482" s="75" t="s">
        <v>105</v>
      </c>
      <c r="J482" s="75" t="s">
        <v>518</v>
      </c>
      <c r="K482" s="75" t="s">
        <v>107</v>
      </c>
      <c r="L482" s="74">
        <v>46069</v>
      </c>
      <c r="M482" s="73">
        <v>40</v>
      </c>
      <c r="N482" s="75" t="s">
        <v>2323</v>
      </c>
      <c r="O482" s="75" t="s">
        <v>2324</v>
      </c>
      <c r="P482" s="75">
        <v>2830047880</v>
      </c>
      <c r="Q482" s="74">
        <v>46042</v>
      </c>
      <c r="R482" s="75">
        <v>1209378539</v>
      </c>
      <c r="S482" s="75">
        <v>224089749</v>
      </c>
      <c r="T482" s="74">
        <v>46042</v>
      </c>
      <c r="U482" s="76">
        <v>16275.380999999999</v>
      </c>
      <c r="V482" s="76">
        <v>15844.025</v>
      </c>
      <c r="W482" s="75">
        <v>19</v>
      </c>
      <c r="X482" s="75">
        <v>0</v>
      </c>
      <c r="Y482" s="98">
        <v>235600111072</v>
      </c>
      <c r="Z482" s="82" t="s">
        <v>128</v>
      </c>
      <c r="AA482" s="75" t="s">
        <v>2166</v>
      </c>
      <c r="AB482" s="75" t="s">
        <v>2167</v>
      </c>
      <c r="AC482" s="98">
        <v>235600111012</v>
      </c>
      <c r="AD482" s="75" t="s">
        <v>113</v>
      </c>
      <c r="AE482" s="99">
        <v>46049</v>
      </c>
      <c r="AF482" s="80">
        <v>46048.041666666664</v>
      </c>
      <c r="AG482" s="80">
        <v>46045.583333333336</v>
      </c>
      <c r="AH482" s="80">
        <v>46045.583333333336</v>
      </c>
      <c r="AI482" s="124">
        <v>46046</v>
      </c>
      <c r="AJ482" s="99">
        <v>46049</v>
      </c>
      <c r="AK482" s="99">
        <v>46049</v>
      </c>
      <c r="AL482" s="124">
        <v>46056</v>
      </c>
      <c r="AM482" s="74">
        <v>46061</v>
      </c>
      <c r="AN482" s="74">
        <v>46061</v>
      </c>
      <c r="AO482" s="81">
        <f t="shared" si="147"/>
        <v>46044.583333333336</v>
      </c>
      <c r="AP482" s="81">
        <f t="shared" si="148"/>
        <v>46045.583333333336</v>
      </c>
      <c r="AQ482" s="81">
        <f t="shared" si="149"/>
        <v>46045.583333333336</v>
      </c>
      <c r="AR482" s="81">
        <f t="shared" si="150"/>
        <v>46050</v>
      </c>
      <c r="AS482" s="81">
        <f t="shared" si="151"/>
        <v>46051</v>
      </c>
      <c r="AT482" s="81">
        <f t="shared" si="152"/>
        <v>46050</v>
      </c>
      <c r="AU482" s="82" t="s">
        <v>356</v>
      </c>
      <c r="AV482" s="74">
        <v>46042</v>
      </c>
      <c r="AW482" s="75" t="s">
        <v>2325</v>
      </c>
      <c r="AX482" s="75" t="s">
        <v>2326</v>
      </c>
      <c r="AY482" s="75">
        <v>905</v>
      </c>
      <c r="AZ482" s="83">
        <v>308172635540</v>
      </c>
      <c r="BA482" s="75" t="s">
        <v>187</v>
      </c>
      <c r="BB482" s="74">
        <v>46042</v>
      </c>
      <c r="BC482" s="75"/>
      <c r="BD482" s="75" t="s">
        <v>2327</v>
      </c>
      <c r="BE482" s="74">
        <v>46052</v>
      </c>
      <c r="BF482" s="75"/>
      <c r="BG482" s="75"/>
      <c r="BH482" s="75"/>
      <c r="BI482" s="75"/>
      <c r="BJ482" s="75"/>
      <c r="BK482" s="75"/>
      <c r="BL482" s="75"/>
      <c r="BM482" s="75"/>
      <c r="BN482" s="75"/>
      <c r="BO482" s="75"/>
      <c r="BP482" s="75"/>
      <c r="BQ482" s="75"/>
      <c r="BR482" s="75"/>
      <c r="BS482" s="75"/>
      <c r="BT482" s="75">
        <v>0</v>
      </c>
      <c r="BU482" s="84" t="s">
        <v>2316</v>
      </c>
      <c r="BV482" s="74">
        <v>46049</v>
      </c>
      <c r="BW482" s="85">
        <f t="shared" si="144"/>
        <v>0</v>
      </c>
      <c r="BX482" s="85">
        <f t="shared" si="145"/>
        <v>0</v>
      </c>
      <c r="BY482" s="86" t="s">
        <v>147</v>
      </c>
      <c r="BZ482" s="87">
        <f t="shared" si="146"/>
        <v>4</v>
      </c>
      <c r="CB482" s="88">
        <f t="shared" si="141"/>
        <v>5</v>
      </c>
      <c r="CC482" s="89"/>
      <c r="CE482" s="87">
        <f t="shared" ref="CE482:CE516" si="153">IF(AD482="Sea waybill", IF(AK482&lt;&gt;0, MONTH(AK482), IF(AJ482&gt;AI482, MONTH(AJ482), MONTH(AI482))),"")</f>
        <v>1</v>
      </c>
      <c r="CF482" s="90">
        <v>18361700</v>
      </c>
      <c r="CG482" s="90"/>
      <c r="CH482" s="90">
        <v>18361700</v>
      </c>
      <c r="CI482" s="91">
        <v>26231</v>
      </c>
      <c r="CJ482" s="87">
        <f t="shared" si="142"/>
        <v>1</v>
      </c>
      <c r="CK482" s="87">
        <f t="shared" si="143"/>
        <v>4</v>
      </c>
      <c r="CL482" s="22" t="s">
        <v>121</v>
      </c>
      <c r="CM482" s="22" t="s">
        <v>2317</v>
      </c>
    </row>
    <row r="483" spans="1:91" ht="14.45" customHeight="1" x14ac:dyDescent="0.25">
      <c r="A483" s="69">
        <f t="shared" si="140"/>
        <v>481</v>
      </c>
      <c r="B483" s="70" t="s">
        <v>102</v>
      </c>
      <c r="C483" s="97">
        <v>265091670</v>
      </c>
      <c r="D483" s="106">
        <v>145348951</v>
      </c>
      <c r="E483" s="73"/>
      <c r="F483" s="74">
        <v>46048</v>
      </c>
      <c r="G483" s="75" t="s">
        <v>139</v>
      </c>
      <c r="H483" s="75" t="s">
        <v>140</v>
      </c>
      <c r="I483" s="75" t="s">
        <v>105</v>
      </c>
      <c r="J483" s="75" t="s">
        <v>125</v>
      </c>
      <c r="K483" s="75" t="s">
        <v>242</v>
      </c>
      <c r="L483" s="74">
        <v>46076</v>
      </c>
      <c r="M483" s="73">
        <v>40</v>
      </c>
      <c r="N483" s="75" t="s">
        <v>2328</v>
      </c>
      <c r="O483" s="75" t="s">
        <v>2329</v>
      </c>
      <c r="P483" s="75">
        <v>2830048055</v>
      </c>
      <c r="Q483" s="74">
        <v>46048</v>
      </c>
      <c r="R483" s="75">
        <v>1209380041</v>
      </c>
      <c r="S483" s="75">
        <v>224120531</v>
      </c>
      <c r="T483" s="74">
        <v>46048</v>
      </c>
      <c r="U483" s="76">
        <v>13643.888000000001</v>
      </c>
      <c r="V483" s="76">
        <v>13085.739</v>
      </c>
      <c r="W483" s="75">
        <v>17</v>
      </c>
      <c r="X483" s="75">
        <v>8</v>
      </c>
      <c r="Y483" s="98">
        <v>265091670</v>
      </c>
      <c r="Z483" s="82" t="s">
        <v>110</v>
      </c>
      <c r="AA483" s="75" t="s">
        <v>2330</v>
      </c>
      <c r="AB483" s="75" t="s">
        <v>2331</v>
      </c>
      <c r="AC483" s="98">
        <v>265091670</v>
      </c>
      <c r="AD483" s="75" t="s">
        <v>113</v>
      </c>
      <c r="AE483" s="74">
        <v>46052</v>
      </c>
      <c r="AF483" s="80">
        <v>46051.916666666664</v>
      </c>
      <c r="AG483" s="80">
        <v>46051.833333333336</v>
      </c>
      <c r="AH483" s="80">
        <v>46051.833333333336</v>
      </c>
      <c r="AI483" s="74">
        <v>46052</v>
      </c>
      <c r="AJ483" s="74">
        <v>46053</v>
      </c>
      <c r="AK483" s="124">
        <v>46052</v>
      </c>
      <c r="AL483" s="74">
        <v>46067</v>
      </c>
      <c r="AM483" s="75"/>
      <c r="AN483" s="74">
        <v>46068</v>
      </c>
      <c r="AO483" s="81">
        <f t="shared" si="147"/>
        <v>46050.833333333336</v>
      </c>
      <c r="AP483" s="81">
        <f t="shared" si="148"/>
        <v>46051.833333333336</v>
      </c>
      <c r="AQ483" s="81">
        <f t="shared" si="149"/>
        <v>46051.833333333336</v>
      </c>
      <c r="AR483" s="81">
        <f t="shared" si="150"/>
        <v>46054</v>
      </c>
      <c r="AS483" s="81">
        <f t="shared" si="151"/>
        <v>46054</v>
      </c>
      <c r="AT483" s="81">
        <f t="shared" si="152"/>
        <v>46054</v>
      </c>
      <c r="AU483" s="82" t="s">
        <v>356</v>
      </c>
      <c r="AV483" s="74">
        <v>46048</v>
      </c>
      <c r="AW483" s="75" t="s">
        <v>2332</v>
      </c>
      <c r="AX483" s="75" t="s">
        <v>2333</v>
      </c>
      <c r="AY483" s="75">
        <v>905</v>
      </c>
      <c r="AZ483" s="83">
        <v>308192713860</v>
      </c>
      <c r="BA483" s="75" t="s">
        <v>187</v>
      </c>
      <c r="BB483" s="74">
        <v>46048</v>
      </c>
      <c r="BC483" s="75"/>
      <c r="BD483" s="75" t="s">
        <v>2334</v>
      </c>
      <c r="BE483" s="74">
        <v>46055</v>
      </c>
      <c r="BF483" s="75"/>
      <c r="BG483" s="75"/>
      <c r="BH483" s="75"/>
      <c r="BI483" s="75"/>
      <c r="BJ483" s="75"/>
      <c r="BK483" s="75"/>
      <c r="BL483" s="75"/>
      <c r="BM483" s="75"/>
      <c r="BN483" s="75"/>
      <c r="BO483" s="75"/>
      <c r="BP483" s="75"/>
      <c r="BQ483" s="75"/>
      <c r="BR483" s="75"/>
      <c r="BS483" s="75"/>
      <c r="BT483" s="75">
        <v>1</v>
      </c>
      <c r="BU483" s="84" t="s">
        <v>2335</v>
      </c>
      <c r="BV483" s="74">
        <v>46052</v>
      </c>
      <c r="BW483" s="85">
        <f t="shared" si="144"/>
        <v>0</v>
      </c>
      <c r="BX483" s="85">
        <f t="shared" si="145"/>
        <v>0</v>
      </c>
      <c r="BY483" s="86" t="s">
        <v>120</v>
      </c>
      <c r="BZ483" s="87">
        <f t="shared" si="146"/>
        <v>5</v>
      </c>
      <c r="CB483" s="88">
        <f t="shared" si="141"/>
        <v>5</v>
      </c>
      <c r="CC483" s="89"/>
      <c r="CE483" s="87">
        <f t="shared" si="153"/>
        <v>1</v>
      </c>
      <c r="CF483" s="90">
        <v>23050125</v>
      </c>
      <c r="CG483" s="90">
        <v>3003102</v>
      </c>
      <c r="CH483" s="90">
        <v>26053227</v>
      </c>
      <c r="CI483" s="91">
        <v>26343</v>
      </c>
      <c r="CJ483" s="87">
        <f t="shared" si="142"/>
        <v>1</v>
      </c>
      <c r="CK483" s="87">
        <f t="shared" si="143"/>
        <v>5</v>
      </c>
      <c r="CL483" s="22" t="s">
        <v>121</v>
      </c>
      <c r="CM483" s="22" t="s">
        <v>2336</v>
      </c>
    </row>
    <row r="484" spans="1:91" ht="14.45" customHeight="1" x14ac:dyDescent="0.25">
      <c r="A484" s="69">
        <f t="shared" si="140"/>
        <v>482</v>
      </c>
      <c r="B484" s="70" t="s">
        <v>102</v>
      </c>
      <c r="C484" s="97">
        <v>235600172313</v>
      </c>
      <c r="D484" s="106">
        <v>145348740</v>
      </c>
      <c r="E484" s="73">
        <v>5320007519</v>
      </c>
      <c r="F484" s="74">
        <v>46050</v>
      </c>
      <c r="G484" s="75" t="s">
        <v>1562</v>
      </c>
      <c r="H484" s="75" t="s">
        <v>140</v>
      </c>
      <c r="I484" s="75" t="s">
        <v>105</v>
      </c>
      <c r="J484" s="75" t="s">
        <v>329</v>
      </c>
      <c r="K484" s="75" t="s">
        <v>107</v>
      </c>
      <c r="L484" s="74">
        <v>46079</v>
      </c>
      <c r="M484" s="73">
        <v>40</v>
      </c>
      <c r="N484" s="75" t="s">
        <v>2337</v>
      </c>
      <c r="O484" s="75" t="s">
        <v>2338</v>
      </c>
      <c r="P484" s="75">
        <v>2830048301</v>
      </c>
      <c r="Q484" s="74">
        <v>46052</v>
      </c>
      <c r="R484" s="75">
        <v>1209381313</v>
      </c>
      <c r="S484" s="75">
        <v>224137770</v>
      </c>
      <c r="T484" s="74">
        <v>46052</v>
      </c>
      <c r="U484" s="76">
        <v>13058.505999999999</v>
      </c>
      <c r="V484" s="76">
        <v>12748.37</v>
      </c>
      <c r="W484" s="75">
        <v>16</v>
      </c>
      <c r="X484" s="75">
        <v>4</v>
      </c>
      <c r="Y484" s="98">
        <v>235600172313</v>
      </c>
      <c r="Z484" s="82" t="s">
        <v>128</v>
      </c>
      <c r="AA484" s="75" t="s">
        <v>2339</v>
      </c>
      <c r="AB484" s="75" t="s">
        <v>2340</v>
      </c>
      <c r="AC484" s="98">
        <v>235600172313</v>
      </c>
      <c r="AD484" s="75" t="s">
        <v>113</v>
      </c>
      <c r="AE484" s="74">
        <v>46059</v>
      </c>
      <c r="AF484" s="80">
        <v>46059.041666666664</v>
      </c>
      <c r="AG484" s="80">
        <v>46055.5</v>
      </c>
      <c r="AH484" s="80">
        <v>46055.416666666664</v>
      </c>
      <c r="AI484" s="74">
        <v>46053</v>
      </c>
      <c r="AJ484" s="74">
        <v>46059</v>
      </c>
      <c r="AK484" s="74">
        <v>46059</v>
      </c>
      <c r="AL484" s="74">
        <v>46064</v>
      </c>
      <c r="AM484" s="74">
        <v>46071</v>
      </c>
      <c r="AN484" s="74">
        <v>46074</v>
      </c>
      <c r="AO484" s="95" t="s">
        <v>121</v>
      </c>
      <c r="AP484" s="95" t="s">
        <v>121</v>
      </c>
      <c r="AQ484" s="95" t="s">
        <v>121</v>
      </c>
      <c r="AR484" s="95" t="s">
        <v>121</v>
      </c>
      <c r="AS484" s="95" t="s">
        <v>121</v>
      </c>
      <c r="AT484" s="95" t="s">
        <v>121</v>
      </c>
      <c r="AU484" s="82" t="s">
        <v>131</v>
      </c>
      <c r="AV484" s="74">
        <v>46052</v>
      </c>
      <c r="AW484" s="75">
        <v>0</v>
      </c>
      <c r="AX484" s="75">
        <v>0</v>
      </c>
      <c r="AY484" s="75">
        <v>905</v>
      </c>
      <c r="AZ484" s="83"/>
      <c r="BA484" s="75"/>
      <c r="BB484" s="75"/>
      <c r="BC484" s="75"/>
      <c r="BD484" s="75" t="s">
        <v>2341</v>
      </c>
      <c r="BE484" s="74">
        <v>46063</v>
      </c>
      <c r="BF484" s="75"/>
      <c r="BG484" s="75"/>
      <c r="BH484" s="75"/>
      <c r="BI484" s="75"/>
      <c r="BJ484" s="75"/>
      <c r="BK484" s="75"/>
      <c r="BL484" s="75"/>
      <c r="BM484" s="75"/>
      <c r="BN484" s="75"/>
      <c r="BO484" s="75"/>
      <c r="BP484" s="75"/>
      <c r="BQ484" s="75"/>
      <c r="BR484" s="75"/>
      <c r="BS484" s="75"/>
      <c r="BT484" s="75">
        <v>1</v>
      </c>
      <c r="BU484" s="84" t="s">
        <v>2342</v>
      </c>
      <c r="BV484" s="74">
        <v>46059</v>
      </c>
      <c r="BW484" s="85">
        <f t="shared" si="144"/>
        <v>0</v>
      </c>
      <c r="BX484" s="85">
        <f t="shared" si="145"/>
        <v>0</v>
      </c>
      <c r="BY484" s="86" t="s">
        <v>120</v>
      </c>
      <c r="BZ484" s="87">
        <f t="shared" si="146"/>
        <v>5</v>
      </c>
      <c r="CB484" s="88">
        <f t="shared" si="141"/>
        <v>6</v>
      </c>
      <c r="CC484" s="89"/>
      <c r="CE484" s="87">
        <f t="shared" si="153"/>
        <v>2</v>
      </c>
      <c r="CF484" s="90">
        <v>31224000</v>
      </c>
      <c r="CG484" s="90"/>
      <c r="CH484" s="90">
        <v>31224000</v>
      </c>
      <c r="CI484" s="22">
        <v>26020</v>
      </c>
      <c r="CJ484" s="87">
        <f t="shared" si="142"/>
        <v>1</v>
      </c>
      <c r="CK484" s="87">
        <f t="shared" si="143"/>
        <v>5</v>
      </c>
      <c r="CL484" s="22" t="s">
        <v>121</v>
      </c>
      <c r="CM484" s="22" t="s">
        <v>2343</v>
      </c>
    </row>
    <row r="485" spans="1:91" ht="14.45" customHeight="1" x14ac:dyDescent="0.25">
      <c r="A485" s="69">
        <f t="shared" si="140"/>
        <v>483</v>
      </c>
      <c r="B485" s="70" t="s">
        <v>102</v>
      </c>
      <c r="C485" s="97">
        <v>235600172313</v>
      </c>
      <c r="D485" s="165">
        <v>145386768</v>
      </c>
      <c r="E485" s="73">
        <v>5320007519</v>
      </c>
      <c r="F485" s="104">
        <v>46050</v>
      </c>
      <c r="G485" s="105" t="s">
        <v>380</v>
      </c>
      <c r="H485" s="105" t="s">
        <v>140</v>
      </c>
      <c r="I485" s="105" t="s">
        <v>105</v>
      </c>
      <c r="J485" s="75" t="s">
        <v>329</v>
      </c>
      <c r="K485" s="105" t="s">
        <v>107</v>
      </c>
      <c r="L485" s="104">
        <v>46073</v>
      </c>
      <c r="M485" s="73">
        <v>0</v>
      </c>
      <c r="N485" s="75" t="s">
        <v>2337</v>
      </c>
      <c r="O485" s="75" t="s">
        <v>2338</v>
      </c>
      <c r="P485" s="75">
        <v>2830048302</v>
      </c>
      <c r="Q485" s="74">
        <v>46052</v>
      </c>
      <c r="R485" s="75">
        <v>1209381314</v>
      </c>
      <c r="S485" s="75">
        <v>224137777</v>
      </c>
      <c r="T485" s="74">
        <v>46052</v>
      </c>
      <c r="U485" s="76">
        <v>4038.1779999999999</v>
      </c>
      <c r="V485" s="76">
        <v>3908.1080000000002</v>
      </c>
      <c r="W485" s="75">
        <v>5</v>
      </c>
      <c r="X485" s="75">
        <v>3</v>
      </c>
      <c r="Y485" s="98">
        <v>235600172313</v>
      </c>
      <c r="Z485" s="82" t="s">
        <v>128</v>
      </c>
      <c r="AA485" s="75" t="s">
        <v>2339</v>
      </c>
      <c r="AB485" s="75" t="s">
        <v>2340</v>
      </c>
      <c r="AC485" s="98">
        <v>235600172313</v>
      </c>
      <c r="AD485" s="75" t="s">
        <v>113</v>
      </c>
      <c r="AE485" s="74">
        <v>46059</v>
      </c>
      <c r="AF485" s="80">
        <v>46059.041666666664</v>
      </c>
      <c r="AG485" s="80">
        <v>46055.5</v>
      </c>
      <c r="AH485" s="80">
        <v>46055.416666666664</v>
      </c>
      <c r="AI485" s="74">
        <v>46053</v>
      </c>
      <c r="AJ485" s="74">
        <v>46059</v>
      </c>
      <c r="AK485" s="74">
        <v>46059</v>
      </c>
      <c r="AL485" s="74">
        <v>46064</v>
      </c>
      <c r="AM485" s="74">
        <v>46071</v>
      </c>
      <c r="AN485" s="74">
        <v>46074</v>
      </c>
      <c r="AO485" s="95" t="s">
        <v>121</v>
      </c>
      <c r="AP485" s="95" t="s">
        <v>121</v>
      </c>
      <c r="AQ485" s="95" t="s">
        <v>121</v>
      </c>
      <c r="AR485" s="95" t="s">
        <v>121</v>
      </c>
      <c r="AS485" s="95" t="s">
        <v>121</v>
      </c>
      <c r="AT485" s="95" t="s">
        <v>121</v>
      </c>
      <c r="AU485" s="82" t="s">
        <v>131</v>
      </c>
      <c r="AV485" s="74">
        <v>46052</v>
      </c>
      <c r="AW485" s="75">
        <v>0</v>
      </c>
      <c r="AX485" s="75">
        <v>0</v>
      </c>
      <c r="AY485" s="75"/>
      <c r="AZ485" s="83"/>
      <c r="BA485" s="75"/>
      <c r="BB485" s="75"/>
      <c r="BC485" s="75"/>
      <c r="BD485" s="75"/>
      <c r="BE485" s="75"/>
      <c r="BF485" s="75"/>
      <c r="BG485" s="75"/>
      <c r="BH485" s="75"/>
      <c r="BI485" s="75"/>
      <c r="BJ485" s="75"/>
      <c r="BK485" s="75"/>
      <c r="BL485" s="75"/>
      <c r="BM485" s="75"/>
      <c r="BN485" s="75"/>
      <c r="BO485" s="75"/>
      <c r="BP485" s="75"/>
      <c r="BQ485" s="75"/>
      <c r="BR485" s="75"/>
      <c r="BS485" s="75"/>
      <c r="BT485" s="75">
        <v>0</v>
      </c>
      <c r="BU485" s="84" t="s">
        <v>2342</v>
      </c>
      <c r="BV485" s="74">
        <v>46059</v>
      </c>
      <c r="BW485" s="85">
        <f t="shared" si="144"/>
        <v>0</v>
      </c>
      <c r="BX485" s="85">
        <f t="shared" si="145"/>
        <v>0</v>
      </c>
      <c r="BY485" s="86" t="s">
        <v>120</v>
      </c>
      <c r="BZ485" s="87">
        <f t="shared" si="146"/>
        <v>5</v>
      </c>
      <c r="CB485" s="88">
        <f t="shared" si="141"/>
        <v>6</v>
      </c>
      <c r="CC485" s="89"/>
      <c r="CE485" s="87"/>
      <c r="CF485" s="90"/>
      <c r="CG485" s="90"/>
      <c r="CH485" s="90"/>
      <c r="CJ485" s="87">
        <f t="shared" si="142"/>
        <v>1</v>
      </c>
      <c r="CK485" s="87">
        <f t="shared" si="143"/>
        <v>5</v>
      </c>
      <c r="CL485" s="22" t="s">
        <v>121</v>
      </c>
      <c r="CM485" s="22" t="s">
        <v>2343</v>
      </c>
    </row>
    <row r="486" spans="1:91" ht="14.45" customHeight="1" x14ac:dyDescent="0.25">
      <c r="A486" s="69">
        <f t="shared" si="140"/>
        <v>484</v>
      </c>
      <c r="B486" s="70" t="s">
        <v>102</v>
      </c>
      <c r="C486" s="97">
        <v>235600172313</v>
      </c>
      <c r="D486" s="165">
        <v>145464390</v>
      </c>
      <c r="E486" s="73">
        <v>5320007519</v>
      </c>
      <c r="F486" s="104">
        <v>46050</v>
      </c>
      <c r="G486" s="105" t="s">
        <v>406</v>
      </c>
      <c r="H486" s="105" t="s">
        <v>140</v>
      </c>
      <c r="I486" s="105" t="s">
        <v>105</v>
      </c>
      <c r="J486" s="75" t="s">
        <v>329</v>
      </c>
      <c r="K486" s="105" t="s">
        <v>242</v>
      </c>
      <c r="L486" s="104">
        <v>46075</v>
      </c>
      <c r="M486" s="73">
        <v>0</v>
      </c>
      <c r="N486" s="75" t="s">
        <v>2337</v>
      </c>
      <c r="O486" s="75" t="s">
        <v>2338</v>
      </c>
      <c r="P486" s="75">
        <v>2830048303</v>
      </c>
      <c r="Q486" s="74">
        <v>46052</v>
      </c>
      <c r="R486" s="75">
        <v>1209381315</v>
      </c>
      <c r="S486" s="75">
        <v>224137772</v>
      </c>
      <c r="T486" s="74">
        <v>46052</v>
      </c>
      <c r="U486" s="76">
        <v>902.25599999999997</v>
      </c>
      <c r="V486" s="76">
        <v>871.21400000000006</v>
      </c>
      <c r="W486" s="75">
        <v>2</v>
      </c>
      <c r="X486" s="75">
        <v>1</v>
      </c>
      <c r="Y486" s="98">
        <v>235600172313</v>
      </c>
      <c r="Z486" s="82" t="s">
        <v>128</v>
      </c>
      <c r="AA486" s="75" t="s">
        <v>2339</v>
      </c>
      <c r="AB486" s="75" t="s">
        <v>2340</v>
      </c>
      <c r="AC486" s="98">
        <v>235600172313</v>
      </c>
      <c r="AD486" s="75" t="s">
        <v>113</v>
      </c>
      <c r="AE486" s="74">
        <v>46059</v>
      </c>
      <c r="AF486" s="80">
        <v>46059.041666666664</v>
      </c>
      <c r="AG486" s="80">
        <v>46055.5</v>
      </c>
      <c r="AH486" s="80">
        <v>46055.416666666664</v>
      </c>
      <c r="AI486" s="74">
        <v>46053</v>
      </c>
      <c r="AJ486" s="74">
        <v>46059</v>
      </c>
      <c r="AK486" s="74">
        <v>46059</v>
      </c>
      <c r="AL486" s="74">
        <v>46064</v>
      </c>
      <c r="AM486" s="74">
        <v>46071</v>
      </c>
      <c r="AN486" s="74">
        <v>46074</v>
      </c>
      <c r="AO486" s="95" t="s">
        <v>121</v>
      </c>
      <c r="AP486" s="95" t="s">
        <v>121</v>
      </c>
      <c r="AQ486" s="95" t="s">
        <v>121</v>
      </c>
      <c r="AR486" s="95" t="s">
        <v>121</v>
      </c>
      <c r="AS486" s="95" t="s">
        <v>121</v>
      </c>
      <c r="AT486" s="95" t="s">
        <v>121</v>
      </c>
      <c r="AU486" s="82" t="s">
        <v>131</v>
      </c>
      <c r="AV486" s="74">
        <v>46052</v>
      </c>
      <c r="AW486" s="75" t="s">
        <v>2344</v>
      </c>
      <c r="AX486" s="75" t="s">
        <v>2345</v>
      </c>
      <c r="AY486" s="75"/>
      <c r="AZ486" s="83"/>
      <c r="BA486" s="75"/>
      <c r="BB486" s="75"/>
      <c r="BC486" s="75"/>
      <c r="BD486" s="75"/>
      <c r="BE486" s="75"/>
      <c r="BF486" s="75"/>
      <c r="BG486" s="75"/>
      <c r="BH486" s="75"/>
      <c r="BI486" s="75"/>
      <c r="BJ486" s="75"/>
      <c r="BK486" s="75"/>
      <c r="BL486" s="75"/>
      <c r="BM486" s="75"/>
      <c r="BN486" s="75"/>
      <c r="BO486" s="75"/>
      <c r="BP486" s="75"/>
      <c r="BQ486" s="75"/>
      <c r="BR486" s="75"/>
      <c r="BS486" s="75"/>
      <c r="BT486" s="75">
        <v>0</v>
      </c>
      <c r="BU486" s="84" t="s">
        <v>2342</v>
      </c>
      <c r="BV486" s="74">
        <v>46059</v>
      </c>
      <c r="BW486" s="85">
        <f t="shared" si="144"/>
        <v>0</v>
      </c>
      <c r="BX486" s="85">
        <f t="shared" si="145"/>
        <v>0</v>
      </c>
      <c r="BY486" s="86" t="s">
        <v>120</v>
      </c>
      <c r="BZ486" s="87">
        <f t="shared" si="146"/>
        <v>5</v>
      </c>
      <c r="CB486" s="88">
        <f t="shared" si="141"/>
        <v>6</v>
      </c>
      <c r="CC486" s="89"/>
      <c r="CE486" s="87"/>
      <c r="CF486" s="90"/>
      <c r="CG486" s="90"/>
      <c r="CH486" s="90"/>
      <c r="CJ486" s="87">
        <f t="shared" si="142"/>
        <v>1</v>
      </c>
      <c r="CK486" s="87">
        <f t="shared" si="143"/>
        <v>5</v>
      </c>
      <c r="CL486" s="22" t="s">
        <v>121</v>
      </c>
      <c r="CM486" s="22" t="s">
        <v>2343</v>
      </c>
    </row>
    <row r="487" spans="1:91" ht="14.45" customHeight="1" x14ac:dyDescent="0.25">
      <c r="A487" s="69">
        <f t="shared" si="140"/>
        <v>485</v>
      </c>
      <c r="B487" s="70" t="s">
        <v>102</v>
      </c>
      <c r="C487" s="97" t="s">
        <v>2346</v>
      </c>
      <c r="D487" s="106">
        <v>145356480</v>
      </c>
      <c r="E487" s="73">
        <v>5320007518</v>
      </c>
      <c r="F487" s="74">
        <v>46050</v>
      </c>
      <c r="G487" s="75" t="s">
        <v>2347</v>
      </c>
      <c r="H487" s="75" t="s">
        <v>140</v>
      </c>
      <c r="I487" s="75" t="s">
        <v>105</v>
      </c>
      <c r="J487" s="75" t="s">
        <v>329</v>
      </c>
      <c r="K487" s="75" t="s">
        <v>107</v>
      </c>
      <c r="L487" s="74">
        <v>46077</v>
      </c>
      <c r="M487" s="73">
        <v>40</v>
      </c>
      <c r="N487" s="69" t="s">
        <v>2348</v>
      </c>
      <c r="O487" s="93" t="s">
        <v>2349</v>
      </c>
      <c r="P487" s="75">
        <v>2830048338</v>
      </c>
      <c r="Q487" s="74">
        <v>46053</v>
      </c>
      <c r="R487" s="75">
        <v>1209381555</v>
      </c>
      <c r="S487" s="75">
        <v>224143901</v>
      </c>
      <c r="T487" s="74">
        <v>46053</v>
      </c>
      <c r="U487" s="76">
        <v>13161.766</v>
      </c>
      <c r="V487" s="76">
        <v>12846.987999999999</v>
      </c>
      <c r="W487" s="75">
        <v>16</v>
      </c>
      <c r="X487" s="75">
        <v>5</v>
      </c>
      <c r="Y487" s="98" t="s">
        <v>2350</v>
      </c>
      <c r="Z487" s="82" t="s">
        <v>258</v>
      </c>
      <c r="AA487" s="75" t="s">
        <v>2351</v>
      </c>
      <c r="AB487" s="75" t="s">
        <v>2352</v>
      </c>
      <c r="AC487" s="98" t="s">
        <v>2346</v>
      </c>
      <c r="AD487" s="75" t="s">
        <v>113</v>
      </c>
      <c r="AE487" s="74">
        <v>46062</v>
      </c>
      <c r="AF487" s="80">
        <v>46058.375</v>
      </c>
      <c r="AG487" s="80">
        <v>46057.625</v>
      </c>
      <c r="AH487" s="80">
        <v>46057.625</v>
      </c>
      <c r="AI487" s="74">
        <v>46056</v>
      </c>
      <c r="AJ487" s="74">
        <v>46060</v>
      </c>
      <c r="AK487" s="74">
        <v>46060</v>
      </c>
      <c r="AL487" s="74">
        <v>46062</v>
      </c>
      <c r="AM487" s="74">
        <v>46065</v>
      </c>
      <c r="AN487" s="74">
        <v>46066</v>
      </c>
      <c r="AO487" s="95" t="s">
        <v>121</v>
      </c>
      <c r="AP487" s="95" t="s">
        <v>121</v>
      </c>
      <c r="AQ487" s="95" t="s">
        <v>121</v>
      </c>
      <c r="AR487" s="95" t="s">
        <v>121</v>
      </c>
      <c r="AS487" s="95" t="s">
        <v>121</v>
      </c>
      <c r="AT487" s="95" t="s">
        <v>121</v>
      </c>
      <c r="AU487" s="82" t="s">
        <v>131</v>
      </c>
      <c r="AV487" s="74">
        <v>46053</v>
      </c>
      <c r="AW487" s="75" t="s">
        <v>2353</v>
      </c>
      <c r="AX487" s="75" t="s">
        <v>2354</v>
      </c>
      <c r="AY487" s="75">
        <v>905</v>
      </c>
      <c r="AZ487" s="83">
        <v>308214095360</v>
      </c>
      <c r="BA487" s="75" t="s">
        <v>187</v>
      </c>
      <c r="BB487" s="74">
        <v>46053</v>
      </c>
      <c r="BC487" s="75"/>
      <c r="BD487" s="75" t="s">
        <v>2355</v>
      </c>
      <c r="BE487" s="74">
        <v>46063</v>
      </c>
      <c r="BF487" s="75"/>
      <c r="BG487" s="75"/>
      <c r="BH487" s="75"/>
      <c r="BI487" s="75"/>
      <c r="BJ487" s="75"/>
      <c r="BK487" s="75"/>
      <c r="BL487" s="75"/>
      <c r="BM487" s="75"/>
      <c r="BN487" s="75"/>
      <c r="BO487" s="75"/>
      <c r="BP487" s="75"/>
      <c r="BQ487" s="75"/>
      <c r="BR487" s="75"/>
      <c r="BS487" s="75"/>
      <c r="BT487" s="75">
        <v>1</v>
      </c>
      <c r="BU487" s="84" t="s">
        <v>2356</v>
      </c>
      <c r="BV487" s="74">
        <v>46062</v>
      </c>
      <c r="BW487" s="85">
        <f t="shared" si="144"/>
        <v>2</v>
      </c>
      <c r="BX487" s="85">
        <f t="shared" si="145"/>
        <v>2</v>
      </c>
      <c r="BY487" s="86" t="s">
        <v>120</v>
      </c>
      <c r="BZ487" s="87">
        <f t="shared" si="146"/>
        <v>5</v>
      </c>
      <c r="CB487" s="88">
        <f t="shared" si="141"/>
        <v>7</v>
      </c>
      <c r="CC487" s="89"/>
      <c r="CE487" s="87">
        <f t="shared" ref="CE487:CE550" si="154">IF(AD487="Sea waybill", IF(AK487&lt;&gt;0, MONTH(AK487), IF(AJ487&gt;AI487, MONTH(AJ487), MONTH(AI487))),"")</f>
        <v>2</v>
      </c>
      <c r="CF487" s="90">
        <v>22602450</v>
      </c>
      <c r="CG487" s="90"/>
      <c r="CH487" s="90">
        <v>22602450</v>
      </c>
      <c r="CI487" s="22">
        <v>25950</v>
      </c>
      <c r="CJ487" s="87">
        <f t="shared" si="142"/>
        <v>1</v>
      </c>
      <c r="CK487" s="87">
        <f t="shared" si="143"/>
        <v>5</v>
      </c>
      <c r="CL487" s="22" t="s">
        <v>121</v>
      </c>
      <c r="CM487" s="22" t="s">
        <v>2357</v>
      </c>
    </row>
    <row r="488" spans="1:91" ht="14.45" customHeight="1" x14ac:dyDescent="0.25">
      <c r="A488" s="69">
        <f t="shared" si="140"/>
        <v>486</v>
      </c>
      <c r="B488" s="70" t="s">
        <v>102</v>
      </c>
      <c r="C488" s="97" t="s">
        <v>2346</v>
      </c>
      <c r="D488" s="165">
        <v>145434741</v>
      </c>
      <c r="E488" s="73">
        <v>5320007518</v>
      </c>
      <c r="F488" s="74">
        <v>46050</v>
      </c>
      <c r="G488" s="75" t="s">
        <v>380</v>
      </c>
      <c r="H488" s="75" t="s">
        <v>140</v>
      </c>
      <c r="I488" s="75" t="s">
        <v>105</v>
      </c>
      <c r="J488" s="75" t="s">
        <v>329</v>
      </c>
      <c r="K488" s="75" t="s">
        <v>107</v>
      </c>
      <c r="L488" s="74">
        <v>46073</v>
      </c>
      <c r="M488" s="73">
        <v>0</v>
      </c>
      <c r="N488" s="69" t="s">
        <v>2348</v>
      </c>
      <c r="O488" s="93" t="s">
        <v>2349</v>
      </c>
      <c r="P488" s="75">
        <v>2830048339</v>
      </c>
      <c r="Q488" s="74">
        <v>46053</v>
      </c>
      <c r="R488" s="75">
        <v>1209381556</v>
      </c>
      <c r="S488" s="75">
        <v>224143897</v>
      </c>
      <c r="T488" s="74">
        <v>46053</v>
      </c>
      <c r="U488" s="76">
        <v>4882.7489999999998</v>
      </c>
      <c r="V488" s="76">
        <v>4724.6180000000004</v>
      </c>
      <c r="W488" s="75">
        <v>6</v>
      </c>
      <c r="X488" s="75">
        <v>4</v>
      </c>
      <c r="Y488" s="98" t="s">
        <v>2350</v>
      </c>
      <c r="Z488" s="82" t="s">
        <v>258</v>
      </c>
      <c r="AA488" s="75" t="s">
        <v>2351</v>
      </c>
      <c r="AB488" s="75" t="s">
        <v>2352</v>
      </c>
      <c r="AC488" s="98" t="s">
        <v>2346</v>
      </c>
      <c r="AD488" s="75" t="s">
        <v>113</v>
      </c>
      <c r="AE488" s="74">
        <v>46062</v>
      </c>
      <c r="AF488" s="80">
        <v>46058.375</v>
      </c>
      <c r="AG488" s="80">
        <v>46057.625</v>
      </c>
      <c r="AH488" s="80">
        <v>46057.625</v>
      </c>
      <c r="AI488" s="74">
        <v>46056</v>
      </c>
      <c r="AJ488" s="74">
        <v>46060</v>
      </c>
      <c r="AK488" s="74">
        <v>46060</v>
      </c>
      <c r="AL488" s="74">
        <v>46062</v>
      </c>
      <c r="AM488" s="74">
        <v>46065</v>
      </c>
      <c r="AN488" s="74">
        <v>46066</v>
      </c>
      <c r="AO488" s="95" t="s">
        <v>121</v>
      </c>
      <c r="AP488" s="95" t="s">
        <v>121</v>
      </c>
      <c r="AQ488" s="95" t="s">
        <v>121</v>
      </c>
      <c r="AR488" s="95" t="s">
        <v>121</v>
      </c>
      <c r="AS488" s="95" t="s">
        <v>121</v>
      </c>
      <c r="AT488" s="95" t="s">
        <v>121</v>
      </c>
      <c r="AU488" s="82" t="s">
        <v>131</v>
      </c>
      <c r="AV488" s="74">
        <v>46053</v>
      </c>
      <c r="AW488" s="75">
        <v>0</v>
      </c>
      <c r="AX488" s="75">
        <v>0</v>
      </c>
      <c r="AY488" s="75"/>
      <c r="AZ488" s="83"/>
      <c r="BA488" s="75"/>
      <c r="BB488" s="75"/>
      <c r="BC488" s="75"/>
      <c r="BD488" s="75"/>
      <c r="BE488" s="75"/>
      <c r="BF488" s="75"/>
      <c r="BG488" s="75"/>
      <c r="BH488" s="75"/>
      <c r="BI488" s="75"/>
      <c r="BJ488" s="75"/>
      <c r="BK488" s="75"/>
      <c r="BL488" s="75"/>
      <c r="BM488" s="75"/>
      <c r="BN488" s="75"/>
      <c r="BO488" s="75"/>
      <c r="BP488" s="75"/>
      <c r="BQ488" s="75"/>
      <c r="BR488" s="75"/>
      <c r="BS488" s="75"/>
      <c r="BT488" s="75">
        <v>0</v>
      </c>
      <c r="BU488" s="84" t="s">
        <v>2356</v>
      </c>
      <c r="BV488" s="74">
        <v>46062</v>
      </c>
      <c r="BW488" s="85">
        <f t="shared" si="144"/>
        <v>2</v>
      </c>
      <c r="BX488" s="85">
        <f t="shared" si="145"/>
        <v>2</v>
      </c>
      <c r="BY488" s="86" t="s">
        <v>120</v>
      </c>
      <c r="BZ488" s="87">
        <f t="shared" si="146"/>
        <v>5</v>
      </c>
      <c r="CB488" s="88">
        <f t="shared" si="141"/>
        <v>7</v>
      </c>
      <c r="CC488" s="89"/>
      <c r="CE488" s="87">
        <f t="shared" si="154"/>
        <v>2</v>
      </c>
      <c r="CF488" s="90"/>
      <c r="CG488" s="90"/>
      <c r="CH488" s="90"/>
      <c r="CJ488" s="87">
        <f t="shared" si="142"/>
        <v>1</v>
      </c>
      <c r="CK488" s="87">
        <f t="shared" si="143"/>
        <v>5</v>
      </c>
      <c r="CL488" s="22" t="s">
        <v>121</v>
      </c>
      <c r="CM488" s="22" t="s">
        <v>2357</v>
      </c>
    </row>
    <row r="489" spans="1:91" ht="14.45" customHeight="1" x14ac:dyDescent="0.25">
      <c r="A489" s="69">
        <f t="shared" si="140"/>
        <v>487</v>
      </c>
      <c r="B489" s="70" t="s">
        <v>102</v>
      </c>
      <c r="C489" s="97">
        <v>235600155622</v>
      </c>
      <c r="D489" s="106">
        <v>145376927</v>
      </c>
      <c r="E489" s="73">
        <v>5320007441</v>
      </c>
      <c r="F489" s="74">
        <v>46050</v>
      </c>
      <c r="G489" s="75" t="s">
        <v>2358</v>
      </c>
      <c r="H489" s="75" t="s">
        <v>140</v>
      </c>
      <c r="I489" s="75" t="s">
        <v>105</v>
      </c>
      <c r="J489" s="75" t="s">
        <v>329</v>
      </c>
      <c r="K489" s="75" t="s">
        <v>107</v>
      </c>
      <c r="L489" s="74">
        <v>46077</v>
      </c>
      <c r="M489" s="73">
        <v>20</v>
      </c>
      <c r="N489" s="75" t="s">
        <v>2359</v>
      </c>
      <c r="O489" s="75" t="s">
        <v>2360</v>
      </c>
      <c r="P489" s="75">
        <v>2830048115</v>
      </c>
      <c r="Q489" s="74">
        <v>46050</v>
      </c>
      <c r="R489" s="75">
        <v>1209380372</v>
      </c>
      <c r="S489" s="75">
        <v>224121413</v>
      </c>
      <c r="T489" s="74">
        <v>46050</v>
      </c>
      <c r="U489" s="76">
        <v>2927.7289999999998</v>
      </c>
      <c r="V489" s="76">
        <v>2833.7939999999999</v>
      </c>
      <c r="W489" s="75">
        <v>5</v>
      </c>
      <c r="X489" s="75">
        <v>2</v>
      </c>
      <c r="Y489" s="114">
        <v>235600155622</v>
      </c>
      <c r="Z489" s="82" t="s">
        <v>128</v>
      </c>
      <c r="AA489" s="75" t="s">
        <v>2339</v>
      </c>
      <c r="AB489" s="69" t="s">
        <v>2340</v>
      </c>
      <c r="AC489" s="98">
        <v>235600155622</v>
      </c>
      <c r="AD489" s="75" t="s">
        <v>113</v>
      </c>
      <c r="AE489" s="74">
        <v>46059</v>
      </c>
      <c r="AF489" s="80">
        <v>46059.041666666664</v>
      </c>
      <c r="AG489" s="80">
        <v>46055.5</v>
      </c>
      <c r="AH489" s="80">
        <v>46055.416666666664</v>
      </c>
      <c r="AI489" s="74">
        <v>46053</v>
      </c>
      <c r="AJ489" s="74">
        <v>46059</v>
      </c>
      <c r="AK489" s="74">
        <v>46059</v>
      </c>
      <c r="AL489" s="74">
        <v>46064</v>
      </c>
      <c r="AM489" s="74">
        <v>46071</v>
      </c>
      <c r="AN489" s="74">
        <v>46074</v>
      </c>
      <c r="AO489" s="95" t="s">
        <v>121</v>
      </c>
      <c r="AP489" s="95" t="s">
        <v>121</v>
      </c>
      <c r="AQ489" s="95" t="s">
        <v>121</v>
      </c>
      <c r="AR489" s="95" t="s">
        <v>121</v>
      </c>
      <c r="AS489" s="95" t="s">
        <v>121</v>
      </c>
      <c r="AT489" s="95" t="s">
        <v>121</v>
      </c>
      <c r="AU489" s="82" t="s">
        <v>131</v>
      </c>
      <c r="AV489" s="74">
        <v>46049</v>
      </c>
      <c r="AW489" s="75" t="s">
        <v>2361</v>
      </c>
      <c r="AX489" s="75" t="s">
        <v>2362</v>
      </c>
      <c r="AY489" s="75">
        <v>905</v>
      </c>
      <c r="AZ489" s="83">
        <v>308197727630</v>
      </c>
      <c r="BA489" s="75" t="s">
        <v>187</v>
      </c>
      <c r="BB489" s="74">
        <v>46049</v>
      </c>
      <c r="BC489" s="75"/>
      <c r="BD489" s="75" t="s">
        <v>2363</v>
      </c>
      <c r="BE489" s="74">
        <v>46063</v>
      </c>
      <c r="BF489" s="75"/>
      <c r="BG489" s="75"/>
      <c r="BH489" s="75"/>
      <c r="BI489" s="75"/>
      <c r="BJ489" s="75"/>
      <c r="BK489" s="75"/>
      <c r="BL489" s="75"/>
      <c r="BM489" s="75"/>
      <c r="BN489" s="75"/>
      <c r="BO489" s="75"/>
      <c r="BP489" s="75"/>
      <c r="BQ489" s="75"/>
      <c r="BR489" s="75"/>
      <c r="BS489" s="75"/>
      <c r="BT489" s="75">
        <v>1</v>
      </c>
      <c r="BU489" s="84" t="s">
        <v>2364</v>
      </c>
      <c r="BV489" s="74">
        <v>46059</v>
      </c>
      <c r="BW489" s="85">
        <f t="shared" si="144"/>
        <v>0</v>
      </c>
      <c r="BX489" s="85">
        <f t="shared" si="145"/>
        <v>0</v>
      </c>
      <c r="BY489" s="86" t="s">
        <v>120</v>
      </c>
      <c r="BZ489" s="87">
        <f t="shared" si="146"/>
        <v>5</v>
      </c>
      <c r="CB489" s="88">
        <f t="shared" si="141"/>
        <v>6</v>
      </c>
      <c r="CC489" s="89"/>
      <c r="CE489" s="87">
        <f t="shared" si="154"/>
        <v>2</v>
      </c>
      <c r="CF489" s="90">
        <v>18214000</v>
      </c>
      <c r="CG489" s="90"/>
      <c r="CH489" s="90">
        <v>18214000</v>
      </c>
      <c r="CI489" s="22">
        <v>26020</v>
      </c>
      <c r="CJ489" s="87">
        <f t="shared" si="142"/>
        <v>1</v>
      </c>
      <c r="CK489" s="87">
        <f t="shared" si="143"/>
        <v>5</v>
      </c>
      <c r="CL489" s="22" t="s">
        <v>121</v>
      </c>
      <c r="CM489" s="22" t="s">
        <v>2365</v>
      </c>
    </row>
    <row r="490" spans="1:91" ht="14.45" customHeight="1" x14ac:dyDescent="0.25">
      <c r="A490" s="69">
        <f t="shared" si="140"/>
        <v>488</v>
      </c>
      <c r="B490" s="70" t="s">
        <v>102</v>
      </c>
      <c r="C490" s="97">
        <v>235600155622</v>
      </c>
      <c r="D490" s="106">
        <v>145376931</v>
      </c>
      <c r="E490" s="73">
        <v>5320007441</v>
      </c>
      <c r="F490" s="74">
        <v>46050</v>
      </c>
      <c r="G490" s="75" t="s">
        <v>2358</v>
      </c>
      <c r="H490" s="75" t="s">
        <v>140</v>
      </c>
      <c r="I490" s="75" t="s">
        <v>105</v>
      </c>
      <c r="J490" s="75" t="s">
        <v>329</v>
      </c>
      <c r="K490" s="75" t="s">
        <v>107</v>
      </c>
      <c r="L490" s="74">
        <v>46076</v>
      </c>
      <c r="M490" s="73">
        <v>0</v>
      </c>
      <c r="N490" s="75" t="s">
        <v>2359</v>
      </c>
      <c r="O490" s="75" t="s">
        <v>2360</v>
      </c>
      <c r="P490" s="75">
        <v>2830048116</v>
      </c>
      <c r="Q490" s="74">
        <v>46050</v>
      </c>
      <c r="R490" s="75">
        <v>1209380373</v>
      </c>
      <c r="S490" s="75">
        <v>224121422</v>
      </c>
      <c r="T490" s="74">
        <v>46050</v>
      </c>
      <c r="U490" s="76">
        <v>2713.0079999999998</v>
      </c>
      <c r="V490" s="76">
        <v>2601.1729999999998</v>
      </c>
      <c r="W490" s="75">
        <v>4</v>
      </c>
      <c r="X490" s="75">
        <v>2</v>
      </c>
      <c r="Y490" s="114">
        <v>235600155622</v>
      </c>
      <c r="Z490" s="82" t="s">
        <v>128</v>
      </c>
      <c r="AA490" s="75" t="s">
        <v>2339</v>
      </c>
      <c r="AB490" s="69" t="s">
        <v>2340</v>
      </c>
      <c r="AC490" s="98">
        <v>235600155622</v>
      </c>
      <c r="AD490" s="75" t="s">
        <v>113</v>
      </c>
      <c r="AE490" s="74">
        <v>46059</v>
      </c>
      <c r="AF490" s="80">
        <v>46059.041666666664</v>
      </c>
      <c r="AG490" s="80">
        <v>46055.5</v>
      </c>
      <c r="AH490" s="80">
        <v>46055.416666666664</v>
      </c>
      <c r="AI490" s="74">
        <v>46053</v>
      </c>
      <c r="AJ490" s="74">
        <v>46059</v>
      </c>
      <c r="AK490" s="74">
        <v>46059</v>
      </c>
      <c r="AL490" s="74">
        <v>46064</v>
      </c>
      <c r="AM490" s="74">
        <v>46071</v>
      </c>
      <c r="AN490" s="74">
        <v>46074</v>
      </c>
      <c r="AO490" s="95" t="s">
        <v>121</v>
      </c>
      <c r="AP490" s="95" t="s">
        <v>121</v>
      </c>
      <c r="AQ490" s="95" t="s">
        <v>121</v>
      </c>
      <c r="AR490" s="95" t="s">
        <v>121</v>
      </c>
      <c r="AS490" s="95" t="s">
        <v>121</v>
      </c>
      <c r="AT490" s="95" t="s">
        <v>121</v>
      </c>
      <c r="AU490" s="82" t="s">
        <v>131</v>
      </c>
      <c r="AV490" s="74">
        <v>46049</v>
      </c>
      <c r="AW490" s="75">
        <v>0</v>
      </c>
      <c r="AX490" s="75">
        <v>0</v>
      </c>
      <c r="AY490" s="75">
        <v>905</v>
      </c>
      <c r="AZ490" s="83"/>
      <c r="BA490" s="75"/>
      <c r="BB490" s="75"/>
      <c r="BC490" s="75"/>
      <c r="BD490" s="75" t="s">
        <v>2363</v>
      </c>
      <c r="BE490" s="74">
        <v>46063</v>
      </c>
      <c r="BF490" s="75"/>
      <c r="BG490" s="75"/>
      <c r="BH490" s="75"/>
      <c r="BI490" s="75"/>
      <c r="BJ490" s="75"/>
      <c r="BK490" s="75"/>
      <c r="BL490" s="75"/>
      <c r="BM490" s="75"/>
      <c r="BN490" s="75"/>
      <c r="BO490" s="75"/>
      <c r="BP490" s="75"/>
      <c r="BQ490" s="75"/>
      <c r="BR490" s="75"/>
      <c r="BS490" s="75"/>
      <c r="BT490" s="75">
        <v>0</v>
      </c>
      <c r="BU490" s="84" t="s">
        <v>2364</v>
      </c>
      <c r="BV490" s="74">
        <v>46059</v>
      </c>
      <c r="BW490" s="85">
        <f t="shared" si="144"/>
        <v>0</v>
      </c>
      <c r="BX490" s="85">
        <f t="shared" si="145"/>
        <v>0</v>
      </c>
      <c r="BY490" s="86" t="s">
        <v>120</v>
      </c>
      <c r="BZ490" s="87">
        <f t="shared" si="146"/>
        <v>5</v>
      </c>
      <c r="CB490" s="88">
        <f t="shared" si="141"/>
        <v>6</v>
      </c>
      <c r="CC490" s="89"/>
      <c r="CE490" s="87">
        <f t="shared" si="154"/>
        <v>2</v>
      </c>
      <c r="CF490" s="90"/>
      <c r="CG490" s="90"/>
      <c r="CH490" s="90"/>
      <c r="CJ490" s="87">
        <f t="shared" si="142"/>
        <v>1</v>
      </c>
      <c r="CK490" s="87">
        <f t="shared" si="143"/>
        <v>5</v>
      </c>
      <c r="CL490" s="22" t="s">
        <v>121</v>
      </c>
      <c r="CM490" s="22" t="s">
        <v>2365</v>
      </c>
    </row>
    <row r="491" spans="1:91" ht="14.45" customHeight="1" x14ac:dyDescent="0.25">
      <c r="A491" s="69">
        <f t="shared" si="140"/>
        <v>489</v>
      </c>
      <c r="B491" s="70" t="s">
        <v>102</v>
      </c>
      <c r="C491" s="97">
        <v>235600155622</v>
      </c>
      <c r="D491" s="106">
        <v>145423773</v>
      </c>
      <c r="E491" s="73">
        <v>5320007441</v>
      </c>
      <c r="F491" s="74">
        <v>46050</v>
      </c>
      <c r="G491" s="75" t="s">
        <v>1372</v>
      </c>
      <c r="H491" s="75" t="s">
        <v>140</v>
      </c>
      <c r="I491" s="75" t="s">
        <v>105</v>
      </c>
      <c r="J491" s="75" t="s">
        <v>329</v>
      </c>
      <c r="K491" s="75" t="s">
        <v>107</v>
      </c>
      <c r="L491" s="74">
        <v>46076</v>
      </c>
      <c r="M491" s="73">
        <v>0</v>
      </c>
      <c r="N491" s="75" t="s">
        <v>2359</v>
      </c>
      <c r="O491" s="75" t="s">
        <v>2360</v>
      </c>
      <c r="P491" s="75">
        <v>2830048117</v>
      </c>
      <c r="Q491" s="74">
        <v>46050</v>
      </c>
      <c r="R491" s="75">
        <v>1209380374</v>
      </c>
      <c r="S491" s="75">
        <v>224121412</v>
      </c>
      <c r="T491" s="74">
        <v>46050</v>
      </c>
      <c r="U491" s="76">
        <v>2178.3209999999999</v>
      </c>
      <c r="V491" s="76">
        <v>2107.567</v>
      </c>
      <c r="W491" s="75">
        <v>4</v>
      </c>
      <c r="X491" s="75">
        <v>2</v>
      </c>
      <c r="Y491" s="114">
        <v>235600155622</v>
      </c>
      <c r="Z491" s="82" t="s">
        <v>128</v>
      </c>
      <c r="AA491" s="75" t="s">
        <v>2339</v>
      </c>
      <c r="AB491" s="69" t="s">
        <v>2340</v>
      </c>
      <c r="AC491" s="98">
        <v>235600155622</v>
      </c>
      <c r="AD491" s="75" t="s">
        <v>113</v>
      </c>
      <c r="AE491" s="74">
        <v>46059</v>
      </c>
      <c r="AF491" s="80">
        <v>46059.041666666664</v>
      </c>
      <c r="AG491" s="80">
        <v>46055.5</v>
      </c>
      <c r="AH491" s="80">
        <v>46055.416666666664</v>
      </c>
      <c r="AI491" s="74">
        <v>46053</v>
      </c>
      <c r="AJ491" s="74">
        <v>46059</v>
      </c>
      <c r="AK491" s="74">
        <v>46059</v>
      </c>
      <c r="AL491" s="74">
        <v>46064</v>
      </c>
      <c r="AM491" s="74">
        <v>46071</v>
      </c>
      <c r="AN491" s="74">
        <v>46074</v>
      </c>
      <c r="AO491" s="95" t="s">
        <v>121</v>
      </c>
      <c r="AP491" s="95" t="s">
        <v>121</v>
      </c>
      <c r="AQ491" s="95" t="s">
        <v>121</v>
      </c>
      <c r="AR491" s="95" t="s">
        <v>121</v>
      </c>
      <c r="AS491" s="95" t="s">
        <v>121</v>
      </c>
      <c r="AT491" s="95" t="s">
        <v>121</v>
      </c>
      <c r="AU491" s="82" t="s">
        <v>131</v>
      </c>
      <c r="AV491" s="74">
        <v>46049</v>
      </c>
      <c r="AW491" s="75">
        <v>0</v>
      </c>
      <c r="AX491" s="75">
        <v>0</v>
      </c>
      <c r="AY491" s="75"/>
      <c r="AZ491" s="83"/>
      <c r="BA491" s="75"/>
      <c r="BB491" s="75"/>
      <c r="BC491" s="75"/>
      <c r="BD491" s="75"/>
      <c r="BE491" s="75"/>
      <c r="BF491" s="75"/>
      <c r="BG491" s="75"/>
      <c r="BH491" s="75"/>
      <c r="BI491" s="75"/>
      <c r="BJ491" s="75"/>
      <c r="BK491" s="75"/>
      <c r="BL491" s="75"/>
      <c r="BM491" s="75"/>
      <c r="BN491" s="75"/>
      <c r="BO491" s="75"/>
      <c r="BP491" s="75"/>
      <c r="BQ491" s="75"/>
      <c r="BR491" s="75"/>
      <c r="BS491" s="75"/>
      <c r="BT491" s="75">
        <v>0</v>
      </c>
      <c r="BU491" s="84" t="s">
        <v>2364</v>
      </c>
      <c r="BV491" s="74">
        <v>46059</v>
      </c>
      <c r="BW491" s="85">
        <f t="shared" si="144"/>
        <v>0</v>
      </c>
      <c r="BX491" s="85">
        <f t="shared" si="145"/>
        <v>0</v>
      </c>
      <c r="BY491" s="86" t="s">
        <v>120</v>
      </c>
      <c r="BZ491" s="87">
        <f t="shared" si="146"/>
        <v>5</v>
      </c>
      <c r="CB491" s="88">
        <f t="shared" si="141"/>
        <v>6</v>
      </c>
      <c r="CC491" s="89"/>
      <c r="CE491" s="87">
        <f t="shared" si="154"/>
        <v>2</v>
      </c>
      <c r="CF491" s="90"/>
      <c r="CG491" s="90"/>
      <c r="CH491" s="90"/>
      <c r="CJ491" s="87">
        <f t="shared" si="142"/>
        <v>1</v>
      </c>
      <c r="CK491" s="87">
        <f t="shared" si="143"/>
        <v>5</v>
      </c>
      <c r="CL491" s="22" t="s">
        <v>121</v>
      </c>
      <c r="CM491" s="22" t="s">
        <v>2365</v>
      </c>
    </row>
    <row r="492" spans="1:91" ht="14.45" customHeight="1" x14ac:dyDescent="0.25">
      <c r="A492" s="69">
        <f t="shared" si="140"/>
        <v>490</v>
      </c>
      <c r="B492" s="70" t="s">
        <v>102</v>
      </c>
      <c r="C492" s="97">
        <v>235600110814</v>
      </c>
      <c r="D492" s="106">
        <v>145395540</v>
      </c>
      <c r="E492" s="73"/>
      <c r="F492" s="74">
        <v>46043</v>
      </c>
      <c r="G492" s="75" t="s">
        <v>328</v>
      </c>
      <c r="H492" s="75" t="s">
        <v>140</v>
      </c>
      <c r="I492" s="75" t="s">
        <v>105</v>
      </c>
      <c r="J492" s="75" t="s">
        <v>329</v>
      </c>
      <c r="K492" s="75" t="s">
        <v>242</v>
      </c>
      <c r="L492" s="74">
        <v>46072</v>
      </c>
      <c r="M492" s="73">
        <v>20</v>
      </c>
      <c r="N492" s="75" t="s">
        <v>2366</v>
      </c>
      <c r="O492" s="75" t="s">
        <v>2367</v>
      </c>
      <c r="P492" s="75">
        <v>2830048011</v>
      </c>
      <c r="Q492" s="74">
        <v>46046</v>
      </c>
      <c r="R492" s="75">
        <v>1209379738</v>
      </c>
      <c r="S492" s="75">
        <v>224113152</v>
      </c>
      <c r="T492" s="74">
        <v>46046</v>
      </c>
      <c r="U492" s="76">
        <v>5908.9009999999998</v>
      </c>
      <c r="V492" s="76">
        <v>5719.482</v>
      </c>
      <c r="W492" s="75">
        <v>8</v>
      </c>
      <c r="X492" s="75">
        <v>4</v>
      </c>
      <c r="Y492" s="98">
        <v>235600142180</v>
      </c>
      <c r="Z492" s="82" t="s">
        <v>128</v>
      </c>
      <c r="AA492" s="75" t="s">
        <v>2118</v>
      </c>
      <c r="AB492" s="75" t="s">
        <v>2119</v>
      </c>
      <c r="AC492" s="98">
        <v>235600110814</v>
      </c>
      <c r="AD492" s="75" t="s">
        <v>113</v>
      </c>
      <c r="AE492" s="74">
        <v>46055</v>
      </c>
      <c r="AF492" s="80">
        <v>46049.958333333336</v>
      </c>
      <c r="AG492" s="80">
        <v>46052.5</v>
      </c>
      <c r="AH492" s="80">
        <v>46049.5</v>
      </c>
      <c r="AI492" s="74">
        <v>46049</v>
      </c>
      <c r="AJ492" s="74">
        <v>46053</v>
      </c>
      <c r="AK492" s="74">
        <v>46054</v>
      </c>
      <c r="AL492" s="153">
        <v>46061</v>
      </c>
      <c r="AM492" s="153">
        <v>46065</v>
      </c>
      <c r="AN492" s="74">
        <v>46069</v>
      </c>
      <c r="AO492" s="81">
        <f>IF(AH492&lt;AG492,IF(AH492=0,"",AH492-1),IF(AG492=0,"",AG492-1))</f>
        <v>46048.5</v>
      </c>
      <c r="AP492" s="81">
        <f>IF(AH492&lt;AG492,IF(AH492=0,"",AH492),IF(AG492=0,"",AG492))</f>
        <v>46049.5</v>
      </c>
      <c r="AQ492" s="81">
        <f>IF(AH492&lt;AG492,IF(AH492=0,"",AH492),IF(AG492=0,"",AG492))</f>
        <v>46049.5</v>
      </c>
      <c r="AR492" s="81">
        <f>IF(AI492=0,"",IF(AI492&lt;AJ492,AJ492+1,AI492+1))</f>
        <v>46054</v>
      </c>
      <c r="AS492" s="81">
        <f>IF(AI492=0,"",IF(AE492=0,IF(AJ492=0,AI492+2,AJ492+2),AE492+2))</f>
        <v>46057</v>
      </c>
      <c r="AT492" s="81">
        <f>IF(AI492=0,"",IF(AI492&lt;AJ492,AJ492+1,AI492+1))</f>
        <v>46054</v>
      </c>
      <c r="AU492" s="82" t="s">
        <v>131</v>
      </c>
      <c r="AV492" s="74">
        <v>46046</v>
      </c>
      <c r="AW492" s="75" t="s">
        <v>2368</v>
      </c>
      <c r="AX492" s="75" t="s">
        <v>2369</v>
      </c>
      <c r="AY492" s="75">
        <v>905</v>
      </c>
      <c r="AZ492" s="83">
        <v>308186985320</v>
      </c>
      <c r="BA492" s="75" t="s">
        <v>187</v>
      </c>
      <c r="BB492" s="74">
        <v>46046</v>
      </c>
      <c r="BC492" s="75"/>
      <c r="BD492" s="75" t="s">
        <v>2370</v>
      </c>
      <c r="BE492" s="74">
        <v>46056</v>
      </c>
      <c r="BF492" s="75"/>
      <c r="BG492" s="75"/>
      <c r="BH492" s="75"/>
      <c r="BI492" s="75"/>
      <c r="BJ492" s="75"/>
      <c r="BK492" s="75"/>
      <c r="BL492" s="75"/>
      <c r="BM492" s="75"/>
      <c r="BN492" s="75"/>
      <c r="BO492" s="75"/>
      <c r="BP492" s="75"/>
      <c r="BQ492" s="75"/>
      <c r="BR492" s="75"/>
      <c r="BS492" s="75"/>
      <c r="BT492" s="75">
        <v>0</v>
      </c>
      <c r="BU492" s="84" t="s">
        <v>2123</v>
      </c>
      <c r="BV492" s="74">
        <v>46059</v>
      </c>
      <c r="BW492" s="85">
        <f t="shared" si="144"/>
        <v>5</v>
      </c>
      <c r="BX492" s="85">
        <f t="shared" si="145"/>
        <v>5</v>
      </c>
      <c r="BY492" s="86" t="s">
        <v>120</v>
      </c>
      <c r="BZ492" s="87">
        <f t="shared" si="146"/>
        <v>4</v>
      </c>
      <c r="CB492" s="88">
        <f t="shared" si="141"/>
        <v>6</v>
      </c>
      <c r="CC492" s="89"/>
      <c r="CE492" s="87">
        <f t="shared" si="154"/>
        <v>2</v>
      </c>
      <c r="CF492" s="90">
        <v>18284000</v>
      </c>
      <c r="CG492" s="90"/>
      <c r="CH492" s="90">
        <v>18284000</v>
      </c>
      <c r="CI492" s="22">
        <v>26120</v>
      </c>
      <c r="CJ492" s="87">
        <f t="shared" si="142"/>
        <v>1</v>
      </c>
      <c r="CK492" s="87">
        <f t="shared" si="143"/>
        <v>4</v>
      </c>
      <c r="CL492" s="22" t="s">
        <v>121</v>
      </c>
      <c r="CM492" s="22" t="s">
        <v>2124</v>
      </c>
    </row>
    <row r="493" spans="1:91" ht="14.45" customHeight="1" x14ac:dyDescent="0.25">
      <c r="A493" s="69">
        <f t="shared" si="140"/>
        <v>491</v>
      </c>
      <c r="B493" s="70" t="s">
        <v>102</v>
      </c>
      <c r="C493" s="107">
        <v>263404671</v>
      </c>
      <c r="D493" s="106">
        <v>145390060</v>
      </c>
      <c r="E493" s="73">
        <v>5320007468</v>
      </c>
      <c r="F493" s="74">
        <v>46044</v>
      </c>
      <c r="G493" s="75" t="s">
        <v>2371</v>
      </c>
      <c r="H493" s="75" t="s">
        <v>1160</v>
      </c>
      <c r="I493" s="75" t="s">
        <v>105</v>
      </c>
      <c r="J493" s="75" t="s">
        <v>1161</v>
      </c>
      <c r="K493" s="75" t="s">
        <v>242</v>
      </c>
      <c r="L493" s="74">
        <v>46062</v>
      </c>
      <c r="M493" s="73">
        <v>40</v>
      </c>
      <c r="N493" s="75" t="s">
        <v>2372</v>
      </c>
      <c r="O493" s="75" t="s">
        <v>2373</v>
      </c>
      <c r="P493" s="75">
        <v>2830047818</v>
      </c>
      <c r="Q493" s="74">
        <v>46041</v>
      </c>
      <c r="R493" s="75">
        <v>1209378147</v>
      </c>
      <c r="S493" s="75">
        <v>224082551</v>
      </c>
      <c r="T493" s="74">
        <v>46041</v>
      </c>
      <c r="U493" s="76">
        <v>4566.9660000000003</v>
      </c>
      <c r="V493" s="76">
        <v>4397.2780000000002</v>
      </c>
      <c r="W493" s="75">
        <v>5</v>
      </c>
      <c r="X493" s="75">
        <v>4</v>
      </c>
      <c r="Y493" s="98">
        <v>263404720</v>
      </c>
      <c r="Z493" s="82" t="s">
        <v>110</v>
      </c>
      <c r="AA493" s="75" t="s">
        <v>1688</v>
      </c>
      <c r="AB493" s="75" t="s">
        <v>1689</v>
      </c>
      <c r="AC493" s="109">
        <v>263404671</v>
      </c>
      <c r="AD493" s="75" t="s">
        <v>113</v>
      </c>
      <c r="AE493" s="74">
        <v>46045</v>
      </c>
      <c r="AF493" s="130">
        <v>46042.833333333336</v>
      </c>
      <c r="AG493" s="130">
        <v>46042.416666666664</v>
      </c>
      <c r="AH493" s="130">
        <v>46042.416666666664</v>
      </c>
      <c r="AI493" s="134">
        <v>46041</v>
      </c>
      <c r="AJ493" s="99">
        <v>46045</v>
      </c>
      <c r="AK493" s="99">
        <v>46045</v>
      </c>
      <c r="AL493" s="131">
        <v>46047</v>
      </c>
      <c r="AM493" s="75"/>
      <c r="AN493" s="131">
        <v>46047</v>
      </c>
      <c r="AO493" s="95" t="s">
        <v>121</v>
      </c>
      <c r="AP493" s="95" t="s">
        <v>121</v>
      </c>
      <c r="AQ493" s="95" t="s">
        <v>121</v>
      </c>
      <c r="AR493" s="95" t="s">
        <v>121</v>
      </c>
      <c r="AS493" s="95" t="s">
        <v>121</v>
      </c>
      <c r="AT493" s="95" t="s">
        <v>121</v>
      </c>
      <c r="AU493" s="82" t="s">
        <v>198</v>
      </c>
      <c r="AV493" s="74">
        <v>46041</v>
      </c>
      <c r="AW493" s="75" t="s">
        <v>2374</v>
      </c>
      <c r="AX493" s="75" t="s">
        <v>2375</v>
      </c>
      <c r="AY493" s="75">
        <v>905</v>
      </c>
      <c r="AZ493" s="83">
        <v>308168667130</v>
      </c>
      <c r="BA493" s="75" t="s">
        <v>187</v>
      </c>
      <c r="BB493" s="74">
        <v>46041</v>
      </c>
      <c r="BC493" s="75"/>
      <c r="BD493" s="75" t="s">
        <v>2376</v>
      </c>
      <c r="BE493" s="74">
        <v>46048</v>
      </c>
      <c r="BF493" s="75"/>
      <c r="BG493" s="75"/>
      <c r="BH493" s="75"/>
      <c r="BI493" s="75"/>
      <c r="BJ493" s="75"/>
      <c r="BK493" s="75"/>
      <c r="BL493" s="75"/>
      <c r="BM493" s="75"/>
      <c r="BN493" s="75"/>
      <c r="BO493" s="75"/>
      <c r="BP493" s="75"/>
      <c r="BQ493" s="75"/>
      <c r="BR493" s="75"/>
      <c r="BS493" s="75"/>
      <c r="BT493" s="75">
        <v>0</v>
      </c>
      <c r="BU493" s="84" t="s">
        <v>1713</v>
      </c>
      <c r="BV493" s="74">
        <v>46045</v>
      </c>
      <c r="BW493" s="85"/>
      <c r="BX493" s="85"/>
      <c r="BY493" s="86" t="s">
        <v>157</v>
      </c>
      <c r="BZ493" s="87">
        <f t="shared" si="146"/>
        <v>4</v>
      </c>
      <c r="CB493" s="88">
        <f t="shared" si="141"/>
        <v>4</v>
      </c>
      <c r="CC493" s="89"/>
      <c r="CE493" s="87">
        <f t="shared" si="154"/>
        <v>1</v>
      </c>
      <c r="CF493" s="90">
        <v>4052472</v>
      </c>
      <c r="CG493" s="90">
        <v>3039354</v>
      </c>
      <c r="CH493" s="90">
        <f>SUM(CF493:CG493)</f>
        <v>7091826</v>
      </c>
      <c r="CI493" s="91">
        <v>26661</v>
      </c>
      <c r="CJ493" s="87">
        <f t="shared" si="142"/>
        <v>1</v>
      </c>
      <c r="CK493" s="87">
        <f t="shared" si="143"/>
        <v>4</v>
      </c>
      <c r="CL493" s="22" t="s">
        <v>121</v>
      </c>
      <c r="CM493" s="22" t="s">
        <v>1714</v>
      </c>
    </row>
    <row r="494" spans="1:91" ht="14.45" customHeight="1" x14ac:dyDescent="0.25">
      <c r="A494" s="69">
        <f t="shared" si="140"/>
        <v>492</v>
      </c>
      <c r="B494" s="70" t="s">
        <v>102</v>
      </c>
      <c r="C494" s="107">
        <v>263404671</v>
      </c>
      <c r="D494" s="106">
        <v>145390062</v>
      </c>
      <c r="E494" s="73">
        <v>5320007468</v>
      </c>
      <c r="F494" s="74">
        <v>46044</v>
      </c>
      <c r="G494" s="75" t="s">
        <v>2371</v>
      </c>
      <c r="H494" s="75" t="s">
        <v>1160</v>
      </c>
      <c r="I494" s="75" t="s">
        <v>105</v>
      </c>
      <c r="J494" s="75" t="s">
        <v>1161</v>
      </c>
      <c r="K494" s="75" t="s">
        <v>242</v>
      </c>
      <c r="L494" s="74">
        <v>46062</v>
      </c>
      <c r="M494" s="73">
        <v>0</v>
      </c>
      <c r="N494" s="75" t="s">
        <v>2372</v>
      </c>
      <c r="O494" s="75" t="s">
        <v>2373</v>
      </c>
      <c r="P494" s="75">
        <v>2830047819</v>
      </c>
      <c r="Q494" s="74">
        <v>46041</v>
      </c>
      <c r="R494" s="75">
        <v>1209378148</v>
      </c>
      <c r="S494" s="75">
        <v>224082556</v>
      </c>
      <c r="T494" s="74">
        <v>46041</v>
      </c>
      <c r="U494" s="76">
        <v>4565.5569999999998</v>
      </c>
      <c r="V494" s="76">
        <v>4393.9070000000002</v>
      </c>
      <c r="W494" s="75">
        <v>5</v>
      </c>
      <c r="X494" s="75">
        <v>4</v>
      </c>
      <c r="Y494" s="98">
        <v>263404720</v>
      </c>
      <c r="Z494" s="82" t="s">
        <v>110</v>
      </c>
      <c r="AA494" s="75" t="s">
        <v>1688</v>
      </c>
      <c r="AB494" s="75" t="s">
        <v>1689</v>
      </c>
      <c r="AC494" s="109">
        <v>263404671</v>
      </c>
      <c r="AD494" s="75" t="s">
        <v>113</v>
      </c>
      <c r="AE494" s="74">
        <v>46045</v>
      </c>
      <c r="AF494" s="130">
        <v>46042.833333333336</v>
      </c>
      <c r="AG494" s="130">
        <v>46042.416666666664</v>
      </c>
      <c r="AH494" s="130">
        <v>46042.416666666664</v>
      </c>
      <c r="AI494" s="134">
        <v>46041</v>
      </c>
      <c r="AJ494" s="99">
        <v>46045</v>
      </c>
      <c r="AK494" s="99">
        <v>46045</v>
      </c>
      <c r="AL494" s="131">
        <v>46047</v>
      </c>
      <c r="AM494" s="75"/>
      <c r="AN494" s="131">
        <v>46047</v>
      </c>
      <c r="AO494" s="95" t="s">
        <v>121</v>
      </c>
      <c r="AP494" s="95" t="s">
        <v>121</v>
      </c>
      <c r="AQ494" s="95" t="s">
        <v>121</v>
      </c>
      <c r="AR494" s="95" t="s">
        <v>121</v>
      </c>
      <c r="AS494" s="95" t="s">
        <v>121</v>
      </c>
      <c r="AT494" s="95" t="s">
        <v>121</v>
      </c>
      <c r="AU494" s="82" t="s">
        <v>198</v>
      </c>
      <c r="AV494" s="74">
        <v>46041</v>
      </c>
      <c r="AW494" s="75">
        <v>0</v>
      </c>
      <c r="AX494" s="75">
        <v>0</v>
      </c>
      <c r="AY494" s="75">
        <v>905</v>
      </c>
      <c r="AZ494" s="83">
        <v>0</v>
      </c>
      <c r="BA494" s="75">
        <v>0</v>
      </c>
      <c r="BB494" s="75" t="s">
        <v>132</v>
      </c>
      <c r="BC494" s="75"/>
      <c r="BD494" s="75" t="s">
        <v>2376</v>
      </c>
      <c r="BE494" s="74">
        <v>46048</v>
      </c>
      <c r="BF494" s="75"/>
      <c r="BG494" s="75"/>
      <c r="BH494" s="75"/>
      <c r="BI494" s="75"/>
      <c r="BJ494" s="75"/>
      <c r="BK494" s="75"/>
      <c r="BL494" s="75"/>
      <c r="BM494" s="75"/>
      <c r="BN494" s="75"/>
      <c r="BO494" s="75"/>
      <c r="BP494" s="75"/>
      <c r="BQ494" s="75"/>
      <c r="BR494" s="75"/>
      <c r="BS494" s="75"/>
      <c r="BT494" s="75">
        <v>0</v>
      </c>
      <c r="BU494" s="84" t="s">
        <v>1713</v>
      </c>
      <c r="BV494" s="74">
        <v>46045</v>
      </c>
      <c r="BW494" s="85"/>
      <c r="BX494" s="85"/>
      <c r="BY494" s="86" t="s">
        <v>157</v>
      </c>
      <c r="BZ494" s="87">
        <f t="shared" si="146"/>
        <v>4</v>
      </c>
      <c r="CB494" s="88">
        <f t="shared" si="141"/>
        <v>4</v>
      </c>
      <c r="CC494" s="89"/>
      <c r="CE494" s="87">
        <f t="shared" si="154"/>
        <v>1</v>
      </c>
      <c r="CF494" s="90"/>
      <c r="CG494" s="90"/>
      <c r="CH494" s="90"/>
      <c r="CJ494" s="87">
        <f t="shared" si="142"/>
        <v>1</v>
      </c>
      <c r="CK494" s="87">
        <f t="shared" si="143"/>
        <v>4</v>
      </c>
      <c r="CL494" s="22" t="s">
        <v>121</v>
      </c>
      <c r="CM494" s="22" t="s">
        <v>1714</v>
      </c>
    </row>
    <row r="495" spans="1:91" ht="14.45" customHeight="1" x14ac:dyDescent="0.25">
      <c r="A495" s="69">
        <f t="shared" si="140"/>
        <v>493</v>
      </c>
      <c r="B495" s="70" t="s">
        <v>102</v>
      </c>
      <c r="C495" s="107">
        <v>263404671</v>
      </c>
      <c r="D495" s="106">
        <v>145390065</v>
      </c>
      <c r="E495" s="73">
        <v>5320007468</v>
      </c>
      <c r="F495" s="74">
        <v>46044</v>
      </c>
      <c r="G495" s="75" t="s">
        <v>2371</v>
      </c>
      <c r="H495" s="75" t="s">
        <v>1160</v>
      </c>
      <c r="I495" s="75" t="s">
        <v>105</v>
      </c>
      <c r="J495" s="75" t="s">
        <v>1161</v>
      </c>
      <c r="K495" s="75" t="s">
        <v>242</v>
      </c>
      <c r="L495" s="74">
        <v>46062</v>
      </c>
      <c r="M495" s="73">
        <v>0</v>
      </c>
      <c r="N495" s="75" t="s">
        <v>2372</v>
      </c>
      <c r="O495" s="75" t="s">
        <v>2373</v>
      </c>
      <c r="P495" s="75">
        <v>2830047820</v>
      </c>
      <c r="Q495" s="74">
        <v>46041</v>
      </c>
      <c r="R495" s="75">
        <v>1209378150</v>
      </c>
      <c r="S495" s="75">
        <v>224082585</v>
      </c>
      <c r="T495" s="74">
        <v>46041</v>
      </c>
      <c r="U495" s="76">
        <v>4565.4870000000001</v>
      </c>
      <c r="V495" s="76">
        <v>4394.0630000000001</v>
      </c>
      <c r="W495" s="75">
        <v>5</v>
      </c>
      <c r="X495" s="75">
        <v>4</v>
      </c>
      <c r="Y495" s="98">
        <v>263404720</v>
      </c>
      <c r="Z495" s="82" t="s">
        <v>110</v>
      </c>
      <c r="AA495" s="75" t="s">
        <v>1688</v>
      </c>
      <c r="AB495" s="75" t="s">
        <v>1689</v>
      </c>
      <c r="AC495" s="109">
        <v>263404671</v>
      </c>
      <c r="AD495" s="75" t="s">
        <v>113</v>
      </c>
      <c r="AE495" s="74">
        <v>46045</v>
      </c>
      <c r="AF495" s="130">
        <v>46042.833333333336</v>
      </c>
      <c r="AG495" s="130">
        <v>46042.416666666664</v>
      </c>
      <c r="AH495" s="130">
        <v>46042.416666666664</v>
      </c>
      <c r="AI495" s="134">
        <v>46041</v>
      </c>
      <c r="AJ495" s="99">
        <v>46045</v>
      </c>
      <c r="AK495" s="99">
        <v>46045</v>
      </c>
      <c r="AL495" s="131">
        <v>46047</v>
      </c>
      <c r="AM495" s="75"/>
      <c r="AN495" s="131">
        <v>46047</v>
      </c>
      <c r="AO495" s="95" t="s">
        <v>121</v>
      </c>
      <c r="AP495" s="95" t="s">
        <v>121</v>
      </c>
      <c r="AQ495" s="95" t="s">
        <v>121</v>
      </c>
      <c r="AR495" s="95" t="s">
        <v>121</v>
      </c>
      <c r="AS495" s="95" t="s">
        <v>121</v>
      </c>
      <c r="AT495" s="95" t="s">
        <v>121</v>
      </c>
      <c r="AU495" s="82" t="s">
        <v>198</v>
      </c>
      <c r="AV495" s="74">
        <v>46041</v>
      </c>
      <c r="AW495" s="75">
        <v>0</v>
      </c>
      <c r="AX495" s="75">
        <v>0</v>
      </c>
      <c r="AY495" s="75">
        <v>905</v>
      </c>
      <c r="AZ495" s="83">
        <v>0</v>
      </c>
      <c r="BA495" s="75">
        <v>0</v>
      </c>
      <c r="BB495" s="75" t="s">
        <v>132</v>
      </c>
      <c r="BC495" s="75"/>
      <c r="BD495" s="75" t="s">
        <v>2376</v>
      </c>
      <c r="BE495" s="74">
        <v>46048</v>
      </c>
      <c r="BF495" s="75"/>
      <c r="BG495" s="75"/>
      <c r="BH495" s="75"/>
      <c r="BI495" s="75"/>
      <c r="BJ495" s="75"/>
      <c r="BK495" s="75"/>
      <c r="BL495" s="75"/>
      <c r="BM495" s="75"/>
      <c r="BN495" s="75"/>
      <c r="BO495" s="75"/>
      <c r="BP495" s="75"/>
      <c r="BQ495" s="75"/>
      <c r="BR495" s="75"/>
      <c r="BS495" s="75"/>
      <c r="BT495" s="75">
        <v>0</v>
      </c>
      <c r="BU495" s="84" t="s">
        <v>1713</v>
      </c>
      <c r="BV495" s="74">
        <v>46045</v>
      </c>
      <c r="BW495" s="85"/>
      <c r="BX495" s="85"/>
      <c r="BY495" s="86" t="s">
        <v>157</v>
      </c>
      <c r="BZ495" s="87">
        <f t="shared" si="146"/>
        <v>4</v>
      </c>
      <c r="CB495" s="88">
        <f t="shared" si="141"/>
        <v>4</v>
      </c>
      <c r="CC495" s="89"/>
      <c r="CE495" s="87">
        <f t="shared" si="154"/>
        <v>1</v>
      </c>
      <c r="CF495" s="90"/>
      <c r="CG495" s="90"/>
      <c r="CH495" s="90"/>
      <c r="CJ495" s="87">
        <f t="shared" si="142"/>
        <v>1</v>
      </c>
      <c r="CK495" s="87">
        <f t="shared" si="143"/>
        <v>4</v>
      </c>
      <c r="CL495" s="22" t="s">
        <v>121</v>
      </c>
      <c r="CM495" s="22" t="s">
        <v>1714</v>
      </c>
    </row>
    <row r="496" spans="1:91" ht="14.45" customHeight="1" x14ac:dyDescent="0.25">
      <c r="A496" s="69">
        <f t="shared" si="140"/>
        <v>494</v>
      </c>
      <c r="B496" s="70" t="s">
        <v>102</v>
      </c>
      <c r="C496" s="107">
        <v>263404671</v>
      </c>
      <c r="D496" s="106">
        <v>145390069</v>
      </c>
      <c r="E496" s="73">
        <v>5320007468</v>
      </c>
      <c r="F496" s="74">
        <v>46044</v>
      </c>
      <c r="G496" s="75" t="s">
        <v>2371</v>
      </c>
      <c r="H496" s="75" t="s">
        <v>1160</v>
      </c>
      <c r="I496" s="75" t="s">
        <v>105</v>
      </c>
      <c r="J496" s="75" t="s">
        <v>1161</v>
      </c>
      <c r="K496" s="75" t="s">
        <v>242</v>
      </c>
      <c r="L496" s="74">
        <v>46062</v>
      </c>
      <c r="M496" s="73">
        <v>0</v>
      </c>
      <c r="N496" s="75" t="s">
        <v>2372</v>
      </c>
      <c r="O496" s="75" t="s">
        <v>2373</v>
      </c>
      <c r="P496" s="75">
        <v>2830047821</v>
      </c>
      <c r="Q496" s="74">
        <v>46041</v>
      </c>
      <c r="R496" s="75">
        <v>1209378151</v>
      </c>
      <c r="S496" s="75">
        <v>224082589</v>
      </c>
      <c r="T496" s="74">
        <v>46041</v>
      </c>
      <c r="U496" s="76">
        <v>4567.0969999999998</v>
      </c>
      <c r="V496" s="76">
        <v>4397.3900000000003</v>
      </c>
      <c r="W496" s="75">
        <v>5</v>
      </c>
      <c r="X496" s="75">
        <v>4</v>
      </c>
      <c r="Y496" s="98">
        <v>263404720</v>
      </c>
      <c r="Z496" s="82" t="s">
        <v>110</v>
      </c>
      <c r="AA496" s="75" t="s">
        <v>1688</v>
      </c>
      <c r="AB496" s="75" t="s">
        <v>1689</v>
      </c>
      <c r="AC496" s="109">
        <v>263404671</v>
      </c>
      <c r="AD496" s="75" t="s">
        <v>113</v>
      </c>
      <c r="AE496" s="74">
        <v>46045</v>
      </c>
      <c r="AF496" s="130">
        <v>46042.833333333336</v>
      </c>
      <c r="AG496" s="130">
        <v>46042.416666666664</v>
      </c>
      <c r="AH496" s="130">
        <v>46042.416666666664</v>
      </c>
      <c r="AI496" s="134">
        <v>46041</v>
      </c>
      <c r="AJ496" s="99">
        <v>46045</v>
      </c>
      <c r="AK496" s="99">
        <v>46045</v>
      </c>
      <c r="AL496" s="131">
        <v>46047</v>
      </c>
      <c r="AM496" s="75"/>
      <c r="AN496" s="131">
        <v>46047</v>
      </c>
      <c r="AO496" s="95" t="s">
        <v>121</v>
      </c>
      <c r="AP496" s="95" t="s">
        <v>121</v>
      </c>
      <c r="AQ496" s="95" t="s">
        <v>121</v>
      </c>
      <c r="AR496" s="95" t="s">
        <v>121</v>
      </c>
      <c r="AS496" s="95" t="s">
        <v>121</v>
      </c>
      <c r="AT496" s="95" t="s">
        <v>121</v>
      </c>
      <c r="AU496" s="82" t="s">
        <v>198</v>
      </c>
      <c r="AV496" s="74">
        <v>46041</v>
      </c>
      <c r="AW496" s="75">
        <v>0</v>
      </c>
      <c r="AX496" s="75">
        <v>0</v>
      </c>
      <c r="AY496" s="75">
        <v>905</v>
      </c>
      <c r="AZ496" s="83">
        <v>0</v>
      </c>
      <c r="BA496" s="75">
        <v>0</v>
      </c>
      <c r="BB496" s="75" t="s">
        <v>132</v>
      </c>
      <c r="BC496" s="75"/>
      <c r="BD496" s="75" t="s">
        <v>2376</v>
      </c>
      <c r="BE496" s="74">
        <v>46048</v>
      </c>
      <c r="BF496" s="75"/>
      <c r="BG496" s="75"/>
      <c r="BH496" s="75"/>
      <c r="BI496" s="75"/>
      <c r="BJ496" s="75"/>
      <c r="BK496" s="75"/>
      <c r="BL496" s="75"/>
      <c r="BM496" s="75"/>
      <c r="BN496" s="75"/>
      <c r="BO496" s="75"/>
      <c r="BP496" s="75"/>
      <c r="BQ496" s="75"/>
      <c r="BR496" s="75"/>
      <c r="BS496" s="75"/>
      <c r="BT496" s="75">
        <v>0</v>
      </c>
      <c r="BU496" s="84" t="s">
        <v>1713</v>
      </c>
      <c r="BV496" s="74">
        <v>46045</v>
      </c>
      <c r="BW496" s="85"/>
      <c r="BX496" s="85"/>
      <c r="BY496" s="86" t="s">
        <v>157</v>
      </c>
      <c r="BZ496" s="87">
        <f t="shared" si="146"/>
        <v>4</v>
      </c>
      <c r="CB496" s="88">
        <f t="shared" si="141"/>
        <v>4</v>
      </c>
      <c r="CC496" s="89"/>
      <c r="CE496" s="87">
        <f t="shared" si="154"/>
        <v>1</v>
      </c>
      <c r="CF496" s="90"/>
      <c r="CG496" s="90"/>
      <c r="CH496" s="90"/>
      <c r="CJ496" s="87">
        <f t="shared" si="142"/>
        <v>1</v>
      </c>
      <c r="CK496" s="87">
        <f t="shared" si="143"/>
        <v>4</v>
      </c>
      <c r="CL496" s="22" t="s">
        <v>121</v>
      </c>
      <c r="CM496" s="22" t="s">
        <v>1714</v>
      </c>
    </row>
    <row r="497" spans="1:91" ht="14.45" customHeight="1" x14ac:dyDescent="0.25">
      <c r="A497" s="69">
        <f t="shared" si="140"/>
        <v>495</v>
      </c>
      <c r="B497" s="70" t="s">
        <v>102</v>
      </c>
      <c r="C497" s="107" t="s">
        <v>2377</v>
      </c>
      <c r="D497" s="106">
        <v>145377720</v>
      </c>
      <c r="E497" s="73">
        <v>5320007488</v>
      </c>
      <c r="F497" s="74">
        <v>46044</v>
      </c>
      <c r="G497" s="75" t="s">
        <v>2378</v>
      </c>
      <c r="H497" s="75" t="s">
        <v>1160</v>
      </c>
      <c r="I497" s="75" t="s">
        <v>105</v>
      </c>
      <c r="J497" s="75" t="s">
        <v>1161</v>
      </c>
      <c r="K497" s="75" t="s">
        <v>242</v>
      </c>
      <c r="L497" s="74">
        <v>46062</v>
      </c>
      <c r="M497" s="73">
        <v>40</v>
      </c>
      <c r="N497" s="75" t="s">
        <v>2379</v>
      </c>
      <c r="O497" s="75" t="s">
        <v>2380</v>
      </c>
      <c r="P497" s="75">
        <v>2830048119</v>
      </c>
      <c r="Q497" s="74">
        <v>46049</v>
      </c>
      <c r="R497" s="75">
        <v>1209380398</v>
      </c>
      <c r="S497" s="75">
        <v>224121204</v>
      </c>
      <c r="T497" s="74">
        <v>46049</v>
      </c>
      <c r="U497" s="76">
        <v>8785.9950000000008</v>
      </c>
      <c r="V497" s="76">
        <v>8503.9539999999997</v>
      </c>
      <c r="W497" s="75">
        <v>9</v>
      </c>
      <c r="X497" s="75">
        <v>6</v>
      </c>
      <c r="Y497" s="98" t="s">
        <v>2381</v>
      </c>
      <c r="Z497" s="82" t="s">
        <v>258</v>
      </c>
      <c r="AA497" s="75" t="s">
        <v>2382</v>
      </c>
      <c r="AB497" s="75" t="s">
        <v>2383</v>
      </c>
      <c r="AC497" s="109" t="s">
        <v>2377</v>
      </c>
      <c r="AD497" s="75" t="s">
        <v>113</v>
      </c>
      <c r="AE497" s="74">
        <v>46055</v>
      </c>
      <c r="AF497" s="130">
        <v>46054</v>
      </c>
      <c r="AG497" s="130">
        <v>46052.625</v>
      </c>
      <c r="AH497" s="130">
        <v>46052.625</v>
      </c>
      <c r="AI497" s="74">
        <v>46051</v>
      </c>
      <c r="AJ497" s="99">
        <v>46055</v>
      </c>
      <c r="AK497" s="99">
        <v>46055</v>
      </c>
      <c r="AL497" s="115">
        <v>46053</v>
      </c>
      <c r="AM497" s="99">
        <v>46057</v>
      </c>
      <c r="AN497" s="99">
        <v>46057</v>
      </c>
      <c r="AO497" s="95" t="s">
        <v>121</v>
      </c>
      <c r="AP497" s="95" t="s">
        <v>121</v>
      </c>
      <c r="AQ497" s="95" t="s">
        <v>121</v>
      </c>
      <c r="AR497" s="95" t="s">
        <v>121</v>
      </c>
      <c r="AS497" s="95" t="s">
        <v>121</v>
      </c>
      <c r="AT497" s="95" t="s">
        <v>121</v>
      </c>
      <c r="AU497" s="82" t="s">
        <v>131</v>
      </c>
      <c r="AV497" s="74">
        <v>46049</v>
      </c>
      <c r="AW497" s="75" t="s">
        <v>2384</v>
      </c>
      <c r="AX497" s="75" t="s">
        <v>2385</v>
      </c>
      <c r="AY497" s="75">
        <v>905</v>
      </c>
      <c r="AZ497" s="83">
        <v>308197787460</v>
      </c>
      <c r="BA497" s="75" t="s">
        <v>187</v>
      </c>
      <c r="BB497" s="74">
        <v>46049</v>
      </c>
      <c r="BC497" s="75"/>
      <c r="BD497" s="75" t="s">
        <v>2386</v>
      </c>
      <c r="BE497" s="74">
        <v>46057</v>
      </c>
      <c r="BF497" s="75"/>
      <c r="BG497" s="75"/>
      <c r="BH497" s="75"/>
      <c r="BI497" s="75"/>
      <c r="BJ497" s="75"/>
      <c r="BK497" s="75"/>
      <c r="BL497" s="75"/>
      <c r="BM497" s="75"/>
      <c r="BN497" s="75"/>
      <c r="BO497" s="75"/>
      <c r="BP497" s="75"/>
      <c r="BQ497" s="75"/>
      <c r="BR497" s="75"/>
      <c r="BS497" s="75"/>
      <c r="BT497" s="75">
        <v>1</v>
      </c>
      <c r="BU497" s="84" t="s">
        <v>2387</v>
      </c>
      <c r="BV497" s="74">
        <v>46056</v>
      </c>
      <c r="BW497" s="85">
        <f>BV497-AK497</f>
        <v>1</v>
      </c>
      <c r="BX497" s="85">
        <f>BV497-AK497</f>
        <v>1</v>
      </c>
      <c r="BY497" s="86" t="s">
        <v>157</v>
      </c>
      <c r="BZ497" s="87">
        <f t="shared" si="146"/>
        <v>4</v>
      </c>
      <c r="CB497" s="88">
        <f t="shared" si="141"/>
        <v>6</v>
      </c>
      <c r="CC497" s="89"/>
      <c r="CE497" s="87">
        <f t="shared" si="154"/>
        <v>2</v>
      </c>
      <c r="CF497" s="90">
        <v>6916000</v>
      </c>
      <c r="CG497" s="90"/>
      <c r="CH497" s="90">
        <v>6916000</v>
      </c>
      <c r="CI497" s="22">
        <v>26000</v>
      </c>
      <c r="CJ497" s="87">
        <f t="shared" si="142"/>
        <v>1</v>
      </c>
      <c r="CK497" s="87">
        <f t="shared" si="143"/>
        <v>5</v>
      </c>
      <c r="CL497" s="22" t="s">
        <v>121</v>
      </c>
      <c r="CM497" s="22" t="s">
        <v>2388</v>
      </c>
    </row>
    <row r="498" spans="1:91" ht="14.45" customHeight="1" x14ac:dyDescent="0.25">
      <c r="A498" s="69">
        <f t="shared" si="140"/>
        <v>496</v>
      </c>
      <c r="B498" s="70" t="s">
        <v>102</v>
      </c>
      <c r="C498" s="107" t="s">
        <v>2377</v>
      </c>
      <c r="D498" s="106">
        <v>145400637</v>
      </c>
      <c r="E498" s="73">
        <v>5320007488</v>
      </c>
      <c r="F498" s="74">
        <v>46044</v>
      </c>
      <c r="G498" s="75" t="s">
        <v>2389</v>
      </c>
      <c r="H498" s="75" t="s">
        <v>1160</v>
      </c>
      <c r="I498" s="75" t="s">
        <v>105</v>
      </c>
      <c r="J498" s="75" t="s">
        <v>1161</v>
      </c>
      <c r="K498" s="75" t="s">
        <v>242</v>
      </c>
      <c r="L498" s="74">
        <v>46062</v>
      </c>
      <c r="M498" s="73">
        <v>0</v>
      </c>
      <c r="N498" s="75" t="s">
        <v>2379</v>
      </c>
      <c r="O498" s="75" t="s">
        <v>2380</v>
      </c>
      <c r="P498" s="75">
        <v>2830048121</v>
      </c>
      <c r="Q498" s="74">
        <v>46049</v>
      </c>
      <c r="R498" s="75">
        <v>1209380400</v>
      </c>
      <c r="S498" s="75">
        <v>224121186</v>
      </c>
      <c r="T498" s="74">
        <v>46049</v>
      </c>
      <c r="U498" s="76">
        <v>3116.1489999999999</v>
      </c>
      <c r="V498" s="76">
        <v>2997.9609999999998</v>
      </c>
      <c r="W498" s="75">
        <v>4</v>
      </c>
      <c r="X498" s="75">
        <v>3</v>
      </c>
      <c r="Y498" s="98" t="s">
        <v>2381</v>
      </c>
      <c r="Z498" s="82" t="s">
        <v>258</v>
      </c>
      <c r="AA498" s="75" t="s">
        <v>2382</v>
      </c>
      <c r="AB498" s="75" t="s">
        <v>2383</v>
      </c>
      <c r="AC498" s="109" t="s">
        <v>2377</v>
      </c>
      <c r="AD498" s="75" t="s">
        <v>113</v>
      </c>
      <c r="AE498" s="74">
        <v>46055</v>
      </c>
      <c r="AF498" s="130">
        <v>46054</v>
      </c>
      <c r="AG498" s="130">
        <v>46052.625</v>
      </c>
      <c r="AH498" s="130">
        <v>46052.625</v>
      </c>
      <c r="AI498" s="74">
        <v>46051</v>
      </c>
      <c r="AJ498" s="99">
        <v>46055</v>
      </c>
      <c r="AK498" s="99">
        <v>46055</v>
      </c>
      <c r="AL498" s="115">
        <v>46053</v>
      </c>
      <c r="AM498" s="99">
        <v>46057</v>
      </c>
      <c r="AN498" s="99">
        <v>46057</v>
      </c>
      <c r="AO498" s="95" t="s">
        <v>121</v>
      </c>
      <c r="AP498" s="95" t="s">
        <v>121</v>
      </c>
      <c r="AQ498" s="95" t="s">
        <v>121</v>
      </c>
      <c r="AR498" s="95" t="s">
        <v>121</v>
      </c>
      <c r="AS498" s="95" t="s">
        <v>121</v>
      </c>
      <c r="AT498" s="95" t="s">
        <v>121</v>
      </c>
      <c r="AU498" s="82" t="s">
        <v>131</v>
      </c>
      <c r="AV498" s="74">
        <v>46049</v>
      </c>
      <c r="AW498" s="75">
        <v>0</v>
      </c>
      <c r="AX498" s="75">
        <v>0</v>
      </c>
      <c r="AY498" s="75">
        <v>905</v>
      </c>
      <c r="AZ498" s="83"/>
      <c r="BA498" s="75"/>
      <c r="BB498" s="75"/>
      <c r="BC498" s="75"/>
      <c r="BD498" s="75" t="s">
        <v>2386</v>
      </c>
      <c r="BE498" s="74">
        <v>46057</v>
      </c>
      <c r="BF498" s="75"/>
      <c r="BG498" s="75"/>
      <c r="BH498" s="75"/>
      <c r="BI498" s="75"/>
      <c r="BJ498" s="75"/>
      <c r="BK498" s="75"/>
      <c r="BL498" s="75"/>
      <c r="BM498" s="75"/>
      <c r="BN498" s="75"/>
      <c r="BO498" s="75"/>
      <c r="BP498" s="75"/>
      <c r="BQ498" s="75"/>
      <c r="BR498" s="75"/>
      <c r="BS498" s="75"/>
      <c r="BT498" s="75">
        <v>0</v>
      </c>
      <c r="BU498" s="84" t="s">
        <v>2387</v>
      </c>
      <c r="BV498" s="74">
        <v>46056</v>
      </c>
      <c r="BW498" s="85">
        <f>BV498-AK498</f>
        <v>1</v>
      </c>
      <c r="BX498" s="85">
        <f>BV498-AK498</f>
        <v>1</v>
      </c>
      <c r="BY498" s="86" t="s">
        <v>157</v>
      </c>
      <c r="BZ498" s="87">
        <f t="shared" si="146"/>
        <v>4</v>
      </c>
      <c r="CB498" s="88">
        <f t="shared" si="141"/>
        <v>6</v>
      </c>
      <c r="CC498" s="89"/>
      <c r="CE498" s="87">
        <f t="shared" si="154"/>
        <v>2</v>
      </c>
      <c r="CF498" s="90"/>
      <c r="CG498" s="90"/>
      <c r="CH498" s="90"/>
      <c r="CJ498" s="87">
        <f t="shared" si="142"/>
        <v>1</v>
      </c>
      <c r="CK498" s="87">
        <f t="shared" si="143"/>
        <v>5</v>
      </c>
      <c r="CL498" s="22" t="s">
        <v>121</v>
      </c>
      <c r="CM498" s="22" t="s">
        <v>2388</v>
      </c>
    </row>
    <row r="499" spans="1:91" ht="14.45" customHeight="1" x14ac:dyDescent="0.25">
      <c r="A499" s="69">
        <f t="shared" si="140"/>
        <v>497</v>
      </c>
      <c r="B499" s="70" t="s">
        <v>102</v>
      </c>
      <c r="C499" s="107" t="s">
        <v>2377</v>
      </c>
      <c r="D499" s="106">
        <v>145400438</v>
      </c>
      <c r="E499" s="73">
        <v>5320007488</v>
      </c>
      <c r="F499" s="74">
        <v>46044</v>
      </c>
      <c r="G499" s="75" t="s">
        <v>2390</v>
      </c>
      <c r="H499" s="75" t="s">
        <v>1160</v>
      </c>
      <c r="I499" s="75" t="s">
        <v>105</v>
      </c>
      <c r="J499" s="75" t="s">
        <v>1161</v>
      </c>
      <c r="K499" s="75" t="s">
        <v>242</v>
      </c>
      <c r="L499" s="74">
        <v>46061</v>
      </c>
      <c r="M499" s="73">
        <v>0</v>
      </c>
      <c r="N499" s="75" t="s">
        <v>2379</v>
      </c>
      <c r="O499" s="75" t="s">
        <v>2380</v>
      </c>
      <c r="P499" s="75">
        <v>2830048120</v>
      </c>
      <c r="Q499" s="74">
        <v>46049</v>
      </c>
      <c r="R499" s="75">
        <v>1209380399</v>
      </c>
      <c r="S499" s="75">
        <v>224121206</v>
      </c>
      <c r="T499" s="74">
        <v>46049</v>
      </c>
      <c r="U499" s="76">
        <v>771.11199999999997</v>
      </c>
      <c r="V499" s="76">
        <v>743.55700000000002</v>
      </c>
      <c r="W499" s="75">
        <v>1</v>
      </c>
      <c r="X499" s="75">
        <v>0</v>
      </c>
      <c r="Y499" s="98" t="s">
        <v>2381</v>
      </c>
      <c r="Z499" s="82" t="s">
        <v>258</v>
      </c>
      <c r="AA499" s="75" t="s">
        <v>2382</v>
      </c>
      <c r="AB499" s="75" t="s">
        <v>2383</v>
      </c>
      <c r="AC499" s="109" t="s">
        <v>2377</v>
      </c>
      <c r="AD499" s="75" t="s">
        <v>113</v>
      </c>
      <c r="AE499" s="74">
        <v>46055</v>
      </c>
      <c r="AF499" s="130">
        <v>46054</v>
      </c>
      <c r="AG499" s="130">
        <v>46052.625</v>
      </c>
      <c r="AH499" s="130">
        <v>46052.625</v>
      </c>
      <c r="AI499" s="74">
        <v>46051</v>
      </c>
      <c r="AJ499" s="99">
        <v>46055</v>
      </c>
      <c r="AK499" s="99">
        <v>46055</v>
      </c>
      <c r="AL499" s="115">
        <v>46053</v>
      </c>
      <c r="AM499" s="99">
        <v>46057</v>
      </c>
      <c r="AN499" s="99">
        <v>46057</v>
      </c>
      <c r="AO499" s="95" t="s">
        <v>121</v>
      </c>
      <c r="AP499" s="95" t="s">
        <v>121</v>
      </c>
      <c r="AQ499" s="95" t="s">
        <v>121</v>
      </c>
      <c r="AR499" s="95" t="s">
        <v>121</v>
      </c>
      <c r="AS499" s="95" t="s">
        <v>121</v>
      </c>
      <c r="AT499" s="95" t="s">
        <v>121</v>
      </c>
      <c r="AU499" s="82" t="s">
        <v>131</v>
      </c>
      <c r="AV499" s="74">
        <v>46049</v>
      </c>
      <c r="AW499" s="75">
        <v>0</v>
      </c>
      <c r="AX499" s="75">
        <v>0</v>
      </c>
      <c r="AY499" s="75">
        <v>905</v>
      </c>
      <c r="AZ499" s="83"/>
      <c r="BA499" s="75"/>
      <c r="BB499" s="75"/>
      <c r="BC499" s="75"/>
      <c r="BD499" s="75" t="s">
        <v>2386</v>
      </c>
      <c r="BE499" s="74">
        <v>46057</v>
      </c>
      <c r="BF499" s="75"/>
      <c r="BG499" s="75"/>
      <c r="BH499" s="75"/>
      <c r="BI499" s="75"/>
      <c r="BJ499" s="75"/>
      <c r="BK499" s="75"/>
      <c r="BL499" s="75"/>
      <c r="BM499" s="75"/>
      <c r="BN499" s="75"/>
      <c r="BO499" s="75"/>
      <c r="BP499" s="75"/>
      <c r="BQ499" s="75"/>
      <c r="BR499" s="75"/>
      <c r="BS499" s="75"/>
      <c r="BT499" s="75">
        <v>0</v>
      </c>
      <c r="BU499" s="84" t="s">
        <v>2387</v>
      </c>
      <c r="BV499" s="74">
        <v>46056</v>
      </c>
      <c r="BW499" s="85">
        <f>BV499-AK499</f>
        <v>1</v>
      </c>
      <c r="BX499" s="85">
        <f>BV499-AK499</f>
        <v>1</v>
      </c>
      <c r="BY499" s="86" t="s">
        <v>157</v>
      </c>
      <c r="BZ499" s="87">
        <f t="shared" si="146"/>
        <v>4</v>
      </c>
      <c r="CB499" s="88">
        <f t="shared" si="141"/>
        <v>6</v>
      </c>
      <c r="CC499" s="89"/>
      <c r="CE499" s="87">
        <f t="shared" si="154"/>
        <v>2</v>
      </c>
      <c r="CF499" s="90"/>
      <c r="CG499" s="90"/>
      <c r="CH499" s="90"/>
      <c r="CJ499" s="87">
        <f t="shared" si="142"/>
        <v>1</v>
      </c>
      <c r="CK499" s="87">
        <f t="shared" si="143"/>
        <v>5</v>
      </c>
      <c r="CL499" s="22" t="s">
        <v>121</v>
      </c>
      <c r="CM499" s="22" t="s">
        <v>2388</v>
      </c>
    </row>
    <row r="500" spans="1:91" ht="14.45" customHeight="1" x14ac:dyDescent="0.25">
      <c r="A500" s="69">
        <f t="shared" si="140"/>
        <v>498</v>
      </c>
      <c r="B500" s="70" t="s">
        <v>102</v>
      </c>
      <c r="C500" s="107" t="s">
        <v>2377</v>
      </c>
      <c r="D500" s="106">
        <v>145402602</v>
      </c>
      <c r="E500" s="73">
        <v>5320007488</v>
      </c>
      <c r="F500" s="74">
        <v>46044</v>
      </c>
      <c r="G500" s="75" t="s">
        <v>2391</v>
      </c>
      <c r="H500" s="75" t="s">
        <v>1160</v>
      </c>
      <c r="I500" s="75" t="s">
        <v>105</v>
      </c>
      <c r="J500" s="75" t="s">
        <v>1161</v>
      </c>
      <c r="K500" s="75" t="s">
        <v>242</v>
      </c>
      <c r="L500" s="74">
        <v>46062</v>
      </c>
      <c r="M500" s="73">
        <v>0</v>
      </c>
      <c r="N500" s="75" t="s">
        <v>2379</v>
      </c>
      <c r="O500" s="75" t="s">
        <v>2380</v>
      </c>
      <c r="P500" s="75">
        <v>2830048122</v>
      </c>
      <c r="Q500" s="74">
        <v>46049</v>
      </c>
      <c r="R500" s="75">
        <v>1209380401</v>
      </c>
      <c r="S500" s="75">
        <v>224121209</v>
      </c>
      <c r="T500" s="74">
        <v>46049</v>
      </c>
      <c r="U500" s="76">
        <v>3008.8510000000001</v>
      </c>
      <c r="V500" s="76">
        <v>2894.5340000000001</v>
      </c>
      <c r="W500" s="75">
        <v>3</v>
      </c>
      <c r="X500" s="75">
        <v>3</v>
      </c>
      <c r="Y500" s="98" t="s">
        <v>2381</v>
      </c>
      <c r="Z500" s="82" t="s">
        <v>258</v>
      </c>
      <c r="AA500" s="75" t="s">
        <v>2382</v>
      </c>
      <c r="AB500" s="75" t="s">
        <v>2383</v>
      </c>
      <c r="AC500" s="109" t="s">
        <v>2377</v>
      </c>
      <c r="AD500" s="75" t="s">
        <v>113</v>
      </c>
      <c r="AE500" s="74">
        <v>46055</v>
      </c>
      <c r="AF500" s="130">
        <v>46054</v>
      </c>
      <c r="AG500" s="130">
        <v>46052.625</v>
      </c>
      <c r="AH500" s="130">
        <v>46052.625</v>
      </c>
      <c r="AI500" s="74">
        <v>46051</v>
      </c>
      <c r="AJ500" s="99">
        <v>46055</v>
      </c>
      <c r="AK500" s="99">
        <v>46055</v>
      </c>
      <c r="AL500" s="115">
        <v>46053</v>
      </c>
      <c r="AM500" s="99">
        <v>46057</v>
      </c>
      <c r="AN500" s="99">
        <v>46057</v>
      </c>
      <c r="AO500" s="95" t="s">
        <v>121</v>
      </c>
      <c r="AP500" s="95" t="s">
        <v>121</v>
      </c>
      <c r="AQ500" s="95" t="s">
        <v>121</v>
      </c>
      <c r="AR500" s="95" t="s">
        <v>121</v>
      </c>
      <c r="AS500" s="95" t="s">
        <v>121</v>
      </c>
      <c r="AT500" s="95" t="s">
        <v>121</v>
      </c>
      <c r="AU500" s="82" t="s">
        <v>131</v>
      </c>
      <c r="AV500" s="74">
        <v>46049</v>
      </c>
      <c r="AW500" s="75">
        <v>0</v>
      </c>
      <c r="AX500" s="75">
        <v>0</v>
      </c>
      <c r="AY500" s="75">
        <v>905</v>
      </c>
      <c r="AZ500" s="83"/>
      <c r="BA500" s="75"/>
      <c r="BB500" s="75"/>
      <c r="BC500" s="75"/>
      <c r="BD500" s="75" t="s">
        <v>2386</v>
      </c>
      <c r="BE500" s="74">
        <v>46057</v>
      </c>
      <c r="BF500" s="75"/>
      <c r="BG500" s="75"/>
      <c r="BH500" s="75"/>
      <c r="BI500" s="75"/>
      <c r="BJ500" s="75"/>
      <c r="BK500" s="75"/>
      <c r="BL500" s="75"/>
      <c r="BM500" s="75"/>
      <c r="BN500" s="75"/>
      <c r="BO500" s="75"/>
      <c r="BP500" s="75"/>
      <c r="BQ500" s="75"/>
      <c r="BR500" s="75"/>
      <c r="BS500" s="75"/>
      <c r="BT500" s="75">
        <v>0</v>
      </c>
      <c r="BU500" s="84" t="s">
        <v>2387</v>
      </c>
      <c r="BV500" s="74">
        <v>46056</v>
      </c>
      <c r="BW500" s="85">
        <f>BV500-AK500</f>
        <v>1</v>
      </c>
      <c r="BX500" s="85">
        <f>BV500-AK500</f>
        <v>1</v>
      </c>
      <c r="BY500" s="86" t="s">
        <v>157</v>
      </c>
      <c r="BZ500" s="87">
        <f t="shared" si="146"/>
        <v>4</v>
      </c>
      <c r="CB500" s="88">
        <f t="shared" si="141"/>
        <v>6</v>
      </c>
      <c r="CC500" s="89"/>
      <c r="CE500" s="87">
        <f t="shared" si="154"/>
        <v>2</v>
      </c>
      <c r="CF500" s="90"/>
      <c r="CG500" s="90"/>
      <c r="CH500" s="90"/>
      <c r="CJ500" s="87">
        <f t="shared" si="142"/>
        <v>1</v>
      </c>
      <c r="CK500" s="87">
        <f t="shared" si="143"/>
        <v>5</v>
      </c>
      <c r="CL500" s="22" t="s">
        <v>121</v>
      </c>
      <c r="CM500" s="22" t="s">
        <v>2388</v>
      </c>
    </row>
    <row r="501" spans="1:91" ht="14.45" customHeight="1" x14ac:dyDescent="0.25">
      <c r="A501" s="69">
        <f t="shared" si="140"/>
        <v>499</v>
      </c>
      <c r="B501" s="70" t="s">
        <v>102</v>
      </c>
      <c r="C501" s="107" t="s">
        <v>2377</v>
      </c>
      <c r="D501" s="106">
        <v>145428487</v>
      </c>
      <c r="E501" s="73">
        <v>5320007488</v>
      </c>
      <c r="F501" s="74">
        <v>46044</v>
      </c>
      <c r="G501" s="75" t="s">
        <v>1549</v>
      </c>
      <c r="H501" s="75" t="s">
        <v>1160</v>
      </c>
      <c r="I501" s="75" t="s">
        <v>105</v>
      </c>
      <c r="J501" s="75" t="s">
        <v>1161</v>
      </c>
      <c r="K501" s="75" t="s">
        <v>242</v>
      </c>
      <c r="L501" s="74">
        <v>46062</v>
      </c>
      <c r="M501" s="73">
        <v>0</v>
      </c>
      <c r="N501" s="75" t="s">
        <v>2379</v>
      </c>
      <c r="O501" s="75" t="s">
        <v>2380</v>
      </c>
      <c r="P501" s="75">
        <v>2830048123</v>
      </c>
      <c r="Q501" s="74">
        <v>46049</v>
      </c>
      <c r="R501" s="75">
        <v>1209380402</v>
      </c>
      <c r="S501" s="75">
        <v>224121181</v>
      </c>
      <c r="T501" s="74">
        <v>46049</v>
      </c>
      <c r="U501" s="76">
        <v>1705.922</v>
      </c>
      <c r="V501" s="76">
        <v>1649.1510000000001</v>
      </c>
      <c r="W501" s="75">
        <v>2</v>
      </c>
      <c r="X501" s="75">
        <v>1</v>
      </c>
      <c r="Y501" s="98" t="s">
        <v>2381</v>
      </c>
      <c r="Z501" s="82" t="s">
        <v>258</v>
      </c>
      <c r="AA501" s="75" t="s">
        <v>2382</v>
      </c>
      <c r="AB501" s="75" t="s">
        <v>2383</v>
      </c>
      <c r="AC501" s="109" t="s">
        <v>2377</v>
      </c>
      <c r="AD501" s="75" t="s">
        <v>113</v>
      </c>
      <c r="AE501" s="74">
        <v>46055</v>
      </c>
      <c r="AF501" s="130">
        <v>46054</v>
      </c>
      <c r="AG501" s="130">
        <v>46052.625</v>
      </c>
      <c r="AH501" s="130">
        <v>46052.625</v>
      </c>
      <c r="AI501" s="74">
        <v>46051</v>
      </c>
      <c r="AJ501" s="99">
        <v>46055</v>
      </c>
      <c r="AK501" s="99">
        <v>46055</v>
      </c>
      <c r="AL501" s="115">
        <v>46053</v>
      </c>
      <c r="AM501" s="99">
        <v>46057</v>
      </c>
      <c r="AN501" s="99">
        <v>46057</v>
      </c>
      <c r="AO501" s="95" t="s">
        <v>121</v>
      </c>
      <c r="AP501" s="95" t="s">
        <v>121</v>
      </c>
      <c r="AQ501" s="95" t="s">
        <v>121</v>
      </c>
      <c r="AR501" s="95" t="s">
        <v>121</v>
      </c>
      <c r="AS501" s="95" t="s">
        <v>121</v>
      </c>
      <c r="AT501" s="95" t="s">
        <v>121</v>
      </c>
      <c r="AU501" s="82" t="s">
        <v>131</v>
      </c>
      <c r="AV501" s="74">
        <v>46049</v>
      </c>
      <c r="AW501" s="75">
        <v>0</v>
      </c>
      <c r="AX501" s="75">
        <v>0</v>
      </c>
      <c r="AY501" s="75">
        <v>905</v>
      </c>
      <c r="AZ501" s="83"/>
      <c r="BA501" s="75"/>
      <c r="BB501" s="75"/>
      <c r="BC501" s="75"/>
      <c r="BD501" s="75" t="s">
        <v>2386</v>
      </c>
      <c r="BE501" s="74">
        <v>46057</v>
      </c>
      <c r="BF501" s="75"/>
      <c r="BG501" s="75"/>
      <c r="BH501" s="75"/>
      <c r="BI501" s="75"/>
      <c r="BJ501" s="75"/>
      <c r="BK501" s="75"/>
      <c r="BL501" s="75"/>
      <c r="BM501" s="75"/>
      <c r="BN501" s="75"/>
      <c r="BO501" s="75"/>
      <c r="BP501" s="75"/>
      <c r="BQ501" s="75"/>
      <c r="BR501" s="75"/>
      <c r="BS501" s="75"/>
      <c r="BT501" s="75">
        <v>0</v>
      </c>
      <c r="BU501" s="84" t="s">
        <v>2387</v>
      </c>
      <c r="BV501" s="74">
        <v>46056</v>
      </c>
      <c r="BW501" s="85">
        <f>BV501-AK501</f>
        <v>1</v>
      </c>
      <c r="BX501" s="85">
        <f>BV501-AK501</f>
        <v>1</v>
      </c>
      <c r="BY501" s="86" t="s">
        <v>157</v>
      </c>
      <c r="BZ501" s="87">
        <f t="shared" si="146"/>
        <v>4</v>
      </c>
      <c r="CB501" s="88">
        <f t="shared" si="141"/>
        <v>6</v>
      </c>
      <c r="CC501" s="89"/>
      <c r="CE501" s="87">
        <f t="shared" si="154"/>
        <v>2</v>
      </c>
      <c r="CF501" s="90"/>
      <c r="CG501" s="90"/>
      <c r="CH501" s="90"/>
      <c r="CJ501" s="87">
        <f t="shared" si="142"/>
        <v>1</v>
      </c>
      <c r="CK501" s="87">
        <f t="shared" si="143"/>
        <v>5</v>
      </c>
      <c r="CL501" s="22" t="s">
        <v>121</v>
      </c>
      <c r="CM501" s="22" t="s">
        <v>2388</v>
      </c>
    </row>
    <row r="502" spans="1:91" ht="14.45" customHeight="1" x14ac:dyDescent="0.25">
      <c r="A502" s="69">
        <f t="shared" si="140"/>
        <v>500</v>
      </c>
      <c r="B502" s="70" t="s">
        <v>102</v>
      </c>
      <c r="C502" s="97">
        <v>263404666</v>
      </c>
      <c r="D502" s="106">
        <v>145325832</v>
      </c>
      <c r="E502" s="73">
        <v>5320007413</v>
      </c>
      <c r="F502" s="74">
        <v>46043</v>
      </c>
      <c r="G502" s="75" t="s">
        <v>1753</v>
      </c>
      <c r="H502" s="75" t="s">
        <v>1160</v>
      </c>
      <c r="I502" s="75" t="s">
        <v>105</v>
      </c>
      <c r="J502" s="75" t="s">
        <v>1161</v>
      </c>
      <c r="K502" s="75" t="s">
        <v>107</v>
      </c>
      <c r="L502" s="74">
        <v>46057</v>
      </c>
      <c r="M502" s="73">
        <v>40</v>
      </c>
      <c r="N502" s="75" t="s">
        <v>2392</v>
      </c>
      <c r="O502" s="75" t="s">
        <v>2393</v>
      </c>
      <c r="P502" s="75">
        <v>2830047807</v>
      </c>
      <c r="Q502" s="74">
        <v>46041</v>
      </c>
      <c r="R502" s="75">
        <v>1209378136</v>
      </c>
      <c r="S502" s="75">
        <v>224086880</v>
      </c>
      <c r="T502" s="74">
        <v>46041</v>
      </c>
      <c r="U502" s="76">
        <v>6615.7030000000004</v>
      </c>
      <c r="V502" s="76">
        <v>6382.2579999999998</v>
      </c>
      <c r="W502" s="75">
        <v>7</v>
      </c>
      <c r="X502" s="75">
        <v>0</v>
      </c>
      <c r="Y502" s="98">
        <v>263404677</v>
      </c>
      <c r="Z502" s="82" t="s">
        <v>110</v>
      </c>
      <c r="AA502" s="75" t="s">
        <v>1688</v>
      </c>
      <c r="AB502" s="75" t="s">
        <v>1689</v>
      </c>
      <c r="AC502" s="98">
        <v>263404666</v>
      </c>
      <c r="AD502" s="75" t="s">
        <v>113</v>
      </c>
      <c r="AE502" s="74">
        <v>46045</v>
      </c>
      <c r="AF502" s="130">
        <v>46042.833333333336</v>
      </c>
      <c r="AG502" s="130">
        <v>46042.416666666664</v>
      </c>
      <c r="AH502" s="130">
        <v>46042.416666666664</v>
      </c>
      <c r="AI502" s="134">
        <v>46041</v>
      </c>
      <c r="AJ502" s="99">
        <v>46045</v>
      </c>
      <c r="AK502" s="99">
        <v>46045</v>
      </c>
      <c r="AL502" s="131">
        <v>46047</v>
      </c>
      <c r="AM502" s="75"/>
      <c r="AN502" s="131">
        <v>46047</v>
      </c>
      <c r="AO502" s="95" t="s">
        <v>121</v>
      </c>
      <c r="AP502" s="95" t="s">
        <v>121</v>
      </c>
      <c r="AQ502" s="95" t="s">
        <v>121</v>
      </c>
      <c r="AR502" s="95" t="s">
        <v>121</v>
      </c>
      <c r="AS502" s="95" t="s">
        <v>121</v>
      </c>
      <c r="AT502" s="95" t="s">
        <v>121</v>
      </c>
      <c r="AU502" s="82" t="s">
        <v>198</v>
      </c>
      <c r="AV502" s="74">
        <v>46041</v>
      </c>
      <c r="AW502" s="75" t="s">
        <v>2394</v>
      </c>
      <c r="AX502" s="75" t="s">
        <v>2395</v>
      </c>
      <c r="AY502" s="75">
        <v>905</v>
      </c>
      <c r="AZ502" s="83">
        <v>308168652210</v>
      </c>
      <c r="BA502" s="75" t="s">
        <v>187</v>
      </c>
      <c r="BB502" s="74">
        <v>46041</v>
      </c>
      <c r="BC502" s="75"/>
      <c r="BD502" s="75" t="s">
        <v>2396</v>
      </c>
      <c r="BE502" s="74">
        <v>46048</v>
      </c>
      <c r="BF502" s="75"/>
      <c r="BG502" s="75"/>
      <c r="BH502" s="75"/>
      <c r="BI502" s="75"/>
      <c r="BJ502" s="75"/>
      <c r="BK502" s="75"/>
      <c r="BL502" s="75"/>
      <c r="BM502" s="75"/>
      <c r="BN502" s="75"/>
      <c r="BO502" s="75"/>
      <c r="BP502" s="75"/>
      <c r="BQ502" s="75"/>
      <c r="BR502" s="75"/>
      <c r="BS502" s="75"/>
      <c r="BT502" s="75">
        <v>0</v>
      </c>
      <c r="BU502" s="84" t="s">
        <v>1706</v>
      </c>
      <c r="BV502" s="74">
        <v>46044</v>
      </c>
      <c r="BW502" s="85"/>
      <c r="BX502" s="85"/>
      <c r="BY502" s="86" t="s">
        <v>157</v>
      </c>
      <c r="BZ502" s="87">
        <f t="shared" si="146"/>
        <v>4</v>
      </c>
      <c r="CB502" s="88">
        <f t="shared" si="141"/>
        <v>4</v>
      </c>
      <c r="CC502" s="89"/>
      <c r="CE502" s="87">
        <f t="shared" si="154"/>
        <v>1</v>
      </c>
      <c r="CF502" s="90">
        <v>4046088</v>
      </c>
      <c r="CG502" s="90">
        <v>3034566</v>
      </c>
      <c r="CH502" s="90">
        <f>SUM(CF502:CG502)</f>
        <v>7080654</v>
      </c>
      <c r="CI502" s="91">
        <v>26619</v>
      </c>
      <c r="CJ502" s="87">
        <f t="shared" si="142"/>
        <v>1</v>
      </c>
      <c r="CK502" s="87">
        <f t="shared" si="143"/>
        <v>4</v>
      </c>
      <c r="CL502" s="22" t="s">
        <v>121</v>
      </c>
      <c r="CM502" s="22" t="s">
        <v>1707</v>
      </c>
    </row>
    <row r="503" spans="1:91" ht="14.45" customHeight="1" x14ac:dyDescent="0.25">
      <c r="A503" s="69">
        <f t="shared" si="140"/>
        <v>501</v>
      </c>
      <c r="B503" s="70" t="s">
        <v>102</v>
      </c>
      <c r="C503" s="97">
        <v>263404666</v>
      </c>
      <c r="D503" s="106">
        <v>145325839</v>
      </c>
      <c r="E503" s="73">
        <v>5320007413</v>
      </c>
      <c r="F503" s="74">
        <v>46043</v>
      </c>
      <c r="G503" s="75" t="s">
        <v>1753</v>
      </c>
      <c r="H503" s="75" t="s">
        <v>1160</v>
      </c>
      <c r="I503" s="75" t="s">
        <v>105</v>
      </c>
      <c r="J503" s="75" t="s">
        <v>1161</v>
      </c>
      <c r="K503" s="75" t="s">
        <v>107</v>
      </c>
      <c r="L503" s="74">
        <v>46057</v>
      </c>
      <c r="M503" s="73">
        <v>0</v>
      </c>
      <c r="N503" s="75" t="s">
        <v>2392</v>
      </c>
      <c r="O503" s="75" t="s">
        <v>2393</v>
      </c>
      <c r="P503" s="75">
        <v>2830047809</v>
      </c>
      <c r="Q503" s="74">
        <v>46041</v>
      </c>
      <c r="R503" s="75">
        <v>1209378138</v>
      </c>
      <c r="S503" s="75">
        <v>224086881</v>
      </c>
      <c r="T503" s="74">
        <v>46041</v>
      </c>
      <c r="U503" s="76">
        <v>3324.663</v>
      </c>
      <c r="V503" s="76">
        <v>3207.3470000000002</v>
      </c>
      <c r="W503" s="75">
        <v>4</v>
      </c>
      <c r="X503" s="75">
        <v>0</v>
      </c>
      <c r="Y503" s="98">
        <v>263404677</v>
      </c>
      <c r="Z503" s="82" t="s">
        <v>110</v>
      </c>
      <c r="AA503" s="75" t="s">
        <v>1688</v>
      </c>
      <c r="AB503" s="75" t="s">
        <v>1689</v>
      </c>
      <c r="AC503" s="98">
        <v>263404666</v>
      </c>
      <c r="AD503" s="75" t="s">
        <v>113</v>
      </c>
      <c r="AE503" s="74">
        <v>46045</v>
      </c>
      <c r="AF503" s="130">
        <v>46042.833333333336</v>
      </c>
      <c r="AG503" s="130">
        <v>46042.416666666664</v>
      </c>
      <c r="AH503" s="130">
        <v>46042.416666666664</v>
      </c>
      <c r="AI503" s="134">
        <v>46041</v>
      </c>
      <c r="AJ503" s="99">
        <v>46045</v>
      </c>
      <c r="AK503" s="99">
        <v>46045</v>
      </c>
      <c r="AL503" s="131">
        <v>46047</v>
      </c>
      <c r="AM503" s="75"/>
      <c r="AN503" s="131">
        <v>46047</v>
      </c>
      <c r="AO503" s="95" t="s">
        <v>121</v>
      </c>
      <c r="AP503" s="95" t="s">
        <v>121</v>
      </c>
      <c r="AQ503" s="95" t="s">
        <v>121</v>
      </c>
      <c r="AR503" s="95" t="s">
        <v>121</v>
      </c>
      <c r="AS503" s="95" t="s">
        <v>121</v>
      </c>
      <c r="AT503" s="95" t="s">
        <v>121</v>
      </c>
      <c r="AU503" s="82" t="s">
        <v>198</v>
      </c>
      <c r="AV503" s="74">
        <v>46041</v>
      </c>
      <c r="AW503" s="75">
        <v>0</v>
      </c>
      <c r="AX503" s="75">
        <v>0</v>
      </c>
      <c r="AY503" s="75">
        <v>905</v>
      </c>
      <c r="AZ503" s="83">
        <v>0</v>
      </c>
      <c r="BA503" s="75">
        <v>0</v>
      </c>
      <c r="BB503" s="75" t="s">
        <v>132</v>
      </c>
      <c r="BC503" s="75"/>
      <c r="BD503" s="75" t="s">
        <v>2396</v>
      </c>
      <c r="BE503" s="74">
        <v>46048</v>
      </c>
      <c r="BF503" s="75"/>
      <c r="BG503" s="75"/>
      <c r="BH503" s="75"/>
      <c r="BI503" s="75"/>
      <c r="BJ503" s="75"/>
      <c r="BK503" s="75"/>
      <c r="BL503" s="75"/>
      <c r="BM503" s="75"/>
      <c r="BN503" s="75"/>
      <c r="BO503" s="75"/>
      <c r="BP503" s="75"/>
      <c r="BQ503" s="75"/>
      <c r="BR503" s="75"/>
      <c r="BS503" s="75"/>
      <c r="BT503" s="75">
        <v>0</v>
      </c>
      <c r="BU503" s="84" t="s">
        <v>1706</v>
      </c>
      <c r="BV503" s="74">
        <v>46044</v>
      </c>
      <c r="BW503" s="85"/>
      <c r="BX503" s="85"/>
      <c r="BY503" s="86" t="s">
        <v>157</v>
      </c>
      <c r="BZ503" s="87">
        <f t="shared" si="146"/>
        <v>4</v>
      </c>
      <c r="CB503" s="88">
        <f t="shared" si="141"/>
        <v>4</v>
      </c>
      <c r="CC503" s="89"/>
      <c r="CE503" s="87">
        <f t="shared" si="154"/>
        <v>1</v>
      </c>
      <c r="CF503" s="90"/>
      <c r="CG503" s="90"/>
      <c r="CH503" s="90"/>
      <c r="CJ503" s="87">
        <f t="shared" si="142"/>
        <v>1</v>
      </c>
      <c r="CK503" s="87">
        <f t="shared" si="143"/>
        <v>4</v>
      </c>
      <c r="CL503" s="22" t="s">
        <v>121</v>
      </c>
      <c r="CM503" s="22" t="s">
        <v>1707</v>
      </c>
    </row>
    <row r="504" spans="1:91" ht="14.45" customHeight="1" x14ac:dyDescent="0.25">
      <c r="A504" s="69">
        <f t="shared" si="140"/>
        <v>502</v>
      </c>
      <c r="B504" s="70" t="s">
        <v>102</v>
      </c>
      <c r="C504" s="97">
        <v>263404666</v>
      </c>
      <c r="D504" s="106">
        <v>145405939</v>
      </c>
      <c r="E504" s="73">
        <v>5320007413</v>
      </c>
      <c r="F504" s="74">
        <v>46044</v>
      </c>
      <c r="G504" s="75" t="s">
        <v>1159</v>
      </c>
      <c r="H504" s="75" t="s">
        <v>1160</v>
      </c>
      <c r="I504" s="75" t="s">
        <v>105</v>
      </c>
      <c r="J504" s="75" t="s">
        <v>1161</v>
      </c>
      <c r="K504" s="75" t="s">
        <v>242</v>
      </c>
      <c r="L504" s="74">
        <v>46062</v>
      </c>
      <c r="M504" s="73">
        <v>0</v>
      </c>
      <c r="N504" s="75" t="s">
        <v>2392</v>
      </c>
      <c r="O504" s="75" t="s">
        <v>2393</v>
      </c>
      <c r="P504" s="75">
        <v>2830047812</v>
      </c>
      <c r="Q504" s="74">
        <v>46041</v>
      </c>
      <c r="R504" s="75">
        <v>1209378141</v>
      </c>
      <c r="S504" s="75">
        <v>224086886</v>
      </c>
      <c r="T504" s="74">
        <v>46041</v>
      </c>
      <c r="U504" s="76">
        <v>1120.3789999999999</v>
      </c>
      <c r="V504" s="76">
        <v>1080.0889999999999</v>
      </c>
      <c r="W504" s="75">
        <v>2</v>
      </c>
      <c r="X504" s="75">
        <v>0</v>
      </c>
      <c r="Y504" s="98">
        <v>263404677</v>
      </c>
      <c r="Z504" s="82" t="s">
        <v>110</v>
      </c>
      <c r="AA504" s="75" t="s">
        <v>1688</v>
      </c>
      <c r="AB504" s="75" t="s">
        <v>1689</v>
      </c>
      <c r="AC504" s="98">
        <v>263404666</v>
      </c>
      <c r="AD504" s="75" t="s">
        <v>113</v>
      </c>
      <c r="AE504" s="74">
        <v>46045</v>
      </c>
      <c r="AF504" s="130">
        <v>46042.833333333336</v>
      </c>
      <c r="AG504" s="130">
        <v>46042.416666666664</v>
      </c>
      <c r="AH504" s="130">
        <v>46042.416666666664</v>
      </c>
      <c r="AI504" s="134">
        <v>46041</v>
      </c>
      <c r="AJ504" s="99">
        <v>46045</v>
      </c>
      <c r="AK504" s="99">
        <v>46045</v>
      </c>
      <c r="AL504" s="131">
        <v>46047</v>
      </c>
      <c r="AM504" s="75"/>
      <c r="AN504" s="131">
        <v>46047</v>
      </c>
      <c r="AO504" s="95" t="s">
        <v>121</v>
      </c>
      <c r="AP504" s="95" t="s">
        <v>121</v>
      </c>
      <c r="AQ504" s="95" t="s">
        <v>121</v>
      </c>
      <c r="AR504" s="95" t="s">
        <v>121</v>
      </c>
      <c r="AS504" s="95" t="s">
        <v>121</v>
      </c>
      <c r="AT504" s="95" t="s">
        <v>121</v>
      </c>
      <c r="AU504" s="82" t="s">
        <v>198</v>
      </c>
      <c r="AV504" s="74">
        <v>46041</v>
      </c>
      <c r="AW504" s="75">
        <v>0</v>
      </c>
      <c r="AX504" s="75">
        <v>0</v>
      </c>
      <c r="AY504" s="75">
        <v>905</v>
      </c>
      <c r="AZ504" s="83">
        <v>0</v>
      </c>
      <c r="BA504" s="75">
        <v>0</v>
      </c>
      <c r="BB504" s="75" t="s">
        <v>132</v>
      </c>
      <c r="BC504" s="75"/>
      <c r="BD504" s="75" t="s">
        <v>2396</v>
      </c>
      <c r="BE504" s="74">
        <v>46048</v>
      </c>
      <c r="BF504" s="75"/>
      <c r="BG504" s="75"/>
      <c r="BH504" s="75"/>
      <c r="BI504" s="75"/>
      <c r="BJ504" s="75"/>
      <c r="BK504" s="75"/>
      <c r="BL504" s="75"/>
      <c r="BM504" s="75"/>
      <c r="BN504" s="75"/>
      <c r="BO504" s="75"/>
      <c r="BP504" s="75"/>
      <c r="BQ504" s="75"/>
      <c r="BR504" s="75"/>
      <c r="BS504" s="75"/>
      <c r="BT504" s="75">
        <v>0</v>
      </c>
      <c r="BU504" s="84" t="s">
        <v>1706</v>
      </c>
      <c r="BV504" s="74">
        <v>46044</v>
      </c>
      <c r="BW504" s="85"/>
      <c r="BX504" s="85"/>
      <c r="BY504" s="86" t="s">
        <v>157</v>
      </c>
      <c r="BZ504" s="87">
        <f t="shared" si="146"/>
        <v>4</v>
      </c>
      <c r="CB504" s="88">
        <f t="shared" si="141"/>
        <v>4</v>
      </c>
      <c r="CC504" s="89"/>
      <c r="CE504" s="87">
        <f t="shared" si="154"/>
        <v>1</v>
      </c>
      <c r="CF504" s="90"/>
      <c r="CG504" s="90"/>
      <c r="CH504" s="90"/>
      <c r="CJ504" s="87">
        <f t="shared" si="142"/>
        <v>1</v>
      </c>
      <c r="CK504" s="87">
        <f t="shared" si="143"/>
        <v>4</v>
      </c>
      <c r="CL504" s="22" t="s">
        <v>121</v>
      </c>
      <c r="CM504" s="22" t="s">
        <v>1707</v>
      </c>
    </row>
    <row r="505" spans="1:91" ht="14.45" customHeight="1" x14ac:dyDescent="0.25">
      <c r="A505" s="69">
        <f t="shared" si="140"/>
        <v>503</v>
      </c>
      <c r="B505" s="70" t="s">
        <v>102</v>
      </c>
      <c r="C505" s="97">
        <v>263404666</v>
      </c>
      <c r="D505" s="106">
        <v>145366046</v>
      </c>
      <c r="E505" s="73">
        <v>5320007413</v>
      </c>
      <c r="F505" s="74">
        <v>46043</v>
      </c>
      <c r="G505" s="75" t="s">
        <v>1753</v>
      </c>
      <c r="H505" s="75" t="s">
        <v>1160</v>
      </c>
      <c r="I505" s="75" t="s">
        <v>105</v>
      </c>
      <c r="J505" s="75" t="s">
        <v>1161</v>
      </c>
      <c r="K505" s="75" t="s">
        <v>107</v>
      </c>
      <c r="L505" s="74">
        <v>46057</v>
      </c>
      <c r="M505" s="73">
        <v>0</v>
      </c>
      <c r="N505" s="75" t="s">
        <v>2392</v>
      </c>
      <c r="O505" s="75" t="s">
        <v>2393</v>
      </c>
      <c r="P505" s="75">
        <v>2830047810</v>
      </c>
      <c r="Q505" s="74">
        <v>46041</v>
      </c>
      <c r="R505" s="75">
        <v>1209378139</v>
      </c>
      <c r="S505" s="75">
        <v>224086883</v>
      </c>
      <c r="T505" s="74">
        <v>46041</v>
      </c>
      <c r="U505" s="76">
        <v>1073.673</v>
      </c>
      <c r="V505" s="76">
        <v>1035.778</v>
      </c>
      <c r="W505" s="75">
        <v>1</v>
      </c>
      <c r="X505" s="75">
        <v>0</v>
      </c>
      <c r="Y505" s="98">
        <v>263404677</v>
      </c>
      <c r="Z505" s="82" t="s">
        <v>110</v>
      </c>
      <c r="AA505" s="75" t="s">
        <v>1688</v>
      </c>
      <c r="AB505" s="75" t="s">
        <v>1689</v>
      </c>
      <c r="AC505" s="98">
        <v>263404666</v>
      </c>
      <c r="AD505" s="75" t="s">
        <v>113</v>
      </c>
      <c r="AE505" s="74">
        <v>46045</v>
      </c>
      <c r="AF505" s="130">
        <v>46042.833333333336</v>
      </c>
      <c r="AG505" s="130">
        <v>46042.416666666664</v>
      </c>
      <c r="AH505" s="130">
        <v>46042.416666666664</v>
      </c>
      <c r="AI505" s="134">
        <v>46041</v>
      </c>
      <c r="AJ505" s="99">
        <v>46045</v>
      </c>
      <c r="AK505" s="99">
        <v>46045</v>
      </c>
      <c r="AL505" s="131">
        <v>46047</v>
      </c>
      <c r="AM505" s="75"/>
      <c r="AN505" s="131">
        <v>46047</v>
      </c>
      <c r="AO505" s="95" t="s">
        <v>121</v>
      </c>
      <c r="AP505" s="95" t="s">
        <v>121</v>
      </c>
      <c r="AQ505" s="95" t="s">
        <v>121</v>
      </c>
      <c r="AR505" s="95" t="s">
        <v>121</v>
      </c>
      <c r="AS505" s="95" t="s">
        <v>121</v>
      </c>
      <c r="AT505" s="95" t="s">
        <v>121</v>
      </c>
      <c r="AU505" s="82" t="s">
        <v>198</v>
      </c>
      <c r="AV505" s="74">
        <v>46041</v>
      </c>
      <c r="AW505" s="75">
        <v>0</v>
      </c>
      <c r="AX505" s="75">
        <v>0</v>
      </c>
      <c r="AY505" s="75">
        <v>905</v>
      </c>
      <c r="AZ505" s="83">
        <v>0</v>
      </c>
      <c r="BA505" s="75">
        <v>0</v>
      </c>
      <c r="BB505" s="75" t="s">
        <v>132</v>
      </c>
      <c r="BC505" s="75"/>
      <c r="BD505" s="75" t="s">
        <v>2396</v>
      </c>
      <c r="BE505" s="74">
        <v>46048</v>
      </c>
      <c r="BF505" s="75"/>
      <c r="BG505" s="75"/>
      <c r="BH505" s="75"/>
      <c r="BI505" s="75"/>
      <c r="BJ505" s="75"/>
      <c r="BK505" s="75"/>
      <c r="BL505" s="75"/>
      <c r="BM505" s="75"/>
      <c r="BN505" s="75"/>
      <c r="BO505" s="75"/>
      <c r="BP505" s="75"/>
      <c r="BQ505" s="75"/>
      <c r="BR505" s="75"/>
      <c r="BS505" s="75"/>
      <c r="BT505" s="75">
        <v>0</v>
      </c>
      <c r="BU505" s="84" t="s">
        <v>1706</v>
      </c>
      <c r="BV505" s="74">
        <v>46044</v>
      </c>
      <c r="BW505" s="85"/>
      <c r="BX505" s="85"/>
      <c r="BY505" s="86" t="s">
        <v>157</v>
      </c>
      <c r="BZ505" s="87">
        <f t="shared" si="146"/>
        <v>4</v>
      </c>
      <c r="CB505" s="88">
        <f t="shared" si="141"/>
        <v>4</v>
      </c>
      <c r="CC505" s="89"/>
      <c r="CE505" s="87">
        <f t="shared" si="154"/>
        <v>1</v>
      </c>
      <c r="CF505" s="90"/>
      <c r="CG505" s="90"/>
      <c r="CH505" s="90"/>
      <c r="CJ505" s="87">
        <f t="shared" si="142"/>
        <v>1</v>
      </c>
      <c r="CK505" s="87">
        <f t="shared" si="143"/>
        <v>4</v>
      </c>
      <c r="CL505" s="22" t="s">
        <v>121</v>
      </c>
      <c r="CM505" s="22" t="s">
        <v>1707</v>
      </c>
    </row>
    <row r="506" spans="1:91" ht="14.45" customHeight="1" x14ac:dyDescent="0.25">
      <c r="A506" s="69">
        <f t="shared" si="140"/>
        <v>504</v>
      </c>
      <c r="B506" s="70" t="s">
        <v>102</v>
      </c>
      <c r="C506" s="97">
        <v>263404666</v>
      </c>
      <c r="D506" s="106">
        <v>145367495</v>
      </c>
      <c r="E506" s="73">
        <v>5320007413</v>
      </c>
      <c r="F506" s="74">
        <v>46043</v>
      </c>
      <c r="G506" s="75" t="s">
        <v>1757</v>
      </c>
      <c r="H506" s="75" t="s">
        <v>1160</v>
      </c>
      <c r="I506" s="75" t="s">
        <v>105</v>
      </c>
      <c r="J506" s="75" t="s">
        <v>1161</v>
      </c>
      <c r="K506" s="75" t="s">
        <v>107</v>
      </c>
      <c r="L506" s="74">
        <v>46062</v>
      </c>
      <c r="M506" s="73">
        <v>0</v>
      </c>
      <c r="N506" s="75" t="s">
        <v>2392</v>
      </c>
      <c r="O506" s="75" t="s">
        <v>2393</v>
      </c>
      <c r="P506" s="75">
        <v>2830047811</v>
      </c>
      <c r="Q506" s="74">
        <v>46041</v>
      </c>
      <c r="R506" s="75">
        <v>1209378140</v>
      </c>
      <c r="S506" s="75">
        <v>224086884</v>
      </c>
      <c r="T506" s="74">
        <v>46041</v>
      </c>
      <c r="U506" s="76">
        <v>6205.1880000000001</v>
      </c>
      <c r="V506" s="76">
        <v>5982.0379999999996</v>
      </c>
      <c r="W506" s="75">
        <v>7</v>
      </c>
      <c r="X506" s="75">
        <v>0</v>
      </c>
      <c r="Y506" s="98">
        <v>263404677</v>
      </c>
      <c r="Z506" s="82" t="s">
        <v>110</v>
      </c>
      <c r="AA506" s="75" t="s">
        <v>1688</v>
      </c>
      <c r="AB506" s="75" t="s">
        <v>1689</v>
      </c>
      <c r="AC506" s="98">
        <v>263404666</v>
      </c>
      <c r="AD506" s="75" t="s">
        <v>113</v>
      </c>
      <c r="AE506" s="74">
        <v>46045</v>
      </c>
      <c r="AF506" s="130">
        <v>46042.833333333336</v>
      </c>
      <c r="AG506" s="130">
        <v>46042.416666666664</v>
      </c>
      <c r="AH506" s="130">
        <v>46042.416666666664</v>
      </c>
      <c r="AI506" s="134">
        <v>46041</v>
      </c>
      <c r="AJ506" s="99">
        <v>46045</v>
      </c>
      <c r="AK506" s="99">
        <v>46045</v>
      </c>
      <c r="AL506" s="131">
        <v>46047</v>
      </c>
      <c r="AM506" s="75"/>
      <c r="AN506" s="131">
        <v>46047</v>
      </c>
      <c r="AO506" s="95" t="s">
        <v>121</v>
      </c>
      <c r="AP506" s="95" t="s">
        <v>121</v>
      </c>
      <c r="AQ506" s="95" t="s">
        <v>121</v>
      </c>
      <c r="AR506" s="95" t="s">
        <v>121</v>
      </c>
      <c r="AS506" s="95" t="s">
        <v>121</v>
      </c>
      <c r="AT506" s="95" t="s">
        <v>121</v>
      </c>
      <c r="AU506" s="82" t="s">
        <v>198</v>
      </c>
      <c r="AV506" s="74">
        <v>46041</v>
      </c>
      <c r="AW506" s="75">
        <v>0</v>
      </c>
      <c r="AX506" s="75">
        <v>0</v>
      </c>
      <c r="AY506" s="75">
        <v>905</v>
      </c>
      <c r="AZ506" s="83">
        <v>0</v>
      </c>
      <c r="BA506" s="75">
        <v>0</v>
      </c>
      <c r="BB506" s="75" t="s">
        <v>132</v>
      </c>
      <c r="BC506" s="75"/>
      <c r="BD506" s="75" t="s">
        <v>2396</v>
      </c>
      <c r="BE506" s="74">
        <v>46048</v>
      </c>
      <c r="BF506" s="75"/>
      <c r="BG506" s="75"/>
      <c r="BH506" s="75"/>
      <c r="BI506" s="75"/>
      <c r="BJ506" s="75"/>
      <c r="BK506" s="75"/>
      <c r="BL506" s="75"/>
      <c r="BM506" s="75"/>
      <c r="BN506" s="75"/>
      <c r="BO506" s="75"/>
      <c r="BP506" s="75"/>
      <c r="BQ506" s="75"/>
      <c r="BR506" s="75"/>
      <c r="BS506" s="75"/>
      <c r="BT506" s="75">
        <v>0</v>
      </c>
      <c r="BU506" s="84" t="s">
        <v>1706</v>
      </c>
      <c r="BV506" s="74">
        <v>46044</v>
      </c>
      <c r="BW506" s="85"/>
      <c r="BX506" s="85"/>
      <c r="BY506" s="86" t="s">
        <v>157</v>
      </c>
      <c r="BZ506" s="87">
        <f t="shared" si="146"/>
        <v>4</v>
      </c>
      <c r="CB506" s="88">
        <f t="shared" si="141"/>
        <v>4</v>
      </c>
      <c r="CC506" s="89"/>
      <c r="CE506" s="87">
        <f t="shared" si="154"/>
        <v>1</v>
      </c>
      <c r="CF506" s="90"/>
      <c r="CG506" s="90"/>
      <c r="CH506" s="90"/>
      <c r="CJ506" s="87">
        <f t="shared" si="142"/>
        <v>1</v>
      </c>
      <c r="CK506" s="87">
        <f t="shared" si="143"/>
        <v>4</v>
      </c>
      <c r="CL506" s="22" t="s">
        <v>121</v>
      </c>
      <c r="CM506" s="22" t="s">
        <v>1707</v>
      </c>
    </row>
    <row r="507" spans="1:91" ht="14.45" customHeight="1" x14ac:dyDescent="0.25">
      <c r="A507" s="69">
        <f t="shared" si="140"/>
        <v>505</v>
      </c>
      <c r="B507" s="70" t="s">
        <v>102</v>
      </c>
      <c r="C507" s="97">
        <v>235600177838</v>
      </c>
      <c r="D507" s="106">
        <v>145356391</v>
      </c>
      <c r="E507" s="73">
        <v>5320007516</v>
      </c>
      <c r="F507" s="74">
        <v>46049</v>
      </c>
      <c r="G507" s="75" t="s">
        <v>2397</v>
      </c>
      <c r="H507" s="75" t="s">
        <v>429</v>
      </c>
      <c r="I507" s="75" t="s">
        <v>240</v>
      </c>
      <c r="J507" s="75" t="s">
        <v>430</v>
      </c>
      <c r="K507" s="75" t="s">
        <v>107</v>
      </c>
      <c r="L507" s="74">
        <v>46063</v>
      </c>
      <c r="M507" s="73">
        <v>40</v>
      </c>
      <c r="N507" s="75" t="s">
        <v>2398</v>
      </c>
      <c r="O507" s="75" t="s">
        <v>2399</v>
      </c>
      <c r="P507" s="75">
        <v>2830047991</v>
      </c>
      <c r="Q507" s="74">
        <v>46045</v>
      </c>
      <c r="R507" s="75">
        <v>1209379482</v>
      </c>
      <c r="S507" s="75">
        <v>224107190</v>
      </c>
      <c r="T507" s="74">
        <v>46045</v>
      </c>
      <c r="U507" s="76">
        <v>7466.3450000000003</v>
      </c>
      <c r="V507" s="76">
        <v>7282.8180000000002</v>
      </c>
      <c r="W507" s="75">
        <v>15</v>
      </c>
      <c r="X507" s="75">
        <v>3</v>
      </c>
      <c r="Y507" s="98">
        <v>235600177838</v>
      </c>
      <c r="Z507" s="82" t="s">
        <v>128</v>
      </c>
      <c r="AA507" s="75" t="s">
        <v>196</v>
      </c>
      <c r="AB507" s="82" t="s">
        <v>650</v>
      </c>
      <c r="AC507" s="98">
        <v>235600177838</v>
      </c>
      <c r="AD507" s="75" t="s">
        <v>113</v>
      </c>
      <c r="AE507" s="74">
        <v>46055</v>
      </c>
      <c r="AF507" s="80">
        <v>46051.25</v>
      </c>
      <c r="AG507" s="80">
        <v>46049.5</v>
      </c>
      <c r="AH507" s="80">
        <v>46048.625</v>
      </c>
      <c r="AI507" s="99">
        <v>46050</v>
      </c>
      <c r="AJ507" s="74">
        <v>46052</v>
      </c>
      <c r="AK507" s="74">
        <v>46053</v>
      </c>
      <c r="AL507" s="74">
        <v>46053</v>
      </c>
      <c r="AM507" s="74">
        <v>46055</v>
      </c>
      <c r="AN507" s="74">
        <v>46055</v>
      </c>
      <c r="AO507" s="95" t="s">
        <v>121</v>
      </c>
      <c r="AP507" s="95" t="s">
        <v>121</v>
      </c>
      <c r="AQ507" s="95" t="s">
        <v>121</v>
      </c>
      <c r="AR507" s="95" t="s">
        <v>121</v>
      </c>
      <c r="AS507" s="82" t="s">
        <v>261</v>
      </c>
      <c r="AT507" s="95" t="s">
        <v>121</v>
      </c>
      <c r="AU507" s="82" t="s">
        <v>131</v>
      </c>
      <c r="AV507" s="74">
        <v>46045</v>
      </c>
      <c r="AW507" s="75" t="s">
        <v>2400</v>
      </c>
      <c r="AX507" s="75" t="s">
        <v>2401</v>
      </c>
      <c r="AY507" s="75">
        <v>905</v>
      </c>
      <c r="AZ507" s="83">
        <v>308184456660</v>
      </c>
      <c r="BA507" s="75" t="s">
        <v>187</v>
      </c>
      <c r="BB507" s="74">
        <v>46045</v>
      </c>
      <c r="BC507" s="75"/>
      <c r="BD507" s="75" t="s">
        <v>188</v>
      </c>
      <c r="BE507" s="75" t="s">
        <v>188</v>
      </c>
      <c r="BF507" s="75"/>
      <c r="BG507" s="75"/>
      <c r="BH507" s="75"/>
      <c r="BI507" s="75"/>
      <c r="BJ507" s="75"/>
      <c r="BK507" s="75"/>
      <c r="BL507" s="75"/>
      <c r="BM507" s="75"/>
      <c r="BN507" s="75"/>
      <c r="BO507" s="75"/>
      <c r="BP507" s="75"/>
      <c r="BQ507" s="75"/>
      <c r="BR507" s="75"/>
      <c r="BS507" s="75"/>
      <c r="BT507" s="75">
        <v>1</v>
      </c>
      <c r="BU507" s="113" t="s">
        <v>2402</v>
      </c>
      <c r="BV507" s="74">
        <v>46059</v>
      </c>
      <c r="BW507" s="85">
        <f>BV507-AK507</f>
        <v>6</v>
      </c>
      <c r="BX507" s="85">
        <f>BV507-AK507</f>
        <v>6</v>
      </c>
      <c r="BY507" s="86" t="s">
        <v>120</v>
      </c>
      <c r="BZ507" s="87">
        <f t="shared" si="146"/>
        <v>5</v>
      </c>
      <c r="CB507" s="88">
        <f t="shared" si="141"/>
        <v>6</v>
      </c>
      <c r="CC507" s="89"/>
      <c r="CE507" s="87">
        <f t="shared" si="154"/>
        <v>1</v>
      </c>
      <c r="CF507" s="90">
        <v>18320400</v>
      </c>
      <c r="CG507" s="90"/>
      <c r="CH507" s="90">
        <v>18320400</v>
      </c>
      <c r="CI507" s="22">
        <v>26172</v>
      </c>
      <c r="CJ507" s="87">
        <f t="shared" si="142"/>
        <v>1</v>
      </c>
      <c r="CK507" s="87">
        <f t="shared" si="143"/>
        <v>4</v>
      </c>
      <c r="CL507" s="22" t="s">
        <v>121</v>
      </c>
      <c r="CM507" s="22" t="s">
        <v>2403</v>
      </c>
    </row>
    <row r="508" spans="1:91" ht="14.45" customHeight="1" x14ac:dyDescent="0.25">
      <c r="A508" s="69">
        <f t="shared" si="140"/>
        <v>506</v>
      </c>
      <c r="B508" s="70" t="s">
        <v>102</v>
      </c>
      <c r="C508" s="97">
        <v>235600177838</v>
      </c>
      <c r="D508" s="106">
        <v>145377693</v>
      </c>
      <c r="E508" s="73">
        <v>5320007516</v>
      </c>
      <c r="F508" s="74">
        <v>46049</v>
      </c>
      <c r="G508" s="75" t="s">
        <v>2397</v>
      </c>
      <c r="H508" s="75" t="s">
        <v>429</v>
      </c>
      <c r="I508" s="75" t="s">
        <v>240</v>
      </c>
      <c r="J508" s="75" t="s">
        <v>430</v>
      </c>
      <c r="K508" s="75" t="s">
        <v>107</v>
      </c>
      <c r="L508" s="74">
        <v>46063</v>
      </c>
      <c r="M508" s="73">
        <v>0</v>
      </c>
      <c r="N508" s="75" t="s">
        <v>2398</v>
      </c>
      <c r="O508" s="75" t="s">
        <v>2399</v>
      </c>
      <c r="P508" s="75">
        <v>2830047992</v>
      </c>
      <c r="Q508" s="74">
        <v>46045</v>
      </c>
      <c r="R508" s="75">
        <v>1209379483</v>
      </c>
      <c r="S508" s="75">
        <v>224107194</v>
      </c>
      <c r="T508" s="74">
        <v>46045</v>
      </c>
      <c r="U508" s="76">
        <v>2512.2310000000002</v>
      </c>
      <c r="V508" s="76">
        <v>2450.5010000000002</v>
      </c>
      <c r="W508" s="75">
        <v>5</v>
      </c>
      <c r="X508" s="75">
        <v>1</v>
      </c>
      <c r="Y508" s="98">
        <v>235600177838</v>
      </c>
      <c r="Z508" s="82" t="s">
        <v>128</v>
      </c>
      <c r="AA508" s="75" t="s">
        <v>196</v>
      </c>
      <c r="AB508" s="82" t="s">
        <v>650</v>
      </c>
      <c r="AC508" s="98">
        <v>235600177838</v>
      </c>
      <c r="AD508" s="75" t="s">
        <v>113</v>
      </c>
      <c r="AE508" s="74">
        <v>46055</v>
      </c>
      <c r="AF508" s="80">
        <v>46051.25</v>
      </c>
      <c r="AG508" s="80">
        <v>46049.5</v>
      </c>
      <c r="AH508" s="80">
        <v>46048.625</v>
      </c>
      <c r="AI508" s="99">
        <v>46050</v>
      </c>
      <c r="AJ508" s="74">
        <v>46052</v>
      </c>
      <c r="AK508" s="74">
        <v>46053</v>
      </c>
      <c r="AL508" s="74">
        <v>46053</v>
      </c>
      <c r="AM508" s="74">
        <v>46055</v>
      </c>
      <c r="AN508" s="74">
        <v>46055</v>
      </c>
      <c r="AO508" s="95" t="s">
        <v>121</v>
      </c>
      <c r="AP508" s="95" t="s">
        <v>121</v>
      </c>
      <c r="AQ508" s="95" t="s">
        <v>121</v>
      </c>
      <c r="AR508" s="95" t="s">
        <v>121</v>
      </c>
      <c r="AS508" s="82" t="s">
        <v>261</v>
      </c>
      <c r="AT508" s="95" t="s">
        <v>121</v>
      </c>
      <c r="AU508" s="82" t="s">
        <v>131</v>
      </c>
      <c r="AV508" s="74">
        <v>46045</v>
      </c>
      <c r="AW508" s="75">
        <v>0</v>
      </c>
      <c r="AX508" s="75">
        <v>0</v>
      </c>
      <c r="AY508" s="75">
        <v>905</v>
      </c>
      <c r="AZ508" s="83">
        <v>0</v>
      </c>
      <c r="BA508" s="75">
        <v>0</v>
      </c>
      <c r="BB508" s="75" t="s">
        <v>132</v>
      </c>
      <c r="BC508" s="75"/>
      <c r="BD508" s="75" t="s">
        <v>188</v>
      </c>
      <c r="BE508" s="75" t="s">
        <v>188</v>
      </c>
      <c r="BF508" s="75"/>
      <c r="BG508" s="75"/>
      <c r="BH508" s="75"/>
      <c r="BI508" s="75"/>
      <c r="BJ508" s="75"/>
      <c r="BK508" s="75"/>
      <c r="BL508" s="75"/>
      <c r="BM508" s="75"/>
      <c r="BN508" s="75"/>
      <c r="BO508" s="75"/>
      <c r="BP508" s="75"/>
      <c r="BQ508" s="75"/>
      <c r="BR508" s="75"/>
      <c r="BS508" s="75"/>
      <c r="BT508" s="75">
        <v>0</v>
      </c>
      <c r="BU508" s="113" t="s">
        <v>2402</v>
      </c>
      <c r="BV508" s="74">
        <v>46059</v>
      </c>
      <c r="BW508" s="85">
        <f>BV508-AK508</f>
        <v>6</v>
      </c>
      <c r="BX508" s="85">
        <f>BV508-AK508</f>
        <v>6</v>
      </c>
      <c r="BY508" s="86" t="s">
        <v>120</v>
      </c>
      <c r="BZ508" s="87">
        <f t="shared" si="146"/>
        <v>5</v>
      </c>
      <c r="CB508" s="88">
        <f t="shared" si="141"/>
        <v>6</v>
      </c>
      <c r="CC508" s="89"/>
      <c r="CE508" s="87">
        <f t="shared" si="154"/>
        <v>1</v>
      </c>
      <c r="CF508" s="90"/>
      <c r="CG508" s="90"/>
      <c r="CH508" s="90"/>
      <c r="CJ508" s="87">
        <f t="shared" si="142"/>
        <v>1</v>
      </c>
      <c r="CK508" s="87">
        <f t="shared" si="143"/>
        <v>4</v>
      </c>
      <c r="CL508" s="22" t="s">
        <v>121</v>
      </c>
      <c r="CM508" s="22" t="s">
        <v>2403</v>
      </c>
    </row>
    <row r="509" spans="1:91" ht="14.45" customHeight="1" x14ac:dyDescent="0.25">
      <c r="A509" s="69">
        <f t="shared" si="140"/>
        <v>507</v>
      </c>
      <c r="B509" s="70" t="s">
        <v>102</v>
      </c>
      <c r="C509" s="107">
        <v>263404671</v>
      </c>
      <c r="D509" s="106">
        <v>145406182</v>
      </c>
      <c r="E509" s="73">
        <v>5320007446</v>
      </c>
      <c r="F509" s="74">
        <v>46043</v>
      </c>
      <c r="G509" s="75" t="s">
        <v>1735</v>
      </c>
      <c r="H509" s="75" t="s">
        <v>1160</v>
      </c>
      <c r="I509" s="75" t="s">
        <v>105</v>
      </c>
      <c r="J509" s="75" t="s">
        <v>1161</v>
      </c>
      <c r="K509" s="75" t="s">
        <v>242</v>
      </c>
      <c r="L509" s="74">
        <v>46059</v>
      </c>
      <c r="M509" s="73">
        <v>40</v>
      </c>
      <c r="N509" s="75" t="s">
        <v>2404</v>
      </c>
      <c r="O509" s="75" t="s">
        <v>2405</v>
      </c>
      <c r="P509" s="75">
        <v>2830047815</v>
      </c>
      <c r="Q509" s="74">
        <v>46041</v>
      </c>
      <c r="R509" s="75">
        <v>1209378144</v>
      </c>
      <c r="S509" s="75">
        <v>224086890</v>
      </c>
      <c r="T509" s="74">
        <v>46041</v>
      </c>
      <c r="U509" s="76">
        <v>9341.2109999999993</v>
      </c>
      <c r="V509" s="76">
        <v>8996.027</v>
      </c>
      <c r="W509" s="75">
        <v>10</v>
      </c>
      <c r="X509" s="75">
        <v>6</v>
      </c>
      <c r="Y509" s="98">
        <v>263404711</v>
      </c>
      <c r="Z509" s="82" t="s">
        <v>110</v>
      </c>
      <c r="AA509" s="75" t="s">
        <v>1688</v>
      </c>
      <c r="AB509" s="75" t="s">
        <v>1689</v>
      </c>
      <c r="AC509" s="109">
        <v>263404671</v>
      </c>
      <c r="AD509" s="75" t="s">
        <v>113</v>
      </c>
      <c r="AE509" s="74">
        <v>46045</v>
      </c>
      <c r="AF509" s="130">
        <v>46042.833333333336</v>
      </c>
      <c r="AG509" s="130">
        <v>46042.416666666664</v>
      </c>
      <c r="AH509" s="130">
        <v>46042.416666666664</v>
      </c>
      <c r="AI509" s="134">
        <v>46041</v>
      </c>
      <c r="AJ509" s="99">
        <v>46045</v>
      </c>
      <c r="AK509" s="99">
        <v>46045</v>
      </c>
      <c r="AL509" s="131">
        <v>46047</v>
      </c>
      <c r="AM509" s="75"/>
      <c r="AN509" s="131">
        <v>46047</v>
      </c>
      <c r="AO509" s="95" t="s">
        <v>121</v>
      </c>
      <c r="AP509" s="95" t="s">
        <v>121</v>
      </c>
      <c r="AQ509" s="95" t="s">
        <v>121</v>
      </c>
      <c r="AR509" s="95" t="s">
        <v>121</v>
      </c>
      <c r="AS509" s="95" t="s">
        <v>121</v>
      </c>
      <c r="AT509" s="95" t="s">
        <v>121</v>
      </c>
      <c r="AU509" s="82" t="s">
        <v>198</v>
      </c>
      <c r="AV509" s="74">
        <v>46041</v>
      </c>
      <c r="AW509" s="75" t="s">
        <v>2406</v>
      </c>
      <c r="AX509" s="75" t="s">
        <v>2407</v>
      </c>
      <c r="AY509" s="75">
        <v>905</v>
      </c>
      <c r="AZ509" s="83">
        <v>308168655560</v>
      </c>
      <c r="BA509" s="75" t="s">
        <v>187</v>
      </c>
      <c r="BB509" s="74">
        <v>46041</v>
      </c>
      <c r="BC509" s="75"/>
      <c r="BD509" s="75" t="s">
        <v>2408</v>
      </c>
      <c r="BE509" s="74">
        <v>46048</v>
      </c>
      <c r="BF509" s="75"/>
      <c r="BG509" s="75"/>
      <c r="BH509" s="75"/>
      <c r="BI509" s="75"/>
      <c r="BJ509" s="75"/>
      <c r="BK509" s="75"/>
      <c r="BL509" s="75"/>
      <c r="BM509" s="75"/>
      <c r="BN509" s="75"/>
      <c r="BO509" s="75"/>
      <c r="BP509" s="75"/>
      <c r="BQ509" s="75"/>
      <c r="BR509" s="75"/>
      <c r="BS509" s="75"/>
      <c r="BT509" s="75">
        <v>0</v>
      </c>
      <c r="BU509" s="84" t="s">
        <v>1713</v>
      </c>
      <c r="BV509" s="74">
        <v>46045</v>
      </c>
      <c r="BW509" s="85"/>
      <c r="BX509" s="85"/>
      <c r="BY509" s="86" t="s">
        <v>157</v>
      </c>
      <c r="BZ509" s="87">
        <f t="shared" si="146"/>
        <v>4</v>
      </c>
      <c r="CB509" s="88">
        <f t="shared" si="141"/>
        <v>4</v>
      </c>
      <c r="CC509" s="89"/>
      <c r="CE509" s="87">
        <f t="shared" si="154"/>
        <v>1</v>
      </c>
      <c r="CF509" s="90">
        <v>4052472</v>
      </c>
      <c r="CG509" s="90">
        <v>3039354</v>
      </c>
      <c r="CH509" s="90">
        <f>SUM(CF509:CG509)</f>
        <v>7091826</v>
      </c>
      <c r="CI509" s="91">
        <v>26661</v>
      </c>
      <c r="CJ509" s="87">
        <f t="shared" si="142"/>
        <v>1</v>
      </c>
      <c r="CK509" s="87">
        <f t="shared" si="143"/>
        <v>4</v>
      </c>
      <c r="CL509" s="22" t="s">
        <v>121</v>
      </c>
      <c r="CM509" s="22" t="s">
        <v>1714</v>
      </c>
    </row>
    <row r="510" spans="1:91" ht="14.45" customHeight="1" x14ac:dyDescent="0.25">
      <c r="A510" s="69">
        <f t="shared" si="140"/>
        <v>508</v>
      </c>
      <c r="B510" s="70" t="s">
        <v>102</v>
      </c>
      <c r="C510" s="107">
        <v>263404671</v>
      </c>
      <c r="D510" s="106">
        <v>145406186</v>
      </c>
      <c r="E510" s="73">
        <v>5320007446</v>
      </c>
      <c r="F510" s="74">
        <v>46043</v>
      </c>
      <c r="G510" s="75" t="s">
        <v>1735</v>
      </c>
      <c r="H510" s="75" t="s">
        <v>1160</v>
      </c>
      <c r="I510" s="75" t="s">
        <v>105</v>
      </c>
      <c r="J510" s="75" t="s">
        <v>1161</v>
      </c>
      <c r="K510" s="75" t="s">
        <v>242</v>
      </c>
      <c r="L510" s="74">
        <v>46059</v>
      </c>
      <c r="M510" s="73">
        <v>0</v>
      </c>
      <c r="N510" s="75" t="s">
        <v>2404</v>
      </c>
      <c r="O510" s="75" t="s">
        <v>2405</v>
      </c>
      <c r="P510" s="75">
        <v>2830047816</v>
      </c>
      <c r="Q510" s="74">
        <v>46041</v>
      </c>
      <c r="R510" s="75">
        <v>1209378145</v>
      </c>
      <c r="S510" s="75">
        <v>224086893</v>
      </c>
      <c r="T510" s="74">
        <v>46041</v>
      </c>
      <c r="U510" s="76">
        <v>4691.8429999999998</v>
      </c>
      <c r="V510" s="76">
        <v>4518.5810000000001</v>
      </c>
      <c r="W510" s="75">
        <v>5</v>
      </c>
      <c r="X510" s="75">
        <v>3</v>
      </c>
      <c r="Y510" s="98">
        <v>263404711</v>
      </c>
      <c r="Z510" s="82" t="s">
        <v>110</v>
      </c>
      <c r="AA510" s="75" t="s">
        <v>1688</v>
      </c>
      <c r="AB510" s="75" t="s">
        <v>1689</v>
      </c>
      <c r="AC510" s="109">
        <v>263404671</v>
      </c>
      <c r="AD510" s="75" t="s">
        <v>113</v>
      </c>
      <c r="AE510" s="74">
        <v>46045</v>
      </c>
      <c r="AF510" s="130">
        <v>46042.833333333336</v>
      </c>
      <c r="AG510" s="130">
        <v>46042.416666666664</v>
      </c>
      <c r="AH510" s="130">
        <v>46042.416666666664</v>
      </c>
      <c r="AI510" s="134">
        <v>46041</v>
      </c>
      <c r="AJ510" s="99">
        <v>46045</v>
      </c>
      <c r="AK510" s="99">
        <v>46045</v>
      </c>
      <c r="AL510" s="131">
        <v>46047</v>
      </c>
      <c r="AM510" s="75"/>
      <c r="AN510" s="131">
        <v>46047</v>
      </c>
      <c r="AO510" s="95" t="s">
        <v>121</v>
      </c>
      <c r="AP510" s="95" t="s">
        <v>121</v>
      </c>
      <c r="AQ510" s="95" t="s">
        <v>121</v>
      </c>
      <c r="AR510" s="95" t="s">
        <v>121</v>
      </c>
      <c r="AS510" s="95" t="s">
        <v>121</v>
      </c>
      <c r="AT510" s="95" t="s">
        <v>121</v>
      </c>
      <c r="AU510" s="82" t="s">
        <v>198</v>
      </c>
      <c r="AV510" s="74">
        <v>46041</v>
      </c>
      <c r="AW510" s="75">
        <v>0</v>
      </c>
      <c r="AX510" s="75">
        <v>0</v>
      </c>
      <c r="AY510" s="75">
        <v>905</v>
      </c>
      <c r="AZ510" s="83">
        <v>0</v>
      </c>
      <c r="BA510" s="75">
        <v>0</v>
      </c>
      <c r="BB510" s="75" t="s">
        <v>132</v>
      </c>
      <c r="BC510" s="75"/>
      <c r="BD510" s="75" t="s">
        <v>2408</v>
      </c>
      <c r="BE510" s="74">
        <v>46048</v>
      </c>
      <c r="BF510" s="75"/>
      <c r="BG510" s="75"/>
      <c r="BH510" s="75"/>
      <c r="BI510" s="75"/>
      <c r="BJ510" s="75"/>
      <c r="BK510" s="75"/>
      <c r="BL510" s="75"/>
      <c r="BM510" s="75"/>
      <c r="BN510" s="75"/>
      <c r="BO510" s="75"/>
      <c r="BP510" s="75"/>
      <c r="BQ510" s="75"/>
      <c r="BR510" s="75"/>
      <c r="BS510" s="75"/>
      <c r="BT510" s="75">
        <v>0</v>
      </c>
      <c r="BU510" s="84" t="s">
        <v>1713</v>
      </c>
      <c r="BV510" s="74">
        <v>46045</v>
      </c>
      <c r="BW510" s="85"/>
      <c r="BX510" s="85"/>
      <c r="BY510" s="86" t="s">
        <v>157</v>
      </c>
      <c r="BZ510" s="87">
        <f t="shared" si="146"/>
        <v>4</v>
      </c>
      <c r="CB510" s="88">
        <f t="shared" si="141"/>
        <v>4</v>
      </c>
      <c r="CC510" s="89"/>
      <c r="CE510" s="87">
        <f t="shared" si="154"/>
        <v>1</v>
      </c>
      <c r="CF510" s="90"/>
      <c r="CG510" s="90"/>
      <c r="CH510" s="90"/>
      <c r="CJ510" s="87">
        <f t="shared" si="142"/>
        <v>1</v>
      </c>
      <c r="CK510" s="87">
        <f t="shared" si="143"/>
        <v>4</v>
      </c>
      <c r="CL510" s="22" t="s">
        <v>121</v>
      </c>
      <c r="CM510" s="22" t="s">
        <v>1714</v>
      </c>
    </row>
    <row r="511" spans="1:91" ht="14.45" customHeight="1" x14ac:dyDescent="0.25">
      <c r="A511" s="69">
        <f t="shared" si="140"/>
        <v>509</v>
      </c>
      <c r="B511" s="70" t="s">
        <v>102</v>
      </c>
      <c r="C511" s="107">
        <v>263404671</v>
      </c>
      <c r="D511" s="106">
        <v>145291844</v>
      </c>
      <c r="E511" s="73">
        <v>5320007446</v>
      </c>
      <c r="F511" s="74">
        <v>46043</v>
      </c>
      <c r="G511" s="75" t="s">
        <v>1421</v>
      </c>
      <c r="H511" s="75" t="s">
        <v>1160</v>
      </c>
      <c r="I511" s="75" t="s">
        <v>105</v>
      </c>
      <c r="J511" s="75" t="s">
        <v>1161</v>
      </c>
      <c r="K511" s="75" t="s">
        <v>242</v>
      </c>
      <c r="L511" s="74">
        <v>46057</v>
      </c>
      <c r="M511" s="73">
        <v>0</v>
      </c>
      <c r="N511" s="75" t="s">
        <v>2404</v>
      </c>
      <c r="O511" s="75" t="s">
        <v>2405</v>
      </c>
      <c r="P511" s="75">
        <v>2830047814</v>
      </c>
      <c r="Q511" s="74">
        <v>46041</v>
      </c>
      <c r="R511" s="75">
        <v>1209378143</v>
      </c>
      <c r="S511" s="75">
        <v>224086894</v>
      </c>
      <c r="T511" s="74">
        <v>46041</v>
      </c>
      <c r="U511" s="76">
        <v>2513.2809999999999</v>
      </c>
      <c r="V511" s="76">
        <v>2413.3180000000002</v>
      </c>
      <c r="W511" s="75">
        <v>4</v>
      </c>
      <c r="X511" s="75">
        <v>0</v>
      </c>
      <c r="Y511" s="98">
        <v>263404711</v>
      </c>
      <c r="Z511" s="82" t="s">
        <v>110</v>
      </c>
      <c r="AA511" s="75" t="s">
        <v>1688</v>
      </c>
      <c r="AB511" s="75" t="s">
        <v>1689</v>
      </c>
      <c r="AC511" s="109">
        <v>263404671</v>
      </c>
      <c r="AD511" s="75" t="s">
        <v>113</v>
      </c>
      <c r="AE511" s="74">
        <v>46045</v>
      </c>
      <c r="AF511" s="130">
        <v>46042.833333333336</v>
      </c>
      <c r="AG511" s="130">
        <v>46042.416666666664</v>
      </c>
      <c r="AH511" s="130">
        <v>46042.416666666664</v>
      </c>
      <c r="AI511" s="134">
        <v>46041</v>
      </c>
      <c r="AJ511" s="99">
        <v>46045</v>
      </c>
      <c r="AK511" s="99">
        <v>46045</v>
      </c>
      <c r="AL511" s="131">
        <v>46047</v>
      </c>
      <c r="AM511" s="75"/>
      <c r="AN511" s="131">
        <v>46047</v>
      </c>
      <c r="AO511" s="95" t="s">
        <v>121</v>
      </c>
      <c r="AP511" s="95" t="s">
        <v>121</v>
      </c>
      <c r="AQ511" s="95" t="s">
        <v>121</v>
      </c>
      <c r="AR511" s="95" t="s">
        <v>121</v>
      </c>
      <c r="AS511" s="95" t="s">
        <v>121</v>
      </c>
      <c r="AT511" s="95" t="s">
        <v>121</v>
      </c>
      <c r="AU511" s="82" t="s">
        <v>198</v>
      </c>
      <c r="AV511" s="74">
        <v>46041</v>
      </c>
      <c r="AW511" s="75">
        <v>0</v>
      </c>
      <c r="AX511" s="75">
        <v>0</v>
      </c>
      <c r="AY511" s="75">
        <v>905</v>
      </c>
      <c r="AZ511" s="83">
        <v>0</v>
      </c>
      <c r="BA511" s="75">
        <v>0</v>
      </c>
      <c r="BB511" s="75" t="s">
        <v>132</v>
      </c>
      <c r="BC511" s="75"/>
      <c r="BD511" s="75" t="s">
        <v>2408</v>
      </c>
      <c r="BE511" s="74">
        <v>46048</v>
      </c>
      <c r="BF511" s="75"/>
      <c r="BG511" s="75"/>
      <c r="BH511" s="75"/>
      <c r="BI511" s="75"/>
      <c r="BJ511" s="75"/>
      <c r="BK511" s="75"/>
      <c r="BL511" s="75"/>
      <c r="BM511" s="75"/>
      <c r="BN511" s="75"/>
      <c r="BO511" s="75"/>
      <c r="BP511" s="75"/>
      <c r="BQ511" s="75"/>
      <c r="BR511" s="75"/>
      <c r="BS511" s="75"/>
      <c r="BT511" s="75">
        <v>0</v>
      </c>
      <c r="BU511" s="84" t="s">
        <v>1713</v>
      </c>
      <c r="BV511" s="74">
        <v>46045</v>
      </c>
      <c r="BW511" s="85"/>
      <c r="BX511" s="85"/>
      <c r="BY511" s="86" t="s">
        <v>157</v>
      </c>
      <c r="BZ511" s="87">
        <f t="shared" si="146"/>
        <v>4</v>
      </c>
      <c r="CB511" s="88">
        <f t="shared" si="141"/>
        <v>4</v>
      </c>
      <c r="CC511" s="89"/>
      <c r="CE511" s="87">
        <f t="shared" si="154"/>
        <v>1</v>
      </c>
      <c r="CF511" s="90"/>
      <c r="CG511" s="90"/>
      <c r="CH511" s="90"/>
      <c r="CJ511" s="87">
        <f t="shared" si="142"/>
        <v>1</v>
      </c>
      <c r="CK511" s="87">
        <f t="shared" si="143"/>
        <v>4</v>
      </c>
      <c r="CL511" s="22" t="s">
        <v>121</v>
      </c>
      <c r="CM511" s="22" t="s">
        <v>1714</v>
      </c>
    </row>
    <row r="512" spans="1:91" ht="14.45" customHeight="1" x14ac:dyDescent="0.25">
      <c r="A512" s="69">
        <f t="shared" si="140"/>
        <v>510</v>
      </c>
      <c r="B512" s="73" t="s">
        <v>102</v>
      </c>
      <c r="C512" s="97">
        <v>235502162879</v>
      </c>
      <c r="D512" s="106">
        <v>145226210</v>
      </c>
      <c r="E512" s="73"/>
      <c r="F512" s="74">
        <v>46037</v>
      </c>
      <c r="G512" s="75" t="s">
        <v>576</v>
      </c>
      <c r="H512" s="75" t="s">
        <v>517</v>
      </c>
      <c r="I512" s="75" t="s">
        <v>105</v>
      </c>
      <c r="J512" s="75" t="s">
        <v>577</v>
      </c>
      <c r="K512" s="75" t="s">
        <v>242</v>
      </c>
      <c r="L512" s="74">
        <v>46072</v>
      </c>
      <c r="M512" s="73">
        <v>20</v>
      </c>
      <c r="N512" s="75" t="s">
        <v>2409</v>
      </c>
      <c r="O512" s="75" t="s">
        <v>2410</v>
      </c>
      <c r="P512" s="75">
        <v>2830047784</v>
      </c>
      <c r="Q512" s="74">
        <v>46041</v>
      </c>
      <c r="R512" s="75">
        <v>1209378084</v>
      </c>
      <c r="S512" s="75">
        <v>224086840</v>
      </c>
      <c r="T512" s="74">
        <v>46041</v>
      </c>
      <c r="U512" s="76">
        <v>8663.9920000000002</v>
      </c>
      <c r="V512" s="76">
        <v>8380.4290000000001</v>
      </c>
      <c r="W512" s="75">
        <v>10</v>
      </c>
      <c r="X512" s="75">
        <v>0</v>
      </c>
      <c r="Y512" s="98">
        <v>235502162879</v>
      </c>
      <c r="Z512" s="82" t="s">
        <v>128</v>
      </c>
      <c r="AA512" s="75" t="s">
        <v>2166</v>
      </c>
      <c r="AB512" s="75" t="s">
        <v>2167</v>
      </c>
      <c r="AC512" s="98">
        <v>235502162879</v>
      </c>
      <c r="AD512" s="75" t="s">
        <v>113</v>
      </c>
      <c r="AE512" s="99">
        <v>46049</v>
      </c>
      <c r="AF512" s="80">
        <v>46048.041666666664</v>
      </c>
      <c r="AG512" s="80">
        <v>46045.583333333336</v>
      </c>
      <c r="AH512" s="80">
        <v>46045.583333333336</v>
      </c>
      <c r="AI512" s="74">
        <v>46041</v>
      </c>
      <c r="AJ512" s="99">
        <v>46049</v>
      </c>
      <c r="AK512" s="74">
        <v>46049</v>
      </c>
      <c r="AL512" s="121">
        <v>46056</v>
      </c>
      <c r="AM512" s="74">
        <v>46056</v>
      </c>
      <c r="AN512" s="74">
        <v>46057</v>
      </c>
      <c r="AO512" s="81">
        <f>IF(AH512&lt;AG512,IF(AH512=0,"",AH512-1),IF(AG512=0,"",AG512-1))</f>
        <v>46044.583333333336</v>
      </c>
      <c r="AP512" s="81">
        <f>IF(AH512&lt;AG512,IF(AH512=0,"",AH512),IF(AG512=0,"",AG512))</f>
        <v>46045.583333333336</v>
      </c>
      <c r="AQ512" s="81">
        <f>IF(AH512&lt;AG512,IF(AH512=0,"",AH512),IF(AG512=0,"",AG512))</f>
        <v>46045.583333333336</v>
      </c>
      <c r="AR512" s="81">
        <f>IF(AI512=0,"",IF(AI512&lt;AJ512,AJ512+1,AI512+1))</f>
        <v>46050</v>
      </c>
      <c r="AS512" s="81">
        <f>IF(AI512=0,"",IF(AE512=0,IF(AJ512=0,AI512+2,AJ512+2),AE512+2))</f>
        <v>46051</v>
      </c>
      <c r="AT512" s="81">
        <f>IF(AI512=0,"",IF(AI512&lt;AJ512,AJ512+1,AI512+1))</f>
        <v>46050</v>
      </c>
      <c r="AU512" s="82" t="s">
        <v>356</v>
      </c>
      <c r="AV512" s="74">
        <v>46041</v>
      </c>
      <c r="AW512" s="75" t="s">
        <v>2411</v>
      </c>
      <c r="AX512" s="75" t="s">
        <v>2412</v>
      </c>
      <c r="AY512" s="75">
        <v>905</v>
      </c>
      <c r="AZ512" s="83">
        <v>308168501930</v>
      </c>
      <c r="BA512" s="75" t="s">
        <v>187</v>
      </c>
      <c r="BB512" s="74">
        <v>46041</v>
      </c>
      <c r="BC512" s="75"/>
      <c r="BD512" s="75" t="s">
        <v>2413</v>
      </c>
      <c r="BE512" s="74">
        <v>46056</v>
      </c>
      <c r="BF512" s="75"/>
      <c r="BG512" s="75"/>
      <c r="BH512" s="75"/>
      <c r="BI512" s="75"/>
      <c r="BJ512" s="75"/>
      <c r="BK512" s="75"/>
      <c r="BL512" s="75"/>
      <c r="BM512" s="75"/>
      <c r="BN512" s="75"/>
      <c r="BO512" s="75"/>
      <c r="BP512" s="75"/>
      <c r="BQ512" s="75"/>
      <c r="BR512" s="75"/>
      <c r="BS512" s="75"/>
      <c r="BT512" s="75">
        <v>1</v>
      </c>
      <c r="BU512" s="84" t="s">
        <v>2414</v>
      </c>
      <c r="BV512" s="74">
        <v>46050</v>
      </c>
      <c r="BW512" s="85">
        <f>BV512-AK512</f>
        <v>1</v>
      </c>
      <c r="BX512" s="85">
        <f>BV512-AK512</f>
        <v>1</v>
      </c>
      <c r="BY512" s="86" t="s">
        <v>147</v>
      </c>
      <c r="BZ512" s="87">
        <f t="shared" si="146"/>
        <v>3</v>
      </c>
      <c r="CB512" s="88">
        <f t="shared" si="141"/>
        <v>5</v>
      </c>
      <c r="CC512" s="89"/>
      <c r="CE512" s="87">
        <f t="shared" si="154"/>
        <v>1</v>
      </c>
      <c r="CF512" s="90">
        <v>11803950</v>
      </c>
      <c r="CG512" s="90"/>
      <c r="CH512" s="90">
        <v>11803950</v>
      </c>
      <c r="CI512" s="22">
        <v>26231</v>
      </c>
      <c r="CJ512" s="87">
        <f t="shared" si="142"/>
        <v>1</v>
      </c>
      <c r="CK512" s="87">
        <f t="shared" si="143"/>
        <v>4</v>
      </c>
      <c r="CL512" s="22" t="s">
        <v>121</v>
      </c>
      <c r="CM512" s="22" t="s">
        <v>2415</v>
      </c>
    </row>
    <row r="513" spans="1:91" ht="14.45" customHeight="1" x14ac:dyDescent="0.25">
      <c r="A513" s="69">
        <f t="shared" si="140"/>
        <v>511</v>
      </c>
      <c r="B513" s="100" t="s">
        <v>102</v>
      </c>
      <c r="C513" s="97">
        <v>235502163166</v>
      </c>
      <c r="D513" s="106">
        <v>145279708</v>
      </c>
      <c r="E513" s="73"/>
      <c r="F513" s="74">
        <v>46036</v>
      </c>
      <c r="G513" s="75" t="s">
        <v>2416</v>
      </c>
      <c r="H513" s="75" t="s">
        <v>517</v>
      </c>
      <c r="I513" s="75" t="s">
        <v>105</v>
      </c>
      <c r="J513" s="75" t="s">
        <v>568</v>
      </c>
      <c r="K513" s="75" t="s">
        <v>242</v>
      </c>
      <c r="L513" s="74">
        <v>46065</v>
      </c>
      <c r="M513" s="73">
        <v>40</v>
      </c>
      <c r="N513" s="75" t="s">
        <v>2417</v>
      </c>
      <c r="O513" s="75" t="s">
        <v>2418</v>
      </c>
      <c r="P513" s="75">
        <v>2830047830</v>
      </c>
      <c r="Q513" s="74">
        <v>46041</v>
      </c>
      <c r="R513" s="75">
        <v>1209378160</v>
      </c>
      <c r="S513" s="75">
        <v>224086832</v>
      </c>
      <c r="T513" s="74">
        <v>46041</v>
      </c>
      <c r="U513" s="76">
        <v>15747.958000000001</v>
      </c>
      <c r="V513" s="76">
        <v>15100.267</v>
      </c>
      <c r="W513" s="75">
        <v>19</v>
      </c>
      <c r="X513" s="75">
        <v>0</v>
      </c>
      <c r="Y513" s="98">
        <v>235502163166</v>
      </c>
      <c r="Z513" s="82" t="s">
        <v>128</v>
      </c>
      <c r="AA513" s="75" t="s">
        <v>2166</v>
      </c>
      <c r="AB513" s="75" t="s">
        <v>2167</v>
      </c>
      <c r="AC513" s="98">
        <v>235502163166</v>
      </c>
      <c r="AD513" s="75" t="s">
        <v>113</v>
      </c>
      <c r="AE513" s="99">
        <v>46049</v>
      </c>
      <c r="AF513" s="80">
        <v>46048.041666666664</v>
      </c>
      <c r="AG513" s="80">
        <v>46045.583333333336</v>
      </c>
      <c r="AH513" s="80">
        <v>46045.583333333336</v>
      </c>
      <c r="AI513" s="74">
        <v>46041</v>
      </c>
      <c r="AJ513" s="99">
        <v>46049</v>
      </c>
      <c r="AK513" s="74">
        <v>46049</v>
      </c>
      <c r="AL513" s="121">
        <v>46056</v>
      </c>
      <c r="AM513" s="121">
        <v>46060</v>
      </c>
      <c r="AN513" s="121">
        <v>46061</v>
      </c>
      <c r="AO513" s="81">
        <f>IF(AH513&lt;AG513,IF(AH513=0,"",AH513-1),IF(AG513=0,"",AG513-1))</f>
        <v>46044.583333333336</v>
      </c>
      <c r="AP513" s="81">
        <f>IF(AH513&lt;AG513,IF(AH513=0,"",AH513),IF(AG513=0,"",AG513))</f>
        <v>46045.583333333336</v>
      </c>
      <c r="AQ513" s="81">
        <f>IF(AH513&lt;AG513,IF(AH513=0,"",AH513),IF(AG513=0,"",AG513))</f>
        <v>46045.583333333336</v>
      </c>
      <c r="AR513" s="81">
        <f>IF(AI513=0,"",IF(AI513&lt;AJ513,AJ513+1,AI513+1))</f>
        <v>46050</v>
      </c>
      <c r="AS513" s="81">
        <f>IF(AI513=0,"",IF(AE513=0,IF(AJ513=0,AI513+2,AJ513+2),AE513+2))</f>
        <v>46051</v>
      </c>
      <c r="AT513" s="81">
        <f>IF(AI513=0,"",IF(AI513&lt;AJ513,AJ513+1,AI513+1))</f>
        <v>46050</v>
      </c>
      <c r="AU513" s="82" t="s">
        <v>356</v>
      </c>
      <c r="AV513" s="74">
        <v>46041</v>
      </c>
      <c r="AW513" s="75" t="s">
        <v>2419</v>
      </c>
      <c r="AX513" s="75" t="s">
        <v>2420</v>
      </c>
      <c r="AY513" s="75">
        <v>905</v>
      </c>
      <c r="AZ513" s="83">
        <v>308168700400</v>
      </c>
      <c r="BA513" s="75" t="s">
        <v>187</v>
      </c>
      <c r="BB513" s="74">
        <v>46041</v>
      </c>
      <c r="BC513" s="75"/>
      <c r="BD513" s="75" t="s">
        <v>2421</v>
      </c>
      <c r="BE513" s="74">
        <v>46056</v>
      </c>
      <c r="BF513" s="75"/>
      <c r="BG513" s="75"/>
      <c r="BH513" s="75"/>
      <c r="BI513" s="75"/>
      <c r="BJ513" s="75"/>
      <c r="BK513" s="75"/>
      <c r="BL513" s="75"/>
      <c r="BM513" s="75"/>
      <c r="BN513" s="75"/>
      <c r="BO513" s="75"/>
      <c r="BP513" s="75"/>
      <c r="BQ513" s="75"/>
      <c r="BR513" s="75"/>
      <c r="BS513" s="75"/>
      <c r="BT513" s="75">
        <v>1</v>
      </c>
      <c r="BU513" s="84" t="s">
        <v>2422</v>
      </c>
      <c r="BV513" s="74">
        <v>46050</v>
      </c>
      <c r="BW513" s="85">
        <f>BV513-AK513</f>
        <v>1</v>
      </c>
      <c r="BX513" s="85">
        <f>BV513-AK513</f>
        <v>1</v>
      </c>
      <c r="BY513" s="86" t="s">
        <v>147</v>
      </c>
      <c r="BZ513" s="87">
        <f t="shared" si="146"/>
        <v>3</v>
      </c>
      <c r="CB513" s="88">
        <f t="shared" si="141"/>
        <v>5</v>
      </c>
      <c r="CC513" s="89"/>
      <c r="CE513" s="87">
        <f t="shared" si="154"/>
        <v>1</v>
      </c>
      <c r="CF513" s="90">
        <v>18361700</v>
      </c>
      <c r="CG513" s="90"/>
      <c r="CH513" s="90">
        <v>18361700</v>
      </c>
      <c r="CI513" s="22">
        <v>26231</v>
      </c>
      <c r="CJ513" s="87">
        <f t="shared" si="142"/>
        <v>1</v>
      </c>
      <c r="CK513" s="87">
        <f t="shared" si="143"/>
        <v>4</v>
      </c>
      <c r="CL513" s="22" t="s">
        <v>121</v>
      </c>
      <c r="CM513" s="22" t="s">
        <v>2423</v>
      </c>
    </row>
    <row r="514" spans="1:91" ht="14.45" customHeight="1" x14ac:dyDescent="0.25">
      <c r="A514" s="69">
        <f t="shared" si="140"/>
        <v>512</v>
      </c>
      <c r="B514" s="70" t="s">
        <v>102</v>
      </c>
      <c r="C514" s="107">
        <v>263404680</v>
      </c>
      <c r="D514" s="106">
        <v>145347097</v>
      </c>
      <c r="E514" s="73">
        <v>5320007406</v>
      </c>
      <c r="F514" s="74">
        <v>46044</v>
      </c>
      <c r="G514" s="75" t="s">
        <v>2424</v>
      </c>
      <c r="H514" s="75" t="s">
        <v>1160</v>
      </c>
      <c r="I514" s="75" t="s">
        <v>105</v>
      </c>
      <c r="J514" s="75" t="s">
        <v>1161</v>
      </c>
      <c r="K514" s="75" t="s">
        <v>107</v>
      </c>
      <c r="L514" s="74">
        <v>46062</v>
      </c>
      <c r="M514" s="73">
        <v>40</v>
      </c>
      <c r="N514" s="75" t="s">
        <v>2425</v>
      </c>
      <c r="O514" s="75" t="s">
        <v>2426</v>
      </c>
      <c r="P514" s="75">
        <v>2830047805</v>
      </c>
      <c r="Q514" s="74">
        <v>46041</v>
      </c>
      <c r="R514" s="75">
        <v>1209378133</v>
      </c>
      <c r="S514" s="75">
        <v>224086905</v>
      </c>
      <c r="T514" s="74">
        <v>46041</v>
      </c>
      <c r="U514" s="76">
        <v>13951.804</v>
      </c>
      <c r="V514" s="76">
        <v>13500.415000000001</v>
      </c>
      <c r="W514" s="166">
        <v>16</v>
      </c>
      <c r="X514" s="75">
        <v>8</v>
      </c>
      <c r="Y514" s="98">
        <v>263404726</v>
      </c>
      <c r="Z514" s="82" t="s">
        <v>110</v>
      </c>
      <c r="AA514" s="75" t="s">
        <v>1688</v>
      </c>
      <c r="AB514" s="75" t="s">
        <v>1689</v>
      </c>
      <c r="AC514" s="109">
        <v>263404680</v>
      </c>
      <c r="AD514" s="75" t="s">
        <v>113</v>
      </c>
      <c r="AE514" s="74">
        <v>46045</v>
      </c>
      <c r="AF514" s="130">
        <v>46042.833333333336</v>
      </c>
      <c r="AG514" s="130">
        <v>46042.416666666664</v>
      </c>
      <c r="AH514" s="130">
        <v>46042.416666666664</v>
      </c>
      <c r="AI514" s="134">
        <v>46041</v>
      </c>
      <c r="AJ514" s="99">
        <v>46045</v>
      </c>
      <c r="AK514" s="99">
        <v>46045</v>
      </c>
      <c r="AL514" s="131">
        <v>46047</v>
      </c>
      <c r="AM514" s="75"/>
      <c r="AN514" s="131">
        <v>46047</v>
      </c>
      <c r="AO514" s="95" t="s">
        <v>121</v>
      </c>
      <c r="AP514" s="95" t="s">
        <v>121</v>
      </c>
      <c r="AQ514" s="95" t="s">
        <v>121</v>
      </c>
      <c r="AR514" s="95" t="s">
        <v>121</v>
      </c>
      <c r="AS514" s="95" t="s">
        <v>121</v>
      </c>
      <c r="AT514" s="95" t="s">
        <v>121</v>
      </c>
      <c r="AU514" s="82" t="s">
        <v>198</v>
      </c>
      <c r="AV514" s="74">
        <v>46041</v>
      </c>
      <c r="AW514" s="75" t="s">
        <v>2427</v>
      </c>
      <c r="AX514" s="75" t="s">
        <v>2428</v>
      </c>
      <c r="AY514" s="75">
        <v>905</v>
      </c>
      <c r="AZ514" s="83">
        <v>308168644360</v>
      </c>
      <c r="BA514" s="75" t="s">
        <v>187</v>
      </c>
      <c r="BB514" s="74">
        <v>46041</v>
      </c>
      <c r="BC514" s="75"/>
      <c r="BD514" s="75" t="s">
        <v>2429</v>
      </c>
      <c r="BE514" s="74">
        <v>46048</v>
      </c>
      <c r="BF514" s="75"/>
      <c r="BG514" s="75"/>
      <c r="BH514" s="75"/>
      <c r="BI514" s="75"/>
      <c r="BJ514" s="75"/>
      <c r="BK514" s="75"/>
      <c r="BL514" s="75"/>
      <c r="BM514" s="75"/>
      <c r="BN514" s="75"/>
      <c r="BO514" s="75"/>
      <c r="BP514" s="75"/>
      <c r="BQ514" s="75"/>
      <c r="BR514" s="75"/>
      <c r="BS514" s="75"/>
      <c r="BT514" s="75">
        <v>0</v>
      </c>
      <c r="BU514" s="84" t="s">
        <v>1693</v>
      </c>
      <c r="BV514" s="74">
        <v>46044</v>
      </c>
      <c r="BW514" s="85"/>
      <c r="BX514" s="85"/>
      <c r="BY514" s="86" t="s">
        <v>157</v>
      </c>
      <c r="BZ514" s="87">
        <f t="shared" si="146"/>
        <v>4</v>
      </c>
      <c r="CB514" s="88">
        <f t="shared" si="141"/>
        <v>4</v>
      </c>
      <c r="CC514" s="89"/>
      <c r="CE514" s="87">
        <f t="shared" si="154"/>
        <v>1</v>
      </c>
      <c r="CF514" s="90">
        <v>4046088</v>
      </c>
      <c r="CG514" s="90">
        <v>3034566</v>
      </c>
      <c r="CH514" s="90">
        <f>SUM(CF514:CG514)</f>
        <v>7080654</v>
      </c>
      <c r="CI514" s="91">
        <v>26619</v>
      </c>
      <c r="CJ514" s="87">
        <f t="shared" si="142"/>
        <v>1</v>
      </c>
      <c r="CK514" s="87">
        <f t="shared" si="143"/>
        <v>4</v>
      </c>
      <c r="CL514" s="22" t="s">
        <v>121</v>
      </c>
      <c r="CM514" s="22" t="s">
        <v>1694</v>
      </c>
    </row>
    <row r="515" spans="1:91" ht="14.45" customHeight="1" x14ac:dyDescent="0.25">
      <c r="A515" s="69">
        <f t="shared" ref="A515:A578" si="155">ROW()-2</f>
        <v>513</v>
      </c>
      <c r="B515" s="70" t="s">
        <v>102</v>
      </c>
      <c r="C515" s="107">
        <v>263404680</v>
      </c>
      <c r="D515" s="106">
        <v>145366847</v>
      </c>
      <c r="E515" s="73">
        <v>5320007406</v>
      </c>
      <c r="F515" s="74">
        <v>46044</v>
      </c>
      <c r="G515" s="75" t="s">
        <v>2238</v>
      </c>
      <c r="H515" s="75" t="s">
        <v>1160</v>
      </c>
      <c r="I515" s="75" t="s">
        <v>105</v>
      </c>
      <c r="J515" s="75" t="s">
        <v>1161</v>
      </c>
      <c r="K515" s="75" t="s">
        <v>107</v>
      </c>
      <c r="L515" s="74">
        <v>46062</v>
      </c>
      <c r="M515" s="73">
        <v>0</v>
      </c>
      <c r="N515" s="75" t="s">
        <v>2425</v>
      </c>
      <c r="O515" s="75" t="s">
        <v>2426</v>
      </c>
      <c r="P515" s="75">
        <v>2830047806</v>
      </c>
      <c r="Q515" s="74">
        <v>46041</v>
      </c>
      <c r="R515" s="75">
        <v>1209378134</v>
      </c>
      <c r="S515" s="75">
        <v>224086896</v>
      </c>
      <c r="T515" s="74">
        <v>46041</v>
      </c>
      <c r="U515" s="76">
        <v>3219.616</v>
      </c>
      <c r="V515" s="76">
        <v>3114.3380000000002</v>
      </c>
      <c r="W515" s="75">
        <v>4</v>
      </c>
      <c r="X515" s="75">
        <v>1</v>
      </c>
      <c r="Y515" s="98">
        <v>263404726</v>
      </c>
      <c r="Z515" s="82" t="s">
        <v>110</v>
      </c>
      <c r="AA515" s="75" t="s">
        <v>1688</v>
      </c>
      <c r="AB515" s="75" t="s">
        <v>1689</v>
      </c>
      <c r="AC515" s="109">
        <v>263404680</v>
      </c>
      <c r="AD515" s="75" t="s">
        <v>113</v>
      </c>
      <c r="AE515" s="74">
        <v>46045</v>
      </c>
      <c r="AF515" s="130">
        <v>46042.833333333336</v>
      </c>
      <c r="AG515" s="130">
        <v>46042.416666666664</v>
      </c>
      <c r="AH515" s="130">
        <v>46042.416666666664</v>
      </c>
      <c r="AI515" s="134">
        <v>46041</v>
      </c>
      <c r="AJ515" s="99">
        <v>46045</v>
      </c>
      <c r="AK515" s="99">
        <v>46045</v>
      </c>
      <c r="AL515" s="131">
        <v>46047</v>
      </c>
      <c r="AM515" s="75"/>
      <c r="AN515" s="131">
        <v>46047</v>
      </c>
      <c r="AO515" s="95" t="s">
        <v>121</v>
      </c>
      <c r="AP515" s="95" t="s">
        <v>121</v>
      </c>
      <c r="AQ515" s="95" t="s">
        <v>121</v>
      </c>
      <c r="AR515" s="95" t="s">
        <v>121</v>
      </c>
      <c r="AS515" s="95" t="s">
        <v>121</v>
      </c>
      <c r="AT515" s="95" t="s">
        <v>121</v>
      </c>
      <c r="AU515" s="82" t="s">
        <v>198</v>
      </c>
      <c r="AV515" s="74">
        <v>46041</v>
      </c>
      <c r="AW515" s="75">
        <v>0</v>
      </c>
      <c r="AX515" s="75">
        <v>0</v>
      </c>
      <c r="AY515" s="75">
        <v>905</v>
      </c>
      <c r="AZ515" s="83">
        <v>0</v>
      </c>
      <c r="BA515" s="75">
        <v>0</v>
      </c>
      <c r="BB515" s="75" t="s">
        <v>132</v>
      </c>
      <c r="BC515" s="75"/>
      <c r="BD515" s="75" t="s">
        <v>2429</v>
      </c>
      <c r="BE515" s="74">
        <v>46048</v>
      </c>
      <c r="BF515" s="75"/>
      <c r="BG515" s="75"/>
      <c r="BH515" s="75"/>
      <c r="BI515" s="75"/>
      <c r="BJ515" s="75"/>
      <c r="BK515" s="75"/>
      <c r="BL515" s="75"/>
      <c r="BM515" s="75"/>
      <c r="BN515" s="75"/>
      <c r="BO515" s="75"/>
      <c r="BP515" s="75"/>
      <c r="BQ515" s="75"/>
      <c r="BR515" s="75"/>
      <c r="BS515" s="75"/>
      <c r="BT515" s="75">
        <v>0</v>
      </c>
      <c r="BU515" s="167" t="s">
        <v>1693</v>
      </c>
      <c r="BV515" s="115">
        <v>46044</v>
      </c>
      <c r="BW515" s="168"/>
      <c r="BX515" s="168"/>
      <c r="BY515" s="169" t="s">
        <v>157</v>
      </c>
      <c r="BZ515" s="87">
        <f t="shared" si="146"/>
        <v>4</v>
      </c>
      <c r="CB515" s="88">
        <f t="shared" ref="CB515:CB578" si="156">WEEKNUM(BV515,)</f>
        <v>4</v>
      </c>
      <c r="CC515" s="89"/>
      <c r="CE515" s="87">
        <f t="shared" si="154"/>
        <v>1</v>
      </c>
      <c r="CF515" s="90"/>
      <c r="CG515" s="90"/>
      <c r="CH515" s="90"/>
      <c r="CJ515" s="87">
        <f t="shared" ref="CJ515:CJ578" si="157">MONTH(AV515)</f>
        <v>1</v>
      </c>
      <c r="CK515" s="87">
        <f t="shared" ref="CK515:CK578" si="158">WEEKNUM(AV515,2)</f>
        <v>4</v>
      </c>
      <c r="CL515" s="22" t="s">
        <v>121</v>
      </c>
      <c r="CM515" s="22" t="s">
        <v>1694</v>
      </c>
    </row>
    <row r="516" spans="1:91" ht="14.45" customHeight="1" x14ac:dyDescent="0.25">
      <c r="A516" s="69">
        <f t="shared" si="155"/>
        <v>514</v>
      </c>
      <c r="B516" s="70" t="s">
        <v>102</v>
      </c>
      <c r="C516" s="107"/>
      <c r="D516" s="106">
        <v>145340001</v>
      </c>
      <c r="E516" s="73"/>
      <c r="F516" s="74">
        <v>46036</v>
      </c>
      <c r="G516" s="75" t="s">
        <v>2430</v>
      </c>
      <c r="H516" s="79" t="s">
        <v>1448</v>
      </c>
      <c r="I516" s="75" t="s">
        <v>2431</v>
      </c>
      <c r="J516" s="75" t="s">
        <v>1449</v>
      </c>
      <c r="K516" s="75" t="s">
        <v>2432</v>
      </c>
      <c r="L516" s="75"/>
      <c r="M516" s="73">
        <v>40</v>
      </c>
      <c r="N516" s="79" t="s">
        <v>2082</v>
      </c>
      <c r="O516" s="79" t="s">
        <v>2082</v>
      </c>
      <c r="P516" s="75">
        <v>2830047613</v>
      </c>
      <c r="Q516" s="74">
        <v>46036</v>
      </c>
      <c r="R516" s="75">
        <v>1209376384</v>
      </c>
      <c r="S516" s="75">
        <v>224066335</v>
      </c>
      <c r="T516" s="74">
        <v>46036</v>
      </c>
      <c r="U516" s="76">
        <v>18536.302</v>
      </c>
      <c r="V516" s="76">
        <v>17869.7</v>
      </c>
      <c r="W516" s="75">
        <v>20</v>
      </c>
      <c r="X516" s="75">
        <v>0</v>
      </c>
      <c r="Y516" s="77" t="s">
        <v>2433</v>
      </c>
      <c r="Z516" s="82" t="s">
        <v>110</v>
      </c>
      <c r="AA516" s="75"/>
      <c r="AB516" s="75"/>
      <c r="AC516" s="98"/>
      <c r="AD516" s="79" t="s">
        <v>2434</v>
      </c>
      <c r="AE516" s="75"/>
      <c r="AF516" s="75"/>
      <c r="AG516" s="75"/>
      <c r="AH516" s="75"/>
      <c r="AI516" s="75"/>
      <c r="AJ516" s="69"/>
      <c r="AK516" s="75"/>
      <c r="AL516" s="170"/>
      <c r="AM516" s="75"/>
      <c r="AN516" s="75">
        <f>AL516-L516</f>
        <v>0</v>
      </c>
      <c r="AO516" s="81" t="str">
        <f>IF(AH516&lt;AG516,IF(AH516=0,"",AH516-1),IF(AG516=0,"",AG516-1))</f>
        <v/>
      </c>
      <c r="AP516" s="81" t="str">
        <f>IF(AH516&lt;AG516,IF(AH516=0,"",AH516),IF(AG516=0,"",AG516))</f>
        <v/>
      </c>
      <c r="AQ516" s="81" t="str">
        <f>IF(AH516&lt;AG516,IF(AH516=0,"",AH516),IF(AG516=0,"",AG516))</f>
        <v/>
      </c>
      <c r="AR516" s="81" t="str">
        <f>IF(AI516=0,"",IF(AI516&lt;AJ516,AJ516+1,AI516+1))</f>
        <v/>
      </c>
      <c r="AS516" s="81" t="str">
        <f>IF(AI516=0,"",IF(AE516=0,IF(AJ516=0,AI516+2,AJ516+2),AE516+2))</f>
        <v/>
      </c>
      <c r="AT516" s="81" t="str">
        <f>IF(AI516=0,"",IF(AI516&lt;AJ516,AJ516+1,AI516+1))</f>
        <v/>
      </c>
      <c r="AU516" s="123" t="s">
        <v>10</v>
      </c>
      <c r="AV516" s="75"/>
      <c r="AW516" s="75" t="s">
        <v>2435</v>
      </c>
      <c r="AX516" s="75" t="s">
        <v>2436</v>
      </c>
      <c r="AY516" s="75">
        <v>905</v>
      </c>
      <c r="AZ516" s="83"/>
      <c r="BA516" s="75"/>
      <c r="BB516" s="75"/>
      <c r="BC516" s="75"/>
      <c r="BD516" s="75">
        <v>0</v>
      </c>
      <c r="BE516" s="75" t="s">
        <v>132</v>
      </c>
      <c r="BF516" s="75"/>
      <c r="BG516" s="75"/>
      <c r="BH516" s="75"/>
      <c r="BI516" s="75"/>
      <c r="BJ516" s="75"/>
      <c r="BK516" s="75"/>
      <c r="BL516" s="75"/>
      <c r="BM516" s="75"/>
      <c r="BN516" s="75"/>
      <c r="BO516" s="75"/>
      <c r="BP516" s="75"/>
      <c r="BQ516" s="75"/>
      <c r="BR516" s="75"/>
      <c r="BS516" s="75"/>
      <c r="BT516" s="69">
        <v>0</v>
      </c>
      <c r="BU516" s="161" t="str">
        <f>IF(AK516=0,"",AK516+3)</f>
        <v/>
      </c>
      <c r="BV516" s="75"/>
      <c r="BW516" s="85"/>
      <c r="BX516" s="85"/>
      <c r="BY516" s="86" t="s">
        <v>120</v>
      </c>
      <c r="BZ516" s="171">
        <f t="shared" si="146"/>
        <v>3</v>
      </c>
      <c r="CA516" s="85"/>
      <c r="CB516" s="88">
        <f t="shared" si="156"/>
        <v>0</v>
      </c>
      <c r="CC516" s="172"/>
      <c r="CD516" s="85"/>
      <c r="CE516" s="171" t="str">
        <f t="shared" si="154"/>
        <v/>
      </c>
      <c r="CF516" s="173"/>
      <c r="CG516" s="173"/>
      <c r="CH516" s="173"/>
      <c r="CI516" s="85"/>
      <c r="CJ516" s="171">
        <f t="shared" si="157"/>
        <v>1</v>
      </c>
      <c r="CK516" s="171">
        <f t="shared" si="158"/>
        <v>1</v>
      </c>
      <c r="CL516" s="85"/>
      <c r="CM516" s="22" t="str">
        <f>IF(OR(Z516="COSU",Z516="EGLV",Z516="MAEU",Z516="REGU",Z516="HLCU",Z516="OOLU",Z516="ONEY"),
    IF(Z516="COSU","1C26TAB",
    IF(Z516="EGLV","1C26TAA",
    IF(Z516="MAEU","1C26TML",
    IF(Z516="REGU","1C26TAA",
    IF(Z516="HLCU","1C26THC",
    IF(Z516="OOLU","1C26TAR",
    IF(Z516="ONEY","1K26TAD",""))))))) &amp; "^" &amp; BU516,
    BU516)</f>
        <v>1C26TML^</v>
      </c>
    </row>
    <row r="517" spans="1:91" ht="14.45" customHeight="1" x14ac:dyDescent="0.25">
      <c r="A517" s="69">
        <f t="shared" si="155"/>
        <v>515</v>
      </c>
      <c r="B517" s="70" t="s">
        <v>102</v>
      </c>
      <c r="C517" s="107"/>
      <c r="D517" s="106">
        <v>145339920</v>
      </c>
      <c r="E517" s="73"/>
      <c r="F517" s="74">
        <v>46037</v>
      </c>
      <c r="G517" s="75" t="s">
        <v>2430</v>
      </c>
      <c r="H517" s="79" t="s">
        <v>1448</v>
      </c>
      <c r="I517" s="75" t="s">
        <v>2431</v>
      </c>
      <c r="J517" s="75" t="s">
        <v>1449</v>
      </c>
      <c r="K517" s="75" t="s">
        <v>2432</v>
      </c>
      <c r="L517" s="74">
        <v>46043</v>
      </c>
      <c r="M517" s="73">
        <v>40</v>
      </c>
      <c r="N517" s="79" t="s">
        <v>2082</v>
      </c>
      <c r="O517" s="79" t="s">
        <v>2082</v>
      </c>
      <c r="P517" s="75">
        <v>2830047618</v>
      </c>
      <c r="Q517" s="74">
        <v>46036</v>
      </c>
      <c r="R517" s="75">
        <v>1209376461</v>
      </c>
      <c r="S517" s="75">
        <v>224072536</v>
      </c>
      <c r="T517" s="74">
        <v>46036</v>
      </c>
      <c r="U517" s="76">
        <v>16704.215</v>
      </c>
      <c r="V517" s="76">
        <v>16199.098</v>
      </c>
      <c r="W517" s="75">
        <v>19</v>
      </c>
      <c r="X517" s="75">
        <v>31</v>
      </c>
      <c r="Y517" s="77" t="s">
        <v>2433</v>
      </c>
      <c r="Z517" s="82" t="s">
        <v>110</v>
      </c>
      <c r="AA517" s="75"/>
      <c r="AB517" s="75"/>
      <c r="AC517" s="98"/>
      <c r="AD517" s="79" t="s">
        <v>2434</v>
      </c>
      <c r="AE517" s="75"/>
      <c r="AF517" s="75"/>
      <c r="AG517" s="75"/>
      <c r="AH517" s="75"/>
      <c r="AI517" s="75"/>
      <c r="AJ517" s="69"/>
      <c r="AK517" s="75"/>
      <c r="AL517" s="170"/>
      <c r="AM517" s="75"/>
      <c r="AN517" s="75">
        <f>AL517-L517</f>
        <v>-46043</v>
      </c>
      <c r="AO517" s="81" t="str">
        <f>IF(AH517&lt;AG517,IF(AH517=0,"",AH517-1),IF(AG517=0,"",AG517-1))</f>
        <v/>
      </c>
      <c r="AP517" s="81" t="str">
        <f>IF(AH517&lt;AG517,IF(AH517=0,"",AH517),IF(AG517=0,"",AG517))</f>
        <v/>
      </c>
      <c r="AQ517" s="81" t="str">
        <f>IF(AH517&lt;AG517,IF(AH517=0,"",AH517),IF(AG517=0,"",AG517))</f>
        <v/>
      </c>
      <c r="AR517" s="81" t="str">
        <f>IF(AI517=0,"",IF(AI517&lt;AJ517,AJ517+1,AI517+1))</f>
        <v/>
      </c>
      <c r="AS517" s="81" t="str">
        <f>IF(AI517=0,"",IF(AE517=0,IF(AJ517=0,AI517+2,AJ517+2),AE517+2))</f>
        <v/>
      </c>
      <c r="AT517" s="81" t="str">
        <f>IF(AI517=0,"",IF(AI517&lt;AJ517,AJ517+1,AI517+1))</f>
        <v/>
      </c>
      <c r="AU517" s="123" t="s">
        <v>10</v>
      </c>
      <c r="AV517" s="75"/>
      <c r="AW517" s="75" t="s">
        <v>2437</v>
      </c>
      <c r="AX517" s="75" t="s">
        <v>2438</v>
      </c>
      <c r="AY517" s="75">
        <v>905</v>
      </c>
      <c r="AZ517" s="83"/>
      <c r="BA517" s="75"/>
      <c r="BB517" s="75"/>
      <c r="BC517" s="75"/>
      <c r="BD517" s="75">
        <v>0</v>
      </c>
      <c r="BE517" s="75" t="s">
        <v>132</v>
      </c>
      <c r="BF517" s="75"/>
      <c r="BG517" s="75"/>
      <c r="BH517" s="75"/>
      <c r="BI517" s="75"/>
      <c r="BJ517" s="75"/>
      <c r="BK517" s="75"/>
      <c r="BL517" s="75"/>
      <c r="BM517" s="75"/>
      <c r="BN517" s="75"/>
      <c r="BO517" s="75"/>
      <c r="BP517" s="75"/>
      <c r="BQ517" s="75"/>
      <c r="BR517" s="75"/>
      <c r="BS517" s="75"/>
      <c r="BT517" s="69">
        <v>0</v>
      </c>
      <c r="BU517" s="161" t="str">
        <f>IF(AK517=0,"",AK517+3)</f>
        <v/>
      </c>
      <c r="BV517" s="75"/>
      <c r="BW517" s="85"/>
      <c r="BX517" s="85"/>
      <c r="BY517" s="86" t="s">
        <v>120</v>
      </c>
      <c r="BZ517" s="171">
        <f t="shared" si="146"/>
        <v>3</v>
      </c>
      <c r="CA517" s="85"/>
      <c r="CB517" s="88">
        <f t="shared" si="156"/>
        <v>0</v>
      </c>
      <c r="CC517" s="172"/>
      <c r="CD517" s="85"/>
      <c r="CE517" s="171" t="str">
        <f t="shared" si="154"/>
        <v/>
      </c>
      <c r="CF517" s="173"/>
      <c r="CG517" s="173"/>
      <c r="CH517" s="173"/>
      <c r="CI517" s="85"/>
      <c r="CJ517" s="171">
        <f t="shared" si="157"/>
        <v>1</v>
      </c>
      <c r="CK517" s="171">
        <f t="shared" si="158"/>
        <v>1</v>
      </c>
      <c r="CL517" s="85"/>
      <c r="CM517" s="22" t="str">
        <f>IF(OR(Z517="COSU",Z517="EGLV",Z517="MAEU",Z517="REGU",Z517="HLCU",Z517="OOLU",Z517="ONEY"),
    IF(Z517="COSU","1C26TAB",
    IF(Z517="EGLV","1C26TAA",
    IF(Z517="MAEU","1C26TML",
    IF(Z517="REGU","1C26TAA",
    IF(Z517="HLCU","1C26THC",
    IF(Z517="OOLU","1C26TAR",
    IF(Z517="ONEY","1K26TAD",""))))))) &amp; "^" &amp; BU517,
    BU517)</f>
        <v>1C26TML^</v>
      </c>
    </row>
    <row r="518" spans="1:91" ht="14.45" customHeight="1" x14ac:dyDescent="0.25">
      <c r="A518" s="69">
        <f t="shared" si="155"/>
        <v>516</v>
      </c>
      <c r="B518" s="73" t="s">
        <v>102</v>
      </c>
      <c r="C518" s="97">
        <v>235502162879</v>
      </c>
      <c r="D518" s="106">
        <v>145226213</v>
      </c>
      <c r="E518" s="73">
        <v>5320007477</v>
      </c>
      <c r="F518" s="74">
        <v>46037</v>
      </c>
      <c r="G518" s="75" t="s">
        <v>576</v>
      </c>
      <c r="H518" s="75" t="s">
        <v>517</v>
      </c>
      <c r="I518" s="75" t="s">
        <v>105</v>
      </c>
      <c r="J518" s="75" t="s">
        <v>577</v>
      </c>
      <c r="K518" s="75" t="s">
        <v>242</v>
      </c>
      <c r="L518" s="74">
        <v>46071</v>
      </c>
      <c r="M518" s="73">
        <v>40</v>
      </c>
      <c r="N518" s="75" t="s">
        <v>2439</v>
      </c>
      <c r="O518" s="75" t="s">
        <v>2440</v>
      </c>
      <c r="P518" s="75">
        <v>2830047865</v>
      </c>
      <c r="Q518" s="74">
        <v>46042</v>
      </c>
      <c r="R518" s="75">
        <v>1209378461</v>
      </c>
      <c r="S518" s="75">
        <v>224089742</v>
      </c>
      <c r="T518" s="74">
        <v>46042</v>
      </c>
      <c r="U518" s="76">
        <v>14873.838</v>
      </c>
      <c r="V518" s="76">
        <v>14387.037</v>
      </c>
      <c r="W518" s="75">
        <v>18</v>
      </c>
      <c r="X518" s="75">
        <v>0</v>
      </c>
      <c r="Y518" s="98">
        <v>235502162942</v>
      </c>
      <c r="Z518" s="82" t="s">
        <v>128</v>
      </c>
      <c r="AA518" s="75" t="s">
        <v>2166</v>
      </c>
      <c r="AB518" s="75" t="s">
        <v>2167</v>
      </c>
      <c r="AC518" s="98">
        <v>235502162879</v>
      </c>
      <c r="AD518" s="75" t="s">
        <v>113</v>
      </c>
      <c r="AE518" s="99">
        <v>46049</v>
      </c>
      <c r="AF518" s="80">
        <v>46048.041666666664</v>
      </c>
      <c r="AG518" s="80">
        <v>46045.583333333336</v>
      </c>
      <c r="AH518" s="80">
        <v>46045.583333333336</v>
      </c>
      <c r="AI518" s="74">
        <v>46041</v>
      </c>
      <c r="AJ518" s="99">
        <v>46049</v>
      </c>
      <c r="AK518" s="74">
        <v>46049</v>
      </c>
      <c r="AL518" s="174">
        <v>46049</v>
      </c>
      <c r="AM518" s="74">
        <v>46056</v>
      </c>
      <c r="AN518" s="74">
        <v>46057</v>
      </c>
      <c r="AO518" s="95" t="s">
        <v>121</v>
      </c>
      <c r="AP518" s="95" t="s">
        <v>121</v>
      </c>
      <c r="AQ518" s="95" t="s">
        <v>121</v>
      </c>
      <c r="AR518" s="95" t="s">
        <v>121</v>
      </c>
      <c r="AS518" s="95" t="s">
        <v>121</v>
      </c>
      <c r="AT518" s="95" t="s">
        <v>121</v>
      </c>
      <c r="AU518" s="82" t="s">
        <v>356</v>
      </c>
      <c r="AV518" s="74">
        <v>46042</v>
      </c>
      <c r="AW518" s="75" t="s">
        <v>2441</v>
      </c>
      <c r="AX518" s="75" t="s">
        <v>2442</v>
      </c>
      <c r="AY518" s="75">
        <v>905</v>
      </c>
      <c r="AZ518" s="83">
        <v>308171309630</v>
      </c>
      <c r="BA518" s="75" t="s">
        <v>187</v>
      </c>
      <c r="BB518" s="74">
        <v>46042</v>
      </c>
      <c r="BC518" s="75"/>
      <c r="BD518" s="75" t="s">
        <v>2443</v>
      </c>
      <c r="BE518" s="74">
        <v>46056</v>
      </c>
      <c r="BF518" s="75"/>
      <c r="BG518" s="75"/>
      <c r="BH518" s="75"/>
      <c r="BI518" s="75"/>
      <c r="BJ518" s="75"/>
      <c r="BK518" s="75"/>
      <c r="BL518" s="75"/>
      <c r="BM518" s="75"/>
      <c r="BN518" s="75"/>
      <c r="BO518" s="75"/>
      <c r="BP518" s="75"/>
      <c r="BQ518" s="75"/>
      <c r="BR518" s="75"/>
      <c r="BS518" s="75"/>
      <c r="BT518" s="75">
        <v>0</v>
      </c>
      <c r="BU518" s="175" t="s">
        <v>2414</v>
      </c>
      <c r="BV518" s="104">
        <v>46050</v>
      </c>
      <c r="BW518" s="176">
        <f t="shared" ref="BW518:BW581" si="159">BV518-AK518</f>
        <v>1</v>
      </c>
      <c r="BX518" s="85">
        <f t="shared" ref="BX518:BX581" si="160">BV518-AK518</f>
        <v>1</v>
      </c>
      <c r="BY518" s="177" t="s">
        <v>147</v>
      </c>
      <c r="BZ518" s="87">
        <f t="shared" si="146"/>
        <v>3</v>
      </c>
      <c r="CB518" s="88">
        <f t="shared" si="156"/>
        <v>5</v>
      </c>
      <c r="CC518" s="89"/>
      <c r="CE518" s="87">
        <f t="shared" si="154"/>
        <v>1</v>
      </c>
      <c r="CF518" s="90">
        <v>18361700</v>
      </c>
      <c r="CG518" s="90"/>
      <c r="CH518" s="90">
        <v>18361700</v>
      </c>
      <c r="CI518" s="22">
        <v>26231</v>
      </c>
      <c r="CJ518" s="87">
        <f t="shared" si="157"/>
        <v>1</v>
      </c>
      <c r="CK518" s="87">
        <f t="shared" si="158"/>
        <v>4</v>
      </c>
      <c r="CL518" s="22" t="s">
        <v>121</v>
      </c>
      <c r="CM518" s="22" t="s">
        <v>2415</v>
      </c>
    </row>
    <row r="519" spans="1:91" ht="14.45" customHeight="1" x14ac:dyDescent="0.25">
      <c r="A519" s="69">
        <f t="shared" si="155"/>
        <v>517</v>
      </c>
      <c r="B519" s="73" t="s">
        <v>102</v>
      </c>
      <c r="C519" s="97">
        <v>235502162879</v>
      </c>
      <c r="D519" s="106">
        <v>145396157</v>
      </c>
      <c r="E519" s="73">
        <v>5320007477</v>
      </c>
      <c r="F519" s="74">
        <v>46037</v>
      </c>
      <c r="G519" s="75" t="s">
        <v>576</v>
      </c>
      <c r="H519" s="75" t="s">
        <v>517</v>
      </c>
      <c r="I519" s="75" t="s">
        <v>105</v>
      </c>
      <c r="J519" s="75" t="s">
        <v>577</v>
      </c>
      <c r="K519" s="75" t="s">
        <v>242</v>
      </c>
      <c r="L519" s="74">
        <v>46072</v>
      </c>
      <c r="M519" s="73">
        <v>0</v>
      </c>
      <c r="N519" s="75" t="s">
        <v>2439</v>
      </c>
      <c r="O519" s="75" t="s">
        <v>2440</v>
      </c>
      <c r="P519" s="75">
        <v>2830047867</v>
      </c>
      <c r="Q519" s="74">
        <v>46042</v>
      </c>
      <c r="R519" s="75">
        <v>1209378463</v>
      </c>
      <c r="S519" s="75">
        <v>224089745</v>
      </c>
      <c r="T519" s="74">
        <v>46042</v>
      </c>
      <c r="U519" s="76">
        <v>1391.4010000000001</v>
      </c>
      <c r="V519" s="76">
        <v>1345.8630000000001</v>
      </c>
      <c r="W519" s="75">
        <v>2</v>
      </c>
      <c r="X519" s="75">
        <v>0</v>
      </c>
      <c r="Y519" s="98">
        <v>235502162942</v>
      </c>
      <c r="Z519" s="82" t="s">
        <v>128</v>
      </c>
      <c r="AA519" s="75" t="s">
        <v>2166</v>
      </c>
      <c r="AB519" s="75" t="s">
        <v>2167</v>
      </c>
      <c r="AC519" s="98">
        <v>235502162879</v>
      </c>
      <c r="AD519" s="75" t="s">
        <v>113</v>
      </c>
      <c r="AE519" s="99">
        <v>46049</v>
      </c>
      <c r="AF519" s="80">
        <v>46048.041666666664</v>
      </c>
      <c r="AG519" s="80">
        <v>46045.583333333336</v>
      </c>
      <c r="AH519" s="80">
        <v>46045.583333333336</v>
      </c>
      <c r="AI519" s="74">
        <v>46041</v>
      </c>
      <c r="AJ519" s="99">
        <v>46049</v>
      </c>
      <c r="AK519" s="74">
        <v>46049</v>
      </c>
      <c r="AL519" s="174">
        <v>46049</v>
      </c>
      <c r="AM519" s="74">
        <v>46056</v>
      </c>
      <c r="AN519" s="74">
        <v>46057</v>
      </c>
      <c r="AO519" s="95" t="s">
        <v>121</v>
      </c>
      <c r="AP519" s="95" t="s">
        <v>121</v>
      </c>
      <c r="AQ519" s="95" t="s">
        <v>121</v>
      </c>
      <c r="AR519" s="95" t="s">
        <v>121</v>
      </c>
      <c r="AS519" s="95" t="s">
        <v>121</v>
      </c>
      <c r="AT519" s="95" t="s">
        <v>121</v>
      </c>
      <c r="AU519" s="82" t="s">
        <v>356</v>
      </c>
      <c r="AV519" s="74">
        <v>46042</v>
      </c>
      <c r="AW519" s="75">
        <v>0</v>
      </c>
      <c r="AX519" s="75">
        <v>0</v>
      </c>
      <c r="AY519" s="75">
        <v>905</v>
      </c>
      <c r="AZ519" s="83">
        <v>0</v>
      </c>
      <c r="BA519" s="75">
        <v>0</v>
      </c>
      <c r="BB519" s="75" t="s">
        <v>132</v>
      </c>
      <c r="BC519" s="75"/>
      <c r="BD519" s="75" t="s">
        <v>2443</v>
      </c>
      <c r="BE519" s="74">
        <v>46056</v>
      </c>
      <c r="BF519" s="75"/>
      <c r="BG519" s="75"/>
      <c r="BH519" s="75"/>
      <c r="BI519" s="75"/>
      <c r="BJ519" s="75"/>
      <c r="BK519" s="75"/>
      <c r="BL519" s="75"/>
      <c r="BM519" s="75"/>
      <c r="BN519" s="75"/>
      <c r="BO519" s="75"/>
      <c r="BP519" s="75"/>
      <c r="BQ519" s="75"/>
      <c r="BR519" s="75"/>
      <c r="BS519" s="75"/>
      <c r="BT519" s="75">
        <v>0</v>
      </c>
      <c r="BU519" s="84" t="s">
        <v>2414</v>
      </c>
      <c r="BV519" s="74">
        <v>46050</v>
      </c>
      <c r="BW519" s="85">
        <f t="shared" si="159"/>
        <v>1</v>
      </c>
      <c r="BX519" s="85">
        <f t="shared" si="160"/>
        <v>1</v>
      </c>
      <c r="BY519" s="86" t="s">
        <v>147</v>
      </c>
      <c r="BZ519" s="87">
        <f t="shared" si="146"/>
        <v>3</v>
      </c>
      <c r="CB519" s="88">
        <f t="shared" si="156"/>
        <v>5</v>
      </c>
      <c r="CC519" s="89"/>
      <c r="CE519" s="87">
        <f t="shared" si="154"/>
        <v>1</v>
      </c>
      <c r="CF519" s="90"/>
      <c r="CG519" s="90"/>
      <c r="CH519" s="90"/>
      <c r="CJ519" s="87">
        <f t="shared" si="157"/>
        <v>1</v>
      </c>
      <c r="CK519" s="87">
        <f t="shared" si="158"/>
        <v>4</v>
      </c>
      <c r="CL519" s="22" t="s">
        <v>121</v>
      </c>
      <c r="CM519" s="22" t="s">
        <v>2415</v>
      </c>
    </row>
    <row r="520" spans="1:91" ht="14.45" customHeight="1" x14ac:dyDescent="0.25">
      <c r="A520" s="69">
        <f t="shared" si="155"/>
        <v>518</v>
      </c>
      <c r="B520" s="100" t="s">
        <v>102</v>
      </c>
      <c r="C520" s="97">
        <v>235502163166</v>
      </c>
      <c r="D520" s="106">
        <v>145337976</v>
      </c>
      <c r="E520" s="73"/>
      <c r="F520" s="74">
        <v>46043</v>
      </c>
      <c r="G520" s="75" t="s">
        <v>2416</v>
      </c>
      <c r="H520" s="75" t="s">
        <v>517</v>
      </c>
      <c r="I520" s="75" t="s">
        <v>105</v>
      </c>
      <c r="J520" s="75" t="s">
        <v>568</v>
      </c>
      <c r="K520" s="75" t="s">
        <v>107</v>
      </c>
      <c r="L520" s="74">
        <v>46072</v>
      </c>
      <c r="M520" s="73">
        <v>40</v>
      </c>
      <c r="N520" s="75" t="s">
        <v>2444</v>
      </c>
      <c r="O520" s="75" t="s">
        <v>2445</v>
      </c>
      <c r="P520" s="75">
        <v>2830047869</v>
      </c>
      <c r="Q520" s="74">
        <v>46042</v>
      </c>
      <c r="R520" s="75">
        <v>1209378470</v>
      </c>
      <c r="S520" s="75">
        <v>224089911</v>
      </c>
      <c r="T520" s="74">
        <v>46042</v>
      </c>
      <c r="U520" s="76">
        <v>16101.99</v>
      </c>
      <c r="V520" s="76">
        <v>15439.744000000001</v>
      </c>
      <c r="W520" s="75">
        <v>18</v>
      </c>
      <c r="X520" s="75">
        <v>0</v>
      </c>
      <c r="Y520" s="98">
        <v>235502163191</v>
      </c>
      <c r="Z520" s="82" t="s">
        <v>128</v>
      </c>
      <c r="AA520" s="75" t="s">
        <v>2166</v>
      </c>
      <c r="AB520" s="75" t="s">
        <v>2167</v>
      </c>
      <c r="AC520" s="98">
        <v>235502163166</v>
      </c>
      <c r="AD520" s="75" t="s">
        <v>113</v>
      </c>
      <c r="AE520" s="99">
        <v>46049</v>
      </c>
      <c r="AF520" s="80">
        <v>46048.041666666664</v>
      </c>
      <c r="AG520" s="80">
        <v>46045.583333333336</v>
      </c>
      <c r="AH520" s="80">
        <v>46045.583333333336</v>
      </c>
      <c r="AI520" s="74">
        <v>46041</v>
      </c>
      <c r="AJ520" s="99">
        <v>46049</v>
      </c>
      <c r="AK520" s="74">
        <v>46049</v>
      </c>
      <c r="AL520" s="121">
        <v>46056</v>
      </c>
      <c r="AM520" s="121">
        <v>46060</v>
      </c>
      <c r="AN520" s="121">
        <v>46061</v>
      </c>
      <c r="AO520" s="81">
        <f>IF(AH520&lt;AG520,IF(AH520=0,"",AH520-1),IF(AG520=0,"",AG520-1))</f>
        <v>46044.583333333336</v>
      </c>
      <c r="AP520" s="81">
        <f>IF(AH520&lt;AG520,IF(AH520=0,"",AH520),IF(AG520=0,"",AG520))</f>
        <v>46045.583333333336</v>
      </c>
      <c r="AQ520" s="81">
        <f>IF(AH520&lt;AG520,IF(AH520=0,"",AH520),IF(AG520=0,"",AG520))</f>
        <v>46045.583333333336</v>
      </c>
      <c r="AR520" s="81">
        <f>IF(AI520=0,"",IF(AI520&lt;AJ520,AJ520+1,AI520+1))</f>
        <v>46050</v>
      </c>
      <c r="AS520" s="81">
        <f>IF(AI520=0,"",IF(AE520=0,IF(AJ520=0,AI520+2,AJ520+2),AE520+2))</f>
        <v>46051</v>
      </c>
      <c r="AT520" s="81">
        <f>IF(AI520=0,"",IF(AI520&lt;AJ520,AJ520+1,AI520+1))</f>
        <v>46050</v>
      </c>
      <c r="AU520" s="82" t="s">
        <v>356</v>
      </c>
      <c r="AV520" s="74">
        <v>46042</v>
      </c>
      <c r="AW520" s="75" t="s">
        <v>2446</v>
      </c>
      <c r="AX520" s="75" t="s">
        <v>2447</v>
      </c>
      <c r="AY520" s="75">
        <v>905</v>
      </c>
      <c r="AZ520" s="83">
        <v>308171728230</v>
      </c>
      <c r="BA520" s="75" t="s">
        <v>187</v>
      </c>
      <c r="BB520" s="74">
        <v>46042</v>
      </c>
      <c r="BC520" s="75"/>
      <c r="BD520" s="75" t="s">
        <v>2448</v>
      </c>
      <c r="BE520" s="74">
        <v>46056</v>
      </c>
      <c r="BF520" s="75"/>
      <c r="BG520" s="75"/>
      <c r="BH520" s="75"/>
      <c r="BI520" s="75"/>
      <c r="BJ520" s="75"/>
      <c r="BK520" s="75"/>
      <c r="BL520" s="75"/>
      <c r="BM520" s="75"/>
      <c r="BN520" s="75"/>
      <c r="BO520" s="75"/>
      <c r="BP520" s="75"/>
      <c r="BQ520" s="75"/>
      <c r="BR520" s="75"/>
      <c r="BS520" s="75"/>
      <c r="BT520" s="75">
        <v>0</v>
      </c>
      <c r="BU520" s="84" t="s">
        <v>2422</v>
      </c>
      <c r="BV520" s="74">
        <v>46050</v>
      </c>
      <c r="BW520" s="85">
        <f t="shared" si="159"/>
        <v>1</v>
      </c>
      <c r="BX520" s="85">
        <f t="shared" si="160"/>
        <v>1</v>
      </c>
      <c r="BY520" s="86" t="s">
        <v>147</v>
      </c>
      <c r="BZ520" s="87">
        <f t="shared" si="146"/>
        <v>4</v>
      </c>
      <c r="CB520" s="88">
        <f t="shared" si="156"/>
        <v>5</v>
      </c>
      <c r="CC520" s="89"/>
      <c r="CE520" s="87">
        <f t="shared" si="154"/>
        <v>1</v>
      </c>
      <c r="CF520" s="90">
        <v>18361700</v>
      </c>
      <c r="CG520" s="90"/>
      <c r="CH520" s="90">
        <v>18361700</v>
      </c>
      <c r="CI520" s="22">
        <v>26231</v>
      </c>
      <c r="CJ520" s="87">
        <f t="shared" si="157"/>
        <v>1</v>
      </c>
      <c r="CK520" s="87">
        <f t="shared" si="158"/>
        <v>4</v>
      </c>
      <c r="CL520" s="22" t="s">
        <v>121</v>
      </c>
      <c r="CM520" s="22" t="s">
        <v>2423</v>
      </c>
    </row>
    <row r="521" spans="1:91" ht="14.45" customHeight="1" x14ac:dyDescent="0.25">
      <c r="A521" s="69">
        <f t="shared" si="155"/>
        <v>519</v>
      </c>
      <c r="B521" s="70" t="s">
        <v>102</v>
      </c>
      <c r="C521" s="107" t="s">
        <v>2449</v>
      </c>
      <c r="D521" s="106">
        <v>145347541</v>
      </c>
      <c r="E521" s="73">
        <v>5320007414</v>
      </c>
      <c r="F521" s="74">
        <v>46044</v>
      </c>
      <c r="G521" s="75" t="s">
        <v>2450</v>
      </c>
      <c r="H521" s="75" t="s">
        <v>1160</v>
      </c>
      <c r="I521" s="75" t="s">
        <v>105</v>
      </c>
      <c r="J521" s="75" t="s">
        <v>1161</v>
      </c>
      <c r="K521" s="75" t="s">
        <v>107</v>
      </c>
      <c r="L521" s="74">
        <v>46063</v>
      </c>
      <c r="M521" s="73">
        <v>40</v>
      </c>
      <c r="N521" s="75" t="s">
        <v>2451</v>
      </c>
      <c r="O521" s="75" t="s">
        <v>2452</v>
      </c>
      <c r="P521" s="75">
        <v>2830048113</v>
      </c>
      <c r="Q521" s="74">
        <v>46049</v>
      </c>
      <c r="R521" s="75">
        <v>1209380363</v>
      </c>
      <c r="S521" s="75">
        <v>224121142</v>
      </c>
      <c r="T521" s="74">
        <v>46049</v>
      </c>
      <c r="U521" s="76">
        <v>13446.986000000001</v>
      </c>
      <c r="V521" s="76">
        <v>12966.194</v>
      </c>
      <c r="W521" s="75">
        <v>16</v>
      </c>
      <c r="X521" s="75">
        <v>5</v>
      </c>
      <c r="Y521" s="98">
        <v>7265876530</v>
      </c>
      <c r="Z521" s="82" t="s">
        <v>354</v>
      </c>
      <c r="AA521" s="75" t="s">
        <v>2382</v>
      </c>
      <c r="AB521" s="75" t="s">
        <v>2383</v>
      </c>
      <c r="AC521" s="109" t="s">
        <v>2449</v>
      </c>
      <c r="AD521" s="75" t="s">
        <v>113</v>
      </c>
      <c r="AE521" s="74">
        <v>46055</v>
      </c>
      <c r="AF521" s="130">
        <v>46054</v>
      </c>
      <c r="AG521" s="130">
        <v>46051.375</v>
      </c>
      <c r="AH521" s="130">
        <v>46051.375</v>
      </c>
      <c r="AI521" s="99">
        <v>46049</v>
      </c>
      <c r="AJ521" s="99">
        <v>46055</v>
      </c>
      <c r="AK521" s="99">
        <v>46055</v>
      </c>
      <c r="AL521" s="99">
        <v>46051</v>
      </c>
      <c r="AM521" s="99">
        <v>46057</v>
      </c>
      <c r="AN521" s="99">
        <v>46057</v>
      </c>
      <c r="AO521" s="95" t="s">
        <v>121</v>
      </c>
      <c r="AP521" s="95" t="s">
        <v>121</v>
      </c>
      <c r="AQ521" s="95" t="s">
        <v>121</v>
      </c>
      <c r="AR521" s="95" t="s">
        <v>121</v>
      </c>
      <c r="AS521" s="95" t="s">
        <v>121</v>
      </c>
      <c r="AT521" s="95" t="s">
        <v>121</v>
      </c>
      <c r="AU521" s="82" t="s">
        <v>131</v>
      </c>
      <c r="AV521" s="74">
        <v>46049</v>
      </c>
      <c r="AW521" s="75" t="s">
        <v>2453</v>
      </c>
      <c r="AX521" s="75">
        <v>32203003</v>
      </c>
      <c r="AY521" s="75">
        <v>905</v>
      </c>
      <c r="AZ521" s="83">
        <v>308197595550</v>
      </c>
      <c r="BA521" s="75" t="s">
        <v>187</v>
      </c>
      <c r="BB521" s="74">
        <v>46049</v>
      </c>
      <c r="BC521" s="75"/>
      <c r="BD521" s="75" t="s">
        <v>2454</v>
      </c>
      <c r="BE521" s="74">
        <v>46058</v>
      </c>
      <c r="BF521" s="75"/>
      <c r="BG521" s="75"/>
      <c r="BH521" s="75"/>
      <c r="BI521" s="75"/>
      <c r="BJ521" s="75"/>
      <c r="BK521" s="75"/>
      <c r="BL521" s="75"/>
      <c r="BM521" s="75"/>
      <c r="BN521" s="75"/>
      <c r="BO521" s="75"/>
      <c r="BP521" s="75"/>
      <c r="BQ521" s="75"/>
      <c r="BR521" s="75"/>
      <c r="BS521" s="75"/>
      <c r="BT521" s="75">
        <v>1</v>
      </c>
      <c r="BU521" s="84" t="s">
        <v>2455</v>
      </c>
      <c r="BV521" s="74">
        <v>46056</v>
      </c>
      <c r="BW521" s="85">
        <f t="shared" si="159"/>
        <v>1</v>
      </c>
      <c r="BX521" s="85">
        <f t="shared" si="160"/>
        <v>1</v>
      </c>
      <c r="BY521" s="86" t="s">
        <v>157</v>
      </c>
      <c r="BZ521" s="87">
        <f t="shared" si="146"/>
        <v>4</v>
      </c>
      <c r="CB521" s="88">
        <f t="shared" si="156"/>
        <v>6</v>
      </c>
      <c r="CC521" s="89">
        <f t="shared" ref="CC521:CC527" si="161">BV521-AK521</f>
        <v>1</v>
      </c>
      <c r="CE521" s="87">
        <f t="shared" si="154"/>
        <v>2</v>
      </c>
      <c r="CF521" s="90">
        <v>6069010</v>
      </c>
      <c r="CG521" s="90"/>
      <c r="CH521" s="90">
        <v>6069010</v>
      </c>
      <c r="CI521" s="22">
        <v>26387</v>
      </c>
      <c r="CJ521" s="87">
        <f t="shared" si="157"/>
        <v>1</v>
      </c>
      <c r="CK521" s="87">
        <f t="shared" si="158"/>
        <v>5</v>
      </c>
      <c r="CL521" s="22" t="s">
        <v>121</v>
      </c>
      <c r="CM521" s="22" t="s">
        <v>2456</v>
      </c>
    </row>
    <row r="522" spans="1:91" ht="14.45" customHeight="1" x14ac:dyDescent="0.25">
      <c r="A522" s="69">
        <f t="shared" si="155"/>
        <v>520</v>
      </c>
      <c r="B522" s="70" t="s">
        <v>102</v>
      </c>
      <c r="C522" s="107" t="s">
        <v>2449</v>
      </c>
      <c r="D522" s="106">
        <v>145366862</v>
      </c>
      <c r="E522" s="73">
        <v>5320007414</v>
      </c>
      <c r="F522" s="74">
        <v>46044</v>
      </c>
      <c r="G522" s="75" t="s">
        <v>1542</v>
      </c>
      <c r="H522" s="75" t="s">
        <v>1160</v>
      </c>
      <c r="I522" s="75" t="s">
        <v>105</v>
      </c>
      <c r="J522" s="75" t="s">
        <v>1161</v>
      </c>
      <c r="K522" s="75" t="s">
        <v>107</v>
      </c>
      <c r="L522" s="74">
        <v>46059</v>
      </c>
      <c r="M522" s="73">
        <v>0</v>
      </c>
      <c r="N522" s="75" t="s">
        <v>2451</v>
      </c>
      <c r="O522" s="75" t="s">
        <v>2452</v>
      </c>
      <c r="P522" s="75">
        <v>2830048114</v>
      </c>
      <c r="Q522" s="74">
        <v>46049</v>
      </c>
      <c r="R522" s="75">
        <v>1209380364</v>
      </c>
      <c r="S522" s="75">
        <v>224121134</v>
      </c>
      <c r="T522" s="74">
        <v>46049</v>
      </c>
      <c r="U522" s="76">
        <v>3142.6350000000002</v>
      </c>
      <c r="V522" s="76">
        <v>3023.5169999999998</v>
      </c>
      <c r="W522" s="75">
        <v>4</v>
      </c>
      <c r="X522" s="75">
        <v>3</v>
      </c>
      <c r="Y522" s="98">
        <v>7265876530</v>
      </c>
      <c r="Z522" s="82" t="s">
        <v>354</v>
      </c>
      <c r="AA522" s="75" t="s">
        <v>2382</v>
      </c>
      <c r="AB522" s="75" t="s">
        <v>2383</v>
      </c>
      <c r="AC522" s="109" t="s">
        <v>2449</v>
      </c>
      <c r="AD522" s="75" t="s">
        <v>113</v>
      </c>
      <c r="AE522" s="74">
        <v>46055</v>
      </c>
      <c r="AF522" s="130">
        <v>46054</v>
      </c>
      <c r="AG522" s="130">
        <v>46051.375</v>
      </c>
      <c r="AH522" s="130">
        <v>46051.375</v>
      </c>
      <c r="AI522" s="99">
        <v>46049</v>
      </c>
      <c r="AJ522" s="99">
        <v>46055</v>
      </c>
      <c r="AK522" s="99">
        <v>46055</v>
      </c>
      <c r="AL522" s="99">
        <v>46051</v>
      </c>
      <c r="AM522" s="99">
        <v>46057</v>
      </c>
      <c r="AN522" s="99">
        <v>46057</v>
      </c>
      <c r="AO522" s="95" t="s">
        <v>121</v>
      </c>
      <c r="AP522" s="95" t="s">
        <v>121</v>
      </c>
      <c r="AQ522" s="95" t="s">
        <v>121</v>
      </c>
      <c r="AR522" s="95" t="s">
        <v>121</v>
      </c>
      <c r="AS522" s="95" t="s">
        <v>121</v>
      </c>
      <c r="AT522" s="95" t="s">
        <v>121</v>
      </c>
      <c r="AU522" s="82" t="s">
        <v>131</v>
      </c>
      <c r="AV522" s="74">
        <v>46049</v>
      </c>
      <c r="AW522" s="75">
        <v>0</v>
      </c>
      <c r="AX522" s="75">
        <v>0</v>
      </c>
      <c r="AY522" s="75">
        <v>905</v>
      </c>
      <c r="AZ522" s="83"/>
      <c r="BA522" s="75"/>
      <c r="BB522" s="75"/>
      <c r="BC522" s="75"/>
      <c r="BD522" s="75" t="s">
        <v>2454</v>
      </c>
      <c r="BE522" s="74">
        <v>46058</v>
      </c>
      <c r="BF522" s="75"/>
      <c r="BG522" s="75"/>
      <c r="BH522" s="75"/>
      <c r="BI522" s="75"/>
      <c r="BJ522" s="75"/>
      <c r="BK522" s="75"/>
      <c r="BL522" s="75"/>
      <c r="BM522" s="75"/>
      <c r="BN522" s="75"/>
      <c r="BO522" s="75"/>
      <c r="BP522" s="75"/>
      <c r="BQ522" s="75"/>
      <c r="BR522" s="75"/>
      <c r="BS522" s="75"/>
      <c r="BT522" s="75">
        <v>0</v>
      </c>
      <c r="BU522" s="84" t="s">
        <v>2455</v>
      </c>
      <c r="BV522" s="74">
        <v>46056</v>
      </c>
      <c r="BW522" s="85">
        <f t="shared" si="159"/>
        <v>1</v>
      </c>
      <c r="BX522" s="85">
        <f t="shared" si="160"/>
        <v>1</v>
      </c>
      <c r="BY522" s="86" t="s">
        <v>157</v>
      </c>
      <c r="BZ522" s="87">
        <f t="shared" si="146"/>
        <v>4</v>
      </c>
      <c r="CB522" s="88">
        <f t="shared" si="156"/>
        <v>6</v>
      </c>
      <c r="CC522" s="89">
        <f t="shared" si="161"/>
        <v>1</v>
      </c>
      <c r="CE522" s="87">
        <f t="shared" si="154"/>
        <v>2</v>
      </c>
      <c r="CF522" s="90"/>
      <c r="CG522" s="90"/>
      <c r="CH522" s="90"/>
      <c r="CJ522" s="87">
        <f t="shared" si="157"/>
        <v>1</v>
      </c>
      <c r="CK522" s="87">
        <f t="shared" si="158"/>
        <v>5</v>
      </c>
      <c r="CL522" s="22" t="s">
        <v>121</v>
      </c>
      <c r="CM522" s="22" t="s">
        <v>2456</v>
      </c>
    </row>
    <row r="523" spans="1:91" ht="14.45" customHeight="1" x14ac:dyDescent="0.25">
      <c r="A523" s="69">
        <f t="shared" si="155"/>
        <v>521</v>
      </c>
      <c r="B523" s="70" t="s">
        <v>102</v>
      </c>
      <c r="C523" s="107" t="s">
        <v>2449</v>
      </c>
      <c r="D523" s="106">
        <v>145236531</v>
      </c>
      <c r="E523" s="73"/>
      <c r="F523" s="74">
        <v>46043</v>
      </c>
      <c r="G523" s="75" t="s">
        <v>2457</v>
      </c>
      <c r="H523" s="75" t="s">
        <v>1160</v>
      </c>
      <c r="I523" s="75" t="s">
        <v>105</v>
      </c>
      <c r="J523" s="75" t="s">
        <v>1161</v>
      </c>
      <c r="K523" s="75" t="s">
        <v>242</v>
      </c>
      <c r="L523" s="74">
        <v>46057</v>
      </c>
      <c r="M523" s="73">
        <v>40</v>
      </c>
      <c r="N523" s="75" t="s">
        <v>2458</v>
      </c>
      <c r="O523" s="75" t="s">
        <v>2459</v>
      </c>
      <c r="P523" s="75">
        <v>2830048125</v>
      </c>
      <c r="Q523" s="74">
        <v>46049</v>
      </c>
      <c r="R523" s="75">
        <v>1209380408</v>
      </c>
      <c r="S523" s="75">
        <v>224121131</v>
      </c>
      <c r="T523" s="74">
        <v>46049</v>
      </c>
      <c r="U523" s="76">
        <v>20355.714</v>
      </c>
      <c r="V523" s="76">
        <v>19591.053</v>
      </c>
      <c r="W523" s="75">
        <v>20</v>
      </c>
      <c r="X523" s="75">
        <v>16</v>
      </c>
      <c r="Y523" s="98">
        <v>7265876520</v>
      </c>
      <c r="Z523" s="82" t="s">
        <v>354</v>
      </c>
      <c r="AA523" s="75" t="s">
        <v>2382</v>
      </c>
      <c r="AB523" s="75" t="s">
        <v>2383</v>
      </c>
      <c r="AC523" s="109" t="s">
        <v>2449</v>
      </c>
      <c r="AD523" s="75" t="s">
        <v>113</v>
      </c>
      <c r="AE523" s="74">
        <v>46055</v>
      </c>
      <c r="AF523" s="130">
        <v>46054</v>
      </c>
      <c r="AG523" s="130">
        <v>46051.375</v>
      </c>
      <c r="AH523" s="130">
        <v>46051.375</v>
      </c>
      <c r="AI523" s="99">
        <v>46049</v>
      </c>
      <c r="AJ523" s="99">
        <v>46055</v>
      </c>
      <c r="AK523" s="99">
        <v>46055</v>
      </c>
      <c r="AL523" s="99">
        <v>46051</v>
      </c>
      <c r="AM523" s="99">
        <v>46057</v>
      </c>
      <c r="AN523" s="99">
        <v>46057</v>
      </c>
      <c r="AO523" s="81">
        <f>IF(AH523&lt;AG523,IF(AH523=0,"",AH523-1),IF(AG523=0,"",AG523-1))</f>
        <v>46050.375</v>
      </c>
      <c r="AP523" s="81">
        <f>IF(AH523&lt;AG523,IF(AH523=0,"",AH523),IF(AG523=0,"",AG523))</f>
        <v>46051.375</v>
      </c>
      <c r="AQ523" s="81">
        <f>IF(AH523&lt;AG523,IF(AH523=0,"",AH523),IF(AG523=0,"",AG523))</f>
        <v>46051.375</v>
      </c>
      <c r="AR523" s="81">
        <f>IF(AI523=0,"",IF(AI523&lt;AJ523,AJ523+1,AI523+1))</f>
        <v>46056</v>
      </c>
      <c r="AS523" s="81">
        <f>IF(AI523=0,"",IF(AE523=0,IF(AJ523=0,AI523+2,AJ523+2),AE523+2))</f>
        <v>46057</v>
      </c>
      <c r="AT523" s="81">
        <f>IF(AI523=0,"",IF(AI523&lt;AJ523,AJ523+1,AI523+1))</f>
        <v>46056</v>
      </c>
      <c r="AU523" s="82" t="s">
        <v>131</v>
      </c>
      <c r="AV523" s="74">
        <v>46049</v>
      </c>
      <c r="AW523" s="75" t="s">
        <v>2460</v>
      </c>
      <c r="AX523" s="75">
        <v>32218747</v>
      </c>
      <c r="AY523" s="75">
        <v>905</v>
      </c>
      <c r="AZ523" s="83">
        <v>308197784000</v>
      </c>
      <c r="BA523" s="75" t="s">
        <v>187</v>
      </c>
      <c r="BB523" s="74">
        <v>46049</v>
      </c>
      <c r="BC523" s="75"/>
      <c r="BD523" s="75" t="s">
        <v>2461</v>
      </c>
      <c r="BE523" s="74">
        <v>46058</v>
      </c>
      <c r="BF523" s="75"/>
      <c r="BG523" s="75"/>
      <c r="BH523" s="75"/>
      <c r="BI523" s="75"/>
      <c r="BJ523" s="75"/>
      <c r="BK523" s="75"/>
      <c r="BL523" s="75"/>
      <c r="BM523" s="75"/>
      <c r="BN523" s="75"/>
      <c r="BO523" s="75"/>
      <c r="BP523" s="75"/>
      <c r="BQ523" s="75"/>
      <c r="BR523" s="75"/>
      <c r="BS523" s="75"/>
      <c r="BT523" s="75">
        <v>0</v>
      </c>
      <c r="BU523" s="84" t="s">
        <v>2455</v>
      </c>
      <c r="BV523" s="74">
        <v>46056</v>
      </c>
      <c r="BW523" s="85">
        <f t="shared" si="159"/>
        <v>1</v>
      </c>
      <c r="BX523" s="85">
        <f t="shared" si="160"/>
        <v>1</v>
      </c>
      <c r="BY523" s="86" t="s">
        <v>157</v>
      </c>
      <c r="BZ523" s="87">
        <f t="shared" si="146"/>
        <v>4</v>
      </c>
      <c r="CB523" s="88">
        <f t="shared" si="156"/>
        <v>6</v>
      </c>
      <c r="CC523" s="89">
        <f t="shared" si="161"/>
        <v>1</v>
      </c>
      <c r="CE523" s="87">
        <f t="shared" si="154"/>
        <v>2</v>
      </c>
      <c r="CF523" s="90">
        <v>6069010</v>
      </c>
      <c r="CG523" s="90"/>
      <c r="CH523" s="90">
        <v>6069010</v>
      </c>
      <c r="CI523" s="22">
        <v>26387</v>
      </c>
      <c r="CJ523" s="87">
        <f t="shared" si="157"/>
        <v>1</v>
      </c>
      <c r="CK523" s="87">
        <f t="shared" si="158"/>
        <v>5</v>
      </c>
      <c r="CL523" s="22" t="s">
        <v>121</v>
      </c>
      <c r="CM523" s="22" t="s">
        <v>2456</v>
      </c>
    </row>
    <row r="524" spans="1:91" ht="14.45" customHeight="1" x14ac:dyDescent="0.25">
      <c r="A524" s="69">
        <f t="shared" si="155"/>
        <v>522</v>
      </c>
      <c r="B524" s="70" t="s">
        <v>102</v>
      </c>
      <c r="C524" s="107" t="s">
        <v>2449</v>
      </c>
      <c r="D524" s="106">
        <v>145390074</v>
      </c>
      <c r="E524" s="73">
        <v>5320007469</v>
      </c>
      <c r="F524" s="74">
        <v>46044</v>
      </c>
      <c r="G524" s="75" t="s">
        <v>2462</v>
      </c>
      <c r="H524" s="75" t="s">
        <v>1160</v>
      </c>
      <c r="I524" s="75" t="s">
        <v>105</v>
      </c>
      <c r="J524" s="75" t="s">
        <v>1161</v>
      </c>
      <c r="K524" s="75" t="s">
        <v>242</v>
      </c>
      <c r="L524" s="74">
        <v>46062</v>
      </c>
      <c r="M524" s="73">
        <v>40</v>
      </c>
      <c r="N524" s="75" t="s">
        <v>2463</v>
      </c>
      <c r="O524" s="75" t="s">
        <v>2464</v>
      </c>
      <c r="P524" s="75">
        <v>2830048100</v>
      </c>
      <c r="Q524" s="74">
        <v>46049</v>
      </c>
      <c r="R524" s="75">
        <v>1209380320</v>
      </c>
      <c r="S524" s="75">
        <v>224121143</v>
      </c>
      <c r="T524" s="74">
        <v>46049</v>
      </c>
      <c r="U524" s="76">
        <v>4561.1509999999998</v>
      </c>
      <c r="V524" s="76">
        <v>4390.0389999999998</v>
      </c>
      <c r="W524" s="75">
        <v>5</v>
      </c>
      <c r="X524" s="75">
        <v>4</v>
      </c>
      <c r="Y524" s="98">
        <v>7265876550</v>
      </c>
      <c r="Z524" s="82" t="s">
        <v>354</v>
      </c>
      <c r="AA524" s="75" t="s">
        <v>2382</v>
      </c>
      <c r="AB524" s="75" t="s">
        <v>2383</v>
      </c>
      <c r="AC524" s="109" t="s">
        <v>2449</v>
      </c>
      <c r="AD524" s="75" t="s">
        <v>113</v>
      </c>
      <c r="AE524" s="74">
        <v>46055</v>
      </c>
      <c r="AF524" s="130">
        <v>46054</v>
      </c>
      <c r="AG524" s="130">
        <v>46051.375</v>
      </c>
      <c r="AH524" s="130">
        <v>46051.375</v>
      </c>
      <c r="AI524" s="99">
        <v>46049</v>
      </c>
      <c r="AJ524" s="99">
        <v>46055</v>
      </c>
      <c r="AK524" s="99">
        <v>46055</v>
      </c>
      <c r="AL524" s="99">
        <v>46051</v>
      </c>
      <c r="AM524" s="99">
        <v>46057</v>
      </c>
      <c r="AN524" s="99">
        <v>46057</v>
      </c>
      <c r="AO524" s="95" t="s">
        <v>121</v>
      </c>
      <c r="AP524" s="95" t="s">
        <v>121</v>
      </c>
      <c r="AQ524" s="95" t="s">
        <v>121</v>
      </c>
      <c r="AR524" s="95" t="s">
        <v>121</v>
      </c>
      <c r="AS524" s="95" t="s">
        <v>121</v>
      </c>
      <c r="AT524" s="95" t="s">
        <v>121</v>
      </c>
      <c r="AU524" s="82" t="s">
        <v>131</v>
      </c>
      <c r="AV524" s="74">
        <v>46049</v>
      </c>
      <c r="AW524" s="75" t="s">
        <v>2465</v>
      </c>
      <c r="AX524" s="75">
        <v>32218739</v>
      </c>
      <c r="AY524" s="75">
        <v>905</v>
      </c>
      <c r="AZ524" s="83">
        <v>308196864860</v>
      </c>
      <c r="BA524" s="75" t="s">
        <v>187</v>
      </c>
      <c r="BB524" s="74">
        <v>46049</v>
      </c>
      <c r="BC524" s="75"/>
      <c r="BD524" s="75" t="s">
        <v>2466</v>
      </c>
      <c r="BE524" s="74">
        <v>46058</v>
      </c>
      <c r="BF524" s="75"/>
      <c r="BG524" s="75"/>
      <c r="BH524" s="75"/>
      <c r="BI524" s="75"/>
      <c r="BJ524" s="75"/>
      <c r="BK524" s="75"/>
      <c r="BL524" s="75"/>
      <c r="BM524" s="75"/>
      <c r="BN524" s="75"/>
      <c r="BO524" s="75"/>
      <c r="BP524" s="75"/>
      <c r="BQ524" s="75"/>
      <c r="BR524" s="75"/>
      <c r="BS524" s="75"/>
      <c r="BT524" s="75">
        <v>0</v>
      </c>
      <c r="BU524" s="84" t="s">
        <v>2455</v>
      </c>
      <c r="BV524" s="74">
        <v>46056</v>
      </c>
      <c r="BW524" s="85">
        <f t="shared" si="159"/>
        <v>1</v>
      </c>
      <c r="BX524" s="85">
        <f t="shared" si="160"/>
        <v>1</v>
      </c>
      <c r="BY524" s="86" t="s">
        <v>157</v>
      </c>
      <c r="BZ524" s="87">
        <f t="shared" si="146"/>
        <v>4</v>
      </c>
      <c r="CB524" s="88">
        <f t="shared" si="156"/>
        <v>6</v>
      </c>
      <c r="CC524" s="89">
        <f t="shared" si="161"/>
        <v>1</v>
      </c>
      <c r="CE524" s="87">
        <f t="shared" si="154"/>
        <v>2</v>
      </c>
      <c r="CF524" s="90">
        <v>6069010</v>
      </c>
      <c r="CG524" s="90"/>
      <c r="CH524" s="90">
        <v>6069010</v>
      </c>
      <c r="CI524" s="22">
        <v>26387</v>
      </c>
      <c r="CJ524" s="87">
        <f t="shared" si="157"/>
        <v>1</v>
      </c>
      <c r="CK524" s="87">
        <f t="shared" si="158"/>
        <v>5</v>
      </c>
      <c r="CL524" s="22" t="s">
        <v>121</v>
      </c>
      <c r="CM524" s="22" t="s">
        <v>2456</v>
      </c>
    </row>
    <row r="525" spans="1:91" ht="14.45" customHeight="1" x14ac:dyDescent="0.25">
      <c r="A525" s="69">
        <f t="shared" si="155"/>
        <v>523</v>
      </c>
      <c r="B525" s="70" t="s">
        <v>102</v>
      </c>
      <c r="C525" s="107" t="s">
        <v>2449</v>
      </c>
      <c r="D525" s="106">
        <v>145390079</v>
      </c>
      <c r="E525" s="73">
        <v>5320007469</v>
      </c>
      <c r="F525" s="74">
        <v>46044</v>
      </c>
      <c r="G525" s="75" t="s">
        <v>2462</v>
      </c>
      <c r="H525" s="75" t="s">
        <v>1160</v>
      </c>
      <c r="I525" s="75" t="s">
        <v>105</v>
      </c>
      <c r="J525" s="75" t="s">
        <v>1161</v>
      </c>
      <c r="K525" s="75" t="s">
        <v>242</v>
      </c>
      <c r="L525" s="74">
        <v>46062</v>
      </c>
      <c r="M525" s="73">
        <v>0</v>
      </c>
      <c r="N525" s="75" t="s">
        <v>2463</v>
      </c>
      <c r="O525" s="75" t="s">
        <v>2464</v>
      </c>
      <c r="P525" s="75">
        <v>2830048101</v>
      </c>
      <c r="Q525" s="74">
        <v>46049</v>
      </c>
      <c r="R525" s="75">
        <v>1209380322</v>
      </c>
      <c r="S525" s="75">
        <v>224121145</v>
      </c>
      <c r="T525" s="74">
        <v>46049</v>
      </c>
      <c r="U525" s="76">
        <v>1384.7260000000001</v>
      </c>
      <c r="V525" s="76">
        <v>1333.173</v>
      </c>
      <c r="W525" s="75">
        <v>2</v>
      </c>
      <c r="X525" s="75">
        <v>1</v>
      </c>
      <c r="Y525" s="98">
        <v>7265876550</v>
      </c>
      <c r="Z525" s="82" t="s">
        <v>354</v>
      </c>
      <c r="AA525" s="75" t="s">
        <v>2382</v>
      </c>
      <c r="AB525" s="75" t="s">
        <v>2383</v>
      </c>
      <c r="AC525" s="109" t="s">
        <v>2449</v>
      </c>
      <c r="AD525" s="75" t="s">
        <v>113</v>
      </c>
      <c r="AE525" s="74">
        <v>46055</v>
      </c>
      <c r="AF525" s="130">
        <v>46054</v>
      </c>
      <c r="AG525" s="130">
        <v>46051.375</v>
      </c>
      <c r="AH525" s="130">
        <v>46051.375</v>
      </c>
      <c r="AI525" s="99">
        <v>46049</v>
      </c>
      <c r="AJ525" s="99">
        <v>46055</v>
      </c>
      <c r="AK525" s="99">
        <v>46055</v>
      </c>
      <c r="AL525" s="99">
        <v>46051</v>
      </c>
      <c r="AM525" s="99">
        <v>46057</v>
      </c>
      <c r="AN525" s="99">
        <v>46057</v>
      </c>
      <c r="AO525" s="95" t="s">
        <v>121</v>
      </c>
      <c r="AP525" s="95" t="s">
        <v>121</v>
      </c>
      <c r="AQ525" s="95" t="s">
        <v>121</v>
      </c>
      <c r="AR525" s="95" t="s">
        <v>121</v>
      </c>
      <c r="AS525" s="95" t="s">
        <v>121</v>
      </c>
      <c r="AT525" s="95" t="s">
        <v>121</v>
      </c>
      <c r="AU525" s="82" t="s">
        <v>131</v>
      </c>
      <c r="AV525" s="74">
        <v>46049</v>
      </c>
      <c r="AW525" s="75">
        <v>0</v>
      </c>
      <c r="AX525" s="75">
        <v>0</v>
      </c>
      <c r="AY525" s="75">
        <v>905</v>
      </c>
      <c r="AZ525" s="83"/>
      <c r="BA525" s="75"/>
      <c r="BB525" s="75"/>
      <c r="BC525" s="75"/>
      <c r="BD525" s="75" t="s">
        <v>2466</v>
      </c>
      <c r="BE525" s="74">
        <v>46058</v>
      </c>
      <c r="BF525" s="75"/>
      <c r="BG525" s="75"/>
      <c r="BH525" s="75"/>
      <c r="BI525" s="75"/>
      <c r="BJ525" s="75"/>
      <c r="BK525" s="75"/>
      <c r="BL525" s="75"/>
      <c r="BM525" s="75"/>
      <c r="BN525" s="75"/>
      <c r="BO525" s="75"/>
      <c r="BP525" s="75"/>
      <c r="BQ525" s="75"/>
      <c r="BR525" s="75"/>
      <c r="BS525" s="75"/>
      <c r="BT525" s="75">
        <v>0</v>
      </c>
      <c r="BU525" s="84" t="s">
        <v>2455</v>
      </c>
      <c r="BV525" s="74">
        <v>46056</v>
      </c>
      <c r="BW525" s="85">
        <f t="shared" si="159"/>
        <v>1</v>
      </c>
      <c r="BX525" s="85">
        <f t="shared" si="160"/>
        <v>1</v>
      </c>
      <c r="BY525" s="86" t="s">
        <v>157</v>
      </c>
      <c r="BZ525" s="87">
        <f t="shared" si="146"/>
        <v>4</v>
      </c>
      <c r="CB525" s="88">
        <f t="shared" si="156"/>
        <v>6</v>
      </c>
      <c r="CC525" s="89">
        <f t="shared" si="161"/>
        <v>1</v>
      </c>
      <c r="CE525" s="87">
        <f t="shared" si="154"/>
        <v>2</v>
      </c>
      <c r="CF525" s="90"/>
      <c r="CG525" s="90"/>
      <c r="CH525" s="90"/>
      <c r="CJ525" s="87">
        <f t="shared" si="157"/>
        <v>1</v>
      </c>
      <c r="CK525" s="87">
        <f t="shared" si="158"/>
        <v>5</v>
      </c>
      <c r="CL525" s="22" t="s">
        <v>121</v>
      </c>
      <c r="CM525" s="22" t="s">
        <v>2456</v>
      </c>
    </row>
    <row r="526" spans="1:91" ht="14.45" customHeight="1" x14ac:dyDescent="0.25">
      <c r="A526" s="69">
        <f t="shared" si="155"/>
        <v>524</v>
      </c>
      <c r="B526" s="70" t="s">
        <v>102</v>
      </c>
      <c r="C526" s="107" t="s">
        <v>2449</v>
      </c>
      <c r="D526" s="106">
        <v>145390097</v>
      </c>
      <c r="E526" s="73">
        <v>5320007469</v>
      </c>
      <c r="F526" s="74">
        <v>46044</v>
      </c>
      <c r="G526" s="75" t="s">
        <v>2462</v>
      </c>
      <c r="H526" s="75" t="s">
        <v>1160</v>
      </c>
      <c r="I526" s="75" t="s">
        <v>105</v>
      </c>
      <c r="J526" s="75" t="s">
        <v>1161</v>
      </c>
      <c r="K526" s="75" t="s">
        <v>242</v>
      </c>
      <c r="L526" s="74">
        <v>46062</v>
      </c>
      <c r="M526" s="73">
        <v>0</v>
      </c>
      <c r="N526" s="75" t="s">
        <v>2463</v>
      </c>
      <c r="O526" s="75" t="s">
        <v>2464</v>
      </c>
      <c r="P526" s="75">
        <v>2830048102</v>
      </c>
      <c r="Q526" s="74">
        <v>46049</v>
      </c>
      <c r="R526" s="75">
        <v>1209380324</v>
      </c>
      <c r="S526" s="75">
        <v>224121167</v>
      </c>
      <c r="T526" s="74">
        <v>46049</v>
      </c>
      <c r="U526" s="76">
        <v>2487.779</v>
      </c>
      <c r="V526" s="76">
        <v>2390.6410000000001</v>
      </c>
      <c r="W526" s="75">
        <v>3</v>
      </c>
      <c r="X526" s="75">
        <v>4</v>
      </c>
      <c r="Y526" s="98">
        <v>7265876550</v>
      </c>
      <c r="Z526" s="82" t="s">
        <v>354</v>
      </c>
      <c r="AA526" s="75" t="s">
        <v>2382</v>
      </c>
      <c r="AB526" s="75" t="s">
        <v>2383</v>
      </c>
      <c r="AC526" s="109" t="s">
        <v>2449</v>
      </c>
      <c r="AD526" s="75" t="s">
        <v>113</v>
      </c>
      <c r="AE526" s="74">
        <v>46055</v>
      </c>
      <c r="AF526" s="130">
        <v>46054</v>
      </c>
      <c r="AG526" s="130">
        <v>46051.375</v>
      </c>
      <c r="AH526" s="130">
        <v>46051.375</v>
      </c>
      <c r="AI526" s="99">
        <v>46049</v>
      </c>
      <c r="AJ526" s="99">
        <v>46055</v>
      </c>
      <c r="AK526" s="99">
        <v>46055</v>
      </c>
      <c r="AL526" s="99">
        <v>46051</v>
      </c>
      <c r="AM526" s="99">
        <v>46057</v>
      </c>
      <c r="AN526" s="99">
        <v>46057</v>
      </c>
      <c r="AO526" s="95" t="s">
        <v>121</v>
      </c>
      <c r="AP526" s="95" t="s">
        <v>121</v>
      </c>
      <c r="AQ526" s="95" t="s">
        <v>121</v>
      </c>
      <c r="AR526" s="95" t="s">
        <v>121</v>
      </c>
      <c r="AS526" s="95" t="s">
        <v>121</v>
      </c>
      <c r="AT526" s="95" t="s">
        <v>121</v>
      </c>
      <c r="AU526" s="82" t="s">
        <v>131</v>
      </c>
      <c r="AV526" s="74">
        <v>46049</v>
      </c>
      <c r="AW526" s="75">
        <v>0</v>
      </c>
      <c r="AX526" s="75">
        <v>0</v>
      </c>
      <c r="AY526" s="75">
        <v>905</v>
      </c>
      <c r="AZ526" s="83"/>
      <c r="BA526" s="75"/>
      <c r="BB526" s="75"/>
      <c r="BC526" s="75"/>
      <c r="BD526" s="75" t="s">
        <v>2466</v>
      </c>
      <c r="BE526" s="74">
        <v>46058</v>
      </c>
      <c r="BF526" s="75"/>
      <c r="BG526" s="75"/>
      <c r="BH526" s="75"/>
      <c r="BI526" s="75"/>
      <c r="BJ526" s="75"/>
      <c r="BK526" s="75"/>
      <c r="BL526" s="75"/>
      <c r="BM526" s="75"/>
      <c r="BN526" s="75"/>
      <c r="BO526" s="75"/>
      <c r="BP526" s="75"/>
      <c r="BQ526" s="75"/>
      <c r="BR526" s="75"/>
      <c r="BS526" s="75"/>
      <c r="BT526" s="75">
        <v>0</v>
      </c>
      <c r="BU526" s="84" t="s">
        <v>2455</v>
      </c>
      <c r="BV526" s="74">
        <v>46056</v>
      </c>
      <c r="BW526" s="85">
        <f t="shared" si="159"/>
        <v>1</v>
      </c>
      <c r="BX526" s="85">
        <f t="shared" si="160"/>
        <v>1</v>
      </c>
      <c r="BY526" s="86" t="s">
        <v>157</v>
      </c>
      <c r="BZ526" s="87">
        <f t="shared" si="146"/>
        <v>4</v>
      </c>
      <c r="CB526" s="88">
        <f t="shared" si="156"/>
        <v>6</v>
      </c>
      <c r="CC526" s="89">
        <f t="shared" si="161"/>
        <v>1</v>
      </c>
      <c r="CE526" s="87">
        <f t="shared" si="154"/>
        <v>2</v>
      </c>
      <c r="CF526" s="90"/>
      <c r="CG526" s="90"/>
      <c r="CH526" s="90"/>
      <c r="CJ526" s="87">
        <f t="shared" si="157"/>
        <v>1</v>
      </c>
      <c r="CK526" s="87">
        <f t="shared" si="158"/>
        <v>5</v>
      </c>
      <c r="CL526" s="22" t="s">
        <v>121</v>
      </c>
      <c r="CM526" s="22" t="s">
        <v>2456</v>
      </c>
    </row>
    <row r="527" spans="1:91" ht="14.45" customHeight="1" x14ac:dyDescent="0.25">
      <c r="A527" s="69">
        <f t="shared" si="155"/>
        <v>525</v>
      </c>
      <c r="B527" s="70" t="s">
        <v>102</v>
      </c>
      <c r="C527" s="107" t="s">
        <v>2449</v>
      </c>
      <c r="D527" s="106">
        <v>145390103</v>
      </c>
      <c r="E527" s="73">
        <v>5320007469</v>
      </c>
      <c r="F527" s="74">
        <v>46044</v>
      </c>
      <c r="G527" s="75" t="s">
        <v>2462</v>
      </c>
      <c r="H527" s="75" t="s">
        <v>1160</v>
      </c>
      <c r="I527" s="75" t="s">
        <v>105</v>
      </c>
      <c r="J527" s="75" t="s">
        <v>1161</v>
      </c>
      <c r="K527" s="75" t="s">
        <v>242</v>
      </c>
      <c r="L527" s="74">
        <v>46062</v>
      </c>
      <c r="M527" s="73">
        <v>0</v>
      </c>
      <c r="N527" s="75" t="s">
        <v>2463</v>
      </c>
      <c r="O527" s="75" t="s">
        <v>2464</v>
      </c>
      <c r="P527" s="75">
        <v>2830048103</v>
      </c>
      <c r="Q527" s="74">
        <v>46049</v>
      </c>
      <c r="R527" s="75">
        <v>1209380325</v>
      </c>
      <c r="S527" s="75">
        <v>224121168</v>
      </c>
      <c r="T527" s="74">
        <v>46049</v>
      </c>
      <c r="U527" s="76">
        <v>1866.01</v>
      </c>
      <c r="V527" s="76">
        <v>1791.2</v>
      </c>
      <c r="W527" s="75">
        <v>2</v>
      </c>
      <c r="X527" s="75">
        <v>4</v>
      </c>
      <c r="Y527" s="98">
        <v>7265876550</v>
      </c>
      <c r="Z527" s="82" t="s">
        <v>354</v>
      </c>
      <c r="AA527" s="75" t="s">
        <v>2382</v>
      </c>
      <c r="AB527" s="75" t="s">
        <v>2383</v>
      </c>
      <c r="AC527" s="109" t="s">
        <v>2449</v>
      </c>
      <c r="AD527" s="75" t="s">
        <v>113</v>
      </c>
      <c r="AE527" s="74">
        <v>46055</v>
      </c>
      <c r="AF527" s="130">
        <v>46054</v>
      </c>
      <c r="AG527" s="130">
        <v>46051.375</v>
      </c>
      <c r="AH527" s="130">
        <v>46051.375</v>
      </c>
      <c r="AI527" s="99">
        <v>46049</v>
      </c>
      <c r="AJ527" s="99">
        <v>46055</v>
      </c>
      <c r="AK527" s="99">
        <v>46055</v>
      </c>
      <c r="AL527" s="99">
        <v>46051</v>
      </c>
      <c r="AM527" s="99">
        <v>46057</v>
      </c>
      <c r="AN527" s="99">
        <v>46057</v>
      </c>
      <c r="AO527" s="95" t="s">
        <v>121</v>
      </c>
      <c r="AP527" s="95" t="s">
        <v>121</v>
      </c>
      <c r="AQ527" s="95" t="s">
        <v>121</v>
      </c>
      <c r="AR527" s="95" t="s">
        <v>121</v>
      </c>
      <c r="AS527" s="95" t="s">
        <v>121</v>
      </c>
      <c r="AT527" s="95" t="s">
        <v>121</v>
      </c>
      <c r="AU527" s="82" t="s">
        <v>131</v>
      </c>
      <c r="AV527" s="74">
        <v>46049</v>
      </c>
      <c r="AW527" s="75">
        <v>0</v>
      </c>
      <c r="AX527" s="75">
        <v>0</v>
      </c>
      <c r="AY527" s="75">
        <v>905</v>
      </c>
      <c r="AZ527" s="83"/>
      <c r="BA527" s="75"/>
      <c r="BB527" s="75"/>
      <c r="BC527" s="75"/>
      <c r="BD527" s="75" t="s">
        <v>2466</v>
      </c>
      <c r="BE527" s="74">
        <v>46058</v>
      </c>
      <c r="BF527" s="75"/>
      <c r="BG527" s="75"/>
      <c r="BH527" s="75"/>
      <c r="BI527" s="75"/>
      <c r="BJ527" s="75"/>
      <c r="BK527" s="75"/>
      <c r="BL527" s="75"/>
      <c r="BM527" s="75"/>
      <c r="BN527" s="75"/>
      <c r="BO527" s="75"/>
      <c r="BP527" s="75"/>
      <c r="BQ527" s="75"/>
      <c r="BR527" s="75"/>
      <c r="BS527" s="75"/>
      <c r="BT527" s="75">
        <v>0</v>
      </c>
      <c r="BU527" s="84" t="s">
        <v>2455</v>
      </c>
      <c r="BV527" s="74">
        <v>46056</v>
      </c>
      <c r="BW527" s="85">
        <f t="shared" si="159"/>
        <v>1</v>
      </c>
      <c r="BX527" s="85">
        <f t="shared" si="160"/>
        <v>1</v>
      </c>
      <c r="BY527" s="86" t="s">
        <v>157</v>
      </c>
      <c r="BZ527" s="87">
        <f t="shared" ref="BZ527:BZ590" si="162">_xlfn.ISOWEEKNUM(F527)</f>
        <v>4</v>
      </c>
      <c r="CB527" s="88">
        <f t="shared" si="156"/>
        <v>6</v>
      </c>
      <c r="CC527" s="89">
        <f t="shared" si="161"/>
        <v>1</v>
      </c>
      <c r="CE527" s="87">
        <f t="shared" si="154"/>
        <v>2</v>
      </c>
      <c r="CF527" s="90"/>
      <c r="CG527" s="90"/>
      <c r="CH527" s="90"/>
      <c r="CJ527" s="87">
        <f t="shared" si="157"/>
        <v>1</v>
      </c>
      <c r="CK527" s="87">
        <f t="shared" si="158"/>
        <v>5</v>
      </c>
      <c r="CL527" s="22" t="s">
        <v>121</v>
      </c>
      <c r="CM527" s="22" t="s">
        <v>2456</v>
      </c>
    </row>
    <row r="528" spans="1:91" ht="14.45" customHeight="1" x14ac:dyDescent="0.25">
      <c r="A528" s="69">
        <f t="shared" si="155"/>
        <v>526</v>
      </c>
      <c r="B528" s="70" t="s">
        <v>102</v>
      </c>
      <c r="C528" s="97">
        <v>235600105692</v>
      </c>
      <c r="D528" s="106">
        <v>145324489</v>
      </c>
      <c r="E528" s="73"/>
      <c r="F528" s="74">
        <v>46046</v>
      </c>
      <c r="G528" s="75" t="s">
        <v>290</v>
      </c>
      <c r="H528" s="75" t="s">
        <v>253</v>
      </c>
      <c r="I528" s="75" t="s">
        <v>105</v>
      </c>
      <c r="J528" s="75" t="s">
        <v>322</v>
      </c>
      <c r="K528" s="75" t="s">
        <v>242</v>
      </c>
      <c r="L528" s="74">
        <v>46066</v>
      </c>
      <c r="M528" s="73">
        <v>20</v>
      </c>
      <c r="N528" s="75" t="s">
        <v>2467</v>
      </c>
      <c r="O528" s="75" t="s">
        <v>2468</v>
      </c>
      <c r="P528" s="75">
        <v>2830047875</v>
      </c>
      <c r="Q528" s="74">
        <v>46042</v>
      </c>
      <c r="R528" s="75">
        <v>1209378493</v>
      </c>
      <c r="S528" s="75">
        <v>224089977</v>
      </c>
      <c r="T528" s="74">
        <v>46042</v>
      </c>
      <c r="U528" s="76">
        <v>10125.709999999999</v>
      </c>
      <c r="V528" s="76">
        <v>9761.57</v>
      </c>
      <c r="W528" s="75">
        <v>10</v>
      </c>
      <c r="X528" s="75">
        <v>0</v>
      </c>
      <c r="Y528" s="98">
        <v>235600105632</v>
      </c>
      <c r="Z528" s="82" t="s">
        <v>128</v>
      </c>
      <c r="AA528" s="75" t="s">
        <v>2166</v>
      </c>
      <c r="AB528" s="75" t="s">
        <v>2167</v>
      </c>
      <c r="AC528" s="98">
        <v>235600105692</v>
      </c>
      <c r="AD528" s="75" t="s">
        <v>113</v>
      </c>
      <c r="AE528" s="99">
        <v>46049</v>
      </c>
      <c r="AF528" s="80">
        <v>46048.041666666664</v>
      </c>
      <c r="AG528" s="80">
        <v>46045.583333333336</v>
      </c>
      <c r="AH528" s="80">
        <v>46045.583333333336</v>
      </c>
      <c r="AI528" s="74">
        <v>46041</v>
      </c>
      <c r="AJ528" s="99">
        <v>46049</v>
      </c>
      <c r="AK528" s="99">
        <v>46049</v>
      </c>
      <c r="AL528" s="174">
        <v>46049</v>
      </c>
      <c r="AM528" s="74">
        <v>46051</v>
      </c>
      <c r="AN528" s="74">
        <v>46052</v>
      </c>
      <c r="AO528" s="81">
        <f t="shared" ref="AO528:AO535" si="163">IF(AH528&lt;AG528,IF(AH528=0,"",AH528-1),IF(AG528=0,"",AG528-1))</f>
        <v>46044.583333333336</v>
      </c>
      <c r="AP528" s="81">
        <f t="shared" ref="AP528:AP535" si="164">IF(AH528&lt;AG528,IF(AH528=0,"",AH528),IF(AG528=0,"",AG528))</f>
        <v>46045.583333333336</v>
      </c>
      <c r="AQ528" s="81">
        <f t="shared" ref="AQ528:AQ535" si="165">IF(AH528&lt;AG528,IF(AH528=0,"",AH528),IF(AG528=0,"",AG528))</f>
        <v>46045.583333333336</v>
      </c>
      <c r="AR528" s="81">
        <f t="shared" ref="AR528:AR535" si="166">IF(AI528=0,"",IF(AI528&lt;AJ528,AJ528+1,AI528+1))</f>
        <v>46050</v>
      </c>
      <c r="AS528" s="81">
        <f t="shared" ref="AS528:AS535" si="167">IF(AI528=0,"",IF(AE528=0,IF(AJ528=0,AI528+2,AJ528+2),AE528+2))</f>
        <v>46051</v>
      </c>
      <c r="AT528" s="81">
        <f t="shared" ref="AT528:AT535" si="168">IF(AI528=0,"",IF(AI528&lt;AJ528,AJ528+1,AI528+1))</f>
        <v>46050</v>
      </c>
      <c r="AU528" s="82" t="s">
        <v>356</v>
      </c>
      <c r="AV528" s="74">
        <v>46042</v>
      </c>
      <c r="AW528" s="75" t="s">
        <v>2469</v>
      </c>
      <c r="AX528" s="75" t="s">
        <v>2470</v>
      </c>
      <c r="AY528" s="75">
        <v>905</v>
      </c>
      <c r="AZ528" s="83">
        <v>308172160610</v>
      </c>
      <c r="BA528" s="75" t="s">
        <v>187</v>
      </c>
      <c r="BB528" s="74">
        <v>46042</v>
      </c>
      <c r="BC528" s="75"/>
      <c r="BD528" s="75" t="s">
        <v>2471</v>
      </c>
      <c r="BE528" s="74">
        <v>46052</v>
      </c>
      <c r="BF528" s="75"/>
      <c r="BG528" s="75"/>
      <c r="BH528" s="75"/>
      <c r="BI528" s="75"/>
      <c r="BJ528" s="75"/>
      <c r="BK528" s="75"/>
      <c r="BL528" s="75"/>
      <c r="BM528" s="75"/>
      <c r="BN528" s="75"/>
      <c r="BO528" s="75"/>
      <c r="BP528" s="75"/>
      <c r="BQ528" s="75"/>
      <c r="BR528" s="75"/>
      <c r="BS528" s="75"/>
      <c r="BT528" s="75">
        <v>0</v>
      </c>
      <c r="BU528" s="84" t="s">
        <v>2184</v>
      </c>
      <c r="BV528" s="74">
        <v>46052</v>
      </c>
      <c r="BW528" s="85">
        <f t="shared" si="159"/>
        <v>3</v>
      </c>
      <c r="BX528" s="85">
        <f t="shared" si="160"/>
        <v>3</v>
      </c>
      <c r="BY528" s="86" t="s">
        <v>120</v>
      </c>
      <c r="BZ528" s="87">
        <f t="shared" si="162"/>
        <v>4</v>
      </c>
      <c r="CB528" s="88">
        <f t="shared" si="156"/>
        <v>5</v>
      </c>
      <c r="CC528" s="89"/>
      <c r="CE528" s="87">
        <f t="shared" si="154"/>
        <v>1</v>
      </c>
      <c r="CF528" s="90">
        <v>9180850</v>
      </c>
      <c r="CG528" s="90"/>
      <c r="CH528" s="90">
        <v>9180850</v>
      </c>
      <c r="CI528" s="22">
        <v>26231</v>
      </c>
      <c r="CJ528" s="87">
        <f t="shared" si="157"/>
        <v>1</v>
      </c>
      <c r="CK528" s="87">
        <f t="shared" si="158"/>
        <v>4</v>
      </c>
      <c r="CL528" s="22" t="s">
        <v>121</v>
      </c>
      <c r="CM528" s="22" t="s">
        <v>2185</v>
      </c>
    </row>
    <row r="529" spans="1:91" ht="14.45" customHeight="1" x14ac:dyDescent="0.25">
      <c r="A529" s="69">
        <f t="shared" si="155"/>
        <v>527</v>
      </c>
      <c r="B529" s="70" t="s">
        <v>102</v>
      </c>
      <c r="C529" s="97" t="s">
        <v>2472</v>
      </c>
      <c r="D529" s="106">
        <v>145377717</v>
      </c>
      <c r="E529" s="73"/>
      <c r="F529" s="74">
        <v>46044</v>
      </c>
      <c r="G529" s="75" t="s">
        <v>2473</v>
      </c>
      <c r="H529" s="75" t="s">
        <v>140</v>
      </c>
      <c r="I529" s="75" t="s">
        <v>105</v>
      </c>
      <c r="J529" s="75" t="s">
        <v>165</v>
      </c>
      <c r="K529" s="75" t="s">
        <v>107</v>
      </c>
      <c r="L529" s="74">
        <v>46076</v>
      </c>
      <c r="M529" s="73">
        <v>40</v>
      </c>
      <c r="N529" s="75" t="s">
        <v>2474</v>
      </c>
      <c r="O529" s="75" t="s">
        <v>2475</v>
      </c>
      <c r="P529" s="75">
        <v>2830047858</v>
      </c>
      <c r="Q529" s="74">
        <v>46042</v>
      </c>
      <c r="R529" s="75">
        <v>1209378434</v>
      </c>
      <c r="S529" s="75">
        <v>224089921</v>
      </c>
      <c r="T529" s="74">
        <v>46042</v>
      </c>
      <c r="U529" s="76">
        <v>17897.817999999999</v>
      </c>
      <c r="V529" s="76">
        <v>17234.561000000002</v>
      </c>
      <c r="W529" s="75">
        <v>21</v>
      </c>
      <c r="X529" s="75">
        <v>8</v>
      </c>
      <c r="Y529" s="98" t="s">
        <v>2476</v>
      </c>
      <c r="Z529" s="82" t="s">
        <v>258</v>
      </c>
      <c r="AA529" s="75" t="s">
        <v>2477</v>
      </c>
      <c r="AB529" s="75" t="s">
        <v>2478</v>
      </c>
      <c r="AC529" s="98" t="s">
        <v>2472</v>
      </c>
      <c r="AD529" s="75" t="s">
        <v>113</v>
      </c>
      <c r="AE529" s="74">
        <v>46048</v>
      </c>
      <c r="AF529" s="80">
        <v>46046.083333333336</v>
      </c>
      <c r="AG529" s="80">
        <v>46044.666666666664</v>
      </c>
      <c r="AH529" s="80">
        <v>46044.666666666664</v>
      </c>
      <c r="AI529" s="99">
        <v>46046</v>
      </c>
      <c r="AJ529" s="69"/>
      <c r="AK529" s="74">
        <v>46047</v>
      </c>
      <c r="AL529" s="99">
        <v>46061</v>
      </c>
      <c r="AM529" s="74">
        <v>46062</v>
      </c>
      <c r="AN529" s="74">
        <v>46062</v>
      </c>
      <c r="AO529" s="81">
        <f t="shared" si="163"/>
        <v>46043.666666666664</v>
      </c>
      <c r="AP529" s="81">
        <f t="shared" si="164"/>
        <v>46044.666666666664</v>
      </c>
      <c r="AQ529" s="81">
        <f t="shared" si="165"/>
        <v>46044.666666666664</v>
      </c>
      <c r="AR529" s="81">
        <f t="shared" si="166"/>
        <v>46047</v>
      </c>
      <c r="AS529" s="81">
        <f t="shared" si="167"/>
        <v>46050</v>
      </c>
      <c r="AT529" s="81">
        <f t="shared" si="168"/>
        <v>46047</v>
      </c>
      <c r="AU529" s="82" t="s">
        <v>356</v>
      </c>
      <c r="AV529" s="74">
        <v>46042</v>
      </c>
      <c r="AW529" s="75" t="s">
        <v>2479</v>
      </c>
      <c r="AX529" s="75" t="s">
        <v>2480</v>
      </c>
      <c r="AY529" s="75">
        <v>905</v>
      </c>
      <c r="AZ529" s="83">
        <v>308171741160</v>
      </c>
      <c r="BA529" s="75" t="s">
        <v>187</v>
      </c>
      <c r="BB529" s="74">
        <v>46042</v>
      </c>
      <c r="BC529" s="75"/>
      <c r="BD529" s="75" t="s">
        <v>2481</v>
      </c>
      <c r="BE529" s="74">
        <v>46049</v>
      </c>
      <c r="BF529" s="75"/>
      <c r="BG529" s="75"/>
      <c r="BH529" s="75"/>
      <c r="BI529" s="75"/>
      <c r="BJ529" s="75"/>
      <c r="BK529" s="75"/>
      <c r="BL529" s="75"/>
      <c r="BM529" s="75"/>
      <c r="BN529" s="75"/>
      <c r="BO529" s="75"/>
      <c r="BP529" s="75"/>
      <c r="BQ529" s="75"/>
      <c r="BR529" s="75"/>
      <c r="BS529" s="75"/>
      <c r="BT529" s="75">
        <v>1</v>
      </c>
      <c r="BU529" s="84" t="s">
        <v>2482</v>
      </c>
      <c r="BV529" s="74">
        <v>46048</v>
      </c>
      <c r="BW529" s="85">
        <f t="shared" si="159"/>
        <v>1</v>
      </c>
      <c r="BX529" s="85">
        <f t="shared" si="160"/>
        <v>1</v>
      </c>
      <c r="BY529" s="86" t="s">
        <v>120</v>
      </c>
      <c r="BZ529" s="87">
        <f t="shared" si="162"/>
        <v>4</v>
      </c>
      <c r="CB529" s="88">
        <f t="shared" si="156"/>
        <v>5</v>
      </c>
      <c r="CC529" s="89"/>
      <c r="CE529" s="87">
        <f t="shared" si="154"/>
        <v>1</v>
      </c>
      <c r="CF529" s="90">
        <v>22838491</v>
      </c>
      <c r="CG529" s="90"/>
      <c r="CH529" s="90">
        <v>22838491</v>
      </c>
      <c r="CI529" s="22">
        <v>26221</v>
      </c>
      <c r="CJ529" s="87">
        <f t="shared" si="157"/>
        <v>1</v>
      </c>
      <c r="CK529" s="87">
        <f t="shared" si="158"/>
        <v>4</v>
      </c>
      <c r="CL529" s="22" t="s">
        <v>121</v>
      </c>
      <c r="CM529" s="22" t="s">
        <v>2483</v>
      </c>
    </row>
    <row r="530" spans="1:91" ht="14.45" customHeight="1" x14ac:dyDescent="0.25">
      <c r="A530" s="69">
        <f t="shared" si="155"/>
        <v>528</v>
      </c>
      <c r="B530" s="70" t="s">
        <v>102</v>
      </c>
      <c r="C530" s="107" t="s">
        <v>2484</v>
      </c>
      <c r="D530" s="106">
        <v>145380228</v>
      </c>
      <c r="E530" s="73"/>
      <c r="F530" s="74">
        <v>46043</v>
      </c>
      <c r="G530" s="75" t="s">
        <v>415</v>
      </c>
      <c r="H530" s="75" t="s">
        <v>239</v>
      </c>
      <c r="I530" s="75" t="s">
        <v>240</v>
      </c>
      <c r="J530" s="75" t="s">
        <v>241</v>
      </c>
      <c r="K530" s="75" t="s">
        <v>242</v>
      </c>
      <c r="L530" s="74">
        <v>46067</v>
      </c>
      <c r="M530" s="73">
        <v>20</v>
      </c>
      <c r="N530" s="75" t="s">
        <v>2485</v>
      </c>
      <c r="O530" s="75" t="s">
        <v>2486</v>
      </c>
      <c r="P530" s="75">
        <v>2830047878</v>
      </c>
      <c r="Q530" s="74">
        <v>46042</v>
      </c>
      <c r="R530" s="75">
        <v>1209378514</v>
      </c>
      <c r="S530" s="75">
        <v>224089907</v>
      </c>
      <c r="T530" s="74">
        <v>46042</v>
      </c>
      <c r="U530" s="76">
        <v>2955.95</v>
      </c>
      <c r="V530" s="76">
        <v>2869.1149999999998</v>
      </c>
      <c r="W530" s="75">
        <v>4</v>
      </c>
      <c r="X530" s="75">
        <v>0</v>
      </c>
      <c r="Y530" s="98">
        <v>15902557</v>
      </c>
      <c r="Z530" s="82" t="s">
        <v>245</v>
      </c>
      <c r="AA530" s="75" t="s">
        <v>2487</v>
      </c>
      <c r="AB530" s="75" t="s">
        <v>2488</v>
      </c>
      <c r="AC530" s="98" t="s">
        <v>2484</v>
      </c>
      <c r="AD530" s="75" t="s">
        <v>113</v>
      </c>
      <c r="AE530" s="74">
        <v>46048</v>
      </c>
      <c r="AF530" s="80">
        <v>46045.666666666664</v>
      </c>
      <c r="AG530" s="80">
        <v>46044.625</v>
      </c>
      <c r="AH530" s="80">
        <v>46045.541666666664</v>
      </c>
      <c r="AI530" s="99">
        <v>46047</v>
      </c>
      <c r="AJ530" s="69"/>
      <c r="AK530" s="99">
        <v>46047</v>
      </c>
      <c r="AL530" s="99">
        <v>46055</v>
      </c>
      <c r="AM530" s="75"/>
      <c r="AN530" s="74">
        <v>46055</v>
      </c>
      <c r="AO530" s="81">
        <f t="shared" si="163"/>
        <v>46043.625</v>
      </c>
      <c r="AP530" s="81">
        <f t="shared" si="164"/>
        <v>46044.625</v>
      </c>
      <c r="AQ530" s="81">
        <f t="shared" si="165"/>
        <v>46044.625</v>
      </c>
      <c r="AR530" s="81">
        <f t="shared" si="166"/>
        <v>46048</v>
      </c>
      <c r="AS530" s="81">
        <f t="shared" si="167"/>
        <v>46050</v>
      </c>
      <c r="AT530" s="81">
        <f t="shared" si="168"/>
        <v>46048</v>
      </c>
      <c r="AU530" s="82" t="s">
        <v>356</v>
      </c>
      <c r="AV530" s="74">
        <v>46042</v>
      </c>
      <c r="AW530" s="75" t="s">
        <v>2489</v>
      </c>
      <c r="AX530" s="75" t="s">
        <v>2490</v>
      </c>
      <c r="AY530" s="75">
        <v>905</v>
      </c>
      <c r="AZ530" s="83">
        <v>308172546530</v>
      </c>
      <c r="BA530" s="75" t="s">
        <v>187</v>
      </c>
      <c r="BB530" s="74">
        <v>46042</v>
      </c>
      <c r="BC530" s="75"/>
      <c r="BD530" s="75" t="s">
        <v>188</v>
      </c>
      <c r="BE530" s="75" t="s">
        <v>188</v>
      </c>
      <c r="BF530" s="75"/>
      <c r="BG530" s="75"/>
      <c r="BH530" s="75"/>
      <c r="BI530" s="75"/>
      <c r="BJ530" s="75"/>
      <c r="BK530" s="75"/>
      <c r="BL530" s="75"/>
      <c r="BM530" s="75"/>
      <c r="BN530" s="75"/>
      <c r="BO530" s="75"/>
      <c r="BP530" s="75"/>
      <c r="BQ530" s="75"/>
      <c r="BR530" s="75"/>
      <c r="BS530" s="75"/>
      <c r="BT530" s="75">
        <v>1</v>
      </c>
      <c r="BU530" s="84" t="s">
        <v>2491</v>
      </c>
      <c r="BV530" s="74">
        <v>46051</v>
      </c>
      <c r="BW530" s="85">
        <f t="shared" si="159"/>
        <v>4</v>
      </c>
      <c r="BX530" s="85">
        <f t="shared" si="160"/>
        <v>4</v>
      </c>
      <c r="BY530" s="86" t="s">
        <v>120</v>
      </c>
      <c r="BZ530" s="87">
        <f t="shared" si="162"/>
        <v>4</v>
      </c>
      <c r="CB530" s="88">
        <f t="shared" si="156"/>
        <v>5</v>
      </c>
      <c r="CC530" s="89"/>
      <c r="CE530" s="87">
        <f t="shared" si="154"/>
        <v>1</v>
      </c>
      <c r="CF530" s="90">
        <v>34303737</v>
      </c>
      <c r="CG530" s="90">
        <v>5792927</v>
      </c>
      <c r="CH530" s="90">
        <v>40096664</v>
      </c>
      <c r="CI530" s="22">
        <v>26695.514999999999</v>
      </c>
      <c r="CJ530" s="87">
        <f t="shared" si="157"/>
        <v>1</v>
      </c>
      <c r="CK530" s="87">
        <f t="shared" si="158"/>
        <v>4</v>
      </c>
      <c r="CL530" s="22" t="s">
        <v>121</v>
      </c>
      <c r="CM530" s="22" t="s">
        <v>2492</v>
      </c>
    </row>
    <row r="531" spans="1:91" ht="14.45" customHeight="1" x14ac:dyDescent="0.25">
      <c r="A531" s="69">
        <f t="shared" si="155"/>
        <v>529</v>
      </c>
      <c r="B531" s="70" t="s">
        <v>102</v>
      </c>
      <c r="C531" s="97">
        <v>235600152550</v>
      </c>
      <c r="D531" s="106">
        <v>145395551</v>
      </c>
      <c r="E531" s="73"/>
      <c r="F531" s="74">
        <v>46044</v>
      </c>
      <c r="G531" s="75" t="s">
        <v>164</v>
      </c>
      <c r="H531" s="75" t="s">
        <v>140</v>
      </c>
      <c r="I531" s="75" t="s">
        <v>105</v>
      </c>
      <c r="J531" s="75" t="s">
        <v>165</v>
      </c>
      <c r="K531" s="75" t="s">
        <v>242</v>
      </c>
      <c r="L531" s="74">
        <v>46076</v>
      </c>
      <c r="M531" s="73">
        <v>20</v>
      </c>
      <c r="N531" s="75" t="s">
        <v>2493</v>
      </c>
      <c r="O531" s="75" t="s">
        <v>2494</v>
      </c>
      <c r="P531" s="75">
        <v>2830047876</v>
      </c>
      <c r="Q531" s="74">
        <v>46042</v>
      </c>
      <c r="R531" s="75">
        <v>1209378507</v>
      </c>
      <c r="S531" s="75">
        <v>224091084</v>
      </c>
      <c r="T531" s="74">
        <v>46042</v>
      </c>
      <c r="U531" s="76">
        <v>9324.4560000000001</v>
      </c>
      <c r="V531" s="76">
        <v>9067.3580000000002</v>
      </c>
      <c r="W531" s="75">
        <v>10</v>
      </c>
      <c r="X531" s="75">
        <v>6</v>
      </c>
      <c r="Y531" s="98">
        <v>235600152550</v>
      </c>
      <c r="Z531" s="82" t="s">
        <v>128</v>
      </c>
      <c r="AA531" s="75" t="s">
        <v>1665</v>
      </c>
      <c r="AB531" s="75" t="s">
        <v>1666</v>
      </c>
      <c r="AC531" s="98">
        <v>235600152550</v>
      </c>
      <c r="AD531" s="75" t="s">
        <v>113</v>
      </c>
      <c r="AE531" s="74">
        <v>46048</v>
      </c>
      <c r="AF531" s="80">
        <v>46044.541666666664</v>
      </c>
      <c r="AG531" s="80">
        <v>46043.375</v>
      </c>
      <c r="AH531" s="80">
        <v>46043.416666666664</v>
      </c>
      <c r="AI531" s="99">
        <v>46045</v>
      </c>
      <c r="AJ531" s="69"/>
      <c r="AK531" s="74">
        <v>46046</v>
      </c>
      <c r="AL531" s="99">
        <v>46058</v>
      </c>
      <c r="AM531" s="74">
        <v>46059</v>
      </c>
      <c r="AN531" s="74">
        <v>46059</v>
      </c>
      <c r="AO531" s="81">
        <f t="shared" si="163"/>
        <v>46042.375</v>
      </c>
      <c r="AP531" s="81">
        <f t="shared" si="164"/>
        <v>46043.375</v>
      </c>
      <c r="AQ531" s="81">
        <f t="shared" si="165"/>
        <v>46043.375</v>
      </c>
      <c r="AR531" s="81">
        <f t="shared" si="166"/>
        <v>46046</v>
      </c>
      <c r="AS531" s="81">
        <f t="shared" si="167"/>
        <v>46050</v>
      </c>
      <c r="AT531" s="81">
        <f t="shared" si="168"/>
        <v>46046</v>
      </c>
      <c r="AU531" s="82" t="s">
        <v>356</v>
      </c>
      <c r="AV531" s="74">
        <v>46042</v>
      </c>
      <c r="AW531" s="75" t="s">
        <v>2495</v>
      </c>
      <c r="AX531" s="75" t="s">
        <v>2496</v>
      </c>
      <c r="AY531" s="75">
        <v>905</v>
      </c>
      <c r="AZ531" s="83">
        <v>308172181940</v>
      </c>
      <c r="BA531" s="75" t="s">
        <v>187</v>
      </c>
      <c r="BB531" s="74">
        <v>46042</v>
      </c>
      <c r="BC531" s="75"/>
      <c r="BD531" s="75" t="s">
        <v>2497</v>
      </c>
      <c r="BE531" s="74">
        <v>46049</v>
      </c>
      <c r="BF531" s="75"/>
      <c r="BG531" s="75"/>
      <c r="BH531" s="75"/>
      <c r="BI531" s="75"/>
      <c r="BJ531" s="75"/>
      <c r="BK531" s="75"/>
      <c r="BL531" s="75"/>
      <c r="BM531" s="75"/>
      <c r="BN531" s="75"/>
      <c r="BO531" s="75"/>
      <c r="BP531" s="75"/>
      <c r="BQ531" s="75"/>
      <c r="BR531" s="75"/>
      <c r="BS531" s="75"/>
      <c r="BT531" s="75">
        <v>1</v>
      </c>
      <c r="BU531" s="84" t="s">
        <v>2498</v>
      </c>
      <c r="BV531" s="74">
        <v>46048</v>
      </c>
      <c r="BW531" s="85">
        <f t="shared" si="159"/>
        <v>2</v>
      </c>
      <c r="BX531" s="85">
        <f t="shared" si="160"/>
        <v>2</v>
      </c>
      <c r="BY531" s="86" t="s">
        <v>120</v>
      </c>
      <c r="BZ531" s="87">
        <f t="shared" si="162"/>
        <v>4</v>
      </c>
      <c r="CB531" s="88">
        <f t="shared" si="156"/>
        <v>5</v>
      </c>
      <c r="CC531" s="89"/>
      <c r="CE531" s="87">
        <f t="shared" si="154"/>
        <v>1</v>
      </c>
      <c r="CF531" s="90">
        <v>18470200</v>
      </c>
      <c r="CG531" s="90"/>
      <c r="CH531" s="90">
        <v>18470200</v>
      </c>
      <c r="CI531" s="22">
        <v>26386</v>
      </c>
      <c r="CJ531" s="87">
        <f t="shared" si="157"/>
        <v>1</v>
      </c>
      <c r="CK531" s="87">
        <f t="shared" si="158"/>
        <v>4</v>
      </c>
      <c r="CL531" s="22" t="s">
        <v>121</v>
      </c>
      <c r="CM531" s="22" t="s">
        <v>2499</v>
      </c>
    </row>
    <row r="532" spans="1:91" ht="14.45" customHeight="1" x14ac:dyDescent="0.25">
      <c r="A532" s="69">
        <f t="shared" si="155"/>
        <v>530</v>
      </c>
      <c r="B532" s="70" t="s">
        <v>102</v>
      </c>
      <c r="C532" s="97">
        <v>265357104</v>
      </c>
      <c r="D532" s="106">
        <v>145386231</v>
      </c>
      <c r="E532" s="73"/>
      <c r="F532" s="74">
        <v>46053</v>
      </c>
      <c r="G532" s="75" t="s">
        <v>2500</v>
      </c>
      <c r="H532" s="75" t="s">
        <v>2501</v>
      </c>
      <c r="I532" s="75" t="s">
        <v>105</v>
      </c>
      <c r="J532" s="75" t="s">
        <v>2502</v>
      </c>
      <c r="K532" s="75" t="s">
        <v>242</v>
      </c>
      <c r="L532" s="74">
        <v>46074</v>
      </c>
      <c r="M532" s="73">
        <v>20</v>
      </c>
      <c r="N532" s="75" t="s">
        <v>2503</v>
      </c>
      <c r="O532" s="75" t="s">
        <v>2504</v>
      </c>
      <c r="P532" s="75">
        <v>2830048410</v>
      </c>
      <c r="Q532" s="74">
        <v>46055</v>
      </c>
      <c r="R532" s="75">
        <v>1209381784</v>
      </c>
      <c r="S532" s="75">
        <v>224149478</v>
      </c>
      <c r="T532" s="74">
        <v>46055</v>
      </c>
      <c r="U532" s="76">
        <v>2709.1019999999999</v>
      </c>
      <c r="V532" s="76">
        <v>2599.89</v>
      </c>
      <c r="W532" s="75">
        <v>4</v>
      </c>
      <c r="X532" s="75">
        <v>0</v>
      </c>
      <c r="Y532" s="98">
        <v>265357104</v>
      </c>
      <c r="Z532" s="82" t="s">
        <v>110</v>
      </c>
      <c r="AA532" s="75" t="s">
        <v>2505</v>
      </c>
      <c r="AB532" s="75" t="s">
        <v>2506</v>
      </c>
      <c r="AC532" s="98">
        <v>265357104</v>
      </c>
      <c r="AD532" s="75" t="s">
        <v>113</v>
      </c>
      <c r="AE532" s="74">
        <v>46061</v>
      </c>
      <c r="AF532" s="80">
        <v>46057.916666666664</v>
      </c>
      <c r="AG532" s="80">
        <v>46056.916666666664</v>
      </c>
      <c r="AH532" s="80">
        <v>46056.916666666664</v>
      </c>
      <c r="AI532" s="99">
        <v>46059</v>
      </c>
      <c r="AJ532" s="99">
        <v>46060</v>
      </c>
      <c r="AK532" s="74">
        <v>46061</v>
      </c>
      <c r="AL532" s="99">
        <v>46066</v>
      </c>
      <c r="AM532" s="75"/>
      <c r="AN532" s="74">
        <v>46071</v>
      </c>
      <c r="AO532" s="81">
        <f t="shared" si="163"/>
        <v>46055.916666666664</v>
      </c>
      <c r="AP532" s="81">
        <f t="shared" si="164"/>
        <v>46056.916666666664</v>
      </c>
      <c r="AQ532" s="81">
        <f t="shared" si="165"/>
        <v>46056.916666666664</v>
      </c>
      <c r="AR532" s="81">
        <f t="shared" si="166"/>
        <v>46061</v>
      </c>
      <c r="AS532" s="81">
        <f t="shared" si="167"/>
        <v>46063</v>
      </c>
      <c r="AT532" s="81">
        <f t="shared" si="168"/>
        <v>46061</v>
      </c>
      <c r="AU532" s="82" t="s">
        <v>131</v>
      </c>
      <c r="AV532" s="74">
        <v>46055</v>
      </c>
      <c r="AW532" s="75" t="s">
        <v>2507</v>
      </c>
      <c r="AX532" s="75" t="s">
        <v>2508</v>
      </c>
      <c r="AY532" s="75">
        <v>905</v>
      </c>
      <c r="AZ532" s="83">
        <v>308216832510</v>
      </c>
      <c r="BA532" s="75" t="s">
        <v>187</v>
      </c>
      <c r="BB532" s="74">
        <v>46055</v>
      </c>
      <c r="BC532" s="75"/>
      <c r="BD532" s="75" t="s">
        <v>188</v>
      </c>
      <c r="BE532" s="75" t="s">
        <v>188</v>
      </c>
      <c r="BF532" s="75"/>
      <c r="BG532" s="75"/>
      <c r="BH532" s="75"/>
      <c r="BI532" s="75"/>
      <c r="BJ532" s="75"/>
      <c r="BK532" s="75"/>
      <c r="BL532" s="75"/>
      <c r="BM532" s="75"/>
      <c r="BN532" s="75"/>
      <c r="BO532" s="75"/>
      <c r="BP532" s="75"/>
      <c r="BQ532" s="75"/>
      <c r="BR532" s="75"/>
      <c r="BS532" s="75"/>
      <c r="BT532" s="75">
        <v>1</v>
      </c>
      <c r="BU532" s="84" t="s">
        <v>2509</v>
      </c>
      <c r="BV532" s="74">
        <v>46061</v>
      </c>
      <c r="BW532" s="85">
        <f t="shared" si="159"/>
        <v>0</v>
      </c>
      <c r="BX532" s="85">
        <f t="shared" si="160"/>
        <v>0</v>
      </c>
      <c r="BY532" s="86" t="s">
        <v>120</v>
      </c>
      <c r="BZ532" s="87">
        <f t="shared" si="162"/>
        <v>5</v>
      </c>
      <c r="CB532" s="88">
        <f t="shared" si="156"/>
        <v>7</v>
      </c>
      <c r="CC532" s="89"/>
      <c r="CE532" s="87">
        <f t="shared" si="154"/>
        <v>2</v>
      </c>
      <c r="CF532" s="90">
        <v>2628900</v>
      </c>
      <c r="CG532" s="90">
        <v>1498473</v>
      </c>
      <c r="CH532" s="90">
        <v>4127373</v>
      </c>
      <c r="CI532" s="91">
        <v>26289</v>
      </c>
      <c r="CJ532" s="87">
        <f t="shared" si="157"/>
        <v>2</v>
      </c>
      <c r="CK532" s="87">
        <f t="shared" si="158"/>
        <v>6</v>
      </c>
      <c r="CL532" s="22" t="s">
        <v>121</v>
      </c>
      <c r="CM532" s="22" t="s">
        <v>2510</v>
      </c>
    </row>
    <row r="533" spans="1:91" ht="14.45" customHeight="1" x14ac:dyDescent="0.25">
      <c r="A533" s="69">
        <f t="shared" si="155"/>
        <v>531</v>
      </c>
      <c r="B533" s="70" t="s">
        <v>102</v>
      </c>
      <c r="C533" s="97" t="s">
        <v>2511</v>
      </c>
      <c r="D533" s="106">
        <v>145399633</v>
      </c>
      <c r="E533" s="73"/>
      <c r="F533" s="74">
        <v>46044</v>
      </c>
      <c r="G533" s="75" t="s">
        <v>2512</v>
      </c>
      <c r="H533" s="75" t="s">
        <v>2513</v>
      </c>
      <c r="I533" s="75" t="s">
        <v>350</v>
      </c>
      <c r="J533" s="75" t="s">
        <v>351</v>
      </c>
      <c r="K533" s="75" t="s">
        <v>242</v>
      </c>
      <c r="L533" s="74">
        <v>46066</v>
      </c>
      <c r="M533" s="73">
        <v>40</v>
      </c>
      <c r="N533" s="75" t="s">
        <v>2514</v>
      </c>
      <c r="O533" s="75" t="s">
        <v>2515</v>
      </c>
      <c r="P533" s="75">
        <v>2830048245</v>
      </c>
      <c r="Q533" s="74">
        <v>46052</v>
      </c>
      <c r="R533" s="75">
        <v>1209381117</v>
      </c>
      <c r="S533" s="75">
        <v>224138107</v>
      </c>
      <c r="T533" s="74">
        <v>46052</v>
      </c>
      <c r="U533" s="76">
        <v>23245.696</v>
      </c>
      <c r="V533" s="76">
        <v>22414.934000000001</v>
      </c>
      <c r="W533" s="75">
        <v>33</v>
      </c>
      <c r="X533" s="75">
        <v>0</v>
      </c>
      <c r="Y533" s="98">
        <v>7265787680</v>
      </c>
      <c r="Z533" s="82" t="s">
        <v>354</v>
      </c>
      <c r="AA533" s="75" t="s">
        <v>1680</v>
      </c>
      <c r="AB533" s="75" t="s">
        <v>2516</v>
      </c>
      <c r="AC533" s="98" t="s">
        <v>2511</v>
      </c>
      <c r="AD533" s="75" t="s">
        <v>113</v>
      </c>
      <c r="AE533" s="99">
        <v>46056</v>
      </c>
      <c r="AF533" s="80">
        <v>46055</v>
      </c>
      <c r="AG533" s="80">
        <v>46053.375</v>
      </c>
      <c r="AH533" s="80">
        <v>46053.375</v>
      </c>
      <c r="AI533" s="99">
        <v>46056</v>
      </c>
      <c r="AJ533" s="69"/>
      <c r="AK533" s="99">
        <v>46056</v>
      </c>
      <c r="AL533" s="99">
        <v>46065</v>
      </c>
      <c r="AM533" s="74">
        <v>46069</v>
      </c>
      <c r="AN533" s="74">
        <v>46071</v>
      </c>
      <c r="AO533" s="81">
        <f t="shared" si="163"/>
        <v>46052.375</v>
      </c>
      <c r="AP533" s="81">
        <f t="shared" si="164"/>
        <v>46053.375</v>
      </c>
      <c r="AQ533" s="81">
        <f t="shared" si="165"/>
        <v>46053.375</v>
      </c>
      <c r="AR533" s="81">
        <f t="shared" si="166"/>
        <v>46057</v>
      </c>
      <c r="AS533" s="81">
        <f t="shared" si="167"/>
        <v>46058</v>
      </c>
      <c r="AT533" s="81">
        <f t="shared" si="168"/>
        <v>46057</v>
      </c>
      <c r="AU533" s="82" t="s">
        <v>131</v>
      </c>
      <c r="AV533" s="74">
        <v>46052</v>
      </c>
      <c r="AW533" s="75" t="s">
        <v>2517</v>
      </c>
      <c r="AX533" s="75">
        <v>32218841</v>
      </c>
      <c r="AY533" s="75">
        <v>905</v>
      </c>
      <c r="AZ533" s="83">
        <v>308208917610</v>
      </c>
      <c r="BA533" s="75" t="s">
        <v>187</v>
      </c>
      <c r="BB533" s="74">
        <v>46052</v>
      </c>
      <c r="BC533" s="75"/>
      <c r="BD533" s="75" t="s">
        <v>2518</v>
      </c>
      <c r="BE533" s="74">
        <v>46059</v>
      </c>
      <c r="BF533" s="75"/>
      <c r="BG533" s="75"/>
      <c r="BH533" s="75"/>
      <c r="BI533" s="75"/>
      <c r="BJ533" s="75"/>
      <c r="BK533" s="75"/>
      <c r="BL533" s="75"/>
      <c r="BM533" s="75"/>
      <c r="BN533" s="75"/>
      <c r="BO533" s="75"/>
      <c r="BP533" s="75"/>
      <c r="BQ533" s="75"/>
      <c r="BR533" s="75"/>
      <c r="BS533" s="75"/>
      <c r="BT533" s="75">
        <v>1</v>
      </c>
      <c r="BU533" s="84" t="s">
        <v>2519</v>
      </c>
      <c r="BV533" s="74">
        <v>46056</v>
      </c>
      <c r="BW533" s="85">
        <f t="shared" si="159"/>
        <v>0</v>
      </c>
      <c r="BX533" s="85">
        <f t="shared" si="160"/>
        <v>0</v>
      </c>
      <c r="BY533" s="86" t="s">
        <v>120</v>
      </c>
      <c r="BZ533" s="87">
        <f t="shared" si="162"/>
        <v>4</v>
      </c>
      <c r="CB533" s="88">
        <f t="shared" si="156"/>
        <v>6</v>
      </c>
      <c r="CC533" s="89">
        <f>BV533-AK533</f>
        <v>0</v>
      </c>
      <c r="CE533" s="87">
        <f t="shared" si="154"/>
        <v>2</v>
      </c>
      <c r="CF533" s="90">
        <v>31657200</v>
      </c>
      <c r="CG533" s="90">
        <v>400000</v>
      </c>
      <c r="CH533" s="90">
        <v>32057200</v>
      </c>
      <c r="CI533" s="22">
        <v>26381</v>
      </c>
      <c r="CJ533" s="87">
        <f t="shared" si="157"/>
        <v>1</v>
      </c>
      <c r="CK533" s="87">
        <f t="shared" si="158"/>
        <v>5</v>
      </c>
      <c r="CL533" s="22" t="s">
        <v>121</v>
      </c>
      <c r="CM533" s="22" t="s">
        <v>2520</v>
      </c>
    </row>
    <row r="534" spans="1:91" ht="14.45" customHeight="1" x14ac:dyDescent="0.25">
      <c r="A534" s="69">
        <f t="shared" si="155"/>
        <v>532</v>
      </c>
      <c r="B534" s="70" t="s">
        <v>102</v>
      </c>
      <c r="C534" s="107" t="s">
        <v>2521</v>
      </c>
      <c r="D534" s="106">
        <v>145399652</v>
      </c>
      <c r="E534" s="73"/>
      <c r="F534" s="74">
        <v>46044</v>
      </c>
      <c r="G534" s="75" t="s">
        <v>2512</v>
      </c>
      <c r="H534" s="75" t="s">
        <v>2513</v>
      </c>
      <c r="I534" s="75" t="s">
        <v>350</v>
      </c>
      <c r="J534" s="75" t="s">
        <v>351</v>
      </c>
      <c r="K534" s="75" t="s">
        <v>242</v>
      </c>
      <c r="L534" s="74">
        <v>46066</v>
      </c>
      <c r="M534" s="73">
        <v>20</v>
      </c>
      <c r="N534" s="75" t="s">
        <v>2522</v>
      </c>
      <c r="O534" s="75" t="s">
        <v>2523</v>
      </c>
      <c r="P534" s="75">
        <v>2830048053</v>
      </c>
      <c r="Q534" s="74">
        <v>46048</v>
      </c>
      <c r="R534" s="75">
        <v>1209380028</v>
      </c>
      <c r="S534" s="75">
        <v>224117984</v>
      </c>
      <c r="T534" s="74">
        <v>46048</v>
      </c>
      <c r="U534" s="76">
        <v>13257.677</v>
      </c>
      <c r="V534" s="76">
        <v>12783.873</v>
      </c>
      <c r="W534" s="75">
        <v>20</v>
      </c>
      <c r="X534" s="75">
        <v>0</v>
      </c>
      <c r="Y534" s="98">
        <v>7266050360</v>
      </c>
      <c r="Z534" s="82" t="s">
        <v>354</v>
      </c>
      <c r="AA534" s="75" t="s">
        <v>2524</v>
      </c>
      <c r="AB534" s="75" t="s">
        <v>2525</v>
      </c>
      <c r="AC534" s="98" t="s">
        <v>2521</v>
      </c>
      <c r="AD534" s="75" t="s">
        <v>113</v>
      </c>
      <c r="AE534" s="99">
        <v>46050</v>
      </c>
      <c r="AF534" s="80">
        <v>46049.4375</v>
      </c>
      <c r="AG534" s="80">
        <v>46048.375</v>
      </c>
      <c r="AH534" s="80">
        <v>46048.375</v>
      </c>
      <c r="AI534" s="99">
        <v>46050</v>
      </c>
      <c r="AJ534" s="69"/>
      <c r="AK534" s="99">
        <v>46050</v>
      </c>
      <c r="AL534" s="99">
        <v>46065</v>
      </c>
      <c r="AM534" s="75"/>
      <c r="AN534" s="74">
        <v>46068</v>
      </c>
      <c r="AO534" s="81">
        <f t="shared" si="163"/>
        <v>46047.375</v>
      </c>
      <c r="AP534" s="81">
        <f t="shared" si="164"/>
        <v>46048.375</v>
      </c>
      <c r="AQ534" s="81">
        <f t="shared" si="165"/>
        <v>46048.375</v>
      </c>
      <c r="AR534" s="81">
        <f t="shared" si="166"/>
        <v>46051</v>
      </c>
      <c r="AS534" s="81">
        <f t="shared" si="167"/>
        <v>46052</v>
      </c>
      <c r="AT534" s="81">
        <f t="shared" si="168"/>
        <v>46051</v>
      </c>
      <c r="AU534" s="82" t="s">
        <v>356</v>
      </c>
      <c r="AV534" s="74">
        <v>46048</v>
      </c>
      <c r="AW534" s="75" t="s">
        <v>2526</v>
      </c>
      <c r="AX534" s="75">
        <v>32211780</v>
      </c>
      <c r="AY534" s="75">
        <v>905</v>
      </c>
      <c r="AZ534" s="83">
        <v>308191932810</v>
      </c>
      <c r="BA534" s="75" t="s">
        <v>187</v>
      </c>
      <c r="BB534" s="74">
        <v>46048</v>
      </c>
      <c r="BC534" s="75"/>
      <c r="BD534" s="75" t="s">
        <v>2527</v>
      </c>
      <c r="BE534" s="74">
        <v>46050</v>
      </c>
      <c r="BF534" s="75"/>
      <c r="BG534" s="75"/>
      <c r="BH534" s="75"/>
      <c r="BI534" s="75"/>
      <c r="BJ534" s="75"/>
      <c r="BK534" s="75"/>
      <c r="BL534" s="75"/>
      <c r="BM534" s="75"/>
      <c r="BN534" s="75"/>
      <c r="BO534" s="75"/>
      <c r="BP534" s="75"/>
      <c r="BQ534" s="75"/>
      <c r="BR534" s="75"/>
      <c r="BS534" s="75"/>
      <c r="BT534" s="75">
        <v>1</v>
      </c>
      <c r="BU534" s="84" t="s">
        <v>2528</v>
      </c>
      <c r="BV534" s="74">
        <v>46050</v>
      </c>
      <c r="BW534" s="85">
        <f t="shared" si="159"/>
        <v>0</v>
      </c>
      <c r="BX534" s="85">
        <f t="shared" si="160"/>
        <v>0</v>
      </c>
      <c r="BY534" s="86" t="s">
        <v>120</v>
      </c>
      <c r="BZ534" s="87">
        <f t="shared" si="162"/>
        <v>4</v>
      </c>
      <c r="CA534" s="22" t="s">
        <v>2529</v>
      </c>
      <c r="CB534" s="88">
        <f t="shared" si="156"/>
        <v>5</v>
      </c>
      <c r="CC534" s="89">
        <f>BV534-AK534</f>
        <v>0</v>
      </c>
      <c r="CE534" s="87">
        <f t="shared" si="154"/>
        <v>1</v>
      </c>
      <c r="CF534" s="90">
        <v>26391000</v>
      </c>
      <c r="CG534" s="90">
        <v>400000</v>
      </c>
      <c r="CH534" s="90">
        <v>26791000</v>
      </c>
      <c r="CI534" s="22">
        <v>26391</v>
      </c>
      <c r="CJ534" s="87">
        <f t="shared" si="157"/>
        <v>1</v>
      </c>
      <c r="CK534" s="87">
        <f t="shared" si="158"/>
        <v>5</v>
      </c>
      <c r="CL534" s="22" t="s">
        <v>121</v>
      </c>
      <c r="CM534" s="22" t="s">
        <v>2530</v>
      </c>
    </row>
    <row r="535" spans="1:91" ht="14.45" customHeight="1" x14ac:dyDescent="0.25">
      <c r="A535" s="69">
        <f t="shared" si="155"/>
        <v>533</v>
      </c>
      <c r="B535" s="70" t="s">
        <v>102</v>
      </c>
      <c r="C535" s="97">
        <v>235600107619</v>
      </c>
      <c r="D535" s="106">
        <v>145298395</v>
      </c>
      <c r="E535" s="73"/>
      <c r="F535" s="74">
        <v>46049</v>
      </c>
      <c r="G535" s="75" t="s">
        <v>428</v>
      </c>
      <c r="H535" s="75" t="s">
        <v>2531</v>
      </c>
      <c r="I535" s="75" t="s">
        <v>656</v>
      </c>
      <c r="J535" s="75" t="s">
        <v>430</v>
      </c>
      <c r="K535" s="75" t="s">
        <v>242</v>
      </c>
      <c r="L535" s="74">
        <v>46065</v>
      </c>
      <c r="M535" s="73">
        <v>20</v>
      </c>
      <c r="N535" s="75" t="s">
        <v>2532</v>
      </c>
      <c r="O535" s="75" t="s">
        <v>2533</v>
      </c>
      <c r="P535" s="75">
        <v>2830048332</v>
      </c>
      <c r="Q535" s="74">
        <v>46053</v>
      </c>
      <c r="R535" s="75">
        <v>1209381543</v>
      </c>
      <c r="S535" s="75">
        <v>224143712</v>
      </c>
      <c r="T535" s="74">
        <v>46053</v>
      </c>
      <c r="U535" s="76">
        <v>5484.3850000000002</v>
      </c>
      <c r="V535" s="76">
        <v>5330.82</v>
      </c>
      <c r="W535" s="73">
        <v>6</v>
      </c>
      <c r="X535" s="73">
        <v>0</v>
      </c>
      <c r="Y535" s="98">
        <v>235600107619</v>
      </c>
      <c r="Z535" s="82" t="s">
        <v>128</v>
      </c>
      <c r="AA535" s="75" t="s">
        <v>399</v>
      </c>
      <c r="AB535" s="82" t="s">
        <v>468</v>
      </c>
      <c r="AC535" s="98">
        <v>235600107619</v>
      </c>
      <c r="AD535" s="75" t="s">
        <v>113</v>
      </c>
      <c r="AE535" s="74">
        <v>46058</v>
      </c>
      <c r="AF535" s="80">
        <v>46055.5</v>
      </c>
      <c r="AG535" s="80">
        <v>46055.5</v>
      </c>
      <c r="AH535" s="80">
        <v>46055.375</v>
      </c>
      <c r="AI535" s="74">
        <v>46056</v>
      </c>
      <c r="AJ535" s="99">
        <v>46057</v>
      </c>
      <c r="AK535" s="99">
        <v>46057</v>
      </c>
      <c r="AL535" s="74">
        <v>46059</v>
      </c>
      <c r="AM535" s="74">
        <v>46060</v>
      </c>
      <c r="AN535" s="74">
        <v>46061</v>
      </c>
      <c r="AO535" s="81">
        <f t="shared" si="163"/>
        <v>46054.375</v>
      </c>
      <c r="AP535" s="81">
        <f t="shared" si="164"/>
        <v>46055.375</v>
      </c>
      <c r="AQ535" s="81">
        <f t="shared" si="165"/>
        <v>46055.375</v>
      </c>
      <c r="AR535" s="81">
        <f t="shared" si="166"/>
        <v>46058</v>
      </c>
      <c r="AS535" s="81">
        <f t="shared" si="167"/>
        <v>46060</v>
      </c>
      <c r="AT535" s="81">
        <f t="shared" si="168"/>
        <v>46058</v>
      </c>
      <c r="AU535" s="82" t="s">
        <v>131</v>
      </c>
      <c r="AV535" s="74">
        <v>46053</v>
      </c>
      <c r="AW535" s="75" t="s">
        <v>2534</v>
      </c>
      <c r="AX535" s="75" t="s">
        <v>2535</v>
      </c>
      <c r="AY535" s="75">
        <v>905</v>
      </c>
      <c r="AZ535" s="83">
        <v>308213694850</v>
      </c>
      <c r="BA535" s="75" t="s">
        <v>187</v>
      </c>
      <c r="BB535" s="74">
        <v>46053</v>
      </c>
      <c r="BC535" s="75"/>
      <c r="BD535" s="75" t="s">
        <v>2536</v>
      </c>
      <c r="BE535" s="74">
        <v>46059</v>
      </c>
      <c r="BF535" s="75"/>
      <c r="BG535" s="75"/>
      <c r="BH535" s="75"/>
      <c r="BI535" s="75"/>
      <c r="BJ535" s="75"/>
      <c r="BK535" s="75"/>
      <c r="BL535" s="75"/>
      <c r="BM535" s="75"/>
      <c r="BN535" s="75"/>
      <c r="BO535" s="75"/>
      <c r="BP535" s="75"/>
      <c r="BQ535" s="75"/>
      <c r="BR535" s="75"/>
      <c r="BS535" s="75"/>
      <c r="BT535" s="75">
        <v>1</v>
      </c>
      <c r="BU535" s="84" t="s">
        <v>2537</v>
      </c>
      <c r="BV535" s="74">
        <v>46058</v>
      </c>
      <c r="BW535" s="85">
        <f t="shared" si="159"/>
        <v>1</v>
      </c>
      <c r="BX535" s="85">
        <f t="shared" si="160"/>
        <v>1</v>
      </c>
      <c r="BY535" s="86" t="s">
        <v>120</v>
      </c>
      <c r="BZ535" s="87">
        <f t="shared" si="162"/>
        <v>5</v>
      </c>
      <c r="CB535" s="88">
        <f t="shared" si="156"/>
        <v>6</v>
      </c>
      <c r="CC535" s="89"/>
      <c r="CE535" s="87">
        <f t="shared" si="154"/>
        <v>2</v>
      </c>
      <c r="CF535" s="90">
        <v>9086000</v>
      </c>
      <c r="CG535" s="90"/>
      <c r="CH535" s="90">
        <v>9086000</v>
      </c>
      <c r="CI535" s="22">
        <v>25960</v>
      </c>
      <c r="CJ535" s="87">
        <f t="shared" si="157"/>
        <v>1</v>
      </c>
      <c r="CK535" s="87">
        <f t="shared" si="158"/>
        <v>5</v>
      </c>
      <c r="CL535" s="22" t="s">
        <v>121</v>
      </c>
      <c r="CM535" s="22" t="s">
        <v>2538</v>
      </c>
    </row>
    <row r="536" spans="1:91" ht="14.45" customHeight="1" x14ac:dyDescent="0.25">
      <c r="A536" s="69">
        <f t="shared" si="155"/>
        <v>534</v>
      </c>
      <c r="B536" s="70" t="s">
        <v>102</v>
      </c>
      <c r="C536" s="107">
        <v>263703658</v>
      </c>
      <c r="D536" s="106">
        <v>145362580</v>
      </c>
      <c r="E536" s="70">
        <v>5320007402</v>
      </c>
      <c r="F536" s="121">
        <v>46044</v>
      </c>
      <c r="G536" s="75" t="s">
        <v>2539</v>
      </c>
      <c r="H536" s="75" t="s">
        <v>1160</v>
      </c>
      <c r="I536" s="75" t="s">
        <v>105</v>
      </c>
      <c r="J536" s="75" t="s">
        <v>1161</v>
      </c>
      <c r="K536" s="75" t="s">
        <v>107</v>
      </c>
      <c r="L536" s="74">
        <v>46062</v>
      </c>
      <c r="M536" s="73">
        <v>0</v>
      </c>
      <c r="N536" s="75" t="s">
        <v>2540</v>
      </c>
      <c r="O536" s="75" t="s">
        <v>2541</v>
      </c>
      <c r="P536" s="75">
        <v>2830048066</v>
      </c>
      <c r="Q536" s="74">
        <v>46049</v>
      </c>
      <c r="R536" s="75">
        <v>1209380224</v>
      </c>
      <c r="S536" s="75">
        <v>224113188</v>
      </c>
      <c r="T536" s="74">
        <v>46049</v>
      </c>
      <c r="U536" s="76">
        <v>2729.9029999999998</v>
      </c>
      <c r="V536" s="76">
        <v>2617.4160000000002</v>
      </c>
      <c r="W536" s="75">
        <v>3</v>
      </c>
      <c r="X536" s="75">
        <v>2</v>
      </c>
      <c r="Y536" s="98">
        <v>263703417</v>
      </c>
      <c r="Z536" s="82" t="s">
        <v>110</v>
      </c>
      <c r="AA536" s="75" t="s">
        <v>2056</v>
      </c>
      <c r="AB536" s="75" t="s">
        <v>536</v>
      </c>
      <c r="AC536" s="109">
        <v>263703658</v>
      </c>
      <c r="AD536" s="75" t="s">
        <v>113</v>
      </c>
      <c r="AE536" s="74">
        <v>46056</v>
      </c>
      <c r="AF536" s="130">
        <v>46055.791666666664</v>
      </c>
      <c r="AG536" s="130">
        <v>46055.541666666664</v>
      </c>
      <c r="AH536" s="130">
        <v>46055.541666666664</v>
      </c>
      <c r="AI536" s="99">
        <v>46048</v>
      </c>
      <c r="AJ536" s="99">
        <v>46056</v>
      </c>
      <c r="AK536" s="99">
        <v>46056</v>
      </c>
      <c r="AL536" s="115">
        <v>46054</v>
      </c>
      <c r="AM536" s="115">
        <v>46058</v>
      </c>
      <c r="AN536" s="115">
        <v>46058</v>
      </c>
      <c r="AO536" s="95" t="s">
        <v>121</v>
      </c>
      <c r="AP536" s="95" t="s">
        <v>121</v>
      </c>
      <c r="AQ536" s="95" t="s">
        <v>121</v>
      </c>
      <c r="AR536" s="95" t="s">
        <v>121</v>
      </c>
      <c r="AS536" s="95" t="s">
        <v>121</v>
      </c>
      <c r="AT536" s="82" t="s">
        <v>2057</v>
      </c>
      <c r="AU536" s="82" t="s">
        <v>131</v>
      </c>
      <c r="AV536" s="74">
        <v>46049</v>
      </c>
      <c r="AW536" s="75" t="s">
        <v>2542</v>
      </c>
      <c r="AX536" s="75" t="s">
        <v>2543</v>
      </c>
      <c r="AY536" s="75"/>
      <c r="AZ536" s="83"/>
      <c r="BA536" s="75"/>
      <c r="BB536" s="75"/>
      <c r="BC536" s="75"/>
      <c r="BD536" s="75"/>
      <c r="BE536" s="75"/>
      <c r="BF536" s="75"/>
      <c r="BG536" s="75"/>
      <c r="BH536" s="75"/>
      <c r="BI536" s="75"/>
      <c r="BJ536" s="75"/>
      <c r="BK536" s="75"/>
      <c r="BL536" s="75"/>
      <c r="BM536" s="75"/>
      <c r="BN536" s="75"/>
      <c r="BO536" s="75"/>
      <c r="BP536" s="75"/>
      <c r="BQ536" s="75"/>
      <c r="BR536" s="75"/>
      <c r="BS536" s="75"/>
      <c r="BT536" s="75">
        <v>0</v>
      </c>
      <c r="BU536" s="84" t="s">
        <v>2061</v>
      </c>
      <c r="BV536" s="74">
        <v>46055</v>
      </c>
      <c r="BW536" s="85">
        <f t="shared" si="159"/>
        <v>-1</v>
      </c>
      <c r="BX536" s="85">
        <f t="shared" si="160"/>
        <v>-1</v>
      </c>
      <c r="BY536" s="86" t="s">
        <v>157</v>
      </c>
      <c r="BZ536" s="87">
        <f t="shared" si="162"/>
        <v>4</v>
      </c>
      <c r="CB536" s="88">
        <f t="shared" si="156"/>
        <v>6</v>
      </c>
      <c r="CC536" s="89"/>
      <c r="CE536" s="87">
        <f t="shared" si="154"/>
        <v>2</v>
      </c>
      <c r="CF536" s="90"/>
      <c r="CG536" s="90"/>
      <c r="CH536" s="90"/>
      <c r="CJ536" s="87">
        <f t="shared" si="157"/>
        <v>1</v>
      </c>
      <c r="CK536" s="87">
        <f t="shared" si="158"/>
        <v>5</v>
      </c>
      <c r="CL536" s="22" t="s">
        <v>121</v>
      </c>
      <c r="CM536" s="22" t="s">
        <v>2062</v>
      </c>
    </row>
    <row r="537" spans="1:91" ht="14.45" customHeight="1" x14ac:dyDescent="0.25">
      <c r="A537" s="69">
        <f t="shared" si="155"/>
        <v>535</v>
      </c>
      <c r="B537" s="70" t="s">
        <v>102</v>
      </c>
      <c r="C537" s="107">
        <v>263703658</v>
      </c>
      <c r="D537" s="106">
        <v>145366096</v>
      </c>
      <c r="E537" s="70">
        <v>5320007402</v>
      </c>
      <c r="F537" s="121">
        <v>46044</v>
      </c>
      <c r="G537" s="75" t="s">
        <v>2424</v>
      </c>
      <c r="H537" s="75" t="s">
        <v>1160</v>
      </c>
      <c r="I537" s="75" t="s">
        <v>105</v>
      </c>
      <c r="J537" s="75" t="s">
        <v>1161</v>
      </c>
      <c r="K537" s="75" t="s">
        <v>107</v>
      </c>
      <c r="L537" s="74">
        <v>46062</v>
      </c>
      <c r="M537" s="73">
        <v>40</v>
      </c>
      <c r="N537" s="75" t="s">
        <v>2540</v>
      </c>
      <c r="O537" s="75" t="s">
        <v>2541</v>
      </c>
      <c r="P537" s="75">
        <v>2830048067</v>
      </c>
      <c r="Q537" s="74">
        <v>46049</v>
      </c>
      <c r="R537" s="75">
        <v>1209380225</v>
      </c>
      <c r="S537" s="75">
        <v>224113193</v>
      </c>
      <c r="T537" s="74">
        <v>46049</v>
      </c>
      <c r="U537" s="76">
        <v>18117.7</v>
      </c>
      <c r="V537" s="76">
        <v>17537.21</v>
      </c>
      <c r="W537" s="75">
        <v>17</v>
      </c>
      <c r="X537" s="75">
        <v>12</v>
      </c>
      <c r="Y537" s="98">
        <v>263703417</v>
      </c>
      <c r="Z537" s="82" t="s">
        <v>110</v>
      </c>
      <c r="AA537" s="75" t="s">
        <v>2056</v>
      </c>
      <c r="AB537" s="75" t="s">
        <v>536</v>
      </c>
      <c r="AC537" s="109">
        <v>263703658</v>
      </c>
      <c r="AD537" s="75" t="s">
        <v>113</v>
      </c>
      <c r="AE537" s="74">
        <v>46056</v>
      </c>
      <c r="AF537" s="130">
        <v>46055.791666666664</v>
      </c>
      <c r="AG537" s="130">
        <v>46055.541666666664</v>
      </c>
      <c r="AH537" s="130">
        <v>46055.541666666664</v>
      </c>
      <c r="AI537" s="99">
        <v>46048</v>
      </c>
      <c r="AJ537" s="99">
        <v>46056</v>
      </c>
      <c r="AK537" s="99">
        <v>46056</v>
      </c>
      <c r="AL537" s="115">
        <v>46054</v>
      </c>
      <c r="AM537" s="115">
        <v>46058</v>
      </c>
      <c r="AN537" s="115">
        <v>46058</v>
      </c>
      <c r="AO537" s="95" t="s">
        <v>121</v>
      </c>
      <c r="AP537" s="95" t="s">
        <v>121</v>
      </c>
      <c r="AQ537" s="95" t="s">
        <v>121</v>
      </c>
      <c r="AR537" s="95" t="s">
        <v>121</v>
      </c>
      <c r="AS537" s="95" t="s">
        <v>121</v>
      </c>
      <c r="AT537" s="82" t="s">
        <v>2057</v>
      </c>
      <c r="AU537" s="82" t="s">
        <v>131</v>
      </c>
      <c r="AV537" s="74">
        <v>46049</v>
      </c>
      <c r="AW537" s="75">
        <v>0</v>
      </c>
      <c r="AX537" s="75">
        <v>0</v>
      </c>
      <c r="AY537" s="75"/>
      <c r="AZ537" s="83"/>
      <c r="BA537" s="75"/>
      <c r="BB537" s="75"/>
      <c r="BC537" s="75"/>
      <c r="BD537" s="75"/>
      <c r="BE537" s="75"/>
      <c r="BF537" s="75"/>
      <c r="BG537" s="75"/>
      <c r="BH537" s="75"/>
      <c r="BI537" s="75"/>
      <c r="BJ537" s="75"/>
      <c r="BK537" s="75"/>
      <c r="BL537" s="75"/>
      <c r="BM537" s="75"/>
      <c r="BN537" s="75"/>
      <c r="BO537" s="75"/>
      <c r="BP537" s="75"/>
      <c r="BQ537" s="75"/>
      <c r="BR537" s="75"/>
      <c r="BS537" s="75"/>
      <c r="BT537" s="75">
        <v>0</v>
      </c>
      <c r="BU537" s="84" t="s">
        <v>2061</v>
      </c>
      <c r="BV537" s="74">
        <v>46055</v>
      </c>
      <c r="BW537" s="85">
        <f t="shared" si="159"/>
        <v>-1</v>
      </c>
      <c r="BX537" s="85">
        <f t="shared" si="160"/>
        <v>-1</v>
      </c>
      <c r="BY537" s="86" t="s">
        <v>157</v>
      </c>
      <c r="BZ537" s="87">
        <f t="shared" si="162"/>
        <v>4</v>
      </c>
      <c r="CB537" s="88">
        <f t="shared" si="156"/>
        <v>6</v>
      </c>
      <c r="CC537" s="89"/>
      <c r="CE537" s="87">
        <f t="shared" si="154"/>
        <v>2</v>
      </c>
      <c r="CF537" s="90">
        <v>3993800</v>
      </c>
      <c r="CG537" s="90">
        <v>2995350</v>
      </c>
      <c r="CH537" s="90">
        <v>6989150</v>
      </c>
      <c r="CI537" s="91">
        <v>26275</v>
      </c>
      <c r="CJ537" s="87">
        <f t="shared" si="157"/>
        <v>1</v>
      </c>
      <c r="CK537" s="87">
        <f t="shared" si="158"/>
        <v>5</v>
      </c>
      <c r="CL537" s="22" t="s">
        <v>121</v>
      </c>
      <c r="CM537" s="22" t="s">
        <v>2062</v>
      </c>
    </row>
    <row r="538" spans="1:91" ht="14.45" customHeight="1" x14ac:dyDescent="0.25">
      <c r="A538" s="69">
        <f t="shared" si="155"/>
        <v>536</v>
      </c>
      <c r="B538" s="70" t="s">
        <v>102</v>
      </c>
      <c r="C538" s="107">
        <v>263703658</v>
      </c>
      <c r="D538" s="72">
        <v>145366904</v>
      </c>
      <c r="E538" s="70">
        <v>5320007404</v>
      </c>
      <c r="F538" s="121">
        <v>46044</v>
      </c>
      <c r="G538" s="75" t="s">
        <v>1549</v>
      </c>
      <c r="H538" s="75" t="s">
        <v>1160</v>
      </c>
      <c r="I538" s="75" t="s">
        <v>105</v>
      </c>
      <c r="J538" s="75" t="s">
        <v>1161</v>
      </c>
      <c r="K538" s="75" t="s">
        <v>107</v>
      </c>
      <c r="L538" s="74">
        <v>46062</v>
      </c>
      <c r="M538" s="73">
        <v>0</v>
      </c>
      <c r="N538" s="75" t="s">
        <v>2544</v>
      </c>
      <c r="O538" s="75" t="s">
        <v>2545</v>
      </c>
      <c r="P538" s="75">
        <v>2830048107</v>
      </c>
      <c r="Q538" s="74">
        <v>46049</v>
      </c>
      <c r="R538" s="75">
        <v>1209380336</v>
      </c>
      <c r="S538" s="75">
        <v>224113197</v>
      </c>
      <c r="T538" s="74">
        <v>46049</v>
      </c>
      <c r="U538" s="76">
        <v>5270.8270000000002</v>
      </c>
      <c r="V538" s="76">
        <v>5074.415</v>
      </c>
      <c r="W538" s="75">
        <v>7</v>
      </c>
      <c r="X538" s="75">
        <v>4</v>
      </c>
      <c r="Y538" s="98">
        <v>263703491</v>
      </c>
      <c r="Z538" s="82" t="s">
        <v>110</v>
      </c>
      <c r="AA538" s="75" t="s">
        <v>2056</v>
      </c>
      <c r="AB538" s="75" t="s">
        <v>536</v>
      </c>
      <c r="AC538" s="109">
        <v>263703658</v>
      </c>
      <c r="AD538" s="75" t="s">
        <v>113</v>
      </c>
      <c r="AE538" s="74">
        <v>46056</v>
      </c>
      <c r="AF538" s="130">
        <v>46055.791666666664</v>
      </c>
      <c r="AG538" s="130">
        <v>46055.541666666664</v>
      </c>
      <c r="AH538" s="130">
        <v>46055.541666666664</v>
      </c>
      <c r="AI538" s="99">
        <v>46048</v>
      </c>
      <c r="AJ538" s="99">
        <v>46056</v>
      </c>
      <c r="AK538" s="99">
        <v>46056</v>
      </c>
      <c r="AL538" s="115">
        <v>46054</v>
      </c>
      <c r="AM538" s="115">
        <v>46058</v>
      </c>
      <c r="AN538" s="115">
        <v>46058</v>
      </c>
      <c r="AO538" s="95" t="s">
        <v>121</v>
      </c>
      <c r="AP538" s="95" t="s">
        <v>121</v>
      </c>
      <c r="AQ538" s="95" t="s">
        <v>121</v>
      </c>
      <c r="AR538" s="95" t="s">
        <v>121</v>
      </c>
      <c r="AS538" s="95" t="s">
        <v>121</v>
      </c>
      <c r="AT538" s="82" t="s">
        <v>2057</v>
      </c>
      <c r="AU538" s="82" t="s">
        <v>131</v>
      </c>
      <c r="AV538" s="74">
        <v>46049</v>
      </c>
      <c r="AW538" s="75" t="s">
        <v>2546</v>
      </c>
      <c r="AX538" s="75" t="s">
        <v>2547</v>
      </c>
      <c r="AY538" s="75"/>
      <c r="AZ538" s="83"/>
      <c r="BA538" s="75"/>
      <c r="BB538" s="75"/>
      <c r="BC538" s="75"/>
      <c r="BD538" s="75"/>
      <c r="BE538" s="75"/>
      <c r="BF538" s="75"/>
      <c r="BG538" s="75"/>
      <c r="BH538" s="75"/>
      <c r="BI538" s="75"/>
      <c r="BJ538" s="75"/>
      <c r="BK538" s="75"/>
      <c r="BL538" s="75"/>
      <c r="BM538" s="75"/>
      <c r="BN538" s="75"/>
      <c r="BO538" s="75"/>
      <c r="BP538" s="75"/>
      <c r="BQ538" s="75"/>
      <c r="BR538" s="75"/>
      <c r="BS538" s="75"/>
      <c r="BT538" s="75">
        <v>0</v>
      </c>
      <c r="BU538" s="84" t="s">
        <v>2061</v>
      </c>
      <c r="BV538" s="74">
        <v>46055</v>
      </c>
      <c r="BW538" s="85">
        <f t="shared" si="159"/>
        <v>-1</v>
      </c>
      <c r="BX538" s="85">
        <f t="shared" si="160"/>
        <v>-1</v>
      </c>
      <c r="BY538" s="86" t="s">
        <v>157</v>
      </c>
      <c r="BZ538" s="87">
        <f t="shared" si="162"/>
        <v>4</v>
      </c>
      <c r="CB538" s="88">
        <f t="shared" si="156"/>
        <v>6</v>
      </c>
      <c r="CC538" s="89"/>
      <c r="CE538" s="87">
        <f t="shared" si="154"/>
        <v>2</v>
      </c>
      <c r="CF538" s="90"/>
      <c r="CG538" s="90"/>
      <c r="CH538" s="90"/>
      <c r="CJ538" s="87">
        <f t="shared" si="157"/>
        <v>1</v>
      </c>
      <c r="CK538" s="87">
        <f t="shared" si="158"/>
        <v>5</v>
      </c>
      <c r="CL538" s="22" t="s">
        <v>121</v>
      </c>
      <c r="CM538" s="22" t="s">
        <v>2062</v>
      </c>
    </row>
    <row r="539" spans="1:91" ht="14.45" customHeight="1" x14ac:dyDescent="0.25">
      <c r="A539" s="69">
        <f t="shared" si="155"/>
        <v>537</v>
      </c>
      <c r="B539" s="70" t="s">
        <v>102</v>
      </c>
      <c r="C539" s="107">
        <v>263703658</v>
      </c>
      <c r="D539" s="72">
        <v>145366916</v>
      </c>
      <c r="E539" s="70">
        <v>5320007404</v>
      </c>
      <c r="F539" s="121">
        <v>46044</v>
      </c>
      <c r="G539" s="75" t="s">
        <v>1550</v>
      </c>
      <c r="H539" s="75" t="s">
        <v>1160</v>
      </c>
      <c r="I539" s="75" t="s">
        <v>105</v>
      </c>
      <c r="J539" s="75" t="s">
        <v>1161</v>
      </c>
      <c r="K539" s="75" t="s">
        <v>107</v>
      </c>
      <c r="L539" s="74">
        <v>46062</v>
      </c>
      <c r="M539" s="73">
        <v>40</v>
      </c>
      <c r="N539" s="75" t="s">
        <v>2544</v>
      </c>
      <c r="O539" s="75" t="s">
        <v>2545</v>
      </c>
      <c r="P539" s="75">
        <v>2830048108</v>
      </c>
      <c r="Q539" s="74">
        <v>46049</v>
      </c>
      <c r="R539" s="75">
        <v>1209380338</v>
      </c>
      <c r="S539" s="75">
        <v>224113198</v>
      </c>
      <c r="T539" s="74">
        <v>46049</v>
      </c>
      <c r="U539" s="76">
        <v>11505.562</v>
      </c>
      <c r="V539" s="76">
        <v>11193.155000000001</v>
      </c>
      <c r="W539" s="75">
        <v>14</v>
      </c>
      <c r="X539" s="75">
        <v>5</v>
      </c>
      <c r="Y539" s="98">
        <v>263703491</v>
      </c>
      <c r="Z539" s="82" t="s">
        <v>110</v>
      </c>
      <c r="AA539" s="75" t="s">
        <v>2056</v>
      </c>
      <c r="AB539" s="75" t="s">
        <v>536</v>
      </c>
      <c r="AC539" s="109">
        <v>263703658</v>
      </c>
      <c r="AD539" s="75" t="s">
        <v>113</v>
      </c>
      <c r="AE539" s="74">
        <v>46056</v>
      </c>
      <c r="AF539" s="130">
        <v>46055.791666666664</v>
      </c>
      <c r="AG539" s="130">
        <v>46055.541666666664</v>
      </c>
      <c r="AH539" s="130">
        <v>46055.541666666664</v>
      </c>
      <c r="AI539" s="99">
        <v>46048</v>
      </c>
      <c r="AJ539" s="99">
        <v>46056</v>
      </c>
      <c r="AK539" s="99">
        <v>46056</v>
      </c>
      <c r="AL539" s="115">
        <v>46054</v>
      </c>
      <c r="AM539" s="115">
        <v>46058</v>
      </c>
      <c r="AN539" s="115">
        <v>46058</v>
      </c>
      <c r="AO539" s="95" t="s">
        <v>121</v>
      </c>
      <c r="AP539" s="95" t="s">
        <v>121</v>
      </c>
      <c r="AQ539" s="95" t="s">
        <v>121</v>
      </c>
      <c r="AR539" s="95" t="s">
        <v>121</v>
      </c>
      <c r="AS539" s="95" t="s">
        <v>121</v>
      </c>
      <c r="AT539" s="82" t="s">
        <v>2057</v>
      </c>
      <c r="AU539" s="82" t="s">
        <v>131</v>
      </c>
      <c r="AV539" s="74">
        <v>46049</v>
      </c>
      <c r="AW539" s="75">
        <v>0</v>
      </c>
      <c r="AX539" s="75">
        <v>0</v>
      </c>
      <c r="AY539" s="75"/>
      <c r="AZ539" s="83"/>
      <c r="BA539" s="75"/>
      <c r="BB539" s="75"/>
      <c r="BC539" s="75"/>
      <c r="BD539" s="75"/>
      <c r="BE539" s="75"/>
      <c r="BF539" s="75"/>
      <c r="BG539" s="75"/>
      <c r="BH539" s="75"/>
      <c r="BI539" s="75"/>
      <c r="BJ539" s="75"/>
      <c r="BK539" s="75"/>
      <c r="BL539" s="75"/>
      <c r="BM539" s="75"/>
      <c r="BN539" s="75"/>
      <c r="BO539" s="75"/>
      <c r="BP539" s="75"/>
      <c r="BQ539" s="75"/>
      <c r="BR539" s="75"/>
      <c r="BS539" s="75"/>
      <c r="BT539" s="75">
        <v>0</v>
      </c>
      <c r="BU539" s="84" t="s">
        <v>2061</v>
      </c>
      <c r="BV539" s="74">
        <v>46055</v>
      </c>
      <c r="BW539" s="85">
        <f t="shared" si="159"/>
        <v>-1</v>
      </c>
      <c r="BX539" s="85">
        <f t="shared" si="160"/>
        <v>-1</v>
      </c>
      <c r="BY539" s="86" t="s">
        <v>157</v>
      </c>
      <c r="BZ539" s="87">
        <f t="shared" si="162"/>
        <v>4</v>
      </c>
      <c r="CB539" s="88">
        <f t="shared" si="156"/>
        <v>6</v>
      </c>
      <c r="CC539" s="89"/>
      <c r="CE539" s="87">
        <f t="shared" si="154"/>
        <v>2</v>
      </c>
      <c r="CF539" s="90">
        <v>3993800</v>
      </c>
      <c r="CG539" s="90">
        <v>2995350</v>
      </c>
      <c r="CH539" s="90">
        <v>6989150</v>
      </c>
      <c r="CI539" s="91">
        <v>26275</v>
      </c>
      <c r="CJ539" s="87">
        <f t="shared" si="157"/>
        <v>1</v>
      </c>
      <c r="CK539" s="87">
        <f t="shared" si="158"/>
        <v>5</v>
      </c>
      <c r="CL539" s="22" t="s">
        <v>121</v>
      </c>
      <c r="CM539" s="22" t="s">
        <v>2062</v>
      </c>
    </row>
    <row r="540" spans="1:91" ht="14.45" customHeight="1" x14ac:dyDescent="0.25">
      <c r="A540" s="69">
        <f t="shared" si="155"/>
        <v>538</v>
      </c>
      <c r="B540" s="70" t="s">
        <v>102</v>
      </c>
      <c r="C540" s="107">
        <v>263703729</v>
      </c>
      <c r="D540" s="178">
        <v>145390113</v>
      </c>
      <c r="E540" s="70">
        <v>5320007470</v>
      </c>
      <c r="F540" s="121">
        <v>46044</v>
      </c>
      <c r="G540" s="75" t="s">
        <v>2462</v>
      </c>
      <c r="H540" s="75" t="s">
        <v>1160</v>
      </c>
      <c r="I540" s="75" t="s">
        <v>105</v>
      </c>
      <c r="J540" s="75" t="s">
        <v>1161</v>
      </c>
      <c r="K540" s="75" t="s">
        <v>242</v>
      </c>
      <c r="L540" s="74">
        <v>46062</v>
      </c>
      <c r="M540" s="73">
        <v>40</v>
      </c>
      <c r="N540" s="75" t="s">
        <v>2548</v>
      </c>
      <c r="O540" s="75" t="s">
        <v>2549</v>
      </c>
      <c r="P540" s="75">
        <v>2830048062</v>
      </c>
      <c r="Q540" s="74">
        <v>46049</v>
      </c>
      <c r="R540" s="75">
        <v>1209380218</v>
      </c>
      <c r="S540" s="75">
        <v>224113222</v>
      </c>
      <c r="T540" s="74">
        <v>46049</v>
      </c>
      <c r="U540" s="76">
        <v>4532.1319999999996</v>
      </c>
      <c r="V540" s="76">
        <v>4364.6390000000001</v>
      </c>
      <c r="W540" s="75">
        <v>5</v>
      </c>
      <c r="X540" s="75">
        <v>3</v>
      </c>
      <c r="Y540" s="98">
        <v>263703729</v>
      </c>
      <c r="Z540" s="82" t="s">
        <v>110</v>
      </c>
      <c r="AA540" s="75" t="s">
        <v>2056</v>
      </c>
      <c r="AB540" s="75" t="s">
        <v>536</v>
      </c>
      <c r="AC540" s="109">
        <v>263703729</v>
      </c>
      <c r="AD540" s="75" t="s">
        <v>113</v>
      </c>
      <c r="AE540" s="99">
        <v>46056</v>
      </c>
      <c r="AF540" s="130">
        <v>46055.791666666664</v>
      </c>
      <c r="AG540" s="130">
        <v>46055.541666666664</v>
      </c>
      <c r="AH540" s="130">
        <v>46055.541666666664</v>
      </c>
      <c r="AI540" s="99">
        <v>46048</v>
      </c>
      <c r="AJ540" s="99">
        <v>46056</v>
      </c>
      <c r="AK540" s="99">
        <v>46056</v>
      </c>
      <c r="AL540" s="115">
        <v>46054</v>
      </c>
      <c r="AM540" s="115">
        <v>46058</v>
      </c>
      <c r="AN540" s="115">
        <v>46058</v>
      </c>
      <c r="AO540" s="95" t="s">
        <v>121</v>
      </c>
      <c r="AP540" s="95" t="s">
        <v>121</v>
      </c>
      <c r="AQ540" s="95" t="s">
        <v>121</v>
      </c>
      <c r="AR540" s="95" t="s">
        <v>121</v>
      </c>
      <c r="AS540" s="95" t="s">
        <v>121</v>
      </c>
      <c r="AT540" s="82" t="s">
        <v>2057</v>
      </c>
      <c r="AU540" s="82" t="s">
        <v>131</v>
      </c>
      <c r="AV540" s="74">
        <v>46049</v>
      </c>
      <c r="AW540" s="75" t="s">
        <v>2550</v>
      </c>
      <c r="AX540" s="75" t="s">
        <v>2551</v>
      </c>
      <c r="AY540" s="75"/>
      <c r="AZ540" s="83"/>
      <c r="BA540" s="75"/>
      <c r="BB540" s="75"/>
      <c r="BC540" s="75"/>
      <c r="BD540" s="75"/>
      <c r="BE540" s="75"/>
      <c r="BF540" s="75"/>
      <c r="BG540" s="75"/>
      <c r="BH540" s="75"/>
      <c r="BI540" s="75"/>
      <c r="BJ540" s="75"/>
      <c r="BK540" s="75"/>
      <c r="BL540" s="75"/>
      <c r="BM540" s="75"/>
      <c r="BN540" s="75"/>
      <c r="BO540" s="75"/>
      <c r="BP540" s="75"/>
      <c r="BQ540" s="75"/>
      <c r="BR540" s="75"/>
      <c r="BS540" s="75"/>
      <c r="BT540" s="75">
        <v>1</v>
      </c>
      <c r="BU540" s="84" t="s">
        <v>2552</v>
      </c>
      <c r="BV540" s="74">
        <v>46058</v>
      </c>
      <c r="BW540" s="85">
        <f t="shared" si="159"/>
        <v>2</v>
      </c>
      <c r="BX540" s="85">
        <f t="shared" si="160"/>
        <v>2</v>
      </c>
      <c r="BY540" s="86" t="s">
        <v>157</v>
      </c>
      <c r="BZ540" s="87">
        <f t="shared" si="162"/>
        <v>4</v>
      </c>
      <c r="CB540" s="88">
        <f t="shared" si="156"/>
        <v>6</v>
      </c>
      <c r="CC540" s="89"/>
      <c r="CE540" s="87">
        <f t="shared" si="154"/>
        <v>2</v>
      </c>
      <c r="CF540" s="90">
        <v>4008392</v>
      </c>
      <c r="CG540" s="90">
        <v>3006294</v>
      </c>
      <c r="CH540" s="90">
        <v>7014686</v>
      </c>
      <c r="CI540" s="91">
        <v>26371</v>
      </c>
      <c r="CJ540" s="87">
        <f t="shared" si="157"/>
        <v>1</v>
      </c>
      <c r="CK540" s="87">
        <f t="shared" si="158"/>
        <v>5</v>
      </c>
      <c r="CL540" s="22" t="s">
        <v>121</v>
      </c>
      <c r="CM540" s="22" t="s">
        <v>2553</v>
      </c>
    </row>
    <row r="541" spans="1:91" ht="14.45" customHeight="1" x14ac:dyDescent="0.25">
      <c r="A541" s="69">
        <f t="shared" si="155"/>
        <v>539</v>
      </c>
      <c r="B541" s="70" t="s">
        <v>102</v>
      </c>
      <c r="C541" s="107">
        <v>263703729</v>
      </c>
      <c r="D541" s="179">
        <v>145390123</v>
      </c>
      <c r="E541" s="70">
        <v>5320007470</v>
      </c>
      <c r="F541" s="121">
        <v>46044</v>
      </c>
      <c r="G541" s="75" t="s">
        <v>2462</v>
      </c>
      <c r="H541" s="75" t="s">
        <v>1160</v>
      </c>
      <c r="I541" s="75" t="s">
        <v>105</v>
      </c>
      <c r="J541" s="75" t="s">
        <v>1161</v>
      </c>
      <c r="K541" s="75" t="s">
        <v>242</v>
      </c>
      <c r="L541" s="74">
        <v>46062</v>
      </c>
      <c r="M541" s="73">
        <v>0</v>
      </c>
      <c r="N541" s="75" t="s">
        <v>2548</v>
      </c>
      <c r="O541" s="75" t="s">
        <v>2549</v>
      </c>
      <c r="P541" s="75">
        <v>2830048063</v>
      </c>
      <c r="Q541" s="74">
        <v>46049</v>
      </c>
      <c r="R541" s="75">
        <v>1209380219</v>
      </c>
      <c r="S541" s="75">
        <v>224113224</v>
      </c>
      <c r="T541" s="74">
        <v>46049</v>
      </c>
      <c r="U541" s="76">
        <v>4534.1959999999999</v>
      </c>
      <c r="V541" s="76">
        <v>4366.1000000000004</v>
      </c>
      <c r="W541" s="75">
        <v>5</v>
      </c>
      <c r="X541" s="75">
        <v>3</v>
      </c>
      <c r="Y541" s="98">
        <v>263703729</v>
      </c>
      <c r="Z541" s="82" t="s">
        <v>110</v>
      </c>
      <c r="AA541" s="75" t="s">
        <v>2056</v>
      </c>
      <c r="AB541" s="75" t="s">
        <v>536</v>
      </c>
      <c r="AC541" s="109">
        <v>263703729</v>
      </c>
      <c r="AD541" s="75" t="s">
        <v>113</v>
      </c>
      <c r="AE541" s="99">
        <v>46056</v>
      </c>
      <c r="AF541" s="130">
        <v>46055.791666666664</v>
      </c>
      <c r="AG541" s="130">
        <v>46055.541666666664</v>
      </c>
      <c r="AH541" s="130">
        <v>46055.541666666664</v>
      </c>
      <c r="AI541" s="99">
        <v>46048</v>
      </c>
      <c r="AJ541" s="99">
        <v>46056</v>
      </c>
      <c r="AK541" s="99">
        <v>46056</v>
      </c>
      <c r="AL541" s="115">
        <v>46054</v>
      </c>
      <c r="AM541" s="115">
        <v>46058</v>
      </c>
      <c r="AN541" s="115">
        <v>46058</v>
      </c>
      <c r="AO541" s="95" t="s">
        <v>121</v>
      </c>
      <c r="AP541" s="95" t="s">
        <v>121</v>
      </c>
      <c r="AQ541" s="95" t="s">
        <v>121</v>
      </c>
      <c r="AR541" s="95" t="s">
        <v>121</v>
      </c>
      <c r="AS541" s="95" t="s">
        <v>121</v>
      </c>
      <c r="AT541" s="82" t="s">
        <v>2057</v>
      </c>
      <c r="AU541" s="82" t="s">
        <v>131</v>
      </c>
      <c r="AV541" s="74">
        <v>46049</v>
      </c>
      <c r="AW541" s="75">
        <v>0</v>
      </c>
      <c r="AX541" s="75">
        <v>0</v>
      </c>
      <c r="AY541" s="75"/>
      <c r="AZ541" s="83"/>
      <c r="BA541" s="75"/>
      <c r="BB541" s="75"/>
      <c r="BC541" s="75"/>
      <c r="BD541" s="75"/>
      <c r="BE541" s="75"/>
      <c r="BF541" s="75"/>
      <c r="BG541" s="75"/>
      <c r="BH541" s="75"/>
      <c r="BI541" s="75"/>
      <c r="BJ541" s="75"/>
      <c r="BK541" s="75"/>
      <c r="BL541" s="75"/>
      <c r="BM541" s="75"/>
      <c r="BN541" s="75"/>
      <c r="BO541" s="75"/>
      <c r="BP541" s="75"/>
      <c r="BQ541" s="75"/>
      <c r="BR541" s="75"/>
      <c r="BS541" s="75"/>
      <c r="BT541" s="75">
        <v>0</v>
      </c>
      <c r="BU541" s="84" t="s">
        <v>2552</v>
      </c>
      <c r="BV541" s="74">
        <v>46058</v>
      </c>
      <c r="BW541" s="85">
        <f t="shared" si="159"/>
        <v>2</v>
      </c>
      <c r="BX541" s="85">
        <f t="shared" si="160"/>
        <v>2</v>
      </c>
      <c r="BY541" s="86" t="s">
        <v>157</v>
      </c>
      <c r="BZ541" s="87">
        <f t="shared" si="162"/>
        <v>4</v>
      </c>
      <c r="CB541" s="88">
        <f t="shared" si="156"/>
        <v>6</v>
      </c>
      <c r="CC541" s="89"/>
      <c r="CE541" s="87">
        <f t="shared" si="154"/>
        <v>2</v>
      </c>
      <c r="CF541" s="90"/>
      <c r="CG541" s="90"/>
      <c r="CH541" s="90"/>
      <c r="CJ541" s="87">
        <f t="shared" si="157"/>
        <v>1</v>
      </c>
      <c r="CK541" s="87">
        <f t="shared" si="158"/>
        <v>5</v>
      </c>
      <c r="CL541" s="22" t="s">
        <v>121</v>
      </c>
      <c r="CM541" s="22" t="s">
        <v>2553</v>
      </c>
    </row>
    <row r="542" spans="1:91" ht="14.45" customHeight="1" x14ac:dyDescent="0.25">
      <c r="A542" s="69">
        <f t="shared" si="155"/>
        <v>540</v>
      </c>
      <c r="B542" s="70" t="s">
        <v>102</v>
      </c>
      <c r="C542" s="107">
        <v>263703729</v>
      </c>
      <c r="D542" s="179">
        <v>145390125</v>
      </c>
      <c r="E542" s="70">
        <v>5320007470</v>
      </c>
      <c r="F542" s="121">
        <v>46044</v>
      </c>
      <c r="G542" s="75" t="s">
        <v>2462</v>
      </c>
      <c r="H542" s="75" t="s">
        <v>1160</v>
      </c>
      <c r="I542" s="75" t="s">
        <v>105</v>
      </c>
      <c r="J542" s="75" t="s">
        <v>1161</v>
      </c>
      <c r="K542" s="75" t="s">
        <v>242</v>
      </c>
      <c r="L542" s="74">
        <v>46062</v>
      </c>
      <c r="M542" s="73">
        <v>0</v>
      </c>
      <c r="N542" s="75" t="s">
        <v>2548</v>
      </c>
      <c r="O542" s="75" t="s">
        <v>2549</v>
      </c>
      <c r="P542" s="75">
        <v>2830048064</v>
      </c>
      <c r="Q542" s="74">
        <v>46049</v>
      </c>
      <c r="R542" s="75">
        <v>1209380220</v>
      </c>
      <c r="S542" s="75">
        <v>224113228</v>
      </c>
      <c r="T542" s="74">
        <v>46049</v>
      </c>
      <c r="U542" s="76">
        <v>4565.42</v>
      </c>
      <c r="V542" s="76">
        <v>4394.4520000000002</v>
      </c>
      <c r="W542" s="75">
        <v>5</v>
      </c>
      <c r="X542" s="75">
        <v>4</v>
      </c>
      <c r="Y542" s="98">
        <v>263703729</v>
      </c>
      <c r="Z542" s="82" t="s">
        <v>110</v>
      </c>
      <c r="AA542" s="75" t="s">
        <v>2056</v>
      </c>
      <c r="AB542" s="75" t="s">
        <v>536</v>
      </c>
      <c r="AC542" s="109">
        <v>263703729</v>
      </c>
      <c r="AD542" s="75" t="s">
        <v>113</v>
      </c>
      <c r="AE542" s="99">
        <v>46056</v>
      </c>
      <c r="AF542" s="130">
        <v>46055.791666666664</v>
      </c>
      <c r="AG542" s="130">
        <v>46055.541666666664</v>
      </c>
      <c r="AH542" s="130">
        <v>46055.541666666664</v>
      </c>
      <c r="AI542" s="99">
        <v>46048</v>
      </c>
      <c r="AJ542" s="99">
        <v>46056</v>
      </c>
      <c r="AK542" s="99">
        <v>46056</v>
      </c>
      <c r="AL542" s="115">
        <v>46054</v>
      </c>
      <c r="AM542" s="115">
        <v>46058</v>
      </c>
      <c r="AN542" s="115">
        <v>46058</v>
      </c>
      <c r="AO542" s="95" t="s">
        <v>121</v>
      </c>
      <c r="AP542" s="95" t="s">
        <v>121</v>
      </c>
      <c r="AQ542" s="95" t="s">
        <v>121</v>
      </c>
      <c r="AR542" s="95" t="s">
        <v>121</v>
      </c>
      <c r="AS542" s="95" t="s">
        <v>121</v>
      </c>
      <c r="AT542" s="82" t="s">
        <v>2057</v>
      </c>
      <c r="AU542" s="82" t="s">
        <v>131</v>
      </c>
      <c r="AV542" s="74">
        <v>46049</v>
      </c>
      <c r="AW542" s="75">
        <v>0</v>
      </c>
      <c r="AX542" s="75">
        <v>0</v>
      </c>
      <c r="AY542" s="75"/>
      <c r="AZ542" s="83"/>
      <c r="BA542" s="75"/>
      <c r="BB542" s="75"/>
      <c r="BC542" s="75"/>
      <c r="BD542" s="75"/>
      <c r="BE542" s="75"/>
      <c r="BF542" s="75"/>
      <c r="BG542" s="75"/>
      <c r="BH542" s="75"/>
      <c r="BI542" s="75"/>
      <c r="BJ542" s="75"/>
      <c r="BK542" s="75"/>
      <c r="BL542" s="75"/>
      <c r="BM542" s="75"/>
      <c r="BN542" s="75"/>
      <c r="BO542" s="75"/>
      <c r="BP542" s="75"/>
      <c r="BQ542" s="75"/>
      <c r="BR542" s="75"/>
      <c r="BS542" s="75"/>
      <c r="BT542" s="75">
        <v>0</v>
      </c>
      <c r="BU542" s="84" t="s">
        <v>2552</v>
      </c>
      <c r="BV542" s="74">
        <v>46058</v>
      </c>
      <c r="BW542" s="85">
        <f t="shared" si="159"/>
        <v>2</v>
      </c>
      <c r="BX542" s="85">
        <f t="shared" si="160"/>
        <v>2</v>
      </c>
      <c r="BY542" s="86" t="s">
        <v>157</v>
      </c>
      <c r="BZ542" s="87">
        <f t="shared" si="162"/>
        <v>4</v>
      </c>
      <c r="CB542" s="88">
        <f t="shared" si="156"/>
        <v>6</v>
      </c>
      <c r="CC542" s="89"/>
      <c r="CE542" s="87">
        <f t="shared" si="154"/>
        <v>2</v>
      </c>
      <c r="CF542" s="90"/>
      <c r="CG542" s="90"/>
      <c r="CH542" s="90"/>
      <c r="CJ542" s="87">
        <f t="shared" si="157"/>
        <v>1</v>
      </c>
      <c r="CK542" s="87">
        <f t="shared" si="158"/>
        <v>5</v>
      </c>
      <c r="CL542" s="22" t="s">
        <v>121</v>
      </c>
      <c r="CM542" s="22" t="s">
        <v>2553</v>
      </c>
    </row>
    <row r="543" spans="1:91" ht="14.45" customHeight="1" x14ac:dyDescent="0.25">
      <c r="A543" s="69">
        <f t="shared" si="155"/>
        <v>541</v>
      </c>
      <c r="B543" s="70" t="s">
        <v>102</v>
      </c>
      <c r="C543" s="107">
        <v>263703729</v>
      </c>
      <c r="D543" s="72">
        <v>145390131</v>
      </c>
      <c r="E543" s="70">
        <v>5320007470</v>
      </c>
      <c r="F543" s="121">
        <v>46044</v>
      </c>
      <c r="G543" s="75" t="s">
        <v>2462</v>
      </c>
      <c r="H543" s="75" t="s">
        <v>1160</v>
      </c>
      <c r="I543" s="75" t="s">
        <v>105</v>
      </c>
      <c r="J543" s="75" t="s">
        <v>1161</v>
      </c>
      <c r="K543" s="75" t="s">
        <v>242</v>
      </c>
      <c r="L543" s="74">
        <v>46062</v>
      </c>
      <c r="M543" s="73">
        <v>0</v>
      </c>
      <c r="N543" s="75" t="s">
        <v>2548</v>
      </c>
      <c r="O543" s="75" t="s">
        <v>2549</v>
      </c>
      <c r="P543" s="75">
        <v>2830048065</v>
      </c>
      <c r="Q543" s="74">
        <v>46049</v>
      </c>
      <c r="R543" s="75">
        <v>1209380222</v>
      </c>
      <c r="S543" s="75">
        <v>224113231</v>
      </c>
      <c r="T543" s="74">
        <v>46049</v>
      </c>
      <c r="U543" s="76">
        <v>916.97699999999998</v>
      </c>
      <c r="V543" s="76">
        <v>882.14</v>
      </c>
      <c r="W543" s="75">
        <v>1</v>
      </c>
      <c r="X543" s="75">
        <v>1</v>
      </c>
      <c r="Y543" s="98">
        <v>263703729</v>
      </c>
      <c r="Z543" s="82" t="s">
        <v>110</v>
      </c>
      <c r="AA543" s="75" t="s">
        <v>2056</v>
      </c>
      <c r="AB543" s="75" t="s">
        <v>536</v>
      </c>
      <c r="AC543" s="109">
        <v>263703729</v>
      </c>
      <c r="AD543" s="75" t="s">
        <v>113</v>
      </c>
      <c r="AE543" s="99">
        <v>46056</v>
      </c>
      <c r="AF543" s="130">
        <v>46055.791666666664</v>
      </c>
      <c r="AG543" s="130">
        <v>46055.541666666664</v>
      </c>
      <c r="AH543" s="130">
        <v>46055.541666666664</v>
      </c>
      <c r="AI543" s="99">
        <v>46048</v>
      </c>
      <c r="AJ543" s="99">
        <v>46056</v>
      </c>
      <c r="AK543" s="99">
        <v>46056</v>
      </c>
      <c r="AL543" s="115">
        <v>46054</v>
      </c>
      <c r="AM543" s="115">
        <v>46058</v>
      </c>
      <c r="AN543" s="115">
        <v>46058</v>
      </c>
      <c r="AO543" s="95" t="s">
        <v>121</v>
      </c>
      <c r="AP543" s="95" t="s">
        <v>121</v>
      </c>
      <c r="AQ543" s="95" t="s">
        <v>121</v>
      </c>
      <c r="AR543" s="95" t="s">
        <v>121</v>
      </c>
      <c r="AS543" s="95" t="s">
        <v>121</v>
      </c>
      <c r="AT543" s="82" t="s">
        <v>2057</v>
      </c>
      <c r="AU543" s="82" t="s">
        <v>131</v>
      </c>
      <c r="AV543" s="74">
        <v>46049</v>
      </c>
      <c r="AW543" s="75">
        <v>0</v>
      </c>
      <c r="AX543" s="75">
        <v>0</v>
      </c>
      <c r="AY543" s="75"/>
      <c r="AZ543" s="83"/>
      <c r="BA543" s="75"/>
      <c r="BB543" s="75"/>
      <c r="BC543" s="75"/>
      <c r="BD543" s="75"/>
      <c r="BE543" s="75"/>
      <c r="BF543" s="75"/>
      <c r="BG543" s="75"/>
      <c r="BH543" s="75"/>
      <c r="BI543" s="75"/>
      <c r="BJ543" s="75"/>
      <c r="BK543" s="75"/>
      <c r="BL543" s="75"/>
      <c r="BM543" s="75"/>
      <c r="BN543" s="75"/>
      <c r="BO543" s="75"/>
      <c r="BP543" s="75"/>
      <c r="BQ543" s="75"/>
      <c r="BR543" s="75"/>
      <c r="BS543" s="75"/>
      <c r="BT543" s="75">
        <v>0</v>
      </c>
      <c r="BU543" s="84" t="s">
        <v>2552</v>
      </c>
      <c r="BV543" s="74">
        <v>46058</v>
      </c>
      <c r="BW543" s="85">
        <f t="shared" si="159"/>
        <v>2</v>
      </c>
      <c r="BX543" s="85">
        <f t="shared" si="160"/>
        <v>2</v>
      </c>
      <c r="BY543" s="86" t="s">
        <v>157</v>
      </c>
      <c r="BZ543" s="87">
        <f t="shared" si="162"/>
        <v>4</v>
      </c>
      <c r="CB543" s="88">
        <f t="shared" si="156"/>
        <v>6</v>
      </c>
      <c r="CC543" s="89"/>
      <c r="CE543" s="87">
        <f t="shared" si="154"/>
        <v>2</v>
      </c>
      <c r="CF543" s="90"/>
      <c r="CG543" s="90"/>
      <c r="CH543" s="90"/>
      <c r="CJ543" s="87">
        <f t="shared" si="157"/>
        <v>1</v>
      </c>
      <c r="CK543" s="87">
        <f t="shared" si="158"/>
        <v>5</v>
      </c>
      <c r="CL543" s="22" t="s">
        <v>121</v>
      </c>
      <c r="CM543" s="22" t="s">
        <v>2553</v>
      </c>
    </row>
    <row r="544" spans="1:91" ht="14.45" customHeight="1" x14ac:dyDescent="0.25">
      <c r="A544" s="69">
        <f t="shared" si="155"/>
        <v>542</v>
      </c>
      <c r="B544" s="70" t="s">
        <v>102</v>
      </c>
      <c r="C544" s="107">
        <v>263703658</v>
      </c>
      <c r="D544" s="72">
        <v>145366898</v>
      </c>
      <c r="E544" s="70"/>
      <c r="F544" s="121">
        <v>46044</v>
      </c>
      <c r="G544" s="75" t="s">
        <v>1549</v>
      </c>
      <c r="H544" s="75" t="s">
        <v>1160</v>
      </c>
      <c r="I544" s="75" t="s">
        <v>105</v>
      </c>
      <c r="J544" s="75" t="s">
        <v>1161</v>
      </c>
      <c r="K544" s="75" t="s">
        <v>107</v>
      </c>
      <c r="L544" s="74">
        <v>46062</v>
      </c>
      <c r="M544" s="73">
        <v>40</v>
      </c>
      <c r="N544" s="75" t="s">
        <v>2554</v>
      </c>
      <c r="O544" s="75" t="s">
        <v>2555</v>
      </c>
      <c r="P544" s="75">
        <v>2830048111</v>
      </c>
      <c r="Q544" s="74">
        <v>46049</v>
      </c>
      <c r="R544" s="75">
        <v>1209380359</v>
      </c>
      <c r="S544" s="75">
        <v>224113155</v>
      </c>
      <c r="T544" s="74">
        <v>46049</v>
      </c>
      <c r="U544" s="76">
        <v>15441.597</v>
      </c>
      <c r="V544" s="76">
        <v>14915.476000000001</v>
      </c>
      <c r="W544" s="75">
        <v>20</v>
      </c>
      <c r="X544" s="75">
        <v>5</v>
      </c>
      <c r="Y544" s="98">
        <v>263703587</v>
      </c>
      <c r="Z544" s="82" t="s">
        <v>110</v>
      </c>
      <c r="AA544" s="75" t="s">
        <v>2056</v>
      </c>
      <c r="AB544" s="75" t="s">
        <v>536</v>
      </c>
      <c r="AC544" s="109">
        <v>263703658</v>
      </c>
      <c r="AD544" s="75" t="s">
        <v>113</v>
      </c>
      <c r="AE544" s="74">
        <v>46056</v>
      </c>
      <c r="AF544" s="130">
        <v>46055.791666666664</v>
      </c>
      <c r="AG544" s="130">
        <v>46055.541666666664</v>
      </c>
      <c r="AH544" s="130">
        <v>46055.541666666664</v>
      </c>
      <c r="AI544" s="99">
        <v>46048</v>
      </c>
      <c r="AJ544" s="99">
        <v>46056</v>
      </c>
      <c r="AK544" s="99">
        <v>46056</v>
      </c>
      <c r="AL544" s="115">
        <v>46054</v>
      </c>
      <c r="AM544" s="115">
        <v>46058</v>
      </c>
      <c r="AN544" s="115">
        <v>46058</v>
      </c>
      <c r="AO544" s="81">
        <f>IF(AH544&lt;AG544,IF(AH544=0,"",AH544-1),IF(AG544=0,"",AG544-1))</f>
        <v>46054.541666666664</v>
      </c>
      <c r="AP544" s="81">
        <f>IF(AH544&lt;AG544,IF(AH544=0,"",AH544),IF(AG544=0,"",AG544))</f>
        <v>46055.541666666664</v>
      </c>
      <c r="AQ544" s="81">
        <f>IF(AH544&lt;AG544,IF(AH544=0,"",AH544),IF(AG544=0,"",AG544))</f>
        <v>46055.541666666664</v>
      </c>
      <c r="AR544" s="81">
        <f>IF(AI544=0,"",IF(AI544&lt;AJ544,AJ544+1,AI544+1))</f>
        <v>46057</v>
      </c>
      <c r="AS544" s="81">
        <f>IF(AI544=0,"",IF(AE544=0,IF(AJ544=0,AI544+2,AJ544+2),AE544+2))</f>
        <v>46058</v>
      </c>
      <c r="AT544" s="81">
        <f>IF(AI544=0,"",IF(AI544&lt;AJ544,AJ544+1,AI544+1))</f>
        <v>46057</v>
      </c>
      <c r="AU544" s="82" t="s">
        <v>131</v>
      </c>
      <c r="AV544" s="74">
        <v>46049</v>
      </c>
      <c r="AW544" s="75" t="s">
        <v>2556</v>
      </c>
      <c r="AX544" s="75" t="s">
        <v>2557</v>
      </c>
      <c r="AY544" s="75"/>
      <c r="AZ544" s="83"/>
      <c r="BA544" s="75"/>
      <c r="BB544" s="75"/>
      <c r="BC544" s="75"/>
      <c r="BD544" s="75"/>
      <c r="BE544" s="75"/>
      <c r="BF544" s="75"/>
      <c r="BG544" s="75"/>
      <c r="BH544" s="75"/>
      <c r="BI544" s="75"/>
      <c r="BJ544" s="75"/>
      <c r="BK544" s="75"/>
      <c r="BL544" s="75"/>
      <c r="BM544" s="75"/>
      <c r="BN544" s="75"/>
      <c r="BO544" s="75"/>
      <c r="BP544" s="75"/>
      <c r="BQ544" s="75"/>
      <c r="BR544" s="75"/>
      <c r="BS544" s="75"/>
      <c r="BT544" s="75">
        <v>0</v>
      </c>
      <c r="BU544" s="84" t="s">
        <v>2061</v>
      </c>
      <c r="BV544" s="74">
        <v>46055</v>
      </c>
      <c r="BW544" s="85">
        <f t="shared" si="159"/>
        <v>-1</v>
      </c>
      <c r="BX544" s="85">
        <f t="shared" si="160"/>
        <v>-1</v>
      </c>
      <c r="BY544" s="86" t="s">
        <v>157</v>
      </c>
      <c r="BZ544" s="87">
        <f t="shared" si="162"/>
        <v>4</v>
      </c>
      <c r="CB544" s="88">
        <f t="shared" si="156"/>
        <v>6</v>
      </c>
      <c r="CC544" s="89"/>
      <c r="CE544" s="87">
        <f t="shared" si="154"/>
        <v>2</v>
      </c>
      <c r="CF544" s="90">
        <v>3993800</v>
      </c>
      <c r="CG544" s="90">
        <v>2995350</v>
      </c>
      <c r="CH544" s="90">
        <v>6989150</v>
      </c>
      <c r="CI544" s="91">
        <v>26275</v>
      </c>
      <c r="CJ544" s="87">
        <f t="shared" si="157"/>
        <v>1</v>
      </c>
      <c r="CK544" s="87">
        <f t="shared" si="158"/>
        <v>5</v>
      </c>
      <c r="CL544" s="22" t="s">
        <v>121</v>
      </c>
      <c r="CM544" s="22" t="s">
        <v>2062</v>
      </c>
    </row>
    <row r="545" spans="1:91" ht="14.45" customHeight="1" x14ac:dyDescent="0.25">
      <c r="A545" s="69">
        <f t="shared" si="155"/>
        <v>543</v>
      </c>
      <c r="B545" s="70" t="s">
        <v>102</v>
      </c>
      <c r="C545" s="107">
        <v>263703729</v>
      </c>
      <c r="D545" s="72">
        <v>145367505</v>
      </c>
      <c r="E545" s="70"/>
      <c r="F545" s="121">
        <v>46044</v>
      </c>
      <c r="G545" s="75" t="s">
        <v>1757</v>
      </c>
      <c r="H545" s="75" t="s">
        <v>1160</v>
      </c>
      <c r="I545" s="75" t="s">
        <v>105</v>
      </c>
      <c r="J545" s="75" t="s">
        <v>1161</v>
      </c>
      <c r="K545" s="75" t="s">
        <v>107</v>
      </c>
      <c r="L545" s="74">
        <v>46062</v>
      </c>
      <c r="M545" s="73">
        <v>40</v>
      </c>
      <c r="N545" s="75" t="s">
        <v>2558</v>
      </c>
      <c r="O545" s="75" t="s">
        <v>2559</v>
      </c>
      <c r="P545" s="75">
        <v>2830048061</v>
      </c>
      <c r="Q545" s="74">
        <v>46049</v>
      </c>
      <c r="R545" s="75">
        <v>1209380213</v>
      </c>
      <c r="S545" s="75">
        <v>224113159</v>
      </c>
      <c r="T545" s="74">
        <v>46049</v>
      </c>
      <c r="U545" s="76">
        <v>16999.960999999999</v>
      </c>
      <c r="V545" s="76">
        <v>16188.813</v>
      </c>
      <c r="W545" s="75">
        <v>20</v>
      </c>
      <c r="X545" s="75">
        <v>99</v>
      </c>
      <c r="Y545" s="98">
        <v>263703628</v>
      </c>
      <c r="Z545" s="82" t="s">
        <v>110</v>
      </c>
      <c r="AA545" s="75" t="s">
        <v>2056</v>
      </c>
      <c r="AB545" s="75" t="s">
        <v>536</v>
      </c>
      <c r="AC545" s="109">
        <v>263703729</v>
      </c>
      <c r="AD545" s="75" t="s">
        <v>113</v>
      </c>
      <c r="AE545" s="99">
        <v>46056</v>
      </c>
      <c r="AF545" s="130">
        <v>46055.791666666664</v>
      </c>
      <c r="AG545" s="130">
        <v>46055.541666666664</v>
      </c>
      <c r="AH545" s="130">
        <v>46055.541666666664</v>
      </c>
      <c r="AI545" s="99">
        <v>46048</v>
      </c>
      <c r="AJ545" s="99">
        <v>46056</v>
      </c>
      <c r="AK545" s="99">
        <v>46056</v>
      </c>
      <c r="AL545" s="115">
        <v>46054</v>
      </c>
      <c r="AM545" s="115">
        <v>46058</v>
      </c>
      <c r="AN545" s="115">
        <v>46058</v>
      </c>
      <c r="AO545" s="81">
        <f>IF(AH545&lt;AG545,IF(AH545=0,"",AH545-1),IF(AG545=0,"",AG545-1))</f>
        <v>46054.541666666664</v>
      </c>
      <c r="AP545" s="81">
        <f>IF(AH545&lt;AG545,IF(AH545=0,"",AH545),IF(AG545=0,"",AG545))</f>
        <v>46055.541666666664</v>
      </c>
      <c r="AQ545" s="81">
        <f>IF(AH545&lt;AG545,IF(AH545=0,"",AH545),IF(AG545=0,"",AG545))</f>
        <v>46055.541666666664</v>
      </c>
      <c r="AR545" s="81">
        <f>IF(AI545=0,"",IF(AI545&lt;AJ545,AJ545+1,AI545+1))</f>
        <v>46057</v>
      </c>
      <c r="AS545" s="81">
        <f>IF(AI545=0,"",IF(AE545=0,IF(AJ545=0,AI545+2,AJ545+2),AE545+2))</f>
        <v>46058</v>
      </c>
      <c r="AT545" s="81">
        <f>IF(AI545=0,"",IF(AI545&lt;AJ545,AJ545+1,AI545+1))</f>
        <v>46057</v>
      </c>
      <c r="AU545" s="82" t="s">
        <v>131</v>
      </c>
      <c r="AV545" s="74">
        <v>46049</v>
      </c>
      <c r="AW545" s="75" t="s">
        <v>2560</v>
      </c>
      <c r="AX545" s="75" t="s">
        <v>2561</v>
      </c>
      <c r="AY545" s="75"/>
      <c r="AZ545" s="83"/>
      <c r="BA545" s="75"/>
      <c r="BB545" s="75"/>
      <c r="BC545" s="75"/>
      <c r="BD545" s="75"/>
      <c r="BE545" s="75"/>
      <c r="BF545" s="75"/>
      <c r="BG545" s="75"/>
      <c r="BH545" s="75"/>
      <c r="BI545" s="75"/>
      <c r="BJ545" s="75"/>
      <c r="BK545" s="75"/>
      <c r="BL545" s="75"/>
      <c r="BM545" s="75"/>
      <c r="BN545" s="75"/>
      <c r="BO545" s="75"/>
      <c r="BP545" s="75"/>
      <c r="BQ545" s="75"/>
      <c r="BR545" s="75"/>
      <c r="BS545" s="75"/>
      <c r="BT545" s="75">
        <v>0</v>
      </c>
      <c r="BU545" s="84" t="s">
        <v>2552</v>
      </c>
      <c r="BV545" s="74">
        <v>46058</v>
      </c>
      <c r="BW545" s="85">
        <f t="shared" si="159"/>
        <v>2</v>
      </c>
      <c r="BX545" s="85">
        <f t="shared" si="160"/>
        <v>2</v>
      </c>
      <c r="BY545" s="86" t="s">
        <v>157</v>
      </c>
      <c r="BZ545" s="87">
        <f t="shared" si="162"/>
        <v>4</v>
      </c>
      <c r="CB545" s="88">
        <f t="shared" si="156"/>
        <v>6</v>
      </c>
      <c r="CC545" s="89"/>
      <c r="CE545" s="87">
        <f t="shared" si="154"/>
        <v>2</v>
      </c>
      <c r="CF545" s="90">
        <v>4008392</v>
      </c>
      <c r="CG545" s="90">
        <v>3006294</v>
      </c>
      <c r="CH545" s="90">
        <v>7014686</v>
      </c>
      <c r="CI545" s="91">
        <v>26371</v>
      </c>
      <c r="CJ545" s="87">
        <f t="shared" si="157"/>
        <v>1</v>
      </c>
      <c r="CK545" s="87">
        <f t="shared" si="158"/>
        <v>5</v>
      </c>
      <c r="CL545" s="22" t="s">
        <v>121</v>
      </c>
      <c r="CM545" s="22" t="s">
        <v>2553</v>
      </c>
    </row>
    <row r="546" spans="1:91" ht="14.45" customHeight="1" x14ac:dyDescent="0.25">
      <c r="A546" s="69">
        <f t="shared" si="155"/>
        <v>544</v>
      </c>
      <c r="B546" s="70" t="s">
        <v>102</v>
      </c>
      <c r="C546" s="97">
        <v>235600128918</v>
      </c>
      <c r="D546" s="72">
        <v>145376545</v>
      </c>
      <c r="E546" s="70">
        <v>5320007448</v>
      </c>
      <c r="F546" s="121">
        <v>46049</v>
      </c>
      <c r="G546" s="75" t="s">
        <v>290</v>
      </c>
      <c r="H546" s="75" t="s">
        <v>1657</v>
      </c>
      <c r="I546" s="75" t="s">
        <v>105</v>
      </c>
      <c r="J546" s="75" t="s">
        <v>322</v>
      </c>
      <c r="K546" s="75" t="s">
        <v>242</v>
      </c>
      <c r="L546" s="74">
        <v>46069</v>
      </c>
      <c r="M546" s="73">
        <v>40</v>
      </c>
      <c r="N546" s="75" t="s">
        <v>2562</v>
      </c>
      <c r="O546" s="75" t="s">
        <v>2563</v>
      </c>
      <c r="P546" s="75">
        <v>2830048024</v>
      </c>
      <c r="Q546" s="74">
        <v>46046</v>
      </c>
      <c r="R546" s="75">
        <v>1209379795</v>
      </c>
      <c r="S546" s="75">
        <v>224113308</v>
      </c>
      <c r="T546" s="74">
        <v>46046</v>
      </c>
      <c r="U546" s="76">
        <v>15601.846</v>
      </c>
      <c r="V546" s="76">
        <v>15040.775</v>
      </c>
      <c r="W546" s="75">
        <v>16</v>
      </c>
      <c r="X546" s="75">
        <v>0</v>
      </c>
      <c r="Y546" s="98">
        <v>235600128918</v>
      </c>
      <c r="Z546" s="82" t="s">
        <v>128</v>
      </c>
      <c r="AA546" s="75" t="s">
        <v>1649</v>
      </c>
      <c r="AB546" s="75" t="s">
        <v>1650</v>
      </c>
      <c r="AC546" s="98">
        <v>235600128918</v>
      </c>
      <c r="AD546" s="75" t="s">
        <v>113</v>
      </c>
      <c r="AE546" s="74">
        <v>46055</v>
      </c>
      <c r="AF546" s="80">
        <v>46053.041666666664</v>
      </c>
      <c r="AG546" s="80">
        <v>46052.5</v>
      </c>
      <c r="AH546" s="80">
        <v>46052.5</v>
      </c>
      <c r="AI546" s="124">
        <v>46052</v>
      </c>
      <c r="AJ546" s="124">
        <v>46053</v>
      </c>
      <c r="AK546" s="124">
        <v>46053</v>
      </c>
      <c r="AL546" s="110">
        <v>46054</v>
      </c>
      <c r="AM546" s="110">
        <v>46025</v>
      </c>
      <c r="AN546" s="110">
        <v>46025</v>
      </c>
      <c r="AO546" s="95" t="s">
        <v>121</v>
      </c>
      <c r="AP546" s="95" t="s">
        <v>121</v>
      </c>
      <c r="AQ546" s="95" t="s">
        <v>121</v>
      </c>
      <c r="AR546" s="95" t="s">
        <v>121</v>
      </c>
      <c r="AS546" s="95" t="s">
        <v>121</v>
      </c>
      <c r="AT546" s="95" t="s">
        <v>121</v>
      </c>
      <c r="AU546" s="82" t="s">
        <v>131</v>
      </c>
      <c r="AV546" s="74">
        <v>46046</v>
      </c>
      <c r="AW546" s="75" t="s">
        <v>2564</v>
      </c>
      <c r="AX546" s="75" t="s">
        <v>2565</v>
      </c>
      <c r="AY546" s="75"/>
      <c r="AZ546" s="83"/>
      <c r="BA546" s="75"/>
      <c r="BB546" s="75"/>
      <c r="BC546" s="75"/>
      <c r="BD546" s="75"/>
      <c r="BE546" s="75"/>
      <c r="BF546" s="75"/>
      <c r="BG546" s="75"/>
      <c r="BH546" s="75"/>
      <c r="BI546" s="75"/>
      <c r="BJ546" s="75"/>
      <c r="BK546" s="75"/>
      <c r="BL546" s="75"/>
      <c r="BM546" s="75"/>
      <c r="BN546" s="75"/>
      <c r="BO546" s="75"/>
      <c r="BP546" s="75"/>
      <c r="BQ546" s="75"/>
      <c r="BR546" s="75"/>
      <c r="BS546" s="75"/>
      <c r="BT546" s="75">
        <v>1</v>
      </c>
      <c r="BU546" s="84" t="s">
        <v>2566</v>
      </c>
      <c r="BV546" s="74">
        <v>46059</v>
      </c>
      <c r="BW546" s="85">
        <f t="shared" si="159"/>
        <v>6</v>
      </c>
      <c r="BX546" s="85">
        <f t="shared" si="160"/>
        <v>6</v>
      </c>
      <c r="BY546" s="86" t="s">
        <v>120</v>
      </c>
      <c r="BZ546" s="87">
        <f t="shared" si="162"/>
        <v>5</v>
      </c>
      <c r="CB546" s="88">
        <f t="shared" si="156"/>
        <v>6</v>
      </c>
      <c r="CC546" s="89"/>
      <c r="CE546" s="87">
        <f t="shared" si="154"/>
        <v>1</v>
      </c>
      <c r="CF546" s="90">
        <v>15672000</v>
      </c>
      <c r="CG546" s="90"/>
      <c r="CH546" s="90">
        <v>15672000</v>
      </c>
      <c r="CI546" s="22">
        <v>26120</v>
      </c>
      <c r="CJ546" s="87">
        <f t="shared" si="157"/>
        <v>1</v>
      </c>
      <c r="CK546" s="87">
        <f t="shared" si="158"/>
        <v>4</v>
      </c>
      <c r="CL546" s="22" t="s">
        <v>121</v>
      </c>
      <c r="CM546" s="22" t="s">
        <v>2567</v>
      </c>
    </row>
    <row r="547" spans="1:91" ht="14.45" customHeight="1" x14ac:dyDescent="0.25">
      <c r="A547" s="69">
        <f t="shared" si="155"/>
        <v>545</v>
      </c>
      <c r="B547" s="70" t="s">
        <v>102</v>
      </c>
      <c r="C547" s="97">
        <v>235600128918</v>
      </c>
      <c r="D547" s="72">
        <v>145387477</v>
      </c>
      <c r="E547" s="70">
        <v>5320007448</v>
      </c>
      <c r="F547" s="121">
        <v>46049</v>
      </c>
      <c r="G547" s="75" t="s">
        <v>290</v>
      </c>
      <c r="H547" s="75" t="s">
        <v>1657</v>
      </c>
      <c r="I547" s="75" t="s">
        <v>105</v>
      </c>
      <c r="J547" s="75" t="s">
        <v>322</v>
      </c>
      <c r="K547" s="75" t="s">
        <v>242</v>
      </c>
      <c r="L547" s="74">
        <v>46066</v>
      </c>
      <c r="M547" s="73">
        <v>0</v>
      </c>
      <c r="N547" s="75" t="s">
        <v>2562</v>
      </c>
      <c r="O547" s="75" t="s">
        <v>2563</v>
      </c>
      <c r="P547" s="75">
        <v>2830048025</v>
      </c>
      <c r="Q547" s="74">
        <v>46046</v>
      </c>
      <c r="R547" s="75">
        <v>1209379796</v>
      </c>
      <c r="S547" s="75">
        <v>224113312</v>
      </c>
      <c r="T547" s="74">
        <v>46046</v>
      </c>
      <c r="U547" s="76">
        <v>2351.7179999999998</v>
      </c>
      <c r="V547" s="76">
        <v>2267.1469999999999</v>
      </c>
      <c r="W547" s="75">
        <v>3</v>
      </c>
      <c r="X547" s="75">
        <v>0</v>
      </c>
      <c r="Y547" s="98">
        <v>235600128918</v>
      </c>
      <c r="Z547" s="82" t="s">
        <v>128</v>
      </c>
      <c r="AA547" s="75" t="s">
        <v>1649</v>
      </c>
      <c r="AB547" s="75" t="s">
        <v>1650</v>
      </c>
      <c r="AC547" s="98">
        <v>235600128918</v>
      </c>
      <c r="AD547" s="75" t="s">
        <v>113</v>
      </c>
      <c r="AE547" s="74">
        <v>46055</v>
      </c>
      <c r="AF547" s="80">
        <v>46053.041666666664</v>
      </c>
      <c r="AG547" s="80">
        <v>46052.5</v>
      </c>
      <c r="AH547" s="80">
        <v>46052.5</v>
      </c>
      <c r="AI547" s="124">
        <v>46052</v>
      </c>
      <c r="AJ547" s="124">
        <v>46053</v>
      </c>
      <c r="AK547" s="124">
        <v>46053</v>
      </c>
      <c r="AL547" s="110">
        <v>46054</v>
      </c>
      <c r="AM547" s="110">
        <v>46025</v>
      </c>
      <c r="AN547" s="110">
        <v>46025</v>
      </c>
      <c r="AO547" s="95" t="s">
        <v>121</v>
      </c>
      <c r="AP547" s="95" t="s">
        <v>121</v>
      </c>
      <c r="AQ547" s="95" t="s">
        <v>121</v>
      </c>
      <c r="AR547" s="95" t="s">
        <v>121</v>
      </c>
      <c r="AS547" s="95" t="s">
        <v>121</v>
      </c>
      <c r="AT547" s="95" t="s">
        <v>121</v>
      </c>
      <c r="AU547" s="82" t="s">
        <v>131</v>
      </c>
      <c r="AV547" s="74">
        <v>46046</v>
      </c>
      <c r="AW547" s="75">
        <v>0</v>
      </c>
      <c r="AX547" s="75">
        <v>0</v>
      </c>
      <c r="AY547" s="75"/>
      <c r="AZ547" s="83"/>
      <c r="BA547" s="75"/>
      <c r="BB547" s="75"/>
      <c r="BC547" s="75"/>
      <c r="BD547" s="75"/>
      <c r="BE547" s="75"/>
      <c r="BF547" s="75"/>
      <c r="BG547" s="75"/>
      <c r="BH547" s="75"/>
      <c r="BI547" s="75"/>
      <c r="BJ547" s="75"/>
      <c r="BK547" s="75"/>
      <c r="BL547" s="75"/>
      <c r="BM547" s="75"/>
      <c r="BN547" s="75"/>
      <c r="BO547" s="75"/>
      <c r="BP547" s="75"/>
      <c r="BQ547" s="75"/>
      <c r="BR547" s="75"/>
      <c r="BS547" s="75"/>
      <c r="BT547" s="75">
        <v>0</v>
      </c>
      <c r="BU547" s="84" t="s">
        <v>2566</v>
      </c>
      <c r="BV547" s="74">
        <v>46059</v>
      </c>
      <c r="BW547" s="85">
        <f t="shared" si="159"/>
        <v>6</v>
      </c>
      <c r="BX547" s="85">
        <f t="shared" si="160"/>
        <v>6</v>
      </c>
      <c r="BY547" s="86" t="s">
        <v>120</v>
      </c>
      <c r="BZ547" s="87">
        <f t="shared" si="162"/>
        <v>5</v>
      </c>
      <c r="CB547" s="88">
        <f t="shared" si="156"/>
        <v>6</v>
      </c>
      <c r="CC547" s="89"/>
      <c r="CE547" s="87">
        <f t="shared" si="154"/>
        <v>1</v>
      </c>
      <c r="CF547" s="90"/>
      <c r="CG547" s="90"/>
      <c r="CH547" s="90"/>
      <c r="CJ547" s="87">
        <f t="shared" si="157"/>
        <v>1</v>
      </c>
      <c r="CK547" s="87">
        <f t="shared" si="158"/>
        <v>4</v>
      </c>
      <c r="CL547" s="22" t="s">
        <v>121</v>
      </c>
      <c r="CM547" s="22" t="s">
        <v>2567</v>
      </c>
    </row>
    <row r="548" spans="1:91" ht="14.45" customHeight="1" x14ac:dyDescent="0.25">
      <c r="A548" s="69">
        <f t="shared" si="155"/>
        <v>546</v>
      </c>
      <c r="B548" s="70" t="s">
        <v>102</v>
      </c>
      <c r="C548" s="97">
        <v>235600128926</v>
      </c>
      <c r="D548" s="106">
        <v>145376553</v>
      </c>
      <c r="E548" s="70"/>
      <c r="F548" s="121">
        <v>46049</v>
      </c>
      <c r="G548" s="75" t="s">
        <v>290</v>
      </c>
      <c r="H548" s="75" t="s">
        <v>1657</v>
      </c>
      <c r="I548" s="75" t="s">
        <v>105</v>
      </c>
      <c r="J548" s="75" t="s">
        <v>322</v>
      </c>
      <c r="K548" s="75" t="s">
        <v>242</v>
      </c>
      <c r="L548" s="74">
        <v>46069</v>
      </c>
      <c r="M548" s="73">
        <v>40</v>
      </c>
      <c r="N548" s="75" t="s">
        <v>2568</v>
      </c>
      <c r="O548" s="75" t="s">
        <v>2569</v>
      </c>
      <c r="P548" s="75">
        <v>2830048169</v>
      </c>
      <c r="Q548" s="74">
        <v>46051</v>
      </c>
      <c r="R548" s="75">
        <v>1209380773</v>
      </c>
      <c r="S548" s="75">
        <v>224132179</v>
      </c>
      <c r="T548" s="74">
        <v>46051</v>
      </c>
      <c r="U548" s="76">
        <v>12172.846</v>
      </c>
      <c r="V548" s="76">
        <v>11735.091</v>
      </c>
      <c r="W548" s="75">
        <v>13</v>
      </c>
      <c r="X548" s="75">
        <v>0</v>
      </c>
      <c r="Y548" s="98">
        <v>235600128926</v>
      </c>
      <c r="Z548" s="82" t="s">
        <v>128</v>
      </c>
      <c r="AA548" s="75" t="s">
        <v>1649</v>
      </c>
      <c r="AB548" s="75" t="s">
        <v>1650</v>
      </c>
      <c r="AC548" s="98">
        <v>235600128926</v>
      </c>
      <c r="AD548" s="75" t="s">
        <v>113</v>
      </c>
      <c r="AE548" s="74">
        <v>46055</v>
      </c>
      <c r="AF548" s="80">
        <v>46053.041666666664</v>
      </c>
      <c r="AG548" s="80">
        <v>46052.5</v>
      </c>
      <c r="AH548" s="80">
        <v>46052.5</v>
      </c>
      <c r="AI548" s="124">
        <v>46052</v>
      </c>
      <c r="AJ548" s="124">
        <v>46053</v>
      </c>
      <c r="AK548" s="124">
        <v>46053</v>
      </c>
      <c r="AL548" s="110">
        <v>46054</v>
      </c>
      <c r="AM548" s="110">
        <v>46056</v>
      </c>
      <c r="AN548" s="110">
        <v>46056</v>
      </c>
      <c r="AO548" s="81">
        <f>IF(AH548&lt;AG548,IF(AH548=0,"",AH548-1),IF(AG548=0,"",AG548-1))</f>
        <v>46051.5</v>
      </c>
      <c r="AP548" s="81">
        <f>IF(AH548&lt;AG548,IF(AH548=0,"",AH548),IF(AG548=0,"",AG548))</f>
        <v>46052.5</v>
      </c>
      <c r="AQ548" s="81">
        <f>IF(AH548&lt;AG548,IF(AH548=0,"",AH548),IF(AG548=0,"",AG548))</f>
        <v>46052.5</v>
      </c>
      <c r="AR548" s="81">
        <f>IF(AI548=0,"",IF(AI548&lt;AJ548,AJ548+1,AI548+1))</f>
        <v>46054</v>
      </c>
      <c r="AS548" s="81">
        <f>IF(AI548=0,"",IF(AE548=0,IF(AJ548=0,AI548+2,AJ548+2),AE548+2))</f>
        <v>46057</v>
      </c>
      <c r="AT548" s="81">
        <f>IF(AI548=0,"",IF(AI548&lt;AJ548,AJ548+1,AI548+1))</f>
        <v>46054</v>
      </c>
      <c r="AU548" s="82" t="s">
        <v>131</v>
      </c>
      <c r="AV548" s="74">
        <v>46051</v>
      </c>
      <c r="AW548" s="75" t="s">
        <v>2570</v>
      </c>
      <c r="AX548" s="75" t="s">
        <v>2571</v>
      </c>
      <c r="AY548" s="75"/>
      <c r="AZ548" s="83"/>
      <c r="BA548" s="75"/>
      <c r="BB548" s="75"/>
      <c r="BC548" s="75"/>
      <c r="BD548" s="75"/>
      <c r="BE548" s="75"/>
      <c r="BF548" s="75"/>
      <c r="BG548" s="75"/>
      <c r="BH548" s="75"/>
      <c r="BI548" s="75"/>
      <c r="BJ548" s="75"/>
      <c r="BK548" s="75"/>
      <c r="BL548" s="75"/>
      <c r="BM548" s="75"/>
      <c r="BN548" s="75"/>
      <c r="BO548" s="75"/>
      <c r="BP548" s="75"/>
      <c r="BQ548" s="75"/>
      <c r="BR548" s="75"/>
      <c r="BS548" s="75"/>
      <c r="BT548" s="75">
        <v>1</v>
      </c>
      <c r="BU548" s="84" t="s">
        <v>2572</v>
      </c>
      <c r="BV548" s="74">
        <v>46059</v>
      </c>
      <c r="BW548" s="85">
        <f t="shared" si="159"/>
        <v>6</v>
      </c>
      <c r="BX548" s="85">
        <f t="shared" si="160"/>
        <v>6</v>
      </c>
      <c r="BY548" s="86" t="s">
        <v>120</v>
      </c>
      <c r="BZ548" s="87">
        <f t="shared" si="162"/>
        <v>5</v>
      </c>
      <c r="CB548" s="88">
        <f t="shared" si="156"/>
        <v>6</v>
      </c>
      <c r="CC548" s="89"/>
      <c r="CE548" s="87">
        <f t="shared" si="154"/>
        <v>1</v>
      </c>
      <c r="CF548" s="90">
        <v>15672000</v>
      </c>
      <c r="CG548" s="90"/>
      <c r="CH548" s="90">
        <v>15672000</v>
      </c>
      <c r="CI548" s="22">
        <v>26120</v>
      </c>
      <c r="CJ548" s="87">
        <f t="shared" si="157"/>
        <v>1</v>
      </c>
      <c r="CK548" s="87">
        <f t="shared" si="158"/>
        <v>5</v>
      </c>
      <c r="CL548" s="22" t="s">
        <v>121</v>
      </c>
      <c r="CM548" s="22" t="s">
        <v>2573</v>
      </c>
    </row>
    <row r="549" spans="1:91" ht="14.45" customHeight="1" x14ac:dyDescent="0.25">
      <c r="A549" s="69">
        <f t="shared" si="155"/>
        <v>547</v>
      </c>
      <c r="B549" s="70" t="s">
        <v>102</v>
      </c>
      <c r="C549" s="97">
        <v>235600223678</v>
      </c>
      <c r="D549" s="72">
        <v>145386507</v>
      </c>
      <c r="E549" s="70">
        <v>5320007462</v>
      </c>
      <c r="F549" s="121">
        <v>46056</v>
      </c>
      <c r="G549" s="75" t="s">
        <v>290</v>
      </c>
      <c r="H549" s="75" t="s">
        <v>1657</v>
      </c>
      <c r="I549" s="75" t="s">
        <v>105</v>
      </c>
      <c r="J549" s="75" t="s">
        <v>322</v>
      </c>
      <c r="K549" s="75" t="s">
        <v>242</v>
      </c>
      <c r="L549" s="74">
        <v>46073</v>
      </c>
      <c r="M549" s="73">
        <v>40</v>
      </c>
      <c r="N549" s="75" t="s">
        <v>2574</v>
      </c>
      <c r="O549" s="75" t="s">
        <v>2575</v>
      </c>
      <c r="P549" s="75">
        <v>2830048313</v>
      </c>
      <c r="Q549" s="74">
        <v>46053</v>
      </c>
      <c r="R549" s="75">
        <v>1209381482</v>
      </c>
      <c r="S549" s="75">
        <v>224143865</v>
      </c>
      <c r="T549" s="74">
        <v>46053</v>
      </c>
      <c r="U549" s="76">
        <v>3115.3119999999999</v>
      </c>
      <c r="V549" s="76">
        <v>3003.2730000000001</v>
      </c>
      <c r="W549" s="75">
        <v>4</v>
      </c>
      <c r="X549" s="75">
        <v>0</v>
      </c>
      <c r="Y549" s="98">
        <v>235600223678</v>
      </c>
      <c r="Z549" s="82" t="s">
        <v>128</v>
      </c>
      <c r="AA549" s="75" t="s">
        <v>399</v>
      </c>
      <c r="AB549" s="75" t="s">
        <v>468</v>
      </c>
      <c r="AC549" s="98">
        <v>235600223678</v>
      </c>
      <c r="AD549" s="75" t="s">
        <v>113</v>
      </c>
      <c r="AE549" s="74">
        <v>46058</v>
      </c>
      <c r="AF549" s="80">
        <v>46055.5</v>
      </c>
      <c r="AG549" s="80">
        <v>46055.5</v>
      </c>
      <c r="AH549" s="80">
        <v>46055.375</v>
      </c>
      <c r="AI549" s="99">
        <v>46056</v>
      </c>
      <c r="AJ549" s="99">
        <v>46057</v>
      </c>
      <c r="AK549" s="99">
        <v>46057</v>
      </c>
      <c r="AL549" s="74">
        <v>46061</v>
      </c>
      <c r="AM549" s="74">
        <v>46063</v>
      </c>
      <c r="AN549" s="74">
        <v>46064</v>
      </c>
      <c r="AO549" s="95" t="s">
        <v>121</v>
      </c>
      <c r="AP549" s="95" t="s">
        <v>121</v>
      </c>
      <c r="AQ549" s="95" t="s">
        <v>121</v>
      </c>
      <c r="AR549" s="95" t="s">
        <v>121</v>
      </c>
      <c r="AS549" s="95" t="s">
        <v>121</v>
      </c>
      <c r="AT549" s="95" t="s">
        <v>121</v>
      </c>
      <c r="AU549" s="82" t="s">
        <v>131</v>
      </c>
      <c r="AV549" s="74">
        <v>46053</v>
      </c>
      <c r="AW549" s="75" t="s">
        <v>2576</v>
      </c>
      <c r="AX549" s="75" t="s">
        <v>2577</v>
      </c>
      <c r="AY549" s="75"/>
      <c r="AZ549" s="83"/>
      <c r="BA549" s="75"/>
      <c r="BB549" s="75"/>
      <c r="BC549" s="75"/>
      <c r="BD549" s="75"/>
      <c r="BE549" s="75"/>
      <c r="BF549" s="75"/>
      <c r="BG549" s="75"/>
      <c r="BH549" s="75"/>
      <c r="BI549" s="75"/>
      <c r="BJ549" s="75"/>
      <c r="BK549" s="75"/>
      <c r="BL549" s="75"/>
      <c r="BM549" s="75"/>
      <c r="BN549" s="75"/>
      <c r="BO549" s="75"/>
      <c r="BP549" s="75"/>
      <c r="BQ549" s="75"/>
      <c r="BR549" s="75"/>
      <c r="BS549" s="75"/>
      <c r="BT549" s="75">
        <v>1</v>
      </c>
      <c r="BU549" s="84" t="s">
        <v>2578</v>
      </c>
      <c r="BV549" s="74">
        <v>46058</v>
      </c>
      <c r="BW549" s="85">
        <f t="shared" si="159"/>
        <v>1</v>
      </c>
      <c r="BX549" s="85">
        <f t="shared" si="160"/>
        <v>1</v>
      </c>
      <c r="BY549" s="86" t="s">
        <v>120</v>
      </c>
      <c r="BZ549" s="87">
        <f t="shared" si="162"/>
        <v>6</v>
      </c>
      <c r="CB549" s="88">
        <f t="shared" si="156"/>
        <v>6</v>
      </c>
      <c r="CC549" s="89"/>
      <c r="CE549" s="87">
        <f t="shared" si="154"/>
        <v>2</v>
      </c>
      <c r="CF549" s="90">
        <v>15576000</v>
      </c>
      <c r="CG549" s="90"/>
      <c r="CH549" s="90">
        <v>15576000</v>
      </c>
      <c r="CI549" s="22">
        <v>25960</v>
      </c>
      <c r="CJ549" s="87">
        <f t="shared" si="157"/>
        <v>1</v>
      </c>
      <c r="CK549" s="87">
        <f t="shared" si="158"/>
        <v>5</v>
      </c>
      <c r="CL549" s="22" t="s">
        <v>121</v>
      </c>
      <c r="CM549" s="22" t="s">
        <v>2579</v>
      </c>
    </row>
    <row r="550" spans="1:91" ht="14.45" customHeight="1" x14ac:dyDescent="0.25">
      <c r="A550" s="69">
        <f t="shared" si="155"/>
        <v>548</v>
      </c>
      <c r="B550" s="70" t="s">
        <v>102</v>
      </c>
      <c r="C550" s="97">
        <v>235600223678</v>
      </c>
      <c r="D550" s="72">
        <v>145387722</v>
      </c>
      <c r="E550" s="70">
        <v>5320007462</v>
      </c>
      <c r="F550" s="121">
        <v>46056</v>
      </c>
      <c r="G550" s="75" t="s">
        <v>290</v>
      </c>
      <c r="H550" s="75" t="s">
        <v>1657</v>
      </c>
      <c r="I550" s="75" t="s">
        <v>105</v>
      </c>
      <c r="J550" s="75" t="s">
        <v>322</v>
      </c>
      <c r="K550" s="75" t="s">
        <v>242</v>
      </c>
      <c r="L550" s="74">
        <v>46078</v>
      </c>
      <c r="M550" s="73">
        <v>0</v>
      </c>
      <c r="N550" s="75" t="s">
        <v>2574</v>
      </c>
      <c r="O550" s="75" t="s">
        <v>2575</v>
      </c>
      <c r="P550" s="75">
        <v>2830048314</v>
      </c>
      <c r="Q550" s="74">
        <v>46053</v>
      </c>
      <c r="R550" s="75">
        <v>1209381483</v>
      </c>
      <c r="S550" s="75">
        <v>224143870</v>
      </c>
      <c r="T550" s="74">
        <v>46053</v>
      </c>
      <c r="U550" s="76">
        <v>15546.966</v>
      </c>
      <c r="V550" s="76">
        <v>14987.868</v>
      </c>
      <c r="W550" s="75">
        <v>16</v>
      </c>
      <c r="X550" s="75">
        <v>0</v>
      </c>
      <c r="Y550" s="98">
        <v>235600223678</v>
      </c>
      <c r="Z550" s="82" t="s">
        <v>128</v>
      </c>
      <c r="AA550" s="75" t="s">
        <v>399</v>
      </c>
      <c r="AB550" s="75" t="s">
        <v>468</v>
      </c>
      <c r="AC550" s="98">
        <v>235600223678</v>
      </c>
      <c r="AD550" s="75" t="s">
        <v>113</v>
      </c>
      <c r="AE550" s="74">
        <v>46058</v>
      </c>
      <c r="AF550" s="80">
        <v>46055.5</v>
      </c>
      <c r="AG550" s="80">
        <v>46055.5</v>
      </c>
      <c r="AH550" s="80">
        <v>46055.375</v>
      </c>
      <c r="AI550" s="99">
        <v>46056</v>
      </c>
      <c r="AJ550" s="99">
        <v>46057</v>
      </c>
      <c r="AK550" s="99">
        <v>46057</v>
      </c>
      <c r="AL550" s="74">
        <v>46061</v>
      </c>
      <c r="AM550" s="74">
        <v>46063</v>
      </c>
      <c r="AN550" s="74">
        <v>46064</v>
      </c>
      <c r="AO550" s="95" t="s">
        <v>121</v>
      </c>
      <c r="AP550" s="95" t="s">
        <v>121</v>
      </c>
      <c r="AQ550" s="95" t="s">
        <v>121</v>
      </c>
      <c r="AR550" s="95" t="s">
        <v>121</v>
      </c>
      <c r="AS550" s="95" t="s">
        <v>121</v>
      </c>
      <c r="AT550" s="95" t="s">
        <v>121</v>
      </c>
      <c r="AU550" s="82" t="s">
        <v>131</v>
      </c>
      <c r="AV550" s="74">
        <v>46053</v>
      </c>
      <c r="AW550" s="75">
        <v>0</v>
      </c>
      <c r="AX550" s="75">
        <v>0</v>
      </c>
      <c r="AY550" s="75"/>
      <c r="AZ550" s="83"/>
      <c r="BA550" s="75"/>
      <c r="BB550" s="75"/>
      <c r="BC550" s="75"/>
      <c r="BD550" s="75"/>
      <c r="BE550" s="75"/>
      <c r="BF550" s="75"/>
      <c r="BG550" s="75"/>
      <c r="BH550" s="75"/>
      <c r="BI550" s="75"/>
      <c r="BJ550" s="75"/>
      <c r="BK550" s="75"/>
      <c r="BL550" s="75"/>
      <c r="BM550" s="75"/>
      <c r="BN550" s="75"/>
      <c r="BO550" s="75"/>
      <c r="BP550" s="75"/>
      <c r="BQ550" s="75"/>
      <c r="BR550" s="75"/>
      <c r="BS550" s="75"/>
      <c r="BT550" s="75">
        <v>0</v>
      </c>
      <c r="BU550" s="84" t="s">
        <v>2578</v>
      </c>
      <c r="BV550" s="74">
        <v>46058</v>
      </c>
      <c r="BW550" s="85">
        <f t="shared" si="159"/>
        <v>1</v>
      </c>
      <c r="BX550" s="85">
        <f t="shared" si="160"/>
        <v>1</v>
      </c>
      <c r="BY550" s="86" t="s">
        <v>120</v>
      </c>
      <c r="BZ550" s="87">
        <f t="shared" si="162"/>
        <v>6</v>
      </c>
      <c r="CB550" s="88">
        <f t="shared" si="156"/>
        <v>6</v>
      </c>
      <c r="CC550" s="89"/>
      <c r="CE550" s="87">
        <f t="shared" si="154"/>
        <v>2</v>
      </c>
      <c r="CF550" s="90"/>
      <c r="CG550" s="90"/>
      <c r="CH550" s="90"/>
      <c r="CJ550" s="87">
        <f t="shared" si="157"/>
        <v>1</v>
      </c>
      <c r="CK550" s="87">
        <f t="shared" si="158"/>
        <v>5</v>
      </c>
      <c r="CL550" s="22" t="s">
        <v>121</v>
      </c>
      <c r="CM550" s="22" t="s">
        <v>2579</v>
      </c>
    </row>
    <row r="551" spans="1:91" ht="14.45" customHeight="1" x14ac:dyDescent="0.25">
      <c r="A551" s="69">
        <f t="shared" si="155"/>
        <v>549</v>
      </c>
      <c r="B551" s="70" t="s">
        <v>102</v>
      </c>
      <c r="C551" s="107" t="s">
        <v>2580</v>
      </c>
      <c r="D551" s="72">
        <v>145387733</v>
      </c>
      <c r="E551" s="70">
        <v>5320007480</v>
      </c>
      <c r="F551" s="121">
        <v>46056</v>
      </c>
      <c r="G551" s="75" t="s">
        <v>290</v>
      </c>
      <c r="H551" s="75" t="s">
        <v>1657</v>
      </c>
      <c r="I551" s="75" t="s">
        <v>105</v>
      </c>
      <c r="J551" s="75" t="s">
        <v>322</v>
      </c>
      <c r="K551" s="75" t="s">
        <v>242</v>
      </c>
      <c r="L551" s="74">
        <v>46078</v>
      </c>
      <c r="M551" s="73">
        <v>40</v>
      </c>
      <c r="N551" s="75" t="s">
        <v>2581</v>
      </c>
      <c r="O551" s="75" t="s">
        <v>2582</v>
      </c>
      <c r="P551" s="75">
        <v>2830048444</v>
      </c>
      <c r="Q551" s="74">
        <v>46055</v>
      </c>
      <c r="R551" s="75">
        <v>1209381854</v>
      </c>
      <c r="S551" s="75">
        <v>224149419</v>
      </c>
      <c r="T551" s="74">
        <v>46055</v>
      </c>
      <c r="U551" s="76">
        <v>9473.4500000000007</v>
      </c>
      <c r="V551" s="76">
        <v>9132.77</v>
      </c>
      <c r="W551" s="75">
        <v>10</v>
      </c>
      <c r="X551" s="75">
        <v>0</v>
      </c>
      <c r="Y551" s="98" t="s">
        <v>2583</v>
      </c>
      <c r="Z551" s="82" t="s">
        <v>258</v>
      </c>
      <c r="AA551" s="75" t="s">
        <v>595</v>
      </c>
      <c r="AB551" s="75" t="s">
        <v>2584</v>
      </c>
      <c r="AC551" s="109" t="s">
        <v>2580</v>
      </c>
      <c r="AD551" s="75" t="s">
        <v>113</v>
      </c>
      <c r="AE551" s="74">
        <v>46062</v>
      </c>
      <c r="AF551" s="80">
        <v>46059.416666666664</v>
      </c>
      <c r="AG551" s="80">
        <v>46058.625</v>
      </c>
      <c r="AH551" s="80">
        <v>46058.625</v>
      </c>
      <c r="AI551" s="74">
        <v>46059</v>
      </c>
      <c r="AJ551" s="74">
        <v>46060</v>
      </c>
      <c r="AK551" s="74">
        <v>46060</v>
      </c>
      <c r="AL551" s="74">
        <v>46061</v>
      </c>
      <c r="AM551" s="74">
        <v>46067</v>
      </c>
      <c r="AN551" s="74">
        <v>46067</v>
      </c>
      <c r="AO551" s="95" t="s">
        <v>121</v>
      </c>
      <c r="AP551" s="95" t="s">
        <v>121</v>
      </c>
      <c r="AQ551" s="95" t="s">
        <v>121</v>
      </c>
      <c r="AR551" s="95" t="s">
        <v>121</v>
      </c>
      <c r="AS551" s="95" t="s">
        <v>121</v>
      </c>
      <c r="AT551" s="95" t="s">
        <v>121</v>
      </c>
      <c r="AU551" s="82" t="s">
        <v>131</v>
      </c>
      <c r="AV551" s="74">
        <v>46055</v>
      </c>
      <c r="AW551" s="75" t="s">
        <v>2585</v>
      </c>
      <c r="AX551" s="75" t="s">
        <v>2586</v>
      </c>
      <c r="AY551" s="75"/>
      <c r="AZ551" s="83"/>
      <c r="BA551" s="75"/>
      <c r="BB551" s="75"/>
      <c r="BC551" s="75"/>
      <c r="BD551" s="75"/>
      <c r="BE551" s="75"/>
      <c r="BF551" s="75"/>
      <c r="BG551" s="75"/>
      <c r="BH551" s="75"/>
      <c r="BI551" s="75"/>
      <c r="BJ551" s="75"/>
      <c r="BK551" s="75"/>
      <c r="BL551" s="75"/>
      <c r="BM551" s="75"/>
      <c r="BN551" s="75"/>
      <c r="BO551" s="75"/>
      <c r="BP551" s="75"/>
      <c r="BQ551" s="75"/>
      <c r="BR551" s="75"/>
      <c r="BS551" s="75"/>
      <c r="BT551" s="75">
        <v>1</v>
      </c>
      <c r="BU551" s="84" t="s">
        <v>2587</v>
      </c>
      <c r="BV551" s="74">
        <v>46062</v>
      </c>
      <c r="BW551" s="85">
        <f t="shared" si="159"/>
        <v>2</v>
      </c>
      <c r="BX551" s="85">
        <f t="shared" si="160"/>
        <v>2</v>
      </c>
      <c r="BY551" s="86" t="s">
        <v>120</v>
      </c>
      <c r="BZ551" s="87">
        <f t="shared" si="162"/>
        <v>6</v>
      </c>
      <c r="CB551" s="88">
        <f t="shared" si="156"/>
        <v>7</v>
      </c>
      <c r="CC551" s="89"/>
      <c r="CE551" s="87">
        <f t="shared" ref="CE551:CE597" si="169">IF(AD551="Sea waybill", IF(AK551&lt;&gt;0, MONTH(AK551), IF(AJ551&gt;AI551, MONTH(AJ551), MONTH(AI551))),"")</f>
        <v>2</v>
      </c>
      <c r="CF551" s="90">
        <v>11833200</v>
      </c>
      <c r="CG551" s="90"/>
      <c r="CH551" s="90">
        <v>11833200</v>
      </c>
      <c r="CI551" s="22">
        <v>25950</v>
      </c>
      <c r="CJ551" s="87">
        <f t="shared" si="157"/>
        <v>2</v>
      </c>
      <c r="CK551" s="87">
        <f t="shared" si="158"/>
        <v>6</v>
      </c>
      <c r="CL551" s="22" t="s">
        <v>121</v>
      </c>
      <c r="CM551" s="22" t="s">
        <v>2588</v>
      </c>
    </row>
    <row r="552" spans="1:91" ht="14.45" customHeight="1" x14ac:dyDescent="0.25">
      <c r="A552" s="69">
        <f t="shared" si="155"/>
        <v>550</v>
      </c>
      <c r="B552" s="70" t="s">
        <v>102</v>
      </c>
      <c r="C552" s="107" t="s">
        <v>2580</v>
      </c>
      <c r="D552" s="72">
        <v>145471445</v>
      </c>
      <c r="E552" s="70">
        <v>5320007480</v>
      </c>
      <c r="F552" s="121">
        <v>46056</v>
      </c>
      <c r="G552" s="75" t="s">
        <v>299</v>
      </c>
      <c r="H552" s="75" t="s">
        <v>1657</v>
      </c>
      <c r="I552" s="75" t="s">
        <v>105</v>
      </c>
      <c r="J552" s="75" t="s">
        <v>322</v>
      </c>
      <c r="K552" s="75" t="s">
        <v>242</v>
      </c>
      <c r="L552" s="74">
        <v>46076</v>
      </c>
      <c r="M552" s="73">
        <v>0</v>
      </c>
      <c r="N552" s="75" t="s">
        <v>2581</v>
      </c>
      <c r="O552" s="75" t="s">
        <v>2582</v>
      </c>
      <c r="P552" s="75">
        <v>2830048445</v>
      </c>
      <c r="Q552" s="74">
        <v>46055</v>
      </c>
      <c r="R552" s="75">
        <v>1209381855</v>
      </c>
      <c r="S552" s="75">
        <v>224149418</v>
      </c>
      <c r="T552" s="74">
        <v>46055</v>
      </c>
      <c r="U552" s="76">
        <v>7158.2619999999997</v>
      </c>
      <c r="V552" s="76">
        <v>6921.4809999999998</v>
      </c>
      <c r="W552" s="75">
        <v>8</v>
      </c>
      <c r="X552" s="75">
        <v>0</v>
      </c>
      <c r="Y552" s="98" t="s">
        <v>2583</v>
      </c>
      <c r="Z552" s="82" t="s">
        <v>258</v>
      </c>
      <c r="AA552" s="75" t="s">
        <v>595</v>
      </c>
      <c r="AB552" s="75" t="s">
        <v>2584</v>
      </c>
      <c r="AC552" s="109" t="s">
        <v>2580</v>
      </c>
      <c r="AD552" s="75" t="s">
        <v>113</v>
      </c>
      <c r="AE552" s="74">
        <v>46062</v>
      </c>
      <c r="AF552" s="80">
        <v>46059.416666666664</v>
      </c>
      <c r="AG552" s="80">
        <v>46058.625</v>
      </c>
      <c r="AH552" s="80">
        <v>46058.625</v>
      </c>
      <c r="AI552" s="74">
        <v>46059</v>
      </c>
      <c r="AJ552" s="74">
        <v>46060</v>
      </c>
      <c r="AK552" s="74">
        <v>46060</v>
      </c>
      <c r="AL552" s="74">
        <v>46061</v>
      </c>
      <c r="AM552" s="74">
        <v>46067</v>
      </c>
      <c r="AN552" s="74">
        <v>46067</v>
      </c>
      <c r="AO552" s="95" t="s">
        <v>121</v>
      </c>
      <c r="AP552" s="95" t="s">
        <v>121</v>
      </c>
      <c r="AQ552" s="95" t="s">
        <v>121</v>
      </c>
      <c r="AR552" s="95" t="s">
        <v>121</v>
      </c>
      <c r="AS552" s="95" t="s">
        <v>121</v>
      </c>
      <c r="AT552" s="95" t="s">
        <v>121</v>
      </c>
      <c r="AU552" s="82" t="s">
        <v>131</v>
      </c>
      <c r="AV552" s="74">
        <v>46055</v>
      </c>
      <c r="AW552" s="75">
        <v>0</v>
      </c>
      <c r="AX552" s="75">
        <v>0</v>
      </c>
      <c r="AY552" s="75"/>
      <c r="AZ552" s="83"/>
      <c r="BA552" s="75"/>
      <c r="BB552" s="75"/>
      <c r="BC552" s="75"/>
      <c r="BD552" s="75"/>
      <c r="BE552" s="75"/>
      <c r="BF552" s="75"/>
      <c r="BG552" s="75"/>
      <c r="BH552" s="75"/>
      <c r="BI552" s="75"/>
      <c r="BJ552" s="75"/>
      <c r="BK552" s="75"/>
      <c r="BL552" s="75"/>
      <c r="BM552" s="75"/>
      <c r="BN552" s="75"/>
      <c r="BO552" s="75"/>
      <c r="BP552" s="75"/>
      <c r="BQ552" s="75"/>
      <c r="BR552" s="75"/>
      <c r="BS552" s="75"/>
      <c r="BT552" s="75">
        <v>0</v>
      </c>
      <c r="BU552" s="84" t="s">
        <v>2587</v>
      </c>
      <c r="BV552" s="74">
        <v>46062</v>
      </c>
      <c r="BW552" s="85">
        <f t="shared" si="159"/>
        <v>2</v>
      </c>
      <c r="BX552" s="85">
        <f t="shared" si="160"/>
        <v>2</v>
      </c>
      <c r="BY552" s="86" t="s">
        <v>120</v>
      </c>
      <c r="BZ552" s="87">
        <f t="shared" si="162"/>
        <v>6</v>
      </c>
      <c r="CB552" s="88">
        <f t="shared" si="156"/>
        <v>7</v>
      </c>
      <c r="CC552" s="89"/>
      <c r="CE552" s="87">
        <f t="shared" si="169"/>
        <v>2</v>
      </c>
      <c r="CF552" s="90"/>
      <c r="CG552" s="90"/>
      <c r="CH552" s="90"/>
      <c r="CJ552" s="87">
        <f t="shared" si="157"/>
        <v>2</v>
      </c>
      <c r="CK552" s="87">
        <f t="shared" si="158"/>
        <v>6</v>
      </c>
      <c r="CL552" s="22" t="s">
        <v>121</v>
      </c>
      <c r="CM552" s="22" t="s">
        <v>2588</v>
      </c>
    </row>
    <row r="553" spans="1:91" ht="15.95" customHeight="1" x14ac:dyDescent="0.25">
      <c r="A553" s="69">
        <f t="shared" si="155"/>
        <v>551</v>
      </c>
      <c r="B553" s="70" t="s">
        <v>102</v>
      </c>
      <c r="C553" s="97" t="s">
        <v>2589</v>
      </c>
      <c r="D553" s="72">
        <v>145409163</v>
      </c>
      <c r="E553" s="70">
        <v>5320007496</v>
      </c>
      <c r="F553" s="121">
        <v>46056</v>
      </c>
      <c r="G553" s="75" t="s">
        <v>2163</v>
      </c>
      <c r="H553" s="75" t="s">
        <v>1657</v>
      </c>
      <c r="I553" s="75" t="s">
        <v>105</v>
      </c>
      <c r="J553" s="75" t="s">
        <v>322</v>
      </c>
      <c r="K553" s="75" t="s">
        <v>242</v>
      </c>
      <c r="L553" s="74">
        <v>46073</v>
      </c>
      <c r="M553" s="73">
        <v>40</v>
      </c>
      <c r="N553" s="75" t="s">
        <v>2590</v>
      </c>
      <c r="O553" s="75" t="s">
        <v>2591</v>
      </c>
      <c r="P553" s="75">
        <v>2830048577</v>
      </c>
      <c r="Q553" s="74">
        <v>46058</v>
      </c>
      <c r="R553" s="75">
        <v>1209382679</v>
      </c>
      <c r="S553" s="75">
        <v>224152921</v>
      </c>
      <c r="T553" s="74">
        <v>46058</v>
      </c>
      <c r="U553" s="76">
        <v>2743.971</v>
      </c>
      <c r="V553" s="76">
        <v>2634.8330000000001</v>
      </c>
      <c r="W553" s="75">
        <v>3</v>
      </c>
      <c r="X553" s="75">
        <v>0</v>
      </c>
      <c r="Y553" s="98" t="s">
        <v>2592</v>
      </c>
      <c r="Z553" s="82" t="s">
        <v>258</v>
      </c>
      <c r="AA553" s="75" t="s">
        <v>595</v>
      </c>
      <c r="AB553" s="75" t="s">
        <v>2584</v>
      </c>
      <c r="AC553" s="98" t="s">
        <v>2589</v>
      </c>
      <c r="AD553" s="75" t="s">
        <v>113</v>
      </c>
      <c r="AE553" s="74">
        <v>46062</v>
      </c>
      <c r="AF553" s="80">
        <v>46059.416666666664</v>
      </c>
      <c r="AG553" s="80">
        <v>46058.625</v>
      </c>
      <c r="AH553" s="80">
        <v>46058.625</v>
      </c>
      <c r="AI553" s="74">
        <v>46059</v>
      </c>
      <c r="AJ553" s="74">
        <v>46060</v>
      </c>
      <c r="AK553" s="74">
        <v>46060</v>
      </c>
      <c r="AL553" s="74">
        <v>46061</v>
      </c>
      <c r="AM553" s="74">
        <v>46067</v>
      </c>
      <c r="AN553" s="74">
        <v>46067</v>
      </c>
      <c r="AO553" s="95" t="s">
        <v>121</v>
      </c>
      <c r="AP553" s="95" t="s">
        <v>121</v>
      </c>
      <c r="AQ553" s="95" t="s">
        <v>121</v>
      </c>
      <c r="AR553" s="95" t="s">
        <v>121</v>
      </c>
      <c r="AS553" s="95" t="s">
        <v>121</v>
      </c>
      <c r="AT553" s="95" t="s">
        <v>121</v>
      </c>
      <c r="AU553" s="82" t="s">
        <v>131</v>
      </c>
      <c r="AV553" s="74">
        <v>46058</v>
      </c>
      <c r="AW553" s="75">
        <v>0</v>
      </c>
      <c r="AX553" s="75">
        <v>0</v>
      </c>
      <c r="AY553" s="75"/>
      <c r="AZ553" s="83"/>
      <c r="BA553" s="75"/>
      <c r="BB553" s="75"/>
      <c r="BC553" s="75"/>
      <c r="BD553" s="75"/>
      <c r="BE553" s="75"/>
      <c r="BF553" s="75"/>
      <c r="BG553" s="75"/>
      <c r="BH553" s="75"/>
      <c r="BI553" s="75"/>
      <c r="BJ553" s="75"/>
      <c r="BK553" s="75"/>
      <c r="BL553" s="75"/>
      <c r="BM553" s="75"/>
      <c r="BN553" s="75"/>
      <c r="BO553" s="75"/>
      <c r="BP553" s="75"/>
      <c r="BQ553" s="75"/>
      <c r="BR553" s="75"/>
      <c r="BS553" s="75"/>
      <c r="BT553" s="75">
        <v>1</v>
      </c>
      <c r="BU553" s="84" t="s">
        <v>2593</v>
      </c>
      <c r="BV553" s="74">
        <v>46062</v>
      </c>
      <c r="BW553" s="85">
        <f t="shared" si="159"/>
        <v>2</v>
      </c>
      <c r="BX553" s="85">
        <f t="shared" si="160"/>
        <v>2</v>
      </c>
      <c r="BY553" s="86" t="s">
        <v>120</v>
      </c>
      <c r="BZ553" s="87">
        <f t="shared" si="162"/>
        <v>6</v>
      </c>
      <c r="CB553" s="88">
        <f t="shared" si="156"/>
        <v>7</v>
      </c>
      <c r="CC553" s="89"/>
      <c r="CE553" s="87">
        <f t="shared" si="169"/>
        <v>2</v>
      </c>
      <c r="CF553" s="90">
        <v>11833200</v>
      </c>
      <c r="CG553" s="90"/>
      <c r="CH553" s="90">
        <v>11833200</v>
      </c>
      <c r="CI553" s="22">
        <v>25950</v>
      </c>
      <c r="CJ553" s="87">
        <f t="shared" si="157"/>
        <v>2</v>
      </c>
      <c r="CK553" s="87">
        <f t="shared" si="158"/>
        <v>6</v>
      </c>
      <c r="CL553" s="22" t="s">
        <v>121</v>
      </c>
      <c r="CM553" s="22" t="s">
        <v>2594</v>
      </c>
    </row>
    <row r="554" spans="1:91" ht="14.45" customHeight="1" x14ac:dyDescent="0.25">
      <c r="A554" s="69">
        <f t="shared" si="155"/>
        <v>552</v>
      </c>
      <c r="B554" s="70" t="s">
        <v>102</v>
      </c>
      <c r="C554" s="97" t="s">
        <v>2589</v>
      </c>
      <c r="D554" s="72">
        <v>145409168</v>
      </c>
      <c r="E554" s="70">
        <v>5320007496</v>
      </c>
      <c r="F554" s="121">
        <v>46056</v>
      </c>
      <c r="G554" s="75" t="s">
        <v>2163</v>
      </c>
      <c r="H554" s="75" t="s">
        <v>1657</v>
      </c>
      <c r="I554" s="75" t="s">
        <v>105</v>
      </c>
      <c r="J554" s="75" t="s">
        <v>322</v>
      </c>
      <c r="K554" s="75" t="s">
        <v>242</v>
      </c>
      <c r="L554" s="74">
        <v>46074</v>
      </c>
      <c r="M554" s="73">
        <v>0</v>
      </c>
      <c r="N554" s="75" t="s">
        <v>2590</v>
      </c>
      <c r="O554" s="75" t="s">
        <v>2591</v>
      </c>
      <c r="P554" s="75">
        <v>2830048578</v>
      </c>
      <c r="Q554" s="74">
        <v>46058</v>
      </c>
      <c r="R554" s="75">
        <v>1209382680</v>
      </c>
      <c r="S554" s="75">
        <v>224152922</v>
      </c>
      <c r="T554" s="74">
        <v>46058</v>
      </c>
      <c r="U554" s="76">
        <v>5905.2780000000002</v>
      </c>
      <c r="V554" s="76">
        <v>5750.8249999999998</v>
      </c>
      <c r="W554" s="75">
        <v>6</v>
      </c>
      <c r="X554" s="75">
        <v>0</v>
      </c>
      <c r="Y554" s="98" t="s">
        <v>2592</v>
      </c>
      <c r="Z554" s="82" t="s">
        <v>258</v>
      </c>
      <c r="AA554" s="75" t="s">
        <v>595</v>
      </c>
      <c r="AB554" s="75" t="s">
        <v>2584</v>
      </c>
      <c r="AC554" s="98" t="s">
        <v>2589</v>
      </c>
      <c r="AD554" s="75" t="s">
        <v>113</v>
      </c>
      <c r="AE554" s="74">
        <v>46062</v>
      </c>
      <c r="AF554" s="80">
        <v>46059.416666666664</v>
      </c>
      <c r="AG554" s="80">
        <v>46058.625</v>
      </c>
      <c r="AH554" s="80">
        <v>46058.625</v>
      </c>
      <c r="AI554" s="74">
        <v>46059</v>
      </c>
      <c r="AJ554" s="74">
        <v>46060</v>
      </c>
      <c r="AK554" s="74">
        <v>46060</v>
      </c>
      <c r="AL554" s="74">
        <v>46061</v>
      </c>
      <c r="AM554" s="74">
        <v>46067</v>
      </c>
      <c r="AN554" s="74">
        <v>46067</v>
      </c>
      <c r="AO554" s="95" t="s">
        <v>121</v>
      </c>
      <c r="AP554" s="95" t="s">
        <v>121</v>
      </c>
      <c r="AQ554" s="95" t="s">
        <v>121</v>
      </c>
      <c r="AR554" s="95" t="s">
        <v>121</v>
      </c>
      <c r="AS554" s="95" t="s">
        <v>121</v>
      </c>
      <c r="AT554" s="95" t="s">
        <v>121</v>
      </c>
      <c r="AU554" s="82" t="s">
        <v>131</v>
      </c>
      <c r="AV554" s="74">
        <v>46058</v>
      </c>
      <c r="AW554" s="75">
        <v>0</v>
      </c>
      <c r="AX554" s="75">
        <v>0</v>
      </c>
      <c r="AY554" s="75"/>
      <c r="AZ554" s="83"/>
      <c r="BA554" s="75"/>
      <c r="BB554" s="75"/>
      <c r="BC554" s="75"/>
      <c r="BD554" s="75"/>
      <c r="BE554" s="75"/>
      <c r="BF554" s="75"/>
      <c r="BG554" s="75"/>
      <c r="BH554" s="75"/>
      <c r="BI554" s="75"/>
      <c r="BJ554" s="75"/>
      <c r="BK554" s="75"/>
      <c r="BL554" s="75"/>
      <c r="BM554" s="75"/>
      <c r="BN554" s="75"/>
      <c r="BO554" s="75"/>
      <c r="BP554" s="75"/>
      <c r="BQ554" s="75"/>
      <c r="BR554" s="75"/>
      <c r="BS554" s="75"/>
      <c r="BT554" s="75">
        <v>0</v>
      </c>
      <c r="BU554" s="84" t="s">
        <v>2593</v>
      </c>
      <c r="BV554" s="74">
        <v>46062</v>
      </c>
      <c r="BW554" s="85">
        <f t="shared" si="159"/>
        <v>2</v>
      </c>
      <c r="BX554" s="85">
        <f t="shared" si="160"/>
        <v>2</v>
      </c>
      <c r="BY554" s="86" t="s">
        <v>120</v>
      </c>
      <c r="BZ554" s="87">
        <f t="shared" si="162"/>
        <v>6</v>
      </c>
      <c r="CB554" s="88">
        <f t="shared" si="156"/>
        <v>7</v>
      </c>
      <c r="CC554" s="89"/>
      <c r="CE554" s="87">
        <f t="shared" si="169"/>
        <v>2</v>
      </c>
      <c r="CF554" s="90"/>
      <c r="CG554" s="90"/>
      <c r="CH554" s="90"/>
      <c r="CJ554" s="87">
        <f t="shared" si="157"/>
        <v>2</v>
      </c>
      <c r="CK554" s="87">
        <f t="shared" si="158"/>
        <v>6</v>
      </c>
      <c r="CL554" s="22" t="s">
        <v>121</v>
      </c>
      <c r="CM554" s="22" t="s">
        <v>2594</v>
      </c>
    </row>
    <row r="555" spans="1:91" ht="14.45" customHeight="1" x14ac:dyDescent="0.25">
      <c r="A555" s="69">
        <f t="shared" si="155"/>
        <v>553</v>
      </c>
      <c r="B555" s="70" t="s">
        <v>102</v>
      </c>
      <c r="C555" s="97" t="s">
        <v>2589</v>
      </c>
      <c r="D555" s="72">
        <v>145453514</v>
      </c>
      <c r="E555" s="70">
        <v>5320007496</v>
      </c>
      <c r="F555" s="121">
        <v>46056</v>
      </c>
      <c r="G555" s="75" t="s">
        <v>2163</v>
      </c>
      <c r="H555" s="75" t="s">
        <v>1657</v>
      </c>
      <c r="I555" s="75" t="s">
        <v>105</v>
      </c>
      <c r="J555" s="75" t="s">
        <v>322</v>
      </c>
      <c r="K555" s="75" t="s">
        <v>242</v>
      </c>
      <c r="L555" s="74">
        <v>46074</v>
      </c>
      <c r="M555" s="73">
        <v>0</v>
      </c>
      <c r="N555" s="75" t="s">
        <v>2590</v>
      </c>
      <c r="O555" s="75" t="s">
        <v>2591</v>
      </c>
      <c r="P555" s="75">
        <v>2830048579</v>
      </c>
      <c r="Q555" s="74">
        <v>46058</v>
      </c>
      <c r="R555" s="75">
        <v>1209382684</v>
      </c>
      <c r="S555" s="75">
        <v>224152926</v>
      </c>
      <c r="T555" s="74">
        <v>46058</v>
      </c>
      <c r="U555" s="76">
        <v>3007.9679999999998</v>
      </c>
      <c r="V555" s="76">
        <v>2929.2950000000001</v>
      </c>
      <c r="W555" s="75">
        <v>4</v>
      </c>
      <c r="X555" s="75">
        <v>0</v>
      </c>
      <c r="Y555" s="98" t="s">
        <v>2592</v>
      </c>
      <c r="Z555" s="82" t="s">
        <v>258</v>
      </c>
      <c r="AA555" s="75" t="s">
        <v>595</v>
      </c>
      <c r="AB555" s="75" t="s">
        <v>2584</v>
      </c>
      <c r="AC555" s="98" t="s">
        <v>2589</v>
      </c>
      <c r="AD555" s="75" t="s">
        <v>113</v>
      </c>
      <c r="AE555" s="74">
        <v>46062</v>
      </c>
      <c r="AF555" s="80">
        <v>46059.416666666664</v>
      </c>
      <c r="AG555" s="80">
        <v>46058.625</v>
      </c>
      <c r="AH555" s="80">
        <v>46058.625</v>
      </c>
      <c r="AI555" s="74">
        <v>46059</v>
      </c>
      <c r="AJ555" s="74">
        <v>46060</v>
      </c>
      <c r="AK555" s="74">
        <v>46060</v>
      </c>
      <c r="AL555" s="74">
        <v>46061</v>
      </c>
      <c r="AM555" s="74">
        <v>46067</v>
      </c>
      <c r="AN555" s="74">
        <v>46067</v>
      </c>
      <c r="AO555" s="95" t="s">
        <v>121</v>
      </c>
      <c r="AP555" s="95" t="s">
        <v>121</v>
      </c>
      <c r="AQ555" s="95" t="s">
        <v>121</v>
      </c>
      <c r="AR555" s="95" t="s">
        <v>121</v>
      </c>
      <c r="AS555" s="95" t="s">
        <v>121</v>
      </c>
      <c r="AT555" s="95" t="s">
        <v>121</v>
      </c>
      <c r="AU555" s="82" t="s">
        <v>131</v>
      </c>
      <c r="AV555" s="74">
        <v>46058</v>
      </c>
      <c r="AW555" s="75">
        <v>0</v>
      </c>
      <c r="AX555" s="75">
        <v>0</v>
      </c>
      <c r="AY555" s="75"/>
      <c r="AZ555" s="83"/>
      <c r="BA555" s="75"/>
      <c r="BB555" s="75"/>
      <c r="BC555" s="75"/>
      <c r="BD555" s="75"/>
      <c r="BE555" s="75"/>
      <c r="BF555" s="75"/>
      <c r="BG555" s="75"/>
      <c r="BH555" s="75"/>
      <c r="BI555" s="75"/>
      <c r="BJ555" s="75"/>
      <c r="BK555" s="75"/>
      <c r="BL555" s="75"/>
      <c r="BM555" s="75"/>
      <c r="BN555" s="75"/>
      <c r="BO555" s="75"/>
      <c r="BP555" s="75"/>
      <c r="BQ555" s="75"/>
      <c r="BR555" s="75"/>
      <c r="BS555" s="75"/>
      <c r="BT555" s="75">
        <v>0</v>
      </c>
      <c r="BU555" s="84" t="s">
        <v>2593</v>
      </c>
      <c r="BV555" s="74">
        <v>46062</v>
      </c>
      <c r="BW555" s="85">
        <f t="shared" si="159"/>
        <v>2</v>
      </c>
      <c r="BX555" s="85">
        <f t="shared" si="160"/>
        <v>2</v>
      </c>
      <c r="BY555" s="86" t="s">
        <v>120</v>
      </c>
      <c r="BZ555" s="87">
        <f t="shared" si="162"/>
        <v>6</v>
      </c>
      <c r="CB555" s="88">
        <f t="shared" si="156"/>
        <v>7</v>
      </c>
      <c r="CC555" s="89"/>
      <c r="CE555" s="87">
        <f t="shared" si="169"/>
        <v>2</v>
      </c>
      <c r="CF555" s="90"/>
      <c r="CG555" s="90"/>
      <c r="CH555" s="90"/>
      <c r="CJ555" s="87">
        <f t="shared" si="157"/>
        <v>2</v>
      </c>
      <c r="CK555" s="87">
        <f t="shared" si="158"/>
        <v>6</v>
      </c>
      <c r="CL555" s="22" t="s">
        <v>121</v>
      </c>
      <c r="CM555" s="22" t="s">
        <v>2594</v>
      </c>
    </row>
    <row r="556" spans="1:91" ht="14.45" customHeight="1" x14ac:dyDescent="0.25">
      <c r="A556" s="69">
        <f t="shared" si="155"/>
        <v>554</v>
      </c>
      <c r="B556" s="70" t="s">
        <v>102</v>
      </c>
      <c r="C556" s="97" t="s">
        <v>2589</v>
      </c>
      <c r="D556" s="72">
        <v>145395671</v>
      </c>
      <c r="E556" s="70">
        <v>5320007496</v>
      </c>
      <c r="F556" s="121">
        <v>46056</v>
      </c>
      <c r="G556" s="75" t="s">
        <v>290</v>
      </c>
      <c r="H556" s="75" t="s">
        <v>1657</v>
      </c>
      <c r="I556" s="75" t="s">
        <v>105</v>
      </c>
      <c r="J556" s="75" t="s">
        <v>322</v>
      </c>
      <c r="K556" s="75" t="s">
        <v>242</v>
      </c>
      <c r="L556" s="74">
        <v>46078</v>
      </c>
      <c r="M556" s="73">
        <v>0</v>
      </c>
      <c r="N556" s="75" t="s">
        <v>2590</v>
      </c>
      <c r="O556" s="75" t="s">
        <v>2591</v>
      </c>
      <c r="P556" s="75">
        <v>2830048576</v>
      </c>
      <c r="Q556" s="74">
        <v>46058</v>
      </c>
      <c r="R556" s="75">
        <v>1209382678</v>
      </c>
      <c r="S556" s="75">
        <v>224152931</v>
      </c>
      <c r="T556" s="74">
        <v>46058</v>
      </c>
      <c r="U556" s="76">
        <v>2958.4090000000001</v>
      </c>
      <c r="V556" s="76">
        <v>2852.02</v>
      </c>
      <c r="W556" s="75">
        <v>3</v>
      </c>
      <c r="X556" s="75">
        <v>0</v>
      </c>
      <c r="Y556" s="98" t="s">
        <v>2592</v>
      </c>
      <c r="Z556" s="82" t="s">
        <v>258</v>
      </c>
      <c r="AA556" s="75" t="s">
        <v>595</v>
      </c>
      <c r="AB556" s="75" t="s">
        <v>2584</v>
      </c>
      <c r="AC556" s="98" t="s">
        <v>2589</v>
      </c>
      <c r="AD556" s="75" t="s">
        <v>113</v>
      </c>
      <c r="AE556" s="74">
        <v>46062</v>
      </c>
      <c r="AF556" s="80">
        <v>46059.416666666664</v>
      </c>
      <c r="AG556" s="80">
        <v>46058.625</v>
      </c>
      <c r="AH556" s="80">
        <v>46058.625</v>
      </c>
      <c r="AI556" s="74">
        <v>46059</v>
      </c>
      <c r="AJ556" s="74">
        <v>46060</v>
      </c>
      <c r="AK556" s="74">
        <v>46060</v>
      </c>
      <c r="AL556" s="74">
        <v>46061</v>
      </c>
      <c r="AM556" s="74">
        <v>46067</v>
      </c>
      <c r="AN556" s="74">
        <v>46067</v>
      </c>
      <c r="AO556" s="95" t="s">
        <v>121</v>
      </c>
      <c r="AP556" s="95" t="s">
        <v>121</v>
      </c>
      <c r="AQ556" s="95" t="s">
        <v>121</v>
      </c>
      <c r="AR556" s="95" t="s">
        <v>121</v>
      </c>
      <c r="AS556" s="95" t="s">
        <v>121</v>
      </c>
      <c r="AT556" s="95" t="s">
        <v>121</v>
      </c>
      <c r="AU556" s="82" t="s">
        <v>131</v>
      </c>
      <c r="AV556" s="74">
        <v>46058</v>
      </c>
      <c r="AW556" s="75" t="s">
        <v>2595</v>
      </c>
      <c r="AX556" s="75" t="s">
        <v>2596</v>
      </c>
      <c r="AY556" s="75"/>
      <c r="AZ556" s="83"/>
      <c r="BA556" s="75"/>
      <c r="BB556" s="75"/>
      <c r="BC556" s="75"/>
      <c r="BD556" s="75"/>
      <c r="BE556" s="75"/>
      <c r="BF556" s="75"/>
      <c r="BG556" s="75"/>
      <c r="BH556" s="75"/>
      <c r="BI556" s="75"/>
      <c r="BJ556" s="75"/>
      <c r="BK556" s="75"/>
      <c r="BL556" s="75"/>
      <c r="BM556" s="75"/>
      <c r="BN556" s="75"/>
      <c r="BO556" s="75"/>
      <c r="BP556" s="75"/>
      <c r="BQ556" s="75"/>
      <c r="BR556" s="75"/>
      <c r="BS556" s="75"/>
      <c r="BT556" s="75">
        <v>0</v>
      </c>
      <c r="BU556" s="84" t="s">
        <v>2593</v>
      </c>
      <c r="BV556" s="74">
        <v>46062</v>
      </c>
      <c r="BW556" s="85">
        <f t="shared" si="159"/>
        <v>2</v>
      </c>
      <c r="BX556" s="85">
        <f t="shared" si="160"/>
        <v>2</v>
      </c>
      <c r="BY556" s="86" t="s">
        <v>120</v>
      </c>
      <c r="BZ556" s="87">
        <f t="shared" si="162"/>
        <v>6</v>
      </c>
      <c r="CB556" s="88">
        <f t="shared" si="156"/>
        <v>7</v>
      </c>
      <c r="CC556" s="89"/>
      <c r="CE556" s="87">
        <f t="shared" si="169"/>
        <v>2</v>
      </c>
      <c r="CF556" s="90"/>
      <c r="CG556" s="90"/>
      <c r="CH556" s="90"/>
      <c r="CJ556" s="87">
        <f t="shared" si="157"/>
        <v>2</v>
      </c>
      <c r="CK556" s="87">
        <f t="shared" si="158"/>
        <v>6</v>
      </c>
      <c r="CL556" s="22" t="s">
        <v>121</v>
      </c>
      <c r="CM556" s="22" t="s">
        <v>2594</v>
      </c>
    </row>
    <row r="557" spans="1:91" ht="14.45" customHeight="1" x14ac:dyDescent="0.25">
      <c r="A557" s="69">
        <f t="shared" si="155"/>
        <v>555</v>
      </c>
      <c r="B557" s="70" t="s">
        <v>102</v>
      </c>
      <c r="C557" s="97" t="s">
        <v>2589</v>
      </c>
      <c r="D557" s="72">
        <v>145471464</v>
      </c>
      <c r="E557" s="70">
        <v>5320007496</v>
      </c>
      <c r="F557" s="121">
        <v>46056</v>
      </c>
      <c r="G557" s="75" t="s">
        <v>2163</v>
      </c>
      <c r="H557" s="75" t="s">
        <v>1657</v>
      </c>
      <c r="I557" s="75" t="s">
        <v>105</v>
      </c>
      <c r="J557" s="75" t="s">
        <v>322</v>
      </c>
      <c r="K557" s="75" t="s">
        <v>242</v>
      </c>
      <c r="L557" s="74">
        <v>46074</v>
      </c>
      <c r="M557" s="73">
        <v>0</v>
      </c>
      <c r="N557" s="75" t="s">
        <v>2590</v>
      </c>
      <c r="O557" s="75" t="s">
        <v>2591</v>
      </c>
      <c r="P557" s="75">
        <v>2830048580</v>
      </c>
      <c r="Q557" s="74">
        <v>46058</v>
      </c>
      <c r="R557" s="75">
        <v>1209382686</v>
      </c>
      <c r="S557" s="75">
        <v>224152929</v>
      </c>
      <c r="T557" s="74">
        <v>46058</v>
      </c>
      <c r="U557" s="76">
        <v>2895.14</v>
      </c>
      <c r="V557" s="76">
        <v>2819.4180000000001</v>
      </c>
      <c r="W557" s="75">
        <v>4</v>
      </c>
      <c r="X557" s="75">
        <v>0</v>
      </c>
      <c r="Y557" s="98" t="s">
        <v>2592</v>
      </c>
      <c r="Z557" s="82" t="s">
        <v>258</v>
      </c>
      <c r="AA557" s="75" t="s">
        <v>595</v>
      </c>
      <c r="AB557" s="75" t="s">
        <v>2584</v>
      </c>
      <c r="AC557" s="98" t="s">
        <v>2589</v>
      </c>
      <c r="AD557" s="75" t="s">
        <v>113</v>
      </c>
      <c r="AE557" s="74">
        <v>46062</v>
      </c>
      <c r="AF557" s="80">
        <v>46059.416666666664</v>
      </c>
      <c r="AG557" s="80">
        <v>46058.625</v>
      </c>
      <c r="AH557" s="80">
        <v>46058.625</v>
      </c>
      <c r="AI557" s="74">
        <v>46059</v>
      </c>
      <c r="AJ557" s="74">
        <v>46060</v>
      </c>
      <c r="AK557" s="74">
        <v>46060</v>
      </c>
      <c r="AL557" s="74">
        <v>46061</v>
      </c>
      <c r="AM557" s="74">
        <v>46067</v>
      </c>
      <c r="AN557" s="74">
        <v>46067</v>
      </c>
      <c r="AO557" s="95" t="s">
        <v>121</v>
      </c>
      <c r="AP557" s="95" t="s">
        <v>121</v>
      </c>
      <c r="AQ557" s="95" t="s">
        <v>121</v>
      </c>
      <c r="AR557" s="95" t="s">
        <v>121</v>
      </c>
      <c r="AS557" s="95" t="s">
        <v>121</v>
      </c>
      <c r="AT557" s="95" t="s">
        <v>121</v>
      </c>
      <c r="AU557" s="82" t="s">
        <v>131</v>
      </c>
      <c r="AV557" s="74">
        <v>46058</v>
      </c>
      <c r="AW557" s="75">
        <v>0</v>
      </c>
      <c r="AX557" s="75">
        <v>0</v>
      </c>
      <c r="AY557" s="75"/>
      <c r="AZ557" s="83"/>
      <c r="BA557" s="75"/>
      <c r="BB557" s="75"/>
      <c r="BC557" s="75"/>
      <c r="BD557" s="75"/>
      <c r="BE557" s="75"/>
      <c r="BF557" s="75"/>
      <c r="BG557" s="75"/>
      <c r="BH557" s="75"/>
      <c r="BI557" s="75"/>
      <c r="BJ557" s="75"/>
      <c r="BK557" s="75"/>
      <c r="BL557" s="75"/>
      <c r="BM557" s="75"/>
      <c r="BN557" s="75"/>
      <c r="BO557" s="75"/>
      <c r="BP557" s="75"/>
      <c r="BQ557" s="75"/>
      <c r="BR557" s="75"/>
      <c r="BS557" s="75"/>
      <c r="BT557" s="75">
        <v>0</v>
      </c>
      <c r="BU557" s="84" t="s">
        <v>2593</v>
      </c>
      <c r="BV557" s="74">
        <v>46062</v>
      </c>
      <c r="BW557" s="85">
        <f t="shared" si="159"/>
        <v>2</v>
      </c>
      <c r="BX557" s="85">
        <f t="shared" si="160"/>
        <v>2</v>
      </c>
      <c r="BY557" s="86" t="s">
        <v>120</v>
      </c>
      <c r="BZ557" s="87">
        <f t="shared" si="162"/>
        <v>6</v>
      </c>
      <c r="CB557" s="88">
        <f t="shared" si="156"/>
        <v>7</v>
      </c>
      <c r="CC557" s="89"/>
      <c r="CE557" s="87">
        <f t="shared" si="169"/>
        <v>2</v>
      </c>
      <c r="CF557" s="90"/>
      <c r="CG557" s="90"/>
      <c r="CH557" s="90"/>
      <c r="CJ557" s="87">
        <f t="shared" si="157"/>
        <v>2</v>
      </c>
      <c r="CK557" s="87">
        <f t="shared" si="158"/>
        <v>6</v>
      </c>
      <c r="CL557" s="22" t="s">
        <v>121</v>
      </c>
      <c r="CM557" s="22" t="s">
        <v>2594</v>
      </c>
    </row>
    <row r="558" spans="1:91" ht="14.45" customHeight="1" x14ac:dyDescent="0.25">
      <c r="A558" s="69">
        <f t="shared" si="155"/>
        <v>556</v>
      </c>
      <c r="B558" s="70" t="s">
        <v>102</v>
      </c>
      <c r="C558" s="97">
        <v>235600263042</v>
      </c>
      <c r="D558" s="72">
        <v>145376537</v>
      </c>
      <c r="E558" s="70">
        <v>5320007471</v>
      </c>
      <c r="F558" s="121">
        <v>46063</v>
      </c>
      <c r="G558" s="75" t="s">
        <v>290</v>
      </c>
      <c r="H558" s="75" t="s">
        <v>1657</v>
      </c>
      <c r="I558" s="75" t="s">
        <v>105</v>
      </c>
      <c r="J558" s="75" t="s">
        <v>322</v>
      </c>
      <c r="K558" s="75" t="s">
        <v>242</v>
      </c>
      <c r="L558" s="74">
        <v>46083</v>
      </c>
      <c r="M558" s="73">
        <v>40</v>
      </c>
      <c r="N558" s="75" t="s">
        <v>2597</v>
      </c>
      <c r="O558" s="75" t="s">
        <v>2598</v>
      </c>
      <c r="P558" s="75">
        <v>2830048874</v>
      </c>
      <c r="Q558" s="74">
        <v>46064</v>
      </c>
      <c r="R558" s="75">
        <v>1209384317</v>
      </c>
      <c r="S558" s="75">
        <v>224189195</v>
      </c>
      <c r="T558" s="74">
        <v>46064</v>
      </c>
      <c r="U558" s="76">
        <v>3212.92</v>
      </c>
      <c r="V558" s="76">
        <v>3127.7640000000001</v>
      </c>
      <c r="W558" s="75">
        <v>4</v>
      </c>
      <c r="X558" s="75">
        <v>0</v>
      </c>
      <c r="Y558" s="98">
        <v>235600263042</v>
      </c>
      <c r="Z558" s="82" t="s">
        <v>128</v>
      </c>
      <c r="AA558" s="75" t="s">
        <v>280</v>
      </c>
      <c r="AB558" s="75" t="s">
        <v>2599</v>
      </c>
      <c r="AC558" s="98">
        <v>235600263042</v>
      </c>
      <c r="AD558" s="75" t="s">
        <v>113</v>
      </c>
      <c r="AE558" s="74">
        <v>46071</v>
      </c>
      <c r="AF558" s="80">
        <v>46068.041666666664</v>
      </c>
      <c r="AG558" s="80">
        <v>46066.5</v>
      </c>
      <c r="AH558" s="80">
        <v>46066.5</v>
      </c>
      <c r="AI558" s="74">
        <v>46069</v>
      </c>
      <c r="AJ558" s="69"/>
      <c r="AK558" s="74">
        <v>46069</v>
      </c>
      <c r="AL558" s="74">
        <v>46072</v>
      </c>
      <c r="AM558" s="75"/>
      <c r="AN558" s="101">
        <v>46072</v>
      </c>
      <c r="AO558" s="95" t="s">
        <v>121</v>
      </c>
      <c r="AP558" s="95" t="s">
        <v>121</v>
      </c>
      <c r="AQ558" s="95" t="s">
        <v>121</v>
      </c>
      <c r="AR558" s="95" t="s">
        <v>121</v>
      </c>
      <c r="AS558" s="95" t="s">
        <v>121</v>
      </c>
      <c r="AT558" s="95" t="s">
        <v>121</v>
      </c>
      <c r="AU558" s="82" t="s">
        <v>2600</v>
      </c>
      <c r="AV558" s="74">
        <v>46064</v>
      </c>
      <c r="AW558" s="75" t="s">
        <v>2601</v>
      </c>
      <c r="AX558" s="75" t="s">
        <v>2602</v>
      </c>
      <c r="AY558" s="75"/>
      <c r="AZ558" s="83"/>
      <c r="BA558" s="75"/>
      <c r="BB558" s="75"/>
      <c r="BC558" s="75"/>
      <c r="BD558" s="75"/>
      <c r="BE558" s="75"/>
      <c r="BF558" s="75"/>
      <c r="BG558" s="75"/>
      <c r="BH558" s="75"/>
      <c r="BI558" s="75"/>
      <c r="BJ558" s="75"/>
      <c r="BK558" s="75"/>
      <c r="BL558" s="75"/>
      <c r="BM558" s="75"/>
      <c r="BN558" s="75"/>
      <c r="BO558" s="75"/>
      <c r="BP558" s="75"/>
      <c r="BQ558" s="75"/>
      <c r="BR558" s="75"/>
      <c r="BS558" s="75"/>
      <c r="BT558" s="75">
        <v>1</v>
      </c>
      <c r="BU558" s="84" t="s">
        <v>2603</v>
      </c>
      <c r="BV558" s="74">
        <v>46076</v>
      </c>
      <c r="BW558" s="85">
        <f t="shared" si="159"/>
        <v>7</v>
      </c>
      <c r="BX558" s="85">
        <f t="shared" si="160"/>
        <v>7</v>
      </c>
      <c r="BY558" s="86" t="s">
        <v>120</v>
      </c>
      <c r="BZ558" s="87">
        <f t="shared" si="162"/>
        <v>7</v>
      </c>
      <c r="CB558" s="88">
        <f t="shared" si="156"/>
        <v>9</v>
      </c>
      <c r="CC558" s="89"/>
      <c r="CE558" s="87">
        <f t="shared" si="169"/>
        <v>2</v>
      </c>
      <c r="CF558" s="90">
        <v>15534000</v>
      </c>
      <c r="CG558" s="90"/>
      <c r="CH558" s="90">
        <v>15534000</v>
      </c>
      <c r="CI558" s="22">
        <v>25890</v>
      </c>
      <c r="CJ558" s="87">
        <f t="shared" si="157"/>
        <v>2</v>
      </c>
      <c r="CK558" s="87">
        <f t="shared" si="158"/>
        <v>7</v>
      </c>
      <c r="CL558" s="22" t="s">
        <v>121</v>
      </c>
      <c r="CM558" s="22" t="s">
        <v>2604</v>
      </c>
    </row>
    <row r="559" spans="1:91" ht="14.45" customHeight="1" x14ac:dyDescent="0.25">
      <c r="A559" s="69">
        <f t="shared" si="155"/>
        <v>557</v>
      </c>
      <c r="B559" s="70" t="s">
        <v>102</v>
      </c>
      <c r="C559" s="97">
        <v>235600263042</v>
      </c>
      <c r="D559" s="72">
        <v>145387739</v>
      </c>
      <c r="E559" s="70">
        <v>5320007471</v>
      </c>
      <c r="F559" s="121">
        <v>46063</v>
      </c>
      <c r="G559" s="75" t="s">
        <v>290</v>
      </c>
      <c r="H559" s="75" t="s">
        <v>1657</v>
      </c>
      <c r="I559" s="75" t="s">
        <v>105</v>
      </c>
      <c r="J559" s="75" t="s">
        <v>322</v>
      </c>
      <c r="K559" s="75" t="s">
        <v>242</v>
      </c>
      <c r="L559" s="74">
        <v>46084</v>
      </c>
      <c r="M559" s="73">
        <v>0</v>
      </c>
      <c r="N559" s="75" t="s">
        <v>2597</v>
      </c>
      <c r="O559" s="75" t="s">
        <v>2598</v>
      </c>
      <c r="P559" s="75">
        <v>2830048875</v>
      </c>
      <c r="Q559" s="74">
        <v>46064</v>
      </c>
      <c r="R559" s="75">
        <v>1209384318</v>
      </c>
      <c r="S559" s="75">
        <v>224189198</v>
      </c>
      <c r="T559" s="74">
        <v>46064</v>
      </c>
      <c r="U559" s="76">
        <v>15183.757</v>
      </c>
      <c r="V559" s="76">
        <v>14637.721</v>
      </c>
      <c r="W559" s="75">
        <v>15</v>
      </c>
      <c r="X559" s="75">
        <v>0</v>
      </c>
      <c r="Y559" s="98">
        <v>235600263042</v>
      </c>
      <c r="Z559" s="82" t="s">
        <v>128</v>
      </c>
      <c r="AA559" s="75" t="s">
        <v>280</v>
      </c>
      <c r="AB559" s="75" t="s">
        <v>2599</v>
      </c>
      <c r="AC559" s="98">
        <v>235600263042</v>
      </c>
      <c r="AD559" s="75" t="s">
        <v>113</v>
      </c>
      <c r="AE559" s="74">
        <v>46071</v>
      </c>
      <c r="AF559" s="80">
        <v>46068.041666666664</v>
      </c>
      <c r="AG559" s="80">
        <v>46066.5</v>
      </c>
      <c r="AH559" s="80">
        <v>46066.5</v>
      </c>
      <c r="AI559" s="74">
        <v>46069</v>
      </c>
      <c r="AJ559" s="69"/>
      <c r="AK559" s="74">
        <v>46069</v>
      </c>
      <c r="AL559" s="74">
        <v>46072</v>
      </c>
      <c r="AM559" s="75"/>
      <c r="AN559" s="101">
        <v>46072</v>
      </c>
      <c r="AO559" s="95" t="s">
        <v>121</v>
      </c>
      <c r="AP559" s="95" t="s">
        <v>121</v>
      </c>
      <c r="AQ559" s="95" t="s">
        <v>121</v>
      </c>
      <c r="AR559" s="95" t="s">
        <v>121</v>
      </c>
      <c r="AS559" s="95" t="s">
        <v>121</v>
      </c>
      <c r="AT559" s="95" t="s">
        <v>121</v>
      </c>
      <c r="AU559" s="82" t="s">
        <v>2600</v>
      </c>
      <c r="AV559" s="74">
        <v>46064</v>
      </c>
      <c r="AW559" s="75">
        <v>0</v>
      </c>
      <c r="AX559" s="75">
        <v>0</v>
      </c>
      <c r="AY559" s="75"/>
      <c r="AZ559" s="83"/>
      <c r="BA559" s="75"/>
      <c r="BB559" s="75"/>
      <c r="BC559" s="75"/>
      <c r="BD559" s="75"/>
      <c r="BE559" s="75"/>
      <c r="BF559" s="75"/>
      <c r="BG559" s="75"/>
      <c r="BH559" s="75"/>
      <c r="BI559" s="75"/>
      <c r="BJ559" s="75"/>
      <c r="BK559" s="75"/>
      <c r="BL559" s="75"/>
      <c r="BM559" s="75"/>
      <c r="BN559" s="75"/>
      <c r="BO559" s="75"/>
      <c r="BP559" s="75"/>
      <c r="BQ559" s="75"/>
      <c r="BR559" s="75"/>
      <c r="BS559" s="75"/>
      <c r="BT559" s="75">
        <v>0</v>
      </c>
      <c r="BU559" s="84" t="s">
        <v>2603</v>
      </c>
      <c r="BV559" s="74">
        <v>46076</v>
      </c>
      <c r="BW559" s="85">
        <f t="shared" si="159"/>
        <v>7</v>
      </c>
      <c r="BX559" s="85">
        <f t="shared" si="160"/>
        <v>7</v>
      </c>
      <c r="BY559" s="86" t="s">
        <v>120</v>
      </c>
      <c r="BZ559" s="87">
        <f t="shared" si="162"/>
        <v>7</v>
      </c>
      <c r="CB559" s="88">
        <f t="shared" si="156"/>
        <v>9</v>
      </c>
      <c r="CC559" s="89"/>
      <c r="CE559" s="87">
        <f t="shared" si="169"/>
        <v>2</v>
      </c>
      <c r="CF559" s="90"/>
      <c r="CG559" s="90"/>
      <c r="CH559" s="90"/>
      <c r="CJ559" s="87">
        <f t="shared" si="157"/>
        <v>2</v>
      </c>
      <c r="CK559" s="87">
        <f t="shared" si="158"/>
        <v>7</v>
      </c>
      <c r="CL559" s="22" t="s">
        <v>121</v>
      </c>
      <c r="CM559" s="22" t="s">
        <v>2604</v>
      </c>
    </row>
    <row r="560" spans="1:91" ht="14.45" customHeight="1" x14ac:dyDescent="0.25">
      <c r="A560" s="69">
        <f t="shared" si="155"/>
        <v>558</v>
      </c>
      <c r="B560" s="70" t="s">
        <v>102</v>
      </c>
      <c r="C560" s="180">
        <v>235600197090</v>
      </c>
      <c r="D560" s="72">
        <v>145324727</v>
      </c>
      <c r="E560" s="70">
        <v>5320007394</v>
      </c>
      <c r="F560" s="121">
        <v>46063</v>
      </c>
      <c r="G560" s="75" t="s">
        <v>290</v>
      </c>
      <c r="H560" s="75" t="s">
        <v>1657</v>
      </c>
      <c r="I560" s="75" t="s">
        <v>105</v>
      </c>
      <c r="J560" s="75" t="s">
        <v>322</v>
      </c>
      <c r="K560" s="75" t="s">
        <v>242</v>
      </c>
      <c r="L560" s="74">
        <v>46084</v>
      </c>
      <c r="M560" s="73">
        <v>40</v>
      </c>
      <c r="N560" s="75" t="s">
        <v>2605</v>
      </c>
      <c r="O560" s="75" t="s">
        <v>2606</v>
      </c>
      <c r="P560" s="75">
        <v>2830048897</v>
      </c>
      <c r="Q560" s="74">
        <v>46064</v>
      </c>
      <c r="R560" s="75">
        <v>1209384426</v>
      </c>
      <c r="S560" s="75">
        <v>224189175</v>
      </c>
      <c r="T560" s="74">
        <v>46064</v>
      </c>
      <c r="U560" s="76">
        <v>3059.1979999999999</v>
      </c>
      <c r="V560" s="76">
        <v>2949.1849999999999</v>
      </c>
      <c r="W560" s="75">
        <v>4</v>
      </c>
      <c r="X560" s="75">
        <v>0</v>
      </c>
      <c r="Y560" s="181">
        <v>235600197090</v>
      </c>
      <c r="Z560" s="82" t="s">
        <v>128</v>
      </c>
      <c r="AA560" s="75" t="s">
        <v>280</v>
      </c>
      <c r="AB560" s="75" t="s">
        <v>2599</v>
      </c>
      <c r="AC560" s="181">
        <v>235600197090</v>
      </c>
      <c r="AD560" s="75" t="s">
        <v>113</v>
      </c>
      <c r="AE560" s="74">
        <v>46071</v>
      </c>
      <c r="AF560" s="80">
        <v>46068.041666666664</v>
      </c>
      <c r="AG560" s="80">
        <v>46066.5</v>
      </c>
      <c r="AH560" s="80">
        <v>46066.5</v>
      </c>
      <c r="AI560" s="74">
        <v>46069</v>
      </c>
      <c r="AJ560" s="69"/>
      <c r="AK560" s="74">
        <v>46069</v>
      </c>
      <c r="AL560" s="74">
        <v>46072</v>
      </c>
      <c r="AM560" s="75"/>
      <c r="AN560" s="101">
        <v>46072</v>
      </c>
      <c r="AO560" s="95" t="s">
        <v>121</v>
      </c>
      <c r="AP560" s="95" t="s">
        <v>121</v>
      </c>
      <c r="AQ560" s="95" t="s">
        <v>121</v>
      </c>
      <c r="AR560" s="95" t="s">
        <v>121</v>
      </c>
      <c r="AS560" s="95" t="s">
        <v>121</v>
      </c>
      <c r="AT560" s="95" t="s">
        <v>121</v>
      </c>
      <c r="AU560" s="82" t="s">
        <v>2600</v>
      </c>
      <c r="AV560" s="74">
        <v>46064</v>
      </c>
      <c r="AW560" s="75" t="s">
        <v>2607</v>
      </c>
      <c r="AX560" s="75" t="s">
        <v>2608</v>
      </c>
      <c r="AY560" s="75"/>
      <c r="AZ560" s="83"/>
      <c r="BA560" s="75"/>
      <c r="BB560" s="75"/>
      <c r="BC560" s="75"/>
      <c r="BD560" s="75"/>
      <c r="BE560" s="75"/>
      <c r="BF560" s="75"/>
      <c r="BG560" s="75"/>
      <c r="BH560" s="75"/>
      <c r="BI560" s="75"/>
      <c r="BJ560" s="75"/>
      <c r="BK560" s="75"/>
      <c r="BL560" s="75"/>
      <c r="BM560" s="75"/>
      <c r="BN560" s="75"/>
      <c r="BO560" s="75"/>
      <c r="BP560" s="75"/>
      <c r="BQ560" s="75"/>
      <c r="BR560" s="75"/>
      <c r="BS560" s="75"/>
      <c r="BT560" s="75">
        <v>1</v>
      </c>
      <c r="BU560" s="84" t="s">
        <v>2609</v>
      </c>
      <c r="BV560" s="74">
        <v>46076</v>
      </c>
      <c r="BW560" s="85">
        <f t="shared" si="159"/>
        <v>7</v>
      </c>
      <c r="BX560" s="85">
        <f t="shared" si="160"/>
        <v>7</v>
      </c>
      <c r="BY560" s="86" t="s">
        <v>120</v>
      </c>
      <c r="BZ560" s="87">
        <f t="shared" si="162"/>
        <v>7</v>
      </c>
      <c r="CB560" s="88">
        <f t="shared" si="156"/>
        <v>9</v>
      </c>
      <c r="CC560" s="89"/>
      <c r="CE560" s="87">
        <f t="shared" si="169"/>
        <v>2</v>
      </c>
      <c r="CF560" s="90">
        <v>15534000</v>
      </c>
      <c r="CG560" s="90"/>
      <c r="CH560" s="90">
        <v>15534000</v>
      </c>
      <c r="CI560" s="22">
        <v>25890</v>
      </c>
      <c r="CJ560" s="87">
        <f t="shared" si="157"/>
        <v>2</v>
      </c>
      <c r="CK560" s="87">
        <f t="shared" si="158"/>
        <v>7</v>
      </c>
      <c r="CL560" s="22" t="s">
        <v>121</v>
      </c>
      <c r="CM560" s="22" t="s">
        <v>2610</v>
      </c>
    </row>
    <row r="561" spans="1:91" ht="14.45" customHeight="1" x14ac:dyDescent="0.25">
      <c r="A561" s="69">
        <f t="shared" si="155"/>
        <v>559</v>
      </c>
      <c r="B561" s="70" t="s">
        <v>102</v>
      </c>
      <c r="C561" s="180">
        <v>235600197090</v>
      </c>
      <c r="D561" s="72">
        <v>145489780</v>
      </c>
      <c r="E561" s="70">
        <v>5320007394</v>
      </c>
      <c r="F561" s="121">
        <v>46063</v>
      </c>
      <c r="G561" s="75" t="s">
        <v>2611</v>
      </c>
      <c r="H561" s="75" t="s">
        <v>1657</v>
      </c>
      <c r="I561" s="75" t="s">
        <v>105</v>
      </c>
      <c r="J561" s="75" t="s">
        <v>322</v>
      </c>
      <c r="K561" s="75" t="s">
        <v>242</v>
      </c>
      <c r="L561" s="74">
        <v>46085</v>
      </c>
      <c r="M561" s="73">
        <v>0</v>
      </c>
      <c r="N561" s="75" t="s">
        <v>2605</v>
      </c>
      <c r="O561" s="75" t="s">
        <v>2606</v>
      </c>
      <c r="P561" s="75">
        <v>2830048899</v>
      </c>
      <c r="Q561" s="74">
        <v>46064</v>
      </c>
      <c r="R561" s="75">
        <v>1209384428</v>
      </c>
      <c r="S561" s="75">
        <v>224189160</v>
      </c>
      <c r="T561" s="74">
        <v>46064</v>
      </c>
      <c r="U561" s="76">
        <v>2517.56</v>
      </c>
      <c r="V561" s="76">
        <v>2457.9659999999999</v>
      </c>
      <c r="W561" s="75">
        <v>4</v>
      </c>
      <c r="X561" s="75">
        <v>0</v>
      </c>
      <c r="Y561" s="181">
        <v>235600197090</v>
      </c>
      <c r="Z561" s="82" t="s">
        <v>128</v>
      </c>
      <c r="AA561" s="75" t="s">
        <v>280</v>
      </c>
      <c r="AB561" s="75" t="s">
        <v>2599</v>
      </c>
      <c r="AC561" s="181">
        <v>235600197090</v>
      </c>
      <c r="AD561" s="75" t="s">
        <v>113</v>
      </c>
      <c r="AE561" s="74">
        <v>46071</v>
      </c>
      <c r="AF561" s="80">
        <v>46068.041666666664</v>
      </c>
      <c r="AG561" s="80">
        <v>46066.5</v>
      </c>
      <c r="AH561" s="80">
        <v>46066.5</v>
      </c>
      <c r="AI561" s="74">
        <v>46069</v>
      </c>
      <c r="AJ561" s="69"/>
      <c r="AK561" s="74">
        <v>46069</v>
      </c>
      <c r="AL561" s="74">
        <v>46072</v>
      </c>
      <c r="AM561" s="75"/>
      <c r="AN561" s="101">
        <v>46072</v>
      </c>
      <c r="AO561" s="95" t="s">
        <v>121</v>
      </c>
      <c r="AP561" s="95" t="s">
        <v>121</v>
      </c>
      <c r="AQ561" s="95" t="s">
        <v>121</v>
      </c>
      <c r="AR561" s="95" t="s">
        <v>121</v>
      </c>
      <c r="AS561" s="95" t="s">
        <v>121</v>
      </c>
      <c r="AT561" s="95" t="s">
        <v>121</v>
      </c>
      <c r="AU561" s="82" t="s">
        <v>2600</v>
      </c>
      <c r="AV561" s="74">
        <v>46064</v>
      </c>
      <c r="AW561" s="75">
        <v>0</v>
      </c>
      <c r="AX561" s="75">
        <v>0</v>
      </c>
      <c r="AY561" s="75"/>
      <c r="AZ561" s="83"/>
      <c r="BA561" s="75"/>
      <c r="BB561" s="75"/>
      <c r="BC561" s="75"/>
      <c r="BD561" s="75"/>
      <c r="BE561" s="75"/>
      <c r="BF561" s="75"/>
      <c r="BG561" s="75"/>
      <c r="BH561" s="75"/>
      <c r="BI561" s="75"/>
      <c r="BJ561" s="75"/>
      <c r="BK561" s="75"/>
      <c r="BL561" s="75"/>
      <c r="BM561" s="75"/>
      <c r="BN561" s="75"/>
      <c r="BO561" s="75"/>
      <c r="BP561" s="75"/>
      <c r="BQ561" s="75"/>
      <c r="BR561" s="75"/>
      <c r="BS561" s="75"/>
      <c r="BT561" s="75">
        <v>0</v>
      </c>
      <c r="BU561" s="84" t="s">
        <v>2609</v>
      </c>
      <c r="BV561" s="74">
        <v>46076</v>
      </c>
      <c r="BW561" s="85">
        <f t="shared" si="159"/>
        <v>7</v>
      </c>
      <c r="BX561" s="85">
        <f t="shared" si="160"/>
        <v>7</v>
      </c>
      <c r="BY561" s="86" t="s">
        <v>120</v>
      </c>
      <c r="BZ561" s="87">
        <f t="shared" si="162"/>
        <v>7</v>
      </c>
      <c r="CB561" s="88">
        <f t="shared" si="156"/>
        <v>9</v>
      </c>
      <c r="CC561" s="89"/>
      <c r="CE561" s="87">
        <f t="shared" si="169"/>
        <v>2</v>
      </c>
      <c r="CF561" s="90"/>
      <c r="CG561" s="90"/>
      <c r="CH561" s="90"/>
      <c r="CJ561" s="87">
        <f t="shared" si="157"/>
        <v>2</v>
      </c>
      <c r="CK561" s="87">
        <f t="shared" si="158"/>
        <v>7</v>
      </c>
      <c r="CL561" s="22" t="s">
        <v>121</v>
      </c>
      <c r="CM561" s="22" t="s">
        <v>2610</v>
      </c>
    </row>
    <row r="562" spans="1:91" ht="14.45" customHeight="1" x14ac:dyDescent="0.25">
      <c r="A562" s="69">
        <f t="shared" si="155"/>
        <v>560</v>
      </c>
      <c r="B562" s="70" t="s">
        <v>102</v>
      </c>
      <c r="C562" s="180">
        <v>235600197090</v>
      </c>
      <c r="D562" s="72">
        <v>145387727</v>
      </c>
      <c r="E562" s="70">
        <v>5320007394</v>
      </c>
      <c r="F562" s="121">
        <v>46063</v>
      </c>
      <c r="G562" s="75" t="s">
        <v>290</v>
      </c>
      <c r="H562" s="75" t="s">
        <v>1657</v>
      </c>
      <c r="I562" s="75" t="s">
        <v>105</v>
      </c>
      <c r="J562" s="75" t="s">
        <v>322</v>
      </c>
      <c r="K562" s="75" t="s">
        <v>242</v>
      </c>
      <c r="L562" s="74">
        <v>46080</v>
      </c>
      <c r="M562" s="73">
        <v>0</v>
      </c>
      <c r="N562" s="75" t="s">
        <v>2605</v>
      </c>
      <c r="O562" s="75" t="s">
        <v>2606</v>
      </c>
      <c r="P562" s="75">
        <v>2830048898</v>
      </c>
      <c r="Q562" s="74">
        <v>46064</v>
      </c>
      <c r="R562" s="75">
        <v>1209384427</v>
      </c>
      <c r="S562" s="75">
        <v>224189183</v>
      </c>
      <c r="T562" s="74">
        <v>46064</v>
      </c>
      <c r="U562" s="76">
        <v>9392.277</v>
      </c>
      <c r="V562" s="76">
        <v>9054.51</v>
      </c>
      <c r="W562" s="75">
        <v>10</v>
      </c>
      <c r="X562" s="75">
        <v>0</v>
      </c>
      <c r="Y562" s="181">
        <v>235600197090</v>
      </c>
      <c r="Z562" s="82" t="s">
        <v>128</v>
      </c>
      <c r="AA562" s="75" t="s">
        <v>280</v>
      </c>
      <c r="AB562" s="75" t="s">
        <v>2599</v>
      </c>
      <c r="AC562" s="181">
        <v>235600197090</v>
      </c>
      <c r="AD562" s="75" t="s">
        <v>113</v>
      </c>
      <c r="AE562" s="74">
        <v>46071</v>
      </c>
      <c r="AF562" s="80">
        <v>46068.041666666664</v>
      </c>
      <c r="AG562" s="80">
        <v>46066.5</v>
      </c>
      <c r="AH562" s="80">
        <v>46066.5</v>
      </c>
      <c r="AI562" s="74">
        <v>46069</v>
      </c>
      <c r="AJ562" s="69"/>
      <c r="AK562" s="74">
        <v>46069</v>
      </c>
      <c r="AL562" s="74">
        <v>46072</v>
      </c>
      <c r="AM562" s="75"/>
      <c r="AN562" s="101">
        <v>46072</v>
      </c>
      <c r="AO562" s="95" t="s">
        <v>121</v>
      </c>
      <c r="AP562" s="95" t="s">
        <v>121</v>
      </c>
      <c r="AQ562" s="95" t="s">
        <v>121</v>
      </c>
      <c r="AR562" s="95" t="s">
        <v>121</v>
      </c>
      <c r="AS562" s="95" t="s">
        <v>121</v>
      </c>
      <c r="AT562" s="95" t="s">
        <v>121</v>
      </c>
      <c r="AU562" s="82" t="s">
        <v>2600</v>
      </c>
      <c r="AV562" s="74">
        <v>46064</v>
      </c>
      <c r="AW562" s="75">
        <v>0</v>
      </c>
      <c r="AX562" s="75">
        <v>0</v>
      </c>
      <c r="AY562" s="75"/>
      <c r="AZ562" s="83"/>
      <c r="BA562" s="75"/>
      <c r="BB562" s="75"/>
      <c r="BC562" s="75"/>
      <c r="BD562" s="75"/>
      <c r="BE562" s="75"/>
      <c r="BF562" s="75"/>
      <c r="BG562" s="75"/>
      <c r="BH562" s="75"/>
      <c r="BI562" s="75"/>
      <c r="BJ562" s="75"/>
      <c r="BK562" s="75"/>
      <c r="BL562" s="75"/>
      <c r="BM562" s="75"/>
      <c r="BN562" s="75"/>
      <c r="BO562" s="75"/>
      <c r="BP562" s="75"/>
      <c r="BQ562" s="75"/>
      <c r="BR562" s="75"/>
      <c r="BS562" s="75"/>
      <c r="BT562" s="75">
        <v>0</v>
      </c>
      <c r="BU562" s="84" t="s">
        <v>2609</v>
      </c>
      <c r="BV562" s="74">
        <v>46076</v>
      </c>
      <c r="BW562" s="85">
        <f t="shared" si="159"/>
        <v>7</v>
      </c>
      <c r="BX562" s="85">
        <f t="shared" si="160"/>
        <v>7</v>
      </c>
      <c r="BY562" s="86" t="s">
        <v>120</v>
      </c>
      <c r="BZ562" s="87">
        <f t="shared" si="162"/>
        <v>7</v>
      </c>
      <c r="CB562" s="88">
        <f t="shared" si="156"/>
        <v>9</v>
      </c>
      <c r="CC562" s="89"/>
      <c r="CE562" s="87">
        <f t="shared" si="169"/>
        <v>2</v>
      </c>
      <c r="CF562" s="90"/>
      <c r="CG562" s="90"/>
      <c r="CH562" s="90"/>
      <c r="CJ562" s="87">
        <f t="shared" si="157"/>
        <v>2</v>
      </c>
      <c r="CK562" s="87">
        <f t="shared" si="158"/>
        <v>7</v>
      </c>
      <c r="CL562" s="22" t="s">
        <v>121</v>
      </c>
      <c r="CM562" s="22" t="s">
        <v>2610</v>
      </c>
    </row>
    <row r="563" spans="1:91" ht="14.45" customHeight="1" x14ac:dyDescent="0.25">
      <c r="A563" s="69">
        <f t="shared" si="155"/>
        <v>561</v>
      </c>
      <c r="B563" s="70" t="s">
        <v>102</v>
      </c>
      <c r="C563" s="107" t="s">
        <v>1926</v>
      </c>
      <c r="D563" s="106">
        <v>145261179</v>
      </c>
      <c r="E563" s="70">
        <v>5320007259</v>
      </c>
      <c r="F563" s="121">
        <v>46048</v>
      </c>
      <c r="G563" s="75" t="s">
        <v>516</v>
      </c>
      <c r="H563" s="75" t="s">
        <v>517</v>
      </c>
      <c r="I563" s="75" t="s">
        <v>105</v>
      </c>
      <c r="J563" s="75" t="s">
        <v>518</v>
      </c>
      <c r="K563" s="75" t="s">
        <v>242</v>
      </c>
      <c r="L563" s="74">
        <v>46079</v>
      </c>
      <c r="M563" s="73">
        <v>40</v>
      </c>
      <c r="N563" s="75" t="s">
        <v>2612</v>
      </c>
      <c r="O563" s="75" t="s">
        <v>2613</v>
      </c>
      <c r="P563" s="75">
        <v>2830048171</v>
      </c>
      <c r="Q563" s="74">
        <v>46051</v>
      </c>
      <c r="R563" s="75">
        <v>1209380797</v>
      </c>
      <c r="S563" s="75">
        <v>224132522</v>
      </c>
      <c r="T563" s="74">
        <v>46051</v>
      </c>
      <c r="U563" s="76">
        <v>10689.897000000001</v>
      </c>
      <c r="V563" s="76">
        <v>10406.571</v>
      </c>
      <c r="W563" s="75">
        <v>12</v>
      </c>
      <c r="X563" s="75">
        <v>0</v>
      </c>
      <c r="Y563" s="98">
        <v>7265645742</v>
      </c>
      <c r="Z563" s="82" t="s">
        <v>354</v>
      </c>
      <c r="AA563" s="75" t="s">
        <v>521</v>
      </c>
      <c r="AB563" s="75" t="s">
        <v>1779</v>
      </c>
      <c r="AC563" s="98" t="s">
        <v>1926</v>
      </c>
      <c r="AD563" s="75" t="s">
        <v>113</v>
      </c>
      <c r="AE563" s="74">
        <v>46057</v>
      </c>
      <c r="AF563" s="80">
        <v>46054.416666666664</v>
      </c>
      <c r="AG563" s="80">
        <v>46052.458333333336</v>
      </c>
      <c r="AH563" s="80">
        <v>46052.458333333336</v>
      </c>
      <c r="AI563" s="124">
        <v>46055</v>
      </c>
      <c r="AJ563" s="129"/>
      <c r="AK563" s="124">
        <v>46055</v>
      </c>
      <c r="AL563" s="110">
        <v>46060</v>
      </c>
      <c r="AM563" s="75"/>
      <c r="AN563" s="110">
        <v>46060</v>
      </c>
      <c r="AO563" s="95" t="s">
        <v>121</v>
      </c>
      <c r="AP563" s="95" t="s">
        <v>121</v>
      </c>
      <c r="AQ563" s="95" t="s">
        <v>121</v>
      </c>
      <c r="AR563" s="95" t="s">
        <v>121</v>
      </c>
      <c r="AS563" s="95" t="s">
        <v>121</v>
      </c>
      <c r="AT563" s="95" t="s">
        <v>121</v>
      </c>
      <c r="AU563" s="82" t="s">
        <v>131</v>
      </c>
      <c r="AV563" s="74">
        <v>46051</v>
      </c>
      <c r="AW563" s="75" t="s">
        <v>2614</v>
      </c>
      <c r="AX563" s="75">
        <v>31321627</v>
      </c>
      <c r="AY563" s="75"/>
      <c r="AZ563" s="83"/>
      <c r="BA563" s="75"/>
      <c r="BB563" s="75"/>
      <c r="BC563" s="75"/>
      <c r="BD563" s="75"/>
      <c r="BE563" s="75"/>
      <c r="BF563" s="75"/>
      <c r="BG563" s="75"/>
      <c r="BH563" s="75"/>
      <c r="BI563" s="75"/>
      <c r="BJ563" s="75"/>
      <c r="BK563" s="75"/>
      <c r="BL563" s="75"/>
      <c r="BM563" s="75"/>
      <c r="BN563" s="75"/>
      <c r="BO563" s="75"/>
      <c r="BP563" s="75"/>
      <c r="BQ563" s="75"/>
      <c r="BR563" s="75"/>
      <c r="BS563" s="75"/>
      <c r="BT563" s="75">
        <v>0</v>
      </c>
      <c r="BU563" s="84" t="s">
        <v>1931</v>
      </c>
      <c r="BV563" s="74">
        <v>46056</v>
      </c>
      <c r="BW563" s="85">
        <f t="shared" si="159"/>
        <v>1</v>
      </c>
      <c r="BX563" s="85">
        <f t="shared" si="160"/>
        <v>1</v>
      </c>
      <c r="BY563" s="86" t="s">
        <v>147</v>
      </c>
      <c r="BZ563" s="87">
        <f t="shared" si="162"/>
        <v>5</v>
      </c>
      <c r="CB563" s="88">
        <f t="shared" si="156"/>
        <v>6</v>
      </c>
      <c r="CC563" s="89">
        <f t="shared" ref="CC563:CC570" si="170">BV563-AK563</f>
        <v>1</v>
      </c>
      <c r="CE563" s="87">
        <f t="shared" si="169"/>
        <v>2</v>
      </c>
      <c r="CF563" s="90">
        <v>8573825</v>
      </c>
      <c r="CG563" s="90"/>
      <c r="CH563" s="90">
        <v>8573825</v>
      </c>
      <c r="CI563" s="22">
        <v>26381</v>
      </c>
      <c r="CJ563" s="87">
        <f t="shared" si="157"/>
        <v>1</v>
      </c>
      <c r="CK563" s="87">
        <f t="shared" si="158"/>
        <v>5</v>
      </c>
      <c r="CL563" s="22" t="s">
        <v>121</v>
      </c>
      <c r="CM563" s="22" t="s">
        <v>1932</v>
      </c>
    </row>
    <row r="564" spans="1:91" ht="14.45" customHeight="1" x14ac:dyDescent="0.25">
      <c r="A564" s="69">
        <f t="shared" si="155"/>
        <v>562</v>
      </c>
      <c r="B564" s="70" t="s">
        <v>102</v>
      </c>
      <c r="C564" s="107" t="s">
        <v>1926</v>
      </c>
      <c r="D564" s="106">
        <v>145425651</v>
      </c>
      <c r="E564" s="70">
        <v>5320007259</v>
      </c>
      <c r="F564" s="121">
        <v>46048</v>
      </c>
      <c r="G564" s="75" t="s">
        <v>516</v>
      </c>
      <c r="H564" s="75" t="s">
        <v>517</v>
      </c>
      <c r="I564" s="75" t="s">
        <v>105</v>
      </c>
      <c r="J564" s="75" t="s">
        <v>518</v>
      </c>
      <c r="K564" s="75" t="s">
        <v>242</v>
      </c>
      <c r="L564" s="74">
        <v>46079</v>
      </c>
      <c r="M564" s="73">
        <v>0</v>
      </c>
      <c r="N564" s="75" t="s">
        <v>2612</v>
      </c>
      <c r="O564" s="75" t="s">
        <v>2613</v>
      </c>
      <c r="P564" s="75">
        <v>2830048173</v>
      </c>
      <c r="Q564" s="74">
        <v>46051</v>
      </c>
      <c r="R564" s="75">
        <v>1209380800</v>
      </c>
      <c r="S564" s="75">
        <v>224132527</v>
      </c>
      <c r="T564" s="74">
        <v>46051</v>
      </c>
      <c r="U564" s="76">
        <v>922.84799999999996</v>
      </c>
      <c r="V564" s="76">
        <v>898.38800000000003</v>
      </c>
      <c r="W564" s="75">
        <v>1</v>
      </c>
      <c r="X564" s="75">
        <v>0</v>
      </c>
      <c r="Y564" s="98">
        <v>7265645742</v>
      </c>
      <c r="Z564" s="82" t="s">
        <v>354</v>
      </c>
      <c r="AA564" s="75" t="s">
        <v>521</v>
      </c>
      <c r="AB564" s="75" t="s">
        <v>1779</v>
      </c>
      <c r="AC564" s="98" t="s">
        <v>1926</v>
      </c>
      <c r="AD564" s="75" t="s">
        <v>113</v>
      </c>
      <c r="AE564" s="74">
        <v>46057</v>
      </c>
      <c r="AF564" s="80">
        <v>46054.416666666664</v>
      </c>
      <c r="AG564" s="80">
        <v>46052.458333333336</v>
      </c>
      <c r="AH564" s="80">
        <v>46052.458333333336</v>
      </c>
      <c r="AI564" s="124">
        <v>46055</v>
      </c>
      <c r="AJ564" s="129"/>
      <c r="AK564" s="124">
        <v>46055</v>
      </c>
      <c r="AL564" s="110">
        <v>46060</v>
      </c>
      <c r="AM564" s="75"/>
      <c r="AN564" s="110">
        <v>46060</v>
      </c>
      <c r="AO564" s="95" t="s">
        <v>121</v>
      </c>
      <c r="AP564" s="95" t="s">
        <v>121</v>
      </c>
      <c r="AQ564" s="95" t="s">
        <v>121</v>
      </c>
      <c r="AR564" s="95" t="s">
        <v>121</v>
      </c>
      <c r="AS564" s="95" t="s">
        <v>121</v>
      </c>
      <c r="AT564" s="95" t="s">
        <v>121</v>
      </c>
      <c r="AU564" s="82" t="s">
        <v>131</v>
      </c>
      <c r="AV564" s="74">
        <v>46051</v>
      </c>
      <c r="AW564" s="75" t="s">
        <v>2614</v>
      </c>
      <c r="AX564" s="75">
        <v>31321627</v>
      </c>
      <c r="AY564" s="75"/>
      <c r="AZ564" s="83"/>
      <c r="BA564" s="75"/>
      <c r="BB564" s="75"/>
      <c r="BC564" s="75"/>
      <c r="BD564" s="75"/>
      <c r="BE564" s="75"/>
      <c r="BF564" s="75"/>
      <c r="BG564" s="75"/>
      <c r="BH564" s="75"/>
      <c r="BI564" s="75"/>
      <c r="BJ564" s="75"/>
      <c r="BK564" s="75"/>
      <c r="BL564" s="75"/>
      <c r="BM564" s="75"/>
      <c r="BN564" s="75"/>
      <c r="BO564" s="75"/>
      <c r="BP564" s="75"/>
      <c r="BQ564" s="75"/>
      <c r="BR564" s="75"/>
      <c r="BS564" s="75"/>
      <c r="BT564" s="75">
        <v>0</v>
      </c>
      <c r="BU564" s="84" t="s">
        <v>1931</v>
      </c>
      <c r="BV564" s="74">
        <v>46056</v>
      </c>
      <c r="BW564" s="85">
        <f t="shared" si="159"/>
        <v>1</v>
      </c>
      <c r="BX564" s="85">
        <f t="shared" si="160"/>
        <v>1</v>
      </c>
      <c r="BY564" s="86" t="s">
        <v>147</v>
      </c>
      <c r="BZ564" s="87">
        <f t="shared" si="162"/>
        <v>5</v>
      </c>
      <c r="CB564" s="88">
        <f t="shared" si="156"/>
        <v>6</v>
      </c>
      <c r="CC564" s="89">
        <f t="shared" si="170"/>
        <v>1</v>
      </c>
      <c r="CE564" s="87">
        <f t="shared" si="169"/>
        <v>2</v>
      </c>
      <c r="CF564" s="90"/>
      <c r="CG564" s="90"/>
      <c r="CH564" s="90"/>
      <c r="CJ564" s="87">
        <f t="shared" si="157"/>
        <v>1</v>
      </c>
      <c r="CK564" s="87">
        <f t="shared" si="158"/>
        <v>5</v>
      </c>
      <c r="CL564" s="22" t="s">
        <v>121</v>
      </c>
      <c r="CM564" s="22" t="s">
        <v>1932</v>
      </c>
    </row>
    <row r="565" spans="1:91" ht="14.45" customHeight="1" x14ac:dyDescent="0.25">
      <c r="A565" s="69">
        <f t="shared" si="155"/>
        <v>563</v>
      </c>
      <c r="B565" s="70" t="s">
        <v>102</v>
      </c>
      <c r="C565" s="107" t="s">
        <v>1926</v>
      </c>
      <c r="D565" s="106">
        <v>145425669</v>
      </c>
      <c r="E565" s="70">
        <v>5320007259</v>
      </c>
      <c r="F565" s="121">
        <v>46048</v>
      </c>
      <c r="G565" s="75" t="s">
        <v>516</v>
      </c>
      <c r="H565" s="75" t="s">
        <v>517</v>
      </c>
      <c r="I565" s="75" t="s">
        <v>105</v>
      </c>
      <c r="J565" s="75" t="s">
        <v>518</v>
      </c>
      <c r="K565" s="75" t="s">
        <v>242</v>
      </c>
      <c r="L565" s="74">
        <v>46079</v>
      </c>
      <c r="M565" s="73">
        <v>0</v>
      </c>
      <c r="N565" s="75" t="s">
        <v>2612</v>
      </c>
      <c r="O565" s="75" t="s">
        <v>2613</v>
      </c>
      <c r="P565" s="75">
        <v>2830048174</v>
      </c>
      <c r="Q565" s="74">
        <v>46051</v>
      </c>
      <c r="R565" s="75">
        <v>1209380801</v>
      </c>
      <c r="S565" s="75">
        <v>224132529</v>
      </c>
      <c r="T565" s="74">
        <v>46051</v>
      </c>
      <c r="U565" s="76">
        <v>906.80700000000002</v>
      </c>
      <c r="V565" s="76">
        <v>879.02099999999996</v>
      </c>
      <c r="W565" s="75">
        <v>1</v>
      </c>
      <c r="X565" s="75">
        <v>0</v>
      </c>
      <c r="Y565" s="98">
        <v>7265645742</v>
      </c>
      <c r="Z565" s="82" t="s">
        <v>354</v>
      </c>
      <c r="AA565" s="75" t="s">
        <v>521</v>
      </c>
      <c r="AB565" s="75" t="s">
        <v>1779</v>
      </c>
      <c r="AC565" s="98" t="s">
        <v>1926</v>
      </c>
      <c r="AD565" s="75" t="s">
        <v>113</v>
      </c>
      <c r="AE565" s="74">
        <v>46057</v>
      </c>
      <c r="AF565" s="80">
        <v>46054.416666666664</v>
      </c>
      <c r="AG565" s="80">
        <v>46052.458333333336</v>
      </c>
      <c r="AH565" s="80">
        <v>46052.458333333336</v>
      </c>
      <c r="AI565" s="124">
        <v>46055</v>
      </c>
      <c r="AJ565" s="129"/>
      <c r="AK565" s="124">
        <v>46055</v>
      </c>
      <c r="AL565" s="110">
        <v>46060</v>
      </c>
      <c r="AM565" s="75"/>
      <c r="AN565" s="110">
        <v>46060</v>
      </c>
      <c r="AO565" s="95" t="s">
        <v>121</v>
      </c>
      <c r="AP565" s="95" t="s">
        <v>121</v>
      </c>
      <c r="AQ565" s="95" t="s">
        <v>121</v>
      </c>
      <c r="AR565" s="95" t="s">
        <v>121</v>
      </c>
      <c r="AS565" s="95" t="s">
        <v>121</v>
      </c>
      <c r="AT565" s="95" t="s">
        <v>121</v>
      </c>
      <c r="AU565" s="82" t="s">
        <v>131</v>
      </c>
      <c r="AV565" s="74">
        <v>46051</v>
      </c>
      <c r="AW565" s="75" t="s">
        <v>2614</v>
      </c>
      <c r="AX565" s="75">
        <v>31321627</v>
      </c>
      <c r="AY565" s="75"/>
      <c r="AZ565" s="83"/>
      <c r="BA565" s="75"/>
      <c r="BB565" s="75"/>
      <c r="BC565" s="75"/>
      <c r="BD565" s="75"/>
      <c r="BE565" s="75"/>
      <c r="BF565" s="75"/>
      <c r="BG565" s="75"/>
      <c r="BH565" s="75"/>
      <c r="BI565" s="75"/>
      <c r="BJ565" s="75"/>
      <c r="BK565" s="75"/>
      <c r="BL565" s="75"/>
      <c r="BM565" s="75"/>
      <c r="BN565" s="75"/>
      <c r="BO565" s="75"/>
      <c r="BP565" s="75"/>
      <c r="BQ565" s="75"/>
      <c r="BR565" s="75"/>
      <c r="BS565" s="75"/>
      <c r="BT565" s="75">
        <v>0</v>
      </c>
      <c r="BU565" s="84" t="s">
        <v>1931</v>
      </c>
      <c r="BV565" s="74">
        <v>46056</v>
      </c>
      <c r="BW565" s="85">
        <f t="shared" si="159"/>
        <v>1</v>
      </c>
      <c r="BX565" s="85">
        <f t="shared" si="160"/>
        <v>1</v>
      </c>
      <c r="BY565" s="86" t="s">
        <v>147</v>
      </c>
      <c r="BZ565" s="87">
        <f t="shared" si="162"/>
        <v>5</v>
      </c>
      <c r="CB565" s="88">
        <f t="shared" si="156"/>
        <v>6</v>
      </c>
      <c r="CC565" s="89">
        <f t="shared" si="170"/>
        <v>1</v>
      </c>
      <c r="CE565" s="87">
        <f t="shared" si="169"/>
        <v>2</v>
      </c>
      <c r="CF565" s="90"/>
      <c r="CG565" s="90"/>
      <c r="CH565" s="90"/>
      <c r="CJ565" s="87">
        <f t="shared" si="157"/>
        <v>1</v>
      </c>
      <c r="CK565" s="87">
        <f t="shared" si="158"/>
        <v>5</v>
      </c>
      <c r="CL565" s="22" t="s">
        <v>121</v>
      </c>
      <c r="CM565" s="22" t="s">
        <v>1932</v>
      </c>
    </row>
    <row r="566" spans="1:91" ht="14.45" customHeight="1" x14ac:dyDescent="0.25">
      <c r="A566" s="69">
        <f t="shared" si="155"/>
        <v>564</v>
      </c>
      <c r="B566" s="70" t="s">
        <v>102</v>
      </c>
      <c r="C566" s="107" t="s">
        <v>1926</v>
      </c>
      <c r="D566" s="106">
        <v>145425695</v>
      </c>
      <c r="E566" s="70">
        <v>5320007259</v>
      </c>
      <c r="F566" s="121">
        <v>46048</v>
      </c>
      <c r="G566" s="75" t="s">
        <v>1077</v>
      </c>
      <c r="H566" s="75" t="s">
        <v>517</v>
      </c>
      <c r="I566" s="75" t="s">
        <v>105</v>
      </c>
      <c r="J566" s="75" t="s">
        <v>518</v>
      </c>
      <c r="K566" s="75" t="s">
        <v>242</v>
      </c>
      <c r="L566" s="74">
        <v>46077</v>
      </c>
      <c r="M566" s="73">
        <v>0</v>
      </c>
      <c r="N566" s="75" t="s">
        <v>2612</v>
      </c>
      <c r="O566" s="75" t="s">
        <v>2613</v>
      </c>
      <c r="P566" s="75">
        <v>2830048175</v>
      </c>
      <c r="Q566" s="74">
        <v>46051</v>
      </c>
      <c r="R566" s="75">
        <v>1209380802</v>
      </c>
      <c r="S566" s="75">
        <v>224132531</v>
      </c>
      <c r="T566" s="74">
        <v>46051</v>
      </c>
      <c r="U566" s="76">
        <v>950.13800000000003</v>
      </c>
      <c r="V566" s="76">
        <v>928.23199999999997</v>
      </c>
      <c r="W566" s="75">
        <v>1</v>
      </c>
      <c r="X566" s="75">
        <v>0</v>
      </c>
      <c r="Y566" s="98">
        <v>7265645742</v>
      </c>
      <c r="Z566" s="82" t="s">
        <v>354</v>
      </c>
      <c r="AA566" s="75" t="s">
        <v>521</v>
      </c>
      <c r="AB566" s="75" t="s">
        <v>1779</v>
      </c>
      <c r="AC566" s="98" t="s">
        <v>1926</v>
      </c>
      <c r="AD566" s="75" t="s">
        <v>113</v>
      </c>
      <c r="AE566" s="74">
        <v>46057</v>
      </c>
      <c r="AF566" s="80">
        <v>46054.416666666664</v>
      </c>
      <c r="AG566" s="80">
        <v>46052.458333333336</v>
      </c>
      <c r="AH566" s="80">
        <v>46052.458333333336</v>
      </c>
      <c r="AI566" s="124">
        <v>46055</v>
      </c>
      <c r="AJ566" s="129"/>
      <c r="AK566" s="124">
        <v>46055</v>
      </c>
      <c r="AL566" s="110">
        <v>46060</v>
      </c>
      <c r="AM566" s="75"/>
      <c r="AN566" s="110">
        <v>46060</v>
      </c>
      <c r="AO566" s="95" t="s">
        <v>121</v>
      </c>
      <c r="AP566" s="95" t="s">
        <v>121</v>
      </c>
      <c r="AQ566" s="95" t="s">
        <v>121</v>
      </c>
      <c r="AR566" s="95" t="s">
        <v>121</v>
      </c>
      <c r="AS566" s="95" t="s">
        <v>121</v>
      </c>
      <c r="AT566" s="95" t="s">
        <v>121</v>
      </c>
      <c r="AU566" s="82" t="s">
        <v>131</v>
      </c>
      <c r="AV566" s="74">
        <v>46051</v>
      </c>
      <c r="AW566" s="75" t="s">
        <v>2614</v>
      </c>
      <c r="AX566" s="75">
        <v>31321627</v>
      </c>
      <c r="AY566" s="75"/>
      <c r="AZ566" s="83"/>
      <c r="BA566" s="75"/>
      <c r="BB566" s="75"/>
      <c r="BC566" s="75"/>
      <c r="BD566" s="75"/>
      <c r="BE566" s="75"/>
      <c r="BF566" s="75"/>
      <c r="BG566" s="75"/>
      <c r="BH566" s="75"/>
      <c r="BI566" s="75"/>
      <c r="BJ566" s="75"/>
      <c r="BK566" s="75"/>
      <c r="BL566" s="75"/>
      <c r="BM566" s="75"/>
      <c r="BN566" s="75"/>
      <c r="BO566" s="75"/>
      <c r="BP566" s="75"/>
      <c r="BQ566" s="75"/>
      <c r="BR566" s="75"/>
      <c r="BS566" s="75"/>
      <c r="BT566" s="75">
        <v>0</v>
      </c>
      <c r="BU566" s="84" t="s">
        <v>1931</v>
      </c>
      <c r="BV566" s="74">
        <v>46056</v>
      </c>
      <c r="BW566" s="85">
        <f t="shared" si="159"/>
        <v>1</v>
      </c>
      <c r="BX566" s="85">
        <f t="shared" si="160"/>
        <v>1</v>
      </c>
      <c r="BY566" s="86" t="s">
        <v>147</v>
      </c>
      <c r="BZ566" s="87">
        <f t="shared" si="162"/>
        <v>5</v>
      </c>
      <c r="CB566" s="88">
        <f t="shared" si="156"/>
        <v>6</v>
      </c>
      <c r="CC566" s="89">
        <f t="shared" si="170"/>
        <v>1</v>
      </c>
      <c r="CE566" s="87">
        <f t="shared" si="169"/>
        <v>2</v>
      </c>
      <c r="CF566" s="90"/>
      <c r="CG566" s="90"/>
      <c r="CH566" s="90"/>
      <c r="CJ566" s="87">
        <f t="shared" si="157"/>
        <v>1</v>
      </c>
      <c r="CK566" s="87">
        <f t="shared" si="158"/>
        <v>5</v>
      </c>
      <c r="CL566" s="22" t="s">
        <v>121</v>
      </c>
      <c r="CM566" s="22" t="s">
        <v>1932</v>
      </c>
    </row>
    <row r="567" spans="1:91" ht="14.45" customHeight="1" x14ac:dyDescent="0.25">
      <c r="A567" s="69">
        <f t="shared" si="155"/>
        <v>565</v>
      </c>
      <c r="B567" s="70" t="s">
        <v>102</v>
      </c>
      <c r="C567" s="107" t="s">
        <v>1926</v>
      </c>
      <c r="D567" s="106">
        <v>145261189</v>
      </c>
      <c r="E567" s="73">
        <v>5320007259</v>
      </c>
      <c r="F567" s="74">
        <v>46048</v>
      </c>
      <c r="G567" s="75" t="s">
        <v>516</v>
      </c>
      <c r="H567" s="75" t="s">
        <v>517</v>
      </c>
      <c r="I567" s="75" t="s">
        <v>105</v>
      </c>
      <c r="J567" s="75" t="s">
        <v>518</v>
      </c>
      <c r="K567" s="75" t="s">
        <v>242</v>
      </c>
      <c r="L567" s="74">
        <v>46079</v>
      </c>
      <c r="M567" s="73">
        <v>0</v>
      </c>
      <c r="N567" s="75" t="s">
        <v>2612</v>
      </c>
      <c r="O567" s="75" t="s">
        <v>2613</v>
      </c>
      <c r="P567" s="75">
        <v>2830048172</v>
      </c>
      <c r="Q567" s="74">
        <v>46051</v>
      </c>
      <c r="R567" s="75">
        <v>1209380798</v>
      </c>
      <c r="S567" s="75">
        <v>224132526</v>
      </c>
      <c r="T567" s="74">
        <v>46051</v>
      </c>
      <c r="U567" s="76">
        <v>4231.5259999999998</v>
      </c>
      <c r="V567" s="76">
        <v>4079.3530000000001</v>
      </c>
      <c r="W567" s="75">
        <v>5</v>
      </c>
      <c r="X567" s="75">
        <v>0</v>
      </c>
      <c r="Y567" s="98">
        <v>7265645742</v>
      </c>
      <c r="Z567" s="82" t="s">
        <v>354</v>
      </c>
      <c r="AA567" s="75" t="s">
        <v>521</v>
      </c>
      <c r="AB567" s="75" t="s">
        <v>1779</v>
      </c>
      <c r="AC567" s="98" t="s">
        <v>1926</v>
      </c>
      <c r="AD567" s="75" t="s">
        <v>113</v>
      </c>
      <c r="AE567" s="74">
        <v>46057</v>
      </c>
      <c r="AF567" s="80">
        <v>46054.416666666664</v>
      </c>
      <c r="AG567" s="80">
        <v>46052.458333333336</v>
      </c>
      <c r="AH567" s="80">
        <v>46052.458333333336</v>
      </c>
      <c r="AI567" s="124">
        <v>46055</v>
      </c>
      <c r="AJ567" s="129"/>
      <c r="AK567" s="124">
        <v>46055</v>
      </c>
      <c r="AL567" s="110">
        <v>46060</v>
      </c>
      <c r="AM567" s="75"/>
      <c r="AN567" s="110">
        <v>46060</v>
      </c>
      <c r="AO567" s="95" t="s">
        <v>121</v>
      </c>
      <c r="AP567" s="95" t="s">
        <v>121</v>
      </c>
      <c r="AQ567" s="95" t="s">
        <v>121</v>
      </c>
      <c r="AR567" s="95" t="s">
        <v>121</v>
      </c>
      <c r="AS567" s="95" t="s">
        <v>121</v>
      </c>
      <c r="AT567" s="95" t="s">
        <v>121</v>
      </c>
      <c r="AU567" s="82" t="s">
        <v>131</v>
      </c>
      <c r="AV567" s="74">
        <v>46051</v>
      </c>
      <c r="AW567" s="75" t="s">
        <v>2614</v>
      </c>
      <c r="AX567" s="75">
        <v>31321627</v>
      </c>
      <c r="AY567" s="75"/>
      <c r="AZ567" s="83"/>
      <c r="BA567" s="75"/>
      <c r="BB567" s="75"/>
      <c r="BC567" s="75"/>
      <c r="BD567" s="75"/>
      <c r="BE567" s="75"/>
      <c r="BF567" s="75"/>
      <c r="BG567" s="75"/>
      <c r="BH567" s="75"/>
      <c r="BI567" s="75"/>
      <c r="BJ567" s="75"/>
      <c r="BK567" s="75"/>
      <c r="BL567" s="75"/>
      <c r="BM567" s="75"/>
      <c r="BN567" s="75"/>
      <c r="BO567" s="75"/>
      <c r="BP567" s="75"/>
      <c r="BQ567" s="75"/>
      <c r="BR567" s="75"/>
      <c r="BS567" s="75"/>
      <c r="BT567" s="75">
        <v>0</v>
      </c>
      <c r="BU567" s="84" t="s">
        <v>1931</v>
      </c>
      <c r="BV567" s="74">
        <v>46056</v>
      </c>
      <c r="BW567" s="85">
        <f t="shared" si="159"/>
        <v>1</v>
      </c>
      <c r="BX567" s="85">
        <f t="shared" si="160"/>
        <v>1</v>
      </c>
      <c r="BY567" s="86" t="s">
        <v>147</v>
      </c>
      <c r="BZ567" s="87">
        <f t="shared" si="162"/>
        <v>5</v>
      </c>
      <c r="CB567" s="88">
        <f t="shared" si="156"/>
        <v>6</v>
      </c>
      <c r="CC567" s="89">
        <f t="shared" si="170"/>
        <v>1</v>
      </c>
      <c r="CE567" s="87">
        <f t="shared" si="169"/>
        <v>2</v>
      </c>
      <c r="CF567" s="90"/>
      <c r="CG567" s="90"/>
      <c r="CH567" s="90"/>
      <c r="CJ567" s="87">
        <f t="shared" si="157"/>
        <v>1</v>
      </c>
      <c r="CK567" s="87">
        <f t="shared" si="158"/>
        <v>5</v>
      </c>
      <c r="CL567" s="22" t="s">
        <v>121</v>
      </c>
      <c r="CM567" s="22" t="s">
        <v>1932</v>
      </c>
    </row>
    <row r="568" spans="1:91" ht="14.45" customHeight="1" x14ac:dyDescent="0.25">
      <c r="A568" s="69">
        <f t="shared" si="155"/>
        <v>566</v>
      </c>
      <c r="B568" s="70" t="s">
        <v>102</v>
      </c>
      <c r="C568" s="107" t="s">
        <v>1010</v>
      </c>
      <c r="D568" s="106">
        <v>145261035</v>
      </c>
      <c r="E568" s="73">
        <v>5320007400</v>
      </c>
      <c r="F568" s="74">
        <v>46041</v>
      </c>
      <c r="G568" s="75" t="s">
        <v>532</v>
      </c>
      <c r="H568" s="75" t="s">
        <v>2213</v>
      </c>
      <c r="I568" s="75" t="s">
        <v>105</v>
      </c>
      <c r="J568" s="75" t="s">
        <v>518</v>
      </c>
      <c r="K568" s="75" t="s">
        <v>242</v>
      </c>
      <c r="L568" s="74">
        <v>46070</v>
      </c>
      <c r="M568" s="73">
        <v>40</v>
      </c>
      <c r="N568" s="75" t="s">
        <v>2615</v>
      </c>
      <c r="O568" s="75" t="s">
        <v>2616</v>
      </c>
      <c r="P568" s="75">
        <v>2830047930</v>
      </c>
      <c r="Q568" s="74">
        <v>46044</v>
      </c>
      <c r="R568" s="75">
        <v>1209379110</v>
      </c>
      <c r="S568" s="75">
        <v>224101652</v>
      </c>
      <c r="T568" s="74">
        <v>46044</v>
      </c>
      <c r="U568" s="76">
        <v>14887.290999999999</v>
      </c>
      <c r="V568" s="76">
        <v>14431.148999999999</v>
      </c>
      <c r="W568" s="75">
        <v>17</v>
      </c>
      <c r="X568" s="75">
        <v>0</v>
      </c>
      <c r="Y568" s="98">
        <v>7265551704</v>
      </c>
      <c r="Z568" s="82" t="s">
        <v>354</v>
      </c>
      <c r="AA568" s="75" t="s">
        <v>719</v>
      </c>
      <c r="AB568" s="75" t="s">
        <v>762</v>
      </c>
      <c r="AC568" s="109" t="s">
        <v>1010</v>
      </c>
      <c r="AD568" s="75" t="s">
        <v>113</v>
      </c>
      <c r="AE568" s="74">
        <v>46048</v>
      </c>
      <c r="AF568" s="80">
        <v>46047.291666666664</v>
      </c>
      <c r="AG568" s="80">
        <v>46045.458333333336</v>
      </c>
      <c r="AH568" s="80">
        <v>46045.458333333336</v>
      </c>
      <c r="AI568" s="74">
        <v>46048</v>
      </c>
      <c r="AJ568" s="75"/>
      <c r="AK568" s="74">
        <v>46048</v>
      </c>
      <c r="AL568" s="121">
        <v>46053</v>
      </c>
      <c r="AM568" s="75"/>
      <c r="AN568" s="74">
        <v>46054</v>
      </c>
      <c r="AO568" s="95" t="s">
        <v>121</v>
      </c>
      <c r="AP568" s="95" t="s">
        <v>121</v>
      </c>
      <c r="AQ568" s="95" t="s">
        <v>121</v>
      </c>
      <c r="AR568" s="95" t="s">
        <v>121</v>
      </c>
      <c r="AS568" s="95" t="s">
        <v>121</v>
      </c>
      <c r="AT568" s="95" t="s">
        <v>121</v>
      </c>
      <c r="AU568" s="82" t="s">
        <v>356</v>
      </c>
      <c r="AV568" s="74">
        <v>46044</v>
      </c>
      <c r="AW568" s="75" t="s">
        <v>2617</v>
      </c>
      <c r="AX568" s="75">
        <v>32215468</v>
      </c>
      <c r="AY568" s="75"/>
      <c r="AZ568" s="83"/>
      <c r="BA568" s="75"/>
      <c r="BB568" s="75"/>
      <c r="BC568" s="75"/>
      <c r="BD568" s="75"/>
      <c r="BE568" s="75"/>
      <c r="BF568" s="75"/>
      <c r="BG568" s="75"/>
      <c r="BH568" s="75"/>
      <c r="BI568" s="75"/>
      <c r="BJ568" s="75"/>
      <c r="BK568" s="75"/>
      <c r="BL568" s="75"/>
      <c r="BM568" s="75"/>
      <c r="BN568" s="75"/>
      <c r="BO568" s="75"/>
      <c r="BP568" s="75"/>
      <c r="BQ568" s="75"/>
      <c r="BR568" s="75"/>
      <c r="BS568" s="75"/>
      <c r="BT568" s="75">
        <v>0</v>
      </c>
      <c r="BU568" s="84" t="s">
        <v>1015</v>
      </c>
      <c r="BV568" s="74">
        <v>46049</v>
      </c>
      <c r="BW568" s="85">
        <f t="shared" si="159"/>
        <v>1</v>
      </c>
      <c r="BX568" s="85">
        <f t="shared" si="160"/>
        <v>1</v>
      </c>
      <c r="BY568" s="86" t="s">
        <v>157</v>
      </c>
      <c r="BZ568" s="87">
        <f t="shared" si="162"/>
        <v>4</v>
      </c>
      <c r="CB568" s="88">
        <f t="shared" si="156"/>
        <v>5</v>
      </c>
      <c r="CC568" s="89">
        <f t="shared" si="170"/>
        <v>1</v>
      </c>
      <c r="CE568" s="87">
        <f t="shared" si="169"/>
        <v>1</v>
      </c>
      <c r="CF568" s="90">
        <v>8577075</v>
      </c>
      <c r="CG568" s="90"/>
      <c r="CH568" s="90">
        <v>8577075</v>
      </c>
      <c r="CI568" s="22">
        <v>26391</v>
      </c>
      <c r="CJ568" s="87">
        <f t="shared" si="157"/>
        <v>1</v>
      </c>
      <c r="CK568" s="87">
        <f t="shared" si="158"/>
        <v>4</v>
      </c>
      <c r="CL568" s="22" t="s">
        <v>121</v>
      </c>
      <c r="CM568" s="22" t="s">
        <v>1016</v>
      </c>
    </row>
    <row r="569" spans="1:91" ht="14.45" customHeight="1" x14ac:dyDescent="0.25">
      <c r="A569" s="69">
        <f t="shared" si="155"/>
        <v>567</v>
      </c>
      <c r="B569" s="70" t="s">
        <v>102</v>
      </c>
      <c r="C569" s="107" t="s">
        <v>1010</v>
      </c>
      <c r="D569" s="106">
        <v>145360550</v>
      </c>
      <c r="E569" s="73">
        <v>5320007400</v>
      </c>
      <c r="F569" s="74">
        <v>46041</v>
      </c>
      <c r="G569" s="75" t="s">
        <v>532</v>
      </c>
      <c r="H569" s="75" t="s">
        <v>2213</v>
      </c>
      <c r="I569" s="75" t="s">
        <v>105</v>
      </c>
      <c r="J569" s="75" t="s">
        <v>518</v>
      </c>
      <c r="K569" s="75" t="s">
        <v>242</v>
      </c>
      <c r="L569" s="74">
        <v>46070</v>
      </c>
      <c r="M569" s="73">
        <v>0</v>
      </c>
      <c r="N569" s="75" t="s">
        <v>2615</v>
      </c>
      <c r="O569" s="75" t="s">
        <v>2616</v>
      </c>
      <c r="P569" s="75">
        <v>2830047931</v>
      </c>
      <c r="Q569" s="74">
        <v>46044</v>
      </c>
      <c r="R569" s="75">
        <v>1209379111</v>
      </c>
      <c r="S569" s="75">
        <v>224101656</v>
      </c>
      <c r="T569" s="74">
        <v>46044</v>
      </c>
      <c r="U569" s="76">
        <v>1869.8430000000001</v>
      </c>
      <c r="V569" s="76">
        <v>1826.7270000000001</v>
      </c>
      <c r="W569" s="75">
        <v>2</v>
      </c>
      <c r="X569" s="75">
        <v>0</v>
      </c>
      <c r="Y569" s="98">
        <v>7265551704</v>
      </c>
      <c r="Z569" s="82" t="s">
        <v>354</v>
      </c>
      <c r="AA569" s="75" t="s">
        <v>719</v>
      </c>
      <c r="AB569" s="75" t="s">
        <v>762</v>
      </c>
      <c r="AC569" s="109" t="s">
        <v>1010</v>
      </c>
      <c r="AD569" s="75" t="s">
        <v>113</v>
      </c>
      <c r="AE569" s="74">
        <v>46048</v>
      </c>
      <c r="AF569" s="80">
        <v>46047.291666666664</v>
      </c>
      <c r="AG569" s="80">
        <v>46045.458333333336</v>
      </c>
      <c r="AH569" s="80">
        <v>46045.458333333336</v>
      </c>
      <c r="AI569" s="74">
        <v>46048</v>
      </c>
      <c r="AJ569" s="75"/>
      <c r="AK569" s="74">
        <v>46048</v>
      </c>
      <c r="AL569" s="121">
        <v>46053</v>
      </c>
      <c r="AM569" s="75"/>
      <c r="AN569" s="74">
        <v>46054</v>
      </c>
      <c r="AO569" s="95" t="s">
        <v>121</v>
      </c>
      <c r="AP569" s="95" t="s">
        <v>121</v>
      </c>
      <c r="AQ569" s="95" t="s">
        <v>121</v>
      </c>
      <c r="AR569" s="95" t="s">
        <v>121</v>
      </c>
      <c r="AS569" s="95" t="s">
        <v>121</v>
      </c>
      <c r="AT569" s="95" t="s">
        <v>121</v>
      </c>
      <c r="AU569" s="82" t="s">
        <v>356</v>
      </c>
      <c r="AV569" s="74">
        <v>46044</v>
      </c>
      <c r="AW569" s="75">
        <v>0</v>
      </c>
      <c r="AX569" s="75">
        <v>0</v>
      </c>
      <c r="AY569" s="75"/>
      <c r="AZ569" s="83"/>
      <c r="BA569" s="75"/>
      <c r="BB569" s="75"/>
      <c r="BC569" s="75"/>
      <c r="BD569" s="75"/>
      <c r="BE569" s="75"/>
      <c r="BF569" s="75"/>
      <c r="BG569" s="75"/>
      <c r="BH569" s="75"/>
      <c r="BI569" s="75"/>
      <c r="BJ569" s="75"/>
      <c r="BK569" s="75"/>
      <c r="BL569" s="75"/>
      <c r="BM569" s="75"/>
      <c r="BN569" s="75"/>
      <c r="BO569" s="75"/>
      <c r="BP569" s="75"/>
      <c r="BQ569" s="75"/>
      <c r="BR569" s="75"/>
      <c r="BS569" s="75"/>
      <c r="BT569" s="75">
        <v>0</v>
      </c>
      <c r="BU569" s="84" t="s">
        <v>1015</v>
      </c>
      <c r="BV569" s="74">
        <v>46049</v>
      </c>
      <c r="BW569" s="85">
        <f t="shared" si="159"/>
        <v>1</v>
      </c>
      <c r="BX569" s="85">
        <f t="shared" si="160"/>
        <v>1</v>
      </c>
      <c r="BY569" s="86" t="s">
        <v>120</v>
      </c>
      <c r="BZ569" s="87">
        <f t="shared" si="162"/>
        <v>4</v>
      </c>
      <c r="CB569" s="88">
        <f t="shared" si="156"/>
        <v>5</v>
      </c>
      <c r="CC569" s="89">
        <f t="shared" si="170"/>
        <v>1</v>
      </c>
      <c r="CE569" s="87">
        <f t="shared" si="169"/>
        <v>1</v>
      </c>
      <c r="CF569" s="90"/>
      <c r="CG569" s="90"/>
      <c r="CH569" s="90"/>
      <c r="CJ569" s="87">
        <f t="shared" si="157"/>
        <v>1</v>
      </c>
      <c r="CK569" s="87">
        <f t="shared" si="158"/>
        <v>4</v>
      </c>
      <c r="CL569" s="22" t="s">
        <v>121</v>
      </c>
      <c r="CM569" s="22" t="s">
        <v>1016</v>
      </c>
    </row>
    <row r="570" spans="1:91" ht="14.45" customHeight="1" x14ac:dyDescent="0.25">
      <c r="A570" s="69">
        <f t="shared" si="155"/>
        <v>568</v>
      </c>
      <c r="B570" s="70" t="s">
        <v>102</v>
      </c>
      <c r="C570" s="107" t="s">
        <v>1010</v>
      </c>
      <c r="D570" s="106">
        <v>145360570</v>
      </c>
      <c r="E570" s="73">
        <v>5320007400</v>
      </c>
      <c r="F570" s="74">
        <v>46041</v>
      </c>
      <c r="G570" s="75" t="s">
        <v>532</v>
      </c>
      <c r="H570" s="75" t="s">
        <v>2213</v>
      </c>
      <c r="I570" s="75" t="s">
        <v>105</v>
      </c>
      <c r="J570" s="75" t="s">
        <v>518</v>
      </c>
      <c r="K570" s="75" t="s">
        <v>242</v>
      </c>
      <c r="L570" s="74">
        <v>46070</v>
      </c>
      <c r="M570" s="73">
        <v>0</v>
      </c>
      <c r="N570" s="75" t="s">
        <v>2615</v>
      </c>
      <c r="O570" s="75" t="s">
        <v>2616</v>
      </c>
      <c r="P570" s="75">
        <v>2830047932</v>
      </c>
      <c r="Q570" s="74">
        <v>46044</v>
      </c>
      <c r="R570" s="75">
        <v>1209379113</v>
      </c>
      <c r="S570" s="75">
        <v>224101660</v>
      </c>
      <c r="T570" s="74">
        <v>46044</v>
      </c>
      <c r="U570" s="76">
        <v>945.38199999999995</v>
      </c>
      <c r="V570" s="76">
        <v>923.58399999999995</v>
      </c>
      <c r="W570" s="75">
        <v>1</v>
      </c>
      <c r="X570" s="75">
        <v>0</v>
      </c>
      <c r="Y570" s="98">
        <v>7265551704</v>
      </c>
      <c r="Z570" s="82" t="s">
        <v>354</v>
      </c>
      <c r="AA570" s="75" t="s">
        <v>719</v>
      </c>
      <c r="AB570" s="75" t="s">
        <v>762</v>
      </c>
      <c r="AC570" s="109" t="s">
        <v>1010</v>
      </c>
      <c r="AD570" s="75" t="s">
        <v>113</v>
      </c>
      <c r="AE570" s="74">
        <v>46048</v>
      </c>
      <c r="AF570" s="80">
        <v>46047.291666666664</v>
      </c>
      <c r="AG570" s="80">
        <v>46045.458333333336</v>
      </c>
      <c r="AH570" s="80">
        <v>46045.458333333336</v>
      </c>
      <c r="AI570" s="74">
        <v>46048</v>
      </c>
      <c r="AJ570" s="75"/>
      <c r="AK570" s="74">
        <v>46048</v>
      </c>
      <c r="AL570" s="121">
        <v>46053</v>
      </c>
      <c r="AM570" s="75"/>
      <c r="AN570" s="74">
        <v>46054</v>
      </c>
      <c r="AO570" s="95" t="s">
        <v>121</v>
      </c>
      <c r="AP570" s="95" t="s">
        <v>121</v>
      </c>
      <c r="AQ570" s="95" t="s">
        <v>121</v>
      </c>
      <c r="AR570" s="95" t="s">
        <v>121</v>
      </c>
      <c r="AS570" s="95" t="s">
        <v>121</v>
      </c>
      <c r="AT570" s="95" t="s">
        <v>121</v>
      </c>
      <c r="AU570" s="82" t="s">
        <v>356</v>
      </c>
      <c r="AV570" s="74">
        <v>46044</v>
      </c>
      <c r="AW570" s="75">
        <v>0</v>
      </c>
      <c r="AX570" s="75">
        <v>0</v>
      </c>
      <c r="AY570" s="75"/>
      <c r="AZ570" s="83"/>
      <c r="BA570" s="75"/>
      <c r="BB570" s="75"/>
      <c r="BC570" s="75"/>
      <c r="BD570" s="75"/>
      <c r="BE570" s="75"/>
      <c r="BF570" s="75"/>
      <c r="BG570" s="75"/>
      <c r="BH570" s="75"/>
      <c r="BI570" s="75"/>
      <c r="BJ570" s="75"/>
      <c r="BK570" s="75"/>
      <c r="BL570" s="75"/>
      <c r="BM570" s="75"/>
      <c r="BN570" s="75"/>
      <c r="BO570" s="75"/>
      <c r="BP570" s="75"/>
      <c r="BQ570" s="75"/>
      <c r="BR570" s="75"/>
      <c r="BS570" s="75"/>
      <c r="BT570" s="75">
        <v>0</v>
      </c>
      <c r="BU570" s="84" t="s">
        <v>1015</v>
      </c>
      <c r="BV570" s="74">
        <v>46049</v>
      </c>
      <c r="BW570" s="85">
        <f t="shared" si="159"/>
        <v>1</v>
      </c>
      <c r="BX570" s="85">
        <f t="shared" si="160"/>
        <v>1</v>
      </c>
      <c r="BY570" s="86" t="s">
        <v>120</v>
      </c>
      <c r="BZ570" s="87">
        <f t="shared" si="162"/>
        <v>4</v>
      </c>
      <c r="CB570" s="88">
        <f t="shared" si="156"/>
        <v>5</v>
      </c>
      <c r="CC570" s="89">
        <f t="shared" si="170"/>
        <v>1</v>
      </c>
      <c r="CE570" s="87">
        <f t="shared" si="169"/>
        <v>1</v>
      </c>
      <c r="CF570" s="90"/>
      <c r="CG570" s="90"/>
      <c r="CH570" s="90"/>
      <c r="CJ570" s="87">
        <f t="shared" si="157"/>
        <v>1</v>
      </c>
      <c r="CK570" s="87">
        <f t="shared" si="158"/>
        <v>4</v>
      </c>
      <c r="CL570" s="22" t="s">
        <v>121</v>
      </c>
      <c r="CM570" s="22" t="s">
        <v>1016</v>
      </c>
    </row>
    <row r="571" spans="1:91" ht="14.45" customHeight="1" x14ac:dyDescent="0.25">
      <c r="A571" s="69">
        <f t="shared" si="155"/>
        <v>569</v>
      </c>
      <c r="B571" s="70" t="s">
        <v>102</v>
      </c>
      <c r="C571" s="107" t="s">
        <v>2618</v>
      </c>
      <c r="D571" s="106">
        <v>145366586</v>
      </c>
      <c r="E571" s="73">
        <v>5320007401</v>
      </c>
      <c r="F571" s="74">
        <v>46043</v>
      </c>
      <c r="G571" s="75" t="s">
        <v>1372</v>
      </c>
      <c r="H571" s="75" t="s">
        <v>140</v>
      </c>
      <c r="I571" s="75" t="s">
        <v>105</v>
      </c>
      <c r="J571" s="75" t="s">
        <v>329</v>
      </c>
      <c r="K571" s="75" t="s">
        <v>107</v>
      </c>
      <c r="L571" s="74">
        <v>46068</v>
      </c>
      <c r="M571" s="73">
        <v>0</v>
      </c>
      <c r="N571" s="75" t="s">
        <v>2619</v>
      </c>
      <c r="O571" s="75" t="s">
        <v>2620</v>
      </c>
      <c r="P571" s="75">
        <v>2830047974</v>
      </c>
      <c r="Q571" s="74">
        <v>46045</v>
      </c>
      <c r="R571" s="75">
        <v>1209379436</v>
      </c>
      <c r="S571" s="75">
        <v>224107157</v>
      </c>
      <c r="T571" s="74">
        <v>46045</v>
      </c>
      <c r="U571" s="76">
        <v>5951.7780000000002</v>
      </c>
      <c r="V571" s="76">
        <v>5799.4189999999999</v>
      </c>
      <c r="W571" s="75">
        <v>7</v>
      </c>
      <c r="X571" s="75">
        <v>3</v>
      </c>
      <c r="Y571" s="98" t="s">
        <v>2621</v>
      </c>
      <c r="Z571" s="82" t="s">
        <v>258</v>
      </c>
      <c r="AA571" s="75" t="s">
        <v>2622</v>
      </c>
      <c r="AB571" s="75" t="s">
        <v>2623</v>
      </c>
      <c r="AC571" s="109" t="s">
        <v>2618</v>
      </c>
      <c r="AD571" s="75" t="s">
        <v>113</v>
      </c>
      <c r="AE571" s="74">
        <v>46053</v>
      </c>
      <c r="AF571" s="80">
        <v>46051.166666666664</v>
      </c>
      <c r="AG571" s="80">
        <v>46050.625</v>
      </c>
      <c r="AH571" s="80">
        <v>46050.625</v>
      </c>
      <c r="AI571" s="74">
        <v>46050</v>
      </c>
      <c r="AJ571" s="74">
        <v>46053</v>
      </c>
      <c r="AK571" s="74">
        <v>46053</v>
      </c>
      <c r="AL571" s="74">
        <v>46053</v>
      </c>
      <c r="AM571" s="74">
        <v>46057</v>
      </c>
      <c r="AN571" s="74">
        <v>46058</v>
      </c>
      <c r="AO571" s="95" t="s">
        <v>121</v>
      </c>
      <c r="AP571" s="95" t="s">
        <v>121</v>
      </c>
      <c r="AQ571" s="95" t="s">
        <v>121</v>
      </c>
      <c r="AR571" s="95" t="s">
        <v>121</v>
      </c>
      <c r="AS571" s="95" t="s">
        <v>121</v>
      </c>
      <c r="AT571" s="95" t="s">
        <v>121</v>
      </c>
      <c r="AU571" s="82" t="s">
        <v>131</v>
      </c>
      <c r="AV571" s="74">
        <v>46045</v>
      </c>
      <c r="AW571" s="75" t="s">
        <v>2624</v>
      </c>
      <c r="AX571" s="75" t="s">
        <v>2625</v>
      </c>
      <c r="AY571" s="75">
        <v>905</v>
      </c>
      <c r="AZ571" s="83">
        <v>308183159450</v>
      </c>
      <c r="BA571" s="75" t="s">
        <v>187</v>
      </c>
      <c r="BB571" s="74">
        <v>46045</v>
      </c>
      <c r="BC571" s="75"/>
      <c r="BD571" s="75" t="s">
        <v>2626</v>
      </c>
      <c r="BE571" s="74">
        <v>46056</v>
      </c>
      <c r="BF571" s="75"/>
      <c r="BG571" s="75"/>
      <c r="BH571" s="75"/>
      <c r="BI571" s="75"/>
      <c r="BJ571" s="75"/>
      <c r="BK571" s="75"/>
      <c r="BL571" s="75"/>
      <c r="BM571" s="75"/>
      <c r="BN571" s="75"/>
      <c r="BO571" s="75"/>
      <c r="BP571" s="75"/>
      <c r="BQ571" s="75"/>
      <c r="BR571" s="75"/>
      <c r="BS571" s="75"/>
      <c r="BT571" s="75">
        <v>1</v>
      </c>
      <c r="BU571" s="84" t="s">
        <v>2627</v>
      </c>
      <c r="BV571" s="74">
        <v>46055</v>
      </c>
      <c r="BW571" s="85">
        <f t="shared" si="159"/>
        <v>2</v>
      </c>
      <c r="BX571" s="85">
        <f t="shared" si="160"/>
        <v>2</v>
      </c>
      <c r="BY571" s="86" t="s">
        <v>120</v>
      </c>
      <c r="BZ571" s="87">
        <f t="shared" si="162"/>
        <v>4</v>
      </c>
      <c r="CB571" s="88">
        <f t="shared" si="156"/>
        <v>6</v>
      </c>
      <c r="CC571" s="89"/>
      <c r="CE571" s="87">
        <f t="shared" si="169"/>
        <v>1</v>
      </c>
      <c r="CF571" s="90"/>
      <c r="CG571" s="90"/>
      <c r="CH571" s="90"/>
      <c r="CJ571" s="87">
        <f t="shared" si="157"/>
        <v>1</v>
      </c>
      <c r="CK571" s="87">
        <f t="shared" si="158"/>
        <v>4</v>
      </c>
      <c r="CL571" s="22" t="s">
        <v>121</v>
      </c>
      <c r="CM571" s="22" t="s">
        <v>2628</v>
      </c>
    </row>
    <row r="572" spans="1:91" ht="14.45" customHeight="1" x14ac:dyDescent="0.25">
      <c r="A572" s="69">
        <f t="shared" si="155"/>
        <v>570</v>
      </c>
      <c r="B572" s="70" t="s">
        <v>102</v>
      </c>
      <c r="C572" s="107" t="s">
        <v>2618</v>
      </c>
      <c r="D572" s="106">
        <v>145366590</v>
      </c>
      <c r="E572" s="73">
        <v>5320007401</v>
      </c>
      <c r="F572" s="74">
        <v>46043</v>
      </c>
      <c r="G572" s="75" t="s">
        <v>1372</v>
      </c>
      <c r="H572" s="75" t="s">
        <v>140</v>
      </c>
      <c r="I572" s="75" t="s">
        <v>105</v>
      </c>
      <c r="J572" s="75" t="s">
        <v>329</v>
      </c>
      <c r="K572" s="75" t="s">
        <v>107</v>
      </c>
      <c r="L572" s="74">
        <v>46070</v>
      </c>
      <c r="M572" s="73">
        <v>0</v>
      </c>
      <c r="N572" s="75" t="s">
        <v>2619</v>
      </c>
      <c r="O572" s="75" t="s">
        <v>2620</v>
      </c>
      <c r="P572" s="75">
        <v>2830047975</v>
      </c>
      <c r="Q572" s="74">
        <v>46045</v>
      </c>
      <c r="R572" s="75">
        <v>1209379437</v>
      </c>
      <c r="S572" s="75">
        <v>224107160</v>
      </c>
      <c r="T572" s="74">
        <v>46045</v>
      </c>
      <c r="U572" s="76">
        <v>4618.6260000000002</v>
      </c>
      <c r="V572" s="76">
        <v>4466.3490000000002</v>
      </c>
      <c r="W572" s="75">
        <v>7</v>
      </c>
      <c r="X572" s="75">
        <v>2</v>
      </c>
      <c r="Y572" s="98" t="s">
        <v>2621</v>
      </c>
      <c r="Z572" s="82" t="s">
        <v>258</v>
      </c>
      <c r="AA572" s="75" t="s">
        <v>2622</v>
      </c>
      <c r="AB572" s="75" t="s">
        <v>2623</v>
      </c>
      <c r="AC572" s="109" t="s">
        <v>2618</v>
      </c>
      <c r="AD572" s="75" t="s">
        <v>113</v>
      </c>
      <c r="AE572" s="74">
        <v>46053</v>
      </c>
      <c r="AF572" s="80">
        <v>46051.166666666664</v>
      </c>
      <c r="AG572" s="80">
        <v>46050.625</v>
      </c>
      <c r="AH572" s="80">
        <v>46050.625</v>
      </c>
      <c r="AI572" s="74">
        <v>46050</v>
      </c>
      <c r="AJ572" s="74">
        <v>46053</v>
      </c>
      <c r="AK572" s="74">
        <v>46053</v>
      </c>
      <c r="AL572" s="74">
        <v>46053</v>
      </c>
      <c r="AM572" s="74">
        <v>46057</v>
      </c>
      <c r="AN572" s="74">
        <v>46058</v>
      </c>
      <c r="AO572" s="95" t="s">
        <v>121</v>
      </c>
      <c r="AP572" s="95" t="s">
        <v>121</v>
      </c>
      <c r="AQ572" s="95" t="s">
        <v>121</v>
      </c>
      <c r="AR572" s="95" t="s">
        <v>121</v>
      </c>
      <c r="AS572" s="95" t="s">
        <v>121</v>
      </c>
      <c r="AT572" s="95" t="s">
        <v>121</v>
      </c>
      <c r="AU572" s="82" t="s">
        <v>131</v>
      </c>
      <c r="AV572" s="74">
        <v>46045</v>
      </c>
      <c r="AW572" s="75">
        <v>0</v>
      </c>
      <c r="AX572" s="75">
        <v>0</v>
      </c>
      <c r="AY572" s="75">
        <v>905</v>
      </c>
      <c r="AZ572" s="83">
        <v>0</v>
      </c>
      <c r="BA572" s="75">
        <v>0</v>
      </c>
      <c r="BB572" s="75" t="s">
        <v>132</v>
      </c>
      <c r="BC572" s="75"/>
      <c r="BD572" s="75" t="s">
        <v>2626</v>
      </c>
      <c r="BE572" s="74">
        <v>46056</v>
      </c>
      <c r="BF572" s="75"/>
      <c r="BG572" s="75"/>
      <c r="BH572" s="75"/>
      <c r="BI572" s="75"/>
      <c r="BJ572" s="75"/>
      <c r="BK572" s="75"/>
      <c r="BL572" s="75"/>
      <c r="BM572" s="75"/>
      <c r="BN572" s="75"/>
      <c r="BO572" s="75"/>
      <c r="BP572" s="75"/>
      <c r="BQ572" s="75"/>
      <c r="BR572" s="75"/>
      <c r="BS572" s="75"/>
      <c r="BT572" s="75">
        <v>0</v>
      </c>
      <c r="BU572" s="84" t="s">
        <v>2627</v>
      </c>
      <c r="BV572" s="74">
        <v>46055</v>
      </c>
      <c r="BW572" s="85">
        <f t="shared" si="159"/>
        <v>2</v>
      </c>
      <c r="BX572" s="85">
        <f t="shared" si="160"/>
        <v>2</v>
      </c>
      <c r="BY572" s="86" t="s">
        <v>120</v>
      </c>
      <c r="BZ572" s="87">
        <f t="shared" si="162"/>
        <v>4</v>
      </c>
      <c r="CB572" s="88">
        <f t="shared" si="156"/>
        <v>6</v>
      </c>
      <c r="CC572" s="89"/>
      <c r="CE572" s="87">
        <f t="shared" si="169"/>
        <v>1</v>
      </c>
      <c r="CF572" s="90"/>
      <c r="CG572" s="90"/>
      <c r="CH572" s="90"/>
      <c r="CJ572" s="87">
        <f t="shared" si="157"/>
        <v>1</v>
      </c>
      <c r="CK572" s="87">
        <f t="shared" si="158"/>
        <v>4</v>
      </c>
      <c r="CL572" s="22" t="s">
        <v>121</v>
      </c>
      <c r="CM572" s="22" t="s">
        <v>2628</v>
      </c>
    </row>
    <row r="573" spans="1:91" ht="14.45" customHeight="1" x14ac:dyDescent="0.25">
      <c r="A573" s="69">
        <f t="shared" si="155"/>
        <v>571</v>
      </c>
      <c r="B573" s="70" t="s">
        <v>102</v>
      </c>
      <c r="C573" s="107" t="s">
        <v>2618</v>
      </c>
      <c r="D573" s="106">
        <v>145366623</v>
      </c>
      <c r="E573" s="73">
        <v>5320007401</v>
      </c>
      <c r="F573" s="74">
        <v>46043</v>
      </c>
      <c r="G573" s="75" t="s">
        <v>2629</v>
      </c>
      <c r="H573" s="75" t="s">
        <v>140</v>
      </c>
      <c r="I573" s="75" t="s">
        <v>105</v>
      </c>
      <c r="J573" s="75" t="s">
        <v>329</v>
      </c>
      <c r="K573" s="75" t="s">
        <v>107</v>
      </c>
      <c r="L573" s="74">
        <v>46069</v>
      </c>
      <c r="M573" s="73">
        <v>40</v>
      </c>
      <c r="N573" s="75" t="s">
        <v>2619</v>
      </c>
      <c r="O573" s="75" t="s">
        <v>2620</v>
      </c>
      <c r="P573" s="75">
        <v>2830047976</v>
      </c>
      <c r="Q573" s="74">
        <v>46045</v>
      </c>
      <c r="R573" s="75">
        <v>1209379438</v>
      </c>
      <c r="S573" s="75">
        <v>224107161</v>
      </c>
      <c r="T573" s="74">
        <v>46045</v>
      </c>
      <c r="U573" s="76">
        <v>5077.2330000000002</v>
      </c>
      <c r="V573" s="76">
        <v>4955.6149999999998</v>
      </c>
      <c r="W573" s="75">
        <v>9</v>
      </c>
      <c r="X573" s="75">
        <v>2</v>
      </c>
      <c r="Y573" s="98" t="s">
        <v>2621</v>
      </c>
      <c r="Z573" s="82" t="s">
        <v>258</v>
      </c>
      <c r="AA573" s="75" t="s">
        <v>2622</v>
      </c>
      <c r="AB573" s="75" t="s">
        <v>2623</v>
      </c>
      <c r="AC573" s="109" t="s">
        <v>2618</v>
      </c>
      <c r="AD573" s="75" t="s">
        <v>113</v>
      </c>
      <c r="AE573" s="74">
        <v>46053</v>
      </c>
      <c r="AF573" s="80">
        <v>46051.166666666664</v>
      </c>
      <c r="AG573" s="80">
        <v>46050.625</v>
      </c>
      <c r="AH573" s="80">
        <v>46050.625</v>
      </c>
      <c r="AI573" s="74">
        <v>46050</v>
      </c>
      <c r="AJ573" s="74">
        <v>46053</v>
      </c>
      <c r="AK573" s="74">
        <v>46053</v>
      </c>
      <c r="AL573" s="74">
        <v>46053</v>
      </c>
      <c r="AM573" s="74">
        <v>46057</v>
      </c>
      <c r="AN573" s="74">
        <v>46058</v>
      </c>
      <c r="AO573" s="95" t="s">
        <v>121</v>
      </c>
      <c r="AP573" s="95" t="s">
        <v>121</v>
      </c>
      <c r="AQ573" s="95" t="s">
        <v>121</v>
      </c>
      <c r="AR573" s="95" t="s">
        <v>121</v>
      </c>
      <c r="AS573" s="95" t="s">
        <v>121</v>
      </c>
      <c r="AT573" s="95" t="s">
        <v>121</v>
      </c>
      <c r="AU573" s="82" t="s">
        <v>131</v>
      </c>
      <c r="AV573" s="74">
        <v>46045</v>
      </c>
      <c r="AW573" s="75">
        <v>0</v>
      </c>
      <c r="AX573" s="75">
        <v>0</v>
      </c>
      <c r="AY573" s="75">
        <v>905</v>
      </c>
      <c r="AZ573" s="83">
        <v>0</v>
      </c>
      <c r="BA573" s="75">
        <v>0</v>
      </c>
      <c r="BB573" s="75" t="s">
        <v>132</v>
      </c>
      <c r="BC573" s="75"/>
      <c r="BD573" s="75" t="s">
        <v>2626</v>
      </c>
      <c r="BE573" s="74">
        <v>46056</v>
      </c>
      <c r="BF573" s="75"/>
      <c r="BG573" s="75"/>
      <c r="BH573" s="75"/>
      <c r="BI573" s="75"/>
      <c r="BJ573" s="75"/>
      <c r="BK573" s="75"/>
      <c r="BL573" s="75"/>
      <c r="BM573" s="75"/>
      <c r="BN573" s="75"/>
      <c r="BO573" s="75"/>
      <c r="BP573" s="75"/>
      <c r="BQ573" s="75"/>
      <c r="BR573" s="75"/>
      <c r="BS573" s="75"/>
      <c r="BT573" s="75">
        <v>0</v>
      </c>
      <c r="BU573" s="84" t="s">
        <v>2627</v>
      </c>
      <c r="BV573" s="74">
        <v>46055</v>
      </c>
      <c r="BW573" s="85">
        <f t="shared" si="159"/>
        <v>2</v>
      </c>
      <c r="BX573" s="85">
        <f t="shared" si="160"/>
        <v>2</v>
      </c>
      <c r="BY573" s="86" t="s">
        <v>120</v>
      </c>
      <c r="BZ573" s="87">
        <f t="shared" si="162"/>
        <v>4</v>
      </c>
      <c r="CB573" s="88">
        <f t="shared" si="156"/>
        <v>6</v>
      </c>
      <c r="CC573" s="89"/>
      <c r="CE573" s="87">
        <f t="shared" si="169"/>
        <v>1</v>
      </c>
      <c r="CF573" s="90">
        <v>22585030</v>
      </c>
      <c r="CG573" s="90"/>
      <c r="CH573" s="90">
        <v>22585030</v>
      </c>
      <c r="CI573" s="22">
        <v>25930</v>
      </c>
      <c r="CJ573" s="87">
        <f t="shared" si="157"/>
        <v>1</v>
      </c>
      <c r="CK573" s="87">
        <f t="shared" si="158"/>
        <v>4</v>
      </c>
      <c r="CL573" s="22" t="s">
        <v>121</v>
      </c>
      <c r="CM573" s="22" t="s">
        <v>2628</v>
      </c>
    </row>
    <row r="574" spans="1:91" ht="14.45" customHeight="1" x14ac:dyDescent="0.25">
      <c r="A574" s="69">
        <f t="shared" si="155"/>
        <v>572</v>
      </c>
      <c r="B574" s="70" t="s">
        <v>102</v>
      </c>
      <c r="C574" s="107" t="s">
        <v>2618</v>
      </c>
      <c r="D574" s="106">
        <v>145346561</v>
      </c>
      <c r="E574" s="73">
        <v>5320007403</v>
      </c>
      <c r="F574" s="74">
        <v>46043</v>
      </c>
      <c r="G574" s="75" t="s">
        <v>1562</v>
      </c>
      <c r="H574" s="75" t="s">
        <v>140</v>
      </c>
      <c r="I574" s="75" t="s">
        <v>105</v>
      </c>
      <c r="J574" s="75" t="s">
        <v>329</v>
      </c>
      <c r="K574" s="75" t="s">
        <v>107</v>
      </c>
      <c r="L574" s="74">
        <v>46069</v>
      </c>
      <c r="M574" s="73">
        <v>40</v>
      </c>
      <c r="N574" s="75" t="s">
        <v>2630</v>
      </c>
      <c r="O574" s="75" t="s">
        <v>2631</v>
      </c>
      <c r="P574" s="75">
        <v>2830047998</v>
      </c>
      <c r="Q574" s="74">
        <v>46045</v>
      </c>
      <c r="R574" s="75">
        <v>1209379506</v>
      </c>
      <c r="S574" s="75">
        <v>224107165</v>
      </c>
      <c r="T574" s="74">
        <v>46045</v>
      </c>
      <c r="U574" s="76">
        <v>9597.7780000000002</v>
      </c>
      <c r="V574" s="76">
        <v>9289.5609999999997</v>
      </c>
      <c r="W574" s="75">
        <v>16</v>
      </c>
      <c r="X574" s="75">
        <v>10</v>
      </c>
      <c r="Y574" s="98" t="s">
        <v>2632</v>
      </c>
      <c r="Z574" s="82" t="s">
        <v>258</v>
      </c>
      <c r="AA574" s="75" t="s">
        <v>2622</v>
      </c>
      <c r="AB574" s="75" t="s">
        <v>2623</v>
      </c>
      <c r="AC574" s="109" t="s">
        <v>2618</v>
      </c>
      <c r="AD574" s="75" t="s">
        <v>113</v>
      </c>
      <c r="AE574" s="74">
        <v>46053</v>
      </c>
      <c r="AF574" s="80">
        <v>46051.166666666664</v>
      </c>
      <c r="AG574" s="80">
        <v>46050.625</v>
      </c>
      <c r="AH574" s="80">
        <v>46050.625</v>
      </c>
      <c r="AI574" s="74">
        <v>46050</v>
      </c>
      <c r="AJ574" s="74">
        <v>46053</v>
      </c>
      <c r="AK574" s="74">
        <v>46053</v>
      </c>
      <c r="AL574" s="74">
        <v>46053</v>
      </c>
      <c r="AM574" s="74">
        <v>46057</v>
      </c>
      <c r="AN574" s="74">
        <v>46058</v>
      </c>
      <c r="AO574" s="95" t="s">
        <v>121</v>
      </c>
      <c r="AP574" s="95" t="s">
        <v>121</v>
      </c>
      <c r="AQ574" s="95" t="s">
        <v>121</v>
      </c>
      <c r="AR574" s="95" t="s">
        <v>121</v>
      </c>
      <c r="AS574" s="95" t="s">
        <v>121</v>
      </c>
      <c r="AT574" s="95" t="s">
        <v>121</v>
      </c>
      <c r="AU574" s="82" t="s">
        <v>131</v>
      </c>
      <c r="AV574" s="74">
        <v>46045</v>
      </c>
      <c r="AW574" s="75" t="s">
        <v>2633</v>
      </c>
      <c r="AX574" s="75" t="s">
        <v>2634</v>
      </c>
      <c r="AY574" s="75">
        <v>905</v>
      </c>
      <c r="AZ574" s="83">
        <v>308184233620</v>
      </c>
      <c r="BA574" s="75" t="s">
        <v>187</v>
      </c>
      <c r="BB574" s="74">
        <v>46045</v>
      </c>
      <c r="BC574" s="75"/>
      <c r="BD574" s="75" t="s">
        <v>2635</v>
      </c>
      <c r="BE574" s="74">
        <v>46056</v>
      </c>
      <c r="BF574" s="75"/>
      <c r="BG574" s="75"/>
      <c r="BH574" s="75"/>
      <c r="BI574" s="75"/>
      <c r="BJ574" s="75"/>
      <c r="BK574" s="75"/>
      <c r="BL574" s="75"/>
      <c r="BM574" s="75"/>
      <c r="BN574" s="75"/>
      <c r="BO574" s="75"/>
      <c r="BP574" s="75"/>
      <c r="BQ574" s="75"/>
      <c r="BR574" s="75"/>
      <c r="BS574" s="75"/>
      <c r="BT574" s="75">
        <v>0</v>
      </c>
      <c r="BU574" s="84" t="s">
        <v>2627</v>
      </c>
      <c r="BV574" s="74">
        <v>46055</v>
      </c>
      <c r="BW574" s="85">
        <f t="shared" si="159"/>
        <v>2</v>
      </c>
      <c r="BX574" s="85">
        <f t="shared" si="160"/>
        <v>2</v>
      </c>
      <c r="BY574" s="86" t="s">
        <v>120</v>
      </c>
      <c r="BZ574" s="87">
        <f t="shared" si="162"/>
        <v>4</v>
      </c>
      <c r="CB574" s="88">
        <f t="shared" si="156"/>
        <v>6</v>
      </c>
      <c r="CC574" s="89"/>
      <c r="CE574" s="87">
        <f t="shared" si="169"/>
        <v>1</v>
      </c>
      <c r="CF574" s="90">
        <v>22585030</v>
      </c>
      <c r="CG574" s="90"/>
      <c r="CH574" s="90">
        <v>22585030</v>
      </c>
      <c r="CI574" s="22">
        <v>25930</v>
      </c>
      <c r="CJ574" s="87">
        <f t="shared" si="157"/>
        <v>1</v>
      </c>
      <c r="CK574" s="87">
        <f t="shared" si="158"/>
        <v>4</v>
      </c>
      <c r="CL574" s="22" t="s">
        <v>121</v>
      </c>
      <c r="CM574" s="22" t="s">
        <v>2628</v>
      </c>
    </row>
    <row r="575" spans="1:91" ht="14.45" customHeight="1" x14ac:dyDescent="0.25">
      <c r="A575" s="69">
        <f t="shared" si="155"/>
        <v>573</v>
      </c>
      <c r="B575" s="70" t="s">
        <v>102</v>
      </c>
      <c r="C575" s="107" t="s">
        <v>2618</v>
      </c>
      <c r="D575" s="106">
        <v>145366607</v>
      </c>
      <c r="E575" s="73">
        <v>5320007403</v>
      </c>
      <c r="F575" s="74">
        <v>46043</v>
      </c>
      <c r="G575" s="75" t="s">
        <v>1562</v>
      </c>
      <c r="H575" s="75" t="s">
        <v>140</v>
      </c>
      <c r="I575" s="75" t="s">
        <v>105</v>
      </c>
      <c r="J575" s="75" t="s">
        <v>329</v>
      </c>
      <c r="K575" s="75" t="s">
        <v>107</v>
      </c>
      <c r="L575" s="74">
        <v>46071</v>
      </c>
      <c r="M575" s="73">
        <v>0</v>
      </c>
      <c r="N575" s="75" t="s">
        <v>2630</v>
      </c>
      <c r="O575" s="75" t="s">
        <v>2631</v>
      </c>
      <c r="P575" s="75">
        <v>2830047999</v>
      </c>
      <c r="Q575" s="74">
        <v>46045</v>
      </c>
      <c r="R575" s="75">
        <v>1209379507</v>
      </c>
      <c r="S575" s="75">
        <v>224107167</v>
      </c>
      <c r="T575" s="74">
        <v>46045</v>
      </c>
      <c r="U575" s="76">
        <v>5128.26</v>
      </c>
      <c r="V575" s="76">
        <v>5005.6000000000004</v>
      </c>
      <c r="W575" s="75">
        <v>7</v>
      </c>
      <c r="X575" s="75">
        <v>2</v>
      </c>
      <c r="Y575" s="98" t="s">
        <v>2632</v>
      </c>
      <c r="Z575" s="82" t="s">
        <v>258</v>
      </c>
      <c r="AA575" s="75" t="s">
        <v>2622</v>
      </c>
      <c r="AB575" s="75" t="s">
        <v>2623</v>
      </c>
      <c r="AC575" s="109" t="s">
        <v>2618</v>
      </c>
      <c r="AD575" s="75" t="s">
        <v>113</v>
      </c>
      <c r="AE575" s="74">
        <v>46053</v>
      </c>
      <c r="AF575" s="80">
        <v>46051.166666666664</v>
      </c>
      <c r="AG575" s="80">
        <v>46050.625</v>
      </c>
      <c r="AH575" s="80">
        <v>46050.625</v>
      </c>
      <c r="AI575" s="74">
        <v>46050</v>
      </c>
      <c r="AJ575" s="74">
        <v>46053</v>
      </c>
      <c r="AK575" s="74">
        <v>46053</v>
      </c>
      <c r="AL575" s="74">
        <v>46053</v>
      </c>
      <c r="AM575" s="74">
        <v>46057</v>
      </c>
      <c r="AN575" s="74">
        <v>46058</v>
      </c>
      <c r="AO575" s="95" t="s">
        <v>121</v>
      </c>
      <c r="AP575" s="95" t="s">
        <v>121</v>
      </c>
      <c r="AQ575" s="95" t="s">
        <v>121</v>
      </c>
      <c r="AR575" s="95" t="s">
        <v>121</v>
      </c>
      <c r="AS575" s="95" t="s">
        <v>121</v>
      </c>
      <c r="AT575" s="95" t="s">
        <v>121</v>
      </c>
      <c r="AU575" s="82" t="s">
        <v>131</v>
      </c>
      <c r="AV575" s="74">
        <v>46045</v>
      </c>
      <c r="AW575" s="75">
        <v>0</v>
      </c>
      <c r="AX575" s="75">
        <v>0</v>
      </c>
      <c r="AY575" s="75">
        <v>905</v>
      </c>
      <c r="AZ575" s="83">
        <v>0</v>
      </c>
      <c r="BA575" s="75">
        <v>0</v>
      </c>
      <c r="BB575" s="75" t="s">
        <v>132</v>
      </c>
      <c r="BC575" s="75"/>
      <c r="BD575" s="75" t="s">
        <v>2635</v>
      </c>
      <c r="BE575" s="74">
        <v>46056</v>
      </c>
      <c r="BF575" s="75"/>
      <c r="BG575" s="75"/>
      <c r="BH575" s="75"/>
      <c r="BI575" s="75"/>
      <c r="BJ575" s="75"/>
      <c r="BK575" s="75"/>
      <c r="BL575" s="75"/>
      <c r="BM575" s="75"/>
      <c r="BN575" s="75"/>
      <c r="BO575" s="75"/>
      <c r="BP575" s="75"/>
      <c r="BQ575" s="75"/>
      <c r="BR575" s="75"/>
      <c r="BS575" s="75"/>
      <c r="BT575" s="75">
        <v>0</v>
      </c>
      <c r="BU575" s="84" t="s">
        <v>2627</v>
      </c>
      <c r="BV575" s="74">
        <v>46055</v>
      </c>
      <c r="BW575" s="85">
        <f t="shared" si="159"/>
        <v>2</v>
      </c>
      <c r="BX575" s="85">
        <f t="shared" si="160"/>
        <v>2</v>
      </c>
      <c r="BY575" s="86" t="s">
        <v>120</v>
      </c>
      <c r="BZ575" s="87">
        <f t="shared" si="162"/>
        <v>4</v>
      </c>
      <c r="CB575" s="88">
        <f t="shared" si="156"/>
        <v>6</v>
      </c>
      <c r="CC575" s="89"/>
      <c r="CE575" s="87">
        <f t="shared" si="169"/>
        <v>1</v>
      </c>
      <c r="CF575" s="90"/>
      <c r="CG575" s="90"/>
      <c r="CH575" s="90"/>
      <c r="CJ575" s="87">
        <f t="shared" si="157"/>
        <v>1</v>
      </c>
      <c r="CK575" s="87">
        <f t="shared" si="158"/>
        <v>4</v>
      </c>
      <c r="CL575" s="22" t="s">
        <v>121</v>
      </c>
      <c r="CM575" s="22" t="s">
        <v>2628</v>
      </c>
    </row>
    <row r="576" spans="1:91" ht="14.45" customHeight="1" x14ac:dyDescent="0.25">
      <c r="A576" s="69">
        <f t="shared" si="155"/>
        <v>574</v>
      </c>
      <c r="B576" s="70" t="s">
        <v>102</v>
      </c>
      <c r="C576" s="97">
        <v>235600054353</v>
      </c>
      <c r="D576" s="106">
        <v>145386819</v>
      </c>
      <c r="E576" s="73">
        <v>5320007482</v>
      </c>
      <c r="F576" s="74">
        <v>46048</v>
      </c>
      <c r="G576" s="75" t="s">
        <v>2636</v>
      </c>
      <c r="H576" s="75" t="s">
        <v>2213</v>
      </c>
      <c r="I576" s="75" t="s">
        <v>105</v>
      </c>
      <c r="J576" s="75" t="s">
        <v>518</v>
      </c>
      <c r="K576" s="75" t="s">
        <v>242</v>
      </c>
      <c r="L576" s="74">
        <v>46076</v>
      </c>
      <c r="M576" s="73">
        <v>40</v>
      </c>
      <c r="N576" s="75" t="s">
        <v>2637</v>
      </c>
      <c r="O576" s="75" t="s">
        <v>2638</v>
      </c>
      <c r="P576" s="75">
        <v>2830048037</v>
      </c>
      <c r="Q576" s="74">
        <v>46048</v>
      </c>
      <c r="R576" s="75">
        <v>1209379993</v>
      </c>
      <c r="S576" s="75">
        <v>224117985</v>
      </c>
      <c r="T576" s="74">
        <v>46048</v>
      </c>
      <c r="U576" s="76">
        <v>3213.3470000000002</v>
      </c>
      <c r="V576" s="76">
        <v>3128.183</v>
      </c>
      <c r="W576" s="75">
        <v>4</v>
      </c>
      <c r="X576" s="75">
        <v>0</v>
      </c>
      <c r="Y576" s="98">
        <v>235600054353</v>
      </c>
      <c r="Z576" s="82" t="s">
        <v>128</v>
      </c>
      <c r="AA576" s="75" t="s">
        <v>1649</v>
      </c>
      <c r="AB576" s="75" t="s">
        <v>1650</v>
      </c>
      <c r="AC576" s="98">
        <v>235600054353</v>
      </c>
      <c r="AD576" s="75" t="s">
        <v>113</v>
      </c>
      <c r="AE576" s="124">
        <v>46055</v>
      </c>
      <c r="AF576" s="80">
        <v>46053.041666666664</v>
      </c>
      <c r="AG576" s="80">
        <v>46052.5</v>
      </c>
      <c r="AH576" s="80">
        <v>46052.5</v>
      </c>
      <c r="AI576" s="124">
        <v>46038</v>
      </c>
      <c r="AJ576" s="124">
        <v>46053</v>
      </c>
      <c r="AK576" s="124">
        <v>46053</v>
      </c>
      <c r="AL576" s="124">
        <v>46048</v>
      </c>
      <c r="AM576" s="101">
        <v>46063</v>
      </c>
      <c r="AN576" s="101">
        <v>46066</v>
      </c>
      <c r="AO576" s="95" t="s">
        <v>121</v>
      </c>
      <c r="AP576" s="95" t="s">
        <v>121</v>
      </c>
      <c r="AQ576" s="95" t="s">
        <v>121</v>
      </c>
      <c r="AR576" s="95" t="s">
        <v>121</v>
      </c>
      <c r="AS576" s="95" t="s">
        <v>121</v>
      </c>
      <c r="AT576" s="95" t="s">
        <v>121</v>
      </c>
      <c r="AU576" s="82" t="s">
        <v>131</v>
      </c>
      <c r="AV576" s="74">
        <v>46048</v>
      </c>
      <c r="AW576" s="75" t="s">
        <v>2639</v>
      </c>
      <c r="AX576" s="75" t="s">
        <v>2640</v>
      </c>
      <c r="AY576" s="75"/>
      <c r="AZ576" s="83"/>
      <c r="BA576" s="75"/>
      <c r="BB576" s="75"/>
      <c r="BC576" s="75"/>
      <c r="BD576" s="75"/>
      <c r="BE576" s="75"/>
      <c r="BF576" s="75"/>
      <c r="BG576" s="75"/>
      <c r="BH576" s="75"/>
      <c r="BI576" s="75"/>
      <c r="BJ576" s="75"/>
      <c r="BK576" s="75"/>
      <c r="BL576" s="75"/>
      <c r="BM576" s="75"/>
      <c r="BN576" s="75"/>
      <c r="BO576" s="75"/>
      <c r="BP576" s="75"/>
      <c r="BQ576" s="75"/>
      <c r="BR576" s="75"/>
      <c r="BS576" s="75"/>
      <c r="BT576" s="75">
        <v>1</v>
      </c>
      <c r="BU576" s="84" t="s">
        <v>2641</v>
      </c>
      <c r="BV576" s="74">
        <v>46055</v>
      </c>
      <c r="BW576" s="85">
        <f t="shared" si="159"/>
        <v>2</v>
      </c>
      <c r="BX576" s="85">
        <f t="shared" si="160"/>
        <v>2</v>
      </c>
      <c r="BY576" s="86" t="s">
        <v>120</v>
      </c>
      <c r="BZ576" s="87">
        <f t="shared" si="162"/>
        <v>5</v>
      </c>
      <c r="CB576" s="88">
        <f t="shared" si="156"/>
        <v>6</v>
      </c>
      <c r="CC576" s="89"/>
      <c r="CE576" s="87">
        <f t="shared" si="169"/>
        <v>1</v>
      </c>
      <c r="CF576" s="90">
        <v>18284000</v>
      </c>
      <c r="CG576" s="90"/>
      <c r="CH576" s="90">
        <v>18284000</v>
      </c>
      <c r="CI576" s="22">
        <v>26120</v>
      </c>
      <c r="CJ576" s="87">
        <f t="shared" si="157"/>
        <v>1</v>
      </c>
      <c r="CK576" s="87">
        <f t="shared" si="158"/>
        <v>5</v>
      </c>
      <c r="CL576" s="22" t="s">
        <v>121</v>
      </c>
      <c r="CM576" s="22" t="s">
        <v>2642</v>
      </c>
    </row>
    <row r="577" spans="1:91" ht="14.45" customHeight="1" x14ac:dyDescent="0.25">
      <c r="A577" s="69">
        <f t="shared" si="155"/>
        <v>575</v>
      </c>
      <c r="B577" s="70" t="s">
        <v>102</v>
      </c>
      <c r="C577" s="97">
        <v>235600054353</v>
      </c>
      <c r="D577" s="106">
        <v>145397070</v>
      </c>
      <c r="E577" s="73">
        <v>5320007482</v>
      </c>
      <c r="F577" s="74">
        <v>46048</v>
      </c>
      <c r="G577" s="75" t="s">
        <v>740</v>
      </c>
      <c r="H577" s="75" t="s">
        <v>2213</v>
      </c>
      <c r="I577" s="75" t="s">
        <v>105</v>
      </c>
      <c r="J577" s="75" t="s">
        <v>518</v>
      </c>
      <c r="K577" s="75" t="s">
        <v>242</v>
      </c>
      <c r="L577" s="74">
        <v>46076</v>
      </c>
      <c r="M577" s="73">
        <v>0</v>
      </c>
      <c r="N577" s="75" t="s">
        <v>2637</v>
      </c>
      <c r="O577" s="75" t="s">
        <v>2638</v>
      </c>
      <c r="P577" s="75">
        <v>2830048039</v>
      </c>
      <c r="Q577" s="74">
        <v>46048</v>
      </c>
      <c r="R577" s="75">
        <v>1209379995</v>
      </c>
      <c r="S577" s="75">
        <v>224117987</v>
      </c>
      <c r="T577" s="74">
        <v>46048</v>
      </c>
      <c r="U577" s="76">
        <v>8783.56</v>
      </c>
      <c r="V577" s="76">
        <v>8459.9639999999999</v>
      </c>
      <c r="W577" s="75">
        <v>11</v>
      </c>
      <c r="X577" s="75">
        <v>0</v>
      </c>
      <c r="Y577" s="98">
        <v>235600054353</v>
      </c>
      <c r="Z577" s="82" t="s">
        <v>128</v>
      </c>
      <c r="AA577" s="75" t="s">
        <v>1649</v>
      </c>
      <c r="AB577" s="75" t="s">
        <v>1650</v>
      </c>
      <c r="AC577" s="98">
        <v>235600054353</v>
      </c>
      <c r="AD577" s="75" t="s">
        <v>113</v>
      </c>
      <c r="AE577" s="124">
        <v>46055</v>
      </c>
      <c r="AF577" s="80">
        <v>46053.041666666664</v>
      </c>
      <c r="AG577" s="80">
        <v>46052.5</v>
      </c>
      <c r="AH577" s="80">
        <v>46052.5</v>
      </c>
      <c r="AI577" s="124">
        <v>46038</v>
      </c>
      <c r="AJ577" s="124">
        <v>46053</v>
      </c>
      <c r="AK577" s="124">
        <v>46053</v>
      </c>
      <c r="AL577" s="124">
        <v>46048</v>
      </c>
      <c r="AM577" s="101">
        <v>46063</v>
      </c>
      <c r="AN577" s="101">
        <v>46066</v>
      </c>
      <c r="AO577" s="95" t="s">
        <v>121</v>
      </c>
      <c r="AP577" s="95" t="s">
        <v>121</v>
      </c>
      <c r="AQ577" s="95" t="s">
        <v>121</v>
      </c>
      <c r="AR577" s="95" t="s">
        <v>121</v>
      </c>
      <c r="AS577" s="95" t="s">
        <v>121</v>
      </c>
      <c r="AT577" s="95" t="s">
        <v>121</v>
      </c>
      <c r="AU577" s="82" t="s">
        <v>131</v>
      </c>
      <c r="AV577" s="74">
        <v>46048</v>
      </c>
      <c r="AW577" s="75">
        <v>0</v>
      </c>
      <c r="AX577" s="75">
        <v>0</v>
      </c>
      <c r="AY577" s="75"/>
      <c r="AZ577" s="83"/>
      <c r="BA577" s="75"/>
      <c r="BB577" s="75"/>
      <c r="BC577" s="75"/>
      <c r="BD577" s="75"/>
      <c r="BE577" s="75"/>
      <c r="BF577" s="75"/>
      <c r="BG577" s="75"/>
      <c r="BH577" s="75"/>
      <c r="BI577" s="75"/>
      <c r="BJ577" s="75"/>
      <c r="BK577" s="75"/>
      <c r="BL577" s="75"/>
      <c r="BM577" s="75"/>
      <c r="BN577" s="75"/>
      <c r="BO577" s="75"/>
      <c r="BP577" s="75"/>
      <c r="BQ577" s="75"/>
      <c r="BR577" s="75"/>
      <c r="BS577" s="75"/>
      <c r="BT577" s="75">
        <v>0</v>
      </c>
      <c r="BU577" s="84" t="s">
        <v>2641</v>
      </c>
      <c r="BV577" s="74">
        <v>46055</v>
      </c>
      <c r="BW577" s="85">
        <f t="shared" si="159"/>
        <v>2</v>
      </c>
      <c r="BX577" s="85">
        <f t="shared" si="160"/>
        <v>2</v>
      </c>
      <c r="BY577" s="86" t="s">
        <v>120</v>
      </c>
      <c r="BZ577" s="87">
        <f t="shared" si="162"/>
        <v>5</v>
      </c>
      <c r="CB577" s="88">
        <f t="shared" si="156"/>
        <v>6</v>
      </c>
      <c r="CC577" s="89"/>
      <c r="CE577" s="87">
        <f t="shared" si="169"/>
        <v>1</v>
      </c>
      <c r="CF577" s="90"/>
      <c r="CG577" s="90"/>
      <c r="CH577" s="90"/>
      <c r="CJ577" s="87">
        <f t="shared" si="157"/>
        <v>1</v>
      </c>
      <c r="CK577" s="87">
        <f t="shared" si="158"/>
        <v>5</v>
      </c>
      <c r="CL577" s="22" t="s">
        <v>121</v>
      </c>
      <c r="CM577" s="22" t="s">
        <v>2642</v>
      </c>
    </row>
    <row r="578" spans="1:91" ht="14.45" customHeight="1" x14ac:dyDescent="0.25">
      <c r="A578" s="69">
        <f t="shared" si="155"/>
        <v>576</v>
      </c>
      <c r="B578" s="70" t="s">
        <v>102</v>
      </c>
      <c r="C578" s="97" t="s">
        <v>2643</v>
      </c>
      <c r="D578" s="106">
        <v>145406215</v>
      </c>
      <c r="E578" s="73">
        <v>5320007490</v>
      </c>
      <c r="F578" s="74">
        <v>46041</v>
      </c>
      <c r="G578" s="75" t="s">
        <v>740</v>
      </c>
      <c r="H578" s="75" t="s">
        <v>2213</v>
      </c>
      <c r="I578" s="75" t="s">
        <v>105</v>
      </c>
      <c r="J578" s="75" t="s">
        <v>518</v>
      </c>
      <c r="K578" s="75" t="s">
        <v>242</v>
      </c>
      <c r="L578" s="74">
        <v>46069</v>
      </c>
      <c r="M578" s="73">
        <v>0</v>
      </c>
      <c r="N578" s="75" t="s">
        <v>2644</v>
      </c>
      <c r="O578" s="75" t="s">
        <v>2645</v>
      </c>
      <c r="P578" s="75">
        <v>2830047953</v>
      </c>
      <c r="Q578" s="74">
        <v>46044</v>
      </c>
      <c r="R578" s="75">
        <v>1209379185</v>
      </c>
      <c r="S578" s="75">
        <v>224101679</v>
      </c>
      <c r="T578" s="74">
        <v>46044</v>
      </c>
      <c r="U578" s="76">
        <v>110.199</v>
      </c>
      <c r="V578" s="76">
        <v>106.139</v>
      </c>
      <c r="W578" s="75">
        <v>1</v>
      </c>
      <c r="X578" s="75">
        <v>0</v>
      </c>
      <c r="Y578" s="98">
        <v>7265551703</v>
      </c>
      <c r="Z578" s="82" t="s">
        <v>354</v>
      </c>
      <c r="AA578" s="75" t="s">
        <v>719</v>
      </c>
      <c r="AB578" s="75" t="s">
        <v>762</v>
      </c>
      <c r="AC578" s="98" t="s">
        <v>2643</v>
      </c>
      <c r="AD578" s="75" t="s">
        <v>113</v>
      </c>
      <c r="AE578" s="74">
        <v>46048</v>
      </c>
      <c r="AF578" s="80">
        <v>46047.291666666664</v>
      </c>
      <c r="AG578" s="80">
        <v>46045.458333333336</v>
      </c>
      <c r="AH578" s="80">
        <v>46045.458333333336</v>
      </c>
      <c r="AI578" s="74">
        <v>46048</v>
      </c>
      <c r="AJ578" s="75"/>
      <c r="AK578" s="74">
        <v>46048</v>
      </c>
      <c r="AL578" s="74">
        <v>46053</v>
      </c>
      <c r="AM578" s="75"/>
      <c r="AN578" s="74">
        <v>46054</v>
      </c>
      <c r="AO578" s="95" t="s">
        <v>121</v>
      </c>
      <c r="AP578" s="95" t="s">
        <v>121</v>
      </c>
      <c r="AQ578" s="95" t="s">
        <v>121</v>
      </c>
      <c r="AR578" s="95" t="s">
        <v>121</v>
      </c>
      <c r="AS578" s="95" t="s">
        <v>121</v>
      </c>
      <c r="AT578" s="95" t="s">
        <v>121</v>
      </c>
      <c r="AU578" s="82" t="s">
        <v>356</v>
      </c>
      <c r="AV578" s="74">
        <v>46044</v>
      </c>
      <c r="AW578" s="75" t="s">
        <v>2646</v>
      </c>
      <c r="AX578" s="75">
        <v>32219950</v>
      </c>
      <c r="AY578" s="75"/>
      <c r="AZ578" s="83"/>
      <c r="BA578" s="75"/>
      <c r="BB578" s="75"/>
      <c r="BC578" s="75"/>
      <c r="BD578" s="75"/>
      <c r="BE578" s="75"/>
      <c r="BF578" s="75"/>
      <c r="BG578" s="75"/>
      <c r="BH578" s="75"/>
      <c r="BI578" s="75"/>
      <c r="BJ578" s="75"/>
      <c r="BK578" s="75"/>
      <c r="BL578" s="75"/>
      <c r="BM578" s="75"/>
      <c r="BN578" s="75"/>
      <c r="BO578" s="75"/>
      <c r="BP578" s="75"/>
      <c r="BQ578" s="75"/>
      <c r="BR578" s="75"/>
      <c r="BS578" s="75"/>
      <c r="BT578" s="75">
        <v>1</v>
      </c>
      <c r="BU578" s="84" t="s">
        <v>2647</v>
      </c>
      <c r="BV578" s="74">
        <v>46049</v>
      </c>
      <c r="BW578" s="85">
        <f t="shared" si="159"/>
        <v>1</v>
      </c>
      <c r="BX578" s="85">
        <f t="shared" si="160"/>
        <v>1</v>
      </c>
      <c r="BY578" s="86" t="s">
        <v>120</v>
      </c>
      <c r="BZ578" s="87">
        <f t="shared" si="162"/>
        <v>4</v>
      </c>
      <c r="CB578" s="88">
        <f t="shared" si="156"/>
        <v>5</v>
      </c>
      <c r="CC578" s="89">
        <f>BV578-AK578</f>
        <v>1</v>
      </c>
      <c r="CE578" s="87">
        <f t="shared" si="169"/>
        <v>1</v>
      </c>
      <c r="CF578" s="90"/>
      <c r="CG578" s="90"/>
      <c r="CH578" s="90"/>
      <c r="CJ578" s="87">
        <f t="shared" si="157"/>
        <v>1</v>
      </c>
      <c r="CK578" s="87">
        <f t="shared" si="158"/>
        <v>4</v>
      </c>
      <c r="CL578" s="22" t="s">
        <v>121</v>
      </c>
      <c r="CM578" s="22" t="s">
        <v>2648</v>
      </c>
    </row>
    <row r="579" spans="1:91" ht="14.45" customHeight="1" x14ac:dyDescent="0.25">
      <c r="A579" s="69">
        <f t="shared" ref="A579:A642" si="171">ROW()-2</f>
        <v>577</v>
      </c>
      <c r="B579" s="70" t="s">
        <v>102</v>
      </c>
      <c r="C579" s="97" t="s">
        <v>2643</v>
      </c>
      <c r="D579" s="106">
        <v>145406228</v>
      </c>
      <c r="E579" s="73">
        <v>5320007490</v>
      </c>
      <c r="F579" s="74">
        <v>46041</v>
      </c>
      <c r="G579" s="75" t="s">
        <v>740</v>
      </c>
      <c r="H579" s="75" t="s">
        <v>2213</v>
      </c>
      <c r="I579" s="75" t="s">
        <v>105</v>
      </c>
      <c r="J579" s="75" t="s">
        <v>518</v>
      </c>
      <c r="K579" s="75" t="s">
        <v>242</v>
      </c>
      <c r="L579" s="74">
        <v>46069</v>
      </c>
      <c r="M579" s="73">
        <v>0</v>
      </c>
      <c r="N579" s="75" t="s">
        <v>2644</v>
      </c>
      <c r="O579" s="75" t="s">
        <v>2645</v>
      </c>
      <c r="P579" s="75">
        <v>2830047955</v>
      </c>
      <c r="Q579" s="74">
        <v>46044</v>
      </c>
      <c r="R579" s="75">
        <v>1209379187</v>
      </c>
      <c r="S579" s="75">
        <v>224101688</v>
      </c>
      <c r="T579" s="74">
        <v>46044</v>
      </c>
      <c r="U579" s="76">
        <v>179.47200000000001</v>
      </c>
      <c r="V579" s="76">
        <v>172.86</v>
      </c>
      <c r="W579" s="75">
        <v>1</v>
      </c>
      <c r="X579" s="75">
        <v>0</v>
      </c>
      <c r="Y579" s="98">
        <v>7265551703</v>
      </c>
      <c r="Z579" s="82" t="s">
        <v>354</v>
      </c>
      <c r="AA579" s="75" t="s">
        <v>719</v>
      </c>
      <c r="AB579" s="75" t="s">
        <v>762</v>
      </c>
      <c r="AC579" s="98" t="s">
        <v>2643</v>
      </c>
      <c r="AD579" s="75" t="s">
        <v>113</v>
      </c>
      <c r="AE579" s="74">
        <v>46048</v>
      </c>
      <c r="AF579" s="80">
        <v>46047.291666666664</v>
      </c>
      <c r="AG579" s="80">
        <v>46045.458333333336</v>
      </c>
      <c r="AH579" s="80">
        <v>46045.458333333336</v>
      </c>
      <c r="AI579" s="74">
        <v>46048</v>
      </c>
      <c r="AJ579" s="75"/>
      <c r="AK579" s="74">
        <v>46048</v>
      </c>
      <c r="AL579" s="74">
        <v>46053</v>
      </c>
      <c r="AM579" s="75"/>
      <c r="AN579" s="74">
        <v>46054</v>
      </c>
      <c r="AO579" s="95" t="s">
        <v>121</v>
      </c>
      <c r="AP579" s="95" t="s">
        <v>121</v>
      </c>
      <c r="AQ579" s="95" t="s">
        <v>121</v>
      </c>
      <c r="AR579" s="95" t="s">
        <v>121</v>
      </c>
      <c r="AS579" s="95" t="s">
        <v>121</v>
      </c>
      <c r="AT579" s="95" t="s">
        <v>121</v>
      </c>
      <c r="AU579" s="82" t="s">
        <v>356</v>
      </c>
      <c r="AV579" s="74">
        <v>46044</v>
      </c>
      <c r="AW579" s="75">
        <v>0</v>
      </c>
      <c r="AX579" s="75">
        <v>0</v>
      </c>
      <c r="AY579" s="75"/>
      <c r="AZ579" s="83"/>
      <c r="BA579" s="75"/>
      <c r="BB579" s="75"/>
      <c r="BC579" s="75"/>
      <c r="BD579" s="75"/>
      <c r="BE579" s="75"/>
      <c r="BF579" s="75"/>
      <c r="BG579" s="75"/>
      <c r="BH579" s="75"/>
      <c r="BI579" s="75"/>
      <c r="BJ579" s="75"/>
      <c r="BK579" s="75"/>
      <c r="BL579" s="75"/>
      <c r="BM579" s="75"/>
      <c r="BN579" s="75"/>
      <c r="BO579" s="75"/>
      <c r="BP579" s="75"/>
      <c r="BQ579" s="75"/>
      <c r="BR579" s="75"/>
      <c r="BS579" s="75"/>
      <c r="BT579" s="75">
        <v>0</v>
      </c>
      <c r="BU579" s="84" t="s">
        <v>2647</v>
      </c>
      <c r="BV579" s="74">
        <v>46049</v>
      </c>
      <c r="BW579" s="85">
        <f t="shared" si="159"/>
        <v>1</v>
      </c>
      <c r="BX579" s="85">
        <f t="shared" si="160"/>
        <v>1</v>
      </c>
      <c r="BY579" s="86" t="s">
        <v>120</v>
      </c>
      <c r="BZ579" s="87">
        <f t="shared" si="162"/>
        <v>4</v>
      </c>
      <c r="CB579" s="88">
        <f t="shared" ref="CB579:CB642" si="172">WEEKNUM(BV579,)</f>
        <v>5</v>
      </c>
      <c r="CC579" s="89">
        <f>BV579-AK579</f>
        <v>1</v>
      </c>
      <c r="CE579" s="87">
        <f t="shared" si="169"/>
        <v>1</v>
      </c>
      <c r="CF579" s="90"/>
      <c r="CG579" s="90"/>
      <c r="CH579" s="90"/>
      <c r="CJ579" s="87">
        <f t="shared" ref="CJ579:CJ642" si="173">MONTH(AV579)</f>
        <v>1</v>
      </c>
      <c r="CK579" s="87">
        <f t="shared" ref="CK579:CK642" si="174">WEEKNUM(AV579,2)</f>
        <v>4</v>
      </c>
      <c r="CL579" s="22" t="s">
        <v>121</v>
      </c>
      <c r="CM579" s="22" t="s">
        <v>2648</v>
      </c>
    </row>
    <row r="580" spans="1:91" ht="14.45" customHeight="1" x14ac:dyDescent="0.25">
      <c r="A580" s="69">
        <f t="shared" si="171"/>
        <v>578</v>
      </c>
      <c r="B580" s="70" t="s">
        <v>102</v>
      </c>
      <c r="C580" s="97" t="s">
        <v>2643</v>
      </c>
      <c r="D580" s="106">
        <v>145261075</v>
      </c>
      <c r="E580" s="73">
        <v>5320007490</v>
      </c>
      <c r="F580" s="74">
        <v>46041</v>
      </c>
      <c r="G580" s="75" t="s">
        <v>602</v>
      </c>
      <c r="H580" s="75" t="s">
        <v>2213</v>
      </c>
      <c r="I580" s="75" t="s">
        <v>105</v>
      </c>
      <c r="J580" s="75" t="s">
        <v>518</v>
      </c>
      <c r="K580" s="75" t="s">
        <v>242</v>
      </c>
      <c r="L580" s="74">
        <v>46069</v>
      </c>
      <c r="M580" s="73">
        <v>40</v>
      </c>
      <c r="N580" s="75" t="s">
        <v>2644</v>
      </c>
      <c r="O580" s="75" t="s">
        <v>2645</v>
      </c>
      <c r="P580" s="75">
        <v>2830047952</v>
      </c>
      <c r="Q580" s="74">
        <v>46044</v>
      </c>
      <c r="R580" s="75">
        <v>1209379184</v>
      </c>
      <c r="S580" s="75">
        <v>224101691</v>
      </c>
      <c r="T580" s="74">
        <v>46044</v>
      </c>
      <c r="U580" s="76">
        <v>12992.823</v>
      </c>
      <c r="V580" s="76">
        <v>12528.478999999999</v>
      </c>
      <c r="W580" s="75">
        <v>17</v>
      </c>
      <c r="X580" s="75">
        <v>0</v>
      </c>
      <c r="Y580" s="98">
        <v>7265551703</v>
      </c>
      <c r="Z580" s="82" t="s">
        <v>354</v>
      </c>
      <c r="AA580" s="75" t="s">
        <v>719</v>
      </c>
      <c r="AB580" s="75" t="s">
        <v>762</v>
      </c>
      <c r="AC580" s="98" t="s">
        <v>2643</v>
      </c>
      <c r="AD580" s="75" t="s">
        <v>113</v>
      </c>
      <c r="AE580" s="74">
        <v>46048</v>
      </c>
      <c r="AF580" s="80">
        <v>46047.291666666664</v>
      </c>
      <c r="AG580" s="80">
        <v>46045.458333333336</v>
      </c>
      <c r="AH580" s="80">
        <v>46045.458333333336</v>
      </c>
      <c r="AI580" s="74">
        <v>46048</v>
      </c>
      <c r="AJ580" s="75"/>
      <c r="AK580" s="74">
        <v>46048</v>
      </c>
      <c r="AL580" s="74">
        <v>46053</v>
      </c>
      <c r="AM580" s="75"/>
      <c r="AN580" s="74">
        <v>46054</v>
      </c>
      <c r="AO580" s="95" t="s">
        <v>121</v>
      </c>
      <c r="AP580" s="95" t="s">
        <v>121</v>
      </c>
      <c r="AQ580" s="95" t="s">
        <v>121</v>
      </c>
      <c r="AR580" s="95" t="s">
        <v>121</v>
      </c>
      <c r="AS580" s="95" t="s">
        <v>121</v>
      </c>
      <c r="AT580" s="95" t="s">
        <v>121</v>
      </c>
      <c r="AU580" s="82" t="s">
        <v>356</v>
      </c>
      <c r="AV580" s="74">
        <v>46044</v>
      </c>
      <c r="AW580" s="75">
        <v>0</v>
      </c>
      <c r="AX580" s="75">
        <v>0</v>
      </c>
      <c r="AY580" s="75"/>
      <c r="AZ580" s="83"/>
      <c r="BA580" s="75"/>
      <c r="BB580" s="75"/>
      <c r="BC580" s="75"/>
      <c r="BD580" s="75"/>
      <c r="BE580" s="75"/>
      <c r="BF580" s="75"/>
      <c r="BG580" s="75"/>
      <c r="BH580" s="75"/>
      <c r="BI580" s="75"/>
      <c r="BJ580" s="75"/>
      <c r="BK580" s="75"/>
      <c r="BL580" s="75"/>
      <c r="BM580" s="75"/>
      <c r="BN580" s="75"/>
      <c r="BO580" s="75"/>
      <c r="BP580" s="75"/>
      <c r="BQ580" s="75"/>
      <c r="BR580" s="75"/>
      <c r="BS580" s="75"/>
      <c r="BT580" s="75">
        <v>0</v>
      </c>
      <c r="BU580" s="84" t="s">
        <v>2647</v>
      </c>
      <c r="BV580" s="74">
        <v>46049</v>
      </c>
      <c r="BW580" s="85">
        <f t="shared" si="159"/>
        <v>1</v>
      </c>
      <c r="BX580" s="85">
        <f t="shared" si="160"/>
        <v>1</v>
      </c>
      <c r="BY580" s="86" t="s">
        <v>120</v>
      </c>
      <c r="BZ580" s="87">
        <f t="shared" si="162"/>
        <v>4</v>
      </c>
      <c r="CB580" s="88">
        <f t="shared" si="172"/>
        <v>5</v>
      </c>
      <c r="CC580" s="89">
        <f>BV580-AK580</f>
        <v>1</v>
      </c>
      <c r="CE580" s="87">
        <f t="shared" si="169"/>
        <v>1</v>
      </c>
      <c r="CF580" s="90">
        <v>8577075</v>
      </c>
      <c r="CG580" s="90"/>
      <c r="CH580" s="90">
        <v>8577075</v>
      </c>
      <c r="CI580" s="22">
        <v>26391</v>
      </c>
      <c r="CJ580" s="87">
        <f t="shared" si="173"/>
        <v>1</v>
      </c>
      <c r="CK580" s="87">
        <f t="shared" si="174"/>
        <v>4</v>
      </c>
      <c r="CL580" s="22" t="s">
        <v>121</v>
      </c>
      <c r="CM580" s="22" t="s">
        <v>2648</v>
      </c>
    </row>
    <row r="581" spans="1:91" ht="14.45" customHeight="1" x14ac:dyDescent="0.25">
      <c r="A581" s="69">
        <f t="shared" si="171"/>
        <v>579</v>
      </c>
      <c r="B581" s="70" t="s">
        <v>102</v>
      </c>
      <c r="C581" s="97" t="s">
        <v>2643</v>
      </c>
      <c r="D581" s="106">
        <v>145279811</v>
      </c>
      <c r="E581" s="73"/>
      <c r="F581" s="74">
        <v>46034</v>
      </c>
      <c r="G581" s="75" t="s">
        <v>516</v>
      </c>
      <c r="H581" s="75" t="s">
        <v>2213</v>
      </c>
      <c r="I581" s="75" t="s">
        <v>105</v>
      </c>
      <c r="J581" s="75" t="s">
        <v>518</v>
      </c>
      <c r="K581" s="75" t="s">
        <v>242</v>
      </c>
      <c r="L581" s="74">
        <v>46064</v>
      </c>
      <c r="M581" s="73">
        <v>40</v>
      </c>
      <c r="N581" s="75" t="s">
        <v>2649</v>
      </c>
      <c r="O581" s="75" t="s">
        <v>2650</v>
      </c>
      <c r="P581" s="75">
        <v>2830047951</v>
      </c>
      <c r="Q581" s="74">
        <v>46044</v>
      </c>
      <c r="R581" s="75">
        <v>1209379183</v>
      </c>
      <c r="S581" s="75">
        <v>224101514</v>
      </c>
      <c r="T581" s="74">
        <v>46044</v>
      </c>
      <c r="U581" s="76">
        <v>17324.705000000002</v>
      </c>
      <c r="V581" s="76">
        <v>16701.677</v>
      </c>
      <c r="W581" s="75">
        <v>20</v>
      </c>
      <c r="X581" s="75">
        <v>0</v>
      </c>
      <c r="Y581" s="98">
        <v>7265551706</v>
      </c>
      <c r="Z581" s="82" t="s">
        <v>354</v>
      </c>
      <c r="AA581" s="75" t="s">
        <v>719</v>
      </c>
      <c r="AB581" s="75" t="s">
        <v>762</v>
      </c>
      <c r="AC581" s="98" t="s">
        <v>2643</v>
      </c>
      <c r="AD581" s="75" t="s">
        <v>113</v>
      </c>
      <c r="AE581" s="74">
        <v>46048</v>
      </c>
      <c r="AF581" s="80">
        <v>46047.291666666664</v>
      </c>
      <c r="AG581" s="80">
        <v>46045.458333333336</v>
      </c>
      <c r="AH581" s="80">
        <v>46045.458333333336</v>
      </c>
      <c r="AI581" s="74">
        <v>46048</v>
      </c>
      <c r="AJ581" s="75"/>
      <c r="AK581" s="74">
        <v>46048</v>
      </c>
      <c r="AL581" s="74">
        <v>46053</v>
      </c>
      <c r="AM581" s="75"/>
      <c r="AN581" s="74">
        <v>46054</v>
      </c>
      <c r="AO581" s="81">
        <f t="shared" ref="AO581:AO597" si="175">IF(AH581&lt;AG581,IF(AH581=0,"",AH581-1),IF(AG581=0,"",AG581-1))</f>
        <v>46044.458333333336</v>
      </c>
      <c r="AP581" s="81">
        <f t="shared" ref="AP581:AP597" si="176">IF(AH581&lt;AG581,IF(AH581=0,"",AH581),IF(AG581=0,"",AG581))</f>
        <v>46045.458333333336</v>
      </c>
      <c r="AQ581" s="81">
        <f t="shared" ref="AQ581:AQ597" si="177">IF(AH581&lt;AG581,IF(AH581=0,"",AH581),IF(AG581=0,"",AG581))</f>
        <v>46045.458333333336</v>
      </c>
      <c r="AR581" s="81">
        <f t="shared" ref="AR581:AR597" si="178">IF(AI581=0,"",IF(AI581&lt;AJ581,AJ581+1,AI581+1))</f>
        <v>46049</v>
      </c>
      <c r="AS581" s="81">
        <f t="shared" ref="AS581:AS597" si="179">IF(AI581=0,"",IF(AE581=0,IF(AJ581=0,AI581+2,AJ581+2),AE581+2))</f>
        <v>46050</v>
      </c>
      <c r="AT581" s="81">
        <f t="shared" ref="AT581:AT597" si="180">IF(AI581=0,"",IF(AI581&lt;AJ581,AJ581+1,AI581+1))</f>
        <v>46049</v>
      </c>
      <c r="AU581" s="82" t="s">
        <v>356</v>
      </c>
      <c r="AV581" s="74">
        <v>46044</v>
      </c>
      <c r="AW581" s="75" t="s">
        <v>2651</v>
      </c>
      <c r="AX581" s="75">
        <v>32215328</v>
      </c>
      <c r="AY581" s="75"/>
      <c r="AZ581" s="83"/>
      <c r="BA581" s="75"/>
      <c r="BB581" s="75"/>
      <c r="BC581" s="75"/>
      <c r="BD581" s="75"/>
      <c r="BE581" s="75"/>
      <c r="BF581" s="75"/>
      <c r="BG581" s="75"/>
      <c r="BH581" s="75"/>
      <c r="BI581" s="75"/>
      <c r="BJ581" s="75"/>
      <c r="BK581" s="75"/>
      <c r="BL581" s="75"/>
      <c r="BM581" s="75"/>
      <c r="BN581" s="75"/>
      <c r="BO581" s="75"/>
      <c r="BP581" s="75"/>
      <c r="BQ581" s="75"/>
      <c r="BR581" s="75"/>
      <c r="BS581" s="75"/>
      <c r="BT581" s="75">
        <v>0</v>
      </c>
      <c r="BU581" s="84" t="s">
        <v>2647</v>
      </c>
      <c r="BV581" s="74">
        <v>46049</v>
      </c>
      <c r="BW581" s="85">
        <f t="shared" si="159"/>
        <v>1</v>
      </c>
      <c r="BX581" s="85">
        <f t="shared" si="160"/>
        <v>1</v>
      </c>
      <c r="BY581" s="86" t="s">
        <v>120</v>
      </c>
      <c r="BZ581" s="87">
        <f t="shared" si="162"/>
        <v>3</v>
      </c>
      <c r="CB581" s="88">
        <f t="shared" si="172"/>
        <v>5</v>
      </c>
      <c r="CC581" s="89">
        <f>BV581-AK581</f>
        <v>1</v>
      </c>
      <c r="CE581" s="87">
        <f t="shared" si="169"/>
        <v>1</v>
      </c>
      <c r="CF581" s="90">
        <v>8577075</v>
      </c>
      <c r="CG581" s="90"/>
      <c r="CH581" s="90">
        <v>8577075</v>
      </c>
      <c r="CI581" s="22">
        <v>26391</v>
      </c>
      <c r="CJ581" s="87">
        <f t="shared" si="173"/>
        <v>1</v>
      </c>
      <c r="CK581" s="87">
        <f t="shared" si="174"/>
        <v>4</v>
      </c>
      <c r="CL581" s="22" t="s">
        <v>121</v>
      </c>
      <c r="CM581" s="22" t="s">
        <v>2648</v>
      </c>
    </row>
    <row r="582" spans="1:91" ht="14.45" customHeight="1" x14ac:dyDescent="0.25">
      <c r="A582" s="69">
        <f t="shared" si="171"/>
        <v>580</v>
      </c>
      <c r="B582" s="70" t="s">
        <v>102</v>
      </c>
      <c r="C582" s="97" t="s">
        <v>2643</v>
      </c>
      <c r="D582" s="106">
        <v>145271173</v>
      </c>
      <c r="E582" s="73"/>
      <c r="F582" s="74">
        <v>46044</v>
      </c>
      <c r="G582" s="75" t="s">
        <v>612</v>
      </c>
      <c r="H582" s="75" t="s">
        <v>2213</v>
      </c>
      <c r="I582" s="75" t="s">
        <v>105</v>
      </c>
      <c r="J582" s="75" t="s">
        <v>518</v>
      </c>
      <c r="K582" s="75" t="s">
        <v>242</v>
      </c>
      <c r="L582" s="74">
        <v>46073</v>
      </c>
      <c r="M582" s="73">
        <v>40</v>
      </c>
      <c r="N582" s="75" t="s">
        <v>2652</v>
      </c>
      <c r="O582" s="75" t="s">
        <v>2653</v>
      </c>
      <c r="P582" s="75">
        <v>2830047970</v>
      </c>
      <c r="Q582" s="74">
        <v>46044</v>
      </c>
      <c r="R582" s="75">
        <v>1209379250</v>
      </c>
      <c r="S582" s="75">
        <v>224101731</v>
      </c>
      <c r="T582" s="74">
        <v>46044</v>
      </c>
      <c r="U582" s="76">
        <v>16330.554</v>
      </c>
      <c r="V582" s="76">
        <v>15897.732</v>
      </c>
      <c r="W582" s="75">
        <v>18</v>
      </c>
      <c r="X582" s="75">
        <v>0</v>
      </c>
      <c r="Y582" s="98">
        <v>7265551712</v>
      </c>
      <c r="Z582" s="82" t="s">
        <v>354</v>
      </c>
      <c r="AA582" s="75" t="s">
        <v>719</v>
      </c>
      <c r="AB582" s="75" t="s">
        <v>762</v>
      </c>
      <c r="AC582" s="98" t="s">
        <v>2643</v>
      </c>
      <c r="AD582" s="75" t="s">
        <v>113</v>
      </c>
      <c r="AE582" s="74">
        <v>46048</v>
      </c>
      <c r="AF582" s="80">
        <v>46047.291666666664</v>
      </c>
      <c r="AG582" s="80">
        <v>46045.458333333336</v>
      </c>
      <c r="AH582" s="80">
        <v>46045.458333333336</v>
      </c>
      <c r="AI582" s="74">
        <v>46048</v>
      </c>
      <c r="AJ582" s="75"/>
      <c r="AK582" s="74">
        <v>46048</v>
      </c>
      <c r="AL582" s="74">
        <v>46053</v>
      </c>
      <c r="AM582" s="75"/>
      <c r="AN582" s="74">
        <v>46054</v>
      </c>
      <c r="AO582" s="81">
        <f t="shared" si="175"/>
        <v>46044.458333333336</v>
      </c>
      <c r="AP582" s="81">
        <f t="shared" si="176"/>
        <v>46045.458333333336</v>
      </c>
      <c r="AQ582" s="81">
        <f t="shared" si="177"/>
        <v>46045.458333333336</v>
      </c>
      <c r="AR582" s="81">
        <f t="shared" si="178"/>
        <v>46049</v>
      </c>
      <c r="AS582" s="81">
        <f t="shared" si="179"/>
        <v>46050</v>
      </c>
      <c r="AT582" s="81">
        <f t="shared" si="180"/>
        <v>46049</v>
      </c>
      <c r="AU582" s="82" t="s">
        <v>356</v>
      </c>
      <c r="AV582" s="74">
        <v>46044</v>
      </c>
      <c r="AW582" s="75" t="s">
        <v>2654</v>
      </c>
      <c r="AX582" s="75">
        <v>32214992</v>
      </c>
      <c r="AY582" s="75"/>
      <c r="AZ582" s="83"/>
      <c r="BA582" s="75"/>
      <c r="BB582" s="75"/>
      <c r="BC582" s="75"/>
      <c r="BD582" s="75"/>
      <c r="BE582" s="75"/>
      <c r="BF582" s="75"/>
      <c r="BG582" s="75"/>
      <c r="BH582" s="75"/>
      <c r="BI582" s="75"/>
      <c r="BJ582" s="75"/>
      <c r="BK582" s="75"/>
      <c r="BL582" s="75"/>
      <c r="BM582" s="75"/>
      <c r="BN582" s="75"/>
      <c r="BO582" s="75"/>
      <c r="BP582" s="75"/>
      <c r="BQ582" s="75"/>
      <c r="BR582" s="75"/>
      <c r="BS582" s="75"/>
      <c r="BT582" s="75">
        <v>0</v>
      </c>
      <c r="BU582" s="84" t="s">
        <v>2647</v>
      </c>
      <c r="BV582" s="74">
        <v>46049</v>
      </c>
      <c r="BW582" s="85">
        <f t="shared" ref="BW582:BW607" si="181">BV582-AK582</f>
        <v>1</v>
      </c>
      <c r="BX582" s="85">
        <f t="shared" ref="BX582:BX607" si="182">BV582-AK582</f>
        <v>1</v>
      </c>
      <c r="BY582" s="86" t="s">
        <v>120</v>
      </c>
      <c r="BZ582" s="87">
        <f t="shared" si="162"/>
        <v>4</v>
      </c>
      <c r="CB582" s="88">
        <f t="shared" si="172"/>
        <v>5</v>
      </c>
      <c r="CC582" s="89">
        <f>BV582-AK582</f>
        <v>1</v>
      </c>
      <c r="CE582" s="87">
        <f t="shared" si="169"/>
        <v>1</v>
      </c>
      <c r="CF582" s="90">
        <v>8577075</v>
      </c>
      <c r="CG582" s="90"/>
      <c r="CH582" s="90">
        <v>8577075</v>
      </c>
      <c r="CI582" s="22">
        <v>26391</v>
      </c>
      <c r="CJ582" s="87">
        <f t="shared" si="173"/>
        <v>1</v>
      </c>
      <c r="CK582" s="87">
        <f t="shared" si="174"/>
        <v>4</v>
      </c>
      <c r="CL582" s="22" t="s">
        <v>121</v>
      </c>
      <c r="CM582" s="22" t="s">
        <v>2648</v>
      </c>
    </row>
    <row r="583" spans="1:91" ht="14.45" customHeight="1" x14ac:dyDescent="0.25">
      <c r="A583" s="69">
        <f t="shared" si="171"/>
        <v>581</v>
      </c>
      <c r="B583" s="70" t="s">
        <v>102</v>
      </c>
      <c r="C583" s="107">
        <v>263861016</v>
      </c>
      <c r="D583" s="106">
        <v>145279648</v>
      </c>
      <c r="E583" s="73"/>
      <c r="F583" s="74">
        <v>46044</v>
      </c>
      <c r="G583" s="75" t="s">
        <v>516</v>
      </c>
      <c r="H583" s="75" t="s">
        <v>2213</v>
      </c>
      <c r="I583" s="75" t="s">
        <v>105</v>
      </c>
      <c r="J583" s="75" t="s">
        <v>518</v>
      </c>
      <c r="K583" s="75" t="s">
        <v>242</v>
      </c>
      <c r="L583" s="74">
        <v>46073</v>
      </c>
      <c r="M583" s="73">
        <v>40</v>
      </c>
      <c r="N583" s="75" t="s">
        <v>2655</v>
      </c>
      <c r="O583" s="75" t="s">
        <v>2656</v>
      </c>
      <c r="P583" s="75">
        <v>2830047921</v>
      </c>
      <c r="Q583" s="74">
        <v>46044</v>
      </c>
      <c r="R583" s="75">
        <v>1209379092</v>
      </c>
      <c r="S583" s="75">
        <v>224101699</v>
      </c>
      <c r="T583" s="74">
        <v>46044</v>
      </c>
      <c r="U583" s="76">
        <v>18429.223000000002</v>
      </c>
      <c r="V583" s="76">
        <v>17940.775000000001</v>
      </c>
      <c r="W583" s="75">
        <v>20</v>
      </c>
      <c r="X583" s="75">
        <v>0</v>
      </c>
      <c r="Y583" s="98">
        <v>263861028</v>
      </c>
      <c r="Z583" s="82" t="s">
        <v>110</v>
      </c>
      <c r="AA583" s="75" t="s">
        <v>535</v>
      </c>
      <c r="AB583" s="75" t="s">
        <v>821</v>
      </c>
      <c r="AC583" s="109">
        <v>263861016</v>
      </c>
      <c r="AD583" s="75" t="s">
        <v>113</v>
      </c>
      <c r="AE583" s="74">
        <v>46048</v>
      </c>
      <c r="AF583" s="80">
        <v>46047.333333333336</v>
      </c>
      <c r="AG583" s="80">
        <v>46046.333333333336</v>
      </c>
      <c r="AH583" s="80">
        <v>46047.25</v>
      </c>
      <c r="AI583" s="124">
        <v>46048</v>
      </c>
      <c r="AJ583" s="129"/>
      <c r="AK583" s="124">
        <v>46048</v>
      </c>
      <c r="AL583" s="124">
        <v>46058</v>
      </c>
      <c r="AM583" s="75"/>
      <c r="AN583" s="124">
        <v>46058</v>
      </c>
      <c r="AO583" s="81">
        <f t="shared" si="175"/>
        <v>46045.333333333336</v>
      </c>
      <c r="AP583" s="81">
        <f t="shared" si="176"/>
        <v>46046.333333333336</v>
      </c>
      <c r="AQ583" s="81">
        <f t="shared" si="177"/>
        <v>46046.333333333336</v>
      </c>
      <c r="AR583" s="81">
        <f t="shared" si="178"/>
        <v>46049</v>
      </c>
      <c r="AS583" s="81">
        <f t="shared" si="179"/>
        <v>46050</v>
      </c>
      <c r="AT583" s="81">
        <f t="shared" si="180"/>
        <v>46049</v>
      </c>
      <c r="AU583" s="82" t="s">
        <v>356</v>
      </c>
      <c r="AV583" s="74">
        <v>46044</v>
      </c>
      <c r="AW583" s="75" t="s">
        <v>2657</v>
      </c>
      <c r="AX583" s="75" t="s">
        <v>2658</v>
      </c>
      <c r="AY583" s="75"/>
      <c r="AZ583" s="83"/>
      <c r="BA583" s="75"/>
      <c r="BB583" s="75"/>
      <c r="BC583" s="75"/>
      <c r="BD583" s="75"/>
      <c r="BE583" s="75"/>
      <c r="BF583" s="75"/>
      <c r="BG583" s="75"/>
      <c r="BH583" s="75"/>
      <c r="BI583" s="75"/>
      <c r="BJ583" s="75"/>
      <c r="BK583" s="75"/>
      <c r="BL583" s="75"/>
      <c r="BM583" s="75"/>
      <c r="BN583" s="75"/>
      <c r="BO583" s="75"/>
      <c r="BP583" s="75"/>
      <c r="BQ583" s="75"/>
      <c r="BR583" s="75"/>
      <c r="BS583" s="75"/>
      <c r="BT583" s="75">
        <v>0</v>
      </c>
      <c r="BU583" s="84" t="s">
        <v>1051</v>
      </c>
      <c r="BV583" s="74">
        <v>46048</v>
      </c>
      <c r="BW583" s="85">
        <f t="shared" si="181"/>
        <v>0</v>
      </c>
      <c r="BX583" s="85">
        <f t="shared" si="182"/>
        <v>0</v>
      </c>
      <c r="BY583" s="86" t="s">
        <v>157</v>
      </c>
      <c r="BZ583" s="87">
        <f t="shared" si="162"/>
        <v>4</v>
      </c>
      <c r="CB583" s="88">
        <f t="shared" si="172"/>
        <v>5</v>
      </c>
      <c r="CC583" s="89"/>
      <c r="CE583" s="87">
        <f t="shared" si="169"/>
        <v>1</v>
      </c>
      <c r="CF583" s="90">
        <v>16251989</v>
      </c>
      <c r="CG583" s="90">
        <v>3032286</v>
      </c>
      <c r="CH583" s="90">
        <v>19284275</v>
      </c>
      <c r="CI583" s="91">
        <v>26599</v>
      </c>
      <c r="CJ583" s="87">
        <f t="shared" si="173"/>
        <v>1</v>
      </c>
      <c r="CK583" s="87">
        <f t="shared" si="174"/>
        <v>4</v>
      </c>
      <c r="CL583" s="22" t="s">
        <v>121</v>
      </c>
      <c r="CM583" s="22" t="s">
        <v>1052</v>
      </c>
    </row>
    <row r="584" spans="1:91" ht="14.45" customHeight="1" x14ac:dyDescent="0.25">
      <c r="A584" s="69">
        <f t="shared" si="171"/>
        <v>582</v>
      </c>
      <c r="B584" s="70" t="s">
        <v>102</v>
      </c>
      <c r="C584" s="97">
        <v>235600054353</v>
      </c>
      <c r="D584" s="106">
        <v>145261066</v>
      </c>
      <c r="E584" s="73"/>
      <c r="F584" s="74">
        <v>46048</v>
      </c>
      <c r="G584" s="75" t="s">
        <v>516</v>
      </c>
      <c r="H584" s="75" t="s">
        <v>2213</v>
      </c>
      <c r="I584" s="75" t="s">
        <v>105</v>
      </c>
      <c r="J584" s="75" t="s">
        <v>518</v>
      </c>
      <c r="K584" s="75" t="s">
        <v>242</v>
      </c>
      <c r="L584" s="74">
        <v>46079</v>
      </c>
      <c r="M584" s="73">
        <v>40</v>
      </c>
      <c r="N584" s="75" t="s">
        <v>2659</v>
      </c>
      <c r="O584" s="75" t="s">
        <v>2660</v>
      </c>
      <c r="P584" s="75">
        <v>2830048019</v>
      </c>
      <c r="Q584" s="74">
        <v>46046</v>
      </c>
      <c r="R584" s="75">
        <v>1209379770</v>
      </c>
      <c r="S584" s="75">
        <v>224113278</v>
      </c>
      <c r="T584" s="74">
        <v>46046</v>
      </c>
      <c r="U584" s="76">
        <v>18460.851999999999</v>
      </c>
      <c r="V584" s="76">
        <v>17971.565999999999</v>
      </c>
      <c r="W584" s="75">
        <v>20</v>
      </c>
      <c r="X584" s="75">
        <v>0</v>
      </c>
      <c r="Y584" s="98">
        <v>235501968365</v>
      </c>
      <c r="Z584" s="82" t="s">
        <v>128</v>
      </c>
      <c r="AA584" s="75" t="s">
        <v>1649</v>
      </c>
      <c r="AB584" s="75" t="s">
        <v>1650</v>
      </c>
      <c r="AC584" s="98">
        <v>235600054353</v>
      </c>
      <c r="AD584" s="75" t="s">
        <v>113</v>
      </c>
      <c r="AE584" s="124">
        <v>46055</v>
      </c>
      <c r="AF584" s="80">
        <v>46053.041666666664</v>
      </c>
      <c r="AG584" s="80">
        <v>46052.5</v>
      </c>
      <c r="AH584" s="80">
        <v>46052.5</v>
      </c>
      <c r="AI584" s="124">
        <v>46038</v>
      </c>
      <c r="AJ584" s="124">
        <v>46053</v>
      </c>
      <c r="AK584" s="124">
        <v>46053</v>
      </c>
      <c r="AL584" s="124">
        <v>46048</v>
      </c>
      <c r="AM584" s="101">
        <v>46063</v>
      </c>
      <c r="AN584" s="101">
        <v>46066</v>
      </c>
      <c r="AO584" s="81">
        <f t="shared" si="175"/>
        <v>46051.5</v>
      </c>
      <c r="AP584" s="81">
        <f t="shared" si="176"/>
        <v>46052.5</v>
      </c>
      <c r="AQ584" s="81">
        <f t="shared" si="177"/>
        <v>46052.5</v>
      </c>
      <c r="AR584" s="81">
        <f t="shared" si="178"/>
        <v>46054</v>
      </c>
      <c r="AS584" s="81">
        <f t="shared" si="179"/>
        <v>46057</v>
      </c>
      <c r="AT584" s="81">
        <f t="shared" si="180"/>
        <v>46054</v>
      </c>
      <c r="AU584" s="82" t="s">
        <v>131</v>
      </c>
      <c r="AV584" s="74">
        <v>46046</v>
      </c>
      <c r="AW584" s="75" t="s">
        <v>2661</v>
      </c>
      <c r="AX584" s="75" t="s">
        <v>2662</v>
      </c>
      <c r="AY584" s="75"/>
      <c r="AZ584" s="83"/>
      <c r="BA584" s="75"/>
      <c r="BB584" s="75"/>
      <c r="BC584" s="75"/>
      <c r="BD584" s="75"/>
      <c r="BE584" s="75"/>
      <c r="BF584" s="75"/>
      <c r="BG584" s="75"/>
      <c r="BH584" s="75"/>
      <c r="BI584" s="75"/>
      <c r="BJ584" s="75"/>
      <c r="BK584" s="75"/>
      <c r="BL584" s="75"/>
      <c r="BM584" s="75"/>
      <c r="BN584" s="75"/>
      <c r="BO584" s="75"/>
      <c r="BP584" s="75"/>
      <c r="BQ584" s="75"/>
      <c r="BR584" s="75"/>
      <c r="BS584" s="75"/>
      <c r="BT584" s="75">
        <v>0</v>
      </c>
      <c r="BU584" s="84" t="s">
        <v>2641</v>
      </c>
      <c r="BV584" s="74">
        <v>46055</v>
      </c>
      <c r="BW584" s="85">
        <f t="shared" si="181"/>
        <v>2</v>
      </c>
      <c r="BX584" s="85">
        <f t="shared" si="182"/>
        <v>2</v>
      </c>
      <c r="BY584" s="86" t="s">
        <v>120</v>
      </c>
      <c r="BZ584" s="87">
        <f t="shared" si="162"/>
        <v>5</v>
      </c>
      <c r="CB584" s="88">
        <f t="shared" si="172"/>
        <v>6</v>
      </c>
      <c r="CC584" s="89"/>
      <c r="CE584" s="87">
        <f t="shared" si="169"/>
        <v>1</v>
      </c>
      <c r="CF584" s="90">
        <v>18284000</v>
      </c>
      <c r="CG584" s="90"/>
      <c r="CH584" s="90">
        <v>18284000</v>
      </c>
      <c r="CI584" s="22">
        <v>26120</v>
      </c>
      <c r="CJ584" s="87">
        <f t="shared" si="173"/>
        <v>1</v>
      </c>
      <c r="CK584" s="87">
        <f t="shared" si="174"/>
        <v>4</v>
      </c>
      <c r="CL584" s="22" t="s">
        <v>121</v>
      </c>
      <c r="CM584" s="22" t="s">
        <v>2642</v>
      </c>
    </row>
    <row r="585" spans="1:91" ht="14.45" customHeight="1" x14ac:dyDescent="0.25">
      <c r="A585" s="69">
        <f t="shared" si="171"/>
        <v>583</v>
      </c>
      <c r="B585" s="70" t="s">
        <v>102</v>
      </c>
      <c r="C585" s="97">
        <v>235600054353</v>
      </c>
      <c r="D585" s="106">
        <v>145261070</v>
      </c>
      <c r="E585" s="73"/>
      <c r="F585" s="74">
        <v>46048</v>
      </c>
      <c r="G585" s="75" t="s">
        <v>516</v>
      </c>
      <c r="H585" s="75" t="s">
        <v>2213</v>
      </c>
      <c r="I585" s="75" t="s">
        <v>105</v>
      </c>
      <c r="J585" s="75" t="s">
        <v>518</v>
      </c>
      <c r="K585" s="75" t="s">
        <v>242</v>
      </c>
      <c r="L585" s="74">
        <v>46079</v>
      </c>
      <c r="M585" s="73">
        <v>40</v>
      </c>
      <c r="N585" s="75" t="s">
        <v>2663</v>
      </c>
      <c r="O585" s="75" t="s">
        <v>2664</v>
      </c>
      <c r="P585" s="75">
        <v>2830048031</v>
      </c>
      <c r="Q585" s="74">
        <v>46046</v>
      </c>
      <c r="R585" s="75">
        <v>1209379819</v>
      </c>
      <c r="S585" s="75">
        <v>224113283</v>
      </c>
      <c r="T585" s="74">
        <v>46046</v>
      </c>
      <c r="U585" s="76">
        <v>17319.771000000001</v>
      </c>
      <c r="V585" s="76">
        <v>16696.918000000001</v>
      </c>
      <c r="W585" s="75">
        <v>20</v>
      </c>
      <c r="X585" s="75">
        <v>0</v>
      </c>
      <c r="Y585" s="98">
        <v>235501968373</v>
      </c>
      <c r="Z585" s="82" t="s">
        <v>128</v>
      </c>
      <c r="AA585" s="75" t="s">
        <v>1649</v>
      </c>
      <c r="AB585" s="75" t="s">
        <v>1650</v>
      </c>
      <c r="AC585" s="98">
        <v>235600054353</v>
      </c>
      <c r="AD585" s="75" t="s">
        <v>113</v>
      </c>
      <c r="AE585" s="124">
        <v>46055</v>
      </c>
      <c r="AF585" s="80">
        <v>46053.041666666664</v>
      </c>
      <c r="AG585" s="80">
        <v>46052.5</v>
      </c>
      <c r="AH585" s="80">
        <v>46052.5</v>
      </c>
      <c r="AI585" s="124">
        <v>46038</v>
      </c>
      <c r="AJ585" s="124">
        <v>46053</v>
      </c>
      <c r="AK585" s="124">
        <v>46053</v>
      </c>
      <c r="AL585" s="124">
        <v>46048</v>
      </c>
      <c r="AM585" s="101">
        <v>46063</v>
      </c>
      <c r="AN585" s="101">
        <v>46066</v>
      </c>
      <c r="AO585" s="81">
        <f t="shared" si="175"/>
        <v>46051.5</v>
      </c>
      <c r="AP585" s="81">
        <f t="shared" si="176"/>
        <v>46052.5</v>
      </c>
      <c r="AQ585" s="81">
        <f t="shared" si="177"/>
        <v>46052.5</v>
      </c>
      <c r="AR585" s="81">
        <f t="shared" si="178"/>
        <v>46054</v>
      </c>
      <c r="AS585" s="81">
        <f t="shared" si="179"/>
        <v>46057</v>
      </c>
      <c r="AT585" s="81">
        <f t="shared" si="180"/>
        <v>46054</v>
      </c>
      <c r="AU585" s="82" t="s">
        <v>131</v>
      </c>
      <c r="AV585" s="74">
        <v>46046</v>
      </c>
      <c r="AW585" s="75" t="s">
        <v>2665</v>
      </c>
      <c r="AX585" s="75" t="s">
        <v>2666</v>
      </c>
      <c r="AY585" s="75"/>
      <c r="AZ585" s="83"/>
      <c r="BA585" s="75"/>
      <c r="BB585" s="75"/>
      <c r="BC585" s="75"/>
      <c r="BD585" s="75"/>
      <c r="BE585" s="75"/>
      <c r="BF585" s="75"/>
      <c r="BG585" s="75"/>
      <c r="BH585" s="75"/>
      <c r="BI585" s="75"/>
      <c r="BJ585" s="75"/>
      <c r="BK585" s="75"/>
      <c r="BL585" s="75"/>
      <c r="BM585" s="75"/>
      <c r="BN585" s="75"/>
      <c r="BO585" s="75"/>
      <c r="BP585" s="75"/>
      <c r="BQ585" s="75"/>
      <c r="BR585" s="75"/>
      <c r="BS585" s="75"/>
      <c r="BT585" s="75">
        <v>0</v>
      </c>
      <c r="BU585" s="84" t="s">
        <v>2641</v>
      </c>
      <c r="BV585" s="74">
        <v>46055</v>
      </c>
      <c r="BW585" s="85">
        <f t="shared" si="181"/>
        <v>2</v>
      </c>
      <c r="BX585" s="85">
        <f t="shared" si="182"/>
        <v>2</v>
      </c>
      <c r="BY585" s="86" t="s">
        <v>120</v>
      </c>
      <c r="BZ585" s="87">
        <f t="shared" si="162"/>
        <v>5</v>
      </c>
      <c r="CB585" s="88">
        <f t="shared" si="172"/>
        <v>6</v>
      </c>
      <c r="CC585" s="89"/>
      <c r="CE585" s="87">
        <f t="shared" si="169"/>
        <v>1</v>
      </c>
      <c r="CF585" s="90">
        <v>18284000</v>
      </c>
      <c r="CG585" s="90"/>
      <c r="CH585" s="90">
        <v>18284000</v>
      </c>
      <c r="CI585" s="22">
        <v>26120</v>
      </c>
      <c r="CJ585" s="87">
        <f t="shared" si="173"/>
        <v>1</v>
      </c>
      <c r="CK585" s="87">
        <f t="shared" si="174"/>
        <v>4</v>
      </c>
      <c r="CL585" s="22" t="s">
        <v>121</v>
      </c>
      <c r="CM585" s="22" t="s">
        <v>2642</v>
      </c>
    </row>
    <row r="586" spans="1:91" ht="14.45" customHeight="1" x14ac:dyDescent="0.25">
      <c r="A586" s="69">
        <f t="shared" si="171"/>
        <v>584</v>
      </c>
      <c r="B586" s="70" t="s">
        <v>102</v>
      </c>
      <c r="C586" s="97">
        <v>235600167671</v>
      </c>
      <c r="D586" s="106">
        <v>145261183</v>
      </c>
      <c r="E586" s="73"/>
      <c r="F586" s="74">
        <v>46048</v>
      </c>
      <c r="G586" s="75" t="s">
        <v>516</v>
      </c>
      <c r="H586" s="75" t="s">
        <v>2213</v>
      </c>
      <c r="I586" s="75" t="s">
        <v>105</v>
      </c>
      <c r="J586" s="75" t="s">
        <v>518</v>
      </c>
      <c r="K586" s="75" t="s">
        <v>242</v>
      </c>
      <c r="L586" s="74">
        <v>46079</v>
      </c>
      <c r="M586" s="73">
        <v>40</v>
      </c>
      <c r="N586" s="75" t="s">
        <v>2667</v>
      </c>
      <c r="O586" s="75" t="s">
        <v>2668</v>
      </c>
      <c r="P586" s="75">
        <v>2830048015</v>
      </c>
      <c r="Q586" s="74">
        <v>46046</v>
      </c>
      <c r="R586" s="75">
        <v>1209379745</v>
      </c>
      <c r="S586" s="75">
        <v>224113285</v>
      </c>
      <c r="T586" s="74">
        <v>46046</v>
      </c>
      <c r="U586" s="76">
        <v>17313.646000000001</v>
      </c>
      <c r="V586" s="76">
        <v>16691.010999999999</v>
      </c>
      <c r="W586" s="75">
        <v>20</v>
      </c>
      <c r="X586" s="75">
        <v>0</v>
      </c>
      <c r="Y586" s="98">
        <v>235502124969</v>
      </c>
      <c r="Z586" s="82" t="s">
        <v>128</v>
      </c>
      <c r="AA586" s="75" t="s">
        <v>1649</v>
      </c>
      <c r="AB586" s="75" t="s">
        <v>1650</v>
      </c>
      <c r="AC586" s="98">
        <v>235600167671</v>
      </c>
      <c r="AD586" s="75" t="s">
        <v>113</v>
      </c>
      <c r="AE586" s="124">
        <v>46055</v>
      </c>
      <c r="AF586" s="80">
        <v>46053.041666666664</v>
      </c>
      <c r="AG586" s="80">
        <v>46052.5</v>
      </c>
      <c r="AH586" s="80">
        <v>46052.5</v>
      </c>
      <c r="AI586" s="124">
        <v>46038</v>
      </c>
      <c r="AJ586" s="124">
        <v>46053</v>
      </c>
      <c r="AK586" s="124">
        <v>46053</v>
      </c>
      <c r="AL586" s="124">
        <v>46048</v>
      </c>
      <c r="AM586" s="101">
        <v>46063</v>
      </c>
      <c r="AN586" s="101">
        <v>46066</v>
      </c>
      <c r="AO586" s="81">
        <f t="shared" si="175"/>
        <v>46051.5</v>
      </c>
      <c r="AP586" s="81">
        <f t="shared" si="176"/>
        <v>46052.5</v>
      </c>
      <c r="AQ586" s="81">
        <f t="shared" si="177"/>
        <v>46052.5</v>
      </c>
      <c r="AR586" s="81">
        <f t="shared" si="178"/>
        <v>46054</v>
      </c>
      <c r="AS586" s="81">
        <f t="shared" si="179"/>
        <v>46057</v>
      </c>
      <c r="AT586" s="81">
        <f t="shared" si="180"/>
        <v>46054</v>
      </c>
      <c r="AU586" s="82" t="s">
        <v>131</v>
      </c>
      <c r="AV586" s="74">
        <v>46046</v>
      </c>
      <c r="AW586" s="75" t="s">
        <v>2669</v>
      </c>
      <c r="AX586" s="75" t="s">
        <v>2670</v>
      </c>
      <c r="AY586" s="75"/>
      <c r="AZ586" s="83"/>
      <c r="BA586" s="75"/>
      <c r="BB586" s="75"/>
      <c r="BC586" s="75"/>
      <c r="BD586" s="75"/>
      <c r="BE586" s="75"/>
      <c r="BF586" s="75"/>
      <c r="BG586" s="75"/>
      <c r="BH586" s="75"/>
      <c r="BI586" s="75"/>
      <c r="BJ586" s="75"/>
      <c r="BK586" s="75"/>
      <c r="BL586" s="75"/>
      <c r="BM586" s="75"/>
      <c r="BN586" s="75"/>
      <c r="BO586" s="75"/>
      <c r="BP586" s="75"/>
      <c r="BQ586" s="75"/>
      <c r="BR586" s="75"/>
      <c r="BS586" s="75"/>
      <c r="BT586" s="75">
        <v>1</v>
      </c>
      <c r="BU586" s="84" t="s">
        <v>2671</v>
      </c>
      <c r="BV586" s="74">
        <v>46055</v>
      </c>
      <c r="BW586" s="85">
        <f t="shared" si="181"/>
        <v>2</v>
      </c>
      <c r="BX586" s="85">
        <f t="shared" si="182"/>
        <v>2</v>
      </c>
      <c r="BY586" s="86" t="s">
        <v>120</v>
      </c>
      <c r="BZ586" s="87">
        <f t="shared" si="162"/>
        <v>5</v>
      </c>
      <c r="CB586" s="88">
        <f t="shared" si="172"/>
        <v>6</v>
      </c>
      <c r="CC586" s="89"/>
      <c r="CE586" s="87">
        <f t="shared" si="169"/>
        <v>1</v>
      </c>
      <c r="CF586" s="90">
        <v>18284000</v>
      </c>
      <c r="CG586" s="90"/>
      <c r="CH586" s="90">
        <v>18284000</v>
      </c>
      <c r="CI586" s="22">
        <v>26120</v>
      </c>
      <c r="CJ586" s="87">
        <f t="shared" si="173"/>
        <v>1</v>
      </c>
      <c r="CK586" s="87">
        <f t="shared" si="174"/>
        <v>4</v>
      </c>
      <c r="CL586" s="22" t="s">
        <v>121</v>
      </c>
      <c r="CM586" s="22" t="s">
        <v>2672</v>
      </c>
    </row>
    <row r="587" spans="1:91" ht="14.45" customHeight="1" x14ac:dyDescent="0.25">
      <c r="A587" s="69">
        <f t="shared" si="171"/>
        <v>585</v>
      </c>
      <c r="B587" s="70" t="s">
        <v>102</v>
      </c>
      <c r="C587" s="97">
        <v>235502124993</v>
      </c>
      <c r="D587" s="106">
        <v>145261074</v>
      </c>
      <c r="E587" s="73"/>
      <c r="F587" s="74">
        <v>46048</v>
      </c>
      <c r="G587" s="75" t="s">
        <v>532</v>
      </c>
      <c r="H587" s="75" t="s">
        <v>2213</v>
      </c>
      <c r="I587" s="75" t="s">
        <v>105</v>
      </c>
      <c r="J587" s="75" t="s">
        <v>518</v>
      </c>
      <c r="K587" s="75" t="s">
        <v>242</v>
      </c>
      <c r="L587" s="74">
        <v>46078</v>
      </c>
      <c r="M587" s="73">
        <v>40</v>
      </c>
      <c r="N587" s="75" t="s">
        <v>2673</v>
      </c>
      <c r="O587" s="75" t="s">
        <v>2674</v>
      </c>
      <c r="P587" s="75">
        <v>2830048029</v>
      </c>
      <c r="Q587" s="74">
        <v>46046</v>
      </c>
      <c r="R587" s="75">
        <v>1209379806</v>
      </c>
      <c r="S587" s="75">
        <v>224113294</v>
      </c>
      <c r="T587" s="74">
        <v>46046</v>
      </c>
      <c r="U587" s="76">
        <v>16207.727000000001</v>
      </c>
      <c r="V587" s="76">
        <v>15624.87</v>
      </c>
      <c r="W587" s="75">
        <v>19</v>
      </c>
      <c r="X587" s="75">
        <v>0</v>
      </c>
      <c r="Y587" s="98">
        <v>235502124993</v>
      </c>
      <c r="Z587" s="82" t="s">
        <v>128</v>
      </c>
      <c r="AA587" s="75" t="s">
        <v>1649</v>
      </c>
      <c r="AB587" s="75" t="s">
        <v>1650</v>
      </c>
      <c r="AC587" s="98">
        <v>235502124993</v>
      </c>
      <c r="AD587" s="75" t="s">
        <v>113</v>
      </c>
      <c r="AE587" s="124">
        <v>46055</v>
      </c>
      <c r="AF587" s="80">
        <v>46053.041666666664</v>
      </c>
      <c r="AG587" s="80">
        <v>46052.5</v>
      </c>
      <c r="AH587" s="80">
        <v>46052.5</v>
      </c>
      <c r="AI587" s="124">
        <v>46038</v>
      </c>
      <c r="AJ587" s="124">
        <v>46053</v>
      </c>
      <c r="AK587" s="124">
        <v>46053</v>
      </c>
      <c r="AL587" s="124">
        <v>46048</v>
      </c>
      <c r="AM587" s="101">
        <v>46063</v>
      </c>
      <c r="AN587" s="101">
        <v>46066</v>
      </c>
      <c r="AO587" s="81">
        <f t="shared" si="175"/>
        <v>46051.5</v>
      </c>
      <c r="AP587" s="81">
        <f t="shared" si="176"/>
        <v>46052.5</v>
      </c>
      <c r="AQ587" s="81">
        <f t="shared" si="177"/>
        <v>46052.5</v>
      </c>
      <c r="AR587" s="81">
        <f t="shared" si="178"/>
        <v>46054</v>
      </c>
      <c r="AS587" s="81">
        <f t="shared" si="179"/>
        <v>46057</v>
      </c>
      <c r="AT587" s="81">
        <f t="shared" si="180"/>
        <v>46054</v>
      </c>
      <c r="AU587" s="82" t="s">
        <v>131</v>
      </c>
      <c r="AV587" s="74">
        <v>46046</v>
      </c>
      <c r="AW587" s="75" t="s">
        <v>2675</v>
      </c>
      <c r="AX587" s="75" t="s">
        <v>2676</v>
      </c>
      <c r="AY587" s="75"/>
      <c r="AZ587" s="83"/>
      <c r="BA587" s="75"/>
      <c r="BB587" s="75"/>
      <c r="BC587" s="75"/>
      <c r="BD587" s="75"/>
      <c r="BE587" s="75"/>
      <c r="BF587" s="75"/>
      <c r="BG587" s="75"/>
      <c r="BH587" s="75"/>
      <c r="BI587" s="75"/>
      <c r="BJ587" s="75"/>
      <c r="BK587" s="75"/>
      <c r="BL587" s="75"/>
      <c r="BM587" s="75"/>
      <c r="BN587" s="75"/>
      <c r="BO587" s="75"/>
      <c r="BP587" s="75"/>
      <c r="BQ587" s="75"/>
      <c r="BR587" s="75"/>
      <c r="BS587" s="75"/>
      <c r="BT587" s="75">
        <v>1</v>
      </c>
      <c r="BU587" s="84" t="s">
        <v>2677</v>
      </c>
      <c r="BV587" s="74">
        <v>46055</v>
      </c>
      <c r="BW587" s="85">
        <f t="shared" si="181"/>
        <v>2</v>
      </c>
      <c r="BX587" s="85">
        <f t="shared" si="182"/>
        <v>2</v>
      </c>
      <c r="BY587" s="86" t="s">
        <v>120</v>
      </c>
      <c r="BZ587" s="87">
        <f t="shared" si="162"/>
        <v>5</v>
      </c>
      <c r="CB587" s="88">
        <f t="shared" si="172"/>
        <v>6</v>
      </c>
      <c r="CC587" s="89"/>
      <c r="CE587" s="87">
        <f t="shared" si="169"/>
        <v>1</v>
      </c>
      <c r="CF587" s="90">
        <v>18284000</v>
      </c>
      <c r="CG587" s="90"/>
      <c r="CH587" s="90">
        <v>18284000</v>
      </c>
      <c r="CI587" s="22">
        <v>26120</v>
      </c>
      <c r="CJ587" s="87">
        <f t="shared" si="173"/>
        <v>1</v>
      </c>
      <c r="CK587" s="87">
        <f t="shared" si="174"/>
        <v>4</v>
      </c>
      <c r="CL587" s="22" t="s">
        <v>121</v>
      </c>
      <c r="CM587" s="22" t="s">
        <v>2678</v>
      </c>
    </row>
    <row r="588" spans="1:91" ht="14.45" customHeight="1" x14ac:dyDescent="0.25">
      <c r="A588" s="69">
        <f t="shared" si="171"/>
        <v>586</v>
      </c>
      <c r="B588" s="70" t="s">
        <v>102</v>
      </c>
      <c r="C588" s="97">
        <v>235501968349</v>
      </c>
      <c r="D588" s="106">
        <v>145288549</v>
      </c>
      <c r="E588" s="73"/>
      <c r="F588" s="74">
        <v>46048</v>
      </c>
      <c r="G588" s="75" t="s">
        <v>1830</v>
      </c>
      <c r="H588" s="75" t="s">
        <v>2213</v>
      </c>
      <c r="I588" s="75" t="s">
        <v>105</v>
      </c>
      <c r="J588" s="75" t="s">
        <v>518</v>
      </c>
      <c r="K588" s="75" t="s">
        <v>107</v>
      </c>
      <c r="L588" s="74">
        <v>46079</v>
      </c>
      <c r="M588" s="73">
        <v>40</v>
      </c>
      <c r="N588" s="75" t="s">
        <v>2679</v>
      </c>
      <c r="O588" s="75" t="s">
        <v>2680</v>
      </c>
      <c r="P588" s="75">
        <v>2830048118</v>
      </c>
      <c r="Q588" s="74">
        <v>46049</v>
      </c>
      <c r="R588" s="75">
        <v>1209380376</v>
      </c>
      <c r="S588" s="75">
        <v>224121087</v>
      </c>
      <c r="T588" s="74">
        <v>46049</v>
      </c>
      <c r="U588" s="76">
        <v>16209.377</v>
      </c>
      <c r="V588" s="76">
        <v>15779.763000000001</v>
      </c>
      <c r="W588" s="75">
        <v>18</v>
      </c>
      <c r="X588" s="75">
        <v>0</v>
      </c>
      <c r="Y588" s="98">
        <v>235501968349</v>
      </c>
      <c r="Z588" s="82" t="s">
        <v>128</v>
      </c>
      <c r="AA588" s="75" t="s">
        <v>1649</v>
      </c>
      <c r="AB588" s="75" t="s">
        <v>1650</v>
      </c>
      <c r="AC588" s="98">
        <v>235501968349</v>
      </c>
      <c r="AD588" s="75" t="s">
        <v>113</v>
      </c>
      <c r="AE588" s="74">
        <v>46055</v>
      </c>
      <c r="AF588" s="80">
        <v>46052.916666666664</v>
      </c>
      <c r="AG588" s="80">
        <v>46052.5</v>
      </c>
      <c r="AH588" s="80">
        <v>46052.5</v>
      </c>
      <c r="AI588" s="124">
        <v>46038</v>
      </c>
      <c r="AJ588" s="124">
        <v>46053</v>
      </c>
      <c r="AK588" s="124">
        <v>46053</v>
      </c>
      <c r="AL588" s="124">
        <v>46048</v>
      </c>
      <c r="AM588" s="101">
        <v>46066</v>
      </c>
      <c r="AN588" s="101">
        <v>46066</v>
      </c>
      <c r="AO588" s="81">
        <f t="shared" si="175"/>
        <v>46051.5</v>
      </c>
      <c r="AP588" s="81">
        <f t="shared" si="176"/>
        <v>46052.5</v>
      </c>
      <c r="AQ588" s="81">
        <f t="shared" si="177"/>
        <v>46052.5</v>
      </c>
      <c r="AR588" s="81">
        <f t="shared" si="178"/>
        <v>46054</v>
      </c>
      <c r="AS588" s="81">
        <f t="shared" si="179"/>
        <v>46057</v>
      </c>
      <c r="AT588" s="81">
        <f t="shared" si="180"/>
        <v>46054</v>
      </c>
      <c r="AU588" s="82" t="s">
        <v>131</v>
      </c>
      <c r="AV588" s="74">
        <v>46049</v>
      </c>
      <c r="AW588" s="75" t="s">
        <v>2681</v>
      </c>
      <c r="AX588" s="75" t="s">
        <v>2682</v>
      </c>
      <c r="AY588" s="75"/>
      <c r="AZ588" s="83"/>
      <c r="BA588" s="75"/>
      <c r="BB588" s="75"/>
      <c r="BC588" s="75"/>
      <c r="BD588" s="75"/>
      <c r="BE588" s="75"/>
      <c r="BF588" s="75"/>
      <c r="BG588" s="75"/>
      <c r="BH588" s="75"/>
      <c r="BI588" s="75"/>
      <c r="BJ588" s="75"/>
      <c r="BK588" s="75"/>
      <c r="BL588" s="75"/>
      <c r="BM588" s="75"/>
      <c r="BN588" s="75"/>
      <c r="BO588" s="75"/>
      <c r="BP588" s="75"/>
      <c r="BQ588" s="75"/>
      <c r="BR588" s="75"/>
      <c r="BS588" s="75"/>
      <c r="BT588" s="75">
        <v>1</v>
      </c>
      <c r="BU588" s="84" t="s">
        <v>2683</v>
      </c>
      <c r="BV588" s="74">
        <v>46055</v>
      </c>
      <c r="BW588" s="85">
        <f t="shared" si="181"/>
        <v>2</v>
      </c>
      <c r="BX588" s="85">
        <f t="shared" si="182"/>
        <v>2</v>
      </c>
      <c r="BY588" s="86" t="s">
        <v>120</v>
      </c>
      <c r="BZ588" s="87">
        <f t="shared" si="162"/>
        <v>5</v>
      </c>
      <c r="CB588" s="88">
        <f t="shared" si="172"/>
        <v>6</v>
      </c>
      <c r="CC588" s="89"/>
      <c r="CE588" s="87">
        <f t="shared" si="169"/>
        <v>1</v>
      </c>
      <c r="CF588" s="90">
        <v>18284000</v>
      </c>
      <c r="CG588" s="90"/>
      <c r="CH588" s="90">
        <v>18284000</v>
      </c>
      <c r="CI588" s="22">
        <v>26120</v>
      </c>
      <c r="CJ588" s="87">
        <f t="shared" si="173"/>
        <v>1</v>
      </c>
      <c r="CK588" s="87">
        <f t="shared" si="174"/>
        <v>5</v>
      </c>
      <c r="CL588" s="22" t="s">
        <v>121</v>
      </c>
      <c r="CM588" s="22" t="s">
        <v>2684</v>
      </c>
    </row>
    <row r="589" spans="1:91" ht="14.45" customHeight="1" x14ac:dyDescent="0.25">
      <c r="A589" s="69">
        <f t="shared" si="171"/>
        <v>587</v>
      </c>
      <c r="B589" s="70" t="s">
        <v>102</v>
      </c>
      <c r="C589" s="97">
        <v>235502124993</v>
      </c>
      <c r="D589" s="106">
        <v>145288556</v>
      </c>
      <c r="E589" s="73"/>
      <c r="F589" s="74">
        <v>46048</v>
      </c>
      <c r="G589" s="75" t="s">
        <v>612</v>
      </c>
      <c r="H589" s="75" t="s">
        <v>2213</v>
      </c>
      <c r="I589" s="75" t="s">
        <v>105</v>
      </c>
      <c r="J589" s="75" t="s">
        <v>518</v>
      </c>
      <c r="K589" s="75" t="s">
        <v>242</v>
      </c>
      <c r="L589" s="74">
        <v>46078</v>
      </c>
      <c r="M589" s="73">
        <v>40</v>
      </c>
      <c r="N589" s="75" t="s">
        <v>2685</v>
      </c>
      <c r="O589" s="75" t="s">
        <v>2686</v>
      </c>
      <c r="P589" s="75">
        <v>2830048010</v>
      </c>
      <c r="Q589" s="74">
        <v>46046</v>
      </c>
      <c r="R589" s="75">
        <v>1209379730</v>
      </c>
      <c r="S589" s="75">
        <v>224113290</v>
      </c>
      <c r="T589" s="74">
        <v>46046</v>
      </c>
      <c r="U589" s="76">
        <v>15702.861000000001</v>
      </c>
      <c r="V589" s="76">
        <v>15286.673000000001</v>
      </c>
      <c r="W589" s="75">
        <v>18</v>
      </c>
      <c r="X589" s="75">
        <v>0</v>
      </c>
      <c r="Y589" s="98">
        <v>235501943699</v>
      </c>
      <c r="Z589" s="82" t="s">
        <v>128</v>
      </c>
      <c r="AA589" s="75" t="s">
        <v>1649</v>
      </c>
      <c r="AB589" s="75" t="s">
        <v>1650</v>
      </c>
      <c r="AC589" s="98">
        <v>235502124993</v>
      </c>
      <c r="AD589" s="75" t="s">
        <v>113</v>
      </c>
      <c r="AE589" s="124">
        <v>46055</v>
      </c>
      <c r="AF589" s="80">
        <v>46053.041666666664</v>
      </c>
      <c r="AG589" s="80">
        <v>46052.5</v>
      </c>
      <c r="AH589" s="80">
        <v>46052.5</v>
      </c>
      <c r="AI589" s="124">
        <v>46038</v>
      </c>
      <c r="AJ589" s="124">
        <v>46053</v>
      </c>
      <c r="AK589" s="124">
        <v>46053</v>
      </c>
      <c r="AL589" s="124">
        <v>46048</v>
      </c>
      <c r="AM589" s="101">
        <v>46063</v>
      </c>
      <c r="AN589" s="101">
        <v>46066</v>
      </c>
      <c r="AO589" s="81">
        <f t="shared" si="175"/>
        <v>46051.5</v>
      </c>
      <c r="AP589" s="81">
        <f t="shared" si="176"/>
        <v>46052.5</v>
      </c>
      <c r="AQ589" s="81">
        <f t="shared" si="177"/>
        <v>46052.5</v>
      </c>
      <c r="AR589" s="81">
        <f t="shared" si="178"/>
        <v>46054</v>
      </c>
      <c r="AS589" s="81">
        <f t="shared" si="179"/>
        <v>46057</v>
      </c>
      <c r="AT589" s="81">
        <f t="shared" si="180"/>
        <v>46054</v>
      </c>
      <c r="AU589" s="82" t="s">
        <v>131</v>
      </c>
      <c r="AV589" s="74">
        <v>46046</v>
      </c>
      <c r="AW589" s="75" t="s">
        <v>2687</v>
      </c>
      <c r="AX589" s="75" t="s">
        <v>2688</v>
      </c>
      <c r="AY589" s="75"/>
      <c r="AZ589" s="83"/>
      <c r="BA589" s="75"/>
      <c r="BB589" s="75"/>
      <c r="BC589" s="75"/>
      <c r="BD589" s="75"/>
      <c r="BE589" s="75"/>
      <c r="BF589" s="75"/>
      <c r="BG589" s="75"/>
      <c r="BH589" s="75"/>
      <c r="BI589" s="75"/>
      <c r="BJ589" s="75"/>
      <c r="BK589" s="75"/>
      <c r="BL589" s="75"/>
      <c r="BM589" s="75"/>
      <c r="BN589" s="75"/>
      <c r="BO589" s="75"/>
      <c r="BP589" s="75"/>
      <c r="BQ589" s="75"/>
      <c r="BR589" s="75"/>
      <c r="BS589" s="75"/>
      <c r="BT589" s="75">
        <v>0</v>
      </c>
      <c r="BU589" s="84" t="s">
        <v>2677</v>
      </c>
      <c r="BV589" s="74">
        <v>46055</v>
      </c>
      <c r="BW589" s="85">
        <f t="shared" si="181"/>
        <v>2</v>
      </c>
      <c r="BX589" s="85">
        <f t="shared" si="182"/>
        <v>2</v>
      </c>
      <c r="BY589" s="86" t="s">
        <v>120</v>
      </c>
      <c r="BZ589" s="87">
        <f t="shared" si="162"/>
        <v>5</v>
      </c>
      <c r="CB589" s="88">
        <f t="shared" si="172"/>
        <v>6</v>
      </c>
      <c r="CC589" s="89"/>
      <c r="CE589" s="87">
        <f t="shared" si="169"/>
        <v>1</v>
      </c>
      <c r="CF589" s="90">
        <v>18284000</v>
      </c>
      <c r="CG589" s="90"/>
      <c r="CH589" s="90">
        <v>18284000</v>
      </c>
      <c r="CI589" s="22">
        <v>26120</v>
      </c>
      <c r="CJ589" s="87">
        <f t="shared" si="173"/>
        <v>1</v>
      </c>
      <c r="CK589" s="87">
        <f t="shared" si="174"/>
        <v>4</v>
      </c>
      <c r="CL589" s="22" t="s">
        <v>121</v>
      </c>
      <c r="CM589" s="22" t="s">
        <v>2678</v>
      </c>
    </row>
    <row r="590" spans="1:91" ht="14.45" customHeight="1" x14ac:dyDescent="0.25">
      <c r="A590" s="69">
        <f t="shared" si="171"/>
        <v>588</v>
      </c>
      <c r="B590" s="70" t="s">
        <v>102</v>
      </c>
      <c r="C590" s="97">
        <v>235502124993</v>
      </c>
      <c r="D590" s="106">
        <v>145396402</v>
      </c>
      <c r="E590" s="73"/>
      <c r="F590" s="74">
        <v>46048</v>
      </c>
      <c r="G590" s="75" t="s">
        <v>612</v>
      </c>
      <c r="H590" s="75" t="s">
        <v>2213</v>
      </c>
      <c r="I590" s="75" t="s">
        <v>105</v>
      </c>
      <c r="J590" s="75" t="s">
        <v>518</v>
      </c>
      <c r="K590" s="75" t="s">
        <v>242</v>
      </c>
      <c r="L590" s="74">
        <v>46076</v>
      </c>
      <c r="M590" s="73">
        <v>40</v>
      </c>
      <c r="N590" s="75" t="s">
        <v>2689</v>
      </c>
      <c r="O590" s="75" t="s">
        <v>2690</v>
      </c>
      <c r="P590" s="75">
        <v>2830048012</v>
      </c>
      <c r="Q590" s="74">
        <v>46046</v>
      </c>
      <c r="R590" s="75">
        <v>1209379741</v>
      </c>
      <c r="S590" s="75">
        <v>224113293</v>
      </c>
      <c r="T590" s="74">
        <v>46046</v>
      </c>
      <c r="U590" s="76">
        <v>13553.129000000001</v>
      </c>
      <c r="V590" s="76">
        <v>13067.656000000001</v>
      </c>
      <c r="W590" s="75">
        <v>18</v>
      </c>
      <c r="X590" s="75">
        <v>0</v>
      </c>
      <c r="Y590" s="98">
        <v>235501943702</v>
      </c>
      <c r="Z590" s="82" t="s">
        <v>128</v>
      </c>
      <c r="AA590" s="75" t="s">
        <v>1649</v>
      </c>
      <c r="AB590" s="75" t="s">
        <v>1650</v>
      </c>
      <c r="AC590" s="98">
        <v>235502124993</v>
      </c>
      <c r="AD590" s="75" t="s">
        <v>113</v>
      </c>
      <c r="AE590" s="124">
        <v>46055</v>
      </c>
      <c r="AF590" s="80">
        <v>46053.041666666664</v>
      </c>
      <c r="AG590" s="80">
        <v>46052.5</v>
      </c>
      <c r="AH590" s="80">
        <v>46052.5</v>
      </c>
      <c r="AI590" s="124">
        <v>46038</v>
      </c>
      <c r="AJ590" s="124">
        <v>46053</v>
      </c>
      <c r="AK590" s="124">
        <v>46053</v>
      </c>
      <c r="AL590" s="124">
        <v>46048</v>
      </c>
      <c r="AM590" s="101">
        <v>46063</v>
      </c>
      <c r="AN590" s="101">
        <v>46066</v>
      </c>
      <c r="AO590" s="81">
        <f t="shared" si="175"/>
        <v>46051.5</v>
      </c>
      <c r="AP590" s="81">
        <f t="shared" si="176"/>
        <v>46052.5</v>
      </c>
      <c r="AQ590" s="81">
        <f t="shared" si="177"/>
        <v>46052.5</v>
      </c>
      <c r="AR590" s="81">
        <f t="shared" si="178"/>
        <v>46054</v>
      </c>
      <c r="AS590" s="81">
        <f t="shared" si="179"/>
        <v>46057</v>
      </c>
      <c r="AT590" s="81">
        <f t="shared" si="180"/>
        <v>46054</v>
      </c>
      <c r="AU590" s="82" t="s">
        <v>131</v>
      </c>
      <c r="AV590" s="74">
        <v>46046</v>
      </c>
      <c r="AW590" s="75" t="s">
        <v>2691</v>
      </c>
      <c r="AX590" s="75" t="s">
        <v>2692</v>
      </c>
      <c r="AY590" s="75"/>
      <c r="AZ590" s="83"/>
      <c r="BA590" s="75"/>
      <c r="BB590" s="75"/>
      <c r="BC590" s="75"/>
      <c r="BD590" s="75"/>
      <c r="BE590" s="75"/>
      <c r="BF590" s="75"/>
      <c r="BG590" s="75"/>
      <c r="BH590" s="75"/>
      <c r="BI590" s="75"/>
      <c r="BJ590" s="75"/>
      <c r="BK590" s="75"/>
      <c r="BL590" s="75"/>
      <c r="BM590" s="75"/>
      <c r="BN590" s="75"/>
      <c r="BO590" s="75"/>
      <c r="BP590" s="75"/>
      <c r="BQ590" s="75"/>
      <c r="BR590" s="75"/>
      <c r="BS590" s="75"/>
      <c r="BT590" s="75">
        <v>0</v>
      </c>
      <c r="BU590" s="84" t="s">
        <v>2677</v>
      </c>
      <c r="BV590" s="74">
        <v>46055</v>
      </c>
      <c r="BW590" s="85">
        <f t="shared" si="181"/>
        <v>2</v>
      </c>
      <c r="BX590" s="85">
        <f t="shared" si="182"/>
        <v>2</v>
      </c>
      <c r="BY590" s="86" t="s">
        <v>120</v>
      </c>
      <c r="BZ590" s="87">
        <f t="shared" si="162"/>
        <v>5</v>
      </c>
      <c r="CB590" s="88">
        <f t="shared" si="172"/>
        <v>6</v>
      </c>
      <c r="CC590" s="89"/>
      <c r="CE590" s="87">
        <f t="shared" si="169"/>
        <v>1</v>
      </c>
      <c r="CF590" s="90">
        <v>18284000</v>
      </c>
      <c r="CG590" s="90"/>
      <c r="CH590" s="90">
        <v>18284000</v>
      </c>
      <c r="CI590" s="22">
        <v>26120</v>
      </c>
      <c r="CJ590" s="87">
        <f t="shared" si="173"/>
        <v>1</v>
      </c>
      <c r="CK590" s="87">
        <f t="shared" si="174"/>
        <v>4</v>
      </c>
      <c r="CL590" s="22" t="s">
        <v>121</v>
      </c>
      <c r="CM590" s="22" t="s">
        <v>2678</v>
      </c>
    </row>
    <row r="591" spans="1:91" ht="14.45" customHeight="1" x14ac:dyDescent="0.25">
      <c r="A591" s="69">
        <f t="shared" si="171"/>
        <v>589</v>
      </c>
      <c r="B591" s="70" t="s">
        <v>102</v>
      </c>
      <c r="C591" s="97">
        <v>235600111012</v>
      </c>
      <c r="D591" s="106">
        <v>145261163</v>
      </c>
      <c r="E591" s="73"/>
      <c r="F591" s="74">
        <v>46041</v>
      </c>
      <c r="G591" s="75" t="s">
        <v>516</v>
      </c>
      <c r="H591" s="75" t="s">
        <v>2213</v>
      </c>
      <c r="I591" s="75" t="s">
        <v>105</v>
      </c>
      <c r="J591" s="75" t="s">
        <v>518</v>
      </c>
      <c r="K591" s="75" t="s">
        <v>242</v>
      </c>
      <c r="L591" s="74">
        <v>46071</v>
      </c>
      <c r="M591" s="73">
        <v>40</v>
      </c>
      <c r="N591" s="75" t="s">
        <v>2693</v>
      </c>
      <c r="O591" s="75" t="s">
        <v>2694</v>
      </c>
      <c r="P591" s="75">
        <v>2830047836</v>
      </c>
      <c r="Q591" s="74">
        <v>46042</v>
      </c>
      <c r="R591" s="75">
        <v>1209378370</v>
      </c>
      <c r="S591" s="75">
        <v>224089746</v>
      </c>
      <c r="T591" s="74">
        <v>46042</v>
      </c>
      <c r="U591" s="76">
        <v>17358.02</v>
      </c>
      <c r="V591" s="76">
        <v>16733.792000000001</v>
      </c>
      <c r="W591" s="75">
        <v>20</v>
      </c>
      <c r="X591" s="75">
        <v>0</v>
      </c>
      <c r="Y591" s="98">
        <v>235600111012</v>
      </c>
      <c r="Z591" s="82" t="s">
        <v>128</v>
      </c>
      <c r="AA591" s="75" t="s">
        <v>2166</v>
      </c>
      <c r="AB591" s="75" t="s">
        <v>2167</v>
      </c>
      <c r="AC591" s="98">
        <v>235600111012</v>
      </c>
      <c r="AD591" s="75" t="s">
        <v>113</v>
      </c>
      <c r="AE591" s="99">
        <v>46049</v>
      </c>
      <c r="AF591" s="80">
        <v>46048.041666666664</v>
      </c>
      <c r="AG591" s="80">
        <v>46045.583333333336</v>
      </c>
      <c r="AH591" s="80">
        <v>46045.583333333336</v>
      </c>
      <c r="AI591" s="124">
        <v>46046</v>
      </c>
      <c r="AJ591" s="99">
        <v>46049</v>
      </c>
      <c r="AK591" s="99">
        <v>46049</v>
      </c>
      <c r="AL591" s="124">
        <v>46056</v>
      </c>
      <c r="AM591" s="74">
        <v>46061</v>
      </c>
      <c r="AN591" s="74">
        <v>46061</v>
      </c>
      <c r="AO591" s="81">
        <f t="shared" si="175"/>
        <v>46044.583333333336</v>
      </c>
      <c r="AP591" s="81">
        <f t="shared" si="176"/>
        <v>46045.583333333336</v>
      </c>
      <c r="AQ591" s="81">
        <f t="shared" si="177"/>
        <v>46045.583333333336</v>
      </c>
      <c r="AR591" s="81">
        <f t="shared" si="178"/>
        <v>46050</v>
      </c>
      <c r="AS591" s="81">
        <f t="shared" si="179"/>
        <v>46051</v>
      </c>
      <c r="AT591" s="81">
        <f t="shared" si="180"/>
        <v>46050</v>
      </c>
      <c r="AU591" s="82" t="s">
        <v>356</v>
      </c>
      <c r="AV591" s="74">
        <v>46042</v>
      </c>
      <c r="AW591" s="75" t="s">
        <v>2695</v>
      </c>
      <c r="AX591" s="75" t="s">
        <v>2696</v>
      </c>
      <c r="AY591" s="75"/>
      <c r="AZ591" s="83"/>
      <c r="BA591" s="75"/>
      <c r="BB591" s="75"/>
      <c r="BC591" s="75"/>
      <c r="BD591" s="75"/>
      <c r="BE591" s="75"/>
      <c r="BF591" s="75"/>
      <c r="BG591" s="75"/>
      <c r="BH591" s="75"/>
      <c r="BI591" s="75"/>
      <c r="BJ591" s="75"/>
      <c r="BK591" s="75"/>
      <c r="BL591" s="75"/>
      <c r="BM591" s="75"/>
      <c r="BN591" s="75"/>
      <c r="BO591" s="75"/>
      <c r="BP591" s="75"/>
      <c r="BQ591" s="75"/>
      <c r="BR591" s="75"/>
      <c r="BS591" s="75"/>
      <c r="BT591" s="75">
        <v>0</v>
      </c>
      <c r="BU591" s="84" t="s">
        <v>2316</v>
      </c>
      <c r="BV591" s="74">
        <v>46049</v>
      </c>
      <c r="BW591" s="85">
        <f t="shared" si="181"/>
        <v>0</v>
      </c>
      <c r="BX591" s="85">
        <f t="shared" si="182"/>
        <v>0</v>
      </c>
      <c r="BY591" s="86" t="s">
        <v>120</v>
      </c>
      <c r="BZ591" s="87">
        <f t="shared" ref="BZ591:BZ654" si="183">_xlfn.ISOWEEKNUM(F591)</f>
        <v>4</v>
      </c>
      <c r="CB591" s="88">
        <f t="shared" si="172"/>
        <v>5</v>
      </c>
      <c r="CC591" s="89"/>
      <c r="CE591" s="87">
        <f t="shared" si="169"/>
        <v>1</v>
      </c>
      <c r="CF591" s="90">
        <v>18361700</v>
      </c>
      <c r="CG591" s="90"/>
      <c r="CH591" s="90">
        <v>18361700</v>
      </c>
      <c r="CI591" s="91">
        <v>26231</v>
      </c>
      <c r="CJ591" s="87">
        <f t="shared" si="173"/>
        <v>1</v>
      </c>
      <c r="CK591" s="87">
        <f t="shared" si="174"/>
        <v>4</v>
      </c>
      <c r="CL591" s="22" t="s">
        <v>121</v>
      </c>
      <c r="CM591" s="22" t="s">
        <v>2317</v>
      </c>
    </row>
    <row r="592" spans="1:91" ht="14.45" customHeight="1" x14ac:dyDescent="0.25">
      <c r="A592" s="69">
        <f t="shared" si="171"/>
        <v>590</v>
      </c>
      <c r="B592" s="70" t="s">
        <v>102</v>
      </c>
      <c r="C592" s="107">
        <v>263861062</v>
      </c>
      <c r="D592" s="106">
        <v>145424765</v>
      </c>
      <c r="E592" s="73"/>
      <c r="F592" s="74">
        <v>46048</v>
      </c>
      <c r="G592" s="75" t="s">
        <v>612</v>
      </c>
      <c r="H592" s="75" t="s">
        <v>2213</v>
      </c>
      <c r="I592" s="75" t="s">
        <v>105</v>
      </c>
      <c r="J592" s="75" t="s">
        <v>518</v>
      </c>
      <c r="K592" s="75" t="s">
        <v>242</v>
      </c>
      <c r="L592" s="74">
        <v>46076</v>
      </c>
      <c r="M592" s="73">
        <v>40</v>
      </c>
      <c r="N592" s="75" t="s">
        <v>2697</v>
      </c>
      <c r="O592" s="75" t="s">
        <v>2698</v>
      </c>
      <c r="P592" s="75">
        <v>2830048271</v>
      </c>
      <c r="Q592" s="74">
        <v>46052</v>
      </c>
      <c r="R592" s="75">
        <v>1209381223</v>
      </c>
      <c r="S592" s="75">
        <v>224137585</v>
      </c>
      <c r="T592" s="74">
        <v>46052</v>
      </c>
      <c r="U592" s="76">
        <v>18250.54</v>
      </c>
      <c r="V592" s="76">
        <v>17722.933000000001</v>
      </c>
      <c r="W592" s="75">
        <v>21</v>
      </c>
      <c r="X592" s="75">
        <v>0</v>
      </c>
      <c r="Y592" s="98">
        <v>263861096</v>
      </c>
      <c r="Z592" s="82" t="s">
        <v>110</v>
      </c>
      <c r="AA592" s="75" t="s">
        <v>535</v>
      </c>
      <c r="AB592" s="75" t="s">
        <v>1594</v>
      </c>
      <c r="AC592" s="109">
        <v>263861062</v>
      </c>
      <c r="AD592" s="75" t="s">
        <v>113</v>
      </c>
      <c r="AE592" s="74">
        <v>46055</v>
      </c>
      <c r="AF592" s="80">
        <v>46024.333333333336</v>
      </c>
      <c r="AG592" s="80">
        <v>46053.333333333336</v>
      </c>
      <c r="AH592" s="80">
        <v>46054.25</v>
      </c>
      <c r="AI592" s="124">
        <v>46055</v>
      </c>
      <c r="AJ592" s="129"/>
      <c r="AK592" s="74">
        <v>46055</v>
      </c>
      <c r="AL592" s="99">
        <v>46065</v>
      </c>
      <c r="AM592" s="75"/>
      <c r="AN592" s="121">
        <v>46065</v>
      </c>
      <c r="AO592" s="81">
        <f t="shared" si="175"/>
        <v>46052.333333333336</v>
      </c>
      <c r="AP592" s="81">
        <f t="shared" si="176"/>
        <v>46053.333333333336</v>
      </c>
      <c r="AQ592" s="81">
        <f t="shared" si="177"/>
        <v>46053.333333333336</v>
      </c>
      <c r="AR592" s="81">
        <f t="shared" si="178"/>
        <v>46056</v>
      </c>
      <c r="AS592" s="81">
        <f t="shared" si="179"/>
        <v>46057</v>
      </c>
      <c r="AT592" s="81">
        <f t="shared" si="180"/>
        <v>46056</v>
      </c>
      <c r="AU592" s="82" t="s">
        <v>131</v>
      </c>
      <c r="AV592" s="74">
        <v>46052</v>
      </c>
      <c r="AW592" s="75" t="s">
        <v>2699</v>
      </c>
      <c r="AX592" s="75" t="s">
        <v>2700</v>
      </c>
      <c r="AY592" s="75"/>
      <c r="AZ592" s="83"/>
      <c r="BA592" s="75"/>
      <c r="BB592" s="75"/>
      <c r="BC592" s="75"/>
      <c r="BD592" s="75"/>
      <c r="BE592" s="75"/>
      <c r="BF592" s="75"/>
      <c r="BG592" s="75"/>
      <c r="BH592" s="75"/>
      <c r="BI592" s="75"/>
      <c r="BJ592" s="75"/>
      <c r="BK592" s="75"/>
      <c r="BL592" s="75"/>
      <c r="BM592" s="75"/>
      <c r="BN592" s="75"/>
      <c r="BO592" s="75"/>
      <c r="BP592" s="75"/>
      <c r="BQ592" s="75"/>
      <c r="BR592" s="75"/>
      <c r="BS592" s="75"/>
      <c r="BT592" s="75">
        <v>0</v>
      </c>
      <c r="BU592" s="84" t="s">
        <v>1911</v>
      </c>
      <c r="BV592" s="74">
        <v>46055</v>
      </c>
      <c r="BW592" s="85">
        <f t="shared" si="181"/>
        <v>0</v>
      </c>
      <c r="BX592" s="85">
        <f t="shared" si="182"/>
        <v>0</v>
      </c>
      <c r="BY592" s="86" t="s">
        <v>120</v>
      </c>
      <c r="BZ592" s="87">
        <f t="shared" si="183"/>
        <v>5</v>
      </c>
      <c r="CB592" s="88">
        <f t="shared" si="172"/>
        <v>6</v>
      </c>
      <c r="CC592" s="89"/>
      <c r="CE592" s="87">
        <f t="shared" si="169"/>
        <v>2</v>
      </c>
      <c r="CF592" s="90">
        <v>16054025</v>
      </c>
      <c r="CG592" s="90">
        <v>2995350</v>
      </c>
      <c r="CH592" s="90">
        <v>19049375</v>
      </c>
      <c r="CI592" s="91">
        <v>26275</v>
      </c>
      <c r="CJ592" s="87">
        <f t="shared" si="173"/>
        <v>1</v>
      </c>
      <c r="CK592" s="87">
        <f t="shared" si="174"/>
        <v>5</v>
      </c>
      <c r="CL592" s="22" t="s">
        <v>121</v>
      </c>
      <c r="CM592" s="22" t="s">
        <v>1912</v>
      </c>
    </row>
    <row r="593" spans="1:91" ht="14.45" customHeight="1" x14ac:dyDescent="0.25">
      <c r="A593" s="69">
        <f t="shared" si="171"/>
        <v>591</v>
      </c>
      <c r="B593" s="70" t="s">
        <v>102</v>
      </c>
      <c r="C593" s="107">
        <v>263861062</v>
      </c>
      <c r="D593" s="106">
        <v>145424770</v>
      </c>
      <c r="E593" s="73"/>
      <c r="F593" s="74">
        <v>46048</v>
      </c>
      <c r="G593" s="75" t="s">
        <v>612</v>
      </c>
      <c r="H593" s="75" t="s">
        <v>2213</v>
      </c>
      <c r="I593" s="75" t="s">
        <v>105</v>
      </c>
      <c r="J593" s="75" t="s">
        <v>518</v>
      </c>
      <c r="K593" s="75" t="s">
        <v>242</v>
      </c>
      <c r="L593" s="74">
        <v>46076</v>
      </c>
      <c r="M593" s="73">
        <v>40</v>
      </c>
      <c r="N593" s="75" t="s">
        <v>2701</v>
      </c>
      <c r="O593" s="75" t="s">
        <v>2702</v>
      </c>
      <c r="P593" s="75">
        <v>2830048331</v>
      </c>
      <c r="Q593" s="74">
        <v>46053</v>
      </c>
      <c r="R593" s="75">
        <v>1209381542</v>
      </c>
      <c r="S593" s="75">
        <v>224137586</v>
      </c>
      <c r="T593" s="74">
        <v>46053</v>
      </c>
      <c r="U593" s="76">
        <v>18291.25</v>
      </c>
      <c r="V593" s="76">
        <v>17762.466</v>
      </c>
      <c r="W593" s="75">
        <v>21</v>
      </c>
      <c r="X593" s="75">
        <v>0</v>
      </c>
      <c r="Y593" s="98">
        <v>263861103</v>
      </c>
      <c r="Z593" s="82" t="s">
        <v>110</v>
      </c>
      <c r="AA593" s="75" t="s">
        <v>535</v>
      </c>
      <c r="AB593" s="75" t="s">
        <v>1594</v>
      </c>
      <c r="AC593" s="109">
        <v>263861062</v>
      </c>
      <c r="AD593" s="75" t="s">
        <v>113</v>
      </c>
      <c r="AE593" s="74">
        <v>46055</v>
      </c>
      <c r="AF593" s="80">
        <v>46024.333333333336</v>
      </c>
      <c r="AG593" s="80">
        <v>46053.333333333336</v>
      </c>
      <c r="AH593" s="80">
        <v>46054.25</v>
      </c>
      <c r="AI593" s="124">
        <v>46055</v>
      </c>
      <c r="AJ593" s="129"/>
      <c r="AK593" s="74">
        <v>46055</v>
      </c>
      <c r="AL593" s="99">
        <v>46065</v>
      </c>
      <c r="AM593" s="75"/>
      <c r="AN593" s="121">
        <v>46065</v>
      </c>
      <c r="AO593" s="81">
        <f t="shared" si="175"/>
        <v>46052.333333333336</v>
      </c>
      <c r="AP593" s="81">
        <f t="shared" si="176"/>
        <v>46053.333333333336</v>
      </c>
      <c r="AQ593" s="81">
        <f t="shared" si="177"/>
        <v>46053.333333333336</v>
      </c>
      <c r="AR593" s="81">
        <f t="shared" si="178"/>
        <v>46056</v>
      </c>
      <c r="AS593" s="81">
        <f t="shared" si="179"/>
        <v>46057</v>
      </c>
      <c r="AT593" s="81">
        <f t="shared" si="180"/>
        <v>46056</v>
      </c>
      <c r="AU593" s="82" t="s">
        <v>131</v>
      </c>
      <c r="AV593" s="74">
        <v>46053</v>
      </c>
      <c r="AW593" s="75" t="s">
        <v>2703</v>
      </c>
      <c r="AX593" s="75" t="s">
        <v>2704</v>
      </c>
      <c r="AY593" s="75"/>
      <c r="AZ593" s="83"/>
      <c r="BA593" s="75"/>
      <c r="BB593" s="75"/>
      <c r="BC593" s="75"/>
      <c r="BD593" s="75"/>
      <c r="BE593" s="75"/>
      <c r="BF593" s="75"/>
      <c r="BG593" s="75"/>
      <c r="BH593" s="75"/>
      <c r="BI593" s="75"/>
      <c r="BJ593" s="75"/>
      <c r="BK593" s="75"/>
      <c r="BL593" s="75"/>
      <c r="BM593" s="75"/>
      <c r="BN593" s="75"/>
      <c r="BO593" s="75"/>
      <c r="BP593" s="75"/>
      <c r="BQ593" s="75"/>
      <c r="BR593" s="75"/>
      <c r="BS593" s="75"/>
      <c r="BT593" s="75">
        <v>0</v>
      </c>
      <c r="BU593" s="84" t="s">
        <v>1911</v>
      </c>
      <c r="BV593" s="74">
        <v>46055</v>
      </c>
      <c r="BW593" s="85">
        <f t="shared" si="181"/>
        <v>0</v>
      </c>
      <c r="BX593" s="85">
        <f t="shared" si="182"/>
        <v>0</v>
      </c>
      <c r="BY593" s="86" t="s">
        <v>120</v>
      </c>
      <c r="BZ593" s="87">
        <f t="shared" si="183"/>
        <v>5</v>
      </c>
      <c r="CB593" s="88">
        <f t="shared" si="172"/>
        <v>6</v>
      </c>
      <c r="CC593" s="89"/>
      <c r="CE593" s="87">
        <f t="shared" si="169"/>
        <v>2</v>
      </c>
      <c r="CF593" s="90">
        <v>16054025</v>
      </c>
      <c r="CG593" s="90">
        <v>2995350</v>
      </c>
      <c r="CH593" s="90">
        <v>19049375</v>
      </c>
      <c r="CI593" s="91">
        <v>26275</v>
      </c>
      <c r="CJ593" s="87">
        <f t="shared" si="173"/>
        <v>1</v>
      </c>
      <c r="CK593" s="87">
        <f t="shared" si="174"/>
        <v>5</v>
      </c>
      <c r="CL593" s="22" t="s">
        <v>121</v>
      </c>
      <c r="CM593" s="22" t="s">
        <v>1912</v>
      </c>
    </row>
    <row r="594" spans="1:91" ht="14.45" customHeight="1" x14ac:dyDescent="0.25">
      <c r="A594" s="69">
        <f t="shared" si="171"/>
        <v>592</v>
      </c>
      <c r="B594" s="70" t="s">
        <v>102</v>
      </c>
      <c r="C594" s="107" t="s">
        <v>1926</v>
      </c>
      <c r="D594" s="106">
        <v>145424775</v>
      </c>
      <c r="E594" s="73"/>
      <c r="F594" s="74">
        <v>46048</v>
      </c>
      <c r="G594" s="75" t="s">
        <v>1830</v>
      </c>
      <c r="H594" s="75" t="s">
        <v>517</v>
      </c>
      <c r="I594" s="75" t="s">
        <v>105</v>
      </c>
      <c r="J594" s="75" t="s">
        <v>518</v>
      </c>
      <c r="K594" s="75" t="s">
        <v>242</v>
      </c>
      <c r="L594" s="74">
        <v>46076</v>
      </c>
      <c r="M594" s="73">
        <v>40</v>
      </c>
      <c r="N594" s="75" t="s">
        <v>2705</v>
      </c>
      <c r="O594" s="75" t="s">
        <v>2706</v>
      </c>
      <c r="P594" s="75">
        <v>2830048170</v>
      </c>
      <c r="Q594" s="74">
        <v>46051</v>
      </c>
      <c r="R594" s="75">
        <v>1209380774</v>
      </c>
      <c r="S594" s="75">
        <v>224132128</v>
      </c>
      <c r="T594" s="74">
        <v>46051</v>
      </c>
      <c r="U594" s="76">
        <v>18073.937999999998</v>
      </c>
      <c r="V594" s="76">
        <v>17551.432000000001</v>
      </c>
      <c r="W594" s="75">
        <v>21</v>
      </c>
      <c r="X594" s="75">
        <v>0</v>
      </c>
      <c r="Y594" s="98">
        <v>7265645766</v>
      </c>
      <c r="Z594" s="82" t="s">
        <v>354</v>
      </c>
      <c r="AA594" s="75" t="s">
        <v>521</v>
      </c>
      <c r="AB594" s="75" t="s">
        <v>1779</v>
      </c>
      <c r="AC594" s="98" t="s">
        <v>1926</v>
      </c>
      <c r="AD594" s="75" t="s">
        <v>113</v>
      </c>
      <c r="AE594" s="74">
        <v>46057</v>
      </c>
      <c r="AF594" s="80">
        <v>46054.416666666664</v>
      </c>
      <c r="AG594" s="80">
        <v>46052.458333333336</v>
      </c>
      <c r="AH594" s="80">
        <v>46052.458333333336</v>
      </c>
      <c r="AI594" s="124">
        <v>46055</v>
      </c>
      <c r="AJ594" s="129"/>
      <c r="AK594" s="124">
        <v>46055</v>
      </c>
      <c r="AL594" s="110">
        <v>46060</v>
      </c>
      <c r="AM594" s="75"/>
      <c r="AN594" s="110">
        <v>46060</v>
      </c>
      <c r="AO594" s="81">
        <f t="shared" si="175"/>
        <v>46051.458333333336</v>
      </c>
      <c r="AP594" s="81">
        <f t="shared" si="176"/>
        <v>46052.458333333336</v>
      </c>
      <c r="AQ594" s="81">
        <f t="shared" si="177"/>
        <v>46052.458333333336</v>
      </c>
      <c r="AR594" s="81">
        <f t="shared" si="178"/>
        <v>46056</v>
      </c>
      <c r="AS594" s="81">
        <f t="shared" si="179"/>
        <v>46059</v>
      </c>
      <c r="AT594" s="81">
        <f t="shared" si="180"/>
        <v>46056</v>
      </c>
      <c r="AU594" s="82" t="s">
        <v>131</v>
      </c>
      <c r="AV594" s="74">
        <v>46051</v>
      </c>
      <c r="AW594" s="75" t="s">
        <v>2707</v>
      </c>
      <c r="AX594" s="75">
        <v>32218809</v>
      </c>
      <c r="AY594" s="75"/>
      <c r="AZ594" s="83"/>
      <c r="BA594" s="75"/>
      <c r="BB594" s="75"/>
      <c r="BC594" s="75"/>
      <c r="BD594" s="75"/>
      <c r="BE594" s="75"/>
      <c r="BF594" s="75"/>
      <c r="BG594" s="75"/>
      <c r="BH594" s="75"/>
      <c r="BI594" s="75"/>
      <c r="BJ594" s="75"/>
      <c r="BK594" s="75"/>
      <c r="BL594" s="75"/>
      <c r="BM594" s="75"/>
      <c r="BN594" s="75"/>
      <c r="BO594" s="75"/>
      <c r="BP594" s="75"/>
      <c r="BQ594" s="75"/>
      <c r="BR594" s="75"/>
      <c r="BS594" s="75"/>
      <c r="BT594" s="75">
        <v>0</v>
      </c>
      <c r="BU594" s="84" t="s">
        <v>1931</v>
      </c>
      <c r="BV594" s="74">
        <v>46056</v>
      </c>
      <c r="BW594" s="85">
        <f t="shared" si="181"/>
        <v>1</v>
      </c>
      <c r="BX594" s="85">
        <f t="shared" si="182"/>
        <v>1</v>
      </c>
      <c r="BY594" s="86" t="s">
        <v>147</v>
      </c>
      <c r="BZ594" s="87">
        <f t="shared" si="183"/>
        <v>5</v>
      </c>
      <c r="CB594" s="88">
        <f t="shared" si="172"/>
        <v>6</v>
      </c>
      <c r="CC594" s="89">
        <f>BV594-AK594</f>
        <v>1</v>
      </c>
      <c r="CE594" s="87">
        <f t="shared" si="169"/>
        <v>2</v>
      </c>
      <c r="CF594" s="90">
        <v>8573825</v>
      </c>
      <c r="CG594" s="90"/>
      <c r="CH594" s="90">
        <v>8573825</v>
      </c>
      <c r="CI594" s="22">
        <v>26381</v>
      </c>
      <c r="CJ594" s="87">
        <f t="shared" si="173"/>
        <v>1</v>
      </c>
      <c r="CK594" s="87">
        <f t="shared" si="174"/>
        <v>5</v>
      </c>
      <c r="CL594" s="22" t="s">
        <v>121</v>
      </c>
      <c r="CM594" s="22" t="s">
        <v>1932</v>
      </c>
    </row>
    <row r="595" spans="1:91" ht="14.45" customHeight="1" x14ac:dyDescent="0.25">
      <c r="A595" s="69">
        <f t="shared" si="171"/>
        <v>593</v>
      </c>
      <c r="B595" s="73" t="s">
        <v>102</v>
      </c>
      <c r="C595" s="97">
        <v>235502162879</v>
      </c>
      <c r="D595" s="106">
        <v>145226218</v>
      </c>
      <c r="E595" s="73"/>
      <c r="F595" s="74">
        <v>46044</v>
      </c>
      <c r="G595" s="75" t="s">
        <v>576</v>
      </c>
      <c r="H595" s="75" t="s">
        <v>2213</v>
      </c>
      <c r="I595" s="75" t="s">
        <v>105</v>
      </c>
      <c r="J595" s="75" t="s">
        <v>577</v>
      </c>
      <c r="K595" s="75" t="s">
        <v>242</v>
      </c>
      <c r="L595" s="74">
        <v>46079</v>
      </c>
      <c r="M595" s="73">
        <v>40</v>
      </c>
      <c r="N595" s="75" t="s">
        <v>2708</v>
      </c>
      <c r="O595" s="75" t="s">
        <v>2709</v>
      </c>
      <c r="P595" s="75">
        <v>2830047957</v>
      </c>
      <c r="Q595" s="74">
        <v>46044</v>
      </c>
      <c r="R595" s="75">
        <v>1209379191</v>
      </c>
      <c r="S595" s="75">
        <v>224103805</v>
      </c>
      <c r="T595" s="74">
        <v>46044</v>
      </c>
      <c r="U595" s="76">
        <v>16682.569</v>
      </c>
      <c r="V595" s="76">
        <v>16136.572</v>
      </c>
      <c r="W595" s="75">
        <v>20</v>
      </c>
      <c r="X595" s="75">
        <v>0</v>
      </c>
      <c r="Y595" s="98">
        <v>235502162887</v>
      </c>
      <c r="Z595" s="82" t="s">
        <v>128</v>
      </c>
      <c r="AA595" s="75" t="s">
        <v>2166</v>
      </c>
      <c r="AB595" s="75" t="s">
        <v>2167</v>
      </c>
      <c r="AC595" s="98">
        <v>235502162879</v>
      </c>
      <c r="AD595" s="75" t="s">
        <v>113</v>
      </c>
      <c r="AE595" s="74">
        <v>46049</v>
      </c>
      <c r="AF595" s="80">
        <v>46048.041666666664</v>
      </c>
      <c r="AG595" s="80">
        <v>46045.583333333336</v>
      </c>
      <c r="AH595" s="80">
        <v>46045.583333333336</v>
      </c>
      <c r="AI595" s="124">
        <v>46046</v>
      </c>
      <c r="AJ595" s="99">
        <v>46049</v>
      </c>
      <c r="AK595" s="74">
        <v>46049</v>
      </c>
      <c r="AL595" s="131">
        <v>46052</v>
      </c>
      <c r="AM595" s="74">
        <v>46056</v>
      </c>
      <c r="AN595" s="74">
        <v>46057</v>
      </c>
      <c r="AO595" s="81">
        <f t="shared" si="175"/>
        <v>46044.583333333336</v>
      </c>
      <c r="AP595" s="81">
        <f t="shared" si="176"/>
        <v>46045.583333333336</v>
      </c>
      <c r="AQ595" s="81">
        <f t="shared" si="177"/>
        <v>46045.583333333336</v>
      </c>
      <c r="AR595" s="81">
        <f t="shared" si="178"/>
        <v>46050</v>
      </c>
      <c r="AS595" s="81">
        <f t="shared" si="179"/>
        <v>46051</v>
      </c>
      <c r="AT595" s="81">
        <f t="shared" si="180"/>
        <v>46050</v>
      </c>
      <c r="AU595" s="82" t="s">
        <v>356</v>
      </c>
      <c r="AV595" s="74">
        <v>46044</v>
      </c>
      <c r="AW595" s="75" t="s">
        <v>2710</v>
      </c>
      <c r="AX595" s="75" t="s">
        <v>2711</v>
      </c>
      <c r="AY595" s="75"/>
      <c r="AZ595" s="83"/>
      <c r="BA595" s="75"/>
      <c r="BB595" s="75"/>
      <c r="BC595" s="75"/>
      <c r="BD595" s="75"/>
      <c r="BE595" s="75"/>
      <c r="BF595" s="75"/>
      <c r="BG595" s="75"/>
      <c r="BH595" s="75"/>
      <c r="BI595" s="75"/>
      <c r="BJ595" s="75"/>
      <c r="BK595" s="75"/>
      <c r="BL595" s="75"/>
      <c r="BM595" s="75"/>
      <c r="BN595" s="75"/>
      <c r="BO595" s="75"/>
      <c r="BP595" s="75"/>
      <c r="BQ595" s="75"/>
      <c r="BR595" s="75"/>
      <c r="BS595" s="75"/>
      <c r="BT595" s="75">
        <v>0</v>
      </c>
      <c r="BU595" s="84" t="s">
        <v>2414</v>
      </c>
      <c r="BV595" s="74">
        <v>46050</v>
      </c>
      <c r="BW595" s="85">
        <f t="shared" si="181"/>
        <v>1</v>
      </c>
      <c r="BX595" s="85">
        <f t="shared" si="182"/>
        <v>1</v>
      </c>
      <c r="BY595" s="86" t="s">
        <v>120</v>
      </c>
      <c r="BZ595" s="87">
        <f t="shared" si="183"/>
        <v>4</v>
      </c>
      <c r="CB595" s="88">
        <f t="shared" si="172"/>
        <v>5</v>
      </c>
      <c r="CC595" s="89"/>
      <c r="CE595" s="87">
        <f t="shared" si="169"/>
        <v>1</v>
      </c>
      <c r="CF595" s="90">
        <v>18361700</v>
      </c>
      <c r="CG595" s="90"/>
      <c r="CH595" s="90">
        <v>18361700</v>
      </c>
      <c r="CI595" s="22">
        <v>26231</v>
      </c>
      <c r="CJ595" s="87">
        <f t="shared" si="173"/>
        <v>1</v>
      </c>
      <c r="CK595" s="87">
        <f t="shared" si="174"/>
        <v>4</v>
      </c>
      <c r="CL595" s="22" t="s">
        <v>121</v>
      </c>
      <c r="CM595" s="22" t="s">
        <v>2415</v>
      </c>
    </row>
    <row r="596" spans="1:91" ht="14.45" customHeight="1" x14ac:dyDescent="0.25">
      <c r="A596" s="69">
        <f t="shared" si="171"/>
        <v>594</v>
      </c>
      <c r="B596" s="73" t="s">
        <v>102</v>
      </c>
      <c r="C596" s="97">
        <v>235502162879</v>
      </c>
      <c r="D596" s="106">
        <v>145226217</v>
      </c>
      <c r="E596" s="73"/>
      <c r="F596" s="74">
        <v>46044</v>
      </c>
      <c r="G596" s="75" t="s">
        <v>576</v>
      </c>
      <c r="H596" s="75" t="s">
        <v>2213</v>
      </c>
      <c r="I596" s="75" t="s">
        <v>105</v>
      </c>
      <c r="J596" s="75" t="s">
        <v>577</v>
      </c>
      <c r="K596" s="75" t="s">
        <v>242</v>
      </c>
      <c r="L596" s="74">
        <v>46080</v>
      </c>
      <c r="M596" s="73">
        <v>20</v>
      </c>
      <c r="N596" s="75" t="s">
        <v>2712</v>
      </c>
      <c r="O596" s="75" t="s">
        <v>2713</v>
      </c>
      <c r="P596" s="75">
        <v>2830047938</v>
      </c>
      <c r="Q596" s="74">
        <v>46044</v>
      </c>
      <c r="R596" s="75">
        <v>1209379145</v>
      </c>
      <c r="S596" s="75">
        <v>224103784</v>
      </c>
      <c r="T596" s="74">
        <v>46044</v>
      </c>
      <c r="U596" s="76">
        <v>8342.3670000000002</v>
      </c>
      <c r="V596" s="76">
        <v>8069.3320000000003</v>
      </c>
      <c r="W596" s="75">
        <v>10</v>
      </c>
      <c r="X596" s="75">
        <v>0</v>
      </c>
      <c r="Y596" s="98">
        <v>235600113732</v>
      </c>
      <c r="Z596" s="82" t="s">
        <v>128</v>
      </c>
      <c r="AA596" s="75" t="s">
        <v>2166</v>
      </c>
      <c r="AB596" s="75" t="s">
        <v>2167</v>
      </c>
      <c r="AC596" s="98">
        <v>235502162879</v>
      </c>
      <c r="AD596" s="75" t="s">
        <v>113</v>
      </c>
      <c r="AE596" s="74">
        <v>46049</v>
      </c>
      <c r="AF596" s="80">
        <v>46048.041666666664</v>
      </c>
      <c r="AG596" s="80">
        <v>46045.583333333336</v>
      </c>
      <c r="AH596" s="80">
        <v>46045.583333333336</v>
      </c>
      <c r="AI596" s="99">
        <v>46048</v>
      </c>
      <c r="AJ596" s="99">
        <v>46049</v>
      </c>
      <c r="AK596" s="74">
        <v>46049</v>
      </c>
      <c r="AL596" s="131">
        <v>46052</v>
      </c>
      <c r="AM596" s="74">
        <v>46056</v>
      </c>
      <c r="AN596" s="74">
        <v>46057</v>
      </c>
      <c r="AO596" s="81">
        <f t="shared" si="175"/>
        <v>46044.583333333336</v>
      </c>
      <c r="AP596" s="81">
        <f t="shared" si="176"/>
        <v>46045.583333333336</v>
      </c>
      <c r="AQ596" s="81">
        <f t="shared" si="177"/>
        <v>46045.583333333336</v>
      </c>
      <c r="AR596" s="81">
        <f t="shared" si="178"/>
        <v>46050</v>
      </c>
      <c r="AS596" s="81">
        <f t="shared" si="179"/>
        <v>46051</v>
      </c>
      <c r="AT596" s="81">
        <f t="shared" si="180"/>
        <v>46050</v>
      </c>
      <c r="AU596" s="82" t="s">
        <v>356</v>
      </c>
      <c r="AV596" s="74">
        <v>46044</v>
      </c>
      <c r="AW596" s="75" t="s">
        <v>2714</v>
      </c>
      <c r="AX596" s="75" t="s">
        <v>2715</v>
      </c>
      <c r="AY596" s="75"/>
      <c r="AZ596" s="83"/>
      <c r="BA596" s="75"/>
      <c r="BB596" s="75"/>
      <c r="BC596" s="75"/>
      <c r="BD596" s="75"/>
      <c r="BE596" s="75"/>
      <c r="BF596" s="75"/>
      <c r="BG596" s="75"/>
      <c r="BH596" s="75"/>
      <c r="BI596" s="75"/>
      <c r="BJ596" s="75"/>
      <c r="BK596" s="75"/>
      <c r="BL596" s="75"/>
      <c r="BM596" s="75"/>
      <c r="BN596" s="75"/>
      <c r="BO596" s="75"/>
      <c r="BP596" s="75"/>
      <c r="BQ596" s="75"/>
      <c r="BR596" s="75"/>
      <c r="BS596" s="75"/>
      <c r="BT596" s="75">
        <v>0</v>
      </c>
      <c r="BU596" s="84" t="s">
        <v>2414</v>
      </c>
      <c r="BV596" s="74">
        <v>46050</v>
      </c>
      <c r="BW596" s="85">
        <f t="shared" si="181"/>
        <v>1</v>
      </c>
      <c r="BX596" s="85">
        <f t="shared" si="182"/>
        <v>1</v>
      </c>
      <c r="BY596" s="86" t="s">
        <v>120</v>
      </c>
      <c r="BZ596" s="87">
        <f t="shared" si="183"/>
        <v>4</v>
      </c>
      <c r="CB596" s="88">
        <f t="shared" si="172"/>
        <v>5</v>
      </c>
      <c r="CC596" s="89"/>
      <c r="CE596" s="87">
        <f t="shared" si="169"/>
        <v>1</v>
      </c>
      <c r="CF596" s="90">
        <v>11803950</v>
      </c>
      <c r="CG596" s="90"/>
      <c r="CH596" s="90">
        <v>11803950</v>
      </c>
      <c r="CI596" s="22">
        <v>26231</v>
      </c>
      <c r="CJ596" s="87">
        <f t="shared" si="173"/>
        <v>1</v>
      </c>
      <c r="CK596" s="87">
        <f t="shared" si="174"/>
        <v>4</v>
      </c>
      <c r="CL596" s="22" t="s">
        <v>121</v>
      </c>
      <c r="CM596" s="22" t="s">
        <v>2415</v>
      </c>
    </row>
    <row r="597" spans="1:91" ht="14.45" customHeight="1" x14ac:dyDescent="0.25">
      <c r="A597" s="69">
        <f t="shared" si="171"/>
        <v>595</v>
      </c>
      <c r="B597" s="70" t="s">
        <v>102</v>
      </c>
      <c r="C597" s="97">
        <v>235600155622</v>
      </c>
      <c r="D597" s="72">
        <v>145415487</v>
      </c>
      <c r="E597" s="73"/>
      <c r="F597" s="74">
        <v>46050</v>
      </c>
      <c r="G597" s="75" t="s">
        <v>406</v>
      </c>
      <c r="H597" s="75" t="s">
        <v>140</v>
      </c>
      <c r="I597" s="75" t="s">
        <v>105</v>
      </c>
      <c r="J597" s="75" t="s">
        <v>329</v>
      </c>
      <c r="K597" s="75" t="s">
        <v>107</v>
      </c>
      <c r="L597" s="74">
        <v>46077</v>
      </c>
      <c r="M597" s="73">
        <v>40</v>
      </c>
      <c r="N597" s="75" t="s">
        <v>2716</v>
      </c>
      <c r="O597" s="75" t="s">
        <v>2717</v>
      </c>
      <c r="P597" s="75">
        <v>2830048112</v>
      </c>
      <c r="Q597" s="74">
        <v>46050</v>
      </c>
      <c r="R597" s="75">
        <v>1209380362</v>
      </c>
      <c r="S597" s="75">
        <v>224121400</v>
      </c>
      <c r="T597" s="74">
        <v>46050</v>
      </c>
      <c r="U597" s="76">
        <v>18045.766</v>
      </c>
      <c r="V597" s="76">
        <v>17454.796999999999</v>
      </c>
      <c r="W597" s="75">
        <v>22</v>
      </c>
      <c r="X597" s="75">
        <v>6</v>
      </c>
      <c r="Y597" s="114">
        <v>235600172283</v>
      </c>
      <c r="Z597" s="125" t="s">
        <v>128</v>
      </c>
      <c r="AA597" s="182" t="s">
        <v>2339</v>
      </c>
      <c r="AB597" s="183" t="s">
        <v>2340</v>
      </c>
      <c r="AC597" s="98">
        <v>235600155622</v>
      </c>
      <c r="AD597" s="75" t="s">
        <v>113</v>
      </c>
      <c r="AE597" s="74">
        <v>46059</v>
      </c>
      <c r="AF597" s="80">
        <v>46059.041666666664</v>
      </c>
      <c r="AG597" s="80">
        <v>46055.5</v>
      </c>
      <c r="AH597" s="80">
        <v>46055.416666666664</v>
      </c>
      <c r="AI597" s="74">
        <v>46053</v>
      </c>
      <c r="AJ597" s="74">
        <v>46059</v>
      </c>
      <c r="AK597" s="74">
        <v>46059</v>
      </c>
      <c r="AL597" s="74">
        <v>46064</v>
      </c>
      <c r="AM597" s="74">
        <v>46071</v>
      </c>
      <c r="AN597" s="74">
        <v>46074</v>
      </c>
      <c r="AO597" s="81">
        <f t="shared" si="175"/>
        <v>46054.416666666664</v>
      </c>
      <c r="AP597" s="81">
        <f t="shared" si="176"/>
        <v>46055.416666666664</v>
      </c>
      <c r="AQ597" s="81">
        <f t="shared" si="177"/>
        <v>46055.416666666664</v>
      </c>
      <c r="AR597" s="81">
        <f t="shared" si="178"/>
        <v>46060</v>
      </c>
      <c r="AS597" s="81">
        <f t="shared" si="179"/>
        <v>46061</v>
      </c>
      <c r="AT597" s="81">
        <f t="shared" si="180"/>
        <v>46060</v>
      </c>
      <c r="AU597" s="82" t="s">
        <v>131</v>
      </c>
      <c r="AV597" s="74">
        <v>46049</v>
      </c>
      <c r="AW597" s="75" t="s">
        <v>2718</v>
      </c>
      <c r="AX597" s="75" t="s">
        <v>2719</v>
      </c>
      <c r="AY597" s="75"/>
      <c r="AZ597" s="83"/>
      <c r="BA597" s="75"/>
      <c r="BB597" s="75"/>
      <c r="BC597" s="75"/>
      <c r="BD597" s="75"/>
      <c r="BE597" s="75"/>
      <c r="BF597" s="75"/>
      <c r="BG597" s="75"/>
      <c r="BH597" s="75"/>
      <c r="BI597" s="75"/>
      <c r="BJ597" s="75"/>
      <c r="BK597" s="75"/>
      <c r="BL597" s="75"/>
      <c r="BM597" s="75"/>
      <c r="BN597" s="75"/>
      <c r="BO597" s="75"/>
      <c r="BP597" s="75"/>
      <c r="BQ597" s="75"/>
      <c r="BR597" s="75"/>
      <c r="BS597" s="75"/>
      <c r="BT597" s="75">
        <v>0</v>
      </c>
      <c r="BU597" s="84" t="s">
        <v>2364</v>
      </c>
      <c r="BV597" s="74">
        <v>46059</v>
      </c>
      <c r="BW597" s="85">
        <f t="shared" si="181"/>
        <v>0</v>
      </c>
      <c r="BX597" s="85">
        <f t="shared" si="182"/>
        <v>0</v>
      </c>
      <c r="BY597" s="86" t="s">
        <v>120</v>
      </c>
      <c r="BZ597" s="87">
        <f t="shared" si="183"/>
        <v>5</v>
      </c>
      <c r="CB597" s="88">
        <f t="shared" si="172"/>
        <v>6</v>
      </c>
      <c r="CC597" s="89"/>
      <c r="CE597" s="87">
        <f t="shared" si="169"/>
        <v>2</v>
      </c>
      <c r="CF597" s="90">
        <v>31224000</v>
      </c>
      <c r="CG597" s="90"/>
      <c r="CH597" s="90">
        <v>31224000</v>
      </c>
      <c r="CI597" s="22">
        <v>26020</v>
      </c>
      <c r="CJ597" s="87">
        <f t="shared" si="173"/>
        <v>1</v>
      </c>
      <c r="CK597" s="87">
        <f t="shared" si="174"/>
        <v>5</v>
      </c>
      <c r="CL597" s="22" t="s">
        <v>121</v>
      </c>
      <c r="CM597" s="22" t="s">
        <v>2365</v>
      </c>
    </row>
    <row r="598" spans="1:91" ht="14.45" customHeight="1" x14ac:dyDescent="0.25">
      <c r="A598" s="69">
        <f t="shared" si="171"/>
        <v>596</v>
      </c>
      <c r="B598" s="70" t="s">
        <v>102</v>
      </c>
      <c r="C598" s="97" t="s">
        <v>2720</v>
      </c>
      <c r="D598" s="73">
        <v>145415476</v>
      </c>
      <c r="E598" s="73">
        <v>5320007514</v>
      </c>
      <c r="F598" s="74">
        <v>46050</v>
      </c>
      <c r="G598" s="75" t="s">
        <v>1372</v>
      </c>
      <c r="H598" s="75" t="s">
        <v>140</v>
      </c>
      <c r="I598" s="75" t="s">
        <v>105</v>
      </c>
      <c r="J598" s="75" t="s">
        <v>329</v>
      </c>
      <c r="K598" s="75" t="s">
        <v>242</v>
      </c>
      <c r="L598" s="74">
        <v>46075</v>
      </c>
      <c r="M598" s="73">
        <v>0</v>
      </c>
      <c r="N598" s="182" t="s">
        <v>2721</v>
      </c>
      <c r="O598" s="126" t="s">
        <v>2722</v>
      </c>
      <c r="P598" s="75">
        <v>2830048325</v>
      </c>
      <c r="Q598" s="74">
        <v>46053</v>
      </c>
      <c r="R598" s="75">
        <v>1209381500</v>
      </c>
      <c r="S598" s="75">
        <v>224126542</v>
      </c>
      <c r="T598" s="74">
        <v>46053</v>
      </c>
      <c r="U598" s="76">
        <v>8046.0879999999997</v>
      </c>
      <c r="V598" s="76">
        <v>7840.0389999999998</v>
      </c>
      <c r="W598" s="75">
        <v>9</v>
      </c>
      <c r="X598" s="75">
        <v>4</v>
      </c>
      <c r="Y598" s="98" t="s">
        <v>2723</v>
      </c>
      <c r="Z598" s="82" t="s">
        <v>258</v>
      </c>
      <c r="AA598" s="75" t="s">
        <v>2351</v>
      </c>
      <c r="AB598" s="75" t="s">
        <v>2352</v>
      </c>
      <c r="AC598" s="98" t="s">
        <v>2720</v>
      </c>
      <c r="AD598" s="75" t="s">
        <v>113</v>
      </c>
      <c r="AE598" s="74">
        <v>46062</v>
      </c>
      <c r="AF598" s="80">
        <v>46058.375</v>
      </c>
      <c r="AG598" s="80">
        <v>46057.625</v>
      </c>
      <c r="AH598" s="80">
        <v>46057.625</v>
      </c>
      <c r="AI598" s="74">
        <v>46056</v>
      </c>
      <c r="AJ598" s="74">
        <v>46060</v>
      </c>
      <c r="AK598" s="74">
        <v>46060</v>
      </c>
      <c r="AL598" s="74">
        <v>46062</v>
      </c>
      <c r="AM598" s="74">
        <v>46065</v>
      </c>
      <c r="AN598" s="74">
        <v>46066</v>
      </c>
      <c r="AO598" s="95" t="s">
        <v>121</v>
      </c>
      <c r="AP598" s="95" t="s">
        <v>121</v>
      </c>
      <c r="AQ598" s="95" t="s">
        <v>121</v>
      </c>
      <c r="AR598" s="95" t="s">
        <v>121</v>
      </c>
      <c r="AS598" s="95" t="s">
        <v>121</v>
      </c>
      <c r="AT598" s="95" t="s">
        <v>121</v>
      </c>
      <c r="AU598" s="82" t="s">
        <v>131</v>
      </c>
      <c r="AV598" s="74">
        <v>46053</v>
      </c>
      <c r="AW598" s="75" t="s">
        <v>2724</v>
      </c>
      <c r="AX598" s="75" t="s">
        <v>2725</v>
      </c>
      <c r="AY598" s="75"/>
      <c r="AZ598" s="83"/>
      <c r="BA598" s="75"/>
      <c r="BB598" s="75"/>
      <c r="BC598" s="75"/>
      <c r="BD598" s="75"/>
      <c r="BE598" s="75"/>
      <c r="BF598" s="75"/>
      <c r="BG598" s="75"/>
      <c r="BH598" s="75"/>
      <c r="BI598" s="75"/>
      <c r="BJ598" s="75"/>
      <c r="BK598" s="75"/>
      <c r="BL598" s="75"/>
      <c r="BM598" s="75"/>
      <c r="BN598" s="75"/>
      <c r="BO598" s="75"/>
      <c r="BP598" s="75"/>
      <c r="BQ598" s="75"/>
      <c r="BR598" s="75"/>
      <c r="BS598" s="75"/>
      <c r="BT598" s="75">
        <v>1</v>
      </c>
      <c r="BU598" s="84" t="s">
        <v>2726</v>
      </c>
      <c r="BV598" s="74">
        <v>46062</v>
      </c>
      <c r="BW598" s="85">
        <f t="shared" si="181"/>
        <v>2</v>
      </c>
      <c r="BX598" s="85">
        <f t="shared" si="182"/>
        <v>2</v>
      </c>
      <c r="BY598" s="86" t="s">
        <v>120</v>
      </c>
      <c r="BZ598" s="87">
        <f t="shared" si="183"/>
        <v>5</v>
      </c>
      <c r="CB598" s="88">
        <f t="shared" si="172"/>
        <v>7</v>
      </c>
      <c r="CC598" s="89"/>
      <c r="CF598" s="90"/>
      <c r="CG598" s="90"/>
      <c r="CH598" s="90"/>
      <c r="CJ598" s="87">
        <f t="shared" si="173"/>
        <v>1</v>
      </c>
      <c r="CK598" s="87">
        <f t="shared" si="174"/>
        <v>5</v>
      </c>
      <c r="CL598" s="22" t="s">
        <v>121</v>
      </c>
      <c r="CM598" s="22" t="s">
        <v>2727</v>
      </c>
    </row>
    <row r="599" spans="1:91" ht="14.45" customHeight="1" x14ac:dyDescent="0.25">
      <c r="A599" s="69">
        <f t="shared" si="171"/>
        <v>597</v>
      </c>
      <c r="B599" s="70" t="s">
        <v>102</v>
      </c>
      <c r="C599" s="97" t="s">
        <v>2720</v>
      </c>
      <c r="D599" s="72">
        <v>145415468</v>
      </c>
      <c r="E599" s="73">
        <v>5320007514</v>
      </c>
      <c r="F599" s="74">
        <v>46050</v>
      </c>
      <c r="G599" s="75" t="s">
        <v>2728</v>
      </c>
      <c r="H599" s="75" t="s">
        <v>140</v>
      </c>
      <c r="I599" s="75" t="s">
        <v>105</v>
      </c>
      <c r="J599" s="75" t="s">
        <v>329</v>
      </c>
      <c r="K599" s="75" t="s">
        <v>242</v>
      </c>
      <c r="L599" s="74">
        <v>46077</v>
      </c>
      <c r="M599" s="73">
        <v>40</v>
      </c>
      <c r="N599" s="182" t="s">
        <v>2721</v>
      </c>
      <c r="O599" s="126" t="s">
        <v>2722</v>
      </c>
      <c r="P599" s="75">
        <v>2830048324</v>
      </c>
      <c r="Q599" s="74">
        <v>46053</v>
      </c>
      <c r="R599" s="75">
        <v>1209381499</v>
      </c>
      <c r="S599" s="75">
        <v>224126543</v>
      </c>
      <c r="T599" s="74">
        <v>46053</v>
      </c>
      <c r="U599" s="76">
        <v>10394.290000000001</v>
      </c>
      <c r="V599" s="76">
        <v>10046.844999999999</v>
      </c>
      <c r="W599" s="75">
        <v>13</v>
      </c>
      <c r="X599" s="75">
        <v>4</v>
      </c>
      <c r="Y599" s="98" t="s">
        <v>2723</v>
      </c>
      <c r="Z599" s="82" t="s">
        <v>258</v>
      </c>
      <c r="AA599" s="75" t="s">
        <v>2351</v>
      </c>
      <c r="AB599" s="75" t="s">
        <v>2352</v>
      </c>
      <c r="AC599" s="98" t="s">
        <v>2720</v>
      </c>
      <c r="AD599" s="75" t="s">
        <v>113</v>
      </c>
      <c r="AE599" s="74">
        <v>46062</v>
      </c>
      <c r="AF599" s="80">
        <v>46058.375</v>
      </c>
      <c r="AG599" s="80">
        <v>46057.625</v>
      </c>
      <c r="AH599" s="80">
        <v>46057.625</v>
      </c>
      <c r="AI599" s="74">
        <v>46056</v>
      </c>
      <c r="AJ599" s="74">
        <v>46060</v>
      </c>
      <c r="AK599" s="74">
        <v>46060</v>
      </c>
      <c r="AL599" s="74">
        <v>46062</v>
      </c>
      <c r="AM599" s="74">
        <v>46065</v>
      </c>
      <c r="AN599" s="74">
        <v>46066</v>
      </c>
      <c r="AO599" s="95" t="s">
        <v>121</v>
      </c>
      <c r="AP599" s="95" t="s">
        <v>121</v>
      </c>
      <c r="AQ599" s="95" t="s">
        <v>121</v>
      </c>
      <c r="AR599" s="95" t="s">
        <v>121</v>
      </c>
      <c r="AS599" s="95" t="s">
        <v>121</v>
      </c>
      <c r="AT599" s="95" t="s">
        <v>121</v>
      </c>
      <c r="AU599" s="82" t="s">
        <v>131</v>
      </c>
      <c r="AV599" s="74">
        <v>46053</v>
      </c>
      <c r="AW599" s="75">
        <v>0</v>
      </c>
      <c r="AX599" s="75">
        <v>0</v>
      </c>
      <c r="AY599" s="75"/>
      <c r="AZ599" s="83"/>
      <c r="BA599" s="75"/>
      <c r="BB599" s="75"/>
      <c r="BC599" s="75"/>
      <c r="BD599" s="75"/>
      <c r="BE599" s="75"/>
      <c r="BF599" s="75"/>
      <c r="BG599" s="75"/>
      <c r="BH599" s="75"/>
      <c r="BI599" s="75"/>
      <c r="BJ599" s="75"/>
      <c r="BK599" s="75"/>
      <c r="BL599" s="75"/>
      <c r="BM599" s="75"/>
      <c r="BN599" s="75"/>
      <c r="BO599" s="75"/>
      <c r="BP599" s="75"/>
      <c r="BQ599" s="75"/>
      <c r="BR599" s="75"/>
      <c r="BS599" s="75"/>
      <c r="BT599" s="75">
        <v>0</v>
      </c>
      <c r="BU599" s="84" t="s">
        <v>2726</v>
      </c>
      <c r="BV599" s="74">
        <v>46062</v>
      </c>
      <c r="BW599" s="85">
        <f t="shared" si="181"/>
        <v>2</v>
      </c>
      <c r="BX599" s="85">
        <f t="shared" si="182"/>
        <v>2</v>
      </c>
      <c r="BY599" s="86" t="s">
        <v>120</v>
      </c>
      <c r="BZ599" s="87">
        <f t="shared" si="183"/>
        <v>5</v>
      </c>
      <c r="CB599" s="88">
        <f t="shared" si="172"/>
        <v>7</v>
      </c>
      <c r="CC599" s="89"/>
      <c r="CF599" s="90">
        <v>22602450</v>
      </c>
      <c r="CG599" s="90"/>
      <c r="CH599" s="90">
        <v>22602450</v>
      </c>
      <c r="CI599" s="22">
        <v>25950</v>
      </c>
      <c r="CJ599" s="87">
        <f t="shared" si="173"/>
        <v>1</v>
      </c>
      <c r="CK599" s="87">
        <f t="shared" si="174"/>
        <v>5</v>
      </c>
      <c r="CL599" s="22" t="s">
        <v>121</v>
      </c>
      <c r="CM599" s="22" t="s">
        <v>2727</v>
      </c>
    </row>
    <row r="600" spans="1:91" ht="14.45" customHeight="1" x14ac:dyDescent="0.25">
      <c r="A600" s="69">
        <f t="shared" si="171"/>
        <v>598</v>
      </c>
      <c r="B600" s="70" t="s">
        <v>102</v>
      </c>
      <c r="C600" s="97">
        <v>235600155711</v>
      </c>
      <c r="D600" s="72">
        <v>145386763</v>
      </c>
      <c r="E600" s="73"/>
      <c r="F600" s="74">
        <v>46057</v>
      </c>
      <c r="G600" s="75" t="s">
        <v>328</v>
      </c>
      <c r="H600" s="75" t="s">
        <v>140</v>
      </c>
      <c r="I600" s="75" t="s">
        <v>105</v>
      </c>
      <c r="J600" s="75" t="s">
        <v>329</v>
      </c>
      <c r="K600" s="75" t="s">
        <v>242</v>
      </c>
      <c r="L600" s="74">
        <v>46085</v>
      </c>
      <c r="M600" s="112">
        <v>20</v>
      </c>
      <c r="N600" s="75" t="s">
        <v>2729</v>
      </c>
      <c r="O600" s="75" t="s">
        <v>2730</v>
      </c>
      <c r="P600" s="75">
        <v>2830048733</v>
      </c>
      <c r="Q600" s="74">
        <v>46061</v>
      </c>
      <c r="R600" s="75">
        <v>1209383498</v>
      </c>
      <c r="S600" s="75">
        <v>224176951</v>
      </c>
      <c r="T600" s="74">
        <v>46061</v>
      </c>
      <c r="U600" s="76">
        <v>5274.8950000000004</v>
      </c>
      <c r="V600" s="76">
        <v>5148.8950000000004</v>
      </c>
      <c r="W600" s="75">
        <v>7</v>
      </c>
      <c r="X600" s="75">
        <v>2</v>
      </c>
      <c r="Y600" s="98">
        <v>235600155711</v>
      </c>
      <c r="Z600" s="82" t="s">
        <v>128</v>
      </c>
      <c r="AA600" s="75" t="s">
        <v>183</v>
      </c>
      <c r="AB600" s="75" t="s">
        <v>2731</v>
      </c>
      <c r="AC600" s="98">
        <v>235600155711</v>
      </c>
      <c r="AD600" s="75" t="s">
        <v>113</v>
      </c>
      <c r="AE600" s="74">
        <v>46064</v>
      </c>
      <c r="AF600" s="80">
        <v>46062.875</v>
      </c>
      <c r="AG600" s="80">
        <v>46063.5</v>
      </c>
      <c r="AH600" s="80">
        <v>46062.375</v>
      </c>
      <c r="AI600" s="74">
        <v>46063</v>
      </c>
      <c r="AJ600" s="75"/>
      <c r="AK600" s="74">
        <v>46064</v>
      </c>
      <c r="AL600" s="74">
        <v>46068</v>
      </c>
      <c r="AM600" s="74">
        <v>46075</v>
      </c>
      <c r="AN600" s="74">
        <v>46076</v>
      </c>
      <c r="AO600" s="81">
        <f t="shared" ref="AO600:AO605" si="184">IF(AH600&lt;AG600,IF(AH600=0,"",AH600-1),IF(AG600=0,"",AG600-1))</f>
        <v>46061.375</v>
      </c>
      <c r="AP600" s="81">
        <f t="shared" ref="AP600:AP605" si="185">IF(AH600&lt;AG600,IF(AH600=0,"",AH600),IF(AG600=0,"",AG600))</f>
        <v>46062.375</v>
      </c>
      <c r="AQ600" s="81">
        <f t="shared" ref="AQ600:AQ605" si="186">IF(AH600&lt;AG600,IF(AH600=0,"",AH600),IF(AG600=0,"",AG600))</f>
        <v>46062.375</v>
      </c>
      <c r="AR600" s="81">
        <f t="shared" ref="AR600:AR605" si="187">IF(AI600=0,"",IF(AI600&lt;AJ600,AJ600+1,AI600+1))</f>
        <v>46064</v>
      </c>
      <c r="AS600" s="81">
        <f t="shared" ref="AS600:AS605" si="188">IF(AI600=0,"",IF(AE600=0,IF(AJ600=0,AI600+2,AJ600+2),AE600+2))</f>
        <v>46066</v>
      </c>
      <c r="AT600" s="81">
        <f t="shared" ref="AT600:AT605" si="189">IF(AI600=0,"",IF(AI600&lt;AJ600,AJ600+1,AI600+1))</f>
        <v>46064</v>
      </c>
      <c r="AU600" s="82" t="s">
        <v>443</v>
      </c>
      <c r="AV600" s="74">
        <v>46061</v>
      </c>
      <c r="AW600" s="75" t="s">
        <v>2732</v>
      </c>
      <c r="AX600" s="75" t="s">
        <v>2733</v>
      </c>
      <c r="AY600" s="75"/>
      <c r="AZ600" s="83"/>
      <c r="BA600" s="75"/>
      <c r="BB600" s="75"/>
      <c r="BC600" s="75"/>
      <c r="BD600" s="75"/>
      <c r="BE600" s="75"/>
      <c r="BF600" s="75"/>
      <c r="BG600" s="75"/>
      <c r="BH600" s="75"/>
      <c r="BI600" s="75"/>
      <c r="BJ600" s="75"/>
      <c r="BK600" s="75"/>
      <c r="BL600" s="75"/>
      <c r="BM600" s="75"/>
      <c r="BN600" s="75"/>
      <c r="BO600" s="75"/>
      <c r="BP600" s="75"/>
      <c r="BQ600" s="75"/>
      <c r="BR600" s="75"/>
      <c r="BS600" s="75"/>
      <c r="BT600" s="75">
        <v>1</v>
      </c>
      <c r="BU600" s="84" t="s">
        <v>2734</v>
      </c>
      <c r="BV600" s="74">
        <v>46065</v>
      </c>
      <c r="BW600" s="85">
        <f t="shared" si="181"/>
        <v>1</v>
      </c>
      <c r="BX600" s="85">
        <f t="shared" si="182"/>
        <v>1</v>
      </c>
      <c r="BY600" s="86" t="s">
        <v>120</v>
      </c>
      <c r="BZ600" s="87">
        <f t="shared" si="183"/>
        <v>6</v>
      </c>
      <c r="CB600" s="88">
        <f t="shared" si="172"/>
        <v>7</v>
      </c>
      <c r="CC600" s="89"/>
      <c r="CE600" s="87">
        <f t="shared" ref="CE600:CE606" si="190">IF(AD600="Sea waybill", IF(AK600&lt;&gt;0, MONTH(AK600), IF(AJ600&gt;AI600, MONTH(AJ600), MONTH(AI600))),"")</f>
        <v>2</v>
      </c>
      <c r="CF600" s="90">
        <v>18179000</v>
      </c>
      <c r="CG600" s="90"/>
      <c r="CH600" s="90">
        <v>18179000</v>
      </c>
      <c r="CI600" s="22">
        <v>25970</v>
      </c>
      <c r="CJ600" s="87">
        <f t="shared" si="173"/>
        <v>2</v>
      </c>
      <c r="CK600" s="87">
        <f t="shared" si="174"/>
        <v>6</v>
      </c>
      <c r="CL600" s="22" t="s">
        <v>121</v>
      </c>
      <c r="CM600" s="22" t="s">
        <v>2735</v>
      </c>
    </row>
    <row r="601" spans="1:91" ht="14.45" customHeight="1" x14ac:dyDescent="0.25">
      <c r="A601" s="69">
        <f t="shared" si="171"/>
        <v>599</v>
      </c>
      <c r="B601" s="100" t="s">
        <v>102</v>
      </c>
      <c r="C601" s="102">
        <v>235600172453</v>
      </c>
      <c r="D601" s="184">
        <v>145415498</v>
      </c>
      <c r="E601" s="156"/>
      <c r="F601" s="115">
        <v>46057</v>
      </c>
      <c r="G601" s="182" t="s">
        <v>406</v>
      </c>
      <c r="H601" s="182" t="s">
        <v>140</v>
      </c>
      <c r="I601" s="182" t="s">
        <v>105</v>
      </c>
      <c r="J601" s="75" t="s">
        <v>329</v>
      </c>
      <c r="K601" s="182" t="s">
        <v>242</v>
      </c>
      <c r="L601" s="115">
        <v>46084</v>
      </c>
      <c r="M601" s="73">
        <v>40</v>
      </c>
      <c r="N601" s="75" t="s">
        <v>2736</v>
      </c>
      <c r="O601" s="75" t="s">
        <v>2737</v>
      </c>
      <c r="P601" s="75">
        <v>2830048643</v>
      </c>
      <c r="Q601" s="74">
        <v>46059</v>
      </c>
      <c r="R601" s="75">
        <v>1209383034</v>
      </c>
      <c r="S601" s="75">
        <v>224170377</v>
      </c>
      <c r="T601" s="74">
        <v>46059</v>
      </c>
      <c r="U601" s="76">
        <v>18031.697</v>
      </c>
      <c r="V601" s="76">
        <v>17441.148000000001</v>
      </c>
      <c r="W601" s="75">
        <v>22</v>
      </c>
      <c r="X601" s="75">
        <v>6</v>
      </c>
      <c r="Y601" s="103">
        <v>235600172453</v>
      </c>
      <c r="Z601" s="82" t="s">
        <v>128</v>
      </c>
      <c r="AA601" s="75" t="s">
        <v>183</v>
      </c>
      <c r="AB601" s="75" t="s">
        <v>2731</v>
      </c>
      <c r="AC601" s="103">
        <v>235600172453</v>
      </c>
      <c r="AD601" s="75" t="s">
        <v>113</v>
      </c>
      <c r="AE601" s="74">
        <v>46064</v>
      </c>
      <c r="AF601" s="80">
        <v>46062.875</v>
      </c>
      <c r="AG601" s="80">
        <v>46063.5</v>
      </c>
      <c r="AH601" s="80">
        <v>46062.375</v>
      </c>
      <c r="AI601" s="74">
        <v>46063</v>
      </c>
      <c r="AJ601" s="74">
        <v>46064</v>
      </c>
      <c r="AK601" s="74">
        <v>46064</v>
      </c>
      <c r="AL601" s="74">
        <v>46068</v>
      </c>
      <c r="AM601" s="74">
        <v>46075</v>
      </c>
      <c r="AN601" s="74">
        <v>46076</v>
      </c>
      <c r="AO601" s="81">
        <f t="shared" si="184"/>
        <v>46061.375</v>
      </c>
      <c r="AP601" s="81">
        <f t="shared" si="185"/>
        <v>46062.375</v>
      </c>
      <c r="AQ601" s="81">
        <f t="shared" si="186"/>
        <v>46062.375</v>
      </c>
      <c r="AR601" s="81">
        <f t="shared" si="187"/>
        <v>46065</v>
      </c>
      <c r="AS601" s="81">
        <f t="shared" si="188"/>
        <v>46066</v>
      </c>
      <c r="AT601" s="81">
        <f t="shared" si="189"/>
        <v>46065</v>
      </c>
      <c r="AU601" s="82" t="s">
        <v>443</v>
      </c>
      <c r="AV601" s="74">
        <v>46059</v>
      </c>
      <c r="AW601" s="75" t="s">
        <v>2738</v>
      </c>
      <c r="AX601" s="75" t="s">
        <v>2739</v>
      </c>
      <c r="AY601" s="75"/>
      <c r="AZ601" s="83"/>
      <c r="BA601" s="75"/>
      <c r="BB601" s="75"/>
      <c r="BC601" s="75"/>
      <c r="BD601" s="75"/>
      <c r="BE601" s="75"/>
      <c r="BF601" s="75"/>
      <c r="BG601" s="75"/>
      <c r="BH601" s="75"/>
      <c r="BI601" s="75"/>
      <c r="BJ601" s="75"/>
      <c r="BK601" s="75"/>
      <c r="BL601" s="75"/>
      <c r="BM601" s="75"/>
      <c r="BN601" s="75"/>
      <c r="BO601" s="75"/>
      <c r="BP601" s="75"/>
      <c r="BQ601" s="75"/>
      <c r="BR601" s="75"/>
      <c r="BS601" s="75"/>
      <c r="BT601" s="75">
        <v>1</v>
      </c>
      <c r="BU601" s="84" t="s">
        <v>2740</v>
      </c>
      <c r="BV601" s="74">
        <v>46065</v>
      </c>
      <c r="BW601" s="85">
        <f t="shared" si="181"/>
        <v>1</v>
      </c>
      <c r="BX601" s="85">
        <f t="shared" si="182"/>
        <v>1</v>
      </c>
      <c r="BY601" s="86" t="s">
        <v>120</v>
      </c>
      <c r="BZ601" s="87">
        <f t="shared" si="183"/>
        <v>6</v>
      </c>
      <c r="CB601" s="88">
        <f t="shared" si="172"/>
        <v>7</v>
      </c>
      <c r="CC601" s="89"/>
      <c r="CE601" s="87">
        <f t="shared" si="190"/>
        <v>2</v>
      </c>
      <c r="CF601" s="90">
        <v>31164000</v>
      </c>
      <c r="CG601" s="90"/>
      <c r="CH601" s="90">
        <v>31164000</v>
      </c>
      <c r="CI601" s="22">
        <v>25970</v>
      </c>
      <c r="CJ601" s="87">
        <f t="shared" si="173"/>
        <v>2</v>
      </c>
      <c r="CK601" s="87">
        <f t="shared" si="174"/>
        <v>6</v>
      </c>
      <c r="CL601" s="22" t="s">
        <v>121</v>
      </c>
      <c r="CM601" s="22" t="s">
        <v>2741</v>
      </c>
    </row>
    <row r="602" spans="1:91" ht="14.45" customHeight="1" x14ac:dyDescent="0.25">
      <c r="A602" s="69">
        <f t="shared" si="171"/>
        <v>600</v>
      </c>
      <c r="B602" s="70" t="s">
        <v>102</v>
      </c>
      <c r="C602" s="97" t="s">
        <v>2742</v>
      </c>
      <c r="D602" s="72">
        <v>145434393</v>
      </c>
      <c r="E602" s="73"/>
      <c r="F602" s="74">
        <v>46057</v>
      </c>
      <c r="G602" s="75" t="s">
        <v>406</v>
      </c>
      <c r="H602" s="75" t="s">
        <v>140</v>
      </c>
      <c r="I602" s="75" t="s">
        <v>105</v>
      </c>
      <c r="J602" s="75" t="s">
        <v>329</v>
      </c>
      <c r="K602" s="75" t="s">
        <v>242</v>
      </c>
      <c r="L602" s="74">
        <v>46082</v>
      </c>
      <c r="M602" s="73">
        <v>40</v>
      </c>
      <c r="N602" s="75" t="s">
        <v>2743</v>
      </c>
      <c r="O602" s="75" t="s">
        <v>2744</v>
      </c>
      <c r="P602" s="75">
        <v>2830048588</v>
      </c>
      <c r="Q602" s="74">
        <v>46058</v>
      </c>
      <c r="R602" s="75">
        <v>1209382712</v>
      </c>
      <c r="S602" s="75">
        <v>224152961</v>
      </c>
      <c r="T602" s="74">
        <v>46058</v>
      </c>
      <c r="U602" s="76">
        <v>17913.141</v>
      </c>
      <c r="V602" s="76">
        <v>17326.361000000001</v>
      </c>
      <c r="W602" s="75">
        <v>22</v>
      </c>
      <c r="X602" s="75">
        <v>6</v>
      </c>
      <c r="Y602" s="98" t="s">
        <v>2745</v>
      </c>
      <c r="Z602" s="108" t="s">
        <v>258</v>
      </c>
      <c r="AA602" s="75" t="s">
        <v>1555</v>
      </c>
      <c r="AB602" s="75" t="s">
        <v>2746</v>
      </c>
      <c r="AC602" s="98" t="s">
        <v>2742</v>
      </c>
      <c r="AD602" s="75" t="s">
        <v>113</v>
      </c>
      <c r="AE602" s="74">
        <v>46066</v>
      </c>
      <c r="AF602" s="80">
        <v>46064.645833333336</v>
      </c>
      <c r="AG602" s="80">
        <v>46062.625</v>
      </c>
      <c r="AH602" s="80">
        <v>46062.625</v>
      </c>
      <c r="AI602" s="74">
        <v>46061</v>
      </c>
      <c r="AJ602" s="74">
        <v>46065</v>
      </c>
      <c r="AK602" s="74">
        <v>46065</v>
      </c>
      <c r="AL602" s="74">
        <v>46065</v>
      </c>
      <c r="AM602" s="74">
        <v>46071</v>
      </c>
      <c r="AN602" s="74">
        <v>46073</v>
      </c>
      <c r="AO602" s="81">
        <f t="shared" si="184"/>
        <v>46061.625</v>
      </c>
      <c r="AP602" s="81">
        <f t="shared" si="185"/>
        <v>46062.625</v>
      </c>
      <c r="AQ602" s="81">
        <f t="shared" si="186"/>
        <v>46062.625</v>
      </c>
      <c r="AR602" s="81">
        <f t="shared" si="187"/>
        <v>46066</v>
      </c>
      <c r="AS602" s="81">
        <f t="shared" si="188"/>
        <v>46068</v>
      </c>
      <c r="AT602" s="81">
        <f t="shared" si="189"/>
        <v>46066</v>
      </c>
      <c r="AU602" s="82" t="s">
        <v>443</v>
      </c>
      <c r="AV602" s="74">
        <v>46058</v>
      </c>
      <c r="AW602" s="75" t="s">
        <v>2747</v>
      </c>
      <c r="AX602" s="75" t="s">
        <v>2748</v>
      </c>
      <c r="AY602" s="75"/>
      <c r="AZ602" s="83"/>
      <c r="BA602" s="75"/>
      <c r="BB602" s="75"/>
      <c r="BC602" s="75"/>
      <c r="BD602" s="75"/>
      <c r="BE602" s="75"/>
      <c r="BF602" s="75"/>
      <c r="BG602" s="75"/>
      <c r="BH602" s="75"/>
      <c r="BI602" s="75"/>
      <c r="BJ602" s="75"/>
      <c r="BK602" s="75"/>
      <c r="BL602" s="75"/>
      <c r="BM602" s="75"/>
      <c r="BN602" s="75"/>
      <c r="BO602" s="75"/>
      <c r="BP602" s="75"/>
      <c r="BQ602" s="75"/>
      <c r="BR602" s="75"/>
      <c r="BS602" s="75"/>
      <c r="BT602" s="75">
        <v>1</v>
      </c>
      <c r="BU602" s="84" t="s">
        <v>2749</v>
      </c>
      <c r="BV602" s="74">
        <v>46066</v>
      </c>
      <c r="BW602" s="85">
        <f t="shared" si="181"/>
        <v>1</v>
      </c>
      <c r="BX602" s="85">
        <f t="shared" si="182"/>
        <v>1</v>
      </c>
      <c r="BY602" s="86" t="s">
        <v>120</v>
      </c>
      <c r="BZ602" s="87">
        <f t="shared" si="183"/>
        <v>6</v>
      </c>
      <c r="CB602" s="88">
        <f t="shared" si="172"/>
        <v>7</v>
      </c>
      <c r="CC602" s="89"/>
      <c r="CE602" s="87">
        <f t="shared" si="190"/>
        <v>2</v>
      </c>
      <c r="CF602" s="90">
        <v>22619870</v>
      </c>
      <c r="CG602" s="90"/>
      <c r="CH602" s="90">
        <v>22619870</v>
      </c>
      <c r="CI602" s="22">
        <v>25970</v>
      </c>
      <c r="CJ602" s="87">
        <f t="shared" si="173"/>
        <v>2</v>
      </c>
      <c r="CK602" s="87">
        <f t="shared" si="174"/>
        <v>6</v>
      </c>
      <c r="CL602" s="22" t="s">
        <v>121</v>
      </c>
      <c r="CM602" s="22" t="s">
        <v>2750</v>
      </c>
    </row>
    <row r="603" spans="1:91" ht="14.45" customHeight="1" x14ac:dyDescent="0.25">
      <c r="A603" s="69">
        <f t="shared" si="171"/>
        <v>601</v>
      </c>
      <c r="B603" s="70" t="s">
        <v>102</v>
      </c>
      <c r="C603" s="107">
        <v>235600230488</v>
      </c>
      <c r="D603" s="106">
        <v>145386750</v>
      </c>
      <c r="E603" s="73"/>
      <c r="F603" s="74">
        <v>46057</v>
      </c>
      <c r="G603" s="75" t="s">
        <v>406</v>
      </c>
      <c r="H603" s="75" t="s">
        <v>140</v>
      </c>
      <c r="I603" s="75" t="s">
        <v>105</v>
      </c>
      <c r="J603" s="75" t="s">
        <v>329</v>
      </c>
      <c r="K603" s="75" t="s">
        <v>242</v>
      </c>
      <c r="L603" s="74">
        <v>46082</v>
      </c>
      <c r="M603" s="73">
        <v>40</v>
      </c>
      <c r="N603" s="75" t="s">
        <v>2751</v>
      </c>
      <c r="O603" s="75" t="s">
        <v>2752</v>
      </c>
      <c r="P603" s="75">
        <v>2830048479</v>
      </c>
      <c r="Q603" s="74">
        <v>46056</v>
      </c>
      <c r="R603" s="75">
        <v>1209382051</v>
      </c>
      <c r="S603" s="75">
        <v>224152969</v>
      </c>
      <c r="T603" s="74">
        <v>46056</v>
      </c>
      <c r="U603" s="76">
        <v>20558.713</v>
      </c>
      <c r="V603" s="76">
        <v>20034.912</v>
      </c>
      <c r="W603" s="75">
        <v>22</v>
      </c>
      <c r="X603" s="75">
        <v>9</v>
      </c>
      <c r="Y603" s="185">
        <v>235600230488</v>
      </c>
      <c r="Z603" s="82" t="s">
        <v>128</v>
      </c>
      <c r="AA603" s="75" t="s">
        <v>2339</v>
      </c>
      <c r="AB603" s="75" t="s">
        <v>2340</v>
      </c>
      <c r="AC603" s="107">
        <v>235600230488</v>
      </c>
      <c r="AD603" s="75" t="s">
        <v>113</v>
      </c>
      <c r="AE603" s="74">
        <v>46059</v>
      </c>
      <c r="AF603" s="80">
        <v>46059.041666666664</v>
      </c>
      <c r="AG603" s="80">
        <v>46059.5</v>
      </c>
      <c r="AH603" s="80">
        <v>46058.416666666664</v>
      </c>
      <c r="AI603" s="74">
        <v>46060</v>
      </c>
      <c r="AJ603" s="74">
        <v>46059</v>
      </c>
      <c r="AK603" s="74">
        <v>46059</v>
      </c>
      <c r="AL603" s="74">
        <v>46071</v>
      </c>
      <c r="AM603" s="75"/>
      <c r="AN603" s="74">
        <v>46074</v>
      </c>
      <c r="AO603" s="81">
        <f t="shared" si="184"/>
        <v>46057.416666666664</v>
      </c>
      <c r="AP603" s="81">
        <f t="shared" si="185"/>
        <v>46058.416666666664</v>
      </c>
      <c r="AQ603" s="81">
        <f t="shared" si="186"/>
        <v>46058.416666666664</v>
      </c>
      <c r="AR603" s="81">
        <f t="shared" si="187"/>
        <v>46061</v>
      </c>
      <c r="AS603" s="81">
        <f t="shared" si="188"/>
        <v>46061</v>
      </c>
      <c r="AT603" s="81">
        <f t="shared" si="189"/>
        <v>46061</v>
      </c>
      <c r="AU603" s="82" t="s">
        <v>131</v>
      </c>
      <c r="AV603" s="74">
        <v>46056</v>
      </c>
      <c r="AW603" s="75" t="s">
        <v>2753</v>
      </c>
      <c r="AX603" s="75" t="s">
        <v>2754</v>
      </c>
      <c r="AY603" s="75"/>
      <c r="AZ603" s="83"/>
      <c r="BA603" s="75"/>
      <c r="BB603" s="75"/>
      <c r="BC603" s="75"/>
      <c r="BD603" s="75"/>
      <c r="BE603" s="75"/>
      <c r="BF603" s="75"/>
      <c r="BG603" s="75"/>
      <c r="BH603" s="75"/>
      <c r="BI603" s="75"/>
      <c r="BJ603" s="75"/>
      <c r="BK603" s="75"/>
      <c r="BL603" s="75"/>
      <c r="BM603" s="75"/>
      <c r="BN603" s="75"/>
      <c r="BO603" s="75"/>
      <c r="BP603" s="75"/>
      <c r="BQ603" s="75"/>
      <c r="BR603" s="75"/>
      <c r="BS603" s="75"/>
      <c r="BT603" s="75">
        <v>1</v>
      </c>
      <c r="BU603" s="84" t="s">
        <v>2755</v>
      </c>
      <c r="BV603" s="74">
        <v>46059</v>
      </c>
      <c r="BW603" s="85">
        <f t="shared" si="181"/>
        <v>0</v>
      </c>
      <c r="BX603" s="85">
        <f t="shared" si="182"/>
        <v>0</v>
      </c>
      <c r="BY603" s="86" t="s">
        <v>120</v>
      </c>
      <c r="BZ603" s="87">
        <f t="shared" si="183"/>
        <v>6</v>
      </c>
      <c r="CB603" s="88">
        <f t="shared" si="172"/>
        <v>6</v>
      </c>
      <c r="CC603" s="89"/>
      <c r="CE603" s="87">
        <f t="shared" si="190"/>
        <v>2</v>
      </c>
      <c r="CF603" s="90">
        <v>31224000</v>
      </c>
      <c r="CG603" s="90"/>
      <c r="CH603" s="90">
        <v>31224000</v>
      </c>
      <c r="CI603" s="22">
        <v>26020</v>
      </c>
      <c r="CJ603" s="87">
        <f t="shared" si="173"/>
        <v>2</v>
      </c>
      <c r="CK603" s="87">
        <f t="shared" si="174"/>
        <v>6</v>
      </c>
      <c r="CL603" s="22" t="s">
        <v>121</v>
      </c>
      <c r="CM603" s="22" t="s">
        <v>2756</v>
      </c>
    </row>
    <row r="604" spans="1:91" ht="14.45" customHeight="1" x14ac:dyDescent="0.25">
      <c r="A604" s="69">
        <f t="shared" si="171"/>
        <v>602</v>
      </c>
      <c r="B604" s="70" t="s">
        <v>102</v>
      </c>
      <c r="C604" s="97" t="s">
        <v>2742</v>
      </c>
      <c r="D604" s="178">
        <v>145386747</v>
      </c>
      <c r="E604" s="186"/>
      <c r="F604" s="104">
        <v>46057</v>
      </c>
      <c r="G604" s="105" t="s">
        <v>406</v>
      </c>
      <c r="H604" s="105" t="s">
        <v>140</v>
      </c>
      <c r="I604" s="105" t="s">
        <v>105</v>
      </c>
      <c r="J604" s="105" t="s">
        <v>329</v>
      </c>
      <c r="K604" s="105" t="s">
        <v>242</v>
      </c>
      <c r="L604" s="104">
        <v>46082</v>
      </c>
      <c r="M604" s="73">
        <v>40</v>
      </c>
      <c r="N604" s="75" t="s">
        <v>2757</v>
      </c>
      <c r="O604" s="75" t="s">
        <v>2758</v>
      </c>
      <c r="P604" s="75">
        <v>2830048539</v>
      </c>
      <c r="Q604" s="74">
        <v>46058</v>
      </c>
      <c r="R604" s="75">
        <v>1209382415</v>
      </c>
      <c r="S604" s="75">
        <v>224163909</v>
      </c>
      <c r="T604" s="74">
        <v>46058</v>
      </c>
      <c r="U604" s="76">
        <v>17565.827000000001</v>
      </c>
      <c r="V604" s="76">
        <v>17117.560000000001</v>
      </c>
      <c r="W604" s="75">
        <v>19</v>
      </c>
      <c r="X604" s="75">
        <v>8</v>
      </c>
      <c r="Y604" s="98" t="s">
        <v>2759</v>
      </c>
      <c r="Z604" s="108" t="s">
        <v>258</v>
      </c>
      <c r="AA604" s="75" t="s">
        <v>1555</v>
      </c>
      <c r="AB604" s="75" t="s">
        <v>2746</v>
      </c>
      <c r="AC604" s="98" t="s">
        <v>2742</v>
      </c>
      <c r="AD604" s="75" t="s">
        <v>113</v>
      </c>
      <c r="AE604" s="74">
        <v>46066</v>
      </c>
      <c r="AF604" s="80">
        <v>46064.645833333336</v>
      </c>
      <c r="AG604" s="80">
        <v>46062.625</v>
      </c>
      <c r="AH604" s="80">
        <v>46062.625</v>
      </c>
      <c r="AI604" s="74">
        <v>46061</v>
      </c>
      <c r="AJ604" s="74">
        <v>46065</v>
      </c>
      <c r="AK604" s="74">
        <v>46065</v>
      </c>
      <c r="AL604" s="74">
        <v>46065</v>
      </c>
      <c r="AM604" s="74">
        <v>46071</v>
      </c>
      <c r="AN604" s="74">
        <v>46073</v>
      </c>
      <c r="AO604" s="81">
        <f t="shared" si="184"/>
        <v>46061.625</v>
      </c>
      <c r="AP604" s="81">
        <f t="shared" si="185"/>
        <v>46062.625</v>
      </c>
      <c r="AQ604" s="81">
        <f t="shared" si="186"/>
        <v>46062.625</v>
      </c>
      <c r="AR604" s="81">
        <f t="shared" si="187"/>
        <v>46066</v>
      </c>
      <c r="AS604" s="81">
        <f t="shared" si="188"/>
        <v>46068</v>
      </c>
      <c r="AT604" s="81">
        <f t="shared" si="189"/>
        <v>46066</v>
      </c>
      <c r="AU604" s="82" t="s">
        <v>443</v>
      </c>
      <c r="AV604" s="74">
        <v>46057</v>
      </c>
      <c r="AW604" s="75" t="s">
        <v>2760</v>
      </c>
      <c r="AX604" s="75" t="s">
        <v>2761</v>
      </c>
      <c r="AY604" s="75"/>
      <c r="AZ604" s="83"/>
      <c r="BA604" s="75"/>
      <c r="BB604" s="75"/>
      <c r="BC604" s="75"/>
      <c r="BD604" s="75"/>
      <c r="BE604" s="75"/>
      <c r="BF604" s="75"/>
      <c r="BG604" s="75"/>
      <c r="BH604" s="75"/>
      <c r="BI604" s="75"/>
      <c r="BJ604" s="75"/>
      <c r="BK604" s="75"/>
      <c r="BL604" s="75"/>
      <c r="BM604" s="75"/>
      <c r="BN604" s="75"/>
      <c r="BO604" s="75"/>
      <c r="BP604" s="75"/>
      <c r="BQ604" s="75"/>
      <c r="BR604" s="75"/>
      <c r="BS604" s="75"/>
      <c r="BT604" s="75">
        <v>0</v>
      </c>
      <c r="BU604" s="84" t="s">
        <v>2749</v>
      </c>
      <c r="BV604" s="74">
        <v>46066</v>
      </c>
      <c r="BW604" s="85">
        <f t="shared" si="181"/>
        <v>1</v>
      </c>
      <c r="BX604" s="85">
        <f t="shared" si="182"/>
        <v>1</v>
      </c>
      <c r="BY604" s="86" t="s">
        <v>120</v>
      </c>
      <c r="BZ604" s="87">
        <f t="shared" si="183"/>
        <v>6</v>
      </c>
      <c r="CB604" s="88">
        <f t="shared" si="172"/>
        <v>7</v>
      </c>
      <c r="CC604" s="89"/>
      <c r="CE604" s="87">
        <f t="shared" si="190"/>
        <v>2</v>
      </c>
      <c r="CF604" s="90">
        <v>22619870</v>
      </c>
      <c r="CG604" s="90"/>
      <c r="CH604" s="90">
        <v>22619870</v>
      </c>
      <c r="CI604" s="22">
        <v>25970</v>
      </c>
      <c r="CJ604" s="87">
        <f t="shared" si="173"/>
        <v>2</v>
      </c>
      <c r="CK604" s="87">
        <f t="shared" si="174"/>
        <v>6</v>
      </c>
      <c r="CL604" s="22" t="s">
        <v>121</v>
      </c>
      <c r="CM604" s="22" t="s">
        <v>2750</v>
      </c>
    </row>
    <row r="605" spans="1:91" ht="14.45" customHeight="1" x14ac:dyDescent="0.25">
      <c r="A605" s="69">
        <f t="shared" si="171"/>
        <v>603</v>
      </c>
      <c r="B605" s="70" t="s">
        <v>102</v>
      </c>
      <c r="C605" s="97" t="s">
        <v>2762</v>
      </c>
      <c r="D605" s="72">
        <v>145348753</v>
      </c>
      <c r="E605" s="73"/>
      <c r="F605" s="74">
        <v>46067</v>
      </c>
      <c r="G605" s="75" t="s">
        <v>2763</v>
      </c>
      <c r="H605" s="75" t="s">
        <v>140</v>
      </c>
      <c r="I605" s="75" t="s">
        <v>105</v>
      </c>
      <c r="J605" s="75" t="s">
        <v>329</v>
      </c>
      <c r="K605" s="75" t="s">
        <v>242</v>
      </c>
      <c r="L605" s="74">
        <v>46097</v>
      </c>
      <c r="M605" s="73">
        <v>40</v>
      </c>
      <c r="N605" s="75" t="s">
        <v>2764</v>
      </c>
      <c r="O605" s="75" t="s">
        <v>2765</v>
      </c>
      <c r="P605" s="75">
        <v>2830048864</v>
      </c>
      <c r="Q605" s="74">
        <v>46064</v>
      </c>
      <c r="R605" s="75">
        <v>1209384282</v>
      </c>
      <c r="S605" s="75">
        <v>224189119</v>
      </c>
      <c r="T605" s="74">
        <v>46064</v>
      </c>
      <c r="U605" s="76">
        <v>14038.982</v>
      </c>
      <c r="V605" s="76">
        <v>13613.749</v>
      </c>
      <c r="W605" s="75">
        <v>17</v>
      </c>
      <c r="X605" s="75">
        <v>8</v>
      </c>
      <c r="Y605" s="98" t="s">
        <v>2766</v>
      </c>
      <c r="Z605" s="108" t="s">
        <v>258</v>
      </c>
      <c r="AA605" s="75" t="s">
        <v>2767</v>
      </c>
      <c r="AB605" s="75" t="s">
        <v>2768</v>
      </c>
      <c r="AC605" s="98" t="s">
        <v>2762</v>
      </c>
      <c r="AD605" s="75" t="s">
        <v>113</v>
      </c>
      <c r="AE605" s="74">
        <v>46075</v>
      </c>
      <c r="AF605" s="80">
        <v>46070.541666666664</v>
      </c>
      <c r="AG605" s="80">
        <v>46069.625</v>
      </c>
      <c r="AH605" s="80">
        <v>46069.625</v>
      </c>
      <c r="AI605" s="99">
        <v>46071</v>
      </c>
      <c r="AJ605" s="69"/>
      <c r="AK605" s="74">
        <v>46075</v>
      </c>
      <c r="AL605" s="99">
        <v>46074</v>
      </c>
      <c r="AM605" s="74">
        <v>46079</v>
      </c>
      <c r="AN605" s="74">
        <v>46080</v>
      </c>
      <c r="AO605" s="81">
        <f t="shared" si="184"/>
        <v>46068.625</v>
      </c>
      <c r="AP605" s="81">
        <f t="shared" si="185"/>
        <v>46069.625</v>
      </c>
      <c r="AQ605" s="81">
        <f t="shared" si="186"/>
        <v>46069.625</v>
      </c>
      <c r="AR605" s="81">
        <f t="shared" si="187"/>
        <v>46072</v>
      </c>
      <c r="AS605" s="81">
        <f t="shared" si="188"/>
        <v>46077</v>
      </c>
      <c r="AT605" s="81">
        <f t="shared" si="189"/>
        <v>46072</v>
      </c>
      <c r="AU605" s="82" t="s">
        <v>2600</v>
      </c>
      <c r="AV605" s="74">
        <v>46064</v>
      </c>
      <c r="AW605" s="75" t="s">
        <v>2769</v>
      </c>
      <c r="AX605" s="75" t="s">
        <v>2770</v>
      </c>
      <c r="AY605" s="75"/>
      <c r="AZ605" s="83"/>
      <c r="BA605" s="75"/>
      <c r="BB605" s="75"/>
      <c r="BC605" s="75"/>
      <c r="BD605" s="75"/>
      <c r="BE605" s="75"/>
      <c r="BF605" s="75"/>
      <c r="BG605" s="75"/>
      <c r="BH605" s="75"/>
      <c r="BI605" s="75"/>
      <c r="BJ605" s="75"/>
      <c r="BK605" s="75"/>
      <c r="BL605" s="75"/>
      <c r="BM605" s="75"/>
      <c r="BN605" s="75"/>
      <c r="BO605" s="75"/>
      <c r="BP605" s="75"/>
      <c r="BQ605" s="75"/>
      <c r="BR605" s="75"/>
      <c r="BS605" s="75"/>
      <c r="BT605" s="75">
        <v>1</v>
      </c>
      <c r="BU605" s="84" t="s">
        <v>2771</v>
      </c>
      <c r="BV605" s="74">
        <v>46076</v>
      </c>
      <c r="BW605" s="85">
        <f t="shared" si="181"/>
        <v>1</v>
      </c>
      <c r="BX605" s="85">
        <f t="shared" si="182"/>
        <v>1</v>
      </c>
      <c r="BY605" s="86" t="s">
        <v>120</v>
      </c>
      <c r="BZ605" s="87">
        <f t="shared" si="183"/>
        <v>7</v>
      </c>
      <c r="CB605" s="88">
        <f t="shared" si="172"/>
        <v>9</v>
      </c>
      <c r="CC605" s="89"/>
      <c r="CE605" s="87">
        <f t="shared" si="190"/>
        <v>2</v>
      </c>
      <c r="CF605" s="90">
        <v>22619870</v>
      </c>
      <c r="CG605" s="90"/>
      <c r="CH605" s="90">
        <v>22619870</v>
      </c>
      <c r="CI605" s="22">
        <v>25970</v>
      </c>
      <c r="CJ605" s="87">
        <f t="shared" si="173"/>
        <v>2</v>
      </c>
      <c r="CK605" s="87">
        <f t="shared" si="174"/>
        <v>7</v>
      </c>
      <c r="CL605" s="22" t="s">
        <v>121</v>
      </c>
      <c r="CM605" s="22" t="s">
        <v>2772</v>
      </c>
    </row>
    <row r="606" spans="1:91" ht="14.45" customHeight="1" x14ac:dyDescent="0.25">
      <c r="A606" s="69">
        <f t="shared" si="171"/>
        <v>604</v>
      </c>
      <c r="B606" s="70" t="s">
        <v>102</v>
      </c>
      <c r="C606" s="97" t="s">
        <v>2773</v>
      </c>
      <c r="D606" s="72">
        <v>145516001</v>
      </c>
      <c r="E606" s="73">
        <v>5320007681</v>
      </c>
      <c r="F606" s="74">
        <v>46064</v>
      </c>
      <c r="G606" s="75" t="s">
        <v>2774</v>
      </c>
      <c r="H606" s="75" t="s">
        <v>140</v>
      </c>
      <c r="I606" s="75" t="s">
        <v>105</v>
      </c>
      <c r="J606" s="75" t="s">
        <v>329</v>
      </c>
      <c r="K606" s="75" t="s">
        <v>242</v>
      </c>
      <c r="L606" s="74">
        <v>46090</v>
      </c>
      <c r="M606" s="73">
        <v>40</v>
      </c>
      <c r="N606" s="116" t="s">
        <v>2775</v>
      </c>
      <c r="O606" s="116" t="s">
        <v>2776</v>
      </c>
      <c r="P606" s="75">
        <v>2830048956</v>
      </c>
      <c r="Q606" s="74">
        <v>46065</v>
      </c>
      <c r="R606" s="75">
        <v>1209384865</v>
      </c>
      <c r="S606" s="75">
        <v>224189761</v>
      </c>
      <c r="T606" s="74">
        <v>46065</v>
      </c>
      <c r="U606" s="76">
        <v>2453.721</v>
      </c>
      <c r="V606" s="76">
        <v>2394.8820000000001</v>
      </c>
      <c r="W606" s="75">
        <v>4</v>
      </c>
      <c r="X606" s="75">
        <v>1</v>
      </c>
      <c r="Y606" s="98" t="s">
        <v>2777</v>
      </c>
      <c r="Z606" s="108" t="s">
        <v>258</v>
      </c>
      <c r="AA606" s="75" t="s">
        <v>2767</v>
      </c>
      <c r="AB606" s="75" t="s">
        <v>2768</v>
      </c>
      <c r="AC606" s="98" t="s">
        <v>2773</v>
      </c>
      <c r="AD606" s="75" t="s">
        <v>113</v>
      </c>
      <c r="AE606" s="74">
        <v>46075</v>
      </c>
      <c r="AF606" s="80">
        <v>46070.541666666664</v>
      </c>
      <c r="AG606" s="80">
        <v>46069.625</v>
      </c>
      <c r="AH606" s="80">
        <v>46069.625</v>
      </c>
      <c r="AI606" s="99">
        <v>46071</v>
      </c>
      <c r="AJ606" s="69"/>
      <c r="AK606" s="74">
        <v>46075</v>
      </c>
      <c r="AL606" s="99">
        <v>46074</v>
      </c>
      <c r="AM606" s="74">
        <v>46079</v>
      </c>
      <c r="AN606" s="74">
        <v>46080</v>
      </c>
      <c r="AO606" s="95" t="s">
        <v>121</v>
      </c>
      <c r="AP606" s="95" t="s">
        <v>121</v>
      </c>
      <c r="AQ606" s="95" t="s">
        <v>121</v>
      </c>
      <c r="AR606" s="95" t="s">
        <v>121</v>
      </c>
      <c r="AS606" s="95" t="s">
        <v>121</v>
      </c>
      <c r="AT606" s="95" t="s">
        <v>121</v>
      </c>
      <c r="AU606" s="82" t="s">
        <v>2600</v>
      </c>
      <c r="AV606" s="74">
        <v>46065</v>
      </c>
      <c r="AW606" s="75" t="s">
        <v>2778</v>
      </c>
      <c r="AX606" s="75" t="s">
        <v>2779</v>
      </c>
      <c r="AY606" s="75"/>
      <c r="AZ606" s="83"/>
      <c r="BA606" s="75"/>
      <c r="BB606" s="75"/>
      <c r="BC606" s="75"/>
      <c r="BD606" s="75"/>
      <c r="BE606" s="75"/>
      <c r="BF606" s="75"/>
      <c r="BG606" s="75"/>
      <c r="BH606" s="75"/>
      <c r="BI606" s="75"/>
      <c r="BJ606" s="75"/>
      <c r="BK606" s="75"/>
      <c r="BL606" s="75"/>
      <c r="BM606" s="75"/>
      <c r="BN606" s="75"/>
      <c r="BO606" s="75"/>
      <c r="BP606" s="75"/>
      <c r="BQ606" s="75"/>
      <c r="BR606" s="75"/>
      <c r="BS606" s="75"/>
      <c r="BT606" s="75">
        <v>1</v>
      </c>
      <c r="BU606" s="84" t="s">
        <v>2780</v>
      </c>
      <c r="BV606" s="74">
        <v>46076</v>
      </c>
      <c r="BW606" s="85">
        <f t="shared" si="181"/>
        <v>1</v>
      </c>
      <c r="BX606" s="85">
        <f t="shared" si="182"/>
        <v>1</v>
      </c>
      <c r="BY606" s="86" t="s">
        <v>120</v>
      </c>
      <c r="BZ606" s="87">
        <f t="shared" si="183"/>
        <v>7</v>
      </c>
      <c r="CB606" s="88">
        <f t="shared" si="172"/>
        <v>9</v>
      </c>
      <c r="CC606" s="89"/>
      <c r="CE606" s="87">
        <f t="shared" si="190"/>
        <v>2</v>
      </c>
      <c r="CF606" s="90">
        <v>22619870</v>
      </c>
      <c r="CG606" s="90"/>
      <c r="CH606" s="90">
        <v>22619870</v>
      </c>
      <c r="CI606" s="22">
        <v>25970</v>
      </c>
      <c r="CJ606" s="87">
        <f t="shared" si="173"/>
        <v>2</v>
      </c>
      <c r="CK606" s="87">
        <f t="shared" si="174"/>
        <v>7</v>
      </c>
      <c r="CL606" s="22" t="s">
        <v>121</v>
      </c>
      <c r="CM606" s="22" t="s">
        <v>2781</v>
      </c>
    </row>
    <row r="607" spans="1:91" ht="14.45" customHeight="1" x14ac:dyDescent="0.25">
      <c r="A607" s="69">
        <f t="shared" si="171"/>
        <v>605</v>
      </c>
      <c r="B607" s="70" t="s">
        <v>102</v>
      </c>
      <c r="C607" s="97" t="s">
        <v>2773</v>
      </c>
      <c r="D607" s="72">
        <v>145490208</v>
      </c>
      <c r="E607" s="73">
        <v>5320007681</v>
      </c>
      <c r="F607" s="74">
        <v>46064</v>
      </c>
      <c r="G607" s="75" t="s">
        <v>328</v>
      </c>
      <c r="H607" s="75" t="s">
        <v>140</v>
      </c>
      <c r="I607" s="75" t="s">
        <v>105</v>
      </c>
      <c r="J607" s="75" t="s">
        <v>329</v>
      </c>
      <c r="K607" s="75" t="s">
        <v>242</v>
      </c>
      <c r="L607" s="74">
        <v>46088</v>
      </c>
      <c r="M607" s="73">
        <v>0</v>
      </c>
      <c r="N607" s="116" t="s">
        <v>2775</v>
      </c>
      <c r="O607" s="116" t="s">
        <v>2776</v>
      </c>
      <c r="P607" s="75">
        <v>2830048955</v>
      </c>
      <c r="Q607" s="74">
        <v>46065</v>
      </c>
      <c r="R607" s="75">
        <v>1209384864</v>
      </c>
      <c r="S607" s="75">
        <v>224189757</v>
      </c>
      <c r="T607" s="74">
        <v>46065</v>
      </c>
      <c r="U607" s="76">
        <v>15109.948</v>
      </c>
      <c r="V607" s="76">
        <v>14750.281999999999</v>
      </c>
      <c r="W607" s="75">
        <v>18</v>
      </c>
      <c r="X607" s="75">
        <v>5</v>
      </c>
      <c r="Y607" s="98" t="s">
        <v>2777</v>
      </c>
      <c r="Z607" s="108" t="s">
        <v>258</v>
      </c>
      <c r="AA607" s="75" t="s">
        <v>2767</v>
      </c>
      <c r="AB607" s="75" t="s">
        <v>2768</v>
      </c>
      <c r="AC607" s="98" t="s">
        <v>2773</v>
      </c>
      <c r="AD607" s="75" t="s">
        <v>113</v>
      </c>
      <c r="AE607" s="74">
        <v>46075</v>
      </c>
      <c r="AF607" s="80">
        <v>46070.541666666664</v>
      </c>
      <c r="AG607" s="80">
        <v>46069.625</v>
      </c>
      <c r="AH607" s="80">
        <v>46069.625</v>
      </c>
      <c r="AI607" s="99">
        <v>46071</v>
      </c>
      <c r="AJ607" s="69"/>
      <c r="AK607" s="74">
        <v>46075</v>
      </c>
      <c r="AL607" s="99">
        <v>46074</v>
      </c>
      <c r="AM607" s="74">
        <v>46079</v>
      </c>
      <c r="AN607" s="74">
        <v>46080</v>
      </c>
      <c r="AO607" s="95" t="s">
        <v>121</v>
      </c>
      <c r="AP607" s="95" t="s">
        <v>121</v>
      </c>
      <c r="AQ607" s="95" t="s">
        <v>121</v>
      </c>
      <c r="AR607" s="95" t="s">
        <v>121</v>
      </c>
      <c r="AS607" s="95" t="s">
        <v>121</v>
      </c>
      <c r="AT607" s="95" t="s">
        <v>121</v>
      </c>
      <c r="AU607" s="82" t="s">
        <v>2600</v>
      </c>
      <c r="AV607" s="74">
        <v>46065</v>
      </c>
      <c r="AW607" s="75">
        <v>0</v>
      </c>
      <c r="AX607" s="75">
        <v>0</v>
      </c>
      <c r="AY607" s="75"/>
      <c r="AZ607" s="83"/>
      <c r="BA607" s="75"/>
      <c r="BB607" s="75"/>
      <c r="BC607" s="75"/>
      <c r="BD607" s="75"/>
      <c r="BE607" s="75"/>
      <c r="BF607" s="75"/>
      <c r="BG607" s="75"/>
      <c r="BH607" s="75"/>
      <c r="BI607" s="75"/>
      <c r="BJ607" s="75"/>
      <c r="BK607" s="75"/>
      <c r="BL607" s="75"/>
      <c r="BM607" s="75"/>
      <c r="BN607" s="75"/>
      <c r="BO607" s="75"/>
      <c r="BP607" s="75"/>
      <c r="BQ607" s="75"/>
      <c r="BR607" s="75"/>
      <c r="BS607" s="75"/>
      <c r="BT607" s="75">
        <v>0</v>
      </c>
      <c r="BU607" s="84" t="s">
        <v>2780</v>
      </c>
      <c r="BV607" s="74">
        <v>46076</v>
      </c>
      <c r="BW607" s="85">
        <f t="shared" si="181"/>
        <v>1</v>
      </c>
      <c r="BX607" s="85">
        <f t="shared" si="182"/>
        <v>1</v>
      </c>
      <c r="BY607" s="86" t="s">
        <v>120</v>
      </c>
      <c r="BZ607" s="87">
        <f t="shared" si="183"/>
        <v>7</v>
      </c>
      <c r="CB607" s="88">
        <f t="shared" si="172"/>
        <v>9</v>
      </c>
      <c r="CC607" s="89"/>
      <c r="CF607" s="90"/>
      <c r="CG607" s="90"/>
      <c r="CH607" s="90"/>
      <c r="CJ607" s="87">
        <f t="shared" si="173"/>
        <v>2</v>
      </c>
      <c r="CK607" s="87">
        <f t="shared" si="174"/>
        <v>7</v>
      </c>
      <c r="CL607" s="22" t="s">
        <v>121</v>
      </c>
      <c r="CM607" s="22" t="s">
        <v>2781</v>
      </c>
    </row>
    <row r="608" spans="1:91" ht="14.85" customHeight="1" x14ac:dyDescent="0.25">
      <c r="A608" s="69">
        <f t="shared" si="171"/>
        <v>606</v>
      </c>
      <c r="B608" s="70" t="s">
        <v>102</v>
      </c>
      <c r="C608" s="98" t="s">
        <v>2782</v>
      </c>
      <c r="D608" s="72">
        <v>145434449</v>
      </c>
      <c r="E608" s="73"/>
      <c r="F608" s="74">
        <v>46064</v>
      </c>
      <c r="G608" s="75" t="s">
        <v>406</v>
      </c>
      <c r="H608" s="75" t="s">
        <v>140</v>
      </c>
      <c r="I608" s="75" t="s">
        <v>105</v>
      </c>
      <c r="J608" s="75" t="s">
        <v>329</v>
      </c>
      <c r="K608" s="75" t="s">
        <v>242</v>
      </c>
      <c r="L608" s="74">
        <v>46088</v>
      </c>
      <c r="M608" s="73">
        <v>40</v>
      </c>
      <c r="N608" s="75" t="s">
        <v>2783</v>
      </c>
      <c r="O608" s="75" t="s">
        <v>2784</v>
      </c>
      <c r="P608" s="75">
        <v>2830049661</v>
      </c>
      <c r="Q608" s="74">
        <v>46086</v>
      </c>
      <c r="R608" s="75">
        <v>1209390832</v>
      </c>
      <c r="S608" s="75">
        <v>224280380</v>
      </c>
      <c r="T608" s="74">
        <v>46086</v>
      </c>
      <c r="U608" s="76">
        <v>19206.456999999999</v>
      </c>
      <c r="V608" s="76">
        <v>18420.77</v>
      </c>
      <c r="W608" s="75">
        <v>22</v>
      </c>
      <c r="X608" s="75">
        <v>11</v>
      </c>
      <c r="Y608" s="98" t="s">
        <v>2785</v>
      </c>
      <c r="Z608" s="108" t="s">
        <v>258</v>
      </c>
      <c r="AA608" s="75" t="s">
        <v>1555</v>
      </c>
      <c r="AB608" s="75" t="s">
        <v>2786</v>
      </c>
      <c r="AC608" s="98" t="s">
        <v>2782</v>
      </c>
      <c r="AD608" s="75" t="s">
        <v>113</v>
      </c>
      <c r="AE608" s="99">
        <v>46090</v>
      </c>
      <c r="AF608" s="80">
        <v>46088.125</v>
      </c>
      <c r="AG608" s="80">
        <v>46087.625</v>
      </c>
      <c r="AH608" s="80">
        <v>46087.625</v>
      </c>
      <c r="AI608" s="99">
        <v>46085</v>
      </c>
      <c r="AJ608" s="99">
        <v>46089</v>
      </c>
      <c r="AK608" s="99">
        <v>46089</v>
      </c>
      <c r="AL608" s="99">
        <v>46090</v>
      </c>
      <c r="AM608" s="99">
        <v>46095</v>
      </c>
      <c r="AN608" s="99">
        <v>46095</v>
      </c>
      <c r="AO608" s="81">
        <f>IF(AH608&lt;AG608,IF(AH608=0,"",AH608-1),IF(AG608=0,"",AG608-1))</f>
        <v>46086.625</v>
      </c>
      <c r="AP608" s="81">
        <f>IF(AH608&lt;AG608,IF(AH608=0,"",AH608),IF(AG608=0,"",AG608))</f>
        <v>46087.625</v>
      </c>
      <c r="AQ608" s="81">
        <f>IF(AH608&lt;AG608,IF(AH608=0,"",AH608),IF(AG608=0,"",AG608))</f>
        <v>46087.625</v>
      </c>
      <c r="AR608" s="81">
        <f>IF(AI608=0,"",IF(AI608&lt;AJ608,AJ608+1,AI608+1))</f>
        <v>46090</v>
      </c>
      <c r="AS608" s="81">
        <f>IF(AI608=0,"",IF(AE608=0,IF(AJ608=0,AI608+2,AJ608+2),AE608+2))</f>
        <v>46092</v>
      </c>
      <c r="AT608" s="81">
        <f>IF(AI608=0,"",IF(AI608&lt;AJ608,AJ608+1,AI608+1))</f>
        <v>46090</v>
      </c>
      <c r="AU608" s="82" t="s">
        <v>2787</v>
      </c>
      <c r="AV608" s="187">
        <v>46086</v>
      </c>
      <c r="AW608" s="75" t="s">
        <v>2788</v>
      </c>
      <c r="AX608" s="75"/>
      <c r="AY608" s="75"/>
      <c r="AZ608" s="83"/>
      <c r="BA608" s="75"/>
      <c r="BB608" s="75"/>
      <c r="BC608" s="75"/>
      <c r="BD608" s="75"/>
      <c r="BE608" s="75"/>
      <c r="BF608" s="75"/>
      <c r="BG608" s="75"/>
      <c r="BH608" s="75"/>
      <c r="BI608" s="75"/>
      <c r="BJ608" s="75"/>
      <c r="BK608" s="75"/>
      <c r="BL608" s="75"/>
      <c r="BM608" s="75"/>
      <c r="BN608" s="75"/>
      <c r="BO608" s="75"/>
      <c r="BP608" s="75"/>
      <c r="BQ608" s="75"/>
      <c r="BR608" s="75"/>
      <c r="BS608" s="75"/>
      <c r="BT608" s="75">
        <v>1</v>
      </c>
      <c r="BU608" s="188" t="s">
        <v>2789</v>
      </c>
      <c r="BV608" s="74">
        <v>46090</v>
      </c>
      <c r="BW608" s="85"/>
      <c r="BX608" s="85"/>
      <c r="BY608" s="86" t="s">
        <v>120</v>
      </c>
      <c r="BZ608" s="87">
        <f t="shared" si="183"/>
        <v>7</v>
      </c>
      <c r="CB608" s="88">
        <f t="shared" si="172"/>
        <v>11</v>
      </c>
      <c r="CC608" s="89"/>
      <c r="CE608" s="87">
        <f t="shared" ref="CE608:CE615" si="191">IF(AD608="Sea waybill", IF(AK608&lt;&gt;0, MONTH(AK608), IF(AJ608&gt;AI608, MONTH(AJ608), MONTH(AI608))),"")</f>
        <v>3</v>
      </c>
      <c r="CF608" s="90">
        <v>22793199</v>
      </c>
      <c r="CG608" s="90"/>
      <c r="CH608" s="90">
        <v>22793199</v>
      </c>
      <c r="CI608" s="22">
        <v>26169</v>
      </c>
      <c r="CJ608" s="87">
        <f t="shared" si="173"/>
        <v>3</v>
      </c>
      <c r="CK608" s="87">
        <f t="shared" si="174"/>
        <v>10</v>
      </c>
      <c r="CL608" s="22" t="s">
        <v>121</v>
      </c>
      <c r="CM608" s="22" t="s">
        <v>2790</v>
      </c>
    </row>
    <row r="609" spans="1:91" ht="14.85" customHeight="1" x14ac:dyDescent="0.25">
      <c r="A609" s="69">
        <f t="shared" si="171"/>
        <v>607</v>
      </c>
      <c r="B609" s="73" t="s">
        <v>102</v>
      </c>
      <c r="C609" s="98">
        <v>235600306930</v>
      </c>
      <c r="D609" s="72">
        <v>145434460</v>
      </c>
      <c r="E609" s="73"/>
      <c r="F609" s="74">
        <v>46064</v>
      </c>
      <c r="G609" s="75" t="s">
        <v>406</v>
      </c>
      <c r="H609" s="75" t="s">
        <v>140</v>
      </c>
      <c r="I609" s="75" t="s">
        <v>105</v>
      </c>
      <c r="J609" s="75" t="s">
        <v>329</v>
      </c>
      <c r="K609" s="75" t="s">
        <v>242</v>
      </c>
      <c r="L609" s="74">
        <v>46088</v>
      </c>
      <c r="M609" s="73">
        <v>40</v>
      </c>
      <c r="N609" s="75" t="s">
        <v>2791</v>
      </c>
      <c r="O609" s="75" t="s">
        <v>2792</v>
      </c>
      <c r="P609" s="75">
        <v>2830049517</v>
      </c>
      <c r="Q609" s="74">
        <v>46084</v>
      </c>
      <c r="R609" s="75">
        <v>1209390050</v>
      </c>
      <c r="S609" s="75">
        <v>224267672</v>
      </c>
      <c r="T609" s="74">
        <v>46084</v>
      </c>
      <c r="U609" s="76">
        <v>16124.53</v>
      </c>
      <c r="V609" s="76">
        <v>15465.208000000001</v>
      </c>
      <c r="W609" s="75">
        <v>18</v>
      </c>
      <c r="X609" s="75">
        <v>9</v>
      </c>
      <c r="Y609" s="98">
        <v>235600306930</v>
      </c>
      <c r="Z609" s="82" t="s">
        <v>128</v>
      </c>
      <c r="AA609" s="75" t="s">
        <v>2339</v>
      </c>
      <c r="AB609" s="75" t="s">
        <v>2793</v>
      </c>
      <c r="AC609" s="98">
        <v>235600306930</v>
      </c>
      <c r="AD609" s="75" t="s">
        <v>113</v>
      </c>
      <c r="AE609" s="74">
        <v>46087</v>
      </c>
      <c r="AF609" s="80">
        <v>46086.208333333336</v>
      </c>
      <c r="AG609" s="80">
        <v>46085.5</v>
      </c>
      <c r="AH609" s="80">
        <v>46085.5</v>
      </c>
      <c r="AI609" s="74">
        <v>46086</v>
      </c>
      <c r="AJ609" s="69"/>
      <c r="AK609" s="74">
        <v>46087</v>
      </c>
      <c r="AL609" s="74">
        <v>46098</v>
      </c>
      <c r="AM609" s="74">
        <v>46104</v>
      </c>
      <c r="AN609" s="101">
        <v>46106</v>
      </c>
      <c r="AO609" s="81">
        <f>IF(AH609&lt;AG609,IF(AH609=0,"",AH609-1),IF(AG609=0,"",AG609-1))</f>
        <v>46084.5</v>
      </c>
      <c r="AP609" s="81">
        <f>IF(AH609&lt;AG609,IF(AH609=0,"",AH609),IF(AG609=0,"",AG609))</f>
        <v>46085.5</v>
      </c>
      <c r="AQ609" s="81">
        <f>IF(AH609&lt;AG609,IF(AH609=0,"",AH609),IF(AG609=0,"",AG609))</f>
        <v>46085.5</v>
      </c>
      <c r="AR609" s="81">
        <f>IF(AI609=0,"",IF(AI609&lt;AJ609,AJ609+1,AI609+1))</f>
        <v>46087</v>
      </c>
      <c r="AS609" s="81">
        <f>IF(AI609=0,"",IF(AE609=0,IF(AJ609=0,AI609+2,AJ609+2),AE609+2))</f>
        <v>46089</v>
      </c>
      <c r="AT609" s="81">
        <f>IF(AI609=0,"",IF(AI609&lt;AJ609,AJ609+1,AI609+1))</f>
        <v>46087</v>
      </c>
      <c r="AU609" s="82" t="s">
        <v>2794</v>
      </c>
      <c r="AV609" s="134">
        <v>46084</v>
      </c>
      <c r="AW609" s="75" t="s">
        <v>2795</v>
      </c>
      <c r="AX609" s="75"/>
      <c r="AY609" s="75"/>
      <c r="AZ609" s="83"/>
      <c r="BA609" s="75"/>
      <c r="BB609" s="75"/>
      <c r="BC609" s="75"/>
      <c r="BD609" s="75"/>
      <c r="BE609" s="75"/>
      <c r="BF609" s="75"/>
      <c r="BG609" s="75"/>
      <c r="BH609" s="75"/>
      <c r="BI609" s="75"/>
      <c r="BJ609" s="75"/>
      <c r="BK609" s="75"/>
      <c r="BL609" s="75"/>
      <c r="BM609" s="75"/>
      <c r="BN609" s="75"/>
      <c r="BO609" s="75"/>
      <c r="BP609" s="75"/>
      <c r="BQ609" s="75"/>
      <c r="BR609" s="75"/>
      <c r="BS609" s="75"/>
      <c r="BT609" s="75">
        <v>1</v>
      </c>
      <c r="BU609" s="189" t="s">
        <v>2796</v>
      </c>
      <c r="BV609" s="74">
        <v>46087</v>
      </c>
      <c r="BW609" s="85"/>
      <c r="BX609" s="85"/>
      <c r="BY609" s="86" t="s">
        <v>120</v>
      </c>
      <c r="BZ609" s="87">
        <f t="shared" si="183"/>
        <v>7</v>
      </c>
      <c r="CB609" s="88">
        <f t="shared" si="172"/>
        <v>10</v>
      </c>
      <c r="CC609" s="89"/>
      <c r="CE609" s="87">
        <f t="shared" si="191"/>
        <v>3</v>
      </c>
      <c r="CF609" s="90">
        <v>31377600</v>
      </c>
      <c r="CG609" s="90"/>
      <c r="CH609" s="90">
        <v>31377600</v>
      </c>
      <c r="CI609" s="22">
        <v>26148</v>
      </c>
      <c r="CJ609" s="87">
        <f t="shared" si="173"/>
        <v>3</v>
      </c>
      <c r="CK609" s="87">
        <f t="shared" si="174"/>
        <v>10</v>
      </c>
      <c r="CL609" s="22" t="s">
        <v>121</v>
      </c>
      <c r="CM609" s="22" t="s">
        <v>2797</v>
      </c>
    </row>
    <row r="610" spans="1:91" ht="14.45" customHeight="1" x14ac:dyDescent="0.25">
      <c r="A610" s="69">
        <f t="shared" si="171"/>
        <v>608</v>
      </c>
      <c r="B610" s="70" t="s">
        <v>102</v>
      </c>
      <c r="C610" s="107">
        <v>235600165520</v>
      </c>
      <c r="D610" s="72">
        <v>145423696</v>
      </c>
      <c r="E610" s="73">
        <v>5320007512</v>
      </c>
      <c r="F610" s="74">
        <v>46049</v>
      </c>
      <c r="G610" s="75" t="s">
        <v>299</v>
      </c>
      <c r="H610" s="75" t="s">
        <v>1657</v>
      </c>
      <c r="I610" s="75" t="s">
        <v>105</v>
      </c>
      <c r="J610" s="75" t="s">
        <v>254</v>
      </c>
      <c r="K610" s="75" t="s">
        <v>107</v>
      </c>
      <c r="L610" s="74">
        <v>46071</v>
      </c>
      <c r="M610" s="73">
        <v>40</v>
      </c>
      <c r="N610" s="75" t="s">
        <v>2798</v>
      </c>
      <c r="O610" s="75" t="s">
        <v>2799</v>
      </c>
      <c r="P610" s="75">
        <v>2830048094</v>
      </c>
      <c r="Q610" s="74">
        <v>46049</v>
      </c>
      <c r="R610" s="75">
        <v>1209380291</v>
      </c>
      <c r="S610" s="75">
        <v>224121361</v>
      </c>
      <c r="T610" s="74">
        <v>46049</v>
      </c>
      <c r="U610" s="190">
        <v>1181.4780000000001</v>
      </c>
      <c r="V610" s="190">
        <v>1137.952</v>
      </c>
      <c r="W610" s="75">
        <v>5</v>
      </c>
      <c r="X610" s="75">
        <v>0</v>
      </c>
      <c r="Y610" s="114">
        <v>235600165520</v>
      </c>
      <c r="Z610" s="82" t="s">
        <v>128</v>
      </c>
      <c r="AA610" s="75" t="s">
        <v>1649</v>
      </c>
      <c r="AB610" s="75" t="s">
        <v>1650</v>
      </c>
      <c r="AC610" s="109">
        <v>235600165520</v>
      </c>
      <c r="AD610" s="75" t="s">
        <v>113</v>
      </c>
      <c r="AE610" s="74">
        <v>46024</v>
      </c>
      <c r="AF610" s="80">
        <v>46052.916666666664</v>
      </c>
      <c r="AG610" s="80">
        <v>46052.5</v>
      </c>
      <c r="AH610" s="80">
        <v>46052.5</v>
      </c>
      <c r="AI610" s="74">
        <v>46053</v>
      </c>
      <c r="AJ610" s="129"/>
      <c r="AK610" s="74">
        <v>46053</v>
      </c>
      <c r="AL610" s="74">
        <v>46056</v>
      </c>
      <c r="AM610" s="75"/>
      <c r="AN610" s="74">
        <v>46056</v>
      </c>
      <c r="AO610" s="95" t="s">
        <v>121</v>
      </c>
      <c r="AP610" s="95" t="s">
        <v>121</v>
      </c>
      <c r="AQ610" s="95" t="s">
        <v>121</v>
      </c>
      <c r="AR610" s="95" t="s">
        <v>121</v>
      </c>
      <c r="AS610" s="95" t="s">
        <v>121</v>
      </c>
      <c r="AT610" s="95" t="s">
        <v>121</v>
      </c>
      <c r="AU610" s="82" t="s">
        <v>131</v>
      </c>
      <c r="AV610" s="74">
        <v>46049</v>
      </c>
      <c r="AW610" s="75" t="s">
        <v>2800</v>
      </c>
      <c r="AX610" s="75" t="s">
        <v>2801</v>
      </c>
      <c r="AY610" s="75"/>
      <c r="AZ610" s="83"/>
      <c r="BA610" s="75"/>
      <c r="BB610" s="75"/>
      <c r="BC610" s="75"/>
      <c r="BD610" s="75"/>
      <c r="BE610" s="75"/>
      <c r="BF610" s="75"/>
      <c r="BG610" s="75"/>
      <c r="BH610" s="75"/>
      <c r="BI610" s="75"/>
      <c r="BJ610" s="75"/>
      <c r="BK610" s="75"/>
      <c r="BL610" s="75"/>
      <c r="BM610" s="75"/>
      <c r="BN610" s="75"/>
      <c r="BO610" s="75"/>
      <c r="BP610" s="75"/>
      <c r="BQ610" s="75"/>
      <c r="BR610" s="75"/>
      <c r="BS610" s="75"/>
      <c r="BT610" s="75">
        <v>1</v>
      </c>
      <c r="BU610" s="84" t="s">
        <v>2802</v>
      </c>
      <c r="BV610" s="74">
        <v>46059</v>
      </c>
      <c r="BW610" s="85">
        <f t="shared" ref="BW610:BW619" si="192">BV610-AK610</f>
        <v>6</v>
      </c>
      <c r="BX610" s="85">
        <f t="shared" ref="BX610:BX619" si="193">BV610-AK610</f>
        <v>6</v>
      </c>
      <c r="BY610" s="86" t="s">
        <v>120</v>
      </c>
      <c r="BZ610" s="87">
        <f t="shared" si="183"/>
        <v>5</v>
      </c>
      <c r="CB610" s="88">
        <f t="shared" si="172"/>
        <v>6</v>
      </c>
      <c r="CC610" s="89"/>
      <c r="CE610" s="87">
        <f t="shared" si="191"/>
        <v>1</v>
      </c>
      <c r="CF610" s="90">
        <v>15672000</v>
      </c>
      <c r="CG610" s="90"/>
      <c r="CH610" s="90">
        <v>15672000</v>
      </c>
      <c r="CI610" s="22">
        <v>26120</v>
      </c>
      <c r="CJ610" s="87">
        <f t="shared" si="173"/>
        <v>1</v>
      </c>
      <c r="CK610" s="87">
        <f t="shared" si="174"/>
        <v>5</v>
      </c>
      <c r="CL610" s="22" t="s">
        <v>121</v>
      </c>
      <c r="CM610" s="22" t="s">
        <v>2803</v>
      </c>
    </row>
    <row r="611" spans="1:91" ht="14.45" customHeight="1" x14ac:dyDescent="0.25">
      <c r="A611" s="69">
        <f t="shared" si="171"/>
        <v>609</v>
      </c>
      <c r="B611" s="70" t="s">
        <v>102</v>
      </c>
      <c r="C611" s="107">
        <v>235600165520</v>
      </c>
      <c r="D611" s="72">
        <v>145406678</v>
      </c>
      <c r="E611" s="73">
        <v>5320007512</v>
      </c>
      <c r="F611" s="74">
        <v>46049</v>
      </c>
      <c r="G611" s="75" t="s">
        <v>2163</v>
      </c>
      <c r="H611" s="75" t="s">
        <v>1657</v>
      </c>
      <c r="I611" s="75" t="s">
        <v>105</v>
      </c>
      <c r="J611" s="75" t="s">
        <v>254</v>
      </c>
      <c r="K611" s="75" t="s">
        <v>107</v>
      </c>
      <c r="L611" s="74">
        <v>46066</v>
      </c>
      <c r="M611" s="73">
        <v>0</v>
      </c>
      <c r="N611" s="75" t="s">
        <v>2798</v>
      </c>
      <c r="O611" s="75" t="s">
        <v>2799</v>
      </c>
      <c r="P611" s="75">
        <v>2830048092</v>
      </c>
      <c r="Q611" s="74">
        <v>46049</v>
      </c>
      <c r="R611" s="75">
        <v>1209380288</v>
      </c>
      <c r="S611" s="75">
        <v>224121366</v>
      </c>
      <c r="T611" s="74">
        <v>46049</v>
      </c>
      <c r="U611" s="190">
        <v>6040.3680000000004</v>
      </c>
      <c r="V611" s="190">
        <v>5882.3810000000003</v>
      </c>
      <c r="W611" s="75">
        <v>6</v>
      </c>
      <c r="X611" s="75">
        <v>0</v>
      </c>
      <c r="Y611" s="114">
        <v>235600165520</v>
      </c>
      <c r="Z611" s="82" t="s">
        <v>128</v>
      </c>
      <c r="AA611" s="75" t="s">
        <v>1649</v>
      </c>
      <c r="AB611" s="75" t="s">
        <v>1650</v>
      </c>
      <c r="AC611" s="109">
        <v>235600165520</v>
      </c>
      <c r="AD611" s="75" t="s">
        <v>113</v>
      </c>
      <c r="AE611" s="74">
        <v>46024</v>
      </c>
      <c r="AF611" s="80">
        <v>46052.916666666664</v>
      </c>
      <c r="AG611" s="80">
        <v>46052.5</v>
      </c>
      <c r="AH611" s="80">
        <v>46052.5</v>
      </c>
      <c r="AI611" s="74">
        <v>46053</v>
      </c>
      <c r="AJ611" s="129"/>
      <c r="AK611" s="74">
        <v>46053</v>
      </c>
      <c r="AL611" s="74">
        <v>46056</v>
      </c>
      <c r="AM611" s="75"/>
      <c r="AN611" s="74">
        <v>46056</v>
      </c>
      <c r="AO611" s="95" t="s">
        <v>121</v>
      </c>
      <c r="AP611" s="95" t="s">
        <v>121</v>
      </c>
      <c r="AQ611" s="95" t="s">
        <v>121</v>
      </c>
      <c r="AR611" s="95" t="s">
        <v>121</v>
      </c>
      <c r="AS611" s="95" t="s">
        <v>121</v>
      </c>
      <c r="AT611" s="95" t="s">
        <v>121</v>
      </c>
      <c r="AU611" s="82" t="s">
        <v>131</v>
      </c>
      <c r="AV611" s="74">
        <v>46049</v>
      </c>
      <c r="AW611" s="75">
        <v>0</v>
      </c>
      <c r="AX611" s="75">
        <v>0</v>
      </c>
      <c r="AY611" s="75"/>
      <c r="AZ611" s="83"/>
      <c r="BA611" s="75"/>
      <c r="BB611" s="75"/>
      <c r="BC611" s="75"/>
      <c r="BD611" s="75"/>
      <c r="BE611" s="75"/>
      <c r="BF611" s="75"/>
      <c r="BG611" s="75"/>
      <c r="BH611" s="75"/>
      <c r="BI611" s="75"/>
      <c r="BJ611" s="75"/>
      <c r="BK611" s="75"/>
      <c r="BL611" s="75"/>
      <c r="BM611" s="75"/>
      <c r="BN611" s="75"/>
      <c r="BO611" s="75"/>
      <c r="BP611" s="75"/>
      <c r="BQ611" s="75"/>
      <c r="BR611" s="75"/>
      <c r="BS611" s="75"/>
      <c r="BT611" s="75">
        <v>0</v>
      </c>
      <c r="BU611" s="84" t="s">
        <v>2802</v>
      </c>
      <c r="BV611" s="74">
        <v>46059</v>
      </c>
      <c r="BW611" s="85">
        <f t="shared" si="192"/>
        <v>6</v>
      </c>
      <c r="BX611" s="85">
        <f t="shared" si="193"/>
        <v>6</v>
      </c>
      <c r="BY611" s="86" t="s">
        <v>120</v>
      </c>
      <c r="BZ611" s="87">
        <f t="shared" si="183"/>
        <v>5</v>
      </c>
      <c r="CB611" s="88">
        <f t="shared" si="172"/>
        <v>6</v>
      </c>
      <c r="CC611" s="89"/>
      <c r="CE611" s="87">
        <f t="shared" si="191"/>
        <v>1</v>
      </c>
      <c r="CF611" s="90"/>
      <c r="CG611" s="90"/>
      <c r="CH611" s="90"/>
      <c r="CJ611" s="87">
        <f t="shared" si="173"/>
        <v>1</v>
      </c>
      <c r="CK611" s="87">
        <f t="shared" si="174"/>
        <v>5</v>
      </c>
      <c r="CL611" s="22" t="s">
        <v>121</v>
      </c>
      <c r="CM611" s="22" t="s">
        <v>2803</v>
      </c>
    </row>
    <row r="612" spans="1:91" ht="14.45" customHeight="1" x14ac:dyDescent="0.25">
      <c r="A612" s="69">
        <f t="shared" si="171"/>
        <v>610</v>
      </c>
      <c r="B612" s="70" t="s">
        <v>102</v>
      </c>
      <c r="C612" s="107">
        <v>235600165520</v>
      </c>
      <c r="D612" s="72">
        <v>145415369</v>
      </c>
      <c r="E612" s="73">
        <v>5320007512</v>
      </c>
      <c r="F612" s="74">
        <v>46049</v>
      </c>
      <c r="G612" s="75" t="s">
        <v>2804</v>
      </c>
      <c r="H612" s="75" t="s">
        <v>1657</v>
      </c>
      <c r="I612" s="75" t="s">
        <v>105</v>
      </c>
      <c r="J612" s="75" t="s">
        <v>254</v>
      </c>
      <c r="K612" s="75" t="s">
        <v>107</v>
      </c>
      <c r="L612" s="74">
        <v>46062</v>
      </c>
      <c r="M612" s="73">
        <v>0</v>
      </c>
      <c r="N612" s="75" t="s">
        <v>2798</v>
      </c>
      <c r="O612" s="75" t="s">
        <v>2799</v>
      </c>
      <c r="P612" s="75">
        <v>2830048093</v>
      </c>
      <c r="Q612" s="74">
        <v>46049</v>
      </c>
      <c r="R612" s="75">
        <v>1209380289</v>
      </c>
      <c r="S612" s="75">
        <v>224121377</v>
      </c>
      <c r="T612" s="74">
        <v>46049</v>
      </c>
      <c r="U612" s="190">
        <v>2951.7559999999999</v>
      </c>
      <c r="V612" s="190">
        <v>2864.201</v>
      </c>
      <c r="W612" s="75">
        <v>4</v>
      </c>
      <c r="X612" s="75">
        <v>1</v>
      </c>
      <c r="Y612" s="114">
        <v>235600165520</v>
      </c>
      <c r="Z612" s="82" t="s">
        <v>128</v>
      </c>
      <c r="AA612" s="75" t="s">
        <v>1649</v>
      </c>
      <c r="AB612" s="75" t="s">
        <v>1650</v>
      </c>
      <c r="AC612" s="109">
        <v>235600165520</v>
      </c>
      <c r="AD612" s="75" t="s">
        <v>113</v>
      </c>
      <c r="AE612" s="74">
        <v>46024</v>
      </c>
      <c r="AF612" s="80">
        <v>46052.916666666664</v>
      </c>
      <c r="AG612" s="80">
        <v>46052.5</v>
      </c>
      <c r="AH612" s="80">
        <v>46052.5</v>
      </c>
      <c r="AI612" s="74">
        <v>46053</v>
      </c>
      <c r="AJ612" s="129"/>
      <c r="AK612" s="74">
        <v>46053</v>
      </c>
      <c r="AL612" s="74">
        <v>46056</v>
      </c>
      <c r="AM612" s="75"/>
      <c r="AN612" s="74">
        <v>46056</v>
      </c>
      <c r="AO612" s="95" t="s">
        <v>121</v>
      </c>
      <c r="AP612" s="95" t="s">
        <v>121</v>
      </c>
      <c r="AQ612" s="95" t="s">
        <v>121</v>
      </c>
      <c r="AR612" s="95" t="s">
        <v>121</v>
      </c>
      <c r="AS612" s="95" t="s">
        <v>121</v>
      </c>
      <c r="AT612" s="95" t="s">
        <v>121</v>
      </c>
      <c r="AU612" s="82" t="s">
        <v>131</v>
      </c>
      <c r="AV612" s="74">
        <v>46049</v>
      </c>
      <c r="AW612" s="75">
        <v>0</v>
      </c>
      <c r="AX612" s="75">
        <v>0</v>
      </c>
      <c r="AY612" s="75"/>
      <c r="AZ612" s="83"/>
      <c r="BA612" s="75"/>
      <c r="BB612" s="75"/>
      <c r="BC612" s="75"/>
      <c r="BD612" s="75"/>
      <c r="BE612" s="75"/>
      <c r="BF612" s="75"/>
      <c r="BG612" s="75"/>
      <c r="BH612" s="75"/>
      <c r="BI612" s="75"/>
      <c r="BJ612" s="75"/>
      <c r="BK612" s="75"/>
      <c r="BL612" s="75"/>
      <c r="BM612" s="75"/>
      <c r="BN612" s="75"/>
      <c r="BO612" s="75"/>
      <c r="BP612" s="75"/>
      <c r="BQ612" s="75"/>
      <c r="BR612" s="75"/>
      <c r="BS612" s="75"/>
      <c r="BT612" s="75">
        <v>0</v>
      </c>
      <c r="BU612" s="84" t="s">
        <v>2802</v>
      </c>
      <c r="BV612" s="74">
        <v>46059</v>
      </c>
      <c r="BW612" s="85">
        <f t="shared" si="192"/>
        <v>6</v>
      </c>
      <c r="BX612" s="85">
        <f t="shared" si="193"/>
        <v>6</v>
      </c>
      <c r="BY612" s="86" t="s">
        <v>120</v>
      </c>
      <c r="BZ612" s="87">
        <f t="shared" si="183"/>
        <v>5</v>
      </c>
      <c r="CB612" s="88">
        <f t="shared" si="172"/>
        <v>6</v>
      </c>
      <c r="CC612" s="89"/>
      <c r="CE612" s="87">
        <f t="shared" si="191"/>
        <v>1</v>
      </c>
      <c r="CF612" s="90"/>
      <c r="CG612" s="90"/>
      <c r="CH612" s="90"/>
      <c r="CJ612" s="87">
        <f t="shared" si="173"/>
        <v>1</v>
      </c>
      <c r="CK612" s="87">
        <f t="shared" si="174"/>
        <v>5</v>
      </c>
      <c r="CL612" s="22" t="s">
        <v>121</v>
      </c>
      <c r="CM612" s="22" t="s">
        <v>2803</v>
      </c>
    </row>
    <row r="613" spans="1:91" ht="14.45" customHeight="1" x14ac:dyDescent="0.25">
      <c r="A613" s="69">
        <f t="shared" si="171"/>
        <v>611</v>
      </c>
      <c r="B613" s="70" t="s">
        <v>102</v>
      </c>
      <c r="C613" s="107">
        <v>235600165520</v>
      </c>
      <c r="D613" s="106">
        <v>145324729</v>
      </c>
      <c r="E613" s="73">
        <v>5320007512</v>
      </c>
      <c r="F613" s="74">
        <v>46049</v>
      </c>
      <c r="G613" s="75" t="s">
        <v>290</v>
      </c>
      <c r="H613" s="75" t="s">
        <v>1657</v>
      </c>
      <c r="I613" s="75" t="s">
        <v>105</v>
      </c>
      <c r="J613" s="75" t="s">
        <v>254</v>
      </c>
      <c r="K613" s="75" t="s">
        <v>107</v>
      </c>
      <c r="L613" s="74">
        <v>46074</v>
      </c>
      <c r="M613" s="73">
        <v>0</v>
      </c>
      <c r="N613" s="75" t="s">
        <v>2798</v>
      </c>
      <c r="O613" s="75" t="s">
        <v>2799</v>
      </c>
      <c r="P613" s="75">
        <v>2830048091</v>
      </c>
      <c r="Q613" s="74">
        <v>46049</v>
      </c>
      <c r="R613" s="75">
        <v>1209380287</v>
      </c>
      <c r="S613" s="75">
        <v>224121370</v>
      </c>
      <c r="T613" s="74">
        <v>46049</v>
      </c>
      <c r="U613" s="190">
        <v>3161.0160000000001</v>
      </c>
      <c r="V613" s="190">
        <v>3077.2359999999999</v>
      </c>
      <c r="W613" s="75">
        <v>4</v>
      </c>
      <c r="X613" s="75">
        <v>0</v>
      </c>
      <c r="Y613" s="114">
        <v>235600165520</v>
      </c>
      <c r="Z613" s="82" t="s">
        <v>128</v>
      </c>
      <c r="AA613" s="75" t="s">
        <v>1649</v>
      </c>
      <c r="AB613" s="75" t="s">
        <v>1650</v>
      </c>
      <c r="AC613" s="109">
        <v>235600165520</v>
      </c>
      <c r="AD613" s="75" t="s">
        <v>113</v>
      </c>
      <c r="AE613" s="74">
        <v>46024</v>
      </c>
      <c r="AF613" s="80">
        <v>46052.916666666664</v>
      </c>
      <c r="AG613" s="80">
        <v>46052.5</v>
      </c>
      <c r="AH613" s="80">
        <v>46052.5</v>
      </c>
      <c r="AI613" s="74">
        <v>46053</v>
      </c>
      <c r="AJ613" s="129"/>
      <c r="AK613" s="74">
        <v>46053</v>
      </c>
      <c r="AL613" s="74">
        <v>46056</v>
      </c>
      <c r="AM613" s="75"/>
      <c r="AN613" s="74">
        <v>46056</v>
      </c>
      <c r="AO613" s="95" t="s">
        <v>121</v>
      </c>
      <c r="AP613" s="95" t="s">
        <v>121</v>
      </c>
      <c r="AQ613" s="95" t="s">
        <v>121</v>
      </c>
      <c r="AR613" s="95" t="s">
        <v>121</v>
      </c>
      <c r="AS613" s="95" t="s">
        <v>121</v>
      </c>
      <c r="AT613" s="95" t="s">
        <v>121</v>
      </c>
      <c r="AU613" s="82" t="s">
        <v>131</v>
      </c>
      <c r="AV613" s="74">
        <v>46049</v>
      </c>
      <c r="AW613" s="75">
        <v>0</v>
      </c>
      <c r="AX613" s="75">
        <v>0</v>
      </c>
      <c r="AY613" s="75"/>
      <c r="AZ613" s="83"/>
      <c r="BA613" s="75"/>
      <c r="BB613" s="75"/>
      <c r="BC613" s="75"/>
      <c r="BD613" s="75"/>
      <c r="BE613" s="75"/>
      <c r="BF613" s="75"/>
      <c r="BG613" s="75"/>
      <c r="BH613" s="75"/>
      <c r="BI613" s="75"/>
      <c r="BJ613" s="75"/>
      <c r="BK613" s="75"/>
      <c r="BL613" s="75"/>
      <c r="BM613" s="75"/>
      <c r="BN613" s="75"/>
      <c r="BO613" s="75"/>
      <c r="BP613" s="75"/>
      <c r="BQ613" s="75"/>
      <c r="BR613" s="75"/>
      <c r="BS613" s="75"/>
      <c r="BT613" s="75">
        <v>0</v>
      </c>
      <c r="BU613" s="84" t="s">
        <v>2802</v>
      </c>
      <c r="BV613" s="74">
        <v>46059</v>
      </c>
      <c r="BW613" s="85">
        <f t="shared" si="192"/>
        <v>6</v>
      </c>
      <c r="BX613" s="85">
        <f t="shared" si="193"/>
        <v>6</v>
      </c>
      <c r="BY613" s="86" t="s">
        <v>120</v>
      </c>
      <c r="BZ613" s="87">
        <f t="shared" si="183"/>
        <v>5</v>
      </c>
      <c r="CB613" s="88">
        <f t="shared" si="172"/>
        <v>6</v>
      </c>
      <c r="CC613" s="89"/>
      <c r="CE613" s="87">
        <f t="shared" si="191"/>
        <v>1</v>
      </c>
      <c r="CF613" s="90"/>
      <c r="CG613" s="90"/>
      <c r="CH613" s="90"/>
      <c r="CJ613" s="87">
        <f t="shared" si="173"/>
        <v>1</v>
      </c>
      <c r="CK613" s="87">
        <f t="shared" si="174"/>
        <v>5</v>
      </c>
      <c r="CL613" s="22" t="s">
        <v>121</v>
      </c>
      <c r="CM613" s="22" t="s">
        <v>2803</v>
      </c>
    </row>
    <row r="614" spans="1:91" ht="14.45" customHeight="1" x14ac:dyDescent="0.25">
      <c r="A614" s="69">
        <f t="shared" si="171"/>
        <v>612</v>
      </c>
      <c r="B614" s="70" t="s">
        <v>102</v>
      </c>
      <c r="C614" s="97">
        <v>235600263042</v>
      </c>
      <c r="D614" s="72">
        <v>145427145</v>
      </c>
      <c r="E614" s="73">
        <v>5320007673</v>
      </c>
      <c r="F614" s="74">
        <v>46063</v>
      </c>
      <c r="G614" s="75" t="s">
        <v>290</v>
      </c>
      <c r="H614" s="75" t="s">
        <v>1657</v>
      </c>
      <c r="I614" s="75" t="s">
        <v>105</v>
      </c>
      <c r="J614" s="75" t="s">
        <v>322</v>
      </c>
      <c r="K614" s="75" t="s">
        <v>242</v>
      </c>
      <c r="L614" s="74">
        <v>46080</v>
      </c>
      <c r="M614" s="73">
        <v>40</v>
      </c>
      <c r="N614" s="75" t="s">
        <v>2805</v>
      </c>
      <c r="O614" s="75" t="s">
        <v>2806</v>
      </c>
      <c r="P614" s="75">
        <v>2830048882</v>
      </c>
      <c r="Q614" s="74">
        <v>46064</v>
      </c>
      <c r="R614" s="75">
        <v>1209384398</v>
      </c>
      <c r="S614" s="75">
        <v>224193310</v>
      </c>
      <c r="T614" s="74">
        <v>46064</v>
      </c>
      <c r="U614" s="190">
        <v>12420.886</v>
      </c>
      <c r="V614" s="190">
        <v>11974.208000000001</v>
      </c>
      <c r="W614" s="75">
        <v>13</v>
      </c>
      <c r="X614" s="75">
        <v>0</v>
      </c>
      <c r="Y614" s="98">
        <v>235600174570</v>
      </c>
      <c r="Z614" s="82" t="s">
        <v>128</v>
      </c>
      <c r="AA614" s="75" t="s">
        <v>280</v>
      </c>
      <c r="AB614" s="75" t="s">
        <v>2599</v>
      </c>
      <c r="AC614" s="98">
        <v>235600263042</v>
      </c>
      <c r="AD614" s="75" t="s">
        <v>113</v>
      </c>
      <c r="AE614" s="74">
        <v>46071</v>
      </c>
      <c r="AF614" s="80">
        <v>46068.041666666664</v>
      </c>
      <c r="AG614" s="80">
        <v>46066.5</v>
      </c>
      <c r="AH614" s="80">
        <v>46066.5</v>
      </c>
      <c r="AI614" s="74">
        <v>46069</v>
      </c>
      <c r="AJ614" s="69"/>
      <c r="AK614" s="74">
        <v>46069</v>
      </c>
      <c r="AL614" s="74">
        <v>46072</v>
      </c>
      <c r="AM614" s="75"/>
      <c r="AN614" s="101">
        <v>46072</v>
      </c>
      <c r="AO614" s="95" t="s">
        <v>121</v>
      </c>
      <c r="AP614" s="95" t="s">
        <v>121</v>
      </c>
      <c r="AQ614" s="95" t="s">
        <v>121</v>
      </c>
      <c r="AR614" s="95" t="s">
        <v>121</v>
      </c>
      <c r="AS614" s="95" t="s">
        <v>121</v>
      </c>
      <c r="AT614" s="95" t="s">
        <v>121</v>
      </c>
      <c r="AU614" s="82" t="s">
        <v>2600</v>
      </c>
      <c r="AV614" s="74">
        <v>46064</v>
      </c>
      <c r="AW614" s="75" t="s">
        <v>2807</v>
      </c>
      <c r="AX614" s="75" t="s">
        <v>2808</v>
      </c>
      <c r="AY614" s="75"/>
      <c r="AZ614" s="83"/>
      <c r="BA614" s="75"/>
      <c r="BB614" s="75"/>
      <c r="BC614" s="75"/>
      <c r="BD614" s="75"/>
      <c r="BE614" s="75"/>
      <c r="BF614" s="75"/>
      <c r="BG614" s="75"/>
      <c r="BH614" s="75"/>
      <c r="BI614" s="75"/>
      <c r="BJ614" s="75"/>
      <c r="BK614" s="75"/>
      <c r="BL614" s="75"/>
      <c r="BM614" s="75"/>
      <c r="BN614" s="75"/>
      <c r="BO614" s="75"/>
      <c r="BP614" s="75"/>
      <c r="BQ614" s="75"/>
      <c r="BR614" s="75"/>
      <c r="BS614" s="75"/>
      <c r="BT614" s="75">
        <v>0</v>
      </c>
      <c r="BU614" s="84" t="s">
        <v>2603</v>
      </c>
      <c r="BV614" s="74">
        <v>46076</v>
      </c>
      <c r="BW614" s="85">
        <f t="shared" si="192"/>
        <v>7</v>
      </c>
      <c r="BX614" s="85">
        <f t="shared" si="193"/>
        <v>7</v>
      </c>
      <c r="BY614" s="86" t="s">
        <v>120</v>
      </c>
      <c r="BZ614" s="87">
        <f t="shared" si="183"/>
        <v>7</v>
      </c>
      <c r="CB614" s="88">
        <f t="shared" si="172"/>
        <v>9</v>
      </c>
      <c r="CC614" s="89"/>
      <c r="CE614" s="87">
        <f t="shared" si="191"/>
        <v>2</v>
      </c>
      <c r="CF614" s="90">
        <v>15534000</v>
      </c>
      <c r="CG614" s="90"/>
      <c r="CH614" s="90">
        <v>15534000</v>
      </c>
      <c r="CI614" s="22">
        <v>25890</v>
      </c>
      <c r="CJ614" s="87">
        <f t="shared" si="173"/>
        <v>2</v>
      </c>
      <c r="CK614" s="87">
        <f t="shared" si="174"/>
        <v>7</v>
      </c>
      <c r="CL614" s="22" t="s">
        <v>121</v>
      </c>
      <c r="CM614" s="22" t="s">
        <v>2604</v>
      </c>
    </row>
    <row r="615" spans="1:91" ht="14.45" customHeight="1" x14ac:dyDescent="0.25">
      <c r="A615" s="69">
        <f t="shared" si="171"/>
        <v>613</v>
      </c>
      <c r="B615" s="70" t="s">
        <v>102</v>
      </c>
      <c r="C615" s="97">
        <v>235600263042</v>
      </c>
      <c r="D615" s="72">
        <v>145305531</v>
      </c>
      <c r="E615" s="73">
        <v>5320007673</v>
      </c>
      <c r="F615" s="74">
        <v>46063</v>
      </c>
      <c r="G615" s="75" t="s">
        <v>2611</v>
      </c>
      <c r="H615" s="75" t="s">
        <v>253</v>
      </c>
      <c r="I615" s="75" t="s">
        <v>105</v>
      </c>
      <c r="J615" s="75" t="s">
        <v>254</v>
      </c>
      <c r="K615" s="75" t="s">
        <v>107</v>
      </c>
      <c r="L615" s="74">
        <v>46083</v>
      </c>
      <c r="M615" s="73">
        <v>0</v>
      </c>
      <c r="N615" s="75" t="s">
        <v>2805</v>
      </c>
      <c r="O615" s="75" t="s">
        <v>2806</v>
      </c>
      <c r="P615" s="75">
        <v>2830048881</v>
      </c>
      <c r="Q615" s="74">
        <v>46064</v>
      </c>
      <c r="R615" s="75">
        <v>1209384395</v>
      </c>
      <c r="S615" s="75">
        <v>224189696</v>
      </c>
      <c r="T615" s="74">
        <v>46064</v>
      </c>
      <c r="U615" s="190">
        <v>4903.277</v>
      </c>
      <c r="V615" s="190">
        <v>4787.201</v>
      </c>
      <c r="W615" s="75">
        <v>6</v>
      </c>
      <c r="X615" s="75">
        <v>0</v>
      </c>
      <c r="Y615" s="98">
        <v>235600174570</v>
      </c>
      <c r="Z615" s="82" t="s">
        <v>128</v>
      </c>
      <c r="AA615" s="75" t="s">
        <v>280</v>
      </c>
      <c r="AB615" s="75" t="s">
        <v>2599</v>
      </c>
      <c r="AC615" s="98">
        <v>235600263042</v>
      </c>
      <c r="AD615" s="75" t="s">
        <v>113</v>
      </c>
      <c r="AE615" s="74">
        <v>46071</v>
      </c>
      <c r="AF615" s="80">
        <v>46068.041666666664</v>
      </c>
      <c r="AG615" s="80">
        <v>46066.5</v>
      </c>
      <c r="AH615" s="80">
        <v>46066.5</v>
      </c>
      <c r="AI615" s="74">
        <v>46069</v>
      </c>
      <c r="AJ615" s="69"/>
      <c r="AK615" s="74">
        <v>46069</v>
      </c>
      <c r="AL615" s="74">
        <v>46072</v>
      </c>
      <c r="AM615" s="75"/>
      <c r="AN615" s="101">
        <v>46072</v>
      </c>
      <c r="AO615" s="95" t="s">
        <v>121</v>
      </c>
      <c r="AP615" s="95" t="s">
        <v>121</v>
      </c>
      <c r="AQ615" s="95" t="s">
        <v>121</v>
      </c>
      <c r="AR615" s="95" t="s">
        <v>121</v>
      </c>
      <c r="AS615" s="95" t="s">
        <v>121</v>
      </c>
      <c r="AT615" s="95" t="s">
        <v>121</v>
      </c>
      <c r="AU615" s="82" t="s">
        <v>2600</v>
      </c>
      <c r="AV615" s="74">
        <v>46064</v>
      </c>
      <c r="AW615" s="75">
        <v>0</v>
      </c>
      <c r="AX615" s="75">
        <v>0</v>
      </c>
      <c r="AY615" s="75"/>
      <c r="AZ615" s="83"/>
      <c r="BA615" s="75"/>
      <c r="BB615" s="75"/>
      <c r="BC615" s="75"/>
      <c r="BD615" s="75"/>
      <c r="BE615" s="75"/>
      <c r="BF615" s="75"/>
      <c r="BG615" s="75"/>
      <c r="BH615" s="75"/>
      <c r="BI615" s="75"/>
      <c r="BJ615" s="75"/>
      <c r="BK615" s="75"/>
      <c r="BL615" s="75"/>
      <c r="BM615" s="75"/>
      <c r="BN615" s="75"/>
      <c r="BO615" s="75"/>
      <c r="BP615" s="75"/>
      <c r="BQ615" s="75"/>
      <c r="BR615" s="75"/>
      <c r="BS615" s="75"/>
      <c r="BT615" s="75">
        <v>0</v>
      </c>
      <c r="BU615" s="84" t="s">
        <v>2603</v>
      </c>
      <c r="BV615" s="74">
        <v>46076</v>
      </c>
      <c r="BW615" s="85">
        <f t="shared" si="192"/>
        <v>7</v>
      </c>
      <c r="BX615" s="85">
        <f t="shared" si="193"/>
        <v>7</v>
      </c>
      <c r="BY615" s="86" t="s">
        <v>120</v>
      </c>
      <c r="BZ615" s="87">
        <f t="shared" si="183"/>
        <v>7</v>
      </c>
      <c r="CB615" s="88">
        <f t="shared" si="172"/>
        <v>9</v>
      </c>
      <c r="CC615" s="89"/>
      <c r="CE615" s="87">
        <f t="shared" si="191"/>
        <v>2</v>
      </c>
      <c r="CF615" s="90"/>
      <c r="CG615" s="90"/>
      <c r="CH615" s="90"/>
      <c r="CJ615" s="87">
        <f t="shared" si="173"/>
        <v>2</v>
      </c>
      <c r="CK615" s="87">
        <f t="shared" si="174"/>
        <v>7</v>
      </c>
      <c r="CL615" s="22" t="s">
        <v>121</v>
      </c>
      <c r="CM615" s="22" t="s">
        <v>2604</v>
      </c>
    </row>
    <row r="616" spans="1:91" ht="14.45" customHeight="1" x14ac:dyDescent="0.25">
      <c r="A616" s="69">
        <f t="shared" si="171"/>
        <v>614</v>
      </c>
      <c r="B616" s="70" t="s">
        <v>102</v>
      </c>
      <c r="C616" s="180">
        <v>235600217333</v>
      </c>
      <c r="D616" s="106">
        <v>145418644</v>
      </c>
      <c r="E616" s="73">
        <v>5320007503</v>
      </c>
      <c r="F616" s="74">
        <v>46049</v>
      </c>
      <c r="G616" s="170" t="s">
        <v>2809</v>
      </c>
      <c r="H616" s="75" t="s">
        <v>2810</v>
      </c>
      <c r="I616" s="75" t="s">
        <v>240</v>
      </c>
      <c r="J616" s="75" t="s">
        <v>416</v>
      </c>
      <c r="K616" s="75" t="s">
        <v>242</v>
      </c>
      <c r="L616" s="74">
        <v>46075</v>
      </c>
      <c r="M616" s="73">
        <v>40</v>
      </c>
      <c r="N616" s="75" t="s">
        <v>2811</v>
      </c>
      <c r="O616" s="75" t="s">
        <v>2812</v>
      </c>
      <c r="P616" s="75">
        <v>2830048315</v>
      </c>
      <c r="Q616" s="74">
        <v>46053</v>
      </c>
      <c r="R616" s="75">
        <v>1209381485</v>
      </c>
      <c r="S616" s="75">
        <v>224143715</v>
      </c>
      <c r="T616" s="74">
        <v>46053</v>
      </c>
      <c r="U616" s="190">
        <v>5282.9110000000001</v>
      </c>
      <c r="V616" s="190">
        <v>5112.0959999999995</v>
      </c>
      <c r="W616" s="75">
        <v>6</v>
      </c>
      <c r="X616" s="75">
        <v>0</v>
      </c>
      <c r="Y616" s="181">
        <v>235600217333</v>
      </c>
      <c r="Z616" s="82" t="s">
        <v>128</v>
      </c>
      <c r="AA616" s="75" t="s">
        <v>399</v>
      </c>
      <c r="AB616" s="75" t="s">
        <v>468</v>
      </c>
      <c r="AC616" s="181">
        <v>235600217333</v>
      </c>
      <c r="AD616" s="75" t="s">
        <v>113</v>
      </c>
      <c r="AE616" s="74">
        <v>46058</v>
      </c>
      <c r="AF616" s="80">
        <v>46055.5</v>
      </c>
      <c r="AG616" s="80">
        <v>46055.5</v>
      </c>
      <c r="AH616" s="80">
        <v>46055.375</v>
      </c>
      <c r="AI616" s="74">
        <v>46056</v>
      </c>
      <c r="AJ616" s="99">
        <v>46057</v>
      </c>
      <c r="AK616" s="99">
        <v>46057</v>
      </c>
      <c r="AL616" s="74">
        <v>46061</v>
      </c>
      <c r="AM616" s="74">
        <v>46072</v>
      </c>
      <c r="AN616" s="74">
        <v>46072</v>
      </c>
      <c r="AO616" s="95" t="s">
        <v>121</v>
      </c>
      <c r="AP616" s="95" t="s">
        <v>121</v>
      </c>
      <c r="AQ616" s="95" t="s">
        <v>121</v>
      </c>
      <c r="AR616" s="95" t="s">
        <v>121</v>
      </c>
      <c r="AS616" s="82" t="s">
        <v>261</v>
      </c>
      <c r="AT616" s="95" t="s">
        <v>121</v>
      </c>
      <c r="AU616" s="82" t="s">
        <v>131</v>
      </c>
      <c r="AV616" s="74">
        <v>46053</v>
      </c>
      <c r="AW616" s="75" t="s">
        <v>2813</v>
      </c>
      <c r="AX616" s="75" t="s">
        <v>2814</v>
      </c>
      <c r="AY616" s="75"/>
      <c r="AZ616" s="83"/>
      <c r="BA616" s="75"/>
      <c r="BB616" s="75"/>
      <c r="BC616" s="75"/>
      <c r="BD616" s="75"/>
      <c r="BE616" s="75"/>
      <c r="BF616" s="75"/>
      <c r="BG616" s="75"/>
      <c r="BH616" s="75"/>
      <c r="BI616" s="75"/>
      <c r="BJ616" s="75"/>
      <c r="BK616" s="75"/>
      <c r="BL616" s="75"/>
      <c r="BM616" s="75"/>
      <c r="BN616" s="75"/>
      <c r="BO616" s="75"/>
      <c r="BP616" s="75"/>
      <c r="BQ616" s="75"/>
      <c r="BR616" s="75"/>
      <c r="BS616" s="75"/>
      <c r="BT616" s="75">
        <v>1</v>
      </c>
      <c r="BU616" s="84" t="s">
        <v>2815</v>
      </c>
      <c r="BV616" s="74">
        <v>46058</v>
      </c>
      <c r="BW616" s="85">
        <f t="shared" si="192"/>
        <v>1</v>
      </c>
      <c r="BX616" s="85">
        <f t="shared" si="193"/>
        <v>1</v>
      </c>
      <c r="BY616" s="86" t="s">
        <v>120</v>
      </c>
      <c r="BZ616" s="87">
        <f t="shared" si="183"/>
        <v>5</v>
      </c>
      <c r="CB616" s="88">
        <f t="shared" si="172"/>
        <v>6</v>
      </c>
      <c r="CC616" s="89"/>
      <c r="CF616" s="90">
        <v>62304000</v>
      </c>
      <c r="CG616" s="90"/>
      <c r="CH616" s="90">
        <v>62304000</v>
      </c>
      <c r="CI616" s="22">
        <v>25960</v>
      </c>
      <c r="CJ616" s="87">
        <f t="shared" si="173"/>
        <v>1</v>
      </c>
      <c r="CK616" s="87">
        <f t="shared" si="174"/>
        <v>5</v>
      </c>
      <c r="CL616" s="22" t="s">
        <v>121</v>
      </c>
      <c r="CM616" s="22" t="s">
        <v>2816</v>
      </c>
    </row>
    <row r="617" spans="1:91" ht="14.45" customHeight="1" x14ac:dyDescent="0.25">
      <c r="A617" s="69">
        <f t="shared" si="171"/>
        <v>615</v>
      </c>
      <c r="B617" s="70" t="s">
        <v>102</v>
      </c>
      <c r="C617" s="180">
        <v>235600217333</v>
      </c>
      <c r="D617" s="106">
        <v>145418686</v>
      </c>
      <c r="E617" s="73">
        <v>5320007503</v>
      </c>
      <c r="F617" s="74">
        <v>46049</v>
      </c>
      <c r="G617" s="170" t="s">
        <v>2809</v>
      </c>
      <c r="H617" s="75" t="s">
        <v>2810</v>
      </c>
      <c r="I617" s="75" t="s">
        <v>240</v>
      </c>
      <c r="J617" s="75" t="s">
        <v>416</v>
      </c>
      <c r="K617" s="75" t="s">
        <v>242</v>
      </c>
      <c r="L617" s="74">
        <v>46075</v>
      </c>
      <c r="M617" s="73">
        <v>0</v>
      </c>
      <c r="N617" s="75" t="s">
        <v>2811</v>
      </c>
      <c r="O617" s="75" t="s">
        <v>2812</v>
      </c>
      <c r="P617" s="75">
        <v>2830048316</v>
      </c>
      <c r="Q617" s="74">
        <v>46053</v>
      </c>
      <c r="R617" s="75">
        <v>1209381486</v>
      </c>
      <c r="S617" s="75">
        <v>224143718</v>
      </c>
      <c r="T617" s="74">
        <v>46053</v>
      </c>
      <c r="U617" s="190">
        <v>6070.3980000000001</v>
      </c>
      <c r="V617" s="190">
        <v>5892.0709999999999</v>
      </c>
      <c r="W617" s="75">
        <v>7</v>
      </c>
      <c r="X617" s="75">
        <v>0</v>
      </c>
      <c r="Y617" s="181">
        <v>235600217333</v>
      </c>
      <c r="Z617" s="82" t="s">
        <v>128</v>
      </c>
      <c r="AA617" s="75" t="s">
        <v>399</v>
      </c>
      <c r="AB617" s="75" t="s">
        <v>468</v>
      </c>
      <c r="AC617" s="181">
        <v>235600217333</v>
      </c>
      <c r="AD617" s="75" t="s">
        <v>113</v>
      </c>
      <c r="AE617" s="74">
        <v>46058</v>
      </c>
      <c r="AF617" s="80">
        <v>46055.5</v>
      </c>
      <c r="AG617" s="80">
        <v>46055.5</v>
      </c>
      <c r="AH617" s="80">
        <v>46055.375</v>
      </c>
      <c r="AI617" s="74">
        <v>46056</v>
      </c>
      <c r="AJ617" s="99">
        <v>46057</v>
      </c>
      <c r="AK617" s="99">
        <v>46057</v>
      </c>
      <c r="AL617" s="74">
        <v>46061</v>
      </c>
      <c r="AM617" s="74">
        <v>46072</v>
      </c>
      <c r="AN617" s="74">
        <v>46072</v>
      </c>
      <c r="AO617" s="95" t="s">
        <v>121</v>
      </c>
      <c r="AP617" s="95" t="s">
        <v>121</v>
      </c>
      <c r="AQ617" s="95" t="s">
        <v>121</v>
      </c>
      <c r="AR617" s="95" t="s">
        <v>121</v>
      </c>
      <c r="AS617" s="82" t="s">
        <v>261</v>
      </c>
      <c r="AT617" s="95" t="s">
        <v>121</v>
      </c>
      <c r="AU617" s="82" t="s">
        <v>131</v>
      </c>
      <c r="AV617" s="74">
        <v>46053</v>
      </c>
      <c r="AW617" s="75">
        <v>0</v>
      </c>
      <c r="AX617" s="75">
        <v>0</v>
      </c>
      <c r="AY617" s="75"/>
      <c r="AZ617" s="83"/>
      <c r="BA617" s="75"/>
      <c r="BB617" s="75"/>
      <c r="BC617" s="75"/>
      <c r="BD617" s="75"/>
      <c r="BE617" s="75"/>
      <c r="BF617" s="75"/>
      <c r="BG617" s="75"/>
      <c r="BH617" s="75"/>
      <c r="BI617" s="75"/>
      <c r="BJ617" s="75"/>
      <c r="BK617" s="75"/>
      <c r="BL617" s="75"/>
      <c r="BM617" s="75"/>
      <c r="BN617" s="75"/>
      <c r="BO617" s="75"/>
      <c r="BP617" s="75"/>
      <c r="BQ617" s="75"/>
      <c r="BR617" s="75"/>
      <c r="BS617" s="75"/>
      <c r="BT617" s="75">
        <v>0</v>
      </c>
      <c r="BU617" s="84" t="s">
        <v>2815</v>
      </c>
      <c r="BV617" s="74">
        <v>46058</v>
      </c>
      <c r="BW617" s="85">
        <f t="shared" si="192"/>
        <v>1</v>
      </c>
      <c r="BX617" s="85">
        <f t="shared" si="193"/>
        <v>1</v>
      </c>
      <c r="BY617" s="86" t="s">
        <v>120</v>
      </c>
      <c r="BZ617" s="87">
        <f t="shared" si="183"/>
        <v>5</v>
      </c>
      <c r="CB617" s="88">
        <f t="shared" si="172"/>
        <v>6</v>
      </c>
      <c r="CC617" s="89"/>
      <c r="CF617" s="90"/>
      <c r="CG617" s="90"/>
      <c r="CH617" s="90"/>
      <c r="CJ617" s="87">
        <f t="shared" si="173"/>
        <v>1</v>
      </c>
      <c r="CK617" s="87">
        <f t="shared" si="174"/>
        <v>5</v>
      </c>
      <c r="CL617" s="22" t="s">
        <v>121</v>
      </c>
      <c r="CM617" s="22" t="s">
        <v>2816</v>
      </c>
    </row>
    <row r="618" spans="1:91" ht="14.45" customHeight="1" x14ac:dyDescent="0.25">
      <c r="A618" s="69">
        <f t="shared" si="171"/>
        <v>616</v>
      </c>
      <c r="B618" s="70" t="s">
        <v>102</v>
      </c>
      <c r="C618" s="180">
        <v>235600251752</v>
      </c>
      <c r="D618" s="178">
        <v>145418703</v>
      </c>
      <c r="E618" s="186">
        <v>5320007504</v>
      </c>
      <c r="F618" s="104">
        <v>46056</v>
      </c>
      <c r="G618" s="75" t="s">
        <v>415</v>
      </c>
      <c r="H618" s="75" t="s">
        <v>2810</v>
      </c>
      <c r="I618" s="75" t="s">
        <v>240</v>
      </c>
      <c r="J618" s="75" t="s">
        <v>416</v>
      </c>
      <c r="K618" s="75" t="s">
        <v>242</v>
      </c>
      <c r="L618" s="74">
        <v>46079</v>
      </c>
      <c r="M618" s="112">
        <v>20</v>
      </c>
      <c r="N618" s="191" t="s">
        <v>2817</v>
      </c>
      <c r="O618" s="191" t="s">
        <v>2818</v>
      </c>
      <c r="P618" s="75">
        <v>2830048715</v>
      </c>
      <c r="Q618" s="74">
        <v>46060</v>
      </c>
      <c r="R618" s="75">
        <v>1209383360</v>
      </c>
      <c r="S618" s="75">
        <v>224152938</v>
      </c>
      <c r="T618" s="74">
        <v>46060</v>
      </c>
      <c r="U618" s="190">
        <v>5141.4350000000004</v>
      </c>
      <c r="V618" s="190">
        <v>4975.1949999999997</v>
      </c>
      <c r="W618" s="75">
        <v>6</v>
      </c>
      <c r="X618" s="75">
        <v>0</v>
      </c>
      <c r="Y618" s="181">
        <v>235600251752</v>
      </c>
      <c r="Z618" s="82" t="s">
        <v>128</v>
      </c>
      <c r="AA618" s="75" t="s">
        <v>196</v>
      </c>
      <c r="AB618" s="75" t="s">
        <v>2819</v>
      </c>
      <c r="AC618" s="181">
        <v>235600251752</v>
      </c>
      <c r="AD618" s="75" t="s">
        <v>113</v>
      </c>
      <c r="AE618" s="99">
        <v>46066</v>
      </c>
      <c r="AF618" s="80">
        <v>46065.25</v>
      </c>
      <c r="AG618" s="80">
        <v>46064.5</v>
      </c>
      <c r="AH618" s="80">
        <v>46063.666666666664</v>
      </c>
      <c r="AI618" s="74">
        <v>46061</v>
      </c>
      <c r="AJ618" s="99">
        <v>46066</v>
      </c>
      <c r="AK618" s="99">
        <v>46066</v>
      </c>
      <c r="AL618" s="74">
        <v>46078</v>
      </c>
      <c r="AM618" s="74">
        <v>46083</v>
      </c>
      <c r="AN618" s="74">
        <v>46084</v>
      </c>
      <c r="AO618" s="95" t="s">
        <v>121</v>
      </c>
      <c r="AP618" s="95" t="s">
        <v>121</v>
      </c>
      <c r="AQ618" s="95" t="s">
        <v>121</v>
      </c>
      <c r="AR618" s="95" t="s">
        <v>121</v>
      </c>
      <c r="AS618" s="82" t="s">
        <v>261</v>
      </c>
      <c r="AT618" s="95" t="s">
        <v>121</v>
      </c>
      <c r="AU618" s="82" t="s">
        <v>443</v>
      </c>
      <c r="AV618" s="74">
        <v>46060</v>
      </c>
      <c r="AW618" s="75" t="s">
        <v>2820</v>
      </c>
      <c r="AX618" s="75" t="s">
        <v>2821</v>
      </c>
      <c r="AY618" s="75"/>
      <c r="AZ618" s="83"/>
      <c r="BA618" s="75"/>
      <c r="BB618" s="75"/>
      <c r="BC618" s="75"/>
      <c r="BD618" s="75"/>
      <c r="BE618" s="75"/>
      <c r="BF618" s="75"/>
      <c r="BG618" s="75"/>
      <c r="BH618" s="75"/>
      <c r="BI618" s="75"/>
      <c r="BJ618" s="75"/>
      <c r="BK618" s="75"/>
      <c r="BL618" s="75"/>
      <c r="BM618" s="75"/>
      <c r="BN618" s="75"/>
      <c r="BO618" s="75"/>
      <c r="BP618" s="75"/>
      <c r="BQ618" s="75"/>
      <c r="BR618" s="75"/>
      <c r="BS618" s="75"/>
      <c r="BT618" s="75">
        <v>1</v>
      </c>
      <c r="BU618" s="84" t="s">
        <v>2822</v>
      </c>
      <c r="BV618" s="74">
        <v>46066</v>
      </c>
      <c r="BW618" s="85">
        <f t="shared" si="192"/>
        <v>0</v>
      </c>
      <c r="BX618" s="85">
        <f t="shared" si="193"/>
        <v>0</v>
      </c>
      <c r="BY618" s="86" t="s">
        <v>120</v>
      </c>
      <c r="BZ618" s="87">
        <f t="shared" si="183"/>
        <v>6</v>
      </c>
      <c r="CB618" s="88">
        <f t="shared" si="172"/>
        <v>7</v>
      </c>
      <c r="CC618" s="89"/>
      <c r="CE618" s="87">
        <f>IF(AD618="Sea waybill", IF(AK618&lt;&gt;0, MONTH(AK618), IF(AJ618&gt;AI618, MONTH(AJ618), MONTH(AI618))),"")</f>
        <v>2</v>
      </c>
      <c r="CF618" s="90">
        <v>47052000</v>
      </c>
      <c r="CG618" s="90"/>
      <c r="CH618" s="90">
        <v>47052000</v>
      </c>
      <c r="CI618" s="22">
        <v>26140</v>
      </c>
      <c r="CJ618" s="87">
        <f t="shared" si="173"/>
        <v>2</v>
      </c>
      <c r="CK618" s="87">
        <f t="shared" si="174"/>
        <v>6</v>
      </c>
      <c r="CL618" s="22" t="s">
        <v>121</v>
      </c>
      <c r="CM618" s="22" t="s">
        <v>2823</v>
      </c>
    </row>
    <row r="619" spans="1:91" ht="14.45" customHeight="1" x14ac:dyDescent="0.25">
      <c r="A619" s="69">
        <f t="shared" si="171"/>
        <v>617</v>
      </c>
      <c r="B619" s="70" t="s">
        <v>102</v>
      </c>
      <c r="C619" s="180">
        <v>235600251752</v>
      </c>
      <c r="D619" s="184">
        <v>145418721</v>
      </c>
      <c r="E619" s="156">
        <v>5320007504</v>
      </c>
      <c r="F619" s="115">
        <v>46056</v>
      </c>
      <c r="G619" s="182" t="s">
        <v>415</v>
      </c>
      <c r="H619" s="182" t="s">
        <v>2810</v>
      </c>
      <c r="I619" s="182" t="s">
        <v>240</v>
      </c>
      <c r="J619" s="75" t="s">
        <v>416</v>
      </c>
      <c r="K619" s="182" t="s">
        <v>242</v>
      </c>
      <c r="L619" s="115">
        <v>46079</v>
      </c>
      <c r="M619" s="73">
        <v>0</v>
      </c>
      <c r="N619" s="191" t="s">
        <v>2817</v>
      </c>
      <c r="O619" s="191" t="s">
        <v>2818</v>
      </c>
      <c r="P619" s="75">
        <v>2830048716</v>
      </c>
      <c r="Q619" s="74">
        <v>46060</v>
      </c>
      <c r="R619" s="75">
        <v>1209383361</v>
      </c>
      <c r="S619" s="75">
        <v>224152942</v>
      </c>
      <c r="T619" s="74">
        <v>46060</v>
      </c>
      <c r="U619" s="190">
        <v>3135.8910000000001</v>
      </c>
      <c r="V619" s="190">
        <v>3043.7739999999999</v>
      </c>
      <c r="W619" s="75">
        <v>4</v>
      </c>
      <c r="X619" s="75">
        <v>0</v>
      </c>
      <c r="Y619" s="181">
        <v>235600251752</v>
      </c>
      <c r="Z619" s="82" t="s">
        <v>128</v>
      </c>
      <c r="AA619" s="75" t="s">
        <v>196</v>
      </c>
      <c r="AB619" s="75" t="s">
        <v>2819</v>
      </c>
      <c r="AC619" s="181">
        <v>235600251752</v>
      </c>
      <c r="AD619" s="75" t="s">
        <v>113</v>
      </c>
      <c r="AE619" s="99">
        <v>46066</v>
      </c>
      <c r="AF619" s="80">
        <v>46065.25</v>
      </c>
      <c r="AG619" s="80">
        <v>46064.5</v>
      </c>
      <c r="AH619" s="80">
        <v>46063.666666666664</v>
      </c>
      <c r="AI619" s="74">
        <v>46061</v>
      </c>
      <c r="AJ619" s="99">
        <v>46066</v>
      </c>
      <c r="AK619" s="99">
        <v>46066</v>
      </c>
      <c r="AL619" s="74">
        <v>46078</v>
      </c>
      <c r="AM619" s="74">
        <v>46083</v>
      </c>
      <c r="AN619" s="74">
        <v>46084</v>
      </c>
      <c r="AO619" s="95" t="s">
        <v>121</v>
      </c>
      <c r="AP619" s="95" t="s">
        <v>121</v>
      </c>
      <c r="AQ619" s="95" t="s">
        <v>121</v>
      </c>
      <c r="AR619" s="95" t="s">
        <v>121</v>
      </c>
      <c r="AS619" s="82" t="s">
        <v>261</v>
      </c>
      <c r="AT619" s="95" t="s">
        <v>121</v>
      </c>
      <c r="AU619" s="82" t="s">
        <v>443</v>
      </c>
      <c r="AV619" s="74">
        <v>46060</v>
      </c>
      <c r="AW619" s="75">
        <v>0</v>
      </c>
      <c r="AX619" s="75">
        <v>0</v>
      </c>
      <c r="AY619" s="75"/>
      <c r="AZ619" s="83"/>
      <c r="BA619" s="75"/>
      <c r="BB619" s="75"/>
      <c r="BC619" s="75"/>
      <c r="BD619" s="75"/>
      <c r="BE619" s="75"/>
      <c r="BF619" s="75"/>
      <c r="BG619" s="75"/>
      <c r="BH619" s="75"/>
      <c r="BI619" s="75"/>
      <c r="BJ619" s="75"/>
      <c r="BK619" s="75"/>
      <c r="BL619" s="75"/>
      <c r="BM619" s="75"/>
      <c r="BN619" s="75"/>
      <c r="BO619" s="75"/>
      <c r="BP619" s="75"/>
      <c r="BQ619" s="75"/>
      <c r="BR619" s="75"/>
      <c r="BS619" s="75"/>
      <c r="BT619" s="75">
        <v>0</v>
      </c>
      <c r="BU619" s="84" t="s">
        <v>2822</v>
      </c>
      <c r="BV619" s="74">
        <v>46066</v>
      </c>
      <c r="BW619" s="85">
        <f t="shared" si="192"/>
        <v>0</v>
      </c>
      <c r="BX619" s="85">
        <f t="shared" si="193"/>
        <v>0</v>
      </c>
      <c r="BY619" s="86" t="s">
        <v>120</v>
      </c>
      <c r="BZ619" s="87">
        <f t="shared" si="183"/>
        <v>6</v>
      </c>
      <c r="CB619" s="88">
        <f t="shared" si="172"/>
        <v>7</v>
      </c>
      <c r="CC619" s="89"/>
      <c r="CE619" s="87">
        <f>IF(AD619="Sea waybill", IF(AK619&lt;&gt;0, MONTH(AK619), IF(AJ619&gt;AI619, MONTH(AJ619), MONTH(AI619))),"")</f>
        <v>2</v>
      </c>
      <c r="CF619" s="90"/>
      <c r="CG619" s="90"/>
      <c r="CH619" s="90"/>
      <c r="CJ619" s="87">
        <f t="shared" si="173"/>
        <v>2</v>
      </c>
      <c r="CK619" s="87">
        <f t="shared" si="174"/>
        <v>6</v>
      </c>
      <c r="CL619" s="22" t="s">
        <v>121</v>
      </c>
      <c r="CM619" s="22" t="s">
        <v>2823</v>
      </c>
    </row>
    <row r="620" spans="1:91" ht="14.45" customHeight="1" x14ac:dyDescent="0.25">
      <c r="A620" s="69">
        <f t="shared" si="171"/>
        <v>618</v>
      </c>
      <c r="B620" s="70" t="s">
        <v>102</v>
      </c>
      <c r="C620" s="107" t="s">
        <v>2824</v>
      </c>
      <c r="D620" s="106">
        <v>145418729</v>
      </c>
      <c r="E620" s="73"/>
      <c r="F620" s="74">
        <v>46063</v>
      </c>
      <c r="G620" s="75" t="s">
        <v>415</v>
      </c>
      <c r="H620" s="75" t="s">
        <v>2810</v>
      </c>
      <c r="I620" s="75" t="s">
        <v>240</v>
      </c>
      <c r="J620" s="75" t="s">
        <v>416</v>
      </c>
      <c r="K620" s="75" t="s">
        <v>242</v>
      </c>
      <c r="L620" s="74">
        <v>46084</v>
      </c>
      <c r="M620" s="73">
        <v>40</v>
      </c>
      <c r="N620" s="75" t="s">
        <v>2825</v>
      </c>
      <c r="O620" s="75" t="s">
        <v>2826</v>
      </c>
      <c r="P620" s="75">
        <v>2830048860</v>
      </c>
      <c r="Q620" s="74">
        <v>46063</v>
      </c>
      <c r="R620" s="75">
        <v>1209384123</v>
      </c>
      <c r="S620" s="75">
        <v>224189286</v>
      </c>
      <c r="T620" s="74">
        <v>46063</v>
      </c>
      <c r="U620" s="190">
        <v>9278.9009999999998</v>
      </c>
      <c r="V620" s="190">
        <v>9006.3220000000001</v>
      </c>
      <c r="W620" s="75">
        <v>12</v>
      </c>
      <c r="X620" s="75">
        <v>0</v>
      </c>
      <c r="Y620" s="181">
        <v>56236605</v>
      </c>
      <c r="Z620" s="82" t="s">
        <v>245</v>
      </c>
      <c r="AA620" s="75" t="s">
        <v>2827</v>
      </c>
      <c r="AB620" s="75" t="s">
        <v>2828</v>
      </c>
      <c r="AC620" s="109" t="s">
        <v>2824</v>
      </c>
      <c r="AD620" s="75" t="s">
        <v>113</v>
      </c>
      <c r="AE620" s="74">
        <v>46072</v>
      </c>
      <c r="AF620" s="80">
        <v>46066.666666666664</v>
      </c>
      <c r="AG620" s="80">
        <v>46065.625</v>
      </c>
      <c r="AH620" s="80">
        <v>46066.541666666664</v>
      </c>
      <c r="AI620" s="74">
        <v>46068</v>
      </c>
      <c r="AJ620" s="69"/>
      <c r="AK620" s="74">
        <v>46069</v>
      </c>
      <c r="AL620" s="74">
        <v>46076</v>
      </c>
      <c r="AM620" s="75"/>
      <c r="AN620" s="74">
        <v>46077</v>
      </c>
      <c r="AO620" s="81">
        <f t="shared" ref="AO620:AO626" si="194">IF(AH620&lt;AG620,IF(AH620=0,"",AH620-1),IF(AG620=0,"",AG620-1))</f>
        <v>46064.625</v>
      </c>
      <c r="AP620" s="81">
        <f t="shared" ref="AP620:AP626" si="195">IF(AH620&lt;AG620,IF(AH620=0,"",AH620),IF(AG620=0,"",AG620))</f>
        <v>46065.625</v>
      </c>
      <c r="AQ620" s="81">
        <f t="shared" ref="AQ620:AQ626" si="196">IF(AH620&lt;AG620,IF(AH620=0,"",AH620),IF(AG620=0,"",AG620))</f>
        <v>46065.625</v>
      </c>
      <c r="AR620" s="81">
        <f t="shared" ref="AR620:AR626" si="197">IF(AI620=0,"",IF(AI620&lt;AJ620,AJ620+1,AI620+1))</f>
        <v>46069</v>
      </c>
      <c r="AS620" s="81">
        <f t="shared" ref="AS620:AS626" si="198">IF(AI620=0,"",IF(AE620=0,IF(AJ620=0,AI620+2,AJ620+2),AE620+2))</f>
        <v>46074</v>
      </c>
      <c r="AT620" s="81">
        <f t="shared" ref="AT620:AT626" si="199">IF(AI620=0,"",IF(AI620&lt;AJ620,AJ620+1,AI620+1))</f>
        <v>46069</v>
      </c>
      <c r="AU620" s="82" t="s">
        <v>2794</v>
      </c>
      <c r="AV620" s="74">
        <v>46063</v>
      </c>
      <c r="AW620" s="75" t="s">
        <v>2829</v>
      </c>
      <c r="AX620" s="75" t="s">
        <v>2830</v>
      </c>
      <c r="AY620" s="75"/>
      <c r="AZ620" s="83"/>
      <c r="BA620" s="75"/>
      <c r="BB620" s="75"/>
      <c r="BC620" s="75"/>
      <c r="BD620" s="75"/>
      <c r="BE620" s="75"/>
      <c r="BF620" s="75"/>
      <c r="BG620" s="75"/>
      <c r="BH620" s="75"/>
      <c r="BI620" s="75"/>
      <c r="BJ620" s="75"/>
      <c r="BK620" s="75"/>
      <c r="BL620" s="75"/>
      <c r="BM620" s="75"/>
      <c r="BN620" s="75"/>
      <c r="BO620" s="75"/>
      <c r="BP620" s="75"/>
      <c r="BQ620" s="75"/>
      <c r="BR620" s="75"/>
      <c r="BS620" s="75"/>
      <c r="BT620" s="75">
        <v>1</v>
      </c>
      <c r="BU620" s="192" t="s">
        <v>2831</v>
      </c>
      <c r="BV620" s="74">
        <v>46085</v>
      </c>
      <c r="BW620" s="85"/>
      <c r="BX620" s="85"/>
      <c r="BY620" s="86" t="s">
        <v>147</v>
      </c>
      <c r="BZ620" s="87">
        <f t="shared" si="183"/>
        <v>7</v>
      </c>
      <c r="CB620" s="88">
        <f t="shared" si="172"/>
        <v>10</v>
      </c>
      <c r="CC620" s="89"/>
      <c r="CE620" s="87">
        <f>IF(AD441="Sea waybill", IF(AK441&lt;&gt;0, MONTH(AK441), IF(AJ441&gt;AI441, MONTH(AJ441), MONTH(AI441))),"")</f>
        <v>2</v>
      </c>
      <c r="CF620" s="90">
        <v>59417708.210000001</v>
      </c>
      <c r="CG620" s="90"/>
      <c r="CH620" s="90">
        <v>59417708.210000001</v>
      </c>
      <c r="CI620" s="22">
        <v>26384.4175</v>
      </c>
      <c r="CJ620" s="87">
        <f t="shared" si="173"/>
        <v>2</v>
      </c>
      <c r="CK620" s="87">
        <f t="shared" si="174"/>
        <v>7</v>
      </c>
      <c r="CL620" s="22" t="s">
        <v>121</v>
      </c>
      <c r="CM620" s="22" t="s">
        <v>2832</v>
      </c>
    </row>
    <row r="621" spans="1:91" ht="14.45" customHeight="1" x14ac:dyDescent="0.25">
      <c r="A621" s="69">
        <f t="shared" si="171"/>
        <v>619</v>
      </c>
      <c r="B621" s="70" t="s">
        <v>102</v>
      </c>
      <c r="C621" s="107" t="s">
        <v>2833</v>
      </c>
      <c r="D621" s="73">
        <v>145427690</v>
      </c>
      <c r="E621" s="73"/>
      <c r="F621" s="74">
        <v>46049</v>
      </c>
      <c r="G621" s="75" t="s">
        <v>2834</v>
      </c>
      <c r="H621" s="75" t="s">
        <v>2835</v>
      </c>
      <c r="I621" s="75" t="s">
        <v>240</v>
      </c>
      <c r="J621" s="75" t="s">
        <v>2836</v>
      </c>
      <c r="K621" s="75" t="s">
        <v>107</v>
      </c>
      <c r="L621" s="74">
        <v>46070</v>
      </c>
      <c r="M621" s="73">
        <v>20</v>
      </c>
      <c r="N621" s="69" t="s">
        <v>2837</v>
      </c>
      <c r="O621" s="93" t="s">
        <v>2838</v>
      </c>
      <c r="P621" s="75">
        <v>2830048128</v>
      </c>
      <c r="Q621" s="74">
        <v>46050</v>
      </c>
      <c r="R621" s="75">
        <v>1209380542</v>
      </c>
      <c r="S621" s="75">
        <v>224126505</v>
      </c>
      <c r="T621" s="74">
        <v>46050</v>
      </c>
      <c r="U621" s="190">
        <v>4863.8890000000001</v>
      </c>
      <c r="V621" s="190">
        <v>4744.7179999999998</v>
      </c>
      <c r="W621" s="75">
        <v>6</v>
      </c>
      <c r="X621" s="75">
        <v>0</v>
      </c>
      <c r="Y621" s="181">
        <v>93839826</v>
      </c>
      <c r="Z621" s="82" t="s">
        <v>245</v>
      </c>
      <c r="AA621" s="75" t="s">
        <v>2839</v>
      </c>
      <c r="AB621" s="75" t="s">
        <v>2840</v>
      </c>
      <c r="AC621" s="109" t="s">
        <v>2833</v>
      </c>
      <c r="AD621" s="75" t="s">
        <v>113</v>
      </c>
      <c r="AE621" s="74">
        <v>46055</v>
      </c>
      <c r="AF621" s="80">
        <v>46052.666666666664</v>
      </c>
      <c r="AG621" s="80">
        <v>46051.625</v>
      </c>
      <c r="AH621" s="80">
        <v>46052.541666666664</v>
      </c>
      <c r="AI621" s="74">
        <v>46054</v>
      </c>
      <c r="AJ621" s="69"/>
      <c r="AK621" s="74">
        <v>46054</v>
      </c>
      <c r="AL621" s="74">
        <v>46062</v>
      </c>
      <c r="AM621" s="75"/>
      <c r="AN621" s="74">
        <v>46063</v>
      </c>
      <c r="AO621" s="81">
        <f t="shared" si="194"/>
        <v>46050.625</v>
      </c>
      <c r="AP621" s="81">
        <f t="shared" si="195"/>
        <v>46051.625</v>
      </c>
      <c r="AQ621" s="81">
        <f t="shared" si="196"/>
        <v>46051.625</v>
      </c>
      <c r="AR621" s="81">
        <f t="shared" si="197"/>
        <v>46055</v>
      </c>
      <c r="AS621" s="81">
        <f t="shared" si="198"/>
        <v>46057</v>
      </c>
      <c r="AT621" s="81">
        <f t="shared" si="199"/>
        <v>46055</v>
      </c>
      <c r="AU621" s="82" t="s">
        <v>131</v>
      </c>
      <c r="AV621" s="74">
        <v>46050</v>
      </c>
      <c r="AW621" s="75" t="s">
        <v>2841</v>
      </c>
      <c r="AX621" s="75" t="s">
        <v>2842</v>
      </c>
      <c r="AY621" s="75"/>
      <c r="AZ621" s="83"/>
      <c r="BA621" s="75"/>
      <c r="BB621" s="75"/>
      <c r="BC621" s="75"/>
      <c r="BD621" s="75"/>
      <c r="BE621" s="75"/>
      <c r="BF621" s="75"/>
      <c r="BG621" s="75"/>
      <c r="BH621" s="75"/>
      <c r="BI621" s="75"/>
      <c r="BJ621" s="75"/>
      <c r="BK621" s="75"/>
      <c r="BL621" s="75"/>
      <c r="BM621" s="75"/>
      <c r="BN621" s="75"/>
      <c r="BO621" s="75"/>
      <c r="BP621" s="75"/>
      <c r="BQ621" s="75"/>
      <c r="BR621" s="75"/>
      <c r="BS621" s="75"/>
      <c r="BT621" s="75">
        <v>1</v>
      </c>
      <c r="BU621" s="84" t="s">
        <v>2843</v>
      </c>
      <c r="BV621" s="74">
        <v>46055</v>
      </c>
      <c r="BW621" s="85">
        <f t="shared" ref="BW621:BW684" si="200">BV621-AK621</f>
        <v>1</v>
      </c>
      <c r="BX621" s="85">
        <f t="shared" ref="BX621:BX684" si="201">BV621-AK621</f>
        <v>1</v>
      </c>
      <c r="BY621" s="86" t="s">
        <v>120</v>
      </c>
      <c r="BZ621" s="87">
        <f t="shared" si="183"/>
        <v>5</v>
      </c>
      <c r="CB621" s="88">
        <f t="shared" si="172"/>
        <v>6</v>
      </c>
      <c r="CC621" s="89"/>
      <c r="CE621" s="87">
        <f t="shared" ref="CE621:CE684" si="202">IF(AD621="Sea waybill", IF(AK621&lt;&gt;0, MONTH(AK621), IF(AJ621&gt;AI621, MONTH(AJ621), MONTH(AI621))),"")</f>
        <v>2</v>
      </c>
      <c r="CF621" s="90">
        <v>34273738</v>
      </c>
      <c r="CG621" s="90">
        <v>5787861</v>
      </c>
      <c r="CH621" s="90">
        <v>40061599</v>
      </c>
      <c r="CI621" s="22">
        <v>26672.17</v>
      </c>
      <c r="CJ621" s="87">
        <f t="shared" si="173"/>
        <v>1</v>
      </c>
      <c r="CK621" s="87">
        <f t="shared" si="174"/>
        <v>5</v>
      </c>
      <c r="CL621" s="22" t="s">
        <v>121</v>
      </c>
      <c r="CM621" s="22" t="s">
        <v>2844</v>
      </c>
    </row>
    <row r="622" spans="1:91" ht="14.45" customHeight="1" x14ac:dyDescent="0.25">
      <c r="A622" s="69">
        <f t="shared" si="171"/>
        <v>620</v>
      </c>
      <c r="B622" s="70" t="s">
        <v>102</v>
      </c>
      <c r="C622" s="180">
        <v>263769222</v>
      </c>
      <c r="D622" s="73">
        <v>145244775</v>
      </c>
      <c r="E622" s="73"/>
      <c r="F622" s="74">
        <v>46043</v>
      </c>
      <c r="G622" s="75" t="s">
        <v>1569</v>
      </c>
      <c r="H622" s="75" t="s">
        <v>2845</v>
      </c>
      <c r="I622" s="75" t="s">
        <v>105</v>
      </c>
      <c r="J622" s="75" t="s">
        <v>1570</v>
      </c>
      <c r="K622" s="75" t="s">
        <v>242</v>
      </c>
      <c r="L622" s="74">
        <v>46083</v>
      </c>
      <c r="M622" s="73">
        <v>40</v>
      </c>
      <c r="N622" s="75" t="s">
        <v>2846</v>
      </c>
      <c r="O622" s="75" t="s">
        <v>2847</v>
      </c>
      <c r="P622" s="75">
        <v>2830047978</v>
      </c>
      <c r="Q622" s="74">
        <v>46045</v>
      </c>
      <c r="R622" s="75">
        <v>1209379441</v>
      </c>
      <c r="S622" s="75">
        <v>224107149</v>
      </c>
      <c r="T622" s="74">
        <v>46045</v>
      </c>
      <c r="U622" s="190">
        <v>18466.366999999998</v>
      </c>
      <c r="V622" s="190">
        <v>17816.107</v>
      </c>
      <c r="W622" s="75">
        <v>31</v>
      </c>
      <c r="X622" s="75">
        <v>2</v>
      </c>
      <c r="Y622" s="181">
        <v>263769222</v>
      </c>
      <c r="Z622" s="82" t="s">
        <v>110</v>
      </c>
      <c r="AA622" s="75" t="s">
        <v>535</v>
      </c>
      <c r="AB622" s="75" t="s">
        <v>821</v>
      </c>
      <c r="AC622" s="181">
        <v>263769222</v>
      </c>
      <c r="AD622" s="75" t="s">
        <v>113</v>
      </c>
      <c r="AE622" s="75"/>
      <c r="AF622" s="80">
        <v>46047.333333333336</v>
      </c>
      <c r="AG622" s="80">
        <v>46046.333333333336</v>
      </c>
      <c r="AH622" s="80">
        <v>46047.25</v>
      </c>
      <c r="AI622" s="74">
        <v>46048</v>
      </c>
      <c r="AJ622" s="69"/>
      <c r="AK622" s="74">
        <v>46048</v>
      </c>
      <c r="AL622" s="74">
        <v>46070</v>
      </c>
      <c r="AM622" s="75"/>
      <c r="AN622" s="74">
        <v>46073</v>
      </c>
      <c r="AO622" s="81">
        <f t="shared" si="194"/>
        <v>46045.333333333336</v>
      </c>
      <c r="AP622" s="81">
        <f t="shared" si="195"/>
        <v>46046.333333333336</v>
      </c>
      <c r="AQ622" s="81">
        <f t="shared" si="196"/>
        <v>46046.333333333336</v>
      </c>
      <c r="AR622" s="81">
        <f t="shared" si="197"/>
        <v>46049</v>
      </c>
      <c r="AS622" s="81">
        <f t="shared" si="198"/>
        <v>46050</v>
      </c>
      <c r="AT622" s="81">
        <f t="shared" si="199"/>
        <v>46049</v>
      </c>
      <c r="AU622" s="82" t="s">
        <v>356</v>
      </c>
      <c r="AV622" s="74">
        <v>46045</v>
      </c>
      <c r="AW622" s="75" t="s">
        <v>2848</v>
      </c>
      <c r="AX622" s="75" t="s">
        <v>2849</v>
      </c>
      <c r="AY622" s="75"/>
      <c r="AZ622" s="83"/>
      <c r="BA622" s="75"/>
      <c r="BB622" s="75"/>
      <c r="BC622" s="75"/>
      <c r="BD622" s="75"/>
      <c r="BE622" s="75"/>
      <c r="BF622" s="75"/>
      <c r="BG622" s="75"/>
      <c r="BH622" s="75"/>
      <c r="BI622" s="75"/>
      <c r="BJ622" s="75"/>
      <c r="BK622" s="75"/>
      <c r="BL622" s="75"/>
      <c r="BM622" s="75"/>
      <c r="BN622" s="75"/>
      <c r="BO622" s="75"/>
      <c r="BP622" s="75"/>
      <c r="BQ622" s="75"/>
      <c r="BR622" s="75"/>
      <c r="BS622" s="75"/>
      <c r="BT622" s="75">
        <v>1</v>
      </c>
      <c r="BU622" s="84" t="s">
        <v>2850</v>
      </c>
      <c r="BV622" s="74">
        <v>46048</v>
      </c>
      <c r="BW622" s="85">
        <f t="shared" si="200"/>
        <v>0</v>
      </c>
      <c r="BX622" s="85">
        <f t="shared" si="201"/>
        <v>0</v>
      </c>
      <c r="BY622" s="86" t="s">
        <v>120</v>
      </c>
      <c r="BZ622" s="87">
        <f t="shared" si="183"/>
        <v>4</v>
      </c>
      <c r="CB622" s="88">
        <f t="shared" si="172"/>
        <v>5</v>
      </c>
      <c r="CC622" s="89"/>
      <c r="CE622" s="87">
        <f t="shared" si="202"/>
        <v>1</v>
      </c>
      <c r="CF622" s="90">
        <v>86260557</v>
      </c>
      <c r="CG622" s="90">
        <v>12315337</v>
      </c>
      <c r="CH622" s="90">
        <v>98575894</v>
      </c>
      <c r="CI622" s="91">
        <v>26599</v>
      </c>
      <c r="CJ622" s="87">
        <f t="shared" si="173"/>
        <v>1</v>
      </c>
      <c r="CK622" s="87">
        <f t="shared" si="174"/>
        <v>4</v>
      </c>
      <c r="CL622" s="22" t="s">
        <v>121</v>
      </c>
      <c r="CM622" s="22" t="s">
        <v>2851</v>
      </c>
    </row>
    <row r="623" spans="1:91" ht="14.45" customHeight="1" x14ac:dyDescent="0.25">
      <c r="A623" s="69">
        <f t="shared" si="171"/>
        <v>621</v>
      </c>
      <c r="B623" s="70" t="s">
        <v>102</v>
      </c>
      <c r="C623" s="180">
        <v>263769222</v>
      </c>
      <c r="D623" s="73">
        <v>145263670</v>
      </c>
      <c r="E623" s="73"/>
      <c r="F623" s="74">
        <v>46043</v>
      </c>
      <c r="G623" s="75" t="s">
        <v>1569</v>
      </c>
      <c r="H623" s="75" t="s">
        <v>2845</v>
      </c>
      <c r="I623" s="75" t="s">
        <v>105</v>
      </c>
      <c r="J623" s="75" t="s">
        <v>1570</v>
      </c>
      <c r="K623" s="75" t="s">
        <v>242</v>
      </c>
      <c r="L623" s="74">
        <v>46083</v>
      </c>
      <c r="M623" s="112">
        <v>20</v>
      </c>
      <c r="N623" s="75" t="s">
        <v>2852</v>
      </c>
      <c r="O623" s="75" t="s">
        <v>2853</v>
      </c>
      <c r="P623" s="75">
        <v>2830047971</v>
      </c>
      <c r="Q623" s="74">
        <v>46045</v>
      </c>
      <c r="R623" s="75">
        <v>1209379395</v>
      </c>
      <c r="S623" s="75">
        <v>224107152</v>
      </c>
      <c r="T623" s="74">
        <v>46045</v>
      </c>
      <c r="U623" s="190">
        <v>8031.2669999999998</v>
      </c>
      <c r="V623" s="190">
        <v>7744.0469999999996</v>
      </c>
      <c r="W623" s="75">
        <v>14</v>
      </c>
      <c r="X623" s="75">
        <v>3</v>
      </c>
      <c r="Y623" s="181">
        <v>263862455</v>
      </c>
      <c r="Z623" s="82" t="s">
        <v>110</v>
      </c>
      <c r="AA623" s="75" t="s">
        <v>535</v>
      </c>
      <c r="AB623" s="75" t="s">
        <v>821</v>
      </c>
      <c r="AC623" s="181">
        <v>263769222</v>
      </c>
      <c r="AD623" s="75" t="s">
        <v>113</v>
      </c>
      <c r="AE623" s="75"/>
      <c r="AF623" s="80">
        <v>46047.333333333336</v>
      </c>
      <c r="AG623" s="80">
        <v>46046.333333333336</v>
      </c>
      <c r="AH623" s="80">
        <v>46047.25</v>
      </c>
      <c r="AI623" s="74">
        <v>46048</v>
      </c>
      <c r="AJ623" s="69"/>
      <c r="AK623" s="74">
        <v>46048</v>
      </c>
      <c r="AL623" s="74">
        <v>46070</v>
      </c>
      <c r="AM623" s="75"/>
      <c r="AN623" s="74">
        <v>46073</v>
      </c>
      <c r="AO623" s="81">
        <f t="shared" si="194"/>
        <v>46045.333333333336</v>
      </c>
      <c r="AP623" s="81">
        <f t="shared" si="195"/>
        <v>46046.333333333336</v>
      </c>
      <c r="AQ623" s="81">
        <f t="shared" si="196"/>
        <v>46046.333333333336</v>
      </c>
      <c r="AR623" s="81">
        <f t="shared" si="197"/>
        <v>46049</v>
      </c>
      <c r="AS623" s="81">
        <f t="shared" si="198"/>
        <v>46050</v>
      </c>
      <c r="AT623" s="81">
        <f t="shared" si="199"/>
        <v>46049</v>
      </c>
      <c r="AU623" s="82" t="s">
        <v>356</v>
      </c>
      <c r="AV623" s="74">
        <v>46045</v>
      </c>
      <c r="AW623" s="75" t="s">
        <v>2854</v>
      </c>
      <c r="AX623" s="75" t="s">
        <v>2855</v>
      </c>
      <c r="AY623" s="75"/>
      <c r="AZ623" s="83"/>
      <c r="BA623" s="75"/>
      <c r="BB623" s="75"/>
      <c r="BC623" s="75"/>
      <c r="BD623" s="75"/>
      <c r="BE623" s="75"/>
      <c r="BF623" s="75"/>
      <c r="BG623" s="75"/>
      <c r="BH623" s="75"/>
      <c r="BI623" s="75"/>
      <c r="BJ623" s="75"/>
      <c r="BK623" s="75"/>
      <c r="BL623" s="75"/>
      <c r="BM623" s="75"/>
      <c r="BN623" s="75"/>
      <c r="BO623" s="75"/>
      <c r="BP623" s="75"/>
      <c r="BQ623" s="75"/>
      <c r="BR623" s="75"/>
      <c r="BS623" s="75"/>
      <c r="BT623" s="75">
        <v>0</v>
      </c>
      <c r="BU623" s="84" t="s">
        <v>2850</v>
      </c>
      <c r="BV623" s="74">
        <v>46048</v>
      </c>
      <c r="BW623" s="85">
        <f t="shared" si="200"/>
        <v>0</v>
      </c>
      <c r="BX623" s="85">
        <f t="shared" si="201"/>
        <v>0</v>
      </c>
      <c r="BY623" s="86" t="s">
        <v>120</v>
      </c>
      <c r="BZ623" s="87">
        <f t="shared" si="183"/>
        <v>4</v>
      </c>
      <c r="CB623" s="88">
        <f t="shared" si="172"/>
        <v>5</v>
      </c>
      <c r="CC623" s="89"/>
      <c r="CE623" s="87">
        <f t="shared" si="202"/>
        <v>1</v>
      </c>
      <c r="CF623" s="90">
        <v>51947847</v>
      </c>
      <c r="CG623" s="90">
        <v>6117770</v>
      </c>
      <c r="CH623" s="90">
        <v>58065617</v>
      </c>
      <c r="CI623" s="91">
        <v>26599</v>
      </c>
      <c r="CJ623" s="87">
        <f t="shared" si="173"/>
        <v>1</v>
      </c>
      <c r="CK623" s="87">
        <f t="shared" si="174"/>
        <v>4</v>
      </c>
      <c r="CL623" s="22" t="s">
        <v>121</v>
      </c>
      <c r="CM623" s="22" t="s">
        <v>2851</v>
      </c>
    </row>
    <row r="624" spans="1:91" ht="14.45" customHeight="1" x14ac:dyDescent="0.25">
      <c r="A624" s="69">
        <f t="shared" si="171"/>
        <v>622</v>
      </c>
      <c r="B624" s="70" t="s">
        <v>102</v>
      </c>
      <c r="C624" s="97">
        <v>235600177838</v>
      </c>
      <c r="D624" s="73">
        <v>145397964</v>
      </c>
      <c r="E624" s="73"/>
      <c r="F624" s="74">
        <v>46049</v>
      </c>
      <c r="G624" s="75" t="s">
        <v>2397</v>
      </c>
      <c r="H624" s="75" t="s">
        <v>429</v>
      </c>
      <c r="I624" s="75" t="s">
        <v>240</v>
      </c>
      <c r="J624" s="75" t="s">
        <v>430</v>
      </c>
      <c r="K624" s="75" t="s">
        <v>107</v>
      </c>
      <c r="L624" s="74">
        <v>46064</v>
      </c>
      <c r="M624" s="112">
        <v>20</v>
      </c>
      <c r="N624" s="75" t="s">
        <v>2856</v>
      </c>
      <c r="O624" s="75" t="s">
        <v>2857</v>
      </c>
      <c r="P624" s="75">
        <v>2830047985</v>
      </c>
      <c r="Q624" s="74">
        <v>46045</v>
      </c>
      <c r="R624" s="75">
        <v>1209379463</v>
      </c>
      <c r="S624" s="75">
        <v>224107168</v>
      </c>
      <c r="T624" s="74">
        <v>46045</v>
      </c>
      <c r="U624" s="190">
        <v>4919.7349999999997</v>
      </c>
      <c r="V624" s="190">
        <v>4798.8339999999998</v>
      </c>
      <c r="W624" s="75">
        <v>9</v>
      </c>
      <c r="X624" s="75">
        <v>2</v>
      </c>
      <c r="Y624" s="181">
        <v>235600175983</v>
      </c>
      <c r="Z624" s="82" t="s">
        <v>128</v>
      </c>
      <c r="AA624" s="75" t="s">
        <v>196</v>
      </c>
      <c r="AB624" s="82" t="s">
        <v>650</v>
      </c>
      <c r="AC624" s="98">
        <v>235600177838</v>
      </c>
      <c r="AD624" s="75" t="s">
        <v>113</v>
      </c>
      <c r="AE624" s="74">
        <v>46055</v>
      </c>
      <c r="AF624" s="80">
        <v>46051.25</v>
      </c>
      <c r="AG624" s="80">
        <v>46049.5</v>
      </c>
      <c r="AH624" s="80">
        <v>46048.625</v>
      </c>
      <c r="AI624" s="99">
        <v>46050</v>
      </c>
      <c r="AJ624" s="74">
        <v>46052</v>
      </c>
      <c r="AK624" s="74">
        <v>46053</v>
      </c>
      <c r="AL624" s="74">
        <v>46053</v>
      </c>
      <c r="AM624" s="74">
        <v>46055</v>
      </c>
      <c r="AN624" s="74">
        <v>46055</v>
      </c>
      <c r="AO624" s="81">
        <f t="shared" si="194"/>
        <v>46047.625</v>
      </c>
      <c r="AP624" s="81">
        <f t="shared" si="195"/>
        <v>46048.625</v>
      </c>
      <c r="AQ624" s="81">
        <f t="shared" si="196"/>
        <v>46048.625</v>
      </c>
      <c r="AR624" s="81">
        <f t="shared" si="197"/>
        <v>46053</v>
      </c>
      <c r="AS624" s="81">
        <f t="shared" si="198"/>
        <v>46057</v>
      </c>
      <c r="AT624" s="81">
        <f t="shared" si="199"/>
        <v>46053</v>
      </c>
      <c r="AU624" s="82" t="s">
        <v>131</v>
      </c>
      <c r="AV624" s="74">
        <v>46045</v>
      </c>
      <c r="AW624" s="75" t="s">
        <v>2858</v>
      </c>
      <c r="AX624" s="75" t="s">
        <v>2859</v>
      </c>
      <c r="AY624" s="75"/>
      <c r="AZ624" s="83">
        <v>308184371740</v>
      </c>
      <c r="BA624" s="75" t="s">
        <v>187</v>
      </c>
      <c r="BB624" s="74">
        <v>46045</v>
      </c>
      <c r="BC624" s="75"/>
      <c r="BD624" s="75" t="s">
        <v>188</v>
      </c>
      <c r="BE624" s="75" t="s">
        <v>188</v>
      </c>
      <c r="BF624" s="75"/>
      <c r="BG624" s="75"/>
      <c r="BH624" s="75"/>
      <c r="BI624" s="75"/>
      <c r="BJ624" s="75"/>
      <c r="BK624" s="75"/>
      <c r="BL624" s="75"/>
      <c r="BM624" s="75"/>
      <c r="BN624" s="75"/>
      <c r="BO624" s="75"/>
      <c r="BP624" s="75"/>
      <c r="BQ624" s="75"/>
      <c r="BR624" s="75"/>
      <c r="BS624" s="75"/>
      <c r="BT624" s="75">
        <v>0</v>
      </c>
      <c r="BU624" s="113" t="s">
        <v>2402</v>
      </c>
      <c r="BV624" s="74">
        <v>46059</v>
      </c>
      <c r="BW624" s="85">
        <f t="shared" si="200"/>
        <v>6</v>
      </c>
      <c r="BX624" s="85">
        <f t="shared" si="201"/>
        <v>6</v>
      </c>
      <c r="BY624" s="86" t="s">
        <v>120</v>
      </c>
      <c r="BZ624" s="87">
        <f t="shared" si="183"/>
        <v>5</v>
      </c>
      <c r="CB624" s="88">
        <f t="shared" si="172"/>
        <v>6</v>
      </c>
      <c r="CC624" s="89"/>
      <c r="CE624" s="87">
        <f t="shared" si="202"/>
        <v>1</v>
      </c>
      <c r="CF624" s="90">
        <v>9160200</v>
      </c>
      <c r="CG624" s="90"/>
      <c r="CH624" s="90">
        <v>9160200</v>
      </c>
      <c r="CI624" s="22">
        <v>26172</v>
      </c>
      <c r="CJ624" s="87">
        <f t="shared" si="173"/>
        <v>1</v>
      </c>
      <c r="CK624" s="87">
        <f t="shared" si="174"/>
        <v>4</v>
      </c>
      <c r="CL624" s="22" t="s">
        <v>121</v>
      </c>
      <c r="CM624" s="22" t="s">
        <v>2403</v>
      </c>
    </row>
    <row r="625" spans="1:91" ht="14.45" customHeight="1" x14ac:dyDescent="0.25">
      <c r="A625" s="69">
        <f t="shared" si="171"/>
        <v>623</v>
      </c>
      <c r="B625" s="70" t="s">
        <v>102</v>
      </c>
      <c r="C625" s="97">
        <v>235600167654</v>
      </c>
      <c r="D625" s="106">
        <v>145279653</v>
      </c>
      <c r="E625" s="73"/>
      <c r="F625" s="74">
        <v>46044</v>
      </c>
      <c r="G625" s="75" t="s">
        <v>516</v>
      </c>
      <c r="H625" s="75" t="s">
        <v>2213</v>
      </c>
      <c r="I625" s="75" t="s">
        <v>105</v>
      </c>
      <c r="J625" s="75" t="s">
        <v>518</v>
      </c>
      <c r="K625" s="75" t="s">
        <v>242</v>
      </c>
      <c r="L625" s="74">
        <v>46073</v>
      </c>
      <c r="M625" s="73">
        <v>40</v>
      </c>
      <c r="N625" s="75" t="s">
        <v>2860</v>
      </c>
      <c r="O625" s="75" t="s">
        <v>2861</v>
      </c>
      <c r="P625" s="75">
        <v>2830048018</v>
      </c>
      <c r="Q625" s="74">
        <v>46046</v>
      </c>
      <c r="R625" s="75">
        <v>1209379769</v>
      </c>
      <c r="S625" s="75">
        <v>224113169</v>
      </c>
      <c r="T625" s="74">
        <v>46046</v>
      </c>
      <c r="U625" s="190">
        <v>18458.240000000002</v>
      </c>
      <c r="V625" s="190">
        <v>17969.025000000001</v>
      </c>
      <c r="W625" s="75">
        <v>20</v>
      </c>
      <c r="X625" s="75">
        <v>0</v>
      </c>
      <c r="Y625" s="98">
        <v>235600167654</v>
      </c>
      <c r="Z625" s="82" t="s">
        <v>128</v>
      </c>
      <c r="AA625" s="75" t="s">
        <v>1649</v>
      </c>
      <c r="AB625" s="75" t="s">
        <v>1650</v>
      </c>
      <c r="AC625" s="98">
        <v>235600167654</v>
      </c>
      <c r="AD625" s="75" t="s">
        <v>113</v>
      </c>
      <c r="AE625" s="124">
        <v>46055</v>
      </c>
      <c r="AF625" s="80">
        <v>46053.041666666664</v>
      </c>
      <c r="AG625" s="80">
        <v>46052.5</v>
      </c>
      <c r="AH625" s="80">
        <v>46052.5</v>
      </c>
      <c r="AI625" s="124">
        <v>46038</v>
      </c>
      <c r="AJ625" s="124">
        <v>46053</v>
      </c>
      <c r="AK625" s="124">
        <v>46053</v>
      </c>
      <c r="AL625" s="124">
        <v>46048</v>
      </c>
      <c r="AM625" s="101">
        <v>46063</v>
      </c>
      <c r="AN625" s="101">
        <v>46066</v>
      </c>
      <c r="AO625" s="81">
        <f t="shared" si="194"/>
        <v>46051.5</v>
      </c>
      <c r="AP625" s="81">
        <f t="shared" si="195"/>
        <v>46052.5</v>
      </c>
      <c r="AQ625" s="81">
        <f t="shared" si="196"/>
        <v>46052.5</v>
      </c>
      <c r="AR625" s="81">
        <f t="shared" si="197"/>
        <v>46054</v>
      </c>
      <c r="AS625" s="81">
        <f t="shared" si="198"/>
        <v>46057</v>
      </c>
      <c r="AT625" s="81">
        <f t="shared" si="199"/>
        <v>46054</v>
      </c>
      <c r="AU625" s="82" t="s">
        <v>131</v>
      </c>
      <c r="AV625" s="74">
        <v>46046</v>
      </c>
      <c r="AW625" s="75" t="s">
        <v>2862</v>
      </c>
      <c r="AX625" s="75" t="s">
        <v>2863</v>
      </c>
      <c r="AY625" s="75"/>
      <c r="AZ625" s="83"/>
      <c r="BA625" s="75"/>
      <c r="BB625" s="75"/>
      <c r="BC625" s="75"/>
      <c r="BD625" s="75"/>
      <c r="BE625" s="75"/>
      <c r="BF625" s="75"/>
      <c r="BG625" s="75"/>
      <c r="BH625" s="75"/>
      <c r="BI625" s="75"/>
      <c r="BJ625" s="75"/>
      <c r="BK625" s="75"/>
      <c r="BL625" s="75"/>
      <c r="BM625" s="75"/>
      <c r="BN625" s="75"/>
      <c r="BO625" s="75"/>
      <c r="BP625" s="75"/>
      <c r="BQ625" s="75"/>
      <c r="BR625" s="75"/>
      <c r="BS625" s="75"/>
      <c r="BT625" s="75">
        <v>1</v>
      </c>
      <c r="BU625" s="84" t="s">
        <v>2864</v>
      </c>
      <c r="BV625" s="74">
        <v>46055</v>
      </c>
      <c r="BW625" s="85">
        <f t="shared" si="200"/>
        <v>2</v>
      </c>
      <c r="BX625" s="85">
        <f t="shared" si="201"/>
        <v>2</v>
      </c>
      <c r="BY625" s="86" t="s">
        <v>120</v>
      </c>
      <c r="BZ625" s="87">
        <f t="shared" si="183"/>
        <v>4</v>
      </c>
      <c r="CB625" s="88">
        <f t="shared" si="172"/>
        <v>6</v>
      </c>
      <c r="CC625" s="89"/>
      <c r="CE625" s="87">
        <f t="shared" si="202"/>
        <v>1</v>
      </c>
      <c r="CF625" s="90">
        <v>18284000</v>
      </c>
      <c r="CG625" s="90"/>
      <c r="CH625" s="90">
        <v>18284000</v>
      </c>
      <c r="CI625" s="22">
        <v>26120</v>
      </c>
      <c r="CJ625" s="87">
        <f t="shared" si="173"/>
        <v>1</v>
      </c>
      <c r="CK625" s="87">
        <f t="shared" si="174"/>
        <v>4</v>
      </c>
      <c r="CL625" s="22" t="s">
        <v>121</v>
      </c>
      <c r="CM625" s="22" t="s">
        <v>2865</v>
      </c>
    </row>
    <row r="626" spans="1:91" ht="14.45" customHeight="1" x14ac:dyDescent="0.25">
      <c r="A626" s="69">
        <f t="shared" si="171"/>
        <v>624</v>
      </c>
      <c r="B626" s="70" t="s">
        <v>102</v>
      </c>
      <c r="C626" s="97">
        <v>235600167671</v>
      </c>
      <c r="D626" s="106">
        <v>145279822</v>
      </c>
      <c r="E626" s="73"/>
      <c r="F626" s="74">
        <v>46044</v>
      </c>
      <c r="G626" s="75" t="s">
        <v>516</v>
      </c>
      <c r="H626" s="75" t="s">
        <v>2213</v>
      </c>
      <c r="I626" s="75" t="s">
        <v>105</v>
      </c>
      <c r="J626" s="75" t="s">
        <v>518</v>
      </c>
      <c r="K626" s="75" t="s">
        <v>242</v>
      </c>
      <c r="L626" s="74">
        <v>46073</v>
      </c>
      <c r="M626" s="73">
        <v>40</v>
      </c>
      <c r="N626" s="75" t="s">
        <v>2866</v>
      </c>
      <c r="O626" s="75" t="s">
        <v>2867</v>
      </c>
      <c r="P626" s="75">
        <v>2830048008</v>
      </c>
      <c r="Q626" s="74">
        <v>46046</v>
      </c>
      <c r="R626" s="75">
        <v>1209379727</v>
      </c>
      <c r="S626" s="75">
        <v>224113178</v>
      </c>
      <c r="T626" s="74">
        <v>46046</v>
      </c>
      <c r="U626" s="190">
        <v>12609.431</v>
      </c>
      <c r="V626" s="190">
        <v>12275.231</v>
      </c>
      <c r="W626" s="75">
        <v>14</v>
      </c>
      <c r="X626" s="75">
        <v>0</v>
      </c>
      <c r="Y626" s="98">
        <v>235600167662</v>
      </c>
      <c r="Z626" s="82" t="s">
        <v>128</v>
      </c>
      <c r="AA626" s="75" t="s">
        <v>1649</v>
      </c>
      <c r="AB626" s="75" t="s">
        <v>1650</v>
      </c>
      <c r="AC626" s="98">
        <v>235600167671</v>
      </c>
      <c r="AD626" s="75" t="s">
        <v>113</v>
      </c>
      <c r="AE626" s="124">
        <v>46055</v>
      </c>
      <c r="AF626" s="80">
        <v>46053.041666666664</v>
      </c>
      <c r="AG626" s="80">
        <v>46052.5</v>
      </c>
      <c r="AH626" s="80">
        <v>46052.5</v>
      </c>
      <c r="AI626" s="124">
        <v>46038</v>
      </c>
      <c r="AJ626" s="124">
        <v>46053</v>
      </c>
      <c r="AK626" s="124">
        <v>46053</v>
      </c>
      <c r="AL626" s="124">
        <v>46048</v>
      </c>
      <c r="AM626" s="101">
        <v>46063</v>
      </c>
      <c r="AN626" s="101">
        <v>46066</v>
      </c>
      <c r="AO626" s="81">
        <f t="shared" si="194"/>
        <v>46051.5</v>
      </c>
      <c r="AP626" s="81">
        <f t="shared" si="195"/>
        <v>46052.5</v>
      </c>
      <c r="AQ626" s="81">
        <f t="shared" si="196"/>
        <v>46052.5</v>
      </c>
      <c r="AR626" s="81">
        <f t="shared" si="197"/>
        <v>46054</v>
      </c>
      <c r="AS626" s="81">
        <f t="shared" si="198"/>
        <v>46057</v>
      </c>
      <c r="AT626" s="81">
        <f t="shared" si="199"/>
        <v>46054</v>
      </c>
      <c r="AU626" s="82" t="s">
        <v>131</v>
      </c>
      <c r="AV626" s="74">
        <v>46046</v>
      </c>
      <c r="AW626" s="75" t="s">
        <v>2868</v>
      </c>
      <c r="AX626" s="75" t="s">
        <v>2869</v>
      </c>
      <c r="AY626" s="75"/>
      <c r="AZ626" s="83"/>
      <c r="BA626" s="75"/>
      <c r="BB626" s="75"/>
      <c r="BC626" s="75"/>
      <c r="BD626" s="75"/>
      <c r="BE626" s="75"/>
      <c r="BF626" s="75"/>
      <c r="BG626" s="75"/>
      <c r="BH626" s="75"/>
      <c r="BI626" s="75"/>
      <c r="BJ626" s="75"/>
      <c r="BK626" s="75"/>
      <c r="BL626" s="75"/>
      <c r="BM626" s="75"/>
      <c r="BN626" s="75"/>
      <c r="BO626" s="75"/>
      <c r="BP626" s="75"/>
      <c r="BQ626" s="75"/>
      <c r="BR626" s="75"/>
      <c r="BS626" s="75"/>
      <c r="BT626" s="75">
        <v>0</v>
      </c>
      <c r="BU626" s="84" t="s">
        <v>2671</v>
      </c>
      <c r="BV626" s="74">
        <v>46055</v>
      </c>
      <c r="BW626" s="85">
        <f t="shared" si="200"/>
        <v>2</v>
      </c>
      <c r="BX626" s="85">
        <f t="shared" si="201"/>
        <v>2</v>
      </c>
      <c r="BY626" s="86" t="s">
        <v>120</v>
      </c>
      <c r="BZ626" s="87">
        <f t="shared" si="183"/>
        <v>4</v>
      </c>
      <c r="CB626" s="88">
        <f t="shared" si="172"/>
        <v>6</v>
      </c>
      <c r="CC626" s="89"/>
      <c r="CE626" s="87">
        <f t="shared" si="202"/>
        <v>1</v>
      </c>
      <c r="CF626" s="90">
        <v>18284000</v>
      </c>
      <c r="CG626" s="90"/>
      <c r="CH626" s="90">
        <v>18284000</v>
      </c>
      <c r="CI626" s="22">
        <v>26120</v>
      </c>
      <c r="CJ626" s="87">
        <f t="shared" si="173"/>
        <v>1</v>
      </c>
      <c r="CK626" s="87">
        <f t="shared" si="174"/>
        <v>4</v>
      </c>
      <c r="CL626" s="22" t="s">
        <v>121</v>
      </c>
      <c r="CM626" s="22" t="s">
        <v>2672</v>
      </c>
    </row>
    <row r="627" spans="1:91" ht="14.45" customHeight="1" x14ac:dyDescent="0.25">
      <c r="A627" s="69">
        <f t="shared" si="171"/>
        <v>625</v>
      </c>
      <c r="B627" s="70" t="s">
        <v>102</v>
      </c>
      <c r="C627" s="97">
        <v>235600167671</v>
      </c>
      <c r="D627" s="106">
        <v>145434957</v>
      </c>
      <c r="E627" s="73">
        <v>5320007517</v>
      </c>
      <c r="F627" s="74">
        <v>46044</v>
      </c>
      <c r="G627" s="75" t="s">
        <v>612</v>
      </c>
      <c r="H627" s="75" t="s">
        <v>2213</v>
      </c>
      <c r="I627" s="75" t="s">
        <v>105</v>
      </c>
      <c r="J627" s="75" t="s">
        <v>518</v>
      </c>
      <c r="K627" s="75" t="s">
        <v>242</v>
      </c>
      <c r="L627" s="74">
        <v>46069</v>
      </c>
      <c r="M627" s="73">
        <v>0</v>
      </c>
      <c r="N627" s="75" t="s">
        <v>2870</v>
      </c>
      <c r="O627" s="75" t="s">
        <v>2871</v>
      </c>
      <c r="P627" s="75">
        <v>2830048041</v>
      </c>
      <c r="Q627" s="74">
        <v>46048</v>
      </c>
      <c r="R627" s="75">
        <v>1209379999</v>
      </c>
      <c r="S627" s="75">
        <v>224113368</v>
      </c>
      <c r="T627" s="74">
        <v>46048</v>
      </c>
      <c r="U627" s="190">
        <v>1846.2950000000001</v>
      </c>
      <c r="V627" s="190">
        <v>1797.3610000000001</v>
      </c>
      <c r="W627" s="75">
        <v>2</v>
      </c>
      <c r="X627" s="75">
        <v>0</v>
      </c>
      <c r="Y627" s="98">
        <v>235600167671</v>
      </c>
      <c r="Z627" s="82" t="s">
        <v>128</v>
      </c>
      <c r="AA627" s="75" t="s">
        <v>1649</v>
      </c>
      <c r="AB627" s="75" t="s">
        <v>1650</v>
      </c>
      <c r="AC627" s="98">
        <v>235600167671</v>
      </c>
      <c r="AD627" s="75" t="s">
        <v>113</v>
      </c>
      <c r="AE627" s="124">
        <v>46055</v>
      </c>
      <c r="AF627" s="80">
        <v>46053.041666666664</v>
      </c>
      <c r="AG627" s="80">
        <v>46052.5</v>
      </c>
      <c r="AH627" s="80">
        <v>46052.5</v>
      </c>
      <c r="AI627" s="124">
        <v>46038</v>
      </c>
      <c r="AJ627" s="124">
        <v>46053</v>
      </c>
      <c r="AK627" s="124">
        <v>46053</v>
      </c>
      <c r="AL627" s="124">
        <v>46048</v>
      </c>
      <c r="AM627" s="101">
        <v>46063</v>
      </c>
      <c r="AN627" s="101">
        <v>46066</v>
      </c>
      <c r="AO627" s="95" t="s">
        <v>121</v>
      </c>
      <c r="AP627" s="95" t="s">
        <v>121</v>
      </c>
      <c r="AQ627" s="95" t="s">
        <v>121</v>
      </c>
      <c r="AR627" s="95" t="s">
        <v>121</v>
      </c>
      <c r="AS627" s="95" t="s">
        <v>121</v>
      </c>
      <c r="AT627" s="95" t="s">
        <v>121</v>
      </c>
      <c r="AU627" s="82" t="s">
        <v>131</v>
      </c>
      <c r="AV627" s="74">
        <v>46048</v>
      </c>
      <c r="AW627" s="75" t="s">
        <v>2872</v>
      </c>
      <c r="AX627" s="75" t="s">
        <v>2873</v>
      </c>
      <c r="AY627" s="75"/>
      <c r="AZ627" s="83"/>
      <c r="BA627" s="75"/>
      <c r="BB627" s="75"/>
      <c r="BC627" s="75"/>
      <c r="BD627" s="75"/>
      <c r="BE627" s="75"/>
      <c r="BF627" s="75"/>
      <c r="BG627" s="75"/>
      <c r="BH627" s="75"/>
      <c r="BI627" s="75"/>
      <c r="BJ627" s="75"/>
      <c r="BK627" s="75"/>
      <c r="BL627" s="75"/>
      <c r="BM627" s="75"/>
      <c r="BN627" s="75"/>
      <c r="BO627" s="75"/>
      <c r="BP627" s="75"/>
      <c r="BQ627" s="75"/>
      <c r="BR627" s="75"/>
      <c r="BS627" s="75"/>
      <c r="BT627" s="75">
        <v>0</v>
      </c>
      <c r="BU627" s="84" t="s">
        <v>2671</v>
      </c>
      <c r="BV627" s="74">
        <v>46055</v>
      </c>
      <c r="BW627" s="85">
        <f t="shared" si="200"/>
        <v>2</v>
      </c>
      <c r="BX627" s="85">
        <f t="shared" si="201"/>
        <v>2</v>
      </c>
      <c r="BY627" s="86" t="s">
        <v>120</v>
      </c>
      <c r="BZ627" s="87">
        <f t="shared" si="183"/>
        <v>4</v>
      </c>
      <c r="CB627" s="88">
        <f t="shared" si="172"/>
        <v>6</v>
      </c>
      <c r="CC627" s="89"/>
      <c r="CE627" s="87">
        <f t="shared" si="202"/>
        <v>1</v>
      </c>
      <c r="CF627" s="90"/>
      <c r="CG627" s="90"/>
      <c r="CH627" s="90"/>
      <c r="CJ627" s="87">
        <f t="shared" si="173"/>
        <v>1</v>
      </c>
      <c r="CK627" s="87">
        <f t="shared" si="174"/>
        <v>5</v>
      </c>
      <c r="CL627" s="22" t="s">
        <v>121</v>
      </c>
      <c r="CM627" s="22" t="s">
        <v>2672</v>
      </c>
    </row>
    <row r="628" spans="1:91" ht="14.45" customHeight="1" x14ac:dyDescent="0.25">
      <c r="A628" s="69">
        <f t="shared" si="171"/>
        <v>626</v>
      </c>
      <c r="B628" s="70" t="s">
        <v>102</v>
      </c>
      <c r="C628" s="97">
        <v>235600167671</v>
      </c>
      <c r="D628" s="106">
        <v>145288544</v>
      </c>
      <c r="E628" s="73">
        <v>5320007517</v>
      </c>
      <c r="F628" s="74">
        <v>46044</v>
      </c>
      <c r="G628" s="75" t="s">
        <v>612</v>
      </c>
      <c r="H628" s="75" t="s">
        <v>2213</v>
      </c>
      <c r="I628" s="75" t="s">
        <v>105</v>
      </c>
      <c r="J628" s="75" t="s">
        <v>518</v>
      </c>
      <c r="K628" s="75" t="s">
        <v>242</v>
      </c>
      <c r="L628" s="74">
        <v>46073</v>
      </c>
      <c r="M628" s="73">
        <v>40</v>
      </c>
      <c r="N628" s="75" t="s">
        <v>2870</v>
      </c>
      <c r="O628" s="75" t="s">
        <v>2871</v>
      </c>
      <c r="P628" s="75">
        <v>2830048042</v>
      </c>
      <c r="Q628" s="74">
        <v>46048</v>
      </c>
      <c r="R628" s="75">
        <v>1209380000</v>
      </c>
      <c r="S628" s="75">
        <v>224113359</v>
      </c>
      <c r="T628" s="74">
        <v>46048</v>
      </c>
      <c r="U628" s="190">
        <v>16030.012000000001</v>
      </c>
      <c r="V628" s="190">
        <v>15605.157999999999</v>
      </c>
      <c r="W628" s="75">
        <v>18</v>
      </c>
      <c r="X628" s="75">
        <v>0</v>
      </c>
      <c r="Y628" s="98">
        <v>235600167671</v>
      </c>
      <c r="Z628" s="82" t="s">
        <v>128</v>
      </c>
      <c r="AA628" s="75" t="s">
        <v>1649</v>
      </c>
      <c r="AB628" s="75" t="s">
        <v>1650</v>
      </c>
      <c r="AC628" s="98">
        <v>235600167671</v>
      </c>
      <c r="AD628" s="75" t="s">
        <v>113</v>
      </c>
      <c r="AE628" s="124">
        <v>46055</v>
      </c>
      <c r="AF628" s="80">
        <v>46053.041666666664</v>
      </c>
      <c r="AG628" s="80">
        <v>46052.5</v>
      </c>
      <c r="AH628" s="80">
        <v>46052.5</v>
      </c>
      <c r="AI628" s="124">
        <v>46038</v>
      </c>
      <c r="AJ628" s="124">
        <v>46053</v>
      </c>
      <c r="AK628" s="124">
        <v>46053</v>
      </c>
      <c r="AL628" s="124">
        <v>46048</v>
      </c>
      <c r="AM628" s="101">
        <v>46063</v>
      </c>
      <c r="AN628" s="101">
        <v>46066</v>
      </c>
      <c r="AO628" s="95" t="s">
        <v>121</v>
      </c>
      <c r="AP628" s="95" t="s">
        <v>121</v>
      </c>
      <c r="AQ628" s="95" t="s">
        <v>121</v>
      </c>
      <c r="AR628" s="95" t="s">
        <v>121</v>
      </c>
      <c r="AS628" s="95" t="s">
        <v>121</v>
      </c>
      <c r="AT628" s="95" t="s">
        <v>121</v>
      </c>
      <c r="AU628" s="82" t="s">
        <v>131</v>
      </c>
      <c r="AV628" s="74">
        <v>46048</v>
      </c>
      <c r="AW628" s="75">
        <v>0</v>
      </c>
      <c r="AX628" s="75">
        <v>0</v>
      </c>
      <c r="AY628" s="75"/>
      <c r="AZ628" s="83"/>
      <c r="BA628" s="75"/>
      <c r="BB628" s="75"/>
      <c r="BC628" s="75"/>
      <c r="BD628" s="75"/>
      <c r="BE628" s="75"/>
      <c r="BF628" s="75"/>
      <c r="BG628" s="75"/>
      <c r="BH628" s="75"/>
      <c r="BI628" s="75"/>
      <c r="BJ628" s="75"/>
      <c r="BK628" s="75"/>
      <c r="BL628" s="75"/>
      <c r="BM628" s="75"/>
      <c r="BN628" s="75"/>
      <c r="BO628" s="75"/>
      <c r="BP628" s="75"/>
      <c r="BQ628" s="75"/>
      <c r="BR628" s="75"/>
      <c r="BS628" s="75"/>
      <c r="BT628" s="75">
        <v>0</v>
      </c>
      <c r="BU628" s="84" t="s">
        <v>2671</v>
      </c>
      <c r="BV628" s="74">
        <v>46055</v>
      </c>
      <c r="BW628" s="85">
        <f t="shared" si="200"/>
        <v>2</v>
      </c>
      <c r="BX628" s="85">
        <f t="shared" si="201"/>
        <v>2</v>
      </c>
      <c r="BY628" s="86" t="s">
        <v>120</v>
      </c>
      <c r="BZ628" s="87">
        <f t="shared" si="183"/>
        <v>4</v>
      </c>
      <c r="CB628" s="88">
        <f t="shared" si="172"/>
        <v>6</v>
      </c>
      <c r="CC628" s="89"/>
      <c r="CE628" s="87">
        <f t="shared" si="202"/>
        <v>1</v>
      </c>
      <c r="CF628" s="90">
        <v>18284000</v>
      </c>
      <c r="CG628" s="90"/>
      <c r="CH628" s="90">
        <v>18284000</v>
      </c>
      <c r="CI628" s="22">
        <v>26120</v>
      </c>
      <c r="CJ628" s="87">
        <f t="shared" si="173"/>
        <v>1</v>
      </c>
      <c r="CK628" s="87">
        <f t="shared" si="174"/>
        <v>5</v>
      </c>
      <c r="CL628" s="22" t="s">
        <v>121</v>
      </c>
      <c r="CM628" s="22" t="s">
        <v>2672</v>
      </c>
    </row>
    <row r="629" spans="1:91" ht="14.45" customHeight="1" x14ac:dyDescent="0.25">
      <c r="A629" s="69">
        <f t="shared" si="171"/>
        <v>627</v>
      </c>
      <c r="B629" s="70" t="s">
        <v>102</v>
      </c>
      <c r="C629" s="97">
        <v>235600167654</v>
      </c>
      <c r="D629" s="106">
        <v>145406529</v>
      </c>
      <c r="E629" s="73"/>
      <c r="F629" s="74">
        <v>46048</v>
      </c>
      <c r="G629" s="75" t="s">
        <v>516</v>
      </c>
      <c r="H629" s="75" t="s">
        <v>2213</v>
      </c>
      <c r="I629" s="75" t="s">
        <v>105</v>
      </c>
      <c r="J629" s="75" t="s">
        <v>518</v>
      </c>
      <c r="K629" s="75" t="s">
        <v>242</v>
      </c>
      <c r="L629" s="74">
        <v>46079</v>
      </c>
      <c r="M629" s="73">
        <v>40</v>
      </c>
      <c r="N629" s="75" t="s">
        <v>2874</v>
      </c>
      <c r="O629" s="75" t="s">
        <v>2875</v>
      </c>
      <c r="P629" s="75">
        <v>2830048023</v>
      </c>
      <c r="Q629" s="74">
        <v>46046</v>
      </c>
      <c r="R629" s="75">
        <v>1209379793</v>
      </c>
      <c r="S629" s="75">
        <v>224113286</v>
      </c>
      <c r="T629" s="74">
        <v>46046</v>
      </c>
      <c r="U629" s="190">
        <v>18426.986000000001</v>
      </c>
      <c r="V629" s="190">
        <v>17938.596000000001</v>
      </c>
      <c r="W629" s="75">
        <v>20</v>
      </c>
      <c r="X629" s="75">
        <v>0</v>
      </c>
      <c r="Y629" s="98">
        <v>235600167689</v>
      </c>
      <c r="Z629" s="82" t="s">
        <v>128</v>
      </c>
      <c r="AA629" s="75" t="s">
        <v>1649</v>
      </c>
      <c r="AB629" s="75" t="s">
        <v>1650</v>
      </c>
      <c r="AC629" s="98">
        <v>235600167654</v>
      </c>
      <c r="AD629" s="75" t="s">
        <v>113</v>
      </c>
      <c r="AE629" s="124">
        <v>46055</v>
      </c>
      <c r="AF629" s="80">
        <v>46053.041666666664</v>
      </c>
      <c r="AG629" s="80">
        <v>46052.5</v>
      </c>
      <c r="AH629" s="80">
        <v>46052.5</v>
      </c>
      <c r="AI629" s="124">
        <v>46038</v>
      </c>
      <c r="AJ629" s="124">
        <v>46053</v>
      </c>
      <c r="AK629" s="124">
        <v>46053</v>
      </c>
      <c r="AL629" s="124">
        <v>46048</v>
      </c>
      <c r="AM629" s="101">
        <v>46063</v>
      </c>
      <c r="AN629" s="101">
        <v>46066</v>
      </c>
      <c r="AO629" s="81">
        <f>IF(AH629&lt;AG629,IF(AH629=0,"",AH629-1),IF(AG629=0,"",AG629-1))</f>
        <v>46051.5</v>
      </c>
      <c r="AP629" s="81">
        <f>IF(AH629&lt;AG629,IF(AH629=0,"",AH629),IF(AG629=0,"",AG629))</f>
        <v>46052.5</v>
      </c>
      <c r="AQ629" s="81">
        <f>IF(AH629&lt;AG629,IF(AH629=0,"",AH629),IF(AG629=0,"",AG629))</f>
        <v>46052.5</v>
      </c>
      <c r="AR629" s="81">
        <f>IF(AI629=0,"",IF(AI629&lt;AJ629,AJ629+1,AI629+1))</f>
        <v>46054</v>
      </c>
      <c r="AS629" s="81">
        <f>IF(AI629=0,"",IF(AE629=0,IF(AJ629=0,AI629+2,AJ629+2),AE629+2))</f>
        <v>46057</v>
      </c>
      <c r="AT629" s="81">
        <f>IF(AI629=0,"",IF(AI629&lt;AJ629,AJ629+1,AI629+1))</f>
        <v>46054</v>
      </c>
      <c r="AU629" s="82" t="s">
        <v>131</v>
      </c>
      <c r="AV629" s="74">
        <v>46046</v>
      </c>
      <c r="AW629" s="75" t="s">
        <v>2876</v>
      </c>
      <c r="AX629" s="75" t="s">
        <v>2877</v>
      </c>
      <c r="AY629" s="75"/>
      <c r="AZ629" s="83"/>
      <c r="BA629" s="75"/>
      <c r="BB629" s="75"/>
      <c r="BC629" s="75"/>
      <c r="BD629" s="75"/>
      <c r="BE629" s="75"/>
      <c r="BF629" s="75"/>
      <c r="BG629" s="75"/>
      <c r="BH629" s="75"/>
      <c r="BI629" s="75"/>
      <c r="BJ629" s="75"/>
      <c r="BK629" s="75"/>
      <c r="BL629" s="75"/>
      <c r="BM629" s="75"/>
      <c r="BN629" s="75"/>
      <c r="BO629" s="75"/>
      <c r="BP629" s="75"/>
      <c r="BQ629" s="75"/>
      <c r="BR629" s="75"/>
      <c r="BS629" s="75"/>
      <c r="BT629" s="75">
        <v>0</v>
      </c>
      <c r="BU629" s="84" t="s">
        <v>2864</v>
      </c>
      <c r="BV629" s="74">
        <v>46055</v>
      </c>
      <c r="BW629" s="85">
        <f t="shared" si="200"/>
        <v>2</v>
      </c>
      <c r="BX629" s="85">
        <f t="shared" si="201"/>
        <v>2</v>
      </c>
      <c r="BY629" s="86" t="s">
        <v>120</v>
      </c>
      <c r="BZ629" s="87">
        <f t="shared" si="183"/>
        <v>5</v>
      </c>
      <c r="CB629" s="88">
        <f t="shared" si="172"/>
        <v>6</v>
      </c>
      <c r="CC629" s="89"/>
      <c r="CE629" s="87">
        <f t="shared" si="202"/>
        <v>1</v>
      </c>
      <c r="CF629" s="90">
        <v>18284000</v>
      </c>
      <c r="CG629" s="90"/>
      <c r="CH629" s="90">
        <v>18284000</v>
      </c>
      <c r="CI629" s="22">
        <v>26120</v>
      </c>
      <c r="CJ629" s="87">
        <f t="shared" si="173"/>
        <v>1</v>
      </c>
      <c r="CK629" s="87">
        <f t="shared" si="174"/>
        <v>4</v>
      </c>
      <c r="CL629" s="22" t="s">
        <v>121</v>
      </c>
      <c r="CM629" s="22" t="s">
        <v>2865</v>
      </c>
    </row>
    <row r="630" spans="1:91" ht="14.45" customHeight="1" x14ac:dyDescent="0.25">
      <c r="A630" s="69">
        <f t="shared" si="171"/>
        <v>628</v>
      </c>
      <c r="B630" s="70" t="s">
        <v>102</v>
      </c>
      <c r="C630" s="97">
        <v>235600167654</v>
      </c>
      <c r="D630" s="106">
        <v>145216785</v>
      </c>
      <c r="E630" s="73"/>
      <c r="F630" s="74">
        <v>46044</v>
      </c>
      <c r="G630" s="75" t="s">
        <v>726</v>
      </c>
      <c r="H630" s="75" t="s">
        <v>2213</v>
      </c>
      <c r="I630" s="75" t="s">
        <v>105</v>
      </c>
      <c r="J630" s="75" t="s">
        <v>518</v>
      </c>
      <c r="K630" s="75" t="s">
        <v>107</v>
      </c>
      <c r="L630" s="74">
        <v>46073</v>
      </c>
      <c r="M630" s="73">
        <v>40</v>
      </c>
      <c r="N630" s="75" t="s">
        <v>2878</v>
      </c>
      <c r="O630" s="75" t="s">
        <v>2879</v>
      </c>
      <c r="P630" s="75">
        <v>2830048028</v>
      </c>
      <c r="Q630" s="74">
        <v>46046</v>
      </c>
      <c r="R630" s="75">
        <v>1209379803</v>
      </c>
      <c r="S630" s="75">
        <v>224113166</v>
      </c>
      <c r="T630" s="74">
        <v>46046</v>
      </c>
      <c r="U630" s="190">
        <v>18460.736000000001</v>
      </c>
      <c r="V630" s="190">
        <v>17971.455999999998</v>
      </c>
      <c r="W630" s="75">
        <v>20</v>
      </c>
      <c r="X630" s="75">
        <v>0</v>
      </c>
      <c r="Y630" s="98">
        <v>235600167697</v>
      </c>
      <c r="Z630" s="82" t="s">
        <v>128</v>
      </c>
      <c r="AA630" s="75" t="s">
        <v>1649</v>
      </c>
      <c r="AB630" s="75" t="s">
        <v>1650</v>
      </c>
      <c r="AC630" s="98">
        <v>235600167654</v>
      </c>
      <c r="AD630" s="75" t="s">
        <v>113</v>
      </c>
      <c r="AE630" s="124">
        <v>46055</v>
      </c>
      <c r="AF630" s="80">
        <v>46053.041666666664</v>
      </c>
      <c r="AG630" s="80">
        <v>46052.5</v>
      </c>
      <c r="AH630" s="80">
        <v>46052.5</v>
      </c>
      <c r="AI630" s="124">
        <v>46038</v>
      </c>
      <c r="AJ630" s="124">
        <v>46053</v>
      </c>
      <c r="AK630" s="124">
        <v>46053</v>
      </c>
      <c r="AL630" s="124">
        <v>46048</v>
      </c>
      <c r="AM630" s="101">
        <v>46063</v>
      </c>
      <c r="AN630" s="101">
        <v>46066</v>
      </c>
      <c r="AO630" s="81">
        <f>IF(AH630&lt;AG630,IF(AH630=0,"",AH630-1),IF(AG630=0,"",AG630-1))</f>
        <v>46051.5</v>
      </c>
      <c r="AP630" s="81">
        <f>IF(AH630&lt;AG630,IF(AH630=0,"",AH630),IF(AG630=0,"",AG630))</f>
        <v>46052.5</v>
      </c>
      <c r="AQ630" s="81">
        <f>IF(AH630&lt;AG630,IF(AH630=0,"",AH630),IF(AG630=0,"",AG630))</f>
        <v>46052.5</v>
      </c>
      <c r="AR630" s="81">
        <f>IF(AI630=0,"",IF(AI630&lt;AJ630,AJ630+1,AI630+1))</f>
        <v>46054</v>
      </c>
      <c r="AS630" s="81">
        <f>IF(AI630=0,"",IF(AE630=0,IF(AJ630=0,AI630+2,AJ630+2),AE630+2))</f>
        <v>46057</v>
      </c>
      <c r="AT630" s="81">
        <f>IF(AI630=0,"",IF(AI630&lt;AJ630,AJ630+1,AI630+1))</f>
        <v>46054</v>
      </c>
      <c r="AU630" s="82" t="s">
        <v>131</v>
      </c>
      <c r="AV630" s="74">
        <v>46046</v>
      </c>
      <c r="AW630" s="75" t="s">
        <v>2880</v>
      </c>
      <c r="AX630" s="75" t="s">
        <v>2881</v>
      </c>
      <c r="AY630" s="75"/>
      <c r="AZ630" s="83"/>
      <c r="BA630" s="75"/>
      <c r="BB630" s="75"/>
      <c r="BC630" s="75"/>
      <c r="BD630" s="75"/>
      <c r="BE630" s="75"/>
      <c r="BF630" s="75"/>
      <c r="BG630" s="75"/>
      <c r="BH630" s="75"/>
      <c r="BI630" s="75"/>
      <c r="BJ630" s="75"/>
      <c r="BK630" s="75"/>
      <c r="BL630" s="75"/>
      <c r="BM630" s="75"/>
      <c r="BN630" s="75"/>
      <c r="BO630" s="75"/>
      <c r="BP630" s="75"/>
      <c r="BQ630" s="75"/>
      <c r="BR630" s="75"/>
      <c r="BS630" s="75"/>
      <c r="BT630" s="75">
        <v>0</v>
      </c>
      <c r="BU630" s="84" t="s">
        <v>2864</v>
      </c>
      <c r="BV630" s="74">
        <v>46055</v>
      </c>
      <c r="BW630" s="85">
        <f t="shared" si="200"/>
        <v>2</v>
      </c>
      <c r="BX630" s="85">
        <f t="shared" si="201"/>
        <v>2</v>
      </c>
      <c r="BY630" s="86" t="s">
        <v>120</v>
      </c>
      <c r="BZ630" s="87">
        <f t="shared" si="183"/>
        <v>4</v>
      </c>
      <c r="CB630" s="88">
        <f t="shared" si="172"/>
        <v>6</v>
      </c>
      <c r="CC630" s="89"/>
      <c r="CE630" s="87">
        <f t="shared" si="202"/>
        <v>1</v>
      </c>
      <c r="CF630" s="90">
        <v>18284000</v>
      </c>
      <c r="CG630" s="90"/>
      <c r="CH630" s="90">
        <v>18284000</v>
      </c>
      <c r="CI630" s="22">
        <v>26120</v>
      </c>
      <c r="CJ630" s="87">
        <f t="shared" si="173"/>
        <v>1</v>
      </c>
      <c r="CK630" s="87">
        <f t="shared" si="174"/>
        <v>4</v>
      </c>
      <c r="CL630" s="22" t="s">
        <v>121</v>
      </c>
      <c r="CM630" s="22" t="s">
        <v>2865</v>
      </c>
    </row>
    <row r="631" spans="1:91" ht="14.45" customHeight="1" x14ac:dyDescent="0.25">
      <c r="A631" s="69">
        <f t="shared" si="171"/>
        <v>629</v>
      </c>
      <c r="B631" s="70" t="s">
        <v>102</v>
      </c>
      <c r="C631" s="97">
        <v>235600167654</v>
      </c>
      <c r="D631" s="106">
        <v>145216948</v>
      </c>
      <c r="E631" s="73"/>
      <c r="F631" s="74">
        <v>46044</v>
      </c>
      <c r="G631" s="75" t="s">
        <v>726</v>
      </c>
      <c r="H631" s="75" t="s">
        <v>2213</v>
      </c>
      <c r="I631" s="75" t="s">
        <v>105</v>
      </c>
      <c r="J631" s="75" t="s">
        <v>518</v>
      </c>
      <c r="K631" s="75" t="s">
        <v>107</v>
      </c>
      <c r="L631" s="74">
        <v>46073</v>
      </c>
      <c r="M631" s="73">
        <v>40</v>
      </c>
      <c r="N631" s="75" t="s">
        <v>2882</v>
      </c>
      <c r="O631" s="75" t="s">
        <v>2883</v>
      </c>
      <c r="P631" s="75">
        <v>2830048032</v>
      </c>
      <c r="Q631" s="74">
        <v>46046</v>
      </c>
      <c r="R631" s="75">
        <v>1209379826</v>
      </c>
      <c r="S631" s="75">
        <v>224113167</v>
      </c>
      <c r="T631" s="74">
        <v>46046</v>
      </c>
      <c r="U631" s="190">
        <v>18387.241999999998</v>
      </c>
      <c r="V631" s="190">
        <v>17899.91</v>
      </c>
      <c r="W631" s="75">
        <v>20</v>
      </c>
      <c r="X631" s="75">
        <v>0</v>
      </c>
      <c r="Y631" s="98">
        <v>235600167701</v>
      </c>
      <c r="Z631" s="82" t="s">
        <v>128</v>
      </c>
      <c r="AA631" s="75" t="s">
        <v>1649</v>
      </c>
      <c r="AB631" s="75" t="s">
        <v>1650</v>
      </c>
      <c r="AC631" s="98">
        <v>235600167654</v>
      </c>
      <c r="AD631" s="75" t="s">
        <v>113</v>
      </c>
      <c r="AE631" s="124">
        <v>46055</v>
      </c>
      <c r="AF631" s="80">
        <v>46053.041666666664</v>
      </c>
      <c r="AG631" s="80">
        <v>46052.5</v>
      </c>
      <c r="AH631" s="80">
        <v>46052.5</v>
      </c>
      <c r="AI631" s="124">
        <v>46038</v>
      </c>
      <c r="AJ631" s="124">
        <v>46053</v>
      </c>
      <c r="AK631" s="124">
        <v>46053</v>
      </c>
      <c r="AL631" s="124">
        <v>46048</v>
      </c>
      <c r="AM631" s="101">
        <v>46063</v>
      </c>
      <c r="AN631" s="101">
        <v>46066</v>
      </c>
      <c r="AO631" s="81">
        <f>IF(AH631&lt;AG631,IF(AH631=0,"",AH631-1),IF(AG631=0,"",AG631-1))</f>
        <v>46051.5</v>
      </c>
      <c r="AP631" s="81">
        <f>IF(AH631&lt;AG631,IF(AH631=0,"",AH631),IF(AG631=0,"",AG631))</f>
        <v>46052.5</v>
      </c>
      <c r="AQ631" s="81">
        <f>IF(AH631&lt;AG631,IF(AH631=0,"",AH631),IF(AG631=0,"",AG631))</f>
        <v>46052.5</v>
      </c>
      <c r="AR631" s="81">
        <f>IF(AI631=0,"",IF(AI631&lt;AJ631,AJ631+1,AI631+1))</f>
        <v>46054</v>
      </c>
      <c r="AS631" s="81">
        <f>IF(AI631=0,"",IF(AE631=0,IF(AJ631=0,AI631+2,AJ631+2),AE631+2))</f>
        <v>46057</v>
      </c>
      <c r="AT631" s="81">
        <f>IF(AI631=0,"",IF(AI631&lt;AJ631,AJ631+1,AI631+1))</f>
        <v>46054</v>
      </c>
      <c r="AU631" s="82" t="s">
        <v>131</v>
      </c>
      <c r="AV631" s="74">
        <v>46046</v>
      </c>
      <c r="AW631" s="75" t="s">
        <v>2884</v>
      </c>
      <c r="AX631" s="75" t="s">
        <v>2885</v>
      </c>
      <c r="AY631" s="75"/>
      <c r="AZ631" s="83"/>
      <c r="BA631" s="75"/>
      <c r="BB631" s="75"/>
      <c r="BC631" s="75"/>
      <c r="BD631" s="75"/>
      <c r="BE631" s="75"/>
      <c r="BF631" s="75"/>
      <c r="BG631" s="75"/>
      <c r="BH631" s="75"/>
      <c r="BI631" s="75"/>
      <c r="BJ631" s="75"/>
      <c r="BK631" s="75"/>
      <c r="BL631" s="75"/>
      <c r="BM631" s="75"/>
      <c r="BN631" s="75"/>
      <c r="BO631" s="75"/>
      <c r="BP631" s="75"/>
      <c r="BQ631" s="75"/>
      <c r="BR631" s="75"/>
      <c r="BS631" s="75"/>
      <c r="BT631" s="75">
        <v>0</v>
      </c>
      <c r="BU631" s="84" t="s">
        <v>2864</v>
      </c>
      <c r="BV631" s="74">
        <v>46055</v>
      </c>
      <c r="BW631" s="85">
        <f t="shared" si="200"/>
        <v>2</v>
      </c>
      <c r="BX631" s="85">
        <f t="shared" si="201"/>
        <v>2</v>
      </c>
      <c r="BY631" s="86" t="s">
        <v>120</v>
      </c>
      <c r="BZ631" s="87">
        <f t="shared" si="183"/>
        <v>4</v>
      </c>
      <c r="CB631" s="88">
        <f t="shared" si="172"/>
        <v>6</v>
      </c>
      <c r="CC631" s="89"/>
      <c r="CE631" s="87">
        <f t="shared" si="202"/>
        <v>1</v>
      </c>
      <c r="CF631" s="90">
        <v>18284000</v>
      </c>
      <c r="CG631" s="90"/>
      <c r="CH631" s="90">
        <v>18284000</v>
      </c>
      <c r="CI631" s="22">
        <v>26120</v>
      </c>
      <c r="CJ631" s="87">
        <f t="shared" si="173"/>
        <v>1</v>
      </c>
      <c r="CK631" s="87">
        <f t="shared" si="174"/>
        <v>4</v>
      </c>
      <c r="CL631" s="22" t="s">
        <v>121</v>
      </c>
      <c r="CM631" s="22" t="s">
        <v>2865</v>
      </c>
    </row>
    <row r="632" spans="1:91" ht="14.45" customHeight="1" x14ac:dyDescent="0.25">
      <c r="A632" s="69">
        <f t="shared" si="171"/>
        <v>630</v>
      </c>
      <c r="B632" s="70" t="s">
        <v>102</v>
      </c>
      <c r="C632" s="97">
        <v>235600108879</v>
      </c>
      <c r="D632" s="106">
        <v>145156435</v>
      </c>
      <c r="E632" s="73">
        <v>5320007418</v>
      </c>
      <c r="F632" s="74">
        <v>46049</v>
      </c>
      <c r="G632" s="75" t="s">
        <v>428</v>
      </c>
      <c r="H632" s="75" t="s">
        <v>2531</v>
      </c>
      <c r="I632" s="75" t="s">
        <v>656</v>
      </c>
      <c r="J632" s="75" t="s">
        <v>430</v>
      </c>
      <c r="K632" s="75" t="s">
        <v>107</v>
      </c>
      <c r="L632" s="74">
        <v>46065</v>
      </c>
      <c r="M632" s="73">
        <v>20</v>
      </c>
      <c r="N632" s="75" t="s">
        <v>2886</v>
      </c>
      <c r="O632" s="75" t="s">
        <v>2887</v>
      </c>
      <c r="P632" s="75">
        <v>2830048021</v>
      </c>
      <c r="Q632" s="74">
        <v>46046</v>
      </c>
      <c r="R632" s="75">
        <v>1209379778</v>
      </c>
      <c r="S632" s="75">
        <v>224113297</v>
      </c>
      <c r="T632" s="74">
        <v>46046</v>
      </c>
      <c r="U632" s="190">
        <v>6322.6959999999999</v>
      </c>
      <c r="V632" s="190">
        <v>6098.3909999999996</v>
      </c>
      <c r="W632" s="73">
        <v>8</v>
      </c>
      <c r="X632" s="73">
        <v>0</v>
      </c>
      <c r="Y632" s="98">
        <v>235600108879</v>
      </c>
      <c r="Z632" s="82" t="s">
        <v>128</v>
      </c>
      <c r="AA632" s="75" t="s">
        <v>399</v>
      </c>
      <c r="AB632" s="82" t="s">
        <v>468</v>
      </c>
      <c r="AC632" s="98">
        <v>235600108879</v>
      </c>
      <c r="AD632" s="75" t="s">
        <v>113</v>
      </c>
      <c r="AE632" s="74">
        <v>46058</v>
      </c>
      <c r="AF632" s="80">
        <v>46055.291666666664</v>
      </c>
      <c r="AG632" s="80">
        <v>46055.5</v>
      </c>
      <c r="AH632" s="80">
        <v>46055.375</v>
      </c>
      <c r="AI632" s="99">
        <v>46052</v>
      </c>
      <c r="AJ632" s="99">
        <v>46057</v>
      </c>
      <c r="AK632" s="99">
        <v>46057</v>
      </c>
      <c r="AL632" s="74">
        <v>46056</v>
      </c>
      <c r="AM632" s="101">
        <v>46062</v>
      </c>
      <c r="AN632" s="74">
        <v>46060</v>
      </c>
      <c r="AO632" s="95" t="s">
        <v>121</v>
      </c>
      <c r="AP632" s="95" t="s">
        <v>121</v>
      </c>
      <c r="AQ632" s="95" t="s">
        <v>121</v>
      </c>
      <c r="AR632" s="95" t="s">
        <v>121</v>
      </c>
      <c r="AS632" s="95" t="s">
        <v>121</v>
      </c>
      <c r="AT632" s="95" t="s">
        <v>121</v>
      </c>
      <c r="AU632" s="82" t="s">
        <v>131</v>
      </c>
      <c r="AV632" s="74">
        <v>46046</v>
      </c>
      <c r="AW632" s="75" t="s">
        <v>2888</v>
      </c>
      <c r="AX632" s="75" t="s">
        <v>2889</v>
      </c>
      <c r="AY632" s="75"/>
      <c r="AZ632" s="83"/>
      <c r="BA632" s="75"/>
      <c r="BB632" s="75"/>
      <c r="BC632" s="75"/>
      <c r="BD632" s="75"/>
      <c r="BE632" s="75"/>
      <c r="BF632" s="75"/>
      <c r="BG632" s="75"/>
      <c r="BH632" s="75"/>
      <c r="BI632" s="75"/>
      <c r="BJ632" s="75"/>
      <c r="BK632" s="75"/>
      <c r="BL632" s="75"/>
      <c r="BM632" s="75"/>
      <c r="BN632" s="75"/>
      <c r="BO632" s="75"/>
      <c r="BP632" s="75"/>
      <c r="BQ632" s="75"/>
      <c r="BR632" s="75"/>
      <c r="BS632" s="75"/>
      <c r="BT632" s="75">
        <v>0</v>
      </c>
      <c r="BU632" s="84" t="s">
        <v>709</v>
      </c>
      <c r="BV632" s="74">
        <v>46058</v>
      </c>
      <c r="BW632" s="85">
        <f t="shared" si="200"/>
        <v>1</v>
      </c>
      <c r="BX632" s="85">
        <f t="shared" si="201"/>
        <v>1</v>
      </c>
      <c r="BY632" s="86" t="s">
        <v>120</v>
      </c>
      <c r="BZ632" s="87">
        <f t="shared" si="183"/>
        <v>5</v>
      </c>
      <c r="CB632" s="88">
        <f t="shared" si="172"/>
        <v>6</v>
      </c>
      <c r="CC632" s="89"/>
      <c r="CE632" s="87">
        <f t="shared" si="202"/>
        <v>2</v>
      </c>
      <c r="CF632" s="90">
        <v>9086000</v>
      </c>
      <c r="CG632" s="90"/>
      <c r="CH632" s="90">
        <v>9086000</v>
      </c>
      <c r="CI632" s="22">
        <v>25960</v>
      </c>
      <c r="CJ632" s="87">
        <f t="shared" si="173"/>
        <v>1</v>
      </c>
      <c r="CK632" s="87">
        <f t="shared" si="174"/>
        <v>4</v>
      </c>
      <c r="CL632" s="22" t="s">
        <v>121</v>
      </c>
      <c r="CM632" s="22" t="s">
        <v>710</v>
      </c>
    </row>
    <row r="633" spans="1:91" ht="14.45" customHeight="1" x14ac:dyDescent="0.25">
      <c r="A633" s="69">
        <f t="shared" si="171"/>
        <v>631</v>
      </c>
      <c r="B633" s="70" t="s">
        <v>102</v>
      </c>
      <c r="C633" s="97">
        <v>235600108879</v>
      </c>
      <c r="D633" s="106">
        <v>145337864</v>
      </c>
      <c r="E633" s="73">
        <v>5320007418</v>
      </c>
      <c r="F633" s="74">
        <v>46049</v>
      </c>
      <c r="G633" s="75" t="s">
        <v>428</v>
      </c>
      <c r="H633" s="75" t="s">
        <v>2531</v>
      </c>
      <c r="I633" s="75" t="s">
        <v>656</v>
      </c>
      <c r="J633" s="75" t="s">
        <v>430</v>
      </c>
      <c r="K633" s="75" t="s">
        <v>107</v>
      </c>
      <c r="L633" s="74">
        <v>46065</v>
      </c>
      <c r="M633" s="73">
        <v>0</v>
      </c>
      <c r="N633" s="75" t="s">
        <v>2886</v>
      </c>
      <c r="O633" s="75" t="s">
        <v>2887</v>
      </c>
      <c r="P633" s="75">
        <v>2830048022</v>
      </c>
      <c r="Q633" s="74">
        <v>46046</v>
      </c>
      <c r="R633" s="75">
        <v>1209379779</v>
      </c>
      <c r="S633" s="75">
        <v>224113300</v>
      </c>
      <c r="T633" s="74">
        <v>46046</v>
      </c>
      <c r="U633" s="190">
        <v>4671.4210000000003</v>
      </c>
      <c r="V633" s="190">
        <v>4477.5919999999996</v>
      </c>
      <c r="W633" s="73">
        <v>5</v>
      </c>
      <c r="X633" s="73">
        <v>0</v>
      </c>
      <c r="Y633" s="98">
        <v>235600108879</v>
      </c>
      <c r="Z633" s="82" t="s">
        <v>128</v>
      </c>
      <c r="AA633" s="75" t="s">
        <v>399</v>
      </c>
      <c r="AB633" s="82" t="s">
        <v>468</v>
      </c>
      <c r="AC633" s="98">
        <v>235600108879</v>
      </c>
      <c r="AD633" s="75" t="s">
        <v>113</v>
      </c>
      <c r="AE633" s="74">
        <v>46058</v>
      </c>
      <c r="AF633" s="80">
        <v>46055.291666666664</v>
      </c>
      <c r="AG633" s="80">
        <v>46055.5</v>
      </c>
      <c r="AH633" s="80">
        <v>46055.375</v>
      </c>
      <c r="AI633" s="99">
        <v>46052</v>
      </c>
      <c r="AJ633" s="99">
        <v>46057</v>
      </c>
      <c r="AK633" s="99">
        <v>46057</v>
      </c>
      <c r="AL633" s="74">
        <v>46056</v>
      </c>
      <c r="AM633" s="101">
        <v>46062</v>
      </c>
      <c r="AN633" s="74">
        <v>46060</v>
      </c>
      <c r="AO633" s="95" t="s">
        <v>121</v>
      </c>
      <c r="AP633" s="95" t="s">
        <v>121</v>
      </c>
      <c r="AQ633" s="95" t="s">
        <v>121</v>
      </c>
      <c r="AR633" s="95" t="s">
        <v>121</v>
      </c>
      <c r="AS633" s="82" t="s">
        <v>2890</v>
      </c>
      <c r="AT633" s="95" t="s">
        <v>121</v>
      </c>
      <c r="AU633" s="82" t="s">
        <v>131</v>
      </c>
      <c r="AV633" s="74">
        <v>46046</v>
      </c>
      <c r="AW633" s="75">
        <v>0</v>
      </c>
      <c r="AX633" s="75">
        <v>0</v>
      </c>
      <c r="AY633" s="75"/>
      <c r="AZ633" s="83"/>
      <c r="BA633" s="75"/>
      <c r="BB633" s="75"/>
      <c r="BC633" s="75"/>
      <c r="BD633" s="75"/>
      <c r="BE633" s="75"/>
      <c r="BF633" s="75"/>
      <c r="BG633" s="75"/>
      <c r="BH633" s="75"/>
      <c r="BI633" s="75"/>
      <c r="BJ633" s="75"/>
      <c r="BK633" s="75"/>
      <c r="BL633" s="75"/>
      <c r="BM633" s="75"/>
      <c r="BN633" s="75"/>
      <c r="BO633" s="75"/>
      <c r="BP633" s="75"/>
      <c r="BQ633" s="75"/>
      <c r="BR633" s="75"/>
      <c r="BS633" s="75"/>
      <c r="BT633" s="75">
        <v>0</v>
      </c>
      <c r="BU633" s="84" t="s">
        <v>709</v>
      </c>
      <c r="BV633" s="74">
        <v>46058</v>
      </c>
      <c r="BW633" s="85">
        <f t="shared" si="200"/>
        <v>1</v>
      </c>
      <c r="BX633" s="85">
        <f t="shared" si="201"/>
        <v>1</v>
      </c>
      <c r="BY633" s="86" t="s">
        <v>120</v>
      </c>
      <c r="BZ633" s="87">
        <f t="shared" si="183"/>
        <v>5</v>
      </c>
      <c r="CB633" s="88">
        <f t="shared" si="172"/>
        <v>6</v>
      </c>
      <c r="CC633" s="89"/>
      <c r="CE633" s="87">
        <f t="shared" si="202"/>
        <v>2</v>
      </c>
      <c r="CF633" s="90"/>
      <c r="CG633" s="90"/>
      <c r="CH633" s="90"/>
      <c r="CJ633" s="87">
        <f t="shared" si="173"/>
        <v>1</v>
      </c>
      <c r="CK633" s="87">
        <f t="shared" si="174"/>
        <v>4</v>
      </c>
      <c r="CL633" s="22" t="s">
        <v>121</v>
      </c>
      <c r="CM633" s="22" t="s">
        <v>710</v>
      </c>
    </row>
    <row r="634" spans="1:91" ht="14.45" customHeight="1" x14ac:dyDescent="0.25">
      <c r="A634" s="69">
        <f t="shared" si="171"/>
        <v>632</v>
      </c>
      <c r="B634" s="70" t="s">
        <v>102</v>
      </c>
      <c r="C634" s="97">
        <v>265094420</v>
      </c>
      <c r="D634" s="106">
        <v>145366104</v>
      </c>
      <c r="E634" s="73"/>
      <c r="F634" s="74">
        <v>46051</v>
      </c>
      <c r="G634" s="75" t="s">
        <v>2891</v>
      </c>
      <c r="H634" s="75" t="s">
        <v>2892</v>
      </c>
      <c r="I634" s="75" t="s">
        <v>240</v>
      </c>
      <c r="J634" s="75" t="s">
        <v>1449</v>
      </c>
      <c r="K634" s="75" t="s">
        <v>242</v>
      </c>
      <c r="L634" s="74">
        <v>46063</v>
      </c>
      <c r="M634" s="73">
        <v>40</v>
      </c>
      <c r="N634" s="75" t="s">
        <v>2893</v>
      </c>
      <c r="O634" s="75" t="s">
        <v>2894</v>
      </c>
      <c r="P634" s="75">
        <v>2830048013</v>
      </c>
      <c r="Q634" s="74">
        <v>46046</v>
      </c>
      <c r="R634" s="75">
        <v>1209379743</v>
      </c>
      <c r="S634" s="75">
        <v>224113315</v>
      </c>
      <c r="T634" s="74">
        <v>46046</v>
      </c>
      <c r="U634" s="190">
        <v>18455.861000000001</v>
      </c>
      <c r="V634" s="190">
        <v>17966.710999999999</v>
      </c>
      <c r="W634" s="75">
        <v>20</v>
      </c>
      <c r="X634" s="75">
        <v>0</v>
      </c>
      <c r="Y634" s="98">
        <v>265094420</v>
      </c>
      <c r="Z634" s="82" t="s">
        <v>110</v>
      </c>
      <c r="AA634" s="75" t="s">
        <v>2895</v>
      </c>
      <c r="AB634" s="75" t="s">
        <v>2896</v>
      </c>
      <c r="AC634" s="98">
        <v>265094420</v>
      </c>
      <c r="AD634" s="75" t="s">
        <v>113</v>
      </c>
      <c r="AE634" s="74">
        <v>46051</v>
      </c>
      <c r="AF634" s="130">
        <v>46049.5</v>
      </c>
      <c r="AG634" s="130">
        <v>46048.583333333336</v>
      </c>
      <c r="AH634" s="130">
        <v>46048.583333333336</v>
      </c>
      <c r="AI634" s="74">
        <v>46050</v>
      </c>
      <c r="AJ634" s="69"/>
      <c r="AK634" s="74">
        <v>46050</v>
      </c>
      <c r="AL634" s="74">
        <v>46053</v>
      </c>
      <c r="AM634" s="101">
        <v>46062</v>
      </c>
      <c r="AN634" s="74">
        <v>46052</v>
      </c>
      <c r="AO634" s="81">
        <f t="shared" ref="AO634:AO640" si="203">IF(AH634&lt;AG634,IF(AH634=0,"",AH634-1),IF(AG634=0,"",AG634-1))</f>
        <v>46047.583333333336</v>
      </c>
      <c r="AP634" s="81">
        <f t="shared" ref="AP634:AP640" si="204">IF(AH634&lt;AG634,IF(AH634=0,"",AH634),IF(AG634=0,"",AG634))</f>
        <v>46048.583333333336</v>
      </c>
      <c r="AQ634" s="81">
        <f t="shared" ref="AQ634:AQ640" si="205">IF(AH634&lt;AG634,IF(AH634=0,"",AH634),IF(AG634=0,"",AG634))</f>
        <v>46048.583333333336</v>
      </c>
      <c r="AR634" s="81">
        <f t="shared" ref="AR634:AR640" si="206">IF(AI634=0,"",IF(AI634&lt;AJ634,AJ634+1,AI634+1))</f>
        <v>46051</v>
      </c>
      <c r="AS634" s="81">
        <f t="shared" ref="AS634:AS640" si="207">IF(AI634=0,"",IF(AE634=0,IF(AJ634=0,AI634+2,AJ634+2),AE634+2))</f>
        <v>46053</v>
      </c>
      <c r="AT634" s="81">
        <f t="shared" ref="AT634:AT640" si="208">IF(AI634=0,"",IF(AI634&lt;AJ634,AJ634+1,AI634+1))</f>
        <v>46051</v>
      </c>
      <c r="AU634" s="82" t="s">
        <v>356</v>
      </c>
      <c r="AV634" s="74">
        <v>46046</v>
      </c>
      <c r="AW634" s="75" t="s">
        <v>2897</v>
      </c>
      <c r="AX634" s="75" t="s">
        <v>2898</v>
      </c>
      <c r="AY634" s="75"/>
      <c r="AZ634" s="83"/>
      <c r="BA634" s="75"/>
      <c r="BB634" s="75"/>
      <c r="BC634" s="75"/>
      <c r="BD634" s="75"/>
      <c r="BE634" s="75"/>
      <c r="BF634" s="75"/>
      <c r="BG634" s="75"/>
      <c r="BH634" s="75"/>
      <c r="BI634" s="75"/>
      <c r="BJ634" s="75"/>
      <c r="BK634" s="75"/>
      <c r="BL634" s="75"/>
      <c r="BM634" s="75"/>
      <c r="BN634" s="75"/>
      <c r="BO634" s="75"/>
      <c r="BP634" s="75"/>
      <c r="BQ634" s="75"/>
      <c r="BR634" s="75"/>
      <c r="BS634" s="75"/>
      <c r="BT634" s="75">
        <v>1</v>
      </c>
      <c r="BU634" s="84" t="s">
        <v>2899</v>
      </c>
      <c r="BV634" s="74">
        <v>46051</v>
      </c>
      <c r="BW634" s="85">
        <f t="shared" si="200"/>
        <v>1</v>
      </c>
      <c r="BX634" s="85">
        <f t="shared" si="201"/>
        <v>1</v>
      </c>
      <c r="BY634" s="86" t="s">
        <v>120</v>
      </c>
      <c r="BZ634" s="87">
        <f t="shared" si="183"/>
        <v>5</v>
      </c>
      <c r="CB634" s="88">
        <f t="shared" si="172"/>
        <v>5</v>
      </c>
      <c r="CC634" s="89"/>
      <c r="CE634" s="87">
        <f t="shared" si="202"/>
        <v>1</v>
      </c>
      <c r="CF634" s="90">
        <v>15186900</v>
      </c>
      <c r="CG634" s="90">
        <v>3010968</v>
      </c>
      <c r="CH634" s="90">
        <v>18197868</v>
      </c>
      <c r="CI634" s="91">
        <v>26412</v>
      </c>
      <c r="CJ634" s="87">
        <f t="shared" si="173"/>
        <v>1</v>
      </c>
      <c r="CK634" s="87">
        <f t="shared" si="174"/>
        <v>4</v>
      </c>
      <c r="CL634" s="22" t="s">
        <v>121</v>
      </c>
      <c r="CM634" s="22" t="s">
        <v>2900</v>
      </c>
    </row>
    <row r="635" spans="1:91" ht="14.45" customHeight="1" x14ac:dyDescent="0.25">
      <c r="A635" s="69">
        <f t="shared" si="171"/>
        <v>633</v>
      </c>
      <c r="B635" s="70" t="s">
        <v>102</v>
      </c>
      <c r="C635" s="97">
        <v>265094420</v>
      </c>
      <c r="D635" s="106">
        <v>145366105</v>
      </c>
      <c r="E635" s="73"/>
      <c r="F635" s="74">
        <v>46051</v>
      </c>
      <c r="G635" s="75" t="s">
        <v>1447</v>
      </c>
      <c r="H635" s="75" t="s">
        <v>1448</v>
      </c>
      <c r="I635" s="75" t="s">
        <v>240</v>
      </c>
      <c r="J635" s="75" t="s">
        <v>1449</v>
      </c>
      <c r="K635" s="75" t="s">
        <v>107</v>
      </c>
      <c r="L635" s="74">
        <v>46063</v>
      </c>
      <c r="M635" s="73">
        <v>40</v>
      </c>
      <c r="N635" s="75" t="s">
        <v>2901</v>
      </c>
      <c r="O635" s="75" t="s">
        <v>2902</v>
      </c>
      <c r="P635" s="75">
        <v>2830048007</v>
      </c>
      <c r="Q635" s="74">
        <v>46046</v>
      </c>
      <c r="R635" s="75">
        <v>1209379726</v>
      </c>
      <c r="S635" s="75">
        <v>224113316</v>
      </c>
      <c r="T635" s="74">
        <v>46046</v>
      </c>
      <c r="U635" s="190">
        <v>18451.846000000001</v>
      </c>
      <c r="V635" s="190">
        <v>17962.8</v>
      </c>
      <c r="W635" s="75">
        <v>20</v>
      </c>
      <c r="X635" s="75">
        <v>0</v>
      </c>
      <c r="Y635" s="98">
        <v>265094761</v>
      </c>
      <c r="Z635" s="82" t="s">
        <v>110</v>
      </c>
      <c r="AA635" s="75" t="s">
        <v>2895</v>
      </c>
      <c r="AB635" s="75" t="s">
        <v>2896</v>
      </c>
      <c r="AC635" s="98">
        <v>265094420</v>
      </c>
      <c r="AD635" s="75" t="s">
        <v>113</v>
      </c>
      <c r="AE635" s="74">
        <v>46051</v>
      </c>
      <c r="AF635" s="130">
        <v>46049.5</v>
      </c>
      <c r="AG635" s="130">
        <v>46048.583333333336</v>
      </c>
      <c r="AH635" s="130">
        <v>46048.583333333336</v>
      </c>
      <c r="AI635" s="74">
        <v>46050</v>
      </c>
      <c r="AJ635" s="69"/>
      <c r="AK635" s="74">
        <v>46050</v>
      </c>
      <c r="AL635" s="74">
        <v>46053</v>
      </c>
      <c r="AM635" s="101">
        <v>46062</v>
      </c>
      <c r="AN635" s="74">
        <v>46052</v>
      </c>
      <c r="AO635" s="81">
        <f t="shared" si="203"/>
        <v>46047.583333333336</v>
      </c>
      <c r="AP635" s="81">
        <f t="shared" si="204"/>
        <v>46048.583333333336</v>
      </c>
      <c r="AQ635" s="81">
        <f t="shared" si="205"/>
        <v>46048.583333333336</v>
      </c>
      <c r="AR635" s="81">
        <f t="shared" si="206"/>
        <v>46051</v>
      </c>
      <c r="AS635" s="81">
        <f t="shared" si="207"/>
        <v>46053</v>
      </c>
      <c r="AT635" s="81">
        <f t="shared" si="208"/>
        <v>46051</v>
      </c>
      <c r="AU635" s="82" t="s">
        <v>356</v>
      </c>
      <c r="AV635" s="74">
        <v>46046</v>
      </c>
      <c r="AW635" s="75" t="s">
        <v>2903</v>
      </c>
      <c r="AX635" s="75" t="s">
        <v>2904</v>
      </c>
      <c r="AY635" s="75"/>
      <c r="AZ635" s="83"/>
      <c r="BA635" s="75"/>
      <c r="BB635" s="75"/>
      <c r="BC635" s="75"/>
      <c r="BD635" s="75"/>
      <c r="BE635" s="75"/>
      <c r="BF635" s="75"/>
      <c r="BG635" s="75"/>
      <c r="BH635" s="75"/>
      <c r="BI635" s="75"/>
      <c r="BJ635" s="75"/>
      <c r="BK635" s="75"/>
      <c r="BL635" s="75"/>
      <c r="BM635" s="75"/>
      <c r="BN635" s="75"/>
      <c r="BO635" s="75"/>
      <c r="BP635" s="75"/>
      <c r="BQ635" s="75"/>
      <c r="BR635" s="75"/>
      <c r="BS635" s="75"/>
      <c r="BT635" s="75">
        <v>0</v>
      </c>
      <c r="BU635" s="84" t="s">
        <v>2899</v>
      </c>
      <c r="BV635" s="74">
        <v>46051</v>
      </c>
      <c r="BW635" s="85">
        <f t="shared" si="200"/>
        <v>1</v>
      </c>
      <c r="BX635" s="85">
        <f t="shared" si="201"/>
        <v>1</v>
      </c>
      <c r="BY635" s="86" t="s">
        <v>120</v>
      </c>
      <c r="BZ635" s="87">
        <f t="shared" si="183"/>
        <v>5</v>
      </c>
      <c r="CB635" s="88">
        <f t="shared" si="172"/>
        <v>5</v>
      </c>
      <c r="CC635" s="89"/>
      <c r="CE635" s="87">
        <f t="shared" si="202"/>
        <v>1</v>
      </c>
      <c r="CF635" s="90">
        <v>15186900</v>
      </c>
      <c r="CG635" s="90">
        <v>3010968</v>
      </c>
      <c r="CH635" s="90">
        <v>18197868</v>
      </c>
      <c r="CI635" s="91">
        <v>26412</v>
      </c>
      <c r="CJ635" s="87">
        <f t="shared" si="173"/>
        <v>1</v>
      </c>
      <c r="CK635" s="87">
        <f t="shared" si="174"/>
        <v>4</v>
      </c>
      <c r="CL635" s="22" t="s">
        <v>121</v>
      </c>
      <c r="CM635" s="22" t="s">
        <v>2900</v>
      </c>
    </row>
    <row r="636" spans="1:91" ht="14.45" customHeight="1" x14ac:dyDescent="0.25">
      <c r="A636" s="69">
        <f t="shared" si="171"/>
        <v>634</v>
      </c>
      <c r="B636" s="70" t="s">
        <v>102</v>
      </c>
      <c r="C636" s="97">
        <v>265094420</v>
      </c>
      <c r="D636" s="106">
        <v>145366106</v>
      </c>
      <c r="E636" s="73"/>
      <c r="F636" s="74">
        <v>46051</v>
      </c>
      <c r="G636" s="75" t="s">
        <v>1447</v>
      </c>
      <c r="H636" s="75" t="s">
        <v>1448</v>
      </c>
      <c r="I636" s="75" t="s">
        <v>240</v>
      </c>
      <c r="J636" s="75" t="s">
        <v>1449</v>
      </c>
      <c r="K636" s="75" t="s">
        <v>107</v>
      </c>
      <c r="L636" s="74">
        <v>46063</v>
      </c>
      <c r="M636" s="73">
        <v>40</v>
      </c>
      <c r="N636" s="75" t="s">
        <v>2905</v>
      </c>
      <c r="O636" s="75" t="s">
        <v>2906</v>
      </c>
      <c r="P636" s="75">
        <v>2830048027</v>
      </c>
      <c r="Q636" s="74">
        <v>46046</v>
      </c>
      <c r="R636" s="75">
        <v>1209379800</v>
      </c>
      <c r="S636" s="75">
        <v>224113319</v>
      </c>
      <c r="T636" s="74">
        <v>46046</v>
      </c>
      <c r="U636" s="190">
        <v>16307.759</v>
      </c>
      <c r="V636" s="190">
        <v>15875.539000000001</v>
      </c>
      <c r="W636" s="75">
        <v>18</v>
      </c>
      <c r="X636" s="75">
        <v>0</v>
      </c>
      <c r="Y636" s="98">
        <v>265094922</v>
      </c>
      <c r="Z636" s="82" t="s">
        <v>110</v>
      </c>
      <c r="AA636" s="75" t="s">
        <v>2895</v>
      </c>
      <c r="AB636" s="75" t="s">
        <v>2896</v>
      </c>
      <c r="AC636" s="98">
        <v>265094420</v>
      </c>
      <c r="AD636" s="75" t="s">
        <v>113</v>
      </c>
      <c r="AE636" s="74">
        <v>46051</v>
      </c>
      <c r="AF636" s="130">
        <v>46049.5</v>
      </c>
      <c r="AG636" s="130">
        <v>46048.583333333336</v>
      </c>
      <c r="AH636" s="130">
        <v>46048.583333333336</v>
      </c>
      <c r="AI636" s="74">
        <v>46050</v>
      </c>
      <c r="AJ636" s="69"/>
      <c r="AK636" s="74">
        <v>46050</v>
      </c>
      <c r="AL636" s="74">
        <v>46053</v>
      </c>
      <c r="AM636" s="101">
        <v>46062</v>
      </c>
      <c r="AN636" s="74">
        <v>46052</v>
      </c>
      <c r="AO636" s="81">
        <f t="shared" si="203"/>
        <v>46047.583333333336</v>
      </c>
      <c r="AP636" s="81">
        <f t="shared" si="204"/>
        <v>46048.583333333336</v>
      </c>
      <c r="AQ636" s="81">
        <f t="shared" si="205"/>
        <v>46048.583333333336</v>
      </c>
      <c r="AR636" s="81">
        <f t="shared" si="206"/>
        <v>46051</v>
      </c>
      <c r="AS636" s="81">
        <f t="shared" si="207"/>
        <v>46053</v>
      </c>
      <c r="AT636" s="81">
        <f t="shared" si="208"/>
        <v>46051</v>
      </c>
      <c r="AU636" s="82" t="s">
        <v>356</v>
      </c>
      <c r="AV636" s="74">
        <v>46046</v>
      </c>
      <c r="AW636" s="75" t="s">
        <v>2907</v>
      </c>
      <c r="AX636" s="75" t="s">
        <v>2908</v>
      </c>
      <c r="AY636" s="75"/>
      <c r="AZ636" s="83"/>
      <c r="BA636" s="75"/>
      <c r="BB636" s="75"/>
      <c r="BC636" s="75"/>
      <c r="BD636" s="75"/>
      <c r="BE636" s="75"/>
      <c r="BF636" s="75"/>
      <c r="BG636" s="75"/>
      <c r="BH636" s="75"/>
      <c r="BI636" s="75"/>
      <c r="BJ636" s="75"/>
      <c r="BK636" s="75"/>
      <c r="BL636" s="75"/>
      <c r="BM636" s="75"/>
      <c r="BN636" s="75"/>
      <c r="BO636" s="75"/>
      <c r="BP636" s="75"/>
      <c r="BQ636" s="75"/>
      <c r="BR636" s="75"/>
      <c r="BS636" s="75"/>
      <c r="BT636" s="75">
        <v>0</v>
      </c>
      <c r="BU636" s="84" t="s">
        <v>2899</v>
      </c>
      <c r="BV636" s="74">
        <v>46051</v>
      </c>
      <c r="BW636" s="85">
        <f t="shared" si="200"/>
        <v>1</v>
      </c>
      <c r="BX636" s="85">
        <f t="shared" si="201"/>
        <v>1</v>
      </c>
      <c r="BY636" s="86" t="s">
        <v>120</v>
      </c>
      <c r="BZ636" s="87">
        <f t="shared" si="183"/>
        <v>5</v>
      </c>
      <c r="CB636" s="88">
        <f t="shared" si="172"/>
        <v>5</v>
      </c>
      <c r="CC636" s="89"/>
      <c r="CE636" s="87">
        <f t="shared" si="202"/>
        <v>1</v>
      </c>
      <c r="CF636" s="90">
        <v>15186900</v>
      </c>
      <c r="CG636" s="90">
        <v>3010968</v>
      </c>
      <c r="CH636" s="90">
        <v>18197868</v>
      </c>
      <c r="CI636" s="91">
        <v>26412</v>
      </c>
      <c r="CJ636" s="87">
        <f t="shared" si="173"/>
        <v>1</v>
      </c>
      <c r="CK636" s="87">
        <f t="shared" si="174"/>
        <v>4</v>
      </c>
      <c r="CL636" s="22" t="s">
        <v>121</v>
      </c>
      <c r="CM636" s="22" t="s">
        <v>2900</v>
      </c>
    </row>
    <row r="637" spans="1:91" ht="14.45" customHeight="1" x14ac:dyDescent="0.25">
      <c r="A637" s="69">
        <f t="shared" si="171"/>
        <v>635</v>
      </c>
      <c r="B637" s="70" t="s">
        <v>102</v>
      </c>
      <c r="C637" s="97">
        <v>265094420</v>
      </c>
      <c r="D637" s="106">
        <v>145366101</v>
      </c>
      <c r="E637" s="73"/>
      <c r="F637" s="74">
        <v>46052</v>
      </c>
      <c r="G637" s="75" t="s">
        <v>1447</v>
      </c>
      <c r="H637" s="75" t="s">
        <v>1448</v>
      </c>
      <c r="I637" s="75" t="s">
        <v>240</v>
      </c>
      <c r="J637" s="75" t="s">
        <v>1449</v>
      </c>
      <c r="K637" s="75" t="s">
        <v>107</v>
      </c>
      <c r="L637" s="74">
        <v>46063</v>
      </c>
      <c r="M637" s="73">
        <v>40</v>
      </c>
      <c r="N637" s="75" t="s">
        <v>2909</v>
      </c>
      <c r="O637" s="75" t="s">
        <v>2910</v>
      </c>
      <c r="P637" s="75">
        <v>2830048030</v>
      </c>
      <c r="Q637" s="74">
        <v>46046</v>
      </c>
      <c r="R637" s="75">
        <v>1209379818</v>
      </c>
      <c r="S637" s="75">
        <v>224113324</v>
      </c>
      <c r="T637" s="74">
        <v>46046</v>
      </c>
      <c r="U637" s="190">
        <v>18448.432000000001</v>
      </c>
      <c r="V637" s="190">
        <v>17959.477999999999</v>
      </c>
      <c r="W637" s="75">
        <v>20</v>
      </c>
      <c r="X637" s="75">
        <v>0</v>
      </c>
      <c r="Y637" s="98">
        <v>265095029</v>
      </c>
      <c r="Z637" s="82" t="s">
        <v>110</v>
      </c>
      <c r="AA637" s="75" t="s">
        <v>2895</v>
      </c>
      <c r="AB637" s="75" t="s">
        <v>2896</v>
      </c>
      <c r="AC637" s="98">
        <v>265094420</v>
      </c>
      <c r="AD637" s="75" t="s">
        <v>113</v>
      </c>
      <c r="AE637" s="74">
        <v>46051</v>
      </c>
      <c r="AF637" s="130">
        <v>46049.5</v>
      </c>
      <c r="AG637" s="130">
        <v>46048.583333333336</v>
      </c>
      <c r="AH637" s="130">
        <v>46048.583333333336</v>
      </c>
      <c r="AI637" s="74">
        <v>46050</v>
      </c>
      <c r="AJ637" s="69"/>
      <c r="AK637" s="74">
        <v>46050</v>
      </c>
      <c r="AL637" s="74">
        <v>46053</v>
      </c>
      <c r="AM637" s="101">
        <v>46062</v>
      </c>
      <c r="AN637" s="74">
        <v>46052</v>
      </c>
      <c r="AO637" s="81">
        <f t="shared" si="203"/>
        <v>46047.583333333336</v>
      </c>
      <c r="AP637" s="81">
        <f t="shared" si="204"/>
        <v>46048.583333333336</v>
      </c>
      <c r="AQ637" s="81">
        <f t="shared" si="205"/>
        <v>46048.583333333336</v>
      </c>
      <c r="AR637" s="81">
        <f t="shared" si="206"/>
        <v>46051</v>
      </c>
      <c r="AS637" s="81">
        <f t="shared" si="207"/>
        <v>46053</v>
      </c>
      <c r="AT637" s="81">
        <f t="shared" si="208"/>
        <v>46051</v>
      </c>
      <c r="AU637" s="82" t="s">
        <v>356</v>
      </c>
      <c r="AV637" s="74">
        <v>46046</v>
      </c>
      <c r="AW637" s="75" t="s">
        <v>2911</v>
      </c>
      <c r="AX637" s="75" t="s">
        <v>2912</v>
      </c>
      <c r="AY637" s="75"/>
      <c r="AZ637" s="83"/>
      <c r="BA637" s="75"/>
      <c r="BB637" s="75"/>
      <c r="BC637" s="75"/>
      <c r="BD637" s="75"/>
      <c r="BE637" s="75"/>
      <c r="BF637" s="75"/>
      <c r="BG637" s="75"/>
      <c r="BH637" s="75"/>
      <c r="BI637" s="75"/>
      <c r="BJ637" s="75"/>
      <c r="BK637" s="75"/>
      <c r="BL637" s="75"/>
      <c r="BM637" s="75"/>
      <c r="BN637" s="75"/>
      <c r="BO637" s="75"/>
      <c r="BP637" s="75"/>
      <c r="BQ637" s="75"/>
      <c r="BR637" s="75"/>
      <c r="BS637" s="75"/>
      <c r="BT637" s="75">
        <v>0</v>
      </c>
      <c r="BU637" s="84" t="s">
        <v>2899</v>
      </c>
      <c r="BV637" s="74">
        <v>46051</v>
      </c>
      <c r="BW637" s="85">
        <f t="shared" si="200"/>
        <v>1</v>
      </c>
      <c r="BX637" s="85">
        <f t="shared" si="201"/>
        <v>1</v>
      </c>
      <c r="BY637" s="86" t="s">
        <v>120</v>
      </c>
      <c r="BZ637" s="87">
        <f t="shared" si="183"/>
        <v>5</v>
      </c>
      <c r="CB637" s="88">
        <f t="shared" si="172"/>
        <v>5</v>
      </c>
      <c r="CC637" s="89"/>
      <c r="CE637" s="87">
        <f t="shared" si="202"/>
        <v>1</v>
      </c>
      <c r="CF637" s="90">
        <v>15186900</v>
      </c>
      <c r="CG637" s="90">
        <v>3010968</v>
      </c>
      <c r="CH637" s="90">
        <v>18197868</v>
      </c>
      <c r="CI637" s="91">
        <v>26412</v>
      </c>
      <c r="CJ637" s="87">
        <f t="shared" si="173"/>
        <v>1</v>
      </c>
      <c r="CK637" s="87">
        <f t="shared" si="174"/>
        <v>4</v>
      </c>
      <c r="CL637" s="22" t="s">
        <v>121</v>
      </c>
      <c r="CM637" s="22" t="s">
        <v>2900</v>
      </c>
    </row>
    <row r="638" spans="1:91" ht="14.45" customHeight="1" x14ac:dyDescent="0.25">
      <c r="A638" s="69">
        <f t="shared" si="171"/>
        <v>636</v>
      </c>
      <c r="B638" s="70" t="s">
        <v>102</v>
      </c>
      <c r="C638" s="97">
        <v>265094420</v>
      </c>
      <c r="D638" s="106">
        <v>145366102</v>
      </c>
      <c r="E638" s="73"/>
      <c r="F638" s="74">
        <v>46052</v>
      </c>
      <c r="G638" s="75" t="s">
        <v>1447</v>
      </c>
      <c r="H638" s="75" t="s">
        <v>1448</v>
      </c>
      <c r="I638" s="75" t="s">
        <v>240</v>
      </c>
      <c r="J638" s="75" t="s">
        <v>1449</v>
      </c>
      <c r="K638" s="75" t="s">
        <v>107</v>
      </c>
      <c r="L638" s="74">
        <v>46063</v>
      </c>
      <c r="M638" s="73">
        <v>40</v>
      </c>
      <c r="N638" s="75" t="s">
        <v>2913</v>
      </c>
      <c r="O638" s="75" t="s">
        <v>2914</v>
      </c>
      <c r="P638" s="75">
        <v>2830048014</v>
      </c>
      <c r="Q638" s="74">
        <v>46046</v>
      </c>
      <c r="R638" s="75">
        <v>1209379744</v>
      </c>
      <c r="S638" s="75">
        <v>224113330</v>
      </c>
      <c r="T638" s="74">
        <v>46046</v>
      </c>
      <c r="U638" s="190">
        <v>18438.741999999998</v>
      </c>
      <c r="V638" s="190">
        <v>17950.043000000001</v>
      </c>
      <c r="W638" s="75">
        <v>20</v>
      </c>
      <c r="X638" s="75">
        <v>0</v>
      </c>
      <c r="Y638" s="98">
        <v>265095108</v>
      </c>
      <c r="Z638" s="82" t="s">
        <v>110</v>
      </c>
      <c r="AA638" s="75" t="s">
        <v>2895</v>
      </c>
      <c r="AB638" s="75" t="s">
        <v>2896</v>
      </c>
      <c r="AC638" s="98">
        <v>265094420</v>
      </c>
      <c r="AD638" s="75" t="s">
        <v>113</v>
      </c>
      <c r="AE638" s="74">
        <v>46051</v>
      </c>
      <c r="AF638" s="130">
        <v>46049.5</v>
      </c>
      <c r="AG638" s="130">
        <v>46048.583333333336</v>
      </c>
      <c r="AH638" s="130">
        <v>46048.583333333336</v>
      </c>
      <c r="AI638" s="74">
        <v>46050</v>
      </c>
      <c r="AJ638" s="69"/>
      <c r="AK638" s="74">
        <v>46050</v>
      </c>
      <c r="AL638" s="74">
        <v>46053</v>
      </c>
      <c r="AM638" s="101">
        <v>46062</v>
      </c>
      <c r="AN638" s="74">
        <v>46052</v>
      </c>
      <c r="AO638" s="81">
        <f t="shared" si="203"/>
        <v>46047.583333333336</v>
      </c>
      <c r="AP638" s="81">
        <f t="shared" si="204"/>
        <v>46048.583333333336</v>
      </c>
      <c r="AQ638" s="81">
        <f t="shared" si="205"/>
        <v>46048.583333333336</v>
      </c>
      <c r="AR638" s="81">
        <f t="shared" si="206"/>
        <v>46051</v>
      </c>
      <c r="AS638" s="81">
        <f t="shared" si="207"/>
        <v>46053</v>
      </c>
      <c r="AT638" s="81">
        <f t="shared" si="208"/>
        <v>46051</v>
      </c>
      <c r="AU638" s="82" t="s">
        <v>356</v>
      </c>
      <c r="AV638" s="74">
        <v>46046</v>
      </c>
      <c r="AW638" s="75" t="s">
        <v>2915</v>
      </c>
      <c r="AX638" s="75" t="s">
        <v>2916</v>
      </c>
      <c r="AY638" s="75"/>
      <c r="AZ638" s="83"/>
      <c r="BA638" s="75"/>
      <c r="BB638" s="75"/>
      <c r="BC638" s="75"/>
      <c r="BD638" s="75"/>
      <c r="BE638" s="75"/>
      <c r="BF638" s="75"/>
      <c r="BG638" s="75"/>
      <c r="BH638" s="75"/>
      <c r="BI638" s="75"/>
      <c r="BJ638" s="75"/>
      <c r="BK638" s="75"/>
      <c r="BL638" s="75"/>
      <c r="BM638" s="75"/>
      <c r="BN638" s="75"/>
      <c r="BO638" s="75"/>
      <c r="BP638" s="75"/>
      <c r="BQ638" s="75"/>
      <c r="BR638" s="75"/>
      <c r="BS638" s="75"/>
      <c r="BT638" s="75">
        <v>0</v>
      </c>
      <c r="BU638" s="84" t="s">
        <v>2899</v>
      </c>
      <c r="BV638" s="74">
        <v>46051</v>
      </c>
      <c r="BW638" s="85">
        <f t="shared" si="200"/>
        <v>1</v>
      </c>
      <c r="BX638" s="85">
        <f t="shared" si="201"/>
        <v>1</v>
      </c>
      <c r="BY638" s="86" t="s">
        <v>120</v>
      </c>
      <c r="BZ638" s="87">
        <f t="shared" si="183"/>
        <v>5</v>
      </c>
      <c r="CB638" s="88">
        <f t="shared" si="172"/>
        <v>5</v>
      </c>
      <c r="CC638" s="89"/>
      <c r="CE638" s="87">
        <f t="shared" si="202"/>
        <v>1</v>
      </c>
      <c r="CF638" s="90">
        <v>15186900</v>
      </c>
      <c r="CG638" s="90">
        <v>3010968</v>
      </c>
      <c r="CH638" s="90">
        <v>18197868</v>
      </c>
      <c r="CI638" s="91">
        <v>26412</v>
      </c>
      <c r="CJ638" s="87">
        <f t="shared" si="173"/>
        <v>1</v>
      </c>
      <c r="CK638" s="87">
        <f t="shared" si="174"/>
        <v>4</v>
      </c>
      <c r="CL638" s="22" t="s">
        <v>121</v>
      </c>
      <c r="CM638" s="22" t="s">
        <v>2900</v>
      </c>
    </row>
    <row r="639" spans="1:91" ht="14.45" customHeight="1" x14ac:dyDescent="0.25">
      <c r="A639" s="69">
        <f t="shared" si="171"/>
        <v>637</v>
      </c>
      <c r="B639" s="70" t="s">
        <v>102</v>
      </c>
      <c r="C639" s="97">
        <v>265094420</v>
      </c>
      <c r="D639" s="106">
        <v>145366103</v>
      </c>
      <c r="E639" s="73"/>
      <c r="F639" s="74">
        <v>46052</v>
      </c>
      <c r="G639" s="75" t="s">
        <v>1447</v>
      </c>
      <c r="H639" s="75" t="s">
        <v>1448</v>
      </c>
      <c r="I639" s="75" t="s">
        <v>240</v>
      </c>
      <c r="J639" s="75" t="s">
        <v>1449</v>
      </c>
      <c r="K639" s="75" t="s">
        <v>107</v>
      </c>
      <c r="L639" s="74">
        <v>46063</v>
      </c>
      <c r="M639" s="73">
        <v>40</v>
      </c>
      <c r="N639" s="75" t="s">
        <v>2917</v>
      </c>
      <c r="O639" s="75" t="s">
        <v>2918</v>
      </c>
      <c r="P639" s="75">
        <v>2830048016</v>
      </c>
      <c r="Q639" s="74">
        <v>46046</v>
      </c>
      <c r="R639" s="75">
        <v>1209379766</v>
      </c>
      <c r="S639" s="75">
        <v>224113336</v>
      </c>
      <c r="T639" s="74">
        <v>46046</v>
      </c>
      <c r="U639" s="190">
        <v>16299.709000000001</v>
      </c>
      <c r="V639" s="190">
        <v>15867.689</v>
      </c>
      <c r="W639" s="75">
        <v>18</v>
      </c>
      <c r="X639" s="75">
        <v>0</v>
      </c>
      <c r="Y639" s="98">
        <v>265095184</v>
      </c>
      <c r="Z639" s="82" t="s">
        <v>110</v>
      </c>
      <c r="AA639" s="75" t="s">
        <v>2895</v>
      </c>
      <c r="AB639" s="75" t="s">
        <v>2896</v>
      </c>
      <c r="AC639" s="98">
        <v>265094420</v>
      </c>
      <c r="AD639" s="75" t="s">
        <v>113</v>
      </c>
      <c r="AE639" s="74">
        <v>46051</v>
      </c>
      <c r="AF639" s="130">
        <v>46049.5</v>
      </c>
      <c r="AG639" s="130">
        <v>46048.583333333336</v>
      </c>
      <c r="AH639" s="130">
        <v>46048.583333333336</v>
      </c>
      <c r="AI639" s="74">
        <v>46050</v>
      </c>
      <c r="AJ639" s="69"/>
      <c r="AK639" s="74">
        <v>46050</v>
      </c>
      <c r="AL639" s="74">
        <v>46053</v>
      </c>
      <c r="AM639" s="101">
        <v>46062</v>
      </c>
      <c r="AN639" s="74">
        <v>46052</v>
      </c>
      <c r="AO639" s="81">
        <f t="shared" si="203"/>
        <v>46047.583333333336</v>
      </c>
      <c r="AP639" s="81">
        <f t="shared" si="204"/>
        <v>46048.583333333336</v>
      </c>
      <c r="AQ639" s="81">
        <f t="shared" si="205"/>
        <v>46048.583333333336</v>
      </c>
      <c r="AR639" s="81">
        <f t="shared" si="206"/>
        <v>46051</v>
      </c>
      <c r="AS639" s="81">
        <f t="shared" si="207"/>
        <v>46053</v>
      </c>
      <c r="AT639" s="81">
        <f t="shared" si="208"/>
        <v>46051</v>
      </c>
      <c r="AU639" s="82" t="s">
        <v>356</v>
      </c>
      <c r="AV639" s="74">
        <v>46046</v>
      </c>
      <c r="AW639" s="75" t="s">
        <v>2919</v>
      </c>
      <c r="AX639" s="75" t="s">
        <v>2920</v>
      </c>
      <c r="AY639" s="75"/>
      <c r="AZ639" s="83"/>
      <c r="BA639" s="75"/>
      <c r="BB639" s="75"/>
      <c r="BC639" s="75"/>
      <c r="BD639" s="75"/>
      <c r="BE639" s="75"/>
      <c r="BF639" s="75"/>
      <c r="BG639" s="75"/>
      <c r="BH639" s="75"/>
      <c r="BI639" s="75"/>
      <c r="BJ639" s="75"/>
      <c r="BK639" s="75"/>
      <c r="BL639" s="75"/>
      <c r="BM639" s="75"/>
      <c r="BN639" s="75"/>
      <c r="BO639" s="75"/>
      <c r="BP639" s="75"/>
      <c r="BQ639" s="75"/>
      <c r="BR639" s="75"/>
      <c r="BS639" s="75"/>
      <c r="BT639" s="75">
        <v>0</v>
      </c>
      <c r="BU639" s="84" t="s">
        <v>2899</v>
      </c>
      <c r="BV639" s="74">
        <v>46051</v>
      </c>
      <c r="BW639" s="85">
        <f t="shared" si="200"/>
        <v>1</v>
      </c>
      <c r="BX639" s="85">
        <f t="shared" si="201"/>
        <v>1</v>
      </c>
      <c r="BY639" s="86" t="s">
        <v>120</v>
      </c>
      <c r="BZ639" s="87">
        <f t="shared" si="183"/>
        <v>5</v>
      </c>
      <c r="CB639" s="88">
        <f t="shared" si="172"/>
        <v>5</v>
      </c>
      <c r="CC639" s="89"/>
      <c r="CE639" s="87">
        <f t="shared" si="202"/>
        <v>1</v>
      </c>
      <c r="CF639" s="90">
        <v>15186900</v>
      </c>
      <c r="CG639" s="90">
        <v>3010968</v>
      </c>
      <c r="CH639" s="90">
        <v>18197868</v>
      </c>
      <c r="CI639" s="91">
        <v>26412</v>
      </c>
      <c r="CJ639" s="87">
        <f t="shared" si="173"/>
        <v>1</v>
      </c>
      <c r="CK639" s="87">
        <f t="shared" si="174"/>
        <v>4</v>
      </c>
      <c r="CL639" s="22" t="s">
        <v>121</v>
      </c>
      <c r="CM639" s="22" t="s">
        <v>2900</v>
      </c>
    </row>
    <row r="640" spans="1:91" ht="14.45" customHeight="1" x14ac:dyDescent="0.25">
      <c r="A640" s="69">
        <f t="shared" si="171"/>
        <v>638</v>
      </c>
      <c r="B640" s="70" t="s">
        <v>102</v>
      </c>
      <c r="C640" s="107" t="s">
        <v>2449</v>
      </c>
      <c r="D640" s="106">
        <v>145438633</v>
      </c>
      <c r="E640" s="73"/>
      <c r="F640" s="74">
        <v>46050</v>
      </c>
      <c r="G640" s="75" t="s">
        <v>1757</v>
      </c>
      <c r="H640" s="75" t="s">
        <v>1160</v>
      </c>
      <c r="I640" s="75" t="s">
        <v>105</v>
      </c>
      <c r="J640" s="75" t="s">
        <v>1161</v>
      </c>
      <c r="K640" s="75" t="s">
        <v>242</v>
      </c>
      <c r="L640" s="74">
        <v>46066</v>
      </c>
      <c r="M640" s="73">
        <v>40</v>
      </c>
      <c r="N640" s="75" t="s">
        <v>2921</v>
      </c>
      <c r="O640" s="75" t="s">
        <v>2922</v>
      </c>
      <c r="P640" s="75">
        <v>2830048163</v>
      </c>
      <c r="Q640" s="74">
        <v>46050</v>
      </c>
      <c r="R640" s="75">
        <v>1209380607</v>
      </c>
      <c r="S640" s="75">
        <v>224121394</v>
      </c>
      <c r="T640" s="74">
        <v>46050</v>
      </c>
      <c r="U640" s="190">
        <v>17052.296999999999</v>
      </c>
      <c r="V640" s="190">
        <v>16238.2</v>
      </c>
      <c r="W640" s="75">
        <v>20</v>
      </c>
      <c r="X640" s="75">
        <v>99</v>
      </c>
      <c r="Y640" s="98">
        <v>7265876570</v>
      </c>
      <c r="Z640" s="82" t="s">
        <v>354</v>
      </c>
      <c r="AA640" s="75" t="s">
        <v>2382</v>
      </c>
      <c r="AB640" s="75" t="s">
        <v>2383</v>
      </c>
      <c r="AC640" s="109" t="s">
        <v>2449</v>
      </c>
      <c r="AD640" s="75" t="s">
        <v>113</v>
      </c>
      <c r="AE640" s="74">
        <v>46055</v>
      </c>
      <c r="AF640" s="130">
        <v>46054</v>
      </c>
      <c r="AG640" s="130">
        <v>46051.375</v>
      </c>
      <c r="AH640" s="130">
        <v>46051.375</v>
      </c>
      <c r="AI640" s="99">
        <v>46049</v>
      </c>
      <c r="AJ640" s="99">
        <v>46055</v>
      </c>
      <c r="AK640" s="99">
        <v>46055</v>
      </c>
      <c r="AL640" s="99">
        <v>46051</v>
      </c>
      <c r="AM640" s="99">
        <v>46057</v>
      </c>
      <c r="AN640" s="99">
        <v>46057</v>
      </c>
      <c r="AO640" s="81">
        <f t="shared" si="203"/>
        <v>46050.375</v>
      </c>
      <c r="AP640" s="81">
        <f t="shared" si="204"/>
        <v>46051.375</v>
      </c>
      <c r="AQ640" s="81">
        <f t="shared" si="205"/>
        <v>46051.375</v>
      </c>
      <c r="AR640" s="81">
        <f t="shared" si="206"/>
        <v>46056</v>
      </c>
      <c r="AS640" s="81">
        <f t="shared" si="207"/>
        <v>46057</v>
      </c>
      <c r="AT640" s="81">
        <f t="shared" si="208"/>
        <v>46056</v>
      </c>
      <c r="AU640" s="82" t="s">
        <v>131</v>
      </c>
      <c r="AV640" s="74">
        <v>46049</v>
      </c>
      <c r="AW640" s="75" t="s">
        <v>2923</v>
      </c>
      <c r="AX640" s="75">
        <v>32202971</v>
      </c>
      <c r="AY640" s="75"/>
      <c r="AZ640" s="83"/>
      <c r="BA640" s="75"/>
      <c r="BB640" s="75"/>
      <c r="BC640" s="75"/>
      <c r="BD640" s="75"/>
      <c r="BE640" s="75"/>
      <c r="BF640" s="75"/>
      <c r="BG640" s="75"/>
      <c r="BH640" s="75"/>
      <c r="BI640" s="75"/>
      <c r="BJ640" s="75"/>
      <c r="BK640" s="75"/>
      <c r="BL640" s="75"/>
      <c r="BM640" s="75"/>
      <c r="BN640" s="75"/>
      <c r="BO640" s="75"/>
      <c r="BP640" s="75"/>
      <c r="BQ640" s="75"/>
      <c r="BR640" s="75"/>
      <c r="BS640" s="75"/>
      <c r="BT640" s="75">
        <v>0</v>
      </c>
      <c r="BU640" s="84" t="s">
        <v>2455</v>
      </c>
      <c r="BV640" s="74">
        <v>46056</v>
      </c>
      <c r="BW640" s="85">
        <f t="shared" si="200"/>
        <v>1</v>
      </c>
      <c r="BX640" s="85">
        <f t="shared" si="201"/>
        <v>1</v>
      </c>
      <c r="BY640" s="86" t="s">
        <v>157</v>
      </c>
      <c r="BZ640" s="87">
        <f t="shared" si="183"/>
        <v>5</v>
      </c>
      <c r="CB640" s="88">
        <f t="shared" si="172"/>
        <v>6</v>
      </c>
      <c r="CC640" s="89">
        <f>BV640-AK640</f>
        <v>1</v>
      </c>
      <c r="CE640" s="87">
        <f t="shared" si="202"/>
        <v>2</v>
      </c>
      <c r="CF640" s="90">
        <v>6069010</v>
      </c>
      <c r="CG640" s="90"/>
      <c r="CH640" s="90">
        <v>6069010</v>
      </c>
      <c r="CI640" s="22">
        <v>26387</v>
      </c>
      <c r="CJ640" s="87">
        <f t="shared" si="173"/>
        <v>1</v>
      </c>
      <c r="CK640" s="87">
        <f t="shared" si="174"/>
        <v>5</v>
      </c>
      <c r="CL640" s="22" t="s">
        <v>121</v>
      </c>
      <c r="CM640" s="22" t="s">
        <v>2456</v>
      </c>
    </row>
    <row r="641" spans="1:91" ht="14.45" customHeight="1" x14ac:dyDescent="0.25">
      <c r="A641" s="69">
        <f t="shared" si="171"/>
        <v>639</v>
      </c>
      <c r="B641" s="70" t="s">
        <v>102</v>
      </c>
      <c r="C641" s="107" t="s">
        <v>2924</v>
      </c>
      <c r="D641" s="106">
        <v>145389075</v>
      </c>
      <c r="E641" s="73">
        <v>5320007484</v>
      </c>
      <c r="F641" s="74">
        <v>46051</v>
      </c>
      <c r="G641" s="75" t="s">
        <v>576</v>
      </c>
      <c r="H641" s="75" t="s">
        <v>2213</v>
      </c>
      <c r="I641" s="75" t="s">
        <v>105</v>
      </c>
      <c r="J641" s="75" t="s">
        <v>577</v>
      </c>
      <c r="K641" s="75" t="s">
        <v>242</v>
      </c>
      <c r="L641" s="74">
        <v>46084</v>
      </c>
      <c r="M641" s="73">
        <v>40</v>
      </c>
      <c r="N641" s="75" t="s">
        <v>2925</v>
      </c>
      <c r="O641" s="75" t="s">
        <v>2926</v>
      </c>
      <c r="P641" s="75">
        <v>2830048291</v>
      </c>
      <c r="Q641" s="74">
        <v>46052</v>
      </c>
      <c r="R641" s="75">
        <v>1209381276</v>
      </c>
      <c r="S641" s="75">
        <v>224137920</v>
      </c>
      <c r="T641" s="74">
        <v>46052</v>
      </c>
      <c r="U641" s="190">
        <v>10148.154</v>
      </c>
      <c r="V641" s="190">
        <v>9816.0159999999996</v>
      </c>
      <c r="W641" s="75">
        <v>12</v>
      </c>
      <c r="X641" s="75">
        <v>0</v>
      </c>
      <c r="Y641" s="98">
        <v>7266072450</v>
      </c>
      <c r="Z641" s="82" t="s">
        <v>354</v>
      </c>
      <c r="AA641" s="75" t="s">
        <v>1680</v>
      </c>
      <c r="AB641" s="75" t="s">
        <v>2516</v>
      </c>
      <c r="AC641" s="98" t="s">
        <v>2924</v>
      </c>
      <c r="AD641" s="75" t="s">
        <v>113</v>
      </c>
      <c r="AE641" s="74">
        <v>46057</v>
      </c>
      <c r="AF641" s="130">
        <v>46055.354166666664</v>
      </c>
      <c r="AG641" s="130">
        <v>46053.375</v>
      </c>
      <c r="AH641" s="130">
        <v>46053.375</v>
      </c>
      <c r="AI641" s="124">
        <v>46054</v>
      </c>
      <c r="AJ641" s="99">
        <v>46056</v>
      </c>
      <c r="AK641" s="99">
        <v>46056</v>
      </c>
      <c r="AL641" s="99">
        <v>46061</v>
      </c>
      <c r="AM641" s="99">
        <v>46064</v>
      </c>
      <c r="AN641" s="99">
        <v>46065</v>
      </c>
      <c r="AO641" s="95" t="s">
        <v>121</v>
      </c>
      <c r="AP641" s="95" t="s">
        <v>121</v>
      </c>
      <c r="AQ641" s="95" t="s">
        <v>121</v>
      </c>
      <c r="AR641" s="95" t="s">
        <v>121</v>
      </c>
      <c r="AS641" s="95" t="s">
        <v>121</v>
      </c>
      <c r="AT641" s="95" t="s">
        <v>121</v>
      </c>
      <c r="AU641" s="82" t="s">
        <v>131</v>
      </c>
      <c r="AV641" s="74">
        <v>46052</v>
      </c>
      <c r="AW641" s="75" t="s">
        <v>2927</v>
      </c>
      <c r="AX641" s="75">
        <v>32218783</v>
      </c>
      <c r="AY641" s="75"/>
      <c r="AZ641" s="83"/>
      <c r="BA641" s="75"/>
      <c r="BB641" s="75"/>
      <c r="BC641" s="75"/>
      <c r="BD641" s="75"/>
      <c r="BE641" s="75"/>
      <c r="BF641" s="75"/>
      <c r="BG641" s="75"/>
      <c r="BH641" s="75"/>
      <c r="BI641" s="75"/>
      <c r="BJ641" s="75"/>
      <c r="BK641" s="75"/>
      <c r="BL641" s="75"/>
      <c r="BM641" s="75"/>
      <c r="BN641" s="75"/>
      <c r="BO641" s="75"/>
      <c r="BP641" s="75"/>
      <c r="BQ641" s="75"/>
      <c r="BR641" s="75"/>
      <c r="BS641" s="75"/>
      <c r="BT641" s="75">
        <v>1</v>
      </c>
      <c r="BU641" s="84" t="s">
        <v>2928</v>
      </c>
      <c r="BV641" s="74">
        <v>46057</v>
      </c>
      <c r="BW641" s="85">
        <f t="shared" si="200"/>
        <v>1</v>
      </c>
      <c r="BX641" s="85">
        <f t="shared" si="201"/>
        <v>1</v>
      </c>
      <c r="BY641" s="86" t="s">
        <v>120</v>
      </c>
      <c r="BZ641" s="87">
        <f t="shared" si="183"/>
        <v>5</v>
      </c>
      <c r="CB641" s="88">
        <f t="shared" si="172"/>
        <v>6</v>
      </c>
      <c r="CC641" s="89">
        <f>BV641-AK641</f>
        <v>1</v>
      </c>
      <c r="CE641" s="87">
        <f t="shared" si="202"/>
        <v>2</v>
      </c>
      <c r="CF641" s="90">
        <v>9101445</v>
      </c>
      <c r="CG641" s="90"/>
      <c r="CH641" s="90">
        <v>9101445</v>
      </c>
      <c r="CI641" s="22">
        <v>26381</v>
      </c>
      <c r="CJ641" s="87">
        <f t="shared" si="173"/>
        <v>1</v>
      </c>
      <c r="CK641" s="87">
        <f t="shared" si="174"/>
        <v>5</v>
      </c>
      <c r="CL641" s="22" t="s">
        <v>121</v>
      </c>
      <c r="CM641" s="22" t="s">
        <v>2929</v>
      </c>
    </row>
    <row r="642" spans="1:91" ht="14.45" customHeight="1" x14ac:dyDescent="0.25">
      <c r="A642" s="69">
        <f t="shared" si="171"/>
        <v>640</v>
      </c>
      <c r="B642" s="70" t="s">
        <v>102</v>
      </c>
      <c r="C642" s="107" t="s">
        <v>2924</v>
      </c>
      <c r="D642" s="106">
        <v>145397506</v>
      </c>
      <c r="E642" s="73">
        <v>5320007484</v>
      </c>
      <c r="F642" s="74">
        <v>46051</v>
      </c>
      <c r="G642" s="75" t="s">
        <v>576</v>
      </c>
      <c r="H642" s="75" t="s">
        <v>2213</v>
      </c>
      <c r="I642" s="75" t="s">
        <v>105</v>
      </c>
      <c r="J642" s="75" t="s">
        <v>577</v>
      </c>
      <c r="K642" s="75" t="s">
        <v>242</v>
      </c>
      <c r="L642" s="74">
        <v>46086</v>
      </c>
      <c r="M642" s="73">
        <v>0</v>
      </c>
      <c r="N642" s="75" t="s">
        <v>2925</v>
      </c>
      <c r="O642" s="75" t="s">
        <v>2926</v>
      </c>
      <c r="P642" s="75">
        <v>2830048292</v>
      </c>
      <c r="Q642" s="74">
        <v>46052</v>
      </c>
      <c r="R642" s="75">
        <v>1209381277</v>
      </c>
      <c r="S642" s="75">
        <v>224137925</v>
      </c>
      <c r="T642" s="74">
        <v>46052</v>
      </c>
      <c r="U642" s="190">
        <v>1734.992</v>
      </c>
      <c r="V642" s="190">
        <v>1678.2080000000001</v>
      </c>
      <c r="W642" s="75">
        <v>2</v>
      </c>
      <c r="X642" s="75">
        <v>0</v>
      </c>
      <c r="Y642" s="98">
        <v>7266072450</v>
      </c>
      <c r="Z642" s="82" t="s">
        <v>354</v>
      </c>
      <c r="AA642" s="75" t="s">
        <v>1680</v>
      </c>
      <c r="AB642" s="75" t="s">
        <v>2516</v>
      </c>
      <c r="AC642" s="98" t="s">
        <v>2924</v>
      </c>
      <c r="AD642" s="75" t="s">
        <v>113</v>
      </c>
      <c r="AE642" s="74">
        <v>46057</v>
      </c>
      <c r="AF642" s="130">
        <v>46055.354166666664</v>
      </c>
      <c r="AG642" s="130">
        <v>46053.375</v>
      </c>
      <c r="AH642" s="130">
        <v>46053.375</v>
      </c>
      <c r="AI642" s="124">
        <v>46054</v>
      </c>
      <c r="AJ642" s="99">
        <v>46056</v>
      </c>
      <c r="AK642" s="99">
        <v>46056</v>
      </c>
      <c r="AL642" s="99">
        <v>46061</v>
      </c>
      <c r="AM642" s="99">
        <v>46064</v>
      </c>
      <c r="AN642" s="99">
        <v>46065</v>
      </c>
      <c r="AO642" s="95" t="s">
        <v>121</v>
      </c>
      <c r="AP642" s="95" t="s">
        <v>121</v>
      </c>
      <c r="AQ642" s="95" t="s">
        <v>121</v>
      </c>
      <c r="AR642" s="95" t="s">
        <v>121</v>
      </c>
      <c r="AS642" s="95" t="s">
        <v>121</v>
      </c>
      <c r="AT642" s="95" t="s">
        <v>121</v>
      </c>
      <c r="AU642" s="82" t="s">
        <v>131</v>
      </c>
      <c r="AV642" s="74">
        <v>46052</v>
      </c>
      <c r="AW642" s="75">
        <v>0</v>
      </c>
      <c r="AX642" s="75">
        <v>0</v>
      </c>
      <c r="AY642" s="75"/>
      <c r="AZ642" s="83"/>
      <c r="BA642" s="75"/>
      <c r="BB642" s="75"/>
      <c r="BC642" s="75"/>
      <c r="BD642" s="75"/>
      <c r="BE642" s="75"/>
      <c r="BF642" s="75"/>
      <c r="BG642" s="75"/>
      <c r="BH642" s="75"/>
      <c r="BI642" s="75"/>
      <c r="BJ642" s="75"/>
      <c r="BK642" s="75"/>
      <c r="BL642" s="75"/>
      <c r="BM642" s="75"/>
      <c r="BN642" s="75"/>
      <c r="BO642" s="75"/>
      <c r="BP642" s="75"/>
      <c r="BQ642" s="75"/>
      <c r="BR642" s="75"/>
      <c r="BS642" s="75"/>
      <c r="BT642" s="75">
        <v>0</v>
      </c>
      <c r="BU642" s="84" t="s">
        <v>2928</v>
      </c>
      <c r="BV642" s="74">
        <v>46057</v>
      </c>
      <c r="BW642" s="85">
        <f t="shared" si="200"/>
        <v>1</v>
      </c>
      <c r="BX642" s="85">
        <f t="shared" si="201"/>
        <v>1</v>
      </c>
      <c r="BY642" s="86" t="s">
        <v>120</v>
      </c>
      <c r="BZ642" s="87">
        <f t="shared" si="183"/>
        <v>5</v>
      </c>
      <c r="CB642" s="88">
        <f t="shared" si="172"/>
        <v>6</v>
      </c>
      <c r="CC642" s="89">
        <f>BV642-AK642</f>
        <v>1</v>
      </c>
      <c r="CE642" s="87">
        <f t="shared" si="202"/>
        <v>2</v>
      </c>
      <c r="CF642" s="90"/>
      <c r="CG642" s="90"/>
      <c r="CH642" s="90"/>
      <c r="CJ642" s="87">
        <f t="shared" si="173"/>
        <v>1</v>
      </c>
      <c r="CK642" s="87">
        <f t="shared" si="174"/>
        <v>5</v>
      </c>
      <c r="CL642" s="22" t="s">
        <v>121</v>
      </c>
      <c r="CM642" s="22" t="s">
        <v>2929</v>
      </c>
    </row>
    <row r="643" spans="1:91" ht="14.45" customHeight="1" x14ac:dyDescent="0.25">
      <c r="A643" s="69">
        <f t="shared" ref="A643:A706" si="209">ROW()-2</f>
        <v>641</v>
      </c>
      <c r="B643" s="70" t="s">
        <v>102</v>
      </c>
      <c r="C643" s="97">
        <v>235501968349</v>
      </c>
      <c r="D643" s="106">
        <v>145406531</v>
      </c>
      <c r="E643" s="73"/>
      <c r="F643" s="74">
        <v>46048</v>
      </c>
      <c r="G643" s="75" t="s">
        <v>516</v>
      </c>
      <c r="H643" s="75" t="s">
        <v>2213</v>
      </c>
      <c r="I643" s="75" t="s">
        <v>105</v>
      </c>
      <c r="J643" s="75" t="s">
        <v>518</v>
      </c>
      <c r="K643" s="75" t="s">
        <v>107</v>
      </c>
      <c r="L643" s="74">
        <v>46079</v>
      </c>
      <c r="M643" s="73">
        <v>40</v>
      </c>
      <c r="N643" s="75" t="s">
        <v>2930</v>
      </c>
      <c r="O643" s="75" t="s">
        <v>2931</v>
      </c>
      <c r="P643" s="75">
        <v>2830048082</v>
      </c>
      <c r="Q643" s="74">
        <v>46049</v>
      </c>
      <c r="R643" s="75">
        <v>1209380267</v>
      </c>
      <c r="S643" s="75">
        <v>224121210</v>
      </c>
      <c r="T643" s="74">
        <v>46049</v>
      </c>
      <c r="U643" s="190">
        <v>18418.469000000001</v>
      </c>
      <c r="V643" s="190">
        <v>17930.306</v>
      </c>
      <c r="W643" s="75">
        <v>20</v>
      </c>
      <c r="X643" s="75">
        <v>0</v>
      </c>
      <c r="Y643" s="98">
        <v>235501943729</v>
      </c>
      <c r="Z643" s="82" t="s">
        <v>128</v>
      </c>
      <c r="AA643" s="75" t="s">
        <v>1649</v>
      </c>
      <c r="AB643" s="75" t="s">
        <v>1650</v>
      </c>
      <c r="AC643" s="98">
        <v>235501968349</v>
      </c>
      <c r="AD643" s="75" t="s">
        <v>113</v>
      </c>
      <c r="AE643" s="74">
        <v>46055</v>
      </c>
      <c r="AF643" s="80">
        <v>46052.916666666664</v>
      </c>
      <c r="AG643" s="80">
        <v>46052.5</v>
      </c>
      <c r="AH643" s="80">
        <v>46052.5</v>
      </c>
      <c r="AI643" s="124">
        <v>46038</v>
      </c>
      <c r="AJ643" s="124">
        <v>46053</v>
      </c>
      <c r="AK643" s="124">
        <v>46053</v>
      </c>
      <c r="AL643" s="124">
        <v>46048</v>
      </c>
      <c r="AM643" s="101">
        <v>46066</v>
      </c>
      <c r="AN643" s="101">
        <v>46066</v>
      </c>
      <c r="AO643" s="81">
        <f>IF(AH643&lt;AG643,IF(AH643=0,"",AH643-1),IF(AG643=0,"",AG643-1))</f>
        <v>46051.5</v>
      </c>
      <c r="AP643" s="81">
        <f>IF(AH643&lt;AG643,IF(AH643=0,"",AH643),IF(AG643=0,"",AG643))</f>
        <v>46052.5</v>
      </c>
      <c r="AQ643" s="81">
        <f>IF(AH643&lt;AG643,IF(AH643=0,"",AH643),IF(AG643=0,"",AG643))</f>
        <v>46052.5</v>
      </c>
      <c r="AR643" s="81">
        <f>IF(AI643=0,"",IF(AI643&lt;AJ643,AJ643+1,AI643+1))</f>
        <v>46054</v>
      </c>
      <c r="AS643" s="81">
        <f>IF(AI643=0,"",IF(AE643=0,IF(AJ643=0,AI643+2,AJ643+2),AE643+2))</f>
        <v>46057</v>
      </c>
      <c r="AT643" s="81">
        <f>IF(AI643=0,"",IF(AI643&lt;AJ643,AJ643+1,AI643+1))</f>
        <v>46054</v>
      </c>
      <c r="AU643" s="82" t="s">
        <v>131</v>
      </c>
      <c r="AV643" s="74">
        <v>46049</v>
      </c>
      <c r="AW643" s="75" t="s">
        <v>2932</v>
      </c>
      <c r="AX643" s="75" t="s">
        <v>2933</v>
      </c>
      <c r="AY643" s="75"/>
      <c r="AZ643" s="83"/>
      <c r="BA643" s="75"/>
      <c r="BB643" s="75"/>
      <c r="BC643" s="75"/>
      <c r="BD643" s="75"/>
      <c r="BE643" s="75"/>
      <c r="BF643" s="75"/>
      <c r="BG643" s="75"/>
      <c r="BH643" s="75"/>
      <c r="BI643" s="75"/>
      <c r="BJ643" s="75"/>
      <c r="BK643" s="75"/>
      <c r="BL643" s="75"/>
      <c r="BM643" s="75"/>
      <c r="BN643" s="75"/>
      <c r="BO643" s="75"/>
      <c r="BP643" s="75"/>
      <c r="BQ643" s="75"/>
      <c r="BR643" s="75"/>
      <c r="BS643" s="75"/>
      <c r="BT643" s="75">
        <v>0</v>
      </c>
      <c r="BU643" s="84" t="s">
        <v>2683</v>
      </c>
      <c r="BV643" s="74">
        <v>46055</v>
      </c>
      <c r="BW643" s="85">
        <f t="shared" si="200"/>
        <v>2</v>
      </c>
      <c r="BX643" s="85">
        <f t="shared" si="201"/>
        <v>2</v>
      </c>
      <c r="BY643" s="86" t="s">
        <v>120</v>
      </c>
      <c r="BZ643" s="87">
        <f t="shared" si="183"/>
        <v>5</v>
      </c>
      <c r="CB643" s="88">
        <f t="shared" ref="CB643:CB706" si="210">WEEKNUM(BV643,)</f>
        <v>6</v>
      </c>
      <c r="CC643" s="89"/>
      <c r="CE643" s="87">
        <f t="shared" si="202"/>
        <v>1</v>
      </c>
      <c r="CF643" s="90">
        <v>18284000</v>
      </c>
      <c r="CG643" s="90"/>
      <c r="CH643" s="90">
        <v>18284000</v>
      </c>
      <c r="CI643" s="22">
        <v>26120</v>
      </c>
      <c r="CJ643" s="87">
        <f t="shared" ref="CJ643:CJ706" si="211">MONTH(AV643)</f>
        <v>1</v>
      </c>
      <c r="CK643" s="87">
        <f t="shared" ref="CK643:CK706" si="212">WEEKNUM(AV643,2)</f>
        <v>5</v>
      </c>
      <c r="CL643" s="22" t="s">
        <v>121</v>
      </c>
      <c r="CM643" s="22" t="s">
        <v>2684</v>
      </c>
    </row>
    <row r="644" spans="1:91" ht="14.45" customHeight="1" x14ac:dyDescent="0.25">
      <c r="A644" s="69">
        <f t="shared" si="209"/>
        <v>642</v>
      </c>
      <c r="B644" s="70" t="s">
        <v>102</v>
      </c>
      <c r="C644" s="97">
        <v>235600175886</v>
      </c>
      <c r="D644" s="106">
        <v>145414756</v>
      </c>
      <c r="E644" s="73"/>
      <c r="F644" s="74">
        <v>46056</v>
      </c>
      <c r="G644" s="75" t="s">
        <v>2934</v>
      </c>
      <c r="H644" s="75" t="s">
        <v>2935</v>
      </c>
      <c r="I644" s="75" t="s">
        <v>105</v>
      </c>
      <c r="J644" s="75" t="s">
        <v>193</v>
      </c>
      <c r="K644" s="75" t="s">
        <v>242</v>
      </c>
      <c r="L644" s="74">
        <v>46095</v>
      </c>
      <c r="M644" s="73">
        <v>20</v>
      </c>
      <c r="N644" s="75" t="s">
        <v>2936</v>
      </c>
      <c r="O644" s="75" t="s">
        <v>2937</v>
      </c>
      <c r="P644" s="75">
        <v>2830048494</v>
      </c>
      <c r="Q644" s="74">
        <v>46056</v>
      </c>
      <c r="R644" s="75">
        <v>1209382091</v>
      </c>
      <c r="S644" s="75">
        <v>224153157</v>
      </c>
      <c r="T644" s="74">
        <v>46056</v>
      </c>
      <c r="U644" s="190">
        <v>7502.7529999999997</v>
      </c>
      <c r="V644" s="190">
        <v>7257.201</v>
      </c>
      <c r="W644" s="75">
        <v>10</v>
      </c>
      <c r="X644" s="75">
        <v>0</v>
      </c>
      <c r="Y644" s="98">
        <v>235600175886</v>
      </c>
      <c r="Z644" s="82" t="s">
        <v>128</v>
      </c>
      <c r="AA644" s="75" t="s">
        <v>196</v>
      </c>
      <c r="AB644" s="75" t="s">
        <v>2819</v>
      </c>
      <c r="AC644" s="98">
        <v>235600175886</v>
      </c>
      <c r="AD644" s="75" t="s">
        <v>113</v>
      </c>
      <c r="AE644" s="99">
        <v>46066</v>
      </c>
      <c r="AF644" s="80">
        <v>46065.25</v>
      </c>
      <c r="AG644" s="80">
        <v>46064.5</v>
      </c>
      <c r="AH644" s="80">
        <v>46063.666666666664</v>
      </c>
      <c r="AI644" s="99">
        <v>46064</v>
      </c>
      <c r="AJ644" s="99">
        <v>46066</v>
      </c>
      <c r="AK644" s="99">
        <v>46066</v>
      </c>
      <c r="AL644" s="74">
        <v>46080</v>
      </c>
      <c r="AM644" s="74">
        <v>46083</v>
      </c>
      <c r="AN644" s="74">
        <v>46084</v>
      </c>
      <c r="AO644" s="81">
        <f>IF(AH644&lt;AG644,IF(AH644=0,"",AH644-1),IF(AG644=0,"",AG644-1))</f>
        <v>46062.666666666664</v>
      </c>
      <c r="AP644" s="81">
        <f>IF(AH644&lt;AG644,IF(AH644=0,"",AH644),IF(AG644=0,"",AG644))</f>
        <v>46063.666666666664</v>
      </c>
      <c r="AQ644" s="81">
        <f>IF(AH644&lt;AG644,IF(AH644=0,"",AH644),IF(AG644=0,"",AG644))</f>
        <v>46063.666666666664</v>
      </c>
      <c r="AR644" s="81">
        <f>IF(AI644=0,"",IF(AI644&lt;AJ644,AJ644+1,AI644+1))</f>
        <v>46067</v>
      </c>
      <c r="AS644" s="81">
        <f>IF(AI644=0,"",IF(AE644=0,IF(AJ644=0,AI644+2,AJ644+2),AE644+2))</f>
        <v>46068</v>
      </c>
      <c r="AT644" s="81">
        <f>IF(AI644=0,"",IF(AI644&lt;AJ644,AJ644+1,AI644+1))</f>
        <v>46067</v>
      </c>
      <c r="AU644" s="82" t="s">
        <v>443</v>
      </c>
      <c r="AV644" s="74">
        <v>46056</v>
      </c>
      <c r="AW644" s="75" t="s">
        <v>2938</v>
      </c>
      <c r="AX644" s="75" t="s">
        <v>2939</v>
      </c>
      <c r="AY644" s="75"/>
      <c r="AZ644" s="83"/>
      <c r="BA644" s="75"/>
      <c r="BB644" s="75"/>
      <c r="BC644" s="75"/>
      <c r="BD644" s="75"/>
      <c r="BE644" s="75"/>
      <c r="BF644" s="75"/>
      <c r="BG644" s="75"/>
      <c r="BH644" s="75"/>
      <c r="BI644" s="75"/>
      <c r="BJ644" s="75"/>
      <c r="BK644" s="75"/>
      <c r="BL644" s="75"/>
      <c r="BM644" s="75"/>
      <c r="BN644" s="75"/>
      <c r="BO644" s="75"/>
      <c r="BP644" s="75"/>
      <c r="BQ644" s="75"/>
      <c r="BR644" s="75"/>
      <c r="BS644" s="75"/>
      <c r="BT644" s="75">
        <v>1</v>
      </c>
      <c r="BU644" s="84" t="s">
        <v>2940</v>
      </c>
      <c r="BV644" s="74">
        <v>46066</v>
      </c>
      <c r="BW644" s="85">
        <f t="shared" si="200"/>
        <v>0</v>
      </c>
      <c r="BX644" s="85">
        <f t="shared" si="201"/>
        <v>0</v>
      </c>
      <c r="BY644" s="86" t="s">
        <v>120</v>
      </c>
      <c r="BZ644" s="87">
        <f t="shared" si="183"/>
        <v>6</v>
      </c>
      <c r="CB644" s="88">
        <f t="shared" si="210"/>
        <v>7</v>
      </c>
      <c r="CC644" s="89"/>
      <c r="CE644" s="87">
        <f t="shared" si="202"/>
        <v>2</v>
      </c>
      <c r="CF644" s="90">
        <v>41824000</v>
      </c>
      <c r="CG644" s="90"/>
      <c r="CH644" s="90">
        <v>41824000</v>
      </c>
      <c r="CI644" s="22">
        <v>26140</v>
      </c>
      <c r="CJ644" s="87">
        <f t="shared" si="211"/>
        <v>2</v>
      </c>
      <c r="CK644" s="87">
        <f t="shared" si="212"/>
        <v>6</v>
      </c>
      <c r="CL644" s="22" t="s">
        <v>121</v>
      </c>
      <c r="CM644" s="22" t="s">
        <v>2941</v>
      </c>
    </row>
    <row r="645" spans="1:91" ht="14.45" customHeight="1" x14ac:dyDescent="0.25">
      <c r="A645" s="69">
        <f t="shared" si="209"/>
        <v>643</v>
      </c>
      <c r="B645" s="70" t="s">
        <v>102</v>
      </c>
      <c r="C645" s="97">
        <v>235600175886</v>
      </c>
      <c r="D645" s="106">
        <v>145414769</v>
      </c>
      <c r="E645" s="73"/>
      <c r="F645" s="74">
        <v>46056</v>
      </c>
      <c r="G645" s="75" t="s">
        <v>2934</v>
      </c>
      <c r="H645" s="75" t="s">
        <v>2935</v>
      </c>
      <c r="I645" s="75" t="s">
        <v>105</v>
      </c>
      <c r="J645" s="75" t="s">
        <v>193</v>
      </c>
      <c r="K645" s="75" t="s">
        <v>242</v>
      </c>
      <c r="L645" s="74">
        <v>46095</v>
      </c>
      <c r="M645" s="73">
        <v>40</v>
      </c>
      <c r="N645" s="75" t="s">
        <v>2942</v>
      </c>
      <c r="O645" s="75" t="s">
        <v>2943</v>
      </c>
      <c r="P645" s="75">
        <v>2830048504</v>
      </c>
      <c r="Q645" s="74">
        <v>46057</v>
      </c>
      <c r="R645" s="75">
        <v>1209382233</v>
      </c>
      <c r="S645" s="75">
        <v>224158845</v>
      </c>
      <c r="T645" s="74">
        <v>46057</v>
      </c>
      <c r="U645" s="190">
        <v>13342.553</v>
      </c>
      <c r="V645" s="190">
        <v>12905.871999999999</v>
      </c>
      <c r="W645" s="75">
        <v>17</v>
      </c>
      <c r="X645" s="75">
        <v>0</v>
      </c>
      <c r="Y645" s="98">
        <v>235600175894</v>
      </c>
      <c r="Z645" s="82" t="s">
        <v>128</v>
      </c>
      <c r="AA645" s="75" t="s">
        <v>196</v>
      </c>
      <c r="AB645" s="75" t="s">
        <v>2819</v>
      </c>
      <c r="AC645" s="98">
        <v>235600175886</v>
      </c>
      <c r="AD645" s="75" t="s">
        <v>113</v>
      </c>
      <c r="AE645" s="99">
        <v>46066</v>
      </c>
      <c r="AF645" s="80">
        <v>46065.25</v>
      </c>
      <c r="AG645" s="80">
        <v>46064.5</v>
      </c>
      <c r="AH645" s="80">
        <v>46063.666666666664</v>
      </c>
      <c r="AI645" s="99">
        <v>46064</v>
      </c>
      <c r="AJ645" s="99">
        <v>46066</v>
      </c>
      <c r="AK645" s="99">
        <v>46066</v>
      </c>
      <c r="AL645" s="74">
        <v>46080</v>
      </c>
      <c r="AM645" s="74">
        <v>46083</v>
      </c>
      <c r="AN645" s="74">
        <v>46084</v>
      </c>
      <c r="AO645" s="81">
        <f>IF(AH645&lt;AG645,IF(AH645=0,"",AH645-1),IF(AG645=0,"",AG645-1))</f>
        <v>46062.666666666664</v>
      </c>
      <c r="AP645" s="81">
        <f>IF(AH645&lt;AG645,IF(AH645=0,"",AH645),IF(AG645=0,"",AG645))</f>
        <v>46063.666666666664</v>
      </c>
      <c r="AQ645" s="81">
        <f>IF(AH645&lt;AG645,IF(AH645=0,"",AH645),IF(AG645=0,"",AG645))</f>
        <v>46063.666666666664</v>
      </c>
      <c r="AR645" s="81">
        <f>IF(AI645=0,"",IF(AI645&lt;AJ645,AJ645+1,AI645+1))</f>
        <v>46067</v>
      </c>
      <c r="AS645" s="81">
        <f>IF(AI645=0,"",IF(AE645=0,IF(AJ645=0,AI645+2,AJ645+2),AE645+2))</f>
        <v>46068</v>
      </c>
      <c r="AT645" s="81">
        <f>IF(AI645=0,"",IF(AI645&lt;AJ645,AJ645+1,AI645+1))</f>
        <v>46067</v>
      </c>
      <c r="AU645" s="82" t="s">
        <v>443</v>
      </c>
      <c r="AV645" s="74">
        <v>46057</v>
      </c>
      <c r="AW645" s="75" t="s">
        <v>2944</v>
      </c>
      <c r="AX645" s="75" t="s">
        <v>2945</v>
      </c>
      <c r="AY645" s="75"/>
      <c r="AZ645" s="83"/>
      <c r="BA645" s="75"/>
      <c r="BB645" s="75"/>
      <c r="BC645" s="75"/>
      <c r="BD645" s="75"/>
      <c r="BE645" s="75"/>
      <c r="BF645" s="75"/>
      <c r="BG645" s="75"/>
      <c r="BH645" s="75"/>
      <c r="BI645" s="75"/>
      <c r="BJ645" s="75"/>
      <c r="BK645" s="75"/>
      <c r="BL645" s="75"/>
      <c r="BM645" s="75"/>
      <c r="BN645" s="75"/>
      <c r="BO645" s="75"/>
      <c r="BP645" s="75"/>
      <c r="BQ645" s="75"/>
      <c r="BR645" s="75"/>
      <c r="BS645" s="75"/>
      <c r="BT645" s="75">
        <v>0</v>
      </c>
      <c r="BU645" s="84" t="s">
        <v>2940</v>
      </c>
      <c r="BV645" s="74">
        <v>46066</v>
      </c>
      <c r="BW645" s="85">
        <f t="shared" si="200"/>
        <v>0</v>
      </c>
      <c r="BX645" s="85">
        <f t="shared" si="201"/>
        <v>0</v>
      </c>
      <c r="BY645" s="86" t="s">
        <v>120</v>
      </c>
      <c r="BZ645" s="87">
        <f t="shared" si="183"/>
        <v>6</v>
      </c>
      <c r="CB645" s="88">
        <f t="shared" si="210"/>
        <v>7</v>
      </c>
      <c r="CC645" s="89"/>
      <c r="CE645" s="87">
        <f t="shared" si="202"/>
        <v>2</v>
      </c>
      <c r="CF645" s="90">
        <v>57508000</v>
      </c>
      <c r="CG645" s="90"/>
      <c r="CH645" s="90">
        <v>57508000</v>
      </c>
      <c r="CI645" s="22">
        <v>26140</v>
      </c>
      <c r="CJ645" s="87">
        <f t="shared" si="211"/>
        <v>2</v>
      </c>
      <c r="CK645" s="87">
        <f t="shared" si="212"/>
        <v>6</v>
      </c>
      <c r="CL645" s="22" t="s">
        <v>121</v>
      </c>
      <c r="CM645" s="22" t="s">
        <v>2941</v>
      </c>
    </row>
    <row r="646" spans="1:91" ht="14.45" customHeight="1" x14ac:dyDescent="0.25">
      <c r="A646" s="69">
        <f t="shared" si="209"/>
        <v>644</v>
      </c>
      <c r="B646" s="70" t="s">
        <v>102</v>
      </c>
      <c r="C646" s="97">
        <v>235600175886</v>
      </c>
      <c r="D646" s="106">
        <v>145414778</v>
      </c>
      <c r="E646" s="73"/>
      <c r="F646" s="74">
        <v>46056</v>
      </c>
      <c r="G646" s="75" t="s">
        <v>2934</v>
      </c>
      <c r="H646" s="75" t="s">
        <v>2935</v>
      </c>
      <c r="I646" s="75" t="s">
        <v>105</v>
      </c>
      <c r="J646" s="75" t="s">
        <v>193</v>
      </c>
      <c r="K646" s="75" t="s">
        <v>242</v>
      </c>
      <c r="L646" s="74">
        <v>46095</v>
      </c>
      <c r="M646" s="73">
        <v>40</v>
      </c>
      <c r="N646" s="75" t="s">
        <v>2946</v>
      </c>
      <c r="O646" s="75" t="s">
        <v>2947</v>
      </c>
      <c r="P646" s="75">
        <v>2830048507</v>
      </c>
      <c r="Q646" s="74">
        <v>46057</v>
      </c>
      <c r="R646" s="75">
        <v>1209382243</v>
      </c>
      <c r="S646" s="75">
        <v>224158930</v>
      </c>
      <c r="T646" s="74">
        <v>46057</v>
      </c>
      <c r="U646" s="190">
        <v>15384.267</v>
      </c>
      <c r="V646" s="190">
        <v>14880.761</v>
      </c>
      <c r="W646" s="75">
        <v>18</v>
      </c>
      <c r="X646" s="75">
        <v>0</v>
      </c>
      <c r="Y646" s="98">
        <v>235600175916</v>
      </c>
      <c r="Z646" s="82" t="s">
        <v>128</v>
      </c>
      <c r="AA646" s="75" t="s">
        <v>196</v>
      </c>
      <c r="AB646" s="75" t="s">
        <v>2819</v>
      </c>
      <c r="AC646" s="98">
        <v>235600175886</v>
      </c>
      <c r="AD646" s="75" t="s">
        <v>113</v>
      </c>
      <c r="AE646" s="99">
        <v>46066</v>
      </c>
      <c r="AF646" s="80">
        <v>46065.25</v>
      </c>
      <c r="AG646" s="80">
        <v>46064.5</v>
      </c>
      <c r="AH646" s="80">
        <v>46063.666666666664</v>
      </c>
      <c r="AI646" s="99">
        <v>46064</v>
      </c>
      <c r="AJ646" s="99">
        <v>46066</v>
      </c>
      <c r="AK646" s="99">
        <v>46066</v>
      </c>
      <c r="AL646" s="74">
        <v>46080</v>
      </c>
      <c r="AM646" s="74">
        <v>46083</v>
      </c>
      <c r="AN646" s="74">
        <v>46084</v>
      </c>
      <c r="AO646" s="81">
        <f>IF(AH646&lt;AG646,IF(AH646=0,"",AH646-1),IF(AG646=0,"",AG646-1))</f>
        <v>46062.666666666664</v>
      </c>
      <c r="AP646" s="81">
        <f>IF(AH646&lt;AG646,IF(AH646=0,"",AH646),IF(AG646=0,"",AG646))</f>
        <v>46063.666666666664</v>
      </c>
      <c r="AQ646" s="81">
        <f>IF(AH646&lt;AG646,IF(AH646=0,"",AH646),IF(AG646=0,"",AG646))</f>
        <v>46063.666666666664</v>
      </c>
      <c r="AR646" s="81">
        <f>IF(AI646=0,"",IF(AI646&lt;AJ646,AJ646+1,AI646+1))</f>
        <v>46067</v>
      </c>
      <c r="AS646" s="81">
        <f>IF(AI646=0,"",IF(AE646=0,IF(AJ646=0,AI646+2,AJ646+2),AE646+2))</f>
        <v>46068</v>
      </c>
      <c r="AT646" s="81">
        <f>IF(AI646=0,"",IF(AI646&lt;AJ646,AJ646+1,AI646+1))</f>
        <v>46067</v>
      </c>
      <c r="AU646" s="82" t="s">
        <v>443</v>
      </c>
      <c r="AV646" s="74">
        <v>46057</v>
      </c>
      <c r="AW646" s="75" t="s">
        <v>2948</v>
      </c>
      <c r="AX646" s="75" t="s">
        <v>2949</v>
      </c>
      <c r="AY646" s="75"/>
      <c r="AZ646" s="83"/>
      <c r="BA646" s="75"/>
      <c r="BB646" s="75"/>
      <c r="BC646" s="75"/>
      <c r="BD646" s="75"/>
      <c r="BE646" s="75"/>
      <c r="BF646" s="75"/>
      <c r="BG646" s="75"/>
      <c r="BH646" s="75"/>
      <c r="BI646" s="75"/>
      <c r="BJ646" s="75"/>
      <c r="BK646" s="75"/>
      <c r="BL646" s="75"/>
      <c r="BM646" s="75"/>
      <c r="BN646" s="75"/>
      <c r="BO646" s="75"/>
      <c r="BP646" s="75"/>
      <c r="BQ646" s="75"/>
      <c r="BR646" s="75"/>
      <c r="BS646" s="75"/>
      <c r="BT646" s="75">
        <v>0</v>
      </c>
      <c r="BU646" s="84" t="s">
        <v>2940</v>
      </c>
      <c r="BV646" s="74">
        <v>46066</v>
      </c>
      <c r="BW646" s="85">
        <f t="shared" si="200"/>
        <v>0</v>
      </c>
      <c r="BX646" s="85">
        <f t="shared" si="201"/>
        <v>0</v>
      </c>
      <c r="BY646" s="86" t="s">
        <v>120</v>
      </c>
      <c r="BZ646" s="87">
        <f t="shared" si="183"/>
        <v>6</v>
      </c>
      <c r="CB646" s="88">
        <f t="shared" si="210"/>
        <v>7</v>
      </c>
      <c r="CC646" s="89"/>
      <c r="CE646" s="87">
        <f t="shared" si="202"/>
        <v>2</v>
      </c>
      <c r="CF646" s="90">
        <v>57508000</v>
      </c>
      <c r="CG646" s="90"/>
      <c r="CH646" s="90">
        <v>57508000</v>
      </c>
      <c r="CI646" s="22">
        <v>26140</v>
      </c>
      <c r="CJ646" s="87">
        <f t="shared" si="211"/>
        <v>2</v>
      </c>
      <c r="CK646" s="87">
        <f t="shared" si="212"/>
        <v>6</v>
      </c>
      <c r="CL646" s="22" t="s">
        <v>121</v>
      </c>
      <c r="CM646" s="22" t="s">
        <v>2941</v>
      </c>
    </row>
    <row r="647" spans="1:91" ht="14.45" customHeight="1" x14ac:dyDescent="0.25">
      <c r="A647" s="69">
        <f t="shared" si="209"/>
        <v>645</v>
      </c>
      <c r="B647" s="70" t="s">
        <v>102</v>
      </c>
      <c r="C647" s="97">
        <v>235600198185</v>
      </c>
      <c r="D647" s="106">
        <v>145445818</v>
      </c>
      <c r="E647" s="73">
        <v>5320007561</v>
      </c>
      <c r="F647" s="74">
        <v>46056</v>
      </c>
      <c r="G647" s="75" t="s">
        <v>298</v>
      </c>
      <c r="H647" s="75" t="s">
        <v>1657</v>
      </c>
      <c r="I647" s="75" t="s">
        <v>105</v>
      </c>
      <c r="J647" s="75" t="s">
        <v>322</v>
      </c>
      <c r="K647" s="75" t="s">
        <v>242</v>
      </c>
      <c r="L647" s="74">
        <v>46078</v>
      </c>
      <c r="M647" s="73">
        <v>40</v>
      </c>
      <c r="N647" s="75" t="s">
        <v>2950</v>
      </c>
      <c r="O647" s="75" t="s">
        <v>2951</v>
      </c>
      <c r="P647" s="75">
        <v>2830048510</v>
      </c>
      <c r="Q647" s="75">
        <v>46057</v>
      </c>
      <c r="R647" s="75">
        <v>1209382306</v>
      </c>
      <c r="S647" s="75">
        <v>224158953</v>
      </c>
      <c r="T647" s="75">
        <v>46057</v>
      </c>
      <c r="U647" s="190">
        <v>14722.38</v>
      </c>
      <c r="V647" s="190">
        <v>14252.050999999999</v>
      </c>
      <c r="W647" s="75">
        <v>17</v>
      </c>
      <c r="X647" s="75">
        <v>0</v>
      </c>
      <c r="Y647" s="98">
        <v>235600198185</v>
      </c>
      <c r="Z647" s="82" t="s">
        <v>128</v>
      </c>
      <c r="AA647" s="75" t="s">
        <v>196</v>
      </c>
      <c r="AB647" s="75" t="s">
        <v>2819</v>
      </c>
      <c r="AC647" s="98">
        <v>235600198185</v>
      </c>
      <c r="AD647" s="75" t="s">
        <v>113</v>
      </c>
      <c r="AE647" s="74">
        <v>46066</v>
      </c>
      <c r="AF647" s="80">
        <v>46065.25</v>
      </c>
      <c r="AG647" s="80">
        <v>46064.5</v>
      </c>
      <c r="AH647" s="80">
        <v>46063.666666666664</v>
      </c>
      <c r="AI647" s="99">
        <v>46064</v>
      </c>
      <c r="AJ647" s="99">
        <v>46066</v>
      </c>
      <c r="AK647" s="74">
        <v>46066</v>
      </c>
      <c r="AL647" s="74">
        <v>46069</v>
      </c>
      <c r="AM647" s="74">
        <v>46073</v>
      </c>
      <c r="AN647" s="74">
        <v>46073</v>
      </c>
      <c r="AO647" s="95" t="s">
        <v>121</v>
      </c>
      <c r="AP647" s="95" t="s">
        <v>121</v>
      </c>
      <c r="AQ647" s="95" t="s">
        <v>121</v>
      </c>
      <c r="AR647" s="95" t="s">
        <v>121</v>
      </c>
      <c r="AS647" s="95" t="s">
        <v>121</v>
      </c>
      <c r="AT647" s="95" t="s">
        <v>121</v>
      </c>
      <c r="AU647" s="82" t="s">
        <v>2600</v>
      </c>
      <c r="AV647" s="74">
        <v>46057</v>
      </c>
      <c r="AW647" s="75" t="s">
        <v>2952</v>
      </c>
      <c r="AX647" s="75" t="s">
        <v>2953</v>
      </c>
      <c r="AY647" s="75"/>
      <c r="AZ647" s="83"/>
      <c r="BA647" s="75"/>
      <c r="BB647" s="75"/>
      <c r="BC647" s="75"/>
      <c r="BD647" s="75"/>
      <c r="BE647" s="75"/>
      <c r="BF647" s="75"/>
      <c r="BG647" s="75"/>
      <c r="BH647" s="75"/>
      <c r="BI647" s="75"/>
      <c r="BJ647" s="75"/>
      <c r="BK647" s="75"/>
      <c r="BL647" s="75"/>
      <c r="BM647" s="75"/>
      <c r="BN647" s="75"/>
      <c r="BO647" s="75"/>
      <c r="BP647" s="75"/>
      <c r="BQ647" s="75"/>
      <c r="BR647" s="75"/>
      <c r="BS647" s="75"/>
      <c r="BT647" s="75">
        <v>1</v>
      </c>
      <c r="BU647" s="84" t="s">
        <v>2954</v>
      </c>
      <c r="BV647" s="74">
        <v>46076</v>
      </c>
      <c r="BW647" s="85">
        <f t="shared" si="200"/>
        <v>10</v>
      </c>
      <c r="BX647" s="85">
        <f t="shared" si="201"/>
        <v>10</v>
      </c>
      <c r="BY647" s="86" t="s">
        <v>120</v>
      </c>
      <c r="BZ647" s="87">
        <f t="shared" si="183"/>
        <v>6</v>
      </c>
      <c r="CB647" s="88">
        <f t="shared" si="210"/>
        <v>9</v>
      </c>
      <c r="CC647" s="89"/>
      <c r="CE647" s="87">
        <f t="shared" si="202"/>
        <v>2</v>
      </c>
      <c r="CF647" s="90">
        <v>15684000</v>
      </c>
      <c r="CG647" s="90"/>
      <c r="CH647" s="90">
        <v>15684000</v>
      </c>
      <c r="CI647" s="91">
        <v>26140</v>
      </c>
      <c r="CJ647" s="87">
        <f t="shared" si="211"/>
        <v>2</v>
      </c>
      <c r="CK647" s="87">
        <f t="shared" si="212"/>
        <v>6</v>
      </c>
      <c r="CL647" s="22" t="s">
        <v>121</v>
      </c>
      <c r="CM647" s="22" t="s">
        <v>2955</v>
      </c>
    </row>
    <row r="648" spans="1:91" ht="14.45" customHeight="1" x14ac:dyDescent="0.25">
      <c r="A648" s="69">
        <f t="shared" si="209"/>
        <v>646</v>
      </c>
      <c r="B648" s="70" t="s">
        <v>102</v>
      </c>
      <c r="C648" s="97">
        <v>235600198185</v>
      </c>
      <c r="D648" s="106">
        <v>145452993</v>
      </c>
      <c r="E648" s="73">
        <v>5320007561</v>
      </c>
      <c r="F648" s="74">
        <v>46056</v>
      </c>
      <c r="G648" s="75" t="s">
        <v>2611</v>
      </c>
      <c r="H648" s="75" t="s">
        <v>1657</v>
      </c>
      <c r="I648" s="75" t="s">
        <v>105</v>
      </c>
      <c r="J648" s="75" t="s">
        <v>322</v>
      </c>
      <c r="K648" s="75" t="s">
        <v>242</v>
      </c>
      <c r="L648" s="74">
        <v>46076</v>
      </c>
      <c r="M648" s="73">
        <v>0</v>
      </c>
      <c r="N648" s="75" t="s">
        <v>2950</v>
      </c>
      <c r="O648" s="75" t="s">
        <v>2951</v>
      </c>
      <c r="P648" s="75">
        <v>2830048512</v>
      </c>
      <c r="Q648" s="75">
        <v>46057</v>
      </c>
      <c r="R648" s="75">
        <v>1209382308</v>
      </c>
      <c r="S648" s="75">
        <v>224158964</v>
      </c>
      <c r="T648" s="75">
        <v>46057</v>
      </c>
      <c r="U648" s="190">
        <v>2489.0010000000002</v>
      </c>
      <c r="V648" s="190">
        <v>2430.08</v>
      </c>
      <c r="W648" s="75">
        <v>3</v>
      </c>
      <c r="X648" s="75">
        <v>0</v>
      </c>
      <c r="Y648" s="98">
        <v>235600198185</v>
      </c>
      <c r="Z648" s="82" t="s">
        <v>128</v>
      </c>
      <c r="AA648" s="75" t="s">
        <v>196</v>
      </c>
      <c r="AB648" s="75" t="s">
        <v>2819</v>
      </c>
      <c r="AC648" s="98">
        <v>235600198185</v>
      </c>
      <c r="AD648" s="75" t="s">
        <v>113</v>
      </c>
      <c r="AE648" s="74">
        <v>46066</v>
      </c>
      <c r="AF648" s="80">
        <v>46065.25</v>
      </c>
      <c r="AG648" s="80">
        <v>46064.5</v>
      </c>
      <c r="AH648" s="80">
        <v>46063.666666666664</v>
      </c>
      <c r="AI648" s="99">
        <v>46064</v>
      </c>
      <c r="AJ648" s="99">
        <v>46066</v>
      </c>
      <c r="AK648" s="74">
        <v>46066</v>
      </c>
      <c r="AL648" s="74">
        <v>46069</v>
      </c>
      <c r="AM648" s="74">
        <v>46073</v>
      </c>
      <c r="AN648" s="74">
        <v>46073</v>
      </c>
      <c r="AO648" s="95" t="s">
        <v>121</v>
      </c>
      <c r="AP648" s="95" t="s">
        <v>121</v>
      </c>
      <c r="AQ648" s="95" t="s">
        <v>121</v>
      </c>
      <c r="AR648" s="95" t="s">
        <v>121</v>
      </c>
      <c r="AS648" s="95" t="s">
        <v>121</v>
      </c>
      <c r="AT648" s="95" t="s">
        <v>121</v>
      </c>
      <c r="AU648" s="82" t="s">
        <v>2600</v>
      </c>
      <c r="AV648" s="74">
        <v>46057</v>
      </c>
      <c r="AW648" s="75">
        <v>0</v>
      </c>
      <c r="AX648" s="75">
        <v>0</v>
      </c>
      <c r="AY648" s="75"/>
      <c r="AZ648" s="83"/>
      <c r="BA648" s="75"/>
      <c r="BB648" s="75"/>
      <c r="BC648" s="75"/>
      <c r="BD648" s="75"/>
      <c r="BE648" s="75"/>
      <c r="BF648" s="75"/>
      <c r="BG648" s="75"/>
      <c r="BH648" s="75"/>
      <c r="BI648" s="75"/>
      <c r="BJ648" s="75"/>
      <c r="BK648" s="75"/>
      <c r="BL648" s="75"/>
      <c r="BM648" s="75"/>
      <c r="BN648" s="75"/>
      <c r="BO648" s="75"/>
      <c r="BP648" s="75"/>
      <c r="BQ648" s="75"/>
      <c r="BR648" s="75"/>
      <c r="BS648" s="75"/>
      <c r="BT648" s="75">
        <v>0</v>
      </c>
      <c r="BU648" s="84" t="s">
        <v>2954</v>
      </c>
      <c r="BV648" s="74">
        <v>46076</v>
      </c>
      <c r="BW648" s="85">
        <f t="shared" si="200"/>
        <v>10</v>
      </c>
      <c r="BX648" s="85">
        <f t="shared" si="201"/>
        <v>10</v>
      </c>
      <c r="BY648" s="86" t="s">
        <v>120</v>
      </c>
      <c r="BZ648" s="87">
        <f t="shared" si="183"/>
        <v>6</v>
      </c>
      <c r="CB648" s="88">
        <f t="shared" si="210"/>
        <v>9</v>
      </c>
      <c r="CC648" s="89"/>
      <c r="CE648" s="87">
        <f t="shared" si="202"/>
        <v>2</v>
      </c>
      <c r="CF648" s="90"/>
      <c r="CG648" s="90"/>
      <c r="CH648" s="90"/>
      <c r="CJ648" s="87">
        <f t="shared" si="211"/>
        <v>2</v>
      </c>
      <c r="CK648" s="87">
        <f t="shared" si="212"/>
        <v>6</v>
      </c>
      <c r="CL648" s="22" t="s">
        <v>121</v>
      </c>
      <c r="CM648" s="22" t="s">
        <v>2955</v>
      </c>
    </row>
    <row r="649" spans="1:91" ht="14.45" customHeight="1" x14ac:dyDescent="0.25">
      <c r="A649" s="69">
        <f t="shared" si="209"/>
        <v>647</v>
      </c>
      <c r="B649" s="70" t="s">
        <v>102</v>
      </c>
      <c r="C649" s="97">
        <v>235600195542</v>
      </c>
      <c r="D649" s="106">
        <v>145462867</v>
      </c>
      <c r="E649" s="73">
        <v>5320007562</v>
      </c>
      <c r="F649" s="74">
        <v>46056</v>
      </c>
      <c r="G649" s="75" t="s">
        <v>2956</v>
      </c>
      <c r="H649" s="75" t="s">
        <v>1657</v>
      </c>
      <c r="I649" s="75" t="s">
        <v>105</v>
      </c>
      <c r="J649" s="75" t="s">
        <v>322</v>
      </c>
      <c r="K649" s="75" t="s">
        <v>242</v>
      </c>
      <c r="L649" s="74">
        <v>46078</v>
      </c>
      <c r="M649" s="73">
        <v>40</v>
      </c>
      <c r="N649" s="75" t="s">
        <v>2957</v>
      </c>
      <c r="O649" s="75" t="s">
        <v>2958</v>
      </c>
      <c r="P649" s="75">
        <v>2830048482</v>
      </c>
      <c r="Q649" s="74">
        <v>46056</v>
      </c>
      <c r="R649" s="75">
        <v>1209382065</v>
      </c>
      <c r="S649" s="75">
        <v>224155165</v>
      </c>
      <c r="T649" s="74">
        <v>46056</v>
      </c>
      <c r="U649" s="190">
        <v>2536.7640000000001</v>
      </c>
      <c r="V649" s="190">
        <v>2455.46</v>
      </c>
      <c r="W649" s="75">
        <v>3</v>
      </c>
      <c r="X649" s="75">
        <v>0</v>
      </c>
      <c r="Y649" s="98">
        <v>235600195542</v>
      </c>
      <c r="Z649" s="82" t="s">
        <v>128</v>
      </c>
      <c r="AA649" s="75" t="s">
        <v>196</v>
      </c>
      <c r="AB649" s="75" t="s">
        <v>2819</v>
      </c>
      <c r="AC649" s="98">
        <v>235600195542</v>
      </c>
      <c r="AD649" s="75" t="s">
        <v>113</v>
      </c>
      <c r="AE649" s="99">
        <v>46066</v>
      </c>
      <c r="AF649" s="80">
        <v>46065.25</v>
      </c>
      <c r="AG649" s="80">
        <v>46064.5</v>
      </c>
      <c r="AH649" s="80">
        <v>46063.666666666664</v>
      </c>
      <c r="AI649" s="99">
        <v>46064</v>
      </c>
      <c r="AJ649" s="99">
        <v>46066</v>
      </c>
      <c r="AK649" s="99">
        <v>46066</v>
      </c>
      <c r="AL649" s="74">
        <v>46069</v>
      </c>
      <c r="AM649" s="74">
        <v>46072</v>
      </c>
      <c r="AN649" s="74">
        <v>46074</v>
      </c>
      <c r="AO649" s="95" t="s">
        <v>121</v>
      </c>
      <c r="AP649" s="95" t="s">
        <v>121</v>
      </c>
      <c r="AQ649" s="95" t="s">
        <v>121</v>
      </c>
      <c r="AR649" s="95" t="s">
        <v>121</v>
      </c>
      <c r="AS649" s="95" t="s">
        <v>121</v>
      </c>
      <c r="AT649" s="95" t="s">
        <v>121</v>
      </c>
      <c r="AU649" s="82" t="s">
        <v>443</v>
      </c>
      <c r="AV649" s="74">
        <v>46056</v>
      </c>
      <c r="AW649" s="75" t="s">
        <v>2959</v>
      </c>
      <c r="AX649" s="75" t="s">
        <v>2960</v>
      </c>
      <c r="AY649" s="75"/>
      <c r="AZ649" s="83"/>
      <c r="BA649" s="75"/>
      <c r="BB649" s="75"/>
      <c r="BC649" s="75"/>
      <c r="BD649" s="75"/>
      <c r="BE649" s="75"/>
      <c r="BF649" s="75"/>
      <c r="BG649" s="75"/>
      <c r="BH649" s="75"/>
      <c r="BI649" s="75"/>
      <c r="BJ649" s="75"/>
      <c r="BK649" s="75"/>
      <c r="BL649" s="75"/>
      <c r="BM649" s="75"/>
      <c r="BN649" s="75"/>
      <c r="BO649" s="75"/>
      <c r="BP649" s="75"/>
      <c r="BQ649" s="75"/>
      <c r="BR649" s="75"/>
      <c r="BS649" s="75"/>
      <c r="BT649" s="75">
        <v>1</v>
      </c>
      <c r="BU649" s="84" t="s">
        <v>2961</v>
      </c>
      <c r="BV649" s="74">
        <v>46066</v>
      </c>
      <c r="BW649" s="85">
        <f t="shared" si="200"/>
        <v>0</v>
      </c>
      <c r="BX649" s="85">
        <f t="shared" si="201"/>
        <v>0</v>
      </c>
      <c r="BY649" s="86" t="s">
        <v>120</v>
      </c>
      <c r="BZ649" s="87">
        <f t="shared" si="183"/>
        <v>6</v>
      </c>
      <c r="CB649" s="88">
        <f t="shared" si="210"/>
        <v>7</v>
      </c>
      <c r="CC649" s="89"/>
      <c r="CE649" s="87">
        <f t="shared" si="202"/>
        <v>2</v>
      </c>
      <c r="CF649" s="90">
        <v>15684000</v>
      </c>
      <c r="CG649" s="90"/>
      <c r="CH649" s="90">
        <v>15684000</v>
      </c>
      <c r="CI649" s="22">
        <v>26140</v>
      </c>
      <c r="CJ649" s="87">
        <f t="shared" si="211"/>
        <v>2</v>
      </c>
      <c r="CK649" s="87">
        <f t="shared" si="212"/>
        <v>6</v>
      </c>
      <c r="CL649" s="22" t="s">
        <v>121</v>
      </c>
      <c r="CM649" s="22" t="s">
        <v>2962</v>
      </c>
    </row>
    <row r="650" spans="1:91" ht="14.45" customHeight="1" x14ac:dyDescent="0.25">
      <c r="A650" s="69">
        <f t="shared" si="209"/>
        <v>648</v>
      </c>
      <c r="B650" s="70" t="s">
        <v>102</v>
      </c>
      <c r="C650" s="97">
        <v>235600195542</v>
      </c>
      <c r="D650" s="106">
        <v>145445824</v>
      </c>
      <c r="E650" s="73">
        <v>5320007562</v>
      </c>
      <c r="F650" s="74">
        <v>46056</v>
      </c>
      <c r="G650" s="75" t="s">
        <v>298</v>
      </c>
      <c r="H650" s="75" t="s">
        <v>1657</v>
      </c>
      <c r="I650" s="75" t="s">
        <v>105</v>
      </c>
      <c r="J650" s="75" t="s">
        <v>322</v>
      </c>
      <c r="K650" s="75" t="s">
        <v>242</v>
      </c>
      <c r="L650" s="74">
        <v>46078</v>
      </c>
      <c r="M650" s="73">
        <v>0</v>
      </c>
      <c r="N650" s="75" t="s">
        <v>2957</v>
      </c>
      <c r="O650" s="75" t="s">
        <v>2958</v>
      </c>
      <c r="P650" s="75">
        <v>2830048480</v>
      </c>
      <c r="Q650" s="74">
        <v>46056</v>
      </c>
      <c r="R650" s="75">
        <v>1209382061</v>
      </c>
      <c r="S650" s="75">
        <v>224155160</v>
      </c>
      <c r="T650" s="74">
        <v>46056</v>
      </c>
      <c r="U650" s="190">
        <v>5852.7659999999996</v>
      </c>
      <c r="V650" s="190">
        <v>5665.7879999999996</v>
      </c>
      <c r="W650" s="75">
        <v>7</v>
      </c>
      <c r="X650" s="75">
        <v>0</v>
      </c>
      <c r="Y650" s="98">
        <v>235600195542</v>
      </c>
      <c r="Z650" s="82" t="s">
        <v>128</v>
      </c>
      <c r="AA650" s="75" t="s">
        <v>196</v>
      </c>
      <c r="AB650" s="75" t="s">
        <v>2819</v>
      </c>
      <c r="AC650" s="98">
        <v>235600195542</v>
      </c>
      <c r="AD650" s="75" t="s">
        <v>113</v>
      </c>
      <c r="AE650" s="99">
        <v>46066</v>
      </c>
      <c r="AF650" s="80">
        <v>46065.25</v>
      </c>
      <c r="AG650" s="80">
        <v>46064.5</v>
      </c>
      <c r="AH650" s="80">
        <v>46063.666666666664</v>
      </c>
      <c r="AI650" s="99">
        <v>46064</v>
      </c>
      <c r="AJ650" s="99">
        <v>46066</v>
      </c>
      <c r="AK650" s="99">
        <v>46066</v>
      </c>
      <c r="AL650" s="74">
        <v>46069</v>
      </c>
      <c r="AM650" s="74">
        <v>46072</v>
      </c>
      <c r="AN650" s="74">
        <v>46074</v>
      </c>
      <c r="AO650" s="95" t="s">
        <v>121</v>
      </c>
      <c r="AP650" s="95" t="s">
        <v>121</v>
      </c>
      <c r="AQ650" s="95" t="s">
        <v>121</v>
      </c>
      <c r="AR650" s="95" t="s">
        <v>121</v>
      </c>
      <c r="AS650" s="95" t="s">
        <v>121</v>
      </c>
      <c r="AT650" s="95" t="s">
        <v>121</v>
      </c>
      <c r="AU650" s="82" t="s">
        <v>443</v>
      </c>
      <c r="AV650" s="74">
        <v>46056</v>
      </c>
      <c r="AW650" s="75">
        <v>0</v>
      </c>
      <c r="AX650" s="75">
        <v>0</v>
      </c>
      <c r="AY650" s="75"/>
      <c r="AZ650" s="83"/>
      <c r="BA650" s="75"/>
      <c r="BB650" s="75"/>
      <c r="BC650" s="75"/>
      <c r="BD650" s="75"/>
      <c r="BE650" s="75"/>
      <c r="BF650" s="75"/>
      <c r="BG650" s="75"/>
      <c r="BH650" s="75"/>
      <c r="BI650" s="75"/>
      <c r="BJ650" s="75"/>
      <c r="BK650" s="75"/>
      <c r="BL650" s="75"/>
      <c r="BM650" s="75"/>
      <c r="BN650" s="75"/>
      <c r="BO650" s="75"/>
      <c r="BP650" s="75"/>
      <c r="BQ650" s="75"/>
      <c r="BR650" s="75"/>
      <c r="BS650" s="75"/>
      <c r="BT650" s="75">
        <v>0</v>
      </c>
      <c r="BU650" s="84" t="s">
        <v>2961</v>
      </c>
      <c r="BV650" s="74">
        <v>46066</v>
      </c>
      <c r="BW650" s="85">
        <f t="shared" si="200"/>
        <v>0</v>
      </c>
      <c r="BX650" s="85">
        <f t="shared" si="201"/>
        <v>0</v>
      </c>
      <c r="BY650" s="86" t="s">
        <v>120</v>
      </c>
      <c r="BZ650" s="87">
        <f t="shared" si="183"/>
        <v>6</v>
      </c>
      <c r="CB650" s="88">
        <f t="shared" si="210"/>
        <v>7</v>
      </c>
      <c r="CC650" s="89"/>
      <c r="CE650" s="87">
        <f t="shared" si="202"/>
        <v>2</v>
      </c>
      <c r="CF650" s="90"/>
      <c r="CG650" s="90"/>
      <c r="CH650" s="90"/>
      <c r="CJ650" s="87">
        <f t="shared" si="211"/>
        <v>2</v>
      </c>
      <c r="CK650" s="87">
        <f t="shared" si="212"/>
        <v>6</v>
      </c>
      <c r="CL650" s="22" t="s">
        <v>121</v>
      </c>
      <c r="CM650" s="22" t="s">
        <v>2962</v>
      </c>
    </row>
    <row r="651" spans="1:91" ht="14.45" customHeight="1" x14ac:dyDescent="0.25">
      <c r="A651" s="69">
        <f t="shared" si="209"/>
        <v>649</v>
      </c>
      <c r="B651" s="70" t="s">
        <v>102</v>
      </c>
      <c r="C651" s="97">
        <v>235600195542</v>
      </c>
      <c r="D651" s="106">
        <v>145452992</v>
      </c>
      <c r="E651" s="73">
        <v>5320007562</v>
      </c>
      <c r="F651" s="74">
        <v>46056</v>
      </c>
      <c r="G651" s="75" t="s">
        <v>2611</v>
      </c>
      <c r="H651" s="75" t="s">
        <v>1657</v>
      </c>
      <c r="I651" s="75" t="s">
        <v>105</v>
      </c>
      <c r="J651" s="75" t="s">
        <v>322</v>
      </c>
      <c r="K651" s="75" t="s">
        <v>242</v>
      </c>
      <c r="L651" s="74">
        <v>46076</v>
      </c>
      <c r="M651" s="73">
        <v>0</v>
      </c>
      <c r="N651" s="75" t="s">
        <v>2957</v>
      </c>
      <c r="O651" s="75" t="s">
        <v>2958</v>
      </c>
      <c r="P651" s="75">
        <v>2830048481</v>
      </c>
      <c r="Q651" s="74">
        <v>46056</v>
      </c>
      <c r="R651" s="75">
        <v>1209382064</v>
      </c>
      <c r="S651" s="75">
        <v>224155184</v>
      </c>
      <c r="T651" s="74">
        <v>46056</v>
      </c>
      <c r="U651" s="190">
        <v>4863.134</v>
      </c>
      <c r="V651" s="190">
        <v>4748.009</v>
      </c>
      <c r="W651" s="75">
        <v>6</v>
      </c>
      <c r="X651" s="75">
        <v>0</v>
      </c>
      <c r="Y651" s="98">
        <v>235600195542</v>
      </c>
      <c r="Z651" s="82" t="s">
        <v>128</v>
      </c>
      <c r="AA651" s="75" t="s">
        <v>196</v>
      </c>
      <c r="AB651" s="75" t="s">
        <v>2819</v>
      </c>
      <c r="AC651" s="98">
        <v>235600195542</v>
      </c>
      <c r="AD651" s="75" t="s">
        <v>113</v>
      </c>
      <c r="AE651" s="99">
        <v>46066</v>
      </c>
      <c r="AF651" s="80">
        <v>46065.25</v>
      </c>
      <c r="AG651" s="80">
        <v>46064.5</v>
      </c>
      <c r="AH651" s="80">
        <v>46063.666666666664</v>
      </c>
      <c r="AI651" s="99">
        <v>46064</v>
      </c>
      <c r="AJ651" s="99">
        <v>46066</v>
      </c>
      <c r="AK651" s="99">
        <v>46066</v>
      </c>
      <c r="AL651" s="74">
        <v>46069</v>
      </c>
      <c r="AM651" s="74">
        <v>46072</v>
      </c>
      <c r="AN651" s="74">
        <v>46074</v>
      </c>
      <c r="AO651" s="95" t="s">
        <v>121</v>
      </c>
      <c r="AP651" s="95" t="s">
        <v>121</v>
      </c>
      <c r="AQ651" s="95" t="s">
        <v>121</v>
      </c>
      <c r="AR651" s="95" t="s">
        <v>121</v>
      </c>
      <c r="AS651" s="95" t="s">
        <v>121</v>
      </c>
      <c r="AT651" s="95" t="s">
        <v>121</v>
      </c>
      <c r="AU651" s="82" t="s">
        <v>443</v>
      </c>
      <c r="AV651" s="74">
        <v>46056</v>
      </c>
      <c r="AW651" s="75">
        <v>0</v>
      </c>
      <c r="AX651" s="75">
        <v>0</v>
      </c>
      <c r="AY651" s="75"/>
      <c r="AZ651" s="83"/>
      <c r="BA651" s="75"/>
      <c r="BB651" s="75"/>
      <c r="BC651" s="75"/>
      <c r="BD651" s="75"/>
      <c r="BE651" s="75"/>
      <c r="BF651" s="75"/>
      <c r="BG651" s="75"/>
      <c r="BH651" s="75"/>
      <c r="BI651" s="75"/>
      <c r="BJ651" s="75"/>
      <c r="BK651" s="75"/>
      <c r="BL651" s="75"/>
      <c r="BM651" s="75"/>
      <c r="BN651" s="75"/>
      <c r="BO651" s="75"/>
      <c r="BP651" s="75"/>
      <c r="BQ651" s="75"/>
      <c r="BR651" s="75"/>
      <c r="BS651" s="75"/>
      <c r="BT651" s="75">
        <v>0</v>
      </c>
      <c r="BU651" s="84" t="s">
        <v>2961</v>
      </c>
      <c r="BV651" s="74">
        <v>46066</v>
      </c>
      <c r="BW651" s="85">
        <f t="shared" si="200"/>
        <v>0</v>
      </c>
      <c r="BX651" s="85">
        <f t="shared" si="201"/>
        <v>0</v>
      </c>
      <c r="BY651" s="86" t="s">
        <v>120</v>
      </c>
      <c r="BZ651" s="87">
        <f t="shared" si="183"/>
        <v>6</v>
      </c>
      <c r="CB651" s="88">
        <f t="shared" si="210"/>
        <v>7</v>
      </c>
      <c r="CC651" s="89"/>
      <c r="CE651" s="87">
        <f t="shared" si="202"/>
        <v>2</v>
      </c>
      <c r="CF651" s="90"/>
      <c r="CG651" s="90"/>
      <c r="CH651" s="90"/>
      <c r="CJ651" s="87">
        <f t="shared" si="211"/>
        <v>2</v>
      </c>
      <c r="CK651" s="87">
        <f t="shared" si="212"/>
        <v>6</v>
      </c>
      <c r="CL651" s="22" t="s">
        <v>121</v>
      </c>
      <c r="CM651" s="22" t="s">
        <v>2962</v>
      </c>
    </row>
    <row r="652" spans="1:91" ht="14.45" customHeight="1" x14ac:dyDescent="0.25">
      <c r="A652" s="69">
        <f t="shared" si="209"/>
        <v>650</v>
      </c>
      <c r="B652" s="70" t="s">
        <v>102</v>
      </c>
      <c r="C652" s="97">
        <v>235600195542</v>
      </c>
      <c r="D652" s="106">
        <v>145462872</v>
      </c>
      <c r="E652" s="73">
        <v>5320007562</v>
      </c>
      <c r="F652" s="74">
        <v>46056</v>
      </c>
      <c r="G652" s="75" t="s">
        <v>2956</v>
      </c>
      <c r="H652" s="75" t="s">
        <v>1657</v>
      </c>
      <c r="I652" s="75" t="s">
        <v>105</v>
      </c>
      <c r="J652" s="75" t="s">
        <v>322</v>
      </c>
      <c r="K652" s="75" t="s">
        <v>242</v>
      </c>
      <c r="L652" s="74">
        <v>46078</v>
      </c>
      <c r="M652" s="73">
        <v>0</v>
      </c>
      <c r="N652" s="75" t="s">
        <v>2957</v>
      </c>
      <c r="O652" s="75" t="s">
        <v>2958</v>
      </c>
      <c r="P652" s="75">
        <v>2830048483</v>
      </c>
      <c r="Q652" s="74">
        <v>46056</v>
      </c>
      <c r="R652" s="75">
        <v>1209382066</v>
      </c>
      <c r="S652" s="75">
        <v>224155178</v>
      </c>
      <c r="T652" s="74">
        <v>46056</v>
      </c>
      <c r="U652" s="190">
        <v>3019.4360000000001</v>
      </c>
      <c r="V652" s="190">
        <v>2861.806</v>
      </c>
      <c r="W652" s="75">
        <v>4</v>
      </c>
      <c r="X652" s="75">
        <v>29</v>
      </c>
      <c r="Y652" s="98">
        <v>235600195542</v>
      </c>
      <c r="Z652" s="82" t="s">
        <v>128</v>
      </c>
      <c r="AA652" s="75" t="s">
        <v>196</v>
      </c>
      <c r="AB652" s="75" t="s">
        <v>2819</v>
      </c>
      <c r="AC652" s="98">
        <v>235600195542</v>
      </c>
      <c r="AD652" s="75" t="s">
        <v>113</v>
      </c>
      <c r="AE652" s="99">
        <v>46066</v>
      </c>
      <c r="AF652" s="80">
        <v>46065.25</v>
      </c>
      <c r="AG652" s="80">
        <v>46064.5</v>
      </c>
      <c r="AH652" s="80">
        <v>46063.666666666664</v>
      </c>
      <c r="AI652" s="99">
        <v>46064</v>
      </c>
      <c r="AJ652" s="99">
        <v>46066</v>
      </c>
      <c r="AK652" s="99">
        <v>46066</v>
      </c>
      <c r="AL652" s="74">
        <v>46069</v>
      </c>
      <c r="AM652" s="74">
        <v>46072</v>
      </c>
      <c r="AN652" s="74">
        <v>46074</v>
      </c>
      <c r="AO652" s="95" t="s">
        <v>121</v>
      </c>
      <c r="AP652" s="95" t="s">
        <v>121</v>
      </c>
      <c r="AQ652" s="95" t="s">
        <v>121</v>
      </c>
      <c r="AR652" s="95" t="s">
        <v>121</v>
      </c>
      <c r="AS652" s="95" t="s">
        <v>121</v>
      </c>
      <c r="AT652" s="95" t="s">
        <v>121</v>
      </c>
      <c r="AU652" s="82" t="s">
        <v>443</v>
      </c>
      <c r="AV652" s="74">
        <v>46056</v>
      </c>
      <c r="AW652" s="75">
        <v>0</v>
      </c>
      <c r="AX652" s="75">
        <v>0</v>
      </c>
      <c r="AY652" s="75"/>
      <c r="AZ652" s="83"/>
      <c r="BA652" s="75"/>
      <c r="BB652" s="75"/>
      <c r="BC652" s="75"/>
      <c r="BD652" s="75"/>
      <c r="BE652" s="75"/>
      <c r="BF652" s="75"/>
      <c r="BG652" s="75"/>
      <c r="BH652" s="75"/>
      <c r="BI652" s="75"/>
      <c r="BJ652" s="75"/>
      <c r="BK652" s="75"/>
      <c r="BL652" s="75"/>
      <c r="BM652" s="75"/>
      <c r="BN652" s="75"/>
      <c r="BO652" s="75"/>
      <c r="BP652" s="75"/>
      <c r="BQ652" s="75"/>
      <c r="BR652" s="75"/>
      <c r="BS652" s="75"/>
      <c r="BT652" s="75">
        <v>0</v>
      </c>
      <c r="BU652" s="84" t="s">
        <v>2961</v>
      </c>
      <c r="BV652" s="74">
        <v>46066</v>
      </c>
      <c r="BW652" s="85">
        <f t="shared" si="200"/>
        <v>0</v>
      </c>
      <c r="BX652" s="85">
        <f t="shared" si="201"/>
        <v>0</v>
      </c>
      <c r="BY652" s="86" t="s">
        <v>120</v>
      </c>
      <c r="BZ652" s="87">
        <f t="shared" si="183"/>
        <v>6</v>
      </c>
      <c r="CB652" s="88">
        <f t="shared" si="210"/>
        <v>7</v>
      </c>
      <c r="CC652" s="89"/>
      <c r="CE652" s="87">
        <f t="shared" si="202"/>
        <v>2</v>
      </c>
      <c r="CF652" s="90"/>
      <c r="CG652" s="90"/>
      <c r="CH652" s="90"/>
      <c r="CJ652" s="87">
        <f t="shared" si="211"/>
        <v>2</v>
      </c>
      <c r="CK652" s="87">
        <f t="shared" si="212"/>
        <v>6</v>
      </c>
      <c r="CL652" s="22" t="s">
        <v>121</v>
      </c>
      <c r="CM652" s="22" t="s">
        <v>2962</v>
      </c>
    </row>
    <row r="653" spans="1:91" ht="14.45" customHeight="1" x14ac:dyDescent="0.25">
      <c r="A653" s="69">
        <f t="shared" si="209"/>
        <v>651</v>
      </c>
      <c r="B653" s="70" t="s">
        <v>102</v>
      </c>
      <c r="C653" s="107">
        <v>264254983</v>
      </c>
      <c r="D653" s="106">
        <v>145347569</v>
      </c>
      <c r="E653" s="73">
        <v>5320007381</v>
      </c>
      <c r="F653" s="74">
        <v>46051</v>
      </c>
      <c r="G653" s="75" t="s">
        <v>2238</v>
      </c>
      <c r="H653" s="75" t="s">
        <v>2963</v>
      </c>
      <c r="I653" s="75" t="s">
        <v>105</v>
      </c>
      <c r="J653" s="75" t="s">
        <v>1161</v>
      </c>
      <c r="K653" s="75" t="s">
        <v>107</v>
      </c>
      <c r="L653" s="74">
        <v>46069</v>
      </c>
      <c r="M653" s="73">
        <v>0</v>
      </c>
      <c r="N653" s="75" t="s">
        <v>2964</v>
      </c>
      <c r="O653" s="75" t="s">
        <v>2965</v>
      </c>
      <c r="P653" s="75">
        <v>2830048411</v>
      </c>
      <c r="Q653" s="74">
        <v>46055</v>
      </c>
      <c r="R653" s="75">
        <v>1209381794</v>
      </c>
      <c r="S653" s="75">
        <v>224144047</v>
      </c>
      <c r="T653" s="74">
        <v>46055</v>
      </c>
      <c r="U653" s="190">
        <v>2524.6080000000002</v>
      </c>
      <c r="V653" s="190">
        <v>2441.6219999999998</v>
      </c>
      <c r="W653" s="75">
        <v>3</v>
      </c>
      <c r="X653" s="75">
        <v>1</v>
      </c>
      <c r="Y653" s="98">
        <v>264255180</v>
      </c>
      <c r="Z653" s="82" t="s">
        <v>110</v>
      </c>
      <c r="AA653" s="75" t="s">
        <v>2966</v>
      </c>
      <c r="AB653" s="75" t="s">
        <v>112</v>
      </c>
      <c r="AC653" s="109">
        <v>264254983</v>
      </c>
      <c r="AD653" s="75" t="s">
        <v>113</v>
      </c>
      <c r="AE653" s="74">
        <v>46059</v>
      </c>
      <c r="AF653" s="130">
        <v>46058.458333333336</v>
      </c>
      <c r="AG653" s="130">
        <v>46057.375</v>
      </c>
      <c r="AH653" s="130">
        <v>46057.375</v>
      </c>
      <c r="AI653" s="150">
        <v>46055</v>
      </c>
      <c r="AJ653" s="99">
        <v>46059</v>
      </c>
      <c r="AK653" s="99">
        <v>46059</v>
      </c>
      <c r="AL653" s="131">
        <v>46061</v>
      </c>
      <c r="AM653" s="75"/>
      <c r="AN653" s="131">
        <v>46061</v>
      </c>
      <c r="AO653" s="95" t="s">
        <v>121</v>
      </c>
      <c r="AP653" s="95" t="s">
        <v>121</v>
      </c>
      <c r="AQ653" s="95" t="s">
        <v>121</v>
      </c>
      <c r="AR653" s="95" t="s">
        <v>121</v>
      </c>
      <c r="AS653" s="95" t="s">
        <v>121</v>
      </c>
      <c r="AT653" s="82" t="s">
        <v>2057</v>
      </c>
      <c r="AU653" s="82" t="s">
        <v>131</v>
      </c>
      <c r="AV653" s="74">
        <v>46055</v>
      </c>
      <c r="AW653" s="75" t="s">
        <v>2967</v>
      </c>
      <c r="AX653" s="75" t="s">
        <v>2968</v>
      </c>
      <c r="AY653" s="75"/>
      <c r="AZ653" s="83"/>
      <c r="BA653" s="75"/>
      <c r="BB653" s="75"/>
      <c r="BC653" s="75"/>
      <c r="BD653" s="75"/>
      <c r="BE653" s="75"/>
      <c r="BF653" s="75"/>
      <c r="BG653" s="75"/>
      <c r="BH653" s="75"/>
      <c r="BI653" s="75"/>
      <c r="BJ653" s="75"/>
      <c r="BK653" s="75"/>
      <c r="BL653" s="75"/>
      <c r="BM653" s="75"/>
      <c r="BN653" s="75"/>
      <c r="BO653" s="75"/>
      <c r="BP653" s="75"/>
      <c r="BQ653" s="75"/>
      <c r="BR653" s="75"/>
      <c r="BS653" s="75"/>
      <c r="BT653" s="75">
        <v>1</v>
      </c>
      <c r="BU653" s="84" t="s">
        <v>2969</v>
      </c>
      <c r="BV653" s="74">
        <v>46058</v>
      </c>
      <c r="BW653" s="85">
        <f t="shared" si="200"/>
        <v>-1</v>
      </c>
      <c r="BX653" s="85">
        <f t="shared" si="201"/>
        <v>-1</v>
      </c>
      <c r="BY653" s="86" t="s">
        <v>120</v>
      </c>
      <c r="BZ653" s="87">
        <f t="shared" si="183"/>
        <v>5</v>
      </c>
      <c r="CB653" s="88">
        <f t="shared" si="210"/>
        <v>6</v>
      </c>
      <c r="CC653" s="89"/>
      <c r="CE653" s="87">
        <f t="shared" si="202"/>
        <v>2</v>
      </c>
      <c r="CF653" s="90"/>
      <c r="CG653" s="90"/>
      <c r="CH653" s="90"/>
      <c r="CJ653" s="87">
        <f t="shared" si="211"/>
        <v>2</v>
      </c>
      <c r="CK653" s="87">
        <f t="shared" si="212"/>
        <v>6</v>
      </c>
      <c r="CL653" s="22" t="s">
        <v>121</v>
      </c>
      <c r="CM653" s="22" t="s">
        <v>2970</v>
      </c>
    </row>
    <row r="654" spans="1:91" ht="14.45" customHeight="1" x14ac:dyDescent="0.25">
      <c r="A654" s="69">
        <f t="shared" si="209"/>
        <v>652</v>
      </c>
      <c r="B654" s="70" t="s">
        <v>102</v>
      </c>
      <c r="C654" s="107">
        <v>264254983</v>
      </c>
      <c r="D654" s="178">
        <v>145347575</v>
      </c>
      <c r="E654" s="73">
        <v>5320007381</v>
      </c>
      <c r="F654" s="74">
        <v>46051</v>
      </c>
      <c r="G654" s="75" t="s">
        <v>2238</v>
      </c>
      <c r="H654" s="75" t="s">
        <v>2963</v>
      </c>
      <c r="I654" s="75" t="s">
        <v>105</v>
      </c>
      <c r="J654" s="75" t="s">
        <v>1161</v>
      </c>
      <c r="K654" s="75" t="s">
        <v>107</v>
      </c>
      <c r="L654" s="74">
        <v>46069</v>
      </c>
      <c r="M654" s="73">
        <v>40</v>
      </c>
      <c r="N654" s="75" t="s">
        <v>2964</v>
      </c>
      <c r="O654" s="75" t="s">
        <v>2965</v>
      </c>
      <c r="P654" s="75">
        <v>2830048412</v>
      </c>
      <c r="Q654" s="74">
        <v>46055</v>
      </c>
      <c r="R654" s="75">
        <v>1209381795</v>
      </c>
      <c r="S654" s="75">
        <v>224144052</v>
      </c>
      <c r="T654" s="74">
        <v>46055</v>
      </c>
      <c r="U654" s="190">
        <v>14651.912</v>
      </c>
      <c r="V654" s="190">
        <v>14171.843999999999</v>
      </c>
      <c r="W654" s="75">
        <v>17</v>
      </c>
      <c r="X654" s="75">
        <v>5</v>
      </c>
      <c r="Y654" s="98">
        <v>264255180</v>
      </c>
      <c r="Z654" s="82" t="s">
        <v>110</v>
      </c>
      <c r="AA654" s="75" t="s">
        <v>2966</v>
      </c>
      <c r="AB654" s="75" t="s">
        <v>112</v>
      </c>
      <c r="AC654" s="109">
        <v>264254983</v>
      </c>
      <c r="AD654" s="75" t="s">
        <v>113</v>
      </c>
      <c r="AE654" s="74">
        <v>46059</v>
      </c>
      <c r="AF654" s="130">
        <v>46058.458333333336</v>
      </c>
      <c r="AG654" s="130">
        <v>46057.375</v>
      </c>
      <c r="AH654" s="130">
        <v>46057.375</v>
      </c>
      <c r="AI654" s="150">
        <v>46055</v>
      </c>
      <c r="AJ654" s="99">
        <v>46059</v>
      </c>
      <c r="AK654" s="99">
        <v>46059</v>
      </c>
      <c r="AL654" s="131">
        <v>46061</v>
      </c>
      <c r="AM654" s="75"/>
      <c r="AN654" s="131">
        <v>46061</v>
      </c>
      <c r="AO654" s="95" t="s">
        <v>121</v>
      </c>
      <c r="AP654" s="95" t="s">
        <v>121</v>
      </c>
      <c r="AQ654" s="95" t="s">
        <v>121</v>
      </c>
      <c r="AR654" s="95" t="s">
        <v>121</v>
      </c>
      <c r="AS654" s="95" t="s">
        <v>121</v>
      </c>
      <c r="AT654" s="82" t="s">
        <v>2057</v>
      </c>
      <c r="AU654" s="82" t="s">
        <v>131</v>
      </c>
      <c r="AV654" s="74">
        <v>46055</v>
      </c>
      <c r="AW654" s="75">
        <v>0</v>
      </c>
      <c r="AX654" s="75">
        <v>0</v>
      </c>
      <c r="AY654" s="75"/>
      <c r="AZ654" s="83"/>
      <c r="BA654" s="75"/>
      <c r="BB654" s="75"/>
      <c r="BC654" s="75"/>
      <c r="BD654" s="75"/>
      <c r="BE654" s="75"/>
      <c r="BF654" s="75"/>
      <c r="BG654" s="75"/>
      <c r="BH654" s="75"/>
      <c r="BI654" s="75"/>
      <c r="BJ654" s="75"/>
      <c r="BK654" s="75"/>
      <c r="BL654" s="75"/>
      <c r="BM654" s="75"/>
      <c r="BN654" s="75"/>
      <c r="BO654" s="75"/>
      <c r="BP654" s="75"/>
      <c r="BQ654" s="75"/>
      <c r="BR654" s="75"/>
      <c r="BS654" s="75"/>
      <c r="BT654" s="75">
        <v>0</v>
      </c>
      <c r="BU654" s="84" t="s">
        <v>2969</v>
      </c>
      <c r="BV654" s="74">
        <v>46058</v>
      </c>
      <c r="BW654" s="85">
        <f t="shared" si="200"/>
        <v>-1</v>
      </c>
      <c r="BX654" s="85">
        <f t="shared" si="201"/>
        <v>-1</v>
      </c>
      <c r="BY654" s="86" t="s">
        <v>120</v>
      </c>
      <c r="BZ654" s="87">
        <f t="shared" si="183"/>
        <v>5</v>
      </c>
      <c r="CB654" s="88">
        <f t="shared" si="210"/>
        <v>6</v>
      </c>
      <c r="CC654" s="89"/>
      <c r="CE654" s="87">
        <f t="shared" si="202"/>
        <v>2</v>
      </c>
      <c r="CF654" s="90">
        <v>4008392</v>
      </c>
      <c r="CG654" s="90">
        <v>3006294</v>
      </c>
      <c r="CH654" s="90">
        <v>7014686</v>
      </c>
      <c r="CI654" s="91">
        <v>26371</v>
      </c>
      <c r="CJ654" s="87">
        <f t="shared" si="211"/>
        <v>2</v>
      </c>
      <c r="CK654" s="87">
        <f t="shared" si="212"/>
        <v>6</v>
      </c>
      <c r="CL654" s="22" t="s">
        <v>121</v>
      </c>
      <c r="CM654" s="22" t="s">
        <v>2970</v>
      </c>
    </row>
    <row r="655" spans="1:91" ht="14.45" customHeight="1" x14ac:dyDescent="0.25">
      <c r="A655" s="69">
        <f t="shared" si="209"/>
        <v>653</v>
      </c>
      <c r="B655" s="70" t="s">
        <v>102</v>
      </c>
      <c r="C655" s="107">
        <v>264254983</v>
      </c>
      <c r="D655" s="72">
        <v>145360117</v>
      </c>
      <c r="E655" s="73">
        <v>5320007412</v>
      </c>
      <c r="F655" s="74">
        <v>46051</v>
      </c>
      <c r="G655" s="75" t="s">
        <v>2238</v>
      </c>
      <c r="H655" s="75" t="s">
        <v>2963</v>
      </c>
      <c r="I655" s="75" t="s">
        <v>105</v>
      </c>
      <c r="J655" s="75" t="s">
        <v>1161</v>
      </c>
      <c r="K655" s="75" t="s">
        <v>107</v>
      </c>
      <c r="L655" s="74">
        <v>46069</v>
      </c>
      <c r="M655" s="73">
        <v>40</v>
      </c>
      <c r="N655" s="75" t="s">
        <v>2971</v>
      </c>
      <c r="O655" s="75" t="s">
        <v>2972</v>
      </c>
      <c r="P655" s="75">
        <v>2830048386</v>
      </c>
      <c r="Q655" s="74">
        <v>46054</v>
      </c>
      <c r="R655" s="75">
        <v>1209381701</v>
      </c>
      <c r="S655" s="75">
        <v>224144072</v>
      </c>
      <c r="T655" s="74">
        <v>46054</v>
      </c>
      <c r="U655" s="190">
        <v>8021.4639999999999</v>
      </c>
      <c r="V655" s="190">
        <v>7758.0510000000004</v>
      </c>
      <c r="W655" s="75">
        <v>9</v>
      </c>
      <c r="X655" s="75">
        <v>3</v>
      </c>
      <c r="Y655" s="98">
        <v>265008064</v>
      </c>
      <c r="Z655" s="82" t="s">
        <v>110</v>
      </c>
      <c r="AA655" s="75" t="s">
        <v>2966</v>
      </c>
      <c r="AB655" s="75" t="s">
        <v>112</v>
      </c>
      <c r="AC655" s="109">
        <v>264254983</v>
      </c>
      <c r="AD655" s="75" t="s">
        <v>113</v>
      </c>
      <c r="AE655" s="74">
        <v>46059</v>
      </c>
      <c r="AF655" s="130">
        <v>46058.458333333336</v>
      </c>
      <c r="AG655" s="130">
        <v>46057.375</v>
      </c>
      <c r="AH655" s="130">
        <v>46057.375</v>
      </c>
      <c r="AI655" s="150">
        <v>46055</v>
      </c>
      <c r="AJ655" s="99">
        <v>46059</v>
      </c>
      <c r="AK655" s="99">
        <v>46059</v>
      </c>
      <c r="AL655" s="131">
        <v>46061</v>
      </c>
      <c r="AM655" s="75"/>
      <c r="AN655" s="131">
        <v>46061</v>
      </c>
      <c r="AO655" s="95" t="s">
        <v>121</v>
      </c>
      <c r="AP655" s="95" t="s">
        <v>121</v>
      </c>
      <c r="AQ655" s="95" t="s">
        <v>121</v>
      </c>
      <c r="AR655" s="95" t="s">
        <v>121</v>
      </c>
      <c r="AS655" s="95" t="s">
        <v>121</v>
      </c>
      <c r="AT655" s="82" t="s">
        <v>2057</v>
      </c>
      <c r="AU655" s="82" t="s">
        <v>131</v>
      </c>
      <c r="AV655" s="74">
        <v>46054</v>
      </c>
      <c r="AW655" s="75" t="s">
        <v>2973</v>
      </c>
      <c r="AX655" s="75" t="s">
        <v>2974</v>
      </c>
      <c r="AY655" s="75"/>
      <c r="AZ655" s="83"/>
      <c r="BA655" s="75"/>
      <c r="BB655" s="75"/>
      <c r="BC655" s="75"/>
      <c r="BD655" s="75"/>
      <c r="BE655" s="75"/>
      <c r="BF655" s="75"/>
      <c r="BG655" s="75"/>
      <c r="BH655" s="75"/>
      <c r="BI655" s="75"/>
      <c r="BJ655" s="75"/>
      <c r="BK655" s="75"/>
      <c r="BL655" s="75"/>
      <c r="BM655" s="75"/>
      <c r="BN655" s="75"/>
      <c r="BO655" s="75"/>
      <c r="BP655" s="75"/>
      <c r="BQ655" s="75"/>
      <c r="BR655" s="75"/>
      <c r="BS655" s="75"/>
      <c r="BT655" s="75">
        <v>0</v>
      </c>
      <c r="BU655" s="84" t="s">
        <v>2969</v>
      </c>
      <c r="BV655" s="74">
        <v>46058</v>
      </c>
      <c r="BW655" s="85">
        <f t="shared" si="200"/>
        <v>-1</v>
      </c>
      <c r="BX655" s="85">
        <f t="shared" si="201"/>
        <v>-1</v>
      </c>
      <c r="BY655" s="86" t="s">
        <v>120</v>
      </c>
      <c r="BZ655" s="87">
        <f t="shared" ref="BZ655:BZ718" si="213">_xlfn.ISOWEEKNUM(F655)</f>
        <v>5</v>
      </c>
      <c r="CB655" s="88">
        <f t="shared" si="210"/>
        <v>6</v>
      </c>
      <c r="CC655" s="89"/>
      <c r="CE655" s="87">
        <f t="shared" si="202"/>
        <v>2</v>
      </c>
      <c r="CF655" s="90">
        <v>4008392</v>
      </c>
      <c r="CG655" s="90">
        <v>3006294</v>
      </c>
      <c r="CH655" s="90">
        <v>7014686</v>
      </c>
      <c r="CI655" s="91">
        <v>26371</v>
      </c>
      <c r="CJ655" s="87">
        <f t="shared" si="211"/>
        <v>2</v>
      </c>
      <c r="CK655" s="87">
        <f t="shared" si="212"/>
        <v>5</v>
      </c>
      <c r="CL655" s="22" t="s">
        <v>121</v>
      </c>
      <c r="CM655" s="22" t="s">
        <v>2970</v>
      </c>
    </row>
    <row r="656" spans="1:91" ht="14.45" customHeight="1" x14ac:dyDescent="0.25">
      <c r="A656" s="69">
        <f t="shared" si="209"/>
        <v>654</v>
      </c>
      <c r="B656" s="70" t="s">
        <v>102</v>
      </c>
      <c r="C656" s="107">
        <v>264254983</v>
      </c>
      <c r="D656" s="72">
        <v>145366097</v>
      </c>
      <c r="E656" s="73">
        <v>5320007412</v>
      </c>
      <c r="F656" s="74">
        <v>46051</v>
      </c>
      <c r="G656" s="75" t="s">
        <v>2424</v>
      </c>
      <c r="H656" s="75" t="s">
        <v>2963</v>
      </c>
      <c r="I656" s="75" t="s">
        <v>105</v>
      </c>
      <c r="J656" s="75" t="s">
        <v>1161</v>
      </c>
      <c r="K656" s="75" t="s">
        <v>107</v>
      </c>
      <c r="L656" s="74">
        <v>46069</v>
      </c>
      <c r="M656" s="73">
        <v>0</v>
      </c>
      <c r="N656" s="75" t="s">
        <v>2971</v>
      </c>
      <c r="O656" s="75" t="s">
        <v>2972</v>
      </c>
      <c r="P656" s="75">
        <v>2830048387</v>
      </c>
      <c r="Q656" s="74">
        <v>46054</v>
      </c>
      <c r="R656" s="75">
        <v>1209381702</v>
      </c>
      <c r="S656" s="75">
        <v>224144081</v>
      </c>
      <c r="T656" s="74">
        <v>46054</v>
      </c>
      <c r="U656" s="190">
        <v>7701.3090000000002</v>
      </c>
      <c r="V656" s="190">
        <v>7448.15</v>
      </c>
      <c r="W656" s="75">
        <v>10</v>
      </c>
      <c r="X656" s="75">
        <v>3</v>
      </c>
      <c r="Y656" s="98">
        <v>265008064</v>
      </c>
      <c r="Z656" s="82" t="s">
        <v>110</v>
      </c>
      <c r="AA656" s="75" t="s">
        <v>2966</v>
      </c>
      <c r="AB656" s="75" t="s">
        <v>112</v>
      </c>
      <c r="AC656" s="109">
        <v>264254983</v>
      </c>
      <c r="AD656" s="75" t="s">
        <v>113</v>
      </c>
      <c r="AE656" s="74">
        <v>46059</v>
      </c>
      <c r="AF656" s="130">
        <v>46058.458333333336</v>
      </c>
      <c r="AG656" s="130">
        <v>46057.375</v>
      </c>
      <c r="AH656" s="130">
        <v>46057.375</v>
      </c>
      <c r="AI656" s="150">
        <v>46055</v>
      </c>
      <c r="AJ656" s="99">
        <v>46059</v>
      </c>
      <c r="AK656" s="99">
        <v>46059</v>
      </c>
      <c r="AL656" s="131">
        <v>46061</v>
      </c>
      <c r="AM656" s="75"/>
      <c r="AN656" s="131">
        <v>46061</v>
      </c>
      <c r="AO656" s="95" t="s">
        <v>121</v>
      </c>
      <c r="AP656" s="95" t="s">
        <v>121</v>
      </c>
      <c r="AQ656" s="95" t="s">
        <v>121</v>
      </c>
      <c r="AR656" s="95" t="s">
        <v>121</v>
      </c>
      <c r="AS656" s="95" t="s">
        <v>121</v>
      </c>
      <c r="AT656" s="82" t="s">
        <v>2057</v>
      </c>
      <c r="AU656" s="82" t="s">
        <v>131</v>
      </c>
      <c r="AV656" s="74">
        <v>46054</v>
      </c>
      <c r="AW656" s="75">
        <v>0</v>
      </c>
      <c r="AX656" s="75">
        <v>0</v>
      </c>
      <c r="AY656" s="75"/>
      <c r="AZ656" s="83"/>
      <c r="BA656" s="75"/>
      <c r="BB656" s="75"/>
      <c r="BC656" s="75"/>
      <c r="BD656" s="75"/>
      <c r="BE656" s="75"/>
      <c r="BF656" s="75"/>
      <c r="BG656" s="75"/>
      <c r="BH656" s="75"/>
      <c r="BI656" s="75"/>
      <c r="BJ656" s="75"/>
      <c r="BK656" s="75"/>
      <c r="BL656" s="75"/>
      <c r="BM656" s="75"/>
      <c r="BN656" s="75"/>
      <c r="BO656" s="75"/>
      <c r="BP656" s="75"/>
      <c r="BQ656" s="75"/>
      <c r="BR656" s="75"/>
      <c r="BS656" s="75"/>
      <c r="BT656" s="75">
        <v>0</v>
      </c>
      <c r="BU656" s="84" t="s">
        <v>2969</v>
      </c>
      <c r="BV656" s="74">
        <v>46058</v>
      </c>
      <c r="BW656" s="85">
        <f t="shared" si="200"/>
        <v>-1</v>
      </c>
      <c r="BX656" s="85">
        <f t="shared" si="201"/>
        <v>-1</v>
      </c>
      <c r="BY656" s="86" t="s">
        <v>120</v>
      </c>
      <c r="BZ656" s="87">
        <f t="shared" si="213"/>
        <v>5</v>
      </c>
      <c r="CB656" s="88">
        <f t="shared" si="210"/>
        <v>6</v>
      </c>
      <c r="CC656" s="89"/>
      <c r="CE656" s="87">
        <f t="shared" si="202"/>
        <v>2</v>
      </c>
      <c r="CF656" s="90"/>
      <c r="CG656" s="90"/>
      <c r="CH656" s="90"/>
      <c r="CJ656" s="87">
        <f t="shared" si="211"/>
        <v>2</v>
      </c>
      <c r="CK656" s="87">
        <f t="shared" si="212"/>
        <v>5</v>
      </c>
      <c r="CL656" s="22" t="s">
        <v>121</v>
      </c>
      <c r="CM656" s="22" t="s">
        <v>2970</v>
      </c>
    </row>
    <row r="657" spans="1:91" ht="14.45" customHeight="1" x14ac:dyDescent="0.25">
      <c r="A657" s="69">
        <f t="shared" si="209"/>
        <v>655</v>
      </c>
      <c r="B657" s="70" t="s">
        <v>102</v>
      </c>
      <c r="C657" s="107">
        <v>264254983</v>
      </c>
      <c r="D657" s="184">
        <v>145367410</v>
      </c>
      <c r="E657" s="73">
        <v>5320007415</v>
      </c>
      <c r="F657" s="74">
        <v>46051</v>
      </c>
      <c r="G657" s="75" t="s">
        <v>2975</v>
      </c>
      <c r="H657" s="75" t="s">
        <v>2963</v>
      </c>
      <c r="I657" s="75" t="s">
        <v>105</v>
      </c>
      <c r="J657" s="75" t="s">
        <v>1161</v>
      </c>
      <c r="K657" s="75" t="s">
        <v>107</v>
      </c>
      <c r="L657" s="74">
        <v>46069</v>
      </c>
      <c r="M657" s="73">
        <v>40</v>
      </c>
      <c r="N657" s="75" t="s">
        <v>2976</v>
      </c>
      <c r="O657" s="75" t="s">
        <v>2977</v>
      </c>
      <c r="P657" s="75">
        <v>2830048357</v>
      </c>
      <c r="Q657" s="74">
        <v>46054</v>
      </c>
      <c r="R657" s="75">
        <v>1209381667</v>
      </c>
      <c r="S657" s="75">
        <v>224144094</v>
      </c>
      <c r="T657" s="74">
        <v>46054</v>
      </c>
      <c r="U657" s="190">
        <v>6196.0029999999997</v>
      </c>
      <c r="V657" s="190">
        <v>5963.0839999999998</v>
      </c>
      <c r="W657" s="75">
        <v>12</v>
      </c>
      <c r="X657" s="75">
        <v>5</v>
      </c>
      <c r="Y657" s="98">
        <v>265008074</v>
      </c>
      <c r="Z657" s="82" t="s">
        <v>110</v>
      </c>
      <c r="AA657" s="75" t="s">
        <v>2966</v>
      </c>
      <c r="AB657" s="75" t="s">
        <v>112</v>
      </c>
      <c r="AC657" s="109">
        <v>264254983</v>
      </c>
      <c r="AD657" s="75" t="s">
        <v>113</v>
      </c>
      <c r="AE657" s="74">
        <v>46059</v>
      </c>
      <c r="AF657" s="130">
        <v>46058.458333333336</v>
      </c>
      <c r="AG657" s="130">
        <v>46057.375</v>
      </c>
      <c r="AH657" s="130">
        <v>46057.375</v>
      </c>
      <c r="AI657" s="150">
        <v>46055</v>
      </c>
      <c r="AJ657" s="99">
        <v>46059</v>
      </c>
      <c r="AK657" s="99">
        <v>46059</v>
      </c>
      <c r="AL657" s="131">
        <v>46061</v>
      </c>
      <c r="AM657" s="75"/>
      <c r="AN657" s="131">
        <v>46061</v>
      </c>
      <c r="AO657" s="95" t="s">
        <v>121</v>
      </c>
      <c r="AP657" s="95" t="s">
        <v>121</v>
      </c>
      <c r="AQ657" s="95" t="s">
        <v>121</v>
      </c>
      <c r="AR657" s="95" t="s">
        <v>121</v>
      </c>
      <c r="AS657" s="95" t="s">
        <v>121</v>
      </c>
      <c r="AT657" s="82" t="s">
        <v>2057</v>
      </c>
      <c r="AU657" s="82" t="s">
        <v>131</v>
      </c>
      <c r="AV657" s="74">
        <v>46054</v>
      </c>
      <c r="AW657" s="75" t="s">
        <v>2978</v>
      </c>
      <c r="AX657" s="75" t="s">
        <v>2979</v>
      </c>
      <c r="AY657" s="75"/>
      <c r="AZ657" s="83"/>
      <c r="BA657" s="75"/>
      <c r="BB657" s="75"/>
      <c r="BC657" s="75"/>
      <c r="BD657" s="75"/>
      <c r="BE657" s="75"/>
      <c r="BF657" s="75"/>
      <c r="BG657" s="75"/>
      <c r="BH657" s="75"/>
      <c r="BI657" s="75"/>
      <c r="BJ657" s="75"/>
      <c r="BK657" s="75"/>
      <c r="BL657" s="75"/>
      <c r="BM657" s="75"/>
      <c r="BN657" s="75"/>
      <c r="BO657" s="75"/>
      <c r="BP657" s="75"/>
      <c r="BQ657" s="75"/>
      <c r="BR657" s="75"/>
      <c r="BS657" s="75"/>
      <c r="BT657" s="75">
        <v>0</v>
      </c>
      <c r="BU657" s="84" t="s">
        <v>2969</v>
      </c>
      <c r="BV657" s="74">
        <v>46058</v>
      </c>
      <c r="BW657" s="85">
        <f t="shared" si="200"/>
        <v>-1</v>
      </c>
      <c r="BX657" s="85">
        <f t="shared" si="201"/>
        <v>-1</v>
      </c>
      <c r="BY657" s="86" t="s">
        <v>120</v>
      </c>
      <c r="BZ657" s="87">
        <f t="shared" si="213"/>
        <v>5</v>
      </c>
      <c r="CB657" s="88">
        <f t="shared" si="210"/>
        <v>6</v>
      </c>
      <c r="CC657" s="89"/>
      <c r="CE657" s="87">
        <f t="shared" si="202"/>
        <v>2</v>
      </c>
      <c r="CF657" s="90">
        <v>4008392</v>
      </c>
      <c r="CG657" s="90">
        <v>3006294</v>
      </c>
      <c r="CH657" s="90">
        <v>7014686</v>
      </c>
      <c r="CI657" s="91">
        <v>26371</v>
      </c>
      <c r="CJ657" s="87">
        <f t="shared" si="211"/>
        <v>2</v>
      </c>
      <c r="CK657" s="87">
        <f t="shared" si="212"/>
        <v>5</v>
      </c>
      <c r="CL657" s="22" t="s">
        <v>121</v>
      </c>
      <c r="CM657" s="22" t="s">
        <v>2970</v>
      </c>
    </row>
    <row r="658" spans="1:91" ht="14.45" customHeight="1" x14ac:dyDescent="0.25">
      <c r="A658" s="69">
        <f t="shared" si="209"/>
        <v>656</v>
      </c>
      <c r="B658" s="70" t="s">
        <v>102</v>
      </c>
      <c r="C658" s="107">
        <v>264254983</v>
      </c>
      <c r="D658" s="106">
        <v>145367389</v>
      </c>
      <c r="E658" s="73">
        <v>5320007415</v>
      </c>
      <c r="F658" s="74">
        <v>46051</v>
      </c>
      <c r="G658" s="75" t="s">
        <v>2980</v>
      </c>
      <c r="H658" s="75" t="s">
        <v>2963</v>
      </c>
      <c r="I658" s="75" t="s">
        <v>105</v>
      </c>
      <c r="J658" s="75" t="s">
        <v>1161</v>
      </c>
      <c r="K658" s="75" t="s">
        <v>107</v>
      </c>
      <c r="L658" s="74">
        <v>46069</v>
      </c>
      <c r="M658" s="73">
        <v>0</v>
      </c>
      <c r="N658" s="75" t="s">
        <v>2976</v>
      </c>
      <c r="O658" s="75" t="s">
        <v>2977</v>
      </c>
      <c r="P658" s="75">
        <v>2830048356</v>
      </c>
      <c r="Q658" s="74">
        <v>46054</v>
      </c>
      <c r="R658" s="75">
        <v>1209381666</v>
      </c>
      <c r="S658" s="75">
        <v>224144100</v>
      </c>
      <c r="T658" s="74">
        <v>46054</v>
      </c>
      <c r="U658" s="190">
        <v>7709.2150000000001</v>
      </c>
      <c r="V658" s="190">
        <v>7455.7849999999999</v>
      </c>
      <c r="W658" s="75">
        <v>9</v>
      </c>
      <c r="X658" s="75">
        <v>3</v>
      </c>
      <c r="Y658" s="98">
        <v>265008074</v>
      </c>
      <c r="Z658" s="82" t="s">
        <v>110</v>
      </c>
      <c r="AA658" s="75" t="s">
        <v>2966</v>
      </c>
      <c r="AB658" s="75" t="s">
        <v>112</v>
      </c>
      <c r="AC658" s="109">
        <v>264254983</v>
      </c>
      <c r="AD658" s="75" t="s">
        <v>113</v>
      </c>
      <c r="AE658" s="74">
        <v>46059</v>
      </c>
      <c r="AF658" s="130">
        <v>46058.458333333336</v>
      </c>
      <c r="AG658" s="130">
        <v>46057.375</v>
      </c>
      <c r="AH658" s="130">
        <v>46057.375</v>
      </c>
      <c r="AI658" s="150">
        <v>46055</v>
      </c>
      <c r="AJ658" s="99">
        <v>46059</v>
      </c>
      <c r="AK658" s="99">
        <v>46059</v>
      </c>
      <c r="AL658" s="131">
        <v>46061</v>
      </c>
      <c r="AM658" s="75"/>
      <c r="AN658" s="131">
        <v>46061</v>
      </c>
      <c r="AO658" s="95" t="s">
        <v>121</v>
      </c>
      <c r="AP658" s="95" t="s">
        <v>121</v>
      </c>
      <c r="AQ658" s="95" t="s">
        <v>121</v>
      </c>
      <c r="AR658" s="95" t="s">
        <v>121</v>
      </c>
      <c r="AS658" s="95" t="s">
        <v>121</v>
      </c>
      <c r="AT658" s="82" t="s">
        <v>2057</v>
      </c>
      <c r="AU658" s="82" t="s">
        <v>131</v>
      </c>
      <c r="AV658" s="74">
        <v>46054</v>
      </c>
      <c r="AW658" s="75">
        <v>0</v>
      </c>
      <c r="AX658" s="75">
        <v>0</v>
      </c>
      <c r="AY658" s="75"/>
      <c r="AZ658" s="83"/>
      <c r="BA658" s="75"/>
      <c r="BB658" s="75"/>
      <c r="BC658" s="75"/>
      <c r="BD658" s="75"/>
      <c r="BE658" s="75"/>
      <c r="BF658" s="75"/>
      <c r="BG658" s="75"/>
      <c r="BH658" s="75"/>
      <c r="BI658" s="75"/>
      <c r="BJ658" s="75"/>
      <c r="BK658" s="75"/>
      <c r="BL658" s="75"/>
      <c r="BM658" s="75"/>
      <c r="BN658" s="75"/>
      <c r="BO658" s="75"/>
      <c r="BP658" s="75"/>
      <c r="BQ658" s="75"/>
      <c r="BR658" s="75"/>
      <c r="BS658" s="75"/>
      <c r="BT658" s="75">
        <v>0</v>
      </c>
      <c r="BU658" s="84" t="s">
        <v>2969</v>
      </c>
      <c r="BV658" s="74">
        <v>46058</v>
      </c>
      <c r="BW658" s="85">
        <f t="shared" si="200"/>
        <v>-1</v>
      </c>
      <c r="BX658" s="85">
        <f t="shared" si="201"/>
        <v>-1</v>
      </c>
      <c r="BY658" s="86" t="s">
        <v>120</v>
      </c>
      <c r="BZ658" s="87">
        <f t="shared" si="213"/>
        <v>5</v>
      </c>
      <c r="CB658" s="88">
        <f t="shared" si="210"/>
        <v>6</v>
      </c>
      <c r="CC658" s="89"/>
      <c r="CE658" s="87">
        <f t="shared" si="202"/>
        <v>2</v>
      </c>
      <c r="CF658" s="90"/>
      <c r="CG658" s="90"/>
      <c r="CH658" s="90"/>
      <c r="CJ658" s="87">
        <f t="shared" si="211"/>
        <v>2</v>
      </c>
      <c r="CK658" s="87">
        <f t="shared" si="212"/>
        <v>5</v>
      </c>
      <c r="CL658" s="22" t="s">
        <v>121</v>
      </c>
      <c r="CM658" s="22" t="s">
        <v>2970</v>
      </c>
    </row>
    <row r="659" spans="1:91" ht="14.45" customHeight="1" x14ac:dyDescent="0.25">
      <c r="A659" s="69">
        <f t="shared" si="209"/>
        <v>657</v>
      </c>
      <c r="B659" s="70" t="s">
        <v>102</v>
      </c>
      <c r="C659" s="107">
        <v>264255059</v>
      </c>
      <c r="D659" s="72">
        <v>145378189</v>
      </c>
      <c r="E659" s="73">
        <v>5320007444</v>
      </c>
      <c r="F659" s="74">
        <v>46051</v>
      </c>
      <c r="G659" s="75" t="s">
        <v>1187</v>
      </c>
      <c r="H659" s="75" t="s">
        <v>2963</v>
      </c>
      <c r="I659" s="75" t="s">
        <v>105</v>
      </c>
      <c r="J659" s="75" t="s">
        <v>1161</v>
      </c>
      <c r="K659" s="75" t="s">
        <v>242</v>
      </c>
      <c r="L659" s="74">
        <v>46069</v>
      </c>
      <c r="M659" s="73">
        <v>0</v>
      </c>
      <c r="N659" s="69" t="s">
        <v>2981</v>
      </c>
      <c r="O659" s="79" t="s">
        <v>2982</v>
      </c>
      <c r="P659" s="75">
        <v>2830048364</v>
      </c>
      <c r="Q659" s="74">
        <v>46054</v>
      </c>
      <c r="R659" s="75">
        <v>1209381678</v>
      </c>
      <c r="S659" s="75">
        <v>224144725</v>
      </c>
      <c r="T659" s="74">
        <v>46054</v>
      </c>
      <c r="U659" s="190">
        <v>3015.2620000000002</v>
      </c>
      <c r="V659" s="190">
        <v>2918.5909999999999</v>
      </c>
      <c r="W659" s="75">
        <v>3</v>
      </c>
      <c r="X659" s="75">
        <v>2</v>
      </c>
      <c r="Y659" s="98">
        <v>264255059</v>
      </c>
      <c r="Z659" s="82" t="s">
        <v>110</v>
      </c>
      <c r="AA659" s="75" t="s">
        <v>2966</v>
      </c>
      <c r="AB659" s="75" t="s">
        <v>112</v>
      </c>
      <c r="AC659" s="109">
        <v>264255059</v>
      </c>
      <c r="AD659" s="75" t="s">
        <v>113</v>
      </c>
      <c r="AE659" s="74">
        <v>46059</v>
      </c>
      <c r="AF659" s="130">
        <v>46058.458333333336</v>
      </c>
      <c r="AG659" s="130">
        <v>46057.375</v>
      </c>
      <c r="AH659" s="130">
        <v>46057.375</v>
      </c>
      <c r="AI659" s="150">
        <v>46055</v>
      </c>
      <c r="AJ659" s="99">
        <v>46059</v>
      </c>
      <c r="AK659" s="99">
        <v>46059</v>
      </c>
      <c r="AL659" s="131">
        <v>46061</v>
      </c>
      <c r="AM659" s="75"/>
      <c r="AN659" s="131">
        <v>46061</v>
      </c>
      <c r="AO659" s="95" t="s">
        <v>121</v>
      </c>
      <c r="AP659" s="95" t="s">
        <v>121</v>
      </c>
      <c r="AQ659" s="95" t="s">
        <v>121</v>
      </c>
      <c r="AR659" s="95" t="s">
        <v>121</v>
      </c>
      <c r="AS659" s="95" t="s">
        <v>121</v>
      </c>
      <c r="AT659" s="82" t="s">
        <v>2057</v>
      </c>
      <c r="AU659" s="82" t="s">
        <v>131</v>
      </c>
      <c r="AV659" s="74">
        <v>46054</v>
      </c>
      <c r="AW659" s="75" t="s">
        <v>2983</v>
      </c>
      <c r="AX659" s="75" t="s">
        <v>2984</v>
      </c>
      <c r="AY659" s="75"/>
      <c r="AZ659" s="83"/>
      <c r="BA659" s="75"/>
      <c r="BB659" s="75"/>
      <c r="BC659" s="75"/>
      <c r="BD659" s="75"/>
      <c r="BE659" s="75"/>
      <c r="BF659" s="75"/>
      <c r="BG659" s="75"/>
      <c r="BH659" s="75"/>
      <c r="BI659" s="75"/>
      <c r="BJ659" s="75"/>
      <c r="BK659" s="75"/>
      <c r="BL659" s="75"/>
      <c r="BM659" s="75"/>
      <c r="BN659" s="75"/>
      <c r="BO659" s="75"/>
      <c r="BP659" s="75"/>
      <c r="BQ659" s="75"/>
      <c r="BR659" s="75"/>
      <c r="BS659" s="75"/>
      <c r="BT659" s="75">
        <v>1</v>
      </c>
      <c r="BU659" s="84" t="s">
        <v>2985</v>
      </c>
      <c r="BV659" s="74">
        <v>46058</v>
      </c>
      <c r="BW659" s="85">
        <f t="shared" si="200"/>
        <v>-1</v>
      </c>
      <c r="BX659" s="85">
        <f t="shared" si="201"/>
        <v>-1</v>
      </c>
      <c r="BY659" s="86" t="s">
        <v>120</v>
      </c>
      <c r="BZ659" s="87">
        <f t="shared" si="213"/>
        <v>5</v>
      </c>
      <c r="CB659" s="88">
        <f t="shared" si="210"/>
        <v>6</v>
      </c>
      <c r="CC659" s="89"/>
      <c r="CE659" s="87">
        <f t="shared" si="202"/>
        <v>2</v>
      </c>
      <c r="CF659" s="90"/>
      <c r="CG659" s="90"/>
      <c r="CH659" s="90"/>
      <c r="CJ659" s="87">
        <f t="shared" si="211"/>
        <v>2</v>
      </c>
      <c r="CK659" s="87">
        <f t="shared" si="212"/>
        <v>5</v>
      </c>
      <c r="CL659" s="22" t="s">
        <v>121</v>
      </c>
      <c r="CM659" s="22" t="s">
        <v>2986</v>
      </c>
    </row>
    <row r="660" spans="1:91" ht="14.45" customHeight="1" x14ac:dyDescent="0.25">
      <c r="A660" s="69">
        <f t="shared" si="209"/>
        <v>658</v>
      </c>
      <c r="B660" s="70" t="s">
        <v>102</v>
      </c>
      <c r="C660" s="107">
        <v>264255059</v>
      </c>
      <c r="D660" s="178">
        <v>145360098</v>
      </c>
      <c r="E660" s="73">
        <v>5320007444</v>
      </c>
      <c r="F660" s="74">
        <v>46051</v>
      </c>
      <c r="G660" s="75" t="s">
        <v>2238</v>
      </c>
      <c r="H660" s="75" t="s">
        <v>2963</v>
      </c>
      <c r="I660" s="75" t="s">
        <v>105</v>
      </c>
      <c r="J660" s="75" t="s">
        <v>1161</v>
      </c>
      <c r="K660" s="75" t="s">
        <v>107</v>
      </c>
      <c r="L660" s="74">
        <v>46069</v>
      </c>
      <c r="M660" s="73">
        <v>40</v>
      </c>
      <c r="N660" s="69" t="s">
        <v>2981</v>
      </c>
      <c r="O660" s="79" t="s">
        <v>2982</v>
      </c>
      <c r="P660" s="75">
        <v>2830048363</v>
      </c>
      <c r="Q660" s="74">
        <v>46054</v>
      </c>
      <c r="R660" s="75">
        <v>1209381677</v>
      </c>
      <c r="S660" s="75">
        <v>224144723</v>
      </c>
      <c r="T660" s="74">
        <v>46054</v>
      </c>
      <c r="U660" s="190">
        <v>10727.424000000001</v>
      </c>
      <c r="V660" s="190">
        <v>10478.116</v>
      </c>
      <c r="W660" s="75">
        <v>15</v>
      </c>
      <c r="X660" s="75">
        <v>3</v>
      </c>
      <c r="Y660" s="98">
        <v>264255059</v>
      </c>
      <c r="Z660" s="82" t="s">
        <v>110</v>
      </c>
      <c r="AA660" s="75" t="s">
        <v>2966</v>
      </c>
      <c r="AB660" s="75" t="s">
        <v>112</v>
      </c>
      <c r="AC660" s="109">
        <v>264255059</v>
      </c>
      <c r="AD660" s="75" t="s">
        <v>113</v>
      </c>
      <c r="AE660" s="74">
        <v>46059</v>
      </c>
      <c r="AF660" s="130">
        <v>46058.458333333336</v>
      </c>
      <c r="AG660" s="130">
        <v>46057.375</v>
      </c>
      <c r="AH660" s="130">
        <v>46057.375</v>
      </c>
      <c r="AI660" s="150">
        <v>46055</v>
      </c>
      <c r="AJ660" s="99">
        <v>46059</v>
      </c>
      <c r="AK660" s="99">
        <v>46059</v>
      </c>
      <c r="AL660" s="131">
        <v>46061</v>
      </c>
      <c r="AM660" s="75"/>
      <c r="AN660" s="131">
        <v>46061</v>
      </c>
      <c r="AO660" s="95" t="s">
        <v>121</v>
      </c>
      <c r="AP660" s="95" t="s">
        <v>121</v>
      </c>
      <c r="AQ660" s="95" t="s">
        <v>121</v>
      </c>
      <c r="AR660" s="95" t="s">
        <v>121</v>
      </c>
      <c r="AS660" s="95" t="s">
        <v>121</v>
      </c>
      <c r="AT660" s="82" t="s">
        <v>2057</v>
      </c>
      <c r="AU660" s="82" t="s">
        <v>131</v>
      </c>
      <c r="AV660" s="74">
        <v>46054</v>
      </c>
      <c r="AW660" s="75">
        <v>0</v>
      </c>
      <c r="AX660" s="75">
        <v>0</v>
      </c>
      <c r="AY660" s="75"/>
      <c r="AZ660" s="83"/>
      <c r="BA660" s="75"/>
      <c r="BB660" s="75"/>
      <c r="BC660" s="75"/>
      <c r="BD660" s="75"/>
      <c r="BE660" s="75"/>
      <c r="BF660" s="75"/>
      <c r="BG660" s="75"/>
      <c r="BH660" s="75"/>
      <c r="BI660" s="75"/>
      <c r="BJ660" s="75"/>
      <c r="BK660" s="75"/>
      <c r="BL660" s="75"/>
      <c r="BM660" s="75"/>
      <c r="BN660" s="75"/>
      <c r="BO660" s="75"/>
      <c r="BP660" s="75"/>
      <c r="BQ660" s="75"/>
      <c r="BR660" s="75"/>
      <c r="BS660" s="75"/>
      <c r="BT660" s="75">
        <v>0</v>
      </c>
      <c r="BU660" s="84" t="s">
        <v>2985</v>
      </c>
      <c r="BV660" s="74">
        <v>46058</v>
      </c>
      <c r="BW660" s="85">
        <f t="shared" si="200"/>
        <v>-1</v>
      </c>
      <c r="BX660" s="85">
        <f t="shared" si="201"/>
        <v>-1</v>
      </c>
      <c r="BY660" s="86" t="s">
        <v>120</v>
      </c>
      <c r="BZ660" s="87">
        <f t="shared" si="213"/>
        <v>5</v>
      </c>
      <c r="CB660" s="88">
        <f t="shared" si="210"/>
        <v>6</v>
      </c>
      <c r="CC660" s="89"/>
      <c r="CE660" s="87">
        <f t="shared" si="202"/>
        <v>2</v>
      </c>
      <c r="CF660" s="90">
        <v>4008392</v>
      </c>
      <c r="CG660" s="90">
        <v>3006294</v>
      </c>
      <c r="CH660" s="90">
        <v>7014686</v>
      </c>
      <c r="CI660" s="91">
        <v>26371</v>
      </c>
      <c r="CJ660" s="87">
        <f t="shared" si="211"/>
        <v>2</v>
      </c>
      <c r="CK660" s="87">
        <f t="shared" si="212"/>
        <v>5</v>
      </c>
      <c r="CL660" s="22" t="s">
        <v>121</v>
      </c>
      <c r="CM660" s="22" t="s">
        <v>2986</v>
      </c>
    </row>
    <row r="661" spans="1:91" ht="14.45" customHeight="1" x14ac:dyDescent="0.25">
      <c r="A661" s="69">
        <f t="shared" si="209"/>
        <v>659</v>
      </c>
      <c r="B661" s="70" t="s">
        <v>102</v>
      </c>
      <c r="C661" s="107">
        <v>264255059</v>
      </c>
      <c r="D661" s="72">
        <v>145387615</v>
      </c>
      <c r="E661" s="73">
        <v>5320007474</v>
      </c>
      <c r="F661" s="74">
        <v>46051</v>
      </c>
      <c r="G661" s="75" t="s">
        <v>2987</v>
      </c>
      <c r="H661" s="75" t="s">
        <v>2963</v>
      </c>
      <c r="I661" s="75" t="s">
        <v>105</v>
      </c>
      <c r="J661" s="75" t="s">
        <v>1161</v>
      </c>
      <c r="K661" s="75" t="s">
        <v>242</v>
      </c>
      <c r="L661" s="74">
        <v>46069</v>
      </c>
      <c r="M661" s="73">
        <v>40</v>
      </c>
      <c r="N661" s="193" t="s">
        <v>2988</v>
      </c>
      <c r="O661" s="79" t="s">
        <v>2989</v>
      </c>
      <c r="P661" s="75">
        <v>2830048393</v>
      </c>
      <c r="Q661" s="74">
        <v>46054</v>
      </c>
      <c r="R661" s="75">
        <v>1209381711</v>
      </c>
      <c r="S661" s="75">
        <v>224144727</v>
      </c>
      <c r="T661" s="74">
        <v>46054</v>
      </c>
      <c r="U661" s="190">
        <v>7120.7179999999998</v>
      </c>
      <c r="V661" s="190">
        <v>6888.29</v>
      </c>
      <c r="W661" s="75">
        <v>8</v>
      </c>
      <c r="X661" s="75">
        <v>2</v>
      </c>
      <c r="Y661" s="98">
        <v>265008081</v>
      </c>
      <c r="Z661" s="82" t="s">
        <v>110</v>
      </c>
      <c r="AA661" s="75" t="s">
        <v>2966</v>
      </c>
      <c r="AB661" s="75" t="s">
        <v>112</v>
      </c>
      <c r="AC661" s="109">
        <v>264255059</v>
      </c>
      <c r="AD661" s="75" t="s">
        <v>113</v>
      </c>
      <c r="AE661" s="74">
        <v>46059</v>
      </c>
      <c r="AF661" s="130">
        <v>46058.458333333336</v>
      </c>
      <c r="AG661" s="130">
        <v>46057.375</v>
      </c>
      <c r="AH661" s="130">
        <v>46057.375</v>
      </c>
      <c r="AI661" s="150">
        <v>46055</v>
      </c>
      <c r="AJ661" s="99">
        <v>46059</v>
      </c>
      <c r="AK661" s="99">
        <v>46059</v>
      </c>
      <c r="AL661" s="131">
        <v>46061</v>
      </c>
      <c r="AM661" s="75"/>
      <c r="AN661" s="131">
        <v>46061</v>
      </c>
      <c r="AO661" s="95" t="s">
        <v>121</v>
      </c>
      <c r="AP661" s="95" t="s">
        <v>121</v>
      </c>
      <c r="AQ661" s="95" t="s">
        <v>121</v>
      </c>
      <c r="AR661" s="95" t="s">
        <v>121</v>
      </c>
      <c r="AS661" s="95" t="s">
        <v>121</v>
      </c>
      <c r="AT661" s="82" t="s">
        <v>2057</v>
      </c>
      <c r="AU661" s="82" t="s">
        <v>131</v>
      </c>
      <c r="AV661" s="74">
        <v>46054</v>
      </c>
      <c r="AW661" s="75" t="s">
        <v>2990</v>
      </c>
      <c r="AX661" s="75" t="s">
        <v>2991</v>
      </c>
      <c r="AY661" s="75"/>
      <c r="AZ661" s="83"/>
      <c r="BA661" s="75"/>
      <c r="BB661" s="75"/>
      <c r="BC661" s="75"/>
      <c r="BD661" s="75"/>
      <c r="BE661" s="75"/>
      <c r="BF661" s="75"/>
      <c r="BG661" s="75"/>
      <c r="BH661" s="75"/>
      <c r="BI661" s="75"/>
      <c r="BJ661" s="75"/>
      <c r="BK661" s="75"/>
      <c r="BL661" s="75"/>
      <c r="BM661" s="75"/>
      <c r="BN661" s="75"/>
      <c r="BO661" s="75"/>
      <c r="BP661" s="75"/>
      <c r="BQ661" s="75"/>
      <c r="BR661" s="75"/>
      <c r="BS661" s="75"/>
      <c r="BT661" s="75">
        <v>0</v>
      </c>
      <c r="BU661" s="84" t="s">
        <v>2985</v>
      </c>
      <c r="BV661" s="74">
        <v>46058</v>
      </c>
      <c r="BW661" s="85">
        <f t="shared" si="200"/>
        <v>-1</v>
      </c>
      <c r="BX661" s="85">
        <f t="shared" si="201"/>
        <v>-1</v>
      </c>
      <c r="BY661" s="86" t="s">
        <v>120</v>
      </c>
      <c r="BZ661" s="87">
        <f t="shared" si="213"/>
        <v>5</v>
      </c>
      <c r="CB661" s="88">
        <f t="shared" si="210"/>
        <v>6</v>
      </c>
      <c r="CC661" s="89"/>
      <c r="CE661" s="87">
        <f t="shared" si="202"/>
        <v>2</v>
      </c>
      <c r="CF661" s="90">
        <v>4008392</v>
      </c>
      <c r="CG661" s="90">
        <v>3006294</v>
      </c>
      <c r="CH661" s="90">
        <v>7014686</v>
      </c>
      <c r="CI661" s="22">
        <v>26371</v>
      </c>
      <c r="CJ661" s="87">
        <f t="shared" si="211"/>
        <v>2</v>
      </c>
      <c r="CK661" s="87">
        <f t="shared" si="212"/>
        <v>5</v>
      </c>
      <c r="CL661" s="22" t="s">
        <v>121</v>
      </c>
      <c r="CM661" s="22" t="s">
        <v>2986</v>
      </c>
    </row>
    <row r="662" spans="1:91" ht="14.45" customHeight="1" x14ac:dyDescent="0.25">
      <c r="A662" s="69">
        <f t="shared" si="209"/>
        <v>660</v>
      </c>
      <c r="B662" s="70" t="s">
        <v>102</v>
      </c>
      <c r="C662" s="107">
        <v>264255059</v>
      </c>
      <c r="D662" s="106">
        <v>145390741</v>
      </c>
      <c r="E662" s="73">
        <v>5320007474</v>
      </c>
      <c r="F662" s="74">
        <v>46051</v>
      </c>
      <c r="G662" s="75" t="s">
        <v>1178</v>
      </c>
      <c r="H662" s="75" t="s">
        <v>2963</v>
      </c>
      <c r="I662" s="75" t="s">
        <v>105</v>
      </c>
      <c r="J662" s="75" t="s">
        <v>1161</v>
      </c>
      <c r="K662" s="75" t="s">
        <v>242</v>
      </c>
      <c r="L662" s="74">
        <v>46069</v>
      </c>
      <c r="M662" s="73">
        <v>0</v>
      </c>
      <c r="N662" s="193" t="s">
        <v>2988</v>
      </c>
      <c r="O662" s="79" t="s">
        <v>2989</v>
      </c>
      <c r="P662" s="75">
        <v>2830048394</v>
      </c>
      <c r="Q662" s="74">
        <v>46054</v>
      </c>
      <c r="R662" s="75">
        <v>1209381712</v>
      </c>
      <c r="S662" s="75">
        <v>224144742</v>
      </c>
      <c r="T662" s="74">
        <v>46054</v>
      </c>
      <c r="U662" s="190">
        <v>5337.3959999999997</v>
      </c>
      <c r="V662" s="190">
        <v>5125.1080000000002</v>
      </c>
      <c r="W662" s="75">
        <v>6</v>
      </c>
      <c r="X662" s="75">
        <v>0</v>
      </c>
      <c r="Y662" s="98">
        <v>265008081</v>
      </c>
      <c r="Z662" s="82" t="s">
        <v>110</v>
      </c>
      <c r="AA662" s="75" t="s">
        <v>2966</v>
      </c>
      <c r="AB662" s="75" t="s">
        <v>112</v>
      </c>
      <c r="AC662" s="109">
        <v>264255059</v>
      </c>
      <c r="AD662" s="75" t="s">
        <v>113</v>
      </c>
      <c r="AE662" s="74">
        <v>46059</v>
      </c>
      <c r="AF662" s="130">
        <v>46058.458333333336</v>
      </c>
      <c r="AG662" s="130">
        <v>46057.375</v>
      </c>
      <c r="AH662" s="130">
        <v>46057.375</v>
      </c>
      <c r="AI662" s="150">
        <v>46055</v>
      </c>
      <c r="AJ662" s="99">
        <v>46059</v>
      </c>
      <c r="AK662" s="99">
        <v>46059</v>
      </c>
      <c r="AL662" s="131">
        <v>46061</v>
      </c>
      <c r="AM662" s="75"/>
      <c r="AN662" s="131">
        <v>46061</v>
      </c>
      <c r="AO662" s="95" t="s">
        <v>121</v>
      </c>
      <c r="AP662" s="95" t="s">
        <v>121</v>
      </c>
      <c r="AQ662" s="95" t="s">
        <v>121</v>
      </c>
      <c r="AR662" s="95" t="s">
        <v>121</v>
      </c>
      <c r="AS662" s="95" t="s">
        <v>121</v>
      </c>
      <c r="AT662" s="82" t="s">
        <v>2057</v>
      </c>
      <c r="AU662" s="82" t="s">
        <v>131</v>
      </c>
      <c r="AV662" s="74">
        <v>46054</v>
      </c>
      <c r="AW662" s="75">
        <v>0</v>
      </c>
      <c r="AX662" s="75">
        <v>0</v>
      </c>
      <c r="AY662" s="75"/>
      <c r="AZ662" s="83"/>
      <c r="BA662" s="75"/>
      <c r="BB662" s="75"/>
      <c r="BC662" s="75"/>
      <c r="BD662" s="75"/>
      <c r="BE662" s="75"/>
      <c r="BF662" s="75"/>
      <c r="BG662" s="75"/>
      <c r="BH662" s="75"/>
      <c r="BI662" s="75"/>
      <c r="BJ662" s="75"/>
      <c r="BK662" s="75"/>
      <c r="BL662" s="75"/>
      <c r="BM662" s="75"/>
      <c r="BN662" s="75"/>
      <c r="BO662" s="75"/>
      <c r="BP662" s="75"/>
      <c r="BQ662" s="75"/>
      <c r="BR662" s="75"/>
      <c r="BS662" s="75"/>
      <c r="BT662" s="75">
        <v>0</v>
      </c>
      <c r="BU662" s="84" t="s">
        <v>2985</v>
      </c>
      <c r="BV662" s="74">
        <v>46058</v>
      </c>
      <c r="BW662" s="85">
        <f t="shared" si="200"/>
        <v>-1</v>
      </c>
      <c r="BX662" s="85">
        <f t="shared" si="201"/>
        <v>-1</v>
      </c>
      <c r="BY662" s="86" t="s">
        <v>120</v>
      </c>
      <c r="BZ662" s="87">
        <f t="shared" si="213"/>
        <v>5</v>
      </c>
      <c r="CB662" s="88">
        <f t="shared" si="210"/>
        <v>6</v>
      </c>
      <c r="CC662" s="89"/>
      <c r="CE662" s="87">
        <f t="shared" si="202"/>
        <v>2</v>
      </c>
      <c r="CF662" s="90"/>
      <c r="CG662" s="90"/>
      <c r="CH662" s="90"/>
      <c r="CJ662" s="87">
        <f t="shared" si="211"/>
        <v>2</v>
      </c>
      <c r="CK662" s="87">
        <f t="shared" si="212"/>
        <v>5</v>
      </c>
      <c r="CL662" s="22" t="s">
        <v>121</v>
      </c>
      <c r="CM662" s="22" t="s">
        <v>2986</v>
      </c>
    </row>
    <row r="663" spans="1:91" ht="14.45" customHeight="1" x14ac:dyDescent="0.25">
      <c r="A663" s="69">
        <f t="shared" si="209"/>
        <v>661</v>
      </c>
      <c r="B663" s="70" t="s">
        <v>102</v>
      </c>
      <c r="C663" s="107">
        <v>264255059</v>
      </c>
      <c r="D663" s="106">
        <v>145406701</v>
      </c>
      <c r="E663" s="73">
        <v>5320007474</v>
      </c>
      <c r="F663" s="74">
        <v>46051</v>
      </c>
      <c r="G663" s="75" t="s">
        <v>2975</v>
      </c>
      <c r="H663" s="75" t="s">
        <v>2963</v>
      </c>
      <c r="I663" s="75" t="s">
        <v>105</v>
      </c>
      <c r="J663" s="75" t="s">
        <v>1161</v>
      </c>
      <c r="K663" s="75" t="s">
        <v>242</v>
      </c>
      <c r="L663" s="74">
        <v>46069</v>
      </c>
      <c r="M663" s="73">
        <v>0</v>
      </c>
      <c r="N663" s="193" t="s">
        <v>2988</v>
      </c>
      <c r="O663" s="79" t="s">
        <v>2989</v>
      </c>
      <c r="P663" s="75">
        <v>2830048395</v>
      </c>
      <c r="Q663" s="74">
        <v>46054</v>
      </c>
      <c r="R663" s="75">
        <v>1209381713</v>
      </c>
      <c r="S663" s="75">
        <v>224144734</v>
      </c>
      <c r="T663" s="74">
        <v>46054</v>
      </c>
      <c r="U663" s="190">
        <v>3230.2950000000001</v>
      </c>
      <c r="V663" s="190">
        <v>3127.02</v>
      </c>
      <c r="W663" s="75">
        <v>6</v>
      </c>
      <c r="X663" s="75">
        <v>2</v>
      </c>
      <c r="Y663" s="98">
        <v>265008081</v>
      </c>
      <c r="Z663" s="82" t="s">
        <v>110</v>
      </c>
      <c r="AA663" s="75" t="s">
        <v>2966</v>
      </c>
      <c r="AB663" s="75" t="s">
        <v>112</v>
      </c>
      <c r="AC663" s="109">
        <v>264255059</v>
      </c>
      <c r="AD663" s="75" t="s">
        <v>113</v>
      </c>
      <c r="AE663" s="74">
        <v>46059</v>
      </c>
      <c r="AF663" s="130">
        <v>46058.458333333336</v>
      </c>
      <c r="AG663" s="130">
        <v>46057.375</v>
      </c>
      <c r="AH663" s="130">
        <v>46057.375</v>
      </c>
      <c r="AI663" s="150">
        <v>46055</v>
      </c>
      <c r="AJ663" s="99">
        <v>46059</v>
      </c>
      <c r="AK663" s="99">
        <v>46059</v>
      </c>
      <c r="AL663" s="131">
        <v>46061</v>
      </c>
      <c r="AM663" s="75"/>
      <c r="AN663" s="131">
        <v>46061</v>
      </c>
      <c r="AO663" s="95" t="s">
        <v>121</v>
      </c>
      <c r="AP663" s="95" t="s">
        <v>121</v>
      </c>
      <c r="AQ663" s="95" t="s">
        <v>121</v>
      </c>
      <c r="AR663" s="95" t="s">
        <v>121</v>
      </c>
      <c r="AS663" s="95" t="s">
        <v>121</v>
      </c>
      <c r="AT663" s="82" t="s">
        <v>2057</v>
      </c>
      <c r="AU663" s="82" t="s">
        <v>131</v>
      </c>
      <c r="AV663" s="74">
        <v>46054</v>
      </c>
      <c r="AW663" s="75">
        <v>0</v>
      </c>
      <c r="AX663" s="75">
        <v>0</v>
      </c>
      <c r="AY663" s="75"/>
      <c r="AZ663" s="83"/>
      <c r="BA663" s="75"/>
      <c r="BB663" s="75"/>
      <c r="BC663" s="75"/>
      <c r="BD663" s="75"/>
      <c r="BE663" s="75"/>
      <c r="BF663" s="75"/>
      <c r="BG663" s="75"/>
      <c r="BH663" s="75"/>
      <c r="BI663" s="75"/>
      <c r="BJ663" s="75"/>
      <c r="BK663" s="75"/>
      <c r="BL663" s="75"/>
      <c r="BM663" s="75"/>
      <c r="BN663" s="75"/>
      <c r="BO663" s="75"/>
      <c r="BP663" s="75"/>
      <c r="BQ663" s="75"/>
      <c r="BR663" s="75"/>
      <c r="BS663" s="75"/>
      <c r="BT663" s="75">
        <v>0</v>
      </c>
      <c r="BU663" s="84" t="s">
        <v>2985</v>
      </c>
      <c r="BV663" s="74">
        <v>46058</v>
      </c>
      <c r="BW663" s="85">
        <f t="shared" si="200"/>
        <v>-1</v>
      </c>
      <c r="BX663" s="85">
        <f t="shared" si="201"/>
        <v>-1</v>
      </c>
      <c r="BY663" s="86" t="s">
        <v>120</v>
      </c>
      <c r="BZ663" s="87">
        <f t="shared" si="213"/>
        <v>5</v>
      </c>
      <c r="CB663" s="88">
        <f t="shared" si="210"/>
        <v>6</v>
      </c>
      <c r="CC663" s="89"/>
      <c r="CE663" s="87">
        <f t="shared" si="202"/>
        <v>2</v>
      </c>
      <c r="CF663" s="90"/>
      <c r="CG663" s="90"/>
      <c r="CH663" s="90"/>
      <c r="CJ663" s="87">
        <f t="shared" si="211"/>
        <v>2</v>
      </c>
      <c r="CK663" s="87">
        <f t="shared" si="212"/>
        <v>5</v>
      </c>
      <c r="CL663" s="22" t="s">
        <v>121</v>
      </c>
      <c r="CM663" s="22" t="s">
        <v>2986</v>
      </c>
    </row>
    <row r="664" spans="1:91" ht="14.45" customHeight="1" x14ac:dyDescent="0.25">
      <c r="A664" s="69">
        <f t="shared" si="209"/>
        <v>662</v>
      </c>
      <c r="B664" s="70" t="s">
        <v>102</v>
      </c>
      <c r="C664" s="107">
        <v>265594005</v>
      </c>
      <c r="D664" s="73">
        <v>145438001</v>
      </c>
      <c r="E664" s="73">
        <v>5320007528</v>
      </c>
      <c r="F664" s="74">
        <v>46050</v>
      </c>
      <c r="G664" s="75" t="s">
        <v>2992</v>
      </c>
      <c r="H664" s="75" t="s">
        <v>2963</v>
      </c>
      <c r="I664" s="75" t="s">
        <v>105</v>
      </c>
      <c r="J664" s="75" t="s">
        <v>1161</v>
      </c>
      <c r="K664" s="75" t="s">
        <v>242</v>
      </c>
      <c r="L664" s="74">
        <v>46066</v>
      </c>
      <c r="M664" s="73">
        <v>40</v>
      </c>
      <c r="N664" s="75" t="s">
        <v>2993</v>
      </c>
      <c r="O664" s="75" t="s">
        <v>2994</v>
      </c>
      <c r="P664" s="75">
        <v>2830048375</v>
      </c>
      <c r="Q664" s="74">
        <v>46054</v>
      </c>
      <c r="R664" s="75">
        <v>1209381689</v>
      </c>
      <c r="S664" s="75">
        <v>224143939</v>
      </c>
      <c r="T664" s="74">
        <v>46054</v>
      </c>
      <c r="U664" s="190">
        <v>9132.7720000000008</v>
      </c>
      <c r="V664" s="190">
        <v>8792.0769999999993</v>
      </c>
      <c r="W664" s="75">
        <v>11</v>
      </c>
      <c r="X664" s="75">
        <v>7</v>
      </c>
      <c r="Y664" s="98">
        <v>265594005</v>
      </c>
      <c r="Z664" s="82" t="s">
        <v>110</v>
      </c>
      <c r="AA664" s="75" t="s">
        <v>2966</v>
      </c>
      <c r="AB664" s="75" t="s">
        <v>112</v>
      </c>
      <c r="AC664" s="109">
        <v>265594005</v>
      </c>
      <c r="AD664" s="75" t="s">
        <v>113</v>
      </c>
      <c r="AE664" s="74">
        <v>46059</v>
      </c>
      <c r="AF664" s="130">
        <v>46058.458333333336</v>
      </c>
      <c r="AG664" s="130">
        <v>46057.375</v>
      </c>
      <c r="AH664" s="130">
        <v>46057.375</v>
      </c>
      <c r="AI664" s="150">
        <v>46055</v>
      </c>
      <c r="AJ664" s="99">
        <v>46059</v>
      </c>
      <c r="AK664" s="99">
        <v>46059</v>
      </c>
      <c r="AL664" s="131">
        <v>46061</v>
      </c>
      <c r="AM664" s="75"/>
      <c r="AN664" s="131">
        <v>46061</v>
      </c>
      <c r="AO664" s="95" t="s">
        <v>121</v>
      </c>
      <c r="AP664" s="95" t="s">
        <v>121</v>
      </c>
      <c r="AQ664" s="95" t="s">
        <v>121</v>
      </c>
      <c r="AR664" s="95" t="s">
        <v>121</v>
      </c>
      <c r="AS664" s="95" t="s">
        <v>121</v>
      </c>
      <c r="AT664" s="82" t="s">
        <v>2057</v>
      </c>
      <c r="AU664" s="82" t="s">
        <v>131</v>
      </c>
      <c r="AV664" s="74">
        <v>46054</v>
      </c>
      <c r="AW664" s="75" t="s">
        <v>2995</v>
      </c>
      <c r="AX664" s="75" t="s">
        <v>2996</v>
      </c>
      <c r="AY664" s="75"/>
      <c r="AZ664" s="83"/>
      <c r="BA664" s="75"/>
      <c r="BB664" s="75"/>
      <c r="BC664" s="75"/>
      <c r="BD664" s="75"/>
      <c r="BE664" s="75"/>
      <c r="BF664" s="75"/>
      <c r="BG664" s="75"/>
      <c r="BH664" s="75"/>
      <c r="BI664" s="75"/>
      <c r="BJ664" s="75"/>
      <c r="BK664" s="75"/>
      <c r="BL664" s="75"/>
      <c r="BM664" s="75"/>
      <c r="BN664" s="75"/>
      <c r="BO664" s="75"/>
      <c r="BP664" s="75"/>
      <c r="BQ664" s="75"/>
      <c r="BR664" s="75"/>
      <c r="BS664" s="75"/>
      <c r="BT664" s="75">
        <v>1</v>
      </c>
      <c r="BU664" s="84" t="s">
        <v>2997</v>
      </c>
      <c r="BV664" s="74">
        <v>46058</v>
      </c>
      <c r="BW664" s="85">
        <f t="shared" si="200"/>
        <v>-1</v>
      </c>
      <c r="BX664" s="85">
        <f t="shared" si="201"/>
        <v>-1</v>
      </c>
      <c r="BY664" s="86" t="s">
        <v>120</v>
      </c>
      <c r="BZ664" s="87">
        <f t="shared" si="213"/>
        <v>5</v>
      </c>
      <c r="CB664" s="88">
        <f t="shared" si="210"/>
        <v>6</v>
      </c>
      <c r="CC664" s="89"/>
      <c r="CE664" s="87">
        <f t="shared" si="202"/>
        <v>2</v>
      </c>
      <c r="CF664" s="90">
        <v>4008392</v>
      </c>
      <c r="CG664" s="90">
        <v>3006294</v>
      </c>
      <c r="CH664" s="90">
        <v>7014686</v>
      </c>
      <c r="CI664" s="22">
        <v>26371</v>
      </c>
      <c r="CJ664" s="87">
        <f t="shared" si="211"/>
        <v>2</v>
      </c>
      <c r="CK664" s="87">
        <f t="shared" si="212"/>
        <v>5</v>
      </c>
      <c r="CL664" s="22" t="s">
        <v>121</v>
      </c>
      <c r="CM664" s="22" t="s">
        <v>2998</v>
      </c>
    </row>
    <row r="665" spans="1:91" ht="14.45" customHeight="1" x14ac:dyDescent="0.25">
      <c r="A665" s="69">
        <f t="shared" si="209"/>
        <v>663</v>
      </c>
      <c r="B665" s="70" t="s">
        <v>102</v>
      </c>
      <c r="C665" s="107">
        <v>265594005</v>
      </c>
      <c r="D665" s="73">
        <v>145437009</v>
      </c>
      <c r="E665" s="73">
        <v>5320007528</v>
      </c>
      <c r="F665" s="74">
        <v>46050</v>
      </c>
      <c r="G665" s="75" t="s">
        <v>1211</v>
      </c>
      <c r="H665" s="75" t="s">
        <v>2963</v>
      </c>
      <c r="I665" s="75" t="s">
        <v>105</v>
      </c>
      <c r="J665" s="75" t="s">
        <v>1161</v>
      </c>
      <c r="K665" s="75" t="s">
        <v>242</v>
      </c>
      <c r="L665" s="74">
        <v>46066</v>
      </c>
      <c r="M665" s="73">
        <v>0</v>
      </c>
      <c r="N665" s="75" t="s">
        <v>2993</v>
      </c>
      <c r="O665" s="75" t="s">
        <v>2994</v>
      </c>
      <c r="P665" s="75">
        <v>2830048374</v>
      </c>
      <c r="Q665" s="74">
        <v>46054</v>
      </c>
      <c r="R665" s="75">
        <v>1209381688</v>
      </c>
      <c r="S665" s="75">
        <v>224143933</v>
      </c>
      <c r="T665" s="74">
        <v>46054</v>
      </c>
      <c r="U665" s="190">
        <v>8011.759</v>
      </c>
      <c r="V665" s="190">
        <v>7742.4059999999999</v>
      </c>
      <c r="W665" s="75">
        <v>9</v>
      </c>
      <c r="X665" s="75">
        <v>6</v>
      </c>
      <c r="Y665" s="98">
        <v>265594005</v>
      </c>
      <c r="Z665" s="82" t="s">
        <v>110</v>
      </c>
      <c r="AA665" s="75" t="s">
        <v>2966</v>
      </c>
      <c r="AB665" s="75" t="s">
        <v>112</v>
      </c>
      <c r="AC665" s="109">
        <v>265594005</v>
      </c>
      <c r="AD665" s="75" t="s">
        <v>113</v>
      </c>
      <c r="AE665" s="74">
        <v>46059</v>
      </c>
      <c r="AF665" s="130">
        <v>46058.458333333336</v>
      </c>
      <c r="AG665" s="130">
        <v>46057.375</v>
      </c>
      <c r="AH665" s="130">
        <v>46057.375</v>
      </c>
      <c r="AI665" s="150">
        <v>46055</v>
      </c>
      <c r="AJ665" s="99">
        <v>46059</v>
      </c>
      <c r="AK665" s="99">
        <v>46059</v>
      </c>
      <c r="AL665" s="131">
        <v>46061</v>
      </c>
      <c r="AM665" s="75"/>
      <c r="AN665" s="131">
        <v>46061</v>
      </c>
      <c r="AO665" s="95" t="s">
        <v>121</v>
      </c>
      <c r="AP665" s="95" t="s">
        <v>121</v>
      </c>
      <c r="AQ665" s="95" t="s">
        <v>121</v>
      </c>
      <c r="AR665" s="95" t="s">
        <v>121</v>
      </c>
      <c r="AS665" s="95" t="s">
        <v>121</v>
      </c>
      <c r="AT665" s="82" t="s">
        <v>2057</v>
      </c>
      <c r="AU665" s="82" t="s">
        <v>131</v>
      </c>
      <c r="AV665" s="74">
        <v>46054</v>
      </c>
      <c r="AW665" s="75">
        <v>0</v>
      </c>
      <c r="AX665" s="75">
        <v>0</v>
      </c>
      <c r="AY665" s="75"/>
      <c r="AZ665" s="83"/>
      <c r="BA665" s="75"/>
      <c r="BB665" s="75"/>
      <c r="BC665" s="75"/>
      <c r="BD665" s="75"/>
      <c r="BE665" s="75"/>
      <c r="BF665" s="75"/>
      <c r="BG665" s="75"/>
      <c r="BH665" s="75"/>
      <c r="BI665" s="75"/>
      <c r="BJ665" s="75"/>
      <c r="BK665" s="75"/>
      <c r="BL665" s="75"/>
      <c r="BM665" s="75"/>
      <c r="BN665" s="75"/>
      <c r="BO665" s="75"/>
      <c r="BP665" s="75"/>
      <c r="BQ665" s="75"/>
      <c r="BR665" s="75"/>
      <c r="BS665" s="75"/>
      <c r="BT665" s="75">
        <v>0</v>
      </c>
      <c r="BU665" s="84" t="s">
        <v>2997</v>
      </c>
      <c r="BV665" s="74">
        <v>46058</v>
      </c>
      <c r="BW665" s="85">
        <f t="shared" si="200"/>
        <v>-1</v>
      </c>
      <c r="BX665" s="85">
        <f t="shared" si="201"/>
        <v>-1</v>
      </c>
      <c r="BY665" s="86" t="s">
        <v>120</v>
      </c>
      <c r="BZ665" s="87">
        <f t="shared" si="213"/>
        <v>5</v>
      </c>
      <c r="CB665" s="88">
        <f t="shared" si="210"/>
        <v>6</v>
      </c>
      <c r="CC665" s="89"/>
      <c r="CE665" s="87">
        <f t="shared" si="202"/>
        <v>2</v>
      </c>
      <c r="CF665" s="90"/>
      <c r="CG665" s="90"/>
      <c r="CH665" s="90"/>
      <c r="CJ665" s="87">
        <f t="shared" si="211"/>
        <v>2</v>
      </c>
      <c r="CK665" s="87">
        <f t="shared" si="212"/>
        <v>5</v>
      </c>
      <c r="CL665" s="22" t="s">
        <v>121</v>
      </c>
      <c r="CM665" s="22" t="s">
        <v>2998</v>
      </c>
    </row>
    <row r="666" spans="1:91" ht="14.45" customHeight="1" x14ac:dyDescent="0.25">
      <c r="A666" s="69">
        <f t="shared" si="209"/>
        <v>664</v>
      </c>
      <c r="B666" s="70" t="s">
        <v>102</v>
      </c>
      <c r="C666" s="107">
        <v>265594005</v>
      </c>
      <c r="D666" s="106">
        <v>145438244</v>
      </c>
      <c r="E666" s="73">
        <v>5320007528</v>
      </c>
      <c r="F666" s="74">
        <v>46050</v>
      </c>
      <c r="G666" s="75" t="s">
        <v>2999</v>
      </c>
      <c r="H666" s="75" t="s">
        <v>2963</v>
      </c>
      <c r="I666" s="75" t="s">
        <v>105</v>
      </c>
      <c r="J666" s="75" t="s">
        <v>1161</v>
      </c>
      <c r="K666" s="75" t="s">
        <v>242</v>
      </c>
      <c r="L666" s="74">
        <v>46064</v>
      </c>
      <c r="M666" s="73">
        <v>0</v>
      </c>
      <c r="N666" s="75" t="s">
        <v>2993</v>
      </c>
      <c r="O666" s="75" t="s">
        <v>2994</v>
      </c>
      <c r="P666" s="75">
        <v>2830048376</v>
      </c>
      <c r="Q666" s="74">
        <v>46054</v>
      </c>
      <c r="R666" s="75">
        <v>1209381690</v>
      </c>
      <c r="S666" s="75">
        <v>224143955</v>
      </c>
      <c r="T666" s="74">
        <v>46054</v>
      </c>
      <c r="U666" s="75">
        <v>353.58300000000003</v>
      </c>
      <c r="V666" s="75">
        <v>342.75</v>
      </c>
      <c r="W666" s="75">
        <v>1</v>
      </c>
      <c r="X666" s="75">
        <v>0</v>
      </c>
      <c r="Y666" s="98">
        <v>265594005</v>
      </c>
      <c r="Z666" s="82" t="s">
        <v>110</v>
      </c>
      <c r="AA666" s="75" t="s">
        <v>2966</v>
      </c>
      <c r="AB666" s="75" t="s">
        <v>112</v>
      </c>
      <c r="AC666" s="98">
        <v>265594005</v>
      </c>
      <c r="AD666" s="75" t="s">
        <v>113</v>
      </c>
      <c r="AE666" s="74">
        <v>46059</v>
      </c>
      <c r="AF666" s="130">
        <v>46058.458333333336</v>
      </c>
      <c r="AG666" s="130">
        <v>46057.375</v>
      </c>
      <c r="AH666" s="130">
        <v>46057.375</v>
      </c>
      <c r="AI666" s="150">
        <v>46055</v>
      </c>
      <c r="AJ666" s="99">
        <v>46059</v>
      </c>
      <c r="AK666" s="99">
        <v>46059</v>
      </c>
      <c r="AL666" s="131">
        <v>46061</v>
      </c>
      <c r="AM666" s="75"/>
      <c r="AN666" s="131">
        <v>46061</v>
      </c>
      <c r="AO666" s="95" t="s">
        <v>121</v>
      </c>
      <c r="AP666" s="95" t="s">
        <v>121</v>
      </c>
      <c r="AQ666" s="95" t="s">
        <v>121</v>
      </c>
      <c r="AR666" s="95" t="s">
        <v>121</v>
      </c>
      <c r="AS666" s="95" t="s">
        <v>121</v>
      </c>
      <c r="AT666" s="82" t="s">
        <v>2057</v>
      </c>
      <c r="AU666" s="82" t="s">
        <v>131</v>
      </c>
      <c r="AV666" s="74">
        <v>46054</v>
      </c>
      <c r="AW666" s="75">
        <v>0</v>
      </c>
      <c r="AX666" s="75">
        <v>0</v>
      </c>
      <c r="AY666" s="75"/>
      <c r="AZ666" s="83"/>
      <c r="BA666" s="75"/>
      <c r="BB666" s="75"/>
      <c r="BC666" s="75"/>
      <c r="BD666" s="75"/>
      <c r="BE666" s="75"/>
      <c r="BF666" s="75"/>
      <c r="BG666" s="75"/>
      <c r="BH666" s="75"/>
      <c r="BI666" s="75"/>
      <c r="BJ666" s="75"/>
      <c r="BK666" s="75"/>
      <c r="BL666" s="75"/>
      <c r="BM666" s="75"/>
      <c r="BN666" s="75"/>
      <c r="BO666" s="75"/>
      <c r="BP666" s="75"/>
      <c r="BQ666" s="75"/>
      <c r="BR666" s="75"/>
      <c r="BS666" s="75"/>
      <c r="BT666" s="75">
        <v>0</v>
      </c>
      <c r="BU666" s="84" t="s">
        <v>2997</v>
      </c>
      <c r="BV666" s="74">
        <v>46058</v>
      </c>
      <c r="BW666" s="85">
        <f t="shared" si="200"/>
        <v>-1</v>
      </c>
      <c r="BX666" s="85">
        <f t="shared" si="201"/>
        <v>-1</v>
      </c>
      <c r="BY666" s="86" t="s">
        <v>120</v>
      </c>
      <c r="BZ666" s="87">
        <f t="shared" si="213"/>
        <v>5</v>
      </c>
      <c r="CB666" s="88">
        <f t="shared" si="210"/>
        <v>6</v>
      </c>
      <c r="CC666" s="89"/>
      <c r="CE666" s="87">
        <f t="shared" si="202"/>
        <v>2</v>
      </c>
      <c r="CF666" s="90"/>
      <c r="CG666" s="90"/>
      <c r="CH666" s="90"/>
      <c r="CJ666" s="87">
        <f t="shared" si="211"/>
        <v>2</v>
      </c>
      <c r="CK666" s="87">
        <f t="shared" si="212"/>
        <v>5</v>
      </c>
      <c r="CL666" s="22" t="s">
        <v>121</v>
      </c>
      <c r="CM666" s="22" t="s">
        <v>2998</v>
      </c>
    </row>
    <row r="667" spans="1:91" ht="14.45" customHeight="1" x14ac:dyDescent="0.25">
      <c r="A667" s="69">
        <f t="shared" si="209"/>
        <v>665</v>
      </c>
      <c r="B667" s="70" t="s">
        <v>102</v>
      </c>
      <c r="C667" s="107">
        <v>265594005</v>
      </c>
      <c r="D667" s="72">
        <v>145437978</v>
      </c>
      <c r="E667" s="73"/>
      <c r="F667" s="74">
        <v>46050</v>
      </c>
      <c r="G667" s="75" t="s">
        <v>2992</v>
      </c>
      <c r="H667" s="75" t="s">
        <v>2963</v>
      </c>
      <c r="I667" s="75" t="s">
        <v>105</v>
      </c>
      <c r="J667" s="75" t="s">
        <v>1161</v>
      </c>
      <c r="K667" s="75" t="s">
        <v>242</v>
      </c>
      <c r="L667" s="74">
        <v>46066</v>
      </c>
      <c r="M667" s="73">
        <v>40</v>
      </c>
      <c r="N667" s="75" t="s">
        <v>3000</v>
      </c>
      <c r="O667" s="75" t="s">
        <v>3001</v>
      </c>
      <c r="P667" s="75">
        <v>2830048362</v>
      </c>
      <c r="Q667" s="74">
        <v>46054</v>
      </c>
      <c r="R667" s="75">
        <v>1209381675</v>
      </c>
      <c r="S667" s="75">
        <v>224143920</v>
      </c>
      <c r="T667" s="74">
        <v>46054</v>
      </c>
      <c r="U667" s="190">
        <v>18235.202000000001</v>
      </c>
      <c r="V667" s="190">
        <v>17554.825000000001</v>
      </c>
      <c r="W667" s="75">
        <v>20</v>
      </c>
      <c r="X667" s="75">
        <v>14</v>
      </c>
      <c r="Y667" s="98">
        <v>265593825</v>
      </c>
      <c r="Z667" s="82" t="s">
        <v>110</v>
      </c>
      <c r="AA667" s="75" t="s">
        <v>2966</v>
      </c>
      <c r="AB667" s="75" t="s">
        <v>112</v>
      </c>
      <c r="AC667" s="98">
        <v>265594005</v>
      </c>
      <c r="AD667" s="75" t="s">
        <v>113</v>
      </c>
      <c r="AE667" s="74">
        <v>46059</v>
      </c>
      <c r="AF667" s="130">
        <v>46058.458333333336</v>
      </c>
      <c r="AG667" s="130">
        <v>46057.375</v>
      </c>
      <c r="AH667" s="130">
        <v>46057.375</v>
      </c>
      <c r="AI667" s="150">
        <v>46055</v>
      </c>
      <c r="AJ667" s="99">
        <v>46059</v>
      </c>
      <c r="AK667" s="99">
        <v>46059</v>
      </c>
      <c r="AL667" s="131">
        <v>46061</v>
      </c>
      <c r="AM667" s="75"/>
      <c r="AN667" s="131">
        <v>46061</v>
      </c>
      <c r="AO667" s="81">
        <f t="shared" ref="AO667:AO673" si="214">IF(AH667&lt;AG667,IF(AH667=0,"",AH667-1),IF(AG667=0,"",AG667-1))</f>
        <v>46056.375</v>
      </c>
      <c r="AP667" s="81">
        <f t="shared" ref="AP667:AP673" si="215">IF(AH667&lt;AG667,IF(AH667=0,"",AH667),IF(AG667=0,"",AG667))</f>
        <v>46057.375</v>
      </c>
      <c r="AQ667" s="81">
        <f t="shared" ref="AQ667:AQ673" si="216">IF(AH667&lt;AG667,IF(AH667=0,"",AH667),IF(AG667=0,"",AG667))</f>
        <v>46057.375</v>
      </c>
      <c r="AR667" s="81">
        <f t="shared" ref="AR667:AR673" si="217">IF(AI667=0,"",IF(AI667&lt;AJ667,AJ667+1,AI667+1))</f>
        <v>46060</v>
      </c>
      <c r="AS667" s="81">
        <f t="shared" ref="AS667:AS673" si="218">IF(AI667=0,"",IF(AE667=0,IF(AJ667=0,AI667+2,AJ667+2),AE667+2))</f>
        <v>46061</v>
      </c>
      <c r="AT667" s="81">
        <f t="shared" ref="AT667:AT673" si="219">IF(AI667=0,"",IF(AI667&lt;AJ667,AJ667+1,AI667+1))</f>
        <v>46060</v>
      </c>
      <c r="AU667" s="82" t="s">
        <v>131</v>
      </c>
      <c r="AV667" s="74">
        <v>46054</v>
      </c>
      <c r="AW667" s="75" t="s">
        <v>3002</v>
      </c>
      <c r="AX667" s="75" t="s">
        <v>3003</v>
      </c>
      <c r="AY667" s="75"/>
      <c r="AZ667" s="83"/>
      <c r="BA667" s="75"/>
      <c r="BB667" s="75"/>
      <c r="BC667" s="75"/>
      <c r="BD667" s="75"/>
      <c r="BE667" s="75"/>
      <c r="BF667" s="75"/>
      <c r="BG667" s="75"/>
      <c r="BH667" s="75"/>
      <c r="BI667" s="75"/>
      <c r="BJ667" s="75"/>
      <c r="BK667" s="75"/>
      <c r="BL667" s="75"/>
      <c r="BM667" s="75"/>
      <c r="BN667" s="75"/>
      <c r="BO667" s="75"/>
      <c r="BP667" s="75"/>
      <c r="BQ667" s="75"/>
      <c r="BR667" s="75"/>
      <c r="BS667" s="75"/>
      <c r="BT667" s="75">
        <v>0</v>
      </c>
      <c r="BU667" s="84" t="s">
        <v>2997</v>
      </c>
      <c r="BV667" s="74">
        <v>46058</v>
      </c>
      <c r="BW667" s="85">
        <f t="shared" si="200"/>
        <v>-1</v>
      </c>
      <c r="BX667" s="85">
        <f t="shared" si="201"/>
        <v>-1</v>
      </c>
      <c r="BY667" s="86" t="s">
        <v>120</v>
      </c>
      <c r="BZ667" s="87">
        <f t="shared" si="213"/>
        <v>5</v>
      </c>
      <c r="CB667" s="88">
        <f t="shared" si="210"/>
        <v>6</v>
      </c>
      <c r="CC667" s="89"/>
      <c r="CE667" s="87">
        <f t="shared" si="202"/>
        <v>2</v>
      </c>
      <c r="CF667" s="90">
        <v>4008392</v>
      </c>
      <c r="CG667" s="90">
        <v>3006294</v>
      </c>
      <c r="CH667" s="90">
        <v>7014686</v>
      </c>
      <c r="CI667" s="22">
        <v>26371</v>
      </c>
      <c r="CJ667" s="87">
        <f t="shared" si="211"/>
        <v>2</v>
      </c>
      <c r="CK667" s="87">
        <f t="shared" si="212"/>
        <v>5</v>
      </c>
      <c r="CL667" s="22" t="s">
        <v>121</v>
      </c>
      <c r="CM667" s="22" t="s">
        <v>2998</v>
      </c>
    </row>
    <row r="668" spans="1:91" ht="14.45" customHeight="1" x14ac:dyDescent="0.25">
      <c r="A668" s="69">
        <f t="shared" si="209"/>
        <v>666</v>
      </c>
      <c r="B668" s="70" t="s">
        <v>102</v>
      </c>
      <c r="C668" s="107">
        <v>265594005</v>
      </c>
      <c r="D668" s="92">
        <v>145437988</v>
      </c>
      <c r="E668" s="73"/>
      <c r="F668" s="74">
        <v>46050</v>
      </c>
      <c r="G668" s="75" t="s">
        <v>2992</v>
      </c>
      <c r="H668" s="75" t="s">
        <v>2963</v>
      </c>
      <c r="I668" s="75" t="s">
        <v>105</v>
      </c>
      <c r="J668" s="75" t="s">
        <v>1161</v>
      </c>
      <c r="K668" s="75" t="s">
        <v>242</v>
      </c>
      <c r="L668" s="74">
        <v>46066</v>
      </c>
      <c r="M668" s="73">
        <v>40</v>
      </c>
      <c r="N668" s="75" t="s">
        <v>3004</v>
      </c>
      <c r="O668" s="75" t="s">
        <v>3005</v>
      </c>
      <c r="P668" s="75">
        <v>2830048373</v>
      </c>
      <c r="Q668" s="74">
        <v>46054</v>
      </c>
      <c r="R668" s="75">
        <v>1209381687</v>
      </c>
      <c r="S668" s="75">
        <v>224143927</v>
      </c>
      <c r="T668" s="74">
        <v>46054</v>
      </c>
      <c r="U668" s="190">
        <v>18127.196</v>
      </c>
      <c r="V668" s="190">
        <v>17451.131000000001</v>
      </c>
      <c r="W668" s="75">
        <v>20</v>
      </c>
      <c r="X668" s="75">
        <v>14</v>
      </c>
      <c r="Y668" s="98">
        <v>265593929</v>
      </c>
      <c r="Z668" s="82" t="s">
        <v>110</v>
      </c>
      <c r="AA668" s="75" t="s">
        <v>2966</v>
      </c>
      <c r="AB668" s="75" t="s">
        <v>112</v>
      </c>
      <c r="AC668" s="98">
        <v>265594005</v>
      </c>
      <c r="AD668" s="75" t="s">
        <v>113</v>
      </c>
      <c r="AE668" s="74">
        <v>46059</v>
      </c>
      <c r="AF668" s="130">
        <v>46058.458333333336</v>
      </c>
      <c r="AG668" s="130">
        <v>46057.375</v>
      </c>
      <c r="AH668" s="130">
        <v>46057.375</v>
      </c>
      <c r="AI668" s="150">
        <v>46055</v>
      </c>
      <c r="AJ668" s="99">
        <v>46059</v>
      </c>
      <c r="AK668" s="99">
        <v>46059</v>
      </c>
      <c r="AL668" s="131">
        <v>46061</v>
      </c>
      <c r="AM668" s="75"/>
      <c r="AN668" s="131">
        <v>46061</v>
      </c>
      <c r="AO668" s="81">
        <f t="shared" si="214"/>
        <v>46056.375</v>
      </c>
      <c r="AP668" s="81">
        <f t="shared" si="215"/>
        <v>46057.375</v>
      </c>
      <c r="AQ668" s="81">
        <f t="shared" si="216"/>
        <v>46057.375</v>
      </c>
      <c r="AR668" s="81">
        <f t="shared" si="217"/>
        <v>46060</v>
      </c>
      <c r="AS668" s="81">
        <f t="shared" si="218"/>
        <v>46061</v>
      </c>
      <c r="AT668" s="81">
        <f t="shared" si="219"/>
        <v>46060</v>
      </c>
      <c r="AU668" s="82" t="s">
        <v>131</v>
      </c>
      <c r="AV668" s="74">
        <v>46054</v>
      </c>
      <c r="AW668" s="75" t="s">
        <v>3006</v>
      </c>
      <c r="AX668" s="75" t="s">
        <v>3007</v>
      </c>
      <c r="AY668" s="75"/>
      <c r="AZ668" s="83"/>
      <c r="BA668" s="75"/>
      <c r="BB668" s="75"/>
      <c r="BC668" s="75"/>
      <c r="BD668" s="75"/>
      <c r="BE668" s="75"/>
      <c r="BF668" s="75"/>
      <c r="BG668" s="75"/>
      <c r="BH668" s="75"/>
      <c r="BI668" s="75"/>
      <c r="BJ668" s="75"/>
      <c r="BK668" s="75"/>
      <c r="BL668" s="75"/>
      <c r="BM668" s="75"/>
      <c r="BN668" s="75"/>
      <c r="BO668" s="75"/>
      <c r="BP668" s="75"/>
      <c r="BQ668" s="75"/>
      <c r="BR668" s="75"/>
      <c r="BS668" s="75"/>
      <c r="BT668" s="75">
        <v>0</v>
      </c>
      <c r="BU668" s="84" t="s">
        <v>2997</v>
      </c>
      <c r="BV668" s="74">
        <v>46058</v>
      </c>
      <c r="BW668" s="85">
        <f t="shared" si="200"/>
        <v>-1</v>
      </c>
      <c r="BX668" s="85">
        <f t="shared" si="201"/>
        <v>-1</v>
      </c>
      <c r="BY668" s="86" t="s">
        <v>120</v>
      </c>
      <c r="BZ668" s="87">
        <f t="shared" si="213"/>
        <v>5</v>
      </c>
      <c r="CB668" s="88">
        <f t="shared" si="210"/>
        <v>6</v>
      </c>
      <c r="CC668" s="89"/>
      <c r="CE668" s="87">
        <f t="shared" si="202"/>
        <v>2</v>
      </c>
      <c r="CF668" s="90">
        <v>4008392</v>
      </c>
      <c r="CG668" s="90">
        <v>3006294</v>
      </c>
      <c r="CH668" s="90">
        <v>7014686</v>
      </c>
      <c r="CI668" s="22">
        <v>26371</v>
      </c>
      <c r="CJ668" s="87">
        <f t="shared" si="211"/>
        <v>2</v>
      </c>
      <c r="CK668" s="87">
        <f t="shared" si="212"/>
        <v>5</v>
      </c>
      <c r="CL668" s="22" t="s">
        <v>121</v>
      </c>
      <c r="CM668" s="22" t="s">
        <v>2998</v>
      </c>
    </row>
    <row r="669" spans="1:91" ht="14.45" customHeight="1" x14ac:dyDescent="0.25">
      <c r="A669" s="69">
        <f t="shared" si="209"/>
        <v>667</v>
      </c>
      <c r="B669" s="70" t="s">
        <v>102</v>
      </c>
      <c r="C669" s="107">
        <v>265594005</v>
      </c>
      <c r="D669" s="72">
        <v>145347572</v>
      </c>
      <c r="E669" s="73"/>
      <c r="F669" s="74">
        <v>46051</v>
      </c>
      <c r="G669" s="75" t="s">
        <v>2238</v>
      </c>
      <c r="H669" s="75" t="s">
        <v>2963</v>
      </c>
      <c r="I669" s="75" t="s">
        <v>105</v>
      </c>
      <c r="J669" s="75" t="s">
        <v>1161</v>
      </c>
      <c r="K669" s="75" t="s">
        <v>107</v>
      </c>
      <c r="L669" s="74">
        <v>46069</v>
      </c>
      <c r="M669" s="73">
        <v>40</v>
      </c>
      <c r="N669" s="75" t="s">
        <v>3008</v>
      </c>
      <c r="O669" s="75" t="s">
        <v>3009</v>
      </c>
      <c r="P669" s="75">
        <v>2830048396</v>
      </c>
      <c r="Q669" s="74">
        <v>46054</v>
      </c>
      <c r="R669" s="75">
        <v>1209381714</v>
      </c>
      <c r="S669" s="75">
        <v>224144014</v>
      </c>
      <c r="T669" s="74">
        <v>46054</v>
      </c>
      <c r="U669" s="190">
        <v>17755.504000000001</v>
      </c>
      <c r="V669" s="190">
        <v>17173.814999999999</v>
      </c>
      <c r="W669" s="75">
        <v>20</v>
      </c>
      <c r="X669" s="75">
        <v>6</v>
      </c>
      <c r="Y669" s="98">
        <v>264254453</v>
      </c>
      <c r="Z669" s="82" t="s">
        <v>110</v>
      </c>
      <c r="AA669" s="75" t="s">
        <v>2966</v>
      </c>
      <c r="AB669" s="75" t="s">
        <v>112</v>
      </c>
      <c r="AC669" s="98">
        <v>265594005</v>
      </c>
      <c r="AD669" s="75" t="s">
        <v>113</v>
      </c>
      <c r="AE669" s="74">
        <v>46059</v>
      </c>
      <c r="AF669" s="130">
        <v>46058.458333333336</v>
      </c>
      <c r="AG669" s="130">
        <v>46057.375</v>
      </c>
      <c r="AH669" s="130">
        <v>46057.375</v>
      </c>
      <c r="AI669" s="150">
        <v>46055</v>
      </c>
      <c r="AJ669" s="99">
        <v>46059</v>
      </c>
      <c r="AK669" s="99">
        <v>46059</v>
      </c>
      <c r="AL669" s="131">
        <v>46061</v>
      </c>
      <c r="AM669" s="75"/>
      <c r="AN669" s="131">
        <v>46061</v>
      </c>
      <c r="AO669" s="81">
        <f t="shared" si="214"/>
        <v>46056.375</v>
      </c>
      <c r="AP669" s="81">
        <f t="shared" si="215"/>
        <v>46057.375</v>
      </c>
      <c r="AQ669" s="81">
        <f t="shared" si="216"/>
        <v>46057.375</v>
      </c>
      <c r="AR669" s="81">
        <f t="shared" si="217"/>
        <v>46060</v>
      </c>
      <c r="AS669" s="81">
        <f t="shared" si="218"/>
        <v>46061</v>
      </c>
      <c r="AT669" s="81">
        <f t="shared" si="219"/>
        <v>46060</v>
      </c>
      <c r="AU669" s="82" t="s">
        <v>131</v>
      </c>
      <c r="AV669" s="74">
        <v>46054</v>
      </c>
      <c r="AW669" s="75" t="s">
        <v>3010</v>
      </c>
      <c r="AX669" s="75" t="s">
        <v>3011</v>
      </c>
      <c r="AY669" s="75"/>
      <c r="AZ669" s="83"/>
      <c r="BA669" s="75"/>
      <c r="BB669" s="75"/>
      <c r="BC669" s="75"/>
      <c r="BD669" s="75"/>
      <c r="BE669" s="75"/>
      <c r="BF669" s="75"/>
      <c r="BG669" s="75"/>
      <c r="BH669" s="75"/>
      <c r="BI669" s="75"/>
      <c r="BJ669" s="75"/>
      <c r="BK669" s="75"/>
      <c r="BL669" s="75"/>
      <c r="BM669" s="75"/>
      <c r="BN669" s="75"/>
      <c r="BO669" s="75"/>
      <c r="BP669" s="75"/>
      <c r="BQ669" s="75"/>
      <c r="BR669" s="75"/>
      <c r="BS669" s="75"/>
      <c r="BT669" s="75">
        <v>0</v>
      </c>
      <c r="BU669" s="84" t="s">
        <v>2997</v>
      </c>
      <c r="BV669" s="74">
        <v>46058</v>
      </c>
      <c r="BW669" s="85">
        <f t="shared" si="200"/>
        <v>-1</v>
      </c>
      <c r="BX669" s="85">
        <f t="shared" si="201"/>
        <v>-1</v>
      </c>
      <c r="BY669" s="86" t="s">
        <v>120</v>
      </c>
      <c r="BZ669" s="87">
        <f t="shared" si="213"/>
        <v>5</v>
      </c>
      <c r="CB669" s="88">
        <f t="shared" si="210"/>
        <v>6</v>
      </c>
      <c r="CC669" s="89"/>
      <c r="CE669" s="87">
        <f t="shared" si="202"/>
        <v>2</v>
      </c>
      <c r="CF669" s="90">
        <v>4008392</v>
      </c>
      <c r="CG669" s="90">
        <v>3006294</v>
      </c>
      <c r="CH669" s="90">
        <v>7014686</v>
      </c>
      <c r="CI669" s="22">
        <v>26371</v>
      </c>
      <c r="CJ669" s="87">
        <f t="shared" si="211"/>
        <v>2</v>
      </c>
      <c r="CK669" s="87">
        <f t="shared" si="212"/>
        <v>5</v>
      </c>
      <c r="CL669" s="22" t="s">
        <v>121</v>
      </c>
      <c r="CM669" s="22" t="s">
        <v>2998</v>
      </c>
    </row>
    <row r="670" spans="1:91" ht="14.45" customHeight="1" x14ac:dyDescent="0.25">
      <c r="A670" s="69">
        <f t="shared" si="209"/>
        <v>668</v>
      </c>
      <c r="B670" s="70" t="s">
        <v>102</v>
      </c>
      <c r="C670" s="107">
        <v>264254983</v>
      </c>
      <c r="D670" s="106">
        <v>145367627</v>
      </c>
      <c r="E670" s="73"/>
      <c r="F670" s="74">
        <v>46051</v>
      </c>
      <c r="G670" s="75" t="s">
        <v>1757</v>
      </c>
      <c r="H670" s="75" t="s">
        <v>2963</v>
      </c>
      <c r="I670" s="75" t="s">
        <v>105</v>
      </c>
      <c r="J670" s="75" t="s">
        <v>1161</v>
      </c>
      <c r="K670" s="75" t="s">
        <v>107</v>
      </c>
      <c r="L670" s="74">
        <v>46069</v>
      </c>
      <c r="M670" s="73">
        <v>40</v>
      </c>
      <c r="N670" s="75" t="s">
        <v>3012</v>
      </c>
      <c r="O670" s="75" t="s">
        <v>3013</v>
      </c>
      <c r="P670" s="75">
        <v>2830048346</v>
      </c>
      <c r="Q670" s="74">
        <v>46054</v>
      </c>
      <c r="R670" s="75">
        <v>1209381645</v>
      </c>
      <c r="S670" s="75">
        <v>224143990</v>
      </c>
      <c r="T670" s="74">
        <v>46054</v>
      </c>
      <c r="U670" s="190">
        <v>13555.594999999999</v>
      </c>
      <c r="V670" s="190">
        <v>12917.143</v>
      </c>
      <c r="W670" s="75">
        <v>17</v>
      </c>
      <c r="X670" s="75">
        <v>74</v>
      </c>
      <c r="Y670" s="98">
        <v>264254983</v>
      </c>
      <c r="Z670" s="82" t="s">
        <v>110</v>
      </c>
      <c r="AA670" s="75" t="s">
        <v>2966</v>
      </c>
      <c r="AB670" s="75" t="s">
        <v>112</v>
      </c>
      <c r="AC670" s="109">
        <v>264254983</v>
      </c>
      <c r="AD670" s="75" t="s">
        <v>113</v>
      </c>
      <c r="AE670" s="74">
        <v>46059</v>
      </c>
      <c r="AF670" s="130">
        <v>46058.458333333336</v>
      </c>
      <c r="AG670" s="130">
        <v>46057.375</v>
      </c>
      <c r="AH670" s="130">
        <v>46057.375</v>
      </c>
      <c r="AI670" s="150">
        <v>46055</v>
      </c>
      <c r="AJ670" s="99">
        <v>46059</v>
      </c>
      <c r="AK670" s="99">
        <v>46059</v>
      </c>
      <c r="AL670" s="131">
        <v>46061</v>
      </c>
      <c r="AM670" s="75"/>
      <c r="AN670" s="131">
        <v>46061</v>
      </c>
      <c r="AO670" s="81">
        <f t="shared" si="214"/>
        <v>46056.375</v>
      </c>
      <c r="AP670" s="81">
        <f t="shared" si="215"/>
        <v>46057.375</v>
      </c>
      <c r="AQ670" s="81">
        <f t="shared" si="216"/>
        <v>46057.375</v>
      </c>
      <c r="AR670" s="81">
        <f t="shared" si="217"/>
        <v>46060</v>
      </c>
      <c r="AS670" s="81">
        <f t="shared" si="218"/>
        <v>46061</v>
      </c>
      <c r="AT670" s="81">
        <f t="shared" si="219"/>
        <v>46060</v>
      </c>
      <c r="AU670" s="82" t="s">
        <v>131</v>
      </c>
      <c r="AV670" s="74">
        <v>46054</v>
      </c>
      <c r="AW670" s="75" t="s">
        <v>3014</v>
      </c>
      <c r="AX670" s="75" t="s">
        <v>3015</v>
      </c>
      <c r="AY670" s="75"/>
      <c r="AZ670" s="83"/>
      <c r="BA670" s="75"/>
      <c r="BB670" s="75"/>
      <c r="BC670" s="75"/>
      <c r="BD670" s="75"/>
      <c r="BE670" s="75"/>
      <c r="BF670" s="75"/>
      <c r="BG670" s="75"/>
      <c r="BH670" s="75"/>
      <c r="BI670" s="75"/>
      <c r="BJ670" s="75"/>
      <c r="BK670" s="75"/>
      <c r="BL670" s="75"/>
      <c r="BM670" s="75"/>
      <c r="BN670" s="75"/>
      <c r="BO670" s="75"/>
      <c r="BP670" s="75"/>
      <c r="BQ670" s="75"/>
      <c r="BR670" s="75"/>
      <c r="BS670" s="75"/>
      <c r="BT670" s="75">
        <v>0</v>
      </c>
      <c r="BU670" s="84" t="s">
        <v>2969</v>
      </c>
      <c r="BV670" s="74">
        <v>46058</v>
      </c>
      <c r="BW670" s="85">
        <f t="shared" si="200"/>
        <v>-1</v>
      </c>
      <c r="BX670" s="85">
        <f t="shared" si="201"/>
        <v>-1</v>
      </c>
      <c r="BY670" s="86" t="s">
        <v>120</v>
      </c>
      <c r="BZ670" s="87">
        <f t="shared" si="213"/>
        <v>5</v>
      </c>
      <c r="CB670" s="88">
        <f t="shared" si="210"/>
        <v>6</v>
      </c>
      <c r="CC670" s="89"/>
      <c r="CE670" s="87">
        <f t="shared" si="202"/>
        <v>2</v>
      </c>
      <c r="CF670" s="90">
        <v>4008392</v>
      </c>
      <c r="CG670" s="90">
        <v>3006294</v>
      </c>
      <c r="CH670" s="90">
        <v>7014686</v>
      </c>
      <c r="CI670" s="91">
        <v>26371</v>
      </c>
      <c r="CJ670" s="87">
        <f t="shared" si="211"/>
        <v>2</v>
      </c>
      <c r="CK670" s="87">
        <f t="shared" si="212"/>
        <v>5</v>
      </c>
      <c r="CL670" s="22" t="s">
        <v>121</v>
      </c>
      <c r="CM670" s="22" t="s">
        <v>2970</v>
      </c>
    </row>
    <row r="671" spans="1:91" ht="14.45" customHeight="1" x14ac:dyDescent="0.25">
      <c r="A671" s="69">
        <f t="shared" si="209"/>
        <v>669</v>
      </c>
      <c r="B671" s="70" t="s">
        <v>102</v>
      </c>
      <c r="C671" s="107">
        <v>264254983</v>
      </c>
      <c r="D671" s="106">
        <v>145347571</v>
      </c>
      <c r="E671" s="73"/>
      <c r="F671" s="74">
        <v>46051</v>
      </c>
      <c r="G671" s="75" t="s">
        <v>2238</v>
      </c>
      <c r="H671" s="75" t="s">
        <v>2963</v>
      </c>
      <c r="I671" s="75" t="s">
        <v>105</v>
      </c>
      <c r="J671" s="75" t="s">
        <v>1161</v>
      </c>
      <c r="K671" s="75" t="s">
        <v>107</v>
      </c>
      <c r="L671" s="74">
        <v>46069</v>
      </c>
      <c r="M671" s="73">
        <v>40</v>
      </c>
      <c r="N671" s="75" t="s">
        <v>3016</v>
      </c>
      <c r="O671" s="75" t="s">
        <v>3017</v>
      </c>
      <c r="P671" s="75">
        <v>2830048352</v>
      </c>
      <c r="Q671" s="74">
        <v>46054</v>
      </c>
      <c r="R671" s="75">
        <v>1209381657</v>
      </c>
      <c r="S671" s="75">
        <v>224144003</v>
      </c>
      <c r="T671" s="74">
        <v>46054</v>
      </c>
      <c r="U671" s="190">
        <v>17607.163</v>
      </c>
      <c r="V671" s="190">
        <v>17030.399000000001</v>
      </c>
      <c r="W671" s="75">
        <v>20</v>
      </c>
      <c r="X671" s="75">
        <v>6</v>
      </c>
      <c r="Y671" s="98">
        <v>264254313</v>
      </c>
      <c r="Z671" s="82" t="s">
        <v>110</v>
      </c>
      <c r="AA671" s="75" t="s">
        <v>2966</v>
      </c>
      <c r="AB671" s="75" t="s">
        <v>112</v>
      </c>
      <c r="AC671" s="109">
        <v>264254983</v>
      </c>
      <c r="AD671" s="75" t="s">
        <v>113</v>
      </c>
      <c r="AE671" s="74">
        <v>46059</v>
      </c>
      <c r="AF671" s="130">
        <v>46058.458333333336</v>
      </c>
      <c r="AG671" s="130">
        <v>46057.375</v>
      </c>
      <c r="AH671" s="130">
        <v>46057.375</v>
      </c>
      <c r="AI671" s="150">
        <v>46055</v>
      </c>
      <c r="AJ671" s="99">
        <v>46059</v>
      </c>
      <c r="AK671" s="99">
        <v>46059</v>
      </c>
      <c r="AL671" s="131">
        <v>46061</v>
      </c>
      <c r="AM671" s="75"/>
      <c r="AN671" s="131">
        <v>46061</v>
      </c>
      <c r="AO671" s="81">
        <f t="shared" si="214"/>
        <v>46056.375</v>
      </c>
      <c r="AP671" s="81">
        <f t="shared" si="215"/>
        <v>46057.375</v>
      </c>
      <c r="AQ671" s="81">
        <f t="shared" si="216"/>
        <v>46057.375</v>
      </c>
      <c r="AR671" s="81">
        <f t="shared" si="217"/>
        <v>46060</v>
      </c>
      <c r="AS671" s="81">
        <f t="shared" si="218"/>
        <v>46061</v>
      </c>
      <c r="AT671" s="81">
        <f t="shared" si="219"/>
        <v>46060</v>
      </c>
      <c r="AU671" s="82" t="s">
        <v>131</v>
      </c>
      <c r="AV671" s="74">
        <v>46054</v>
      </c>
      <c r="AW671" s="75" t="s">
        <v>3018</v>
      </c>
      <c r="AX671" s="75" t="s">
        <v>3019</v>
      </c>
      <c r="AY671" s="75"/>
      <c r="AZ671" s="83"/>
      <c r="BA671" s="75"/>
      <c r="BB671" s="75"/>
      <c r="BC671" s="75"/>
      <c r="BD671" s="75"/>
      <c r="BE671" s="75"/>
      <c r="BF671" s="75"/>
      <c r="BG671" s="75"/>
      <c r="BH671" s="75"/>
      <c r="BI671" s="75"/>
      <c r="BJ671" s="75"/>
      <c r="BK671" s="75"/>
      <c r="BL671" s="75"/>
      <c r="BM671" s="75"/>
      <c r="BN671" s="75"/>
      <c r="BO671" s="75"/>
      <c r="BP671" s="75"/>
      <c r="BQ671" s="75"/>
      <c r="BR671" s="75"/>
      <c r="BS671" s="75"/>
      <c r="BT671" s="75">
        <v>0</v>
      </c>
      <c r="BU671" s="84" t="s">
        <v>2969</v>
      </c>
      <c r="BV671" s="74">
        <v>46058</v>
      </c>
      <c r="BW671" s="85">
        <f t="shared" si="200"/>
        <v>-1</v>
      </c>
      <c r="BX671" s="85">
        <f t="shared" si="201"/>
        <v>-1</v>
      </c>
      <c r="BY671" s="86" t="s">
        <v>120</v>
      </c>
      <c r="BZ671" s="87">
        <f t="shared" si="213"/>
        <v>5</v>
      </c>
      <c r="CB671" s="88">
        <f t="shared" si="210"/>
        <v>6</v>
      </c>
      <c r="CC671" s="89"/>
      <c r="CE671" s="87">
        <f t="shared" si="202"/>
        <v>2</v>
      </c>
      <c r="CF671" s="90">
        <v>4008392</v>
      </c>
      <c r="CG671" s="90">
        <v>3006294</v>
      </c>
      <c r="CH671" s="90">
        <v>7014686</v>
      </c>
      <c r="CI671" s="91">
        <v>26371</v>
      </c>
      <c r="CJ671" s="87">
        <f t="shared" si="211"/>
        <v>2</v>
      </c>
      <c r="CK671" s="87">
        <f t="shared" si="212"/>
        <v>5</v>
      </c>
      <c r="CL671" s="22" t="s">
        <v>121</v>
      </c>
      <c r="CM671" s="22" t="s">
        <v>2970</v>
      </c>
    </row>
    <row r="672" spans="1:91" ht="14.45" customHeight="1" x14ac:dyDescent="0.25">
      <c r="A672" s="69">
        <f t="shared" si="209"/>
        <v>670</v>
      </c>
      <c r="B672" s="70" t="s">
        <v>102</v>
      </c>
      <c r="C672" s="107">
        <v>264255059</v>
      </c>
      <c r="D672" s="106">
        <v>145414701</v>
      </c>
      <c r="E672" s="73"/>
      <c r="F672" s="74">
        <v>46051</v>
      </c>
      <c r="G672" s="75" t="s">
        <v>1753</v>
      </c>
      <c r="H672" s="75" t="s">
        <v>2963</v>
      </c>
      <c r="I672" s="75" t="s">
        <v>105</v>
      </c>
      <c r="J672" s="75" t="s">
        <v>1161</v>
      </c>
      <c r="K672" s="75" t="s">
        <v>242</v>
      </c>
      <c r="L672" s="74">
        <v>46069</v>
      </c>
      <c r="M672" s="73">
        <v>40</v>
      </c>
      <c r="N672" s="75" t="s">
        <v>3020</v>
      </c>
      <c r="O672" s="75" t="s">
        <v>3021</v>
      </c>
      <c r="P672" s="75">
        <v>2830048388</v>
      </c>
      <c r="Q672" s="74">
        <v>46054</v>
      </c>
      <c r="R672" s="75">
        <v>1209381703</v>
      </c>
      <c r="S672" s="75">
        <v>224143963</v>
      </c>
      <c r="T672" s="74">
        <v>46054</v>
      </c>
      <c r="U672" s="190">
        <v>21739.827000000001</v>
      </c>
      <c r="V672" s="190">
        <v>20972.704000000002</v>
      </c>
      <c r="W672" s="75">
        <v>20</v>
      </c>
      <c r="X672" s="75">
        <v>0</v>
      </c>
      <c r="Y672" s="98">
        <v>264254934</v>
      </c>
      <c r="Z672" s="82" t="s">
        <v>110</v>
      </c>
      <c r="AA672" s="75" t="s">
        <v>2966</v>
      </c>
      <c r="AB672" s="75" t="s">
        <v>112</v>
      </c>
      <c r="AC672" s="109">
        <v>264255059</v>
      </c>
      <c r="AD672" s="75" t="s">
        <v>113</v>
      </c>
      <c r="AE672" s="74">
        <v>46059</v>
      </c>
      <c r="AF672" s="130">
        <v>46058.458333333336</v>
      </c>
      <c r="AG672" s="130">
        <v>46057.375</v>
      </c>
      <c r="AH672" s="130">
        <v>46057.375</v>
      </c>
      <c r="AI672" s="150">
        <v>46055</v>
      </c>
      <c r="AJ672" s="99">
        <v>46059</v>
      </c>
      <c r="AK672" s="99">
        <v>46059</v>
      </c>
      <c r="AL672" s="131">
        <v>46061</v>
      </c>
      <c r="AM672" s="75"/>
      <c r="AN672" s="131">
        <v>46061</v>
      </c>
      <c r="AO672" s="81">
        <f t="shared" si="214"/>
        <v>46056.375</v>
      </c>
      <c r="AP672" s="81">
        <f t="shared" si="215"/>
        <v>46057.375</v>
      </c>
      <c r="AQ672" s="81">
        <f t="shared" si="216"/>
        <v>46057.375</v>
      </c>
      <c r="AR672" s="81">
        <f t="shared" si="217"/>
        <v>46060</v>
      </c>
      <c r="AS672" s="81">
        <f t="shared" si="218"/>
        <v>46061</v>
      </c>
      <c r="AT672" s="81">
        <f t="shared" si="219"/>
        <v>46060</v>
      </c>
      <c r="AU672" s="82" t="s">
        <v>131</v>
      </c>
      <c r="AV672" s="74">
        <v>46054</v>
      </c>
      <c r="AW672" s="75" t="s">
        <v>3022</v>
      </c>
      <c r="AX672" s="75" t="s">
        <v>3023</v>
      </c>
      <c r="AY672" s="75"/>
      <c r="AZ672" s="83"/>
      <c r="BA672" s="75"/>
      <c r="BB672" s="75"/>
      <c r="BC672" s="75"/>
      <c r="BD672" s="75"/>
      <c r="BE672" s="75"/>
      <c r="BF672" s="75"/>
      <c r="BG672" s="75"/>
      <c r="BH672" s="75"/>
      <c r="BI672" s="75"/>
      <c r="BJ672" s="75"/>
      <c r="BK672" s="75"/>
      <c r="BL672" s="75"/>
      <c r="BM672" s="75"/>
      <c r="BN672" s="75"/>
      <c r="BO672" s="75"/>
      <c r="BP672" s="75"/>
      <c r="BQ672" s="75"/>
      <c r="BR672" s="75"/>
      <c r="BS672" s="75"/>
      <c r="BT672" s="75">
        <v>0</v>
      </c>
      <c r="BU672" s="84" t="s">
        <v>2985</v>
      </c>
      <c r="BV672" s="74">
        <v>46058</v>
      </c>
      <c r="BW672" s="85">
        <f t="shared" si="200"/>
        <v>-1</v>
      </c>
      <c r="BX672" s="85">
        <f t="shared" si="201"/>
        <v>-1</v>
      </c>
      <c r="BY672" s="86" t="s">
        <v>120</v>
      </c>
      <c r="BZ672" s="87">
        <f t="shared" si="213"/>
        <v>5</v>
      </c>
      <c r="CB672" s="88">
        <f t="shared" si="210"/>
        <v>6</v>
      </c>
      <c r="CC672" s="89"/>
      <c r="CE672" s="87">
        <f t="shared" si="202"/>
        <v>2</v>
      </c>
      <c r="CF672" s="90">
        <v>4008392</v>
      </c>
      <c r="CG672" s="90">
        <v>3006294</v>
      </c>
      <c r="CH672" s="90">
        <v>7014686</v>
      </c>
      <c r="CI672" s="22">
        <v>26371</v>
      </c>
      <c r="CJ672" s="87">
        <f t="shared" si="211"/>
        <v>2</v>
      </c>
      <c r="CK672" s="87">
        <f t="shared" si="212"/>
        <v>5</v>
      </c>
      <c r="CL672" s="22" t="s">
        <v>121</v>
      </c>
      <c r="CM672" s="22" t="s">
        <v>2986</v>
      </c>
    </row>
    <row r="673" spans="1:91" ht="14.45" customHeight="1" x14ac:dyDescent="0.25">
      <c r="A673" s="69">
        <f t="shared" si="209"/>
        <v>671</v>
      </c>
      <c r="B673" s="70" t="s">
        <v>102</v>
      </c>
      <c r="C673" s="97">
        <v>235600155354</v>
      </c>
      <c r="D673" s="106">
        <v>145389100</v>
      </c>
      <c r="E673" s="73"/>
      <c r="F673" s="74">
        <v>46051</v>
      </c>
      <c r="G673" s="75" t="s">
        <v>3024</v>
      </c>
      <c r="H673" s="75" t="s">
        <v>517</v>
      </c>
      <c r="I673" s="75" t="s">
        <v>105</v>
      </c>
      <c r="J673" s="75" t="s">
        <v>577</v>
      </c>
      <c r="K673" s="75" t="s">
        <v>242</v>
      </c>
      <c r="L673" s="74">
        <v>46086</v>
      </c>
      <c r="M673" s="73">
        <v>20</v>
      </c>
      <c r="N673" s="75" t="s">
        <v>3025</v>
      </c>
      <c r="O673" s="75" t="s">
        <v>3026</v>
      </c>
      <c r="P673" s="75">
        <v>2830048162</v>
      </c>
      <c r="Q673" s="74">
        <v>46050</v>
      </c>
      <c r="R673" s="75">
        <v>1209380602</v>
      </c>
      <c r="S673" s="75">
        <v>224126378</v>
      </c>
      <c r="T673" s="74">
        <v>46050</v>
      </c>
      <c r="U673" s="190">
        <v>8330.9060000000009</v>
      </c>
      <c r="V673" s="190">
        <v>8058.2479999999996</v>
      </c>
      <c r="W673" s="75">
        <v>10</v>
      </c>
      <c r="X673" s="75">
        <v>0</v>
      </c>
      <c r="Y673" s="98">
        <v>235600155354</v>
      </c>
      <c r="Z673" s="82" t="s">
        <v>128</v>
      </c>
      <c r="AA673" s="75" t="s">
        <v>1649</v>
      </c>
      <c r="AB673" s="75" t="s">
        <v>1650</v>
      </c>
      <c r="AC673" s="98">
        <v>235600155354</v>
      </c>
      <c r="AD673" s="75" t="s">
        <v>113</v>
      </c>
      <c r="AE673" s="74">
        <v>46055</v>
      </c>
      <c r="AF673" s="130">
        <v>46052.916666666664</v>
      </c>
      <c r="AG673" s="130">
        <v>46052.499305555553</v>
      </c>
      <c r="AH673" s="130">
        <v>46052.499305555553</v>
      </c>
      <c r="AI673" s="99">
        <v>46053</v>
      </c>
      <c r="AJ673" s="69"/>
      <c r="AK673" s="99">
        <v>46053</v>
      </c>
      <c r="AL673" s="74">
        <v>46060</v>
      </c>
      <c r="AM673" s="99">
        <v>46061</v>
      </c>
      <c r="AN673" s="99">
        <v>46061</v>
      </c>
      <c r="AO673" s="81">
        <f t="shared" si="214"/>
        <v>46051.499305555553</v>
      </c>
      <c r="AP673" s="81">
        <f t="shared" si="215"/>
        <v>46052.499305555553</v>
      </c>
      <c r="AQ673" s="81">
        <f t="shared" si="216"/>
        <v>46052.499305555553</v>
      </c>
      <c r="AR673" s="81">
        <f t="shared" si="217"/>
        <v>46054</v>
      </c>
      <c r="AS673" s="81">
        <f t="shared" si="218"/>
        <v>46057</v>
      </c>
      <c r="AT673" s="81">
        <f t="shared" si="219"/>
        <v>46054</v>
      </c>
      <c r="AU673" s="82" t="s">
        <v>131</v>
      </c>
      <c r="AV673" s="74">
        <v>46050</v>
      </c>
      <c r="AW673" s="75" t="s">
        <v>3027</v>
      </c>
      <c r="AX673" s="75" t="s">
        <v>3028</v>
      </c>
      <c r="AY673" s="75"/>
      <c r="AZ673" s="83"/>
      <c r="BA673" s="75"/>
      <c r="BB673" s="75"/>
      <c r="BC673" s="75"/>
      <c r="BD673" s="75"/>
      <c r="BE673" s="75"/>
      <c r="BF673" s="75"/>
      <c r="BG673" s="75"/>
      <c r="BH673" s="75"/>
      <c r="BI673" s="75"/>
      <c r="BJ673" s="75"/>
      <c r="BK673" s="75"/>
      <c r="BL673" s="75"/>
      <c r="BM673" s="75"/>
      <c r="BN673" s="75"/>
      <c r="BO673" s="75"/>
      <c r="BP673" s="75"/>
      <c r="BQ673" s="75"/>
      <c r="BR673" s="75"/>
      <c r="BS673" s="75"/>
      <c r="BT673" s="75">
        <v>1</v>
      </c>
      <c r="BU673" s="84" t="s">
        <v>3029</v>
      </c>
      <c r="BV673" s="74">
        <v>46055</v>
      </c>
      <c r="BW673" s="85">
        <f t="shared" si="200"/>
        <v>2</v>
      </c>
      <c r="BX673" s="85">
        <f t="shared" si="201"/>
        <v>2</v>
      </c>
      <c r="BY673" s="86" t="s">
        <v>147</v>
      </c>
      <c r="BZ673" s="87">
        <f t="shared" si="213"/>
        <v>5</v>
      </c>
      <c r="CB673" s="88">
        <f t="shared" si="210"/>
        <v>6</v>
      </c>
      <c r="CC673" s="89"/>
      <c r="CE673" s="87">
        <f t="shared" si="202"/>
        <v>1</v>
      </c>
      <c r="CF673" s="90">
        <v>11754000</v>
      </c>
      <c r="CG673" s="90"/>
      <c r="CH673" s="90">
        <v>11754000</v>
      </c>
      <c r="CI673" s="22">
        <v>26120</v>
      </c>
      <c r="CJ673" s="87">
        <f t="shared" si="211"/>
        <v>1</v>
      </c>
      <c r="CK673" s="87">
        <f t="shared" si="212"/>
        <v>5</v>
      </c>
      <c r="CL673" s="22" t="s">
        <v>121</v>
      </c>
      <c r="CM673" s="22" t="s">
        <v>3030</v>
      </c>
    </row>
    <row r="674" spans="1:91" ht="14.45" customHeight="1" x14ac:dyDescent="0.25">
      <c r="A674" s="69">
        <f t="shared" si="209"/>
        <v>672</v>
      </c>
      <c r="B674" s="70" t="s">
        <v>102</v>
      </c>
      <c r="C674" s="107" t="s">
        <v>3031</v>
      </c>
      <c r="D674" s="106">
        <v>145366849</v>
      </c>
      <c r="E674" s="73">
        <v>5320007411</v>
      </c>
      <c r="F674" s="74">
        <v>46050</v>
      </c>
      <c r="G674" s="75" t="s">
        <v>2238</v>
      </c>
      <c r="H674" s="75" t="s">
        <v>2963</v>
      </c>
      <c r="I674" s="75" t="s">
        <v>105</v>
      </c>
      <c r="J674" s="75" t="s">
        <v>1161</v>
      </c>
      <c r="K674" s="75" t="s">
        <v>107</v>
      </c>
      <c r="L674" s="74">
        <v>46069</v>
      </c>
      <c r="M674" s="73">
        <v>40</v>
      </c>
      <c r="N674" s="75" t="s">
        <v>3032</v>
      </c>
      <c r="O674" s="75" t="s">
        <v>3033</v>
      </c>
      <c r="P674" s="75">
        <v>2830048300</v>
      </c>
      <c r="Q674" s="74">
        <v>46052</v>
      </c>
      <c r="R674" s="75">
        <v>1209381301</v>
      </c>
      <c r="S674" s="75">
        <v>224132289</v>
      </c>
      <c r="T674" s="74">
        <v>46052</v>
      </c>
      <c r="U674" s="190">
        <v>10337.911</v>
      </c>
      <c r="V674" s="190">
        <v>9998.1659999999993</v>
      </c>
      <c r="W674" s="75">
        <v>12</v>
      </c>
      <c r="X674" s="75">
        <v>4</v>
      </c>
      <c r="Y674" s="98" t="s">
        <v>3034</v>
      </c>
      <c r="Z674" s="82" t="s">
        <v>258</v>
      </c>
      <c r="AA674" s="75" t="s">
        <v>631</v>
      </c>
      <c r="AB674" s="75" t="s">
        <v>3035</v>
      </c>
      <c r="AC674" s="109" t="s">
        <v>3031</v>
      </c>
      <c r="AD674" s="75" t="s">
        <v>113</v>
      </c>
      <c r="AE674" s="194">
        <v>46055</v>
      </c>
      <c r="AF674" s="130">
        <v>46054</v>
      </c>
      <c r="AG674" s="130">
        <v>46052.625</v>
      </c>
      <c r="AH674" s="130">
        <v>46052.625</v>
      </c>
      <c r="AI674" s="128">
        <v>46052</v>
      </c>
      <c r="AJ674" s="194">
        <v>46055</v>
      </c>
      <c r="AK674" s="194">
        <v>46055</v>
      </c>
      <c r="AL674" s="99">
        <v>46054</v>
      </c>
      <c r="AM674" s="110">
        <v>46056</v>
      </c>
      <c r="AN674" s="110">
        <v>46056</v>
      </c>
      <c r="AO674" s="95" t="s">
        <v>121</v>
      </c>
      <c r="AP674" s="95" t="s">
        <v>121</v>
      </c>
      <c r="AQ674" s="95" t="s">
        <v>121</v>
      </c>
      <c r="AR674" s="95" t="s">
        <v>121</v>
      </c>
      <c r="AS674" s="95" t="s">
        <v>121</v>
      </c>
      <c r="AT674" s="95" t="s">
        <v>121</v>
      </c>
      <c r="AU674" s="82" t="s">
        <v>131</v>
      </c>
      <c r="AV674" s="74">
        <v>46052</v>
      </c>
      <c r="AW674" s="75">
        <v>0</v>
      </c>
      <c r="AX674" s="75">
        <v>0</v>
      </c>
      <c r="AY674" s="75"/>
      <c r="AZ674" s="83"/>
      <c r="BA674" s="75"/>
      <c r="BB674" s="75"/>
      <c r="BC674" s="75"/>
      <c r="BD674" s="75"/>
      <c r="BE674" s="75"/>
      <c r="BF674" s="75"/>
      <c r="BG674" s="75"/>
      <c r="BH674" s="75"/>
      <c r="BI674" s="75"/>
      <c r="BJ674" s="75"/>
      <c r="BK674" s="75"/>
      <c r="BL674" s="75"/>
      <c r="BM674" s="75"/>
      <c r="BN674" s="75"/>
      <c r="BO674" s="75"/>
      <c r="BP674" s="75"/>
      <c r="BQ674" s="75"/>
      <c r="BR674" s="75"/>
      <c r="BS674" s="75"/>
      <c r="BT674" s="75">
        <v>1</v>
      </c>
      <c r="BU674" s="84" t="s">
        <v>3036</v>
      </c>
      <c r="BV674" s="74">
        <v>46055</v>
      </c>
      <c r="BW674" s="85">
        <f t="shared" si="200"/>
        <v>0</v>
      </c>
      <c r="BX674" s="85">
        <f t="shared" si="201"/>
        <v>0</v>
      </c>
      <c r="BY674" s="86" t="s">
        <v>120</v>
      </c>
      <c r="BZ674" s="87">
        <f t="shared" si="213"/>
        <v>5</v>
      </c>
      <c r="CB674" s="88">
        <f t="shared" si="210"/>
        <v>6</v>
      </c>
      <c r="CC674" s="89"/>
      <c r="CE674" s="87">
        <f t="shared" si="202"/>
        <v>2</v>
      </c>
      <c r="CF674" s="90">
        <v>6897380</v>
      </c>
      <c r="CG674" s="90"/>
      <c r="CH674" s="90">
        <v>6897380</v>
      </c>
      <c r="CI674" s="22">
        <v>25930</v>
      </c>
      <c r="CJ674" s="87">
        <f t="shared" si="211"/>
        <v>1</v>
      </c>
      <c r="CK674" s="87">
        <f t="shared" si="212"/>
        <v>5</v>
      </c>
      <c r="CL674" s="22" t="s">
        <v>121</v>
      </c>
      <c r="CM674" s="22" t="s">
        <v>3037</v>
      </c>
    </row>
    <row r="675" spans="1:91" ht="14.45" customHeight="1" x14ac:dyDescent="0.25">
      <c r="A675" s="69">
        <f t="shared" si="209"/>
        <v>673</v>
      </c>
      <c r="B675" s="70" t="s">
        <v>102</v>
      </c>
      <c r="C675" s="107" t="s">
        <v>3031</v>
      </c>
      <c r="D675" s="106">
        <v>145366838</v>
      </c>
      <c r="E675" s="73">
        <v>5320007411</v>
      </c>
      <c r="F675" s="74">
        <v>46050</v>
      </c>
      <c r="G675" s="75" t="s">
        <v>3038</v>
      </c>
      <c r="H675" s="75" t="s">
        <v>2963</v>
      </c>
      <c r="I675" s="75" t="s">
        <v>105</v>
      </c>
      <c r="J675" s="75" t="s">
        <v>1161</v>
      </c>
      <c r="K675" s="75" t="s">
        <v>107</v>
      </c>
      <c r="L675" s="74">
        <v>46064</v>
      </c>
      <c r="M675" s="73">
        <v>0</v>
      </c>
      <c r="N675" s="75" t="s">
        <v>3032</v>
      </c>
      <c r="O675" s="75" t="s">
        <v>3033</v>
      </c>
      <c r="P675" s="75">
        <v>2830048299</v>
      </c>
      <c r="Q675" s="74">
        <v>46052</v>
      </c>
      <c r="R675" s="75">
        <v>1209381299</v>
      </c>
      <c r="S675" s="75">
        <v>224132311</v>
      </c>
      <c r="T675" s="74">
        <v>46052</v>
      </c>
      <c r="U675" s="190">
        <v>6505.5140000000001</v>
      </c>
      <c r="V675" s="190">
        <v>6263.442</v>
      </c>
      <c r="W675" s="75">
        <v>8</v>
      </c>
      <c r="X675" s="75">
        <v>5</v>
      </c>
      <c r="Y675" s="98" t="s">
        <v>3034</v>
      </c>
      <c r="Z675" s="82" t="s">
        <v>258</v>
      </c>
      <c r="AA675" s="75" t="s">
        <v>631</v>
      </c>
      <c r="AB675" s="75" t="s">
        <v>3035</v>
      </c>
      <c r="AC675" s="109" t="s">
        <v>3031</v>
      </c>
      <c r="AD675" s="75" t="s">
        <v>113</v>
      </c>
      <c r="AE675" s="194">
        <v>46055</v>
      </c>
      <c r="AF675" s="130">
        <v>46054</v>
      </c>
      <c r="AG675" s="130">
        <v>46052.625</v>
      </c>
      <c r="AH675" s="130">
        <v>46052.625</v>
      </c>
      <c r="AI675" s="128">
        <v>46052</v>
      </c>
      <c r="AJ675" s="194">
        <v>46055</v>
      </c>
      <c r="AK675" s="194">
        <v>46055</v>
      </c>
      <c r="AL675" s="99">
        <v>46054</v>
      </c>
      <c r="AM675" s="110">
        <v>46056</v>
      </c>
      <c r="AN675" s="110">
        <v>46056</v>
      </c>
      <c r="AO675" s="95" t="s">
        <v>121</v>
      </c>
      <c r="AP675" s="95" t="s">
        <v>121</v>
      </c>
      <c r="AQ675" s="95" t="s">
        <v>121</v>
      </c>
      <c r="AR675" s="95" t="s">
        <v>121</v>
      </c>
      <c r="AS675" s="95" t="s">
        <v>121</v>
      </c>
      <c r="AT675" s="95" t="s">
        <v>121</v>
      </c>
      <c r="AU675" s="82" t="s">
        <v>131</v>
      </c>
      <c r="AV675" s="74">
        <v>46052</v>
      </c>
      <c r="AW675" s="75">
        <v>0</v>
      </c>
      <c r="AX675" s="75">
        <v>0</v>
      </c>
      <c r="AY675" s="75"/>
      <c r="AZ675" s="83"/>
      <c r="BA675" s="75"/>
      <c r="BB675" s="75"/>
      <c r="BC675" s="75"/>
      <c r="BD675" s="75"/>
      <c r="BE675" s="75"/>
      <c r="BF675" s="75"/>
      <c r="BG675" s="75"/>
      <c r="BH675" s="75"/>
      <c r="BI675" s="75"/>
      <c r="BJ675" s="75"/>
      <c r="BK675" s="75"/>
      <c r="BL675" s="75"/>
      <c r="BM675" s="75"/>
      <c r="BN675" s="75"/>
      <c r="BO675" s="75"/>
      <c r="BP675" s="75"/>
      <c r="BQ675" s="75"/>
      <c r="BR675" s="75"/>
      <c r="BS675" s="75"/>
      <c r="BT675" s="75">
        <v>0</v>
      </c>
      <c r="BU675" s="84" t="s">
        <v>3036</v>
      </c>
      <c r="BV675" s="74">
        <v>46055</v>
      </c>
      <c r="BW675" s="85">
        <f t="shared" si="200"/>
        <v>0</v>
      </c>
      <c r="BX675" s="85">
        <f t="shared" si="201"/>
        <v>0</v>
      </c>
      <c r="BY675" s="86" t="s">
        <v>120</v>
      </c>
      <c r="BZ675" s="87">
        <f t="shared" si="213"/>
        <v>5</v>
      </c>
      <c r="CB675" s="88">
        <f t="shared" si="210"/>
        <v>6</v>
      </c>
      <c r="CC675" s="89"/>
      <c r="CE675" s="87">
        <f t="shared" si="202"/>
        <v>2</v>
      </c>
      <c r="CF675" s="90"/>
      <c r="CG675" s="90"/>
      <c r="CH675" s="90"/>
      <c r="CJ675" s="87">
        <f t="shared" si="211"/>
        <v>1</v>
      </c>
      <c r="CK675" s="87">
        <f t="shared" si="212"/>
        <v>5</v>
      </c>
      <c r="CL675" s="22" t="s">
        <v>121</v>
      </c>
      <c r="CM675" s="22" t="s">
        <v>3037</v>
      </c>
    </row>
    <row r="676" spans="1:91" ht="14.45" customHeight="1" x14ac:dyDescent="0.25">
      <c r="A676" s="69">
        <f t="shared" si="209"/>
        <v>674</v>
      </c>
      <c r="B676" s="70" t="s">
        <v>102</v>
      </c>
      <c r="C676" s="107" t="s">
        <v>3039</v>
      </c>
      <c r="D676" s="106">
        <v>145425017</v>
      </c>
      <c r="E676" s="73">
        <v>5320007509</v>
      </c>
      <c r="F676" s="74">
        <v>46051</v>
      </c>
      <c r="G676" s="75" t="s">
        <v>1186</v>
      </c>
      <c r="H676" s="75" t="s">
        <v>2963</v>
      </c>
      <c r="I676" s="75" t="s">
        <v>105</v>
      </c>
      <c r="J676" s="75" t="s">
        <v>1161</v>
      </c>
      <c r="K676" s="75" t="s">
        <v>242</v>
      </c>
      <c r="L676" s="74">
        <v>46070</v>
      </c>
      <c r="M676" s="73">
        <v>40</v>
      </c>
      <c r="N676" s="75" t="s">
        <v>3040</v>
      </c>
      <c r="O676" s="75" t="s">
        <v>3041</v>
      </c>
      <c r="P676" s="75">
        <v>2830048183</v>
      </c>
      <c r="Q676" s="74">
        <v>46051</v>
      </c>
      <c r="R676" s="75">
        <v>1209380829</v>
      </c>
      <c r="S676" s="75">
        <v>224132334</v>
      </c>
      <c r="T676" s="74">
        <v>46051</v>
      </c>
      <c r="U676" s="190">
        <v>6987.7520000000004</v>
      </c>
      <c r="V676" s="190">
        <v>6679.6540000000005</v>
      </c>
      <c r="W676" s="75">
        <v>8</v>
      </c>
      <c r="X676" s="75">
        <v>30</v>
      </c>
      <c r="Y676" s="98" t="s">
        <v>3042</v>
      </c>
      <c r="Z676" s="82" t="s">
        <v>258</v>
      </c>
      <c r="AA676" s="75" t="s">
        <v>631</v>
      </c>
      <c r="AB676" s="75" t="s">
        <v>3035</v>
      </c>
      <c r="AC676" s="109" t="s">
        <v>3039</v>
      </c>
      <c r="AD676" s="75" t="s">
        <v>113</v>
      </c>
      <c r="AE676" s="74">
        <v>46056</v>
      </c>
      <c r="AF676" s="130">
        <v>46054</v>
      </c>
      <c r="AG676" s="130">
        <v>46052.625</v>
      </c>
      <c r="AH676" s="130">
        <v>46052.625</v>
      </c>
      <c r="AI676" s="128">
        <v>46052</v>
      </c>
      <c r="AJ676" s="194">
        <v>46055</v>
      </c>
      <c r="AK676" s="74">
        <v>46056</v>
      </c>
      <c r="AL676" s="128">
        <v>46054</v>
      </c>
      <c r="AM676" s="110">
        <v>46056</v>
      </c>
      <c r="AN676" s="110">
        <v>46056</v>
      </c>
      <c r="AO676" s="95" t="s">
        <v>121</v>
      </c>
      <c r="AP676" s="95" t="s">
        <v>121</v>
      </c>
      <c r="AQ676" s="95" t="s">
        <v>121</v>
      </c>
      <c r="AR676" s="95" t="s">
        <v>121</v>
      </c>
      <c r="AS676" s="95" t="s">
        <v>121</v>
      </c>
      <c r="AT676" s="95" t="s">
        <v>121</v>
      </c>
      <c r="AU676" s="82" t="s">
        <v>131</v>
      </c>
      <c r="AV676" s="74">
        <v>46051</v>
      </c>
      <c r="AW676" s="75" t="s">
        <v>3043</v>
      </c>
      <c r="AX676" s="75" t="s">
        <v>3044</v>
      </c>
      <c r="AY676" s="75"/>
      <c r="AZ676" s="83"/>
      <c r="BA676" s="75"/>
      <c r="BB676" s="75"/>
      <c r="BC676" s="75"/>
      <c r="BD676" s="75"/>
      <c r="BE676" s="75"/>
      <c r="BF676" s="75"/>
      <c r="BG676" s="75"/>
      <c r="BH676" s="75"/>
      <c r="BI676" s="75"/>
      <c r="BJ676" s="75"/>
      <c r="BK676" s="75"/>
      <c r="BL676" s="75"/>
      <c r="BM676" s="75"/>
      <c r="BN676" s="75"/>
      <c r="BO676" s="75"/>
      <c r="BP676" s="75"/>
      <c r="BQ676" s="75"/>
      <c r="BR676" s="75"/>
      <c r="BS676" s="75"/>
      <c r="BT676" s="75">
        <v>1</v>
      </c>
      <c r="BU676" s="84" t="s">
        <v>3045</v>
      </c>
      <c r="BV676" s="74">
        <v>46055</v>
      </c>
      <c r="BW676" s="85">
        <f t="shared" si="200"/>
        <v>-1</v>
      </c>
      <c r="BX676" s="85">
        <f t="shared" si="201"/>
        <v>-1</v>
      </c>
      <c r="BY676" s="86" t="s">
        <v>120</v>
      </c>
      <c r="BZ676" s="87">
        <f t="shared" si="213"/>
        <v>5</v>
      </c>
      <c r="CB676" s="88">
        <f t="shared" si="210"/>
        <v>6</v>
      </c>
      <c r="CC676" s="89"/>
      <c r="CE676" s="87">
        <f t="shared" si="202"/>
        <v>2</v>
      </c>
      <c r="CF676" s="90">
        <v>6897380</v>
      </c>
      <c r="CG676" s="90"/>
      <c r="CH676" s="90">
        <v>6897380</v>
      </c>
      <c r="CI676" s="22">
        <v>25930</v>
      </c>
      <c r="CJ676" s="87">
        <f t="shared" si="211"/>
        <v>1</v>
      </c>
      <c r="CK676" s="87">
        <f t="shared" si="212"/>
        <v>5</v>
      </c>
      <c r="CL676" s="22" t="s">
        <v>121</v>
      </c>
      <c r="CM676" s="22" t="s">
        <v>3046</v>
      </c>
    </row>
    <row r="677" spans="1:91" ht="14.45" customHeight="1" x14ac:dyDescent="0.25">
      <c r="A677" s="69">
        <f t="shared" si="209"/>
        <v>675</v>
      </c>
      <c r="B677" s="70" t="s">
        <v>102</v>
      </c>
      <c r="C677" s="107" t="s">
        <v>3039</v>
      </c>
      <c r="D677" s="106">
        <v>145425023</v>
      </c>
      <c r="E677" s="73">
        <v>5320007509</v>
      </c>
      <c r="F677" s="74">
        <v>46051</v>
      </c>
      <c r="G677" s="75" t="s">
        <v>1186</v>
      </c>
      <c r="H677" s="75" t="s">
        <v>2963</v>
      </c>
      <c r="I677" s="75" t="s">
        <v>105</v>
      </c>
      <c r="J677" s="75" t="s">
        <v>1161</v>
      </c>
      <c r="K677" s="75" t="s">
        <v>242</v>
      </c>
      <c r="L677" s="74">
        <v>46070</v>
      </c>
      <c r="M677" s="73">
        <v>0</v>
      </c>
      <c r="N677" s="75" t="s">
        <v>3040</v>
      </c>
      <c r="O677" s="75" t="s">
        <v>3041</v>
      </c>
      <c r="P677" s="75">
        <v>2830048184</v>
      </c>
      <c r="Q677" s="74">
        <v>46051</v>
      </c>
      <c r="R677" s="75">
        <v>1209380830</v>
      </c>
      <c r="S677" s="75">
        <v>224132338</v>
      </c>
      <c r="T677" s="74">
        <v>46051</v>
      </c>
      <c r="U677" s="190">
        <v>7652.058</v>
      </c>
      <c r="V677" s="190">
        <v>7382.0450000000001</v>
      </c>
      <c r="W677" s="75">
        <v>8</v>
      </c>
      <c r="X677" s="75">
        <v>0</v>
      </c>
      <c r="Y677" s="98" t="s">
        <v>3042</v>
      </c>
      <c r="Z677" s="82" t="s">
        <v>258</v>
      </c>
      <c r="AA677" s="75" t="s">
        <v>631</v>
      </c>
      <c r="AB677" s="75" t="s">
        <v>3035</v>
      </c>
      <c r="AC677" s="109" t="s">
        <v>3039</v>
      </c>
      <c r="AD677" s="75" t="s">
        <v>113</v>
      </c>
      <c r="AE677" s="74">
        <v>46056</v>
      </c>
      <c r="AF677" s="130">
        <v>46054</v>
      </c>
      <c r="AG677" s="130">
        <v>46052.625</v>
      </c>
      <c r="AH677" s="130">
        <v>46052.625</v>
      </c>
      <c r="AI677" s="128">
        <v>46052</v>
      </c>
      <c r="AJ677" s="194">
        <v>46055</v>
      </c>
      <c r="AK677" s="74">
        <v>46056</v>
      </c>
      <c r="AL677" s="128">
        <v>46054</v>
      </c>
      <c r="AM677" s="110">
        <v>46056</v>
      </c>
      <c r="AN677" s="110">
        <v>46056</v>
      </c>
      <c r="AO677" s="95" t="s">
        <v>121</v>
      </c>
      <c r="AP677" s="95" t="s">
        <v>121</v>
      </c>
      <c r="AQ677" s="95" t="s">
        <v>121</v>
      </c>
      <c r="AR677" s="95" t="s">
        <v>121</v>
      </c>
      <c r="AS677" s="95" t="s">
        <v>121</v>
      </c>
      <c r="AT677" s="95" t="s">
        <v>121</v>
      </c>
      <c r="AU677" s="82" t="s">
        <v>131</v>
      </c>
      <c r="AV677" s="74">
        <v>46051</v>
      </c>
      <c r="AW677" s="75">
        <v>0</v>
      </c>
      <c r="AX677" s="75">
        <v>0</v>
      </c>
      <c r="AY677" s="75"/>
      <c r="AZ677" s="83"/>
      <c r="BA677" s="75"/>
      <c r="BB677" s="75"/>
      <c r="BC677" s="75"/>
      <c r="BD677" s="75"/>
      <c r="BE677" s="75"/>
      <c r="BF677" s="75"/>
      <c r="BG677" s="75"/>
      <c r="BH677" s="75"/>
      <c r="BI677" s="75"/>
      <c r="BJ677" s="75"/>
      <c r="BK677" s="75"/>
      <c r="BL677" s="75"/>
      <c r="BM677" s="75"/>
      <c r="BN677" s="75"/>
      <c r="BO677" s="75"/>
      <c r="BP677" s="75"/>
      <c r="BQ677" s="75"/>
      <c r="BR677" s="75"/>
      <c r="BS677" s="75"/>
      <c r="BT677" s="75">
        <v>0</v>
      </c>
      <c r="BU677" s="84" t="s">
        <v>3045</v>
      </c>
      <c r="BV677" s="74">
        <v>46055</v>
      </c>
      <c r="BW677" s="85">
        <f t="shared" si="200"/>
        <v>-1</v>
      </c>
      <c r="BX677" s="85">
        <f t="shared" si="201"/>
        <v>-1</v>
      </c>
      <c r="BY677" s="86" t="s">
        <v>120</v>
      </c>
      <c r="BZ677" s="87">
        <f t="shared" si="213"/>
        <v>5</v>
      </c>
      <c r="CB677" s="88">
        <f t="shared" si="210"/>
        <v>6</v>
      </c>
      <c r="CC677" s="89"/>
      <c r="CE677" s="87">
        <f t="shared" si="202"/>
        <v>2</v>
      </c>
      <c r="CF677" s="90"/>
      <c r="CG677" s="90"/>
      <c r="CH677" s="90"/>
      <c r="CJ677" s="87">
        <f t="shared" si="211"/>
        <v>1</v>
      </c>
      <c r="CK677" s="87">
        <f t="shared" si="212"/>
        <v>5</v>
      </c>
      <c r="CL677" s="22" t="s">
        <v>121</v>
      </c>
      <c r="CM677" s="22" t="s">
        <v>3046</v>
      </c>
    </row>
    <row r="678" spans="1:91" ht="14.45" customHeight="1" x14ac:dyDescent="0.25">
      <c r="A678" s="69">
        <f t="shared" si="209"/>
        <v>676</v>
      </c>
      <c r="B678" s="70" t="s">
        <v>102</v>
      </c>
      <c r="C678" s="107" t="s">
        <v>3039</v>
      </c>
      <c r="D678" s="106">
        <v>145425026</v>
      </c>
      <c r="E678" s="73">
        <v>5320007509</v>
      </c>
      <c r="F678" s="74">
        <v>46051</v>
      </c>
      <c r="G678" s="75" t="s">
        <v>1186</v>
      </c>
      <c r="H678" s="75" t="s">
        <v>2963</v>
      </c>
      <c r="I678" s="75" t="s">
        <v>105</v>
      </c>
      <c r="J678" s="75" t="s">
        <v>1161</v>
      </c>
      <c r="K678" s="75" t="s">
        <v>242</v>
      </c>
      <c r="L678" s="74">
        <v>46070</v>
      </c>
      <c r="M678" s="73">
        <v>0</v>
      </c>
      <c r="N678" s="75" t="s">
        <v>3040</v>
      </c>
      <c r="O678" s="75" t="s">
        <v>3041</v>
      </c>
      <c r="P678" s="75">
        <v>2830048185</v>
      </c>
      <c r="Q678" s="74">
        <v>46051</v>
      </c>
      <c r="R678" s="75">
        <v>1209380832</v>
      </c>
      <c r="S678" s="75">
        <v>224132346</v>
      </c>
      <c r="T678" s="74">
        <v>46051</v>
      </c>
      <c r="U678" s="190">
        <v>2147.181</v>
      </c>
      <c r="V678" s="190">
        <v>2090.2829999999999</v>
      </c>
      <c r="W678" s="75">
        <v>3</v>
      </c>
      <c r="X678" s="75">
        <v>0</v>
      </c>
      <c r="Y678" s="98" t="s">
        <v>3042</v>
      </c>
      <c r="Z678" s="82" t="s">
        <v>258</v>
      </c>
      <c r="AA678" s="75" t="s">
        <v>631</v>
      </c>
      <c r="AB678" s="75" t="s">
        <v>3035</v>
      </c>
      <c r="AC678" s="109" t="s">
        <v>3039</v>
      </c>
      <c r="AD678" s="75" t="s">
        <v>113</v>
      </c>
      <c r="AE678" s="74">
        <v>46056</v>
      </c>
      <c r="AF678" s="130">
        <v>46054</v>
      </c>
      <c r="AG678" s="130">
        <v>46052.625</v>
      </c>
      <c r="AH678" s="130">
        <v>46052.625</v>
      </c>
      <c r="AI678" s="128">
        <v>46052</v>
      </c>
      <c r="AJ678" s="194">
        <v>46055</v>
      </c>
      <c r="AK678" s="74">
        <v>46056</v>
      </c>
      <c r="AL678" s="128">
        <v>46054</v>
      </c>
      <c r="AM678" s="110">
        <v>46056</v>
      </c>
      <c r="AN678" s="110">
        <v>46056</v>
      </c>
      <c r="AO678" s="95" t="s">
        <v>121</v>
      </c>
      <c r="AP678" s="95" t="s">
        <v>121</v>
      </c>
      <c r="AQ678" s="95" t="s">
        <v>121</v>
      </c>
      <c r="AR678" s="95" t="s">
        <v>121</v>
      </c>
      <c r="AS678" s="95" t="s">
        <v>121</v>
      </c>
      <c r="AT678" s="95" t="s">
        <v>121</v>
      </c>
      <c r="AU678" s="82" t="s">
        <v>131</v>
      </c>
      <c r="AV678" s="74">
        <v>46051</v>
      </c>
      <c r="AW678" s="75">
        <v>0</v>
      </c>
      <c r="AX678" s="75">
        <v>0</v>
      </c>
      <c r="AY678" s="75"/>
      <c r="AZ678" s="83"/>
      <c r="BA678" s="75"/>
      <c r="BB678" s="75"/>
      <c r="BC678" s="75"/>
      <c r="BD678" s="75"/>
      <c r="BE678" s="75"/>
      <c r="BF678" s="75"/>
      <c r="BG678" s="75"/>
      <c r="BH678" s="75"/>
      <c r="BI678" s="75"/>
      <c r="BJ678" s="75"/>
      <c r="BK678" s="75"/>
      <c r="BL678" s="75"/>
      <c r="BM678" s="75"/>
      <c r="BN678" s="75"/>
      <c r="BO678" s="75"/>
      <c r="BP678" s="75"/>
      <c r="BQ678" s="75"/>
      <c r="BR678" s="75"/>
      <c r="BS678" s="75"/>
      <c r="BT678" s="75">
        <v>0</v>
      </c>
      <c r="BU678" s="84" t="s">
        <v>3045</v>
      </c>
      <c r="BV678" s="74">
        <v>46055</v>
      </c>
      <c r="BW678" s="85">
        <f t="shared" si="200"/>
        <v>-1</v>
      </c>
      <c r="BX678" s="85">
        <f t="shared" si="201"/>
        <v>-1</v>
      </c>
      <c r="BY678" s="86" t="s">
        <v>120</v>
      </c>
      <c r="BZ678" s="87">
        <f t="shared" si="213"/>
        <v>5</v>
      </c>
      <c r="CB678" s="88">
        <f t="shared" si="210"/>
        <v>6</v>
      </c>
      <c r="CC678" s="89"/>
      <c r="CE678" s="87">
        <f t="shared" si="202"/>
        <v>2</v>
      </c>
      <c r="CF678" s="90"/>
      <c r="CG678" s="90"/>
      <c r="CH678" s="90"/>
      <c r="CJ678" s="87">
        <f t="shared" si="211"/>
        <v>1</v>
      </c>
      <c r="CK678" s="87">
        <f t="shared" si="212"/>
        <v>5</v>
      </c>
      <c r="CL678" s="22" t="s">
        <v>121</v>
      </c>
      <c r="CM678" s="22" t="s">
        <v>3046</v>
      </c>
    </row>
    <row r="679" spans="1:91" ht="14.45" customHeight="1" x14ac:dyDescent="0.25">
      <c r="A679" s="69">
        <f t="shared" si="209"/>
        <v>677</v>
      </c>
      <c r="B679" s="70" t="s">
        <v>102</v>
      </c>
      <c r="C679" s="107" t="s">
        <v>3039</v>
      </c>
      <c r="D679" s="106">
        <v>145425027</v>
      </c>
      <c r="E679" s="73">
        <v>5320007509</v>
      </c>
      <c r="F679" s="74">
        <v>46051</v>
      </c>
      <c r="G679" s="75" t="s">
        <v>1186</v>
      </c>
      <c r="H679" s="75" t="s">
        <v>2963</v>
      </c>
      <c r="I679" s="75" t="s">
        <v>105</v>
      </c>
      <c r="J679" s="75" t="s">
        <v>1161</v>
      </c>
      <c r="K679" s="75" t="s">
        <v>242</v>
      </c>
      <c r="L679" s="74">
        <v>46070</v>
      </c>
      <c r="M679" s="73">
        <v>0</v>
      </c>
      <c r="N679" s="75" t="s">
        <v>3040</v>
      </c>
      <c r="O679" s="75" t="s">
        <v>3041</v>
      </c>
      <c r="P679" s="75">
        <v>2830048187</v>
      </c>
      <c r="Q679" s="74">
        <v>46051</v>
      </c>
      <c r="R679" s="75">
        <v>1209380834</v>
      </c>
      <c r="S679" s="75">
        <v>224132351</v>
      </c>
      <c r="T679" s="74">
        <v>46051</v>
      </c>
      <c r="U679" s="75">
        <v>946.21799999999996</v>
      </c>
      <c r="V679" s="75">
        <v>921.13900000000001</v>
      </c>
      <c r="W679" s="75">
        <v>1</v>
      </c>
      <c r="X679" s="75">
        <v>0</v>
      </c>
      <c r="Y679" s="98" t="s">
        <v>3042</v>
      </c>
      <c r="Z679" s="82" t="s">
        <v>258</v>
      </c>
      <c r="AA679" s="75" t="s">
        <v>631</v>
      </c>
      <c r="AB679" s="75" t="s">
        <v>3035</v>
      </c>
      <c r="AC679" s="109" t="s">
        <v>3039</v>
      </c>
      <c r="AD679" s="75" t="s">
        <v>113</v>
      </c>
      <c r="AE679" s="74">
        <v>46056</v>
      </c>
      <c r="AF679" s="130">
        <v>46054</v>
      </c>
      <c r="AG679" s="130">
        <v>46052.625</v>
      </c>
      <c r="AH679" s="130">
        <v>46052.625</v>
      </c>
      <c r="AI679" s="128">
        <v>46052</v>
      </c>
      <c r="AJ679" s="194">
        <v>46055</v>
      </c>
      <c r="AK679" s="74">
        <v>46056</v>
      </c>
      <c r="AL679" s="128">
        <v>46054</v>
      </c>
      <c r="AM679" s="110">
        <v>46056</v>
      </c>
      <c r="AN679" s="110">
        <v>46056</v>
      </c>
      <c r="AO679" s="95" t="s">
        <v>121</v>
      </c>
      <c r="AP679" s="95" t="s">
        <v>121</v>
      </c>
      <c r="AQ679" s="95" t="s">
        <v>121</v>
      </c>
      <c r="AR679" s="95" t="s">
        <v>121</v>
      </c>
      <c r="AS679" s="95" t="s">
        <v>121</v>
      </c>
      <c r="AT679" s="95" t="s">
        <v>121</v>
      </c>
      <c r="AU679" s="82" t="s">
        <v>131</v>
      </c>
      <c r="AV679" s="74">
        <v>46051</v>
      </c>
      <c r="AW679" s="75">
        <v>0</v>
      </c>
      <c r="AX679" s="75">
        <v>0</v>
      </c>
      <c r="AY679" s="75"/>
      <c r="AZ679" s="83"/>
      <c r="BA679" s="75"/>
      <c r="BB679" s="75"/>
      <c r="BC679" s="75"/>
      <c r="BD679" s="75"/>
      <c r="BE679" s="75"/>
      <c r="BF679" s="75"/>
      <c r="BG679" s="75"/>
      <c r="BH679" s="75"/>
      <c r="BI679" s="75"/>
      <c r="BJ679" s="75"/>
      <c r="BK679" s="75"/>
      <c r="BL679" s="75"/>
      <c r="BM679" s="75"/>
      <c r="BN679" s="75"/>
      <c r="BO679" s="75"/>
      <c r="BP679" s="75"/>
      <c r="BQ679" s="75"/>
      <c r="BR679" s="75"/>
      <c r="BS679" s="75"/>
      <c r="BT679" s="75">
        <v>0</v>
      </c>
      <c r="BU679" s="84" t="s">
        <v>3045</v>
      </c>
      <c r="BV679" s="74">
        <v>46055</v>
      </c>
      <c r="BW679" s="85">
        <f t="shared" si="200"/>
        <v>-1</v>
      </c>
      <c r="BX679" s="85">
        <f t="shared" si="201"/>
        <v>-1</v>
      </c>
      <c r="BY679" s="86" t="s">
        <v>120</v>
      </c>
      <c r="BZ679" s="87">
        <f t="shared" si="213"/>
        <v>5</v>
      </c>
      <c r="CB679" s="88">
        <f t="shared" si="210"/>
        <v>6</v>
      </c>
      <c r="CC679" s="89"/>
      <c r="CE679" s="87">
        <f t="shared" si="202"/>
        <v>2</v>
      </c>
      <c r="CF679" s="90"/>
      <c r="CG679" s="90"/>
      <c r="CH679" s="90"/>
      <c r="CJ679" s="87">
        <f t="shared" si="211"/>
        <v>1</v>
      </c>
      <c r="CK679" s="87">
        <f t="shared" si="212"/>
        <v>5</v>
      </c>
      <c r="CL679" s="22" t="s">
        <v>121</v>
      </c>
      <c r="CM679" s="22" t="s">
        <v>3046</v>
      </c>
    </row>
    <row r="680" spans="1:91" ht="14.45" customHeight="1" x14ac:dyDescent="0.25">
      <c r="A680" s="69">
        <f t="shared" si="209"/>
        <v>678</v>
      </c>
      <c r="B680" s="70" t="s">
        <v>102</v>
      </c>
      <c r="C680" s="107" t="s">
        <v>3031</v>
      </c>
      <c r="D680" s="106">
        <v>145429225</v>
      </c>
      <c r="E680" s="73">
        <v>5320007515</v>
      </c>
      <c r="F680" s="74">
        <v>46051</v>
      </c>
      <c r="G680" s="75" t="s">
        <v>1550</v>
      </c>
      <c r="H680" s="75" t="s">
        <v>2963</v>
      </c>
      <c r="I680" s="75" t="s">
        <v>105</v>
      </c>
      <c r="J680" s="75" t="s">
        <v>1161</v>
      </c>
      <c r="K680" s="75" t="s">
        <v>242</v>
      </c>
      <c r="L680" s="74">
        <v>46069</v>
      </c>
      <c r="M680" s="73">
        <v>40</v>
      </c>
      <c r="N680" s="75" t="s">
        <v>3047</v>
      </c>
      <c r="O680" s="75" t="s">
        <v>3048</v>
      </c>
      <c r="P680" s="75">
        <v>2830048197</v>
      </c>
      <c r="Q680" s="74">
        <v>46051</v>
      </c>
      <c r="R680" s="75">
        <v>1209380869</v>
      </c>
      <c r="S680" s="75">
        <v>224132369</v>
      </c>
      <c r="T680" s="74">
        <v>46051</v>
      </c>
      <c r="U680" s="190">
        <v>12716.553</v>
      </c>
      <c r="V680" s="190">
        <v>12300.608</v>
      </c>
      <c r="W680" s="75">
        <v>16</v>
      </c>
      <c r="X680" s="75">
        <v>4</v>
      </c>
      <c r="Y680" s="98" t="s">
        <v>3049</v>
      </c>
      <c r="Z680" s="82" t="s">
        <v>258</v>
      </c>
      <c r="AA680" s="75" t="s">
        <v>631</v>
      </c>
      <c r="AB680" s="75" t="s">
        <v>3035</v>
      </c>
      <c r="AC680" s="109" t="s">
        <v>3031</v>
      </c>
      <c r="AD680" s="75" t="s">
        <v>113</v>
      </c>
      <c r="AE680" s="194">
        <v>46055</v>
      </c>
      <c r="AF680" s="130">
        <v>46054</v>
      </c>
      <c r="AG680" s="130">
        <v>46052.625</v>
      </c>
      <c r="AH680" s="130">
        <v>46052.625</v>
      </c>
      <c r="AI680" s="128">
        <v>46052</v>
      </c>
      <c r="AJ680" s="194">
        <v>46055</v>
      </c>
      <c r="AK680" s="194">
        <v>46055</v>
      </c>
      <c r="AL680" s="128">
        <v>46054</v>
      </c>
      <c r="AM680" s="110">
        <v>46056</v>
      </c>
      <c r="AN680" s="110">
        <v>46056</v>
      </c>
      <c r="AO680" s="95" t="s">
        <v>121</v>
      </c>
      <c r="AP680" s="95" t="s">
        <v>121</v>
      </c>
      <c r="AQ680" s="95" t="s">
        <v>121</v>
      </c>
      <c r="AR680" s="95" t="s">
        <v>121</v>
      </c>
      <c r="AS680" s="95" t="s">
        <v>121</v>
      </c>
      <c r="AT680" s="95" t="s">
        <v>121</v>
      </c>
      <c r="AU680" s="82" t="s">
        <v>131</v>
      </c>
      <c r="AV680" s="74">
        <v>46051</v>
      </c>
      <c r="AW680" s="75" t="s">
        <v>3050</v>
      </c>
      <c r="AX680" s="75" t="s">
        <v>3051</v>
      </c>
      <c r="AY680" s="75"/>
      <c r="AZ680" s="83"/>
      <c r="BA680" s="75"/>
      <c r="BB680" s="75"/>
      <c r="BC680" s="75"/>
      <c r="BD680" s="75"/>
      <c r="BE680" s="75"/>
      <c r="BF680" s="75"/>
      <c r="BG680" s="75"/>
      <c r="BH680" s="75"/>
      <c r="BI680" s="75"/>
      <c r="BJ680" s="75"/>
      <c r="BK680" s="75"/>
      <c r="BL680" s="75"/>
      <c r="BM680" s="75"/>
      <c r="BN680" s="75"/>
      <c r="BO680" s="75"/>
      <c r="BP680" s="75"/>
      <c r="BQ680" s="75"/>
      <c r="BR680" s="75"/>
      <c r="BS680" s="75"/>
      <c r="BT680" s="75">
        <v>0</v>
      </c>
      <c r="BU680" s="84" t="s">
        <v>3036</v>
      </c>
      <c r="BV680" s="74">
        <v>46055</v>
      </c>
      <c r="BW680" s="85">
        <f t="shared" si="200"/>
        <v>0</v>
      </c>
      <c r="BX680" s="85">
        <f t="shared" si="201"/>
        <v>0</v>
      </c>
      <c r="BY680" s="86" t="s">
        <v>120</v>
      </c>
      <c r="BZ680" s="87">
        <f t="shared" si="213"/>
        <v>5</v>
      </c>
      <c r="CB680" s="88">
        <f t="shared" si="210"/>
        <v>6</v>
      </c>
      <c r="CC680" s="89"/>
      <c r="CE680" s="87">
        <f t="shared" si="202"/>
        <v>2</v>
      </c>
      <c r="CF680" s="90">
        <v>6897380</v>
      </c>
      <c r="CG680" s="90"/>
      <c r="CH680" s="90">
        <v>6897380</v>
      </c>
      <c r="CI680" s="22">
        <v>25930</v>
      </c>
      <c r="CJ680" s="87">
        <f t="shared" si="211"/>
        <v>1</v>
      </c>
      <c r="CK680" s="87">
        <f t="shared" si="212"/>
        <v>5</v>
      </c>
      <c r="CL680" s="22" t="s">
        <v>121</v>
      </c>
      <c r="CM680" s="22" t="s">
        <v>3037</v>
      </c>
    </row>
    <row r="681" spans="1:91" ht="14.45" customHeight="1" x14ac:dyDescent="0.25">
      <c r="A681" s="69">
        <f t="shared" si="209"/>
        <v>679</v>
      </c>
      <c r="B681" s="70" t="s">
        <v>102</v>
      </c>
      <c r="C681" s="107" t="s">
        <v>3031</v>
      </c>
      <c r="D681" s="106">
        <v>145426631</v>
      </c>
      <c r="E681" s="73">
        <v>5320007515</v>
      </c>
      <c r="F681" s="74">
        <v>46051</v>
      </c>
      <c r="G681" s="75" t="s">
        <v>2238</v>
      </c>
      <c r="H681" s="75" t="s">
        <v>2963</v>
      </c>
      <c r="I681" s="75" t="s">
        <v>105</v>
      </c>
      <c r="J681" s="75" t="s">
        <v>1161</v>
      </c>
      <c r="K681" s="75" t="s">
        <v>242</v>
      </c>
      <c r="L681" s="74">
        <v>46069</v>
      </c>
      <c r="M681" s="73">
        <v>0</v>
      </c>
      <c r="N681" s="75" t="s">
        <v>3047</v>
      </c>
      <c r="O681" s="75" t="s">
        <v>3048</v>
      </c>
      <c r="P681" s="75">
        <v>2830048196</v>
      </c>
      <c r="Q681" s="74">
        <v>46051</v>
      </c>
      <c r="R681" s="75">
        <v>1209380868</v>
      </c>
      <c r="S681" s="75">
        <v>224132385</v>
      </c>
      <c r="T681" s="75" t="s">
        <v>3052</v>
      </c>
      <c r="U681" s="190">
        <v>3018.0279999999998</v>
      </c>
      <c r="V681" s="190">
        <v>2929.7559999999999</v>
      </c>
      <c r="W681" s="75">
        <v>3</v>
      </c>
      <c r="X681" s="75">
        <v>2</v>
      </c>
      <c r="Y681" s="98" t="s">
        <v>3049</v>
      </c>
      <c r="Z681" s="82" t="s">
        <v>258</v>
      </c>
      <c r="AA681" s="75" t="s">
        <v>631</v>
      </c>
      <c r="AB681" s="75" t="s">
        <v>3035</v>
      </c>
      <c r="AC681" s="109" t="s">
        <v>3031</v>
      </c>
      <c r="AD681" s="75" t="s">
        <v>113</v>
      </c>
      <c r="AE681" s="194">
        <v>46055</v>
      </c>
      <c r="AF681" s="130">
        <v>46054</v>
      </c>
      <c r="AG681" s="130">
        <v>46052.625</v>
      </c>
      <c r="AH681" s="130">
        <v>46052.625</v>
      </c>
      <c r="AI681" s="128">
        <v>46052</v>
      </c>
      <c r="AJ681" s="194">
        <v>46055</v>
      </c>
      <c r="AK681" s="194">
        <v>46055</v>
      </c>
      <c r="AL681" s="128">
        <v>46054</v>
      </c>
      <c r="AM681" s="110">
        <v>46056</v>
      </c>
      <c r="AN681" s="110">
        <v>46056</v>
      </c>
      <c r="AO681" s="95" t="s">
        <v>121</v>
      </c>
      <c r="AP681" s="95" t="s">
        <v>121</v>
      </c>
      <c r="AQ681" s="95" t="s">
        <v>121</v>
      </c>
      <c r="AR681" s="95" t="s">
        <v>121</v>
      </c>
      <c r="AS681" s="95" t="s">
        <v>121</v>
      </c>
      <c r="AT681" s="95" t="s">
        <v>121</v>
      </c>
      <c r="AU681" s="82" t="s">
        <v>131</v>
      </c>
      <c r="AV681" s="74">
        <v>46051</v>
      </c>
      <c r="AW681" s="75">
        <v>0</v>
      </c>
      <c r="AX681" s="75">
        <v>0</v>
      </c>
      <c r="AY681" s="75"/>
      <c r="AZ681" s="83"/>
      <c r="BA681" s="75"/>
      <c r="BB681" s="75"/>
      <c r="BC681" s="75"/>
      <c r="BD681" s="75"/>
      <c r="BE681" s="75"/>
      <c r="BF681" s="75"/>
      <c r="BG681" s="75"/>
      <c r="BH681" s="75"/>
      <c r="BI681" s="75"/>
      <c r="BJ681" s="75"/>
      <c r="BK681" s="75"/>
      <c r="BL681" s="75"/>
      <c r="BM681" s="75"/>
      <c r="BN681" s="75"/>
      <c r="BO681" s="75"/>
      <c r="BP681" s="75"/>
      <c r="BQ681" s="75"/>
      <c r="BR681" s="75"/>
      <c r="BS681" s="75"/>
      <c r="BT681" s="75">
        <v>0</v>
      </c>
      <c r="BU681" s="84" t="s">
        <v>3036</v>
      </c>
      <c r="BV681" s="74">
        <v>46055</v>
      </c>
      <c r="BW681" s="85">
        <f t="shared" si="200"/>
        <v>0</v>
      </c>
      <c r="BX681" s="85">
        <f t="shared" si="201"/>
        <v>0</v>
      </c>
      <c r="BY681" s="86" t="s">
        <v>120</v>
      </c>
      <c r="BZ681" s="87">
        <f t="shared" si="213"/>
        <v>5</v>
      </c>
      <c r="CB681" s="88">
        <f t="shared" si="210"/>
        <v>6</v>
      </c>
      <c r="CC681" s="89"/>
      <c r="CE681" s="87">
        <f t="shared" si="202"/>
        <v>2</v>
      </c>
      <c r="CF681" s="90"/>
      <c r="CG681" s="90"/>
      <c r="CH681" s="90"/>
      <c r="CJ681" s="87">
        <f t="shared" si="211"/>
        <v>1</v>
      </c>
      <c r="CK681" s="87">
        <f t="shared" si="212"/>
        <v>5</v>
      </c>
      <c r="CL681" s="22" t="s">
        <v>121</v>
      </c>
      <c r="CM681" s="22" t="s">
        <v>3037</v>
      </c>
    </row>
    <row r="682" spans="1:91" ht="14.45" customHeight="1" x14ac:dyDescent="0.25">
      <c r="A682" s="69">
        <f t="shared" si="209"/>
        <v>680</v>
      </c>
      <c r="B682" s="70" t="s">
        <v>102</v>
      </c>
      <c r="C682" s="107" t="s">
        <v>3031</v>
      </c>
      <c r="D682" s="106">
        <v>145400392</v>
      </c>
      <c r="E682" s="73">
        <v>5320007515</v>
      </c>
      <c r="F682" s="74">
        <v>46051</v>
      </c>
      <c r="G682" s="75" t="s">
        <v>1264</v>
      </c>
      <c r="H682" s="75" t="s">
        <v>2963</v>
      </c>
      <c r="I682" s="75" t="s">
        <v>105</v>
      </c>
      <c r="J682" s="75" t="s">
        <v>1161</v>
      </c>
      <c r="K682" s="75" t="s">
        <v>242</v>
      </c>
      <c r="L682" s="74">
        <v>46069</v>
      </c>
      <c r="M682" s="73">
        <v>0</v>
      </c>
      <c r="N682" s="75" t="s">
        <v>3047</v>
      </c>
      <c r="O682" s="75" t="s">
        <v>3048</v>
      </c>
      <c r="P682" s="75">
        <v>2830048195</v>
      </c>
      <c r="Q682" s="74">
        <v>46051</v>
      </c>
      <c r="R682" s="75">
        <v>1209380867</v>
      </c>
      <c r="S682" s="75">
        <v>224132406</v>
      </c>
      <c r="T682" s="74">
        <v>46051</v>
      </c>
      <c r="U682" s="190">
        <v>2596.6480000000001</v>
      </c>
      <c r="V682" s="190">
        <v>2503.848</v>
      </c>
      <c r="W682" s="75">
        <v>4</v>
      </c>
      <c r="X682" s="75">
        <v>0</v>
      </c>
      <c r="Y682" s="98" t="s">
        <v>3049</v>
      </c>
      <c r="Z682" s="82" t="s">
        <v>258</v>
      </c>
      <c r="AA682" s="75" t="s">
        <v>631</v>
      </c>
      <c r="AB682" s="75" t="s">
        <v>3035</v>
      </c>
      <c r="AC682" s="109" t="s">
        <v>3031</v>
      </c>
      <c r="AD682" s="75" t="s">
        <v>113</v>
      </c>
      <c r="AE682" s="194">
        <v>46055</v>
      </c>
      <c r="AF682" s="130">
        <v>46054</v>
      </c>
      <c r="AG682" s="130">
        <v>46052.625</v>
      </c>
      <c r="AH682" s="130">
        <v>46052.625</v>
      </c>
      <c r="AI682" s="128">
        <v>46052</v>
      </c>
      <c r="AJ682" s="194">
        <v>46055</v>
      </c>
      <c r="AK682" s="194">
        <v>46055</v>
      </c>
      <c r="AL682" s="128">
        <v>46054</v>
      </c>
      <c r="AM682" s="110">
        <v>46056</v>
      </c>
      <c r="AN682" s="110">
        <v>46056</v>
      </c>
      <c r="AO682" s="95" t="s">
        <v>121</v>
      </c>
      <c r="AP682" s="95" t="s">
        <v>121</v>
      </c>
      <c r="AQ682" s="95" t="s">
        <v>121</v>
      </c>
      <c r="AR682" s="95" t="s">
        <v>121</v>
      </c>
      <c r="AS682" s="95" t="s">
        <v>121</v>
      </c>
      <c r="AT682" s="95" t="s">
        <v>121</v>
      </c>
      <c r="AU682" s="82" t="s">
        <v>131</v>
      </c>
      <c r="AV682" s="74">
        <v>46051</v>
      </c>
      <c r="AW682" s="75">
        <v>0</v>
      </c>
      <c r="AX682" s="75">
        <v>0</v>
      </c>
      <c r="AY682" s="75"/>
      <c r="AZ682" s="83"/>
      <c r="BA682" s="75"/>
      <c r="BB682" s="75"/>
      <c r="BC682" s="75"/>
      <c r="BD682" s="75"/>
      <c r="BE682" s="75"/>
      <c r="BF682" s="75"/>
      <c r="BG682" s="75"/>
      <c r="BH682" s="75"/>
      <c r="BI682" s="75"/>
      <c r="BJ682" s="75"/>
      <c r="BK682" s="75"/>
      <c r="BL682" s="75"/>
      <c r="BM682" s="75"/>
      <c r="BN682" s="75"/>
      <c r="BO682" s="75"/>
      <c r="BP682" s="75"/>
      <c r="BQ682" s="75"/>
      <c r="BR682" s="75"/>
      <c r="BS682" s="75"/>
      <c r="BT682" s="75">
        <v>0</v>
      </c>
      <c r="BU682" s="84" t="s">
        <v>3036</v>
      </c>
      <c r="BV682" s="74">
        <v>46055</v>
      </c>
      <c r="BW682" s="85">
        <f t="shared" si="200"/>
        <v>0</v>
      </c>
      <c r="BX682" s="85">
        <f t="shared" si="201"/>
        <v>0</v>
      </c>
      <c r="BY682" s="86" t="s">
        <v>120</v>
      </c>
      <c r="BZ682" s="87">
        <f t="shared" si="213"/>
        <v>5</v>
      </c>
      <c r="CB682" s="88">
        <f t="shared" si="210"/>
        <v>6</v>
      </c>
      <c r="CC682" s="89"/>
      <c r="CE682" s="87">
        <f t="shared" si="202"/>
        <v>2</v>
      </c>
      <c r="CF682" s="90"/>
      <c r="CG682" s="90"/>
      <c r="CH682" s="90"/>
      <c r="CJ682" s="87">
        <f t="shared" si="211"/>
        <v>1</v>
      </c>
      <c r="CK682" s="87">
        <f t="shared" si="212"/>
        <v>5</v>
      </c>
      <c r="CL682" s="22" t="s">
        <v>121</v>
      </c>
      <c r="CM682" s="22" t="s">
        <v>3037</v>
      </c>
    </row>
    <row r="683" spans="1:91" ht="14.45" customHeight="1" x14ac:dyDescent="0.25">
      <c r="A683" s="69">
        <f t="shared" si="209"/>
        <v>681</v>
      </c>
      <c r="B683" s="70" t="s">
        <v>102</v>
      </c>
      <c r="C683" s="107" t="s">
        <v>3039</v>
      </c>
      <c r="D683" s="106">
        <v>145434549</v>
      </c>
      <c r="E683" s="73">
        <v>5320007523</v>
      </c>
      <c r="F683" s="74">
        <v>46051</v>
      </c>
      <c r="G683" s="75" t="s">
        <v>1186</v>
      </c>
      <c r="H683" s="75" t="s">
        <v>2963</v>
      </c>
      <c r="I683" s="75" t="s">
        <v>105</v>
      </c>
      <c r="J683" s="75" t="s">
        <v>1161</v>
      </c>
      <c r="K683" s="75" t="s">
        <v>242</v>
      </c>
      <c r="L683" s="74">
        <v>46070</v>
      </c>
      <c r="M683" s="73">
        <v>40</v>
      </c>
      <c r="N683" s="75" t="s">
        <v>3053</v>
      </c>
      <c r="O683" s="75" t="s">
        <v>3054</v>
      </c>
      <c r="P683" s="75">
        <v>2830048219</v>
      </c>
      <c r="Q683" s="74">
        <v>46051</v>
      </c>
      <c r="R683" s="75">
        <v>1209380920</v>
      </c>
      <c r="S683" s="75">
        <v>224132432</v>
      </c>
      <c r="T683" s="74">
        <v>46051</v>
      </c>
      <c r="U683" s="190">
        <v>10437.475</v>
      </c>
      <c r="V683" s="190">
        <v>10007.51</v>
      </c>
      <c r="W683" s="75">
        <v>11</v>
      </c>
      <c r="X683" s="75">
        <v>30</v>
      </c>
      <c r="Y683" s="98" t="s">
        <v>3055</v>
      </c>
      <c r="Z683" s="82" t="s">
        <v>258</v>
      </c>
      <c r="AA683" s="75" t="s">
        <v>631</v>
      </c>
      <c r="AB683" s="75" t="s">
        <v>3035</v>
      </c>
      <c r="AC683" s="109" t="s">
        <v>3039</v>
      </c>
      <c r="AD683" s="75" t="s">
        <v>113</v>
      </c>
      <c r="AE683" s="74">
        <v>46056</v>
      </c>
      <c r="AF683" s="130">
        <v>46054</v>
      </c>
      <c r="AG683" s="130">
        <v>46052.625</v>
      </c>
      <c r="AH683" s="130">
        <v>46052.625</v>
      </c>
      <c r="AI683" s="128">
        <v>46052</v>
      </c>
      <c r="AJ683" s="194">
        <v>46055</v>
      </c>
      <c r="AK683" s="74">
        <v>46056</v>
      </c>
      <c r="AL683" s="128">
        <v>46054</v>
      </c>
      <c r="AM683" s="110">
        <v>46056</v>
      </c>
      <c r="AN683" s="110">
        <v>46056</v>
      </c>
      <c r="AO683" s="95" t="s">
        <v>121</v>
      </c>
      <c r="AP683" s="95" t="s">
        <v>121</v>
      </c>
      <c r="AQ683" s="95" t="s">
        <v>121</v>
      </c>
      <c r="AR683" s="95" t="s">
        <v>121</v>
      </c>
      <c r="AS683" s="95" t="s">
        <v>121</v>
      </c>
      <c r="AT683" s="95" t="s">
        <v>121</v>
      </c>
      <c r="AU683" s="82" t="s">
        <v>131</v>
      </c>
      <c r="AV683" s="74">
        <v>46051</v>
      </c>
      <c r="AW683" s="75" t="s">
        <v>3056</v>
      </c>
      <c r="AX683" s="75" t="s">
        <v>3057</v>
      </c>
      <c r="AY683" s="75"/>
      <c r="AZ683" s="83"/>
      <c r="BA683" s="75"/>
      <c r="BB683" s="75"/>
      <c r="BC683" s="75"/>
      <c r="BD683" s="75"/>
      <c r="BE683" s="75"/>
      <c r="BF683" s="75"/>
      <c r="BG683" s="75"/>
      <c r="BH683" s="75"/>
      <c r="BI683" s="75"/>
      <c r="BJ683" s="75"/>
      <c r="BK683" s="75"/>
      <c r="BL683" s="75"/>
      <c r="BM683" s="75"/>
      <c r="BN683" s="75"/>
      <c r="BO683" s="75"/>
      <c r="BP683" s="75"/>
      <c r="BQ683" s="75"/>
      <c r="BR683" s="75"/>
      <c r="BS683" s="75"/>
      <c r="BT683" s="75">
        <v>0</v>
      </c>
      <c r="BU683" s="84" t="s">
        <v>3045</v>
      </c>
      <c r="BV683" s="74">
        <v>46055</v>
      </c>
      <c r="BW683" s="85">
        <f t="shared" si="200"/>
        <v>-1</v>
      </c>
      <c r="BX683" s="85">
        <f t="shared" si="201"/>
        <v>-1</v>
      </c>
      <c r="BY683" s="86" t="s">
        <v>120</v>
      </c>
      <c r="BZ683" s="87">
        <f t="shared" si="213"/>
        <v>5</v>
      </c>
      <c r="CB683" s="88">
        <f t="shared" si="210"/>
        <v>6</v>
      </c>
      <c r="CC683" s="89"/>
      <c r="CE683" s="87">
        <f t="shared" si="202"/>
        <v>2</v>
      </c>
      <c r="CF683" s="90">
        <v>6897380</v>
      </c>
      <c r="CG683" s="90"/>
      <c r="CH683" s="90">
        <v>6897380</v>
      </c>
      <c r="CI683" s="22">
        <v>25930</v>
      </c>
      <c r="CJ683" s="87">
        <f t="shared" si="211"/>
        <v>1</v>
      </c>
      <c r="CK683" s="87">
        <f t="shared" si="212"/>
        <v>5</v>
      </c>
      <c r="CL683" s="22" t="s">
        <v>121</v>
      </c>
      <c r="CM683" s="22" t="s">
        <v>3046</v>
      </c>
    </row>
    <row r="684" spans="1:91" ht="14.45" customHeight="1" x14ac:dyDescent="0.25">
      <c r="A684" s="69">
        <f t="shared" si="209"/>
        <v>682</v>
      </c>
      <c r="B684" s="70" t="s">
        <v>102</v>
      </c>
      <c r="C684" s="107" t="s">
        <v>3039</v>
      </c>
      <c r="D684" s="106">
        <v>145435527</v>
      </c>
      <c r="E684" s="73">
        <v>5320007523</v>
      </c>
      <c r="F684" s="74">
        <v>46051</v>
      </c>
      <c r="G684" s="75" t="s">
        <v>1187</v>
      </c>
      <c r="H684" s="75" t="s">
        <v>2963</v>
      </c>
      <c r="I684" s="75" t="s">
        <v>105</v>
      </c>
      <c r="J684" s="75" t="s">
        <v>1161</v>
      </c>
      <c r="K684" s="75" t="s">
        <v>242</v>
      </c>
      <c r="L684" s="74">
        <v>46069</v>
      </c>
      <c r="M684" s="73">
        <v>0</v>
      </c>
      <c r="N684" s="75" t="s">
        <v>3053</v>
      </c>
      <c r="O684" s="75" t="s">
        <v>3054</v>
      </c>
      <c r="P684" s="75">
        <v>2830048220</v>
      </c>
      <c r="Q684" s="74">
        <v>46051</v>
      </c>
      <c r="R684" s="75">
        <v>1209380921</v>
      </c>
      <c r="S684" s="75">
        <v>224132435</v>
      </c>
      <c r="T684" s="74">
        <v>46051</v>
      </c>
      <c r="U684" s="190">
        <v>5136.1090000000004</v>
      </c>
      <c r="V684" s="190">
        <v>4967.2939999999999</v>
      </c>
      <c r="W684" s="75">
        <v>6</v>
      </c>
      <c r="X684" s="75">
        <v>2</v>
      </c>
      <c r="Y684" s="98" t="s">
        <v>3055</v>
      </c>
      <c r="Z684" s="82" t="s">
        <v>258</v>
      </c>
      <c r="AA684" s="75" t="s">
        <v>631</v>
      </c>
      <c r="AB684" s="75" t="s">
        <v>3035</v>
      </c>
      <c r="AC684" s="109" t="s">
        <v>3039</v>
      </c>
      <c r="AD684" s="75" t="s">
        <v>113</v>
      </c>
      <c r="AE684" s="74">
        <v>46056</v>
      </c>
      <c r="AF684" s="130">
        <v>46054</v>
      </c>
      <c r="AG684" s="130">
        <v>46052.625</v>
      </c>
      <c r="AH684" s="130">
        <v>46052.625</v>
      </c>
      <c r="AI684" s="128">
        <v>46052</v>
      </c>
      <c r="AJ684" s="194">
        <v>46055</v>
      </c>
      <c r="AK684" s="74">
        <v>46056</v>
      </c>
      <c r="AL684" s="128">
        <v>46054</v>
      </c>
      <c r="AM684" s="110">
        <v>46056</v>
      </c>
      <c r="AN684" s="110">
        <v>46056</v>
      </c>
      <c r="AO684" s="95" t="s">
        <v>121</v>
      </c>
      <c r="AP684" s="95" t="s">
        <v>121</v>
      </c>
      <c r="AQ684" s="95" t="s">
        <v>121</v>
      </c>
      <c r="AR684" s="95" t="s">
        <v>121</v>
      </c>
      <c r="AS684" s="95" t="s">
        <v>121</v>
      </c>
      <c r="AT684" s="95" t="s">
        <v>121</v>
      </c>
      <c r="AU684" s="82" t="s">
        <v>131</v>
      </c>
      <c r="AV684" s="74">
        <v>46051</v>
      </c>
      <c r="AW684" s="75">
        <v>0</v>
      </c>
      <c r="AX684" s="75">
        <v>0</v>
      </c>
      <c r="AY684" s="75"/>
      <c r="AZ684" s="83"/>
      <c r="BA684" s="75"/>
      <c r="BB684" s="75"/>
      <c r="BC684" s="75"/>
      <c r="BD684" s="75"/>
      <c r="BE684" s="75"/>
      <c r="BF684" s="75"/>
      <c r="BG684" s="75"/>
      <c r="BH684" s="75"/>
      <c r="BI684" s="75"/>
      <c r="BJ684" s="75"/>
      <c r="BK684" s="75"/>
      <c r="BL684" s="75"/>
      <c r="BM684" s="75"/>
      <c r="BN684" s="75"/>
      <c r="BO684" s="75"/>
      <c r="BP684" s="75"/>
      <c r="BQ684" s="75"/>
      <c r="BR684" s="75"/>
      <c r="BS684" s="75"/>
      <c r="BT684" s="75">
        <v>0</v>
      </c>
      <c r="BU684" s="84" t="s">
        <v>3045</v>
      </c>
      <c r="BV684" s="74">
        <v>46055</v>
      </c>
      <c r="BW684" s="85">
        <f t="shared" si="200"/>
        <v>-1</v>
      </c>
      <c r="BX684" s="85">
        <f t="shared" si="201"/>
        <v>-1</v>
      </c>
      <c r="BY684" s="86" t="s">
        <v>120</v>
      </c>
      <c r="BZ684" s="87">
        <f t="shared" si="213"/>
        <v>5</v>
      </c>
      <c r="CB684" s="88">
        <f t="shared" si="210"/>
        <v>6</v>
      </c>
      <c r="CC684" s="89"/>
      <c r="CE684" s="87">
        <f t="shared" si="202"/>
        <v>2</v>
      </c>
      <c r="CF684" s="90"/>
      <c r="CG684" s="90"/>
      <c r="CH684" s="90"/>
      <c r="CJ684" s="87">
        <f t="shared" si="211"/>
        <v>1</v>
      </c>
      <c r="CK684" s="87">
        <f t="shared" si="212"/>
        <v>5</v>
      </c>
      <c r="CL684" s="22" t="s">
        <v>121</v>
      </c>
      <c r="CM684" s="22" t="s">
        <v>3046</v>
      </c>
    </row>
    <row r="685" spans="1:91" ht="14.45" customHeight="1" x14ac:dyDescent="0.25">
      <c r="A685" s="69">
        <f t="shared" si="209"/>
        <v>683</v>
      </c>
      <c r="B685" s="70" t="s">
        <v>102</v>
      </c>
      <c r="C685" s="107" t="s">
        <v>3031</v>
      </c>
      <c r="D685" s="106">
        <v>145236543</v>
      </c>
      <c r="E685" s="73"/>
      <c r="F685" s="74">
        <v>46050</v>
      </c>
      <c r="G685" s="75" t="s">
        <v>1247</v>
      </c>
      <c r="H685" s="75" t="s">
        <v>2963</v>
      </c>
      <c r="I685" s="75" t="s">
        <v>105</v>
      </c>
      <c r="J685" s="75" t="s">
        <v>1161</v>
      </c>
      <c r="K685" s="75" t="s">
        <v>242</v>
      </c>
      <c r="L685" s="74">
        <v>46064</v>
      </c>
      <c r="M685" s="73">
        <v>40</v>
      </c>
      <c r="N685" s="75" t="s">
        <v>3058</v>
      </c>
      <c r="O685" s="75" t="s">
        <v>3059</v>
      </c>
      <c r="P685" s="75">
        <v>2830048244</v>
      </c>
      <c r="Q685" s="74">
        <v>46051</v>
      </c>
      <c r="R685" s="75">
        <v>1209380979</v>
      </c>
      <c r="S685" s="75">
        <v>224132276</v>
      </c>
      <c r="T685" s="74">
        <v>46051</v>
      </c>
      <c r="U685" s="190">
        <v>20456.365000000002</v>
      </c>
      <c r="V685" s="190">
        <v>19688.097000000002</v>
      </c>
      <c r="W685" s="75">
        <v>21</v>
      </c>
      <c r="X685" s="75">
        <v>16</v>
      </c>
      <c r="Y685" s="98" t="s">
        <v>3060</v>
      </c>
      <c r="Z685" s="82" t="s">
        <v>258</v>
      </c>
      <c r="AA685" s="75" t="s">
        <v>631</v>
      </c>
      <c r="AB685" s="75" t="s">
        <v>3035</v>
      </c>
      <c r="AC685" s="109" t="s">
        <v>3031</v>
      </c>
      <c r="AD685" s="75" t="s">
        <v>113</v>
      </c>
      <c r="AE685" s="194">
        <v>46055</v>
      </c>
      <c r="AF685" s="130">
        <v>46054</v>
      </c>
      <c r="AG685" s="130">
        <v>46052.625</v>
      </c>
      <c r="AH685" s="130">
        <v>46052.625</v>
      </c>
      <c r="AI685" s="128">
        <v>46052</v>
      </c>
      <c r="AJ685" s="194">
        <v>46055</v>
      </c>
      <c r="AK685" s="194">
        <v>46055</v>
      </c>
      <c r="AL685" s="128">
        <v>46054</v>
      </c>
      <c r="AM685" s="110">
        <v>46056</v>
      </c>
      <c r="AN685" s="110">
        <v>46056</v>
      </c>
      <c r="AO685" s="81">
        <f t="shared" ref="AO685:AO690" si="220">IF(AH685&lt;AG685,IF(AH685=0,"",AH685-1),IF(AG685=0,"",AG685-1))</f>
        <v>46051.625</v>
      </c>
      <c r="AP685" s="81">
        <f t="shared" ref="AP685:AP690" si="221">IF(AH685&lt;AG685,IF(AH685=0,"",AH685),IF(AG685=0,"",AG685))</f>
        <v>46052.625</v>
      </c>
      <c r="AQ685" s="81">
        <f t="shared" ref="AQ685:AQ690" si="222">IF(AH685&lt;AG685,IF(AH685=0,"",AH685),IF(AG685=0,"",AG685))</f>
        <v>46052.625</v>
      </c>
      <c r="AR685" s="81">
        <f t="shared" ref="AR685:AR690" si="223">IF(AI685=0,"",IF(AI685&lt;AJ685,AJ685+1,AI685+1))</f>
        <v>46056</v>
      </c>
      <c r="AS685" s="81">
        <f t="shared" ref="AS685:AS690" si="224">IF(AI685=0,"",IF(AE685=0,IF(AJ685=0,AI685+2,AJ685+2),AE685+2))</f>
        <v>46057</v>
      </c>
      <c r="AT685" s="81">
        <f t="shared" ref="AT685:AT690" si="225">IF(AI685=0,"",IF(AI685&lt;AJ685,AJ685+1,AI685+1))</f>
        <v>46056</v>
      </c>
      <c r="AU685" s="82" t="s">
        <v>131</v>
      </c>
      <c r="AV685" s="74">
        <v>46051</v>
      </c>
      <c r="AW685" s="75" t="s">
        <v>3061</v>
      </c>
      <c r="AX685" s="75" t="s">
        <v>3062</v>
      </c>
      <c r="AY685" s="75"/>
      <c r="AZ685" s="83"/>
      <c r="BA685" s="75"/>
      <c r="BB685" s="75"/>
      <c r="BC685" s="75"/>
      <c r="BD685" s="75"/>
      <c r="BE685" s="75"/>
      <c r="BF685" s="75"/>
      <c r="BG685" s="75"/>
      <c r="BH685" s="75"/>
      <c r="BI685" s="75"/>
      <c r="BJ685" s="75"/>
      <c r="BK685" s="75"/>
      <c r="BL685" s="75"/>
      <c r="BM685" s="75"/>
      <c r="BN685" s="75"/>
      <c r="BO685" s="75"/>
      <c r="BP685" s="75"/>
      <c r="BQ685" s="75"/>
      <c r="BR685" s="75"/>
      <c r="BS685" s="75"/>
      <c r="BT685" s="75">
        <v>0</v>
      </c>
      <c r="BU685" s="84" t="s">
        <v>3036</v>
      </c>
      <c r="BV685" s="74">
        <v>46055</v>
      </c>
      <c r="BW685" s="85">
        <f t="shared" ref="BW685:BW748" si="226">BV685-AK685</f>
        <v>0</v>
      </c>
      <c r="BX685" s="85">
        <f t="shared" ref="BX685:BX748" si="227">BV685-AK685</f>
        <v>0</v>
      </c>
      <c r="BY685" s="86" t="s">
        <v>120</v>
      </c>
      <c r="BZ685" s="87">
        <f t="shared" si="213"/>
        <v>5</v>
      </c>
      <c r="CB685" s="88">
        <f t="shared" si="210"/>
        <v>6</v>
      </c>
      <c r="CC685" s="89"/>
      <c r="CE685" s="87">
        <f t="shared" ref="CE685:CE748" si="228">IF(AD685="Sea waybill", IF(AK685&lt;&gt;0, MONTH(AK685), IF(AJ685&gt;AI685, MONTH(AJ685), MONTH(AI685))),"")</f>
        <v>2</v>
      </c>
      <c r="CF685" s="90">
        <v>6897380</v>
      </c>
      <c r="CG685" s="90"/>
      <c r="CH685" s="90">
        <v>6897380</v>
      </c>
      <c r="CI685" s="22">
        <v>25930</v>
      </c>
      <c r="CJ685" s="87">
        <f t="shared" si="211"/>
        <v>1</v>
      </c>
      <c r="CK685" s="87">
        <f t="shared" si="212"/>
        <v>5</v>
      </c>
      <c r="CL685" s="22" t="s">
        <v>121</v>
      </c>
      <c r="CM685" s="22" t="s">
        <v>3037</v>
      </c>
    </row>
    <row r="686" spans="1:91" ht="14.45" customHeight="1" x14ac:dyDescent="0.25">
      <c r="A686" s="69">
        <f t="shared" si="209"/>
        <v>684</v>
      </c>
      <c r="B686" s="70" t="s">
        <v>102</v>
      </c>
      <c r="C686" s="107" t="s">
        <v>3039</v>
      </c>
      <c r="D686" s="106">
        <v>145380276</v>
      </c>
      <c r="E686" s="73"/>
      <c r="F686" s="74">
        <v>46050</v>
      </c>
      <c r="G686" s="75" t="s">
        <v>1211</v>
      </c>
      <c r="H686" s="75" t="s">
        <v>2963</v>
      </c>
      <c r="I686" s="75" t="s">
        <v>105</v>
      </c>
      <c r="J686" s="75" t="s">
        <v>1161</v>
      </c>
      <c r="K686" s="75" t="s">
        <v>242</v>
      </c>
      <c r="L686" s="74">
        <v>46066</v>
      </c>
      <c r="M686" s="73">
        <v>40</v>
      </c>
      <c r="N686" s="75" t="s">
        <v>3063</v>
      </c>
      <c r="O686" s="75" t="s">
        <v>3064</v>
      </c>
      <c r="P686" s="75">
        <v>2830048221</v>
      </c>
      <c r="Q686" s="74">
        <v>46051</v>
      </c>
      <c r="R686" s="75">
        <v>1209380923</v>
      </c>
      <c r="S686" s="75">
        <v>224132228</v>
      </c>
      <c r="T686" s="74">
        <v>46051</v>
      </c>
      <c r="U686" s="190">
        <v>16673.708999999999</v>
      </c>
      <c r="V686" s="190">
        <v>16107.17</v>
      </c>
      <c r="W686" s="75">
        <v>20</v>
      </c>
      <c r="X686" s="75">
        <v>9</v>
      </c>
      <c r="Y686" s="98" t="s">
        <v>3065</v>
      </c>
      <c r="Z686" s="82" t="s">
        <v>258</v>
      </c>
      <c r="AA686" s="75" t="s">
        <v>631</v>
      </c>
      <c r="AB686" s="75" t="s">
        <v>3035</v>
      </c>
      <c r="AC686" s="109" t="s">
        <v>3039</v>
      </c>
      <c r="AD686" s="75" t="s">
        <v>113</v>
      </c>
      <c r="AE686" s="74">
        <v>46056</v>
      </c>
      <c r="AF686" s="130">
        <v>46054</v>
      </c>
      <c r="AG686" s="130">
        <v>46052.625</v>
      </c>
      <c r="AH686" s="130">
        <v>46052.625</v>
      </c>
      <c r="AI686" s="128">
        <v>46052</v>
      </c>
      <c r="AJ686" s="194">
        <v>46055</v>
      </c>
      <c r="AK686" s="74">
        <v>46056</v>
      </c>
      <c r="AL686" s="128">
        <v>46054</v>
      </c>
      <c r="AM686" s="110">
        <v>46056</v>
      </c>
      <c r="AN686" s="110">
        <v>46056</v>
      </c>
      <c r="AO686" s="81">
        <f t="shared" si="220"/>
        <v>46051.625</v>
      </c>
      <c r="AP686" s="81">
        <f t="shared" si="221"/>
        <v>46052.625</v>
      </c>
      <c r="AQ686" s="81">
        <f t="shared" si="222"/>
        <v>46052.625</v>
      </c>
      <c r="AR686" s="81">
        <f t="shared" si="223"/>
        <v>46056</v>
      </c>
      <c r="AS686" s="81">
        <f t="shared" si="224"/>
        <v>46058</v>
      </c>
      <c r="AT686" s="81">
        <f t="shared" si="225"/>
        <v>46056</v>
      </c>
      <c r="AU686" s="82" t="s">
        <v>131</v>
      </c>
      <c r="AV686" s="74">
        <v>46051</v>
      </c>
      <c r="AW686" s="75" t="s">
        <v>3066</v>
      </c>
      <c r="AX686" s="75" t="s">
        <v>3067</v>
      </c>
      <c r="AY686" s="75"/>
      <c r="AZ686" s="83"/>
      <c r="BA686" s="75"/>
      <c r="BB686" s="75"/>
      <c r="BC686" s="75"/>
      <c r="BD686" s="75"/>
      <c r="BE686" s="75"/>
      <c r="BF686" s="75"/>
      <c r="BG686" s="75"/>
      <c r="BH686" s="75"/>
      <c r="BI686" s="75"/>
      <c r="BJ686" s="75"/>
      <c r="BK686" s="75"/>
      <c r="BL686" s="75"/>
      <c r="BM686" s="75"/>
      <c r="BN686" s="75"/>
      <c r="BO686" s="75"/>
      <c r="BP686" s="75"/>
      <c r="BQ686" s="75"/>
      <c r="BR686" s="75"/>
      <c r="BS686" s="75"/>
      <c r="BT686" s="75">
        <v>0</v>
      </c>
      <c r="BU686" s="84" t="s">
        <v>3045</v>
      </c>
      <c r="BV686" s="74">
        <v>46055</v>
      </c>
      <c r="BW686" s="85">
        <f t="shared" si="226"/>
        <v>-1</v>
      </c>
      <c r="BX686" s="85">
        <f t="shared" si="227"/>
        <v>-1</v>
      </c>
      <c r="BY686" s="86" t="s">
        <v>120</v>
      </c>
      <c r="BZ686" s="87">
        <f t="shared" si="213"/>
        <v>5</v>
      </c>
      <c r="CB686" s="88">
        <f t="shared" si="210"/>
        <v>6</v>
      </c>
      <c r="CC686" s="89"/>
      <c r="CE686" s="87">
        <f t="shared" si="228"/>
        <v>2</v>
      </c>
      <c r="CF686" s="90">
        <v>6897380</v>
      </c>
      <c r="CG686" s="90"/>
      <c r="CH686" s="90">
        <v>6897380</v>
      </c>
      <c r="CI686" s="22">
        <v>25930</v>
      </c>
      <c r="CJ686" s="87">
        <f t="shared" si="211"/>
        <v>1</v>
      </c>
      <c r="CK686" s="87">
        <f t="shared" si="212"/>
        <v>5</v>
      </c>
      <c r="CL686" s="22" t="s">
        <v>121</v>
      </c>
      <c r="CM686" s="22" t="s">
        <v>3046</v>
      </c>
    </row>
    <row r="687" spans="1:91" ht="14.45" customHeight="1" x14ac:dyDescent="0.25">
      <c r="A687" s="69">
        <f t="shared" si="209"/>
        <v>685</v>
      </c>
      <c r="B687" s="70" t="s">
        <v>102</v>
      </c>
      <c r="C687" s="107" t="s">
        <v>3031</v>
      </c>
      <c r="D687" s="106">
        <v>145366875</v>
      </c>
      <c r="E687" s="73"/>
      <c r="F687" s="74">
        <v>46050</v>
      </c>
      <c r="G687" s="75" t="s">
        <v>1542</v>
      </c>
      <c r="H687" s="75" t="s">
        <v>2963</v>
      </c>
      <c r="I687" s="75" t="s">
        <v>105</v>
      </c>
      <c r="J687" s="75" t="s">
        <v>1161</v>
      </c>
      <c r="K687" s="75" t="s">
        <v>107</v>
      </c>
      <c r="L687" s="74">
        <v>46066</v>
      </c>
      <c r="M687" s="73">
        <v>40</v>
      </c>
      <c r="N687" s="75" t="s">
        <v>3068</v>
      </c>
      <c r="O687" s="75" t="s">
        <v>3069</v>
      </c>
      <c r="P687" s="75">
        <v>2830048243</v>
      </c>
      <c r="Q687" s="74">
        <v>46051</v>
      </c>
      <c r="R687" s="75">
        <v>1209380977</v>
      </c>
      <c r="S687" s="75">
        <v>224132184</v>
      </c>
      <c r="T687" s="74">
        <v>46051</v>
      </c>
      <c r="U687" s="190">
        <v>16808.190999999999</v>
      </c>
      <c r="V687" s="190">
        <v>16183.356</v>
      </c>
      <c r="W687" s="75">
        <v>20</v>
      </c>
      <c r="X687" s="75">
        <v>12</v>
      </c>
      <c r="Y687" s="98" t="s">
        <v>3070</v>
      </c>
      <c r="Z687" s="82" t="s">
        <v>258</v>
      </c>
      <c r="AA687" s="75" t="s">
        <v>631</v>
      </c>
      <c r="AB687" s="75" t="s">
        <v>3035</v>
      </c>
      <c r="AC687" s="109" t="s">
        <v>3031</v>
      </c>
      <c r="AD687" s="75" t="s">
        <v>113</v>
      </c>
      <c r="AE687" s="194">
        <v>46055</v>
      </c>
      <c r="AF687" s="130">
        <v>46054</v>
      </c>
      <c r="AG687" s="130">
        <v>46052.625</v>
      </c>
      <c r="AH687" s="130">
        <v>46052.625</v>
      </c>
      <c r="AI687" s="128">
        <v>46052</v>
      </c>
      <c r="AJ687" s="194">
        <v>46055</v>
      </c>
      <c r="AK687" s="194">
        <v>46055</v>
      </c>
      <c r="AL687" s="128">
        <v>46054</v>
      </c>
      <c r="AM687" s="110">
        <v>46056</v>
      </c>
      <c r="AN687" s="110">
        <v>46056</v>
      </c>
      <c r="AO687" s="81">
        <f t="shared" si="220"/>
        <v>46051.625</v>
      </c>
      <c r="AP687" s="81">
        <f t="shared" si="221"/>
        <v>46052.625</v>
      </c>
      <c r="AQ687" s="81">
        <f t="shared" si="222"/>
        <v>46052.625</v>
      </c>
      <c r="AR687" s="81">
        <f t="shared" si="223"/>
        <v>46056</v>
      </c>
      <c r="AS687" s="81">
        <f t="shared" si="224"/>
        <v>46057</v>
      </c>
      <c r="AT687" s="81">
        <f t="shared" si="225"/>
        <v>46056</v>
      </c>
      <c r="AU687" s="82" t="s">
        <v>131</v>
      </c>
      <c r="AV687" s="74">
        <v>46051</v>
      </c>
      <c r="AW687" s="75" t="s">
        <v>3071</v>
      </c>
      <c r="AX687" s="75" t="s">
        <v>3072</v>
      </c>
      <c r="AY687" s="75"/>
      <c r="AZ687" s="83"/>
      <c r="BA687" s="75"/>
      <c r="BB687" s="75"/>
      <c r="BC687" s="75"/>
      <c r="BD687" s="75"/>
      <c r="BE687" s="75"/>
      <c r="BF687" s="75"/>
      <c r="BG687" s="75"/>
      <c r="BH687" s="75"/>
      <c r="BI687" s="75"/>
      <c r="BJ687" s="75"/>
      <c r="BK687" s="75"/>
      <c r="BL687" s="75"/>
      <c r="BM687" s="75"/>
      <c r="BN687" s="75"/>
      <c r="BO687" s="75"/>
      <c r="BP687" s="75"/>
      <c r="BQ687" s="75"/>
      <c r="BR687" s="75"/>
      <c r="BS687" s="75"/>
      <c r="BT687" s="75">
        <v>0</v>
      </c>
      <c r="BU687" s="84" t="s">
        <v>3036</v>
      </c>
      <c r="BV687" s="74">
        <v>46055</v>
      </c>
      <c r="BW687" s="85">
        <f t="shared" si="226"/>
        <v>0</v>
      </c>
      <c r="BX687" s="85">
        <f t="shared" si="227"/>
        <v>0</v>
      </c>
      <c r="BY687" s="86" t="s">
        <v>120</v>
      </c>
      <c r="BZ687" s="87">
        <f t="shared" si="213"/>
        <v>5</v>
      </c>
      <c r="CB687" s="88">
        <f t="shared" si="210"/>
        <v>6</v>
      </c>
      <c r="CC687" s="89"/>
      <c r="CE687" s="87">
        <f t="shared" si="228"/>
        <v>2</v>
      </c>
      <c r="CF687" s="90">
        <v>6897380</v>
      </c>
      <c r="CG687" s="90"/>
      <c r="CH687" s="90">
        <v>6897380</v>
      </c>
      <c r="CI687" s="22">
        <v>25930</v>
      </c>
      <c r="CJ687" s="87">
        <f t="shared" si="211"/>
        <v>1</v>
      </c>
      <c r="CK687" s="87">
        <f t="shared" si="212"/>
        <v>5</v>
      </c>
      <c r="CL687" s="22" t="s">
        <v>121</v>
      </c>
      <c r="CM687" s="22" t="s">
        <v>3037</v>
      </c>
    </row>
    <row r="688" spans="1:91" ht="14.45" customHeight="1" x14ac:dyDescent="0.25">
      <c r="A688" s="69">
        <f t="shared" si="209"/>
        <v>686</v>
      </c>
      <c r="B688" s="70" t="s">
        <v>102</v>
      </c>
      <c r="C688" s="107" t="s">
        <v>3039</v>
      </c>
      <c r="D688" s="106">
        <v>145429034</v>
      </c>
      <c r="E688" s="73"/>
      <c r="F688" s="74">
        <v>46050</v>
      </c>
      <c r="G688" s="75" t="s">
        <v>1757</v>
      </c>
      <c r="H688" s="75" t="s">
        <v>2963</v>
      </c>
      <c r="I688" s="75" t="s">
        <v>105</v>
      </c>
      <c r="J688" s="75" t="s">
        <v>1161</v>
      </c>
      <c r="K688" s="75" t="s">
        <v>242</v>
      </c>
      <c r="L688" s="74">
        <v>46066</v>
      </c>
      <c r="M688" s="73">
        <v>40</v>
      </c>
      <c r="N688" s="75" t="s">
        <v>3073</v>
      </c>
      <c r="O688" s="75" t="s">
        <v>3074</v>
      </c>
      <c r="P688" s="75">
        <v>2830048227</v>
      </c>
      <c r="Q688" s="74">
        <v>46051</v>
      </c>
      <c r="R688" s="75">
        <v>1209380930</v>
      </c>
      <c r="S688" s="75">
        <v>224132250</v>
      </c>
      <c r="T688" s="74">
        <v>46051</v>
      </c>
      <c r="U688" s="190">
        <v>18687.210999999999</v>
      </c>
      <c r="V688" s="190">
        <v>18015.181</v>
      </c>
      <c r="W688" s="75">
        <v>20</v>
      </c>
      <c r="X688" s="75">
        <v>0</v>
      </c>
      <c r="Y688" s="98" t="s">
        <v>3075</v>
      </c>
      <c r="Z688" s="82" t="s">
        <v>258</v>
      </c>
      <c r="AA688" s="75" t="s">
        <v>631</v>
      </c>
      <c r="AB688" s="75" t="s">
        <v>3035</v>
      </c>
      <c r="AC688" s="109" t="s">
        <v>3039</v>
      </c>
      <c r="AD688" s="75" t="s">
        <v>113</v>
      </c>
      <c r="AE688" s="74">
        <v>46056</v>
      </c>
      <c r="AF688" s="130">
        <v>46054</v>
      </c>
      <c r="AG688" s="130">
        <v>46052.625</v>
      </c>
      <c r="AH688" s="130">
        <v>46052.625</v>
      </c>
      <c r="AI688" s="128">
        <v>46052</v>
      </c>
      <c r="AJ688" s="194">
        <v>46055</v>
      </c>
      <c r="AK688" s="74">
        <v>46056</v>
      </c>
      <c r="AL688" s="128">
        <v>46054</v>
      </c>
      <c r="AM688" s="110">
        <v>46056</v>
      </c>
      <c r="AN688" s="110">
        <v>46056</v>
      </c>
      <c r="AO688" s="81">
        <f t="shared" si="220"/>
        <v>46051.625</v>
      </c>
      <c r="AP688" s="81">
        <f t="shared" si="221"/>
        <v>46052.625</v>
      </c>
      <c r="AQ688" s="81">
        <f t="shared" si="222"/>
        <v>46052.625</v>
      </c>
      <c r="AR688" s="81">
        <f t="shared" si="223"/>
        <v>46056</v>
      </c>
      <c r="AS688" s="81">
        <f t="shared" si="224"/>
        <v>46058</v>
      </c>
      <c r="AT688" s="81">
        <f t="shared" si="225"/>
        <v>46056</v>
      </c>
      <c r="AU688" s="82" t="s">
        <v>131</v>
      </c>
      <c r="AV688" s="74">
        <v>46051</v>
      </c>
      <c r="AW688" s="75" t="s">
        <v>3076</v>
      </c>
      <c r="AX688" s="75" t="s">
        <v>3077</v>
      </c>
      <c r="AY688" s="75"/>
      <c r="AZ688" s="83"/>
      <c r="BA688" s="75"/>
      <c r="BB688" s="75"/>
      <c r="BC688" s="75"/>
      <c r="BD688" s="75"/>
      <c r="BE688" s="75"/>
      <c r="BF688" s="75"/>
      <c r="BG688" s="75"/>
      <c r="BH688" s="75"/>
      <c r="BI688" s="75"/>
      <c r="BJ688" s="75"/>
      <c r="BK688" s="75"/>
      <c r="BL688" s="75"/>
      <c r="BM688" s="75"/>
      <c r="BN688" s="75"/>
      <c r="BO688" s="75"/>
      <c r="BP688" s="75"/>
      <c r="BQ688" s="75"/>
      <c r="BR688" s="75"/>
      <c r="BS688" s="75"/>
      <c r="BT688" s="75">
        <v>0</v>
      </c>
      <c r="BU688" s="84" t="s">
        <v>3045</v>
      </c>
      <c r="BV688" s="74">
        <v>46055</v>
      </c>
      <c r="BW688" s="85">
        <f t="shared" si="226"/>
        <v>-1</v>
      </c>
      <c r="BX688" s="85">
        <f t="shared" si="227"/>
        <v>-1</v>
      </c>
      <c r="BY688" s="86" t="s">
        <v>120</v>
      </c>
      <c r="BZ688" s="87">
        <f t="shared" si="213"/>
        <v>5</v>
      </c>
      <c r="CB688" s="88">
        <f t="shared" si="210"/>
        <v>6</v>
      </c>
      <c r="CC688" s="89"/>
      <c r="CE688" s="87">
        <f t="shared" si="228"/>
        <v>2</v>
      </c>
      <c r="CF688" s="90">
        <v>6897380</v>
      </c>
      <c r="CG688" s="90"/>
      <c r="CH688" s="90">
        <v>6897380</v>
      </c>
      <c r="CI688" s="22">
        <v>25930</v>
      </c>
      <c r="CJ688" s="87">
        <f t="shared" si="211"/>
        <v>1</v>
      </c>
      <c r="CK688" s="87">
        <f t="shared" si="212"/>
        <v>5</v>
      </c>
      <c r="CL688" s="22" t="s">
        <v>121</v>
      </c>
      <c r="CM688" s="22" t="s">
        <v>3046</v>
      </c>
    </row>
    <row r="689" spans="1:91" ht="14.45" customHeight="1" x14ac:dyDescent="0.25">
      <c r="A689" s="69">
        <f t="shared" si="209"/>
        <v>687</v>
      </c>
      <c r="B689" s="70" t="s">
        <v>102</v>
      </c>
      <c r="C689" s="107" t="s">
        <v>3039</v>
      </c>
      <c r="D689" s="106">
        <v>145429037</v>
      </c>
      <c r="E689" s="73"/>
      <c r="F689" s="74">
        <v>46050</v>
      </c>
      <c r="G689" s="75" t="s">
        <v>1757</v>
      </c>
      <c r="H689" s="75" t="s">
        <v>2963</v>
      </c>
      <c r="I689" s="75" t="s">
        <v>105</v>
      </c>
      <c r="J689" s="75" t="s">
        <v>1161</v>
      </c>
      <c r="K689" s="75" t="s">
        <v>242</v>
      </c>
      <c r="L689" s="74">
        <v>46066</v>
      </c>
      <c r="M689" s="73">
        <v>40</v>
      </c>
      <c r="N689" s="75" t="s">
        <v>3078</v>
      </c>
      <c r="O689" s="75" t="s">
        <v>3079</v>
      </c>
      <c r="P689" s="75">
        <v>2830048222</v>
      </c>
      <c r="Q689" s="74">
        <v>46051</v>
      </c>
      <c r="R689" s="75">
        <v>1209380924</v>
      </c>
      <c r="S689" s="75">
        <v>224132264</v>
      </c>
      <c r="T689" s="74">
        <v>46051</v>
      </c>
      <c r="U689" s="190">
        <v>18609.990000000002</v>
      </c>
      <c r="V689" s="190">
        <v>17940.741000000002</v>
      </c>
      <c r="W689" s="75">
        <v>19</v>
      </c>
      <c r="X689" s="75">
        <v>0</v>
      </c>
      <c r="Y689" s="98" t="s">
        <v>3080</v>
      </c>
      <c r="Z689" s="82" t="s">
        <v>258</v>
      </c>
      <c r="AA689" s="75" t="s">
        <v>631</v>
      </c>
      <c r="AB689" s="75" t="s">
        <v>3035</v>
      </c>
      <c r="AC689" s="109" t="s">
        <v>3039</v>
      </c>
      <c r="AD689" s="75" t="s">
        <v>113</v>
      </c>
      <c r="AE689" s="74">
        <v>46056</v>
      </c>
      <c r="AF689" s="130">
        <v>46054</v>
      </c>
      <c r="AG689" s="130">
        <v>46052.625</v>
      </c>
      <c r="AH689" s="130">
        <v>46052.625</v>
      </c>
      <c r="AI689" s="128">
        <v>46052</v>
      </c>
      <c r="AJ689" s="194">
        <v>46055</v>
      </c>
      <c r="AK689" s="74">
        <v>46056</v>
      </c>
      <c r="AL689" s="128">
        <v>46054</v>
      </c>
      <c r="AM689" s="110">
        <v>46056</v>
      </c>
      <c r="AN689" s="110">
        <v>46056</v>
      </c>
      <c r="AO689" s="81">
        <f t="shared" si="220"/>
        <v>46051.625</v>
      </c>
      <c r="AP689" s="81">
        <f t="shared" si="221"/>
        <v>46052.625</v>
      </c>
      <c r="AQ689" s="81">
        <f t="shared" si="222"/>
        <v>46052.625</v>
      </c>
      <c r="AR689" s="81">
        <f t="shared" si="223"/>
        <v>46056</v>
      </c>
      <c r="AS689" s="81">
        <f t="shared" si="224"/>
        <v>46058</v>
      </c>
      <c r="AT689" s="81">
        <f t="shared" si="225"/>
        <v>46056</v>
      </c>
      <c r="AU689" s="82" t="s">
        <v>131</v>
      </c>
      <c r="AV689" s="74">
        <v>46051</v>
      </c>
      <c r="AW689" s="75" t="s">
        <v>3081</v>
      </c>
      <c r="AX689" s="75" t="s">
        <v>3082</v>
      </c>
      <c r="AY689" s="75"/>
      <c r="AZ689" s="83"/>
      <c r="BA689" s="75"/>
      <c r="BB689" s="75"/>
      <c r="BC689" s="75"/>
      <c r="BD689" s="75"/>
      <c r="BE689" s="75"/>
      <c r="BF689" s="75"/>
      <c r="BG689" s="75"/>
      <c r="BH689" s="75"/>
      <c r="BI689" s="75"/>
      <c r="BJ689" s="75"/>
      <c r="BK689" s="75"/>
      <c r="BL689" s="75"/>
      <c r="BM689" s="75"/>
      <c r="BN689" s="75"/>
      <c r="BO689" s="75"/>
      <c r="BP689" s="75"/>
      <c r="BQ689" s="75"/>
      <c r="BR689" s="75"/>
      <c r="BS689" s="75"/>
      <c r="BT689" s="75">
        <v>0</v>
      </c>
      <c r="BU689" s="84" t="s">
        <v>3045</v>
      </c>
      <c r="BV689" s="74">
        <v>46055</v>
      </c>
      <c r="BW689" s="85">
        <f t="shared" si="226"/>
        <v>-1</v>
      </c>
      <c r="BX689" s="85">
        <f t="shared" si="227"/>
        <v>-1</v>
      </c>
      <c r="BY689" s="86" t="s">
        <v>120</v>
      </c>
      <c r="BZ689" s="87">
        <f t="shared" si="213"/>
        <v>5</v>
      </c>
      <c r="CB689" s="88">
        <f t="shared" si="210"/>
        <v>6</v>
      </c>
      <c r="CC689" s="89"/>
      <c r="CE689" s="87">
        <f t="shared" si="228"/>
        <v>2</v>
      </c>
      <c r="CF689" s="90">
        <v>6897380</v>
      </c>
      <c r="CG689" s="90"/>
      <c r="CH689" s="90">
        <v>6897380</v>
      </c>
      <c r="CI689" s="22">
        <v>25930</v>
      </c>
      <c r="CJ689" s="87">
        <f t="shared" si="211"/>
        <v>1</v>
      </c>
      <c r="CK689" s="87">
        <f t="shared" si="212"/>
        <v>5</v>
      </c>
      <c r="CL689" s="22" t="s">
        <v>121</v>
      </c>
      <c r="CM689" s="22" t="s">
        <v>3046</v>
      </c>
    </row>
    <row r="690" spans="1:91" ht="14.45" customHeight="1" x14ac:dyDescent="0.25">
      <c r="A690" s="69">
        <f t="shared" si="209"/>
        <v>688</v>
      </c>
      <c r="B690" s="70" t="s">
        <v>102</v>
      </c>
      <c r="C690" s="107" t="s">
        <v>3031</v>
      </c>
      <c r="D690" s="106">
        <v>145429274</v>
      </c>
      <c r="E690" s="73"/>
      <c r="F690" s="74">
        <v>46051</v>
      </c>
      <c r="G690" s="75" t="s">
        <v>1757</v>
      </c>
      <c r="H690" s="75" t="s">
        <v>2963</v>
      </c>
      <c r="I690" s="75" t="s">
        <v>105</v>
      </c>
      <c r="J690" s="75" t="s">
        <v>1161</v>
      </c>
      <c r="K690" s="75" t="s">
        <v>242</v>
      </c>
      <c r="L690" s="74">
        <v>46069</v>
      </c>
      <c r="M690" s="73">
        <v>40</v>
      </c>
      <c r="N690" s="75" t="s">
        <v>3083</v>
      </c>
      <c r="O690" s="75" t="s">
        <v>3084</v>
      </c>
      <c r="P690" s="75">
        <v>2830048238</v>
      </c>
      <c r="Q690" s="74">
        <v>46051</v>
      </c>
      <c r="R690" s="75">
        <v>1209380958</v>
      </c>
      <c r="S690" s="75">
        <v>224132323</v>
      </c>
      <c r="T690" s="74">
        <v>46051</v>
      </c>
      <c r="U690" s="190">
        <v>18674.659</v>
      </c>
      <c r="V690" s="190">
        <v>18003.081999999999</v>
      </c>
      <c r="W690" s="75">
        <v>19</v>
      </c>
      <c r="X690" s="75">
        <v>0</v>
      </c>
      <c r="Y690" s="98" t="s">
        <v>3085</v>
      </c>
      <c r="Z690" s="82" t="s">
        <v>258</v>
      </c>
      <c r="AA690" s="75" t="s">
        <v>631</v>
      </c>
      <c r="AB690" s="75" t="s">
        <v>3035</v>
      </c>
      <c r="AC690" s="109" t="s">
        <v>3031</v>
      </c>
      <c r="AD690" s="75" t="s">
        <v>113</v>
      </c>
      <c r="AE690" s="194">
        <v>46055</v>
      </c>
      <c r="AF690" s="130">
        <v>46054</v>
      </c>
      <c r="AG690" s="130">
        <v>46052.625</v>
      </c>
      <c r="AH690" s="130">
        <v>46052.625</v>
      </c>
      <c r="AI690" s="128">
        <v>46052</v>
      </c>
      <c r="AJ690" s="194">
        <v>46055</v>
      </c>
      <c r="AK690" s="194">
        <v>46055</v>
      </c>
      <c r="AL690" s="128">
        <v>46054</v>
      </c>
      <c r="AM690" s="110">
        <v>46056</v>
      </c>
      <c r="AN690" s="110">
        <v>46056</v>
      </c>
      <c r="AO690" s="81">
        <f t="shared" si="220"/>
        <v>46051.625</v>
      </c>
      <c r="AP690" s="81">
        <f t="shared" si="221"/>
        <v>46052.625</v>
      </c>
      <c r="AQ690" s="81">
        <f t="shared" si="222"/>
        <v>46052.625</v>
      </c>
      <c r="AR690" s="81">
        <f t="shared" si="223"/>
        <v>46056</v>
      </c>
      <c r="AS690" s="81">
        <f t="shared" si="224"/>
        <v>46057</v>
      </c>
      <c r="AT690" s="81">
        <f t="shared" si="225"/>
        <v>46056</v>
      </c>
      <c r="AU690" s="82" t="s">
        <v>131</v>
      </c>
      <c r="AV690" s="74">
        <v>46051</v>
      </c>
      <c r="AW690" s="75" t="s">
        <v>3086</v>
      </c>
      <c r="AX690" s="75" t="s">
        <v>3087</v>
      </c>
      <c r="AY690" s="75"/>
      <c r="AZ690" s="83"/>
      <c r="BA690" s="75"/>
      <c r="BB690" s="75"/>
      <c r="BC690" s="75"/>
      <c r="BD690" s="75"/>
      <c r="BE690" s="75"/>
      <c r="BF690" s="75"/>
      <c r="BG690" s="75"/>
      <c r="BH690" s="75"/>
      <c r="BI690" s="75"/>
      <c r="BJ690" s="75"/>
      <c r="BK690" s="75"/>
      <c r="BL690" s="75"/>
      <c r="BM690" s="75"/>
      <c r="BN690" s="75"/>
      <c r="BO690" s="75"/>
      <c r="BP690" s="75"/>
      <c r="BQ690" s="75"/>
      <c r="BR690" s="75"/>
      <c r="BS690" s="75"/>
      <c r="BT690" s="75">
        <v>0</v>
      </c>
      <c r="BU690" s="84" t="s">
        <v>3036</v>
      </c>
      <c r="BV690" s="74">
        <v>46055</v>
      </c>
      <c r="BW690" s="85">
        <f t="shared" si="226"/>
        <v>0</v>
      </c>
      <c r="BX690" s="85">
        <f t="shared" si="227"/>
        <v>0</v>
      </c>
      <c r="BY690" s="86" t="s">
        <v>120</v>
      </c>
      <c r="BZ690" s="87">
        <f t="shared" si="213"/>
        <v>5</v>
      </c>
      <c r="CB690" s="88">
        <f t="shared" si="210"/>
        <v>6</v>
      </c>
      <c r="CC690" s="89"/>
      <c r="CE690" s="87">
        <f t="shared" si="228"/>
        <v>2</v>
      </c>
      <c r="CF690" s="90">
        <v>6897380</v>
      </c>
      <c r="CG690" s="90"/>
      <c r="CH690" s="90">
        <v>6897380</v>
      </c>
      <c r="CI690" s="22">
        <v>25930</v>
      </c>
      <c r="CJ690" s="87">
        <f t="shared" si="211"/>
        <v>1</v>
      </c>
      <c r="CK690" s="87">
        <f t="shared" si="212"/>
        <v>5</v>
      </c>
      <c r="CL690" s="22" t="s">
        <v>121</v>
      </c>
      <c r="CM690" s="22" t="s">
        <v>3037</v>
      </c>
    </row>
    <row r="691" spans="1:91" ht="14.45" customHeight="1" x14ac:dyDescent="0.25">
      <c r="A691" s="69">
        <f t="shared" si="209"/>
        <v>689</v>
      </c>
      <c r="B691" s="70" t="s">
        <v>102</v>
      </c>
      <c r="C691" s="107">
        <v>235600107571</v>
      </c>
      <c r="D691" s="106">
        <v>145367966</v>
      </c>
      <c r="E691" s="73">
        <v>5320007419</v>
      </c>
      <c r="F691" s="74">
        <v>46049</v>
      </c>
      <c r="G691" s="75" t="s">
        <v>428</v>
      </c>
      <c r="H691" s="79" t="s">
        <v>429</v>
      </c>
      <c r="I691" s="75" t="s">
        <v>656</v>
      </c>
      <c r="J691" s="75" t="s">
        <v>430</v>
      </c>
      <c r="K691" s="75" t="s">
        <v>242</v>
      </c>
      <c r="L691" s="74">
        <v>46065</v>
      </c>
      <c r="M691" s="73">
        <v>20</v>
      </c>
      <c r="N691" s="75" t="s">
        <v>3088</v>
      </c>
      <c r="O691" s="75" t="s">
        <v>3089</v>
      </c>
      <c r="P691" s="75">
        <v>2830048140</v>
      </c>
      <c r="Q691" s="74">
        <v>46050</v>
      </c>
      <c r="R691" s="75">
        <v>1209380561</v>
      </c>
      <c r="S691" s="75">
        <v>224126515</v>
      </c>
      <c r="T691" s="74">
        <v>46050</v>
      </c>
      <c r="U691" s="190">
        <v>3341.683</v>
      </c>
      <c r="V691" s="190">
        <v>3223.127</v>
      </c>
      <c r="W691" s="73">
        <v>5</v>
      </c>
      <c r="X691" s="73">
        <v>0</v>
      </c>
      <c r="Y691" s="98">
        <v>235600107571</v>
      </c>
      <c r="Z691" s="82" t="s">
        <v>128</v>
      </c>
      <c r="AA691" s="75" t="s">
        <v>399</v>
      </c>
      <c r="AB691" s="82" t="s">
        <v>468</v>
      </c>
      <c r="AC691" s="109">
        <v>235600107571</v>
      </c>
      <c r="AD691" s="75" t="s">
        <v>113</v>
      </c>
      <c r="AE691" s="74">
        <v>46058</v>
      </c>
      <c r="AF691" s="80">
        <v>46055.291666666664</v>
      </c>
      <c r="AG691" s="80">
        <v>46055.5</v>
      </c>
      <c r="AH691" s="80">
        <v>46055.375</v>
      </c>
      <c r="AI691" s="99">
        <v>46052</v>
      </c>
      <c r="AJ691" s="99">
        <v>46057</v>
      </c>
      <c r="AK691" s="99">
        <v>46057</v>
      </c>
      <c r="AL691" s="74">
        <v>46056</v>
      </c>
      <c r="AM691" s="74">
        <v>46058</v>
      </c>
      <c r="AN691" s="74">
        <v>46061</v>
      </c>
      <c r="AO691" s="95" t="s">
        <v>121</v>
      </c>
      <c r="AP691" s="95" t="s">
        <v>121</v>
      </c>
      <c r="AQ691" s="95" t="s">
        <v>121</v>
      </c>
      <c r="AR691" s="95" t="s">
        <v>121</v>
      </c>
      <c r="AS691" s="95" t="s">
        <v>121</v>
      </c>
      <c r="AT691" s="95" t="s">
        <v>121</v>
      </c>
      <c r="AU691" s="82" t="s">
        <v>131</v>
      </c>
      <c r="AV691" s="74">
        <v>46050</v>
      </c>
      <c r="AW691" s="75" t="s">
        <v>3090</v>
      </c>
      <c r="AX691" s="75" t="s">
        <v>3091</v>
      </c>
      <c r="AY691" s="75"/>
      <c r="AZ691" s="83"/>
      <c r="BA691" s="75"/>
      <c r="BB691" s="75"/>
      <c r="BC691" s="75"/>
      <c r="BD691" s="75"/>
      <c r="BE691" s="75"/>
      <c r="BF691" s="75"/>
      <c r="BG691" s="75"/>
      <c r="BH691" s="75"/>
      <c r="BI691" s="75"/>
      <c r="BJ691" s="75"/>
      <c r="BK691" s="75"/>
      <c r="BL691" s="75"/>
      <c r="BM691" s="75"/>
      <c r="BN691" s="75"/>
      <c r="BO691" s="75"/>
      <c r="BP691" s="75"/>
      <c r="BQ691" s="75"/>
      <c r="BR691" s="75"/>
      <c r="BS691" s="75"/>
      <c r="BT691" s="75">
        <v>1</v>
      </c>
      <c r="BU691" s="84" t="s">
        <v>3092</v>
      </c>
      <c r="BV691" s="74">
        <v>46058</v>
      </c>
      <c r="BW691" s="85">
        <f t="shared" si="226"/>
        <v>1</v>
      </c>
      <c r="BX691" s="85">
        <f t="shared" si="227"/>
        <v>1</v>
      </c>
      <c r="BY691" s="86" t="s">
        <v>120</v>
      </c>
      <c r="BZ691" s="87">
        <f t="shared" si="213"/>
        <v>5</v>
      </c>
      <c r="CB691" s="88">
        <f t="shared" si="210"/>
        <v>6</v>
      </c>
      <c r="CC691" s="89"/>
      <c r="CE691" s="87">
        <f t="shared" si="228"/>
        <v>2</v>
      </c>
      <c r="CF691" s="90">
        <v>9086000</v>
      </c>
      <c r="CG691" s="90"/>
      <c r="CH691" s="90">
        <v>9086000</v>
      </c>
      <c r="CI691" s="22">
        <v>25960</v>
      </c>
      <c r="CJ691" s="87">
        <f t="shared" si="211"/>
        <v>1</v>
      </c>
      <c r="CK691" s="87">
        <f t="shared" si="212"/>
        <v>5</v>
      </c>
      <c r="CL691" s="22" t="s">
        <v>121</v>
      </c>
      <c r="CM691" s="22" t="s">
        <v>3093</v>
      </c>
    </row>
    <row r="692" spans="1:91" ht="14.45" customHeight="1" x14ac:dyDescent="0.25">
      <c r="A692" s="69">
        <f t="shared" si="209"/>
        <v>690</v>
      </c>
      <c r="B692" s="70" t="s">
        <v>102</v>
      </c>
      <c r="C692" s="107">
        <v>235600107571</v>
      </c>
      <c r="D692" s="106">
        <v>145367972</v>
      </c>
      <c r="E692" s="73">
        <v>5320007419</v>
      </c>
      <c r="F692" s="74">
        <v>46049</v>
      </c>
      <c r="G692" s="75" t="s">
        <v>428</v>
      </c>
      <c r="H692" s="79" t="s">
        <v>429</v>
      </c>
      <c r="I692" s="75" t="s">
        <v>656</v>
      </c>
      <c r="J692" s="75" t="s">
        <v>430</v>
      </c>
      <c r="K692" s="75" t="s">
        <v>242</v>
      </c>
      <c r="L692" s="74">
        <v>46061</v>
      </c>
      <c r="M692" s="73">
        <v>0</v>
      </c>
      <c r="N692" s="75" t="s">
        <v>3088</v>
      </c>
      <c r="O692" s="75" t="s">
        <v>3089</v>
      </c>
      <c r="P692" s="75">
        <v>2830048141</v>
      </c>
      <c r="Q692" s="74">
        <v>46050</v>
      </c>
      <c r="R692" s="75">
        <v>1209380562</v>
      </c>
      <c r="S692" s="75">
        <v>224126518</v>
      </c>
      <c r="T692" s="74">
        <v>46050</v>
      </c>
      <c r="U692" s="190">
        <v>6528.7539999999999</v>
      </c>
      <c r="V692" s="190">
        <v>6297.1390000000001</v>
      </c>
      <c r="W692" s="73">
        <v>8</v>
      </c>
      <c r="X692" s="73">
        <v>0</v>
      </c>
      <c r="Y692" s="98">
        <v>235600107571</v>
      </c>
      <c r="Z692" s="82" t="s">
        <v>128</v>
      </c>
      <c r="AA692" s="75" t="s">
        <v>399</v>
      </c>
      <c r="AB692" s="82" t="s">
        <v>468</v>
      </c>
      <c r="AC692" s="109">
        <v>235600107571</v>
      </c>
      <c r="AD692" s="75" t="s">
        <v>113</v>
      </c>
      <c r="AE692" s="74">
        <v>46058</v>
      </c>
      <c r="AF692" s="80">
        <v>46055.291666666664</v>
      </c>
      <c r="AG692" s="80">
        <v>46055.5</v>
      </c>
      <c r="AH692" s="80">
        <v>46055.375</v>
      </c>
      <c r="AI692" s="99">
        <v>46052</v>
      </c>
      <c r="AJ692" s="99">
        <v>46057</v>
      </c>
      <c r="AK692" s="99">
        <v>46057</v>
      </c>
      <c r="AL692" s="74">
        <v>46056</v>
      </c>
      <c r="AM692" s="74">
        <v>46058</v>
      </c>
      <c r="AN692" s="74">
        <v>46061</v>
      </c>
      <c r="AO692" s="95" t="s">
        <v>121</v>
      </c>
      <c r="AP692" s="95" t="s">
        <v>121</v>
      </c>
      <c r="AQ692" s="95" t="s">
        <v>121</v>
      </c>
      <c r="AR692" s="95" t="s">
        <v>121</v>
      </c>
      <c r="AS692" s="95" t="s">
        <v>121</v>
      </c>
      <c r="AT692" s="95" t="s">
        <v>121</v>
      </c>
      <c r="AU692" s="82" t="s">
        <v>131</v>
      </c>
      <c r="AV692" s="74">
        <v>46050</v>
      </c>
      <c r="AW692" s="75">
        <v>0</v>
      </c>
      <c r="AX692" s="75">
        <v>0</v>
      </c>
      <c r="AY692" s="75"/>
      <c r="AZ692" s="83"/>
      <c r="BA692" s="75"/>
      <c r="BB692" s="75"/>
      <c r="BC692" s="75"/>
      <c r="BD692" s="75"/>
      <c r="BE692" s="75"/>
      <c r="BF692" s="75"/>
      <c r="BG692" s="75"/>
      <c r="BH692" s="75"/>
      <c r="BI692" s="75"/>
      <c r="BJ692" s="75"/>
      <c r="BK692" s="75"/>
      <c r="BL692" s="75"/>
      <c r="BM692" s="75"/>
      <c r="BN692" s="75"/>
      <c r="BO692" s="75"/>
      <c r="BP692" s="75"/>
      <c r="BQ692" s="75"/>
      <c r="BR692" s="75"/>
      <c r="BS692" s="75"/>
      <c r="BT692" s="75">
        <v>0</v>
      </c>
      <c r="BU692" s="84" t="s">
        <v>3092</v>
      </c>
      <c r="BV692" s="74">
        <v>46058</v>
      </c>
      <c r="BW692" s="85">
        <f t="shared" si="226"/>
        <v>1</v>
      </c>
      <c r="BX692" s="85">
        <f t="shared" si="227"/>
        <v>1</v>
      </c>
      <c r="BY692" s="86" t="s">
        <v>120</v>
      </c>
      <c r="BZ692" s="87">
        <f t="shared" si="213"/>
        <v>5</v>
      </c>
      <c r="CB692" s="88">
        <f t="shared" si="210"/>
        <v>6</v>
      </c>
      <c r="CC692" s="89"/>
      <c r="CE692" s="87">
        <f t="shared" si="228"/>
        <v>2</v>
      </c>
      <c r="CF692" s="90"/>
      <c r="CG692" s="90"/>
      <c r="CH692" s="90"/>
      <c r="CJ692" s="87">
        <f t="shared" si="211"/>
        <v>1</v>
      </c>
      <c r="CK692" s="87">
        <f t="shared" si="212"/>
        <v>5</v>
      </c>
      <c r="CL692" s="22" t="s">
        <v>121</v>
      </c>
      <c r="CM692" s="22" t="s">
        <v>3093</v>
      </c>
    </row>
    <row r="693" spans="1:91" ht="14.45" customHeight="1" x14ac:dyDescent="0.25">
      <c r="A693" s="69">
        <f t="shared" si="209"/>
        <v>691</v>
      </c>
      <c r="B693" s="70" t="s">
        <v>102</v>
      </c>
      <c r="C693" s="107">
        <v>235600107571</v>
      </c>
      <c r="D693" s="106">
        <v>145397003</v>
      </c>
      <c r="E693" s="73">
        <v>5320007535</v>
      </c>
      <c r="F693" s="74">
        <v>46049</v>
      </c>
      <c r="G693" s="75" t="s">
        <v>428</v>
      </c>
      <c r="H693" s="79" t="s">
        <v>429</v>
      </c>
      <c r="I693" s="75" t="s">
        <v>656</v>
      </c>
      <c r="J693" s="75" t="s">
        <v>430</v>
      </c>
      <c r="K693" s="75" t="s">
        <v>242</v>
      </c>
      <c r="L693" s="74">
        <v>46065</v>
      </c>
      <c r="M693" s="73">
        <v>20</v>
      </c>
      <c r="N693" s="75" t="s">
        <v>3094</v>
      </c>
      <c r="O693" s="75" t="s">
        <v>3095</v>
      </c>
      <c r="P693" s="75">
        <v>2830048158</v>
      </c>
      <c r="Q693" s="74">
        <v>46050</v>
      </c>
      <c r="R693" s="75">
        <v>1209380585</v>
      </c>
      <c r="S693" s="75">
        <v>224127754</v>
      </c>
      <c r="T693" s="74">
        <v>46050</v>
      </c>
      <c r="U693" s="190">
        <v>6531.21</v>
      </c>
      <c r="V693" s="190">
        <v>6299.51</v>
      </c>
      <c r="W693" s="73">
        <v>8</v>
      </c>
      <c r="X693" s="73">
        <v>0</v>
      </c>
      <c r="Y693" s="98">
        <v>235502092943</v>
      </c>
      <c r="Z693" s="82" t="s">
        <v>128</v>
      </c>
      <c r="AA693" s="75" t="s">
        <v>399</v>
      </c>
      <c r="AB693" s="82" t="s">
        <v>468</v>
      </c>
      <c r="AC693" s="109">
        <v>235600107571</v>
      </c>
      <c r="AD693" s="75" t="s">
        <v>113</v>
      </c>
      <c r="AE693" s="74">
        <v>46058</v>
      </c>
      <c r="AF693" s="80">
        <v>46055.291666666664</v>
      </c>
      <c r="AG693" s="80">
        <v>46055.5</v>
      </c>
      <c r="AH693" s="80">
        <v>46055.375</v>
      </c>
      <c r="AI693" s="99">
        <v>46052</v>
      </c>
      <c r="AJ693" s="99">
        <v>46057</v>
      </c>
      <c r="AK693" s="99">
        <v>46057</v>
      </c>
      <c r="AL693" s="74">
        <v>46056</v>
      </c>
      <c r="AM693" s="74">
        <v>46058</v>
      </c>
      <c r="AN693" s="74">
        <v>46061</v>
      </c>
      <c r="AO693" s="95" t="s">
        <v>121</v>
      </c>
      <c r="AP693" s="95" t="s">
        <v>121</v>
      </c>
      <c r="AQ693" s="95" t="s">
        <v>121</v>
      </c>
      <c r="AR693" s="95" t="s">
        <v>121</v>
      </c>
      <c r="AS693" s="82" t="s">
        <v>2890</v>
      </c>
      <c r="AT693" s="95" t="s">
        <v>121</v>
      </c>
      <c r="AU693" s="82" t="s">
        <v>131</v>
      </c>
      <c r="AV693" s="74">
        <v>46050</v>
      </c>
      <c r="AW693" s="75" t="s">
        <v>3096</v>
      </c>
      <c r="AX693" s="75" t="s">
        <v>3097</v>
      </c>
      <c r="AY693" s="75"/>
      <c r="AZ693" s="83"/>
      <c r="BA693" s="75"/>
      <c r="BB693" s="75"/>
      <c r="BC693" s="75"/>
      <c r="BD693" s="75"/>
      <c r="BE693" s="75"/>
      <c r="BF693" s="75"/>
      <c r="BG693" s="75"/>
      <c r="BH693" s="75"/>
      <c r="BI693" s="75"/>
      <c r="BJ693" s="75"/>
      <c r="BK693" s="75"/>
      <c r="BL693" s="75"/>
      <c r="BM693" s="75"/>
      <c r="BN693" s="75"/>
      <c r="BO693" s="75"/>
      <c r="BP693" s="75"/>
      <c r="BQ693" s="75"/>
      <c r="BR693" s="75"/>
      <c r="BS693" s="75"/>
      <c r="BT693" s="75">
        <v>0</v>
      </c>
      <c r="BU693" s="84" t="s">
        <v>3092</v>
      </c>
      <c r="BV693" s="74">
        <v>46058</v>
      </c>
      <c r="BW693" s="85">
        <f t="shared" si="226"/>
        <v>1</v>
      </c>
      <c r="BX693" s="85">
        <f t="shared" si="227"/>
        <v>1</v>
      </c>
      <c r="BY693" s="86" t="s">
        <v>120</v>
      </c>
      <c r="BZ693" s="87">
        <f t="shared" si="213"/>
        <v>5</v>
      </c>
      <c r="CB693" s="88">
        <f t="shared" si="210"/>
        <v>6</v>
      </c>
      <c r="CC693" s="89"/>
      <c r="CE693" s="87">
        <f t="shared" si="228"/>
        <v>2</v>
      </c>
      <c r="CF693" s="90">
        <v>9086000</v>
      </c>
      <c r="CG693" s="90"/>
      <c r="CH693" s="90">
        <v>9086000</v>
      </c>
      <c r="CI693" s="22">
        <v>25960</v>
      </c>
      <c r="CJ693" s="87">
        <f t="shared" si="211"/>
        <v>1</v>
      </c>
      <c r="CK693" s="87">
        <f t="shared" si="212"/>
        <v>5</v>
      </c>
      <c r="CL693" s="22" t="s">
        <v>121</v>
      </c>
      <c r="CM693" s="22" t="s">
        <v>3093</v>
      </c>
    </row>
    <row r="694" spans="1:91" ht="14.45" customHeight="1" x14ac:dyDescent="0.25">
      <c r="A694" s="69">
        <f t="shared" si="209"/>
        <v>692</v>
      </c>
      <c r="B694" s="70" t="s">
        <v>102</v>
      </c>
      <c r="C694" s="107">
        <v>235600107571</v>
      </c>
      <c r="D694" s="106">
        <v>145425416</v>
      </c>
      <c r="E694" s="73">
        <v>5320007535</v>
      </c>
      <c r="F694" s="74">
        <v>46049</v>
      </c>
      <c r="G694" s="75" t="s">
        <v>428</v>
      </c>
      <c r="H694" s="79" t="s">
        <v>429</v>
      </c>
      <c r="I694" s="75" t="s">
        <v>656</v>
      </c>
      <c r="J694" s="75" t="s">
        <v>430</v>
      </c>
      <c r="K694" s="75" t="s">
        <v>242</v>
      </c>
      <c r="L694" s="74">
        <v>46065</v>
      </c>
      <c r="M694" s="73">
        <v>0</v>
      </c>
      <c r="N694" s="75" t="s">
        <v>3094</v>
      </c>
      <c r="O694" s="75" t="s">
        <v>3095</v>
      </c>
      <c r="P694" s="75">
        <v>2830048159</v>
      </c>
      <c r="Q694" s="74">
        <v>46050</v>
      </c>
      <c r="R694" s="75">
        <v>1209380586</v>
      </c>
      <c r="S694" s="75">
        <v>224126541</v>
      </c>
      <c r="T694" s="74">
        <v>46050</v>
      </c>
      <c r="U694" s="75">
        <v>90.304000000000002</v>
      </c>
      <c r="V694" s="75">
        <v>86.557000000000002</v>
      </c>
      <c r="W694" s="73">
        <v>1</v>
      </c>
      <c r="X694" s="73">
        <v>0</v>
      </c>
      <c r="Y694" s="98">
        <v>235502092943</v>
      </c>
      <c r="Z694" s="82" t="s">
        <v>128</v>
      </c>
      <c r="AA694" s="75" t="s">
        <v>399</v>
      </c>
      <c r="AB694" s="82" t="s">
        <v>468</v>
      </c>
      <c r="AC694" s="109">
        <v>235600107571</v>
      </c>
      <c r="AD694" s="75" t="s">
        <v>113</v>
      </c>
      <c r="AE694" s="74">
        <v>46058</v>
      </c>
      <c r="AF694" s="80">
        <v>46055.291666666664</v>
      </c>
      <c r="AG694" s="80">
        <v>46055.5</v>
      </c>
      <c r="AH694" s="80">
        <v>46055.375</v>
      </c>
      <c r="AI694" s="99">
        <v>46052</v>
      </c>
      <c r="AJ694" s="99">
        <v>46057</v>
      </c>
      <c r="AK694" s="99">
        <v>46057</v>
      </c>
      <c r="AL694" s="74">
        <v>46056</v>
      </c>
      <c r="AM694" s="74">
        <v>46058</v>
      </c>
      <c r="AN694" s="74">
        <v>46061</v>
      </c>
      <c r="AO694" s="95" t="s">
        <v>121</v>
      </c>
      <c r="AP694" s="95" t="s">
        <v>121</v>
      </c>
      <c r="AQ694" s="95" t="s">
        <v>121</v>
      </c>
      <c r="AR694" s="95" t="s">
        <v>121</v>
      </c>
      <c r="AS694" s="95" t="s">
        <v>121</v>
      </c>
      <c r="AT694" s="95" t="s">
        <v>121</v>
      </c>
      <c r="AU694" s="82" t="s">
        <v>131</v>
      </c>
      <c r="AV694" s="74">
        <v>46050</v>
      </c>
      <c r="AW694" s="75">
        <v>0</v>
      </c>
      <c r="AX694" s="75">
        <v>0</v>
      </c>
      <c r="AY694" s="75"/>
      <c r="AZ694" s="83"/>
      <c r="BA694" s="75"/>
      <c r="BB694" s="75"/>
      <c r="BC694" s="75"/>
      <c r="BD694" s="75"/>
      <c r="BE694" s="75"/>
      <c r="BF694" s="75"/>
      <c r="BG694" s="75"/>
      <c r="BH694" s="75"/>
      <c r="BI694" s="75"/>
      <c r="BJ694" s="75"/>
      <c r="BK694" s="75"/>
      <c r="BL694" s="75"/>
      <c r="BM694" s="75"/>
      <c r="BN694" s="75"/>
      <c r="BO694" s="75"/>
      <c r="BP694" s="75"/>
      <c r="BQ694" s="75"/>
      <c r="BR694" s="75"/>
      <c r="BS694" s="75"/>
      <c r="BT694" s="75">
        <v>0</v>
      </c>
      <c r="BU694" s="84" t="s">
        <v>3092</v>
      </c>
      <c r="BV694" s="74">
        <v>46058</v>
      </c>
      <c r="BW694" s="85">
        <f t="shared" si="226"/>
        <v>1</v>
      </c>
      <c r="BX694" s="85">
        <f t="shared" si="227"/>
        <v>1</v>
      </c>
      <c r="BY694" s="86" t="s">
        <v>120</v>
      </c>
      <c r="BZ694" s="87">
        <f t="shared" si="213"/>
        <v>5</v>
      </c>
      <c r="CB694" s="88">
        <f t="shared" si="210"/>
        <v>6</v>
      </c>
      <c r="CC694" s="89"/>
      <c r="CE694" s="87">
        <f t="shared" si="228"/>
        <v>2</v>
      </c>
      <c r="CF694" s="90"/>
      <c r="CG694" s="90"/>
      <c r="CH694" s="90"/>
      <c r="CJ694" s="87">
        <f t="shared" si="211"/>
        <v>1</v>
      </c>
      <c r="CK694" s="87">
        <f t="shared" si="212"/>
        <v>5</v>
      </c>
      <c r="CL694" s="22" t="s">
        <v>121</v>
      </c>
      <c r="CM694" s="22" t="s">
        <v>3093</v>
      </c>
    </row>
    <row r="695" spans="1:91" ht="14.45" customHeight="1" x14ac:dyDescent="0.25">
      <c r="A695" s="69">
        <f t="shared" si="209"/>
        <v>693</v>
      </c>
      <c r="B695" s="70" t="s">
        <v>102</v>
      </c>
      <c r="C695" s="71">
        <v>235502092986</v>
      </c>
      <c r="D695" s="106">
        <v>145397000</v>
      </c>
      <c r="E695" s="73"/>
      <c r="F695" s="74">
        <v>46049</v>
      </c>
      <c r="G695" s="75" t="s">
        <v>428</v>
      </c>
      <c r="H695" s="79" t="s">
        <v>429</v>
      </c>
      <c r="I695" s="75" t="s">
        <v>656</v>
      </c>
      <c r="J695" s="75" t="s">
        <v>430</v>
      </c>
      <c r="K695" s="75" t="s">
        <v>242</v>
      </c>
      <c r="L695" s="74">
        <v>46065</v>
      </c>
      <c r="M695" s="73">
        <v>20</v>
      </c>
      <c r="N695" s="75" t="s">
        <v>3098</v>
      </c>
      <c r="O695" s="75" t="s">
        <v>3099</v>
      </c>
      <c r="P695" s="75">
        <v>2830048133</v>
      </c>
      <c r="Q695" s="74">
        <v>46050</v>
      </c>
      <c r="R695" s="75">
        <v>1209380551</v>
      </c>
      <c r="S695" s="75">
        <v>224127751</v>
      </c>
      <c r="T695" s="74">
        <v>46050</v>
      </c>
      <c r="U695" s="190">
        <v>17524.948</v>
      </c>
      <c r="V695" s="190">
        <v>16903.228999999999</v>
      </c>
      <c r="W695" s="73">
        <v>20</v>
      </c>
      <c r="X695" s="73">
        <v>0</v>
      </c>
      <c r="Y695" s="98">
        <v>235502092994</v>
      </c>
      <c r="Z695" s="82" t="s">
        <v>128</v>
      </c>
      <c r="AA695" s="75" t="s">
        <v>399</v>
      </c>
      <c r="AB695" s="82" t="s">
        <v>468</v>
      </c>
      <c r="AC695" s="77">
        <v>235502092986</v>
      </c>
      <c r="AD695" s="75" t="s">
        <v>113</v>
      </c>
      <c r="AE695" s="74">
        <v>46058</v>
      </c>
      <c r="AF695" s="80">
        <v>46055.291666666664</v>
      </c>
      <c r="AG695" s="80">
        <v>46055.5</v>
      </c>
      <c r="AH695" s="80">
        <v>46055.375</v>
      </c>
      <c r="AI695" s="99">
        <v>46052</v>
      </c>
      <c r="AJ695" s="99">
        <v>46057</v>
      </c>
      <c r="AK695" s="99">
        <v>46057</v>
      </c>
      <c r="AL695" s="74">
        <v>46056</v>
      </c>
      <c r="AM695" s="75"/>
      <c r="AN695" s="74">
        <v>46056</v>
      </c>
      <c r="AO695" s="81">
        <f t="shared" ref="AO695:AO700" si="229">IF(AH695&lt;AG695,IF(AH695=0,"",AH695-1),IF(AG695=0,"",AG695-1))</f>
        <v>46054.375</v>
      </c>
      <c r="AP695" s="81">
        <f t="shared" ref="AP695:AP700" si="230">IF(AH695&lt;AG695,IF(AH695=0,"",AH695),IF(AG695=0,"",AG695))</f>
        <v>46055.375</v>
      </c>
      <c r="AQ695" s="81">
        <f t="shared" ref="AQ695:AQ700" si="231">IF(AH695&lt;AG695,IF(AH695=0,"",AH695),IF(AG695=0,"",AG695))</f>
        <v>46055.375</v>
      </c>
      <c r="AR695" s="81">
        <f t="shared" ref="AR695:AR700" si="232">IF(AI695=0,"",IF(AI695&lt;AJ695,AJ695+1,AI695+1))</f>
        <v>46058</v>
      </c>
      <c r="AS695" s="81">
        <f t="shared" ref="AS695:AS700" si="233">IF(AI695=0,"",IF(AE695=0,IF(AJ695=0,AI695+2,AJ695+2),AE695+2))</f>
        <v>46060</v>
      </c>
      <c r="AT695" s="81">
        <f t="shared" ref="AT695:AT700" si="234">IF(AI695=0,"",IF(AI695&lt;AJ695,AJ695+1,AI695+1))</f>
        <v>46058</v>
      </c>
      <c r="AU695" s="82" t="s">
        <v>131</v>
      </c>
      <c r="AV695" s="74">
        <v>46050</v>
      </c>
      <c r="AW695" s="75" t="s">
        <v>3100</v>
      </c>
      <c r="AX695" s="75" t="s">
        <v>3101</v>
      </c>
      <c r="AY695" s="75"/>
      <c r="AZ695" s="83"/>
      <c r="BA695" s="75"/>
      <c r="BB695" s="75"/>
      <c r="BC695" s="75"/>
      <c r="BD695" s="75"/>
      <c r="BE695" s="75"/>
      <c r="BF695" s="75"/>
      <c r="BG695" s="75"/>
      <c r="BH695" s="75"/>
      <c r="BI695" s="75"/>
      <c r="BJ695" s="75"/>
      <c r="BK695" s="75"/>
      <c r="BL695" s="75"/>
      <c r="BM695" s="75"/>
      <c r="BN695" s="75"/>
      <c r="BO695" s="75"/>
      <c r="BP695" s="75"/>
      <c r="BQ695" s="75"/>
      <c r="BR695" s="75"/>
      <c r="BS695" s="75"/>
      <c r="BT695" s="75">
        <v>0</v>
      </c>
      <c r="BU695" s="84" t="s">
        <v>471</v>
      </c>
      <c r="BV695" s="74">
        <v>46058</v>
      </c>
      <c r="BW695" s="85">
        <f t="shared" si="226"/>
        <v>1</v>
      </c>
      <c r="BX695" s="85">
        <f t="shared" si="227"/>
        <v>1</v>
      </c>
      <c r="BY695" s="86" t="s">
        <v>120</v>
      </c>
      <c r="BZ695" s="87">
        <f t="shared" si="213"/>
        <v>5</v>
      </c>
      <c r="CB695" s="88">
        <f t="shared" si="210"/>
        <v>6</v>
      </c>
      <c r="CC695" s="89"/>
      <c r="CE695" s="87">
        <f t="shared" si="228"/>
        <v>2</v>
      </c>
      <c r="CF695" s="90">
        <v>9086000</v>
      </c>
      <c r="CG695" s="90"/>
      <c r="CH695" s="90">
        <v>9086000</v>
      </c>
      <c r="CI695" s="22">
        <v>25960</v>
      </c>
      <c r="CJ695" s="87">
        <f t="shared" si="211"/>
        <v>1</v>
      </c>
      <c r="CK695" s="87">
        <f t="shared" si="212"/>
        <v>5</v>
      </c>
      <c r="CL695" s="22" t="s">
        <v>121</v>
      </c>
      <c r="CM695" s="22" t="s">
        <v>472</v>
      </c>
    </row>
    <row r="696" spans="1:91" ht="14.45" customHeight="1" x14ac:dyDescent="0.25">
      <c r="A696" s="69">
        <f t="shared" si="209"/>
        <v>694</v>
      </c>
      <c r="B696" s="70" t="s">
        <v>102</v>
      </c>
      <c r="C696" s="71">
        <v>235502092986</v>
      </c>
      <c r="D696" s="106">
        <v>145396992</v>
      </c>
      <c r="E696" s="73"/>
      <c r="F696" s="74">
        <v>46049</v>
      </c>
      <c r="G696" s="75" t="s">
        <v>428</v>
      </c>
      <c r="H696" s="79" t="s">
        <v>429</v>
      </c>
      <c r="I696" s="75" t="s">
        <v>656</v>
      </c>
      <c r="J696" s="75" t="s">
        <v>430</v>
      </c>
      <c r="K696" s="75" t="s">
        <v>242</v>
      </c>
      <c r="L696" s="74">
        <v>46065</v>
      </c>
      <c r="M696" s="73">
        <v>20</v>
      </c>
      <c r="N696" s="75" t="s">
        <v>3102</v>
      </c>
      <c r="O696" s="75" t="s">
        <v>3103</v>
      </c>
      <c r="P696" s="75">
        <v>2830048127</v>
      </c>
      <c r="Q696" s="74">
        <v>46050</v>
      </c>
      <c r="R696" s="75">
        <v>1209380535</v>
      </c>
      <c r="S696" s="75">
        <v>224127746</v>
      </c>
      <c r="T696" s="74">
        <v>46050</v>
      </c>
      <c r="U696" s="190">
        <v>17545.327000000001</v>
      </c>
      <c r="V696" s="190">
        <v>16922.887999999999</v>
      </c>
      <c r="W696" s="73">
        <v>20</v>
      </c>
      <c r="X696" s="73">
        <v>0</v>
      </c>
      <c r="Y696" s="98">
        <v>235600151260</v>
      </c>
      <c r="Z696" s="82" t="s">
        <v>128</v>
      </c>
      <c r="AA696" s="75" t="s">
        <v>399</v>
      </c>
      <c r="AB696" s="82" t="s">
        <v>468</v>
      </c>
      <c r="AC696" s="77">
        <v>235502092986</v>
      </c>
      <c r="AD696" s="75" t="s">
        <v>113</v>
      </c>
      <c r="AE696" s="74">
        <v>46058</v>
      </c>
      <c r="AF696" s="80">
        <v>46055.291666666664</v>
      </c>
      <c r="AG696" s="80">
        <v>46055.5</v>
      </c>
      <c r="AH696" s="80">
        <v>46055.375</v>
      </c>
      <c r="AI696" s="99">
        <v>46052</v>
      </c>
      <c r="AJ696" s="99">
        <v>46057</v>
      </c>
      <c r="AK696" s="99">
        <v>46057</v>
      </c>
      <c r="AL696" s="74">
        <v>46056</v>
      </c>
      <c r="AM696" s="75"/>
      <c r="AN696" s="74">
        <v>46056</v>
      </c>
      <c r="AO696" s="81">
        <f t="shared" si="229"/>
        <v>46054.375</v>
      </c>
      <c r="AP696" s="81">
        <f t="shared" si="230"/>
        <v>46055.375</v>
      </c>
      <c r="AQ696" s="81">
        <f t="shared" si="231"/>
        <v>46055.375</v>
      </c>
      <c r="AR696" s="81">
        <f t="shared" si="232"/>
        <v>46058</v>
      </c>
      <c r="AS696" s="81">
        <f t="shared" si="233"/>
        <v>46060</v>
      </c>
      <c r="AT696" s="81">
        <f t="shared" si="234"/>
        <v>46058</v>
      </c>
      <c r="AU696" s="82" t="s">
        <v>131</v>
      </c>
      <c r="AV696" s="74">
        <v>46050</v>
      </c>
      <c r="AW696" s="75" t="s">
        <v>3104</v>
      </c>
      <c r="AX696" s="75" t="s">
        <v>3105</v>
      </c>
      <c r="AY696" s="75"/>
      <c r="AZ696" s="83"/>
      <c r="BA696" s="75"/>
      <c r="BB696" s="75"/>
      <c r="BC696" s="75"/>
      <c r="BD696" s="75"/>
      <c r="BE696" s="75"/>
      <c r="BF696" s="75"/>
      <c r="BG696" s="75"/>
      <c r="BH696" s="75"/>
      <c r="BI696" s="75"/>
      <c r="BJ696" s="75"/>
      <c r="BK696" s="75"/>
      <c r="BL696" s="75"/>
      <c r="BM696" s="75"/>
      <c r="BN696" s="75"/>
      <c r="BO696" s="75"/>
      <c r="BP696" s="75"/>
      <c r="BQ696" s="75"/>
      <c r="BR696" s="75"/>
      <c r="BS696" s="75"/>
      <c r="BT696" s="75">
        <v>0</v>
      </c>
      <c r="BU696" s="84" t="s">
        <v>471</v>
      </c>
      <c r="BV696" s="74">
        <v>46058</v>
      </c>
      <c r="BW696" s="85">
        <f t="shared" si="226"/>
        <v>1</v>
      </c>
      <c r="BX696" s="85">
        <f t="shared" si="227"/>
        <v>1</v>
      </c>
      <c r="BY696" s="86" t="s">
        <v>120</v>
      </c>
      <c r="BZ696" s="87">
        <f t="shared" si="213"/>
        <v>5</v>
      </c>
      <c r="CB696" s="88">
        <f t="shared" si="210"/>
        <v>6</v>
      </c>
      <c r="CC696" s="89"/>
      <c r="CE696" s="87">
        <f t="shared" si="228"/>
        <v>2</v>
      </c>
      <c r="CF696" s="90">
        <v>9086000</v>
      </c>
      <c r="CG696" s="90"/>
      <c r="CH696" s="90">
        <v>9086000</v>
      </c>
      <c r="CI696" s="22">
        <v>25960</v>
      </c>
      <c r="CJ696" s="87">
        <f t="shared" si="211"/>
        <v>1</v>
      </c>
      <c r="CK696" s="87">
        <f t="shared" si="212"/>
        <v>5</v>
      </c>
      <c r="CL696" s="22" t="s">
        <v>121</v>
      </c>
      <c r="CM696" s="22" t="s">
        <v>472</v>
      </c>
    </row>
    <row r="697" spans="1:91" ht="14.45" customHeight="1" x14ac:dyDescent="0.25">
      <c r="A697" s="69">
        <f t="shared" si="209"/>
        <v>695</v>
      </c>
      <c r="B697" s="70" t="s">
        <v>102</v>
      </c>
      <c r="C697" s="71">
        <v>235502092986</v>
      </c>
      <c r="D697" s="106">
        <v>145367970</v>
      </c>
      <c r="E697" s="73" t="s">
        <v>3106</v>
      </c>
      <c r="F697" s="74">
        <v>46049</v>
      </c>
      <c r="G697" s="75" t="s">
        <v>428</v>
      </c>
      <c r="H697" s="79" t="s">
        <v>429</v>
      </c>
      <c r="I697" s="75" t="s">
        <v>656</v>
      </c>
      <c r="J697" s="75" t="s">
        <v>430</v>
      </c>
      <c r="K697" s="75" t="s">
        <v>242</v>
      </c>
      <c r="L697" s="74">
        <v>46065</v>
      </c>
      <c r="M697" s="73">
        <v>20</v>
      </c>
      <c r="N697" s="75" t="s">
        <v>3107</v>
      </c>
      <c r="O697" s="75" t="s">
        <v>3108</v>
      </c>
      <c r="P697" s="75">
        <v>2830048135</v>
      </c>
      <c r="Q697" s="74">
        <v>46050</v>
      </c>
      <c r="R697" s="75">
        <v>1209380553</v>
      </c>
      <c r="S697" s="75">
        <v>224126512</v>
      </c>
      <c r="T697" s="74">
        <v>46050</v>
      </c>
      <c r="U697" s="190">
        <v>15479.575999999999</v>
      </c>
      <c r="V697" s="190">
        <v>14930.421</v>
      </c>
      <c r="W697" s="73">
        <v>18</v>
      </c>
      <c r="X697" s="73">
        <v>0</v>
      </c>
      <c r="Y697" s="98">
        <v>235600108917</v>
      </c>
      <c r="Z697" s="82" t="s">
        <v>128</v>
      </c>
      <c r="AA697" s="75" t="s">
        <v>399</v>
      </c>
      <c r="AB697" s="82" t="s">
        <v>468</v>
      </c>
      <c r="AC697" s="77">
        <v>235502092986</v>
      </c>
      <c r="AD697" s="75" t="s">
        <v>113</v>
      </c>
      <c r="AE697" s="74">
        <v>46058</v>
      </c>
      <c r="AF697" s="80">
        <v>46055.291666666664</v>
      </c>
      <c r="AG697" s="80">
        <v>46055.5</v>
      </c>
      <c r="AH697" s="80">
        <v>46055.375</v>
      </c>
      <c r="AI697" s="99">
        <v>46052</v>
      </c>
      <c r="AJ697" s="99">
        <v>46057</v>
      </c>
      <c r="AK697" s="99">
        <v>46057</v>
      </c>
      <c r="AL697" s="74">
        <v>46056</v>
      </c>
      <c r="AM697" s="75"/>
      <c r="AN697" s="74">
        <v>46056</v>
      </c>
      <c r="AO697" s="81">
        <f t="shared" si="229"/>
        <v>46054.375</v>
      </c>
      <c r="AP697" s="81">
        <f t="shared" si="230"/>
        <v>46055.375</v>
      </c>
      <c r="AQ697" s="81">
        <f t="shared" si="231"/>
        <v>46055.375</v>
      </c>
      <c r="AR697" s="81">
        <f t="shared" si="232"/>
        <v>46058</v>
      </c>
      <c r="AS697" s="81">
        <f t="shared" si="233"/>
        <v>46060</v>
      </c>
      <c r="AT697" s="81">
        <f t="shared" si="234"/>
        <v>46058</v>
      </c>
      <c r="AU697" s="82" t="s">
        <v>131</v>
      </c>
      <c r="AV697" s="74">
        <v>46050</v>
      </c>
      <c r="AW697" s="75" t="s">
        <v>3109</v>
      </c>
      <c r="AX697" s="75" t="s">
        <v>3110</v>
      </c>
      <c r="AY697" s="75"/>
      <c r="AZ697" s="83"/>
      <c r="BA697" s="75"/>
      <c r="BB697" s="75"/>
      <c r="BC697" s="75"/>
      <c r="BD697" s="75"/>
      <c r="BE697" s="75"/>
      <c r="BF697" s="75"/>
      <c r="BG697" s="75"/>
      <c r="BH697" s="75"/>
      <c r="BI697" s="75"/>
      <c r="BJ697" s="75"/>
      <c r="BK697" s="75"/>
      <c r="BL697" s="75"/>
      <c r="BM697" s="75"/>
      <c r="BN697" s="75"/>
      <c r="BO697" s="75"/>
      <c r="BP697" s="75"/>
      <c r="BQ697" s="75"/>
      <c r="BR697" s="75"/>
      <c r="BS697" s="75"/>
      <c r="BT697" s="75">
        <v>0</v>
      </c>
      <c r="BU697" s="84" t="s">
        <v>471</v>
      </c>
      <c r="BV697" s="74">
        <v>46058</v>
      </c>
      <c r="BW697" s="85">
        <f t="shared" si="226"/>
        <v>1</v>
      </c>
      <c r="BX697" s="85">
        <f t="shared" si="227"/>
        <v>1</v>
      </c>
      <c r="BY697" s="86" t="s">
        <v>120</v>
      </c>
      <c r="BZ697" s="87">
        <f t="shared" si="213"/>
        <v>5</v>
      </c>
      <c r="CB697" s="88">
        <f t="shared" si="210"/>
        <v>6</v>
      </c>
      <c r="CC697" s="89"/>
      <c r="CE697" s="87">
        <f t="shared" si="228"/>
        <v>2</v>
      </c>
      <c r="CF697" s="90">
        <v>9086000</v>
      </c>
      <c r="CG697" s="90"/>
      <c r="CH697" s="90">
        <v>9086000</v>
      </c>
      <c r="CI697" s="22">
        <v>25960</v>
      </c>
      <c r="CJ697" s="87">
        <f t="shared" si="211"/>
        <v>1</v>
      </c>
      <c r="CK697" s="87">
        <f t="shared" si="212"/>
        <v>5</v>
      </c>
      <c r="CL697" s="22" t="s">
        <v>121</v>
      </c>
      <c r="CM697" s="22" t="s">
        <v>472</v>
      </c>
    </row>
    <row r="698" spans="1:91" ht="14.45" customHeight="1" x14ac:dyDescent="0.25">
      <c r="A698" s="69">
        <f t="shared" si="209"/>
        <v>696</v>
      </c>
      <c r="B698" s="70" t="s">
        <v>102</v>
      </c>
      <c r="C698" s="71">
        <v>235600151252</v>
      </c>
      <c r="D698" s="106">
        <v>145324740</v>
      </c>
      <c r="E698" s="73" t="s">
        <v>3106</v>
      </c>
      <c r="F698" s="74">
        <v>46049</v>
      </c>
      <c r="G698" s="75" t="s">
        <v>497</v>
      </c>
      <c r="H698" s="79" t="s">
        <v>429</v>
      </c>
      <c r="I698" s="75" t="s">
        <v>105</v>
      </c>
      <c r="J698" s="75" t="s">
        <v>430</v>
      </c>
      <c r="K698" s="75" t="s">
        <v>107</v>
      </c>
      <c r="L698" s="74">
        <v>46062</v>
      </c>
      <c r="M698" s="73">
        <v>20</v>
      </c>
      <c r="N698" s="75" t="s">
        <v>3111</v>
      </c>
      <c r="O698" s="75" t="s">
        <v>3112</v>
      </c>
      <c r="P698" s="75">
        <v>2830048132</v>
      </c>
      <c r="Q698" s="74">
        <v>46050</v>
      </c>
      <c r="R698" s="75">
        <v>1209380548</v>
      </c>
      <c r="S698" s="75">
        <v>224126506</v>
      </c>
      <c r="T698" s="74">
        <v>46050</v>
      </c>
      <c r="U698" s="190">
        <v>17535.944</v>
      </c>
      <c r="V698" s="190">
        <v>16913.839</v>
      </c>
      <c r="W698" s="75">
        <v>20</v>
      </c>
      <c r="X698" s="75">
        <v>0</v>
      </c>
      <c r="Y698" s="98">
        <v>235600107708</v>
      </c>
      <c r="Z698" s="82" t="s">
        <v>128</v>
      </c>
      <c r="AA698" s="75" t="s">
        <v>399</v>
      </c>
      <c r="AB698" s="82" t="s">
        <v>468</v>
      </c>
      <c r="AC698" s="77">
        <v>235600151252</v>
      </c>
      <c r="AD698" s="75" t="s">
        <v>113</v>
      </c>
      <c r="AE698" s="74">
        <v>46058</v>
      </c>
      <c r="AF698" s="80">
        <v>46055.291666666664</v>
      </c>
      <c r="AG698" s="80">
        <v>46055.5</v>
      </c>
      <c r="AH698" s="80">
        <v>46055.375</v>
      </c>
      <c r="AI698" s="99">
        <v>46052</v>
      </c>
      <c r="AJ698" s="99">
        <v>46057</v>
      </c>
      <c r="AK698" s="99">
        <v>46057</v>
      </c>
      <c r="AL698" s="74">
        <v>46056</v>
      </c>
      <c r="AM698" s="74">
        <v>46058</v>
      </c>
      <c r="AN698" s="74">
        <v>46060</v>
      </c>
      <c r="AO698" s="81">
        <f t="shared" si="229"/>
        <v>46054.375</v>
      </c>
      <c r="AP698" s="81">
        <f t="shared" si="230"/>
        <v>46055.375</v>
      </c>
      <c r="AQ698" s="81">
        <f t="shared" si="231"/>
        <v>46055.375</v>
      </c>
      <c r="AR698" s="81">
        <f t="shared" si="232"/>
        <v>46058</v>
      </c>
      <c r="AS698" s="81">
        <f t="shared" si="233"/>
        <v>46060</v>
      </c>
      <c r="AT698" s="81">
        <f t="shared" si="234"/>
        <v>46058</v>
      </c>
      <c r="AU698" s="82" t="s">
        <v>131</v>
      </c>
      <c r="AV698" s="74">
        <v>46050</v>
      </c>
      <c r="AW698" s="75" t="s">
        <v>3113</v>
      </c>
      <c r="AX698" s="75" t="s">
        <v>3114</v>
      </c>
      <c r="AY698" s="75"/>
      <c r="AZ698" s="83"/>
      <c r="BA698" s="75"/>
      <c r="BB698" s="75"/>
      <c r="BC698" s="75"/>
      <c r="BD698" s="75"/>
      <c r="BE698" s="75"/>
      <c r="BF698" s="75"/>
      <c r="BG698" s="75"/>
      <c r="BH698" s="75"/>
      <c r="BI698" s="75"/>
      <c r="BJ698" s="75"/>
      <c r="BK698" s="75"/>
      <c r="BL698" s="75"/>
      <c r="BM698" s="75"/>
      <c r="BN698" s="75"/>
      <c r="BO698" s="75"/>
      <c r="BP698" s="75"/>
      <c r="BQ698" s="75"/>
      <c r="BR698" s="75"/>
      <c r="BS698" s="75"/>
      <c r="BT698" s="75">
        <v>0</v>
      </c>
      <c r="BU698" s="84" t="s">
        <v>2114</v>
      </c>
      <c r="BV698" s="74">
        <v>46058</v>
      </c>
      <c r="BW698" s="85">
        <f t="shared" si="226"/>
        <v>1</v>
      </c>
      <c r="BX698" s="85">
        <f t="shared" si="227"/>
        <v>1</v>
      </c>
      <c r="BY698" s="86" t="s">
        <v>120</v>
      </c>
      <c r="BZ698" s="87">
        <f t="shared" si="213"/>
        <v>5</v>
      </c>
      <c r="CB698" s="88">
        <f t="shared" si="210"/>
        <v>6</v>
      </c>
      <c r="CC698" s="89"/>
      <c r="CE698" s="87">
        <f t="shared" si="228"/>
        <v>2</v>
      </c>
      <c r="CF698" s="90">
        <v>9086000</v>
      </c>
      <c r="CG698" s="90"/>
      <c r="CH698" s="90">
        <v>9086000</v>
      </c>
      <c r="CI698" s="22">
        <v>25960</v>
      </c>
      <c r="CJ698" s="87">
        <f t="shared" si="211"/>
        <v>1</v>
      </c>
      <c r="CK698" s="87">
        <f t="shared" si="212"/>
        <v>5</v>
      </c>
      <c r="CL698" s="22" t="s">
        <v>121</v>
      </c>
      <c r="CM698" s="22" t="s">
        <v>2115</v>
      </c>
    </row>
    <row r="699" spans="1:91" ht="14.45" customHeight="1" x14ac:dyDescent="0.25">
      <c r="A699" s="69">
        <f t="shared" si="209"/>
        <v>697</v>
      </c>
      <c r="B699" s="70" t="s">
        <v>102</v>
      </c>
      <c r="C699" s="97">
        <v>235600108887</v>
      </c>
      <c r="D699" s="106">
        <v>145367957</v>
      </c>
      <c r="E699" s="73" t="s">
        <v>3106</v>
      </c>
      <c r="F699" s="74">
        <v>46049</v>
      </c>
      <c r="G699" s="75" t="s">
        <v>428</v>
      </c>
      <c r="H699" s="79" t="s">
        <v>429</v>
      </c>
      <c r="I699" s="75" t="s">
        <v>656</v>
      </c>
      <c r="J699" s="75" t="s">
        <v>430</v>
      </c>
      <c r="K699" s="75" t="s">
        <v>242</v>
      </c>
      <c r="L699" s="74">
        <v>46065</v>
      </c>
      <c r="M699" s="73">
        <v>20</v>
      </c>
      <c r="N699" s="75" t="s">
        <v>3115</v>
      </c>
      <c r="O699" s="75" t="s">
        <v>3116</v>
      </c>
      <c r="P699" s="75">
        <v>2830048129</v>
      </c>
      <c r="Q699" s="74">
        <v>46050</v>
      </c>
      <c r="R699" s="75">
        <v>1209380544</v>
      </c>
      <c r="S699" s="75">
        <v>224126508</v>
      </c>
      <c r="T699" s="74">
        <v>46050</v>
      </c>
      <c r="U699" s="190">
        <v>17537.462</v>
      </c>
      <c r="V699" s="190">
        <v>16915.236000000001</v>
      </c>
      <c r="W699" s="73">
        <v>20</v>
      </c>
      <c r="X699" s="73">
        <v>0</v>
      </c>
      <c r="Y699" s="98">
        <v>235600108887</v>
      </c>
      <c r="Z699" s="82" t="s">
        <v>128</v>
      </c>
      <c r="AA699" s="75" t="s">
        <v>399</v>
      </c>
      <c r="AB699" s="82" t="s">
        <v>468</v>
      </c>
      <c r="AC699" s="98">
        <v>235600108887</v>
      </c>
      <c r="AD699" s="75" t="s">
        <v>113</v>
      </c>
      <c r="AE699" s="74">
        <v>46058</v>
      </c>
      <c r="AF699" s="80">
        <v>46055.291666666664</v>
      </c>
      <c r="AG699" s="80">
        <v>46055.5</v>
      </c>
      <c r="AH699" s="80">
        <v>46055.375</v>
      </c>
      <c r="AI699" s="99">
        <v>46052</v>
      </c>
      <c r="AJ699" s="99">
        <v>46057</v>
      </c>
      <c r="AK699" s="99">
        <v>46057</v>
      </c>
      <c r="AL699" s="74">
        <v>46056</v>
      </c>
      <c r="AM699" s="75"/>
      <c r="AN699" s="74">
        <v>46056</v>
      </c>
      <c r="AO699" s="81">
        <f t="shared" si="229"/>
        <v>46054.375</v>
      </c>
      <c r="AP699" s="81">
        <f t="shared" si="230"/>
        <v>46055.375</v>
      </c>
      <c r="AQ699" s="81">
        <f t="shared" si="231"/>
        <v>46055.375</v>
      </c>
      <c r="AR699" s="81">
        <f t="shared" si="232"/>
        <v>46058</v>
      </c>
      <c r="AS699" s="81">
        <f t="shared" si="233"/>
        <v>46060</v>
      </c>
      <c r="AT699" s="81">
        <f t="shared" si="234"/>
        <v>46058</v>
      </c>
      <c r="AU699" s="82" t="s">
        <v>131</v>
      </c>
      <c r="AV699" s="74">
        <v>46050</v>
      </c>
      <c r="AW699" s="75" t="s">
        <v>3117</v>
      </c>
      <c r="AX699" s="75" t="s">
        <v>3118</v>
      </c>
      <c r="AY699" s="75"/>
      <c r="AZ699" s="83"/>
      <c r="BA699" s="75"/>
      <c r="BB699" s="75"/>
      <c r="BC699" s="75"/>
      <c r="BD699" s="75"/>
      <c r="BE699" s="75"/>
      <c r="BF699" s="75"/>
      <c r="BG699" s="75"/>
      <c r="BH699" s="75"/>
      <c r="BI699" s="75"/>
      <c r="BJ699" s="75"/>
      <c r="BK699" s="75"/>
      <c r="BL699" s="75"/>
      <c r="BM699" s="75"/>
      <c r="BN699" s="75"/>
      <c r="BO699" s="75"/>
      <c r="BP699" s="75"/>
      <c r="BQ699" s="75"/>
      <c r="BR699" s="75"/>
      <c r="BS699" s="75"/>
      <c r="BT699" s="75">
        <v>0</v>
      </c>
      <c r="BU699" s="84" t="s">
        <v>477</v>
      </c>
      <c r="BV699" s="74">
        <v>46058</v>
      </c>
      <c r="BW699" s="85">
        <f t="shared" si="226"/>
        <v>1</v>
      </c>
      <c r="BX699" s="85">
        <f t="shared" si="227"/>
        <v>1</v>
      </c>
      <c r="BY699" s="86" t="s">
        <v>120</v>
      </c>
      <c r="BZ699" s="87">
        <f t="shared" si="213"/>
        <v>5</v>
      </c>
      <c r="CB699" s="88">
        <f t="shared" si="210"/>
        <v>6</v>
      </c>
      <c r="CC699" s="89"/>
      <c r="CE699" s="87">
        <f t="shared" si="228"/>
        <v>2</v>
      </c>
      <c r="CF699" s="90">
        <v>9086000</v>
      </c>
      <c r="CG699" s="90"/>
      <c r="CH699" s="90">
        <v>9086000</v>
      </c>
      <c r="CI699" s="22">
        <v>25960</v>
      </c>
      <c r="CJ699" s="87">
        <f t="shared" si="211"/>
        <v>1</v>
      </c>
      <c r="CK699" s="87">
        <f t="shared" si="212"/>
        <v>5</v>
      </c>
      <c r="CL699" s="22" t="s">
        <v>121</v>
      </c>
      <c r="CM699" s="22" t="s">
        <v>478</v>
      </c>
    </row>
    <row r="700" spans="1:91" ht="14.45" customHeight="1" x14ac:dyDescent="0.25">
      <c r="A700" s="69">
        <f t="shared" si="209"/>
        <v>698</v>
      </c>
      <c r="B700" s="70" t="s">
        <v>102</v>
      </c>
      <c r="C700" s="97">
        <v>235600108887</v>
      </c>
      <c r="D700" s="106">
        <v>145367963</v>
      </c>
      <c r="E700" s="73" t="s">
        <v>3106</v>
      </c>
      <c r="F700" s="74">
        <v>46049</v>
      </c>
      <c r="G700" s="75" t="s">
        <v>428</v>
      </c>
      <c r="H700" s="79" t="s">
        <v>429</v>
      </c>
      <c r="I700" s="75" t="s">
        <v>656</v>
      </c>
      <c r="J700" s="75" t="s">
        <v>430</v>
      </c>
      <c r="K700" s="75" t="s">
        <v>242</v>
      </c>
      <c r="L700" s="74">
        <v>46065</v>
      </c>
      <c r="M700" s="73">
        <v>20</v>
      </c>
      <c r="N700" s="75" t="s">
        <v>3119</v>
      </c>
      <c r="O700" s="75" t="s">
        <v>3120</v>
      </c>
      <c r="P700" s="75">
        <v>2830048131</v>
      </c>
      <c r="Q700" s="74">
        <v>46050</v>
      </c>
      <c r="R700" s="75">
        <v>1209380547</v>
      </c>
      <c r="S700" s="75">
        <v>224126511</v>
      </c>
      <c r="T700" s="74">
        <v>46050</v>
      </c>
      <c r="U700" s="190">
        <v>17487.018</v>
      </c>
      <c r="V700" s="190">
        <v>16866.647000000001</v>
      </c>
      <c r="W700" s="73">
        <v>20</v>
      </c>
      <c r="X700" s="73">
        <v>0</v>
      </c>
      <c r="Y700" s="98">
        <v>235600108909</v>
      </c>
      <c r="Z700" s="82" t="s">
        <v>128</v>
      </c>
      <c r="AA700" s="75" t="s">
        <v>399</v>
      </c>
      <c r="AB700" s="82" t="s">
        <v>468</v>
      </c>
      <c r="AC700" s="98">
        <v>235600108887</v>
      </c>
      <c r="AD700" s="75" t="s">
        <v>113</v>
      </c>
      <c r="AE700" s="74">
        <v>46058</v>
      </c>
      <c r="AF700" s="80">
        <v>46055.291666666664</v>
      </c>
      <c r="AG700" s="80">
        <v>46055.5</v>
      </c>
      <c r="AH700" s="80">
        <v>46055.375</v>
      </c>
      <c r="AI700" s="99">
        <v>46052</v>
      </c>
      <c r="AJ700" s="99">
        <v>46057</v>
      </c>
      <c r="AK700" s="99">
        <v>46057</v>
      </c>
      <c r="AL700" s="74">
        <v>46056</v>
      </c>
      <c r="AM700" s="75"/>
      <c r="AN700" s="74">
        <v>46056</v>
      </c>
      <c r="AO700" s="81">
        <f t="shared" si="229"/>
        <v>46054.375</v>
      </c>
      <c r="AP700" s="81">
        <f t="shared" si="230"/>
        <v>46055.375</v>
      </c>
      <c r="AQ700" s="81">
        <f t="shared" si="231"/>
        <v>46055.375</v>
      </c>
      <c r="AR700" s="81">
        <f t="shared" si="232"/>
        <v>46058</v>
      </c>
      <c r="AS700" s="81">
        <f t="shared" si="233"/>
        <v>46060</v>
      </c>
      <c r="AT700" s="81">
        <f t="shared" si="234"/>
        <v>46058</v>
      </c>
      <c r="AU700" s="82" t="s">
        <v>131</v>
      </c>
      <c r="AV700" s="74">
        <v>46050</v>
      </c>
      <c r="AW700" s="75" t="s">
        <v>3121</v>
      </c>
      <c r="AX700" s="75" t="s">
        <v>3122</v>
      </c>
      <c r="AY700" s="75"/>
      <c r="AZ700" s="83"/>
      <c r="BA700" s="75"/>
      <c r="BB700" s="75"/>
      <c r="BC700" s="75"/>
      <c r="BD700" s="75"/>
      <c r="BE700" s="75"/>
      <c r="BF700" s="75"/>
      <c r="BG700" s="75"/>
      <c r="BH700" s="75"/>
      <c r="BI700" s="75"/>
      <c r="BJ700" s="75"/>
      <c r="BK700" s="75"/>
      <c r="BL700" s="75"/>
      <c r="BM700" s="75"/>
      <c r="BN700" s="75"/>
      <c r="BO700" s="75"/>
      <c r="BP700" s="75"/>
      <c r="BQ700" s="75"/>
      <c r="BR700" s="75"/>
      <c r="BS700" s="75"/>
      <c r="BT700" s="75">
        <v>0</v>
      </c>
      <c r="BU700" s="84" t="s">
        <v>477</v>
      </c>
      <c r="BV700" s="74">
        <v>46058</v>
      </c>
      <c r="BW700" s="85">
        <f t="shared" si="226"/>
        <v>1</v>
      </c>
      <c r="BX700" s="85">
        <f t="shared" si="227"/>
        <v>1</v>
      </c>
      <c r="BY700" s="86" t="s">
        <v>120</v>
      </c>
      <c r="BZ700" s="87">
        <f t="shared" si="213"/>
        <v>5</v>
      </c>
      <c r="CB700" s="88">
        <f t="shared" si="210"/>
        <v>6</v>
      </c>
      <c r="CC700" s="89"/>
      <c r="CE700" s="87">
        <f t="shared" si="228"/>
        <v>2</v>
      </c>
      <c r="CF700" s="90">
        <v>9086000</v>
      </c>
      <c r="CG700" s="90"/>
      <c r="CH700" s="90">
        <v>9086000</v>
      </c>
      <c r="CI700" s="22">
        <v>25960</v>
      </c>
      <c r="CJ700" s="87">
        <f t="shared" si="211"/>
        <v>1</v>
      </c>
      <c r="CK700" s="87">
        <f t="shared" si="212"/>
        <v>5</v>
      </c>
      <c r="CL700" s="22" t="s">
        <v>121</v>
      </c>
      <c r="CM700" s="22" t="s">
        <v>478</v>
      </c>
    </row>
    <row r="701" spans="1:91" ht="14.45" customHeight="1" x14ac:dyDescent="0.25">
      <c r="A701" s="69">
        <f t="shared" si="209"/>
        <v>699</v>
      </c>
      <c r="B701" s="70" t="s">
        <v>102</v>
      </c>
      <c r="C701" s="97">
        <v>235600199963</v>
      </c>
      <c r="D701" s="106">
        <v>145453714</v>
      </c>
      <c r="E701" s="73">
        <v>5320007558</v>
      </c>
      <c r="F701" s="74">
        <v>46057</v>
      </c>
      <c r="G701" s="75" t="s">
        <v>3123</v>
      </c>
      <c r="H701" s="75" t="s">
        <v>140</v>
      </c>
      <c r="I701" s="75" t="s">
        <v>105</v>
      </c>
      <c r="J701" s="75" t="s">
        <v>329</v>
      </c>
      <c r="K701" s="75" t="s">
        <v>242</v>
      </c>
      <c r="L701" s="74">
        <v>46086</v>
      </c>
      <c r="M701" s="73">
        <v>40</v>
      </c>
      <c r="N701" s="75" t="s">
        <v>3124</v>
      </c>
      <c r="O701" s="75" t="s">
        <v>3125</v>
      </c>
      <c r="P701" s="75">
        <v>2830048603</v>
      </c>
      <c r="Q701" s="74">
        <v>46059</v>
      </c>
      <c r="R701" s="75">
        <v>1209382933</v>
      </c>
      <c r="S701" s="75">
        <v>224170667</v>
      </c>
      <c r="T701" s="74">
        <v>46059</v>
      </c>
      <c r="U701" s="190">
        <v>2760.49</v>
      </c>
      <c r="V701" s="190">
        <v>2646.78</v>
      </c>
      <c r="W701" s="75">
        <v>5</v>
      </c>
      <c r="X701" s="75">
        <v>2</v>
      </c>
      <c r="Y701" s="98">
        <v>235600199963</v>
      </c>
      <c r="Z701" s="82" t="s">
        <v>128</v>
      </c>
      <c r="AA701" s="75" t="s">
        <v>183</v>
      </c>
      <c r="AB701" s="75" t="s">
        <v>2731</v>
      </c>
      <c r="AC701" s="98">
        <v>235600199963</v>
      </c>
      <c r="AD701" s="75" t="s">
        <v>113</v>
      </c>
      <c r="AE701" s="74">
        <v>46064</v>
      </c>
      <c r="AF701" s="80">
        <v>46062.875</v>
      </c>
      <c r="AG701" s="80">
        <v>46063.5</v>
      </c>
      <c r="AH701" s="80">
        <v>46062.375</v>
      </c>
      <c r="AI701" s="74">
        <v>46063</v>
      </c>
      <c r="AJ701" s="74">
        <v>46064</v>
      </c>
      <c r="AK701" s="74">
        <v>46064</v>
      </c>
      <c r="AL701" s="74">
        <v>46068</v>
      </c>
      <c r="AM701" s="74">
        <v>46075</v>
      </c>
      <c r="AN701" s="74">
        <v>46076</v>
      </c>
      <c r="AO701" s="95" t="s">
        <v>121</v>
      </c>
      <c r="AP701" s="95" t="s">
        <v>121</v>
      </c>
      <c r="AQ701" s="95" t="s">
        <v>121</v>
      </c>
      <c r="AR701" s="95" t="s">
        <v>121</v>
      </c>
      <c r="AS701" s="95" t="s">
        <v>121</v>
      </c>
      <c r="AT701" s="95" t="s">
        <v>121</v>
      </c>
      <c r="AU701" s="82" t="s">
        <v>443</v>
      </c>
      <c r="AV701" s="74">
        <v>46059</v>
      </c>
      <c r="AW701" s="75" t="s">
        <v>3126</v>
      </c>
      <c r="AX701" s="75" t="s">
        <v>3127</v>
      </c>
      <c r="AY701" s="75"/>
      <c r="AZ701" s="83"/>
      <c r="BA701" s="75"/>
      <c r="BB701" s="75"/>
      <c r="BC701" s="75"/>
      <c r="BD701" s="75"/>
      <c r="BE701" s="75"/>
      <c r="BF701" s="75"/>
      <c r="BG701" s="75"/>
      <c r="BH701" s="75"/>
      <c r="BI701" s="75"/>
      <c r="BJ701" s="75"/>
      <c r="BK701" s="75"/>
      <c r="BL701" s="75"/>
      <c r="BM701" s="75"/>
      <c r="BN701" s="75"/>
      <c r="BO701" s="75"/>
      <c r="BP701" s="75"/>
      <c r="BQ701" s="75"/>
      <c r="BR701" s="75"/>
      <c r="BS701" s="75"/>
      <c r="BT701" s="75">
        <v>1</v>
      </c>
      <c r="BU701" s="84" t="s">
        <v>3128</v>
      </c>
      <c r="BV701" s="74">
        <v>46065</v>
      </c>
      <c r="BW701" s="85">
        <f t="shared" si="226"/>
        <v>1</v>
      </c>
      <c r="BX701" s="85">
        <f t="shared" si="227"/>
        <v>1</v>
      </c>
      <c r="BY701" s="86" t="s">
        <v>120</v>
      </c>
      <c r="BZ701" s="87">
        <f t="shared" si="213"/>
        <v>6</v>
      </c>
      <c r="CB701" s="88">
        <f t="shared" si="210"/>
        <v>7</v>
      </c>
      <c r="CC701" s="89"/>
      <c r="CE701" s="87">
        <f t="shared" si="228"/>
        <v>2</v>
      </c>
      <c r="CF701" s="90">
        <v>31164000</v>
      </c>
      <c r="CG701" s="90"/>
      <c r="CH701" s="90">
        <v>31164000</v>
      </c>
      <c r="CI701" s="22">
        <v>25970</v>
      </c>
      <c r="CJ701" s="87">
        <f t="shared" si="211"/>
        <v>2</v>
      </c>
      <c r="CK701" s="87">
        <f t="shared" si="212"/>
        <v>6</v>
      </c>
      <c r="CL701" s="22" t="s">
        <v>121</v>
      </c>
      <c r="CM701" s="22" t="s">
        <v>3129</v>
      </c>
    </row>
    <row r="702" spans="1:91" ht="14.45" customHeight="1" x14ac:dyDescent="0.25">
      <c r="A702" s="69">
        <f t="shared" si="209"/>
        <v>700</v>
      </c>
      <c r="B702" s="70" t="s">
        <v>102</v>
      </c>
      <c r="C702" s="97">
        <v>235600199963</v>
      </c>
      <c r="D702" s="106">
        <v>145462702</v>
      </c>
      <c r="E702" s="73">
        <v>5320007558</v>
      </c>
      <c r="F702" s="74">
        <v>46057</v>
      </c>
      <c r="G702" s="75" t="s">
        <v>552</v>
      </c>
      <c r="H702" s="75" t="s">
        <v>140</v>
      </c>
      <c r="I702" s="75" t="s">
        <v>105</v>
      </c>
      <c r="J702" s="75" t="s">
        <v>329</v>
      </c>
      <c r="K702" s="75" t="s">
        <v>242</v>
      </c>
      <c r="L702" s="74">
        <v>46084</v>
      </c>
      <c r="M702" s="73">
        <v>0</v>
      </c>
      <c r="N702" s="75" t="s">
        <v>3124</v>
      </c>
      <c r="O702" s="75" t="s">
        <v>3125</v>
      </c>
      <c r="P702" s="75">
        <v>2830048606</v>
      </c>
      <c r="Q702" s="74">
        <v>46059</v>
      </c>
      <c r="R702" s="75">
        <v>1209382937</v>
      </c>
      <c r="S702" s="75">
        <v>224170645</v>
      </c>
      <c r="T702" s="74">
        <v>46059</v>
      </c>
      <c r="U702" s="190">
        <v>2527.4499999999998</v>
      </c>
      <c r="V702" s="190">
        <v>2442.924</v>
      </c>
      <c r="W702" s="75">
        <v>5</v>
      </c>
      <c r="X702" s="75">
        <v>1</v>
      </c>
      <c r="Y702" s="98">
        <v>235600199963</v>
      </c>
      <c r="Z702" s="82" t="s">
        <v>128</v>
      </c>
      <c r="AA702" s="75" t="s">
        <v>183</v>
      </c>
      <c r="AB702" s="75" t="s">
        <v>2731</v>
      </c>
      <c r="AC702" s="98">
        <v>235600199963</v>
      </c>
      <c r="AD702" s="75" t="s">
        <v>113</v>
      </c>
      <c r="AE702" s="74">
        <v>46064</v>
      </c>
      <c r="AF702" s="80">
        <v>46062.875</v>
      </c>
      <c r="AG702" s="80">
        <v>46063.5</v>
      </c>
      <c r="AH702" s="80">
        <v>46062.375</v>
      </c>
      <c r="AI702" s="74">
        <v>46063</v>
      </c>
      <c r="AJ702" s="74">
        <v>46064</v>
      </c>
      <c r="AK702" s="74">
        <v>46064</v>
      </c>
      <c r="AL702" s="74">
        <v>46068</v>
      </c>
      <c r="AM702" s="74">
        <v>46075</v>
      </c>
      <c r="AN702" s="74">
        <v>46076</v>
      </c>
      <c r="AO702" s="95" t="s">
        <v>121</v>
      </c>
      <c r="AP702" s="95" t="s">
        <v>121</v>
      </c>
      <c r="AQ702" s="95" t="s">
        <v>121</v>
      </c>
      <c r="AR702" s="95" t="s">
        <v>121</v>
      </c>
      <c r="AS702" s="95" t="s">
        <v>121</v>
      </c>
      <c r="AT702" s="95" t="s">
        <v>121</v>
      </c>
      <c r="AU702" s="82" t="s">
        <v>443</v>
      </c>
      <c r="AV702" s="74">
        <v>46059</v>
      </c>
      <c r="AW702" s="75">
        <v>0</v>
      </c>
      <c r="AX702" s="75">
        <v>0</v>
      </c>
      <c r="AY702" s="75"/>
      <c r="AZ702" s="83"/>
      <c r="BA702" s="75"/>
      <c r="BB702" s="75"/>
      <c r="BC702" s="75"/>
      <c r="BD702" s="75"/>
      <c r="BE702" s="75"/>
      <c r="BF702" s="75"/>
      <c r="BG702" s="75"/>
      <c r="BH702" s="75"/>
      <c r="BI702" s="75"/>
      <c r="BJ702" s="75"/>
      <c r="BK702" s="75"/>
      <c r="BL702" s="75"/>
      <c r="BM702" s="75"/>
      <c r="BN702" s="75"/>
      <c r="BO702" s="75"/>
      <c r="BP702" s="75"/>
      <c r="BQ702" s="75"/>
      <c r="BR702" s="75"/>
      <c r="BS702" s="75"/>
      <c r="BT702" s="75">
        <v>0</v>
      </c>
      <c r="BU702" s="84" t="s">
        <v>3128</v>
      </c>
      <c r="BV702" s="74">
        <v>46065</v>
      </c>
      <c r="BW702" s="85">
        <f t="shared" si="226"/>
        <v>1</v>
      </c>
      <c r="BX702" s="85">
        <f t="shared" si="227"/>
        <v>1</v>
      </c>
      <c r="BY702" s="86" t="s">
        <v>120</v>
      </c>
      <c r="BZ702" s="87">
        <f t="shared" si="213"/>
        <v>6</v>
      </c>
      <c r="CB702" s="88">
        <f t="shared" si="210"/>
        <v>7</v>
      </c>
      <c r="CC702" s="89"/>
      <c r="CE702" s="87">
        <f t="shared" si="228"/>
        <v>2</v>
      </c>
      <c r="CF702" s="90"/>
      <c r="CG702" s="90"/>
      <c r="CH702" s="90"/>
      <c r="CJ702" s="87">
        <f t="shared" si="211"/>
        <v>2</v>
      </c>
      <c r="CK702" s="87">
        <f t="shared" si="212"/>
        <v>6</v>
      </c>
      <c r="CL702" s="22" t="s">
        <v>121</v>
      </c>
      <c r="CM702" s="22" t="s">
        <v>3129</v>
      </c>
    </row>
    <row r="703" spans="1:91" ht="14.45" customHeight="1" x14ac:dyDescent="0.25">
      <c r="A703" s="69">
        <f t="shared" si="209"/>
        <v>701</v>
      </c>
      <c r="B703" s="70" t="s">
        <v>102</v>
      </c>
      <c r="C703" s="97">
        <v>235600199963</v>
      </c>
      <c r="D703" s="106">
        <v>145454496</v>
      </c>
      <c r="E703" s="73">
        <v>5320007558</v>
      </c>
      <c r="F703" s="74">
        <v>46057</v>
      </c>
      <c r="G703" s="75" t="s">
        <v>328</v>
      </c>
      <c r="H703" s="75" t="s">
        <v>140</v>
      </c>
      <c r="I703" s="75" t="s">
        <v>105</v>
      </c>
      <c r="J703" s="75" t="s">
        <v>329</v>
      </c>
      <c r="K703" s="75" t="s">
        <v>242</v>
      </c>
      <c r="L703" s="74">
        <v>46086</v>
      </c>
      <c r="M703" s="73">
        <v>0</v>
      </c>
      <c r="N703" s="75" t="s">
        <v>3124</v>
      </c>
      <c r="O703" s="75" t="s">
        <v>3125</v>
      </c>
      <c r="P703" s="75">
        <v>2830048605</v>
      </c>
      <c r="Q703" s="74">
        <v>46059</v>
      </c>
      <c r="R703" s="75">
        <v>1209382935</v>
      </c>
      <c r="S703" s="75">
        <v>224170655</v>
      </c>
      <c r="T703" s="74">
        <v>46059</v>
      </c>
      <c r="U703" s="190">
        <v>2928.424</v>
      </c>
      <c r="V703" s="190">
        <v>2834.4520000000002</v>
      </c>
      <c r="W703" s="75">
        <v>5</v>
      </c>
      <c r="X703" s="75">
        <v>2</v>
      </c>
      <c r="Y703" s="98">
        <v>235600199963</v>
      </c>
      <c r="Z703" s="82" t="s">
        <v>128</v>
      </c>
      <c r="AA703" s="75" t="s">
        <v>183</v>
      </c>
      <c r="AB703" s="75" t="s">
        <v>2731</v>
      </c>
      <c r="AC703" s="98">
        <v>235600199963</v>
      </c>
      <c r="AD703" s="75" t="s">
        <v>113</v>
      </c>
      <c r="AE703" s="74">
        <v>46064</v>
      </c>
      <c r="AF703" s="80">
        <v>46062.875</v>
      </c>
      <c r="AG703" s="80">
        <v>46063.5</v>
      </c>
      <c r="AH703" s="80">
        <v>46062.375</v>
      </c>
      <c r="AI703" s="74">
        <v>46063</v>
      </c>
      <c r="AJ703" s="74">
        <v>46064</v>
      </c>
      <c r="AK703" s="74">
        <v>46064</v>
      </c>
      <c r="AL703" s="74">
        <v>46068</v>
      </c>
      <c r="AM703" s="74">
        <v>46075</v>
      </c>
      <c r="AN703" s="74">
        <v>46076</v>
      </c>
      <c r="AO703" s="95" t="s">
        <v>121</v>
      </c>
      <c r="AP703" s="95" t="s">
        <v>121</v>
      </c>
      <c r="AQ703" s="95" t="s">
        <v>121</v>
      </c>
      <c r="AR703" s="95" t="s">
        <v>121</v>
      </c>
      <c r="AS703" s="95" t="s">
        <v>121</v>
      </c>
      <c r="AT703" s="95" t="s">
        <v>121</v>
      </c>
      <c r="AU703" s="82" t="s">
        <v>443</v>
      </c>
      <c r="AV703" s="74">
        <v>46059</v>
      </c>
      <c r="AW703" s="75">
        <v>0</v>
      </c>
      <c r="AX703" s="75">
        <v>0</v>
      </c>
      <c r="AY703" s="75"/>
      <c r="AZ703" s="83"/>
      <c r="BA703" s="75"/>
      <c r="BB703" s="75"/>
      <c r="BC703" s="75"/>
      <c r="BD703" s="75"/>
      <c r="BE703" s="75"/>
      <c r="BF703" s="75"/>
      <c r="BG703" s="75"/>
      <c r="BH703" s="75"/>
      <c r="BI703" s="75"/>
      <c r="BJ703" s="75"/>
      <c r="BK703" s="75"/>
      <c r="BL703" s="75"/>
      <c r="BM703" s="75"/>
      <c r="BN703" s="75"/>
      <c r="BO703" s="75"/>
      <c r="BP703" s="75"/>
      <c r="BQ703" s="75"/>
      <c r="BR703" s="75"/>
      <c r="BS703" s="75"/>
      <c r="BT703" s="75">
        <v>0</v>
      </c>
      <c r="BU703" s="84" t="s">
        <v>3128</v>
      </c>
      <c r="BV703" s="74">
        <v>46065</v>
      </c>
      <c r="BW703" s="85">
        <f t="shared" si="226"/>
        <v>1</v>
      </c>
      <c r="BX703" s="85">
        <f t="shared" si="227"/>
        <v>1</v>
      </c>
      <c r="BY703" s="86" t="s">
        <v>120</v>
      </c>
      <c r="BZ703" s="87">
        <f t="shared" si="213"/>
        <v>6</v>
      </c>
      <c r="CB703" s="88">
        <f t="shared" si="210"/>
        <v>7</v>
      </c>
      <c r="CC703" s="89"/>
      <c r="CE703" s="87">
        <f t="shared" si="228"/>
        <v>2</v>
      </c>
      <c r="CF703" s="90"/>
      <c r="CG703" s="90"/>
      <c r="CH703" s="90"/>
      <c r="CJ703" s="87">
        <f t="shared" si="211"/>
        <v>2</v>
      </c>
      <c r="CK703" s="87">
        <f t="shared" si="212"/>
        <v>6</v>
      </c>
      <c r="CL703" s="22" t="s">
        <v>121</v>
      </c>
      <c r="CM703" s="22" t="s">
        <v>3129</v>
      </c>
    </row>
    <row r="704" spans="1:91" ht="14.45" customHeight="1" x14ac:dyDescent="0.25">
      <c r="A704" s="69">
        <f t="shared" si="209"/>
        <v>702</v>
      </c>
      <c r="B704" s="70" t="s">
        <v>102</v>
      </c>
      <c r="C704" s="97">
        <v>235600199963</v>
      </c>
      <c r="D704" s="106">
        <v>145453715</v>
      </c>
      <c r="E704" s="73">
        <v>5320007558</v>
      </c>
      <c r="F704" s="74">
        <v>46057</v>
      </c>
      <c r="G704" s="75" t="s">
        <v>406</v>
      </c>
      <c r="H704" s="75" t="s">
        <v>140</v>
      </c>
      <c r="I704" s="75" t="s">
        <v>105</v>
      </c>
      <c r="J704" s="75" t="s">
        <v>329</v>
      </c>
      <c r="K704" s="75" t="s">
        <v>242</v>
      </c>
      <c r="L704" s="74">
        <v>46082</v>
      </c>
      <c r="M704" s="73">
        <v>0</v>
      </c>
      <c r="N704" s="75" t="s">
        <v>3124</v>
      </c>
      <c r="O704" s="75" t="s">
        <v>3125</v>
      </c>
      <c r="P704" s="75">
        <v>2830048604</v>
      </c>
      <c r="Q704" s="74">
        <v>46059</v>
      </c>
      <c r="R704" s="75">
        <v>1209382934</v>
      </c>
      <c r="S704" s="75">
        <v>224170663</v>
      </c>
      <c r="T704" s="74">
        <v>46059</v>
      </c>
      <c r="U704" s="190">
        <v>3050.1970000000001</v>
      </c>
      <c r="V704" s="190">
        <v>2973.2350000000001</v>
      </c>
      <c r="W704" s="75">
        <v>4</v>
      </c>
      <c r="X704" s="75">
        <v>1</v>
      </c>
      <c r="Y704" s="98">
        <v>235600199963</v>
      </c>
      <c r="Z704" s="82" t="s">
        <v>128</v>
      </c>
      <c r="AA704" s="75" t="s">
        <v>183</v>
      </c>
      <c r="AB704" s="75" t="s">
        <v>2731</v>
      </c>
      <c r="AC704" s="98">
        <v>235600199963</v>
      </c>
      <c r="AD704" s="75" t="s">
        <v>113</v>
      </c>
      <c r="AE704" s="74">
        <v>46064</v>
      </c>
      <c r="AF704" s="80">
        <v>46062.875</v>
      </c>
      <c r="AG704" s="80">
        <v>46063.5</v>
      </c>
      <c r="AH704" s="80">
        <v>46062.375</v>
      </c>
      <c r="AI704" s="74">
        <v>46063</v>
      </c>
      <c r="AJ704" s="74">
        <v>46064</v>
      </c>
      <c r="AK704" s="74">
        <v>46064</v>
      </c>
      <c r="AL704" s="74">
        <v>46068</v>
      </c>
      <c r="AM704" s="74">
        <v>46075</v>
      </c>
      <c r="AN704" s="74">
        <v>46076</v>
      </c>
      <c r="AO704" s="95" t="s">
        <v>121</v>
      </c>
      <c r="AP704" s="95" t="s">
        <v>121</v>
      </c>
      <c r="AQ704" s="95" t="s">
        <v>121</v>
      </c>
      <c r="AR704" s="95" t="s">
        <v>121</v>
      </c>
      <c r="AS704" s="95" t="s">
        <v>121</v>
      </c>
      <c r="AT704" s="95" t="s">
        <v>121</v>
      </c>
      <c r="AU704" s="82" t="s">
        <v>443</v>
      </c>
      <c r="AV704" s="74">
        <v>46059</v>
      </c>
      <c r="AW704" s="75">
        <v>0</v>
      </c>
      <c r="AX704" s="75">
        <v>0</v>
      </c>
      <c r="AY704" s="75"/>
      <c r="AZ704" s="83"/>
      <c r="BA704" s="75"/>
      <c r="BB704" s="75"/>
      <c r="BC704" s="75"/>
      <c r="BD704" s="75"/>
      <c r="BE704" s="75"/>
      <c r="BF704" s="75"/>
      <c r="BG704" s="75"/>
      <c r="BH704" s="75"/>
      <c r="BI704" s="75"/>
      <c r="BJ704" s="75"/>
      <c r="BK704" s="75"/>
      <c r="BL704" s="75"/>
      <c r="BM704" s="75"/>
      <c r="BN704" s="75"/>
      <c r="BO704" s="75"/>
      <c r="BP704" s="75"/>
      <c r="BQ704" s="75"/>
      <c r="BR704" s="75"/>
      <c r="BS704" s="75"/>
      <c r="BT704" s="75">
        <v>0</v>
      </c>
      <c r="BU704" s="84" t="s">
        <v>3128</v>
      </c>
      <c r="BV704" s="74">
        <v>46065</v>
      </c>
      <c r="BW704" s="85">
        <f t="shared" si="226"/>
        <v>1</v>
      </c>
      <c r="BX704" s="85">
        <f t="shared" si="227"/>
        <v>1</v>
      </c>
      <c r="BY704" s="86" t="s">
        <v>120</v>
      </c>
      <c r="BZ704" s="87">
        <f t="shared" si="213"/>
        <v>6</v>
      </c>
      <c r="CB704" s="88">
        <f t="shared" si="210"/>
        <v>7</v>
      </c>
      <c r="CC704" s="89"/>
      <c r="CE704" s="87">
        <f t="shared" si="228"/>
        <v>2</v>
      </c>
      <c r="CF704" s="90"/>
      <c r="CG704" s="90"/>
      <c r="CH704" s="90"/>
      <c r="CJ704" s="87">
        <f t="shared" si="211"/>
        <v>2</v>
      </c>
      <c r="CK704" s="87">
        <f t="shared" si="212"/>
        <v>6</v>
      </c>
      <c r="CL704" s="22" t="s">
        <v>121</v>
      </c>
      <c r="CM704" s="22" t="s">
        <v>3129</v>
      </c>
    </row>
    <row r="705" spans="1:91" ht="14.45" customHeight="1" x14ac:dyDescent="0.25">
      <c r="A705" s="69">
        <f t="shared" si="209"/>
        <v>703</v>
      </c>
      <c r="B705" s="70" t="s">
        <v>102</v>
      </c>
      <c r="C705" s="97">
        <v>235600199963</v>
      </c>
      <c r="D705" s="106">
        <v>145453712</v>
      </c>
      <c r="E705" s="73">
        <v>5320007558</v>
      </c>
      <c r="F705" s="74">
        <v>46057</v>
      </c>
      <c r="G705" s="75" t="s">
        <v>328</v>
      </c>
      <c r="H705" s="75" t="s">
        <v>140</v>
      </c>
      <c r="I705" s="75" t="s">
        <v>105</v>
      </c>
      <c r="J705" s="75" t="s">
        <v>329</v>
      </c>
      <c r="K705" s="75" t="s">
        <v>242</v>
      </c>
      <c r="L705" s="74">
        <v>46085</v>
      </c>
      <c r="M705" s="73">
        <v>0</v>
      </c>
      <c r="N705" s="75" t="s">
        <v>3124</v>
      </c>
      <c r="O705" s="75" t="s">
        <v>3125</v>
      </c>
      <c r="P705" s="75">
        <v>2830048602</v>
      </c>
      <c r="Q705" s="74">
        <v>46059</v>
      </c>
      <c r="R705" s="75">
        <v>1209382932</v>
      </c>
      <c r="S705" s="75">
        <v>224170660</v>
      </c>
      <c r="T705" s="74">
        <v>46059</v>
      </c>
      <c r="U705" s="190">
        <v>3165.4879999999998</v>
      </c>
      <c r="V705" s="190">
        <v>3045.5279999999998</v>
      </c>
      <c r="W705" s="75">
        <v>5</v>
      </c>
      <c r="X705" s="75">
        <v>3</v>
      </c>
      <c r="Y705" s="98">
        <v>235600199963</v>
      </c>
      <c r="Z705" s="82" t="s">
        <v>128</v>
      </c>
      <c r="AA705" s="75" t="s">
        <v>183</v>
      </c>
      <c r="AB705" s="75" t="s">
        <v>2731</v>
      </c>
      <c r="AC705" s="98">
        <v>235600199963</v>
      </c>
      <c r="AD705" s="75" t="s">
        <v>113</v>
      </c>
      <c r="AE705" s="74">
        <v>46064</v>
      </c>
      <c r="AF705" s="80">
        <v>46062.875</v>
      </c>
      <c r="AG705" s="80">
        <v>46063.5</v>
      </c>
      <c r="AH705" s="80">
        <v>46062.375</v>
      </c>
      <c r="AI705" s="74">
        <v>46063</v>
      </c>
      <c r="AJ705" s="74">
        <v>46064</v>
      </c>
      <c r="AK705" s="74">
        <v>46064</v>
      </c>
      <c r="AL705" s="74">
        <v>46068</v>
      </c>
      <c r="AM705" s="74">
        <v>46075</v>
      </c>
      <c r="AN705" s="74">
        <v>46076</v>
      </c>
      <c r="AO705" s="95" t="s">
        <v>121</v>
      </c>
      <c r="AP705" s="95" t="s">
        <v>121</v>
      </c>
      <c r="AQ705" s="95" t="s">
        <v>121</v>
      </c>
      <c r="AR705" s="95" t="s">
        <v>121</v>
      </c>
      <c r="AS705" s="95" t="s">
        <v>121</v>
      </c>
      <c r="AT705" s="95" t="s">
        <v>121</v>
      </c>
      <c r="AU705" s="82" t="s">
        <v>443</v>
      </c>
      <c r="AV705" s="74">
        <v>46059</v>
      </c>
      <c r="AW705" s="75">
        <v>0</v>
      </c>
      <c r="AX705" s="75">
        <v>0</v>
      </c>
      <c r="AY705" s="75"/>
      <c r="AZ705" s="83"/>
      <c r="BA705" s="75"/>
      <c r="BB705" s="75"/>
      <c r="BC705" s="75"/>
      <c r="BD705" s="75"/>
      <c r="BE705" s="75"/>
      <c r="BF705" s="75"/>
      <c r="BG705" s="75"/>
      <c r="BH705" s="75"/>
      <c r="BI705" s="75"/>
      <c r="BJ705" s="75"/>
      <c r="BK705" s="75"/>
      <c r="BL705" s="75"/>
      <c r="BM705" s="75"/>
      <c r="BN705" s="75"/>
      <c r="BO705" s="75"/>
      <c r="BP705" s="75"/>
      <c r="BQ705" s="75"/>
      <c r="BR705" s="75"/>
      <c r="BS705" s="75"/>
      <c r="BT705" s="75">
        <v>0</v>
      </c>
      <c r="BU705" s="84" t="s">
        <v>3128</v>
      </c>
      <c r="BV705" s="74">
        <v>46065</v>
      </c>
      <c r="BW705" s="85">
        <f t="shared" si="226"/>
        <v>1</v>
      </c>
      <c r="BX705" s="85">
        <f t="shared" si="227"/>
        <v>1</v>
      </c>
      <c r="BY705" s="86" t="s">
        <v>120</v>
      </c>
      <c r="BZ705" s="87">
        <f t="shared" si="213"/>
        <v>6</v>
      </c>
      <c r="CB705" s="88">
        <f t="shared" si="210"/>
        <v>7</v>
      </c>
      <c r="CC705" s="89"/>
      <c r="CE705" s="87">
        <f t="shared" si="228"/>
        <v>2</v>
      </c>
      <c r="CF705" s="90"/>
      <c r="CG705" s="90"/>
      <c r="CH705" s="90"/>
      <c r="CJ705" s="87">
        <f t="shared" si="211"/>
        <v>2</v>
      </c>
      <c r="CK705" s="87">
        <f t="shared" si="212"/>
        <v>6</v>
      </c>
      <c r="CL705" s="22" t="s">
        <v>121</v>
      </c>
      <c r="CM705" s="22" t="s">
        <v>3129</v>
      </c>
    </row>
    <row r="706" spans="1:91" ht="14.45" customHeight="1" x14ac:dyDescent="0.25">
      <c r="A706" s="69">
        <f t="shared" si="209"/>
        <v>704</v>
      </c>
      <c r="B706" s="70" t="s">
        <v>102</v>
      </c>
      <c r="C706" s="107">
        <v>235600230488</v>
      </c>
      <c r="D706" s="106">
        <v>145445591</v>
      </c>
      <c r="E706" s="73">
        <v>5320007549</v>
      </c>
      <c r="F706" s="74">
        <v>46057</v>
      </c>
      <c r="G706" s="75" t="s">
        <v>328</v>
      </c>
      <c r="H706" s="75" t="s">
        <v>140</v>
      </c>
      <c r="I706" s="75" t="s">
        <v>105</v>
      </c>
      <c r="J706" s="75" t="s">
        <v>329</v>
      </c>
      <c r="K706" s="75" t="s">
        <v>242</v>
      </c>
      <c r="L706" s="74">
        <v>46085</v>
      </c>
      <c r="M706" s="73">
        <v>40</v>
      </c>
      <c r="N706" s="75" t="s">
        <v>3130</v>
      </c>
      <c r="O706" s="75" t="s">
        <v>3131</v>
      </c>
      <c r="P706" s="75">
        <v>2830048496</v>
      </c>
      <c r="Q706" s="74">
        <v>46056</v>
      </c>
      <c r="R706" s="75">
        <v>1209382097</v>
      </c>
      <c r="S706" s="75">
        <v>224152995</v>
      </c>
      <c r="T706" s="74">
        <v>46056</v>
      </c>
      <c r="U706" s="190">
        <v>8368.8250000000007</v>
      </c>
      <c r="V706" s="190">
        <v>8126.8310000000001</v>
      </c>
      <c r="W706" s="75">
        <v>11</v>
      </c>
      <c r="X706" s="75">
        <v>4</v>
      </c>
      <c r="Y706" s="98">
        <v>235600230437</v>
      </c>
      <c r="Z706" s="82" t="s">
        <v>128</v>
      </c>
      <c r="AA706" s="75" t="s">
        <v>2339</v>
      </c>
      <c r="AB706" s="75" t="s">
        <v>2340</v>
      </c>
      <c r="AC706" s="107">
        <v>235600230488</v>
      </c>
      <c r="AD706" s="75" t="s">
        <v>113</v>
      </c>
      <c r="AE706" s="74">
        <v>46059</v>
      </c>
      <c r="AF706" s="80">
        <v>46059.041666666664</v>
      </c>
      <c r="AG706" s="80">
        <v>46059.5</v>
      </c>
      <c r="AH706" s="80">
        <v>46058.416666666664</v>
      </c>
      <c r="AI706" s="74">
        <v>46060</v>
      </c>
      <c r="AJ706" s="74">
        <v>46059</v>
      </c>
      <c r="AK706" s="74">
        <v>46059</v>
      </c>
      <c r="AL706" s="74">
        <v>46071</v>
      </c>
      <c r="AM706" s="75"/>
      <c r="AN706" s="74">
        <v>46074</v>
      </c>
      <c r="AO706" s="95" t="s">
        <v>121</v>
      </c>
      <c r="AP706" s="95" t="s">
        <v>121</v>
      </c>
      <c r="AQ706" s="95" t="s">
        <v>121</v>
      </c>
      <c r="AR706" s="95" t="s">
        <v>121</v>
      </c>
      <c r="AS706" s="95" t="s">
        <v>121</v>
      </c>
      <c r="AT706" s="95" t="s">
        <v>121</v>
      </c>
      <c r="AU706" s="82" t="s">
        <v>131</v>
      </c>
      <c r="AV706" s="74">
        <v>46056</v>
      </c>
      <c r="AW706" s="75" t="s">
        <v>3132</v>
      </c>
      <c r="AX706" s="75" t="s">
        <v>3133</v>
      </c>
      <c r="AY706" s="75"/>
      <c r="AZ706" s="83"/>
      <c r="BA706" s="75"/>
      <c r="BB706" s="75"/>
      <c r="BC706" s="75"/>
      <c r="BD706" s="75"/>
      <c r="BE706" s="75"/>
      <c r="BF706" s="75"/>
      <c r="BG706" s="75"/>
      <c r="BH706" s="75"/>
      <c r="BI706" s="75"/>
      <c r="BJ706" s="75"/>
      <c r="BK706" s="75"/>
      <c r="BL706" s="75"/>
      <c r="BM706" s="75"/>
      <c r="BN706" s="75"/>
      <c r="BO706" s="75"/>
      <c r="BP706" s="75"/>
      <c r="BQ706" s="75"/>
      <c r="BR706" s="75"/>
      <c r="BS706" s="75"/>
      <c r="BT706" s="75">
        <v>0</v>
      </c>
      <c r="BU706" s="84" t="s">
        <v>2755</v>
      </c>
      <c r="BV706" s="74">
        <v>46059</v>
      </c>
      <c r="BW706" s="85">
        <f t="shared" si="226"/>
        <v>0</v>
      </c>
      <c r="BX706" s="85">
        <f t="shared" si="227"/>
        <v>0</v>
      </c>
      <c r="BY706" s="86" t="s">
        <v>120</v>
      </c>
      <c r="BZ706" s="87">
        <f t="shared" si="213"/>
        <v>6</v>
      </c>
      <c r="CB706" s="88">
        <f t="shared" si="210"/>
        <v>6</v>
      </c>
      <c r="CC706" s="89"/>
      <c r="CE706" s="87">
        <f t="shared" si="228"/>
        <v>2</v>
      </c>
      <c r="CF706" s="90">
        <v>31224000</v>
      </c>
      <c r="CG706" s="90"/>
      <c r="CH706" s="90">
        <v>31224000</v>
      </c>
      <c r="CI706" s="22">
        <v>26020</v>
      </c>
      <c r="CJ706" s="87">
        <f t="shared" si="211"/>
        <v>2</v>
      </c>
      <c r="CK706" s="87">
        <f t="shared" si="212"/>
        <v>6</v>
      </c>
      <c r="CL706" s="22" t="s">
        <v>121</v>
      </c>
      <c r="CM706" s="22" t="s">
        <v>2756</v>
      </c>
    </row>
    <row r="707" spans="1:91" ht="14.45" customHeight="1" x14ac:dyDescent="0.25">
      <c r="A707" s="69">
        <f t="shared" ref="A707:A770" si="235">ROW()-2</f>
        <v>705</v>
      </c>
      <c r="B707" s="70" t="s">
        <v>102</v>
      </c>
      <c r="C707" s="107">
        <v>235600230488</v>
      </c>
      <c r="D707" s="106">
        <v>145415494</v>
      </c>
      <c r="E707" s="73">
        <v>5320007549</v>
      </c>
      <c r="F707" s="74">
        <v>46057</v>
      </c>
      <c r="G707" s="75" t="s">
        <v>406</v>
      </c>
      <c r="H707" s="75" t="s">
        <v>140</v>
      </c>
      <c r="I707" s="75" t="s">
        <v>105</v>
      </c>
      <c r="J707" s="75" t="s">
        <v>329</v>
      </c>
      <c r="K707" s="75" t="s">
        <v>242</v>
      </c>
      <c r="L707" s="74">
        <v>46082</v>
      </c>
      <c r="M707" s="73">
        <v>0</v>
      </c>
      <c r="N707" s="75" t="s">
        <v>3130</v>
      </c>
      <c r="O707" s="75" t="s">
        <v>3131</v>
      </c>
      <c r="P707" s="75">
        <v>2830048495</v>
      </c>
      <c r="Q707" s="74">
        <v>46056</v>
      </c>
      <c r="R707" s="75">
        <v>1209382095</v>
      </c>
      <c r="S707" s="75">
        <v>224152990</v>
      </c>
      <c r="T707" s="74">
        <v>46056</v>
      </c>
      <c r="U707" s="190">
        <v>8806.4500000000007</v>
      </c>
      <c r="V707" s="190">
        <v>8581.7649999999994</v>
      </c>
      <c r="W707" s="75">
        <v>10</v>
      </c>
      <c r="X707" s="75">
        <v>4</v>
      </c>
      <c r="Y707" s="98">
        <v>235600230437</v>
      </c>
      <c r="Z707" s="82" t="s">
        <v>128</v>
      </c>
      <c r="AA707" s="75" t="s">
        <v>2339</v>
      </c>
      <c r="AB707" s="75" t="s">
        <v>2340</v>
      </c>
      <c r="AC707" s="107">
        <v>235600230488</v>
      </c>
      <c r="AD707" s="75" t="s">
        <v>113</v>
      </c>
      <c r="AE707" s="74">
        <v>46059</v>
      </c>
      <c r="AF707" s="80">
        <v>46059.041666666664</v>
      </c>
      <c r="AG707" s="80">
        <v>46059.5</v>
      </c>
      <c r="AH707" s="80">
        <v>46058.416666666664</v>
      </c>
      <c r="AI707" s="74">
        <v>46060</v>
      </c>
      <c r="AJ707" s="74">
        <v>46059</v>
      </c>
      <c r="AK707" s="74">
        <v>46059</v>
      </c>
      <c r="AL707" s="74">
        <v>46071</v>
      </c>
      <c r="AM707" s="75"/>
      <c r="AN707" s="74">
        <v>46074</v>
      </c>
      <c r="AO707" s="95" t="s">
        <v>121</v>
      </c>
      <c r="AP707" s="95" t="s">
        <v>121</v>
      </c>
      <c r="AQ707" s="95" t="s">
        <v>121</v>
      </c>
      <c r="AR707" s="95" t="s">
        <v>121</v>
      </c>
      <c r="AS707" s="95" t="s">
        <v>121</v>
      </c>
      <c r="AT707" s="95" t="s">
        <v>121</v>
      </c>
      <c r="AU707" s="82" t="s">
        <v>131</v>
      </c>
      <c r="AV707" s="74">
        <v>46056</v>
      </c>
      <c r="AW707" s="75">
        <v>0</v>
      </c>
      <c r="AX707" s="75">
        <v>0</v>
      </c>
      <c r="AY707" s="75"/>
      <c r="AZ707" s="83"/>
      <c r="BA707" s="75"/>
      <c r="BB707" s="75"/>
      <c r="BC707" s="75"/>
      <c r="BD707" s="75"/>
      <c r="BE707" s="75"/>
      <c r="BF707" s="75"/>
      <c r="BG707" s="75"/>
      <c r="BH707" s="75"/>
      <c r="BI707" s="75"/>
      <c r="BJ707" s="75"/>
      <c r="BK707" s="75"/>
      <c r="BL707" s="75"/>
      <c r="BM707" s="75"/>
      <c r="BN707" s="75"/>
      <c r="BO707" s="75"/>
      <c r="BP707" s="75"/>
      <c r="BQ707" s="75"/>
      <c r="BR707" s="75"/>
      <c r="BS707" s="75"/>
      <c r="BT707" s="75">
        <v>0</v>
      </c>
      <c r="BU707" s="84" t="s">
        <v>2755</v>
      </c>
      <c r="BV707" s="74">
        <v>46059</v>
      </c>
      <c r="BW707" s="85">
        <f t="shared" si="226"/>
        <v>0</v>
      </c>
      <c r="BX707" s="85">
        <f t="shared" si="227"/>
        <v>0</v>
      </c>
      <c r="BY707" s="86" t="s">
        <v>120</v>
      </c>
      <c r="BZ707" s="87">
        <f t="shared" si="213"/>
        <v>6</v>
      </c>
      <c r="CB707" s="88">
        <f t="shared" ref="CB707:CB770" si="236">WEEKNUM(BV707,)</f>
        <v>6</v>
      </c>
      <c r="CC707" s="89"/>
      <c r="CE707" s="87">
        <f t="shared" si="228"/>
        <v>2</v>
      </c>
      <c r="CF707" s="90"/>
      <c r="CG707" s="90"/>
      <c r="CH707" s="90"/>
      <c r="CJ707" s="87">
        <f t="shared" ref="CJ707:CJ770" si="237">MONTH(AV707)</f>
        <v>2</v>
      </c>
      <c r="CK707" s="87">
        <f t="shared" ref="CK707:CK770" si="238">WEEKNUM(AV707,2)</f>
        <v>6</v>
      </c>
      <c r="CL707" s="22" t="s">
        <v>121</v>
      </c>
      <c r="CM707" s="22" t="s">
        <v>2756</v>
      </c>
    </row>
    <row r="708" spans="1:91" ht="14.45" customHeight="1" x14ac:dyDescent="0.25">
      <c r="A708" s="69">
        <f t="shared" si="235"/>
        <v>706</v>
      </c>
      <c r="B708" s="70" t="s">
        <v>102</v>
      </c>
      <c r="C708" s="97">
        <v>235600129175</v>
      </c>
      <c r="D708" s="106">
        <v>145386514</v>
      </c>
      <c r="E708" s="73"/>
      <c r="F708" s="74">
        <v>46051</v>
      </c>
      <c r="G708" s="75" t="s">
        <v>395</v>
      </c>
      <c r="H708" s="75" t="s">
        <v>1657</v>
      </c>
      <c r="I708" s="75" t="s">
        <v>105</v>
      </c>
      <c r="J708" s="75" t="s">
        <v>396</v>
      </c>
      <c r="K708" s="75" t="s">
        <v>242</v>
      </c>
      <c r="L708" s="74">
        <v>46082</v>
      </c>
      <c r="M708" s="73">
        <v>40</v>
      </c>
      <c r="N708" s="75" t="s">
        <v>3134</v>
      </c>
      <c r="O708" s="75" t="s">
        <v>3135</v>
      </c>
      <c r="P708" s="75">
        <v>2830048336</v>
      </c>
      <c r="Q708" s="74">
        <v>46053</v>
      </c>
      <c r="R708" s="75">
        <v>1209381552</v>
      </c>
      <c r="S708" s="75">
        <v>224143719</v>
      </c>
      <c r="T708" s="74">
        <v>46053</v>
      </c>
      <c r="U708" s="190">
        <v>14435.914000000001</v>
      </c>
      <c r="V708" s="190">
        <v>14109.58</v>
      </c>
      <c r="W708" s="75">
        <v>17</v>
      </c>
      <c r="X708" s="75">
        <v>0</v>
      </c>
      <c r="Y708" s="98">
        <v>235600129175</v>
      </c>
      <c r="Z708" s="82" t="s">
        <v>128</v>
      </c>
      <c r="AA708" s="75" t="s">
        <v>399</v>
      </c>
      <c r="AB708" s="75" t="s">
        <v>468</v>
      </c>
      <c r="AC708" s="98">
        <v>235600129175</v>
      </c>
      <c r="AD708" s="75" t="s">
        <v>113</v>
      </c>
      <c r="AE708" s="74">
        <v>46058</v>
      </c>
      <c r="AF708" s="80">
        <v>46055.5</v>
      </c>
      <c r="AG708" s="80">
        <v>46055.5</v>
      </c>
      <c r="AH708" s="80">
        <v>46055.375</v>
      </c>
      <c r="AI708" s="99">
        <v>46052</v>
      </c>
      <c r="AJ708" s="99">
        <v>46057</v>
      </c>
      <c r="AK708" s="99">
        <v>46057</v>
      </c>
      <c r="AL708" s="74">
        <v>46060</v>
      </c>
      <c r="AM708" s="74">
        <v>46065</v>
      </c>
      <c r="AN708" s="74">
        <v>46068</v>
      </c>
      <c r="AO708" s="81">
        <f>IF(AH708&lt;AG708,IF(AH708=0,"",AH708-1),IF(AG708=0,"",AG708-1))</f>
        <v>46054.375</v>
      </c>
      <c r="AP708" s="81">
        <f>IF(AH708&lt;AG708,IF(AH708=0,"",AH708),IF(AG708=0,"",AG708))</f>
        <v>46055.375</v>
      </c>
      <c r="AQ708" s="81">
        <f>IF(AH708&lt;AG708,IF(AH708=0,"",AH708),IF(AG708=0,"",AG708))</f>
        <v>46055.375</v>
      </c>
      <c r="AR708" s="81">
        <f>IF(AI708=0,"",IF(AI708&lt;AJ708,AJ708+1,AI708+1))</f>
        <v>46058</v>
      </c>
      <c r="AS708" s="81">
        <f>IF(AI708=0,"",IF(AE708=0,IF(AJ708=0,AI708+2,AJ708+2),AE708+2))</f>
        <v>46060</v>
      </c>
      <c r="AT708" s="81">
        <f>IF(AI708=0,"",IF(AI708&lt;AJ708,AJ708+1,AI708+1))</f>
        <v>46058</v>
      </c>
      <c r="AU708" s="82" t="s">
        <v>131</v>
      </c>
      <c r="AV708" s="74">
        <v>46053</v>
      </c>
      <c r="AW708" s="75" t="s">
        <v>3136</v>
      </c>
      <c r="AX708" s="75" t="s">
        <v>3137</v>
      </c>
      <c r="AY708" s="75"/>
      <c r="AZ708" s="83"/>
      <c r="BA708" s="75"/>
      <c r="BB708" s="75"/>
      <c r="BC708" s="75"/>
      <c r="BD708" s="75"/>
      <c r="BE708" s="75"/>
      <c r="BF708" s="75"/>
      <c r="BG708" s="75"/>
      <c r="BH708" s="75"/>
      <c r="BI708" s="75"/>
      <c r="BJ708" s="75"/>
      <c r="BK708" s="75"/>
      <c r="BL708" s="75"/>
      <c r="BM708" s="75"/>
      <c r="BN708" s="75"/>
      <c r="BO708" s="75"/>
      <c r="BP708" s="75"/>
      <c r="BQ708" s="75"/>
      <c r="BR708" s="75"/>
      <c r="BS708" s="75"/>
      <c r="BT708" s="75">
        <v>1</v>
      </c>
      <c r="BU708" s="84" t="s">
        <v>3138</v>
      </c>
      <c r="BV708" s="74">
        <v>46058</v>
      </c>
      <c r="BW708" s="85">
        <f t="shared" si="226"/>
        <v>1</v>
      </c>
      <c r="BX708" s="85">
        <f t="shared" si="227"/>
        <v>1</v>
      </c>
      <c r="BY708" s="86" t="s">
        <v>120</v>
      </c>
      <c r="BZ708" s="87">
        <f t="shared" si="213"/>
        <v>5</v>
      </c>
      <c r="CB708" s="88">
        <f t="shared" si="236"/>
        <v>6</v>
      </c>
      <c r="CC708" s="89"/>
      <c r="CE708" s="87">
        <f t="shared" si="228"/>
        <v>2</v>
      </c>
      <c r="CF708" s="90">
        <v>14018400</v>
      </c>
      <c r="CG708" s="90"/>
      <c r="CH708" s="90">
        <v>14018400</v>
      </c>
      <c r="CI708" s="22">
        <v>25960</v>
      </c>
      <c r="CJ708" s="87">
        <f t="shared" si="237"/>
        <v>1</v>
      </c>
      <c r="CK708" s="87">
        <f t="shared" si="238"/>
        <v>5</v>
      </c>
      <c r="CL708" s="22" t="s">
        <v>121</v>
      </c>
      <c r="CM708" s="22" t="s">
        <v>3139</v>
      </c>
    </row>
    <row r="709" spans="1:91" ht="14.45" customHeight="1" x14ac:dyDescent="0.25">
      <c r="A709" s="69">
        <f t="shared" si="235"/>
        <v>707</v>
      </c>
      <c r="B709" s="70" t="s">
        <v>102</v>
      </c>
      <c r="C709" s="97" t="s">
        <v>2197</v>
      </c>
      <c r="D709" s="106">
        <v>145279831</v>
      </c>
      <c r="E709" s="73">
        <v>5320007362</v>
      </c>
      <c r="F709" s="74">
        <v>46048</v>
      </c>
      <c r="G709" s="75" t="s">
        <v>516</v>
      </c>
      <c r="H709" s="75" t="s">
        <v>2213</v>
      </c>
      <c r="I709" s="75" t="s">
        <v>105</v>
      </c>
      <c r="J709" s="75" t="s">
        <v>518</v>
      </c>
      <c r="K709" s="75" t="s">
        <v>242</v>
      </c>
      <c r="L709" s="74">
        <v>46079</v>
      </c>
      <c r="M709" s="73">
        <v>40</v>
      </c>
      <c r="N709" s="75" t="s">
        <v>3140</v>
      </c>
      <c r="O709" s="75" t="s">
        <v>3141</v>
      </c>
      <c r="P709" s="75">
        <v>2830048248</v>
      </c>
      <c r="Q709" s="74">
        <v>46052</v>
      </c>
      <c r="R709" s="75">
        <v>1209381135</v>
      </c>
      <c r="S709" s="75">
        <v>224137588</v>
      </c>
      <c r="T709" s="74">
        <v>46052</v>
      </c>
      <c r="U709" s="190">
        <v>9954.9089999999997</v>
      </c>
      <c r="V709" s="190">
        <v>9649.8970000000008</v>
      </c>
      <c r="W709" s="75">
        <v>11</v>
      </c>
      <c r="X709" s="75">
        <v>0</v>
      </c>
      <c r="Y709" s="98">
        <v>7265645743</v>
      </c>
      <c r="Z709" s="82" t="s">
        <v>354</v>
      </c>
      <c r="AA709" s="75" t="s">
        <v>521</v>
      </c>
      <c r="AB709" s="75" t="s">
        <v>1779</v>
      </c>
      <c r="AC709" s="98" t="s">
        <v>2197</v>
      </c>
      <c r="AD709" s="75" t="s">
        <v>113</v>
      </c>
      <c r="AE709" s="74">
        <v>46057</v>
      </c>
      <c r="AF709" s="80">
        <v>46054.416666666664</v>
      </c>
      <c r="AG709" s="80">
        <v>46052.458333333336</v>
      </c>
      <c r="AH709" s="80">
        <v>46052.458333333336</v>
      </c>
      <c r="AI709" s="124">
        <v>46055</v>
      </c>
      <c r="AJ709" s="129"/>
      <c r="AK709" s="124">
        <v>46055</v>
      </c>
      <c r="AL709" s="99">
        <v>46060</v>
      </c>
      <c r="AM709" s="75"/>
      <c r="AN709" s="121">
        <v>46060</v>
      </c>
      <c r="AO709" s="95" t="s">
        <v>121</v>
      </c>
      <c r="AP709" s="95" t="s">
        <v>121</v>
      </c>
      <c r="AQ709" s="95" t="s">
        <v>121</v>
      </c>
      <c r="AR709" s="95" t="s">
        <v>121</v>
      </c>
      <c r="AS709" s="95" t="s">
        <v>121</v>
      </c>
      <c r="AT709" s="95" t="s">
        <v>121</v>
      </c>
      <c r="AU709" s="82" t="s">
        <v>131</v>
      </c>
      <c r="AV709" s="74">
        <v>46052</v>
      </c>
      <c r="AW709" s="75" t="s">
        <v>3142</v>
      </c>
      <c r="AX709" s="75">
        <v>32218848</v>
      </c>
      <c r="AY709" s="75"/>
      <c r="AZ709" s="83"/>
      <c r="BA709" s="75"/>
      <c r="BB709" s="75"/>
      <c r="BC709" s="75"/>
      <c r="BD709" s="75"/>
      <c r="BE709" s="75"/>
      <c r="BF709" s="75"/>
      <c r="BG709" s="75"/>
      <c r="BH709" s="75"/>
      <c r="BI709" s="75"/>
      <c r="BJ709" s="75"/>
      <c r="BK709" s="75"/>
      <c r="BL709" s="75"/>
      <c r="BM709" s="75"/>
      <c r="BN709" s="75"/>
      <c r="BO709" s="75"/>
      <c r="BP709" s="75"/>
      <c r="BQ709" s="75"/>
      <c r="BR709" s="75"/>
      <c r="BS709" s="75"/>
      <c r="BT709" s="75">
        <v>0</v>
      </c>
      <c r="BU709" s="84" t="s">
        <v>2203</v>
      </c>
      <c r="BV709" s="74">
        <v>46056</v>
      </c>
      <c r="BW709" s="85">
        <f t="shared" si="226"/>
        <v>1</v>
      </c>
      <c r="BX709" s="85">
        <f t="shared" si="227"/>
        <v>1</v>
      </c>
      <c r="BY709" s="86" t="s">
        <v>120</v>
      </c>
      <c r="BZ709" s="87">
        <f t="shared" si="213"/>
        <v>5</v>
      </c>
      <c r="CB709" s="88">
        <f t="shared" si="236"/>
        <v>6</v>
      </c>
      <c r="CC709" s="89">
        <f>BV709-AK709</f>
        <v>1</v>
      </c>
      <c r="CE709" s="87">
        <f t="shared" si="228"/>
        <v>2</v>
      </c>
      <c r="CF709" s="90">
        <v>8573825</v>
      </c>
      <c r="CG709" s="90"/>
      <c r="CH709" s="90">
        <v>8573825</v>
      </c>
      <c r="CI709" s="22">
        <v>26381</v>
      </c>
      <c r="CJ709" s="87">
        <f t="shared" si="237"/>
        <v>1</v>
      </c>
      <c r="CK709" s="87">
        <f t="shared" si="238"/>
        <v>5</v>
      </c>
      <c r="CL709" s="22" t="s">
        <v>121</v>
      </c>
      <c r="CM709" s="22" t="s">
        <v>2204</v>
      </c>
    </row>
    <row r="710" spans="1:91" ht="14.45" customHeight="1" x14ac:dyDescent="0.25">
      <c r="A710" s="69">
        <f t="shared" si="235"/>
        <v>708</v>
      </c>
      <c r="B710" s="70" t="s">
        <v>102</v>
      </c>
      <c r="C710" s="97" t="s">
        <v>2197</v>
      </c>
      <c r="D710" s="106">
        <v>145445418</v>
      </c>
      <c r="E710" s="73">
        <v>5320007362</v>
      </c>
      <c r="F710" s="74">
        <v>46048</v>
      </c>
      <c r="G710" s="75" t="s">
        <v>516</v>
      </c>
      <c r="H710" s="75" t="s">
        <v>2213</v>
      </c>
      <c r="I710" s="75" t="s">
        <v>105</v>
      </c>
      <c r="J710" s="75" t="s">
        <v>518</v>
      </c>
      <c r="K710" s="75" t="s">
        <v>242</v>
      </c>
      <c r="L710" s="74">
        <v>46079</v>
      </c>
      <c r="M710" s="73">
        <v>0</v>
      </c>
      <c r="N710" s="75" t="s">
        <v>3140</v>
      </c>
      <c r="O710" s="75" t="s">
        <v>3141</v>
      </c>
      <c r="P710" s="75">
        <v>2830048251</v>
      </c>
      <c r="Q710" s="74">
        <v>46052</v>
      </c>
      <c r="R710" s="75">
        <v>1209381139</v>
      </c>
      <c r="S710" s="75">
        <v>224137589</v>
      </c>
      <c r="T710" s="74">
        <v>46052</v>
      </c>
      <c r="U710" s="190">
        <v>1712.9469999999999</v>
      </c>
      <c r="V710" s="190">
        <v>1651.3389999999999</v>
      </c>
      <c r="W710" s="75">
        <v>2</v>
      </c>
      <c r="X710" s="75">
        <v>0</v>
      </c>
      <c r="Y710" s="98">
        <v>7265645743</v>
      </c>
      <c r="Z710" s="82" t="s">
        <v>354</v>
      </c>
      <c r="AA710" s="75" t="s">
        <v>521</v>
      </c>
      <c r="AB710" s="75" t="s">
        <v>1779</v>
      </c>
      <c r="AC710" s="98" t="s">
        <v>2197</v>
      </c>
      <c r="AD710" s="75" t="s">
        <v>113</v>
      </c>
      <c r="AE710" s="74">
        <v>46057</v>
      </c>
      <c r="AF710" s="80">
        <v>46054.416666666664</v>
      </c>
      <c r="AG710" s="80">
        <v>46052.458333333336</v>
      </c>
      <c r="AH710" s="80">
        <v>46052.458333333336</v>
      </c>
      <c r="AI710" s="124">
        <v>46055</v>
      </c>
      <c r="AJ710" s="129"/>
      <c r="AK710" s="124">
        <v>46055</v>
      </c>
      <c r="AL710" s="99">
        <v>46060</v>
      </c>
      <c r="AM710" s="75"/>
      <c r="AN710" s="121">
        <v>46060</v>
      </c>
      <c r="AO710" s="95" t="s">
        <v>121</v>
      </c>
      <c r="AP710" s="95" t="s">
        <v>121</v>
      </c>
      <c r="AQ710" s="95" t="s">
        <v>121</v>
      </c>
      <c r="AR710" s="95" t="s">
        <v>121</v>
      </c>
      <c r="AS710" s="95" t="s">
        <v>121</v>
      </c>
      <c r="AT710" s="95" t="s">
        <v>121</v>
      </c>
      <c r="AU710" s="82" t="s">
        <v>131</v>
      </c>
      <c r="AV710" s="74">
        <v>46052</v>
      </c>
      <c r="AW710" s="75">
        <v>0</v>
      </c>
      <c r="AX710" s="75">
        <v>0</v>
      </c>
      <c r="AY710" s="75"/>
      <c r="AZ710" s="83"/>
      <c r="BA710" s="75"/>
      <c r="BB710" s="75"/>
      <c r="BC710" s="75"/>
      <c r="BD710" s="75"/>
      <c r="BE710" s="75"/>
      <c r="BF710" s="75"/>
      <c r="BG710" s="75"/>
      <c r="BH710" s="75"/>
      <c r="BI710" s="75"/>
      <c r="BJ710" s="75"/>
      <c r="BK710" s="75"/>
      <c r="BL710" s="75"/>
      <c r="BM710" s="75"/>
      <c r="BN710" s="75"/>
      <c r="BO710" s="75"/>
      <c r="BP710" s="75"/>
      <c r="BQ710" s="75"/>
      <c r="BR710" s="75"/>
      <c r="BS710" s="75"/>
      <c r="BT710" s="75">
        <v>0</v>
      </c>
      <c r="BU710" s="84" t="s">
        <v>2203</v>
      </c>
      <c r="BV710" s="74">
        <v>46056</v>
      </c>
      <c r="BW710" s="85">
        <f t="shared" si="226"/>
        <v>1</v>
      </c>
      <c r="BX710" s="85">
        <f t="shared" si="227"/>
        <v>1</v>
      </c>
      <c r="BY710" s="86" t="s">
        <v>120</v>
      </c>
      <c r="BZ710" s="87">
        <f t="shared" si="213"/>
        <v>5</v>
      </c>
      <c r="CB710" s="88">
        <f t="shared" si="236"/>
        <v>6</v>
      </c>
      <c r="CC710" s="89">
        <f>BV710-AK710</f>
        <v>1</v>
      </c>
      <c r="CE710" s="87">
        <f t="shared" si="228"/>
        <v>2</v>
      </c>
      <c r="CF710" s="90"/>
      <c r="CG710" s="90"/>
      <c r="CH710" s="90"/>
      <c r="CJ710" s="87">
        <f t="shared" si="237"/>
        <v>1</v>
      </c>
      <c r="CK710" s="87">
        <f t="shared" si="238"/>
        <v>5</v>
      </c>
      <c r="CL710" s="22" t="s">
        <v>121</v>
      </c>
      <c r="CM710" s="22" t="s">
        <v>2204</v>
      </c>
    </row>
    <row r="711" spans="1:91" ht="14.45" customHeight="1" x14ac:dyDescent="0.25">
      <c r="A711" s="69">
        <f t="shared" si="235"/>
        <v>709</v>
      </c>
      <c r="B711" s="70" t="s">
        <v>102</v>
      </c>
      <c r="C711" s="97" t="s">
        <v>2197</v>
      </c>
      <c r="D711" s="106">
        <v>145445341</v>
      </c>
      <c r="E711" s="73">
        <v>5320007362</v>
      </c>
      <c r="F711" s="74">
        <v>46048</v>
      </c>
      <c r="G711" s="75" t="s">
        <v>532</v>
      </c>
      <c r="H711" s="75" t="s">
        <v>2213</v>
      </c>
      <c r="I711" s="75" t="s">
        <v>105</v>
      </c>
      <c r="J711" s="75" t="s">
        <v>518</v>
      </c>
      <c r="K711" s="75" t="s">
        <v>242</v>
      </c>
      <c r="L711" s="74">
        <v>46077</v>
      </c>
      <c r="M711" s="73">
        <v>0</v>
      </c>
      <c r="N711" s="75" t="s">
        <v>3140</v>
      </c>
      <c r="O711" s="75" t="s">
        <v>3141</v>
      </c>
      <c r="P711" s="75">
        <v>2830048250</v>
      </c>
      <c r="Q711" s="74">
        <v>46052</v>
      </c>
      <c r="R711" s="75">
        <v>1209381138</v>
      </c>
      <c r="S711" s="75">
        <v>224137592</v>
      </c>
      <c r="T711" s="74">
        <v>46052</v>
      </c>
      <c r="U711" s="75">
        <v>764.04399999999998</v>
      </c>
      <c r="V711" s="75">
        <v>746.428</v>
      </c>
      <c r="W711" s="75">
        <v>1</v>
      </c>
      <c r="X711" s="75">
        <v>0</v>
      </c>
      <c r="Y711" s="98">
        <v>7265645743</v>
      </c>
      <c r="Z711" s="82" t="s">
        <v>354</v>
      </c>
      <c r="AA711" s="75" t="s">
        <v>521</v>
      </c>
      <c r="AB711" s="75" t="s">
        <v>1779</v>
      </c>
      <c r="AC711" s="98" t="s">
        <v>2197</v>
      </c>
      <c r="AD711" s="75" t="s">
        <v>113</v>
      </c>
      <c r="AE711" s="74">
        <v>46057</v>
      </c>
      <c r="AF711" s="80">
        <v>46054.416666666664</v>
      </c>
      <c r="AG711" s="80">
        <v>46052.458333333336</v>
      </c>
      <c r="AH711" s="80">
        <v>46052.458333333336</v>
      </c>
      <c r="AI711" s="124">
        <v>46055</v>
      </c>
      <c r="AJ711" s="129"/>
      <c r="AK711" s="124">
        <v>46055</v>
      </c>
      <c r="AL711" s="99">
        <v>46060</v>
      </c>
      <c r="AM711" s="75"/>
      <c r="AN711" s="121">
        <v>46060</v>
      </c>
      <c r="AO711" s="95" t="s">
        <v>121</v>
      </c>
      <c r="AP711" s="95" t="s">
        <v>121</v>
      </c>
      <c r="AQ711" s="95" t="s">
        <v>121</v>
      </c>
      <c r="AR711" s="95" t="s">
        <v>121</v>
      </c>
      <c r="AS711" s="95" t="s">
        <v>121</v>
      </c>
      <c r="AT711" s="95" t="s">
        <v>121</v>
      </c>
      <c r="AU711" s="82" t="s">
        <v>131</v>
      </c>
      <c r="AV711" s="74">
        <v>46052</v>
      </c>
      <c r="AW711" s="75">
        <v>0</v>
      </c>
      <c r="AX711" s="75">
        <v>0</v>
      </c>
      <c r="AY711" s="75"/>
      <c r="AZ711" s="83"/>
      <c r="BA711" s="75"/>
      <c r="BB711" s="75"/>
      <c r="BC711" s="75"/>
      <c r="BD711" s="75"/>
      <c r="BE711" s="75"/>
      <c r="BF711" s="75"/>
      <c r="BG711" s="75"/>
      <c r="BH711" s="75"/>
      <c r="BI711" s="75"/>
      <c r="BJ711" s="75"/>
      <c r="BK711" s="75"/>
      <c r="BL711" s="75"/>
      <c r="BM711" s="75"/>
      <c r="BN711" s="75"/>
      <c r="BO711" s="75"/>
      <c r="BP711" s="75"/>
      <c r="BQ711" s="75"/>
      <c r="BR711" s="75"/>
      <c r="BS711" s="75"/>
      <c r="BT711" s="75">
        <v>0</v>
      </c>
      <c r="BU711" s="84" t="s">
        <v>2203</v>
      </c>
      <c r="BV711" s="74">
        <v>46056</v>
      </c>
      <c r="BW711" s="85">
        <f t="shared" si="226"/>
        <v>1</v>
      </c>
      <c r="BX711" s="85">
        <f t="shared" si="227"/>
        <v>1</v>
      </c>
      <c r="BY711" s="86" t="s">
        <v>120</v>
      </c>
      <c r="BZ711" s="87">
        <f t="shared" si="213"/>
        <v>5</v>
      </c>
      <c r="CB711" s="88">
        <f t="shared" si="236"/>
        <v>6</v>
      </c>
      <c r="CC711" s="89">
        <f>BV711-AK711</f>
        <v>1</v>
      </c>
      <c r="CE711" s="87">
        <f t="shared" si="228"/>
        <v>2</v>
      </c>
      <c r="CF711" s="90"/>
      <c r="CG711" s="90"/>
      <c r="CH711" s="90"/>
      <c r="CJ711" s="87">
        <f t="shared" si="237"/>
        <v>1</v>
      </c>
      <c r="CK711" s="87">
        <f t="shared" si="238"/>
        <v>5</v>
      </c>
      <c r="CL711" s="22" t="s">
        <v>121</v>
      </c>
      <c r="CM711" s="22" t="s">
        <v>2204</v>
      </c>
    </row>
    <row r="712" spans="1:91" ht="14.45" customHeight="1" x14ac:dyDescent="0.25">
      <c r="A712" s="69">
        <f t="shared" si="235"/>
        <v>710</v>
      </c>
      <c r="B712" s="70" t="s">
        <v>102</v>
      </c>
      <c r="C712" s="97" t="s">
        <v>2197</v>
      </c>
      <c r="D712" s="106">
        <v>145307662</v>
      </c>
      <c r="E712" s="73">
        <v>5320007362</v>
      </c>
      <c r="F712" s="74">
        <v>46048</v>
      </c>
      <c r="G712" s="75" t="s">
        <v>532</v>
      </c>
      <c r="H712" s="75" t="s">
        <v>2213</v>
      </c>
      <c r="I712" s="75" t="s">
        <v>105</v>
      </c>
      <c r="J712" s="75" t="s">
        <v>518</v>
      </c>
      <c r="K712" s="75" t="s">
        <v>242</v>
      </c>
      <c r="L712" s="74">
        <v>46076</v>
      </c>
      <c r="M712" s="73">
        <v>0</v>
      </c>
      <c r="N712" s="75" t="s">
        <v>3140</v>
      </c>
      <c r="O712" s="75" t="s">
        <v>3141</v>
      </c>
      <c r="P712" s="75">
        <v>2830048249</v>
      </c>
      <c r="Q712" s="74">
        <v>46052</v>
      </c>
      <c r="R712" s="75">
        <v>1209381137</v>
      </c>
      <c r="S712" s="75">
        <v>224137590</v>
      </c>
      <c r="T712" s="74">
        <v>46052</v>
      </c>
      <c r="U712" s="190">
        <v>5477.8040000000001</v>
      </c>
      <c r="V712" s="190">
        <v>5351.4979999999996</v>
      </c>
      <c r="W712" s="75">
        <v>6</v>
      </c>
      <c r="X712" s="75">
        <v>0</v>
      </c>
      <c r="Y712" s="98">
        <v>7265645743</v>
      </c>
      <c r="Z712" s="82" t="s">
        <v>354</v>
      </c>
      <c r="AA712" s="75" t="s">
        <v>521</v>
      </c>
      <c r="AB712" s="75" t="s">
        <v>1779</v>
      </c>
      <c r="AC712" s="98" t="s">
        <v>2197</v>
      </c>
      <c r="AD712" s="75" t="s">
        <v>113</v>
      </c>
      <c r="AE712" s="74">
        <v>46057</v>
      </c>
      <c r="AF712" s="80">
        <v>46054.416666666664</v>
      </c>
      <c r="AG712" s="80">
        <v>46052.458333333336</v>
      </c>
      <c r="AH712" s="80">
        <v>46052.458333333336</v>
      </c>
      <c r="AI712" s="124">
        <v>46055</v>
      </c>
      <c r="AJ712" s="129"/>
      <c r="AK712" s="124">
        <v>46055</v>
      </c>
      <c r="AL712" s="99">
        <v>46060</v>
      </c>
      <c r="AM712" s="75"/>
      <c r="AN712" s="121">
        <v>46060</v>
      </c>
      <c r="AO712" s="95" t="s">
        <v>121</v>
      </c>
      <c r="AP712" s="95" t="s">
        <v>121</v>
      </c>
      <c r="AQ712" s="95" t="s">
        <v>121</v>
      </c>
      <c r="AR712" s="95" t="s">
        <v>121</v>
      </c>
      <c r="AS712" s="95" t="s">
        <v>121</v>
      </c>
      <c r="AT712" s="95" t="s">
        <v>121</v>
      </c>
      <c r="AU712" s="82" t="s">
        <v>131</v>
      </c>
      <c r="AV712" s="74">
        <v>46052</v>
      </c>
      <c r="AW712" s="75">
        <v>0</v>
      </c>
      <c r="AX712" s="75">
        <v>0</v>
      </c>
      <c r="AY712" s="75"/>
      <c r="AZ712" s="83"/>
      <c r="BA712" s="75"/>
      <c r="BB712" s="75"/>
      <c r="BC712" s="75"/>
      <c r="BD712" s="75"/>
      <c r="BE712" s="75"/>
      <c r="BF712" s="75"/>
      <c r="BG712" s="75"/>
      <c r="BH712" s="75"/>
      <c r="BI712" s="75"/>
      <c r="BJ712" s="75"/>
      <c r="BK712" s="75"/>
      <c r="BL712" s="75"/>
      <c r="BM712" s="75"/>
      <c r="BN712" s="75"/>
      <c r="BO712" s="75"/>
      <c r="BP712" s="75"/>
      <c r="BQ712" s="75"/>
      <c r="BR712" s="75"/>
      <c r="BS712" s="75"/>
      <c r="BT712" s="75">
        <v>0</v>
      </c>
      <c r="BU712" s="84" t="s">
        <v>2203</v>
      </c>
      <c r="BV712" s="74">
        <v>46056</v>
      </c>
      <c r="BW712" s="85">
        <f t="shared" si="226"/>
        <v>1</v>
      </c>
      <c r="BX712" s="85">
        <f t="shared" si="227"/>
        <v>1</v>
      </c>
      <c r="BY712" s="86" t="s">
        <v>120</v>
      </c>
      <c r="BZ712" s="87">
        <f t="shared" si="213"/>
        <v>5</v>
      </c>
      <c r="CB712" s="88">
        <f t="shared" si="236"/>
        <v>6</v>
      </c>
      <c r="CC712" s="89">
        <f>BV712-AK712</f>
        <v>1</v>
      </c>
      <c r="CE712" s="87">
        <f t="shared" si="228"/>
        <v>2</v>
      </c>
      <c r="CF712" s="90"/>
      <c r="CG712" s="90"/>
      <c r="CH712" s="90"/>
      <c r="CJ712" s="87">
        <f t="shared" si="237"/>
        <v>1</v>
      </c>
      <c r="CK712" s="87">
        <f t="shared" si="238"/>
        <v>5</v>
      </c>
      <c r="CL712" s="22" t="s">
        <v>121</v>
      </c>
      <c r="CM712" s="22" t="s">
        <v>2204</v>
      </c>
    </row>
    <row r="713" spans="1:91" ht="14.45" customHeight="1" x14ac:dyDescent="0.25">
      <c r="A713" s="69">
        <f t="shared" si="235"/>
        <v>711</v>
      </c>
      <c r="B713" s="70" t="s">
        <v>102</v>
      </c>
      <c r="C713" s="107" t="s">
        <v>3143</v>
      </c>
      <c r="D713" s="106">
        <v>145386924</v>
      </c>
      <c r="E713" s="73">
        <v>5320007457</v>
      </c>
      <c r="F713" s="74">
        <v>46055</v>
      </c>
      <c r="G713" s="75" t="s">
        <v>516</v>
      </c>
      <c r="H713" s="75" t="s">
        <v>2213</v>
      </c>
      <c r="I713" s="75" t="s">
        <v>105</v>
      </c>
      <c r="J713" s="75" t="s">
        <v>518</v>
      </c>
      <c r="K713" s="75" t="s">
        <v>242</v>
      </c>
      <c r="L713" s="74">
        <v>46084</v>
      </c>
      <c r="M713" s="73">
        <v>40</v>
      </c>
      <c r="N713" s="75" t="s">
        <v>3144</v>
      </c>
      <c r="O713" s="75" t="s">
        <v>3145</v>
      </c>
      <c r="P713" s="75">
        <v>2830048488</v>
      </c>
      <c r="Q713" s="101">
        <v>46056</v>
      </c>
      <c r="R713" s="75">
        <v>1209382073</v>
      </c>
      <c r="S713" s="75">
        <v>224152851</v>
      </c>
      <c r="T713" s="74">
        <v>46056</v>
      </c>
      <c r="U713" s="190">
        <v>13863.976000000001</v>
      </c>
      <c r="V713" s="190">
        <v>13439.184999999999</v>
      </c>
      <c r="W713" s="75">
        <v>16</v>
      </c>
      <c r="X713" s="75">
        <v>0</v>
      </c>
      <c r="Y713" s="98" t="s">
        <v>3146</v>
      </c>
      <c r="Z713" s="82" t="s">
        <v>258</v>
      </c>
      <c r="AA713" s="75" t="s">
        <v>595</v>
      </c>
      <c r="AB713" s="75" t="s">
        <v>2584</v>
      </c>
      <c r="AC713" s="98" t="s">
        <v>3143</v>
      </c>
      <c r="AD713" s="75" t="s">
        <v>113</v>
      </c>
      <c r="AE713" s="74">
        <v>46062</v>
      </c>
      <c r="AF713" s="80">
        <v>46059.416666666664</v>
      </c>
      <c r="AG713" s="80">
        <v>46058.625</v>
      </c>
      <c r="AH713" s="80">
        <v>46058.625</v>
      </c>
      <c r="AI713" s="74">
        <v>46059</v>
      </c>
      <c r="AJ713" s="74">
        <v>46060</v>
      </c>
      <c r="AK713" s="74">
        <v>46060</v>
      </c>
      <c r="AL713" s="74">
        <v>46061</v>
      </c>
      <c r="AM713" s="74">
        <v>46065</v>
      </c>
      <c r="AN713" s="74">
        <v>46063</v>
      </c>
      <c r="AO713" s="95" t="s">
        <v>121</v>
      </c>
      <c r="AP713" s="95" t="s">
        <v>121</v>
      </c>
      <c r="AQ713" s="95" t="s">
        <v>121</v>
      </c>
      <c r="AR713" s="95" t="s">
        <v>121</v>
      </c>
      <c r="AS713" s="95" t="s">
        <v>121</v>
      </c>
      <c r="AT713" s="95" t="s">
        <v>121</v>
      </c>
      <c r="AU713" s="82" t="s">
        <v>131</v>
      </c>
      <c r="AV713" s="74">
        <v>46056</v>
      </c>
      <c r="AW713" s="75" t="s">
        <v>3147</v>
      </c>
      <c r="AX713" s="75" t="s">
        <v>3148</v>
      </c>
      <c r="AY713" s="75"/>
      <c r="AZ713" s="83"/>
      <c r="BA713" s="75"/>
      <c r="BB713" s="75"/>
      <c r="BC713" s="75"/>
      <c r="BD713" s="75"/>
      <c r="BE713" s="75"/>
      <c r="BF713" s="75"/>
      <c r="BG713" s="75"/>
      <c r="BH713" s="75"/>
      <c r="BI713" s="75"/>
      <c r="BJ713" s="75"/>
      <c r="BK713" s="75"/>
      <c r="BL713" s="75"/>
      <c r="BM713" s="75"/>
      <c r="BN713" s="75"/>
      <c r="BO713" s="75"/>
      <c r="BP713" s="75"/>
      <c r="BQ713" s="75"/>
      <c r="BR713" s="75"/>
      <c r="BS713" s="75"/>
      <c r="BT713" s="75">
        <v>1</v>
      </c>
      <c r="BU713" s="84" t="s">
        <v>3149</v>
      </c>
      <c r="BV713" s="74">
        <v>46062</v>
      </c>
      <c r="BW713" s="85">
        <f t="shared" si="226"/>
        <v>2</v>
      </c>
      <c r="BX713" s="85">
        <f t="shared" si="227"/>
        <v>2</v>
      </c>
      <c r="BY713" s="86" t="s">
        <v>120</v>
      </c>
      <c r="BZ713" s="87">
        <f t="shared" si="213"/>
        <v>6</v>
      </c>
      <c r="CB713" s="88">
        <f t="shared" si="236"/>
        <v>7</v>
      </c>
      <c r="CC713" s="89"/>
      <c r="CE713" s="87">
        <f t="shared" si="228"/>
        <v>2</v>
      </c>
      <c r="CF713" s="90">
        <v>13000950</v>
      </c>
      <c r="CG713" s="90"/>
      <c r="CH713" s="90">
        <v>13000950</v>
      </c>
      <c r="CI713" s="195">
        <v>25950</v>
      </c>
      <c r="CJ713" s="87">
        <f t="shared" si="237"/>
        <v>2</v>
      </c>
      <c r="CK713" s="87">
        <f t="shared" si="238"/>
        <v>6</v>
      </c>
      <c r="CL713" s="22" t="s">
        <v>121</v>
      </c>
      <c r="CM713" s="22" t="s">
        <v>3150</v>
      </c>
    </row>
    <row r="714" spans="1:91" ht="14.45" customHeight="1" x14ac:dyDescent="0.25">
      <c r="A714" s="69">
        <f t="shared" si="235"/>
        <v>712</v>
      </c>
      <c r="B714" s="70" t="s">
        <v>102</v>
      </c>
      <c r="C714" s="107" t="s">
        <v>3143</v>
      </c>
      <c r="D714" s="106">
        <v>145386942</v>
      </c>
      <c r="E714" s="73">
        <v>5320007457</v>
      </c>
      <c r="F714" s="74">
        <v>46055</v>
      </c>
      <c r="G714" s="75" t="s">
        <v>516</v>
      </c>
      <c r="H714" s="75" t="s">
        <v>2213</v>
      </c>
      <c r="I714" s="75" t="s">
        <v>105</v>
      </c>
      <c r="J714" s="75" t="s">
        <v>518</v>
      </c>
      <c r="K714" s="75" t="s">
        <v>242</v>
      </c>
      <c r="L714" s="74">
        <v>46083</v>
      </c>
      <c r="M714" s="73">
        <v>0</v>
      </c>
      <c r="N714" s="75" t="s">
        <v>3144</v>
      </c>
      <c r="O714" s="75" t="s">
        <v>3145</v>
      </c>
      <c r="P714" s="75">
        <v>2830048489</v>
      </c>
      <c r="Q714" s="74">
        <v>46056</v>
      </c>
      <c r="R714" s="75">
        <v>1209382074</v>
      </c>
      <c r="S714" s="75">
        <v>224152900</v>
      </c>
      <c r="T714" s="74">
        <v>46056</v>
      </c>
      <c r="U714" s="190">
        <v>2572.5419999999999</v>
      </c>
      <c r="V714" s="190">
        <v>2513.2220000000002</v>
      </c>
      <c r="W714" s="75">
        <v>3</v>
      </c>
      <c r="X714" s="75">
        <v>0</v>
      </c>
      <c r="Y714" s="98" t="s">
        <v>3146</v>
      </c>
      <c r="Z714" s="82" t="s">
        <v>258</v>
      </c>
      <c r="AA714" s="75" t="s">
        <v>595</v>
      </c>
      <c r="AB714" s="75" t="s">
        <v>2584</v>
      </c>
      <c r="AC714" s="98" t="s">
        <v>3143</v>
      </c>
      <c r="AD714" s="75" t="s">
        <v>113</v>
      </c>
      <c r="AE714" s="74">
        <v>46062</v>
      </c>
      <c r="AF714" s="80">
        <v>46059.416666666664</v>
      </c>
      <c r="AG714" s="80">
        <v>46058.625</v>
      </c>
      <c r="AH714" s="80">
        <v>46058.625</v>
      </c>
      <c r="AI714" s="74">
        <v>46059</v>
      </c>
      <c r="AJ714" s="74">
        <v>46060</v>
      </c>
      <c r="AK714" s="74">
        <v>46060</v>
      </c>
      <c r="AL714" s="74">
        <v>46061</v>
      </c>
      <c r="AM714" s="74">
        <v>46065</v>
      </c>
      <c r="AN714" s="74">
        <v>46063</v>
      </c>
      <c r="AO714" s="95" t="s">
        <v>121</v>
      </c>
      <c r="AP714" s="95" t="s">
        <v>121</v>
      </c>
      <c r="AQ714" s="95" t="s">
        <v>121</v>
      </c>
      <c r="AR714" s="95" t="s">
        <v>121</v>
      </c>
      <c r="AS714" s="95" t="s">
        <v>121</v>
      </c>
      <c r="AT714" s="95" t="s">
        <v>121</v>
      </c>
      <c r="AU714" s="82" t="s">
        <v>131</v>
      </c>
      <c r="AV714" s="74">
        <v>46056</v>
      </c>
      <c r="AW714" s="75">
        <v>0</v>
      </c>
      <c r="AX714" s="75">
        <v>0</v>
      </c>
      <c r="AY714" s="75"/>
      <c r="AZ714" s="83"/>
      <c r="BA714" s="75"/>
      <c r="BB714" s="75"/>
      <c r="BC714" s="75"/>
      <c r="BD714" s="75"/>
      <c r="BE714" s="75"/>
      <c r="BF714" s="75"/>
      <c r="BG714" s="75"/>
      <c r="BH714" s="75"/>
      <c r="BI714" s="75"/>
      <c r="BJ714" s="75"/>
      <c r="BK714" s="75"/>
      <c r="BL714" s="75"/>
      <c r="BM714" s="75"/>
      <c r="BN714" s="75"/>
      <c r="BO714" s="75"/>
      <c r="BP714" s="75"/>
      <c r="BQ714" s="75"/>
      <c r="BR714" s="75"/>
      <c r="BS714" s="75"/>
      <c r="BT714" s="75">
        <v>0</v>
      </c>
      <c r="BU714" s="84" t="s">
        <v>3149</v>
      </c>
      <c r="BV714" s="74">
        <v>46062</v>
      </c>
      <c r="BW714" s="85">
        <f t="shared" si="226"/>
        <v>2</v>
      </c>
      <c r="BX714" s="85">
        <f t="shared" si="227"/>
        <v>2</v>
      </c>
      <c r="BY714" s="86" t="s">
        <v>120</v>
      </c>
      <c r="BZ714" s="87">
        <f t="shared" si="213"/>
        <v>6</v>
      </c>
      <c r="CB714" s="88">
        <f t="shared" si="236"/>
        <v>7</v>
      </c>
      <c r="CC714" s="89"/>
      <c r="CE714" s="87">
        <f t="shared" si="228"/>
        <v>2</v>
      </c>
      <c r="CF714" s="90"/>
      <c r="CG714" s="90"/>
      <c r="CH714" s="90"/>
      <c r="CJ714" s="87">
        <f t="shared" si="237"/>
        <v>2</v>
      </c>
      <c r="CK714" s="87">
        <f t="shared" si="238"/>
        <v>6</v>
      </c>
      <c r="CL714" s="22" t="s">
        <v>121</v>
      </c>
      <c r="CM714" s="22" t="s">
        <v>3150</v>
      </c>
    </row>
    <row r="715" spans="1:91" ht="14.45" customHeight="1" x14ac:dyDescent="0.25">
      <c r="A715" s="69">
        <f t="shared" si="235"/>
        <v>713</v>
      </c>
      <c r="B715" s="70" t="s">
        <v>102</v>
      </c>
      <c r="C715" s="107" t="s">
        <v>3143</v>
      </c>
      <c r="D715" s="106">
        <v>145386887</v>
      </c>
      <c r="E715" s="73">
        <v>5320007458</v>
      </c>
      <c r="F715" s="74">
        <v>46055</v>
      </c>
      <c r="G715" s="75" t="s">
        <v>516</v>
      </c>
      <c r="H715" s="75" t="s">
        <v>2213</v>
      </c>
      <c r="I715" s="75" t="s">
        <v>105</v>
      </c>
      <c r="J715" s="75" t="s">
        <v>518</v>
      </c>
      <c r="K715" s="75" t="s">
        <v>242</v>
      </c>
      <c r="L715" s="74">
        <v>46082</v>
      </c>
      <c r="M715" s="73">
        <v>40</v>
      </c>
      <c r="N715" s="75" t="s">
        <v>3151</v>
      </c>
      <c r="O715" s="75" t="s">
        <v>3152</v>
      </c>
      <c r="P715" s="75">
        <v>2830048502</v>
      </c>
      <c r="Q715" s="74">
        <v>46056</v>
      </c>
      <c r="R715" s="75">
        <v>1209382111</v>
      </c>
      <c r="S715" s="75">
        <v>224153235</v>
      </c>
      <c r="T715" s="74">
        <v>46056</v>
      </c>
      <c r="U715" s="190">
        <v>12003.241</v>
      </c>
      <c r="V715" s="190">
        <v>11685.108</v>
      </c>
      <c r="W715" s="75">
        <v>13</v>
      </c>
      <c r="X715" s="75">
        <v>0</v>
      </c>
      <c r="Y715" s="98" t="s">
        <v>3153</v>
      </c>
      <c r="Z715" s="82" t="s">
        <v>258</v>
      </c>
      <c r="AA715" s="75" t="s">
        <v>595</v>
      </c>
      <c r="AB715" s="75" t="s">
        <v>2584</v>
      </c>
      <c r="AC715" s="98" t="s">
        <v>3143</v>
      </c>
      <c r="AD715" s="75" t="s">
        <v>113</v>
      </c>
      <c r="AE715" s="74">
        <v>46062</v>
      </c>
      <c r="AF715" s="80">
        <v>46059.416666666664</v>
      </c>
      <c r="AG715" s="80">
        <v>46058.625</v>
      </c>
      <c r="AH715" s="80">
        <v>46058.625</v>
      </c>
      <c r="AI715" s="74">
        <v>46059</v>
      </c>
      <c r="AJ715" s="74">
        <v>46060</v>
      </c>
      <c r="AK715" s="74">
        <v>46060</v>
      </c>
      <c r="AL715" s="74">
        <v>46061</v>
      </c>
      <c r="AM715" s="74">
        <v>46065</v>
      </c>
      <c r="AN715" s="74">
        <v>46063</v>
      </c>
      <c r="AO715" s="95" t="s">
        <v>121</v>
      </c>
      <c r="AP715" s="95" t="s">
        <v>121</v>
      </c>
      <c r="AQ715" s="95" t="s">
        <v>121</v>
      </c>
      <c r="AR715" s="95" t="s">
        <v>121</v>
      </c>
      <c r="AS715" s="95" t="s">
        <v>121</v>
      </c>
      <c r="AT715" s="95" t="s">
        <v>121</v>
      </c>
      <c r="AU715" s="82" t="s">
        <v>131</v>
      </c>
      <c r="AV715" s="74">
        <v>46056</v>
      </c>
      <c r="AW715" s="75" t="s">
        <v>3154</v>
      </c>
      <c r="AX715" s="75" t="s">
        <v>3155</v>
      </c>
      <c r="AY715" s="75"/>
      <c r="AZ715" s="83"/>
      <c r="BA715" s="75"/>
      <c r="BB715" s="75"/>
      <c r="BC715" s="75"/>
      <c r="BD715" s="75"/>
      <c r="BE715" s="75"/>
      <c r="BF715" s="75"/>
      <c r="BG715" s="75"/>
      <c r="BH715" s="75"/>
      <c r="BI715" s="75"/>
      <c r="BJ715" s="75"/>
      <c r="BK715" s="75"/>
      <c r="BL715" s="75"/>
      <c r="BM715" s="75"/>
      <c r="BN715" s="75"/>
      <c r="BO715" s="75"/>
      <c r="BP715" s="75"/>
      <c r="BQ715" s="75"/>
      <c r="BR715" s="75"/>
      <c r="BS715" s="75"/>
      <c r="BT715" s="75">
        <v>0</v>
      </c>
      <c r="BU715" s="84" t="s">
        <v>3149</v>
      </c>
      <c r="BV715" s="74">
        <v>46062</v>
      </c>
      <c r="BW715" s="85">
        <f t="shared" si="226"/>
        <v>2</v>
      </c>
      <c r="BX715" s="85">
        <f t="shared" si="227"/>
        <v>2</v>
      </c>
      <c r="BY715" s="86" t="s">
        <v>120</v>
      </c>
      <c r="BZ715" s="87">
        <f t="shared" si="213"/>
        <v>6</v>
      </c>
      <c r="CB715" s="88">
        <f t="shared" si="236"/>
        <v>7</v>
      </c>
      <c r="CC715" s="89"/>
      <c r="CE715" s="87">
        <f t="shared" si="228"/>
        <v>2</v>
      </c>
      <c r="CF715" s="90">
        <v>13000950</v>
      </c>
      <c r="CG715" s="90"/>
      <c r="CH715" s="90">
        <v>13000950</v>
      </c>
      <c r="CI715" s="195">
        <v>25950</v>
      </c>
      <c r="CJ715" s="87">
        <f t="shared" si="237"/>
        <v>2</v>
      </c>
      <c r="CK715" s="87">
        <f t="shared" si="238"/>
        <v>6</v>
      </c>
      <c r="CL715" s="22" t="s">
        <v>121</v>
      </c>
      <c r="CM715" s="22" t="s">
        <v>3150</v>
      </c>
    </row>
    <row r="716" spans="1:91" ht="14.45" customHeight="1" x14ac:dyDescent="0.25">
      <c r="A716" s="69">
        <f t="shared" si="235"/>
        <v>714</v>
      </c>
      <c r="B716" s="70" t="s">
        <v>102</v>
      </c>
      <c r="C716" s="107" t="s">
        <v>3143</v>
      </c>
      <c r="D716" s="106">
        <v>145386939</v>
      </c>
      <c r="E716" s="73">
        <v>5320007458</v>
      </c>
      <c r="F716" s="74">
        <v>46055</v>
      </c>
      <c r="G716" s="75" t="s">
        <v>516</v>
      </c>
      <c r="H716" s="75" t="s">
        <v>2213</v>
      </c>
      <c r="I716" s="75" t="s">
        <v>105</v>
      </c>
      <c r="J716" s="75" t="s">
        <v>518</v>
      </c>
      <c r="K716" s="75" t="s">
        <v>242</v>
      </c>
      <c r="L716" s="74">
        <v>46083</v>
      </c>
      <c r="M716" s="73">
        <v>0</v>
      </c>
      <c r="N716" s="75" t="s">
        <v>3151</v>
      </c>
      <c r="O716" s="75" t="s">
        <v>3152</v>
      </c>
      <c r="P716" s="75">
        <v>2830048503</v>
      </c>
      <c r="Q716" s="74">
        <v>46056</v>
      </c>
      <c r="R716" s="75">
        <v>1209382112</v>
      </c>
      <c r="S716" s="75">
        <v>224153269</v>
      </c>
      <c r="T716" s="74">
        <v>46056</v>
      </c>
      <c r="U716" s="190">
        <v>5874.0789999999997</v>
      </c>
      <c r="V716" s="190">
        <v>5694.098</v>
      </c>
      <c r="W716" s="75">
        <v>7</v>
      </c>
      <c r="X716" s="75">
        <v>0</v>
      </c>
      <c r="Y716" s="98" t="s">
        <v>3153</v>
      </c>
      <c r="Z716" s="82" t="s">
        <v>258</v>
      </c>
      <c r="AA716" s="75" t="s">
        <v>595</v>
      </c>
      <c r="AB716" s="75" t="s">
        <v>2584</v>
      </c>
      <c r="AC716" s="98" t="s">
        <v>3143</v>
      </c>
      <c r="AD716" s="75" t="s">
        <v>113</v>
      </c>
      <c r="AE716" s="74">
        <v>46062</v>
      </c>
      <c r="AF716" s="80">
        <v>46059.416666666664</v>
      </c>
      <c r="AG716" s="80">
        <v>46058.625</v>
      </c>
      <c r="AH716" s="80">
        <v>46058.625</v>
      </c>
      <c r="AI716" s="74">
        <v>46059</v>
      </c>
      <c r="AJ716" s="74">
        <v>46060</v>
      </c>
      <c r="AK716" s="74">
        <v>46060</v>
      </c>
      <c r="AL716" s="74">
        <v>46061</v>
      </c>
      <c r="AM716" s="74">
        <v>46065</v>
      </c>
      <c r="AN716" s="74">
        <v>46063</v>
      </c>
      <c r="AO716" s="95" t="s">
        <v>121</v>
      </c>
      <c r="AP716" s="95" t="s">
        <v>121</v>
      </c>
      <c r="AQ716" s="95" t="s">
        <v>121</v>
      </c>
      <c r="AR716" s="95" t="s">
        <v>121</v>
      </c>
      <c r="AS716" s="95" t="s">
        <v>121</v>
      </c>
      <c r="AT716" s="95" t="s">
        <v>121</v>
      </c>
      <c r="AU716" s="82" t="s">
        <v>131</v>
      </c>
      <c r="AV716" s="74">
        <v>46056</v>
      </c>
      <c r="AW716" s="75">
        <v>0</v>
      </c>
      <c r="AX716" s="75">
        <v>0</v>
      </c>
      <c r="AY716" s="75"/>
      <c r="AZ716" s="83"/>
      <c r="BA716" s="75"/>
      <c r="BB716" s="75"/>
      <c r="BC716" s="75"/>
      <c r="BD716" s="75"/>
      <c r="BE716" s="75"/>
      <c r="BF716" s="75"/>
      <c r="BG716" s="75"/>
      <c r="BH716" s="75"/>
      <c r="BI716" s="75"/>
      <c r="BJ716" s="75"/>
      <c r="BK716" s="75"/>
      <c r="BL716" s="75"/>
      <c r="BM716" s="75"/>
      <c r="BN716" s="75"/>
      <c r="BO716" s="75"/>
      <c r="BP716" s="75"/>
      <c r="BQ716" s="75"/>
      <c r="BR716" s="75"/>
      <c r="BS716" s="75"/>
      <c r="BT716" s="75">
        <v>0</v>
      </c>
      <c r="BU716" s="84" t="s">
        <v>3149</v>
      </c>
      <c r="BV716" s="74">
        <v>46062</v>
      </c>
      <c r="BW716" s="85">
        <f t="shared" si="226"/>
        <v>2</v>
      </c>
      <c r="BX716" s="85">
        <f t="shared" si="227"/>
        <v>2</v>
      </c>
      <c r="BY716" s="86" t="s">
        <v>120</v>
      </c>
      <c r="BZ716" s="87">
        <f t="shared" si="213"/>
        <v>6</v>
      </c>
      <c r="CB716" s="88">
        <f t="shared" si="236"/>
        <v>7</v>
      </c>
      <c r="CC716" s="89"/>
      <c r="CE716" s="87">
        <f t="shared" si="228"/>
        <v>2</v>
      </c>
      <c r="CF716" s="90"/>
      <c r="CG716" s="90"/>
      <c r="CH716" s="90"/>
      <c r="CJ716" s="87">
        <f t="shared" si="237"/>
        <v>2</v>
      </c>
      <c r="CK716" s="87">
        <f t="shared" si="238"/>
        <v>6</v>
      </c>
      <c r="CL716" s="22" t="s">
        <v>121</v>
      </c>
      <c r="CM716" s="22" t="s">
        <v>3150</v>
      </c>
    </row>
    <row r="717" spans="1:91" ht="14.45" customHeight="1" x14ac:dyDescent="0.25">
      <c r="A717" s="69">
        <f t="shared" si="235"/>
        <v>715</v>
      </c>
      <c r="B717" s="70" t="s">
        <v>102</v>
      </c>
      <c r="C717" s="97">
        <v>235600208717</v>
      </c>
      <c r="D717" s="106">
        <v>145424761</v>
      </c>
      <c r="E717" s="73">
        <v>5320007513</v>
      </c>
      <c r="F717" s="74">
        <v>46048</v>
      </c>
      <c r="G717" s="75" t="s">
        <v>1830</v>
      </c>
      <c r="H717" s="75" t="s">
        <v>2213</v>
      </c>
      <c r="I717" s="75" t="s">
        <v>105</v>
      </c>
      <c r="J717" s="75" t="s">
        <v>518</v>
      </c>
      <c r="K717" s="75" t="s">
        <v>107</v>
      </c>
      <c r="L717" s="74">
        <v>46076</v>
      </c>
      <c r="M717" s="73">
        <v>40</v>
      </c>
      <c r="N717" s="166" t="s">
        <v>3156</v>
      </c>
      <c r="O717" s="75" t="s">
        <v>3157</v>
      </c>
      <c r="P717" s="75">
        <v>2830048241</v>
      </c>
      <c r="Q717" s="74">
        <v>46051</v>
      </c>
      <c r="R717" s="75">
        <v>1209380972</v>
      </c>
      <c r="S717" s="75">
        <v>224137743</v>
      </c>
      <c r="T717" s="74">
        <v>46051</v>
      </c>
      <c r="U717" s="190">
        <v>13915.523999999999</v>
      </c>
      <c r="V717" s="190">
        <v>13513.243</v>
      </c>
      <c r="W717" s="75">
        <v>16</v>
      </c>
      <c r="X717" s="75">
        <v>0</v>
      </c>
      <c r="Y717" s="98">
        <v>235600208717</v>
      </c>
      <c r="Z717" s="82" t="s">
        <v>128</v>
      </c>
      <c r="AA717" s="75" t="s">
        <v>1649</v>
      </c>
      <c r="AB717" s="75" t="s">
        <v>1650</v>
      </c>
      <c r="AC717" s="98">
        <v>235600208717</v>
      </c>
      <c r="AD717" s="75" t="s">
        <v>113</v>
      </c>
      <c r="AE717" s="74">
        <v>46055</v>
      </c>
      <c r="AF717" s="80">
        <v>46052.333333333336</v>
      </c>
      <c r="AG717" s="80">
        <v>46052.5</v>
      </c>
      <c r="AH717" s="80">
        <v>46052.5</v>
      </c>
      <c r="AI717" s="124">
        <v>46038</v>
      </c>
      <c r="AJ717" s="124">
        <v>46053</v>
      </c>
      <c r="AK717" s="124">
        <v>46053</v>
      </c>
      <c r="AL717" s="128">
        <v>46048</v>
      </c>
      <c r="AM717" s="101">
        <v>46066</v>
      </c>
      <c r="AN717" s="101">
        <v>46066</v>
      </c>
      <c r="AO717" s="95" t="s">
        <v>121</v>
      </c>
      <c r="AP717" s="95" t="s">
        <v>121</v>
      </c>
      <c r="AQ717" s="95" t="s">
        <v>121</v>
      </c>
      <c r="AR717" s="95" t="s">
        <v>121</v>
      </c>
      <c r="AS717" s="95" t="s">
        <v>121</v>
      </c>
      <c r="AT717" s="95" t="s">
        <v>121</v>
      </c>
      <c r="AU717" s="82" t="s">
        <v>131</v>
      </c>
      <c r="AV717" s="74">
        <v>46051</v>
      </c>
      <c r="AW717" s="75" t="s">
        <v>3158</v>
      </c>
      <c r="AX717" s="75" t="s">
        <v>3159</v>
      </c>
      <c r="AY717" s="75"/>
      <c r="AZ717" s="83"/>
      <c r="BA717" s="75"/>
      <c r="BB717" s="75"/>
      <c r="BC717" s="75"/>
      <c r="BD717" s="75"/>
      <c r="BE717" s="75"/>
      <c r="BF717" s="75"/>
      <c r="BG717" s="75"/>
      <c r="BH717" s="75"/>
      <c r="BI717" s="75"/>
      <c r="BJ717" s="75"/>
      <c r="BK717" s="75"/>
      <c r="BL717" s="75"/>
      <c r="BM717" s="75"/>
      <c r="BN717" s="75"/>
      <c r="BO717" s="75"/>
      <c r="BP717" s="75"/>
      <c r="BQ717" s="75"/>
      <c r="BR717" s="75"/>
      <c r="BS717" s="75"/>
      <c r="BT717" s="75">
        <v>1</v>
      </c>
      <c r="BU717" s="84" t="s">
        <v>3160</v>
      </c>
      <c r="BV717" s="74">
        <v>46055</v>
      </c>
      <c r="BW717" s="85">
        <f t="shared" si="226"/>
        <v>2</v>
      </c>
      <c r="BX717" s="85">
        <f t="shared" si="227"/>
        <v>2</v>
      </c>
      <c r="BY717" s="86" t="s">
        <v>120</v>
      </c>
      <c r="BZ717" s="87">
        <f t="shared" si="213"/>
        <v>5</v>
      </c>
      <c r="CB717" s="88">
        <f t="shared" si="236"/>
        <v>6</v>
      </c>
      <c r="CC717" s="89"/>
      <c r="CE717" s="87">
        <f t="shared" si="228"/>
        <v>1</v>
      </c>
      <c r="CF717" s="90">
        <v>18284000</v>
      </c>
      <c r="CG717" s="90"/>
      <c r="CH717" s="90">
        <v>18284000</v>
      </c>
      <c r="CI717" s="22">
        <v>26120</v>
      </c>
      <c r="CJ717" s="87">
        <f t="shared" si="237"/>
        <v>1</v>
      </c>
      <c r="CK717" s="87">
        <f t="shared" si="238"/>
        <v>5</v>
      </c>
      <c r="CL717" s="22" t="s">
        <v>121</v>
      </c>
      <c r="CM717" s="22" t="s">
        <v>3161</v>
      </c>
    </row>
    <row r="718" spans="1:91" ht="14.45" customHeight="1" x14ac:dyDescent="0.25">
      <c r="A718" s="69">
        <f t="shared" si="235"/>
        <v>716</v>
      </c>
      <c r="B718" s="70" t="s">
        <v>102</v>
      </c>
      <c r="C718" s="97">
        <v>235600208717</v>
      </c>
      <c r="D718" s="106">
        <v>145424777</v>
      </c>
      <c r="E718" s="73">
        <v>5320007513</v>
      </c>
      <c r="F718" s="74">
        <v>46048</v>
      </c>
      <c r="G718" s="75" t="s">
        <v>1830</v>
      </c>
      <c r="H718" s="75" t="s">
        <v>2213</v>
      </c>
      <c r="I718" s="75" t="s">
        <v>105</v>
      </c>
      <c r="J718" s="75" t="s">
        <v>518</v>
      </c>
      <c r="K718" s="75" t="s">
        <v>107</v>
      </c>
      <c r="L718" s="74">
        <v>46076</v>
      </c>
      <c r="M718" s="73">
        <v>0</v>
      </c>
      <c r="N718" s="166" t="s">
        <v>3156</v>
      </c>
      <c r="O718" s="75" t="s">
        <v>3157</v>
      </c>
      <c r="P718" s="75">
        <v>2830048242</v>
      </c>
      <c r="Q718" s="74">
        <v>46051</v>
      </c>
      <c r="R718" s="75">
        <v>1209380973</v>
      </c>
      <c r="S718" s="75">
        <v>224137744</v>
      </c>
      <c r="T718" s="74">
        <v>46051</v>
      </c>
      <c r="U718" s="190">
        <v>6965.4960000000001</v>
      </c>
      <c r="V718" s="190">
        <v>6764.13</v>
      </c>
      <c r="W718" s="75">
        <v>8</v>
      </c>
      <c r="X718" s="75">
        <v>0</v>
      </c>
      <c r="Y718" s="98">
        <v>235600208717</v>
      </c>
      <c r="Z718" s="82" t="s">
        <v>128</v>
      </c>
      <c r="AA718" s="75" t="s">
        <v>1649</v>
      </c>
      <c r="AB718" s="75" t="s">
        <v>1650</v>
      </c>
      <c r="AC718" s="98">
        <v>235600208717</v>
      </c>
      <c r="AD718" s="75" t="s">
        <v>113</v>
      </c>
      <c r="AE718" s="74">
        <v>46055</v>
      </c>
      <c r="AF718" s="80">
        <v>46052.333333333336</v>
      </c>
      <c r="AG718" s="80">
        <v>46052.5</v>
      </c>
      <c r="AH718" s="80">
        <v>46052.5</v>
      </c>
      <c r="AI718" s="124">
        <v>46038</v>
      </c>
      <c r="AJ718" s="124">
        <v>46053</v>
      </c>
      <c r="AK718" s="124">
        <v>46053</v>
      </c>
      <c r="AL718" s="128">
        <v>46048</v>
      </c>
      <c r="AM718" s="101">
        <v>46066</v>
      </c>
      <c r="AN718" s="101">
        <v>46066</v>
      </c>
      <c r="AO718" s="95" t="s">
        <v>121</v>
      </c>
      <c r="AP718" s="95" t="s">
        <v>121</v>
      </c>
      <c r="AQ718" s="95" t="s">
        <v>121</v>
      </c>
      <c r="AR718" s="95" t="s">
        <v>121</v>
      </c>
      <c r="AS718" s="95" t="s">
        <v>121</v>
      </c>
      <c r="AT718" s="95" t="s">
        <v>121</v>
      </c>
      <c r="AU718" s="82" t="s">
        <v>131</v>
      </c>
      <c r="AV718" s="74">
        <v>46051</v>
      </c>
      <c r="AW718" s="75">
        <v>0</v>
      </c>
      <c r="AX718" s="75">
        <v>0</v>
      </c>
      <c r="AY718" s="75"/>
      <c r="AZ718" s="83"/>
      <c r="BA718" s="75"/>
      <c r="BB718" s="75"/>
      <c r="BC718" s="75"/>
      <c r="BD718" s="75"/>
      <c r="BE718" s="75"/>
      <c r="BF718" s="75"/>
      <c r="BG718" s="75"/>
      <c r="BH718" s="75"/>
      <c r="BI718" s="75"/>
      <c r="BJ718" s="75"/>
      <c r="BK718" s="75"/>
      <c r="BL718" s="75"/>
      <c r="BM718" s="75"/>
      <c r="BN718" s="75"/>
      <c r="BO718" s="75"/>
      <c r="BP718" s="75"/>
      <c r="BQ718" s="75"/>
      <c r="BR718" s="75"/>
      <c r="BS718" s="75"/>
      <c r="BT718" s="75">
        <v>0</v>
      </c>
      <c r="BU718" s="84" t="s">
        <v>3160</v>
      </c>
      <c r="BV718" s="74">
        <v>46055</v>
      </c>
      <c r="BW718" s="85">
        <f t="shared" si="226"/>
        <v>2</v>
      </c>
      <c r="BX718" s="85">
        <f t="shared" si="227"/>
        <v>2</v>
      </c>
      <c r="BY718" s="86" t="s">
        <v>120</v>
      </c>
      <c r="BZ718" s="87">
        <f t="shared" si="213"/>
        <v>5</v>
      </c>
      <c r="CB718" s="88">
        <f t="shared" si="236"/>
        <v>6</v>
      </c>
      <c r="CC718" s="89"/>
      <c r="CE718" s="87">
        <f t="shared" si="228"/>
        <v>1</v>
      </c>
      <c r="CF718" s="90"/>
      <c r="CG718" s="90"/>
      <c r="CH718" s="90"/>
      <c r="CJ718" s="87">
        <f t="shared" si="237"/>
        <v>1</v>
      </c>
      <c r="CK718" s="87">
        <f t="shared" si="238"/>
        <v>5</v>
      </c>
      <c r="CL718" s="22" t="s">
        <v>121</v>
      </c>
      <c r="CM718" s="22" t="s">
        <v>3161</v>
      </c>
    </row>
    <row r="719" spans="1:91" ht="14.45" customHeight="1" x14ac:dyDescent="0.25">
      <c r="A719" s="69">
        <f t="shared" si="235"/>
        <v>717</v>
      </c>
      <c r="B719" s="70" t="s">
        <v>102</v>
      </c>
      <c r="C719" s="107" t="s">
        <v>3162</v>
      </c>
      <c r="D719" s="106">
        <v>145445277</v>
      </c>
      <c r="E719" s="73">
        <v>5320007527</v>
      </c>
      <c r="F719" s="74">
        <v>46048</v>
      </c>
      <c r="G719" s="75" t="s">
        <v>602</v>
      </c>
      <c r="H719" s="75" t="s">
        <v>2213</v>
      </c>
      <c r="I719" s="75" t="s">
        <v>105</v>
      </c>
      <c r="J719" s="75" t="s">
        <v>518</v>
      </c>
      <c r="K719" s="75" t="s">
        <v>242</v>
      </c>
      <c r="L719" s="74">
        <v>46078</v>
      </c>
      <c r="M719" s="73">
        <v>0</v>
      </c>
      <c r="N719" s="75" t="s">
        <v>3163</v>
      </c>
      <c r="O719" s="75" t="s">
        <v>3164</v>
      </c>
      <c r="P719" s="75">
        <v>2830048450</v>
      </c>
      <c r="Q719" s="74">
        <v>46055</v>
      </c>
      <c r="R719" s="75">
        <v>1209381867</v>
      </c>
      <c r="S719" s="75">
        <v>224149513</v>
      </c>
      <c r="T719" s="74">
        <v>46055</v>
      </c>
      <c r="U719" s="75">
        <v>587.78099999999995</v>
      </c>
      <c r="V719" s="75">
        <v>566.77</v>
      </c>
      <c r="W719" s="75">
        <v>1</v>
      </c>
      <c r="X719" s="75">
        <v>0</v>
      </c>
      <c r="Y719" s="98" t="s">
        <v>3165</v>
      </c>
      <c r="Z719" s="82" t="s">
        <v>258</v>
      </c>
      <c r="AA719" s="75" t="s">
        <v>595</v>
      </c>
      <c r="AB719" s="75" t="s">
        <v>2584</v>
      </c>
      <c r="AC719" s="98" t="s">
        <v>3162</v>
      </c>
      <c r="AD719" s="75" t="s">
        <v>113</v>
      </c>
      <c r="AE719" s="74">
        <v>46062</v>
      </c>
      <c r="AF719" s="80">
        <v>46059.416666666664</v>
      </c>
      <c r="AG719" s="80">
        <v>46058.625</v>
      </c>
      <c r="AH719" s="80">
        <v>46058.625</v>
      </c>
      <c r="AI719" s="74">
        <v>46059</v>
      </c>
      <c r="AJ719" s="74">
        <v>46060</v>
      </c>
      <c r="AK719" s="74">
        <v>46060</v>
      </c>
      <c r="AL719" s="74">
        <v>46061</v>
      </c>
      <c r="AM719" s="74">
        <v>46065</v>
      </c>
      <c r="AN719" s="74">
        <v>46063</v>
      </c>
      <c r="AO719" s="95" t="s">
        <v>121</v>
      </c>
      <c r="AP719" s="95" t="s">
        <v>121</v>
      </c>
      <c r="AQ719" s="95" t="s">
        <v>121</v>
      </c>
      <c r="AR719" s="95" t="s">
        <v>121</v>
      </c>
      <c r="AS719" s="95" t="s">
        <v>121</v>
      </c>
      <c r="AT719" s="95" t="s">
        <v>121</v>
      </c>
      <c r="AU719" s="82" t="s">
        <v>131</v>
      </c>
      <c r="AV719" s="74">
        <v>46055</v>
      </c>
      <c r="AW719" s="75" t="s">
        <v>3166</v>
      </c>
      <c r="AX719" s="75" t="s">
        <v>3167</v>
      </c>
      <c r="AY719" s="75"/>
      <c r="AZ719" s="83"/>
      <c r="BA719" s="75"/>
      <c r="BB719" s="75"/>
      <c r="BC719" s="75"/>
      <c r="BD719" s="75"/>
      <c r="BE719" s="75"/>
      <c r="BF719" s="75"/>
      <c r="BG719" s="75"/>
      <c r="BH719" s="75"/>
      <c r="BI719" s="75"/>
      <c r="BJ719" s="75"/>
      <c r="BK719" s="75"/>
      <c r="BL719" s="75"/>
      <c r="BM719" s="75"/>
      <c r="BN719" s="75"/>
      <c r="BO719" s="75"/>
      <c r="BP719" s="75"/>
      <c r="BQ719" s="75"/>
      <c r="BR719" s="75"/>
      <c r="BS719" s="75"/>
      <c r="BT719" s="75">
        <v>1</v>
      </c>
      <c r="BU719" s="84" t="s">
        <v>3168</v>
      </c>
      <c r="BV719" s="74">
        <v>46062</v>
      </c>
      <c r="BW719" s="85">
        <f t="shared" si="226"/>
        <v>2</v>
      </c>
      <c r="BX719" s="85">
        <f t="shared" si="227"/>
        <v>2</v>
      </c>
      <c r="BY719" s="86" t="s">
        <v>120</v>
      </c>
      <c r="BZ719" s="87">
        <f t="shared" ref="BZ719:BZ782" si="239">_xlfn.ISOWEEKNUM(F719)</f>
        <v>5</v>
      </c>
      <c r="CB719" s="88">
        <f t="shared" si="236"/>
        <v>7</v>
      </c>
      <c r="CC719" s="89"/>
      <c r="CE719" s="87">
        <f t="shared" si="228"/>
        <v>2</v>
      </c>
      <c r="CF719" s="90"/>
      <c r="CG719" s="90"/>
      <c r="CH719" s="90"/>
      <c r="CJ719" s="87">
        <f t="shared" si="237"/>
        <v>2</v>
      </c>
      <c r="CK719" s="87">
        <f t="shared" si="238"/>
        <v>6</v>
      </c>
      <c r="CL719" s="22" t="s">
        <v>121</v>
      </c>
      <c r="CM719" s="22" t="s">
        <v>3169</v>
      </c>
    </row>
    <row r="720" spans="1:91" ht="14.45" customHeight="1" x14ac:dyDescent="0.25">
      <c r="A720" s="69">
        <f t="shared" si="235"/>
        <v>718</v>
      </c>
      <c r="B720" s="70" t="s">
        <v>102</v>
      </c>
      <c r="C720" s="107" t="s">
        <v>3162</v>
      </c>
      <c r="D720" s="106">
        <v>145445279</v>
      </c>
      <c r="E720" s="73">
        <v>5320007527</v>
      </c>
      <c r="F720" s="74">
        <v>46048</v>
      </c>
      <c r="G720" s="75" t="s">
        <v>602</v>
      </c>
      <c r="H720" s="75" t="s">
        <v>2213</v>
      </c>
      <c r="I720" s="75" t="s">
        <v>105</v>
      </c>
      <c r="J720" s="75" t="s">
        <v>518</v>
      </c>
      <c r="K720" s="75" t="s">
        <v>242</v>
      </c>
      <c r="L720" s="74">
        <v>46078</v>
      </c>
      <c r="M720" s="73">
        <v>0</v>
      </c>
      <c r="N720" s="75" t="s">
        <v>3163</v>
      </c>
      <c r="O720" s="75" t="s">
        <v>3164</v>
      </c>
      <c r="P720" s="75">
        <v>2830048451</v>
      </c>
      <c r="Q720" s="74">
        <v>46055</v>
      </c>
      <c r="R720" s="75">
        <v>1209381868</v>
      </c>
      <c r="S720" s="75">
        <v>224149514</v>
      </c>
      <c r="T720" s="74">
        <v>46055</v>
      </c>
      <c r="U720" s="75">
        <v>127.81699999999999</v>
      </c>
      <c r="V720" s="75">
        <v>123.249</v>
      </c>
      <c r="W720" s="75">
        <v>1</v>
      </c>
      <c r="X720" s="75">
        <v>0</v>
      </c>
      <c r="Y720" s="98" t="s">
        <v>3165</v>
      </c>
      <c r="Z720" s="82" t="s">
        <v>258</v>
      </c>
      <c r="AA720" s="75" t="s">
        <v>595</v>
      </c>
      <c r="AB720" s="75" t="s">
        <v>2584</v>
      </c>
      <c r="AC720" s="98" t="s">
        <v>3162</v>
      </c>
      <c r="AD720" s="75" t="s">
        <v>113</v>
      </c>
      <c r="AE720" s="74">
        <v>46062</v>
      </c>
      <c r="AF720" s="80">
        <v>46059.416666666664</v>
      </c>
      <c r="AG720" s="80">
        <v>46058.625</v>
      </c>
      <c r="AH720" s="80">
        <v>46058.625</v>
      </c>
      <c r="AI720" s="74">
        <v>46059</v>
      </c>
      <c r="AJ720" s="74">
        <v>46060</v>
      </c>
      <c r="AK720" s="74">
        <v>46060</v>
      </c>
      <c r="AL720" s="74">
        <v>46061</v>
      </c>
      <c r="AM720" s="74">
        <v>46065</v>
      </c>
      <c r="AN720" s="74">
        <v>46063</v>
      </c>
      <c r="AO720" s="95" t="s">
        <v>121</v>
      </c>
      <c r="AP720" s="95" t="s">
        <v>121</v>
      </c>
      <c r="AQ720" s="95" t="s">
        <v>121</v>
      </c>
      <c r="AR720" s="95" t="s">
        <v>121</v>
      </c>
      <c r="AS720" s="95" t="s">
        <v>121</v>
      </c>
      <c r="AT720" s="95" t="s">
        <v>121</v>
      </c>
      <c r="AU720" s="82" t="s">
        <v>131</v>
      </c>
      <c r="AV720" s="74">
        <v>46055</v>
      </c>
      <c r="AW720" s="75">
        <v>0</v>
      </c>
      <c r="AX720" s="75">
        <v>0</v>
      </c>
      <c r="AY720" s="75"/>
      <c r="AZ720" s="83"/>
      <c r="BA720" s="75"/>
      <c r="BB720" s="75"/>
      <c r="BC720" s="75"/>
      <c r="BD720" s="75"/>
      <c r="BE720" s="75"/>
      <c r="BF720" s="75"/>
      <c r="BG720" s="75"/>
      <c r="BH720" s="75"/>
      <c r="BI720" s="75"/>
      <c r="BJ720" s="75"/>
      <c r="BK720" s="75"/>
      <c r="BL720" s="75"/>
      <c r="BM720" s="75"/>
      <c r="BN720" s="75"/>
      <c r="BO720" s="75"/>
      <c r="BP720" s="75"/>
      <c r="BQ720" s="75"/>
      <c r="BR720" s="75"/>
      <c r="BS720" s="75"/>
      <c r="BT720" s="75">
        <v>0</v>
      </c>
      <c r="BU720" s="84" t="s">
        <v>3168</v>
      </c>
      <c r="BV720" s="74">
        <v>46062</v>
      </c>
      <c r="BW720" s="85">
        <f t="shared" si="226"/>
        <v>2</v>
      </c>
      <c r="BX720" s="85">
        <f t="shared" si="227"/>
        <v>2</v>
      </c>
      <c r="BY720" s="86" t="s">
        <v>120</v>
      </c>
      <c r="BZ720" s="87">
        <f t="shared" si="239"/>
        <v>5</v>
      </c>
      <c r="CB720" s="88">
        <f t="shared" si="236"/>
        <v>7</v>
      </c>
      <c r="CC720" s="89"/>
      <c r="CE720" s="87">
        <f t="shared" si="228"/>
        <v>2</v>
      </c>
      <c r="CF720" s="90"/>
      <c r="CG720" s="90"/>
      <c r="CH720" s="90"/>
      <c r="CJ720" s="87">
        <f t="shared" si="237"/>
        <v>2</v>
      </c>
      <c r="CK720" s="87">
        <f t="shared" si="238"/>
        <v>6</v>
      </c>
      <c r="CL720" s="22" t="s">
        <v>121</v>
      </c>
      <c r="CM720" s="22" t="s">
        <v>3169</v>
      </c>
    </row>
    <row r="721" spans="1:91" ht="14.45" customHeight="1" x14ac:dyDescent="0.25">
      <c r="A721" s="69">
        <f t="shared" si="235"/>
        <v>719</v>
      </c>
      <c r="B721" s="70" t="s">
        <v>102</v>
      </c>
      <c r="C721" s="107" t="s">
        <v>3162</v>
      </c>
      <c r="D721" s="106">
        <v>145437500</v>
      </c>
      <c r="E721" s="73">
        <v>5320007527</v>
      </c>
      <c r="F721" s="74">
        <v>46048</v>
      </c>
      <c r="G721" s="75" t="s">
        <v>612</v>
      </c>
      <c r="H721" s="75" t="s">
        <v>2213</v>
      </c>
      <c r="I721" s="75" t="s">
        <v>105</v>
      </c>
      <c r="J721" s="75" t="s">
        <v>518</v>
      </c>
      <c r="K721" s="75" t="s">
        <v>242</v>
      </c>
      <c r="L721" s="74">
        <v>46072</v>
      </c>
      <c r="M721" s="73">
        <v>0</v>
      </c>
      <c r="N721" s="75" t="s">
        <v>3163</v>
      </c>
      <c r="O721" s="75" t="s">
        <v>3164</v>
      </c>
      <c r="P721" s="75">
        <v>2830048449</v>
      </c>
      <c r="Q721" s="74">
        <v>46055</v>
      </c>
      <c r="R721" s="75">
        <v>1209381866</v>
      </c>
      <c r="S721" s="75">
        <v>224149510</v>
      </c>
      <c r="T721" s="74">
        <v>46055</v>
      </c>
      <c r="U721" s="190">
        <v>2552.6410000000001</v>
      </c>
      <c r="V721" s="190">
        <v>2474.4290000000001</v>
      </c>
      <c r="W721" s="75">
        <v>3</v>
      </c>
      <c r="X721" s="75">
        <v>0</v>
      </c>
      <c r="Y721" s="98" t="s">
        <v>3165</v>
      </c>
      <c r="Z721" s="82" t="s">
        <v>258</v>
      </c>
      <c r="AA721" s="75" t="s">
        <v>595</v>
      </c>
      <c r="AB721" s="75" t="s">
        <v>2584</v>
      </c>
      <c r="AC721" s="98" t="s">
        <v>3162</v>
      </c>
      <c r="AD721" s="75" t="s">
        <v>113</v>
      </c>
      <c r="AE721" s="74">
        <v>46062</v>
      </c>
      <c r="AF721" s="80">
        <v>46059.416666666664</v>
      </c>
      <c r="AG721" s="80">
        <v>46058.625</v>
      </c>
      <c r="AH721" s="80">
        <v>46058.625</v>
      </c>
      <c r="AI721" s="74">
        <v>46059</v>
      </c>
      <c r="AJ721" s="74">
        <v>46060</v>
      </c>
      <c r="AK721" s="74">
        <v>46060</v>
      </c>
      <c r="AL721" s="74">
        <v>46061</v>
      </c>
      <c r="AM721" s="74">
        <v>46065</v>
      </c>
      <c r="AN721" s="74">
        <v>46063</v>
      </c>
      <c r="AO721" s="95" t="s">
        <v>121</v>
      </c>
      <c r="AP721" s="95" t="s">
        <v>121</v>
      </c>
      <c r="AQ721" s="95" t="s">
        <v>121</v>
      </c>
      <c r="AR721" s="95" t="s">
        <v>121</v>
      </c>
      <c r="AS721" s="95" t="s">
        <v>121</v>
      </c>
      <c r="AT721" s="95" t="s">
        <v>121</v>
      </c>
      <c r="AU721" s="82" t="s">
        <v>131</v>
      </c>
      <c r="AV721" s="74">
        <v>46055</v>
      </c>
      <c r="AW721" s="75">
        <v>0</v>
      </c>
      <c r="AX721" s="75">
        <v>0</v>
      </c>
      <c r="AY721" s="75"/>
      <c r="AZ721" s="83"/>
      <c r="BA721" s="75"/>
      <c r="BB721" s="75"/>
      <c r="BC721" s="75"/>
      <c r="BD721" s="75"/>
      <c r="BE721" s="75"/>
      <c r="BF721" s="75"/>
      <c r="BG721" s="75"/>
      <c r="BH721" s="75"/>
      <c r="BI721" s="75"/>
      <c r="BJ721" s="75"/>
      <c r="BK721" s="75"/>
      <c r="BL721" s="75"/>
      <c r="BM721" s="75"/>
      <c r="BN721" s="75"/>
      <c r="BO721" s="75"/>
      <c r="BP721" s="75"/>
      <c r="BQ721" s="75"/>
      <c r="BR721" s="75"/>
      <c r="BS721" s="75"/>
      <c r="BT721" s="75">
        <v>0</v>
      </c>
      <c r="BU721" s="84" t="s">
        <v>3168</v>
      </c>
      <c r="BV721" s="74">
        <v>46062</v>
      </c>
      <c r="BW721" s="85">
        <f t="shared" si="226"/>
        <v>2</v>
      </c>
      <c r="BX721" s="85">
        <f t="shared" si="227"/>
        <v>2</v>
      </c>
      <c r="BY721" s="86" t="s">
        <v>120</v>
      </c>
      <c r="BZ721" s="87">
        <f t="shared" si="239"/>
        <v>5</v>
      </c>
      <c r="CB721" s="88">
        <f t="shared" si="236"/>
        <v>7</v>
      </c>
      <c r="CC721" s="89"/>
      <c r="CE721" s="87">
        <f t="shared" si="228"/>
        <v>2</v>
      </c>
      <c r="CF721" s="90"/>
      <c r="CG721" s="90"/>
      <c r="CH721" s="90"/>
      <c r="CJ721" s="87">
        <f t="shared" si="237"/>
        <v>2</v>
      </c>
      <c r="CK721" s="87">
        <f t="shared" si="238"/>
        <v>6</v>
      </c>
      <c r="CL721" s="22" t="s">
        <v>121</v>
      </c>
      <c r="CM721" s="22" t="s">
        <v>3169</v>
      </c>
    </row>
    <row r="722" spans="1:91" ht="14.45" customHeight="1" x14ac:dyDescent="0.25">
      <c r="A722" s="69">
        <f t="shared" si="235"/>
        <v>720</v>
      </c>
      <c r="B722" s="70" t="s">
        <v>102</v>
      </c>
      <c r="C722" s="107" t="s">
        <v>3162</v>
      </c>
      <c r="D722" s="106">
        <v>145406534</v>
      </c>
      <c r="E722" s="73">
        <v>5320007527</v>
      </c>
      <c r="F722" s="74">
        <v>46048</v>
      </c>
      <c r="G722" s="75" t="s">
        <v>516</v>
      </c>
      <c r="H722" s="75" t="s">
        <v>2213</v>
      </c>
      <c r="I722" s="75" t="s">
        <v>105</v>
      </c>
      <c r="J722" s="75" t="s">
        <v>518</v>
      </c>
      <c r="K722" s="75" t="s">
        <v>242</v>
      </c>
      <c r="L722" s="74">
        <v>46079</v>
      </c>
      <c r="M722" s="73">
        <v>40</v>
      </c>
      <c r="N722" s="75" t="s">
        <v>3163</v>
      </c>
      <c r="O722" s="75" t="s">
        <v>3164</v>
      </c>
      <c r="P722" s="75">
        <v>2830048448</v>
      </c>
      <c r="Q722" s="74">
        <v>46055</v>
      </c>
      <c r="R722" s="75">
        <v>1209381865</v>
      </c>
      <c r="S722" s="132">
        <v>224149509</v>
      </c>
      <c r="T722" s="74">
        <v>46055</v>
      </c>
      <c r="U722" s="190">
        <v>12794.7</v>
      </c>
      <c r="V722" s="190">
        <v>12455.589</v>
      </c>
      <c r="W722" s="75">
        <v>14</v>
      </c>
      <c r="X722" s="75">
        <v>0</v>
      </c>
      <c r="Y722" s="98" t="s">
        <v>3165</v>
      </c>
      <c r="Z722" s="82" t="s">
        <v>258</v>
      </c>
      <c r="AA722" s="75" t="s">
        <v>595</v>
      </c>
      <c r="AB722" s="75" t="s">
        <v>2584</v>
      </c>
      <c r="AC722" s="98" t="s">
        <v>3162</v>
      </c>
      <c r="AD722" s="75" t="s">
        <v>113</v>
      </c>
      <c r="AE722" s="74">
        <v>46062</v>
      </c>
      <c r="AF722" s="80">
        <v>46059.416666666664</v>
      </c>
      <c r="AG722" s="80">
        <v>46058.625</v>
      </c>
      <c r="AH722" s="80">
        <v>46058.625</v>
      </c>
      <c r="AI722" s="74">
        <v>46059</v>
      </c>
      <c r="AJ722" s="74">
        <v>46060</v>
      </c>
      <c r="AK722" s="74">
        <v>46060</v>
      </c>
      <c r="AL722" s="74">
        <v>46061</v>
      </c>
      <c r="AM722" s="74">
        <v>46065</v>
      </c>
      <c r="AN722" s="74">
        <v>46063</v>
      </c>
      <c r="AO722" s="95" t="s">
        <v>121</v>
      </c>
      <c r="AP722" s="95" t="s">
        <v>121</v>
      </c>
      <c r="AQ722" s="95" t="s">
        <v>121</v>
      </c>
      <c r="AR722" s="95" t="s">
        <v>121</v>
      </c>
      <c r="AS722" s="95" t="s">
        <v>121</v>
      </c>
      <c r="AT722" s="95" t="s">
        <v>121</v>
      </c>
      <c r="AU722" s="82" t="s">
        <v>131</v>
      </c>
      <c r="AV722" s="74">
        <v>46055</v>
      </c>
      <c r="AW722" s="75">
        <v>0</v>
      </c>
      <c r="AX722" s="75">
        <v>0</v>
      </c>
      <c r="AY722" s="75"/>
      <c r="AZ722" s="83"/>
      <c r="BA722" s="75"/>
      <c r="BB722" s="75"/>
      <c r="BC722" s="75"/>
      <c r="BD722" s="75"/>
      <c r="BE722" s="75"/>
      <c r="BF722" s="75"/>
      <c r="BG722" s="75"/>
      <c r="BH722" s="75"/>
      <c r="BI722" s="75"/>
      <c r="BJ722" s="75"/>
      <c r="BK722" s="75"/>
      <c r="BL722" s="75"/>
      <c r="BM722" s="75"/>
      <c r="BN722" s="75"/>
      <c r="BO722" s="75"/>
      <c r="BP722" s="75"/>
      <c r="BQ722" s="75"/>
      <c r="BR722" s="75"/>
      <c r="BS722" s="75"/>
      <c r="BT722" s="75">
        <v>0</v>
      </c>
      <c r="BU722" s="84" t="s">
        <v>3168</v>
      </c>
      <c r="BV722" s="74">
        <v>46062</v>
      </c>
      <c r="BW722" s="85">
        <f t="shared" si="226"/>
        <v>2</v>
      </c>
      <c r="BX722" s="85">
        <f t="shared" si="227"/>
        <v>2</v>
      </c>
      <c r="BY722" s="86" t="s">
        <v>120</v>
      </c>
      <c r="BZ722" s="87">
        <f t="shared" si="239"/>
        <v>5</v>
      </c>
      <c r="CB722" s="88">
        <f t="shared" si="236"/>
        <v>7</v>
      </c>
      <c r="CC722" s="89"/>
      <c r="CE722" s="87">
        <f t="shared" si="228"/>
        <v>2</v>
      </c>
      <c r="CF722" s="90">
        <v>13000950</v>
      </c>
      <c r="CG722" s="90"/>
      <c r="CH722" s="90">
        <v>13000950</v>
      </c>
      <c r="CI722" s="22">
        <v>25950</v>
      </c>
      <c r="CJ722" s="87">
        <f t="shared" si="237"/>
        <v>2</v>
      </c>
      <c r="CK722" s="87">
        <f t="shared" si="238"/>
        <v>6</v>
      </c>
      <c r="CL722" s="22" t="s">
        <v>121</v>
      </c>
      <c r="CM722" s="22" t="s">
        <v>3169</v>
      </c>
    </row>
    <row r="723" spans="1:91" ht="14.45" customHeight="1" x14ac:dyDescent="0.25">
      <c r="A723" s="69">
        <f t="shared" si="235"/>
        <v>721</v>
      </c>
      <c r="B723" s="70" t="s">
        <v>102</v>
      </c>
      <c r="C723" s="97" t="s">
        <v>3170</v>
      </c>
      <c r="D723" s="106">
        <v>145437846</v>
      </c>
      <c r="E723" s="73">
        <v>5320007529</v>
      </c>
      <c r="F723" s="74">
        <v>46055</v>
      </c>
      <c r="G723" s="75" t="s">
        <v>2198</v>
      </c>
      <c r="H723" s="75" t="s">
        <v>2213</v>
      </c>
      <c r="I723" s="75" t="s">
        <v>105</v>
      </c>
      <c r="J723" s="75" t="s">
        <v>518</v>
      </c>
      <c r="K723" s="75" t="s">
        <v>242</v>
      </c>
      <c r="L723" s="74">
        <v>46083</v>
      </c>
      <c r="M723" s="73">
        <v>0</v>
      </c>
      <c r="N723" s="75" t="s">
        <v>3171</v>
      </c>
      <c r="O723" s="75" t="s">
        <v>3172</v>
      </c>
      <c r="P723" s="75">
        <v>2830048421</v>
      </c>
      <c r="Q723" s="74">
        <v>46055</v>
      </c>
      <c r="R723" s="75">
        <v>1209381808</v>
      </c>
      <c r="S723" s="75">
        <v>224149548</v>
      </c>
      <c r="T723" s="74">
        <v>46055</v>
      </c>
      <c r="U723" s="190">
        <v>3109.145</v>
      </c>
      <c r="V723" s="190">
        <v>2997.337</v>
      </c>
      <c r="W723" s="75">
        <v>5</v>
      </c>
      <c r="X723" s="75">
        <v>0</v>
      </c>
      <c r="Y723" s="98" t="s">
        <v>3173</v>
      </c>
      <c r="Z723" s="82" t="s">
        <v>258</v>
      </c>
      <c r="AA723" s="75" t="s">
        <v>595</v>
      </c>
      <c r="AB723" s="75" t="s">
        <v>2584</v>
      </c>
      <c r="AC723" s="98" t="s">
        <v>3170</v>
      </c>
      <c r="AD723" s="75" t="s">
        <v>113</v>
      </c>
      <c r="AE723" s="74">
        <v>46062</v>
      </c>
      <c r="AF723" s="80">
        <v>46059.416666666664</v>
      </c>
      <c r="AG723" s="80">
        <v>46058.625</v>
      </c>
      <c r="AH723" s="80">
        <v>46058.625</v>
      </c>
      <c r="AI723" s="74">
        <v>46059</v>
      </c>
      <c r="AJ723" s="74">
        <v>46060</v>
      </c>
      <c r="AK723" s="74">
        <v>46060</v>
      </c>
      <c r="AL723" s="74">
        <v>46061</v>
      </c>
      <c r="AM723" s="74">
        <v>46065</v>
      </c>
      <c r="AN723" s="74">
        <v>46063</v>
      </c>
      <c r="AO723" s="95" t="s">
        <v>121</v>
      </c>
      <c r="AP723" s="95" t="s">
        <v>121</v>
      </c>
      <c r="AQ723" s="95" t="s">
        <v>121</v>
      </c>
      <c r="AR723" s="95" t="s">
        <v>121</v>
      </c>
      <c r="AS723" s="95" t="s">
        <v>121</v>
      </c>
      <c r="AT723" s="95" t="s">
        <v>121</v>
      </c>
      <c r="AU723" s="82" t="s">
        <v>131</v>
      </c>
      <c r="AV723" s="74">
        <v>46055</v>
      </c>
      <c r="AW723" s="75" t="s">
        <v>3174</v>
      </c>
      <c r="AX723" s="75" t="s">
        <v>3175</v>
      </c>
      <c r="AY723" s="75"/>
      <c r="AZ723" s="83"/>
      <c r="BA723" s="75"/>
      <c r="BB723" s="75"/>
      <c r="BC723" s="75"/>
      <c r="BD723" s="75"/>
      <c r="BE723" s="75"/>
      <c r="BF723" s="75"/>
      <c r="BG723" s="75"/>
      <c r="BH723" s="75"/>
      <c r="BI723" s="75"/>
      <c r="BJ723" s="75"/>
      <c r="BK723" s="75"/>
      <c r="BL723" s="75"/>
      <c r="BM723" s="75"/>
      <c r="BN723" s="75"/>
      <c r="BO723" s="75"/>
      <c r="BP723" s="75"/>
      <c r="BQ723" s="75"/>
      <c r="BR723" s="75"/>
      <c r="BS723" s="75"/>
      <c r="BT723" s="75">
        <v>1</v>
      </c>
      <c r="BU723" s="84" t="s">
        <v>3176</v>
      </c>
      <c r="BV723" s="74">
        <v>46062</v>
      </c>
      <c r="BW723" s="85">
        <f t="shared" si="226"/>
        <v>2</v>
      </c>
      <c r="BX723" s="85">
        <f t="shared" si="227"/>
        <v>2</v>
      </c>
      <c r="BY723" s="86" t="s">
        <v>120</v>
      </c>
      <c r="BZ723" s="87">
        <f t="shared" si="239"/>
        <v>6</v>
      </c>
      <c r="CB723" s="88">
        <f t="shared" si="236"/>
        <v>7</v>
      </c>
      <c r="CC723" s="89"/>
      <c r="CE723" s="87">
        <f t="shared" si="228"/>
        <v>2</v>
      </c>
      <c r="CF723" s="90"/>
      <c r="CG723" s="90"/>
      <c r="CH723" s="90"/>
      <c r="CJ723" s="87">
        <f t="shared" si="237"/>
        <v>2</v>
      </c>
      <c r="CK723" s="87">
        <f t="shared" si="238"/>
        <v>6</v>
      </c>
      <c r="CL723" s="22" t="s">
        <v>121</v>
      </c>
      <c r="CM723" s="22" t="s">
        <v>3177</v>
      </c>
    </row>
    <row r="724" spans="1:91" ht="14.45" customHeight="1" x14ac:dyDescent="0.25">
      <c r="A724" s="69">
        <f t="shared" si="235"/>
        <v>722</v>
      </c>
      <c r="B724" s="70" t="s">
        <v>102</v>
      </c>
      <c r="C724" s="97" t="s">
        <v>3170</v>
      </c>
      <c r="D724" s="106">
        <v>145406482</v>
      </c>
      <c r="E724" s="73">
        <v>5320007529</v>
      </c>
      <c r="F724" s="74">
        <v>46055</v>
      </c>
      <c r="G724" s="75" t="s">
        <v>591</v>
      </c>
      <c r="H724" s="75" t="s">
        <v>2213</v>
      </c>
      <c r="I724" s="75" t="s">
        <v>105</v>
      </c>
      <c r="J724" s="75" t="s">
        <v>518</v>
      </c>
      <c r="K724" s="75" t="s">
        <v>242</v>
      </c>
      <c r="L724" s="74">
        <v>46082</v>
      </c>
      <c r="M724" s="73">
        <v>40</v>
      </c>
      <c r="N724" s="75" t="s">
        <v>3171</v>
      </c>
      <c r="O724" s="75" t="s">
        <v>3172</v>
      </c>
      <c r="P724" s="75">
        <v>2830048420</v>
      </c>
      <c r="Q724" s="74">
        <v>46055</v>
      </c>
      <c r="R724" s="75">
        <v>1209381807</v>
      </c>
      <c r="S724" s="75">
        <v>224149549</v>
      </c>
      <c r="T724" s="74">
        <v>46055</v>
      </c>
      <c r="U724" s="190">
        <v>12711.195</v>
      </c>
      <c r="V724" s="190">
        <v>12280.307000000001</v>
      </c>
      <c r="W724" s="75">
        <v>14</v>
      </c>
      <c r="X724" s="75">
        <v>0</v>
      </c>
      <c r="Y724" s="98" t="s">
        <v>3173</v>
      </c>
      <c r="Z724" s="82" t="s">
        <v>258</v>
      </c>
      <c r="AA724" s="75" t="s">
        <v>595</v>
      </c>
      <c r="AB724" s="75" t="s">
        <v>2584</v>
      </c>
      <c r="AC724" s="98" t="s">
        <v>3170</v>
      </c>
      <c r="AD724" s="75" t="s">
        <v>113</v>
      </c>
      <c r="AE724" s="74">
        <v>46062</v>
      </c>
      <c r="AF724" s="80">
        <v>46059.416666666664</v>
      </c>
      <c r="AG724" s="80">
        <v>46058.625</v>
      </c>
      <c r="AH724" s="80">
        <v>46058.625</v>
      </c>
      <c r="AI724" s="74">
        <v>46059</v>
      </c>
      <c r="AJ724" s="74">
        <v>46060</v>
      </c>
      <c r="AK724" s="74">
        <v>46060</v>
      </c>
      <c r="AL724" s="74">
        <v>46061</v>
      </c>
      <c r="AM724" s="74">
        <v>46065</v>
      </c>
      <c r="AN724" s="74">
        <v>46063</v>
      </c>
      <c r="AO724" s="95" t="s">
        <v>121</v>
      </c>
      <c r="AP724" s="95" t="s">
        <v>121</v>
      </c>
      <c r="AQ724" s="95" t="s">
        <v>121</v>
      </c>
      <c r="AR724" s="95" t="s">
        <v>121</v>
      </c>
      <c r="AS724" s="95" t="s">
        <v>121</v>
      </c>
      <c r="AT724" s="95" t="s">
        <v>121</v>
      </c>
      <c r="AU724" s="82" t="s">
        <v>131</v>
      </c>
      <c r="AV724" s="74">
        <v>46055</v>
      </c>
      <c r="AW724" s="75">
        <v>0</v>
      </c>
      <c r="AX724" s="75">
        <v>0</v>
      </c>
      <c r="AY724" s="75"/>
      <c r="AZ724" s="83"/>
      <c r="BA724" s="75"/>
      <c r="BB724" s="75"/>
      <c r="BC724" s="75"/>
      <c r="BD724" s="75"/>
      <c r="BE724" s="75"/>
      <c r="BF724" s="75"/>
      <c r="BG724" s="75"/>
      <c r="BH724" s="75"/>
      <c r="BI724" s="75"/>
      <c r="BJ724" s="75"/>
      <c r="BK724" s="75"/>
      <c r="BL724" s="75"/>
      <c r="BM724" s="75"/>
      <c r="BN724" s="75"/>
      <c r="BO724" s="75"/>
      <c r="BP724" s="75"/>
      <c r="BQ724" s="75"/>
      <c r="BR724" s="75"/>
      <c r="BS724" s="75"/>
      <c r="BT724" s="75">
        <v>0</v>
      </c>
      <c r="BU724" s="84" t="s">
        <v>3176</v>
      </c>
      <c r="BV724" s="74">
        <v>46062</v>
      </c>
      <c r="BW724" s="85">
        <f t="shared" si="226"/>
        <v>2</v>
      </c>
      <c r="BX724" s="85">
        <f t="shared" si="227"/>
        <v>2</v>
      </c>
      <c r="BY724" s="86" t="s">
        <v>120</v>
      </c>
      <c r="BZ724" s="87">
        <f t="shared" si="239"/>
        <v>6</v>
      </c>
      <c r="CB724" s="88">
        <f t="shared" si="236"/>
        <v>7</v>
      </c>
      <c r="CC724" s="89"/>
      <c r="CE724" s="87">
        <f t="shared" si="228"/>
        <v>2</v>
      </c>
      <c r="CF724" s="90">
        <v>13000950</v>
      </c>
      <c r="CG724" s="90"/>
      <c r="CH724" s="90">
        <v>13000950</v>
      </c>
      <c r="CI724" s="22">
        <v>25950</v>
      </c>
      <c r="CJ724" s="87">
        <f t="shared" si="237"/>
        <v>2</v>
      </c>
      <c r="CK724" s="87">
        <f t="shared" si="238"/>
        <v>6</v>
      </c>
      <c r="CL724" s="22" t="s">
        <v>121</v>
      </c>
      <c r="CM724" s="22" t="s">
        <v>3177</v>
      </c>
    </row>
    <row r="725" spans="1:91" ht="14.45" customHeight="1" x14ac:dyDescent="0.25">
      <c r="A725" s="69">
        <f t="shared" si="235"/>
        <v>723</v>
      </c>
      <c r="B725" s="70" t="s">
        <v>102</v>
      </c>
      <c r="C725" s="97" t="s">
        <v>2197</v>
      </c>
      <c r="D725" s="106">
        <v>145445366</v>
      </c>
      <c r="E725" s="73">
        <v>5320007542</v>
      </c>
      <c r="F725" s="74">
        <v>46048</v>
      </c>
      <c r="G725" s="75" t="s">
        <v>516</v>
      </c>
      <c r="H725" s="75" t="s">
        <v>2213</v>
      </c>
      <c r="I725" s="75" t="s">
        <v>105</v>
      </c>
      <c r="J725" s="75" t="s">
        <v>518</v>
      </c>
      <c r="K725" s="75" t="s">
        <v>242</v>
      </c>
      <c r="L725" s="74">
        <v>46079</v>
      </c>
      <c r="M725" s="73">
        <v>0</v>
      </c>
      <c r="N725" s="75" t="s">
        <v>3178</v>
      </c>
      <c r="O725" s="75" t="s">
        <v>3179</v>
      </c>
      <c r="P725" s="75">
        <v>2830048262</v>
      </c>
      <c r="Q725" s="74">
        <v>46052</v>
      </c>
      <c r="R725" s="75">
        <v>1209381182</v>
      </c>
      <c r="S725" s="75">
        <v>224137745</v>
      </c>
      <c r="T725" s="74">
        <v>46052</v>
      </c>
      <c r="U725" s="190">
        <v>1351.798</v>
      </c>
      <c r="V725" s="190">
        <v>1304.5640000000001</v>
      </c>
      <c r="W725" s="75">
        <v>2</v>
      </c>
      <c r="X725" s="75">
        <v>0</v>
      </c>
      <c r="Y725" s="98">
        <v>7265645761</v>
      </c>
      <c r="Z725" s="82" t="s">
        <v>354</v>
      </c>
      <c r="AA725" s="75" t="s">
        <v>521</v>
      </c>
      <c r="AB725" s="75" t="s">
        <v>1779</v>
      </c>
      <c r="AC725" s="98" t="s">
        <v>2197</v>
      </c>
      <c r="AD725" s="75" t="s">
        <v>113</v>
      </c>
      <c r="AE725" s="74">
        <v>46057</v>
      </c>
      <c r="AF725" s="80">
        <v>46054.416666666664</v>
      </c>
      <c r="AG725" s="80">
        <v>46052.458333333336</v>
      </c>
      <c r="AH725" s="80">
        <v>46052.458333333336</v>
      </c>
      <c r="AI725" s="124">
        <v>46055</v>
      </c>
      <c r="AJ725" s="129"/>
      <c r="AK725" s="124">
        <v>46055</v>
      </c>
      <c r="AL725" s="99">
        <v>46060</v>
      </c>
      <c r="AM725" s="75"/>
      <c r="AN725" s="121">
        <v>46060</v>
      </c>
      <c r="AO725" s="95" t="s">
        <v>121</v>
      </c>
      <c r="AP725" s="95" t="s">
        <v>121</v>
      </c>
      <c r="AQ725" s="95" t="s">
        <v>121</v>
      </c>
      <c r="AR725" s="95" t="s">
        <v>121</v>
      </c>
      <c r="AS725" s="95" t="s">
        <v>121</v>
      </c>
      <c r="AT725" s="95" t="s">
        <v>121</v>
      </c>
      <c r="AU725" s="82" t="s">
        <v>131</v>
      </c>
      <c r="AV725" s="74">
        <v>46052</v>
      </c>
      <c r="AW725" s="75" t="s">
        <v>3180</v>
      </c>
      <c r="AX725" s="75">
        <v>32218786</v>
      </c>
      <c r="AY725" s="75"/>
      <c r="AZ725" s="83"/>
      <c r="BA725" s="75"/>
      <c r="BB725" s="75"/>
      <c r="BC725" s="75"/>
      <c r="BD725" s="75"/>
      <c r="BE725" s="75"/>
      <c r="BF725" s="75"/>
      <c r="BG725" s="75"/>
      <c r="BH725" s="75"/>
      <c r="BI725" s="75"/>
      <c r="BJ725" s="75"/>
      <c r="BK725" s="75"/>
      <c r="BL725" s="75"/>
      <c r="BM725" s="75"/>
      <c r="BN725" s="75"/>
      <c r="BO725" s="75"/>
      <c r="BP725" s="75"/>
      <c r="BQ725" s="75"/>
      <c r="BR725" s="75"/>
      <c r="BS725" s="75"/>
      <c r="BT725" s="75">
        <v>0</v>
      </c>
      <c r="BU725" s="84" t="s">
        <v>2203</v>
      </c>
      <c r="BV725" s="74">
        <v>46056</v>
      </c>
      <c r="BW725" s="85">
        <f t="shared" si="226"/>
        <v>1</v>
      </c>
      <c r="BX725" s="85">
        <f t="shared" si="227"/>
        <v>1</v>
      </c>
      <c r="BY725" s="86" t="s">
        <v>120</v>
      </c>
      <c r="BZ725" s="87">
        <f t="shared" si="239"/>
        <v>5</v>
      </c>
      <c r="CB725" s="88">
        <f t="shared" si="236"/>
        <v>6</v>
      </c>
      <c r="CC725" s="89">
        <f>BV725-AK725</f>
        <v>1</v>
      </c>
      <c r="CE725" s="87">
        <f t="shared" si="228"/>
        <v>2</v>
      </c>
      <c r="CF725" s="90"/>
      <c r="CG725" s="90"/>
      <c r="CH725" s="90"/>
      <c r="CJ725" s="87">
        <f t="shared" si="237"/>
        <v>1</v>
      </c>
      <c r="CK725" s="87">
        <f t="shared" si="238"/>
        <v>5</v>
      </c>
      <c r="CL725" s="22" t="s">
        <v>121</v>
      </c>
      <c r="CM725" s="22" t="s">
        <v>2204</v>
      </c>
    </row>
    <row r="726" spans="1:91" ht="14.45" customHeight="1" x14ac:dyDescent="0.25">
      <c r="A726" s="69">
        <f t="shared" si="235"/>
        <v>724</v>
      </c>
      <c r="B726" s="70" t="s">
        <v>102</v>
      </c>
      <c r="C726" s="97" t="s">
        <v>2197</v>
      </c>
      <c r="D726" s="106">
        <v>145279667</v>
      </c>
      <c r="E726" s="73">
        <v>5320007542</v>
      </c>
      <c r="F726" s="74">
        <v>46048</v>
      </c>
      <c r="G726" s="75" t="s">
        <v>532</v>
      </c>
      <c r="H726" s="75" t="s">
        <v>2213</v>
      </c>
      <c r="I726" s="75" t="s">
        <v>105</v>
      </c>
      <c r="J726" s="75" t="s">
        <v>518</v>
      </c>
      <c r="K726" s="75" t="s">
        <v>242</v>
      </c>
      <c r="L726" s="74">
        <v>46077</v>
      </c>
      <c r="M726" s="73">
        <v>40</v>
      </c>
      <c r="N726" s="75" t="s">
        <v>3178</v>
      </c>
      <c r="O726" s="75" t="s">
        <v>3179</v>
      </c>
      <c r="P726" s="75">
        <v>2830048261</v>
      </c>
      <c r="Q726" s="74">
        <v>46052</v>
      </c>
      <c r="R726" s="75">
        <v>1209381181</v>
      </c>
      <c r="S726" s="75">
        <v>224137749</v>
      </c>
      <c r="T726" s="74">
        <v>46052</v>
      </c>
      <c r="U726" s="190">
        <v>14669.502</v>
      </c>
      <c r="V726" s="190">
        <v>14220.036</v>
      </c>
      <c r="W726" s="75">
        <v>17</v>
      </c>
      <c r="X726" s="75">
        <v>0</v>
      </c>
      <c r="Y726" s="98">
        <v>7265645761</v>
      </c>
      <c r="Z726" s="82" t="s">
        <v>354</v>
      </c>
      <c r="AA726" s="75" t="s">
        <v>521</v>
      </c>
      <c r="AB726" s="75" t="s">
        <v>1779</v>
      </c>
      <c r="AC726" s="98" t="s">
        <v>2197</v>
      </c>
      <c r="AD726" s="75" t="s">
        <v>113</v>
      </c>
      <c r="AE726" s="74">
        <v>46057</v>
      </c>
      <c r="AF726" s="80">
        <v>46054.416666666664</v>
      </c>
      <c r="AG726" s="80">
        <v>46052.458333333336</v>
      </c>
      <c r="AH726" s="80">
        <v>46052.458333333336</v>
      </c>
      <c r="AI726" s="124">
        <v>46055</v>
      </c>
      <c r="AJ726" s="129"/>
      <c r="AK726" s="124">
        <v>46055</v>
      </c>
      <c r="AL726" s="99">
        <v>46060</v>
      </c>
      <c r="AM726" s="75"/>
      <c r="AN726" s="121">
        <v>46060</v>
      </c>
      <c r="AO726" s="95" t="s">
        <v>121</v>
      </c>
      <c r="AP726" s="95" t="s">
        <v>121</v>
      </c>
      <c r="AQ726" s="95" t="s">
        <v>121</v>
      </c>
      <c r="AR726" s="95" t="s">
        <v>121</v>
      </c>
      <c r="AS726" s="95" t="s">
        <v>121</v>
      </c>
      <c r="AT726" s="95" t="s">
        <v>121</v>
      </c>
      <c r="AU726" s="82" t="s">
        <v>131</v>
      </c>
      <c r="AV726" s="74">
        <v>46052</v>
      </c>
      <c r="AW726" s="75">
        <v>0</v>
      </c>
      <c r="AX726" s="75">
        <v>0</v>
      </c>
      <c r="AY726" s="75"/>
      <c r="AZ726" s="83"/>
      <c r="BA726" s="75"/>
      <c r="BB726" s="75"/>
      <c r="BC726" s="75"/>
      <c r="BD726" s="75"/>
      <c r="BE726" s="75"/>
      <c r="BF726" s="75"/>
      <c r="BG726" s="75"/>
      <c r="BH726" s="75"/>
      <c r="BI726" s="75"/>
      <c r="BJ726" s="75"/>
      <c r="BK726" s="75"/>
      <c r="BL726" s="75"/>
      <c r="BM726" s="75"/>
      <c r="BN726" s="75"/>
      <c r="BO726" s="75"/>
      <c r="BP726" s="75"/>
      <c r="BQ726" s="75"/>
      <c r="BR726" s="75"/>
      <c r="BS726" s="75"/>
      <c r="BT726" s="75">
        <v>0</v>
      </c>
      <c r="BU726" s="84" t="s">
        <v>2203</v>
      </c>
      <c r="BV726" s="74">
        <v>46056</v>
      </c>
      <c r="BW726" s="85">
        <f t="shared" si="226"/>
        <v>1</v>
      </c>
      <c r="BX726" s="85">
        <f t="shared" si="227"/>
        <v>1</v>
      </c>
      <c r="BY726" s="86" t="s">
        <v>120</v>
      </c>
      <c r="BZ726" s="87">
        <f t="shared" si="239"/>
        <v>5</v>
      </c>
      <c r="CB726" s="88">
        <f t="shared" si="236"/>
        <v>6</v>
      </c>
      <c r="CC726" s="89">
        <f>BV726-AK726</f>
        <v>1</v>
      </c>
      <c r="CE726" s="87">
        <f t="shared" si="228"/>
        <v>2</v>
      </c>
      <c r="CF726" s="90">
        <v>8573825</v>
      </c>
      <c r="CG726" s="90"/>
      <c r="CH726" s="90">
        <v>8573825</v>
      </c>
      <c r="CI726" s="22">
        <v>26381</v>
      </c>
      <c r="CJ726" s="87">
        <f t="shared" si="237"/>
        <v>1</v>
      </c>
      <c r="CK726" s="87">
        <f t="shared" si="238"/>
        <v>5</v>
      </c>
      <c r="CL726" s="22" t="s">
        <v>121</v>
      </c>
      <c r="CM726" s="22" t="s">
        <v>2204</v>
      </c>
    </row>
    <row r="727" spans="1:91" ht="14.45" customHeight="1" x14ac:dyDescent="0.25">
      <c r="A727" s="69">
        <f t="shared" si="235"/>
        <v>725</v>
      </c>
      <c r="B727" s="70" t="s">
        <v>102</v>
      </c>
      <c r="C727" s="107" t="s">
        <v>3143</v>
      </c>
      <c r="D727" s="106">
        <v>145463589</v>
      </c>
      <c r="E727" s="73">
        <v>5320007566</v>
      </c>
      <c r="F727" s="74">
        <v>46051</v>
      </c>
      <c r="G727" s="75" t="s">
        <v>612</v>
      </c>
      <c r="H727" s="75" t="s">
        <v>2213</v>
      </c>
      <c r="I727" s="75" t="s">
        <v>105</v>
      </c>
      <c r="J727" s="75" t="s">
        <v>518</v>
      </c>
      <c r="K727" s="75" t="s">
        <v>242</v>
      </c>
      <c r="L727" s="74">
        <v>46078</v>
      </c>
      <c r="M727" s="73">
        <v>0</v>
      </c>
      <c r="N727" s="132" t="s">
        <v>3181</v>
      </c>
      <c r="O727" s="132" t="s">
        <v>3182</v>
      </c>
      <c r="P727" s="75">
        <v>2830048500</v>
      </c>
      <c r="Q727" s="74">
        <v>46056</v>
      </c>
      <c r="R727" s="75">
        <v>1209382106</v>
      </c>
      <c r="S727" s="75">
        <v>224152635</v>
      </c>
      <c r="T727" s="74">
        <v>46056</v>
      </c>
      <c r="U727" s="190">
        <v>13520.248</v>
      </c>
      <c r="V727" s="190">
        <v>13034.035</v>
      </c>
      <c r="W727" s="75">
        <v>16</v>
      </c>
      <c r="X727" s="75">
        <v>0</v>
      </c>
      <c r="Y727" s="98" t="s">
        <v>3183</v>
      </c>
      <c r="Z727" s="82" t="s">
        <v>258</v>
      </c>
      <c r="AA727" s="75" t="s">
        <v>595</v>
      </c>
      <c r="AB727" s="75" t="s">
        <v>2584</v>
      </c>
      <c r="AC727" s="98" t="s">
        <v>3143</v>
      </c>
      <c r="AD727" s="75" t="s">
        <v>113</v>
      </c>
      <c r="AE727" s="74">
        <v>46062</v>
      </c>
      <c r="AF727" s="80">
        <v>46059.416666666664</v>
      </c>
      <c r="AG727" s="80">
        <v>46058.625</v>
      </c>
      <c r="AH727" s="80">
        <v>46058.625</v>
      </c>
      <c r="AI727" s="74">
        <v>46059</v>
      </c>
      <c r="AJ727" s="74">
        <v>46060</v>
      </c>
      <c r="AK727" s="74">
        <v>46060</v>
      </c>
      <c r="AL727" s="74">
        <v>46061</v>
      </c>
      <c r="AM727" s="74">
        <v>46065</v>
      </c>
      <c r="AN727" s="74">
        <v>46063</v>
      </c>
      <c r="AO727" s="95" t="s">
        <v>121</v>
      </c>
      <c r="AP727" s="95" t="s">
        <v>121</v>
      </c>
      <c r="AQ727" s="95" t="s">
        <v>121</v>
      </c>
      <c r="AR727" s="95" t="s">
        <v>121</v>
      </c>
      <c r="AS727" s="95" t="s">
        <v>121</v>
      </c>
      <c r="AT727" s="95" t="s">
        <v>121</v>
      </c>
      <c r="AU727" s="82" t="s">
        <v>131</v>
      </c>
      <c r="AV727" s="74">
        <v>46056</v>
      </c>
      <c r="AW727" s="75" t="s">
        <v>3184</v>
      </c>
      <c r="AX727" s="75" t="s">
        <v>3185</v>
      </c>
      <c r="AY727" s="75"/>
      <c r="AZ727" s="83"/>
      <c r="BA727" s="75"/>
      <c r="BB727" s="75"/>
      <c r="BC727" s="75"/>
      <c r="BD727" s="75"/>
      <c r="BE727" s="75"/>
      <c r="BF727" s="75"/>
      <c r="BG727" s="75"/>
      <c r="BH727" s="75"/>
      <c r="BI727" s="75"/>
      <c r="BJ727" s="75"/>
      <c r="BK727" s="75"/>
      <c r="BL727" s="75"/>
      <c r="BM727" s="75"/>
      <c r="BN727" s="75"/>
      <c r="BO727" s="75"/>
      <c r="BP727" s="75"/>
      <c r="BQ727" s="75"/>
      <c r="BR727" s="75"/>
      <c r="BS727" s="75"/>
      <c r="BT727" s="75">
        <v>0</v>
      </c>
      <c r="BU727" s="84" t="s">
        <v>3149</v>
      </c>
      <c r="BV727" s="74">
        <v>46062</v>
      </c>
      <c r="BW727" s="85">
        <f t="shared" si="226"/>
        <v>2</v>
      </c>
      <c r="BX727" s="85">
        <f t="shared" si="227"/>
        <v>2</v>
      </c>
      <c r="BY727" s="86" t="s">
        <v>120</v>
      </c>
      <c r="BZ727" s="87">
        <f t="shared" si="239"/>
        <v>5</v>
      </c>
      <c r="CB727" s="88">
        <f t="shared" si="236"/>
        <v>7</v>
      </c>
      <c r="CC727" s="89"/>
      <c r="CE727" s="87">
        <f t="shared" si="228"/>
        <v>2</v>
      </c>
      <c r="CF727" s="90"/>
      <c r="CG727" s="90"/>
      <c r="CH727" s="90"/>
      <c r="CJ727" s="87">
        <f t="shared" si="237"/>
        <v>2</v>
      </c>
      <c r="CK727" s="87">
        <f t="shared" si="238"/>
        <v>6</v>
      </c>
      <c r="CL727" s="22" t="s">
        <v>121</v>
      </c>
      <c r="CM727" s="22" t="s">
        <v>3150</v>
      </c>
    </row>
    <row r="728" spans="1:91" ht="14.45" customHeight="1" x14ac:dyDescent="0.25">
      <c r="A728" s="69">
        <f t="shared" si="235"/>
        <v>726</v>
      </c>
      <c r="B728" s="70" t="s">
        <v>102</v>
      </c>
      <c r="C728" s="107" t="s">
        <v>3143</v>
      </c>
      <c r="D728" s="106">
        <v>145463593</v>
      </c>
      <c r="E728" s="73">
        <v>5320007566</v>
      </c>
      <c r="F728" s="74">
        <v>46051</v>
      </c>
      <c r="G728" s="75" t="s">
        <v>612</v>
      </c>
      <c r="H728" s="75" t="s">
        <v>2213</v>
      </c>
      <c r="I728" s="75" t="s">
        <v>105</v>
      </c>
      <c r="J728" s="75" t="s">
        <v>518</v>
      </c>
      <c r="K728" s="75" t="s">
        <v>242</v>
      </c>
      <c r="L728" s="74">
        <v>46078</v>
      </c>
      <c r="M728" s="73">
        <v>40</v>
      </c>
      <c r="N728" s="132" t="s">
        <v>3181</v>
      </c>
      <c r="O728" s="132" t="s">
        <v>3182</v>
      </c>
      <c r="P728" s="75">
        <v>2830048501</v>
      </c>
      <c r="Q728" s="74">
        <v>46056</v>
      </c>
      <c r="R728" s="75">
        <v>1209382107</v>
      </c>
      <c r="S728" s="75">
        <v>224152644</v>
      </c>
      <c r="T728" s="74">
        <v>46056</v>
      </c>
      <c r="U728" s="190">
        <v>10058.459999999999</v>
      </c>
      <c r="V728" s="190">
        <v>9729.26</v>
      </c>
      <c r="W728" s="75">
        <v>12</v>
      </c>
      <c r="X728" s="75">
        <v>0</v>
      </c>
      <c r="Y728" s="98" t="s">
        <v>3183</v>
      </c>
      <c r="Z728" s="82" t="s">
        <v>258</v>
      </c>
      <c r="AA728" s="75" t="s">
        <v>595</v>
      </c>
      <c r="AB728" s="75" t="s">
        <v>2584</v>
      </c>
      <c r="AC728" s="98" t="s">
        <v>3143</v>
      </c>
      <c r="AD728" s="75" t="s">
        <v>113</v>
      </c>
      <c r="AE728" s="74">
        <v>46062</v>
      </c>
      <c r="AF728" s="80">
        <v>46059.416666666664</v>
      </c>
      <c r="AG728" s="80">
        <v>46058.625</v>
      </c>
      <c r="AH728" s="80">
        <v>46058.625</v>
      </c>
      <c r="AI728" s="74">
        <v>46059</v>
      </c>
      <c r="AJ728" s="74">
        <v>46060</v>
      </c>
      <c r="AK728" s="74">
        <v>46060</v>
      </c>
      <c r="AL728" s="74">
        <v>46061</v>
      </c>
      <c r="AM728" s="74">
        <v>46065</v>
      </c>
      <c r="AN728" s="74">
        <v>46063</v>
      </c>
      <c r="AO728" s="95" t="s">
        <v>121</v>
      </c>
      <c r="AP728" s="95" t="s">
        <v>121</v>
      </c>
      <c r="AQ728" s="95" t="s">
        <v>121</v>
      </c>
      <c r="AR728" s="95" t="s">
        <v>121</v>
      </c>
      <c r="AS728" s="95" t="s">
        <v>121</v>
      </c>
      <c r="AT728" s="95" t="s">
        <v>121</v>
      </c>
      <c r="AU728" s="82" t="s">
        <v>131</v>
      </c>
      <c r="AV728" s="74">
        <v>46056</v>
      </c>
      <c r="AW728" s="75">
        <v>0</v>
      </c>
      <c r="AX728" s="75">
        <v>0</v>
      </c>
      <c r="AY728" s="75"/>
      <c r="AZ728" s="83"/>
      <c r="BA728" s="75"/>
      <c r="BB728" s="75"/>
      <c r="BC728" s="75"/>
      <c r="BD728" s="75"/>
      <c r="BE728" s="75"/>
      <c r="BF728" s="75"/>
      <c r="BG728" s="75"/>
      <c r="BH728" s="75"/>
      <c r="BI728" s="75"/>
      <c r="BJ728" s="75"/>
      <c r="BK728" s="75"/>
      <c r="BL728" s="75"/>
      <c r="BM728" s="75"/>
      <c r="BN728" s="75"/>
      <c r="BO728" s="75"/>
      <c r="BP728" s="75"/>
      <c r="BQ728" s="75"/>
      <c r="BR728" s="75"/>
      <c r="BS728" s="75"/>
      <c r="BT728" s="75">
        <v>0</v>
      </c>
      <c r="BU728" s="84" t="s">
        <v>3149</v>
      </c>
      <c r="BV728" s="74">
        <v>46062</v>
      </c>
      <c r="BW728" s="85">
        <f t="shared" si="226"/>
        <v>2</v>
      </c>
      <c r="BX728" s="85">
        <f t="shared" si="227"/>
        <v>2</v>
      </c>
      <c r="BY728" s="86" t="s">
        <v>120</v>
      </c>
      <c r="BZ728" s="87">
        <f t="shared" si="239"/>
        <v>5</v>
      </c>
      <c r="CB728" s="88">
        <f t="shared" si="236"/>
        <v>7</v>
      </c>
      <c r="CC728" s="89"/>
      <c r="CE728" s="87">
        <f t="shared" si="228"/>
        <v>2</v>
      </c>
      <c r="CF728" s="90">
        <v>13000950</v>
      </c>
      <c r="CG728" s="90"/>
      <c r="CH728" s="90">
        <v>13000950</v>
      </c>
      <c r="CI728" s="195">
        <v>25950</v>
      </c>
      <c r="CJ728" s="87">
        <f t="shared" si="237"/>
        <v>2</v>
      </c>
      <c r="CK728" s="87">
        <f t="shared" si="238"/>
        <v>6</v>
      </c>
      <c r="CL728" s="22" t="s">
        <v>121</v>
      </c>
      <c r="CM728" s="22" t="s">
        <v>3150</v>
      </c>
    </row>
    <row r="729" spans="1:91" ht="14.45" customHeight="1" x14ac:dyDescent="0.25">
      <c r="A729" s="69">
        <f t="shared" si="235"/>
        <v>727</v>
      </c>
      <c r="B729" s="70" t="s">
        <v>102</v>
      </c>
      <c r="C729" s="107" t="s">
        <v>3186</v>
      </c>
      <c r="D729" s="106">
        <v>145386921</v>
      </c>
      <c r="E729" s="73"/>
      <c r="F729" s="74">
        <v>46055</v>
      </c>
      <c r="G729" s="75" t="s">
        <v>516</v>
      </c>
      <c r="H729" s="75" t="s">
        <v>2213</v>
      </c>
      <c r="I729" s="75" t="s">
        <v>105</v>
      </c>
      <c r="J729" s="75" t="s">
        <v>518</v>
      </c>
      <c r="K729" s="75" t="s">
        <v>242</v>
      </c>
      <c r="L729" s="74">
        <v>46084</v>
      </c>
      <c r="M729" s="73">
        <v>40</v>
      </c>
      <c r="N729" s="75" t="s">
        <v>3187</v>
      </c>
      <c r="O729" s="75" t="s">
        <v>3188</v>
      </c>
      <c r="P729" s="75">
        <v>2830048508</v>
      </c>
      <c r="Q729" s="74">
        <v>46057</v>
      </c>
      <c r="R729" s="75">
        <v>1209382265</v>
      </c>
      <c r="S729" s="75">
        <v>224161434</v>
      </c>
      <c r="T729" s="74">
        <v>46057</v>
      </c>
      <c r="U729" s="190">
        <v>18143.435000000001</v>
      </c>
      <c r="V729" s="190">
        <v>17587.495999999999</v>
      </c>
      <c r="W729" s="75">
        <v>20</v>
      </c>
      <c r="X729" s="75">
        <v>0</v>
      </c>
      <c r="Y729" s="98">
        <v>7266101759</v>
      </c>
      <c r="Z729" s="82" t="s">
        <v>354</v>
      </c>
      <c r="AA729" s="75" t="s">
        <v>3189</v>
      </c>
      <c r="AB729" s="75" t="s">
        <v>3190</v>
      </c>
      <c r="AC729" s="98" t="s">
        <v>3186</v>
      </c>
      <c r="AD729" s="75" t="s">
        <v>113</v>
      </c>
      <c r="AE729" s="74">
        <v>46066</v>
      </c>
      <c r="AF729" s="80">
        <v>46065.416666666664</v>
      </c>
      <c r="AG729" s="130">
        <v>46064.375</v>
      </c>
      <c r="AH729" s="130">
        <v>46064.375</v>
      </c>
      <c r="AI729" s="99">
        <v>46062</v>
      </c>
      <c r="AJ729" s="99">
        <v>46065</v>
      </c>
      <c r="AK729" s="99">
        <v>46065</v>
      </c>
      <c r="AL729" s="99">
        <v>46070</v>
      </c>
      <c r="AM729" s="75"/>
      <c r="AN729" s="74">
        <v>46069</v>
      </c>
      <c r="AO729" s="81">
        <f t="shared" ref="AO729:AO747" si="240">IF(AH729&lt;AG729,IF(AH729=0,"",AH729-1),IF(AG729=0,"",AG729-1))</f>
        <v>46063.375</v>
      </c>
      <c r="AP729" s="81">
        <f t="shared" ref="AP729:AP747" si="241">IF(AH729&lt;AG729,IF(AH729=0,"",AH729),IF(AG729=0,"",AG729))</f>
        <v>46064.375</v>
      </c>
      <c r="AQ729" s="81">
        <f t="shared" ref="AQ729:AQ747" si="242">IF(AH729&lt;AG729,IF(AH729=0,"",AH729),IF(AG729=0,"",AG729))</f>
        <v>46064.375</v>
      </c>
      <c r="AR729" s="81">
        <f t="shared" ref="AR729:AR747" si="243">IF(AI729=0,"",IF(AI729&lt;AJ729,AJ729+1,AI729+1))</f>
        <v>46066</v>
      </c>
      <c r="AS729" s="81">
        <f t="shared" ref="AS729:AS747" si="244">IF(AI729=0,"",IF(AE729=0,IF(AJ729=0,AI729+2,AJ729+2),AE729+2))</f>
        <v>46068</v>
      </c>
      <c r="AT729" s="81">
        <f t="shared" ref="AT729:AT747" si="245">IF(AI729=0,"",IF(AI729&lt;AJ729,AJ729+1,AI729+1))</f>
        <v>46066</v>
      </c>
      <c r="AU729" s="82" t="s">
        <v>443</v>
      </c>
      <c r="AV729" s="74">
        <v>46057</v>
      </c>
      <c r="AW729" s="75" t="s">
        <v>3191</v>
      </c>
      <c r="AX729" s="75">
        <v>32216627</v>
      </c>
      <c r="AY729" s="75"/>
      <c r="AZ729" s="83"/>
      <c r="BA729" s="75"/>
      <c r="BB729" s="75"/>
      <c r="BC729" s="75"/>
      <c r="BD729" s="75"/>
      <c r="BE729" s="75"/>
      <c r="BF729" s="75"/>
      <c r="BG729" s="75"/>
      <c r="BH729" s="75"/>
      <c r="BI729" s="75"/>
      <c r="BJ729" s="75"/>
      <c r="BK729" s="75"/>
      <c r="BL729" s="75"/>
      <c r="BM729" s="75"/>
      <c r="BN729" s="75"/>
      <c r="BO729" s="75"/>
      <c r="BP729" s="75"/>
      <c r="BQ729" s="75"/>
      <c r="BR729" s="75"/>
      <c r="BS729" s="75"/>
      <c r="BT729" s="75">
        <v>1</v>
      </c>
      <c r="BU729" s="84" t="s">
        <v>3192</v>
      </c>
      <c r="BV729" s="74">
        <v>46066</v>
      </c>
      <c r="BW729" s="85">
        <f t="shared" si="226"/>
        <v>1</v>
      </c>
      <c r="BX729" s="85">
        <f t="shared" si="227"/>
        <v>1</v>
      </c>
      <c r="BY729" s="86" t="s">
        <v>120</v>
      </c>
      <c r="BZ729" s="87">
        <f t="shared" si="239"/>
        <v>6</v>
      </c>
      <c r="CB729" s="88">
        <f t="shared" si="236"/>
        <v>7</v>
      </c>
      <c r="CC729" s="89">
        <f>BV729-AK729</f>
        <v>1</v>
      </c>
      <c r="CE729" s="87">
        <f t="shared" si="228"/>
        <v>2</v>
      </c>
      <c r="CF729" s="90">
        <v>8508500</v>
      </c>
      <c r="CG729" s="90"/>
      <c r="CH729" s="90">
        <v>8508500</v>
      </c>
      <c r="CI729" s="22">
        <v>26180</v>
      </c>
      <c r="CJ729" s="87">
        <f t="shared" si="237"/>
        <v>2</v>
      </c>
      <c r="CK729" s="87">
        <f t="shared" si="238"/>
        <v>6</v>
      </c>
      <c r="CL729" s="22" t="s">
        <v>121</v>
      </c>
      <c r="CM729" s="22" t="s">
        <v>3193</v>
      </c>
    </row>
    <row r="730" spans="1:91" ht="14.45" customHeight="1" x14ac:dyDescent="0.25">
      <c r="A730" s="69">
        <f t="shared" si="235"/>
        <v>728</v>
      </c>
      <c r="B730" s="70" t="s">
        <v>102</v>
      </c>
      <c r="C730" s="107" t="s">
        <v>3186</v>
      </c>
      <c r="D730" s="106">
        <v>145397088</v>
      </c>
      <c r="E730" s="73"/>
      <c r="F730" s="74">
        <v>46055</v>
      </c>
      <c r="G730" s="75" t="s">
        <v>740</v>
      </c>
      <c r="H730" s="75" t="s">
        <v>2213</v>
      </c>
      <c r="I730" s="75" t="s">
        <v>105</v>
      </c>
      <c r="J730" s="75" t="s">
        <v>518</v>
      </c>
      <c r="K730" s="75" t="s">
        <v>242</v>
      </c>
      <c r="L730" s="74">
        <v>46083</v>
      </c>
      <c r="M730" s="73">
        <v>40</v>
      </c>
      <c r="N730" s="75" t="s">
        <v>3194</v>
      </c>
      <c r="O730" s="75" t="s">
        <v>3195</v>
      </c>
      <c r="P730" s="75">
        <v>2830048520</v>
      </c>
      <c r="Q730" s="74">
        <v>46057</v>
      </c>
      <c r="R730" s="75">
        <v>1209382345</v>
      </c>
      <c r="S730" s="75">
        <v>224158767</v>
      </c>
      <c r="T730" s="74">
        <v>46057</v>
      </c>
      <c r="U730" s="190">
        <v>14834.558000000001</v>
      </c>
      <c r="V730" s="190">
        <v>14288.037</v>
      </c>
      <c r="W730" s="75">
        <v>19</v>
      </c>
      <c r="X730" s="75">
        <v>0</v>
      </c>
      <c r="Y730" s="98">
        <v>7266101761</v>
      </c>
      <c r="Z730" s="82" t="s">
        <v>354</v>
      </c>
      <c r="AA730" s="75" t="s">
        <v>3189</v>
      </c>
      <c r="AB730" s="75" t="s">
        <v>3190</v>
      </c>
      <c r="AC730" s="98" t="s">
        <v>3186</v>
      </c>
      <c r="AD730" s="75" t="s">
        <v>113</v>
      </c>
      <c r="AE730" s="74">
        <v>46066</v>
      </c>
      <c r="AF730" s="80">
        <v>46065.416666666664</v>
      </c>
      <c r="AG730" s="130">
        <v>46064.375</v>
      </c>
      <c r="AH730" s="130">
        <v>46064.375</v>
      </c>
      <c r="AI730" s="99">
        <v>46062</v>
      </c>
      <c r="AJ730" s="99">
        <v>46065</v>
      </c>
      <c r="AK730" s="99">
        <v>46065</v>
      </c>
      <c r="AL730" s="99">
        <v>46070</v>
      </c>
      <c r="AM730" s="75"/>
      <c r="AN730" s="74">
        <v>46069</v>
      </c>
      <c r="AO730" s="81">
        <f t="shared" si="240"/>
        <v>46063.375</v>
      </c>
      <c r="AP730" s="81">
        <f t="shared" si="241"/>
        <v>46064.375</v>
      </c>
      <c r="AQ730" s="81">
        <f t="shared" si="242"/>
        <v>46064.375</v>
      </c>
      <c r="AR730" s="81">
        <f t="shared" si="243"/>
        <v>46066</v>
      </c>
      <c r="AS730" s="81">
        <f t="shared" si="244"/>
        <v>46068</v>
      </c>
      <c r="AT730" s="81">
        <f t="shared" si="245"/>
        <v>46066</v>
      </c>
      <c r="AU730" s="82" t="s">
        <v>443</v>
      </c>
      <c r="AV730" s="74">
        <v>46057</v>
      </c>
      <c r="AW730" s="75" t="s">
        <v>3196</v>
      </c>
      <c r="AX730" s="75">
        <v>32216624</v>
      </c>
      <c r="AY730" s="75"/>
      <c r="AZ730" s="83"/>
      <c r="BA730" s="75"/>
      <c r="BB730" s="75"/>
      <c r="BC730" s="75"/>
      <c r="BD730" s="75"/>
      <c r="BE730" s="75"/>
      <c r="BF730" s="75"/>
      <c r="BG730" s="75"/>
      <c r="BH730" s="75"/>
      <c r="BI730" s="75"/>
      <c r="BJ730" s="75"/>
      <c r="BK730" s="75"/>
      <c r="BL730" s="75"/>
      <c r="BM730" s="75"/>
      <c r="BN730" s="75"/>
      <c r="BO730" s="75"/>
      <c r="BP730" s="75"/>
      <c r="BQ730" s="75"/>
      <c r="BR730" s="75"/>
      <c r="BS730" s="75"/>
      <c r="BT730" s="75">
        <v>0</v>
      </c>
      <c r="BU730" s="84" t="s">
        <v>3192</v>
      </c>
      <c r="BV730" s="74">
        <v>46066</v>
      </c>
      <c r="BW730" s="85">
        <f t="shared" si="226"/>
        <v>1</v>
      </c>
      <c r="BX730" s="85">
        <f t="shared" si="227"/>
        <v>1</v>
      </c>
      <c r="BY730" s="86" t="s">
        <v>120</v>
      </c>
      <c r="BZ730" s="87">
        <f t="shared" si="239"/>
        <v>6</v>
      </c>
      <c r="CB730" s="88">
        <f t="shared" si="236"/>
        <v>7</v>
      </c>
      <c r="CC730" s="89">
        <f>BV730-AK730</f>
        <v>1</v>
      </c>
      <c r="CE730" s="87">
        <f t="shared" si="228"/>
        <v>2</v>
      </c>
      <c r="CF730" s="90">
        <v>8508500</v>
      </c>
      <c r="CG730" s="90"/>
      <c r="CH730" s="90">
        <v>8508500</v>
      </c>
      <c r="CI730" s="22">
        <v>26180</v>
      </c>
      <c r="CJ730" s="87">
        <f t="shared" si="237"/>
        <v>2</v>
      </c>
      <c r="CK730" s="87">
        <f t="shared" si="238"/>
        <v>6</v>
      </c>
      <c r="CL730" s="22" t="s">
        <v>121</v>
      </c>
      <c r="CM730" s="22" t="s">
        <v>3193</v>
      </c>
    </row>
    <row r="731" spans="1:91" ht="14.45" customHeight="1" x14ac:dyDescent="0.25">
      <c r="A731" s="69">
        <f t="shared" si="235"/>
        <v>729</v>
      </c>
      <c r="B731" s="70" t="s">
        <v>102</v>
      </c>
      <c r="C731" s="97" t="s">
        <v>3170</v>
      </c>
      <c r="D731" s="73">
        <v>145397305</v>
      </c>
      <c r="E731" s="73"/>
      <c r="F731" s="74">
        <v>46055</v>
      </c>
      <c r="G731" s="75" t="s">
        <v>516</v>
      </c>
      <c r="H731" s="75" t="s">
        <v>2213</v>
      </c>
      <c r="I731" s="75" t="s">
        <v>105</v>
      </c>
      <c r="J731" s="75" t="s">
        <v>518</v>
      </c>
      <c r="K731" s="75" t="s">
        <v>242</v>
      </c>
      <c r="L731" s="74">
        <v>46082</v>
      </c>
      <c r="M731" s="73">
        <v>40</v>
      </c>
      <c r="N731" s="75" t="s">
        <v>3197</v>
      </c>
      <c r="O731" s="75" t="s">
        <v>3198</v>
      </c>
      <c r="P731" s="75">
        <v>2830048477</v>
      </c>
      <c r="Q731" s="74">
        <v>46056</v>
      </c>
      <c r="R731" s="75">
        <v>1209382044</v>
      </c>
      <c r="S731" s="75">
        <v>224153545</v>
      </c>
      <c r="T731" s="74">
        <v>46056</v>
      </c>
      <c r="U731" s="190">
        <v>18396.240000000002</v>
      </c>
      <c r="V731" s="190">
        <v>17908.669999999998</v>
      </c>
      <c r="W731" s="75">
        <v>20</v>
      </c>
      <c r="X731" s="75">
        <v>0</v>
      </c>
      <c r="Y731" s="98" t="s">
        <v>3199</v>
      </c>
      <c r="Z731" s="82" t="s">
        <v>258</v>
      </c>
      <c r="AA731" s="75" t="s">
        <v>595</v>
      </c>
      <c r="AB731" s="75" t="s">
        <v>2584</v>
      </c>
      <c r="AC731" s="98" t="s">
        <v>3170</v>
      </c>
      <c r="AD731" s="75" t="s">
        <v>113</v>
      </c>
      <c r="AE731" s="74">
        <v>46062</v>
      </c>
      <c r="AF731" s="80">
        <v>46059.416666666664</v>
      </c>
      <c r="AG731" s="80">
        <v>46058.625</v>
      </c>
      <c r="AH731" s="80">
        <v>46058.625</v>
      </c>
      <c r="AI731" s="74">
        <v>46059</v>
      </c>
      <c r="AJ731" s="74">
        <v>46060</v>
      </c>
      <c r="AK731" s="74">
        <v>46060</v>
      </c>
      <c r="AL731" s="74">
        <v>46061</v>
      </c>
      <c r="AM731" s="74">
        <v>46065</v>
      </c>
      <c r="AN731" s="74">
        <v>46063</v>
      </c>
      <c r="AO731" s="81">
        <f t="shared" si="240"/>
        <v>46057.625</v>
      </c>
      <c r="AP731" s="81">
        <f t="shared" si="241"/>
        <v>46058.625</v>
      </c>
      <c r="AQ731" s="81">
        <f t="shared" si="242"/>
        <v>46058.625</v>
      </c>
      <c r="AR731" s="81">
        <f t="shared" si="243"/>
        <v>46061</v>
      </c>
      <c r="AS731" s="81">
        <f t="shared" si="244"/>
        <v>46064</v>
      </c>
      <c r="AT731" s="81">
        <f t="shared" si="245"/>
        <v>46061</v>
      </c>
      <c r="AU731" s="82" t="s">
        <v>131</v>
      </c>
      <c r="AV731" s="74">
        <v>46056</v>
      </c>
      <c r="AW731" s="75" t="s">
        <v>3200</v>
      </c>
      <c r="AX731" s="75" t="s">
        <v>3201</v>
      </c>
      <c r="AY731" s="75"/>
      <c r="AZ731" s="83"/>
      <c r="BA731" s="75"/>
      <c r="BB731" s="75"/>
      <c r="BC731" s="75"/>
      <c r="BD731" s="75"/>
      <c r="BE731" s="75"/>
      <c r="BF731" s="75"/>
      <c r="BG731" s="75"/>
      <c r="BH731" s="75"/>
      <c r="BI731" s="75"/>
      <c r="BJ731" s="75"/>
      <c r="BK731" s="75"/>
      <c r="BL731" s="75"/>
      <c r="BM731" s="75"/>
      <c r="BN731" s="75"/>
      <c r="BO731" s="75"/>
      <c r="BP731" s="75"/>
      <c r="BQ731" s="75"/>
      <c r="BR731" s="75"/>
      <c r="BS731" s="75"/>
      <c r="BT731" s="75">
        <v>0</v>
      </c>
      <c r="BU731" s="84" t="s">
        <v>3176</v>
      </c>
      <c r="BV731" s="74">
        <v>46062</v>
      </c>
      <c r="BW731" s="85">
        <f t="shared" si="226"/>
        <v>2</v>
      </c>
      <c r="BX731" s="85">
        <f t="shared" si="227"/>
        <v>2</v>
      </c>
      <c r="BY731" s="86" t="s">
        <v>120</v>
      </c>
      <c r="BZ731" s="87">
        <f t="shared" si="239"/>
        <v>6</v>
      </c>
      <c r="CB731" s="88">
        <f t="shared" si="236"/>
        <v>7</v>
      </c>
      <c r="CC731" s="89"/>
      <c r="CE731" s="87">
        <f t="shared" si="228"/>
        <v>2</v>
      </c>
      <c r="CF731" s="90">
        <v>13000950</v>
      </c>
      <c r="CG731" s="90"/>
      <c r="CH731" s="90">
        <v>13000950</v>
      </c>
      <c r="CI731" s="22">
        <v>25950</v>
      </c>
      <c r="CJ731" s="87">
        <f t="shared" si="237"/>
        <v>2</v>
      </c>
      <c r="CK731" s="87">
        <f t="shared" si="238"/>
        <v>6</v>
      </c>
      <c r="CL731" s="22" t="s">
        <v>121</v>
      </c>
      <c r="CM731" s="22" t="s">
        <v>3177</v>
      </c>
    </row>
    <row r="732" spans="1:91" ht="14.45" customHeight="1" x14ac:dyDescent="0.25">
      <c r="A732" s="69">
        <f t="shared" si="235"/>
        <v>730</v>
      </c>
      <c r="B732" s="70" t="s">
        <v>102</v>
      </c>
      <c r="C732" s="107" t="s">
        <v>3186</v>
      </c>
      <c r="D732" s="106">
        <v>145368212</v>
      </c>
      <c r="E732" s="73"/>
      <c r="F732" s="74">
        <v>46055</v>
      </c>
      <c r="G732" s="75" t="s">
        <v>532</v>
      </c>
      <c r="H732" s="75" t="s">
        <v>2213</v>
      </c>
      <c r="I732" s="75" t="s">
        <v>105</v>
      </c>
      <c r="J732" s="75" t="s">
        <v>518</v>
      </c>
      <c r="K732" s="75" t="s">
        <v>242</v>
      </c>
      <c r="L732" s="74">
        <v>46084</v>
      </c>
      <c r="M732" s="73">
        <v>40</v>
      </c>
      <c r="N732" s="75" t="s">
        <v>3202</v>
      </c>
      <c r="O732" s="75" t="s">
        <v>3203</v>
      </c>
      <c r="P732" s="75">
        <v>2830048532</v>
      </c>
      <c r="Q732" s="74">
        <v>46057</v>
      </c>
      <c r="R732" s="75">
        <v>1209382383</v>
      </c>
      <c r="S732" s="75">
        <v>224158788</v>
      </c>
      <c r="T732" s="74">
        <v>46057</v>
      </c>
      <c r="U732" s="190">
        <v>15526.458000000001</v>
      </c>
      <c r="V732" s="190">
        <v>14968.096</v>
      </c>
      <c r="W732" s="75">
        <v>19</v>
      </c>
      <c r="X732" s="75">
        <v>0</v>
      </c>
      <c r="Y732" s="98">
        <v>7266101756</v>
      </c>
      <c r="Z732" s="82" t="s">
        <v>354</v>
      </c>
      <c r="AA732" s="75" t="s">
        <v>3189</v>
      </c>
      <c r="AB732" s="75" t="s">
        <v>3190</v>
      </c>
      <c r="AC732" s="98" t="s">
        <v>3186</v>
      </c>
      <c r="AD732" s="75" t="s">
        <v>113</v>
      </c>
      <c r="AE732" s="74">
        <v>46066</v>
      </c>
      <c r="AF732" s="80">
        <v>46065.416666666664</v>
      </c>
      <c r="AG732" s="130">
        <v>46064.375</v>
      </c>
      <c r="AH732" s="130">
        <v>46064.375</v>
      </c>
      <c r="AI732" s="99">
        <v>46062</v>
      </c>
      <c r="AJ732" s="99">
        <v>46065</v>
      </c>
      <c r="AK732" s="99">
        <v>46065</v>
      </c>
      <c r="AL732" s="99">
        <v>46070</v>
      </c>
      <c r="AM732" s="75"/>
      <c r="AN732" s="74">
        <v>46069</v>
      </c>
      <c r="AO732" s="81">
        <f t="shared" si="240"/>
        <v>46063.375</v>
      </c>
      <c r="AP732" s="81">
        <f t="shared" si="241"/>
        <v>46064.375</v>
      </c>
      <c r="AQ732" s="81">
        <f t="shared" si="242"/>
        <v>46064.375</v>
      </c>
      <c r="AR732" s="81">
        <f t="shared" si="243"/>
        <v>46066</v>
      </c>
      <c r="AS732" s="81">
        <f t="shared" si="244"/>
        <v>46068</v>
      </c>
      <c r="AT732" s="81">
        <f t="shared" si="245"/>
        <v>46066</v>
      </c>
      <c r="AU732" s="82" t="s">
        <v>443</v>
      </c>
      <c r="AV732" s="74">
        <v>46057</v>
      </c>
      <c r="AW732" s="75" t="s">
        <v>3204</v>
      </c>
      <c r="AX732" s="75">
        <v>32250156</v>
      </c>
      <c r="AY732" s="75"/>
      <c r="AZ732" s="83"/>
      <c r="BA732" s="75"/>
      <c r="BB732" s="75"/>
      <c r="BC732" s="75"/>
      <c r="BD732" s="75"/>
      <c r="BE732" s="75"/>
      <c r="BF732" s="75"/>
      <c r="BG732" s="75"/>
      <c r="BH732" s="75"/>
      <c r="BI732" s="75"/>
      <c r="BJ732" s="75"/>
      <c r="BK732" s="75"/>
      <c r="BL732" s="75"/>
      <c r="BM732" s="75"/>
      <c r="BN732" s="75"/>
      <c r="BO732" s="75"/>
      <c r="BP732" s="75"/>
      <c r="BQ732" s="75"/>
      <c r="BR732" s="75"/>
      <c r="BS732" s="75"/>
      <c r="BT732" s="75">
        <v>0</v>
      </c>
      <c r="BU732" s="84" t="s">
        <v>3192</v>
      </c>
      <c r="BV732" s="74">
        <v>46066</v>
      </c>
      <c r="BW732" s="85">
        <f t="shared" si="226"/>
        <v>1</v>
      </c>
      <c r="BX732" s="85">
        <f t="shared" si="227"/>
        <v>1</v>
      </c>
      <c r="BY732" s="86" t="s">
        <v>120</v>
      </c>
      <c r="BZ732" s="87">
        <f t="shared" si="239"/>
        <v>6</v>
      </c>
      <c r="CB732" s="88">
        <f t="shared" si="236"/>
        <v>7</v>
      </c>
      <c r="CC732" s="89">
        <f>BV732-AK732</f>
        <v>1</v>
      </c>
      <c r="CE732" s="87">
        <f t="shared" si="228"/>
        <v>2</v>
      </c>
      <c r="CF732" s="90">
        <v>8508500</v>
      </c>
      <c r="CG732" s="90"/>
      <c r="CH732" s="90">
        <v>8508500</v>
      </c>
      <c r="CI732" s="22">
        <v>26180</v>
      </c>
      <c r="CJ732" s="87">
        <f t="shared" si="237"/>
        <v>2</v>
      </c>
      <c r="CK732" s="87">
        <f t="shared" si="238"/>
        <v>6</v>
      </c>
      <c r="CL732" s="22" t="s">
        <v>121</v>
      </c>
      <c r="CM732" s="22" t="s">
        <v>3193</v>
      </c>
    </row>
    <row r="733" spans="1:91" ht="14.45" customHeight="1" x14ac:dyDescent="0.25">
      <c r="A733" s="69">
        <f t="shared" si="235"/>
        <v>731</v>
      </c>
      <c r="B733" s="70" t="s">
        <v>102</v>
      </c>
      <c r="C733" s="107" t="s">
        <v>3143</v>
      </c>
      <c r="D733" s="106">
        <v>145288548</v>
      </c>
      <c r="E733" s="73"/>
      <c r="F733" s="74">
        <v>46055</v>
      </c>
      <c r="G733" s="75" t="s">
        <v>612</v>
      </c>
      <c r="H733" s="75" t="s">
        <v>2213</v>
      </c>
      <c r="I733" s="75" t="s">
        <v>105</v>
      </c>
      <c r="J733" s="75" t="s">
        <v>518</v>
      </c>
      <c r="K733" s="75" t="s">
        <v>242</v>
      </c>
      <c r="L733" s="74">
        <v>46080</v>
      </c>
      <c r="M733" s="73">
        <v>40</v>
      </c>
      <c r="N733" s="75" t="s">
        <v>3205</v>
      </c>
      <c r="O733" s="75" t="s">
        <v>3206</v>
      </c>
      <c r="P733" s="75">
        <v>2830048516</v>
      </c>
      <c r="Q733" s="74">
        <v>46057</v>
      </c>
      <c r="R733" s="75">
        <v>1209382338</v>
      </c>
      <c r="S733" s="75">
        <v>224151941</v>
      </c>
      <c r="T733" s="74">
        <v>46057</v>
      </c>
      <c r="U733" s="190">
        <v>15953.537</v>
      </c>
      <c r="V733" s="190">
        <v>15530.709000000001</v>
      </c>
      <c r="W733" s="75">
        <v>18</v>
      </c>
      <c r="X733" s="75">
        <v>0</v>
      </c>
      <c r="Y733" s="98" t="s">
        <v>3207</v>
      </c>
      <c r="Z733" s="82" t="s">
        <v>258</v>
      </c>
      <c r="AA733" s="75" t="s">
        <v>595</v>
      </c>
      <c r="AB733" s="75" t="s">
        <v>2584</v>
      </c>
      <c r="AC733" s="98" t="s">
        <v>3143</v>
      </c>
      <c r="AD733" s="75" t="s">
        <v>113</v>
      </c>
      <c r="AE733" s="74">
        <v>46062</v>
      </c>
      <c r="AF733" s="80">
        <v>46059.416666666664</v>
      </c>
      <c r="AG733" s="80">
        <v>46058.625</v>
      </c>
      <c r="AH733" s="80">
        <v>46058.625</v>
      </c>
      <c r="AI733" s="74">
        <v>46059</v>
      </c>
      <c r="AJ733" s="74">
        <v>46060</v>
      </c>
      <c r="AK733" s="74">
        <v>46060</v>
      </c>
      <c r="AL733" s="74">
        <v>46061</v>
      </c>
      <c r="AM733" s="74">
        <v>46065</v>
      </c>
      <c r="AN733" s="74">
        <v>46063</v>
      </c>
      <c r="AO733" s="81">
        <f t="shared" si="240"/>
        <v>46057.625</v>
      </c>
      <c r="AP733" s="81">
        <f t="shared" si="241"/>
        <v>46058.625</v>
      </c>
      <c r="AQ733" s="81">
        <f t="shared" si="242"/>
        <v>46058.625</v>
      </c>
      <c r="AR733" s="81">
        <f t="shared" si="243"/>
        <v>46061</v>
      </c>
      <c r="AS733" s="81">
        <f t="shared" si="244"/>
        <v>46064</v>
      </c>
      <c r="AT733" s="81">
        <f t="shared" si="245"/>
        <v>46061</v>
      </c>
      <c r="AU733" s="82" t="s">
        <v>131</v>
      </c>
      <c r="AV733" s="74">
        <v>46057</v>
      </c>
      <c r="AW733" s="75" t="s">
        <v>3208</v>
      </c>
      <c r="AX733" s="75" t="s">
        <v>3209</v>
      </c>
      <c r="AY733" s="75"/>
      <c r="AZ733" s="83"/>
      <c r="BA733" s="75"/>
      <c r="BB733" s="75"/>
      <c r="BC733" s="75"/>
      <c r="BD733" s="75"/>
      <c r="BE733" s="75"/>
      <c r="BF733" s="75"/>
      <c r="BG733" s="75"/>
      <c r="BH733" s="75"/>
      <c r="BI733" s="75"/>
      <c r="BJ733" s="75"/>
      <c r="BK733" s="75"/>
      <c r="BL733" s="75"/>
      <c r="BM733" s="75"/>
      <c r="BN733" s="75"/>
      <c r="BO733" s="75"/>
      <c r="BP733" s="75"/>
      <c r="BQ733" s="75"/>
      <c r="BR733" s="75"/>
      <c r="BS733" s="75"/>
      <c r="BT733" s="75">
        <v>0</v>
      </c>
      <c r="BU733" s="84" t="s">
        <v>3149</v>
      </c>
      <c r="BV733" s="74">
        <v>46062</v>
      </c>
      <c r="BW733" s="85">
        <f t="shared" si="226"/>
        <v>2</v>
      </c>
      <c r="BX733" s="85">
        <f t="shared" si="227"/>
        <v>2</v>
      </c>
      <c r="BY733" s="86" t="s">
        <v>120</v>
      </c>
      <c r="BZ733" s="87">
        <f t="shared" si="239"/>
        <v>6</v>
      </c>
      <c r="CB733" s="88">
        <f t="shared" si="236"/>
        <v>7</v>
      </c>
      <c r="CC733" s="89"/>
      <c r="CE733" s="87">
        <f t="shared" si="228"/>
        <v>2</v>
      </c>
      <c r="CF733" s="90">
        <v>13000950</v>
      </c>
      <c r="CG733" s="90"/>
      <c r="CH733" s="90">
        <v>13000950</v>
      </c>
      <c r="CI733" s="195">
        <v>25950</v>
      </c>
      <c r="CJ733" s="87">
        <f t="shared" si="237"/>
        <v>2</v>
      </c>
      <c r="CK733" s="87">
        <f t="shared" si="238"/>
        <v>6</v>
      </c>
      <c r="CL733" s="22" t="s">
        <v>121</v>
      </c>
      <c r="CM733" s="22" t="s">
        <v>3150</v>
      </c>
    </row>
    <row r="734" spans="1:91" ht="14.45" customHeight="1" x14ac:dyDescent="0.25">
      <c r="A734" s="69">
        <f t="shared" si="235"/>
        <v>732</v>
      </c>
      <c r="B734" s="70" t="s">
        <v>102</v>
      </c>
      <c r="C734" s="107" t="s">
        <v>3162</v>
      </c>
      <c r="D734" s="106">
        <v>145386894</v>
      </c>
      <c r="E734" s="73"/>
      <c r="F734" s="74">
        <v>46048</v>
      </c>
      <c r="G734" s="75" t="s">
        <v>516</v>
      </c>
      <c r="H734" s="75" t="s">
        <v>2213</v>
      </c>
      <c r="I734" s="75" t="s">
        <v>105</v>
      </c>
      <c r="J734" s="75" t="s">
        <v>518</v>
      </c>
      <c r="K734" s="75" t="s">
        <v>242</v>
      </c>
      <c r="L734" s="74">
        <v>46076</v>
      </c>
      <c r="M734" s="73">
        <v>40</v>
      </c>
      <c r="N734" s="75" t="s">
        <v>3210</v>
      </c>
      <c r="O734" s="75" t="s">
        <v>3211</v>
      </c>
      <c r="P734" s="75">
        <v>2830048409</v>
      </c>
      <c r="Q734" s="74">
        <v>46055</v>
      </c>
      <c r="R734" s="75">
        <v>1209381803</v>
      </c>
      <c r="S734" s="75">
        <v>224149463</v>
      </c>
      <c r="T734" s="74">
        <v>46055</v>
      </c>
      <c r="U734" s="190">
        <v>17340.151000000002</v>
      </c>
      <c r="V734" s="190">
        <v>16716.565999999999</v>
      </c>
      <c r="W734" s="75">
        <v>20</v>
      </c>
      <c r="X734" s="75">
        <v>0</v>
      </c>
      <c r="Y734" s="98" t="s">
        <v>3212</v>
      </c>
      <c r="Z734" s="82" t="s">
        <v>258</v>
      </c>
      <c r="AA734" s="75" t="s">
        <v>595</v>
      </c>
      <c r="AB734" s="75" t="s">
        <v>2584</v>
      </c>
      <c r="AC734" s="98" t="s">
        <v>3162</v>
      </c>
      <c r="AD734" s="75" t="s">
        <v>113</v>
      </c>
      <c r="AE734" s="74">
        <v>46062</v>
      </c>
      <c r="AF734" s="80">
        <v>46059.416666666664</v>
      </c>
      <c r="AG734" s="80">
        <v>46058.625</v>
      </c>
      <c r="AH734" s="80">
        <v>46058.625</v>
      </c>
      <c r="AI734" s="74">
        <v>46059</v>
      </c>
      <c r="AJ734" s="74">
        <v>46060</v>
      </c>
      <c r="AK734" s="74">
        <v>46060</v>
      </c>
      <c r="AL734" s="74">
        <v>46061</v>
      </c>
      <c r="AM734" s="74">
        <v>46065</v>
      </c>
      <c r="AN734" s="74">
        <v>46063</v>
      </c>
      <c r="AO734" s="81">
        <f t="shared" si="240"/>
        <v>46057.625</v>
      </c>
      <c r="AP734" s="81">
        <f t="shared" si="241"/>
        <v>46058.625</v>
      </c>
      <c r="AQ734" s="81">
        <f t="shared" si="242"/>
        <v>46058.625</v>
      </c>
      <c r="AR734" s="81">
        <f t="shared" si="243"/>
        <v>46061</v>
      </c>
      <c r="AS734" s="81">
        <f t="shared" si="244"/>
        <v>46064</v>
      </c>
      <c r="AT734" s="81">
        <f t="shared" si="245"/>
        <v>46061</v>
      </c>
      <c r="AU734" s="82" t="s">
        <v>131</v>
      </c>
      <c r="AV734" s="74">
        <v>46055</v>
      </c>
      <c r="AW734" s="75" t="s">
        <v>3213</v>
      </c>
      <c r="AX734" s="75" t="s">
        <v>3214</v>
      </c>
      <c r="AY734" s="75"/>
      <c r="AZ734" s="83"/>
      <c r="BA734" s="75"/>
      <c r="BB734" s="75"/>
      <c r="BC734" s="75"/>
      <c r="BD734" s="75"/>
      <c r="BE734" s="75"/>
      <c r="BF734" s="75"/>
      <c r="BG734" s="75"/>
      <c r="BH734" s="75"/>
      <c r="BI734" s="75"/>
      <c r="BJ734" s="75"/>
      <c r="BK734" s="75"/>
      <c r="BL734" s="75"/>
      <c r="BM734" s="75"/>
      <c r="BN734" s="75"/>
      <c r="BO734" s="75"/>
      <c r="BP734" s="75"/>
      <c r="BQ734" s="75"/>
      <c r="BR734" s="75"/>
      <c r="BS734" s="75"/>
      <c r="BT734" s="75">
        <v>0</v>
      </c>
      <c r="BU734" s="84" t="s">
        <v>3168</v>
      </c>
      <c r="BV734" s="74">
        <v>46062</v>
      </c>
      <c r="BW734" s="85">
        <f t="shared" si="226"/>
        <v>2</v>
      </c>
      <c r="BX734" s="85">
        <f t="shared" si="227"/>
        <v>2</v>
      </c>
      <c r="BY734" s="86" t="s">
        <v>120</v>
      </c>
      <c r="BZ734" s="87">
        <f t="shared" si="239"/>
        <v>5</v>
      </c>
      <c r="CB734" s="88">
        <f t="shared" si="236"/>
        <v>7</v>
      </c>
      <c r="CC734" s="89"/>
      <c r="CE734" s="87">
        <f t="shared" si="228"/>
        <v>2</v>
      </c>
      <c r="CF734" s="90">
        <v>13000950</v>
      </c>
      <c r="CG734" s="90"/>
      <c r="CH734" s="90">
        <v>13000950</v>
      </c>
      <c r="CI734" s="22">
        <v>25950</v>
      </c>
      <c r="CJ734" s="87">
        <f t="shared" si="237"/>
        <v>2</v>
      </c>
      <c r="CK734" s="87">
        <f t="shared" si="238"/>
        <v>6</v>
      </c>
      <c r="CL734" s="22" t="s">
        <v>121</v>
      </c>
      <c r="CM734" s="22" t="s">
        <v>3169</v>
      </c>
    </row>
    <row r="735" spans="1:91" ht="14.45" customHeight="1" x14ac:dyDescent="0.25">
      <c r="A735" s="69">
        <f t="shared" si="235"/>
        <v>733</v>
      </c>
      <c r="B735" s="70" t="s">
        <v>102</v>
      </c>
      <c r="C735" s="97" t="s">
        <v>3170</v>
      </c>
      <c r="D735" s="106">
        <v>145386896</v>
      </c>
      <c r="E735" s="73"/>
      <c r="F735" s="74">
        <v>46048</v>
      </c>
      <c r="G735" s="75" t="s">
        <v>516</v>
      </c>
      <c r="H735" s="75" t="s">
        <v>2213</v>
      </c>
      <c r="I735" s="75" t="s">
        <v>105</v>
      </c>
      <c r="J735" s="75" t="s">
        <v>518</v>
      </c>
      <c r="K735" s="75" t="s">
        <v>242</v>
      </c>
      <c r="L735" s="74">
        <v>46076</v>
      </c>
      <c r="M735" s="73">
        <v>40</v>
      </c>
      <c r="N735" s="75" t="s">
        <v>3215</v>
      </c>
      <c r="O735" s="75" t="s">
        <v>3216</v>
      </c>
      <c r="P735" s="75">
        <v>2830048443</v>
      </c>
      <c r="Q735" s="74">
        <v>46055</v>
      </c>
      <c r="R735" s="75">
        <v>1209381847</v>
      </c>
      <c r="S735" s="75">
        <v>224149475</v>
      </c>
      <c r="T735" s="74">
        <v>46055</v>
      </c>
      <c r="U735" s="190">
        <v>17339.384999999998</v>
      </c>
      <c r="V735" s="190">
        <v>16715.827000000001</v>
      </c>
      <c r="W735" s="75">
        <v>20</v>
      </c>
      <c r="X735" s="75">
        <v>0</v>
      </c>
      <c r="Y735" s="98" t="s">
        <v>3217</v>
      </c>
      <c r="Z735" s="82" t="s">
        <v>258</v>
      </c>
      <c r="AA735" s="75" t="s">
        <v>595</v>
      </c>
      <c r="AB735" s="75" t="s">
        <v>2584</v>
      </c>
      <c r="AC735" s="98" t="s">
        <v>3170</v>
      </c>
      <c r="AD735" s="75" t="s">
        <v>113</v>
      </c>
      <c r="AE735" s="74">
        <v>46062</v>
      </c>
      <c r="AF735" s="80">
        <v>46059.416666666664</v>
      </c>
      <c r="AG735" s="80">
        <v>46058.625</v>
      </c>
      <c r="AH735" s="80">
        <v>46058.625</v>
      </c>
      <c r="AI735" s="74">
        <v>46059</v>
      </c>
      <c r="AJ735" s="74">
        <v>46060</v>
      </c>
      <c r="AK735" s="74">
        <v>46060</v>
      </c>
      <c r="AL735" s="74">
        <v>46061</v>
      </c>
      <c r="AM735" s="74">
        <v>46065</v>
      </c>
      <c r="AN735" s="74">
        <v>46063</v>
      </c>
      <c r="AO735" s="81">
        <f t="shared" si="240"/>
        <v>46057.625</v>
      </c>
      <c r="AP735" s="81">
        <f t="shared" si="241"/>
        <v>46058.625</v>
      </c>
      <c r="AQ735" s="81">
        <f t="shared" si="242"/>
        <v>46058.625</v>
      </c>
      <c r="AR735" s="81">
        <f t="shared" si="243"/>
        <v>46061</v>
      </c>
      <c r="AS735" s="81">
        <f t="shared" si="244"/>
        <v>46064</v>
      </c>
      <c r="AT735" s="81">
        <f t="shared" si="245"/>
        <v>46061</v>
      </c>
      <c r="AU735" s="82" t="s">
        <v>131</v>
      </c>
      <c r="AV735" s="74">
        <v>46055</v>
      </c>
      <c r="AW735" s="75" t="s">
        <v>3218</v>
      </c>
      <c r="AX735" s="75" t="s">
        <v>3219</v>
      </c>
      <c r="AY735" s="75"/>
      <c r="AZ735" s="83"/>
      <c r="BA735" s="75"/>
      <c r="BB735" s="75"/>
      <c r="BC735" s="75"/>
      <c r="BD735" s="75"/>
      <c r="BE735" s="75"/>
      <c r="BF735" s="75"/>
      <c r="BG735" s="75"/>
      <c r="BH735" s="75"/>
      <c r="BI735" s="75"/>
      <c r="BJ735" s="75"/>
      <c r="BK735" s="75"/>
      <c r="BL735" s="75"/>
      <c r="BM735" s="75"/>
      <c r="BN735" s="75"/>
      <c r="BO735" s="75"/>
      <c r="BP735" s="75"/>
      <c r="BQ735" s="75"/>
      <c r="BR735" s="75"/>
      <c r="BS735" s="75"/>
      <c r="BT735" s="75">
        <v>0</v>
      </c>
      <c r="BU735" s="84" t="s">
        <v>3176</v>
      </c>
      <c r="BV735" s="74">
        <v>46062</v>
      </c>
      <c r="BW735" s="85">
        <f t="shared" si="226"/>
        <v>2</v>
      </c>
      <c r="BX735" s="85">
        <f t="shared" si="227"/>
        <v>2</v>
      </c>
      <c r="BY735" s="86" t="s">
        <v>120</v>
      </c>
      <c r="BZ735" s="87">
        <f t="shared" si="239"/>
        <v>5</v>
      </c>
      <c r="CB735" s="88">
        <f t="shared" si="236"/>
        <v>7</v>
      </c>
      <c r="CC735" s="89"/>
      <c r="CE735" s="87">
        <f t="shared" si="228"/>
        <v>2</v>
      </c>
      <c r="CF735" s="90">
        <v>13000950</v>
      </c>
      <c r="CG735" s="90"/>
      <c r="CH735" s="90">
        <v>13000950</v>
      </c>
      <c r="CI735" s="22">
        <v>25950</v>
      </c>
      <c r="CJ735" s="87">
        <f t="shared" si="237"/>
        <v>2</v>
      </c>
      <c r="CK735" s="87">
        <f t="shared" si="238"/>
        <v>6</v>
      </c>
      <c r="CL735" s="22" t="s">
        <v>121</v>
      </c>
      <c r="CM735" s="22" t="s">
        <v>3177</v>
      </c>
    </row>
    <row r="736" spans="1:91" ht="14.45" customHeight="1" x14ac:dyDescent="0.25">
      <c r="A736" s="69">
        <f t="shared" si="235"/>
        <v>734</v>
      </c>
      <c r="B736" s="70" t="s">
        <v>102</v>
      </c>
      <c r="C736" s="107" t="s">
        <v>3162</v>
      </c>
      <c r="D736" s="106">
        <v>145386904</v>
      </c>
      <c r="E736" s="73"/>
      <c r="F736" s="74">
        <v>46048</v>
      </c>
      <c r="G736" s="75" t="s">
        <v>516</v>
      </c>
      <c r="H736" s="75" t="s">
        <v>2213</v>
      </c>
      <c r="I736" s="75" t="s">
        <v>105</v>
      </c>
      <c r="J736" s="75" t="s">
        <v>518</v>
      </c>
      <c r="K736" s="75" t="s">
        <v>242</v>
      </c>
      <c r="L736" s="74">
        <v>46076</v>
      </c>
      <c r="M736" s="73">
        <v>40</v>
      </c>
      <c r="N736" s="75" t="s">
        <v>3220</v>
      </c>
      <c r="O736" s="75" t="s">
        <v>3221</v>
      </c>
      <c r="P736" s="75">
        <v>2830048413</v>
      </c>
      <c r="Q736" s="74">
        <v>46055</v>
      </c>
      <c r="R736" s="75">
        <v>1209381796</v>
      </c>
      <c r="S736" s="75">
        <v>224149476</v>
      </c>
      <c r="T736" s="74">
        <v>46055</v>
      </c>
      <c r="U736" s="190">
        <v>17358.147000000001</v>
      </c>
      <c r="V736" s="190">
        <v>16733.915000000001</v>
      </c>
      <c r="W736" s="75">
        <v>20</v>
      </c>
      <c r="X736" s="75">
        <v>0</v>
      </c>
      <c r="Y736" s="98" t="s">
        <v>3222</v>
      </c>
      <c r="Z736" s="82" t="s">
        <v>258</v>
      </c>
      <c r="AA736" s="75" t="s">
        <v>595</v>
      </c>
      <c r="AB736" s="75" t="s">
        <v>2584</v>
      </c>
      <c r="AC736" s="98" t="s">
        <v>3162</v>
      </c>
      <c r="AD736" s="75" t="s">
        <v>113</v>
      </c>
      <c r="AE736" s="74">
        <v>46062</v>
      </c>
      <c r="AF736" s="80">
        <v>46059.416666666664</v>
      </c>
      <c r="AG736" s="80">
        <v>46058.625</v>
      </c>
      <c r="AH736" s="80">
        <v>46058.625</v>
      </c>
      <c r="AI736" s="74">
        <v>46059</v>
      </c>
      <c r="AJ736" s="74">
        <v>46060</v>
      </c>
      <c r="AK736" s="74">
        <v>46060</v>
      </c>
      <c r="AL736" s="74">
        <v>46061</v>
      </c>
      <c r="AM736" s="74">
        <v>46065</v>
      </c>
      <c r="AN736" s="74">
        <v>46063</v>
      </c>
      <c r="AO736" s="81">
        <f t="shared" si="240"/>
        <v>46057.625</v>
      </c>
      <c r="AP736" s="81">
        <f t="shared" si="241"/>
        <v>46058.625</v>
      </c>
      <c r="AQ736" s="81">
        <f t="shared" si="242"/>
        <v>46058.625</v>
      </c>
      <c r="AR736" s="81">
        <f t="shared" si="243"/>
        <v>46061</v>
      </c>
      <c r="AS736" s="81">
        <f t="shared" si="244"/>
        <v>46064</v>
      </c>
      <c r="AT736" s="81">
        <f t="shared" si="245"/>
        <v>46061</v>
      </c>
      <c r="AU736" s="82" t="s">
        <v>131</v>
      </c>
      <c r="AV736" s="74">
        <v>46055</v>
      </c>
      <c r="AW736" s="75" t="s">
        <v>3223</v>
      </c>
      <c r="AX736" s="75" t="s">
        <v>3224</v>
      </c>
      <c r="AY736" s="75"/>
      <c r="AZ736" s="83"/>
      <c r="BA736" s="75"/>
      <c r="BB736" s="75"/>
      <c r="BC736" s="75"/>
      <c r="BD736" s="75"/>
      <c r="BE736" s="75"/>
      <c r="BF736" s="75"/>
      <c r="BG736" s="75"/>
      <c r="BH736" s="75"/>
      <c r="BI736" s="75"/>
      <c r="BJ736" s="75"/>
      <c r="BK736" s="75"/>
      <c r="BL736" s="75"/>
      <c r="BM736" s="75"/>
      <c r="BN736" s="75"/>
      <c r="BO736" s="75"/>
      <c r="BP736" s="75"/>
      <c r="BQ736" s="75"/>
      <c r="BR736" s="75"/>
      <c r="BS736" s="75"/>
      <c r="BT736" s="75">
        <v>0</v>
      </c>
      <c r="BU736" s="84" t="s">
        <v>3168</v>
      </c>
      <c r="BV736" s="74">
        <v>46062</v>
      </c>
      <c r="BW736" s="85">
        <f t="shared" si="226"/>
        <v>2</v>
      </c>
      <c r="BX736" s="85">
        <f t="shared" si="227"/>
        <v>2</v>
      </c>
      <c r="BY736" s="86" t="s">
        <v>120</v>
      </c>
      <c r="BZ736" s="87">
        <f t="shared" si="239"/>
        <v>5</v>
      </c>
      <c r="CB736" s="88">
        <f t="shared" si="236"/>
        <v>7</v>
      </c>
      <c r="CC736" s="89"/>
      <c r="CE736" s="87">
        <f t="shared" si="228"/>
        <v>2</v>
      </c>
      <c r="CF736" s="90">
        <v>13000950</v>
      </c>
      <c r="CG736" s="90"/>
      <c r="CH736" s="90">
        <v>13000950</v>
      </c>
      <c r="CI736" s="22">
        <v>25950</v>
      </c>
      <c r="CJ736" s="87">
        <f t="shared" si="237"/>
        <v>2</v>
      </c>
      <c r="CK736" s="87">
        <f t="shared" si="238"/>
        <v>6</v>
      </c>
      <c r="CL736" s="22" t="s">
        <v>121</v>
      </c>
      <c r="CM736" s="22" t="s">
        <v>3169</v>
      </c>
    </row>
    <row r="737" spans="1:91" ht="14.45" customHeight="1" x14ac:dyDescent="0.25">
      <c r="A737" s="69">
        <f t="shared" si="235"/>
        <v>735</v>
      </c>
      <c r="B737" s="70" t="s">
        <v>102</v>
      </c>
      <c r="C737" s="107" t="s">
        <v>3225</v>
      </c>
      <c r="D737" s="106">
        <v>145386911</v>
      </c>
      <c r="E737" s="73"/>
      <c r="F737" s="74">
        <v>46048</v>
      </c>
      <c r="G737" s="75" t="s">
        <v>516</v>
      </c>
      <c r="H737" s="75" t="s">
        <v>2213</v>
      </c>
      <c r="I737" s="75" t="s">
        <v>105</v>
      </c>
      <c r="J737" s="75" t="s">
        <v>518</v>
      </c>
      <c r="K737" s="75" t="s">
        <v>242</v>
      </c>
      <c r="L737" s="74">
        <v>46076</v>
      </c>
      <c r="M737" s="73">
        <v>40</v>
      </c>
      <c r="N737" s="75" t="s">
        <v>3226</v>
      </c>
      <c r="O737" s="75" t="s">
        <v>3227</v>
      </c>
      <c r="P737" s="75">
        <v>2830048464</v>
      </c>
      <c r="Q737" s="74">
        <v>46056</v>
      </c>
      <c r="R737" s="75">
        <v>1209381966</v>
      </c>
      <c r="S737" s="75">
        <v>224149477</v>
      </c>
      <c r="T737" s="74">
        <v>46056</v>
      </c>
      <c r="U737" s="190">
        <v>17671.109</v>
      </c>
      <c r="V737" s="190">
        <v>17035.616999999998</v>
      </c>
      <c r="W737" s="75">
        <v>21</v>
      </c>
      <c r="X737" s="75">
        <v>0</v>
      </c>
      <c r="Y737" s="98" t="s">
        <v>3228</v>
      </c>
      <c r="Z737" s="82" t="s">
        <v>258</v>
      </c>
      <c r="AA737" s="75" t="s">
        <v>595</v>
      </c>
      <c r="AB737" s="75" t="s">
        <v>2584</v>
      </c>
      <c r="AC737" s="109" t="s">
        <v>3225</v>
      </c>
      <c r="AD737" s="75" t="s">
        <v>113</v>
      </c>
      <c r="AE737" s="74">
        <v>46062</v>
      </c>
      <c r="AF737" s="80">
        <v>46059.416666666664</v>
      </c>
      <c r="AG737" s="80">
        <v>46058.625</v>
      </c>
      <c r="AH737" s="80">
        <v>46058.625</v>
      </c>
      <c r="AI737" s="74">
        <v>46059</v>
      </c>
      <c r="AJ737" s="74">
        <v>46060</v>
      </c>
      <c r="AK737" s="74">
        <v>46060</v>
      </c>
      <c r="AL737" s="74">
        <v>46061</v>
      </c>
      <c r="AM737" s="74">
        <v>46065</v>
      </c>
      <c r="AN737" s="74">
        <v>46063</v>
      </c>
      <c r="AO737" s="81">
        <f t="shared" si="240"/>
        <v>46057.625</v>
      </c>
      <c r="AP737" s="81">
        <f t="shared" si="241"/>
        <v>46058.625</v>
      </c>
      <c r="AQ737" s="81">
        <f t="shared" si="242"/>
        <v>46058.625</v>
      </c>
      <c r="AR737" s="81">
        <f t="shared" si="243"/>
        <v>46061</v>
      </c>
      <c r="AS737" s="81">
        <f t="shared" si="244"/>
        <v>46064</v>
      </c>
      <c r="AT737" s="81">
        <f t="shared" si="245"/>
        <v>46061</v>
      </c>
      <c r="AU737" s="82" t="s">
        <v>131</v>
      </c>
      <c r="AV737" s="74">
        <v>46056</v>
      </c>
      <c r="AW737" s="75" t="s">
        <v>3229</v>
      </c>
      <c r="AX737" s="75" t="s">
        <v>3230</v>
      </c>
      <c r="AY737" s="75"/>
      <c r="AZ737" s="83"/>
      <c r="BA737" s="75"/>
      <c r="BB737" s="75"/>
      <c r="BC737" s="75"/>
      <c r="BD737" s="75"/>
      <c r="BE737" s="75"/>
      <c r="BF737" s="75"/>
      <c r="BG737" s="75"/>
      <c r="BH737" s="75"/>
      <c r="BI737" s="75"/>
      <c r="BJ737" s="75"/>
      <c r="BK737" s="75"/>
      <c r="BL737" s="75"/>
      <c r="BM737" s="75"/>
      <c r="BN737" s="75"/>
      <c r="BO737" s="75"/>
      <c r="BP737" s="75"/>
      <c r="BQ737" s="75"/>
      <c r="BR737" s="75"/>
      <c r="BS737" s="75"/>
      <c r="BT737" s="75">
        <v>1</v>
      </c>
      <c r="BU737" s="84" t="s">
        <v>3231</v>
      </c>
      <c r="BV737" s="74">
        <v>46062</v>
      </c>
      <c r="BW737" s="85">
        <f t="shared" si="226"/>
        <v>2</v>
      </c>
      <c r="BX737" s="85">
        <f t="shared" si="227"/>
        <v>2</v>
      </c>
      <c r="BY737" s="86" t="s">
        <v>120</v>
      </c>
      <c r="BZ737" s="87">
        <f t="shared" si="239"/>
        <v>5</v>
      </c>
      <c r="CB737" s="88">
        <f t="shared" si="236"/>
        <v>7</v>
      </c>
      <c r="CC737" s="89"/>
      <c r="CE737" s="87">
        <f t="shared" si="228"/>
        <v>2</v>
      </c>
      <c r="CF737" s="90">
        <v>13000950</v>
      </c>
      <c r="CG737" s="90"/>
      <c r="CH737" s="90">
        <v>13000950</v>
      </c>
      <c r="CI737" s="22">
        <v>25950</v>
      </c>
      <c r="CJ737" s="87">
        <f t="shared" si="237"/>
        <v>2</v>
      </c>
      <c r="CK737" s="87">
        <f t="shared" si="238"/>
        <v>6</v>
      </c>
      <c r="CL737" s="22" t="s">
        <v>121</v>
      </c>
      <c r="CM737" s="22" t="s">
        <v>3232</v>
      </c>
    </row>
    <row r="738" spans="1:91" ht="14.45" customHeight="1" x14ac:dyDescent="0.25">
      <c r="A738" s="69">
        <f t="shared" si="235"/>
        <v>736</v>
      </c>
      <c r="B738" s="70" t="s">
        <v>102</v>
      </c>
      <c r="C738" s="107" t="s">
        <v>3186</v>
      </c>
      <c r="D738" s="106">
        <v>145337902</v>
      </c>
      <c r="E738" s="73"/>
      <c r="F738" s="74">
        <v>46055</v>
      </c>
      <c r="G738" s="75" t="s">
        <v>740</v>
      </c>
      <c r="H738" s="75" t="s">
        <v>2213</v>
      </c>
      <c r="I738" s="75" t="s">
        <v>105</v>
      </c>
      <c r="J738" s="75" t="s">
        <v>518</v>
      </c>
      <c r="K738" s="75" t="s">
        <v>242</v>
      </c>
      <c r="L738" s="74">
        <v>46083</v>
      </c>
      <c r="M738" s="73">
        <v>40</v>
      </c>
      <c r="N738" s="75" t="s">
        <v>3233</v>
      </c>
      <c r="O738" s="75" t="s">
        <v>3234</v>
      </c>
      <c r="P738" s="75">
        <v>2830048530</v>
      </c>
      <c r="Q738" s="74">
        <v>46057</v>
      </c>
      <c r="R738" s="75">
        <v>1209382378</v>
      </c>
      <c r="S738" s="75">
        <v>224158752</v>
      </c>
      <c r="T738" s="74">
        <v>46057</v>
      </c>
      <c r="U738" s="190">
        <v>12219.120999999999</v>
      </c>
      <c r="V738" s="190">
        <v>11835.074000000001</v>
      </c>
      <c r="W738" s="75">
        <v>17</v>
      </c>
      <c r="X738" s="75">
        <v>0</v>
      </c>
      <c r="Y738" s="98">
        <v>7266101754</v>
      </c>
      <c r="Z738" s="82" t="s">
        <v>354</v>
      </c>
      <c r="AA738" s="75" t="s">
        <v>3189</v>
      </c>
      <c r="AB738" s="75" t="s">
        <v>3190</v>
      </c>
      <c r="AC738" s="98" t="s">
        <v>3186</v>
      </c>
      <c r="AD738" s="75" t="s">
        <v>113</v>
      </c>
      <c r="AE738" s="74">
        <v>46066</v>
      </c>
      <c r="AF738" s="80">
        <v>46065.416666666664</v>
      </c>
      <c r="AG738" s="130">
        <v>46064.375</v>
      </c>
      <c r="AH738" s="130">
        <v>46064.375</v>
      </c>
      <c r="AI738" s="99">
        <v>46062</v>
      </c>
      <c r="AJ738" s="99">
        <v>46065</v>
      </c>
      <c r="AK738" s="99">
        <v>46065</v>
      </c>
      <c r="AL738" s="99">
        <v>46070</v>
      </c>
      <c r="AM738" s="75"/>
      <c r="AN738" s="74">
        <v>46069</v>
      </c>
      <c r="AO738" s="81">
        <f t="shared" si="240"/>
        <v>46063.375</v>
      </c>
      <c r="AP738" s="81">
        <f t="shared" si="241"/>
        <v>46064.375</v>
      </c>
      <c r="AQ738" s="81">
        <f t="shared" si="242"/>
        <v>46064.375</v>
      </c>
      <c r="AR738" s="81">
        <f t="shared" si="243"/>
        <v>46066</v>
      </c>
      <c r="AS738" s="81">
        <f t="shared" si="244"/>
        <v>46068</v>
      </c>
      <c r="AT738" s="81">
        <f t="shared" si="245"/>
        <v>46066</v>
      </c>
      <c r="AU738" s="82" t="s">
        <v>443</v>
      </c>
      <c r="AV738" s="74">
        <v>46057</v>
      </c>
      <c r="AW738" s="75" t="s">
        <v>3235</v>
      </c>
      <c r="AX738" s="75">
        <v>32216672</v>
      </c>
      <c r="AY738" s="75"/>
      <c r="AZ738" s="83"/>
      <c r="BA738" s="75"/>
      <c r="BB738" s="75"/>
      <c r="BC738" s="75"/>
      <c r="BD738" s="75"/>
      <c r="BE738" s="75"/>
      <c r="BF738" s="75"/>
      <c r="BG738" s="75"/>
      <c r="BH738" s="75"/>
      <c r="BI738" s="75"/>
      <c r="BJ738" s="75"/>
      <c r="BK738" s="75"/>
      <c r="BL738" s="75"/>
      <c r="BM738" s="75"/>
      <c r="BN738" s="75"/>
      <c r="BO738" s="75"/>
      <c r="BP738" s="75"/>
      <c r="BQ738" s="75"/>
      <c r="BR738" s="75"/>
      <c r="BS738" s="75"/>
      <c r="BT738" s="75">
        <v>0</v>
      </c>
      <c r="BU738" s="84" t="s">
        <v>3192</v>
      </c>
      <c r="BV738" s="74">
        <v>46066</v>
      </c>
      <c r="BW738" s="85">
        <f t="shared" si="226"/>
        <v>1</v>
      </c>
      <c r="BX738" s="85">
        <f t="shared" si="227"/>
        <v>1</v>
      </c>
      <c r="BY738" s="86" t="s">
        <v>120</v>
      </c>
      <c r="BZ738" s="87">
        <f t="shared" si="239"/>
        <v>6</v>
      </c>
      <c r="CB738" s="88">
        <f t="shared" si="236"/>
        <v>7</v>
      </c>
      <c r="CC738" s="89">
        <f t="shared" ref="CC738:CC744" si="246">BV738-AK738</f>
        <v>1</v>
      </c>
      <c r="CE738" s="87">
        <f t="shared" si="228"/>
        <v>2</v>
      </c>
      <c r="CF738" s="90">
        <v>8508500</v>
      </c>
      <c r="CG738" s="90"/>
      <c r="CH738" s="90">
        <v>8508500</v>
      </c>
      <c r="CI738" s="22">
        <v>26180</v>
      </c>
      <c r="CJ738" s="87">
        <f t="shared" si="237"/>
        <v>2</v>
      </c>
      <c r="CK738" s="87">
        <f t="shared" si="238"/>
        <v>6</v>
      </c>
      <c r="CL738" s="22" t="s">
        <v>121</v>
      </c>
      <c r="CM738" s="22" t="s">
        <v>3193</v>
      </c>
    </row>
    <row r="739" spans="1:91" ht="14.45" customHeight="1" x14ac:dyDescent="0.25">
      <c r="A739" s="69">
        <f t="shared" si="235"/>
        <v>737</v>
      </c>
      <c r="B739" s="70" t="s">
        <v>102</v>
      </c>
      <c r="C739" s="107" t="s">
        <v>3236</v>
      </c>
      <c r="D739" s="106">
        <v>145368241</v>
      </c>
      <c r="E739" s="73"/>
      <c r="F739" s="74">
        <v>46055</v>
      </c>
      <c r="G739" s="75" t="s">
        <v>516</v>
      </c>
      <c r="H739" s="75" t="s">
        <v>2213</v>
      </c>
      <c r="I739" s="75" t="s">
        <v>105</v>
      </c>
      <c r="J739" s="75" t="s">
        <v>518</v>
      </c>
      <c r="K739" s="75" t="s">
        <v>242</v>
      </c>
      <c r="L739" s="74">
        <v>46083</v>
      </c>
      <c r="M739" s="73">
        <v>40</v>
      </c>
      <c r="N739" s="75" t="s">
        <v>3237</v>
      </c>
      <c r="O739" s="75" t="s">
        <v>3238</v>
      </c>
      <c r="P739" s="75">
        <v>2830048541</v>
      </c>
      <c r="Q739" s="74">
        <v>46057</v>
      </c>
      <c r="R739" s="75">
        <v>1209382423</v>
      </c>
      <c r="S739" s="75">
        <v>224158740</v>
      </c>
      <c r="T739" s="74">
        <v>46057</v>
      </c>
      <c r="U739" s="190">
        <v>17354.191999999999</v>
      </c>
      <c r="V739" s="190">
        <v>16730.100999999999</v>
      </c>
      <c r="W739" s="75">
        <v>20</v>
      </c>
      <c r="X739" s="75">
        <v>0</v>
      </c>
      <c r="Y739" s="98">
        <v>7266101755</v>
      </c>
      <c r="Z739" s="82" t="s">
        <v>354</v>
      </c>
      <c r="AA739" s="75" t="s">
        <v>3189</v>
      </c>
      <c r="AB739" s="75" t="s">
        <v>3190</v>
      </c>
      <c r="AC739" s="109" t="s">
        <v>3236</v>
      </c>
      <c r="AD739" s="75" t="s">
        <v>113</v>
      </c>
      <c r="AE739" s="74">
        <v>46066</v>
      </c>
      <c r="AF739" s="80">
        <v>46065.416666666664</v>
      </c>
      <c r="AG739" s="130">
        <v>46064.375</v>
      </c>
      <c r="AH739" s="130">
        <v>46064.375</v>
      </c>
      <c r="AI739" s="99">
        <v>46062</v>
      </c>
      <c r="AJ739" s="99">
        <v>46065</v>
      </c>
      <c r="AK739" s="99">
        <v>46065</v>
      </c>
      <c r="AL739" s="99">
        <v>46071</v>
      </c>
      <c r="AM739" s="75"/>
      <c r="AN739" s="74">
        <v>46069</v>
      </c>
      <c r="AO739" s="81">
        <f t="shared" si="240"/>
        <v>46063.375</v>
      </c>
      <c r="AP739" s="81">
        <f t="shared" si="241"/>
        <v>46064.375</v>
      </c>
      <c r="AQ739" s="81">
        <f t="shared" si="242"/>
        <v>46064.375</v>
      </c>
      <c r="AR739" s="81">
        <f t="shared" si="243"/>
        <v>46066</v>
      </c>
      <c r="AS739" s="81">
        <f t="shared" si="244"/>
        <v>46068</v>
      </c>
      <c r="AT739" s="81">
        <f t="shared" si="245"/>
        <v>46066</v>
      </c>
      <c r="AU739" s="82" t="s">
        <v>2600</v>
      </c>
      <c r="AV739" s="74">
        <v>46057</v>
      </c>
      <c r="AW739" s="75" t="s">
        <v>3239</v>
      </c>
      <c r="AX739" s="75">
        <v>30739387</v>
      </c>
      <c r="AY739" s="75"/>
      <c r="AZ739" s="83"/>
      <c r="BA739" s="75"/>
      <c r="BB739" s="75"/>
      <c r="BC739" s="75"/>
      <c r="BD739" s="75"/>
      <c r="BE739" s="75"/>
      <c r="BF739" s="75"/>
      <c r="BG739" s="75"/>
      <c r="BH739" s="75"/>
      <c r="BI739" s="75"/>
      <c r="BJ739" s="75"/>
      <c r="BK739" s="75"/>
      <c r="BL739" s="75"/>
      <c r="BM739" s="75"/>
      <c r="BN739" s="75"/>
      <c r="BO739" s="75"/>
      <c r="BP739" s="75"/>
      <c r="BQ739" s="75"/>
      <c r="BR739" s="75"/>
      <c r="BS739" s="75"/>
      <c r="BT739" s="75">
        <v>1</v>
      </c>
      <c r="BU739" s="84" t="s">
        <v>3240</v>
      </c>
      <c r="BV739" s="74">
        <v>46077</v>
      </c>
      <c r="BW739" s="85">
        <f t="shared" si="226"/>
        <v>12</v>
      </c>
      <c r="BX739" s="85">
        <f t="shared" si="227"/>
        <v>12</v>
      </c>
      <c r="BY739" s="86" t="s">
        <v>120</v>
      </c>
      <c r="BZ739" s="87">
        <f t="shared" si="239"/>
        <v>6</v>
      </c>
      <c r="CB739" s="88">
        <f t="shared" si="236"/>
        <v>9</v>
      </c>
      <c r="CC739" s="89">
        <f t="shared" si="246"/>
        <v>12</v>
      </c>
      <c r="CE739" s="87">
        <f t="shared" si="228"/>
        <v>2</v>
      </c>
      <c r="CF739" s="90">
        <v>8508500</v>
      </c>
      <c r="CG739" s="90"/>
      <c r="CH739" s="90">
        <v>8508500</v>
      </c>
      <c r="CI739" s="22">
        <v>26180</v>
      </c>
      <c r="CJ739" s="87">
        <f t="shared" si="237"/>
        <v>2</v>
      </c>
      <c r="CK739" s="87">
        <f t="shared" si="238"/>
        <v>6</v>
      </c>
      <c r="CL739" s="22" t="s">
        <v>121</v>
      </c>
      <c r="CM739" s="22" t="s">
        <v>3241</v>
      </c>
    </row>
    <row r="740" spans="1:91" ht="14.45" customHeight="1" x14ac:dyDescent="0.25">
      <c r="A740" s="69">
        <f t="shared" si="235"/>
        <v>738</v>
      </c>
      <c r="B740" s="70" t="s">
        <v>102</v>
      </c>
      <c r="C740" s="107" t="s">
        <v>3236</v>
      </c>
      <c r="D740" s="106">
        <v>145397110</v>
      </c>
      <c r="E740" s="73"/>
      <c r="F740" s="74">
        <v>46055</v>
      </c>
      <c r="G740" s="75" t="s">
        <v>740</v>
      </c>
      <c r="H740" s="75" t="s">
        <v>2213</v>
      </c>
      <c r="I740" s="75" t="s">
        <v>105</v>
      </c>
      <c r="J740" s="75" t="s">
        <v>518</v>
      </c>
      <c r="K740" s="75" t="s">
        <v>242</v>
      </c>
      <c r="L740" s="74">
        <v>46083</v>
      </c>
      <c r="M740" s="73">
        <v>40</v>
      </c>
      <c r="N740" s="75" t="s">
        <v>3242</v>
      </c>
      <c r="O740" s="75" t="s">
        <v>3243</v>
      </c>
      <c r="P740" s="75">
        <v>2830048511</v>
      </c>
      <c r="Q740" s="74">
        <v>46057</v>
      </c>
      <c r="R740" s="75">
        <v>1209382307</v>
      </c>
      <c r="S740" s="75">
        <v>224158777</v>
      </c>
      <c r="T740" s="74">
        <v>46057</v>
      </c>
      <c r="U740" s="190">
        <v>12611.032999999999</v>
      </c>
      <c r="V740" s="190">
        <v>12276.791999999999</v>
      </c>
      <c r="W740" s="75">
        <v>17</v>
      </c>
      <c r="X740" s="75">
        <v>0</v>
      </c>
      <c r="Y740" s="98">
        <v>7266101762</v>
      </c>
      <c r="Z740" s="82" t="s">
        <v>354</v>
      </c>
      <c r="AA740" s="75" t="s">
        <v>3189</v>
      </c>
      <c r="AB740" s="75" t="s">
        <v>3190</v>
      </c>
      <c r="AC740" s="109" t="s">
        <v>3236</v>
      </c>
      <c r="AD740" s="75" t="s">
        <v>113</v>
      </c>
      <c r="AE740" s="74">
        <v>46066</v>
      </c>
      <c r="AF740" s="80">
        <v>46065.416666666664</v>
      </c>
      <c r="AG740" s="130">
        <v>46064.375</v>
      </c>
      <c r="AH740" s="130">
        <v>46064.375</v>
      </c>
      <c r="AI740" s="99">
        <v>46062</v>
      </c>
      <c r="AJ740" s="99">
        <v>46065</v>
      </c>
      <c r="AK740" s="99">
        <v>46065</v>
      </c>
      <c r="AL740" s="99">
        <v>46071</v>
      </c>
      <c r="AM740" s="75"/>
      <c r="AN740" s="74">
        <v>46069</v>
      </c>
      <c r="AO740" s="81">
        <f t="shared" si="240"/>
        <v>46063.375</v>
      </c>
      <c r="AP740" s="81">
        <f t="shared" si="241"/>
        <v>46064.375</v>
      </c>
      <c r="AQ740" s="81">
        <f t="shared" si="242"/>
        <v>46064.375</v>
      </c>
      <c r="AR740" s="81">
        <f t="shared" si="243"/>
        <v>46066</v>
      </c>
      <c r="AS740" s="81">
        <f t="shared" si="244"/>
        <v>46068</v>
      </c>
      <c r="AT740" s="81">
        <f t="shared" si="245"/>
        <v>46066</v>
      </c>
      <c r="AU740" s="82" t="s">
        <v>2600</v>
      </c>
      <c r="AV740" s="74">
        <v>46057</v>
      </c>
      <c r="AW740" s="75" t="s">
        <v>3244</v>
      </c>
      <c r="AX740" s="75">
        <v>32216509</v>
      </c>
      <c r="AY740" s="75"/>
      <c r="AZ740" s="83"/>
      <c r="BA740" s="75"/>
      <c r="BB740" s="75"/>
      <c r="BC740" s="75"/>
      <c r="BD740" s="75"/>
      <c r="BE740" s="75"/>
      <c r="BF740" s="75"/>
      <c r="BG740" s="75"/>
      <c r="BH740" s="75"/>
      <c r="BI740" s="75"/>
      <c r="BJ740" s="75"/>
      <c r="BK740" s="75"/>
      <c r="BL740" s="75"/>
      <c r="BM740" s="75"/>
      <c r="BN740" s="75"/>
      <c r="BO740" s="75"/>
      <c r="BP740" s="75"/>
      <c r="BQ740" s="75"/>
      <c r="BR740" s="75"/>
      <c r="BS740" s="75"/>
      <c r="BT740" s="75">
        <v>0</v>
      </c>
      <c r="BU740" s="84" t="s">
        <v>3240</v>
      </c>
      <c r="BV740" s="74">
        <v>46077</v>
      </c>
      <c r="BW740" s="85">
        <f t="shared" si="226"/>
        <v>12</v>
      </c>
      <c r="BX740" s="85">
        <f t="shared" si="227"/>
        <v>12</v>
      </c>
      <c r="BY740" s="86" t="s">
        <v>120</v>
      </c>
      <c r="BZ740" s="87">
        <f t="shared" si="239"/>
        <v>6</v>
      </c>
      <c r="CB740" s="88">
        <f t="shared" si="236"/>
        <v>9</v>
      </c>
      <c r="CC740" s="89">
        <f t="shared" si="246"/>
        <v>12</v>
      </c>
      <c r="CE740" s="87">
        <f t="shared" si="228"/>
        <v>2</v>
      </c>
      <c r="CF740" s="90">
        <v>8508500</v>
      </c>
      <c r="CG740" s="90"/>
      <c r="CH740" s="90">
        <v>8508500</v>
      </c>
      <c r="CI740" s="22">
        <v>26180</v>
      </c>
      <c r="CJ740" s="87">
        <f t="shared" si="237"/>
        <v>2</v>
      </c>
      <c r="CK740" s="87">
        <f t="shared" si="238"/>
        <v>6</v>
      </c>
      <c r="CL740" s="22" t="s">
        <v>121</v>
      </c>
      <c r="CM740" s="22" t="s">
        <v>3241</v>
      </c>
    </row>
    <row r="741" spans="1:91" ht="14.45" customHeight="1" x14ac:dyDescent="0.25">
      <c r="A741" s="69">
        <f t="shared" si="235"/>
        <v>739</v>
      </c>
      <c r="B741" s="70" t="s">
        <v>102</v>
      </c>
      <c r="C741" s="107" t="s">
        <v>3236</v>
      </c>
      <c r="D741" s="106">
        <v>145397118</v>
      </c>
      <c r="E741" s="73"/>
      <c r="F741" s="74">
        <v>46055</v>
      </c>
      <c r="G741" s="75" t="s">
        <v>740</v>
      </c>
      <c r="H741" s="75" t="s">
        <v>2213</v>
      </c>
      <c r="I741" s="75" t="s">
        <v>105</v>
      </c>
      <c r="J741" s="75" t="s">
        <v>518</v>
      </c>
      <c r="K741" s="75" t="s">
        <v>242</v>
      </c>
      <c r="L741" s="74">
        <v>46083</v>
      </c>
      <c r="M741" s="73">
        <v>40</v>
      </c>
      <c r="N741" s="75" t="s">
        <v>3245</v>
      </c>
      <c r="O741" s="75" t="s">
        <v>3246</v>
      </c>
      <c r="P741" s="75">
        <v>2830048505</v>
      </c>
      <c r="Q741" s="74">
        <v>46057</v>
      </c>
      <c r="R741" s="75">
        <v>1209382236</v>
      </c>
      <c r="S741" s="75">
        <v>224158780</v>
      </c>
      <c r="T741" s="74">
        <v>46057</v>
      </c>
      <c r="U741" s="190">
        <v>12855.489</v>
      </c>
      <c r="V741" s="190">
        <v>12514.768</v>
      </c>
      <c r="W741" s="75">
        <v>17</v>
      </c>
      <c r="X741" s="75">
        <v>0</v>
      </c>
      <c r="Y741" s="98">
        <v>7266101763</v>
      </c>
      <c r="Z741" s="82" t="s">
        <v>354</v>
      </c>
      <c r="AA741" s="75" t="s">
        <v>3189</v>
      </c>
      <c r="AB741" s="75" t="s">
        <v>3190</v>
      </c>
      <c r="AC741" s="109" t="s">
        <v>3236</v>
      </c>
      <c r="AD741" s="75" t="s">
        <v>113</v>
      </c>
      <c r="AE741" s="74">
        <v>46066</v>
      </c>
      <c r="AF741" s="80">
        <v>46065.416666666664</v>
      </c>
      <c r="AG741" s="130">
        <v>46064.375</v>
      </c>
      <c r="AH741" s="130">
        <v>46064.375</v>
      </c>
      <c r="AI741" s="99">
        <v>46062</v>
      </c>
      <c r="AJ741" s="99">
        <v>46065</v>
      </c>
      <c r="AK741" s="99">
        <v>46065</v>
      </c>
      <c r="AL741" s="99">
        <v>46071</v>
      </c>
      <c r="AM741" s="75"/>
      <c r="AN741" s="74">
        <v>46069</v>
      </c>
      <c r="AO741" s="81">
        <f t="shared" si="240"/>
        <v>46063.375</v>
      </c>
      <c r="AP741" s="81">
        <f t="shared" si="241"/>
        <v>46064.375</v>
      </c>
      <c r="AQ741" s="81">
        <f t="shared" si="242"/>
        <v>46064.375</v>
      </c>
      <c r="AR741" s="81">
        <f t="shared" si="243"/>
        <v>46066</v>
      </c>
      <c r="AS741" s="81">
        <f t="shared" si="244"/>
        <v>46068</v>
      </c>
      <c r="AT741" s="81">
        <f t="shared" si="245"/>
        <v>46066</v>
      </c>
      <c r="AU741" s="82" t="s">
        <v>2600</v>
      </c>
      <c r="AV741" s="74">
        <v>46057</v>
      </c>
      <c r="AW741" s="75" t="s">
        <v>3247</v>
      </c>
      <c r="AX741" s="75">
        <v>32216576</v>
      </c>
      <c r="AY741" s="75"/>
      <c r="AZ741" s="83"/>
      <c r="BA741" s="75"/>
      <c r="BB741" s="75"/>
      <c r="BC741" s="75"/>
      <c r="BD741" s="75"/>
      <c r="BE741" s="75"/>
      <c r="BF741" s="75"/>
      <c r="BG741" s="75"/>
      <c r="BH741" s="75"/>
      <c r="BI741" s="75"/>
      <c r="BJ741" s="75"/>
      <c r="BK741" s="75"/>
      <c r="BL741" s="75"/>
      <c r="BM741" s="75"/>
      <c r="BN741" s="75"/>
      <c r="BO741" s="75"/>
      <c r="BP741" s="75"/>
      <c r="BQ741" s="75"/>
      <c r="BR741" s="75"/>
      <c r="BS741" s="75"/>
      <c r="BT741" s="75">
        <v>0</v>
      </c>
      <c r="BU741" s="84" t="s">
        <v>3240</v>
      </c>
      <c r="BV741" s="74">
        <v>46077</v>
      </c>
      <c r="BW741" s="85">
        <f t="shared" si="226"/>
        <v>12</v>
      </c>
      <c r="BX741" s="85">
        <f t="shared" si="227"/>
        <v>12</v>
      </c>
      <c r="BY741" s="86" t="s">
        <v>120</v>
      </c>
      <c r="BZ741" s="87">
        <f t="shared" si="239"/>
        <v>6</v>
      </c>
      <c r="CB741" s="88">
        <f t="shared" si="236"/>
        <v>9</v>
      </c>
      <c r="CC741" s="89">
        <f t="shared" si="246"/>
        <v>12</v>
      </c>
      <c r="CE741" s="87">
        <f t="shared" si="228"/>
        <v>2</v>
      </c>
      <c r="CF741" s="90">
        <v>8508500</v>
      </c>
      <c r="CG741" s="90"/>
      <c r="CH741" s="90">
        <v>8508500</v>
      </c>
      <c r="CI741" s="22">
        <v>26180</v>
      </c>
      <c r="CJ741" s="87">
        <f t="shared" si="237"/>
        <v>2</v>
      </c>
      <c r="CK741" s="87">
        <f t="shared" si="238"/>
        <v>6</v>
      </c>
      <c r="CL741" s="22" t="s">
        <v>121</v>
      </c>
      <c r="CM741" s="22" t="s">
        <v>3241</v>
      </c>
    </row>
    <row r="742" spans="1:91" ht="14.45" customHeight="1" x14ac:dyDescent="0.25">
      <c r="A742" s="69">
        <f t="shared" si="235"/>
        <v>740</v>
      </c>
      <c r="B742" s="70" t="s">
        <v>102</v>
      </c>
      <c r="C742" s="97" t="s">
        <v>3248</v>
      </c>
      <c r="D742" s="106">
        <v>145397273</v>
      </c>
      <c r="E742" s="73"/>
      <c r="F742" s="74">
        <v>46055</v>
      </c>
      <c r="G742" s="75" t="s">
        <v>516</v>
      </c>
      <c r="H742" s="75" t="s">
        <v>2213</v>
      </c>
      <c r="I742" s="75" t="s">
        <v>105</v>
      </c>
      <c r="J742" s="75" t="s">
        <v>518</v>
      </c>
      <c r="K742" s="75" t="s">
        <v>242</v>
      </c>
      <c r="L742" s="74">
        <v>46082</v>
      </c>
      <c r="M742" s="73">
        <v>40</v>
      </c>
      <c r="N742" s="75" t="s">
        <v>3249</v>
      </c>
      <c r="O742" s="75" t="s">
        <v>3250</v>
      </c>
      <c r="P742" s="75">
        <v>2830048517</v>
      </c>
      <c r="Q742" s="74">
        <v>46057</v>
      </c>
      <c r="R742" s="75">
        <v>1209382342</v>
      </c>
      <c r="S742" s="75">
        <v>224161440</v>
      </c>
      <c r="T742" s="74">
        <v>46057</v>
      </c>
      <c r="U742" s="190">
        <v>18427.901999999998</v>
      </c>
      <c r="V742" s="190">
        <v>17939.490000000002</v>
      </c>
      <c r="W742" s="75">
        <v>20</v>
      </c>
      <c r="X742" s="75">
        <v>0</v>
      </c>
      <c r="Y742" s="98">
        <v>7266101764</v>
      </c>
      <c r="Z742" s="82" t="s">
        <v>354</v>
      </c>
      <c r="AA742" s="75" t="s">
        <v>3189</v>
      </c>
      <c r="AB742" s="75" t="s">
        <v>3190</v>
      </c>
      <c r="AC742" s="98" t="s">
        <v>3248</v>
      </c>
      <c r="AD742" s="75" t="s">
        <v>113</v>
      </c>
      <c r="AE742" s="74">
        <v>46066</v>
      </c>
      <c r="AF742" s="80">
        <v>46065.416666666664</v>
      </c>
      <c r="AG742" s="130">
        <v>46064.375</v>
      </c>
      <c r="AH742" s="130">
        <v>46064.375</v>
      </c>
      <c r="AI742" s="99">
        <v>46062</v>
      </c>
      <c r="AJ742" s="99">
        <v>46065</v>
      </c>
      <c r="AK742" s="99">
        <v>46065</v>
      </c>
      <c r="AL742" s="99">
        <v>46067</v>
      </c>
      <c r="AM742" s="74">
        <v>46070</v>
      </c>
      <c r="AN742" s="74">
        <v>46069</v>
      </c>
      <c r="AO742" s="81">
        <f t="shared" si="240"/>
        <v>46063.375</v>
      </c>
      <c r="AP742" s="81">
        <f t="shared" si="241"/>
        <v>46064.375</v>
      </c>
      <c r="AQ742" s="81">
        <f t="shared" si="242"/>
        <v>46064.375</v>
      </c>
      <c r="AR742" s="81">
        <f t="shared" si="243"/>
        <v>46066</v>
      </c>
      <c r="AS742" s="81">
        <f t="shared" si="244"/>
        <v>46068</v>
      </c>
      <c r="AT742" s="81">
        <f t="shared" si="245"/>
        <v>46066</v>
      </c>
      <c r="AU742" s="82" t="s">
        <v>443</v>
      </c>
      <c r="AV742" s="74">
        <v>46057</v>
      </c>
      <c r="AW742" s="75" t="s">
        <v>3251</v>
      </c>
      <c r="AX742" s="75">
        <v>32216515</v>
      </c>
      <c r="AY742" s="75"/>
      <c r="AZ742" s="83"/>
      <c r="BA742" s="75"/>
      <c r="BB742" s="75"/>
      <c r="BC742" s="75"/>
      <c r="BD742" s="75"/>
      <c r="BE742" s="75"/>
      <c r="BF742" s="75"/>
      <c r="BG742" s="75"/>
      <c r="BH742" s="75"/>
      <c r="BI742" s="75"/>
      <c r="BJ742" s="75"/>
      <c r="BK742" s="75"/>
      <c r="BL742" s="75"/>
      <c r="BM742" s="75"/>
      <c r="BN742" s="75"/>
      <c r="BO742" s="75"/>
      <c r="BP742" s="75"/>
      <c r="BQ742" s="75"/>
      <c r="BR742" s="75"/>
      <c r="BS742" s="75"/>
      <c r="BT742" s="75">
        <v>1</v>
      </c>
      <c r="BU742" s="84" t="s">
        <v>3252</v>
      </c>
      <c r="BV742" s="74">
        <v>46066</v>
      </c>
      <c r="BW742" s="85">
        <f t="shared" si="226"/>
        <v>1</v>
      </c>
      <c r="BX742" s="85">
        <f t="shared" si="227"/>
        <v>1</v>
      </c>
      <c r="BY742" s="86" t="s">
        <v>120</v>
      </c>
      <c r="BZ742" s="87">
        <f t="shared" si="239"/>
        <v>6</v>
      </c>
      <c r="CB742" s="88">
        <f t="shared" si="236"/>
        <v>7</v>
      </c>
      <c r="CC742" s="89">
        <f t="shared" si="246"/>
        <v>1</v>
      </c>
      <c r="CE742" s="87">
        <f t="shared" si="228"/>
        <v>2</v>
      </c>
      <c r="CF742" s="90">
        <v>8508500</v>
      </c>
      <c r="CG742" s="90"/>
      <c r="CH742" s="90">
        <v>8508500</v>
      </c>
      <c r="CI742" s="22">
        <v>26180</v>
      </c>
      <c r="CJ742" s="87">
        <f t="shared" si="237"/>
        <v>2</v>
      </c>
      <c r="CK742" s="87">
        <f t="shared" si="238"/>
        <v>6</v>
      </c>
      <c r="CL742" s="22" t="s">
        <v>121</v>
      </c>
      <c r="CM742" s="22" t="s">
        <v>3253</v>
      </c>
    </row>
    <row r="743" spans="1:91" ht="14.45" customHeight="1" x14ac:dyDescent="0.25">
      <c r="A743" s="69">
        <f t="shared" si="235"/>
        <v>741</v>
      </c>
      <c r="B743" s="70" t="s">
        <v>102</v>
      </c>
      <c r="C743" s="97" t="s">
        <v>3248</v>
      </c>
      <c r="D743" s="106">
        <v>145397281</v>
      </c>
      <c r="E743" s="73"/>
      <c r="F743" s="74">
        <v>46055</v>
      </c>
      <c r="G743" s="75" t="s">
        <v>516</v>
      </c>
      <c r="H743" s="75" t="s">
        <v>2213</v>
      </c>
      <c r="I743" s="75" t="s">
        <v>105</v>
      </c>
      <c r="J743" s="75" t="s">
        <v>518</v>
      </c>
      <c r="K743" s="75" t="s">
        <v>242</v>
      </c>
      <c r="L743" s="74">
        <v>46082</v>
      </c>
      <c r="M743" s="73">
        <v>40</v>
      </c>
      <c r="N743" s="75" t="s">
        <v>3254</v>
      </c>
      <c r="O743" s="75" t="s">
        <v>3255</v>
      </c>
      <c r="P743" s="75">
        <v>2830048509</v>
      </c>
      <c r="Q743" s="74">
        <v>46057</v>
      </c>
      <c r="R743" s="75">
        <v>1209382279</v>
      </c>
      <c r="S743" s="75">
        <v>224161447</v>
      </c>
      <c r="T743" s="74">
        <v>46057</v>
      </c>
      <c r="U743" s="190">
        <v>18410.496999999999</v>
      </c>
      <c r="V743" s="190">
        <v>17922.545999999998</v>
      </c>
      <c r="W743" s="75">
        <v>20</v>
      </c>
      <c r="X743" s="75">
        <v>0</v>
      </c>
      <c r="Y743" s="98">
        <v>7266101765</v>
      </c>
      <c r="Z743" s="82" t="s">
        <v>354</v>
      </c>
      <c r="AA743" s="75" t="s">
        <v>3189</v>
      </c>
      <c r="AB743" s="75" t="s">
        <v>3190</v>
      </c>
      <c r="AC743" s="98" t="s">
        <v>3248</v>
      </c>
      <c r="AD743" s="75" t="s">
        <v>113</v>
      </c>
      <c r="AE743" s="74">
        <v>46066</v>
      </c>
      <c r="AF743" s="80">
        <v>46065.416666666664</v>
      </c>
      <c r="AG743" s="130">
        <v>46064.375</v>
      </c>
      <c r="AH743" s="130">
        <v>46064.375</v>
      </c>
      <c r="AI743" s="99">
        <v>46062</v>
      </c>
      <c r="AJ743" s="99">
        <v>46065</v>
      </c>
      <c r="AK743" s="99">
        <v>46065</v>
      </c>
      <c r="AL743" s="99">
        <v>46067</v>
      </c>
      <c r="AM743" s="74">
        <v>46070</v>
      </c>
      <c r="AN743" s="74">
        <v>46069</v>
      </c>
      <c r="AO743" s="81">
        <f t="shared" si="240"/>
        <v>46063.375</v>
      </c>
      <c r="AP743" s="81">
        <f t="shared" si="241"/>
        <v>46064.375</v>
      </c>
      <c r="AQ743" s="81">
        <f t="shared" si="242"/>
        <v>46064.375</v>
      </c>
      <c r="AR743" s="81">
        <f t="shared" si="243"/>
        <v>46066</v>
      </c>
      <c r="AS743" s="81">
        <f t="shared" si="244"/>
        <v>46068</v>
      </c>
      <c r="AT743" s="81">
        <f t="shared" si="245"/>
        <v>46066</v>
      </c>
      <c r="AU743" s="82" t="s">
        <v>443</v>
      </c>
      <c r="AV743" s="74">
        <v>46057</v>
      </c>
      <c r="AW743" s="75" t="s">
        <v>3256</v>
      </c>
      <c r="AX743" s="75">
        <v>32216518</v>
      </c>
      <c r="AY743" s="75"/>
      <c r="AZ743" s="83"/>
      <c r="BA743" s="75"/>
      <c r="BB743" s="75"/>
      <c r="BC743" s="75"/>
      <c r="BD743" s="75"/>
      <c r="BE743" s="75"/>
      <c r="BF743" s="75"/>
      <c r="BG743" s="75"/>
      <c r="BH743" s="75"/>
      <c r="BI743" s="75"/>
      <c r="BJ743" s="75"/>
      <c r="BK743" s="75"/>
      <c r="BL743" s="75"/>
      <c r="BM743" s="75"/>
      <c r="BN743" s="75"/>
      <c r="BO743" s="75"/>
      <c r="BP743" s="75"/>
      <c r="BQ743" s="75"/>
      <c r="BR743" s="75"/>
      <c r="BS743" s="75"/>
      <c r="BT743" s="75">
        <v>0</v>
      </c>
      <c r="BU743" s="84" t="s">
        <v>3252</v>
      </c>
      <c r="BV743" s="74">
        <v>46066</v>
      </c>
      <c r="BW743" s="85">
        <f t="shared" si="226"/>
        <v>1</v>
      </c>
      <c r="BX743" s="85">
        <f t="shared" si="227"/>
        <v>1</v>
      </c>
      <c r="BY743" s="86" t="s">
        <v>120</v>
      </c>
      <c r="BZ743" s="87">
        <f t="shared" si="239"/>
        <v>6</v>
      </c>
      <c r="CB743" s="88">
        <f t="shared" si="236"/>
        <v>7</v>
      </c>
      <c r="CC743" s="89">
        <f t="shared" si="246"/>
        <v>1</v>
      </c>
      <c r="CE743" s="87">
        <f t="shared" si="228"/>
        <v>2</v>
      </c>
      <c r="CF743" s="90">
        <v>8508500</v>
      </c>
      <c r="CG743" s="90"/>
      <c r="CH743" s="90">
        <v>8508500</v>
      </c>
      <c r="CI743" s="22">
        <v>26180</v>
      </c>
      <c r="CJ743" s="87">
        <f t="shared" si="237"/>
        <v>2</v>
      </c>
      <c r="CK743" s="87">
        <f t="shared" si="238"/>
        <v>6</v>
      </c>
      <c r="CL743" s="22" t="s">
        <v>121</v>
      </c>
      <c r="CM743" s="22" t="s">
        <v>3253</v>
      </c>
    </row>
    <row r="744" spans="1:91" ht="14.45" customHeight="1" x14ac:dyDescent="0.25">
      <c r="A744" s="69">
        <f t="shared" si="235"/>
        <v>742</v>
      </c>
      <c r="B744" s="70" t="s">
        <v>102</v>
      </c>
      <c r="C744" s="97" t="s">
        <v>3248</v>
      </c>
      <c r="D744" s="106">
        <v>145397291</v>
      </c>
      <c r="E744" s="73"/>
      <c r="F744" s="74">
        <v>46055</v>
      </c>
      <c r="G744" s="75" t="s">
        <v>516</v>
      </c>
      <c r="H744" s="75" t="s">
        <v>2213</v>
      </c>
      <c r="I744" s="75" t="s">
        <v>105</v>
      </c>
      <c r="J744" s="75" t="s">
        <v>518</v>
      </c>
      <c r="K744" s="75" t="s">
        <v>242</v>
      </c>
      <c r="L744" s="74">
        <v>46082</v>
      </c>
      <c r="M744" s="73">
        <v>40</v>
      </c>
      <c r="N744" s="75" t="s">
        <v>3257</v>
      </c>
      <c r="O744" s="75" t="s">
        <v>3258</v>
      </c>
      <c r="P744" s="75">
        <v>2830048531</v>
      </c>
      <c r="Q744" s="74">
        <v>46057</v>
      </c>
      <c r="R744" s="75">
        <v>1209382379</v>
      </c>
      <c r="S744" s="75">
        <v>224161454</v>
      </c>
      <c r="T744" s="74">
        <v>46057</v>
      </c>
      <c r="U744" s="190">
        <v>18437.48</v>
      </c>
      <c r="V744" s="190">
        <v>17948.814999999999</v>
      </c>
      <c r="W744" s="75">
        <v>20</v>
      </c>
      <c r="X744" s="75">
        <v>0</v>
      </c>
      <c r="Y744" s="98">
        <v>7266101766</v>
      </c>
      <c r="Z744" s="82" t="s">
        <v>354</v>
      </c>
      <c r="AA744" s="75" t="s">
        <v>3189</v>
      </c>
      <c r="AB744" s="75" t="s">
        <v>3190</v>
      </c>
      <c r="AC744" s="98" t="s">
        <v>3248</v>
      </c>
      <c r="AD744" s="75" t="s">
        <v>113</v>
      </c>
      <c r="AE744" s="74">
        <v>46066</v>
      </c>
      <c r="AF744" s="80">
        <v>46065.416666666664</v>
      </c>
      <c r="AG744" s="130">
        <v>46064.375</v>
      </c>
      <c r="AH744" s="130">
        <v>46064.375</v>
      </c>
      <c r="AI744" s="99">
        <v>46062</v>
      </c>
      <c r="AJ744" s="99">
        <v>46065</v>
      </c>
      <c r="AK744" s="99">
        <v>46065</v>
      </c>
      <c r="AL744" s="99">
        <v>46067</v>
      </c>
      <c r="AM744" s="74">
        <v>46070</v>
      </c>
      <c r="AN744" s="74">
        <v>46069</v>
      </c>
      <c r="AO744" s="81">
        <f t="shared" si="240"/>
        <v>46063.375</v>
      </c>
      <c r="AP744" s="81">
        <f t="shared" si="241"/>
        <v>46064.375</v>
      </c>
      <c r="AQ744" s="81">
        <f t="shared" si="242"/>
        <v>46064.375</v>
      </c>
      <c r="AR744" s="81">
        <f t="shared" si="243"/>
        <v>46066</v>
      </c>
      <c r="AS744" s="81">
        <f t="shared" si="244"/>
        <v>46068</v>
      </c>
      <c r="AT744" s="81">
        <f t="shared" si="245"/>
        <v>46066</v>
      </c>
      <c r="AU744" s="82" t="s">
        <v>443</v>
      </c>
      <c r="AV744" s="74">
        <v>46057</v>
      </c>
      <c r="AW744" s="75" t="s">
        <v>3259</v>
      </c>
      <c r="AX744" s="75">
        <v>32216524</v>
      </c>
      <c r="AY744" s="75"/>
      <c r="AZ744" s="83"/>
      <c r="BA744" s="75"/>
      <c r="BB744" s="75"/>
      <c r="BC744" s="75"/>
      <c r="BD744" s="75"/>
      <c r="BE744" s="75"/>
      <c r="BF744" s="75"/>
      <c r="BG744" s="75"/>
      <c r="BH744" s="75"/>
      <c r="BI744" s="75"/>
      <c r="BJ744" s="75"/>
      <c r="BK744" s="75"/>
      <c r="BL744" s="75"/>
      <c r="BM744" s="75"/>
      <c r="BN744" s="75"/>
      <c r="BO744" s="75"/>
      <c r="BP744" s="75"/>
      <c r="BQ744" s="75"/>
      <c r="BR744" s="75"/>
      <c r="BS744" s="75"/>
      <c r="BT744" s="75">
        <v>0</v>
      </c>
      <c r="BU744" s="84" t="s">
        <v>3252</v>
      </c>
      <c r="BV744" s="74">
        <v>46066</v>
      </c>
      <c r="BW744" s="85">
        <f t="shared" si="226"/>
        <v>1</v>
      </c>
      <c r="BX744" s="85">
        <f t="shared" si="227"/>
        <v>1</v>
      </c>
      <c r="BY744" s="86" t="s">
        <v>120</v>
      </c>
      <c r="BZ744" s="87">
        <f t="shared" si="239"/>
        <v>6</v>
      </c>
      <c r="CB744" s="88">
        <f t="shared" si="236"/>
        <v>7</v>
      </c>
      <c r="CC744" s="89">
        <f t="shared" si="246"/>
        <v>1</v>
      </c>
      <c r="CE744" s="87">
        <f t="shared" si="228"/>
        <v>2</v>
      </c>
      <c r="CF744" s="90">
        <v>8508500</v>
      </c>
      <c r="CG744" s="90"/>
      <c r="CH744" s="90">
        <v>8508500</v>
      </c>
      <c r="CI744" s="22">
        <v>26180</v>
      </c>
      <c r="CJ744" s="87">
        <f t="shared" si="237"/>
        <v>2</v>
      </c>
      <c r="CK744" s="87">
        <f t="shared" si="238"/>
        <v>6</v>
      </c>
      <c r="CL744" s="22" t="s">
        <v>121</v>
      </c>
      <c r="CM744" s="22" t="s">
        <v>3253</v>
      </c>
    </row>
    <row r="745" spans="1:91" ht="14.45" customHeight="1" x14ac:dyDescent="0.25">
      <c r="A745" s="69">
        <f t="shared" si="235"/>
        <v>743</v>
      </c>
      <c r="B745" s="70" t="s">
        <v>102</v>
      </c>
      <c r="C745" s="107" t="s">
        <v>3225</v>
      </c>
      <c r="D745" s="106">
        <v>145397300</v>
      </c>
      <c r="E745" s="73"/>
      <c r="F745" s="74">
        <v>46055</v>
      </c>
      <c r="G745" s="75" t="s">
        <v>516</v>
      </c>
      <c r="H745" s="75" t="s">
        <v>2213</v>
      </c>
      <c r="I745" s="75" t="s">
        <v>105</v>
      </c>
      <c r="J745" s="75" t="s">
        <v>518</v>
      </c>
      <c r="K745" s="75" t="s">
        <v>242</v>
      </c>
      <c r="L745" s="74">
        <v>46082</v>
      </c>
      <c r="M745" s="73">
        <v>40</v>
      </c>
      <c r="N745" s="75" t="s">
        <v>3260</v>
      </c>
      <c r="O745" s="75" t="s">
        <v>3261</v>
      </c>
      <c r="P745" s="75">
        <v>2830048469</v>
      </c>
      <c r="Q745" s="74">
        <v>46056</v>
      </c>
      <c r="R745" s="75">
        <v>1209382025</v>
      </c>
      <c r="S745" s="75">
        <v>224153320</v>
      </c>
      <c r="T745" s="74">
        <v>46056</v>
      </c>
      <c r="U745" s="190">
        <v>18457.436000000002</v>
      </c>
      <c r="V745" s="190">
        <v>17968.244999999999</v>
      </c>
      <c r="W745" s="75">
        <v>20</v>
      </c>
      <c r="X745" s="75">
        <v>0</v>
      </c>
      <c r="Y745" s="98" t="s">
        <v>3262</v>
      </c>
      <c r="Z745" s="82" t="s">
        <v>258</v>
      </c>
      <c r="AA745" s="75" t="s">
        <v>595</v>
      </c>
      <c r="AB745" s="75" t="s">
        <v>2584</v>
      </c>
      <c r="AC745" s="109" t="s">
        <v>3225</v>
      </c>
      <c r="AD745" s="75" t="s">
        <v>113</v>
      </c>
      <c r="AE745" s="74">
        <v>46062</v>
      </c>
      <c r="AF745" s="80">
        <v>46059.416666666664</v>
      </c>
      <c r="AG745" s="80">
        <v>46058.625</v>
      </c>
      <c r="AH745" s="80">
        <v>46058.625</v>
      </c>
      <c r="AI745" s="74">
        <v>46059</v>
      </c>
      <c r="AJ745" s="74">
        <v>46060</v>
      </c>
      <c r="AK745" s="74">
        <v>46060</v>
      </c>
      <c r="AL745" s="74">
        <v>46061</v>
      </c>
      <c r="AM745" s="74">
        <v>46065</v>
      </c>
      <c r="AN745" s="74">
        <v>46063</v>
      </c>
      <c r="AO745" s="81">
        <f t="shared" si="240"/>
        <v>46057.625</v>
      </c>
      <c r="AP745" s="81">
        <f t="shared" si="241"/>
        <v>46058.625</v>
      </c>
      <c r="AQ745" s="81">
        <f t="shared" si="242"/>
        <v>46058.625</v>
      </c>
      <c r="AR745" s="81">
        <f t="shared" si="243"/>
        <v>46061</v>
      </c>
      <c r="AS745" s="81">
        <f t="shared" si="244"/>
        <v>46064</v>
      </c>
      <c r="AT745" s="81">
        <f t="shared" si="245"/>
        <v>46061</v>
      </c>
      <c r="AU745" s="82" t="s">
        <v>131</v>
      </c>
      <c r="AV745" s="74">
        <v>46056</v>
      </c>
      <c r="AW745" s="75" t="s">
        <v>3263</v>
      </c>
      <c r="AX745" s="75" t="s">
        <v>3264</v>
      </c>
      <c r="AY745" s="75"/>
      <c r="AZ745" s="83"/>
      <c r="BA745" s="75"/>
      <c r="BB745" s="75"/>
      <c r="BC745" s="75"/>
      <c r="BD745" s="75"/>
      <c r="BE745" s="75"/>
      <c r="BF745" s="75"/>
      <c r="BG745" s="75"/>
      <c r="BH745" s="75"/>
      <c r="BI745" s="75"/>
      <c r="BJ745" s="75"/>
      <c r="BK745" s="75"/>
      <c r="BL745" s="75"/>
      <c r="BM745" s="75"/>
      <c r="BN745" s="75"/>
      <c r="BO745" s="75"/>
      <c r="BP745" s="75"/>
      <c r="BQ745" s="75"/>
      <c r="BR745" s="75"/>
      <c r="BS745" s="75"/>
      <c r="BT745" s="75">
        <v>0</v>
      </c>
      <c r="BU745" s="84" t="s">
        <v>3231</v>
      </c>
      <c r="BV745" s="74">
        <v>46062</v>
      </c>
      <c r="BW745" s="85">
        <f t="shared" si="226"/>
        <v>2</v>
      </c>
      <c r="BX745" s="85">
        <f t="shared" si="227"/>
        <v>2</v>
      </c>
      <c r="BY745" s="86" t="s">
        <v>120</v>
      </c>
      <c r="BZ745" s="87">
        <f t="shared" si="239"/>
        <v>6</v>
      </c>
      <c r="CB745" s="88">
        <f t="shared" si="236"/>
        <v>7</v>
      </c>
      <c r="CC745" s="89"/>
      <c r="CE745" s="87">
        <f t="shared" si="228"/>
        <v>2</v>
      </c>
      <c r="CF745" s="90">
        <v>13000950</v>
      </c>
      <c r="CG745" s="90"/>
      <c r="CH745" s="90">
        <v>13000950</v>
      </c>
      <c r="CI745" s="22">
        <v>25950</v>
      </c>
      <c r="CJ745" s="87">
        <f t="shared" si="237"/>
        <v>2</v>
      </c>
      <c r="CK745" s="87">
        <f t="shared" si="238"/>
        <v>6</v>
      </c>
      <c r="CL745" s="22" t="s">
        <v>121</v>
      </c>
      <c r="CM745" s="22" t="s">
        <v>3232</v>
      </c>
    </row>
    <row r="746" spans="1:91" ht="14.45" customHeight="1" x14ac:dyDescent="0.25">
      <c r="A746" s="69">
        <f t="shared" si="235"/>
        <v>744</v>
      </c>
      <c r="B746" s="70" t="s">
        <v>102</v>
      </c>
      <c r="C746" s="107" t="s">
        <v>3225</v>
      </c>
      <c r="D746" s="106">
        <v>145424756</v>
      </c>
      <c r="E746" s="73"/>
      <c r="F746" s="74">
        <v>46048</v>
      </c>
      <c r="G746" s="75" t="s">
        <v>612</v>
      </c>
      <c r="H746" s="75" t="s">
        <v>2213</v>
      </c>
      <c r="I746" s="75" t="s">
        <v>105</v>
      </c>
      <c r="J746" s="75" t="s">
        <v>518</v>
      </c>
      <c r="K746" s="75" t="s">
        <v>242</v>
      </c>
      <c r="L746" s="74">
        <v>46076</v>
      </c>
      <c r="M746" s="73">
        <v>40</v>
      </c>
      <c r="N746" s="75" t="s">
        <v>3265</v>
      </c>
      <c r="O746" s="75" t="s">
        <v>3266</v>
      </c>
      <c r="P746" s="75">
        <v>2830048456</v>
      </c>
      <c r="Q746" s="74">
        <v>46056</v>
      </c>
      <c r="R746" s="75">
        <v>1209381945</v>
      </c>
      <c r="S746" s="75">
        <v>224152623</v>
      </c>
      <c r="T746" s="74">
        <v>46056</v>
      </c>
      <c r="U746" s="190">
        <v>18514.120999999999</v>
      </c>
      <c r="V746" s="190">
        <v>17978.892</v>
      </c>
      <c r="W746" s="75">
        <v>22</v>
      </c>
      <c r="X746" s="75">
        <v>0</v>
      </c>
      <c r="Y746" s="98" t="s">
        <v>3267</v>
      </c>
      <c r="Z746" s="82" t="s">
        <v>258</v>
      </c>
      <c r="AA746" s="75" t="s">
        <v>595</v>
      </c>
      <c r="AB746" s="75" t="s">
        <v>2584</v>
      </c>
      <c r="AC746" s="109" t="s">
        <v>3225</v>
      </c>
      <c r="AD746" s="75" t="s">
        <v>113</v>
      </c>
      <c r="AE746" s="74">
        <v>46062</v>
      </c>
      <c r="AF746" s="80">
        <v>46059.416666666664</v>
      </c>
      <c r="AG746" s="80">
        <v>46058.625</v>
      </c>
      <c r="AH746" s="80">
        <v>46058.625</v>
      </c>
      <c r="AI746" s="74">
        <v>46059</v>
      </c>
      <c r="AJ746" s="74">
        <v>46060</v>
      </c>
      <c r="AK746" s="74">
        <v>46060</v>
      </c>
      <c r="AL746" s="74">
        <v>46061</v>
      </c>
      <c r="AM746" s="74">
        <v>46065</v>
      </c>
      <c r="AN746" s="74">
        <v>46063</v>
      </c>
      <c r="AO746" s="81">
        <f t="shared" si="240"/>
        <v>46057.625</v>
      </c>
      <c r="AP746" s="81">
        <f t="shared" si="241"/>
        <v>46058.625</v>
      </c>
      <c r="AQ746" s="81">
        <f t="shared" si="242"/>
        <v>46058.625</v>
      </c>
      <c r="AR746" s="81">
        <f t="shared" si="243"/>
        <v>46061</v>
      </c>
      <c r="AS746" s="81">
        <f t="shared" si="244"/>
        <v>46064</v>
      </c>
      <c r="AT746" s="81">
        <f t="shared" si="245"/>
        <v>46061</v>
      </c>
      <c r="AU746" s="82" t="s">
        <v>131</v>
      </c>
      <c r="AV746" s="74">
        <v>46056</v>
      </c>
      <c r="AW746" s="75" t="s">
        <v>3268</v>
      </c>
      <c r="AX746" s="75" t="s">
        <v>3269</v>
      </c>
      <c r="AY746" s="75"/>
      <c r="AZ746" s="83"/>
      <c r="BA746" s="75"/>
      <c r="BB746" s="75"/>
      <c r="BC746" s="75"/>
      <c r="BD746" s="75"/>
      <c r="BE746" s="75"/>
      <c r="BF746" s="75"/>
      <c r="BG746" s="75"/>
      <c r="BH746" s="75"/>
      <c r="BI746" s="75"/>
      <c r="BJ746" s="75"/>
      <c r="BK746" s="75"/>
      <c r="BL746" s="75"/>
      <c r="BM746" s="75"/>
      <c r="BN746" s="75"/>
      <c r="BO746" s="75"/>
      <c r="BP746" s="75"/>
      <c r="BQ746" s="75"/>
      <c r="BR746" s="75"/>
      <c r="BS746" s="75"/>
      <c r="BT746" s="75">
        <v>0</v>
      </c>
      <c r="BU746" s="84" t="s">
        <v>3231</v>
      </c>
      <c r="BV746" s="74">
        <v>46062</v>
      </c>
      <c r="BW746" s="85">
        <f t="shared" si="226"/>
        <v>2</v>
      </c>
      <c r="BX746" s="85">
        <f t="shared" si="227"/>
        <v>2</v>
      </c>
      <c r="BY746" s="86" t="s">
        <v>120</v>
      </c>
      <c r="BZ746" s="87">
        <f t="shared" si="239"/>
        <v>5</v>
      </c>
      <c r="CB746" s="88">
        <f t="shared" si="236"/>
        <v>7</v>
      </c>
      <c r="CC746" s="89"/>
      <c r="CE746" s="87">
        <f t="shared" si="228"/>
        <v>2</v>
      </c>
      <c r="CF746" s="90">
        <v>13000950</v>
      </c>
      <c r="CG746" s="90"/>
      <c r="CH746" s="90">
        <v>13000950</v>
      </c>
      <c r="CI746" s="22">
        <v>25950</v>
      </c>
      <c r="CJ746" s="87">
        <f t="shared" si="237"/>
        <v>2</v>
      </c>
      <c r="CK746" s="87">
        <f t="shared" si="238"/>
        <v>6</v>
      </c>
      <c r="CL746" s="22" t="s">
        <v>121</v>
      </c>
      <c r="CM746" s="22" t="s">
        <v>3232</v>
      </c>
    </row>
    <row r="747" spans="1:91" ht="14.45" customHeight="1" x14ac:dyDescent="0.25">
      <c r="A747" s="69">
        <f t="shared" si="235"/>
        <v>745</v>
      </c>
      <c r="B747" s="70" t="s">
        <v>102</v>
      </c>
      <c r="C747" s="107" t="s">
        <v>3162</v>
      </c>
      <c r="D747" s="106">
        <v>145463588</v>
      </c>
      <c r="E747" s="73"/>
      <c r="F747" s="74">
        <v>46051</v>
      </c>
      <c r="G747" s="75" t="s">
        <v>612</v>
      </c>
      <c r="H747" s="75" t="s">
        <v>2213</v>
      </c>
      <c r="I747" s="75" t="s">
        <v>105</v>
      </c>
      <c r="J747" s="75" t="s">
        <v>518</v>
      </c>
      <c r="K747" s="75" t="s">
        <v>242</v>
      </c>
      <c r="L747" s="74">
        <v>46078</v>
      </c>
      <c r="M747" s="73">
        <v>40</v>
      </c>
      <c r="N747" s="75" t="s">
        <v>3270</v>
      </c>
      <c r="O747" s="75" t="s">
        <v>3271</v>
      </c>
      <c r="P747" s="75">
        <v>2830048407</v>
      </c>
      <c r="Q747" s="74">
        <v>46055</v>
      </c>
      <c r="R747" s="75">
        <v>1209381778</v>
      </c>
      <c r="S747" s="75">
        <v>224149547</v>
      </c>
      <c r="T747" s="74">
        <v>46055</v>
      </c>
      <c r="U747" s="190">
        <v>17311.135999999999</v>
      </c>
      <c r="V747" s="190">
        <v>16688.598999999998</v>
      </c>
      <c r="W747" s="75">
        <v>20</v>
      </c>
      <c r="X747" s="75">
        <v>0</v>
      </c>
      <c r="Y747" s="98" t="s">
        <v>3272</v>
      </c>
      <c r="Z747" s="82" t="s">
        <v>258</v>
      </c>
      <c r="AA747" s="75" t="s">
        <v>595</v>
      </c>
      <c r="AB747" s="75" t="s">
        <v>2584</v>
      </c>
      <c r="AC747" s="98" t="s">
        <v>3162</v>
      </c>
      <c r="AD747" s="75" t="s">
        <v>113</v>
      </c>
      <c r="AE747" s="74">
        <v>46062</v>
      </c>
      <c r="AF747" s="80">
        <v>46059.416666666664</v>
      </c>
      <c r="AG747" s="80">
        <v>46058.625</v>
      </c>
      <c r="AH747" s="80">
        <v>46058.625</v>
      </c>
      <c r="AI747" s="74">
        <v>46059</v>
      </c>
      <c r="AJ747" s="74">
        <v>46060</v>
      </c>
      <c r="AK747" s="74">
        <v>46060</v>
      </c>
      <c r="AL747" s="74">
        <v>46061</v>
      </c>
      <c r="AM747" s="74">
        <v>46065</v>
      </c>
      <c r="AN747" s="74">
        <v>46063</v>
      </c>
      <c r="AO747" s="81">
        <f t="shared" si="240"/>
        <v>46057.625</v>
      </c>
      <c r="AP747" s="81">
        <f t="shared" si="241"/>
        <v>46058.625</v>
      </c>
      <c r="AQ747" s="81">
        <f t="shared" si="242"/>
        <v>46058.625</v>
      </c>
      <c r="AR747" s="81">
        <f t="shared" si="243"/>
        <v>46061</v>
      </c>
      <c r="AS747" s="81">
        <f t="shared" si="244"/>
        <v>46064</v>
      </c>
      <c r="AT747" s="81">
        <f t="shared" si="245"/>
        <v>46061</v>
      </c>
      <c r="AU747" s="82" t="s">
        <v>131</v>
      </c>
      <c r="AV747" s="74">
        <v>46055</v>
      </c>
      <c r="AW747" s="75" t="s">
        <v>3273</v>
      </c>
      <c r="AX747" s="75" t="s">
        <v>3274</v>
      </c>
      <c r="AY747" s="75"/>
      <c r="AZ747" s="83"/>
      <c r="BA747" s="75"/>
      <c r="BB747" s="75"/>
      <c r="BC747" s="75"/>
      <c r="BD747" s="75"/>
      <c r="BE747" s="75"/>
      <c r="BF747" s="75"/>
      <c r="BG747" s="75"/>
      <c r="BH747" s="75"/>
      <c r="BI747" s="75"/>
      <c r="BJ747" s="75"/>
      <c r="BK747" s="75"/>
      <c r="BL747" s="75"/>
      <c r="BM747" s="75"/>
      <c r="BN747" s="75"/>
      <c r="BO747" s="75"/>
      <c r="BP747" s="75"/>
      <c r="BQ747" s="75"/>
      <c r="BR747" s="75"/>
      <c r="BS747" s="75"/>
      <c r="BT747" s="75">
        <v>0</v>
      </c>
      <c r="BU747" s="84" t="s">
        <v>3168</v>
      </c>
      <c r="BV747" s="74">
        <v>46062</v>
      </c>
      <c r="BW747" s="85">
        <f t="shared" si="226"/>
        <v>2</v>
      </c>
      <c r="BX747" s="85">
        <f t="shared" si="227"/>
        <v>2</v>
      </c>
      <c r="BY747" s="86" t="s">
        <v>120</v>
      </c>
      <c r="BZ747" s="87">
        <f t="shared" si="239"/>
        <v>5</v>
      </c>
      <c r="CB747" s="88">
        <f t="shared" si="236"/>
        <v>7</v>
      </c>
      <c r="CC747" s="89"/>
      <c r="CE747" s="87">
        <f t="shared" si="228"/>
        <v>2</v>
      </c>
      <c r="CF747" s="90">
        <v>13000950</v>
      </c>
      <c r="CG747" s="90"/>
      <c r="CH747" s="90">
        <v>13000950</v>
      </c>
      <c r="CI747" s="22">
        <v>25950</v>
      </c>
      <c r="CJ747" s="87">
        <f t="shared" si="237"/>
        <v>2</v>
      </c>
      <c r="CK747" s="87">
        <f t="shared" si="238"/>
        <v>6</v>
      </c>
      <c r="CL747" s="22" t="s">
        <v>121</v>
      </c>
      <c r="CM747" s="22" t="s">
        <v>3169</v>
      </c>
    </row>
    <row r="748" spans="1:91" ht="14.45" customHeight="1" x14ac:dyDescent="0.25">
      <c r="A748" s="69">
        <f t="shared" si="235"/>
        <v>746</v>
      </c>
      <c r="B748" s="70" t="s">
        <v>102</v>
      </c>
      <c r="C748" s="97" t="s">
        <v>3170</v>
      </c>
      <c r="D748" s="106">
        <v>145463591</v>
      </c>
      <c r="E748" s="73">
        <v>5320007581</v>
      </c>
      <c r="F748" s="74">
        <v>46051</v>
      </c>
      <c r="G748" s="75" t="s">
        <v>612</v>
      </c>
      <c r="H748" s="75" t="s">
        <v>2213</v>
      </c>
      <c r="I748" s="75" t="s">
        <v>105</v>
      </c>
      <c r="J748" s="75" t="s">
        <v>518</v>
      </c>
      <c r="K748" s="75" t="s">
        <v>242</v>
      </c>
      <c r="L748" s="74">
        <v>46078</v>
      </c>
      <c r="M748" s="73">
        <v>40</v>
      </c>
      <c r="N748" s="75" t="s">
        <v>3275</v>
      </c>
      <c r="O748" s="75" t="s">
        <v>3276</v>
      </c>
      <c r="P748" s="75">
        <v>2830048446</v>
      </c>
      <c r="Q748" s="74">
        <v>46055</v>
      </c>
      <c r="R748" s="75">
        <v>1209381857</v>
      </c>
      <c r="S748" s="75">
        <v>224149464</v>
      </c>
      <c r="T748" s="74">
        <v>46055</v>
      </c>
      <c r="U748" s="190">
        <v>15975.331</v>
      </c>
      <c r="V748" s="190">
        <v>15551.92</v>
      </c>
      <c r="W748" s="75">
        <v>18</v>
      </c>
      <c r="X748" s="75">
        <v>0</v>
      </c>
      <c r="Y748" s="98" t="s">
        <v>3277</v>
      </c>
      <c r="Z748" s="82" t="s">
        <v>258</v>
      </c>
      <c r="AA748" s="75" t="s">
        <v>595</v>
      </c>
      <c r="AB748" s="75" t="s">
        <v>2584</v>
      </c>
      <c r="AC748" s="98" t="s">
        <v>3170</v>
      </c>
      <c r="AD748" s="75" t="s">
        <v>113</v>
      </c>
      <c r="AE748" s="74">
        <v>46062</v>
      </c>
      <c r="AF748" s="80">
        <v>46059.416666666664</v>
      </c>
      <c r="AG748" s="80">
        <v>46058.625</v>
      </c>
      <c r="AH748" s="80">
        <v>46058.625</v>
      </c>
      <c r="AI748" s="74">
        <v>46059</v>
      </c>
      <c r="AJ748" s="74">
        <v>46060</v>
      </c>
      <c r="AK748" s="74">
        <v>46060</v>
      </c>
      <c r="AL748" s="74">
        <v>46061</v>
      </c>
      <c r="AM748" s="74">
        <v>46065</v>
      </c>
      <c r="AN748" s="74">
        <v>46063</v>
      </c>
      <c r="AO748" s="95" t="s">
        <v>121</v>
      </c>
      <c r="AP748" s="95" t="s">
        <v>121</v>
      </c>
      <c r="AQ748" s="95" t="s">
        <v>121</v>
      </c>
      <c r="AR748" s="95" t="s">
        <v>121</v>
      </c>
      <c r="AS748" s="95" t="s">
        <v>121</v>
      </c>
      <c r="AT748" s="95" t="s">
        <v>121</v>
      </c>
      <c r="AU748" s="82" t="s">
        <v>131</v>
      </c>
      <c r="AV748" s="74">
        <v>46055</v>
      </c>
      <c r="AW748" s="75" t="s">
        <v>3278</v>
      </c>
      <c r="AX748" s="75" t="s">
        <v>3279</v>
      </c>
      <c r="AY748" s="75"/>
      <c r="AZ748" s="83"/>
      <c r="BA748" s="75"/>
      <c r="BB748" s="75"/>
      <c r="BC748" s="75"/>
      <c r="BD748" s="75"/>
      <c r="BE748" s="75"/>
      <c r="BF748" s="75"/>
      <c r="BG748" s="75"/>
      <c r="BH748" s="75"/>
      <c r="BI748" s="75"/>
      <c r="BJ748" s="75"/>
      <c r="BK748" s="75"/>
      <c r="BL748" s="75"/>
      <c r="BM748" s="75"/>
      <c r="BN748" s="75"/>
      <c r="BO748" s="75"/>
      <c r="BP748" s="75"/>
      <c r="BQ748" s="75"/>
      <c r="BR748" s="75"/>
      <c r="BS748" s="75"/>
      <c r="BT748" s="75">
        <v>0</v>
      </c>
      <c r="BU748" s="84" t="s">
        <v>3176</v>
      </c>
      <c r="BV748" s="74">
        <v>46062</v>
      </c>
      <c r="BW748" s="85">
        <f t="shared" si="226"/>
        <v>2</v>
      </c>
      <c r="BX748" s="85">
        <f t="shared" si="227"/>
        <v>2</v>
      </c>
      <c r="BY748" s="86" t="s">
        <v>120</v>
      </c>
      <c r="BZ748" s="87">
        <f t="shared" si="239"/>
        <v>5</v>
      </c>
      <c r="CB748" s="88">
        <f t="shared" si="236"/>
        <v>7</v>
      </c>
      <c r="CC748" s="89"/>
      <c r="CE748" s="87">
        <f t="shared" si="228"/>
        <v>2</v>
      </c>
      <c r="CF748" s="90">
        <v>13000950</v>
      </c>
      <c r="CG748" s="90"/>
      <c r="CH748" s="90">
        <v>13000950</v>
      </c>
      <c r="CI748" s="22">
        <v>25950</v>
      </c>
      <c r="CJ748" s="87">
        <f t="shared" si="237"/>
        <v>2</v>
      </c>
      <c r="CK748" s="87">
        <f t="shared" si="238"/>
        <v>6</v>
      </c>
      <c r="CL748" s="22" t="s">
        <v>121</v>
      </c>
      <c r="CM748" s="22" t="s">
        <v>3177</v>
      </c>
    </row>
    <row r="749" spans="1:91" ht="14.45" customHeight="1" x14ac:dyDescent="0.25">
      <c r="A749" s="69">
        <f t="shared" si="235"/>
        <v>747</v>
      </c>
      <c r="B749" s="70" t="s">
        <v>102</v>
      </c>
      <c r="C749" s="97" t="s">
        <v>3170</v>
      </c>
      <c r="D749" s="106">
        <v>145463967</v>
      </c>
      <c r="E749" s="73">
        <v>5320007581</v>
      </c>
      <c r="F749" s="74">
        <v>46051</v>
      </c>
      <c r="G749" s="75" t="s">
        <v>612</v>
      </c>
      <c r="H749" s="75" t="s">
        <v>2213</v>
      </c>
      <c r="I749" s="75" t="s">
        <v>105</v>
      </c>
      <c r="J749" s="75" t="s">
        <v>518</v>
      </c>
      <c r="K749" s="75" t="s">
        <v>242</v>
      </c>
      <c r="L749" s="74">
        <v>46078</v>
      </c>
      <c r="M749" s="73">
        <v>0</v>
      </c>
      <c r="N749" s="75" t="s">
        <v>3275</v>
      </c>
      <c r="O749" s="75" t="s">
        <v>3276</v>
      </c>
      <c r="P749" s="75">
        <v>2830048447</v>
      </c>
      <c r="Q749" s="74">
        <v>46055</v>
      </c>
      <c r="R749" s="75">
        <v>1209381858</v>
      </c>
      <c r="S749" s="75">
        <v>224149465</v>
      </c>
      <c r="T749" s="74">
        <v>46055</v>
      </c>
      <c r="U749" s="190">
        <v>2183.3130000000001</v>
      </c>
      <c r="V749" s="190">
        <v>2074.6909999999998</v>
      </c>
      <c r="W749" s="75">
        <v>3</v>
      </c>
      <c r="X749" s="75">
        <v>0</v>
      </c>
      <c r="Y749" s="98" t="s">
        <v>3277</v>
      </c>
      <c r="Z749" s="82" t="s">
        <v>258</v>
      </c>
      <c r="AA749" s="75" t="s">
        <v>595</v>
      </c>
      <c r="AB749" s="75" t="s">
        <v>2584</v>
      </c>
      <c r="AC749" s="98" t="s">
        <v>3170</v>
      </c>
      <c r="AD749" s="75" t="s">
        <v>113</v>
      </c>
      <c r="AE749" s="74">
        <v>46062</v>
      </c>
      <c r="AF749" s="80">
        <v>46059.416666666664</v>
      </c>
      <c r="AG749" s="80">
        <v>46058.625</v>
      </c>
      <c r="AH749" s="80">
        <v>46058.625</v>
      </c>
      <c r="AI749" s="74">
        <v>46059</v>
      </c>
      <c r="AJ749" s="74">
        <v>46060</v>
      </c>
      <c r="AK749" s="74">
        <v>46060</v>
      </c>
      <c r="AL749" s="74">
        <v>46061</v>
      </c>
      <c r="AM749" s="74">
        <v>46065</v>
      </c>
      <c r="AN749" s="74">
        <v>46063</v>
      </c>
      <c r="AO749" s="95" t="s">
        <v>121</v>
      </c>
      <c r="AP749" s="95" t="s">
        <v>121</v>
      </c>
      <c r="AQ749" s="95" t="s">
        <v>121</v>
      </c>
      <c r="AR749" s="95" t="s">
        <v>121</v>
      </c>
      <c r="AS749" s="95" t="s">
        <v>121</v>
      </c>
      <c r="AT749" s="95" t="s">
        <v>121</v>
      </c>
      <c r="AU749" s="82" t="s">
        <v>131</v>
      </c>
      <c r="AV749" s="74">
        <v>46055</v>
      </c>
      <c r="AW749" s="75">
        <v>0</v>
      </c>
      <c r="AX749" s="75">
        <v>0</v>
      </c>
      <c r="AY749" s="75"/>
      <c r="AZ749" s="83"/>
      <c r="BA749" s="75"/>
      <c r="BB749" s="75"/>
      <c r="BC749" s="75"/>
      <c r="BD749" s="75"/>
      <c r="BE749" s="75"/>
      <c r="BF749" s="75"/>
      <c r="BG749" s="75"/>
      <c r="BH749" s="75"/>
      <c r="BI749" s="75"/>
      <c r="BJ749" s="75"/>
      <c r="BK749" s="75"/>
      <c r="BL749" s="75"/>
      <c r="BM749" s="75"/>
      <c r="BN749" s="75"/>
      <c r="BO749" s="75"/>
      <c r="BP749" s="75"/>
      <c r="BQ749" s="75"/>
      <c r="BR749" s="75"/>
      <c r="BS749" s="75"/>
      <c r="BT749" s="75">
        <v>0</v>
      </c>
      <c r="BU749" s="84" t="s">
        <v>3176</v>
      </c>
      <c r="BV749" s="74">
        <v>46062</v>
      </c>
      <c r="BW749" s="85">
        <f t="shared" ref="BW749:BW812" si="247">BV749-AK749</f>
        <v>2</v>
      </c>
      <c r="BX749" s="85">
        <f t="shared" ref="BX749:BX812" si="248">BV749-AK749</f>
        <v>2</v>
      </c>
      <c r="BY749" s="86" t="s">
        <v>120</v>
      </c>
      <c r="BZ749" s="87">
        <f t="shared" si="239"/>
        <v>5</v>
      </c>
      <c r="CB749" s="88">
        <f t="shared" si="236"/>
        <v>7</v>
      </c>
      <c r="CC749" s="89"/>
      <c r="CE749" s="87">
        <f t="shared" ref="CE749:CE812" si="249">IF(AD749="Sea waybill", IF(AK749&lt;&gt;0, MONTH(AK749), IF(AJ749&gt;AI749, MONTH(AJ749), MONTH(AI749))),"")</f>
        <v>2</v>
      </c>
      <c r="CF749" s="90"/>
      <c r="CG749" s="90"/>
      <c r="CH749" s="90"/>
      <c r="CJ749" s="87">
        <f t="shared" si="237"/>
        <v>2</v>
      </c>
      <c r="CK749" s="87">
        <f t="shared" si="238"/>
        <v>6</v>
      </c>
      <c r="CL749" s="22" t="s">
        <v>121</v>
      </c>
      <c r="CM749" s="22" t="s">
        <v>3177</v>
      </c>
    </row>
    <row r="750" spans="1:91" ht="14.45" customHeight="1" x14ac:dyDescent="0.25">
      <c r="A750" s="69">
        <f t="shared" si="235"/>
        <v>748</v>
      </c>
      <c r="B750" s="70" t="s">
        <v>102</v>
      </c>
      <c r="C750" s="107" t="s">
        <v>3280</v>
      </c>
      <c r="D750" s="73">
        <v>145463597</v>
      </c>
      <c r="E750" s="73">
        <v>5320007607</v>
      </c>
      <c r="F750" s="74">
        <v>46051</v>
      </c>
      <c r="G750" s="75" t="s">
        <v>612</v>
      </c>
      <c r="H750" s="75" t="s">
        <v>2213</v>
      </c>
      <c r="I750" s="75" t="s">
        <v>105</v>
      </c>
      <c r="J750" s="75" t="s">
        <v>518</v>
      </c>
      <c r="K750" s="75" t="s">
        <v>242</v>
      </c>
      <c r="L750" s="74">
        <v>46078</v>
      </c>
      <c r="M750" s="73">
        <v>40</v>
      </c>
      <c r="N750" s="75" t="s">
        <v>3281</v>
      </c>
      <c r="O750" s="75" t="s">
        <v>3282</v>
      </c>
      <c r="P750" s="75">
        <v>2830048554</v>
      </c>
      <c r="Q750" s="74">
        <v>46058</v>
      </c>
      <c r="R750" s="75">
        <v>1209382586</v>
      </c>
      <c r="S750" s="75">
        <v>224152654</v>
      </c>
      <c r="T750" s="74">
        <v>46058</v>
      </c>
      <c r="U750" s="190">
        <v>16052.147999999999</v>
      </c>
      <c r="V750" s="190">
        <v>15626.707</v>
      </c>
      <c r="W750" s="75">
        <v>18</v>
      </c>
      <c r="X750" s="75">
        <v>0</v>
      </c>
      <c r="Y750" s="98" t="s">
        <v>3283</v>
      </c>
      <c r="Z750" s="82" t="s">
        <v>258</v>
      </c>
      <c r="AA750" s="75" t="s">
        <v>595</v>
      </c>
      <c r="AB750" s="75" t="s">
        <v>2584</v>
      </c>
      <c r="AC750" s="107" t="s">
        <v>3280</v>
      </c>
      <c r="AD750" s="75" t="s">
        <v>113</v>
      </c>
      <c r="AE750" s="74">
        <v>46062</v>
      </c>
      <c r="AF750" s="80">
        <v>46059.416666666664</v>
      </c>
      <c r="AG750" s="80">
        <v>46058.625</v>
      </c>
      <c r="AH750" s="80">
        <v>46058.625</v>
      </c>
      <c r="AI750" s="74">
        <v>46059</v>
      </c>
      <c r="AJ750" s="74">
        <v>46060</v>
      </c>
      <c r="AK750" s="74">
        <v>46060</v>
      </c>
      <c r="AL750" s="74">
        <v>46061</v>
      </c>
      <c r="AM750" s="74">
        <v>46065</v>
      </c>
      <c r="AN750" s="74">
        <v>46063</v>
      </c>
      <c r="AO750" s="95" t="s">
        <v>121</v>
      </c>
      <c r="AP750" s="95" t="s">
        <v>121</v>
      </c>
      <c r="AQ750" s="95" t="s">
        <v>121</v>
      </c>
      <c r="AR750" s="95" t="s">
        <v>121</v>
      </c>
      <c r="AS750" s="95" t="s">
        <v>121</v>
      </c>
      <c r="AT750" s="95" t="s">
        <v>121</v>
      </c>
      <c r="AU750" s="82" t="s">
        <v>131</v>
      </c>
      <c r="AV750" s="74">
        <v>46058</v>
      </c>
      <c r="AW750" s="75">
        <v>0</v>
      </c>
      <c r="AX750" s="75">
        <v>0</v>
      </c>
      <c r="AY750" s="75"/>
      <c r="AZ750" s="83"/>
      <c r="BA750" s="75"/>
      <c r="BB750" s="75"/>
      <c r="BC750" s="75"/>
      <c r="BD750" s="75"/>
      <c r="BE750" s="75"/>
      <c r="BF750" s="75"/>
      <c r="BG750" s="75"/>
      <c r="BH750" s="75"/>
      <c r="BI750" s="75"/>
      <c r="BJ750" s="75"/>
      <c r="BK750" s="75"/>
      <c r="BL750" s="75"/>
      <c r="BM750" s="75"/>
      <c r="BN750" s="75"/>
      <c r="BO750" s="75"/>
      <c r="BP750" s="75"/>
      <c r="BQ750" s="75"/>
      <c r="BR750" s="75"/>
      <c r="BS750" s="75"/>
      <c r="BT750" s="75">
        <v>1</v>
      </c>
      <c r="BU750" s="84" t="s">
        <v>3284</v>
      </c>
      <c r="BV750" s="74">
        <v>46062</v>
      </c>
      <c r="BW750" s="85">
        <f t="shared" si="247"/>
        <v>2</v>
      </c>
      <c r="BX750" s="85">
        <f t="shared" si="248"/>
        <v>2</v>
      </c>
      <c r="BY750" s="86" t="s">
        <v>120</v>
      </c>
      <c r="BZ750" s="87">
        <f t="shared" si="239"/>
        <v>5</v>
      </c>
      <c r="CB750" s="88">
        <f t="shared" si="236"/>
        <v>7</v>
      </c>
      <c r="CC750" s="89"/>
      <c r="CE750" s="87">
        <f t="shared" si="249"/>
        <v>2</v>
      </c>
      <c r="CF750" s="90">
        <v>13000950</v>
      </c>
      <c r="CG750" s="90"/>
      <c r="CH750" s="90">
        <v>13000950</v>
      </c>
      <c r="CI750" s="22">
        <v>25950</v>
      </c>
      <c r="CJ750" s="87">
        <f t="shared" si="237"/>
        <v>2</v>
      </c>
      <c r="CK750" s="87">
        <f t="shared" si="238"/>
        <v>6</v>
      </c>
      <c r="CL750" s="22" t="s">
        <v>121</v>
      </c>
      <c r="CM750" s="22" t="s">
        <v>3285</v>
      </c>
    </row>
    <row r="751" spans="1:91" ht="14.45" customHeight="1" x14ac:dyDescent="0.25">
      <c r="A751" s="69">
        <f t="shared" si="235"/>
        <v>749</v>
      </c>
      <c r="B751" s="70" t="s">
        <v>102</v>
      </c>
      <c r="C751" s="107" t="s">
        <v>3280</v>
      </c>
      <c r="D751" s="73">
        <v>145490390</v>
      </c>
      <c r="E751" s="73">
        <v>5320007607</v>
      </c>
      <c r="F751" s="74">
        <v>46051</v>
      </c>
      <c r="G751" s="75" t="s">
        <v>516</v>
      </c>
      <c r="H751" s="75" t="s">
        <v>2213</v>
      </c>
      <c r="I751" s="75" t="s">
        <v>105</v>
      </c>
      <c r="J751" s="75" t="s">
        <v>518</v>
      </c>
      <c r="K751" s="75" t="s">
        <v>242</v>
      </c>
      <c r="L751" s="74">
        <v>46087</v>
      </c>
      <c r="M751" s="73">
        <v>0</v>
      </c>
      <c r="N751" s="75" t="s">
        <v>3281</v>
      </c>
      <c r="O751" s="75" t="s">
        <v>3282</v>
      </c>
      <c r="P751" s="75">
        <v>2830048555</v>
      </c>
      <c r="Q751" s="74">
        <v>46058</v>
      </c>
      <c r="R751" s="75">
        <v>1209382587</v>
      </c>
      <c r="S751" s="75">
        <v>224152649</v>
      </c>
      <c r="T751" s="74">
        <v>46058</v>
      </c>
      <c r="U751" s="190">
        <v>1235.9849999999999</v>
      </c>
      <c r="V751" s="190">
        <v>1192.799</v>
      </c>
      <c r="W751" s="75">
        <v>2</v>
      </c>
      <c r="X751" s="75">
        <v>0</v>
      </c>
      <c r="Y751" s="98" t="s">
        <v>3283</v>
      </c>
      <c r="Z751" s="82" t="s">
        <v>258</v>
      </c>
      <c r="AA751" s="75" t="s">
        <v>595</v>
      </c>
      <c r="AB751" s="75" t="s">
        <v>2584</v>
      </c>
      <c r="AC751" s="107" t="s">
        <v>3280</v>
      </c>
      <c r="AD751" s="75" t="s">
        <v>113</v>
      </c>
      <c r="AE751" s="74">
        <v>46062</v>
      </c>
      <c r="AF751" s="80">
        <v>46059.416666666664</v>
      </c>
      <c r="AG751" s="80">
        <v>46058.625</v>
      </c>
      <c r="AH751" s="80">
        <v>46058.625</v>
      </c>
      <c r="AI751" s="74">
        <v>46059</v>
      </c>
      <c r="AJ751" s="74">
        <v>46060</v>
      </c>
      <c r="AK751" s="74">
        <v>46060</v>
      </c>
      <c r="AL751" s="74">
        <v>46061</v>
      </c>
      <c r="AM751" s="74">
        <v>46065</v>
      </c>
      <c r="AN751" s="74">
        <v>46063</v>
      </c>
      <c r="AO751" s="95" t="s">
        <v>121</v>
      </c>
      <c r="AP751" s="95" t="s">
        <v>121</v>
      </c>
      <c r="AQ751" s="95" t="s">
        <v>121</v>
      </c>
      <c r="AR751" s="95" t="s">
        <v>121</v>
      </c>
      <c r="AS751" s="95" t="s">
        <v>121</v>
      </c>
      <c r="AT751" s="95" t="s">
        <v>121</v>
      </c>
      <c r="AU751" s="82" t="s">
        <v>131</v>
      </c>
      <c r="AV751" s="74">
        <v>46058</v>
      </c>
      <c r="AW751" s="75" t="s">
        <v>3286</v>
      </c>
      <c r="AX751" s="75" t="s">
        <v>3287</v>
      </c>
      <c r="AY751" s="75"/>
      <c r="AZ751" s="83"/>
      <c r="BA751" s="75"/>
      <c r="BB751" s="75"/>
      <c r="BC751" s="75"/>
      <c r="BD751" s="75"/>
      <c r="BE751" s="75"/>
      <c r="BF751" s="75"/>
      <c r="BG751" s="75"/>
      <c r="BH751" s="75"/>
      <c r="BI751" s="75"/>
      <c r="BJ751" s="75"/>
      <c r="BK751" s="75"/>
      <c r="BL751" s="75"/>
      <c r="BM751" s="75"/>
      <c r="BN751" s="75"/>
      <c r="BO751" s="75"/>
      <c r="BP751" s="75"/>
      <c r="BQ751" s="75"/>
      <c r="BR751" s="75"/>
      <c r="BS751" s="75"/>
      <c r="BT751" s="75">
        <v>0</v>
      </c>
      <c r="BU751" s="84" t="s">
        <v>3284</v>
      </c>
      <c r="BV751" s="74">
        <v>46062</v>
      </c>
      <c r="BW751" s="85">
        <f t="shared" si="247"/>
        <v>2</v>
      </c>
      <c r="BX751" s="85">
        <f t="shared" si="248"/>
        <v>2</v>
      </c>
      <c r="BY751" s="86" t="s">
        <v>120</v>
      </c>
      <c r="BZ751" s="87">
        <f t="shared" si="239"/>
        <v>5</v>
      </c>
      <c r="CB751" s="88">
        <f t="shared" si="236"/>
        <v>7</v>
      </c>
      <c r="CC751" s="89"/>
      <c r="CE751" s="87">
        <f t="shared" si="249"/>
        <v>2</v>
      </c>
      <c r="CF751" s="90"/>
      <c r="CG751" s="90"/>
      <c r="CH751" s="90"/>
      <c r="CJ751" s="87">
        <f t="shared" si="237"/>
        <v>2</v>
      </c>
      <c r="CK751" s="87">
        <f t="shared" si="238"/>
        <v>6</v>
      </c>
      <c r="CL751" s="22" t="s">
        <v>121</v>
      </c>
      <c r="CM751" s="22" t="s">
        <v>3285</v>
      </c>
    </row>
    <row r="752" spans="1:91" ht="14.45" customHeight="1" x14ac:dyDescent="0.25">
      <c r="A752" s="69">
        <f t="shared" si="235"/>
        <v>750</v>
      </c>
      <c r="B752" s="70" t="s">
        <v>102</v>
      </c>
      <c r="C752" s="107" t="s">
        <v>3280</v>
      </c>
      <c r="D752" s="106">
        <v>145463972</v>
      </c>
      <c r="E752" s="73"/>
      <c r="F752" s="74">
        <v>46055</v>
      </c>
      <c r="G752" s="75" t="s">
        <v>612</v>
      </c>
      <c r="H752" s="75" t="s">
        <v>2213</v>
      </c>
      <c r="I752" s="75" t="s">
        <v>105</v>
      </c>
      <c r="J752" s="75" t="s">
        <v>518</v>
      </c>
      <c r="K752" s="75" t="s">
        <v>242</v>
      </c>
      <c r="L752" s="74">
        <v>46083</v>
      </c>
      <c r="M752" s="73">
        <v>40</v>
      </c>
      <c r="N752" s="75" t="s">
        <v>3288</v>
      </c>
      <c r="O752" s="75" t="s">
        <v>3289</v>
      </c>
      <c r="P752" s="75">
        <v>2830048527</v>
      </c>
      <c r="Q752" s="74">
        <v>46057</v>
      </c>
      <c r="R752" s="75">
        <v>1209382363</v>
      </c>
      <c r="S752" s="75">
        <v>224152666</v>
      </c>
      <c r="T752" s="74">
        <v>46057</v>
      </c>
      <c r="U752" s="190">
        <v>23938.667000000001</v>
      </c>
      <c r="V752" s="190">
        <v>23077.788</v>
      </c>
      <c r="W752" s="75">
        <v>28</v>
      </c>
      <c r="X752" s="75">
        <v>0</v>
      </c>
      <c r="Y752" s="98" t="s">
        <v>3290</v>
      </c>
      <c r="Z752" s="82" t="s">
        <v>258</v>
      </c>
      <c r="AA752" s="75" t="s">
        <v>595</v>
      </c>
      <c r="AB752" s="75" t="s">
        <v>2584</v>
      </c>
      <c r="AC752" s="107" t="s">
        <v>3280</v>
      </c>
      <c r="AD752" s="75" t="s">
        <v>113</v>
      </c>
      <c r="AE752" s="74">
        <v>46062</v>
      </c>
      <c r="AF752" s="80">
        <v>46059.416666666664</v>
      </c>
      <c r="AG752" s="80">
        <v>46058.625</v>
      </c>
      <c r="AH752" s="80">
        <v>46058.625</v>
      </c>
      <c r="AI752" s="74">
        <v>46059</v>
      </c>
      <c r="AJ752" s="74">
        <v>46060</v>
      </c>
      <c r="AK752" s="74">
        <v>46060</v>
      </c>
      <c r="AL752" s="74">
        <v>46061</v>
      </c>
      <c r="AM752" s="74">
        <v>46065</v>
      </c>
      <c r="AN752" s="74">
        <v>46063</v>
      </c>
      <c r="AO752" s="81">
        <f t="shared" ref="AO752:AO759" si="250">IF(AH752&lt;AG752,IF(AH752=0,"",AH752-1),IF(AG752=0,"",AG752-1))</f>
        <v>46057.625</v>
      </c>
      <c r="AP752" s="81">
        <f t="shared" ref="AP752:AP759" si="251">IF(AH752&lt;AG752,IF(AH752=0,"",AH752),IF(AG752=0,"",AG752))</f>
        <v>46058.625</v>
      </c>
      <c r="AQ752" s="81">
        <f t="shared" ref="AQ752:AQ759" si="252">IF(AH752&lt;AG752,IF(AH752=0,"",AH752),IF(AG752=0,"",AG752))</f>
        <v>46058.625</v>
      </c>
      <c r="AR752" s="81">
        <f t="shared" ref="AR752:AR759" si="253">IF(AI752=0,"",IF(AI752&lt;AJ752,AJ752+1,AI752+1))</f>
        <v>46061</v>
      </c>
      <c r="AS752" s="81">
        <f t="shared" ref="AS752:AS759" si="254">IF(AI752=0,"",IF(AE752=0,IF(AJ752=0,AI752+2,AJ752+2),AE752+2))</f>
        <v>46064</v>
      </c>
      <c r="AT752" s="81">
        <f t="shared" ref="AT752:AT759" si="255">IF(AI752=0,"",IF(AI752&lt;AJ752,AJ752+1,AI752+1))</f>
        <v>46061</v>
      </c>
      <c r="AU752" s="82" t="s">
        <v>131</v>
      </c>
      <c r="AV752" s="74">
        <v>46056</v>
      </c>
      <c r="AW752" s="75" t="s">
        <v>3291</v>
      </c>
      <c r="AX752" s="75" t="s">
        <v>3292</v>
      </c>
      <c r="AY752" s="75"/>
      <c r="AZ752" s="83"/>
      <c r="BA752" s="75"/>
      <c r="BB752" s="75"/>
      <c r="BC752" s="75"/>
      <c r="BD752" s="75"/>
      <c r="BE752" s="75"/>
      <c r="BF752" s="75"/>
      <c r="BG752" s="75"/>
      <c r="BH752" s="75"/>
      <c r="BI752" s="75"/>
      <c r="BJ752" s="75"/>
      <c r="BK752" s="75"/>
      <c r="BL752" s="75"/>
      <c r="BM752" s="75"/>
      <c r="BN752" s="75"/>
      <c r="BO752" s="75"/>
      <c r="BP752" s="75"/>
      <c r="BQ752" s="75"/>
      <c r="BR752" s="75"/>
      <c r="BS752" s="75"/>
      <c r="BT752" s="75">
        <v>0</v>
      </c>
      <c r="BU752" s="84" t="s">
        <v>3284</v>
      </c>
      <c r="BV752" s="74">
        <v>46062</v>
      </c>
      <c r="BW752" s="85">
        <f t="shared" si="247"/>
        <v>2</v>
      </c>
      <c r="BX752" s="85">
        <f t="shared" si="248"/>
        <v>2</v>
      </c>
      <c r="BY752" s="86" t="s">
        <v>120</v>
      </c>
      <c r="BZ752" s="87">
        <f t="shared" si="239"/>
        <v>6</v>
      </c>
      <c r="CB752" s="88">
        <f t="shared" si="236"/>
        <v>7</v>
      </c>
      <c r="CC752" s="89"/>
      <c r="CE752" s="87">
        <f t="shared" si="249"/>
        <v>2</v>
      </c>
      <c r="CF752" s="90">
        <v>13000950</v>
      </c>
      <c r="CG752" s="90"/>
      <c r="CH752" s="90">
        <v>13000950</v>
      </c>
      <c r="CI752" s="22">
        <v>25950</v>
      </c>
      <c r="CJ752" s="87">
        <f t="shared" si="237"/>
        <v>2</v>
      </c>
      <c r="CK752" s="87">
        <f t="shared" si="238"/>
        <v>6</v>
      </c>
      <c r="CL752" s="22" t="s">
        <v>121</v>
      </c>
      <c r="CM752" s="22" t="s">
        <v>3285</v>
      </c>
    </row>
    <row r="753" spans="1:91" ht="14.45" customHeight="1" x14ac:dyDescent="0.25">
      <c r="A753" s="69">
        <f t="shared" si="235"/>
        <v>751</v>
      </c>
      <c r="B753" s="70" t="s">
        <v>102</v>
      </c>
      <c r="C753" s="107">
        <v>263703729</v>
      </c>
      <c r="D753" s="106">
        <v>145292756</v>
      </c>
      <c r="E753" s="73"/>
      <c r="F753" s="74">
        <v>46050</v>
      </c>
      <c r="G753" s="75" t="s">
        <v>1178</v>
      </c>
      <c r="H753" s="75" t="s">
        <v>2963</v>
      </c>
      <c r="I753" s="75" t="s">
        <v>105</v>
      </c>
      <c r="J753" s="75" t="s">
        <v>1161</v>
      </c>
      <c r="K753" s="75" t="s">
        <v>242</v>
      </c>
      <c r="L753" s="74">
        <v>46066</v>
      </c>
      <c r="M753" s="73">
        <v>40</v>
      </c>
      <c r="N753" s="75" t="s">
        <v>3293</v>
      </c>
      <c r="O753" s="75" t="s">
        <v>3294</v>
      </c>
      <c r="P753" s="75">
        <v>2830048326</v>
      </c>
      <c r="Q753" s="74">
        <v>46053</v>
      </c>
      <c r="R753" s="75">
        <v>1209381503</v>
      </c>
      <c r="S753" s="75">
        <v>224127116</v>
      </c>
      <c r="T753" s="74">
        <v>46053</v>
      </c>
      <c r="U753" s="190">
        <v>21854.804</v>
      </c>
      <c r="V753" s="190">
        <v>21254.534</v>
      </c>
      <c r="W753" s="75">
        <v>20</v>
      </c>
      <c r="X753" s="75">
        <v>13</v>
      </c>
      <c r="Y753" s="98">
        <v>263703775</v>
      </c>
      <c r="Z753" s="82" t="s">
        <v>110</v>
      </c>
      <c r="AA753" s="75" t="s">
        <v>2056</v>
      </c>
      <c r="AB753" s="75" t="s">
        <v>536</v>
      </c>
      <c r="AC753" s="109">
        <v>263703729</v>
      </c>
      <c r="AD753" s="75" t="s">
        <v>113</v>
      </c>
      <c r="AE753" s="99">
        <v>46056</v>
      </c>
      <c r="AF753" s="130">
        <v>46055.791666666664</v>
      </c>
      <c r="AG753" s="130">
        <v>46055.541666666664</v>
      </c>
      <c r="AH753" s="130">
        <v>46055.541666666664</v>
      </c>
      <c r="AI753" s="99">
        <v>46048</v>
      </c>
      <c r="AJ753" s="99">
        <v>46056</v>
      </c>
      <c r="AK753" s="99">
        <v>46056</v>
      </c>
      <c r="AL753" s="115">
        <v>46054</v>
      </c>
      <c r="AM753" s="115">
        <v>46058</v>
      </c>
      <c r="AN753" s="115">
        <v>46058</v>
      </c>
      <c r="AO753" s="81">
        <f t="shared" si="250"/>
        <v>46054.541666666664</v>
      </c>
      <c r="AP753" s="81">
        <f t="shared" si="251"/>
        <v>46055.541666666664</v>
      </c>
      <c r="AQ753" s="81">
        <f t="shared" si="252"/>
        <v>46055.541666666664</v>
      </c>
      <c r="AR753" s="81">
        <f t="shared" si="253"/>
        <v>46057</v>
      </c>
      <c r="AS753" s="81">
        <f t="shared" si="254"/>
        <v>46058</v>
      </c>
      <c r="AT753" s="81">
        <f t="shared" si="255"/>
        <v>46057</v>
      </c>
      <c r="AU753" s="82" t="s">
        <v>131</v>
      </c>
      <c r="AV753" s="74">
        <v>46053</v>
      </c>
      <c r="AW753" s="75" t="s">
        <v>3295</v>
      </c>
      <c r="AX753" s="75" t="s">
        <v>3296</v>
      </c>
      <c r="AY753" s="75"/>
      <c r="AZ753" s="83"/>
      <c r="BA753" s="75"/>
      <c r="BB753" s="75"/>
      <c r="BC753" s="75"/>
      <c r="BD753" s="75"/>
      <c r="BE753" s="75"/>
      <c r="BF753" s="75"/>
      <c r="BG753" s="75"/>
      <c r="BH753" s="75"/>
      <c r="BI753" s="75"/>
      <c r="BJ753" s="75"/>
      <c r="BK753" s="75"/>
      <c r="BL753" s="75"/>
      <c r="BM753" s="75"/>
      <c r="BN753" s="75"/>
      <c r="BO753" s="75"/>
      <c r="BP753" s="75"/>
      <c r="BQ753" s="75"/>
      <c r="BR753" s="75"/>
      <c r="BS753" s="75"/>
      <c r="BT753" s="75">
        <v>0</v>
      </c>
      <c r="BU753" s="84" t="s">
        <v>2552</v>
      </c>
      <c r="BV753" s="74">
        <v>46058</v>
      </c>
      <c r="BW753" s="85">
        <f t="shared" si="247"/>
        <v>2</v>
      </c>
      <c r="BX753" s="85">
        <f t="shared" si="248"/>
        <v>2</v>
      </c>
      <c r="BY753" s="86" t="s">
        <v>120</v>
      </c>
      <c r="BZ753" s="87">
        <f t="shared" si="239"/>
        <v>5</v>
      </c>
      <c r="CB753" s="88">
        <f t="shared" si="236"/>
        <v>6</v>
      </c>
      <c r="CC753" s="89"/>
      <c r="CE753" s="87">
        <f t="shared" si="249"/>
        <v>2</v>
      </c>
      <c r="CF753" s="90">
        <v>4008392</v>
      </c>
      <c r="CG753" s="90">
        <v>3006294</v>
      </c>
      <c r="CH753" s="90">
        <v>7014686</v>
      </c>
      <c r="CI753" s="91">
        <v>26371</v>
      </c>
      <c r="CJ753" s="87">
        <f t="shared" si="237"/>
        <v>1</v>
      </c>
      <c r="CK753" s="87">
        <f t="shared" si="238"/>
        <v>5</v>
      </c>
      <c r="CL753" s="22" t="s">
        <v>121</v>
      </c>
      <c r="CM753" s="22" t="s">
        <v>2553</v>
      </c>
    </row>
    <row r="754" spans="1:91" ht="14.45" customHeight="1" x14ac:dyDescent="0.25">
      <c r="A754" s="69">
        <f t="shared" si="235"/>
        <v>752</v>
      </c>
      <c r="B754" s="70" t="s">
        <v>102</v>
      </c>
      <c r="C754" s="107">
        <v>263704035</v>
      </c>
      <c r="D754" s="106">
        <v>145292760</v>
      </c>
      <c r="E754" s="73"/>
      <c r="F754" s="74">
        <v>46050</v>
      </c>
      <c r="G754" s="75" t="s">
        <v>1178</v>
      </c>
      <c r="H754" s="75" t="s">
        <v>2963</v>
      </c>
      <c r="I754" s="75" t="s">
        <v>105</v>
      </c>
      <c r="J754" s="75" t="s">
        <v>1161</v>
      </c>
      <c r="K754" s="75" t="s">
        <v>242</v>
      </c>
      <c r="L754" s="74">
        <v>46066</v>
      </c>
      <c r="M754" s="73">
        <v>40</v>
      </c>
      <c r="N754" s="75" t="s">
        <v>3297</v>
      </c>
      <c r="O754" s="75" t="s">
        <v>3298</v>
      </c>
      <c r="P754" s="75">
        <v>2830048343</v>
      </c>
      <c r="Q754" s="74">
        <v>46053</v>
      </c>
      <c r="R754" s="75">
        <v>1209381567</v>
      </c>
      <c r="S754" s="75">
        <v>224127119</v>
      </c>
      <c r="T754" s="74">
        <v>46053</v>
      </c>
      <c r="U754" s="190">
        <v>21042.739000000001</v>
      </c>
      <c r="V754" s="190">
        <v>20465.928</v>
      </c>
      <c r="W754" s="75">
        <v>20</v>
      </c>
      <c r="X754" s="75">
        <v>12</v>
      </c>
      <c r="Y754" s="98">
        <v>263703837</v>
      </c>
      <c r="Z754" s="82" t="s">
        <v>110</v>
      </c>
      <c r="AA754" s="75" t="s">
        <v>2056</v>
      </c>
      <c r="AB754" s="75" t="s">
        <v>536</v>
      </c>
      <c r="AC754" s="109">
        <v>263704035</v>
      </c>
      <c r="AD754" s="75" t="s">
        <v>113</v>
      </c>
      <c r="AE754" s="74">
        <v>46056</v>
      </c>
      <c r="AF754" s="130">
        <v>46055.791666666664</v>
      </c>
      <c r="AG754" s="130">
        <v>46055.541666666664</v>
      </c>
      <c r="AH754" s="130">
        <v>46055.541666666664</v>
      </c>
      <c r="AI754" s="99">
        <v>46048</v>
      </c>
      <c r="AJ754" s="99">
        <v>46056</v>
      </c>
      <c r="AK754" s="99">
        <v>46056</v>
      </c>
      <c r="AL754" s="115">
        <v>46054</v>
      </c>
      <c r="AM754" s="115">
        <v>46057</v>
      </c>
      <c r="AN754" s="115">
        <v>46058</v>
      </c>
      <c r="AO754" s="81">
        <f t="shared" si="250"/>
        <v>46054.541666666664</v>
      </c>
      <c r="AP754" s="81">
        <f t="shared" si="251"/>
        <v>46055.541666666664</v>
      </c>
      <c r="AQ754" s="81">
        <f t="shared" si="252"/>
        <v>46055.541666666664</v>
      </c>
      <c r="AR754" s="81">
        <f t="shared" si="253"/>
        <v>46057</v>
      </c>
      <c r="AS754" s="81">
        <f t="shared" si="254"/>
        <v>46058</v>
      </c>
      <c r="AT754" s="81">
        <f t="shared" si="255"/>
        <v>46057</v>
      </c>
      <c r="AU754" s="82" t="s">
        <v>131</v>
      </c>
      <c r="AV754" s="74">
        <v>46053</v>
      </c>
      <c r="AW754" s="75" t="s">
        <v>3299</v>
      </c>
      <c r="AX754" s="75" t="s">
        <v>3300</v>
      </c>
      <c r="AY754" s="75"/>
      <c r="AZ754" s="83"/>
      <c r="BA754" s="75"/>
      <c r="BB754" s="75"/>
      <c r="BC754" s="75"/>
      <c r="BD754" s="75"/>
      <c r="BE754" s="75"/>
      <c r="BF754" s="75"/>
      <c r="BG754" s="75"/>
      <c r="BH754" s="75"/>
      <c r="BI754" s="75"/>
      <c r="BJ754" s="75"/>
      <c r="BK754" s="75"/>
      <c r="BL754" s="75"/>
      <c r="BM754" s="75"/>
      <c r="BN754" s="75"/>
      <c r="BO754" s="75"/>
      <c r="BP754" s="75"/>
      <c r="BQ754" s="75"/>
      <c r="BR754" s="75"/>
      <c r="BS754" s="75"/>
      <c r="BT754" s="75">
        <v>1</v>
      </c>
      <c r="BU754" s="84" t="s">
        <v>3301</v>
      </c>
      <c r="BV754" s="74">
        <v>46058</v>
      </c>
      <c r="BW754" s="85">
        <f t="shared" si="247"/>
        <v>2</v>
      </c>
      <c r="BX754" s="85">
        <f t="shared" si="248"/>
        <v>2</v>
      </c>
      <c r="BY754" s="86" t="s">
        <v>120</v>
      </c>
      <c r="BZ754" s="87">
        <f t="shared" si="239"/>
        <v>5</v>
      </c>
      <c r="CB754" s="88">
        <f t="shared" si="236"/>
        <v>6</v>
      </c>
      <c r="CC754" s="89"/>
      <c r="CE754" s="87">
        <f t="shared" si="249"/>
        <v>2</v>
      </c>
      <c r="CF754" s="90">
        <v>4008392</v>
      </c>
      <c r="CG754" s="90">
        <v>3006294</v>
      </c>
      <c r="CH754" s="90">
        <v>7014686</v>
      </c>
      <c r="CI754" s="91">
        <v>26371</v>
      </c>
      <c r="CJ754" s="87">
        <f t="shared" si="237"/>
        <v>1</v>
      </c>
      <c r="CK754" s="87">
        <f t="shared" si="238"/>
        <v>5</v>
      </c>
      <c r="CL754" s="22" t="s">
        <v>121</v>
      </c>
      <c r="CM754" s="22" t="s">
        <v>3302</v>
      </c>
    </row>
    <row r="755" spans="1:91" ht="14.45" customHeight="1" x14ac:dyDescent="0.25">
      <c r="A755" s="69">
        <f t="shared" si="235"/>
        <v>753</v>
      </c>
      <c r="B755" s="70" t="s">
        <v>102</v>
      </c>
      <c r="C755" s="107">
        <v>263703729</v>
      </c>
      <c r="D755" s="106">
        <v>145360109</v>
      </c>
      <c r="E755" s="73"/>
      <c r="F755" s="74">
        <v>46051</v>
      </c>
      <c r="G755" s="75" t="s">
        <v>2238</v>
      </c>
      <c r="H755" s="75" t="s">
        <v>2963</v>
      </c>
      <c r="I755" s="75" t="s">
        <v>105</v>
      </c>
      <c r="J755" s="75" t="s">
        <v>1161</v>
      </c>
      <c r="K755" s="75" t="s">
        <v>107</v>
      </c>
      <c r="L755" s="74">
        <v>46069</v>
      </c>
      <c r="M755" s="73">
        <v>40</v>
      </c>
      <c r="N755" s="75" t="s">
        <v>3303</v>
      </c>
      <c r="O755" s="75" t="s">
        <v>3304</v>
      </c>
      <c r="P755" s="75">
        <v>2830048329</v>
      </c>
      <c r="Q755" s="74">
        <v>46053</v>
      </c>
      <c r="R755" s="75">
        <v>1209381519</v>
      </c>
      <c r="S755" s="75">
        <v>224126376</v>
      </c>
      <c r="T755" s="74">
        <v>46053</v>
      </c>
      <c r="U755" s="190">
        <v>17889.330000000002</v>
      </c>
      <c r="V755" s="190">
        <v>17303.348999999998</v>
      </c>
      <c r="W755" s="75">
        <v>21</v>
      </c>
      <c r="X755" s="75">
        <v>6</v>
      </c>
      <c r="Y755" s="98">
        <v>263703537</v>
      </c>
      <c r="Z755" s="82" t="s">
        <v>110</v>
      </c>
      <c r="AA755" s="75" t="s">
        <v>2056</v>
      </c>
      <c r="AB755" s="75" t="s">
        <v>536</v>
      </c>
      <c r="AC755" s="109">
        <v>263703729</v>
      </c>
      <c r="AD755" s="75" t="s">
        <v>113</v>
      </c>
      <c r="AE755" s="99">
        <v>46056</v>
      </c>
      <c r="AF755" s="130">
        <v>46055.791666666664</v>
      </c>
      <c r="AG755" s="130">
        <v>46055.541666666664</v>
      </c>
      <c r="AH755" s="130">
        <v>46055.541666666664</v>
      </c>
      <c r="AI755" s="99">
        <v>46048</v>
      </c>
      <c r="AJ755" s="99">
        <v>46056</v>
      </c>
      <c r="AK755" s="99">
        <v>46056</v>
      </c>
      <c r="AL755" s="115">
        <v>46054</v>
      </c>
      <c r="AM755" s="115">
        <v>46058</v>
      </c>
      <c r="AN755" s="115">
        <v>46058</v>
      </c>
      <c r="AO755" s="81">
        <f t="shared" si="250"/>
        <v>46054.541666666664</v>
      </c>
      <c r="AP755" s="81">
        <f t="shared" si="251"/>
        <v>46055.541666666664</v>
      </c>
      <c r="AQ755" s="81">
        <f t="shared" si="252"/>
        <v>46055.541666666664</v>
      </c>
      <c r="AR755" s="81">
        <f t="shared" si="253"/>
        <v>46057</v>
      </c>
      <c r="AS755" s="81">
        <f t="shared" si="254"/>
        <v>46058</v>
      </c>
      <c r="AT755" s="81">
        <f t="shared" si="255"/>
        <v>46057</v>
      </c>
      <c r="AU755" s="82" t="s">
        <v>131</v>
      </c>
      <c r="AV755" s="74">
        <v>46053</v>
      </c>
      <c r="AW755" s="75" t="s">
        <v>3305</v>
      </c>
      <c r="AX755" s="75" t="s">
        <v>3306</v>
      </c>
      <c r="AY755" s="75"/>
      <c r="AZ755" s="83"/>
      <c r="BA755" s="75"/>
      <c r="BB755" s="75"/>
      <c r="BC755" s="75"/>
      <c r="BD755" s="75"/>
      <c r="BE755" s="75"/>
      <c r="BF755" s="75"/>
      <c r="BG755" s="75"/>
      <c r="BH755" s="75"/>
      <c r="BI755" s="75"/>
      <c r="BJ755" s="75"/>
      <c r="BK755" s="75"/>
      <c r="BL755" s="75"/>
      <c r="BM755" s="75"/>
      <c r="BN755" s="75"/>
      <c r="BO755" s="75"/>
      <c r="BP755" s="75"/>
      <c r="BQ755" s="75"/>
      <c r="BR755" s="75"/>
      <c r="BS755" s="75"/>
      <c r="BT755" s="75">
        <v>0</v>
      </c>
      <c r="BU755" s="84" t="s">
        <v>2552</v>
      </c>
      <c r="BV755" s="74">
        <v>46058</v>
      </c>
      <c r="BW755" s="85">
        <f t="shared" si="247"/>
        <v>2</v>
      </c>
      <c r="BX755" s="85">
        <f t="shared" si="248"/>
        <v>2</v>
      </c>
      <c r="BY755" s="86" t="s">
        <v>120</v>
      </c>
      <c r="BZ755" s="87">
        <f t="shared" si="239"/>
        <v>5</v>
      </c>
      <c r="CB755" s="88">
        <f t="shared" si="236"/>
        <v>6</v>
      </c>
      <c r="CC755" s="89"/>
      <c r="CE755" s="87">
        <f t="shared" si="249"/>
        <v>2</v>
      </c>
      <c r="CF755" s="90">
        <v>4008392</v>
      </c>
      <c r="CG755" s="90">
        <v>3006294</v>
      </c>
      <c r="CH755" s="90">
        <v>7014686</v>
      </c>
      <c r="CI755" s="91">
        <v>26371</v>
      </c>
      <c r="CJ755" s="87">
        <f t="shared" si="237"/>
        <v>1</v>
      </c>
      <c r="CK755" s="87">
        <f t="shared" si="238"/>
        <v>5</v>
      </c>
      <c r="CL755" s="22" t="s">
        <v>121</v>
      </c>
      <c r="CM755" s="22" t="s">
        <v>2553</v>
      </c>
    </row>
    <row r="756" spans="1:91" ht="14.45" customHeight="1" x14ac:dyDescent="0.25">
      <c r="A756" s="69">
        <f t="shared" si="235"/>
        <v>754</v>
      </c>
      <c r="B756" s="70" t="s">
        <v>102</v>
      </c>
      <c r="C756" s="107" t="s">
        <v>3307</v>
      </c>
      <c r="D756" s="106">
        <v>145393503</v>
      </c>
      <c r="E756" s="73"/>
      <c r="F756" s="74">
        <v>46051</v>
      </c>
      <c r="G756" s="75" t="s">
        <v>1188</v>
      </c>
      <c r="H756" s="75" t="s">
        <v>2963</v>
      </c>
      <c r="I756" s="75" t="s">
        <v>105</v>
      </c>
      <c r="J756" s="75" t="s">
        <v>1161</v>
      </c>
      <c r="K756" s="75" t="s">
        <v>242</v>
      </c>
      <c r="L756" s="74">
        <v>46069</v>
      </c>
      <c r="M756" s="73">
        <v>40</v>
      </c>
      <c r="N756" s="75" t="s">
        <v>3308</v>
      </c>
      <c r="O756" s="75" t="s">
        <v>3309</v>
      </c>
      <c r="P756" s="75">
        <v>2830048307</v>
      </c>
      <c r="Q756" s="74">
        <v>46052</v>
      </c>
      <c r="R756" s="75">
        <v>1209381326</v>
      </c>
      <c r="S756" s="75">
        <v>224137901</v>
      </c>
      <c r="T756" s="74">
        <v>46052</v>
      </c>
      <c r="U756" s="190">
        <v>16415.629000000001</v>
      </c>
      <c r="V756" s="190">
        <v>15895.727000000001</v>
      </c>
      <c r="W756" s="75">
        <v>20</v>
      </c>
      <c r="X756" s="75">
        <v>6</v>
      </c>
      <c r="Y756" s="98">
        <v>7266071990</v>
      </c>
      <c r="Z756" s="82" t="s">
        <v>354</v>
      </c>
      <c r="AA756" s="75" t="s">
        <v>3310</v>
      </c>
      <c r="AB756" s="75" t="s">
        <v>3311</v>
      </c>
      <c r="AC756" s="109" t="s">
        <v>3307</v>
      </c>
      <c r="AD756" s="75" t="s">
        <v>113</v>
      </c>
      <c r="AE756" s="74">
        <v>46055</v>
      </c>
      <c r="AF756" s="130">
        <v>46054</v>
      </c>
      <c r="AG756" s="130">
        <v>46052.666666666664</v>
      </c>
      <c r="AH756" s="130">
        <v>46052.666666666664</v>
      </c>
      <c r="AI756" s="74">
        <v>46054</v>
      </c>
      <c r="AJ756" s="69"/>
      <c r="AK756" s="74">
        <v>46054</v>
      </c>
      <c r="AL756" s="99">
        <v>46056</v>
      </c>
      <c r="AM756" s="75"/>
      <c r="AN756" s="99">
        <v>46056</v>
      </c>
      <c r="AO756" s="81">
        <f t="shared" si="250"/>
        <v>46051.666666666664</v>
      </c>
      <c r="AP756" s="81">
        <f t="shared" si="251"/>
        <v>46052.666666666664</v>
      </c>
      <c r="AQ756" s="81">
        <f t="shared" si="252"/>
        <v>46052.666666666664</v>
      </c>
      <c r="AR756" s="81">
        <f t="shared" si="253"/>
        <v>46055</v>
      </c>
      <c r="AS756" s="81">
        <f t="shared" si="254"/>
        <v>46057</v>
      </c>
      <c r="AT756" s="81">
        <f t="shared" si="255"/>
        <v>46055</v>
      </c>
      <c r="AU756" s="82" t="s">
        <v>131</v>
      </c>
      <c r="AV756" s="74">
        <v>46052</v>
      </c>
      <c r="AW756" s="75" t="s">
        <v>3312</v>
      </c>
      <c r="AX756" s="75">
        <v>30768804</v>
      </c>
      <c r="AY756" s="75"/>
      <c r="AZ756" s="83"/>
      <c r="BA756" s="75"/>
      <c r="BB756" s="75"/>
      <c r="BC756" s="75"/>
      <c r="BD756" s="75"/>
      <c r="BE756" s="75"/>
      <c r="BF756" s="75"/>
      <c r="BG756" s="75"/>
      <c r="BH756" s="75"/>
      <c r="BI756" s="75"/>
      <c r="BJ756" s="75"/>
      <c r="BK756" s="75"/>
      <c r="BL756" s="75"/>
      <c r="BM756" s="75"/>
      <c r="BN756" s="75"/>
      <c r="BO756" s="75"/>
      <c r="BP756" s="75"/>
      <c r="BQ756" s="75"/>
      <c r="BR756" s="75"/>
      <c r="BS756" s="75"/>
      <c r="BT756" s="75">
        <v>1</v>
      </c>
      <c r="BU756" s="84" t="s">
        <v>3313</v>
      </c>
      <c r="BV756" s="74">
        <v>46055</v>
      </c>
      <c r="BW756" s="85">
        <f t="shared" si="247"/>
        <v>1</v>
      </c>
      <c r="BX756" s="85">
        <f t="shared" si="248"/>
        <v>1</v>
      </c>
      <c r="BY756" s="86" t="s">
        <v>120</v>
      </c>
      <c r="BZ756" s="87">
        <f t="shared" si="239"/>
        <v>5</v>
      </c>
      <c r="CB756" s="88">
        <f t="shared" si="236"/>
        <v>6</v>
      </c>
      <c r="CC756" s="89">
        <f>BV756-AK756</f>
        <v>1</v>
      </c>
      <c r="CE756" s="87">
        <f t="shared" si="249"/>
        <v>2</v>
      </c>
      <c r="CF756" s="90">
        <v>6067400</v>
      </c>
      <c r="CG756" s="90"/>
      <c r="CH756" s="90">
        <v>6067400</v>
      </c>
      <c r="CI756" s="22">
        <v>26380</v>
      </c>
      <c r="CJ756" s="87">
        <f t="shared" si="237"/>
        <v>1</v>
      </c>
      <c r="CK756" s="87">
        <f t="shared" si="238"/>
        <v>5</v>
      </c>
      <c r="CL756" s="22" t="s">
        <v>121</v>
      </c>
      <c r="CM756" s="22" t="s">
        <v>3314</v>
      </c>
    </row>
    <row r="757" spans="1:91" ht="14.45" customHeight="1" x14ac:dyDescent="0.25">
      <c r="A757" s="69">
        <f t="shared" si="235"/>
        <v>755</v>
      </c>
      <c r="B757" s="70" t="s">
        <v>102</v>
      </c>
      <c r="C757" s="107" t="s">
        <v>3307</v>
      </c>
      <c r="D757" s="106">
        <v>145387596</v>
      </c>
      <c r="E757" s="73"/>
      <c r="F757" s="74">
        <v>46051</v>
      </c>
      <c r="G757" s="75" t="s">
        <v>2987</v>
      </c>
      <c r="H757" s="75" t="s">
        <v>2963</v>
      </c>
      <c r="I757" s="75" t="s">
        <v>105</v>
      </c>
      <c r="J757" s="75" t="s">
        <v>1161</v>
      </c>
      <c r="K757" s="75" t="s">
        <v>242</v>
      </c>
      <c r="L757" s="74">
        <v>46069</v>
      </c>
      <c r="M757" s="73">
        <v>40</v>
      </c>
      <c r="N757" s="75" t="s">
        <v>3315</v>
      </c>
      <c r="O757" s="75" t="s">
        <v>3316</v>
      </c>
      <c r="P757" s="75">
        <v>2830048310</v>
      </c>
      <c r="Q757" s="74">
        <v>46053</v>
      </c>
      <c r="R757" s="75">
        <v>1209381478</v>
      </c>
      <c r="S757" s="75">
        <v>224137907</v>
      </c>
      <c r="T757" s="74">
        <v>46053</v>
      </c>
      <c r="U757" s="190">
        <v>17787.524000000001</v>
      </c>
      <c r="V757" s="190">
        <v>17204.973999999998</v>
      </c>
      <c r="W757" s="75">
        <v>20</v>
      </c>
      <c r="X757" s="75">
        <v>6</v>
      </c>
      <c r="Y757" s="98">
        <v>7266071940</v>
      </c>
      <c r="Z757" s="82" t="s">
        <v>354</v>
      </c>
      <c r="AA757" s="75" t="s">
        <v>3310</v>
      </c>
      <c r="AB757" s="75" t="s">
        <v>3311</v>
      </c>
      <c r="AC757" s="109" t="s">
        <v>3307</v>
      </c>
      <c r="AD757" s="75" t="s">
        <v>113</v>
      </c>
      <c r="AE757" s="74">
        <v>46055</v>
      </c>
      <c r="AF757" s="130">
        <v>46054</v>
      </c>
      <c r="AG757" s="130">
        <v>46052.666666666664</v>
      </c>
      <c r="AH757" s="130">
        <v>46052.666666666664</v>
      </c>
      <c r="AI757" s="74">
        <v>46054</v>
      </c>
      <c r="AJ757" s="69"/>
      <c r="AK757" s="74">
        <v>46054</v>
      </c>
      <c r="AL757" s="99">
        <v>46056</v>
      </c>
      <c r="AM757" s="75"/>
      <c r="AN757" s="99">
        <v>46056</v>
      </c>
      <c r="AO757" s="81">
        <f t="shared" si="250"/>
        <v>46051.666666666664</v>
      </c>
      <c r="AP757" s="81">
        <f t="shared" si="251"/>
        <v>46052.666666666664</v>
      </c>
      <c r="AQ757" s="81">
        <f t="shared" si="252"/>
        <v>46052.666666666664</v>
      </c>
      <c r="AR757" s="81">
        <f t="shared" si="253"/>
        <v>46055</v>
      </c>
      <c r="AS757" s="81">
        <f t="shared" si="254"/>
        <v>46057</v>
      </c>
      <c r="AT757" s="81">
        <f t="shared" si="255"/>
        <v>46055</v>
      </c>
      <c r="AU757" s="82" t="s">
        <v>131</v>
      </c>
      <c r="AV757" s="74">
        <v>46052</v>
      </c>
      <c r="AW757" s="75" t="s">
        <v>3317</v>
      </c>
      <c r="AX757" s="75">
        <v>32218884</v>
      </c>
      <c r="AY757" s="75"/>
      <c r="AZ757" s="83"/>
      <c r="BA757" s="75"/>
      <c r="BB757" s="75"/>
      <c r="BC757" s="75"/>
      <c r="BD757" s="75"/>
      <c r="BE757" s="75"/>
      <c r="BF757" s="75"/>
      <c r="BG757" s="75"/>
      <c r="BH757" s="75"/>
      <c r="BI757" s="75"/>
      <c r="BJ757" s="75"/>
      <c r="BK757" s="75"/>
      <c r="BL757" s="75"/>
      <c r="BM757" s="75"/>
      <c r="BN757" s="75"/>
      <c r="BO757" s="75"/>
      <c r="BP757" s="75"/>
      <c r="BQ757" s="75"/>
      <c r="BR757" s="75"/>
      <c r="BS757" s="75"/>
      <c r="BT757" s="75">
        <v>0</v>
      </c>
      <c r="BU757" s="84" t="s">
        <v>3313</v>
      </c>
      <c r="BV757" s="74">
        <v>46055</v>
      </c>
      <c r="BW757" s="85">
        <f t="shared" si="247"/>
        <v>1</v>
      </c>
      <c r="BX757" s="85">
        <f t="shared" si="248"/>
        <v>1</v>
      </c>
      <c r="BY757" s="86" t="s">
        <v>120</v>
      </c>
      <c r="BZ757" s="87">
        <f t="shared" si="239"/>
        <v>5</v>
      </c>
      <c r="CB757" s="88">
        <f t="shared" si="236"/>
        <v>6</v>
      </c>
      <c r="CC757" s="89">
        <f>BV757-AK757</f>
        <v>1</v>
      </c>
      <c r="CE757" s="87">
        <f t="shared" si="249"/>
        <v>2</v>
      </c>
      <c r="CF757" s="90">
        <v>6067400</v>
      </c>
      <c r="CG757" s="90"/>
      <c r="CH757" s="90">
        <v>6067400</v>
      </c>
      <c r="CI757" s="22">
        <v>26380</v>
      </c>
      <c r="CJ757" s="87">
        <f t="shared" si="237"/>
        <v>1</v>
      </c>
      <c r="CK757" s="87">
        <f t="shared" si="238"/>
        <v>5</v>
      </c>
      <c r="CL757" s="22" t="s">
        <v>121</v>
      </c>
      <c r="CM757" s="22" t="s">
        <v>3314</v>
      </c>
    </row>
    <row r="758" spans="1:91" ht="14.45" customHeight="1" x14ac:dyDescent="0.25">
      <c r="A758" s="69">
        <f t="shared" si="235"/>
        <v>756</v>
      </c>
      <c r="B758" s="70" t="s">
        <v>102</v>
      </c>
      <c r="C758" s="107" t="s">
        <v>3307</v>
      </c>
      <c r="D758" s="106">
        <v>145387607</v>
      </c>
      <c r="E758" s="73"/>
      <c r="F758" s="74">
        <v>46051</v>
      </c>
      <c r="G758" s="75" t="s">
        <v>2987</v>
      </c>
      <c r="H758" s="75" t="s">
        <v>2963</v>
      </c>
      <c r="I758" s="75" t="s">
        <v>105</v>
      </c>
      <c r="J758" s="75" t="s">
        <v>1161</v>
      </c>
      <c r="K758" s="75" t="s">
        <v>242</v>
      </c>
      <c r="L758" s="74">
        <v>46069</v>
      </c>
      <c r="M758" s="73">
        <v>40</v>
      </c>
      <c r="N758" s="75" t="s">
        <v>3318</v>
      </c>
      <c r="O758" s="75" t="s">
        <v>3319</v>
      </c>
      <c r="P758" s="75">
        <v>2830048288</v>
      </c>
      <c r="Q758" s="74">
        <v>46052</v>
      </c>
      <c r="R758" s="75">
        <v>1209381268</v>
      </c>
      <c r="S758" s="75">
        <v>224137917</v>
      </c>
      <c r="T758" s="74">
        <v>46052</v>
      </c>
      <c r="U758" s="190">
        <v>17586.329000000002</v>
      </c>
      <c r="V758" s="190">
        <v>17010.083999999999</v>
      </c>
      <c r="W758" s="75">
        <v>20</v>
      </c>
      <c r="X758" s="75">
        <v>6</v>
      </c>
      <c r="Y758" s="98">
        <v>7266071950</v>
      </c>
      <c r="Z758" s="82" t="s">
        <v>354</v>
      </c>
      <c r="AA758" s="75" t="s">
        <v>3310</v>
      </c>
      <c r="AB758" s="75" t="s">
        <v>3311</v>
      </c>
      <c r="AC758" s="109" t="s">
        <v>3307</v>
      </c>
      <c r="AD758" s="75" t="s">
        <v>113</v>
      </c>
      <c r="AE758" s="74">
        <v>46055</v>
      </c>
      <c r="AF758" s="130">
        <v>46054</v>
      </c>
      <c r="AG758" s="130">
        <v>46052.666666666664</v>
      </c>
      <c r="AH758" s="130">
        <v>46052.666666666664</v>
      </c>
      <c r="AI758" s="74">
        <v>46054</v>
      </c>
      <c r="AJ758" s="69"/>
      <c r="AK758" s="74">
        <v>46054</v>
      </c>
      <c r="AL758" s="99">
        <v>46056</v>
      </c>
      <c r="AM758" s="75"/>
      <c r="AN758" s="99">
        <v>46056</v>
      </c>
      <c r="AO758" s="81">
        <f t="shared" si="250"/>
        <v>46051.666666666664</v>
      </c>
      <c r="AP758" s="81">
        <f t="shared" si="251"/>
        <v>46052.666666666664</v>
      </c>
      <c r="AQ758" s="81">
        <f t="shared" si="252"/>
        <v>46052.666666666664</v>
      </c>
      <c r="AR758" s="81">
        <f t="shared" si="253"/>
        <v>46055</v>
      </c>
      <c r="AS758" s="81">
        <f t="shared" si="254"/>
        <v>46057</v>
      </c>
      <c r="AT758" s="81">
        <f t="shared" si="255"/>
        <v>46055</v>
      </c>
      <c r="AU758" s="82" t="s">
        <v>131</v>
      </c>
      <c r="AV758" s="74">
        <v>46052</v>
      </c>
      <c r="AW758" s="75" t="s">
        <v>3320</v>
      </c>
      <c r="AX758" s="75">
        <v>32218706</v>
      </c>
      <c r="AY758" s="75"/>
      <c r="AZ758" s="83"/>
      <c r="BA758" s="75"/>
      <c r="BB758" s="75"/>
      <c r="BC758" s="75"/>
      <c r="BD758" s="75"/>
      <c r="BE758" s="75"/>
      <c r="BF758" s="75"/>
      <c r="BG758" s="75"/>
      <c r="BH758" s="75"/>
      <c r="BI758" s="75"/>
      <c r="BJ758" s="75"/>
      <c r="BK758" s="75"/>
      <c r="BL758" s="75"/>
      <c r="BM758" s="75"/>
      <c r="BN758" s="75"/>
      <c r="BO758" s="75"/>
      <c r="BP758" s="75"/>
      <c r="BQ758" s="75"/>
      <c r="BR758" s="75"/>
      <c r="BS758" s="75"/>
      <c r="BT758" s="75">
        <v>0</v>
      </c>
      <c r="BU758" s="84" t="s">
        <v>3313</v>
      </c>
      <c r="BV758" s="74">
        <v>46055</v>
      </c>
      <c r="BW758" s="85">
        <f t="shared" si="247"/>
        <v>1</v>
      </c>
      <c r="BX758" s="85">
        <f t="shared" si="248"/>
        <v>1</v>
      </c>
      <c r="BY758" s="86" t="s">
        <v>120</v>
      </c>
      <c r="BZ758" s="87">
        <f t="shared" si="239"/>
        <v>5</v>
      </c>
      <c r="CB758" s="88">
        <f t="shared" si="236"/>
        <v>6</v>
      </c>
      <c r="CC758" s="89">
        <f>BV758-AK758</f>
        <v>1</v>
      </c>
      <c r="CE758" s="87">
        <f t="shared" si="249"/>
        <v>2</v>
      </c>
      <c r="CF758" s="90">
        <v>6067400</v>
      </c>
      <c r="CG758" s="90"/>
      <c r="CH758" s="90">
        <v>6067400</v>
      </c>
      <c r="CI758" s="22">
        <v>26380</v>
      </c>
      <c r="CJ758" s="87">
        <f t="shared" si="237"/>
        <v>1</v>
      </c>
      <c r="CK758" s="87">
        <f t="shared" si="238"/>
        <v>5</v>
      </c>
      <c r="CL758" s="22" t="s">
        <v>121</v>
      </c>
      <c r="CM758" s="22" t="s">
        <v>3314</v>
      </c>
    </row>
    <row r="759" spans="1:91" ht="14.45" customHeight="1" x14ac:dyDescent="0.25">
      <c r="A759" s="69">
        <f t="shared" si="235"/>
        <v>757</v>
      </c>
      <c r="B759" s="70" t="s">
        <v>102</v>
      </c>
      <c r="C759" s="107" t="s">
        <v>3307</v>
      </c>
      <c r="D759" s="106">
        <v>145393423</v>
      </c>
      <c r="E759" s="73"/>
      <c r="F759" s="74">
        <v>46051</v>
      </c>
      <c r="G759" s="75" t="s">
        <v>1188</v>
      </c>
      <c r="H759" s="75" t="s">
        <v>2963</v>
      </c>
      <c r="I759" s="75" t="s">
        <v>105</v>
      </c>
      <c r="J759" s="75" t="s">
        <v>1161</v>
      </c>
      <c r="K759" s="75" t="s">
        <v>242</v>
      </c>
      <c r="L759" s="74">
        <v>46069</v>
      </c>
      <c r="M759" s="73">
        <v>40</v>
      </c>
      <c r="N759" s="75" t="s">
        <v>3321</v>
      </c>
      <c r="O759" s="75" t="s">
        <v>3322</v>
      </c>
      <c r="P759" s="75">
        <v>2830048297</v>
      </c>
      <c r="Q759" s="74">
        <v>46052</v>
      </c>
      <c r="R759" s="75">
        <v>1209381294</v>
      </c>
      <c r="S759" s="75">
        <v>224137892</v>
      </c>
      <c r="T759" s="74">
        <v>46052</v>
      </c>
      <c r="U759" s="190">
        <v>14818.821</v>
      </c>
      <c r="V759" s="190">
        <v>14377.655000000001</v>
      </c>
      <c r="W759" s="75">
        <v>20</v>
      </c>
      <c r="X759" s="75">
        <v>5</v>
      </c>
      <c r="Y759" s="98">
        <v>7266071960</v>
      </c>
      <c r="Z759" s="82" t="s">
        <v>354</v>
      </c>
      <c r="AA759" s="75" t="s">
        <v>3310</v>
      </c>
      <c r="AB759" s="75" t="s">
        <v>3311</v>
      </c>
      <c r="AC759" s="109" t="s">
        <v>3307</v>
      </c>
      <c r="AD759" s="75" t="s">
        <v>113</v>
      </c>
      <c r="AE759" s="74">
        <v>46055</v>
      </c>
      <c r="AF759" s="130">
        <v>46054</v>
      </c>
      <c r="AG759" s="130">
        <v>46052.666666666664</v>
      </c>
      <c r="AH759" s="130">
        <v>46052.666666666664</v>
      </c>
      <c r="AI759" s="74">
        <v>46054</v>
      </c>
      <c r="AJ759" s="69"/>
      <c r="AK759" s="74">
        <v>46054</v>
      </c>
      <c r="AL759" s="99">
        <v>46056</v>
      </c>
      <c r="AM759" s="75"/>
      <c r="AN759" s="99">
        <v>46056</v>
      </c>
      <c r="AO759" s="81">
        <f t="shared" si="250"/>
        <v>46051.666666666664</v>
      </c>
      <c r="AP759" s="81">
        <f t="shared" si="251"/>
        <v>46052.666666666664</v>
      </c>
      <c r="AQ759" s="81">
        <f t="shared" si="252"/>
        <v>46052.666666666664</v>
      </c>
      <c r="AR759" s="81">
        <f t="shared" si="253"/>
        <v>46055</v>
      </c>
      <c r="AS759" s="81">
        <f t="shared" si="254"/>
        <v>46057</v>
      </c>
      <c r="AT759" s="81">
        <f t="shared" si="255"/>
        <v>46055</v>
      </c>
      <c r="AU759" s="82" t="s">
        <v>131</v>
      </c>
      <c r="AV759" s="74">
        <v>46052</v>
      </c>
      <c r="AW759" s="75" t="s">
        <v>3323</v>
      </c>
      <c r="AX759" s="75">
        <v>31321670</v>
      </c>
      <c r="AY759" s="75"/>
      <c r="AZ759" s="83"/>
      <c r="BA759" s="75"/>
      <c r="BB759" s="75"/>
      <c r="BC759" s="75"/>
      <c r="BD759" s="75"/>
      <c r="BE759" s="75"/>
      <c r="BF759" s="75"/>
      <c r="BG759" s="75"/>
      <c r="BH759" s="75"/>
      <c r="BI759" s="75"/>
      <c r="BJ759" s="75"/>
      <c r="BK759" s="75"/>
      <c r="BL759" s="75"/>
      <c r="BM759" s="75"/>
      <c r="BN759" s="75"/>
      <c r="BO759" s="75"/>
      <c r="BP759" s="75"/>
      <c r="BQ759" s="75"/>
      <c r="BR759" s="75"/>
      <c r="BS759" s="75"/>
      <c r="BT759" s="75">
        <v>0</v>
      </c>
      <c r="BU759" s="84" t="s">
        <v>3313</v>
      </c>
      <c r="BV759" s="74">
        <v>46055</v>
      </c>
      <c r="BW759" s="85">
        <f t="shared" si="247"/>
        <v>1</v>
      </c>
      <c r="BX759" s="85">
        <f t="shared" si="248"/>
        <v>1</v>
      </c>
      <c r="BY759" s="86" t="s">
        <v>120</v>
      </c>
      <c r="BZ759" s="87">
        <f t="shared" si="239"/>
        <v>5</v>
      </c>
      <c r="CB759" s="88">
        <f t="shared" si="236"/>
        <v>6</v>
      </c>
      <c r="CC759" s="89">
        <f>BV759-AK759</f>
        <v>1</v>
      </c>
      <c r="CE759" s="87">
        <f t="shared" si="249"/>
        <v>2</v>
      </c>
      <c r="CF759" s="90">
        <v>6067400</v>
      </c>
      <c r="CG759" s="90"/>
      <c r="CH759" s="90">
        <v>6067400</v>
      </c>
      <c r="CI759" s="22">
        <v>26380</v>
      </c>
      <c r="CJ759" s="87">
        <f t="shared" si="237"/>
        <v>1</v>
      </c>
      <c r="CK759" s="87">
        <f t="shared" si="238"/>
        <v>5</v>
      </c>
      <c r="CL759" s="22" t="s">
        <v>121</v>
      </c>
      <c r="CM759" s="22" t="s">
        <v>3314</v>
      </c>
    </row>
    <row r="760" spans="1:91" ht="14.45" customHeight="1" x14ac:dyDescent="0.25">
      <c r="A760" s="69">
        <f t="shared" si="235"/>
        <v>758</v>
      </c>
      <c r="B760" s="70" t="s">
        <v>102</v>
      </c>
      <c r="C760" s="97">
        <v>263862467</v>
      </c>
      <c r="D760" s="106">
        <v>145175643</v>
      </c>
      <c r="E760" s="73">
        <v>5320007520</v>
      </c>
      <c r="F760" s="74">
        <v>46050</v>
      </c>
      <c r="G760" s="75" t="s">
        <v>103</v>
      </c>
      <c r="H760" s="75" t="s">
        <v>104</v>
      </c>
      <c r="I760" s="75" t="s">
        <v>105</v>
      </c>
      <c r="J760" s="75" t="s">
        <v>106</v>
      </c>
      <c r="K760" s="75" t="s">
        <v>107</v>
      </c>
      <c r="L760" s="74">
        <v>46087</v>
      </c>
      <c r="M760" s="73">
        <v>40</v>
      </c>
      <c r="N760" s="75" t="s">
        <v>3324</v>
      </c>
      <c r="O760" s="75" t="s">
        <v>3325</v>
      </c>
      <c r="P760" s="75">
        <v>2830048282</v>
      </c>
      <c r="Q760" s="74">
        <v>46052</v>
      </c>
      <c r="R760" s="75">
        <v>1209381241</v>
      </c>
      <c r="S760" s="75">
        <v>224137871</v>
      </c>
      <c r="T760" s="74">
        <v>46052</v>
      </c>
      <c r="U760" s="190">
        <v>7745.5649999999996</v>
      </c>
      <c r="V760" s="190">
        <v>7474.5159999999996</v>
      </c>
      <c r="W760" s="75">
        <v>13</v>
      </c>
      <c r="X760" s="75">
        <v>0</v>
      </c>
      <c r="Y760" s="98">
        <v>263862467</v>
      </c>
      <c r="Z760" s="82" t="s">
        <v>110</v>
      </c>
      <c r="AA760" s="75" t="s">
        <v>111</v>
      </c>
      <c r="AB760" s="75" t="s">
        <v>1594</v>
      </c>
      <c r="AC760" s="98">
        <v>263862467</v>
      </c>
      <c r="AD760" s="75" t="s">
        <v>113</v>
      </c>
      <c r="AE760" s="74">
        <v>46055</v>
      </c>
      <c r="AF760" s="80">
        <v>46054.333333333336</v>
      </c>
      <c r="AG760" s="80">
        <v>46053.333333333336</v>
      </c>
      <c r="AH760" s="80">
        <v>46054.25</v>
      </c>
      <c r="AI760" s="74">
        <v>46055</v>
      </c>
      <c r="AJ760" s="69"/>
      <c r="AK760" s="74">
        <v>46055</v>
      </c>
      <c r="AL760" s="99">
        <v>46079</v>
      </c>
      <c r="AM760" s="75"/>
      <c r="AN760" s="110">
        <v>46079</v>
      </c>
      <c r="AO760" s="95" t="s">
        <v>121</v>
      </c>
      <c r="AP760" s="95" t="s">
        <v>121</v>
      </c>
      <c r="AQ760" s="95" t="s">
        <v>121</v>
      </c>
      <c r="AR760" s="95" t="s">
        <v>121</v>
      </c>
      <c r="AS760" s="95" t="s">
        <v>121</v>
      </c>
      <c r="AT760" s="95" t="s">
        <v>121</v>
      </c>
      <c r="AU760" s="82" t="s">
        <v>131</v>
      </c>
      <c r="AV760" s="74">
        <v>46052</v>
      </c>
      <c r="AW760" s="75" t="s">
        <v>3326</v>
      </c>
      <c r="AX760" s="75" t="s">
        <v>3327</v>
      </c>
      <c r="AY760" s="75"/>
      <c r="AZ760" s="83"/>
      <c r="BA760" s="75"/>
      <c r="BB760" s="75"/>
      <c r="BC760" s="75"/>
      <c r="BD760" s="75"/>
      <c r="BE760" s="75"/>
      <c r="BF760" s="75"/>
      <c r="BG760" s="75"/>
      <c r="BH760" s="75"/>
      <c r="BI760" s="75"/>
      <c r="BJ760" s="75"/>
      <c r="BK760" s="75"/>
      <c r="BL760" s="75"/>
      <c r="BM760" s="75"/>
      <c r="BN760" s="75"/>
      <c r="BO760" s="75"/>
      <c r="BP760" s="75"/>
      <c r="BQ760" s="75"/>
      <c r="BR760" s="75"/>
      <c r="BS760" s="75"/>
      <c r="BT760" s="75">
        <v>0</v>
      </c>
      <c r="BU760" s="113" t="s">
        <v>1598</v>
      </c>
      <c r="BV760" s="74">
        <v>46055</v>
      </c>
      <c r="BW760" s="85">
        <f t="shared" si="247"/>
        <v>0</v>
      </c>
      <c r="BX760" s="85">
        <f t="shared" si="248"/>
        <v>0</v>
      </c>
      <c r="BY760" s="86" t="s">
        <v>120</v>
      </c>
      <c r="BZ760" s="87">
        <f t="shared" si="239"/>
        <v>5</v>
      </c>
      <c r="CB760" s="88">
        <f t="shared" si="236"/>
        <v>6</v>
      </c>
      <c r="CC760" s="89"/>
      <c r="CE760" s="87">
        <f t="shared" si="249"/>
        <v>2</v>
      </c>
      <c r="CF760" s="90">
        <v>85209825</v>
      </c>
      <c r="CG760" s="90">
        <v>12165325</v>
      </c>
      <c r="CH760" s="90">
        <v>97375150</v>
      </c>
      <c r="CI760" s="91">
        <v>26275</v>
      </c>
      <c r="CJ760" s="87">
        <f t="shared" si="237"/>
        <v>1</v>
      </c>
      <c r="CK760" s="87">
        <f t="shared" si="238"/>
        <v>5</v>
      </c>
      <c r="CL760" s="22" t="s">
        <v>121</v>
      </c>
      <c r="CM760" s="22" t="s">
        <v>1599</v>
      </c>
    </row>
    <row r="761" spans="1:91" ht="14.45" customHeight="1" x14ac:dyDescent="0.25">
      <c r="A761" s="69">
        <f t="shared" si="235"/>
        <v>759</v>
      </c>
      <c r="B761" s="70" t="s">
        <v>102</v>
      </c>
      <c r="C761" s="97">
        <v>263862467</v>
      </c>
      <c r="D761" s="106">
        <v>145393805</v>
      </c>
      <c r="E761" s="73">
        <v>5320007520</v>
      </c>
      <c r="F761" s="74">
        <v>46050</v>
      </c>
      <c r="G761" s="75" t="s">
        <v>103</v>
      </c>
      <c r="H761" s="75" t="s">
        <v>104</v>
      </c>
      <c r="I761" s="75" t="s">
        <v>105</v>
      </c>
      <c r="J761" s="75" t="s">
        <v>106</v>
      </c>
      <c r="K761" s="75" t="s">
        <v>107</v>
      </c>
      <c r="L761" s="74">
        <v>46091</v>
      </c>
      <c r="M761" s="73">
        <v>0</v>
      </c>
      <c r="N761" s="75" t="s">
        <v>3324</v>
      </c>
      <c r="O761" s="75" t="s">
        <v>3325</v>
      </c>
      <c r="P761" s="75">
        <v>2830048283</v>
      </c>
      <c r="Q761" s="74">
        <v>46052</v>
      </c>
      <c r="R761" s="75">
        <v>1209381243</v>
      </c>
      <c r="S761" s="75">
        <v>224137876</v>
      </c>
      <c r="T761" s="74">
        <v>46052</v>
      </c>
      <c r="U761" s="190">
        <v>10581.71</v>
      </c>
      <c r="V761" s="190">
        <v>10207.296</v>
      </c>
      <c r="W761" s="75">
        <v>19</v>
      </c>
      <c r="X761" s="75">
        <v>2</v>
      </c>
      <c r="Y761" s="98">
        <v>263862467</v>
      </c>
      <c r="Z761" s="82" t="s">
        <v>110</v>
      </c>
      <c r="AA761" s="75" t="s">
        <v>111</v>
      </c>
      <c r="AB761" s="75" t="s">
        <v>1594</v>
      </c>
      <c r="AC761" s="98">
        <v>263862467</v>
      </c>
      <c r="AD761" s="75" t="s">
        <v>113</v>
      </c>
      <c r="AE761" s="74">
        <v>46055</v>
      </c>
      <c r="AF761" s="80">
        <v>46054.333333333336</v>
      </c>
      <c r="AG761" s="80">
        <v>46053.333333333336</v>
      </c>
      <c r="AH761" s="80">
        <v>46054.25</v>
      </c>
      <c r="AI761" s="74">
        <v>46055</v>
      </c>
      <c r="AJ761" s="69"/>
      <c r="AK761" s="74">
        <v>46055</v>
      </c>
      <c r="AL761" s="99">
        <v>46079</v>
      </c>
      <c r="AM761" s="75"/>
      <c r="AN761" s="110">
        <v>46079</v>
      </c>
      <c r="AO761" s="95" t="s">
        <v>121</v>
      </c>
      <c r="AP761" s="95" t="s">
        <v>121</v>
      </c>
      <c r="AQ761" s="95" t="s">
        <v>121</v>
      </c>
      <c r="AR761" s="95" t="s">
        <v>121</v>
      </c>
      <c r="AS761" s="95" t="s">
        <v>121</v>
      </c>
      <c r="AT761" s="95" t="s">
        <v>121</v>
      </c>
      <c r="AU761" s="82" t="s">
        <v>131</v>
      </c>
      <c r="AV761" s="74">
        <v>46052</v>
      </c>
      <c r="AW761" s="75">
        <v>0</v>
      </c>
      <c r="AX761" s="75">
        <v>0</v>
      </c>
      <c r="AY761" s="75"/>
      <c r="AZ761" s="83"/>
      <c r="BA761" s="75"/>
      <c r="BB761" s="75"/>
      <c r="BC761" s="75"/>
      <c r="BD761" s="75"/>
      <c r="BE761" s="75"/>
      <c r="BF761" s="75"/>
      <c r="BG761" s="75"/>
      <c r="BH761" s="75"/>
      <c r="BI761" s="75"/>
      <c r="BJ761" s="75"/>
      <c r="BK761" s="75"/>
      <c r="BL761" s="75"/>
      <c r="BM761" s="75"/>
      <c r="BN761" s="75"/>
      <c r="BO761" s="75"/>
      <c r="BP761" s="75"/>
      <c r="BQ761" s="75"/>
      <c r="BR761" s="75"/>
      <c r="BS761" s="75"/>
      <c r="BT761" s="75">
        <v>0</v>
      </c>
      <c r="BU761" s="113" t="s">
        <v>1598</v>
      </c>
      <c r="BV761" s="74">
        <v>46055</v>
      </c>
      <c r="BW761" s="85">
        <f t="shared" si="247"/>
        <v>0</v>
      </c>
      <c r="BX761" s="85">
        <f t="shared" si="248"/>
        <v>0</v>
      </c>
      <c r="BY761" s="86" t="s">
        <v>120</v>
      </c>
      <c r="BZ761" s="87">
        <f t="shared" si="239"/>
        <v>5</v>
      </c>
      <c r="CB761" s="88">
        <f t="shared" si="236"/>
        <v>6</v>
      </c>
      <c r="CC761" s="89"/>
      <c r="CE761" s="87">
        <f t="shared" si="249"/>
        <v>2</v>
      </c>
      <c r="CF761" s="90"/>
      <c r="CG761" s="90"/>
      <c r="CH761" s="90"/>
      <c r="CJ761" s="87">
        <f t="shared" si="237"/>
        <v>1</v>
      </c>
      <c r="CK761" s="87">
        <f t="shared" si="238"/>
        <v>5</v>
      </c>
      <c r="CL761" s="22" t="s">
        <v>121</v>
      </c>
      <c r="CM761" s="22" t="s">
        <v>1599</v>
      </c>
    </row>
    <row r="762" spans="1:91" ht="14.45" customHeight="1" x14ac:dyDescent="0.25">
      <c r="A762" s="69">
        <f t="shared" si="235"/>
        <v>760</v>
      </c>
      <c r="B762" s="70" t="s">
        <v>102</v>
      </c>
      <c r="C762" s="97">
        <v>263862467</v>
      </c>
      <c r="D762" s="106">
        <v>145398641</v>
      </c>
      <c r="E762" s="73">
        <v>5320007520</v>
      </c>
      <c r="F762" s="74">
        <v>46050</v>
      </c>
      <c r="G762" s="75" t="s">
        <v>103</v>
      </c>
      <c r="H762" s="75" t="s">
        <v>104</v>
      </c>
      <c r="I762" s="75" t="s">
        <v>105</v>
      </c>
      <c r="J762" s="75" t="s">
        <v>106</v>
      </c>
      <c r="K762" s="75" t="s">
        <v>107</v>
      </c>
      <c r="L762" s="74">
        <v>46091</v>
      </c>
      <c r="M762" s="73">
        <v>0</v>
      </c>
      <c r="N762" s="75" t="s">
        <v>3324</v>
      </c>
      <c r="O762" s="75" t="s">
        <v>3325</v>
      </c>
      <c r="P762" s="75">
        <v>2830048284</v>
      </c>
      <c r="Q762" s="74">
        <v>46052</v>
      </c>
      <c r="R762" s="75">
        <v>1209381244</v>
      </c>
      <c r="S762" s="75">
        <v>224137880</v>
      </c>
      <c r="T762" s="74">
        <v>46052</v>
      </c>
      <c r="U762" s="190">
        <v>2588.893</v>
      </c>
      <c r="V762" s="190">
        <v>2498.2950000000001</v>
      </c>
      <c r="W762" s="75">
        <v>4</v>
      </c>
      <c r="X762" s="75">
        <v>0</v>
      </c>
      <c r="Y762" s="98">
        <v>263862467</v>
      </c>
      <c r="Z762" s="82" t="s">
        <v>110</v>
      </c>
      <c r="AA762" s="75" t="s">
        <v>111</v>
      </c>
      <c r="AB762" s="75" t="s">
        <v>1594</v>
      </c>
      <c r="AC762" s="98">
        <v>263862467</v>
      </c>
      <c r="AD762" s="75" t="s">
        <v>113</v>
      </c>
      <c r="AE762" s="74">
        <v>46055</v>
      </c>
      <c r="AF762" s="80">
        <v>46054.333333333336</v>
      </c>
      <c r="AG762" s="80">
        <v>46053.333333333336</v>
      </c>
      <c r="AH762" s="80">
        <v>46054.25</v>
      </c>
      <c r="AI762" s="74">
        <v>46055</v>
      </c>
      <c r="AJ762" s="69"/>
      <c r="AK762" s="74">
        <v>46055</v>
      </c>
      <c r="AL762" s="99">
        <v>46079</v>
      </c>
      <c r="AM762" s="75"/>
      <c r="AN762" s="110">
        <v>46079</v>
      </c>
      <c r="AO762" s="95" t="s">
        <v>121</v>
      </c>
      <c r="AP762" s="95" t="s">
        <v>121</v>
      </c>
      <c r="AQ762" s="95" t="s">
        <v>121</v>
      </c>
      <c r="AR762" s="95" t="s">
        <v>121</v>
      </c>
      <c r="AS762" s="95" t="s">
        <v>121</v>
      </c>
      <c r="AT762" s="95" t="s">
        <v>121</v>
      </c>
      <c r="AU762" s="82" t="s">
        <v>131</v>
      </c>
      <c r="AV762" s="74">
        <v>46052</v>
      </c>
      <c r="AW762" s="75">
        <v>0</v>
      </c>
      <c r="AX762" s="75">
        <v>0</v>
      </c>
      <c r="AY762" s="75"/>
      <c r="AZ762" s="83"/>
      <c r="BA762" s="75"/>
      <c r="BB762" s="75"/>
      <c r="BC762" s="75"/>
      <c r="BD762" s="75"/>
      <c r="BE762" s="75"/>
      <c r="BF762" s="75"/>
      <c r="BG762" s="75"/>
      <c r="BH762" s="75"/>
      <c r="BI762" s="75"/>
      <c r="BJ762" s="75"/>
      <c r="BK762" s="75"/>
      <c r="BL762" s="75"/>
      <c r="BM762" s="75"/>
      <c r="BN762" s="75"/>
      <c r="BO762" s="75"/>
      <c r="BP762" s="75"/>
      <c r="BQ762" s="75"/>
      <c r="BR762" s="75"/>
      <c r="BS762" s="75"/>
      <c r="BT762" s="75">
        <v>0</v>
      </c>
      <c r="BU762" s="113" t="s">
        <v>1598</v>
      </c>
      <c r="BV762" s="74">
        <v>46055</v>
      </c>
      <c r="BW762" s="85">
        <f t="shared" si="247"/>
        <v>0</v>
      </c>
      <c r="BX762" s="85">
        <f t="shared" si="248"/>
        <v>0</v>
      </c>
      <c r="BY762" s="86" t="s">
        <v>120</v>
      </c>
      <c r="BZ762" s="87">
        <f t="shared" si="239"/>
        <v>5</v>
      </c>
      <c r="CB762" s="88">
        <f t="shared" si="236"/>
        <v>6</v>
      </c>
      <c r="CC762" s="89"/>
      <c r="CE762" s="87">
        <f t="shared" si="249"/>
        <v>2</v>
      </c>
      <c r="CF762" s="90"/>
      <c r="CG762" s="90"/>
      <c r="CH762" s="90"/>
      <c r="CJ762" s="87">
        <f t="shared" si="237"/>
        <v>1</v>
      </c>
      <c r="CK762" s="87">
        <f t="shared" si="238"/>
        <v>5</v>
      </c>
      <c r="CL762" s="22" t="s">
        <v>121</v>
      </c>
      <c r="CM762" s="22" t="s">
        <v>1599</v>
      </c>
    </row>
    <row r="763" spans="1:91" ht="14.45" customHeight="1" x14ac:dyDescent="0.25">
      <c r="A763" s="69">
        <f t="shared" si="235"/>
        <v>761</v>
      </c>
      <c r="B763" s="70" t="s">
        <v>102</v>
      </c>
      <c r="C763" s="97">
        <v>263862467</v>
      </c>
      <c r="D763" s="106">
        <v>145393798</v>
      </c>
      <c r="E763" s="73"/>
      <c r="F763" s="74">
        <v>46050</v>
      </c>
      <c r="G763" s="75" t="s">
        <v>1569</v>
      </c>
      <c r="H763" s="75" t="s">
        <v>2845</v>
      </c>
      <c r="I763" s="75" t="s">
        <v>105</v>
      </c>
      <c r="J763" s="75" t="s">
        <v>1570</v>
      </c>
      <c r="K763" s="75" t="s">
        <v>242</v>
      </c>
      <c r="L763" s="74">
        <v>46091</v>
      </c>
      <c r="M763" s="73">
        <v>40</v>
      </c>
      <c r="N763" s="75" t="s">
        <v>3328</v>
      </c>
      <c r="O763" s="75" t="s">
        <v>3329</v>
      </c>
      <c r="P763" s="75">
        <v>2830048298</v>
      </c>
      <c r="Q763" s="74">
        <v>46052</v>
      </c>
      <c r="R763" s="75">
        <v>1209381298</v>
      </c>
      <c r="S763" s="75">
        <v>224137768</v>
      </c>
      <c r="T763" s="74">
        <v>46052</v>
      </c>
      <c r="U763" s="190">
        <v>22999.237000000001</v>
      </c>
      <c r="V763" s="190">
        <v>22190.29</v>
      </c>
      <c r="W763" s="75">
        <v>39</v>
      </c>
      <c r="X763" s="75">
        <v>2</v>
      </c>
      <c r="Y763" s="98">
        <v>265277300</v>
      </c>
      <c r="Z763" s="82" t="s">
        <v>110</v>
      </c>
      <c r="AA763" s="75" t="s">
        <v>111</v>
      </c>
      <c r="AB763" s="75" t="s">
        <v>1594</v>
      </c>
      <c r="AC763" s="98">
        <v>263862467</v>
      </c>
      <c r="AD763" s="75" t="s">
        <v>113</v>
      </c>
      <c r="AE763" s="74">
        <v>46055</v>
      </c>
      <c r="AF763" s="80">
        <v>46054.333333333336</v>
      </c>
      <c r="AG763" s="80">
        <v>46053.333333333336</v>
      </c>
      <c r="AH763" s="80">
        <v>46054.25</v>
      </c>
      <c r="AI763" s="74">
        <v>46055</v>
      </c>
      <c r="AJ763" s="69"/>
      <c r="AK763" s="74">
        <v>46055</v>
      </c>
      <c r="AL763" s="99">
        <v>46079</v>
      </c>
      <c r="AM763" s="75"/>
      <c r="AN763" s="110">
        <v>46079</v>
      </c>
      <c r="AO763" s="81">
        <f>IF(AH763&lt;AG763,IF(AH763=0,"",AH763-1),IF(AG763=0,"",AG763-1))</f>
        <v>46052.333333333336</v>
      </c>
      <c r="AP763" s="81">
        <f>IF(AH763&lt;AG763,IF(AH763=0,"",AH763),IF(AG763=0,"",AG763))</f>
        <v>46053.333333333336</v>
      </c>
      <c r="AQ763" s="81">
        <f>IF(AH763&lt;AG763,IF(AH763=0,"",AH763),IF(AG763=0,"",AG763))</f>
        <v>46053.333333333336</v>
      </c>
      <c r="AR763" s="81">
        <f>IF(AI763=0,"",IF(AI763&lt;AJ763,AJ763+1,AI763+1))</f>
        <v>46056</v>
      </c>
      <c r="AS763" s="81">
        <f>IF(AI763=0,"",IF(AE763=0,IF(AJ763=0,AI763+2,AJ763+2),AE763+2))</f>
        <v>46057</v>
      </c>
      <c r="AT763" s="81">
        <f>IF(AI763=0,"",IF(AI763&lt;AJ763,AJ763+1,AI763+1))</f>
        <v>46056</v>
      </c>
      <c r="AU763" s="82" t="s">
        <v>131</v>
      </c>
      <c r="AV763" s="74">
        <v>46052</v>
      </c>
      <c r="AW763" s="75" t="s">
        <v>3330</v>
      </c>
      <c r="AX763" s="75" t="s">
        <v>3331</v>
      </c>
      <c r="AY763" s="75"/>
      <c r="AZ763" s="83"/>
      <c r="BA763" s="75"/>
      <c r="BB763" s="75"/>
      <c r="BC763" s="75"/>
      <c r="BD763" s="75"/>
      <c r="BE763" s="75"/>
      <c r="BF763" s="75"/>
      <c r="BG763" s="75"/>
      <c r="BH763" s="75"/>
      <c r="BI763" s="75"/>
      <c r="BJ763" s="75"/>
      <c r="BK763" s="75"/>
      <c r="BL763" s="75"/>
      <c r="BM763" s="75"/>
      <c r="BN763" s="75"/>
      <c r="BO763" s="75"/>
      <c r="BP763" s="75"/>
      <c r="BQ763" s="75"/>
      <c r="BR763" s="75"/>
      <c r="BS763" s="75"/>
      <c r="BT763" s="75">
        <v>0</v>
      </c>
      <c r="BU763" s="113" t="s">
        <v>1598</v>
      </c>
      <c r="BV763" s="74">
        <v>46055</v>
      </c>
      <c r="BW763" s="85">
        <f t="shared" si="247"/>
        <v>0</v>
      </c>
      <c r="BX763" s="85">
        <f t="shared" si="248"/>
        <v>0</v>
      </c>
      <c r="BY763" s="86" t="s">
        <v>120</v>
      </c>
      <c r="BZ763" s="87">
        <f t="shared" si="239"/>
        <v>5</v>
      </c>
      <c r="CB763" s="88">
        <f t="shared" si="236"/>
        <v>6</v>
      </c>
      <c r="CC763" s="89"/>
      <c r="CE763" s="87">
        <f t="shared" si="249"/>
        <v>2</v>
      </c>
      <c r="CF763" s="90">
        <v>85209825</v>
      </c>
      <c r="CG763" s="90">
        <v>12165325</v>
      </c>
      <c r="CH763" s="90">
        <v>97375150</v>
      </c>
      <c r="CI763" s="91">
        <v>26275</v>
      </c>
      <c r="CJ763" s="87">
        <f t="shared" si="237"/>
        <v>1</v>
      </c>
      <c r="CK763" s="87">
        <f t="shared" si="238"/>
        <v>5</v>
      </c>
      <c r="CL763" s="22" t="s">
        <v>121</v>
      </c>
      <c r="CM763" s="22" t="s">
        <v>1599</v>
      </c>
    </row>
    <row r="764" spans="1:91" ht="14.45" customHeight="1" x14ac:dyDescent="0.25">
      <c r="A764" s="69">
        <f t="shared" si="235"/>
        <v>762</v>
      </c>
      <c r="B764" s="70" t="s">
        <v>102</v>
      </c>
      <c r="C764" s="97">
        <v>265089161</v>
      </c>
      <c r="D764" s="106">
        <v>145357169</v>
      </c>
      <c r="E764" s="73"/>
      <c r="F764" s="74">
        <v>46043</v>
      </c>
      <c r="G764" s="75" t="s">
        <v>3332</v>
      </c>
      <c r="H764" s="75" t="s">
        <v>2845</v>
      </c>
      <c r="I764" s="75" t="s">
        <v>105</v>
      </c>
      <c r="J764" s="75" t="s">
        <v>1570</v>
      </c>
      <c r="K764" s="75" t="s">
        <v>242</v>
      </c>
      <c r="L764" s="74">
        <v>46083</v>
      </c>
      <c r="M764" s="73">
        <v>40</v>
      </c>
      <c r="N764" s="75" t="s">
        <v>3333</v>
      </c>
      <c r="O764" s="75" t="s">
        <v>3334</v>
      </c>
      <c r="P764" s="75">
        <v>2830048304</v>
      </c>
      <c r="Q764" s="74">
        <v>46052</v>
      </c>
      <c r="R764" s="75">
        <v>1209381321</v>
      </c>
      <c r="S764" s="75">
        <v>224137580</v>
      </c>
      <c r="T764" s="74">
        <v>46052</v>
      </c>
      <c r="U764" s="190">
        <v>23538.366000000002</v>
      </c>
      <c r="V764" s="190">
        <v>22957.25</v>
      </c>
      <c r="W764" s="75">
        <v>37</v>
      </c>
      <c r="X764" s="75">
        <v>8</v>
      </c>
      <c r="Y764" s="98">
        <v>265089161</v>
      </c>
      <c r="Z764" s="82" t="s">
        <v>110</v>
      </c>
      <c r="AA764" s="75" t="s">
        <v>535</v>
      </c>
      <c r="AB764" s="75" t="s">
        <v>1594</v>
      </c>
      <c r="AC764" s="98">
        <v>265089161</v>
      </c>
      <c r="AD764" s="75" t="s">
        <v>113</v>
      </c>
      <c r="AE764" s="74">
        <v>46055</v>
      </c>
      <c r="AF764" s="80">
        <v>46054.333333333336</v>
      </c>
      <c r="AG764" s="80">
        <v>46053.333333333336</v>
      </c>
      <c r="AH764" s="80">
        <v>46054.25</v>
      </c>
      <c r="AI764" s="74">
        <v>46055</v>
      </c>
      <c r="AJ764" s="69"/>
      <c r="AK764" s="74">
        <v>46055</v>
      </c>
      <c r="AL764" s="99">
        <v>46079</v>
      </c>
      <c r="AM764" s="75"/>
      <c r="AN764" s="110">
        <v>46079</v>
      </c>
      <c r="AO764" s="81">
        <f>IF(AH764&lt;AG764,IF(AH764=0,"",AH764-1),IF(AG764=0,"",AG764-1))</f>
        <v>46052.333333333336</v>
      </c>
      <c r="AP764" s="81">
        <f>IF(AH764&lt;AG764,IF(AH764=0,"",AH764),IF(AG764=0,"",AG764))</f>
        <v>46053.333333333336</v>
      </c>
      <c r="AQ764" s="81">
        <f>IF(AH764&lt;AG764,IF(AH764=0,"",AH764),IF(AG764=0,"",AG764))</f>
        <v>46053.333333333336</v>
      </c>
      <c r="AR764" s="81">
        <f>IF(AI764=0,"",IF(AI764&lt;AJ764,AJ764+1,AI764+1))</f>
        <v>46056</v>
      </c>
      <c r="AS764" s="81">
        <f>IF(AI764=0,"",IF(AE764=0,IF(AJ764=0,AI764+2,AJ764+2),AE764+2))</f>
        <v>46057</v>
      </c>
      <c r="AT764" s="81">
        <f>IF(AI764=0,"",IF(AI764&lt;AJ764,AJ764+1,AI764+1))</f>
        <v>46056</v>
      </c>
      <c r="AU764" s="82" t="s">
        <v>131</v>
      </c>
      <c r="AV764" s="74">
        <v>46052</v>
      </c>
      <c r="AW764" s="75" t="s">
        <v>3335</v>
      </c>
      <c r="AX764" s="75" t="s">
        <v>3336</v>
      </c>
      <c r="AY764" s="75"/>
      <c r="AZ764" s="83"/>
      <c r="BA764" s="75"/>
      <c r="BB764" s="75"/>
      <c r="BC764" s="75"/>
      <c r="BD764" s="75"/>
      <c r="BE764" s="75"/>
      <c r="BF764" s="75"/>
      <c r="BG764" s="75"/>
      <c r="BH764" s="75"/>
      <c r="BI764" s="75"/>
      <c r="BJ764" s="75"/>
      <c r="BK764" s="75"/>
      <c r="BL764" s="75"/>
      <c r="BM764" s="75"/>
      <c r="BN764" s="75"/>
      <c r="BO764" s="75"/>
      <c r="BP764" s="75"/>
      <c r="BQ764" s="75"/>
      <c r="BR764" s="75"/>
      <c r="BS764" s="75"/>
      <c r="BT764" s="75">
        <v>1</v>
      </c>
      <c r="BU764" s="84" t="s">
        <v>3337</v>
      </c>
      <c r="BV764" s="74">
        <v>46055</v>
      </c>
      <c r="BW764" s="85">
        <f t="shared" si="247"/>
        <v>0</v>
      </c>
      <c r="BX764" s="85">
        <f t="shared" si="248"/>
        <v>0</v>
      </c>
      <c r="BY764" s="86" t="s">
        <v>120</v>
      </c>
      <c r="BZ764" s="87">
        <f t="shared" si="239"/>
        <v>4</v>
      </c>
      <c r="CB764" s="88">
        <f t="shared" si="236"/>
        <v>6</v>
      </c>
      <c r="CC764" s="89"/>
      <c r="CE764" s="87">
        <f t="shared" si="249"/>
        <v>2</v>
      </c>
      <c r="CF764" s="90">
        <v>85209825</v>
      </c>
      <c r="CG764" s="90">
        <v>12165325</v>
      </c>
      <c r="CH764" s="90">
        <v>97375150</v>
      </c>
      <c r="CI764" s="91">
        <v>26275</v>
      </c>
      <c r="CJ764" s="87">
        <f t="shared" si="237"/>
        <v>1</v>
      </c>
      <c r="CK764" s="87">
        <f t="shared" si="238"/>
        <v>5</v>
      </c>
      <c r="CL764" s="22" t="s">
        <v>121</v>
      </c>
      <c r="CM764" s="22" t="s">
        <v>3338</v>
      </c>
    </row>
    <row r="765" spans="1:91" ht="14.45" customHeight="1" x14ac:dyDescent="0.25">
      <c r="A765" s="69">
        <f t="shared" si="235"/>
        <v>763</v>
      </c>
      <c r="B765" s="70" t="s">
        <v>102</v>
      </c>
      <c r="C765" s="97">
        <v>265186503</v>
      </c>
      <c r="D765" s="106">
        <v>145386596</v>
      </c>
      <c r="E765" s="73"/>
      <c r="F765" s="74">
        <v>46052</v>
      </c>
      <c r="G765" s="75" t="s">
        <v>3339</v>
      </c>
      <c r="H765" s="75" t="s">
        <v>140</v>
      </c>
      <c r="I765" s="75" t="s">
        <v>105</v>
      </c>
      <c r="J765" s="75" t="s">
        <v>3340</v>
      </c>
      <c r="K765" s="75" t="s">
        <v>242</v>
      </c>
      <c r="L765" s="74">
        <v>46087</v>
      </c>
      <c r="M765" s="73">
        <v>40</v>
      </c>
      <c r="N765" s="75" t="s">
        <v>3341</v>
      </c>
      <c r="O765" s="75" t="s">
        <v>3342</v>
      </c>
      <c r="P765" s="75">
        <v>2830048344</v>
      </c>
      <c r="Q765" s="74">
        <v>46054</v>
      </c>
      <c r="R765" s="75">
        <v>1209381642</v>
      </c>
      <c r="S765" s="75">
        <v>224144762</v>
      </c>
      <c r="T765" s="74">
        <v>46054</v>
      </c>
      <c r="U765" s="190">
        <v>18021.11</v>
      </c>
      <c r="V765" s="190">
        <v>17430.955999999998</v>
      </c>
      <c r="W765" s="75">
        <v>22</v>
      </c>
      <c r="X765" s="75">
        <v>6</v>
      </c>
      <c r="Y765" s="98">
        <v>265186503</v>
      </c>
      <c r="Z765" s="82" t="s">
        <v>110</v>
      </c>
      <c r="AA765" s="75" t="s">
        <v>3343</v>
      </c>
      <c r="AB765" s="75" t="s">
        <v>821</v>
      </c>
      <c r="AC765" s="98">
        <v>265186503</v>
      </c>
      <c r="AD765" s="75" t="s">
        <v>113</v>
      </c>
      <c r="AE765" s="74">
        <v>46058</v>
      </c>
      <c r="AF765" s="80">
        <v>46057.333333333336</v>
      </c>
      <c r="AG765" s="80">
        <v>46056.333333333336</v>
      </c>
      <c r="AH765" s="80">
        <v>46057.25</v>
      </c>
      <c r="AI765" s="74">
        <v>46058</v>
      </c>
      <c r="AJ765" s="69"/>
      <c r="AK765" s="74">
        <v>46058</v>
      </c>
      <c r="AL765" s="74">
        <v>46075</v>
      </c>
      <c r="AM765" s="75"/>
      <c r="AN765" s="74">
        <v>46075</v>
      </c>
      <c r="AO765" s="81">
        <f>IF(AH765&lt;AG765,IF(AH765=0,"",AH765-1),IF(AG765=0,"",AG765-1))</f>
        <v>46055.333333333336</v>
      </c>
      <c r="AP765" s="81">
        <f>IF(AH765&lt;AG765,IF(AH765=0,"",AH765),IF(AG765=0,"",AG765))</f>
        <v>46056.333333333336</v>
      </c>
      <c r="AQ765" s="81">
        <f>IF(AH765&lt;AG765,IF(AH765=0,"",AH765),IF(AG765=0,"",AG765))</f>
        <v>46056.333333333336</v>
      </c>
      <c r="AR765" s="81">
        <f>IF(AI765=0,"",IF(AI765&lt;AJ765,AJ765+1,AI765+1))</f>
        <v>46059</v>
      </c>
      <c r="AS765" s="81">
        <f>IF(AI765=0,"",IF(AE765=0,IF(AJ765=0,AI765+2,AJ765+2),AE765+2))</f>
        <v>46060</v>
      </c>
      <c r="AT765" s="81">
        <f>IF(AI765=0,"",IF(AI765&lt;AJ765,AJ765+1,AI765+1))</f>
        <v>46059</v>
      </c>
      <c r="AU765" s="82" t="s">
        <v>131</v>
      </c>
      <c r="AV765" s="74">
        <v>46055</v>
      </c>
      <c r="AW765" s="75" t="s">
        <v>3344</v>
      </c>
      <c r="AX765" s="75" t="s">
        <v>3345</v>
      </c>
      <c r="AY765" s="75"/>
      <c r="AZ765" s="83"/>
      <c r="BA765" s="75"/>
      <c r="BB765" s="75"/>
      <c r="BC765" s="75"/>
      <c r="BD765" s="75"/>
      <c r="BE765" s="75"/>
      <c r="BF765" s="75"/>
      <c r="BG765" s="75"/>
      <c r="BH765" s="75"/>
      <c r="BI765" s="75"/>
      <c r="BJ765" s="75"/>
      <c r="BK765" s="75"/>
      <c r="BL765" s="75"/>
      <c r="BM765" s="75"/>
      <c r="BN765" s="75"/>
      <c r="BO765" s="75"/>
      <c r="BP765" s="75"/>
      <c r="BQ765" s="75"/>
      <c r="BR765" s="75"/>
      <c r="BS765" s="75"/>
      <c r="BT765" s="75">
        <v>1</v>
      </c>
      <c r="BU765" s="84" t="s">
        <v>3346</v>
      </c>
      <c r="BV765" s="74">
        <v>46058</v>
      </c>
      <c r="BW765" s="85">
        <f t="shared" si="247"/>
        <v>0</v>
      </c>
      <c r="BX765" s="85">
        <f t="shared" si="248"/>
        <v>0</v>
      </c>
      <c r="BY765" s="86" t="s">
        <v>120</v>
      </c>
      <c r="BZ765" s="87">
        <f t="shared" si="239"/>
        <v>5</v>
      </c>
      <c r="CB765" s="88">
        <f t="shared" si="236"/>
        <v>6</v>
      </c>
      <c r="CC765" s="89"/>
      <c r="CE765" s="87">
        <f t="shared" si="249"/>
        <v>2</v>
      </c>
      <c r="CF765" s="90">
        <v>23074625</v>
      </c>
      <c r="CG765" s="90">
        <v>3006294</v>
      </c>
      <c r="CH765" s="90">
        <v>26080919</v>
      </c>
      <c r="CI765" s="91">
        <v>26371</v>
      </c>
      <c r="CJ765" s="87">
        <f t="shared" si="237"/>
        <v>2</v>
      </c>
      <c r="CK765" s="87">
        <f t="shared" si="238"/>
        <v>6</v>
      </c>
      <c r="CL765" s="22" t="s">
        <v>121</v>
      </c>
      <c r="CM765" s="22" t="s">
        <v>3347</v>
      </c>
    </row>
    <row r="766" spans="1:91" ht="14.45" customHeight="1" x14ac:dyDescent="0.25">
      <c r="A766" s="69">
        <f t="shared" si="235"/>
        <v>764</v>
      </c>
      <c r="B766" s="70" t="s">
        <v>102</v>
      </c>
      <c r="C766" s="97">
        <v>265186503</v>
      </c>
      <c r="D766" s="106">
        <v>145386598</v>
      </c>
      <c r="E766" s="73"/>
      <c r="F766" s="74">
        <v>46052</v>
      </c>
      <c r="G766" s="75" t="s">
        <v>3339</v>
      </c>
      <c r="H766" s="75" t="s">
        <v>140</v>
      </c>
      <c r="I766" s="75" t="s">
        <v>105</v>
      </c>
      <c r="J766" s="75" t="s">
        <v>3340</v>
      </c>
      <c r="K766" s="75" t="s">
        <v>242</v>
      </c>
      <c r="L766" s="74">
        <v>46087</v>
      </c>
      <c r="M766" s="73">
        <v>40</v>
      </c>
      <c r="N766" s="75" t="s">
        <v>3348</v>
      </c>
      <c r="O766" s="75" t="s">
        <v>3349</v>
      </c>
      <c r="P766" s="75">
        <v>2830048397</v>
      </c>
      <c r="Q766" s="74">
        <v>46054</v>
      </c>
      <c r="R766" s="75">
        <v>1209381720</v>
      </c>
      <c r="S766" s="75">
        <v>224144768</v>
      </c>
      <c r="T766" s="74">
        <v>46054</v>
      </c>
      <c r="U766" s="190">
        <v>18141.131000000001</v>
      </c>
      <c r="V766" s="190">
        <v>17547.163</v>
      </c>
      <c r="W766" s="75">
        <v>22</v>
      </c>
      <c r="X766" s="75">
        <v>6</v>
      </c>
      <c r="Y766" s="98">
        <v>265186837</v>
      </c>
      <c r="Z766" s="82" t="s">
        <v>110</v>
      </c>
      <c r="AA766" s="75" t="s">
        <v>3343</v>
      </c>
      <c r="AB766" s="75" t="s">
        <v>821</v>
      </c>
      <c r="AC766" s="98">
        <v>265186503</v>
      </c>
      <c r="AD766" s="75" t="s">
        <v>113</v>
      </c>
      <c r="AE766" s="74">
        <v>46058</v>
      </c>
      <c r="AF766" s="80">
        <v>46057.333333333336</v>
      </c>
      <c r="AG766" s="80">
        <v>46056.333333333336</v>
      </c>
      <c r="AH766" s="80">
        <v>46057.25</v>
      </c>
      <c r="AI766" s="74">
        <v>46058</v>
      </c>
      <c r="AJ766" s="69"/>
      <c r="AK766" s="74">
        <v>46058</v>
      </c>
      <c r="AL766" s="74">
        <v>46075</v>
      </c>
      <c r="AM766" s="75"/>
      <c r="AN766" s="74">
        <v>46075</v>
      </c>
      <c r="AO766" s="81">
        <f>IF(AH766&lt;AG766,IF(AH766=0,"",AH766-1),IF(AG766=0,"",AG766-1))</f>
        <v>46055.333333333336</v>
      </c>
      <c r="AP766" s="81">
        <f>IF(AH766&lt;AG766,IF(AH766=0,"",AH766),IF(AG766=0,"",AG766))</f>
        <v>46056.333333333336</v>
      </c>
      <c r="AQ766" s="81">
        <f>IF(AH766&lt;AG766,IF(AH766=0,"",AH766),IF(AG766=0,"",AG766))</f>
        <v>46056.333333333336</v>
      </c>
      <c r="AR766" s="81">
        <f>IF(AI766=0,"",IF(AI766&lt;AJ766,AJ766+1,AI766+1))</f>
        <v>46059</v>
      </c>
      <c r="AS766" s="81">
        <f>IF(AI766=0,"",IF(AE766=0,IF(AJ766=0,AI766+2,AJ766+2),AE766+2))</f>
        <v>46060</v>
      </c>
      <c r="AT766" s="81">
        <f>IF(AI766=0,"",IF(AI766&lt;AJ766,AJ766+1,AI766+1))</f>
        <v>46059</v>
      </c>
      <c r="AU766" s="82" t="s">
        <v>131</v>
      </c>
      <c r="AV766" s="74">
        <v>46055</v>
      </c>
      <c r="AW766" s="75" t="s">
        <v>3350</v>
      </c>
      <c r="AX766" s="75" t="s">
        <v>3351</v>
      </c>
      <c r="AY766" s="75"/>
      <c r="AZ766" s="83"/>
      <c r="BA766" s="75"/>
      <c r="BB766" s="75"/>
      <c r="BC766" s="75"/>
      <c r="BD766" s="75"/>
      <c r="BE766" s="75"/>
      <c r="BF766" s="75"/>
      <c r="BG766" s="75"/>
      <c r="BH766" s="75"/>
      <c r="BI766" s="75"/>
      <c r="BJ766" s="75"/>
      <c r="BK766" s="75"/>
      <c r="BL766" s="75"/>
      <c r="BM766" s="75"/>
      <c r="BN766" s="75"/>
      <c r="BO766" s="75"/>
      <c r="BP766" s="75"/>
      <c r="BQ766" s="75"/>
      <c r="BR766" s="75"/>
      <c r="BS766" s="75"/>
      <c r="BT766" s="75">
        <v>0</v>
      </c>
      <c r="BU766" s="84" t="s">
        <v>3346</v>
      </c>
      <c r="BV766" s="74">
        <v>46058</v>
      </c>
      <c r="BW766" s="85">
        <f t="shared" si="247"/>
        <v>0</v>
      </c>
      <c r="BX766" s="85">
        <f t="shared" si="248"/>
        <v>0</v>
      </c>
      <c r="BY766" s="86" t="s">
        <v>120</v>
      </c>
      <c r="BZ766" s="87">
        <f t="shared" si="239"/>
        <v>5</v>
      </c>
      <c r="CB766" s="88">
        <f t="shared" si="236"/>
        <v>6</v>
      </c>
      <c r="CC766" s="89"/>
      <c r="CE766" s="87">
        <f t="shared" si="249"/>
        <v>2</v>
      </c>
      <c r="CF766" s="90">
        <v>23074625</v>
      </c>
      <c r="CG766" s="90">
        <v>3006294</v>
      </c>
      <c r="CH766" s="90">
        <v>26080919</v>
      </c>
      <c r="CI766" s="91">
        <v>26371</v>
      </c>
      <c r="CJ766" s="87">
        <f t="shared" si="237"/>
        <v>2</v>
      </c>
      <c r="CK766" s="87">
        <f t="shared" si="238"/>
        <v>6</v>
      </c>
      <c r="CL766" s="22" t="s">
        <v>121</v>
      </c>
      <c r="CM766" s="22" t="s">
        <v>3347</v>
      </c>
    </row>
    <row r="767" spans="1:91" ht="14.45" customHeight="1" x14ac:dyDescent="0.25">
      <c r="A767" s="69">
        <f t="shared" si="235"/>
        <v>765</v>
      </c>
      <c r="B767" s="70" t="s">
        <v>102</v>
      </c>
      <c r="C767" s="97">
        <v>235600129159</v>
      </c>
      <c r="D767" s="106">
        <v>145386603</v>
      </c>
      <c r="E767" s="73"/>
      <c r="F767" s="74">
        <v>46052</v>
      </c>
      <c r="G767" s="75" t="s">
        <v>3339</v>
      </c>
      <c r="H767" s="75" t="s">
        <v>140</v>
      </c>
      <c r="I767" s="75" t="s">
        <v>105</v>
      </c>
      <c r="J767" s="75" t="s">
        <v>3340</v>
      </c>
      <c r="K767" s="75" t="s">
        <v>242</v>
      </c>
      <c r="L767" s="74">
        <v>46087</v>
      </c>
      <c r="M767" s="73">
        <v>40</v>
      </c>
      <c r="N767" s="75" t="s">
        <v>3352</v>
      </c>
      <c r="O767" s="75" t="s">
        <v>3353</v>
      </c>
      <c r="P767" s="75">
        <v>2830048398</v>
      </c>
      <c r="Q767" s="74">
        <v>46054</v>
      </c>
      <c r="R767" s="75">
        <v>1209381721</v>
      </c>
      <c r="S767" s="75">
        <v>224144773</v>
      </c>
      <c r="T767" s="74">
        <v>46054</v>
      </c>
      <c r="U767" s="190">
        <v>18102.827000000001</v>
      </c>
      <c r="V767" s="190">
        <v>17510.099999999999</v>
      </c>
      <c r="W767" s="75">
        <v>22</v>
      </c>
      <c r="X767" s="75">
        <v>6</v>
      </c>
      <c r="Y767" s="98">
        <v>235600129159</v>
      </c>
      <c r="Z767" s="82" t="s">
        <v>128</v>
      </c>
      <c r="AA767" s="75" t="s">
        <v>3354</v>
      </c>
      <c r="AB767" s="75" t="s">
        <v>3355</v>
      </c>
      <c r="AC767" s="98">
        <v>235600129159</v>
      </c>
      <c r="AD767" s="75" t="s">
        <v>113</v>
      </c>
      <c r="AE767" s="74">
        <v>46059</v>
      </c>
      <c r="AF767" s="80">
        <v>46057.458333333336</v>
      </c>
      <c r="AG767" s="80">
        <v>46057.5</v>
      </c>
      <c r="AH767" s="80">
        <v>46056.708333333336</v>
      </c>
      <c r="AI767" s="74">
        <v>46058</v>
      </c>
      <c r="AJ767" s="69"/>
      <c r="AK767" s="74">
        <v>46059</v>
      </c>
      <c r="AL767" s="74">
        <v>46070</v>
      </c>
      <c r="AM767" s="75"/>
      <c r="AN767" s="74">
        <v>46071</v>
      </c>
      <c r="AO767" s="81">
        <f>IF(AH767&lt;AG767,IF(AH767=0,"",AH767-1),IF(AG767=0,"",AG767-1))</f>
        <v>46055.708333333336</v>
      </c>
      <c r="AP767" s="81">
        <f>IF(AH767&lt;AG767,IF(AH767=0,"",AH767),IF(AG767=0,"",AG767))</f>
        <v>46056.708333333336</v>
      </c>
      <c r="AQ767" s="81">
        <f>IF(AH767&lt;AG767,IF(AH767=0,"",AH767),IF(AG767=0,"",AG767))</f>
        <v>46056.708333333336</v>
      </c>
      <c r="AR767" s="81">
        <f>IF(AI767=0,"",IF(AI767&lt;AJ767,AJ767+1,AI767+1))</f>
        <v>46059</v>
      </c>
      <c r="AS767" s="81">
        <f>IF(AI767=0,"",IF(AE767=0,IF(AJ767=0,AI767+2,AJ767+2),AE767+2))</f>
        <v>46061</v>
      </c>
      <c r="AT767" s="81">
        <f>IF(AI767=0,"",IF(AI767&lt;AJ767,AJ767+1,AI767+1))</f>
        <v>46059</v>
      </c>
      <c r="AU767" s="82" t="s">
        <v>131</v>
      </c>
      <c r="AV767" s="74">
        <v>46055</v>
      </c>
      <c r="AW767" s="75" t="s">
        <v>3356</v>
      </c>
      <c r="AX767" s="75" t="s">
        <v>3357</v>
      </c>
      <c r="AY767" s="75"/>
      <c r="AZ767" s="83"/>
      <c r="BA767" s="75"/>
      <c r="BB767" s="75"/>
      <c r="BC767" s="75"/>
      <c r="BD767" s="75"/>
      <c r="BE767" s="75"/>
      <c r="BF767" s="75"/>
      <c r="BG767" s="75"/>
      <c r="BH767" s="75"/>
      <c r="BI767" s="75"/>
      <c r="BJ767" s="75"/>
      <c r="BK767" s="75"/>
      <c r="BL767" s="75"/>
      <c r="BM767" s="75"/>
      <c r="BN767" s="75"/>
      <c r="BO767" s="75"/>
      <c r="BP767" s="75"/>
      <c r="BQ767" s="75"/>
      <c r="BR767" s="75"/>
      <c r="BS767" s="75"/>
      <c r="BT767" s="75">
        <v>1</v>
      </c>
      <c r="BU767" s="84" t="s">
        <v>3358</v>
      </c>
      <c r="BV767" s="74">
        <v>46059</v>
      </c>
      <c r="BW767" s="85">
        <f t="shared" si="247"/>
        <v>0</v>
      </c>
      <c r="BX767" s="85">
        <f t="shared" si="248"/>
        <v>0</v>
      </c>
      <c r="BY767" s="86" t="s">
        <v>120</v>
      </c>
      <c r="BZ767" s="87">
        <f t="shared" si="239"/>
        <v>5</v>
      </c>
      <c r="CB767" s="88">
        <f t="shared" si="236"/>
        <v>6</v>
      </c>
      <c r="CC767" s="89"/>
      <c r="CE767" s="87">
        <f t="shared" si="249"/>
        <v>2</v>
      </c>
      <c r="CF767" s="90">
        <v>36428000</v>
      </c>
      <c r="CG767" s="90"/>
      <c r="CH767" s="90">
        <v>36428000</v>
      </c>
      <c r="CI767" s="22">
        <v>26020</v>
      </c>
      <c r="CJ767" s="87">
        <f t="shared" si="237"/>
        <v>2</v>
      </c>
      <c r="CK767" s="87">
        <f t="shared" si="238"/>
        <v>6</v>
      </c>
      <c r="CL767" s="22" t="s">
        <v>121</v>
      </c>
      <c r="CM767" s="22" t="s">
        <v>3359</v>
      </c>
    </row>
    <row r="768" spans="1:91" ht="14.45" customHeight="1" x14ac:dyDescent="0.25">
      <c r="A768" s="69">
        <f t="shared" si="235"/>
        <v>766</v>
      </c>
      <c r="B768" s="70" t="s">
        <v>102</v>
      </c>
      <c r="C768" s="97" t="s">
        <v>3360</v>
      </c>
      <c r="D768" s="106">
        <v>145464406</v>
      </c>
      <c r="E768" s="73">
        <v>5320007571</v>
      </c>
      <c r="F768" s="74">
        <v>46051</v>
      </c>
      <c r="G768" s="75" t="s">
        <v>164</v>
      </c>
      <c r="H768" s="75" t="s">
        <v>140</v>
      </c>
      <c r="I768" s="75" t="s">
        <v>105</v>
      </c>
      <c r="J768" s="75" t="s">
        <v>165</v>
      </c>
      <c r="K768" s="75" t="s">
        <v>242</v>
      </c>
      <c r="L768" s="74">
        <v>46076</v>
      </c>
      <c r="M768" s="73">
        <v>20</v>
      </c>
      <c r="N768" s="75" t="s">
        <v>3361</v>
      </c>
      <c r="O768" s="75" t="s">
        <v>3362</v>
      </c>
      <c r="P768" s="75">
        <v>2830048366</v>
      </c>
      <c r="Q768" s="74">
        <v>46054</v>
      </c>
      <c r="R768" s="75">
        <v>1209381680</v>
      </c>
      <c r="S768" s="75">
        <v>224144948</v>
      </c>
      <c r="T768" s="74">
        <v>46054</v>
      </c>
      <c r="U768" s="75">
        <v>327.71600000000001</v>
      </c>
      <c r="V768" s="75">
        <v>312.69</v>
      </c>
      <c r="W768" s="75">
        <v>2</v>
      </c>
      <c r="X768" s="75">
        <v>1</v>
      </c>
      <c r="Y768" s="98" t="s">
        <v>3363</v>
      </c>
      <c r="Z768" s="82" t="s">
        <v>258</v>
      </c>
      <c r="AA768" s="75" t="s">
        <v>3364</v>
      </c>
      <c r="AB768" s="75" t="s">
        <v>3365</v>
      </c>
      <c r="AC768" s="98" t="s">
        <v>3360</v>
      </c>
      <c r="AD768" s="75" t="s">
        <v>113</v>
      </c>
      <c r="AE768" s="74">
        <v>46062</v>
      </c>
      <c r="AF768" s="80">
        <v>46057.583333333336</v>
      </c>
      <c r="AG768" s="80">
        <v>46057.583333333336</v>
      </c>
      <c r="AH768" s="80">
        <v>46057.583333333336</v>
      </c>
      <c r="AI768" s="74">
        <v>46059</v>
      </c>
      <c r="AJ768" s="74">
        <v>46061</v>
      </c>
      <c r="AK768" s="74">
        <v>46061</v>
      </c>
      <c r="AL768" s="74">
        <v>46072</v>
      </c>
      <c r="AM768" s="74">
        <v>46075</v>
      </c>
      <c r="AN768" s="74">
        <v>46076</v>
      </c>
      <c r="AO768" s="95" t="s">
        <v>121</v>
      </c>
      <c r="AP768" s="95" t="s">
        <v>121</v>
      </c>
      <c r="AQ768" s="95" t="s">
        <v>121</v>
      </c>
      <c r="AR768" s="95" t="s">
        <v>121</v>
      </c>
      <c r="AS768" s="95" t="s">
        <v>121</v>
      </c>
      <c r="AT768" s="95" t="s">
        <v>121</v>
      </c>
      <c r="AU768" s="82" t="s">
        <v>131</v>
      </c>
      <c r="AV768" s="74">
        <v>46055</v>
      </c>
      <c r="AW768" s="75" t="s">
        <v>3366</v>
      </c>
      <c r="AX768" s="75" t="s">
        <v>3367</v>
      </c>
      <c r="AY768" s="75"/>
      <c r="AZ768" s="83"/>
      <c r="BA768" s="75"/>
      <c r="BB768" s="75"/>
      <c r="BC768" s="75"/>
      <c r="BD768" s="75"/>
      <c r="BE768" s="75"/>
      <c r="BF768" s="75"/>
      <c r="BG768" s="75"/>
      <c r="BH768" s="75"/>
      <c r="BI768" s="75"/>
      <c r="BJ768" s="75"/>
      <c r="BK768" s="75"/>
      <c r="BL768" s="75"/>
      <c r="BM768" s="75"/>
      <c r="BN768" s="75"/>
      <c r="BO768" s="75"/>
      <c r="BP768" s="75"/>
      <c r="BQ768" s="75"/>
      <c r="BR768" s="75"/>
      <c r="BS768" s="75"/>
      <c r="BT768" s="75">
        <v>1</v>
      </c>
      <c r="BU768" s="84" t="s">
        <v>3368</v>
      </c>
      <c r="BV768" s="74">
        <v>46062</v>
      </c>
      <c r="BW768" s="85">
        <f t="shared" si="247"/>
        <v>1</v>
      </c>
      <c r="BX768" s="85">
        <f t="shared" si="248"/>
        <v>1</v>
      </c>
      <c r="BY768" s="86" t="s">
        <v>120</v>
      </c>
      <c r="BZ768" s="87">
        <f t="shared" si="239"/>
        <v>5</v>
      </c>
      <c r="CB768" s="88">
        <f t="shared" si="236"/>
        <v>7</v>
      </c>
      <c r="CC768" s="89"/>
      <c r="CE768" s="87">
        <f t="shared" si="249"/>
        <v>2</v>
      </c>
      <c r="CF768" s="90">
        <v>14013000</v>
      </c>
      <c r="CG768" s="90"/>
      <c r="CH768" s="90">
        <v>14013000</v>
      </c>
      <c r="CI768" s="22">
        <v>25950</v>
      </c>
      <c r="CJ768" s="87">
        <f t="shared" si="237"/>
        <v>2</v>
      </c>
      <c r="CK768" s="87">
        <f t="shared" si="238"/>
        <v>6</v>
      </c>
      <c r="CL768" s="22" t="s">
        <v>121</v>
      </c>
      <c r="CM768" s="22" t="s">
        <v>3369</v>
      </c>
    </row>
    <row r="769" spans="1:91" ht="14.45" customHeight="1" x14ac:dyDescent="0.25">
      <c r="A769" s="69">
        <f t="shared" si="235"/>
        <v>767</v>
      </c>
      <c r="B769" s="70" t="s">
        <v>102</v>
      </c>
      <c r="C769" s="97" t="s">
        <v>3360</v>
      </c>
      <c r="D769" s="106">
        <v>145377732</v>
      </c>
      <c r="E769" s="73">
        <v>5320007571</v>
      </c>
      <c r="F769" s="74">
        <v>46051</v>
      </c>
      <c r="G769" s="75" t="s">
        <v>2473</v>
      </c>
      <c r="H769" s="75" t="s">
        <v>140</v>
      </c>
      <c r="I769" s="75" t="s">
        <v>105</v>
      </c>
      <c r="J769" s="75" t="s">
        <v>165</v>
      </c>
      <c r="K769" s="75" t="s">
        <v>107</v>
      </c>
      <c r="L769" s="74">
        <v>46078</v>
      </c>
      <c r="M769" s="73">
        <v>0</v>
      </c>
      <c r="N769" s="75" t="s">
        <v>3361</v>
      </c>
      <c r="O769" s="75" t="s">
        <v>3362</v>
      </c>
      <c r="P769" s="75">
        <v>2830048365</v>
      </c>
      <c r="Q769" s="74">
        <v>46054</v>
      </c>
      <c r="R769" s="75">
        <v>1209381679</v>
      </c>
      <c r="S769" s="75">
        <v>224144931</v>
      </c>
      <c r="T769" s="74">
        <v>46054</v>
      </c>
      <c r="U769" s="190">
        <v>5252.7449999999999</v>
      </c>
      <c r="V769" s="190">
        <v>5129.451</v>
      </c>
      <c r="W769" s="75">
        <v>9</v>
      </c>
      <c r="X769" s="75">
        <v>2</v>
      </c>
      <c r="Y769" s="98" t="s">
        <v>3363</v>
      </c>
      <c r="Z769" s="82" t="s">
        <v>258</v>
      </c>
      <c r="AA769" s="75" t="s">
        <v>3364</v>
      </c>
      <c r="AB769" s="75" t="s">
        <v>3365</v>
      </c>
      <c r="AC769" s="98" t="s">
        <v>3360</v>
      </c>
      <c r="AD769" s="75" t="s">
        <v>113</v>
      </c>
      <c r="AE769" s="74">
        <v>46062</v>
      </c>
      <c r="AF769" s="80">
        <v>46057.583333333336</v>
      </c>
      <c r="AG769" s="80">
        <v>46057.583333333336</v>
      </c>
      <c r="AH769" s="80">
        <v>46057.583333333336</v>
      </c>
      <c r="AI769" s="74">
        <v>46059</v>
      </c>
      <c r="AJ769" s="74">
        <v>46061</v>
      </c>
      <c r="AK769" s="74">
        <v>46061</v>
      </c>
      <c r="AL769" s="74">
        <v>46072</v>
      </c>
      <c r="AM769" s="74">
        <v>46075</v>
      </c>
      <c r="AN769" s="74">
        <v>46076</v>
      </c>
      <c r="AO769" s="95" t="s">
        <v>121</v>
      </c>
      <c r="AP769" s="95" t="s">
        <v>121</v>
      </c>
      <c r="AQ769" s="95" t="s">
        <v>121</v>
      </c>
      <c r="AR769" s="95" t="s">
        <v>121</v>
      </c>
      <c r="AS769" s="95" t="s">
        <v>121</v>
      </c>
      <c r="AT769" s="95" t="s">
        <v>121</v>
      </c>
      <c r="AU769" s="82" t="s">
        <v>131</v>
      </c>
      <c r="AV769" s="74">
        <v>46055</v>
      </c>
      <c r="AW769" s="75">
        <v>0</v>
      </c>
      <c r="AX769" s="75">
        <v>0</v>
      </c>
      <c r="AY769" s="75"/>
      <c r="AZ769" s="83"/>
      <c r="BA769" s="75"/>
      <c r="BB769" s="75"/>
      <c r="BC769" s="75"/>
      <c r="BD769" s="75"/>
      <c r="BE769" s="75"/>
      <c r="BF769" s="75"/>
      <c r="BG769" s="75"/>
      <c r="BH769" s="75"/>
      <c r="BI769" s="75"/>
      <c r="BJ769" s="75"/>
      <c r="BK769" s="75"/>
      <c r="BL769" s="75"/>
      <c r="BM769" s="75"/>
      <c r="BN769" s="75"/>
      <c r="BO769" s="75"/>
      <c r="BP769" s="75"/>
      <c r="BQ769" s="75"/>
      <c r="BR769" s="75"/>
      <c r="BS769" s="75"/>
      <c r="BT769" s="75">
        <v>0</v>
      </c>
      <c r="BU769" s="84" t="s">
        <v>3368</v>
      </c>
      <c r="BV769" s="74">
        <v>46062</v>
      </c>
      <c r="BW769" s="85">
        <f t="shared" si="247"/>
        <v>1</v>
      </c>
      <c r="BX769" s="85">
        <f t="shared" si="248"/>
        <v>1</v>
      </c>
      <c r="BY769" s="86" t="s">
        <v>120</v>
      </c>
      <c r="BZ769" s="87">
        <f t="shared" si="239"/>
        <v>5</v>
      </c>
      <c r="CB769" s="88">
        <f t="shared" si="236"/>
        <v>7</v>
      </c>
      <c r="CC769" s="89"/>
      <c r="CE769" s="87">
        <f t="shared" si="249"/>
        <v>2</v>
      </c>
      <c r="CF769" s="90"/>
      <c r="CG769" s="90"/>
      <c r="CH769" s="90"/>
      <c r="CJ769" s="87">
        <f t="shared" si="237"/>
        <v>2</v>
      </c>
      <c r="CK769" s="87">
        <f t="shared" si="238"/>
        <v>6</v>
      </c>
      <c r="CL769" s="22" t="s">
        <v>121</v>
      </c>
      <c r="CM769" s="22" t="s">
        <v>3369</v>
      </c>
    </row>
    <row r="770" spans="1:91" ht="14.45" customHeight="1" x14ac:dyDescent="0.25">
      <c r="A770" s="69">
        <f t="shared" si="235"/>
        <v>768</v>
      </c>
      <c r="B770" s="70" t="s">
        <v>102</v>
      </c>
      <c r="C770" s="97">
        <v>235600200872</v>
      </c>
      <c r="D770" s="106">
        <v>145462706</v>
      </c>
      <c r="E770" s="73"/>
      <c r="F770" s="74">
        <v>46055</v>
      </c>
      <c r="G770" s="75" t="s">
        <v>3370</v>
      </c>
      <c r="H770" s="75" t="s">
        <v>140</v>
      </c>
      <c r="I770" s="75" t="s">
        <v>105</v>
      </c>
      <c r="J770" s="75" t="s">
        <v>125</v>
      </c>
      <c r="K770" s="75" t="s">
        <v>242</v>
      </c>
      <c r="L770" s="74">
        <v>46086</v>
      </c>
      <c r="M770" s="73">
        <v>40</v>
      </c>
      <c r="N770" s="75" t="s">
        <v>3371</v>
      </c>
      <c r="O770" s="75" t="s">
        <v>3372</v>
      </c>
      <c r="P770" s="75">
        <v>2830048457</v>
      </c>
      <c r="Q770" s="74">
        <v>46056</v>
      </c>
      <c r="R770" s="75">
        <v>1209381946</v>
      </c>
      <c r="S770" s="75">
        <v>224152684</v>
      </c>
      <c r="T770" s="74">
        <v>46056</v>
      </c>
      <c r="U770" s="190">
        <v>10370.707</v>
      </c>
      <c r="V770" s="190">
        <v>10024.064</v>
      </c>
      <c r="W770" s="75">
        <v>13</v>
      </c>
      <c r="X770" s="75">
        <v>4</v>
      </c>
      <c r="Y770" s="98">
        <v>235600200872</v>
      </c>
      <c r="Z770" s="82" t="s">
        <v>128</v>
      </c>
      <c r="AA770" s="75" t="s">
        <v>1507</v>
      </c>
      <c r="AB770" s="75" t="s">
        <v>3373</v>
      </c>
      <c r="AC770" s="98">
        <v>235600200872</v>
      </c>
      <c r="AD770" s="75" t="s">
        <v>113</v>
      </c>
      <c r="AE770" s="74">
        <v>46060</v>
      </c>
      <c r="AF770" s="80">
        <v>46058.916666666664</v>
      </c>
      <c r="AG770" s="80">
        <v>46059.5</v>
      </c>
      <c r="AH770" s="80">
        <v>46058.416666666664</v>
      </c>
      <c r="AI770" s="74">
        <v>46058</v>
      </c>
      <c r="AJ770" s="74">
        <v>46060</v>
      </c>
      <c r="AK770" s="74">
        <v>46060</v>
      </c>
      <c r="AL770" s="74">
        <v>46068</v>
      </c>
      <c r="AM770" s="74">
        <v>46075</v>
      </c>
      <c r="AN770" s="74">
        <v>46075</v>
      </c>
      <c r="AO770" s="81">
        <f>IF(AH770&lt;AG770,IF(AH770=0,"",AH770-1),IF(AG770=0,"",AG770-1))</f>
        <v>46057.416666666664</v>
      </c>
      <c r="AP770" s="81">
        <f>IF(AH770&lt;AG770,IF(AH770=0,"",AH770),IF(AG770=0,"",AG770))</f>
        <v>46058.416666666664</v>
      </c>
      <c r="AQ770" s="81">
        <f>IF(AH770&lt;AG770,IF(AH770=0,"",AH770),IF(AG770=0,"",AG770))</f>
        <v>46058.416666666664</v>
      </c>
      <c r="AR770" s="81">
        <f>IF(AI770=0,"",IF(AI770&lt;AJ770,AJ770+1,AI770+1))</f>
        <v>46061</v>
      </c>
      <c r="AS770" s="81">
        <f>IF(AI770=0,"",IF(AE770=0,IF(AJ770=0,AI770+2,AJ770+2),AE770+2))</f>
        <v>46062</v>
      </c>
      <c r="AT770" s="81">
        <f>IF(AI770=0,"",IF(AI770&lt;AJ770,AJ770+1,AI770+1))</f>
        <v>46061</v>
      </c>
      <c r="AU770" s="82" t="s">
        <v>131</v>
      </c>
      <c r="AV770" s="74">
        <v>46056</v>
      </c>
      <c r="AW770" s="75" t="s">
        <v>3374</v>
      </c>
      <c r="AX770" s="75" t="s">
        <v>3375</v>
      </c>
      <c r="AY770" s="75"/>
      <c r="AZ770" s="83"/>
      <c r="BA770" s="75"/>
      <c r="BB770" s="75"/>
      <c r="BC770" s="75"/>
      <c r="BD770" s="75"/>
      <c r="BE770" s="75"/>
      <c r="BF770" s="75"/>
      <c r="BG770" s="75"/>
      <c r="BH770" s="75"/>
      <c r="BI770" s="75"/>
      <c r="BJ770" s="75"/>
      <c r="BK770" s="75"/>
      <c r="BL770" s="75"/>
      <c r="BM770" s="75"/>
      <c r="BN770" s="75"/>
      <c r="BO770" s="75"/>
      <c r="BP770" s="75"/>
      <c r="BQ770" s="75"/>
      <c r="BR770" s="75"/>
      <c r="BS770" s="75"/>
      <c r="BT770" s="75">
        <v>1</v>
      </c>
      <c r="BU770" s="84" t="s">
        <v>3376</v>
      </c>
      <c r="BV770" s="74">
        <v>46063</v>
      </c>
      <c r="BW770" s="85">
        <f t="shared" si="247"/>
        <v>3</v>
      </c>
      <c r="BX770" s="85">
        <f t="shared" si="248"/>
        <v>3</v>
      </c>
      <c r="BY770" s="86" t="s">
        <v>120</v>
      </c>
      <c r="BZ770" s="87">
        <f t="shared" si="239"/>
        <v>6</v>
      </c>
      <c r="CB770" s="88">
        <f t="shared" si="236"/>
        <v>7</v>
      </c>
      <c r="CC770" s="89"/>
      <c r="CE770" s="87">
        <f t="shared" si="249"/>
        <v>2</v>
      </c>
      <c r="CF770" s="90">
        <v>36400000</v>
      </c>
      <c r="CG770" s="90"/>
      <c r="CH770" s="90">
        <v>36400000</v>
      </c>
      <c r="CI770" s="22">
        <v>26000</v>
      </c>
      <c r="CJ770" s="87">
        <f t="shared" si="237"/>
        <v>2</v>
      </c>
      <c r="CK770" s="87">
        <f t="shared" si="238"/>
        <v>6</v>
      </c>
      <c r="CL770" s="22" t="s">
        <v>121</v>
      </c>
      <c r="CM770" s="22" t="s">
        <v>3377</v>
      </c>
    </row>
    <row r="771" spans="1:91" ht="14.45" customHeight="1" x14ac:dyDescent="0.25">
      <c r="A771" s="69">
        <f t="shared" ref="A771:A834" si="256">ROW()-2</f>
        <v>769</v>
      </c>
      <c r="B771" s="70" t="s">
        <v>102</v>
      </c>
      <c r="C771" s="97">
        <v>235600200872</v>
      </c>
      <c r="D771" s="106">
        <v>145462708</v>
      </c>
      <c r="E771" s="73"/>
      <c r="F771" s="74">
        <v>46055</v>
      </c>
      <c r="G771" s="75" t="s">
        <v>3370</v>
      </c>
      <c r="H771" s="75" t="s">
        <v>140</v>
      </c>
      <c r="I771" s="75" t="s">
        <v>105</v>
      </c>
      <c r="J771" s="75" t="s">
        <v>125</v>
      </c>
      <c r="K771" s="75" t="s">
        <v>242</v>
      </c>
      <c r="L771" s="74">
        <v>46086</v>
      </c>
      <c r="M771" s="73">
        <v>20</v>
      </c>
      <c r="N771" s="75" t="s">
        <v>3378</v>
      </c>
      <c r="O771" s="75" t="s">
        <v>3379</v>
      </c>
      <c r="P771" s="75">
        <v>2830048475</v>
      </c>
      <c r="Q771" s="74">
        <v>46056</v>
      </c>
      <c r="R771" s="75">
        <v>1209382041</v>
      </c>
      <c r="S771" s="75">
        <v>224152696</v>
      </c>
      <c r="T771" s="74">
        <v>46056</v>
      </c>
      <c r="U771" s="190">
        <v>7846.1229999999996</v>
      </c>
      <c r="V771" s="190">
        <v>7583.9189999999999</v>
      </c>
      <c r="W771" s="75">
        <v>10</v>
      </c>
      <c r="X771" s="75">
        <v>3</v>
      </c>
      <c r="Y771" s="98">
        <v>235600200881</v>
      </c>
      <c r="Z771" s="82" t="s">
        <v>128</v>
      </c>
      <c r="AA771" s="75" t="s">
        <v>1507</v>
      </c>
      <c r="AB771" s="75" t="s">
        <v>3373</v>
      </c>
      <c r="AC771" s="98">
        <v>235600200872</v>
      </c>
      <c r="AD771" s="75" t="s">
        <v>113</v>
      </c>
      <c r="AE771" s="74">
        <v>46060</v>
      </c>
      <c r="AF771" s="80">
        <v>46058.916666666664</v>
      </c>
      <c r="AG771" s="80">
        <v>46059.5</v>
      </c>
      <c r="AH771" s="80">
        <v>46058.416666666664</v>
      </c>
      <c r="AI771" s="74">
        <v>46058</v>
      </c>
      <c r="AJ771" s="74">
        <v>46060</v>
      </c>
      <c r="AK771" s="74">
        <v>46060</v>
      </c>
      <c r="AL771" s="74">
        <v>46068</v>
      </c>
      <c r="AM771" s="74">
        <v>46075</v>
      </c>
      <c r="AN771" s="74">
        <v>46075</v>
      </c>
      <c r="AO771" s="81">
        <f>IF(AH771&lt;AG771,IF(AH771=0,"",AH771-1),IF(AG771=0,"",AG771-1))</f>
        <v>46057.416666666664</v>
      </c>
      <c r="AP771" s="81">
        <f>IF(AH771&lt;AG771,IF(AH771=0,"",AH771),IF(AG771=0,"",AG771))</f>
        <v>46058.416666666664</v>
      </c>
      <c r="AQ771" s="81">
        <f>IF(AH771&lt;AG771,IF(AH771=0,"",AH771),IF(AG771=0,"",AG771))</f>
        <v>46058.416666666664</v>
      </c>
      <c r="AR771" s="81">
        <f>IF(AI771=0,"",IF(AI771&lt;AJ771,AJ771+1,AI771+1))</f>
        <v>46061</v>
      </c>
      <c r="AS771" s="81">
        <f>IF(AI771=0,"",IF(AE771=0,IF(AJ771=0,AI771+2,AJ771+2),AE771+2))</f>
        <v>46062</v>
      </c>
      <c r="AT771" s="81">
        <f>IF(AI771=0,"",IF(AI771&lt;AJ771,AJ771+1,AI771+1))</f>
        <v>46061</v>
      </c>
      <c r="AU771" s="82" t="s">
        <v>131</v>
      </c>
      <c r="AV771" s="74">
        <v>46056</v>
      </c>
      <c r="AW771" s="75" t="s">
        <v>3380</v>
      </c>
      <c r="AX771" s="75" t="s">
        <v>3381</v>
      </c>
      <c r="AY771" s="75"/>
      <c r="AZ771" s="83"/>
      <c r="BA771" s="75"/>
      <c r="BB771" s="75"/>
      <c r="BC771" s="75"/>
      <c r="BD771" s="75"/>
      <c r="BE771" s="75"/>
      <c r="BF771" s="75"/>
      <c r="BG771" s="75"/>
      <c r="BH771" s="75"/>
      <c r="BI771" s="75"/>
      <c r="BJ771" s="75"/>
      <c r="BK771" s="75"/>
      <c r="BL771" s="75"/>
      <c r="BM771" s="75"/>
      <c r="BN771" s="75"/>
      <c r="BO771" s="75"/>
      <c r="BP771" s="75"/>
      <c r="BQ771" s="75"/>
      <c r="BR771" s="75"/>
      <c r="BS771" s="75"/>
      <c r="BT771" s="75">
        <v>0</v>
      </c>
      <c r="BU771" s="84" t="s">
        <v>3376</v>
      </c>
      <c r="BV771" s="74">
        <v>46063</v>
      </c>
      <c r="BW771" s="85">
        <f t="shared" si="247"/>
        <v>3</v>
      </c>
      <c r="BX771" s="85">
        <f t="shared" si="248"/>
        <v>3</v>
      </c>
      <c r="BY771" s="86" t="s">
        <v>120</v>
      </c>
      <c r="BZ771" s="87">
        <f t="shared" si="239"/>
        <v>6</v>
      </c>
      <c r="CB771" s="88">
        <f t="shared" ref="CB771:CB834" si="257">WEEKNUM(BV771,)</f>
        <v>7</v>
      </c>
      <c r="CC771" s="89"/>
      <c r="CE771" s="87">
        <f t="shared" si="249"/>
        <v>2</v>
      </c>
      <c r="CF771" s="90">
        <v>18200000</v>
      </c>
      <c r="CG771" s="90"/>
      <c r="CH771" s="90">
        <v>18200000</v>
      </c>
      <c r="CI771" s="22">
        <v>26000</v>
      </c>
      <c r="CJ771" s="87">
        <f t="shared" ref="CJ771:CJ834" si="258">MONTH(AV771)</f>
        <v>2</v>
      </c>
      <c r="CK771" s="87">
        <f t="shared" ref="CK771:CK834" si="259">WEEKNUM(AV771,2)</f>
        <v>6</v>
      </c>
      <c r="CL771" s="22" t="s">
        <v>121</v>
      </c>
      <c r="CM771" s="22" t="s">
        <v>3377</v>
      </c>
    </row>
    <row r="772" spans="1:91" ht="14.45" customHeight="1" x14ac:dyDescent="0.25">
      <c r="A772" s="69">
        <f t="shared" si="256"/>
        <v>770</v>
      </c>
      <c r="B772" s="100" t="s">
        <v>102</v>
      </c>
      <c r="C772" s="97">
        <v>235600154561</v>
      </c>
      <c r="D772" s="106">
        <v>145453718</v>
      </c>
      <c r="E772" s="73"/>
      <c r="F772" s="74">
        <v>46058</v>
      </c>
      <c r="G772" s="75" t="s">
        <v>164</v>
      </c>
      <c r="H772" s="75" t="s">
        <v>140</v>
      </c>
      <c r="I772" s="75" t="s">
        <v>105</v>
      </c>
      <c r="J772" s="75" t="s">
        <v>165</v>
      </c>
      <c r="K772" s="75" t="s">
        <v>242</v>
      </c>
      <c r="L772" s="74">
        <v>46090</v>
      </c>
      <c r="M772" s="73">
        <v>20</v>
      </c>
      <c r="N772" s="75" t="s">
        <v>3382</v>
      </c>
      <c r="O772" s="75" t="s">
        <v>3383</v>
      </c>
      <c r="P772" s="75">
        <v>2830048663</v>
      </c>
      <c r="Q772" s="74">
        <v>46059</v>
      </c>
      <c r="R772" s="75">
        <v>1209383090</v>
      </c>
      <c r="S772" s="75">
        <v>224171481</v>
      </c>
      <c r="T772" s="74">
        <v>46059</v>
      </c>
      <c r="U772" s="190">
        <v>5111.2349999999997</v>
      </c>
      <c r="V772" s="190">
        <v>4943.277</v>
      </c>
      <c r="W772" s="75">
        <v>7</v>
      </c>
      <c r="X772" s="75">
        <v>2</v>
      </c>
      <c r="Y772" s="98">
        <v>235600154561</v>
      </c>
      <c r="Z772" s="82" t="s">
        <v>128</v>
      </c>
      <c r="AA772" s="75" t="s">
        <v>183</v>
      </c>
      <c r="AB772" s="75" t="s">
        <v>2731</v>
      </c>
      <c r="AC772" s="98">
        <v>235600154561</v>
      </c>
      <c r="AD772" s="75" t="s">
        <v>113</v>
      </c>
      <c r="AE772" s="74">
        <v>46064</v>
      </c>
      <c r="AF772" s="80">
        <v>46062.875</v>
      </c>
      <c r="AG772" s="80">
        <v>46063.5</v>
      </c>
      <c r="AH772" s="80">
        <v>46062.375</v>
      </c>
      <c r="AI772" s="74">
        <v>46063</v>
      </c>
      <c r="AJ772" s="74">
        <v>46064</v>
      </c>
      <c r="AK772" s="74">
        <v>46064</v>
      </c>
      <c r="AL772" s="74">
        <v>46079</v>
      </c>
      <c r="AM772" s="74">
        <v>46080</v>
      </c>
      <c r="AN772" s="74">
        <v>46079</v>
      </c>
      <c r="AO772" s="81">
        <f>IF(AH772&lt;AG772,IF(AH772=0,"",AH772-1),IF(AG772=0,"",AG772-1))</f>
        <v>46061.375</v>
      </c>
      <c r="AP772" s="81">
        <f>IF(AH772&lt;AG772,IF(AH772=0,"",AH772),IF(AG772=0,"",AG772))</f>
        <v>46062.375</v>
      </c>
      <c r="AQ772" s="81">
        <f>IF(AH772&lt;AG772,IF(AH772=0,"",AH772),IF(AG772=0,"",AG772))</f>
        <v>46062.375</v>
      </c>
      <c r="AR772" s="81">
        <f>IF(AI772=0,"",IF(AI772&lt;AJ772,AJ772+1,AI772+1))</f>
        <v>46065</v>
      </c>
      <c r="AS772" s="81">
        <f>IF(AI772=0,"",IF(AE772=0,IF(AJ772=0,AI772+2,AJ772+2),AE772+2))</f>
        <v>46066</v>
      </c>
      <c r="AT772" s="81">
        <f>IF(AI772=0,"",IF(AI772&lt;AJ772,AJ772+1,AI772+1))</f>
        <v>46065</v>
      </c>
      <c r="AU772" s="82" t="s">
        <v>443</v>
      </c>
      <c r="AV772" s="74">
        <v>46059</v>
      </c>
      <c r="AW772" s="75" t="s">
        <v>3384</v>
      </c>
      <c r="AX772" s="75" t="s">
        <v>3385</v>
      </c>
      <c r="AY772" s="75"/>
      <c r="AZ772" s="83"/>
      <c r="BA772" s="75"/>
      <c r="BB772" s="75"/>
      <c r="BC772" s="75"/>
      <c r="BD772" s="75"/>
      <c r="BE772" s="75"/>
      <c r="BF772" s="75"/>
      <c r="BG772" s="75"/>
      <c r="BH772" s="75"/>
      <c r="BI772" s="75"/>
      <c r="BJ772" s="75"/>
      <c r="BK772" s="75"/>
      <c r="BL772" s="75"/>
      <c r="BM772" s="75"/>
      <c r="BN772" s="75"/>
      <c r="BO772" s="75"/>
      <c r="BP772" s="75"/>
      <c r="BQ772" s="75"/>
      <c r="BR772" s="75"/>
      <c r="BS772" s="75"/>
      <c r="BT772" s="75">
        <v>1</v>
      </c>
      <c r="BU772" s="84" t="s">
        <v>3386</v>
      </c>
      <c r="BV772" s="74">
        <v>46065</v>
      </c>
      <c r="BW772" s="85">
        <f t="shared" si="247"/>
        <v>1</v>
      </c>
      <c r="BX772" s="85">
        <f t="shared" si="248"/>
        <v>1</v>
      </c>
      <c r="BY772" s="86" t="s">
        <v>120</v>
      </c>
      <c r="BZ772" s="87">
        <f t="shared" si="239"/>
        <v>6</v>
      </c>
      <c r="CB772" s="88">
        <f t="shared" si="257"/>
        <v>7</v>
      </c>
      <c r="CC772" s="89"/>
      <c r="CE772" s="87">
        <f t="shared" si="249"/>
        <v>2</v>
      </c>
      <c r="CF772" s="90">
        <v>18179000</v>
      </c>
      <c r="CG772" s="90"/>
      <c r="CH772" s="90">
        <v>18179000</v>
      </c>
      <c r="CI772" s="22">
        <v>25970</v>
      </c>
      <c r="CJ772" s="87">
        <f t="shared" si="258"/>
        <v>2</v>
      </c>
      <c r="CK772" s="87">
        <f t="shared" si="259"/>
        <v>6</v>
      </c>
      <c r="CL772" s="22" t="s">
        <v>121</v>
      </c>
      <c r="CM772" s="22" t="s">
        <v>3387</v>
      </c>
    </row>
    <row r="773" spans="1:91" ht="14.45" customHeight="1" x14ac:dyDescent="0.25">
      <c r="A773" s="69">
        <f t="shared" si="256"/>
        <v>771</v>
      </c>
      <c r="B773" s="70" t="s">
        <v>102</v>
      </c>
      <c r="C773" s="97">
        <v>235600216345</v>
      </c>
      <c r="D773" s="106">
        <v>145466290</v>
      </c>
      <c r="E773" s="73">
        <v>5320007589</v>
      </c>
      <c r="F773" s="74">
        <v>46058</v>
      </c>
      <c r="G773" s="75" t="s">
        <v>3388</v>
      </c>
      <c r="H773" s="75" t="s">
        <v>3389</v>
      </c>
      <c r="I773" s="75" t="s">
        <v>105</v>
      </c>
      <c r="J773" s="75" t="s">
        <v>3390</v>
      </c>
      <c r="K773" s="75" t="s">
        <v>242</v>
      </c>
      <c r="L773" s="74">
        <v>46098</v>
      </c>
      <c r="M773" s="73">
        <v>40</v>
      </c>
      <c r="N773" s="75" t="s">
        <v>3391</v>
      </c>
      <c r="O773" s="75" t="s">
        <v>3392</v>
      </c>
      <c r="P773" s="75">
        <v>2830048592</v>
      </c>
      <c r="Q773" s="74">
        <v>46058</v>
      </c>
      <c r="R773" s="75">
        <v>1209382723</v>
      </c>
      <c r="S773" s="75">
        <v>224169914</v>
      </c>
      <c r="T773" s="74">
        <v>46058</v>
      </c>
      <c r="U773" s="190">
        <v>9636.2669999999998</v>
      </c>
      <c r="V773" s="190">
        <v>9327.4269999999997</v>
      </c>
      <c r="W773" s="75">
        <v>10</v>
      </c>
      <c r="X773" s="75">
        <v>0</v>
      </c>
      <c r="Y773" s="98">
        <v>235600216345</v>
      </c>
      <c r="Z773" s="82" t="s">
        <v>128</v>
      </c>
      <c r="AA773" s="75" t="s">
        <v>3393</v>
      </c>
      <c r="AB773" s="75" t="s">
        <v>3394</v>
      </c>
      <c r="AC773" s="98">
        <v>235600216345</v>
      </c>
      <c r="AD773" s="75" t="s">
        <v>113</v>
      </c>
      <c r="AE773" s="74">
        <v>46065</v>
      </c>
      <c r="AF773" s="80">
        <v>46061.041666666664</v>
      </c>
      <c r="AG773" s="80">
        <v>46059.583333333336</v>
      </c>
      <c r="AH773" s="80">
        <v>46059.666666666664</v>
      </c>
      <c r="AI773" s="74">
        <v>46062</v>
      </c>
      <c r="AJ773" s="69"/>
      <c r="AK773" s="74">
        <v>46064</v>
      </c>
      <c r="AL773" s="74">
        <v>46071</v>
      </c>
      <c r="AM773" s="74">
        <v>46077</v>
      </c>
      <c r="AN773" s="74">
        <v>46077</v>
      </c>
      <c r="AO773" s="95" t="s">
        <v>121</v>
      </c>
      <c r="AP773" s="95" t="s">
        <v>121</v>
      </c>
      <c r="AQ773" s="95" t="s">
        <v>121</v>
      </c>
      <c r="AR773" s="95" t="s">
        <v>121</v>
      </c>
      <c r="AS773" s="82" t="s">
        <v>261</v>
      </c>
      <c r="AT773" s="95" t="s">
        <v>121</v>
      </c>
      <c r="AU773" s="82" t="s">
        <v>443</v>
      </c>
      <c r="AV773" s="74">
        <v>46058</v>
      </c>
      <c r="AW773" s="75" t="s">
        <v>3395</v>
      </c>
      <c r="AX773" s="75" t="s">
        <v>3396</v>
      </c>
      <c r="AY773" s="75"/>
      <c r="AZ773" s="83"/>
      <c r="BA773" s="75"/>
      <c r="BB773" s="75"/>
      <c r="BC773" s="75"/>
      <c r="BD773" s="75"/>
      <c r="BE773" s="75"/>
      <c r="BF773" s="75"/>
      <c r="BG773" s="75"/>
      <c r="BH773" s="75"/>
      <c r="BI773" s="75"/>
      <c r="BJ773" s="75"/>
      <c r="BK773" s="75"/>
      <c r="BL773" s="75"/>
      <c r="BM773" s="75"/>
      <c r="BN773" s="75"/>
      <c r="BO773" s="75"/>
      <c r="BP773" s="75"/>
      <c r="BQ773" s="75"/>
      <c r="BR773" s="75"/>
      <c r="BS773" s="75"/>
      <c r="BT773" s="75">
        <v>1</v>
      </c>
      <c r="BU773" s="84" t="s">
        <v>3397</v>
      </c>
      <c r="BV773" s="74">
        <v>46065</v>
      </c>
      <c r="BW773" s="85">
        <f t="shared" si="247"/>
        <v>1</v>
      </c>
      <c r="BX773" s="85">
        <f t="shared" si="248"/>
        <v>1</v>
      </c>
      <c r="BY773" s="86" t="s">
        <v>120</v>
      </c>
      <c r="BZ773" s="87">
        <f t="shared" si="239"/>
        <v>6</v>
      </c>
      <c r="CB773" s="88">
        <f t="shared" si="257"/>
        <v>7</v>
      </c>
      <c r="CC773" s="89"/>
      <c r="CE773" s="87">
        <f t="shared" si="249"/>
        <v>2</v>
      </c>
      <c r="CF773" s="90">
        <v>23373000</v>
      </c>
      <c r="CG773" s="90"/>
      <c r="CH773" s="90">
        <v>23373000</v>
      </c>
      <c r="CI773" s="22">
        <v>25970</v>
      </c>
      <c r="CJ773" s="87">
        <f t="shared" si="258"/>
        <v>2</v>
      </c>
      <c r="CK773" s="87">
        <f t="shared" si="259"/>
        <v>6</v>
      </c>
      <c r="CL773" s="22" t="s">
        <v>121</v>
      </c>
      <c r="CM773" s="22" t="s">
        <v>3398</v>
      </c>
    </row>
    <row r="774" spans="1:91" ht="14.45" customHeight="1" x14ac:dyDescent="0.25">
      <c r="A774" s="69">
        <f t="shared" si="256"/>
        <v>772</v>
      </c>
      <c r="B774" s="70" t="s">
        <v>102</v>
      </c>
      <c r="C774" s="97">
        <v>235600216345</v>
      </c>
      <c r="D774" s="106">
        <v>145476872</v>
      </c>
      <c r="E774" s="73">
        <v>5320007589</v>
      </c>
      <c r="F774" s="74">
        <v>46058</v>
      </c>
      <c r="G774" s="75" t="s">
        <v>3388</v>
      </c>
      <c r="H774" s="75" t="s">
        <v>3389</v>
      </c>
      <c r="I774" s="75" t="s">
        <v>105</v>
      </c>
      <c r="J774" s="75" t="s">
        <v>3390</v>
      </c>
      <c r="K774" s="75" t="s">
        <v>242</v>
      </c>
      <c r="L774" s="74">
        <v>46098</v>
      </c>
      <c r="M774" s="73">
        <v>0</v>
      </c>
      <c r="N774" s="75" t="s">
        <v>3391</v>
      </c>
      <c r="O774" s="75" t="s">
        <v>3392</v>
      </c>
      <c r="P774" s="75">
        <v>2830048593</v>
      </c>
      <c r="Q774" s="74">
        <v>46058</v>
      </c>
      <c r="R774" s="75">
        <v>1209382724</v>
      </c>
      <c r="S774" s="75">
        <v>224169921</v>
      </c>
      <c r="T774" s="74">
        <v>46058</v>
      </c>
      <c r="U774" s="190">
        <v>5067.3829999999998</v>
      </c>
      <c r="V774" s="190">
        <v>4904.9709999999995</v>
      </c>
      <c r="W774" s="75">
        <v>6</v>
      </c>
      <c r="X774" s="75">
        <v>0</v>
      </c>
      <c r="Y774" s="98">
        <v>235600216345</v>
      </c>
      <c r="Z774" s="82" t="s">
        <v>128</v>
      </c>
      <c r="AA774" s="75" t="s">
        <v>3393</v>
      </c>
      <c r="AB774" s="75" t="s">
        <v>3394</v>
      </c>
      <c r="AC774" s="98">
        <v>235600216345</v>
      </c>
      <c r="AD774" s="75" t="s">
        <v>113</v>
      </c>
      <c r="AE774" s="74">
        <v>46065</v>
      </c>
      <c r="AF774" s="80">
        <v>46061.041666666664</v>
      </c>
      <c r="AG774" s="80">
        <v>46059.583333333336</v>
      </c>
      <c r="AH774" s="80">
        <v>46059.666666666664</v>
      </c>
      <c r="AI774" s="74">
        <v>46062</v>
      </c>
      <c r="AJ774" s="69"/>
      <c r="AK774" s="74">
        <v>46064</v>
      </c>
      <c r="AL774" s="74">
        <v>46071</v>
      </c>
      <c r="AM774" s="74">
        <v>46077</v>
      </c>
      <c r="AN774" s="74">
        <v>46077</v>
      </c>
      <c r="AO774" s="95" t="s">
        <v>121</v>
      </c>
      <c r="AP774" s="95" t="s">
        <v>121</v>
      </c>
      <c r="AQ774" s="95" t="s">
        <v>121</v>
      </c>
      <c r="AR774" s="95" t="s">
        <v>121</v>
      </c>
      <c r="AS774" s="82" t="s">
        <v>261</v>
      </c>
      <c r="AT774" s="95" t="s">
        <v>121</v>
      </c>
      <c r="AU774" s="82" t="s">
        <v>443</v>
      </c>
      <c r="AV774" s="74">
        <v>46058</v>
      </c>
      <c r="AW774" s="75">
        <v>0</v>
      </c>
      <c r="AX774" s="75">
        <v>0</v>
      </c>
      <c r="AY774" s="75"/>
      <c r="AZ774" s="83"/>
      <c r="BA774" s="75"/>
      <c r="BB774" s="75"/>
      <c r="BC774" s="75"/>
      <c r="BD774" s="75"/>
      <c r="BE774" s="75"/>
      <c r="BF774" s="75"/>
      <c r="BG774" s="75"/>
      <c r="BH774" s="75"/>
      <c r="BI774" s="75"/>
      <c r="BJ774" s="75"/>
      <c r="BK774" s="75"/>
      <c r="BL774" s="75"/>
      <c r="BM774" s="75"/>
      <c r="BN774" s="75"/>
      <c r="BO774" s="75"/>
      <c r="BP774" s="75"/>
      <c r="BQ774" s="75"/>
      <c r="BR774" s="75"/>
      <c r="BS774" s="75"/>
      <c r="BT774" s="75">
        <v>0</v>
      </c>
      <c r="BU774" s="84" t="s">
        <v>3397</v>
      </c>
      <c r="BV774" s="74">
        <v>46065</v>
      </c>
      <c r="BW774" s="85">
        <f t="shared" si="247"/>
        <v>1</v>
      </c>
      <c r="BX774" s="85">
        <f t="shared" si="248"/>
        <v>1</v>
      </c>
      <c r="BY774" s="86" t="s">
        <v>120</v>
      </c>
      <c r="BZ774" s="87">
        <f t="shared" si="239"/>
        <v>6</v>
      </c>
      <c r="CB774" s="88">
        <f t="shared" si="257"/>
        <v>7</v>
      </c>
      <c r="CC774" s="89"/>
      <c r="CE774" s="87">
        <f t="shared" si="249"/>
        <v>2</v>
      </c>
      <c r="CF774" s="90"/>
      <c r="CG774" s="90"/>
      <c r="CH774" s="90"/>
      <c r="CJ774" s="87">
        <f t="shared" si="258"/>
        <v>2</v>
      </c>
      <c r="CK774" s="87">
        <f t="shared" si="259"/>
        <v>6</v>
      </c>
      <c r="CL774" s="22" t="s">
        <v>121</v>
      </c>
      <c r="CM774" s="22" t="s">
        <v>3398</v>
      </c>
    </row>
    <row r="775" spans="1:91" ht="14.45" customHeight="1" x14ac:dyDescent="0.25">
      <c r="A775" s="69">
        <f t="shared" si="256"/>
        <v>773</v>
      </c>
      <c r="B775" s="70" t="s">
        <v>102</v>
      </c>
      <c r="C775" s="97" t="s">
        <v>3399</v>
      </c>
      <c r="D775" s="106">
        <v>145483475</v>
      </c>
      <c r="E775" s="73"/>
      <c r="F775" s="74">
        <v>46059</v>
      </c>
      <c r="G775" s="75" t="s">
        <v>348</v>
      </c>
      <c r="H775" s="75" t="s">
        <v>2513</v>
      </c>
      <c r="I775" s="75" t="s">
        <v>350</v>
      </c>
      <c r="J775" s="75" t="s">
        <v>351</v>
      </c>
      <c r="K775" s="75" t="s">
        <v>242</v>
      </c>
      <c r="L775" s="74">
        <v>46081</v>
      </c>
      <c r="M775" s="73">
        <v>40</v>
      </c>
      <c r="N775" s="75" t="s">
        <v>3400</v>
      </c>
      <c r="O775" s="75" t="s">
        <v>3401</v>
      </c>
      <c r="P775" s="75">
        <v>2830048713</v>
      </c>
      <c r="Q775" s="74">
        <v>46060</v>
      </c>
      <c r="R775" s="75">
        <v>1209383354</v>
      </c>
      <c r="S775" s="75">
        <v>224171782</v>
      </c>
      <c r="T775" s="74">
        <v>46060</v>
      </c>
      <c r="U775" s="190">
        <v>21487.007000000001</v>
      </c>
      <c r="V775" s="190">
        <v>20828.651000000002</v>
      </c>
      <c r="W775" s="75">
        <v>36</v>
      </c>
      <c r="X775" s="75">
        <v>0</v>
      </c>
      <c r="Y775" s="98">
        <v>7266426280</v>
      </c>
      <c r="Z775" s="82" t="s">
        <v>354</v>
      </c>
      <c r="AA775" s="75" t="s">
        <v>2524</v>
      </c>
      <c r="AB775" s="75" t="s">
        <v>3402</v>
      </c>
      <c r="AC775" s="98" t="s">
        <v>3399</v>
      </c>
      <c r="AD775" s="75" t="s">
        <v>113</v>
      </c>
      <c r="AE775" s="99">
        <v>46066</v>
      </c>
      <c r="AF775" s="196">
        <v>46063.4375</v>
      </c>
      <c r="AG775" s="80">
        <v>46062.375</v>
      </c>
      <c r="AH775" s="80">
        <v>46062.375</v>
      </c>
      <c r="AI775" s="74">
        <v>46062</v>
      </c>
      <c r="AJ775" s="99">
        <v>46066</v>
      </c>
      <c r="AK775" s="99">
        <v>46066</v>
      </c>
      <c r="AL775" s="74">
        <v>46073</v>
      </c>
      <c r="AM775" s="74">
        <v>46083</v>
      </c>
      <c r="AN775" s="74">
        <v>46080</v>
      </c>
      <c r="AO775" s="81">
        <f t="shared" ref="AO775:AO781" si="260">IF(AH775&lt;AG775,IF(AH775=0,"",AH775-1),IF(AG775=0,"",AG775-1))</f>
        <v>46061.375</v>
      </c>
      <c r="AP775" s="81">
        <f t="shared" ref="AP775:AP781" si="261">IF(AH775&lt;AG775,IF(AH775=0,"",AH775),IF(AG775=0,"",AG775))</f>
        <v>46062.375</v>
      </c>
      <c r="AQ775" s="81">
        <f t="shared" ref="AQ775:AQ781" si="262">IF(AH775&lt;AG775,IF(AH775=0,"",AH775),IF(AG775=0,"",AG775))</f>
        <v>46062.375</v>
      </c>
      <c r="AR775" s="81">
        <f t="shared" ref="AR775:AR781" si="263">IF(AI775=0,"",IF(AI775&lt;AJ775,AJ775+1,AI775+1))</f>
        <v>46067</v>
      </c>
      <c r="AS775" s="81">
        <f t="shared" ref="AS775:AS781" si="264">IF(AI775=0,"",IF(AE775=0,IF(AJ775=0,AI775+2,AJ775+2),AE775+2))</f>
        <v>46068</v>
      </c>
      <c r="AT775" s="81">
        <f t="shared" ref="AT775:AT781" si="265">IF(AI775=0,"",IF(AI775&lt;AJ775,AJ775+1,AI775+1))</f>
        <v>46067</v>
      </c>
      <c r="AU775" s="82" t="s">
        <v>443</v>
      </c>
      <c r="AV775" s="74">
        <v>46060</v>
      </c>
      <c r="AW775" s="75" t="s">
        <v>3403</v>
      </c>
      <c r="AX775" s="75">
        <v>32217018</v>
      </c>
      <c r="AY775" s="75"/>
      <c r="AZ775" s="83"/>
      <c r="BA775" s="75"/>
      <c r="BB775" s="75"/>
      <c r="BC775" s="75"/>
      <c r="BD775" s="75"/>
      <c r="BE775" s="75"/>
      <c r="BF775" s="75"/>
      <c r="BG775" s="75"/>
      <c r="BH775" s="75"/>
      <c r="BI775" s="75"/>
      <c r="BJ775" s="75"/>
      <c r="BK775" s="75"/>
      <c r="BL775" s="75"/>
      <c r="BM775" s="75"/>
      <c r="BN775" s="75"/>
      <c r="BO775" s="75"/>
      <c r="BP775" s="75"/>
      <c r="BQ775" s="75"/>
      <c r="BR775" s="75"/>
      <c r="BS775" s="75"/>
      <c r="BT775" s="75">
        <v>1</v>
      </c>
      <c r="BU775" s="84" t="s">
        <v>3404</v>
      </c>
      <c r="BV775" s="74">
        <v>46066</v>
      </c>
      <c r="BW775" s="85">
        <f t="shared" si="247"/>
        <v>0</v>
      </c>
      <c r="BX775" s="85">
        <f t="shared" si="248"/>
        <v>0</v>
      </c>
      <c r="BY775" s="86" t="s">
        <v>120</v>
      </c>
      <c r="BZ775" s="87">
        <f t="shared" si="239"/>
        <v>6</v>
      </c>
      <c r="CA775" s="22" t="s">
        <v>3405</v>
      </c>
      <c r="CB775" s="88">
        <f t="shared" si="257"/>
        <v>7</v>
      </c>
      <c r="CC775" s="89">
        <f>BV775-AK775</f>
        <v>0</v>
      </c>
      <c r="CE775" s="87">
        <f t="shared" si="249"/>
        <v>2</v>
      </c>
      <c r="CF775" s="90">
        <v>31476000</v>
      </c>
      <c r="CG775" s="90">
        <v>400000</v>
      </c>
      <c r="CH775" s="90">
        <v>31876000</v>
      </c>
      <c r="CI775" s="22">
        <v>26230</v>
      </c>
      <c r="CJ775" s="87">
        <f t="shared" si="258"/>
        <v>2</v>
      </c>
      <c r="CK775" s="87">
        <f t="shared" si="259"/>
        <v>6</v>
      </c>
      <c r="CL775" s="22" t="s">
        <v>121</v>
      </c>
      <c r="CM775" s="22" t="s">
        <v>3406</v>
      </c>
    </row>
    <row r="776" spans="1:91" ht="14.45" customHeight="1" x14ac:dyDescent="0.25">
      <c r="A776" s="69">
        <f t="shared" si="256"/>
        <v>774</v>
      </c>
      <c r="B776" s="70" t="s">
        <v>102</v>
      </c>
      <c r="C776" s="97" t="s">
        <v>3407</v>
      </c>
      <c r="D776" s="106">
        <v>145483502</v>
      </c>
      <c r="E776" s="73"/>
      <c r="F776" s="74">
        <v>46059</v>
      </c>
      <c r="G776" s="75" t="s">
        <v>348</v>
      </c>
      <c r="H776" s="75" t="s">
        <v>2513</v>
      </c>
      <c r="I776" s="75" t="s">
        <v>350</v>
      </c>
      <c r="J776" s="75" t="s">
        <v>351</v>
      </c>
      <c r="K776" s="75" t="s">
        <v>242</v>
      </c>
      <c r="L776" s="74">
        <v>46081</v>
      </c>
      <c r="M776" s="73">
        <v>40</v>
      </c>
      <c r="N776" s="75" t="s">
        <v>3408</v>
      </c>
      <c r="O776" s="75" t="s">
        <v>3409</v>
      </c>
      <c r="P776" s="75">
        <v>2830048851</v>
      </c>
      <c r="Q776" s="74">
        <v>46063</v>
      </c>
      <c r="R776" s="75">
        <v>1209384080</v>
      </c>
      <c r="S776" s="75">
        <v>224182938</v>
      </c>
      <c r="T776" s="74">
        <v>46063</v>
      </c>
      <c r="U776" s="190">
        <v>20611.745999999999</v>
      </c>
      <c r="V776" s="190">
        <v>19980.208999999999</v>
      </c>
      <c r="W776" s="75">
        <v>35</v>
      </c>
      <c r="X776" s="75">
        <v>0</v>
      </c>
      <c r="Y776" s="98">
        <v>7266669560</v>
      </c>
      <c r="Z776" s="82" t="s">
        <v>354</v>
      </c>
      <c r="AA776" s="75" t="s">
        <v>1680</v>
      </c>
      <c r="AB776" s="75" t="s">
        <v>3410</v>
      </c>
      <c r="AC776" s="98" t="s">
        <v>3407</v>
      </c>
      <c r="AD776" s="75" t="s">
        <v>113</v>
      </c>
      <c r="AE776" s="74">
        <v>46073</v>
      </c>
      <c r="AF776" s="80">
        <v>46070.375</v>
      </c>
      <c r="AG776" s="80">
        <v>46066.375</v>
      </c>
      <c r="AH776" s="80">
        <v>46066.375</v>
      </c>
      <c r="AI776" s="74">
        <v>46071</v>
      </c>
      <c r="AJ776" s="69"/>
      <c r="AK776" s="74">
        <v>46072</v>
      </c>
      <c r="AL776" s="74">
        <v>46089</v>
      </c>
      <c r="AM776" s="74">
        <v>46088</v>
      </c>
      <c r="AN776" s="74">
        <v>46088</v>
      </c>
      <c r="AO776" s="81">
        <f t="shared" si="260"/>
        <v>46065.375</v>
      </c>
      <c r="AP776" s="81">
        <f t="shared" si="261"/>
        <v>46066.375</v>
      </c>
      <c r="AQ776" s="81">
        <f t="shared" si="262"/>
        <v>46066.375</v>
      </c>
      <c r="AR776" s="81">
        <f t="shared" si="263"/>
        <v>46072</v>
      </c>
      <c r="AS776" s="81">
        <f t="shared" si="264"/>
        <v>46075</v>
      </c>
      <c r="AT776" s="81">
        <f t="shared" si="265"/>
        <v>46072</v>
      </c>
      <c r="AU776" s="82" t="s">
        <v>2600</v>
      </c>
      <c r="AV776" s="74">
        <v>46063</v>
      </c>
      <c r="AW776" s="75" t="s">
        <v>3411</v>
      </c>
      <c r="AX776" s="75">
        <v>32215801</v>
      </c>
      <c r="AY776" s="75"/>
      <c r="AZ776" s="83"/>
      <c r="BA776" s="75"/>
      <c r="BB776" s="75"/>
      <c r="BC776" s="75"/>
      <c r="BD776" s="75"/>
      <c r="BE776" s="75"/>
      <c r="BF776" s="75"/>
      <c r="BG776" s="75"/>
      <c r="BH776" s="75"/>
      <c r="BI776" s="75"/>
      <c r="BJ776" s="75"/>
      <c r="BK776" s="75"/>
      <c r="BL776" s="75"/>
      <c r="BM776" s="75"/>
      <c r="BN776" s="75"/>
      <c r="BO776" s="75"/>
      <c r="BP776" s="75"/>
      <c r="BQ776" s="75"/>
      <c r="BR776" s="75"/>
      <c r="BS776" s="75"/>
      <c r="BT776" s="75">
        <v>1</v>
      </c>
      <c r="BU776" s="84" t="s">
        <v>3412</v>
      </c>
      <c r="BV776" s="74">
        <v>46076</v>
      </c>
      <c r="BW776" s="85">
        <f t="shared" si="247"/>
        <v>4</v>
      </c>
      <c r="BX776" s="85">
        <f t="shared" si="248"/>
        <v>4</v>
      </c>
      <c r="BY776" s="86" t="s">
        <v>120</v>
      </c>
      <c r="BZ776" s="87">
        <f t="shared" si="239"/>
        <v>6</v>
      </c>
      <c r="CA776" s="22" t="s">
        <v>360</v>
      </c>
      <c r="CB776" s="88">
        <f t="shared" si="257"/>
        <v>9</v>
      </c>
      <c r="CC776" s="89">
        <f>BV776-AK776</f>
        <v>4</v>
      </c>
      <c r="CE776" s="87">
        <f t="shared" si="249"/>
        <v>2</v>
      </c>
      <c r="CF776" s="90">
        <v>31380000</v>
      </c>
      <c r="CG776" s="90">
        <v>400000</v>
      </c>
      <c r="CH776" s="90">
        <v>31780000</v>
      </c>
      <c r="CI776" s="22">
        <v>26150</v>
      </c>
      <c r="CJ776" s="87">
        <f t="shared" si="258"/>
        <v>2</v>
      </c>
      <c r="CK776" s="87">
        <f t="shared" si="259"/>
        <v>7</v>
      </c>
      <c r="CL776" s="22" t="s">
        <v>121</v>
      </c>
      <c r="CM776" s="22" t="s">
        <v>3413</v>
      </c>
    </row>
    <row r="777" spans="1:91" ht="14.45" customHeight="1" x14ac:dyDescent="0.25">
      <c r="A777" s="69">
        <f t="shared" si="256"/>
        <v>775</v>
      </c>
      <c r="B777" s="70" t="s">
        <v>102</v>
      </c>
      <c r="C777" s="97">
        <v>235600209365</v>
      </c>
      <c r="D777" s="106">
        <v>145414766</v>
      </c>
      <c r="E777" s="73"/>
      <c r="F777" s="74">
        <v>46056</v>
      </c>
      <c r="G777" s="75" t="s">
        <v>2934</v>
      </c>
      <c r="H777" s="75" t="s">
        <v>2935</v>
      </c>
      <c r="I777" s="75" t="s">
        <v>105</v>
      </c>
      <c r="J777" s="75" t="s">
        <v>193</v>
      </c>
      <c r="K777" s="75" t="s">
        <v>242</v>
      </c>
      <c r="L777" s="74">
        <v>46095</v>
      </c>
      <c r="M777" s="197">
        <v>40</v>
      </c>
      <c r="N777" s="75" t="s">
        <v>3414</v>
      </c>
      <c r="O777" s="75" t="s">
        <v>3415</v>
      </c>
      <c r="P777" s="170">
        <v>2830048540</v>
      </c>
      <c r="Q777" s="74">
        <v>46057</v>
      </c>
      <c r="R777" s="75">
        <v>1209382418</v>
      </c>
      <c r="S777" s="75">
        <v>224158792</v>
      </c>
      <c r="T777" s="74">
        <v>46057</v>
      </c>
      <c r="U777" s="190">
        <v>16331.545</v>
      </c>
      <c r="V777" s="190">
        <v>15797.034</v>
      </c>
      <c r="W777" s="75">
        <v>19</v>
      </c>
      <c r="X777" s="75">
        <v>0</v>
      </c>
      <c r="Y777" s="98">
        <v>235600209365</v>
      </c>
      <c r="Z777" s="82" t="s">
        <v>128</v>
      </c>
      <c r="AA777" s="75" t="s">
        <v>196</v>
      </c>
      <c r="AB777" s="75" t="s">
        <v>2819</v>
      </c>
      <c r="AC777" s="98">
        <v>235600209365</v>
      </c>
      <c r="AD777" s="75" t="s">
        <v>113</v>
      </c>
      <c r="AE777" s="99">
        <v>46066</v>
      </c>
      <c r="AF777" s="80">
        <v>46065.25</v>
      </c>
      <c r="AG777" s="80">
        <v>46064.5</v>
      </c>
      <c r="AH777" s="80">
        <v>46063.666666666664</v>
      </c>
      <c r="AI777" s="99">
        <v>46064</v>
      </c>
      <c r="AJ777" s="99">
        <v>46066</v>
      </c>
      <c r="AK777" s="99">
        <v>46066</v>
      </c>
      <c r="AL777" s="74">
        <v>46080</v>
      </c>
      <c r="AM777" s="74">
        <v>46081</v>
      </c>
      <c r="AN777" s="74">
        <v>46082</v>
      </c>
      <c r="AO777" s="81">
        <f t="shared" si="260"/>
        <v>46062.666666666664</v>
      </c>
      <c r="AP777" s="81">
        <f t="shared" si="261"/>
        <v>46063.666666666664</v>
      </c>
      <c r="AQ777" s="81">
        <f t="shared" si="262"/>
        <v>46063.666666666664</v>
      </c>
      <c r="AR777" s="81">
        <f t="shared" si="263"/>
        <v>46067</v>
      </c>
      <c r="AS777" s="81">
        <f t="shared" si="264"/>
        <v>46068</v>
      </c>
      <c r="AT777" s="81">
        <f t="shared" si="265"/>
        <v>46067</v>
      </c>
      <c r="AU777" s="82" t="s">
        <v>443</v>
      </c>
      <c r="AV777" s="74">
        <v>46057</v>
      </c>
      <c r="AW777" s="75" t="s">
        <v>3416</v>
      </c>
      <c r="AX777" s="75" t="s">
        <v>3417</v>
      </c>
      <c r="AY777" s="75"/>
      <c r="AZ777" s="83"/>
      <c r="BA777" s="75"/>
      <c r="BB777" s="75"/>
      <c r="BC777" s="75"/>
      <c r="BD777" s="75"/>
      <c r="BE777" s="75"/>
      <c r="BF777" s="75"/>
      <c r="BG777" s="75"/>
      <c r="BH777" s="75"/>
      <c r="BI777" s="75"/>
      <c r="BJ777" s="75"/>
      <c r="BK777" s="75"/>
      <c r="BL777" s="75"/>
      <c r="BM777" s="75"/>
      <c r="BN777" s="75"/>
      <c r="BO777" s="75"/>
      <c r="BP777" s="75"/>
      <c r="BQ777" s="75"/>
      <c r="BR777" s="75"/>
      <c r="BS777" s="75"/>
      <c r="BT777" s="75">
        <v>1</v>
      </c>
      <c r="BU777" s="84" t="s">
        <v>3418</v>
      </c>
      <c r="BV777" s="74">
        <v>46066</v>
      </c>
      <c r="BW777" s="85">
        <f t="shared" si="247"/>
        <v>0</v>
      </c>
      <c r="BX777" s="85">
        <f t="shared" si="248"/>
        <v>0</v>
      </c>
      <c r="BY777" s="86" t="s">
        <v>120</v>
      </c>
      <c r="BZ777" s="87">
        <f t="shared" si="239"/>
        <v>6</v>
      </c>
      <c r="CB777" s="88">
        <f t="shared" si="257"/>
        <v>7</v>
      </c>
      <c r="CC777" s="89"/>
      <c r="CE777" s="87">
        <f t="shared" si="249"/>
        <v>2</v>
      </c>
      <c r="CF777" s="90">
        <v>57508000</v>
      </c>
      <c r="CG777" s="90"/>
      <c r="CH777" s="90">
        <v>57508000</v>
      </c>
      <c r="CI777" s="22">
        <v>26140</v>
      </c>
      <c r="CJ777" s="87">
        <f t="shared" si="258"/>
        <v>2</v>
      </c>
      <c r="CK777" s="87">
        <f t="shared" si="259"/>
        <v>6</v>
      </c>
      <c r="CL777" s="22" t="s">
        <v>121</v>
      </c>
      <c r="CM777" s="22" t="s">
        <v>3419</v>
      </c>
    </row>
    <row r="778" spans="1:91" ht="14.45" customHeight="1" x14ac:dyDescent="0.25">
      <c r="A778" s="69">
        <f t="shared" si="256"/>
        <v>776</v>
      </c>
      <c r="B778" s="70" t="s">
        <v>102</v>
      </c>
      <c r="C778" s="97">
        <v>235600209365</v>
      </c>
      <c r="D778" s="106">
        <v>145414773</v>
      </c>
      <c r="E778" s="73"/>
      <c r="F778" s="74">
        <v>46056</v>
      </c>
      <c r="G778" s="75" t="s">
        <v>2934</v>
      </c>
      <c r="H778" s="75" t="s">
        <v>2935</v>
      </c>
      <c r="I778" s="75" t="s">
        <v>105</v>
      </c>
      <c r="J778" s="75" t="s">
        <v>193</v>
      </c>
      <c r="K778" s="75" t="s">
        <v>242</v>
      </c>
      <c r="L778" s="74">
        <v>46095</v>
      </c>
      <c r="M778" s="73">
        <v>40</v>
      </c>
      <c r="N778" s="105" t="s">
        <v>3420</v>
      </c>
      <c r="O778" s="105" t="s">
        <v>3421</v>
      </c>
      <c r="P778" s="75">
        <v>2830048526</v>
      </c>
      <c r="Q778" s="74">
        <v>46057</v>
      </c>
      <c r="R778" s="75">
        <v>1209382358</v>
      </c>
      <c r="S778" s="75">
        <v>224158853</v>
      </c>
      <c r="T778" s="74">
        <v>46057</v>
      </c>
      <c r="U778" s="190">
        <v>16479.945</v>
      </c>
      <c r="V778" s="190">
        <v>15940.579</v>
      </c>
      <c r="W778" s="75">
        <v>19</v>
      </c>
      <c r="X778" s="75">
        <v>0</v>
      </c>
      <c r="Y778" s="98">
        <v>235600209382</v>
      </c>
      <c r="Z778" s="82" t="s">
        <v>128</v>
      </c>
      <c r="AA778" s="75" t="s">
        <v>196</v>
      </c>
      <c r="AB778" s="75" t="s">
        <v>2819</v>
      </c>
      <c r="AC778" s="98">
        <v>235600209365</v>
      </c>
      <c r="AD778" s="75" t="s">
        <v>113</v>
      </c>
      <c r="AE778" s="99">
        <v>46066</v>
      </c>
      <c r="AF778" s="80">
        <v>46065.25</v>
      </c>
      <c r="AG778" s="80">
        <v>46064.5</v>
      </c>
      <c r="AH778" s="80">
        <v>46063.666666666664</v>
      </c>
      <c r="AI778" s="99">
        <v>46064</v>
      </c>
      <c r="AJ778" s="99">
        <v>46066</v>
      </c>
      <c r="AK778" s="99">
        <v>46066</v>
      </c>
      <c r="AL778" s="74">
        <v>46080</v>
      </c>
      <c r="AM778" s="74">
        <v>46081</v>
      </c>
      <c r="AN778" s="74">
        <v>46082</v>
      </c>
      <c r="AO778" s="81">
        <f t="shared" si="260"/>
        <v>46062.666666666664</v>
      </c>
      <c r="AP778" s="81">
        <f t="shared" si="261"/>
        <v>46063.666666666664</v>
      </c>
      <c r="AQ778" s="81">
        <f t="shared" si="262"/>
        <v>46063.666666666664</v>
      </c>
      <c r="AR778" s="81">
        <f t="shared" si="263"/>
        <v>46067</v>
      </c>
      <c r="AS778" s="81">
        <f t="shared" si="264"/>
        <v>46068</v>
      </c>
      <c r="AT778" s="81">
        <f t="shared" si="265"/>
        <v>46067</v>
      </c>
      <c r="AU778" s="82" t="s">
        <v>443</v>
      </c>
      <c r="AV778" s="74">
        <v>46057</v>
      </c>
      <c r="AW778" s="75" t="s">
        <v>3422</v>
      </c>
      <c r="AX778" s="75" t="s">
        <v>3423</v>
      </c>
      <c r="AY778" s="75"/>
      <c r="AZ778" s="83"/>
      <c r="BA778" s="75"/>
      <c r="BB778" s="75"/>
      <c r="BC778" s="75"/>
      <c r="BD778" s="75"/>
      <c r="BE778" s="75"/>
      <c r="BF778" s="75"/>
      <c r="BG778" s="75"/>
      <c r="BH778" s="75"/>
      <c r="BI778" s="75"/>
      <c r="BJ778" s="75"/>
      <c r="BK778" s="75"/>
      <c r="BL778" s="75"/>
      <c r="BM778" s="75"/>
      <c r="BN778" s="75"/>
      <c r="BO778" s="75"/>
      <c r="BP778" s="75"/>
      <c r="BQ778" s="75"/>
      <c r="BR778" s="75"/>
      <c r="BS778" s="75"/>
      <c r="BT778" s="75">
        <v>0</v>
      </c>
      <c r="BU778" s="84" t="s">
        <v>3418</v>
      </c>
      <c r="BV778" s="74">
        <v>46066</v>
      </c>
      <c r="BW778" s="85">
        <f t="shared" si="247"/>
        <v>0</v>
      </c>
      <c r="BX778" s="85">
        <f t="shared" si="248"/>
        <v>0</v>
      </c>
      <c r="BY778" s="86" t="s">
        <v>120</v>
      </c>
      <c r="BZ778" s="87">
        <f t="shared" si="239"/>
        <v>6</v>
      </c>
      <c r="CB778" s="88">
        <f t="shared" si="257"/>
        <v>7</v>
      </c>
      <c r="CC778" s="89"/>
      <c r="CE778" s="87">
        <f t="shared" si="249"/>
        <v>2</v>
      </c>
      <c r="CF778" s="90">
        <v>57508000</v>
      </c>
      <c r="CG778" s="90"/>
      <c r="CH778" s="90">
        <v>57508000</v>
      </c>
      <c r="CI778" s="22">
        <v>26140</v>
      </c>
      <c r="CJ778" s="87">
        <f t="shared" si="258"/>
        <v>2</v>
      </c>
      <c r="CK778" s="87">
        <f t="shared" si="259"/>
        <v>6</v>
      </c>
      <c r="CL778" s="22" t="s">
        <v>121</v>
      </c>
      <c r="CM778" s="22" t="s">
        <v>3419</v>
      </c>
    </row>
    <row r="779" spans="1:91" ht="14.45" customHeight="1" x14ac:dyDescent="0.25">
      <c r="A779" s="69">
        <f t="shared" si="256"/>
        <v>777</v>
      </c>
      <c r="B779" s="70" t="s">
        <v>102</v>
      </c>
      <c r="C779" s="97">
        <v>235600209365</v>
      </c>
      <c r="D779" s="106">
        <v>145414775</v>
      </c>
      <c r="E779" s="73"/>
      <c r="F779" s="74">
        <v>46056</v>
      </c>
      <c r="G779" s="75" t="s">
        <v>2934</v>
      </c>
      <c r="H779" s="75" t="s">
        <v>2935</v>
      </c>
      <c r="I779" s="75" t="s">
        <v>105</v>
      </c>
      <c r="J779" s="75" t="s">
        <v>193</v>
      </c>
      <c r="K779" s="75" t="s">
        <v>242</v>
      </c>
      <c r="L779" s="74">
        <v>46095</v>
      </c>
      <c r="M779" s="73">
        <v>40</v>
      </c>
      <c r="N779" s="75" t="s">
        <v>3424</v>
      </c>
      <c r="O779" s="75" t="s">
        <v>3425</v>
      </c>
      <c r="P779" s="75">
        <v>2830048529</v>
      </c>
      <c r="Q779" s="74">
        <v>46057</v>
      </c>
      <c r="R779" s="75">
        <v>1209382377</v>
      </c>
      <c r="S779" s="75">
        <v>224158869</v>
      </c>
      <c r="T779" s="74">
        <v>46057</v>
      </c>
      <c r="U779" s="190">
        <v>15853.487999999999</v>
      </c>
      <c r="V779" s="190">
        <v>15334.627</v>
      </c>
      <c r="W779" s="75">
        <v>19</v>
      </c>
      <c r="X779" s="75">
        <v>0</v>
      </c>
      <c r="Y779" s="98">
        <v>235600209390</v>
      </c>
      <c r="Z779" s="82" t="s">
        <v>128</v>
      </c>
      <c r="AA779" s="75" t="s">
        <v>196</v>
      </c>
      <c r="AB779" s="75" t="s">
        <v>2819</v>
      </c>
      <c r="AC779" s="98">
        <v>235600209365</v>
      </c>
      <c r="AD779" s="75" t="s">
        <v>113</v>
      </c>
      <c r="AE779" s="99">
        <v>46066</v>
      </c>
      <c r="AF779" s="80">
        <v>46065.25</v>
      </c>
      <c r="AG779" s="80">
        <v>46064.5</v>
      </c>
      <c r="AH779" s="80">
        <v>46063.666666666664</v>
      </c>
      <c r="AI779" s="99">
        <v>46064</v>
      </c>
      <c r="AJ779" s="99">
        <v>46066</v>
      </c>
      <c r="AK779" s="99">
        <v>46066</v>
      </c>
      <c r="AL779" s="74">
        <v>46080</v>
      </c>
      <c r="AM779" s="74">
        <v>46081</v>
      </c>
      <c r="AN779" s="74">
        <v>46082</v>
      </c>
      <c r="AO779" s="81">
        <f t="shared" si="260"/>
        <v>46062.666666666664</v>
      </c>
      <c r="AP779" s="81">
        <f t="shared" si="261"/>
        <v>46063.666666666664</v>
      </c>
      <c r="AQ779" s="81">
        <f t="shared" si="262"/>
        <v>46063.666666666664</v>
      </c>
      <c r="AR779" s="81">
        <f t="shared" si="263"/>
        <v>46067</v>
      </c>
      <c r="AS779" s="81">
        <f t="shared" si="264"/>
        <v>46068</v>
      </c>
      <c r="AT779" s="81">
        <f t="shared" si="265"/>
        <v>46067</v>
      </c>
      <c r="AU779" s="82" t="s">
        <v>443</v>
      </c>
      <c r="AV779" s="74">
        <v>46057</v>
      </c>
      <c r="AW779" s="75" t="s">
        <v>3426</v>
      </c>
      <c r="AX779" s="75" t="s">
        <v>3427</v>
      </c>
      <c r="AY779" s="75"/>
      <c r="AZ779" s="83"/>
      <c r="BA779" s="75"/>
      <c r="BB779" s="75"/>
      <c r="BC779" s="75"/>
      <c r="BD779" s="75"/>
      <c r="BE779" s="75"/>
      <c r="BF779" s="75"/>
      <c r="BG779" s="75"/>
      <c r="BH779" s="75"/>
      <c r="BI779" s="75"/>
      <c r="BJ779" s="75"/>
      <c r="BK779" s="75"/>
      <c r="BL779" s="75"/>
      <c r="BM779" s="75"/>
      <c r="BN779" s="75"/>
      <c r="BO779" s="75"/>
      <c r="BP779" s="75"/>
      <c r="BQ779" s="75"/>
      <c r="BR779" s="75"/>
      <c r="BS779" s="75"/>
      <c r="BT779" s="75">
        <v>0</v>
      </c>
      <c r="BU779" s="84" t="s">
        <v>3418</v>
      </c>
      <c r="BV779" s="74">
        <v>46066</v>
      </c>
      <c r="BW779" s="85">
        <f t="shared" si="247"/>
        <v>0</v>
      </c>
      <c r="BX779" s="85">
        <f t="shared" si="248"/>
        <v>0</v>
      </c>
      <c r="BY779" s="86" t="s">
        <v>120</v>
      </c>
      <c r="BZ779" s="87">
        <f t="shared" si="239"/>
        <v>6</v>
      </c>
      <c r="CB779" s="88">
        <f t="shared" si="257"/>
        <v>7</v>
      </c>
      <c r="CC779" s="89"/>
      <c r="CE779" s="87">
        <f t="shared" si="249"/>
        <v>2</v>
      </c>
      <c r="CF779" s="90">
        <v>57508000</v>
      </c>
      <c r="CG779" s="90"/>
      <c r="CH779" s="90">
        <v>57508000</v>
      </c>
      <c r="CI779" s="22">
        <v>26140</v>
      </c>
      <c r="CJ779" s="87">
        <f t="shared" si="258"/>
        <v>2</v>
      </c>
      <c r="CK779" s="87">
        <f t="shared" si="259"/>
        <v>6</v>
      </c>
      <c r="CL779" s="22" t="s">
        <v>121</v>
      </c>
      <c r="CM779" s="22" t="s">
        <v>3419</v>
      </c>
    </row>
    <row r="780" spans="1:91" ht="14.45" customHeight="1" x14ac:dyDescent="0.25">
      <c r="A780" s="69">
        <f t="shared" si="256"/>
        <v>778</v>
      </c>
      <c r="B780" s="70" t="s">
        <v>102</v>
      </c>
      <c r="C780" s="107" t="s">
        <v>3428</v>
      </c>
      <c r="D780" s="106">
        <v>145463586</v>
      </c>
      <c r="E780" s="73"/>
      <c r="F780" s="74">
        <v>46051</v>
      </c>
      <c r="G780" s="75" t="s">
        <v>612</v>
      </c>
      <c r="H780" s="75" t="s">
        <v>2213</v>
      </c>
      <c r="I780" s="75" t="s">
        <v>105</v>
      </c>
      <c r="J780" s="75" t="s">
        <v>518</v>
      </c>
      <c r="K780" s="75" t="s">
        <v>242</v>
      </c>
      <c r="L780" s="74">
        <v>46078</v>
      </c>
      <c r="M780" s="73">
        <v>40</v>
      </c>
      <c r="N780" s="75" t="s">
        <v>3429</v>
      </c>
      <c r="O780" s="75" t="s">
        <v>3430</v>
      </c>
      <c r="P780" s="75">
        <v>2830048259</v>
      </c>
      <c r="Q780" s="74">
        <v>46052</v>
      </c>
      <c r="R780" s="75">
        <v>1209381156</v>
      </c>
      <c r="S780" s="75">
        <v>224138112</v>
      </c>
      <c r="T780" s="74">
        <v>46052</v>
      </c>
      <c r="U780" s="190">
        <v>17348.822</v>
      </c>
      <c r="V780" s="190">
        <v>16724.858</v>
      </c>
      <c r="W780" s="75">
        <v>20</v>
      </c>
      <c r="X780" s="75">
        <v>0</v>
      </c>
      <c r="Y780" s="98">
        <v>7265645762</v>
      </c>
      <c r="Z780" s="82" t="s">
        <v>354</v>
      </c>
      <c r="AA780" s="75" t="s">
        <v>521</v>
      </c>
      <c r="AB780" s="75" t="s">
        <v>1779</v>
      </c>
      <c r="AC780" s="98" t="s">
        <v>3428</v>
      </c>
      <c r="AD780" s="75" t="s">
        <v>113</v>
      </c>
      <c r="AE780" s="74">
        <v>46056</v>
      </c>
      <c r="AF780" s="80">
        <v>46054.416666666664</v>
      </c>
      <c r="AG780" s="80">
        <v>46052.458333333336</v>
      </c>
      <c r="AH780" s="80">
        <v>46052.458333333336</v>
      </c>
      <c r="AI780" s="124">
        <v>46055</v>
      </c>
      <c r="AJ780" s="129"/>
      <c r="AK780" s="124">
        <v>46055</v>
      </c>
      <c r="AL780" s="99">
        <v>46060</v>
      </c>
      <c r="AM780" s="75"/>
      <c r="AN780" s="99">
        <v>46060</v>
      </c>
      <c r="AO780" s="81">
        <f t="shared" si="260"/>
        <v>46051.458333333336</v>
      </c>
      <c r="AP780" s="81">
        <f t="shared" si="261"/>
        <v>46052.458333333336</v>
      </c>
      <c r="AQ780" s="81">
        <f t="shared" si="262"/>
        <v>46052.458333333336</v>
      </c>
      <c r="AR780" s="81">
        <f t="shared" si="263"/>
        <v>46056</v>
      </c>
      <c r="AS780" s="81">
        <f t="shared" si="264"/>
        <v>46058</v>
      </c>
      <c r="AT780" s="81">
        <f t="shared" si="265"/>
        <v>46056</v>
      </c>
      <c r="AU780" s="82" t="s">
        <v>131</v>
      </c>
      <c r="AV780" s="74">
        <v>46052</v>
      </c>
      <c r="AW780" s="75" t="s">
        <v>3431</v>
      </c>
      <c r="AX780" s="75">
        <v>30768796</v>
      </c>
      <c r="AY780" s="75"/>
      <c r="AZ780" s="83"/>
      <c r="BA780" s="75"/>
      <c r="BB780" s="75"/>
      <c r="BC780" s="75"/>
      <c r="BD780" s="75"/>
      <c r="BE780" s="75"/>
      <c r="BF780" s="75"/>
      <c r="BG780" s="75"/>
      <c r="BH780" s="75"/>
      <c r="BI780" s="75"/>
      <c r="BJ780" s="75"/>
      <c r="BK780" s="75"/>
      <c r="BL780" s="75"/>
      <c r="BM780" s="75"/>
      <c r="BN780" s="75"/>
      <c r="BO780" s="75"/>
      <c r="BP780" s="75"/>
      <c r="BQ780" s="75"/>
      <c r="BR780" s="75"/>
      <c r="BS780" s="75"/>
      <c r="BT780" s="75">
        <v>1</v>
      </c>
      <c r="BU780" s="84" t="s">
        <v>3432</v>
      </c>
      <c r="BV780" s="74">
        <v>46056</v>
      </c>
      <c r="BW780" s="85">
        <f t="shared" si="247"/>
        <v>1</v>
      </c>
      <c r="BX780" s="85">
        <f t="shared" si="248"/>
        <v>1</v>
      </c>
      <c r="BY780" s="86" t="s">
        <v>120</v>
      </c>
      <c r="BZ780" s="87">
        <f t="shared" si="239"/>
        <v>5</v>
      </c>
      <c r="CB780" s="88">
        <f t="shared" si="257"/>
        <v>6</v>
      </c>
      <c r="CC780" s="89">
        <f>BV780-AK780</f>
        <v>1</v>
      </c>
      <c r="CE780" s="87">
        <f t="shared" si="249"/>
        <v>2</v>
      </c>
      <c r="CF780" s="90">
        <v>8573825</v>
      </c>
      <c r="CG780" s="90"/>
      <c r="CH780" s="90">
        <v>8573825</v>
      </c>
      <c r="CI780" s="22">
        <v>26381</v>
      </c>
      <c r="CJ780" s="87">
        <f t="shared" si="258"/>
        <v>1</v>
      </c>
      <c r="CK780" s="87">
        <f t="shared" si="259"/>
        <v>5</v>
      </c>
      <c r="CL780" s="22" t="s">
        <v>121</v>
      </c>
      <c r="CM780" s="22" t="s">
        <v>3433</v>
      </c>
    </row>
    <row r="781" spans="1:91" ht="14.45" customHeight="1" x14ac:dyDescent="0.25">
      <c r="A781" s="69">
        <f t="shared" si="256"/>
        <v>779</v>
      </c>
      <c r="B781" s="70" t="s">
        <v>102</v>
      </c>
      <c r="C781" s="97">
        <v>235600216558</v>
      </c>
      <c r="D781" s="106">
        <v>145481368</v>
      </c>
      <c r="E781" s="73"/>
      <c r="F781" s="74">
        <v>46065</v>
      </c>
      <c r="G781" s="75" t="s">
        <v>164</v>
      </c>
      <c r="H781" s="75" t="s">
        <v>140</v>
      </c>
      <c r="I781" s="75" t="s">
        <v>105</v>
      </c>
      <c r="J781" s="75" t="s">
        <v>165</v>
      </c>
      <c r="K781" s="75" t="s">
        <v>242</v>
      </c>
      <c r="L781" s="74">
        <v>46097</v>
      </c>
      <c r="M781" s="73">
        <v>40</v>
      </c>
      <c r="N781" s="75" t="s">
        <v>3434</v>
      </c>
      <c r="O781" s="75" t="s">
        <v>3435</v>
      </c>
      <c r="P781" s="75">
        <v>2830048824</v>
      </c>
      <c r="Q781" s="74">
        <v>46063</v>
      </c>
      <c r="R781" s="75">
        <v>1209383970</v>
      </c>
      <c r="S781" s="75">
        <v>224183040</v>
      </c>
      <c r="T781" s="74">
        <v>46063</v>
      </c>
      <c r="U781" s="190">
        <v>15462.839</v>
      </c>
      <c r="V781" s="190">
        <v>14956.687</v>
      </c>
      <c r="W781" s="75">
        <v>19</v>
      </c>
      <c r="X781" s="75">
        <v>5</v>
      </c>
      <c r="Y781" s="98">
        <v>235600216558</v>
      </c>
      <c r="Z781" s="82" t="s">
        <v>128</v>
      </c>
      <c r="AA781" s="75" t="s">
        <v>1426</v>
      </c>
      <c r="AB781" s="75" t="s">
        <v>3436</v>
      </c>
      <c r="AC781" s="98">
        <v>235600216558</v>
      </c>
      <c r="AD781" s="75" t="s">
        <v>113</v>
      </c>
      <c r="AE781" s="74">
        <v>46066</v>
      </c>
      <c r="AF781" s="80">
        <v>46064.770833333336</v>
      </c>
      <c r="AG781" s="80">
        <v>46064.5</v>
      </c>
      <c r="AH781" s="80">
        <v>46063.625</v>
      </c>
      <c r="AI781" s="74">
        <v>46065</v>
      </c>
      <c r="AJ781" s="75"/>
      <c r="AK781" s="74">
        <v>46066</v>
      </c>
      <c r="AL781" s="74">
        <v>46079</v>
      </c>
      <c r="AM781" s="101">
        <v>46086</v>
      </c>
      <c r="AN781" s="101">
        <v>46086</v>
      </c>
      <c r="AO781" s="81">
        <f t="shared" si="260"/>
        <v>46062.625</v>
      </c>
      <c r="AP781" s="81">
        <f t="shared" si="261"/>
        <v>46063.625</v>
      </c>
      <c r="AQ781" s="81">
        <f t="shared" si="262"/>
        <v>46063.625</v>
      </c>
      <c r="AR781" s="81">
        <f t="shared" si="263"/>
        <v>46066</v>
      </c>
      <c r="AS781" s="81">
        <f t="shared" si="264"/>
        <v>46068</v>
      </c>
      <c r="AT781" s="81">
        <f t="shared" si="265"/>
        <v>46066</v>
      </c>
      <c r="AU781" s="82" t="s">
        <v>443</v>
      </c>
      <c r="AV781" s="74">
        <v>46063</v>
      </c>
      <c r="AW781" s="75" t="s">
        <v>3437</v>
      </c>
      <c r="AX781" s="75" t="s">
        <v>3438</v>
      </c>
      <c r="AY781" s="75"/>
      <c r="AZ781" s="83"/>
      <c r="BA781" s="75"/>
      <c r="BB781" s="75"/>
      <c r="BC781" s="75"/>
      <c r="BD781" s="75"/>
      <c r="BE781" s="75"/>
      <c r="BF781" s="75"/>
      <c r="BG781" s="75"/>
      <c r="BH781" s="75"/>
      <c r="BI781" s="75"/>
      <c r="BJ781" s="75"/>
      <c r="BK781" s="75"/>
      <c r="BL781" s="75"/>
      <c r="BM781" s="75"/>
      <c r="BN781" s="75"/>
      <c r="BO781" s="75"/>
      <c r="BP781" s="75"/>
      <c r="BQ781" s="75"/>
      <c r="BR781" s="75"/>
      <c r="BS781" s="75"/>
      <c r="BT781" s="75">
        <v>1</v>
      </c>
      <c r="BU781" s="84" t="s">
        <v>3439</v>
      </c>
      <c r="BV781" s="74">
        <v>46066</v>
      </c>
      <c r="BW781" s="85">
        <f t="shared" si="247"/>
        <v>0</v>
      </c>
      <c r="BX781" s="85">
        <f t="shared" si="248"/>
        <v>0</v>
      </c>
      <c r="BY781" s="86" t="s">
        <v>120</v>
      </c>
      <c r="BZ781" s="87">
        <f t="shared" si="239"/>
        <v>7</v>
      </c>
      <c r="CB781" s="88">
        <f t="shared" si="257"/>
        <v>7</v>
      </c>
      <c r="CC781" s="89"/>
      <c r="CE781" s="87">
        <f t="shared" si="249"/>
        <v>2</v>
      </c>
      <c r="CF781" s="90">
        <v>36267000</v>
      </c>
      <c r="CG781" s="90"/>
      <c r="CH781" s="90">
        <v>36267000</v>
      </c>
      <c r="CI781" s="22">
        <v>25905</v>
      </c>
      <c r="CJ781" s="87">
        <f t="shared" si="258"/>
        <v>2</v>
      </c>
      <c r="CK781" s="87">
        <f t="shared" si="259"/>
        <v>7</v>
      </c>
      <c r="CL781" s="22" t="s">
        <v>121</v>
      </c>
      <c r="CM781" s="22" t="s">
        <v>3440</v>
      </c>
    </row>
    <row r="782" spans="1:91" ht="14.45" customHeight="1" x14ac:dyDescent="0.25">
      <c r="A782" s="69">
        <f t="shared" si="256"/>
        <v>780</v>
      </c>
      <c r="B782" s="70" t="s">
        <v>102</v>
      </c>
      <c r="C782" s="107">
        <v>264255059</v>
      </c>
      <c r="D782" s="106">
        <v>145440409</v>
      </c>
      <c r="E782" s="73">
        <v>5320007526</v>
      </c>
      <c r="F782" s="74">
        <v>46058</v>
      </c>
      <c r="G782" s="75" t="s">
        <v>1735</v>
      </c>
      <c r="H782" s="75" t="s">
        <v>2963</v>
      </c>
      <c r="I782" s="75" t="s">
        <v>105</v>
      </c>
      <c r="J782" s="75" t="s">
        <v>1161</v>
      </c>
      <c r="K782" s="75" t="s">
        <v>242</v>
      </c>
      <c r="L782" s="74">
        <v>46076</v>
      </c>
      <c r="M782" s="73">
        <v>40</v>
      </c>
      <c r="N782" s="75" t="s">
        <v>3441</v>
      </c>
      <c r="O782" s="75" t="s">
        <v>3442</v>
      </c>
      <c r="P782" s="75">
        <v>2830048354</v>
      </c>
      <c r="Q782" s="74">
        <v>46054</v>
      </c>
      <c r="R782" s="75">
        <v>1209381664</v>
      </c>
      <c r="S782" s="75">
        <v>224144778</v>
      </c>
      <c r="T782" s="74">
        <v>46054</v>
      </c>
      <c r="U782" s="190">
        <v>9629.259</v>
      </c>
      <c r="V782" s="190">
        <v>9273.7510000000002</v>
      </c>
      <c r="W782" s="75">
        <v>10</v>
      </c>
      <c r="X782" s="75">
        <v>6</v>
      </c>
      <c r="Y782" s="98">
        <v>265008035</v>
      </c>
      <c r="Z782" s="82" t="s">
        <v>110</v>
      </c>
      <c r="AA782" s="75" t="s">
        <v>2966</v>
      </c>
      <c r="AB782" s="75" t="s">
        <v>112</v>
      </c>
      <c r="AC782" s="109">
        <v>264255059</v>
      </c>
      <c r="AD782" s="75" t="s">
        <v>113</v>
      </c>
      <c r="AE782" s="74">
        <v>46059</v>
      </c>
      <c r="AF782" s="130">
        <v>46058.458333333336</v>
      </c>
      <c r="AG782" s="130">
        <v>46057.375</v>
      </c>
      <c r="AH782" s="130">
        <v>46057.375</v>
      </c>
      <c r="AI782" s="150">
        <v>46055</v>
      </c>
      <c r="AJ782" s="99">
        <v>46059</v>
      </c>
      <c r="AK782" s="99">
        <v>46059</v>
      </c>
      <c r="AL782" s="131">
        <v>46061</v>
      </c>
      <c r="AM782" s="75"/>
      <c r="AN782" s="131">
        <v>46061</v>
      </c>
      <c r="AO782" s="95" t="s">
        <v>121</v>
      </c>
      <c r="AP782" s="95" t="s">
        <v>121</v>
      </c>
      <c r="AQ782" s="95" t="s">
        <v>121</v>
      </c>
      <c r="AR782" s="95" t="s">
        <v>121</v>
      </c>
      <c r="AS782" s="95" t="s">
        <v>121</v>
      </c>
      <c r="AT782" s="82" t="s">
        <v>2057</v>
      </c>
      <c r="AU782" s="82" t="s">
        <v>131</v>
      </c>
      <c r="AV782" s="74">
        <v>46054</v>
      </c>
      <c r="AW782" s="75" t="s">
        <v>3443</v>
      </c>
      <c r="AX782" s="75" t="s">
        <v>3444</v>
      </c>
      <c r="AY782" s="75"/>
      <c r="AZ782" s="83"/>
      <c r="BA782" s="75"/>
      <c r="BB782" s="75"/>
      <c r="BC782" s="75"/>
      <c r="BD782" s="75"/>
      <c r="BE782" s="75"/>
      <c r="BF782" s="75"/>
      <c r="BG782" s="75"/>
      <c r="BH782" s="75"/>
      <c r="BI782" s="75"/>
      <c r="BJ782" s="75"/>
      <c r="BK782" s="75"/>
      <c r="BL782" s="75"/>
      <c r="BM782" s="75"/>
      <c r="BN782" s="75"/>
      <c r="BO782" s="75"/>
      <c r="BP782" s="75"/>
      <c r="BQ782" s="75"/>
      <c r="BR782" s="75"/>
      <c r="BS782" s="75"/>
      <c r="BT782" s="75">
        <v>0</v>
      </c>
      <c r="BU782" s="84" t="s">
        <v>2985</v>
      </c>
      <c r="BV782" s="74">
        <v>46058</v>
      </c>
      <c r="BW782" s="85">
        <f t="shared" si="247"/>
        <v>-1</v>
      </c>
      <c r="BX782" s="85">
        <f t="shared" si="248"/>
        <v>-1</v>
      </c>
      <c r="BY782" s="86" t="s">
        <v>120</v>
      </c>
      <c r="BZ782" s="87">
        <f t="shared" si="239"/>
        <v>6</v>
      </c>
      <c r="CB782" s="88">
        <f t="shared" si="257"/>
        <v>6</v>
      </c>
      <c r="CC782" s="89"/>
      <c r="CE782" s="87">
        <f t="shared" si="249"/>
        <v>2</v>
      </c>
      <c r="CF782" s="90">
        <v>4008392</v>
      </c>
      <c r="CG782" s="90">
        <v>3006294</v>
      </c>
      <c r="CH782" s="90">
        <v>7014686</v>
      </c>
      <c r="CI782" s="22">
        <v>26371</v>
      </c>
      <c r="CJ782" s="87">
        <f t="shared" si="258"/>
        <v>2</v>
      </c>
      <c r="CK782" s="87">
        <f t="shared" si="259"/>
        <v>5</v>
      </c>
      <c r="CL782" s="22" t="s">
        <v>121</v>
      </c>
      <c r="CM782" s="22" t="s">
        <v>2986</v>
      </c>
    </row>
    <row r="783" spans="1:91" ht="14.45" customHeight="1" x14ac:dyDescent="0.25">
      <c r="A783" s="69">
        <f t="shared" si="256"/>
        <v>781</v>
      </c>
      <c r="B783" s="70" t="s">
        <v>102</v>
      </c>
      <c r="C783" s="107">
        <v>264255059</v>
      </c>
      <c r="D783" s="106">
        <v>145440423</v>
      </c>
      <c r="E783" s="73">
        <v>5320007526</v>
      </c>
      <c r="F783" s="74">
        <v>46058</v>
      </c>
      <c r="G783" s="75" t="s">
        <v>1735</v>
      </c>
      <c r="H783" s="75" t="s">
        <v>2963</v>
      </c>
      <c r="I783" s="75" t="s">
        <v>105</v>
      </c>
      <c r="J783" s="75" t="s">
        <v>1161</v>
      </c>
      <c r="K783" s="75" t="s">
        <v>242</v>
      </c>
      <c r="L783" s="74">
        <v>46076</v>
      </c>
      <c r="M783" s="73">
        <v>0</v>
      </c>
      <c r="N783" s="75" t="s">
        <v>3441</v>
      </c>
      <c r="O783" s="75" t="s">
        <v>3442</v>
      </c>
      <c r="P783" s="75">
        <v>2830048355</v>
      </c>
      <c r="Q783" s="74">
        <v>46054</v>
      </c>
      <c r="R783" s="75">
        <v>1209381665</v>
      </c>
      <c r="S783" s="75">
        <v>224144784</v>
      </c>
      <c r="T783" s="74">
        <v>46054</v>
      </c>
      <c r="U783" s="190">
        <v>7730.5929999999998</v>
      </c>
      <c r="V783" s="190">
        <v>7444.9440000000004</v>
      </c>
      <c r="W783" s="75">
        <v>9</v>
      </c>
      <c r="X783" s="75">
        <v>5</v>
      </c>
      <c r="Y783" s="98">
        <v>265008035</v>
      </c>
      <c r="Z783" s="82" t="s">
        <v>110</v>
      </c>
      <c r="AA783" s="75" t="s">
        <v>2966</v>
      </c>
      <c r="AB783" s="75" t="s">
        <v>112</v>
      </c>
      <c r="AC783" s="109">
        <v>264255059</v>
      </c>
      <c r="AD783" s="75" t="s">
        <v>113</v>
      </c>
      <c r="AE783" s="74">
        <v>46059</v>
      </c>
      <c r="AF783" s="130">
        <v>46058.458333333336</v>
      </c>
      <c r="AG783" s="130">
        <v>46057.375</v>
      </c>
      <c r="AH783" s="130">
        <v>46057.375</v>
      </c>
      <c r="AI783" s="150">
        <v>46055</v>
      </c>
      <c r="AJ783" s="99">
        <v>46059</v>
      </c>
      <c r="AK783" s="99">
        <v>46059</v>
      </c>
      <c r="AL783" s="131">
        <v>46061</v>
      </c>
      <c r="AM783" s="75"/>
      <c r="AN783" s="131">
        <v>46061</v>
      </c>
      <c r="AO783" s="95" t="s">
        <v>121</v>
      </c>
      <c r="AP783" s="95" t="s">
        <v>121</v>
      </c>
      <c r="AQ783" s="95" t="s">
        <v>121</v>
      </c>
      <c r="AR783" s="95" t="s">
        <v>121</v>
      </c>
      <c r="AS783" s="95" t="s">
        <v>121</v>
      </c>
      <c r="AT783" s="82" t="s">
        <v>2057</v>
      </c>
      <c r="AU783" s="82" t="s">
        <v>131</v>
      </c>
      <c r="AV783" s="74">
        <v>46054</v>
      </c>
      <c r="AW783" s="75">
        <v>0</v>
      </c>
      <c r="AX783" s="75">
        <v>0</v>
      </c>
      <c r="AY783" s="75"/>
      <c r="AZ783" s="83"/>
      <c r="BA783" s="75"/>
      <c r="BB783" s="75"/>
      <c r="BC783" s="75"/>
      <c r="BD783" s="75"/>
      <c r="BE783" s="75"/>
      <c r="BF783" s="75"/>
      <c r="BG783" s="75"/>
      <c r="BH783" s="75"/>
      <c r="BI783" s="75"/>
      <c r="BJ783" s="75"/>
      <c r="BK783" s="75"/>
      <c r="BL783" s="75"/>
      <c r="BM783" s="75"/>
      <c r="BN783" s="75"/>
      <c r="BO783" s="75"/>
      <c r="BP783" s="75"/>
      <c r="BQ783" s="75"/>
      <c r="BR783" s="75"/>
      <c r="BS783" s="75"/>
      <c r="BT783" s="75">
        <v>0</v>
      </c>
      <c r="BU783" s="84" t="s">
        <v>2985</v>
      </c>
      <c r="BV783" s="74">
        <v>46058</v>
      </c>
      <c r="BW783" s="85">
        <f t="shared" si="247"/>
        <v>-1</v>
      </c>
      <c r="BX783" s="85">
        <f t="shared" si="248"/>
        <v>-1</v>
      </c>
      <c r="BY783" s="86" t="s">
        <v>120</v>
      </c>
      <c r="BZ783" s="87">
        <f t="shared" ref="BZ783:BZ846" si="266">_xlfn.ISOWEEKNUM(F783)</f>
        <v>6</v>
      </c>
      <c r="CB783" s="88">
        <f t="shared" si="257"/>
        <v>6</v>
      </c>
      <c r="CC783" s="89"/>
      <c r="CE783" s="87">
        <f t="shared" si="249"/>
        <v>2</v>
      </c>
      <c r="CF783" s="90"/>
      <c r="CG783" s="90"/>
      <c r="CH783" s="90"/>
      <c r="CJ783" s="87">
        <f t="shared" si="258"/>
        <v>2</v>
      </c>
      <c r="CK783" s="87">
        <f t="shared" si="259"/>
        <v>5</v>
      </c>
      <c r="CL783" s="22" t="s">
        <v>121</v>
      </c>
      <c r="CM783" s="22" t="s">
        <v>2986</v>
      </c>
    </row>
    <row r="784" spans="1:91" ht="14.45" customHeight="1" x14ac:dyDescent="0.25">
      <c r="A784" s="69">
        <f t="shared" si="256"/>
        <v>782</v>
      </c>
      <c r="B784" s="70" t="s">
        <v>102</v>
      </c>
      <c r="C784" s="107" t="s">
        <v>2226</v>
      </c>
      <c r="D784" s="106">
        <v>145261046</v>
      </c>
      <c r="E784" s="73">
        <v>5320007429</v>
      </c>
      <c r="F784" s="74">
        <v>46041</v>
      </c>
      <c r="G784" s="75" t="s">
        <v>532</v>
      </c>
      <c r="H784" s="75" t="s">
        <v>2213</v>
      </c>
      <c r="I784" s="75" t="s">
        <v>105</v>
      </c>
      <c r="J784" s="75" t="s">
        <v>518</v>
      </c>
      <c r="K784" s="75" t="s">
        <v>242</v>
      </c>
      <c r="L784" s="74">
        <v>46071</v>
      </c>
      <c r="M784" s="73">
        <v>40</v>
      </c>
      <c r="N784" s="75" t="s">
        <v>3445</v>
      </c>
      <c r="O784" s="75" t="s">
        <v>3446</v>
      </c>
      <c r="P784" s="75">
        <v>2830047934</v>
      </c>
      <c r="Q784" s="74">
        <v>46044</v>
      </c>
      <c r="R784" s="75">
        <v>1209379116</v>
      </c>
      <c r="S784" s="75">
        <v>224101666</v>
      </c>
      <c r="T784" s="74">
        <v>46044</v>
      </c>
      <c r="U784" s="190">
        <v>15500.505999999999</v>
      </c>
      <c r="V784" s="190">
        <v>14943.076999999999</v>
      </c>
      <c r="W784" s="75">
        <v>18</v>
      </c>
      <c r="X784" s="75">
        <v>0</v>
      </c>
      <c r="Y784" s="98">
        <v>7265551705</v>
      </c>
      <c r="Z784" s="82" t="s">
        <v>354</v>
      </c>
      <c r="AA784" s="75" t="s">
        <v>719</v>
      </c>
      <c r="AB784" s="75" t="s">
        <v>762</v>
      </c>
      <c r="AC784" s="98" t="s">
        <v>2226</v>
      </c>
      <c r="AD784" s="75" t="s">
        <v>113</v>
      </c>
      <c r="AE784" s="74">
        <v>46048</v>
      </c>
      <c r="AF784" s="80">
        <v>46047.291666666664</v>
      </c>
      <c r="AG784" s="80">
        <v>46045.458333333336</v>
      </c>
      <c r="AH784" s="80">
        <v>46045.458333333336</v>
      </c>
      <c r="AI784" s="74">
        <v>46048</v>
      </c>
      <c r="AJ784" s="75"/>
      <c r="AK784" s="74">
        <v>46048</v>
      </c>
      <c r="AL784" s="74">
        <v>46053</v>
      </c>
      <c r="AM784" s="75"/>
      <c r="AN784" s="74">
        <v>46054</v>
      </c>
      <c r="AO784" s="95" t="s">
        <v>121</v>
      </c>
      <c r="AP784" s="95" t="s">
        <v>121</v>
      </c>
      <c r="AQ784" s="95" t="s">
        <v>121</v>
      </c>
      <c r="AR784" s="95" t="s">
        <v>121</v>
      </c>
      <c r="AS784" s="95" t="s">
        <v>121</v>
      </c>
      <c r="AT784" s="95" t="s">
        <v>121</v>
      </c>
      <c r="AU784" s="82" t="s">
        <v>356</v>
      </c>
      <c r="AV784" s="74">
        <v>46044</v>
      </c>
      <c r="AW784" s="75" t="s">
        <v>3447</v>
      </c>
      <c r="AX784" s="75">
        <v>32264118</v>
      </c>
      <c r="AY784" s="75">
        <v>905</v>
      </c>
      <c r="AZ784" s="83">
        <v>308178705240</v>
      </c>
      <c r="BA784" s="75" t="s">
        <v>187</v>
      </c>
      <c r="BB784" s="74">
        <v>46044</v>
      </c>
      <c r="BC784" s="75"/>
      <c r="BD784" s="75" t="s">
        <v>3448</v>
      </c>
      <c r="BE784" s="74">
        <v>46049</v>
      </c>
      <c r="BF784" s="75"/>
      <c r="BG784" s="75"/>
      <c r="BH784" s="75"/>
      <c r="BI784" s="75"/>
      <c r="BJ784" s="75"/>
      <c r="BK784" s="75"/>
      <c r="BL784" s="75"/>
      <c r="BM784" s="75"/>
      <c r="BN784" s="75"/>
      <c r="BO784" s="75"/>
      <c r="BP784" s="75"/>
      <c r="BQ784" s="75"/>
      <c r="BR784" s="75"/>
      <c r="BS784" s="75"/>
      <c r="BT784" s="75">
        <v>0</v>
      </c>
      <c r="BU784" s="84" t="s">
        <v>2231</v>
      </c>
      <c r="BV784" s="74">
        <v>46049</v>
      </c>
      <c r="BW784" s="85">
        <f t="shared" si="247"/>
        <v>1</v>
      </c>
      <c r="BX784" s="85">
        <f t="shared" si="248"/>
        <v>1</v>
      </c>
      <c r="BY784" s="86" t="s">
        <v>120</v>
      </c>
      <c r="BZ784" s="87">
        <f t="shared" si="266"/>
        <v>4</v>
      </c>
      <c r="CB784" s="88">
        <f t="shared" si="257"/>
        <v>5</v>
      </c>
      <c r="CC784" s="89">
        <f>BV784-AK784</f>
        <v>1</v>
      </c>
      <c r="CE784" s="87">
        <f t="shared" si="249"/>
        <v>1</v>
      </c>
      <c r="CF784" s="90">
        <v>8577075</v>
      </c>
      <c r="CG784" s="90"/>
      <c r="CH784" s="90">
        <v>8577075</v>
      </c>
      <c r="CI784" s="22">
        <v>26391</v>
      </c>
      <c r="CJ784" s="87">
        <f t="shared" si="258"/>
        <v>1</v>
      </c>
      <c r="CK784" s="87">
        <f t="shared" si="259"/>
        <v>4</v>
      </c>
      <c r="CL784" s="22" t="s">
        <v>121</v>
      </c>
      <c r="CM784" s="22" t="s">
        <v>2232</v>
      </c>
    </row>
    <row r="785" spans="1:91" ht="14.45" customHeight="1" x14ac:dyDescent="0.25">
      <c r="A785" s="69">
        <f t="shared" si="256"/>
        <v>783</v>
      </c>
      <c r="B785" s="70" t="s">
        <v>102</v>
      </c>
      <c r="C785" s="107" t="s">
        <v>2226</v>
      </c>
      <c r="D785" s="106">
        <v>145353073</v>
      </c>
      <c r="E785" s="73">
        <v>5320007429</v>
      </c>
      <c r="F785" s="74">
        <v>46041</v>
      </c>
      <c r="G785" s="75" t="s">
        <v>532</v>
      </c>
      <c r="H785" s="75" t="s">
        <v>2213</v>
      </c>
      <c r="I785" s="75" t="s">
        <v>105</v>
      </c>
      <c r="J785" s="75" t="s">
        <v>518</v>
      </c>
      <c r="K785" s="75" t="s">
        <v>242</v>
      </c>
      <c r="L785" s="74">
        <v>46070</v>
      </c>
      <c r="M785" s="73">
        <v>0</v>
      </c>
      <c r="N785" s="75" t="s">
        <v>3445</v>
      </c>
      <c r="O785" s="75" t="s">
        <v>3446</v>
      </c>
      <c r="P785" s="75">
        <v>2830047935</v>
      </c>
      <c r="Q785" s="74">
        <v>46044</v>
      </c>
      <c r="R785" s="75">
        <v>1209379117</v>
      </c>
      <c r="S785" s="75">
        <v>224101669</v>
      </c>
      <c r="T785" s="74">
        <v>46044</v>
      </c>
      <c r="U785" s="190">
        <v>1175.703</v>
      </c>
      <c r="V785" s="190">
        <v>1148.5999999999999</v>
      </c>
      <c r="W785" s="75">
        <v>2</v>
      </c>
      <c r="X785" s="75">
        <v>0</v>
      </c>
      <c r="Y785" s="98">
        <v>7265551705</v>
      </c>
      <c r="Z785" s="82" t="s">
        <v>354</v>
      </c>
      <c r="AA785" s="75" t="s">
        <v>719</v>
      </c>
      <c r="AB785" s="75" t="s">
        <v>762</v>
      </c>
      <c r="AC785" s="98" t="s">
        <v>2226</v>
      </c>
      <c r="AD785" s="75" t="s">
        <v>113</v>
      </c>
      <c r="AE785" s="74">
        <v>46048</v>
      </c>
      <c r="AF785" s="80">
        <v>46047.291666666664</v>
      </c>
      <c r="AG785" s="80">
        <v>46045.458333333336</v>
      </c>
      <c r="AH785" s="80">
        <v>46045.458333333336</v>
      </c>
      <c r="AI785" s="74">
        <v>46048</v>
      </c>
      <c r="AJ785" s="75"/>
      <c r="AK785" s="74">
        <v>46048</v>
      </c>
      <c r="AL785" s="74">
        <v>46053</v>
      </c>
      <c r="AM785" s="75"/>
      <c r="AN785" s="74">
        <v>46054</v>
      </c>
      <c r="AO785" s="95" t="s">
        <v>121</v>
      </c>
      <c r="AP785" s="95" t="s">
        <v>121</v>
      </c>
      <c r="AQ785" s="95" t="s">
        <v>121</v>
      </c>
      <c r="AR785" s="95" t="s">
        <v>121</v>
      </c>
      <c r="AS785" s="95" t="s">
        <v>121</v>
      </c>
      <c r="AT785" s="95" t="s">
        <v>121</v>
      </c>
      <c r="AU785" s="82" t="s">
        <v>356</v>
      </c>
      <c r="AV785" s="74">
        <v>46044</v>
      </c>
      <c r="AW785" s="75">
        <v>0</v>
      </c>
      <c r="AX785" s="75">
        <v>0</v>
      </c>
      <c r="AY785" s="75">
        <v>905</v>
      </c>
      <c r="AZ785" s="83">
        <v>0</v>
      </c>
      <c r="BA785" s="75">
        <v>0</v>
      </c>
      <c r="BB785" s="75" t="s">
        <v>132</v>
      </c>
      <c r="BC785" s="75"/>
      <c r="BD785" s="75" t="s">
        <v>3448</v>
      </c>
      <c r="BE785" s="74">
        <v>46049</v>
      </c>
      <c r="BF785" s="75"/>
      <c r="BG785" s="75"/>
      <c r="BH785" s="75"/>
      <c r="BI785" s="75"/>
      <c r="BJ785" s="75"/>
      <c r="BK785" s="75"/>
      <c r="BL785" s="75"/>
      <c r="BM785" s="75"/>
      <c r="BN785" s="75"/>
      <c r="BO785" s="75"/>
      <c r="BP785" s="75"/>
      <c r="BQ785" s="75"/>
      <c r="BR785" s="75"/>
      <c r="BS785" s="75"/>
      <c r="BT785" s="75">
        <v>0</v>
      </c>
      <c r="BU785" s="84" t="s">
        <v>2231</v>
      </c>
      <c r="BV785" s="74">
        <v>46049</v>
      </c>
      <c r="BW785" s="85">
        <f t="shared" si="247"/>
        <v>1</v>
      </c>
      <c r="BX785" s="85">
        <f t="shared" si="248"/>
        <v>1</v>
      </c>
      <c r="BY785" s="86" t="s">
        <v>120</v>
      </c>
      <c r="BZ785" s="87">
        <f t="shared" si="266"/>
        <v>4</v>
      </c>
      <c r="CB785" s="88">
        <f t="shared" si="257"/>
        <v>5</v>
      </c>
      <c r="CC785" s="89">
        <f>BV785-AK785</f>
        <v>1</v>
      </c>
      <c r="CE785" s="87">
        <f t="shared" si="249"/>
        <v>1</v>
      </c>
      <c r="CF785" s="90"/>
      <c r="CG785" s="90"/>
      <c r="CH785" s="90"/>
      <c r="CJ785" s="87">
        <f t="shared" si="258"/>
        <v>1</v>
      </c>
      <c r="CK785" s="87">
        <f t="shared" si="259"/>
        <v>4</v>
      </c>
      <c r="CL785" s="22" t="s">
        <v>121</v>
      </c>
      <c r="CM785" s="22" t="s">
        <v>2232</v>
      </c>
    </row>
    <row r="786" spans="1:91" ht="14.45" customHeight="1" x14ac:dyDescent="0.25">
      <c r="A786" s="69">
        <f t="shared" si="256"/>
        <v>784</v>
      </c>
      <c r="B786" s="70" t="s">
        <v>102</v>
      </c>
      <c r="C786" s="107">
        <v>263704035</v>
      </c>
      <c r="D786" s="106">
        <v>145417527</v>
      </c>
      <c r="E786" s="73"/>
      <c r="F786" s="74">
        <v>46057</v>
      </c>
      <c r="G786" s="75" t="s">
        <v>1205</v>
      </c>
      <c r="H786" s="75" t="s">
        <v>2963</v>
      </c>
      <c r="I786" s="75" t="s">
        <v>105</v>
      </c>
      <c r="J786" s="75" t="s">
        <v>1161</v>
      </c>
      <c r="K786" s="75" t="s">
        <v>242</v>
      </c>
      <c r="L786" s="74">
        <v>46073</v>
      </c>
      <c r="M786" s="73">
        <v>40</v>
      </c>
      <c r="N786" s="75" t="s">
        <v>3449</v>
      </c>
      <c r="O786" s="75" t="s">
        <v>3450</v>
      </c>
      <c r="P786" s="75">
        <v>2830048341</v>
      </c>
      <c r="Q786" s="74">
        <v>46053</v>
      </c>
      <c r="R786" s="75">
        <v>1209381561</v>
      </c>
      <c r="S786" s="75">
        <v>224143881</v>
      </c>
      <c r="T786" s="74">
        <v>46053</v>
      </c>
      <c r="U786" s="190">
        <v>17370.832999999999</v>
      </c>
      <c r="V786" s="190">
        <v>16789.703000000001</v>
      </c>
      <c r="W786" s="75">
        <v>20</v>
      </c>
      <c r="X786" s="75">
        <v>6</v>
      </c>
      <c r="Y786" s="98">
        <v>263703942</v>
      </c>
      <c r="Z786" s="82" t="s">
        <v>110</v>
      </c>
      <c r="AA786" s="75" t="s">
        <v>2056</v>
      </c>
      <c r="AB786" s="75" t="s">
        <v>536</v>
      </c>
      <c r="AC786" s="109">
        <v>263704035</v>
      </c>
      <c r="AD786" s="75" t="s">
        <v>113</v>
      </c>
      <c r="AE786" s="74">
        <v>46056</v>
      </c>
      <c r="AF786" s="130">
        <v>46055.791666666664</v>
      </c>
      <c r="AG786" s="130">
        <v>46055.541666666664</v>
      </c>
      <c r="AH786" s="130">
        <v>46055.541666666664</v>
      </c>
      <c r="AI786" s="99">
        <v>46048</v>
      </c>
      <c r="AJ786" s="99">
        <v>46056</v>
      </c>
      <c r="AK786" s="99">
        <v>46056</v>
      </c>
      <c r="AL786" s="115">
        <v>46054</v>
      </c>
      <c r="AM786" s="115">
        <v>46057</v>
      </c>
      <c r="AN786" s="115">
        <v>46058</v>
      </c>
      <c r="AO786" s="81">
        <f>IF(AH786&lt;AG786,IF(AH786=0,"",AH786-1),IF(AG786=0,"",AG786-1))</f>
        <v>46054.541666666664</v>
      </c>
      <c r="AP786" s="81">
        <f>IF(AH786&lt;AG786,IF(AH786=0,"",AH786),IF(AG786=0,"",AG786))</f>
        <v>46055.541666666664</v>
      </c>
      <c r="AQ786" s="81">
        <f>IF(AH786&lt;AG786,IF(AH786=0,"",AH786),IF(AG786=0,"",AG786))</f>
        <v>46055.541666666664</v>
      </c>
      <c r="AR786" s="81">
        <f>IF(AI786=0,"",IF(AI786&lt;AJ786,AJ786+1,AI786+1))</f>
        <v>46057</v>
      </c>
      <c r="AS786" s="81">
        <f>IF(AI786=0,"",IF(AE786=0,IF(AJ786=0,AI786+2,AJ786+2),AE786+2))</f>
        <v>46058</v>
      </c>
      <c r="AT786" s="81">
        <f>IF(AI786=0,"",IF(AI786&lt;AJ786,AJ786+1,AI786+1))</f>
        <v>46057</v>
      </c>
      <c r="AU786" s="82" t="s">
        <v>131</v>
      </c>
      <c r="AV786" s="74">
        <v>46053</v>
      </c>
      <c r="AW786" s="75" t="s">
        <v>3451</v>
      </c>
      <c r="AX786" s="75" t="s">
        <v>3452</v>
      </c>
      <c r="AY786" s="75"/>
      <c r="AZ786" s="96"/>
      <c r="BA786" s="75"/>
      <c r="BB786" s="75"/>
      <c r="BC786" s="75"/>
      <c r="BD786" s="75"/>
      <c r="BE786" s="75"/>
      <c r="BF786" s="75"/>
      <c r="BG786" s="75"/>
      <c r="BH786" s="75"/>
      <c r="BI786" s="75"/>
      <c r="BJ786" s="75"/>
      <c r="BK786" s="75"/>
      <c r="BL786" s="75"/>
      <c r="BM786" s="75"/>
      <c r="BN786" s="75"/>
      <c r="BO786" s="75"/>
      <c r="BP786" s="75"/>
      <c r="BQ786" s="75"/>
      <c r="BR786" s="75"/>
      <c r="BS786" s="75"/>
      <c r="BT786" s="75">
        <v>0</v>
      </c>
      <c r="BU786" s="84" t="s">
        <v>3301</v>
      </c>
      <c r="BV786" s="74">
        <v>46058</v>
      </c>
      <c r="BW786" s="85">
        <f t="shared" si="247"/>
        <v>2</v>
      </c>
      <c r="BX786" s="85">
        <f t="shared" si="248"/>
        <v>2</v>
      </c>
      <c r="BY786" s="86" t="s">
        <v>120</v>
      </c>
      <c r="BZ786" s="87">
        <f t="shared" si="266"/>
        <v>6</v>
      </c>
      <c r="CB786" s="88">
        <f t="shared" si="257"/>
        <v>6</v>
      </c>
      <c r="CC786" s="89"/>
      <c r="CE786" s="87">
        <f t="shared" si="249"/>
        <v>2</v>
      </c>
      <c r="CF786" s="90">
        <v>4008392</v>
      </c>
      <c r="CG786" s="90">
        <v>3006294</v>
      </c>
      <c r="CH786" s="90">
        <v>7014686</v>
      </c>
      <c r="CI786" s="22">
        <v>26371</v>
      </c>
      <c r="CJ786" s="87">
        <f t="shared" si="258"/>
        <v>1</v>
      </c>
      <c r="CK786" s="87">
        <f t="shared" si="259"/>
        <v>5</v>
      </c>
      <c r="CL786" s="22" t="s">
        <v>121</v>
      </c>
      <c r="CM786" s="22" t="s">
        <v>3302</v>
      </c>
    </row>
    <row r="787" spans="1:91" ht="14.45" customHeight="1" x14ac:dyDescent="0.25">
      <c r="A787" s="69">
        <f t="shared" si="256"/>
        <v>785</v>
      </c>
      <c r="B787" s="70" t="s">
        <v>102</v>
      </c>
      <c r="C787" s="107">
        <v>263704035</v>
      </c>
      <c r="D787" s="106">
        <v>145226483</v>
      </c>
      <c r="E787" s="73"/>
      <c r="F787" s="74">
        <v>46058</v>
      </c>
      <c r="G787" s="75" t="s">
        <v>1422</v>
      </c>
      <c r="H787" s="75" t="s">
        <v>2963</v>
      </c>
      <c r="I787" s="75" t="s">
        <v>105</v>
      </c>
      <c r="J787" s="75" t="s">
        <v>1161</v>
      </c>
      <c r="K787" s="75" t="s">
        <v>242</v>
      </c>
      <c r="L787" s="74">
        <v>46076</v>
      </c>
      <c r="M787" s="73">
        <v>40</v>
      </c>
      <c r="N787" s="75" t="s">
        <v>3453</v>
      </c>
      <c r="O787" s="75" t="s">
        <v>3454</v>
      </c>
      <c r="P787" s="75">
        <v>2830048340</v>
      </c>
      <c r="Q787" s="74">
        <v>46053</v>
      </c>
      <c r="R787" s="75">
        <v>1209381557</v>
      </c>
      <c r="S787" s="75">
        <v>224143886</v>
      </c>
      <c r="T787" s="74">
        <v>46053</v>
      </c>
      <c r="U787" s="190">
        <v>20892.564999999999</v>
      </c>
      <c r="V787" s="190">
        <v>20283.330000000002</v>
      </c>
      <c r="W787" s="75">
        <v>20</v>
      </c>
      <c r="X787" s="75">
        <v>13</v>
      </c>
      <c r="Y787" s="98">
        <v>263703902</v>
      </c>
      <c r="Z787" s="82" t="s">
        <v>110</v>
      </c>
      <c r="AA787" s="75" t="s">
        <v>2056</v>
      </c>
      <c r="AB787" s="75" t="s">
        <v>536</v>
      </c>
      <c r="AC787" s="109">
        <v>263704035</v>
      </c>
      <c r="AD787" s="75" t="s">
        <v>113</v>
      </c>
      <c r="AE787" s="74">
        <v>46056</v>
      </c>
      <c r="AF787" s="130">
        <v>46055.791666666664</v>
      </c>
      <c r="AG787" s="130">
        <v>46055.541666666664</v>
      </c>
      <c r="AH787" s="130">
        <v>46055.541666666664</v>
      </c>
      <c r="AI787" s="99">
        <v>46048</v>
      </c>
      <c r="AJ787" s="99">
        <v>46056</v>
      </c>
      <c r="AK787" s="99">
        <v>46056</v>
      </c>
      <c r="AL787" s="115">
        <v>46054</v>
      </c>
      <c r="AM787" s="115">
        <v>46057</v>
      </c>
      <c r="AN787" s="115">
        <v>46058</v>
      </c>
      <c r="AO787" s="81">
        <f>IF(AH787&lt;AG787,IF(AH787=0,"",AH787-1),IF(AG787=0,"",AG787-1))</f>
        <v>46054.541666666664</v>
      </c>
      <c r="AP787" s="81">
        <f>IF(AH787&lt;AG787,IF(AH787=0,"",AH787),IF(AG787=0,"",AG787))</f>
        <v>46055.541666666664</v>
      </c>
      <c r="AQ787" s="81">
        <f>IF(AH787&lt;AG787,IF(AH787=0,"",AH787),IF(AG787=0,"",AG787))</f>
        <v>46055.541666666664</v>
      </c>
      <c r="AR787" s="81">
        <f>IF(AI787=0,"",IF(AI787&lt;AJ787,AJ787+1,AI787+1))</f>
        <v>46057</v>
      </c>
      <c r="AS787" s="81">
        <f>IF(AI787=0,"",IF(AE787=0,IF(AJ787=0,AI787+2,AJ787+2),AE787+2))</f>
        <v>46058</v>
      </c>
      <c r="AT787" s="81">
        <f>IF(AI787=0,"",IF(AI787&lt;AJ787,AJ787+1,AI787+1))</f>
        <v>46057</v>
      </c>
      <c r="AU787" s="82" t="s">
        <v>131</v>
      </c>
      <c r="AV787" s="74">
        <v>46053</v>
      </c>
      <c r="AW787" s="75" t="s">
        <v>3455</v>
      </c>
      <c r="AX787" s="75" t="s">
        <v>3456</v>
      </c>
      <c r="AY787" s="75"/>
      <c r="AZ787" s="96"/>
      <c r="BA787" s="75"/>
      <c r="BB787" s="75"/>
      <c r="BC787" s="75"/>
      <c r="BD787" s="75"/>
      <c r="BE787" s="75"/>
      <c r="BF787" s="75"/>
      <c r="BG787" s="75"/>
      <c r="BH787" s="75"/>
      <c r="BI787" s="75"/>
      <c r="BJ787" s="75"/>
      <c r="BK787" s="75"/>
      <c r="BL787" s="75"/>
      <c r="BM787" s="75"/>
      <c r="BN787" s="75"/>
      <c r="BO787" s="75"/>
      <c r="BP787" s="75"/>
      <c r="BQ787" s="75"/>
      <c r="BR787" s="75"/>
      <c r="BS787" s="75"/>
      <c r="BT787" s="75">
        <v>0</v>
      </c>
      <c r="BU787" s="84" t="s">
        <v>3301</v>
      </c>
      <c r="BV787" s="74">
        <v>46058</v>
      </c>
      <c r="BW787" s="85">
        <f t="shared" si="247"/>
        <v>2</v>
      </c>
      <c r="BX787" s="85">
        <f t="shared" si="248"/>
        <v>2</v>
      </c>
      <c r="BY787" s="86" t="s">
        <v>120</v>
      </c>
      <c r="BZ787" s="87">
        <f t="shared" si="266"/>
        <v>6</v>
      </c>
      <c r="CB787" s="88">
        <f t="shared" si="257"/>
        <v>6</v>
      </c>
      <c r="CC787" s="89"/>
      <c r="CE787" s="87">
        <f t="shared" si="249"/>
        <v>2</v>
      </c>
      <c r="CF787" s="90">
        <v>4008392</v>
      </c>
      <c r="CG787" s="90">
        <v>3006294</v>
      </c>
      <c r="CH787" s="90">
        <v>7014686</v>
      </c>
      <c r="CI787" s="22">
        <v>26371</v>
      </c>
      <c r="CJ787" s="87">
        <f t="shared" si="258"/>
        <v>1</v>
      </c>
      <c r="CK787" s="87">
        <f t="shared" si="259"/>
        <v>5</v>
      </c>
      <c r="CL787" s="22" t="s">
        <v>121</v>
      </c>
      <c r="CM787" s="22" t="s">
        <v>3302</v>
      </c>
    </row>
    <row r="788" spans="1:91" ht="14.45" customHeight="1" x14ac:dyDescent="0.25">
      <c r="A788" s="69">
        <f t="shared" si="256"/>
        <v>786</v>
      </c>
      <c r="B788" s="70" t="s">
        <v>102</v>
      </c>
      <c r="C788" s="107">
        <v>263704035</v>
      </c>
      <c r="D788" s="106">
        <v>145438696</v>
      </c>
      <c r="E788" s="73">
        <v>5320007532</v>
      </c>
      <c r="F788" s="74">
        <v>46051</v>
      </c>
      <c r="G788" s="75" t="s">
        <v>1549</v>
      </c>
      <c r="H788" s="75" t="s">
        <v>2963</v>
      </c>
      <c r="I788" s="75" t="s">
        <v>3457</v>
      </c>
      <c r="J788" s="75" t="s">
        <v>1161</v>
      </c>
      <c r="K788" s="75" t="s">
        <v>242</v>
      </c>
      <c r="L788" s="74">
        <v>46069</v>
      </c>
      <c r="M788" s="73">
        <v>40</v>
      </c>
      <c r="N788" s="75" t="s">
        <v>3458</v>
      </c>
      <c r="O788" s="75" t="s">
        <v>3459</v>
      </c>
      <c r="P788" s="75">
        <v>2830048333</v>
      </c>
      <c r="Q788" s="74">
        <v>46053</v>
      </c>
      <c r="R788" s="75">
        <v>1209381546</v>
      </c>
      <c r="S788" s="75">
        <v>224143732</v>
      </c>
      <c r="T788" s="74">
        <v>46053</v>
      </c>
      <c r="U788" s="190">
        <v>10141.25</v>
      </c>
      <c r="V788" s="190">
        <v>9809.8950000000004</v>
      </c>
      <c r="W788" s="75">
        <v>12</v>
      </c>
      <c r="X788" s="75">
        <v>3</v>
      </c>
      <c r="Y788" s="98">
        <v>263704035</v>
      </c>
      <c r="Z788" s="82" t="s">
        <v>110</v>
      </c>
      <c r="AA788" s="75" t="s">
        <v>2056</v>
      </c>
      <c r="AB788" s="75" t="s">
        <v>536</v>
      </c>
      <c r="AC788" s="109">
        <v>263704035</v>
      </c>
      <c r="AD788" s="75" t="s">
        <v>113</v>
      </c>
      <c r="AE788" s="74">
        <v>46056</v>
      </c>
      <c r="AF788" s="130">
        <v>46055.791666666664</v>
      </c>
      <c r="AG788" s="130">
        <v>46055.541666666664</v>
      </c>
      <c r="AH788" s="130">
        <v>46055.541666666664</v>
      </c>
      <c r="AI788" s="99">
        <v>46048</v>
      </c>
      <c r="AJ788" s="99">
        <v>46056</v>
      </c>
      <c r="AK788" s="99">
        <v>46056</v>
      </c>
      <c r="AL788" s="115">
        <v>46054</v>
      </c>
      <c r="AM788" s="115">
        <v>46057</v>
      </c>
      <c r="AN788" s="115">
        <v>46058</v>
      </c>
      <c r="AO788" s="95" t="s">
        <v>121</v>
      </c>
      <c r="AP788" s="95" t="s">
        <v>121</v>
      </c>
      <c r="AQ788" s="95" t="s">
        <v>121</v>
      </c>
      <c r="AR788" s="95" t="s">
        <v>121</v>
      </c>
      <c r="AS788" s="95" t="s">
        <v>121</v>
      </c>
      <c r="AT788" s="82" t="s">
        <v>2057</v>
      </c>
      <c r="AU788" s="82" t="s">
        <v>131</v>
      </c>
      <c r="AV788" s="74">
        <v>46053</v>
      </c>
      <c r="AW788" s="75" t="s">
        <v>3460</v>
      </c>
      <c r="AX788" s="75" t="s">
        <v>3461</v>
      </c>
      <c r="AY788" s="75"/>
      <c r="AZ788" s="96"/>
      <c r="BA788" s="75"/>
      <c r="BB788" s="75"/>
      <c r="BC788" s="75"/>
      <c r="BD788" s="75"/>
      <c r="BE788" s="75"/>
      <c r="BF788" s="75"/>
      <c r="BG788" s="75"/>
      <c r="BH788" s="75"/>
      <c r="BI788" s="75"/>
      <c r="BJ788" s="75"/>
      <c r="BK788" s="75"/>
      <c r="BL788" s="75"/>
      <c r="BM788" s="75"/>
      <c r="BN788" s="75"/>
      <c r="BO788" s="75"/>
      <c r="BP788" s="75"/>
      <c r="BQ788" s="75"/>
      <c r="BR788" s="75"/>
      <c r="BS788" s="75"/>
      <c r="BT788" s="75">
        <v>0</v>
      </c>
      <c r="BU788" s="84" t="s">
        <v>3301</v>
      </c>
      <c r="BV788" s="74">
        <v>46058</v>
      </c>
      <c r="BW788" s="85">
        <f t="shared" si="247"/>
        <v>2</v>
      </c>
      <c r="BX788" s="85">
        <f t="shared" si="248"/>
        <v>2</v>
      </c>
      <c r="BY788" s="86" t="s">
        <v>120</v>
      </c>
      <c r="BZ788" s="87">
        <f t="shared" si="266"/>
        <v>5</v>
      </c>
      <c r="CB788" s="88">
        <f t="shared" si="257"/>
        <v>6</v>
      </c>
      <c r="CC788" s="89"/>
      <c r="CE788" s="87">
        <f t="shared" si="249"/>
        <v>2</v>
      </c>
      <c r="CF788" s="90">
        <v>4008392</v>
      </c>
      <c r="CG788" s="90">
        <v>3006294</v>
      </c>
      <c r="CH788" s="90">
        <v>7014686</v>
      </c>
      <c r="CI788" s="22">
        <v>26371</v>
      </c>
      <c r="CJ788" s="87">
        <f t="shared" si="258"/>
        <v>1</v>
      </c>
      <c r="CK788" s="87">
        <f t="shared" si="259"/>
        <v>5</v>
      </c>
      <c r="CL788" s="22" t="s">
        <v>121</v>
      </c>
      <c r="CM788" s="22" t="s">
        <v>3302</v>
      </c>
    </row>
    <row r="789" spans="1:91" ht="14.45" customHeight="1" x14ac:dyDescent="0.25">
      <c r="A789" s="69">
        <f t="shared" si="256"/>
        <v>787</v>
      </c>
      <c r="B789" s="70" t="s">
        <v>102</v>
      </c>
      <c r="C789" s="107">
        <v>263704035</v>
      </c>
      <c r="D789" s="106">
        <v>145492950</v>
      </c>
      <c r="E789" s="73">
        <v>5320007532</v>
      </c>
      <c r="F789" s="74">
        <v>46051</v>
      </c>
      <c r="G789" s="75" t="s">
        <v>2999</v>
      </c>
      <c r="H789" s="75" t="s">
        <v>2963</v>
      </c>
      <c r="I789" s="75" t="s">
        <v>105</v>
      </c>
      <c r="J789" s="75" t="s">
        <v>1161</v>
      </c>
      <c r="K789" s="75" t="s">
        <v>242</v>
      </c>
      <c r="L789" s="74">
        <v>46065</v>
      </c>
      <c r="M789" s="73">
        <v>0</v>
      </c>
      <c r="N789" s="75" t="s">
        <v>3458</v>
      </c>
      <c r="O789" s="75" t="s">
        <v>3459</v>
      </c>
      <c r="P789" s="75">
        <v>2830048335</v>
      </c>
      <c r="Q789" s="74">
        <v>46053</v>
      </c>
      <c r="R789" s="75">
        <v>1209381550</v>
      </c>
      <c r="S789" s="75">
        <v>224143741</v>
      </c>
      <c r="T789" s="74">
        <v>46053</v>
      </c>
      <c r="U789" s="190">
        <v>1058.3699999999999</v>
      </c>
      <c r="V789" s="190">
        <v>1025.942</v>
      </c>
      <c r="W789" s="75">
        <v>1</v>
      </c>
      <c r="X789" s="75">
        <v>0</v>
      </c>
      <c r="Y789" s="98">
        <v>263704035</v>
      </c>
      <c r="Z789" s="82" t="s">
        <v>110</v>
      </c>
      <c r="AA789" s="75" t="s">
        <v>2056</v>
      </c>
      <c r="AB789" s="75" t="s">
        <v>536</v>
      </c>
      <c r="AC789" s="109">
        <v>263704035</v>
      </c>
      <c r="AD789" s="75" t="s">
        <v>113</v>
      </c>
      <c r="AE789" s="74">
        <v>46056</v>
      </c>
      <c r="AF789" s="130">
        <v>46055.791666666664</v>
      </c>
      <c r="AG789" s="130">
        <v>46055.541666666664</v>
      </c>
      <c r="AH789" s="130">
        <v>46055.541666666664</v>
      </c>
      <c r="AI789" s="99">
        <v>46048</v>
      </c>
      <c r="AJ789" s="99">
        <v>46056</v>
      </c>
      <c r="AK789" s="99">
        <v>46056</v>
      </c>
      <c r="AL789" s="115">
        <v>46054</v>
      </c>
      <c r="AM789" s="115">
        <v>46057</v>
      </c>
      <c r="AN789" s="115">
        <v>46058</v>
      </c>
      <c r="AO789" s="95" t="s">
        <v>121</v>
      </c>
      <c r="AP789" s="95" t="s">
        <v>121</v>
      </c>
      <c r="AQ789" s="95" t="s">
        <v>121</v>
      </c>
      <c r="AR789" s="95" t="s">
        <v>121</v>
      </c>
      <c r="AS789" s="95" t="s">
        <v>121</v>
      </c>
      <c r="AT789" s="82" t="s">
        <v>2057</v>
      </c>
      <c r="AU789" s="82" t="s">
        <v>131</v>
      </c>
      <c r="AV789" s="74">
        <v>46053</v>
      </c>
      <c r="AW789" s="75">
        <v>0</v>
      </c>
      <c r="AX789" s="75">
        <v>0</v>
      </c>
      <c r="AY789" s="75"/>
      <c r="AZ789" s="96"/>
      <c r="BA789" s="75"/>
      <c r="BB789" s="75"/>
      <c r="BC789" s="75"/>
      <c r="BD789" s="75"/>
      <c r="BE789" s="75"/>
      <c r="BF789" s="75"/>
      <c r="BG789" s="75"/>
      <c r="BH789" s="75"/>
      <c r="BI789" s="75"/>
      <c r="BJ789" s="75"/>
      <c r="BK789" s="75"/>
      <c r="BL789" s="75"/>
      <c r="BM789" s="75"/>
      <c r="BN789" s="75"/>
      <c r="BO789" s="75"/>
      <c r="BP789" s="75"/>
      <c r="BQ789" s="75"/>
      <c r="BR789" s="75"/>
      <c r="BS789" s="75"/>
      <c r="BT789" s="75">
        <v>0</v>
      </c>
      <c r="BU789" s="84" t="s">
        <v>3301</v>
      </c>
      <c r="BV789" s="74">
        <v>46058</v>
      </c>
      <c r="BW789" s="85">
        <f t="shared" si="247"/>
        <v>2</v>
      </c>
      <c r="BX789" s="85">
        <f t="shared" si="248"/>
        <v>2</v>
      </c>
      <c r="BY789" s="86" t="s">
        <v>120</v>
      </c>
      <c r="BZ789" s="87">
        <f t="shared" si="266"/>
        <v>5</v>
      </c>
      <c r="CB789" s="88">
        <f t="shared" si="257"/>
        <v>6</v>
      </c>
      <c r="CC789" s="89"/>
      <c r="CE789" s="87">
        <f t="shared" si="249"/>
        <v>2</v>
      </c>
      <c r="CF789" s="90"/>
      <c r="CG789" s="90"/>
      <c r="CH789" s="90"/>
      <c r="CJ789" s="87">
        <f t="shared" si="258"/>
        <v>1</v>
      </c>
      <c r="CK789" s="87">
        <f t="shared" si="259"/>
        <v>5</v>
      </c>
      <c r="CL789" s="22" t="s">
        <v>121</v>
      </c>
      <c r="CM789" s="22" t="s">
        <v>3302</v>
      </c>
    </row>
    <row r="790" spans="1:91" ht="14.45" customHeight="1" x14ac:dyDescent="0.25">
      <c r="A790" s="69">
        <f t="shared" si="256"/>
        <v>788</v>
      </c>
      <c r="B790" s="70" t="s">
        <v>102</v>
      </c>
      <c r="C790" s="107">
        <v>263704035</v>
      </c>
      <c r="D790" s="106">
        <v>145440385</v>
      </c>
      <c r="E790" s="73">
        <v>5320007532</v>
      </c>
      <c r="F790" s="74">
        <v>46051</v>
      </c>
      <c r="G790" s="75" t="s">
        <v>2391</v>
      </c>
      <c r="H790" s="75" t="s">
        <v>2963</v>
      </c>
      <c r="I790" s="75" t="s">
        <v>3457</v>
      </c>
      <c r="J790" s="75" t="s">
        <v>1161</v>
      </c>
      <c r="K790" s="75" t="s">
        <v>242</v>
      </c>
      <c r="L790" s="74">
        <v>46069</v>
      </c>
      <c r="M790" s="73">
        <v>0</v>
      </c>
      <c r="N790" s="75" t="s">
        <v>3458</v>
      </c>
      <c r="O790" s="75" t="s">
        <v>3459</v>
      </c>
      <c r="P790" s="75">
        <v>2830048334</v>
      </c>
      <c r="Q790" s="74">
        <v>46053</v>
      </c>
      <c r="R790" s="75">
        <v>1209381547</v>
      </c>
      <c r="S790" s="75">
        <v>224143734</v>
      </c>
      <c r="T790" s="74">
        <v>46053</v>
      </c>
      <c r="U790" s="190">
        <v>3136.51</v>
      </c>
      <c r="V790" s="190">
        <v>3017.547</v>
      </c>
      <c r="W790" s="75">
        <v>4</v>
      </c>
      <c r="X790" s="75">
        <v>3</v>
      </c>
      <c r="Y790" s="98">
        <v>263704035</v>
      </c>
      <c r="Z790" s="82" t="s">
        <v>110</v>
      </c>
      <c r="AA790" s="75" t="s">
        <v>2056</v>
      </c>
      <c r="AB790" s="75" t="s">
        <v>536</v>
      </c>
      <c r="AC790" s="109">
        <v>263704035</v>
      </c>
      <c r="AD790" s="75" t="s">
        <v>113</v>
      </c>
      <c r="AE790" s="74">
        <v>46056</v>
      </c>
      <c r="AF790" s="130">
        <v>46055.791666666664</v>
      </c>
      <c r="AG790" s="130">
        <v>46055.541666666664</v>
      </c>
      <c r="AH790" s="130">
        <v>46055.541666666664</v>
      </c>
      <c r="AI790" s="99">
        <v>46048</v>
      </c>
      <c r="AJ790" s="99">
        <v>46056</v>
      </c>
      <c r="AK790" s="99">
        <v>46056</v>
      </c>
      <c r="AL790" s="115">
        <v>46054</v>
      </c>
      <c r="AM790" s="115">
        <v>46057</v>
      </c>
      <c r="AN790" s="115">
        <v>46058</v>
      </c>
      <c r="AO790" s="95" t="s">
        <v>121</v>
      </c>
      <c r="AP790" s="95" t="s">
        <v>121</v>
      </c>
      <c r="AQ790" s="95" t="s">
        <v>121</v>
      </c>
      <c r="AR790" s="95" t="s">
        <v>121</v>
      </c>
      <c r="AS790" s="95" t="s">
        <v>121</v>
      </c>
      <c r="AT790" s="82" t="s">
        <v>2057</v>
      </c>
      <c r="AU790" s="82" t="s">
        <v>131</v>
      </c>
      <c r="AV790" s="74">
        <v>46053</v>
      </c>
      <c r="AW790" s="75">
        <v>0</v>
      </c>
      <c r="AX790" s="75">
        <v>0</v>
      </c>
      <c r="AY790" s="75"/>
      <c r="AZ790" s="96"/>
      <c r="BA790" s="75"/>
      <c r="BB790" s="75"/>
      <c r="BC790" s="75"/>
      <c r="BD790" s="75"/>
      <c r="BE790" s="75"/>
      <c r="BF790" s="75"/>
      <c r="BG790" s="75"/>
      <c r="BH790" s="75"/>
      <c r="BI790" s="75"/>
      <c r="BJ790" s="75"/>
      <c r="BK790" s="75"/>
      <c r="BL790" s="75"/>
      <c r="BM790" s="75"/>
      <c r="BN790" s="75"/>
      <c r="BO790" s="75"/>
      <c r="BP790" s="75"/>
      <c r="BQ790" s="75"/>
      <c r="BR790" s="75"/>
      <c r="BS790" s="75"/>
      <c r="BT790" s="75">
        <v>0</v>
      </c>
      <c r="BU790" s="84" t="s">
        <v>3301</v>
      </c>
      <c r="BV790" s="74">
        <v>46058</v>
      </c>
      <c r="BW790" s="85">
        <f t="shared" si="247"/>
        <v>2</v>
      </c>
      <c r="BX790" s="85">
        <f t="shared" si="248"/>
        <v>2</v>
      </c>
      <c r="BY790" s="86" t="s">
        <v>120</v>
      </c>
      <c r="BZ790" s="87">
        <f t="shared" si="266"/>
        <v>5</v>
      </c>
      <c r="CB790" s="88">
        <f t="shared" si="257"/>
        <v>6</v>
      </c>
      <c r="CC790" s="89"/>
      <c r="CE790" s="87">
        <f t="shared" si="249"/>
        <v>2</v>
      </c>
      <c r="CF790" s="90"/>
      <c r="CG790" s="90"/>
      <c r="CH790" s="90"/>
      <c r="CJ790" s="87">
        <f t="shared" si="258"/>
        <v>1</v>
      </c>
      <c r="CK790" s="87">
        <f t="shared" si="259"/>
        <v>5</v>
      </c>
      <c r="CL790" s="22" t="s">
        <v>121</v>
      </c>
      <c r="CM790" s="22" t="s">
        <v>3302</v>
      </c>
    </row>
    <row r="791" spans="1:91" ht="14.45" customHeight="1" x14ac:dyDescent="0.25">
      <c r="A791" s="69">
        <f t="shared" si="256"/>
        <v>789</v>
      </c>
      <c r="B791" s="70" t="s">
        <v>102</v>
      </c>
      <c r="C791" s="97">
        <v>235600223678</v>
      </c>
      <c r="D791" s="106">
        <v>145453571</v>
      </c>
      <c r="E791" s="73"/>
      <c r="F791" s="74">
        <v>46056</v>
      </c>
      <c r="G791" s="75" t="s">
        <v>299</v>
      </c>
      <c r="H791" s="75" t="s">
        <v>1657</v>
      </c>
      <c r="I791" s="75" t="s">
        <v>105</v>
      </c>
      <c r="J791" s="75" t="s">
        <v>322</v>
      </c>
      <c r="K791" s="75" t="s">
        <v>242</v>
      </c>
      <c r="L791" s="74">
        <v>46076</v>
      </c>
      <c r="M791" s="73">
        <v>40</v>
      </c>
      <c r="N791" s="198" t="s">
        <v>3462</v>
      </c>
      <c r="O791" s="199" t="s">
        <v>3463</v>
      </c>
      <c r="P791" s="75">
        <v>2830048337</v>
      </c>
      <c r="Q791" s="74">
        <v>46053</v>
      </c>
      <c r="R791" s="75">
        <v>1209381554</v>
      </c>
      <c r="S791" s="75">
        <v>224143817</v>
      </c>
      <c r="T791" s="74">
        <v>46053</v>
      </c>
      <c r="U791" s="190">
        <v>14915.725</v>
      </c>
      <c r="V791" s="190">
        <v>14366.21</v>
      </c>
      <c r="W791" s="75">
        <v>18</v>
      </c>
      <c r="X791" s="75">
        <v>0</v>
      </c>
      <c r="Y791" s="98">
        <v>235600223562</v>
      </c>
      <c r="Z791" s="82" t="s">
        <v>128</v>
      </c>
      <c r="AA791" s="75" t="s">
        <v>399</v>
      </c>
      <c r="AB791" s="75" t="s">
        <v>468</v>
      </c>
      <c r="AC791" s="98">
        <v>235600223678</v>
      </c>
      <c r="AD791" s="75" t="s">
        <v>113</v>
      </c>
      <c r="AE791" s="74">
        <v>46058</v>
      </c>
      <c r="AF791" s="80">
        <v>46055.5</v>
      </c>
      <c r="AG791" s="80">
        <v>46055.5</v>
      </c>
      <c r="AH791" s="80">
        <v>46055.375</v>
      </c>
      <c r="AI791" s="99">
        <v>46056</v>
      </c>
      <c r="AJ791" s="99">
        <v>46057</v>
      </c>
      <c r="AK791" s="99">
        <v>46057</v>
      </c>
      <c r="AL791" s="74">
        <v>46061</v>
      </c>
      <c r="AM791" s="74">
        <v>46063</v>
      </c>
      <c r="AN791" s="74">
        <v>46064</v>
      </c>
      <c r="AO791" s="81">
        <f>IF(AH791&lt;AG791,IF(AH791=0,"",AH791-1),IF(AG791=0,"",AG791-1))</f>
        <v>46054.375</v>
      </c>
      <c r="AP791" s="81">
        <f>IF(AH791&lt;AG791,IF(AH791=0,"",AH791),IF(AG791=0,"",AG791))</f>
        <v>46055.375</v>
      </c>
      <c r="AQ791" s="81">
        <f>IF(AH791&lt;AG791,IF(AH791=0,"",AH791),IF(AG791=0,"",AG791))</f>
        <v>46055.375</v>
      </c>
      <c r="AR791" s="81">
        <f>IF(AI791=0,"",IF(AI791&lt;AJ791,AJ791+1,AI791+1))</f>
        <v>46058</v>
      </c>
      <c r="AS791" s="81">
        <f>IF(AI791=0,"",IF(AE791=0,IF(AJ791=0,AI791+2,AJ791+2),AE791+2))</f>
        <v>46060</v>
      </c>
      <c r="AT791" s="81">
        <f>IF(AI791=0,"",IF(AI791&lt;AJ791,AJ791+1,AI791+1))</f>
        <v>46058</v>
      </c>
      <c r="AU791" s="82" t="s">
        <v>131</v>
      </c>
      <c r="AV791" s="74">
        <v>46053</v>
      </c>
      <c r="AW791" s="75" t="s">
        <v>3464</v>
      </c>
      <c r="AX791" s="75" t="s">
        <v>3465</v>
      </c>
      <c r="AY791" s="75"/>
      <c r="AZ791" s="96"/>
      <c r="BA791" s="75"/>
      <c r="BB791" s="75"/>
      <c r="BC791" s="75"/>
      <c r="BD791" s="75"/>
      <c r="BE791" s="75"/>
      <c r="BF791" s="75"/>
      <c r="BG791" s="75"/>
      <c r="BH791" s="75"/>
      <c r="BI791" s="75"/>
      <c r="BJ791" s="75"/>
      <c r="BK791" s="75"/>
      <c r="BL791" s="75"/>
      <c r="BM791" s="75"/>
      <c r="BN791" s="75"/>
      <c r="BO791" s="75"/>
      <c r="BP791" s="75"/>
      <c r="BQ791" s="75"/>
      <c r="BR791" s="75"/>
      <c r="BS791" s="75"/>
      <c r="BT791" s="75">
        <v>0</v>
      </c>
      <c r="BU791" s="84" t="s">
        <v>2578</v>
      </c>
      <c r="BV791" s="74">
        <v>46058</v>
      </c>
      <c r="BW791" s="85">
        <f t="shared" si="247"/>
        <v>1</v>
      </c>
      <c r="BX791" s="85">
        <f t="shared" si="248"/>
        <v>1</v>
      </c>
      <c r="BY791" s="86" t="s">
        <v>120</v>
      </c>
      <c r="BZ791" s="87">
        <f t="shared" si="266"/>
        <v>6</v>
      </c>
      <c r="CB791" s="88">
        <f t="shared" si="257"/>
        <v>6</v>
      </c>
      <c r="CC791" s="89"/>
      <c r="CE791" s="87">
        <f t="shared" si="249"/>
        <v>2</v>
      </c>
      <c r="CF791" s="90">
        <v>15576000</v>
      </c>
      <c r="CG791" s="90"/>
      <c r="CH791" s="90">
        <v>15576000</v>
      </c>
      <c r="CI791" s="22">
        <v>25960</v>
      </c>
      <c r="CJ791" s="87">
        <f t="shared" si="258"/>
        <v>1</v>
      </c>
      <c r="CK791" s="87">
        <f t="shared" si="259"/>
        <v>5</v>
      </c>
      <c r="CL791" s="22" t="s">
        <v>121</v>
      </c>
      <c r="CM791" s="22" t="s">
        <v>2579</v>
      </c>
    </row>
    <row r="792" spans="1:91" ht="14.45" customHeight="1" x14ac:dyDescent="0.25">
      <c r="A792" s="69">
        <f t="shared" si="256"/>
        <v>790</v>
      </c>
      <c r="B792" s="70" t="s">
        <v>102</v>
      </c>
      <c r="C792" s="97">
        <v>235600223678</v>
      </c>
      <c r="D792" s="106">
        <v>145453579</v>
      </c>
      <c r="E792" s="73"/>
      <c r="F792" s="74">
        <v>46056</v>
      </c>
      <c r="G792" s="75" t="s">
        <v>299</v>
      </c>
      <c r="H792" s="75" t="s">
        <v>1657</v>
      </c>
      <c r="I792" s="75" t="s">
        <v>105</v>
      </c>
      <c r="J792" s="75" t="s">
        <v>322</v>
      </c>
      <c r="K792" s="75" t="s">
        <v>242</v>
      </c>
      <c r="L792" s="74">
        <v>46076</v>
      </c>
      <c r="M792" s="73">
        <v>40</v>
      </c>
      <c r="N792" s="198" t="s">
        <v>3466</v>
      </c>
      <c r="O792" s="199" t="s">
        <v>3467</v>
      </c>
      <c r="P792" s="75">
        <v>2830048342</v>
      </c>
      <c r="Q792" s="74">
        <v>46053</v>
      </c>
      <c r="R792" s="75">
        <v>1209381565</v>
      </c>
      <c r="S792" s="75">
        <v>224143849</v>
      </c>
      <c r="T792" s="74">
        <v>46053</v>
      </c>
      <c r="U792" s="190">
        <v>12327.655000000001</v>
      </c>
      <c r="V792" s="190">
        <v>11873.486999999999</v>
      </c>
      <c r="W792" s="75">
        <v>16</v>
      </c>
      <c r="X792" s="75">
        <v>0</v>
      </c>
      <c r="Y792" s="98">
        <v>235600223554</v>
      </c>
      <c r="Z792" s="82" t="s">
        <v>128</v>
      </c>
      <c r="AA792" s="75" t="s">
        <v>399</v>
      </c>
      <c r="AB792" s="75" t="s">
        <v>468</v>
      </c>
      <c r="AC792" s="98">
        <v>235600223678</v>
      </c>
      <c r="AD792" s="75" t="s">
        <v>113</v>
      </c>
      <c r="AE792" s="74">
        <v>46058</v>
      </c>
      <c r="AF792" s="80">
        <v>46055.5</v>
      </c>
      <c r="AG792" s="80">
        <v>46055.5</v>
      </c>
      <c r="AH792" s="80">
        <v>46055.375</v>
      </c>
      <c r="AI792" s="99">
        <v>46056</v>
      </c>
      <c r="AJ792" s="99">
        <v>46057</v>
      </c>
      <c r="AK792" s="99">
        <v>46057</v>
      </c>
      <c r="AL792" s="74">
        <v>46061</v>
      </c>
      <c r="AM792" s="74">
        <v>46063</v>
      </c>
      <c r="AN792" s="74">
        <v>46064</v>
      </c>
      <c r="AO792" s="81">
        <f>IF(AH792&lt;AG792,IF(AH792=0,"",AH792-1),IF(AG792=0,"",AG792-1))</f>
        <v>46054.375</v>
      </c>
      <c r="AP792" s="81">
        <f>IF(AH792&lt;AG792,IF(AH792=0,"",AH792),IF(AG792=0,"",AG792))</f>
        <v>46055.375</v>
      </c>
      <c r="AQ792" s="81">
        <f>IF(AH792&lt;AG792,IF(AH792=0,"",AH792),IF(AG792=0,"",AG792))</f>
        <v>46055.375</v>
      </c>
      <c r="AR792" s="81">
        <f>IF(AI792=0,"",IF(AI792&lt;AJ792,AJ792+1,AI792+1))</f>
        <v>46058</v>
      </c>
      <c r="AS792" s="81">
        <f>IF(AI792=0,"",IF(AE792=0,IF(AJ792=0,AI792+2,AJ792+2),AE792+2))</f>
        <v>46060</v>
      </c>
      <c r="AT792" s="81">
        <f>IF(AI792=0,"",IF(AI792&lt;AJ792,AJ792+1,AI792+1))</f>
        <v>46058</v>
      </c>
      <c r="AU792" s="82" t="s">
        <v>131</v>
      </c>
      <c r="AV792" s="74">
        <v>46053</v>
      </c>
      <c r="AW792" s="75" t="s">
        <v>3468</v>
      </c>
      <c r="AX792" s="75" t="s">
        <v>3469</v>
      </c>
      <c r="AY792" s="75"/>
      <c r="AZ792" s="96"/>
      <c r="BA792" s="75"/>
      <c r="BB792" s="75"/>
      <c r="BC792" s="75"/>
      <c r="BD792" s="75"/>
      <c r="BE792" s="75"/>
      <c r="BF792" s="75"/>
      <c r="BG792" s="75"/>
      <c r="BH792" s="75"/>
      <c r="BI792" s="75"/>
      <c r="BJ792" s="75"/>
      <c r="BK792" s="75"/>
      <c r="BL792" s="75"/>
      <c r="BM792" s="75"/>
      <c r="BN792" s="75"/>
      <c r="BO792" s="75"/>
      <c r="BP792" s="75"/>
      <c r="BQ792" s="75"/>
      <c r="BR792" s="75"/>
      <c r="BS792" s="75"/>
      <c r="BT792" s="75">
        <v>0</v>
      </c>
      <c r="BU792" s="84" t="s">
        <v>2578</v>
      </c>
      <c r="BV792" s="74">
        <v>46058</v>
      </c>
      <c r="BW792" s="85">
        <f t="shared" si="247"/>
        <v>1</v>
      </c>
      <c r="BX792" s="85">
        <f t="shared" si="248"/>
        <v>1</v>
      </c>
      <c r="BY792" s="86" t="s">
        <v>120</v>
      </c>
      <c r="BZ792" s="87">
        <f t="shared" si="266"/>
        <v>6</v>
      </c>
      <c r="CB792" s="88">
        <f t="shared" si="257"/>
        <v>6</v>
      </c>
      <c r="CC792" s="89"/>
      <c r="CE792" s="87">
        <f t="shared" si="249"/>
        <v>2</v>
      </c>
      <c r="CF792" s="90">
        <v>15576000</v>
      </c>
      <c r="CG792" s="90"/>
      <c r="CH792" s="90">
        <v>15576000</v>
      </c>
      <c r="CI792" s="22">
        <v>25960</v>
      </c>
      <c r="CJ792" s="87">
        <f t="shared" si="258"/>
        <v>1</v>
      </c>
      <c r="CK792" s="87">
        <f t="shared" si="259"/>
        <v>5</v>
      </c>
      <c r="CL792" s="22" t="s">
        <v>121</v>
      </c>
      <c r="CM792" s="22" t="s">
        <v>2579</v>
      </c>
    </row>
    <row r="793" spans="1:91" ht="14.45" customHeight="1" x14ac:dyDescent="0.25">
      <c r="A793" s="69">
        <f t="shared" si="256"/>
        <v>791</v>
      </c>
      <c r="B793" s="70" t="s">
        <v>102</v>
      </c>
      <c r="C793" s="107" t="s">
        <v>3470</v>
      </c>
      <c r="D793" s="106">
        <v>145414689</v>
      </c>
      <c r="E793" s="73">
        <v>5320007497</v>
      </c>
      <c r="F793" s="74">
        <v>46051</v>
      </c>
      <c r="G793" s="75" t="s">
        <v>1753</v>
      </c>
      <c r="H793" s="75" t="s">
        <v>2963</v>
      </c>
      <c r="I793" s="75" t="s">
        <v>105</v>
      </c>
      <c r="J793" s="75" t="s">
        <v>1161</v>
      </c>
      <c r="K793" s="75" t="s">
        <v>242</v>
      </c>
      <c r="L793" s="74">
        <v>46069</v>
      </c>
      <c r="M793" s="156">
        <v>0</v>
      </c>
      <c r="N793" s="75" t="s">
        <v>3471</v>
      </c>
      <c r="O793" s="75" t="s">
        <v>3472</v>
      </c>
      <c r="P793" s="75">
        <v>2830048401</v>
      </c>
      <c r="Q793" s="74">
        <v>46055</v>
      </c>
      <c r="R793" s="75">
        <v>1209381767</v>
      </c>
      <c r="S793" s="75">
        <v>224149407</v>
      </c>
      <c r="T793" s="74">
        <v>46055</v>
      </c>
      <c r="U793" s="190">
        <v>6713.0379999999996</v>
      </c>
      <c r="V793" s="190">
        <v>6476.1580000000004</v>
      </c>
      <c r="W793" s="75">
        <v>7</v>
      </c>
      <c r="X793" s="75">
        <v>0</v>
      </c>
      <c r="Y793" s="98" t="s">
        <v>3473</v>
      </c>
      <c r="Z793" s="82" t="s">
        <v>258</v>
      </c>
      <c r="AA793" s="75" t="s">
        <v>1232</v>
      </c>
      <c r="AB793" s="75" t="s">
        <v>1320</v>
      </c>
      <c r="AC793" s="109" t="s">
        <v>3470</v>
      </c>
      <c r="AD793" s="75" t="s">
        <v>113</v>
      </c>
      <c r="AE793" s="99">
        <v>46061</v>
      </c>
      <c r="AF793" s="130">
        <v>46058.208333333336</v>
      </c>
      <c r="AG793" s="130">
        <v>46056.625</v>
      </c>
      <c r="AH793" s="130">
        <v>46056.625</v>
      </c>
      <c r="AI793" s="74">
        <v>46056</v>
      </c>
      <c r="AJ793" s="99">
        <v>46060</v>
      </c>
      <c r="AK793" s="99">
        <v>46060</v>
      </c>
      <c r="AL793" s="131">
        <v>46057</v>
      </c>
      <c r="AM793" s="134">
        <v>46062</v>
      </c>
      <c r="AN793" s="134">
        <v>46062</v>
      </c>
      <c r="AO793" s="95" t="s">
        <v>121</v>
      </c>
      <c r="AP793" s="95" t="s">
        <v>121</v>
      </c>
      <c r="AQ793" s="95" t="s">
        <v>121</v>
      </c>
      <c r="AR793" s="95" t="s">
        <v>121</v>
      </c>
      <c r="AS793" s="95" t="s">
        <v>121</v>
      </c>
      <c r="AT793" s="95" t="s">
        <v>121</v>
      </c>
      <c r="AU793" s="82" t="s">
        <v>131</v>
      </c>
      <c r="AV793" s="74">
        <v>46055</v>
      </c>
      <c r="AW793" s="75" t="s">
        <v>3474</v>
      </c>
      <c r="AX793" s="75" t="s">
        <v>3475</v>
      </c>
      <c r="AY793" s="75"/>
      <c r="AZ793" s="96"/>
      <c r="BA793" s="75"/>
      <c r="BB793" s="75"/>
      <c r="BC793" s="75"/>
      <c r="BD793" s="75"/>
      <c r="BE793" s="75"/>
      <c r="BF793" s="75"/>
      <c r="BG793" s="75"/>
      <c r="BH793" s="75"/>
      <c r="BI793" s="75"/>
      <c r="BJ793" s="75"/>
      <c r="BK793" s="75"/>
      <c r="BL793" s="75"/>
      <c r="BM793" s="75"/>
      <c r="BN793" s="75"/>
      <c r="BO793" s="75"/>
      <c r="BP793" s="75"/>
      <c r="BQ793" s="75"/>
      <c r="BR793" s="75"/>
      <c r="BS793" s="75"/>
      <c r="BT793" s="75">
        <v>1</v>
      </c>
      <c r="BU793" s="84" t="s">
        <v>3476</v>
      </c>
      <c r="BV793" s="74">
        <v>46062</v>
      </c>
      <c r="BW793" s="85">
        <f t="shared" si="247"/>
        <v>2</v>
      </c>
      <c r="BX793" s="85">
        <f t="shared" si="248"/>
        <v>2</v>
      </c>
      <c r="BY793" s="86" t="s">
        <v>120</v>
      </c>
      <c r="BZ793" s="87">
        <f t="shared" si="266"/>
        <v>5</v>
      </c>
      <c r="CB793" s="88">
        <f t="shared" si="257"/>
        <v>7</v>
      </c>
      <c r="CC793" s="89"/>
      <c r="CE793" s="87">
        <f t="shared" si="249"/>
        <v>2</v>
      </c>
      <c r="CF793" s="90"/>
      <c r="CG793" s="90"/>
      <c r="CH793" s="90"/>
      <c r="CJ793" s="87">
        <f t="shared" si="258"/>
        <v>2</v>
      </c>
      <c r="CK793" s="87">
        <f t="shared" si="259"/>
        <v>6</v>
      </c>
      <c r="CL793" s="22" t="s">
        <v>121</v>
      </c>
      <c r="CM793" s="22" t="s">
        <v>3477</v>
      </c>
    </row>
    <row r="794" spans="1:91" ht="14.45" customHeight="1" x14ac:dyDescent="0.25">
      <c r="A794" s="69">
        <f t="shared" si="256"/>
        <v>792</v>
      </c>
      <c r="B794" s="70" t="s">
        <v>102</v>
      </c>
      <c r="C794" s="107" t="s">
        <v>3470</v>
      </c>
      <c r="D794" s="106">
        <v>145414693</v>
      </c>
      <c r="E794" s="73">
        <v>5320007497</v>
      </c>
      <c r="F794" s="74">
        <v>46051</v>
      </c>
      <c r="G794" s="75" t="s">
        <v>1753</v>
      </c>
      <c r="H794" s="75" t="s">
        <v>2963</v>
      </c>
      <c r="I794" s="75" t="s">
        <v>105</v>
      </c>
      <c r="J794" s="75" t="s">
        <v>1161</v>
      </c>
      <c r="K794" s="75" t="s">
        <v>242</v>
      </c>
      <c r="L794" s="74">
        <v>46069</v>
      </c>
      <c r="M794" s="73">
        <v>40</v>
      </c>
      <c r="N794" s="75" t="s">
        <v>3471</v>
      </c>
      <c r="O794" s="75" t="s">
        <v>3472</v>
      </c>
      <c r="P794" s="75">
        <v>2830048402</v>
      </c>
      <c r="Q794" s="74">
        <v>46055</v>
      </c>
      <c r="R794" s="75">
        <v>1209381769</v>
      </c>
      <c r="S794" s="75">
        <v>224149410</v>
      </c>
      <c r="T794" s="74">
        <v>46055</v>
      </c>
      <c r="U794" s="190">
        <v>12973.607</v>
      </c>
      <c r="V794" s="190">
        <v>12515.813</v>
      </c>
      <c r="W794" s="75">
        <v>13</v>
      </c>
      <c r="X794" s="75">
        <v>0</v>
      </c>
      <c r="Y794" s="98" t="s">
        <v>3473</v>
      </c>
      <c r="Z794" s="82" t="s">
        <v>258</v>
      </c>
      <c r="AA794" s="75" t="s">
        <v>1232</v>
      </c>
      <c r="AB794" s="75" t="s">
        <v>1320</v>
      </c>
      <c r="AC794" s="109" t="s">
        <v>3470</v>
      </c>
      <c r="AD794" s="75" t="s">
        <v>113</v>
      </c>
      <c r="AE794" s="99">
        <v>46061</v>
      </c>
      <c r="AF794" s="130">
        <v>46058.208333333336</v>
      </c>
      <c r="AG794" s="130">
        <v>46056.625</v>
      </c>
      <c r="AH794" s="130">
        <v>46056.625</v>
      </c>
      <c r="AI794" s="74">
        <v>46056</v>
      </c>
      <c r="AJ794" s="99">
        <v>46060</v>
      </c>
      <c r="AK794" s="99">
        <v>46060</v>
      </c>
      <c r="AL794" s="131">
        <v>46057</v>
      </c>
      <c r="AM794" s="134">
        <v>46062</v>
      </c>
      <c r="AN794" s="134">
        <v>46062</v>
      </c>
      <c r="AO794" s="95" t="s">
        <v>121</v>
      </c>
      <c r="AP794" s="95" t="s">
        <v>121</v>
      </c>
      <c r="AQ794" s="95" t="s">
        <v>121</v>
      </c>
      <c r="AR794" s="95" t="s">
        <v>121</v>
      </c>
      <c r="AS794" s="95" t="s">
        <v>121</v>
      </c>
      <c r="AT794" s="95" t="s">
        <v>121</v>
      </c>
      <c r="AU794" s="82" t="s">
        <v>131</v>
      </c>
      <c r="AV794" s="74">
        <v>46055</v>
      </c>
      <c r="AW794" s="75">
        <v>0</v>
      </c>
      <c r="AX794" s="75">
        <v>0</v>
      </c>
      <c r="AY794" s="75"/>
      <c r="AZ794" s="96"/>
      <c r="BA794" s="75"/>
      <c r="BB794" s="75"/>
      <c r="BC794" s="75"/>
      <c r="BD794" s="75"/>
      <c r="BE794" s="75"/>
      <c r="BF794" s="75"/>
      <c r="BG794" s="75"/>
      <c r="BH794" s="75"/>
      <c r="BI794" s="75"/>
      <c r="BJ794" s="75"/>
      <c r="BK794" s="75"/>
      <c r="BL794" s="75"/>
      <c r="BM794" s="75"/>
      <c r="BN794" s="75"/>
      <c r="BO794" s="75"/>
      <c r="BP794" s="75"/>
      <c r="BQ794" s="75"/>
      <c r="BR794" s="75"/>
      <c r="BS794" s="75"/>
      <c r="BT794" s="75">
        <v>0</v>
      </c>
      <c r="BU794" s="84" t="s">
        <v>3476</v>
      </c>
      <c r="BV794" s="74">
        <v>46062</v>
      </c>
      <c r="BW794" s="85">
        <f t="shared" si="247"/>
        <v>2</v>
      </c>
      <c r="BX794" s="85">
        <f t="shared" si="248"/>
        <v>2</v>
      </c>
      <c r="BY794" s="86" t="s">
        <v>120</v>
      </c>
      <c r="BZ794" s="87">
        <f t="shared" si="266"/>
        <v>5</v>
      </c>
      <c r="CB794" s="88">
        <f t="shared" si="257"/>
        <v>7</v>
      </c>
      <c r="CC794" s="89"/>
      <c r="CE794" s="87">
        <f t="shared" si="249"/>
        <v>2</v>
      </c>
      <c r="CF794" s="90">
        <v>6902700</v>
      </c>
      <c r="CG794" s="90"/>
      <c r="CH794" s="90">
        <v>6902700</v>
      </c>
      <c r="CI794" s="91">
        <v>25950</v>
      </c>
      <c r="CJ794" s="87">
        <f t="shared" si="258"/>
        <v>2</v>
      </c>
      <c r="CK794" s="87">
        <f t="shared" si="259"/>
        <v>6</v>
      </c>
      <c r="CL794" s="22" t="s">
        <v>121</v>
      </c>
      <c r="CM794" s="22" t="s">
        <v>3477</v>
      </c>
    </row>
    <row r="795" spans="1:91" ht="14.45" customHeight="1" x14ac:dyDescent="0.25">
      <c r="A795" s="69">
        <f t="shared" si="256"/>
        <v>793</v>
      </c>
      <c r="B795" s="70" t="s">
        <v>102</v>
      </c>
      <c r="C795" s="107" t="s">
        <v>3470</v>
      </c>
      <c r="D795" s="106">
        <v>145414698</v>
      </c>
      <c r="E795" s="73">
        <v>5320007498</v>
      </c>
      <c r="F795" s="74">
        <v>46051</v>
      </c>
      <c r="G795" s="75" t="s">
        <v>1753</v>
      </c>
      <c r="H795" s="75" t="s">
        <v>2963</v>
      </c>
      <c r="I795" s="75" t="s">
        <v>105</v>
      </c>
      <c r="J795" s="75" t="s">
        <v>1161</v>
      </c>
      <c r="K795" s="75" t="s">
        <v>242</v>
      </c>
      <c r="L795" s="74">
        <v>46069</v>
      </c>
      <c r="M795" s="73">
        <v>40</v>
      </c>
      <c r="N795" s="75" t="s">
        <v>3478</v>
      </c>
      <c r="O795" s="75" t="s">
        <v>3479</v>
      </c>
      <c r="P795" s="75">
        <v>2830048404</v>
      </c>
      <c r="Q795" s="74">
        <v>46055</v>
      </c>
      <c r="R795" s="75">
        <v>1209381775</v>
      </c>
      <c r="S795" s="75">
        <v>224149411</v>
      </c>
      <c r="T795" s="74">
        <v>46055</v>
      </c>
      <c r="U795" s="190">
        <v>10047.17</v>
      </c>
      <c r="V795" s="190">
        <v>9692.64</v>
      </c>
      <c r="W795" s="75">
        <v>10</v>
      </c>
      <c r="X795" s="75">
        <v>0</v>
      </c>
      <c r="Y795" s="98" t="s">
        <v>3480</v>
      </c>
      <c r="Z795" s="82" t="s">
        <v>258</v>
      </c>
      <c r="AA795" s="75" t="s">
        <v>1232</v>
      </c>
      <c r="AB795" s="75" t="s">
        <v>1320</v>
      </c>
      <c r="AC795" s="109" t="s">
        <v>3470</v>
      </c>
      <c r="AD795" s="75" t="s">
        <v>113</v>
      </c>
      <c r="AE795" s="99">
        <v>46061</v>
      </c>
      <c r="AF795" s="130">
        <v>46058.208333333336</v>
      </c>
      <c r="AG795" s="130">
        <v>46056.625</v>
      </c>
      <c r="AH795" s="130">
        <v>46056.625</v>
      </c>
      <c r="AI795" s="74">
        <v>46056</v>
      </c>
      <c r="AJ795" s="99">
        <v>46060</v>
      </c>
      <c r="AK795" s="99">
        <v>46060</v>
      </c>
      <c r="AL795" s="131">
        <v>46057</v>
      </c>
      <c r="AM795" s="134">
        <v>46062</v>
      </c>
      <c r="AN795" s="134">
        <v>46062</v>
      </c>
      <c r="AO795" s="95" t="s">
        <v>121</v>
      </c>
      <c r="AP795" s="95" t="s">
        <v>121</v>
      </c>
      <c r="AQ795" s="95" t="s">
        <v>121</v>
      </c>
      <c r="AR795" s="95" t="s">
        <v>121</v>
      </c>
      <c r="AS795" s="95" t="s">
        <v>121</v>
      </c>
      <c r="AT795" s="95" t="s">
        <v>121</v>
      </c>
      <c r="AU795" s="82" t="s">
        <v>131</v>
      </c>
      <c r="AV795" s="74">
        <v>46055</v>
      </c>
      <c r="AW795" s="75" t="s">
        <v>3481</v>
      </c>
      <c r="AX795" s="75" t="s">
        <v>3482</v>
      </c>
      <c r="AY795" s="75"/>
      <c r="AZ795" s="96"/>
      <c r="BA795" s="75"/>
      <c r="BB795" s="75"/>
      <c r="BC795" s="75"/>
      <c r="BD795" s="75"/>
      <c r="BE795" s="75"/>
      <c r="BF795" s="75"/>
      <c r="BG795" s="75"/>
      <c r="BH795" s="75"/>
      <c r="BI795" s="75"/>
      <c r="BJ795" s="75"/>
      <c r="BK795" s="75"/>
      <c r="BL795" s="75"/>
      <c r="BM795" s="75"/>
      <c r="BN795" s="75"/>
      <c r="BO795" s="75"/>
      <c r="BP795" s="75"/>
      <c r="BQ795" s="75"/>
      <c r="BR795" s="75"/>
      <c r="BS795" s="75"/>
      <c r="BT795" s="75">
        <v>0</v>
      </c>
      <c r="BU795" s="84" t="s">
        <v>3476</v>
      </c>
      <c r="BV795" s="74">
        <v>46062</v>
      </c>
      <c r="BW795" s="85">
        <f t="shared" si="247"/>
        <v>2</v>
      </c>
      <c r="BX795" s="85">
        <f t="shared" si="248"/>
        <v>2</v>
      </c>
      <c r="BY795" s="86" t="s">
        <v>120</v>
      </c>
      <c r="BZ795" s="87">
        <f t="shared" si="266"/>
        <v>5</v>
      </c>
      <c r="CB795" s="88">
        <f t="shared" si="257"/>
        <v>7</v>
      </c>
      <c r="CC795" s="89"/>
      <c r="CE795" s="87">
        <f t="shared" si="249"/>
        <v>2</v>
      </c>
      <c r="CF795" s="90">
        <v>6902700</v>
      </c>
      <c r="CG795" s="90"/>
      <c r="CH795" s="90">
        <v>6902700</v>
      </c>
      <c r="CI795" s="91">
        <v>25950</v>
      </c>
      <c r="CJ795" s="87">
        <f t="shared" si="258"/>
        <v>2</v>
      </c>
      <c r="CK795" s="87">
        <f t="shared" si="259"/>
        <v>6</v>
      </c>
      <c r="CL795" s="22" t="s">
        <v>121</v>
      </c>
      <c r="CM795" s="22" t="s">
        <v>3477</v>
      </c>
    </row>
    <row r="796" spans="1:91" ht="14.45" customHeight="1" x14ac:dyDescent="0.25">
      <c r="A796" s="69">
        <f t="shared" si="256"/>
        <v>794</v>
      </c>
      <c r="B796" s="70" t="s">
        <v>102</v>
      </c>
      <c r="C796" s="107" t="s">
        <v>3470</v>
      </c>
      <c r="D796" s="106">
        <v>145414699</v>
      </c>
      <c r="E796" s="73">
        <v>5320007498</v>
      </c>
      <c r="F796" s="74">
        <v>46051</v>
      </c>
      <c r="G796" s="75" t="s">
        <v>1753</v>
      </c>
      <c r="H796" s="75" t="s">
        <v>2963</v>
      </c>
      <c r="I796" s="75" t="s">
        <v>105</v>
      </c>
      <c r="J796" s="75" t="s">
        <v>1161</v>
      </c>
      <c r="K796" s="75" t="s">
        <v>242</v>
      </c>
      <c r="L796" s="74">
        <v>46069</v>
      </c>
      <c r="M796" s="73">
        <v>0</v>
      </c>
      <c r="N796" s="75" t="s">
        <v>3478</v>
      </c>
      <c r="O796" s="75" t="s">
        <v>3479</v>
      </c>
      <c r="P796" s="75">
        <v>2830048405</v>
      </c>
      <c r="Q796" s="74">
        <v>46055</v>
      </c>
      <c r="R796" s="75">
        <v>1209381776</v>
      </c>
      <c r="S796" s="75">
        <v>224149413</v>
      </c>
      <c r="T796" s="74">
        <v>46055</v>
      </c>
      <c r="U796" s="190">
        <v>2174.1999999999998</v>
      </c>
      <c r="V796" s="190">
        <v>2097.48</v>
      </c>
      <c r="W796" s="75">
        <v>2</v>
      </c>
      <c r="X796" s="75">
        <v>0</v>
      </c>
      <c r="Y796" s="98" t="s">
        <v>3480</v>
      </c>
      <c r="Z796" s="82" t="s">
        <v>258</v>
      </c>
      <c r="AA796" s="75" t="s">
        <v>1232</v>
      </c>
      <c r="AB796" s="75" t="s">
        <v>1320</v>
      </c>
      <c r="AC796" s="109" t="s">
        <v>3470</v>
      </c>
      <c r="AD796" s="75" t="s">
        <v>113</v>
      </c>
      <c r="AE796" s="99">
        <v>46061</v>
      </c>
      <c r="AF796" s="130">
        <v>46058.208333333336</v>
      </c>
      <c r="AG796" s="130">
        <v>46056.625</v>
      </c>
      <c r="AH796" s="130">
        <v>46056.625</v>
      </c>
      <c r="AI796" s="74">
        <v>46056</v>
      </c>
      <c r="AJ796" s="99">
        <v>46060</v>
      </c>
      <c r="AK796" s="99">
        <v>46060</v>
      </c>
      <c r="AL796" s="131">
        <v>46057</v>
      </c>
      <c r="AM796" s="134">
        <v>46062</v>
      </c>
      <c r="AN796" s="134">
        <v>46062</v>
      </c>
      <c r="AO796" s="95" t="s">
        <v>121</v>
      </c>
      <c r="AP796" s="95" t="s">
        <v>121</v>
      </c>
      <c r="AQ796" s="95" t="s">
        <v>121</v>
      </c>
      <c r="AR796" s="95" t="s">
        <v>121</v>
      </c>
      <c r="AS796" s="95" t="s">
        <v>121</v>
      </c>
      <c r="AT796" s="95" t="s">
        <v>121</v>
      </c>
      <c r="AU796" s="82" t="s">
        <v>131</v>
      </c>
      <c r="AV796" s="74">
        <v>46055</v>
      </c>
      <c r="AW796" s="75">
        <v>0</v>
      </c>
      <c r="AX796" s="75">
        <v>0</v>
      </c>
      <c r="AY796" s="75"/>
      <c r="AZ796" s="96"/>
      <c r="BA796" s="75"/>
      <c r="BB796" s="75"/>
      <c r="BC796" s="75"/>
      <c r="BD796" s="75"/>
      <c r="BE796" s="75"/>
      <c r="BF796" s="75"/>
      <c r="BG796" s="75"/>
      <c r="BH796" s="75"/>
      <c r="BI796" s="75"/>
      <c r="BJ796" s="75"/>
      <c r="BK796" s="75"/>
      <c r="BL796" s="75"/>
      <c r="BM796" s="75"/>
      <c r="BN796" s="75"/>
      <c r="BO796" s="75"/>
      <c r="BP796" s="75"/>
      <c r="BQ796" s="75"/>
      <c r="BR796" s="75"/>
      <c r="BS796" s="75"/>
      <c r="BT796" s="75">
        <v>0</v>
      </c>
      <c r="BU796" s="84" t="s">
        <v>3476</v>
      </c>
      <c r="BV796" s="74">
        <v>46062</v>
      </c>
      <c r="BW796" s="85">
        <f t="shared" si="247"/>
        <v>2</v>
      </c>
      <c r="BX796" s="85">
        <f t="shared" si="248"/>
        <v>2</v>
      </c>
      <c r="BY796" s="86" t="s">
        <v>120</v>
      </c>
      <c r="BZ796" s="87">
        <f t="shared" si="266"/>
        <v>5</v>
      </c>
      <c r="CB796" s="88">
        <f t="shared" si="257"/>
        <v>7</v>
      </c>
      <c r="CC796" s="89"/>
      <c r="CE796" s="87">
        <f t="shared" si="249"/>
        <v>2</v>
      </c>
      <c r="CF796" s="90"/>
      <c r="CG796" s="90"/>
      <c r="CH796" s="90"/>
      <c r="CJ796" s="87">
        <f t="shared" si="258"/>
        <v>2</v>
      </c>
      <c r="CK796" s="87">
        <f t="shared" si="259"/>
        <v>6</v>
      </c>
      <c r="CL796" s="22" t="s">
        <v>121</v>
      </c>
      <c r="CM796" s="22" t="s">
        <v>3477</v>
      </c>
    </row>
    <row r="797" spans="1:91" ht="14.45" customHeight="1" x14ac:dyDescent="0.25">
      <c r="A797" s="69">
        <f t="shared" si="256"/>
        <v>795</v>
      </c>
      <c r="B797" s="70" t="s">
        <v>102</v>
      </c>
      <c r="C797" s="107" t="s">
        <v>3470</v>
      </c>
      <c r="D797" s="106">
        <v>145414700</v>
      </c>
      <c r="E797" s="73">
        <v>5320007498</v>
      </c>
      <c r="F797" s="74">
        <v>46051</v>
      </c>
      <c r="G797" s="75" t="s">
        <v>1753</v>
      </c>
      <c r="H797" s="75" t="s">
        <v>2963</v>
      </c>
      <c r="I797" s="75" t="s">
        <v>105</v>
      </c>
      <c r="J797" s="75" t="s">
        <v>1161</v>
      </c>
      <c r="K797" s="75" t="s">
        <v>242</v>
      </c>
      <c r="L797" s="74">
        <v>46070</v>
      </c>
      <c r="M797" s="73">
        <v>0</v>
      </c>
      <c r="N797" s="75" t="s">
        <v>3478</v>
      </c>
      <c r="O797" s="75" t="s">
        <v>3479</v>
      </c>
      <c r="P797" s="75">
        <v>2830048406</v>
      </c>
      <c r="Q797" s="74">
        <v>46055</v>
      </c>
      <c r="R797" s="75">
        <v>1209381777</v>
      </c>
      <c r="S797" s="75">
        <v>224149414</v>
      </c>
      <c r="T797" s="74">
        <v>46055</v>
      </c>
      <c r="U797" s="190">
        <v>6769.9409999999998</v>
      </c>
      <c r="V797" s="190">
        <v>6524.8559999999998</v>
      </c>
      <c r="W797" s="75">
        <v>8</v>
      </c>
      <c r="X797" s="75">
        <v>30</v>
      </c>
      <c r="Y797" s="98" t="s">
        <v>3480</v>
      </c>
      <c r="Z797" s="82" t="s">
        <v>258</v>
      </c>
      <c r="AA797" s="75" t="s">
        <v>1232</v>
      </c>
      <c r="AB797" s="75" t="s">
        <v>1320</v>
      </c>
      <c r="AC797" s="109" t="s">
        <v>3470</v>
      </c>
      <c r="AD797" s="75" t="s">
        <v>113</v>
      </c>
      <c r="AE797" s="99">
        <v>46061</v>
      </c>
      <c r="AF797" s="130">
        <v>46058.208333333336</v>
      </c>
      <c r="AG797" s="130">
        <v>46056.625</v>
      </c>
      <c r="AH797" s="130">
        <v>46056.625</v>
      </c>
      <c r="AI797" s="74">
        <v>46056</v>
      </c>
      <c r="AJ797" s="99">
        <v>46060</v>
      </c>
      <c r="AK797" s="99">
        <v>46060</v>
      </c>
      <c r="AL797" s="131">
        <v>46057</v>
      </c>
      <c r="AM797" s="134">
        <v>46062</v>
      </c>
      <c r="AN797" s="134">
        <v>46062</v>
      </c>
      <c r="AO797" s="95" t="s">
        <v>121</v>
      </c>
      <c r="AP797" s="95" t="s">
        <v>121</v>
      </c>
      <c r="AQ797" s="95" t="s">
        <v>121</v>
      </c>
      <c r="AR797" s="95" t="s">
        <v>121</v>
      </c>
      <c r="AS797" s="95" t="s">
        <v>121</v>
      </c>
      <c r="AT797" s="95" t="s">
        <v>121</v>
      </c>
      <c r="AU797" s="82" t="s">
        <v>131</v>
      </c>
      <c r="AV797" s="74">
        <v>46055</v>
      </c>
      <c r="AW797" s="75">
        <v>0</v>
      </c>
      <c r="AX797" s="75">
        <v>0</v>
      </c>
      <c r="AY797" s="75"/>
      <c r="AZ797" s="96"/>
      <c r="BA797" s="75"/>
      <c r="BB797" s="75"/>
      <c r="BC797" s="75"/>
      <c r="BD797" s="75"/>
      <c r="BE797" s="75"/>
      <c r="BF797" s="75"/>
      <c r="BG797" s="75"/>
      <c r="BH797" s="75"/>
      <c r="BI797" s="75"/>
      <c r="BJ797" s="75"/>
      <c r="BK797" s="75"/>
      <c r="BL797" s="75"/>
      <c r="BM797" s="75"/>
      <c r="BN797" s="75"/>
      <c r="BO797" s="75"/>
      <c r="BP797" s="75"/>
      <c r="BQ797" s="75"/>
      <c r="BR797" s="75"/>
      <c r="BS797" s="75"/>
      <c r="BT797" s="75">
        <v>0</v>
      </c>
      <c r="BU797" s="84" t="s">
        <v>3476</v>
      </c>
      <c r="BV797" s="74">
        <v>46062</v>
      </c>
      <c r="BW797" s="85">
        <f t="shared" si="247"/>
        <v>2</v>
      </c>
      <c r="BX797" s="85">
        <f t="shared" si="248"/>
        <v>2</v>
      </c>
      <c r="BY797" s="86" t="s">
        <v>120</v>
      </c>
      <c r="BZ797" s="87">
        <f t="shared" si="266"/>
        <v>5</v>
      </c>
      <c r="CB797" s="88">
        <f t="shared" si="257"/>
        <v>7</v>
      </c>
      <c r="CC797" s="89"/>
      <c r="CE797" s="87">
        <f t="shared" si="249"/>
        <v>2</v>
      </c>
      <c r="CF797" s="90"/>
      <c r="CG797" s="90"/>
      <c r="CH797" s="90"/>
      <c r="CJ797" s="87">
        <f t="shared" si="258"/>
        <v>2</v>
      </c>
      <c r="CK797" s="87">
        <f t="shared" si="259"/>
        <v>6</v>
      </c>
      <c r="CL797" s="22" t="s">
        <v>121</v>
      </c>
      <c r="CM797" s="22" t="s">
        <v>3477</v>
      </c>
    </row>
    <row r="798" spans="1:91" ht="14.45" customHeight="1" x14ac:dyDescent="0.25">
      <c r="A798" s="69">
        <f t="shared" si="256"/>
        <v>796</v>
      </c>
      <c r="B798" s="70" t="s">
        <v>102</v>
      </c>
      <c r="C798" s="107" t="s">
        <v>3483</v>
      </c>
      <c r="D798" s="106">
        <v>145414703</v>
      </c>
      <c r="E798" s="73">
        <v>5320007499</v>
      </c>
      <c r="F798" s="74">
        <v>46051</v>
      </c>
      <c r="G798" s="75" t="s">
        <v>1753</v>
      </c>
      <c r="H798" s="75" t="s">
        <v>2963</v>
      </c>
      <c r="I798" s="75" t="s">
        <v>105</v>
      </c>
      <c r="J798" s="75" t="s">
        <v>1161</v>
      </c>
      <c r="K798" s="75" t="s">
        <v>242</v>
      </c>
      <c r="L798" s="74">
        <v>46070</v>
      </c>
      <c r="M798" s="73">
        <v>40</v>
      </c>
      <c r="N798" s="75" t="s">
        <v>3484</v>
      </c>
      <c r="O798" s="75" t="s">
        <v>3485</v>
      </c>
      <c r="P798" s="75">
        <v>2830048426</v>
      </c>
      <c r="Q798" s="74">
        <v>46055</v>
      </c>
      <c r="R798" s="75">
        <v>1209381812</v>
      </c>
      <c r="S798" s="75">
        <v>224149415</v>
      </c>
      <c r="T798" s="74">
        <v>46055</v>
      </c>
      <c r="U798" s="190">
        <v>14402.948</v>
      </c>
      <c r="V798" s="190">
        <v>13894.718999999999</v>
      </c>
      <c r="W798" s="75">
        <v>14</v>
      </c>
      <c r="X798" s="75">
        <v>0</v>
      </c>
      <c r="Y798" s="98" t="s">
        <v>3486</v>
      </c>
      <c r="Z798" s="82" t="s">
        <v>258</v>
      </c>
      <c r="AA798" s="75" t="s">
        <v>1232</v>
      </c>
      <c r="AB798" s="75" t="s">
        <v>1320</v>
      </c>
      <c r="AC798" s="109" t="s">
        <v>3483</v>
      </c>
      <c r="AD798" s="75" t="s">
        <v>113</v>
      </c>
      <c r="AE798" s="99">
        <v>46061</v>
      </c>
      <c r="AF798" s="130">
        <v>46058.208333333336</v>
      </c>
      <c r="AG798" s="130">
        <v>46056.625</v>
      </c>
      <c r="AH798" s="130">
        <v>46056.625</v>
      </c>
      <c r="AI798" s="74">
        <v>46056</v>
      </c>
      <c r="AJ798" s="99">
        <v>46060</v>
      </c>
      <c r="AK798" s="99">
        <v>46060</v>
      </c>
      <c r="AL798" s="131">
        <v>46057</v>
      </c>
      <c r="AM798" s="134">
        <v>46062</v>
      </c>
      <c r="AN798" s="134">
        <v>46062</v>
      </c>
      <c r="AO798" s="95" t="s">
        <v>121</v>
      </c>
      <c r="AP798" s="95" t="s">
        <v>121</v>
      </c>
      <c r="AQ798" s="95" t="s">
        <v>121</v>
      </c>
      <c r="AR798" s="95" t="s">
        <v>121</v>
      </c>
      <c r="AS798" s="95" t="s">
        <v>121</v>
      </c>
      <c r="AT798" s="95" t="s">
        <v>121</v>
      </c>
      <c r="AU798" s="82" t="s">
        <v>131</v>
      </c>
      <c r="AV798" s="74">
        <v>46055</v>
      </c>
      <c r="AW798" s="75" t="s">
        <v>3487</v>
      </c>
      <c r="AX798" s="75" t="s">
        <v>3488</v>
      </c>
      <c r="AY798" s="75"/>
      <c r="AZ798" s="96"/>
      <c r="BA798" s="75"/>
      <c r="BB798" s="75"/>
      <c r="BC798" s="75"/>
      <c r="BD798" s="75"/>
      <c r="BE798" s="75"/>
      <c r="BF798" s="75"/>
      <c r="BG798" s="75"/>
      <c r="BH798" s="75"/>
      <c r="BI798" s="75"/>
      <c r="BJ798" s="75"/>
      <c r="BK798" s="75"/>
      <c r="BL798" s="75"/>
      <c r="BM798" s="75"/>
      <c r="BN798" s="75"/>
      <c r="BO798" s="75"/>
      <c r="BP798" s="75"/>
      <c r="BQ798" s="75"/>
      <c r="BR798" s="75"/>
      <c r="BS798" s="75"/>
      <c r="BT798" s="75">
        <v>1</v>
      </c>
      <c r="BU798" s="84" t="s">
        <v>3489</v>
      </c>
      <c r="BV798" s="74">
        <v>46062</v>
      </c>
      <c r="BW798" s="85">
        <f t="shared" si="247"/>
        <v>2</v>
      </c>
      <c r="BX798" s="85">
        <f t="shared" si="248"/>
        <v>2</v>
      </c>
      <c r="BY798" s="86" t="s">
        <v>120</v>
      </c>
      <c r="BZ798" s="87">
        <f t="shared" si="266"/>
        <v>5</v>
      </c>
      <c r="CB798" s="88">
        <f t="shared" si="257"/>
        <v>7</v>
      </c>
      <c r="CC798" s="89"/>
      <c r="CE798" s="87">
        <f t="shared" si="249"/>
        <v>2</v>
      </c>
      <c r="CF798" s="90">
        <v>6902700</v>
      </c>
      <c r="CG798" s="90"/>
      <c r="CH798" s="90">
        <v>6902700</v>
      </c>
      <c r="CI798" s="91">
        <v>25950</v>
      </c>
      <c r="CJ798" s="87">
        <f t="shared" si="258"/>
        <v>2</v>
      </c>
      <c r="CK798" s="87">
        <f t="shared" si="259"/>
        <v>6</v>
      </c>
      <c r="CL798" s="22" t="s">
        <v>121</v>
      </c>
      <c r="CM798" s="22" t="s">
        <v>3490</v>
      </c>
    </row>
    <row r="799" spans="1:91" ht="14.45" customHeight="1" x14ac:dyDescent="0.25">
      <c r="A799" s="69">
        <f t="shared" si="256"/>
        <v>797</v>
      </c>
      <c r="B799" s="70" t="s">
        <v>102</v>
      </c>
      <c r="C799" s="107" t="s">
        <v>3483</v>
      </c>
      <c r="D799" s="106">
        <v>145414705</v>
      </c>
      <c r="E799" s="73">
        <v>5320007499</v>
      </c>
      <c r="F799" s="74">
        <v>46051</v>
      </c>
      <c r="G799" s="75" t="s">
        <v>1753</v>
      </c>
      <c r="H799" s="75" t="s">
        <v>2963</v>
      </c>
      <c r="I799" s="75" t="s">
        <v>105</v>
      </c>
      <c r="J799" s="75" t="s">
        <v>1161</v>
      </c>
      <c r="K799" s="75" t="s">
        <v>242</v>
      </c>
      <c r="L799" s="74">
        <v>46070</v>
      </c>
      <c r="M799" s="186">
        <v>0</v>
      </c>
      <c r="N799" s="75" t="s">
        <v>3484</v>
      </c>
      <c r="O799" s="75" t="s">
        <v>3485</v>
      </c>
      <c r="P799" s="75">
        <v>2830048427</v>
      </c>
      <c r="Q799" s="74">
        <v>46055</v>
      </c>
      <c r="R799" s="75">
        <v>1209381813</v>
      </c>
      <c r="S799" s="75">
        <v>224149416</v>
      </c>
      <c r="T799" s="74">
        <v>46055</v>
      </c>
      <c r="U799" s="190">
        <v>5549.2529999999997</v>
      </c>
      <c r="V799" s="190">
        <v>5353.4380000000001</v>
      </c>
      <c r="W799" s="75">
        <v>6</v>
      </c>
      <c r="X799" s="75">
        <v>0</v>
      </c>
      <c r="Y799" s="98" t="s">
        <v>3486</v>
      </c>
      <c r="Z799" s="82" t="s">
        <v>258</v>
      </c>
      <c r="AA799" s="75" t="s">
        <v>1232</v>
      </c>
      <c r="AB799" s="75" t="s">
        <v>1320</v>
      </c>
      <c r="AC799" s="109" t="s">
        <v>3483</v>
      </c>
      <c r="AD799" s="75" t="s">
        <v>113</v>
      </c>
      <c r="AE799" s="99">
        <v>46061</v>
      </c>
      <c r="AF799" s="130">
        <v>46058.208333333336</v>
      </c>
      <c r="AG799" s="130">
        <v>46056.625</v>
      </c>
      <c r="AH799" s="130">
        <v>46056.625</v>
      </c>
      <c r="AI799" s="74">
        <v>46056</v>
      </c>
      <c r="AJ799" s="99">
        <v>46060</v>
      </c>
      <c r="AK799" s="99">
        <v>46060</v>
      </c>
      <c r="AL799" s="131">
        <v>46057</v>
      </c>
      <c r="AM799" s="134">
        <v>46062</v>
      </c>
      <c r="AN799" s="134">
        <v>46062</v>
      </c>
      <c r="AO799" s="95" t="s">
        <v>121</v>
      </c>
      <c r="AP799" s="95" t="s">
        <v>121</v>
      </c>
      <c r="AQ799" s="95" t="s">
        <v>121</v>
      </c>
      <c r="AR799" s="95" t="s">
        <v>121</v>
      </c>
      <c r="AS799" s="95" t="s">
        <v>121</v>
      </c>
      <c r="AT799" s="95" t="s">
        <v>121</v>
      </c>
      <c r="AU799" s="82" t="s">
        <v>131</v>
      </c>
      <c r="AV799" s="74">
        <v>46055</v>
      </c>
      <c r="AW799" s="75">
        <v>0</v>
      </c>
      <c r="AX799" s="75">
        <v>0</v>
      </c>
      <c r="AY799" s="75"/>
      <c r="AZ799" s="96"/>
      <c r="BA799" s="75"/>
      <c r="BB799" s="75"/>
      <c r="BC799" s="75"/>
      <c r="BD799" s="75"/>
      <c r="BE799" s="75"/>
      <c r="BF799" s="75"/>
      <c r="BG799" s="75"/>
      <c r="BH799" s="75"/>
      <c r="BI799" s="75"/>
      <c r="BJ799" s="75"/>
      <c r="BK799" s="75"/>
      <c r="BL799" s="75"/>
      <c r="BM799" s="75"/>
      <c r="BN799" s="75"/>
      <c r="BO799" s="75"/>
      <c r="BP799" s="75"/>
      <c r="BQ799" s="75"/>
      <c r="BR799" s="75"/>
      <c r="BS799" s="75"/>
      <c r="BT799" s="75">
        <v>0</v>
      </c>
      <c r="BU799" s="84" t="s">
        <v>3489</v>
      </c>
      <c r="BV799" s="74">
        <v>46062</v>
      </c>
      <c r="BW799" s="85">
        <f t="shared" si="247"/>
        <v>2</v>
      </c>
      <c r="BX799" s="85">
        <f t="shared" si="248"/>
        <v>2</v>
      </c>
      <c r="BY799" s="86" t="s">
        <v>120</v>
      </c>
      <c r="BZ799" s="87">
        <f t="shared" si="266"/>
        <v>5</v>
      </c>
      <c r="CB799" s="88">
        <f t="shared" si="257"/>
        <v>7</v>
      </c>
      <c r="CC799" s="89"/>
      <c r="CE799" s="87">
        <f t="shared" si="249"/>
        <v>2</v>
      </c>
      <c r="CF799" s="90"/>
      <c r="CG799" s="90"/>
      <c r="CH799" s="90"/>
      <c r="CJ799" s="87">
        <f t="shared" si="258"/>
        <v>2</v>
      </c>
      <c r="CK799" s="87">
        <f t="shared" si="259"/>
        <v>6</v>
      </c>
      <c r="CL799" s="22" t="s">
        <v>121</v>
      </c>
      <c r="CM799" s="22" t="s">
        <v>3490</v>
      </c>
    </row>
    <row r="800" spans="1:91" ht="14.45" customHeight="1" x14ac:dyDescent="0.25">
      <c r="A800" s="69">
        <f t="shared" si="256"/>
        <v>798</v>
      </c>
      <c r="B800" s="70" t="s">
        <v>102</v>
      </c>
      <c r="C800" s="107" t="s">
        <v>3483</v>
      </c>
      <c r="D800" s="106">
        <v>145379273</v>
      </c>
      <c r="E800" s="73">
        <v>5320007632</v>
      </c>
      <c r="F800" s="74">
        <v>46058</v>
      </c>
      <c r="G800" s="75" t="s">
        <v>1178</v>
      </c>
      <c r="H800" s="75" t="s">
        <v>2963</v>
      </c>
      <c r="I800" s="75" t="s">
        <v>105</v>
      </c>
      <c r="J800" s="75" t="s">
        <v>1161</v>
      </c>
      <c r="K800" s="75" t="s">
        <v>242</v>
      </c>
      <c r="L800" s="74">
        <v>46076</v>
      </c>
      <c r="M800" s="112">
        <v>20</v>
      </c>
      <c r="N800" s="75" t="s">
        <v>3491</v>
      </c>
      <c r="O800" s="75" t="s">
        <v>3492</v>
      </c>
      <c r="P800" s="75">
        <v>2830048437</v>
      </c>
      <c r="Q800" s="74">
        <v>46055</v>
      </c>
      <c r="R800" s="75">
        <v>1209381836</v>
      </c>
      <c r="S800" s="75">
        <v>224149426</v>
      </c>
      <c r="T800" s="74">
        <v>46055</v>
      </c>
      <c r="U800" s="190">
        <v>2596.7739999999999</v>
      </c>
      <c r="V800" s="190">
        <v>2535.817</v>
      </c>
      <c r="W800" s="75">
        <v>4</v>
      </c>
      <c r="X800" s="75">
        <v>1</v>
      </c>
      <c r="Y800" s="98" t="s">
        <v>3493</v>
      </c>
      <c r="Z800" s="82" t="s">
        <v>258</v>
      </c>
      <c r="AA800" s="75" t="s">
        <v>1232</v>
      </c>
      <c r="AB800" s="75" t="s">
        <v>1320</v>
      </c>
      <c r="AC800" s="109" t="s">
        <v>3483</v>
      </c>
      <c r="AD800" s="75" t="s">
        <v>113</v>
      </c>
      <c r="AE800" s="99">
        <v>46061</v>
      </c>
      <c r="AF800" s="130">
        <v>46058.208333333336</v>
      </c>
      <c r="AG800" s="130">
        <v>46056.625</v>
      </c>
      <c r="AH800" s="130">
        <v>46056.625</v>
      </c>
      <c r="AI800" s="74">
        <v>46056</v>
      </c>
      <c r="AJ800" s="99">
        <v>46060</v>
      </c>
      <c r="AK800" s="99">
        <v>46060</v>
      </c>
      <c r="AL800" s="131">
        <v>46057</v>
      </c>
      <c r="AM800" s="134">
        <v>46062</v>
      </c>
      <c r="AN800" s="134">
        <v>46062</v>
      </c>
      <c r="AO800" s="95" t="s">
        <v>121</v>
      </c>
      <c r="AP800" s="95" t="s">
        <v>121</v>
      </c>
      <c r="AQ800" s="95" t="s">
        <v>121</v>
      </c>
      <c r="AR800" s="95" t="s">
        <v>121</v>
      </c>
      <c r="AS800" s="95" t="s">
        <v>121</v>
      </c>
      <c r="AT800" s="95" t="s">
        <v>121</v>
      </c>
      <c r="AU800" s="82" t="s">
        <v>131</v>
      </c>
      <c r="AV800" s="74">
        <v>46055</v>
      </c>
      <c r="AW800" s="75" t="s">
        <v>3494</v>
      </c>
      <c r="AX800" s="75" t="s">
        <v>3495</v>
      </c>
      <c r="AY800" s="75"/>
      <c r="AZ800" s="96"/>
      <c r="BA800" s="75"/>
      <c r="BB800" s="75"/>
      <c r="BC800" s="75"/>
      <c r="BD800" s="75"/>
      <c r="BE800" s="75"/>
      <c r="BF800" s="75"/>
      <c r="BG800" s="75"/>
      <c r="BH800" s="75"/>
      <c r="BI800" s="75"/>
      <c r="BJ800" s="75"/>
      <c r="BK800" s="75"/>
      <c r="BL800" s="75"/>
      <c r="BM800" s="75"/>
      <c r="BN800" s="75"/>
      <c r="BO800" s="75"/>
      <c r="BP800" s="75"/>
      <c r="BQ800" s="75"/>
      <c r="BR800" s="75"/>
      <c r="BS800" s="75"/>
      <c r="BT800" s="75">
        <v>0</v>
      </c>
      <c r="BU800" s="84" t="s">
        <v>3489</v>
      </c>
      <c r="BV800" s="74">
        <v>46062</v>
      </c>
      <c r="BW800" s="85">
        <f t="shared" si="247"/>
        <v>2</v>
      </c>
      <c r="BX800" s="85">
        <f t="shared" si="248"/>
        <v>2</v>
      </c>
      <c r="BY800" s="86" t="s">
        <v>120</v>
      </c>
      <c r="BZ800" s="87">
        <f t="shared" si="266"/>
        <v>6</v>
      </c>
      <c r="CB800" s="88">
        <f t="shared" si="257"/>
        <v>7</v>
      </c>
      <c r="CC800" s="89"/>
      <c r="CE800" s="87">
        <f t="shared" si="249"/>
        <v>2</v>
      </c>
      <c r="CF800" s="90">
        <v>4281750</v>
      </c>
      <c r="CG800" s="90"/>
      <c r="CH800" s="90">
        <v>4281750</v>
      </c>
      <c r="CI800" s="91">
        <v>25950</v>
      </c>
      <c r="CJ800" s="87">
        <f t="shared" si="258"/>
        <v>2</v>
      </c>
      <c r="CK800" s="87">
        <f t="shared" si="259"/>
        <v>6</v>
      </c>
      <c r="CL800" s="22" t="s">
        <v>121</v>
      </c>
      <c r="CM800" s="22" t="s">
        <v>3490</v>
      </c>
    </row>
    <row r="801" spans="1:91" ht="14.45" customHeight="1" x14ac:dyDescent="0.25">
      <c r="A801" s="69">
        <f t="shared" si="256"/>
        <v>799</v>
      </c>
      <c r="B801" s="70" t="s">
        <v>102</v>
      </c>
      <c r="C801" s="107" t="s">
        <v>3483</v>
      </c>
      <c r="D801" s="106">
        <v>145439249</v>
      </c>
      <c r="E801" s="73">
        <v>5320007632</v>
      </c>
      <c r="F801" s="74">
        <v>46058</v>
      </c>
      <c r="G801" s="75" t="s">
        <v>1178</v>
      </c>
      <c r="H801" s="75" t="s">
        <v>2963</v>
      </c>
      <c r="I801" s="75" t="s">
        <v>105</v>
      </c>
      <c r="J801" s="75" t="s">
        <v>1161</v>
      </c>
      <c r="K801" s="75" t="s">
        <v>242</v>
      </c>
      <c r="L801" s="74">
        <v>46076</v>
      </c>
      <c r="M801" s="73">
        <v>0</v>
      </c>
      <c r="N801" s="75" t="s">
        <v>3491</v>
      </c>
      <c r="O801" s="75" t="s">
        <v>3492</v>
      </c>
      <c r="P801" s="75">
        <v>2830048439</v>
      </c>
      <c r="Q801" s="74">
        <v>46055</v>
      </c>
      <c r="R801" s="75">
        <v>1209381838</v>
      </c>
      <c r="S801" s="75">
        <v>224149430</v>
      </c>
      <c r="T801" s="74">
        <v>46055</v>
      </c>
      <c r="U801" s="190">
        <v>2521.9540000000002</v>
      </c>
      <c r="V801" s="190">
        <v>2439.0219999999999</v>
      </c>
      <c r="W801" s="75">
        <v>3</v>
      </c>
      <c r="X801" s="75">
        <v>1</v>
      </c>
      <c r="Y801" s="98" t="s">
        <v>3493</v>
      </c>
      <c r="Z801" s="82" t="s">
        <v>258</v>
      </c>
      <c r="AA801" s="75" t="s">
        <v>1232</v>
      </c>
      <c r="AB801" s="75" t="s">
        <v>1320</v>
      </c>
      <c r="AC801" s="109" t="s">
        <v>3483</v>
      </c>
      <c r="AD801" s="75" t="s">
        <v>113</v>
      </c>
      <c r="AE801" s="99">
        <v>46061</v>
      </c>
      <c r="AF801" s="130">
        <v>46058.208333333336</v>
      </c>
      <c r="AG801" s="130">
        <v>46056.625</v>
      </c>
      <c r="AH801" s="130">
        <v>46056.625</v>
      </c>
      <c r="AI801" s="74">
        <v>46056</v>
      </c>
      <c r="AJ801" s="99">
        <v>46060</v>
      </c>
      <c r="AK801" s="99">
        <v>46060</v>
      </c>
      <c r="AL801" s="131">
        <v>46057</v>
      </c>
      <c r="AM801" s="134">
        <v>46062</v>
      </c>
      <c r="AN801" s="134">
        <v>46062</v>
      </c>
      <c r="AO801" s="95" t="s">
        <v>121</v>
      </c>
      <c r="AP801" s="95" t="s">
        <v>121</v>
      </c>
      <c r="AQ801" s="95" t="s">
        <v>121</v>
      </c>
      <c r="AR801" s="95" t="s">
        <v>121</v>
      </c>
      <c r="AS801" s="95" t="s">
        <v>121</v>
      </c>
      <c r="AT801" s="95" t="s">
        <v>121</v>
      </c>
      <c r="AU801" s="82" t="s">
        <v>131</v>
      </c>
      <c r="AV801" s="74">
        <v>46055</v>
      </c>
      <c r="AW801" s="75">
        <v>0</v>
      </c>
      <c r="AX801" s="75">
        <v>0</v>
      </c>
      <c r="AY801" s="75"/>
      <c r="AZ801" s="96"/>
      <c r="BA801" s="75"/>
      <c r="BB801" s="75"/>
      <c r="BC801" s="75"/>
      <c r="BD801" s="75"/>
      <c r="BE801" s="75"/>
      <c r="BF801" s="75"/>
      <c r="BG801" s="75"/>
      <c r="BH801" s="75"/>
      <c r="BI801" s="75"/>
      <c r="BJ801" s="75"/>
      <c r="BK801" s="75"/>
      <c r="BL801" s="75"/>
      <c r="BM801" s="75"/>
      <c r="BN801" s="75"/>
      <c r="BO801" s="75"/>
      <c r="BP801" s="75"/>
      <c r="BQ801" s="75"/>
      <c r="BR801" s="75"/>
      <c r="BS801" s="75"/>
      <c r="BT801" s="75">
        <v>0</v>
      </c>
      <c r="BU801" s="84" t="s">
        <v>3489</v>
      </c>
      <c r="BV801" s="74">
        <v>46062</v>
      </c>
      <c r="BW801" s="85">
        <f t="shared" si="247"/>
        <v>2</v>
      </c>
      <c r="BX801" s="85">
        <f t="shared" si="248"/>
        <v>2</v>
      </c>
      <c r="BY801" s="86" t="s">
        <v>120</v>
      </c>
      <c r="BZ801" s="87">
        <f t="shared" si="266"/>
        <v>6</v>
      </c>
      <c r="CB801" s="88">
        <f t="shared" si="257"/>
        <v>7</v>
      </c>
      <c r="CC801" s="89"/>
      <c r="CE801" s="87">
        <f t="shared" si="249"/>
        <v>2</v>
      </c>
      <c r="CF801" s="90"/>
      <c r="CG801" s="90"/>
      <c r="CH801" s="90"/>
      <c r="CJ801" s="87">
        <f t="shared" si="258"/>
        <v>2</v>
      </c>
      <c r="CK801" s="87">
        <f t="shared" si="259"/>
        <v>6</v>
      </c>
      <c r="CL801" s="22" t="s">
        <v>121</v>
      </c>
      <c r="CM801" s="22" t="s">
        <v>3490</v>
      </c>
    </row>
    <row r="802" spans="1:91" ht="14.45" customHeight="1" x14ac:dyDescent="0.25">
      <c r="A802" s="69">
        <f t="shared" si="256"/>
        <v>800</v>
      </c>
      <c r="B802" s="70" t="s">
        <v>102</v>
      </c>
      <c r="C802" s="107" t="s">
        <v>3483</v>
      </c>
      <c r="D802" s="106">
        <v>145419436</v>
      </c>
      <c r="E802" s="73">
        <v>5320007632</v>
      </c>
      <c r="F802" s="74">
        <v>46058</v>
      </c>
      <c r="G802" s="75" t="s">
        <v>1194</v>
      </c>
      <c r="H802" s="75" t="s">
        <v>2963</v>
      </c>
      <c r="I802" s="75" t="s">
        <v>105</v>
      </c>
      <c r="J802" s="75" t="s">
        <v>1161</v>
      </c>
      <c r="K802" s="75" t="s">
        <v>242</v>
      </c>
      <c r="L802" s="74">
        <v>46076</v>
      </c>
      <c r="M802" s="73">
        <v>0</v>
      </c>
      <c r="N802" s="75" t="s">
        <v>3491</v>
      </c>
      <c r="O802" s="75" t="s">
        <v>3492</v>
      </c>
      <c r="P802" s="75">
        <v>2830048438</v>
      </c>
      <c r="Q802" s="74">
        <v>46055</v>
      </c>
      <c r="R802" s="75">
        <v>1209381837</v>
      </c>
      <c r="S802" s="75">
        <v>224149432</v>
      </c>
      <c r="T802" s="74">
        <v>46055</v>
      </c>
      <c r="U802" s="190">
        <v>2531.7269999999999</v>
      </c>
      <c r="V802" s="190">
        <v>2448.4850000000001</v>
      </c>
      <c r="W802" s="75">
        <v>3</v>
      </c>
      <c r="X802" s="75">
        <v>1</v>
      </c>
      <c r="Y802" s="98" t="s">
        <v>3493</v>
      </c>
      <c r="Z802" s="82" t="s">
        <v>258</v>
      </c>
      <c r="AA802" s="75" t="s">
        <v>1232</v>
      </c>
      <c r="AB802" s="75" t="s">
        <v>1320</v>
      </c>
      <c r="AC802" s="109" t="s">
        <v>3483</v>
      </c>
      <c r="AD802" s="75" t="s">
        <v>113</v>
      </c>
      <c r="AE802" s="99">
        <v>46061</v>
      </c>
      <c r="AF802" s="130">
        <v>46058.208333333336</v>
      </c>
      <c r="AG802" s="130">
        <v>46056.625</v>
      </c>
      <c r="AH802" s="130">
        <v>46056.625</v>
      </c>
      <c r="AI802" s="74">
        <v>46056</v>
      </c>
      <c r="AJ802" s="99">
        <v>46060</v>
      </c>
      <c r="AK802" s="99">
        <v>46060</v>
      </c>
      <c r="AL802" s="131">
        <v>46057</v>
      </c>
      <c r="AM802" s="134">
        <v>46062</v>
      </c>
      <c r="AN802" s="134">
        <v>46062</v>
      </c>
      <c r="AO802" s="95" t="s">
        <v>121</v>
      </c>
      <c r="AP802" s="95" t="s">
        <v>121</v>
      </c>
      <c r="AQ802" s="95" t="s">
        <v>121</v>
      </c>
      <c r="AR802" s="95" t="s">
        <v>121</v>
      </c>
      <c r="AS802" s="95" t="s">
        <v>121</v>
      </c>
      <c r="AT802" s="95" t="s">
        <v>121</v>
      </c>
      <c r="AU802" s="82" t="s">
        <v>131</v>
      </c>
      <c r="AV802" s="74">
        <v>46055</v>
      </c>
      <c r="AW802" s="75">
        <v>0</v>
      </c>
      <c r="AX802" s="75">
        <v>0</v>
      </c>
      <c r="AY802" s="75"/>
      <c r="AZ802" s="96"/>
      <c r="BA802" s="75"/>
      <c r="BB802" s="75"/>
      <c r="BC802" s="75"/>
      <c r="BD802" s="75"/>
      <c r="BE802" s="75"/>
      <c r="BF802" s="75"/>
      <c r="BG802" s="75"/>
      <c r="BH802" s="75"/>
      <c r="BI802" s="75"/>
      <c r="BJ802" s="75"/>
      <c r="BK802" s="75"/>
      <c r="BL802" s="75"/>
      <c r="BM802" s="75"/>
      <c r="BN802" s="75"/>
      <c r="BO802" s="75"/>
      <c r="BP802" s="75"/>
      <c r="BQ802" s="75"/>
      <c r="BR802" s="75"/>
      <c r="BS802" s="75"/>
      <c r="BT802" s="75">
        <v>0</v>
      </c>
      <c r="BU802" s="84" t="s">
        <v>3489</v>
      </c>
      <c r="BV802" s="74">
        <v>46062</v>
      </c>
      <c r="BW802" s="85">
        <f t="shared" si="247"/>
        <v>2</v>
      </c>
      <c r="BX802" s="85">
        <f t="shared" si="248"/>
        <v>2</v>
      </c>
      <c r="BY802" s="86" t="s">
        <v>120</v>
      </c>
      <c r="BZ802" s="87">
        <f t="shared" si="266"/>
        <v>6</v>
      </c>
      <c r="CB802" s="88">
        <f t="shared" si="257"/>
        <v>7</v>
      </c>
      <c r="CC802" s="89"/>
      <c r="CE802" s="87">
        <f t="shared" si="249"/>
        <v>2</v>
      </c>
      <c r="CF802" s="90"/>
      <c r="CG802" s="90"/>
      <c r="CH802" s="90"/>
      <c r="CJ802" s="87">
        <f t="shared" si="258"/>
        <v>2</v>
      </c>
      <c r="CK802" s="87">
        <f t="shared" si="259"/>
        <v>6</v>
      </c>
      <c r="CL802" s="22" t="s">
        <v>121</v>
      </c>
      <c r="CM802" s="22" t="s">
        <v>3490</v>
      </c>
    </row>
    <row r="803" spans="1:91" ht="14.45" customHeight="1" x14ac:dyDescent="0.25">
      <c r="A803" s="69">
        <f t="shared" si="256"/>
        <v>801</v>
      </c>
      <c r="B803" s="70" t="s">
        <v>102</v>
      </c>
      <c r="C803" s="107" t="s">
        <v>3483</v>
      </c>
      <c r="D803" s="106">
        <v>145407234</v>
      </c>
      <c r="E803" s="73"/>
      <c r="F803" s="74">
        <v>46051</v>
      </c>
      <c r="G803" s="75" t="s">
        <v>3496</v>
      </c>
      <c r="H803" s="75" t="s">
        <v>2963</v>
      </c>
      <c r="I803" s="75" t="s">
        <v>105</v>
      </c>
      <c r="J803" s="75" t="s">
        <v>1161</v>
      </c>
      <c r="K803" s="75" t="s">
        <v>242</v>
      </c>
      <c r="L803" s="74">
        <v>46067</v>
      </c>
      <c r="M803" s="73">
        <v>40</v>
      </c>
      <c r="N803" s="75" t="s">
        <v>3497</v>
      </c>
      <c r="O803" s="75" t="s">
        <v>3498</v>
      </c>
      <c r="P803" s="75">
        <v>2830048415</v>
      </c>
      <c r="Q803" s="74">
        <v>46055</v>
      </c>
      <c r="R803" s="75">
        <v>1209381799</v>
      </c>
      <c r="S803" s="75">
        <v>224149402</v>
      </c>
      <c r="T803" s="74">
        <v>46055</v>
      </c>
      <c r="U803" s="190">
        <v>20475.172999999999</v>
      </c>
      <c r="V803" s="190">
        <v>19718.023000000001</v>
      </c>
      <c r="W803" s="75">
        <v>19</v>
      </c>
      <c r="X803" s="75">
        <v>17</v>
      </c>
      <c r="Y803" s="98" t="s">
        <v>3499</v>
      </c>
      <c r="Z803" s="82" t="s">
        <v>258</v>
      </c>
      <c r="AA803" s="75" t="s">
        <v>1232</v>
      </c>
      <c r="AB803" s="75" t="s">
        <v>1320</v>
      </c>
      <c r="AC803" s="109" t="s">
        <v>3483</v>
      </c>
      <c r="AD803" s="75" t="s">
        <v>113</v>
      </c>
      <c r="AE803" s="99">
        <v>46061</v>
      </c>
      <c r="AF803" s="130">
        <v>46058.208333333336</v>
      </c>
      <c r="AG803" s="130">
        <v>46056.625</v>
      </c>
      <c r="AH803" s="130">
        <v>46056.625</v>
      </c>
      <c r="AI803" s="74">
        <v>46056</v>
      </c>
      <c r="AJ803" s="99">
        <v>46060</v>
      </c>
      <c r="AK803" s="99">
        <v>46060</v>
      </c>
      <c r="AL803" s="131">
        <v>46057</v>
      </c>
      <c r="AM803" s="134">
        <v>46062</v>
      </c>
      <c r="AN803" s="134">
        <v>46062</v>
      </c>
      <c r="AO803" s="81">
        <f t="shared" ref="AO803:AO810" si="267">IF(AH803&lt;AG803,IF(AH803=0,"",AH803-1),IF(AG803=0,"",AG803-1))</f>
        <v>46055.625</v>
      </c>
      <c r="AP803" s="81">
        <f t="shared" ref="AP803:AP810" si="268">IF(AH803&lt;AG803,IF(AH803=0,"",AH803),IF(AG803=0,"",AG803))</f>
        <v>46056.625</v>
      </c>
      <c r="AQ803" s="81">
        <f t="shared" ref="AQ803:AQ810" si="269">IF(AH803&lt;AG803,IF(AH803=0,"",AH803),IF(AG803=0,"",AG803))</f>
        <v>46056.625</v>
      </c>
      <c r="AR803" s="81">
        <f t="shared" ref="AR803:AR810" si="270">IF(AI803=0,"",IF(AI803&lt;AJ803,AJ803+1,AI803+1))</f>
        <v>46061</v>
      </c>
      <c r="AS803" s="81">
        <f t="shared" ref="AS803:AS810" si="271">IF(AI803=0,"",IF(AE803=0,IF(AJ803=0,AI803+2,AJ803+2),AE803+2))</f>
        <v>46063</v>
      </c>
      <c r="AT803" s="81">
        <f t="shared" ref="AT803:AT810" si="272">IF(AI803=0,"",IF(AI803&lt;AJ803,AJ803+1,AI803+1))</f>
        <v>46061</v>
      </c>
      <c r="AU803" s="82" t="s">
        <v>131</v>
      </c>
      <c r="AV803" s="74">
        <v>46055</v>
      </c>
      <c r="AW803" s="75" t="s">
        <v>3500</v>
      </c>
      <c r="AX803" s="75" t="s">
        <v>3501</v>
      </c>
      <c r="AY803" s="75"/>
      <c r="AZ803" s="96"/>
      <c r="BA803" s="75"/>
      <c r="BB803" s="75"/>
      <c r="BC803" s="75"/>
      <c r="BD803" s="75"/>
      <c r="BE803" s="75"/>
      <c r="BF803" s="75"/>
      <c r="BG803" s="75"/>
      <c r="BH803" s="75"/>
      <c r="BI803" s="75"/>
      <c r="BJ803" s="75"/>
      <c r="BK803" s="75"/>
      <c r="BL803" s="75"/>
      <c r="BM803" s="75"/>
      <c r="BN803" s="75"/>
      <c r="BO803" s="75"/>
      <c r="BP803" s="75"/>
      <c r="BQ803" s="75"/>
      <c r="BR803" s="75"/>
      <c r="BS803" s="75"/>
      <c r="BT803" s="75">
        <v>0</v>
      </c>
      <c r="BU803" s="84" t="s">
        <v>3489</v>
      </c>
      <c r="BV803" s="74">
        <v>46062</v>
      </c>
      <c r="BW803" s="85">
        <f t="shared" si="247"/>
        <v>2</v>
      </c>
      <c r="BX803" s="85">
        <f t="shared" si="248"/>
        <v>2</v>
      </c>
      <c r="BY803" s="86" t="s">
        <v>120</v>
      </c>
      <c r="BZ803" s="87">
        <f t="shared" si="266"/>
        <v>5</v>
      </c>
      <c r="CB803" s="88">
        <f t="shared" si="257"/>
        <v>7</v>
      </c>
      <c r="CC803" s="89"/>
      <c r="CE803" s="87">
        <f t="shared" si="249"/>
        <v>2</v>
      </c>
      <c r="CF803" s="90">
        <v>6902700</v>
      </c>
      <c r="CG803" s="90"/>
      <c r="CH803" s="90">
        <v>6902700</v>
      </c>
      <c r="CI803" s="91">
        <v>25950</v>
      </c>
      <c r="CJ803" s="87">
        <f t="shared" si="258"/>
        <v>2</v>
      </c>
      <c r="CK803" s="87">
        <f t="shared" si="259"/>
        <v>6</v>
      </c>
      <c r="CL803" s="22" t="s">
        <v>121</v>
      </c>
      <c r="CM803" s="22" t="s">
        <v>3490</v>
      </c>
    </row>
    <row r="804" spans="1:91" ht="14.45" customHeight="1" x14ac:dyDescent="0.25">
      <c r="A804" s="69">
        <f t="shared" si="256"/>
        <v>802</v>
      </c>
      <c r="B804" s="70" t="s">
        <v>102</v>
      </c>
      <c r="C804" s="107" t="s">
        <v>3502</v>
      </c>
      <c r="D804" s="106">
        <v>145367555</v>
      </c>
      <c r="E804" s="73"/>
      <c r="F804" s="74">
        <v>46051</v>
      </c>
      <c r="G804" s="75" t="s">
        <v>1757</v>
      </c>
      <c r="H804" s="75" t="s">
        <v>2963</v>
      </c>
      <c r="I804" s="75" t="s">
        <v>105</v>
      </c>
      <c r="J804" s="75" t="s">
        <v>1161</v>
      </c>
      <c r="K804" s="75" t="s">
        <v>107</v>
      </c>
      <c r="L804" s="74">
        <v>46067</v>
      </c>
      <c r="M804" s="73">
        <v>40</v>
      </c>
      <c r="N804" s="75" t="s">
        <v>3503</v>
      </c>
      <c r="O804" s="75" t="s">
        <v>3504</v>
      </c>
      <c r="P804" s="75">
        <v>2830048441</v>
      </c>
      <c r="Q804" s="74">
        <v>46055</v>
      </c>
      <c r="R804" s="75">
        <v>1209381841</v>
      </c>
      <c r="S804" s="75">
        <v>224149398</v>
      </c>
      <c r="T804" s="74">
        <v>46055</v>
      </c>
      <c r="U804" s="190">
        <v>20151.059000000001</v>
      </c>
      <c r="V804" s="190">
        <v>19426.381000000001</v>
      </c>
      <c r="W804" s="75">
        <v>20</v>
      </c>
      <c r="X804" s="75">
        <v>0</v>
      </c>
      <c r="Y804" s="98" t="s">
        <v>3505</v>
      </c>
      <c r="Z804" s="82" t="s">
        <v>258</v>
      </c>
      <c r="AA804" s="75" t="s">
        <v>1232</v>
      </c>
      <c r="AB804" s="75" t="s">
        <v>1320</v>
      </c>
      <c r="AC804" s="109" t="s">
        <v>3502</v>
      </c>
      <c r="AD804" s="75" t="s">
        <v>113</v>
      </c>
      <c r="AE804" s="99">
        <v>46061</v>
      </c>
      <c r="AF804" s="130">
        <v>46058.208333333336</v>
      </c>
      <c r="AG804" s="130">
        <v>46056.625</v>
      </c>
      <c r="AH804" s="130">
        <v>46056.625</v>
      </c>
      <c r="AI804" s="74">
        <v>46056</v>
      </c>
      <c r="AJ804" s="99">
        <v>46060</v>
      </c>
      <c r="AK804" s="99">
        <v>46060</v>
      </c>
      <c r="AL804" s="131">
        <v>46057</v>
      </c>
      <c r="AM804" s="134">
        <v>46062</v>
      </c>
      <c r="AN804" s="134">
        <v>46062</v>
      </c>
      <c r="AO804" s="81">
        <f t="shared" si="267"/>
        <v>46055.625</v>
      </c>
      <c r="AP804" s="81">
        <f t="shared" si="268"/>
        <v>46056.625</v>
      </c>
      <c r="AQ804" s="81">
        <f t="shared" si="269"/>
        <v>46056.625</v>
      </c>
      <c r="AR804" s="81">
        <f t="shared" si="270"/>
        <v>46061</v>
      </c>
      <c r="AS804" s="81">
        <f t="shared" si="271"/>
        <v>46063</v>
      </c>
      <c r="AT804" s="81">
        <f t="shared" si="272"/>
        <v>46061</v>
      </c>
      <c r="AU804" s="82" t="s">
        <v>131</v>
      </c>
      <c r="AV804" s="74">
        <v>46055</v>
      </c>
      <c r="AW804" s="75" t="s">
        <v>3506</v>
      </c>
      <c r="AX804" s="75" t="s">
        <v>3507</v>
      </c>
      <c r="AY804" s="75"/>
      <c r="AZ804" s="96"/>
      <c r="BA804" s="75"/>
      <c r="BB804" s="75"/>
      <c r="BC804" s="75"/>
      <c r="BD804" s="75"/>
      <c r="BE804" s="75"/>
      <c r="BF804" s="75"/>
      <c r="BG804" s="75"/>
      <c r="BH804" s="75"/>
      <c r="BI804" s="75"/>
      <c r="BJ804" s="75"/>
      <c r="BK804" s="75"/>
      <c r="BL804" s="75"/>
      <c r="BM804" s="75"/>
      <c r="BN804" s="75"/>
      <c r="BO804" s="75"/>
      <c r="BP804" s="75"/>
      <c r="BQ804" s="75"/>
      <c r="BR804" s="75"/>
      <c r="BS804" s="75"/>
      <c r="BT804" s="75">
        <v>1</v>
      </c>
      <c r="BU804" s="84" t="s">
        <v>3508</v>
      </c>
      <c r="BV804" s="74">
        <v>46062</v>
      </c>
      <c r="BW804" s="85">
        <f t="shared" si="247"/>
        <v>2</v>
      </c>
      <c r="BX804" s="85">
        <f t="shared" si="248"/>
        <v>2</v>
      </c>
      <c r="BY804" s="86" t="s">
        <v>120</v>
      </c>
      <c r="BZ804" s="87">
        <f t="shared" si="266"/>
        <v>5</v>
      </c>
      <c r="CB804" s="88">
        <f t="shared" si="257"/>
        <v>7</v>
      </c>
      <c r="CC804" s="89"/>
      <c r="CE804" s="87">
        <f t="shared" si="249"/>
        <v>2</v>
      </c>
      <c r="CF804" s="90">
        <v>6902700</v>
      </c>
      <c r="CG804" s="90"/>
      <c r="CH804" s="90">
        <v>6902700</v>
      </c>
      <c r="CI804" s="91">
        <v>25950</v>
      </c>
      <c r="CJ804" s="87">
        <f t="shared" si="258"/>
        <v>2</v>
      </c>
      <c r="CK804" s="87">
        <f t="shared" si="259"/>
        <v>6</v>
      </c>
      <c r="CL804" s="22" t="s">
        <v>121</v>
      </c>
      <c r="CM804" s="22" t="s">
        <v>3509</v>
      </c>
    </row>
    <row r="805" spans="1:91" ht="14.45" customHeight="1" x14ac:dyDescent="0.25">
      <c r="A805" s="69">
        <f t="shared" si="256"/>
        <v>803</v>
      </c>
      <c r="B805" s="70" t="s">
        <v>102</v>
      </c>
      <c r="C805" s="107" t="s">
        <v>3470</v>
      </c>
      <c r="D805" s="106">
        <v>145367639</v>
      </c>
      <c r="E805" s="73"/>
      <c r="F805" s="74">
        <v>46051</v>
      </c>
      <c r="G805" s="75" t="s">
        <v>1757</v>
      </c>
      <c r="H805" s="75" t="s">
        <v>2963</v>
      </c>
      <c r="I805" s="75" t="s">
        <v>105</v>
      </c>
      <c r="J805" s="75" t="s">
        <v>1161</v>
      </c>
      <c r="K805" s="75" t="s">
        <v>107</v>
      </c>
      <c r="L805" s="74">
        <v>46067</v>
      </c>
      <c r="M805" s="73">
        <v>40</v>
      </c>
      <c r="N805" s="75" t="s">
        <v>3510</v>
      </c>
      <c r="O805" s="75" t="s">
        <v>3511</v>
      </c>
      <c r="P805" s="75">
        <v>2830048452</v>
      </c>
      <c r="Q805" s="74">
        <v>46055</v>
      </c>
      <c r="R805" s="75">
        <v>1209381870</v>
      </c>
      <c r="S805" s="75">
        <v>224149399</v>
      </c>
      <c r="T805" s="74">
        <v>46055</v>
      </c>
      <c r="U805" s="190">
        <v>15275.499</v>
      </c>
      <c r="V805" s="190">
        <v>14575.477000000001</v>
      </c>
      <c r="W805" s="75">
        <v>18</v>
      </c>
      <c r="X805" s="75">
        <v>74</v>
      </c>
      <c r="Y805" s="98" t="s">
        <v>3512</v>
      </c>
      <c r="Z805" s="82" t="s">
        <v>258</v>
      </c>
      <c r="AA805" s="75" t="s">
        <v>1232</v>
      </c>
      <c r="AB805" s="75" t="s">
        <v>1320</v>
      </c>
      <c r="AC805" s="109" t="s">
        <v>3470</v>
      </c>
      <c r="AD805" s="75" t="s">
        <v>113</v>
      </c>
      <c r="AE805" s="99">
        <v>46061</v>
      </c>
      <c r="AF805" s="130">
        <v>46058.208333333336</v>
      </c>
      <c r="AG805" s="130">
        <v>46056.625</v>
      </c>
      <c r="AH805" s="130">
        <v>46056.625</v>
      </c>
      <c r="AI805" s="74">
        <v>46056</v>
      </c>
      <c r="AJ805" s="99">
        <v>46060</v>
      </c>
      <c r="AK805" s="99">
        <v>46060</v>
      </c>
      <c r="AL805" s="131">
        <v>46057</v>
      </c>
      <c r="AM805" s="134">
        <v>46062</v>
      </c>
      <c r="AN805" s="134">
        <v>46062</v>
      </c>
      <c r="AO805" s="81">
        <f t="shared" si="267"/>
        <v>46055.625</v>
      </c>
      <c r="AP805" s="81">
        <f t="shared" si="268"/>
        <v>46056.625</v>
      </c>
      <c r="AQ805" s="81">
        <f t="shared" si="269"/>
        <v>46056.625</v>
      </c>
      <c r="AR805" s="81">
        <f t="shared" si="270"/>
        <v>46061</v>
      </c>
      <c r="AS805" s="81">
        <f t="shared" si="271"/>
        <v>46063</v>
      </c>
      <c r="AT805" s="81">
        <f t="shared" si="272"/>
        <v>46061</v>
      </c>
      <c r="AU805" s="82" t="s">
        <v>131</v>
      </c>
      <c r="AV805" s="74">
        <v>46055</v>
      </c>
      <c r="AW805" s="75" t="s">
        <v>3513</v>
      </c>
      <c r="AX805" s="75" t="s">
        <v>3514</v>
      </c>
      <c r="AY805" s="75"/>
      <c r="AZ805" s="96"/>
      <c r="BA805" s="75"/>
      <c r="BB805" s="75"/>
      <c r="BC805" s="75"/>
      <c r="BD805" s="75"/>
      <c r="BE805" s="75"/>
      <c r="BF805" s="75"/>
      <c r="BG805" s="75"/>
      <c r="BH805" s="75"/>
      <c r="BI805" s="75"/>
      <c r="BJ805" s="75"/>
      <c r="BK805" s="75"/>
      <c r="BL805" s="75"/>
      <c r="BM805" s="75"/>
      <c r="BN805" s="75"/>
      <c r="BO805" s="75"/>
      <c r="BP805" s="75"/>
      <c r="BQ805" s="75"/>
      <c r="BR805" s="75"/>
      <c r="BS805" s="75"/>
      <c r="BT805" s="75">
        <v>0</v>
      </c>
      <c r="BU805" s="84" t="s">
        <v>3476</v>
      </c>
      <c r="BV805" s="74">
        <v>46062</v>
      </c>
      <c r="BW805" s="85">
        <f t="shared" si="247"/>
        <v>2</v>
      </c>
      <c r="BX805" s="85">
        <f t="shared" si="248"/>
        <v>2</v>
      </c>
      <c r="BY805" s="86" t="s">
        <v>120</v>
      </c>
      <c r="BZ805" s="87">
        <f t="shared" si="266"/>
        <v>5</v>
      </c>
      <c r="CB805" s="88">
        <f t="shared" si="257"/>
        <v>7</v>
      </c>
      <c r="CC805" s="89"/>
      <c r="CE805" s="87">
        <f t="shared" si="249"/>
        <v>2</v>
      </c>
      <c r="CF805" s="90">
        <v>6902700</v>
      </c>
      <c r="CG805" s="90"/>
      <c r="CH805" s="90">
        <v>6902700</v>
      </c>
      <c r="CI805" s="91">
        <v>25950</v>
      </c>
      <c r="CJ805" s="87">
        <f t="shared" si="258"/>
        <v>2</v>
      </c>
      <c r="CK805" s="87">
        <f t="shared" si="259"/>
        <v>6</v>
      </c>
      <c r="CL805" s="22" t="s">
        <v>121</v>
      </c>
      <c r="CM805" s="22" t="s">
        <v>3477</v>
      </c>
    </row>
    <row r="806" spans="1:91" ht="14.45" customHeight="1" x14ac:dyDescent="0.25">
      <c r="A806" s="69">
        <f t="shared" si="256"/>
        <v>804</v>
      </c>
      <c r="B806" s="70" t="s">
        <v>102</v>
      </c>
      <c r="C806" s="107" t="s">
        <v>3470</v>
      </c>
      <c r="D806" s="106">
        <v>145414685</v>
      </c>
      <c r="E806" s="73"/>
      <c r="F806" s="74">
        <v>46051</v>
      </c>
      <c r="G806" s="75" t="s">
        <v>1753</v>
      </c>
      <c r="H806" s="75" t="s">
        <v>2963</v>
      </c>
      <c r="I806" s="75" t="s">
        <v>105</v>
      </c>
      <c r="J806" s="75" t="s">
        <v>1161</v>
      </c>
      <c r="K806" s="75" t="s">
        <v>242</v>
      </c>
      <c r="L806" s="74">
        <v>46069</v>
      </c>
      <c r="M806" s="73">
        <v>40</v>
      </c>
      <c r="N806" s="75" t="s">
        <v>3515</v>
      </c>
      <c r="O806" s="75" t="s">
        <v>3516</v>
      </c>
      <c r="P806" s="75">
        <v>2830048432</v>
      </c>
      <c r="Q806" s="74">
        <v>46055</v>
      </c>
      <c r="R806" s="75">
        <v>1209381822</v>
      </c>
      <c r="S806" s="75">
        <v>224149388</v>
      </c>
      <c r="T806" s="74">
        <v>46055</v>
      </c>
      <c r="U806" s="190">
        <v>21114.578000000001</v>
      </c>
      <c r="V806" s="190">
        <v>20308.103999999999</v>
      </c>
      <c r="W806" s="75">
        <v>20</v>
      </c>
      <c r="X806" s="75">
        <v>30</v>
      </c>
      <c r="Y806" s="98" t="s">
        <v>3517</v>
      </c>
      <c r="Z806" s="82" t="s">
        <v>258</v>
      </c>
      <c r="AA806" s="75" t="s">
        <v>1232</v>
      </c>
      <c r="AB806" s="75" t="s">
        <v>1320</v>
      </c>
      <c r="AC806" s="109" t="s">
        <v>3470</v>
      </c>
      <c r="AD806" s="75" t="s">
        <v>113</v>
      </c>
      <c r="AE806" s="99">
        <v>46061</v>
      </c>
      <c r="AF806" s="130">
        <v>46058.208333333336</v>
      </c>
      <c r="AG806" s="130">
        <v>46056.625</v>
      </c>
      <c r="AH806" s="130">
        <v>46056.625</v>
      </c>
      <c r="AI806" s="74">
        <v>46056</v>
      </c>
      <c r="AJ806" s="99">
        <v>46060</v>
      </c>
      <c r="AK806" s="99">
        <v>46060</v>
      </c>
      <c r="AL806" s="131">
        <v>46057</v>
      </c>
      <c r="AM806" s="134">
        <v>46062</v>
      </c>
      <c r="AN806" s="134">
        <v>46062</v>
      </c>
      <c r="AO806" s="81">
        <f t="shared" si="267"/>
        <v>46055.625</v>
      </c>
      <c r="AP806" s="81">
        <f t="shared" si="268"/>
        <v>46056.625</v>
      </c>
      <c r="AQ806" s="81">
        <f t="shared" si="269"/>
        <v>46056.625</v>
      </c>
      <c r="AR806" s="81">
        <f t="shared" si="270"/>
        <v>46061</v>
      </c>
      <c r="AS806" s="81">
        <f t="shared" si="271"/>
        <v>46063</v>
      </c>
      <c r="AT806" s="81">
        <f t="shared" si="272"/>
        <v>46061</v>
      </c>
      <c r="AU806" s="82" t="s">
        <v>131</v>
      </c>
      <c r="AV806" s="74">
        <v>46055</v>
      </c>
      <c r="AW806" s="75" t="s">
        <v>3518</v>
      </c>
      <c r="AX806" s="75" t="s">
        <v>3519</v>
      </c>
      <c r="AY806" s="75"/>
      <c r="AZ806" s="96"/>
      <c r="BA806" s="75"/>
      <c r="BB806" s="75"/>
      <c r="BC806" s="75"/>
      <c r="BD806" s="75"/>
      <c r="BE806" s="75"/>
      <c r="BF806" s="75"/>
      <c r="BG806" s="75"/>
      <c r="BH806" s="75"/>
      <c r="BI806" s="75"/>
      <c r="BJ806" s="75"/>
      <c r="BK806" s="75"/>
      <c r="BL806" s="75"/>
      <c r="BM806" s="75"/>
      <c r="BN806" s="75"/>
      <c r="BO806" s="75"/>
      <c r="BP806" s="75"/>
      <c r="BQ806" s="75"/>
      <c r="BR806" s="75"/>
      <c r="BS806" s="75"/>
      <c r="BT806" s="75">
        <v>0</v>
      </c>
      <c r="BU806" s="84" t="s">
        <v>3476</v>
      </c>
      <c r="BV806" s="74">
        <v>46062</v>
      </c>
      <c r="BW806" s="85">
        <f t="shared" si="247"/>
        <v>2</v>
      </c>
      <c r="BX806" s="85">
        <f t="shared" si="248"/>
        <v>2</v>
      </c>
      <c r="BY806" s="86" t="s">
        <v>120</v>
      </c>
      <c r="BZ806" s="87">
        <f t="shared" si="266"/>
        <v>5</v>
      </c>
      <c r="CB806" s="88">
        <f t="shared" si="257"/>
        <v>7</v>
      </c>
      <c r="CC806" s="89"/>
      <c r="CE806" s="87">
        <f t="shared" si="249"/>
        <v>2</v>
      </c>
      <c r="CF806" s="90">
        <v>6902700</v>
      </c>
      <c r="CG806" s="90"/>
      <c r="CH806" s="90">
        <v>6902700</v>
      </c>
      <c r="CI806" s="91">
        <v>25950</v>
      </c>
      <c r="CJ806" s="87">
        <f t="shared" si="258"/>
        <v>2</v>
      </c>
      <c r="CK806" s="87">
        <f t="shared" si="259"/>
        <v>6</v>
      </c>
      <c r="CL806" s="22" t="s">
        <v>121</v>
      </c>
      <c r="CM806" s="22" t="s">
        <v>3477</v>
      </c>
    </row>
    <row r="807" spans="1:91" ht="14.45" customHeight="1" x14ac:dyDescent="0.25">
      <c r="A807" s="69">
        <f t="shared" si="256"/>
        <v>805</v>
      </c>
      <c r="B807" s="70" t="s">
        <v>102</v>
      </c>
      <c r="C807" s="107" t="s">
        <v>3470</v>
      </c>
      <c r="D807" s="106">
        <v>145414687</v>
      </c>
      <c r="E807" s="73"/>
      <c r="F807" s="74">
        <v>46051</v>
      </c>
      <c r="G807" s="75" t="s">
        <v>1753</v>
      </c>
      <c r="H807" s="75" t="s">
        <v>2963</v>
      </c>
      <c r="I807" s="75" t="s">
        <v>105</v>
      </c>
      <c r="J807" s="75" t="s">
        <v>1161</v>
      </c>
      <c r="K807" s="75" t="s">
        <v>242</v>
      </c>
      <c r="L807" s="74">
        <v>46069</v>
      </c>
      <c r="M807" s="73">
        <v>40</v>
      </c>
      <c r="N807" s="75" t="s">
        <v>3520</v>
      </c>
      <c r="O807" s="75" t="s">
        <v>3521</v>
      </c>
      <c r="P807" s="75">
        <v>2830048431</v>
      </c>
      <c r="Q807" s="74">
        <v>46055</v>
      </c>
      <c r="R807" s="75">
        <v>1209381821</v>
      </c>
      <c r="S807" s="75">
        <v>224149391</v>
      </c>
      <c r="T807" s="74">
        <v>46055</v>
      </c>
      <c r="U807" s="190">
        <v>20880.558000000001</v>
      </c>
      <c r="V807" s="190">
        <v>20082.186000000002</v>
      </c>
      <c r="W807" s="75">
        <v>20</v>
      </c>
      <c r="X807" s="75">
        <v>30</v>
      </c>
      <c r="Y807" s="98" t="s">
        <v>3522</v>
      </c>
      <c r="Z807" s="82" t="s">
        <v>258</v>
      </c>
      <c r="AA807" s="75" t="s">
        <v>1232</v>
      </c>
      <c r="AB807" s="75" t="s">
        <v>1320</v>
      </c>
      <c r="AC807" s="109" t="s">
        <v>3470</v>
      </c>
      <c r="AD807" s="75" t="s">
        <v>113</v>
      </c>
      <c r="AE807" s="99">
        <v>46061</v>
      </c>
      <c r="AF807" s="130">
        <v>46058.208333333336</v>
      </c>
      <c r="AG807" s="130">
        <v>46056.625</v>
      </c>
      <c r="AH807" s="130">
        <v>46056.625</v>
      </c>
      <c r="AI807" s="74">
        <v>46056</v>
      </c>
      <c r="AJ807" s="99">
        <v>46060</v>
      </c>
      <c r="AK807" s="99">
        <v>46060</v>
      </c>
      <c r="AL807" s="131">
        <v>46057</v>
      </c>
      <c r="AM807" s="134">
        <v>46062</v>
      </c>
      <c r="AN807" s="134">
        <v>46062</v>
      </c>
      <c r="AO807" s="81">
        <f t="shared" si="267"/>
        <v>46055.625</v>
      </c>
      <c r="AP807" s="81">
        <f t="shared" si="268"/>
        <v>46056.625</v>
      </c>
      <c r="AQ807" s="81">
        <f t="shared" si="269"/>
        <v>46056.625</v>
      </c>
      <c r="AR807" s="81">
        <f t="shared" si="270"/>
        <v>46061</v>
      </c>
      <c r="AS807" s="81">
        <f t="shared" si="271"/>
        <v>46063</v>
      </c>
      <c r="AT807" s="81">
        <f t="shared" si="272"/>
        <v>46061</v>
      </c>
      <c r="AU807" s="82" t="s">
        <v>131</v>
      </c>
      <c r="AV807" s="74">
        <v>46055</v>
      </c>
      <c r="AW807" s="75" t="s">
        <v>3523</v>
      </c>
      <c r="AX807" s="75" t="s">
        <v>3524</v>
      </c>
      <c r="AY807" s="75"/>
      <c r="AZ807" s="96"/>
      <c r="BA807" s="75"/>
      <c r="BB807" s="75"/>
      <c r="BC807" s="75"/>
      <c r="BD807" s="75"/>
      <c r="BE807" s="75"/>
      <c r="BF807" s="75"/>
      <c r="BG807" s="75"/>
      <c r="BH807" s="75"/>
      <c r="BI807" s="75"/>
      <c r="BJ807" s="75"/>
      <c r="BK807" s="75"/>
      <c r="BL807" s="75"/>
      <c r="BM807" s="75"/>
      <c r="BN807" s="75"/>
      <c r="BO807" s="75"/>
      <c r="BP807" s="75"/>
      <c r="BQ807" s="75"/>
      <c r="BR807" s="75"/>
      <c r="BS807" s="75"/>
      <c r="BT807" s="75">
        <v>0</v>
      </c>
      <c r="BU807" s="84" t="s">
        <v>3476</v>
      </c>
      <c r="BV807" s="74">
        <v>46062</v>
      </c>
      <c r="BW807" s="85">
        <f t="shared" si="247"/>
        <v>2</v>
      </c>
      <c r="BX807" s="85">
        <f t="shared" si="248"/>
        <v>2</v>
      </c>
      <c r="BY807" s="86" t="s">
        <v>120</v>
      </c>
      <c r="BZ807" s="87">
        <f t="shared" si="266"/>
        <v>5</v>
      </c>
      <c r="CB807" s="88">
        <f t="shared" si="257"/>
        <v>7</v>
      </c>
      <c r="CC807" s="89"/>
      <c r="CE807" s="87">
        <f t="shared" si="249"/>
        <v>2</v>
      </c>
      <c r="CF807" s="90">
        <v>6902700</v>
      </c>
      <c r="CG807" s="90"/>
      <c r="CH807" s="90">
        <v>6902700</v>
      </c>
      <c r="CI807" s="91">
        <v>25950</v>
      </c>
      <c r="CJ807" s="87">
        <f t="shared" si="258"/>
        <v>2</v>
      </c>
      <c r="CK807" s="87">
        <f t="shared" si="259"/>
        <v>6</v>
      </c>
      <c r="CL807" s="22" t="s">
        <v>121</v>
      </c>
      <c r="CM807" s="22" t="s">
        <v>3477</v>
      </c>
    </row>
    <row r="808" spans="1:91" ht="14.45" customHeight="1" x14ac:dyDescent="0.25">
      <c r="A808" s="69">
        <f t="shared" si="256"/>
        <v>806</v>
      </c>
      <c r="B808" s="70" t="s">
        <v>102</v>
      </c>
      <c r="C808" s="107" t="s">
        <v>3502</v>
      </c>
      <c r="D808" s="106">
        <v>145414696</v>
      </c>
      <c r="E808" s="73"/>
      <c r="F808" s="74">
        <v>46051</v>
      </c>
      <c r="G808" s="75" t="s">
        <v>1753</v>
      </c>
      <c r="H808" s="75" t="s">
        <v>2963</v>
      </c>
      <c r="I808" s="75" t="s">
        <v>105</v>
      </c>
      <c r="J808" s="75" t="s">
        <v>1161</v>
      </c>
      <c r="K808" s="75" t="s">
        <v>242</v>
      </c>
      <c r="L808" s="74">
        <v>46069</v>
      </c>
      <c r="M808" s="73">
        <v>40</v>
      </c>
      <c r="N808" s="75" t="s">
        <v>3525</v>
      </c>
      <c r="O808" s="75" t="s">
        <v>3526</v>
      </c>
      <c r="P808" s="75">
        <v>2830048419</v>
      </c>
      <c r="Q808" s="74">
        <v>46055</v>
      </c>
      <c r="R808" s="75">
        <v>1209381806</v>
      </c>
      <c r="S808" s="75">
        <v>224149395</v>
      </c>
      <c r="T808" s="74">
        <v>46055</v>
      </c>
      <c r="U808" s="190">
        <v>20112.321</v>
      </c>
      <c r="V808" s="190">
        <v>19402.625</v>
      </c>
      <c r="W808" s="75">
        <v>19</v>
      </c>
      <c r="X808" s="75">
        <v>0</v>
      </c>
      <c r="Y808" s="98" t="s">
        <v>3527</v>
      </c>
      <c r="Z808" s="82" t="s">
        <v>258</v>
      </c>
      <c r="AA808" s="75" t="s">
        <v>1232</v>
      </c>
      <c r="AB808" s="75" t="s">
        <v>1320</v>
      </c>
      <c r="AC808" s="109" t="s">
        <v>3502</v>
      </c>
      <c r="AD808" s="75" t="s">
        <v>113</v>
      </c>
      <c r="AE808" s="99">
        <v>46061</v>
      </c>
      <c r="AF808" s="130">
        <v>46058.208333333336</v>
      </c>
      <c r="AG808" s="130">
        <v>46056.625</v>
      </c>
      <c r="AH808" s="130">
        <v>46056.625</v>
      </c>
      <c r="AI808" s="74">
        <v>46056</v>
      </c>
      <c r="AJ808" s="99">
        <v>46060</v>
      </c>
      <c r="AK808" s="99">
        <v>46060</v>
      </c>
      <c r="AL808" s="131">
        <v>46057</v>
      </c>
      <c r="AM808" s="134">
        <v>46062</v>
      </c>
      <c r="AN808" s="74">
        <v>46062</v>
      </c>
      <c r="AO808" s="81">
        <f t="shared" si="267"/>
        <v>46055.625</v>
      </c>
      <c r="AP808" s="81">
        <f t="shared" si="268"/>
        <v>46056.625</v>
      </c>
      <c r="AQ808" s="81">
        <f t="shared" si="269"/>
        <v>46056.625</v>
      </c>
      <c r="AR808" s="81">
        <f t="shared" si="270"/>
        <v>46061</v>
      </c>
      <c r="AS808" s="81">
        <f t="shared" si="271"/>
        <v>46063</v>
      </c>
      <c r="AT808" s="81">
        <f t="shared" si="272"/>
        <v>46061</v>
      </c>
      <c r="AU808" s="82" t="s">
        <v>131</v>
      </c>
      <c r="AV808" s="74">
        <v>46055</v>
      </c>
      <c r="AW808" s="75" t="s">
        <v>3528</v>
      </c>
      <c r="AX808" s="75" t="s">
        <v>3529</v>
      </c>
      <c r="AY808" s="75"/>
      <c r="AZ808" s="96"/>
      <c r="BA808" s="75"/>
      <c r="BB808" s="75"/>
      <c r="BC808" s="75"/>
      <c r="BD808" s="75"/>
      <c r="BE808" s="75"/>
      <c r="BF808" s="75"/>
      <c r="BG808" s="75"/>
      <c r="BH808" s="75"/>
      <c r="BI808" s="75"/>
      <c r="BJ808" s="75"/>
      <c r="BK808" s="75"/>
      <c r="BL808" s="75"/>
      <c r="BM808" s="75"/>
      <c r="BN808" s="75"/>
      <c r="BO808" s="75"/>
      <c r="BP808" s="75"/>
      <c r="BQ808" s="75"/>
      <c r="BR808" s="75"/>
      <c r="BS808" s="75"/>
      <c r="BT808" s="75">
        <v>0</v>
      </c>
      <c r="BU808" s="84" t="s">
        <v>3508</v>
      </c>
      <c r="BV808" s="74">
        <v>46062</v>
      </c>
      <c r="BW808" s="85">
        <f t="shared" si="247"/>
        <v>2</v>
      </c>
      <c r="BX808" s="85">
        <f t="shared" si="248"/>
        <v>2</v>
      </c>
      <c r="BY808" s="86" t="s">
        <v>120</v>
      </c>
      <c r="BZ808" s="87">
        <f t="shared" si="266"/>
        <v>5</v>
      </c>
      <c r="CB808" s="88">
        <f t="shared" si="257"/>
        <v>7</v>
      </c>
      <c r="CC808" s="89"/>
      <c r="CE808" s="87">
        <f t="shared" si="249"/>
        <v>2</v>
      </c>
      <c r="CF808" s="90">
        <v>6902700</v>
      </c>
      <c r="CG808" s="90"/>
      <c r="CH808" s="90">
        <v>6902700</v>
      </c>
      <c r="CI808" s="91">
        <v>25950</v>
      </c>
      <c r="CJ808" s="87">
        <f t="shared" si="258"/>
        <v>2</v>
      </c>
      <c r="CK808" s="87">
        <f t="shared" si="259"/>
        <v>6</v>
      </c>
      <c r="CL808" s="22" t="s">
        <v>121</v>
      </c>
      <c r="CM808" s="22" t="s">
        <v>3509</v>
      </c>
    </row>
    <row r="809" spans="1:91" ht="14.45" customHeight="1" x14ac:dyDescent="0.25">
      <c r="A809" s="69">
        <f t="shared" si="256"/>
        <v>807</v>
      </c>
      <c r="B809" s="70" t="s">
        <v>102</v>
      </c>
      <c r="C809" s="97">
        <v>265753641</v>
      </c>
      <c r="D809" s="106">
        <v>145505633</v>
      </c>
      <c r="E809" s="73"/>
      <c r="F809" s="74">
        <v>46055</v>
      </c>
      <c r="G809" s="75" t="s">
        <v>3530</v>
      </c>
      <c r="H809" s="75" t="s">
        <v>3531</v>
      </c>
      <c r="I809" s="75" t="s">
        <v>240</v>
      </c>
      <c r="J809" s="75" t="s">
        <v>3532</v>
      </c>
      <c r="K809" s="75" t="s">
        <v>107</v>
      </c>
      <c r="L809" s="74">
        <v>46072</v>
      </c>
      <c r="M809" s="73">
        <v>40</v>
      </c>
      <c r="N809" s="75" t="s">
        <v>3533</v>
      </c>
      <c r="O809" s="75" t="s">
        <v>3534</v>
      </c>
      <c r="P809" s="75">
        <v>2830048399</v>
      </c>
      <c r="Q809" s="74">
        <v>46055</v>
      </c>
      <c r="R809" s="75">
        <v>1209381758</v>
      </c>
      <c r="S809" s="75">
        <v>224149479</v>
      </c>
      <c r="T809" s="74">
        <v>46055</v>
      </c>
      <c r="U809" s="190">
        <v>21302.851999999999</v>
      </c>
      <c r="V809" s="190">
        <v>20580.722000000002</v>
      </c>
      <c r="W809" s="75">
        <v>18</v>
      </c>
      <c r="X809" s="75">
        <v>0</v>
      </c>
      <c r="Y809" s="98">
        <v>265753641</v>
      </c>
      <c r="Z809" s="82" t="s">
        <v>110</v>
      </c>
      <c r="AA809" s="75" t="s">
        <v>3535</v>
      </c>
      <c r="AB809" s="75" t="s">
        <v>821</v>
      </c>
      <c r="AC809" s="98">
        <v>265753641</v>
      </c>
      <c r="AD809" s="75" t="s">
        <v>113</v>
      </c>
      <c r="AE809" s="74">
        <v>46058</v>
      </c>
      <c r="AF809" s="80">
        <v>46057.333333333336</v>
      </c>
      <c r="AG809" s="80">
        <v>46056.333333333336</v>
      </c>
      <c r="AH809" s="80">
        <v>46056.333333333336</v>
      </c>
      <c r="AI809" s="74">
        <v>46058</v>
      </c>
      <c r="AJ809" s="69"/>
      <c r="AK809" s="74">
        <v>46058</v>
      </c>
      <c r="AL809" s="74">
        <v>46069</v>
      </c>
      <c r="AM809" s="74">
        <v>46072</v>
      </c>
      <c r="AN809" s="74">
        <v>46075</v>
      </c>
      <c r="AO809" s="81">
        <f t="shared" si="267"/>
        <v>46055.333333333336</v>
      </c>
      <c r="AP809" s="81">
        <f t="shared" si="268"/>
        <v>46056.333333333336</v>
      </c>
      <c r="AQ809" s="81">
        <f t="shared" si="269"/>
        <v>46056.333333333336</v>
      </c>
      <c r="AR809" s="81">
        <f t="shared" si="270"/>
        <v>46059</v>
      </c>
      <c r="AS809" s="81">
        <f t="shared" si="271"/>
        <v>46060</v>
      </c>
      <c r="AT809" s="81">
        <f t="shared" si="272"/>
        <v>46059</v>
      </c>
      <c r="AU809" s="82" t="s">
        <v>131</v>
      </c>
      <c r="AV809" s="74">
        <v>46055</v>
      </c>
      <c r="AW809" s="75" t="s">
        <v>3536</v>
      </c>
      <c r="AX809" s="75" t="s">
        <v>3537</v>
      </c>
      <c r="AY809" s="75"/>
      <c r="AZ809" s="96"/>
      <c r="BA809" s="75"/>
      <c r="BB809" s="75"/>
      <c r="BC809" s="75"/>
      <c r="BD809" s="75"/>
      <c r="BE809" s="75"/>
      <c r="BF809" s="75"/>
      <c r="BG809" s="75"/>
      <c r="BH809" s="75"/>
      <c r="BI809" s="75"/>
      <c r="BJ809" s="75"/>
      <c r="BK809" s="75"/>
      <c r="BL809" s="75"/>
      <c r="BM809" s="75"/>
      <c r="BN809" s="75"/>
      <c r="BO809" s="75"/>
      <c r="BP809" s="75"/>
      <c r="BQ809" s="75"/>
      <c r="BR809" s="75"/>
      <c r="BS809" s="75"/>
      <c r="BT809" s="75">
        <v>1</v>
      </c>
      <c r="BU809" s="84" t="s">
        <v>3538</v>
      </c>
      <c r="BV809" s="74">
        <v>46058</v>
      </c>
      <c r="BW809" s="85">
        <f t="shared" si="247"/>
        <v>0</v>
      </c>
      <c r="BX809" s="85">
        <f t="shared" si="248"/>
        <v>0</v>
      </c>
      <c r="BY809" s="86" t="s">
        <v>120</v>
      </c>
      <c r="BZ809" s="87">
        <f t="shared" si="266"/>
        <v>6</v>
      </c>
      <c r="CB809" s="88">
        <f t="shared" si="257"/>
        <v>6</v>
      </c>
      <c r="CC809" s="89"/>
      <c r="CE809" s="87">
        <f t="shared" si="249"/>
        <v>2</v>
      </c>
      <c r="CF809" s="90">
        <v>26239145</v>
      </c>
      <c r="CG809" s="90">
        <v>5880733</v>
      </c>
      <c r="CH809" s="90">
        <v>32119878</v>
      </c>
      <c r="CI809" s="91">
        <v>26371</v>
      </c>
      <c r="CJ809" s="87">
        <f t="shared" si="258"/>
        <v>2</v>
      </c>
      <c r="CK809" s="87">
        <f t="shared" si="259"/>
        <v>6</v>
      </c>
      <c r="CL809" s="22" t="s">
        <v>121</v>
      </c>
      <c r="CM809" s="22" t="s">
        <v>3539</v>
      </c>
    </row>
    <row r="810" spans="1:91" ht="14.45" customHeight="1" x14ac:dyDescent="0.25">
      <c r="A810" s="69">
        <f t="shared" si="256"/>
        <v>808</v>
      </c>
      <c r="B810" s="70" t="s">
        <v>102</v>
      </c>
      <c r="C810" s="97">
        <v>265753641</v>
      </c>
      <c r="D810" s="106">
        <v>145505635</v>
      </c>
      <c r="E810" s="73"/>
      <c r="F810" s="74">
        <v>46055</v>
      </c>
      <c r="G810" s="75" t="s">
        <v>3530</v>
      </c>
      <c r="H810" s="75" t="s">
        <v>3531</v>
      </c>
      <c r="I810" s="75" t="s">
        <v>240</v>
      </c>
      <c r="J810" s="75" t="s">
        <v>3532</v>
      </c>
      <c r="K810" s="75" t="s">
        <v>107</v>
      </c>
      <c r="L810" s="74">
        <v>46072</v>
      </c>
      <c r="M810" s="73">
        <v>40</v>
      </c>
      <c r="N810" s="75" t="s">
        <v>3540</v>
      </c>
      <c r="O810" s="75" t="s">
        <v>3541</v>
      </c>
      <c r="P810" s="75">
        <v>2830048408</v>
      </c>
      <c r="Q810" s="74">
        <v>46055</v>
      </c>
      <c r="R810" s="75">
        <v>1209381823</v>
      </c>
      <c r="S810" s="75">
        <v>224149480</v>
      </c>
      <c r="T810" s="74">
        <v>46055</v>
      </c>
      <c r="U810" s="190">
        <v>20203.348999999998</v>
      </c>
      <c r="V810" s="190">
        <v>19230.465</v>
      </c>
      <c r="W810" s="75">
        <v>19</v>
      </c>
      <c r="X810" s="75">
        <v>140</v>
      </c>
      <c r="Y810" s="98">
        <v>265753731</v>
      </c>
      <c r="Z810" s="82" t="s">
        <v>110</v>
      </c>
      <c r="AA810" s="75" t="s">
        <v>3535</v>
      </c>
      <c r="AB810" s="75" t="s">
        <v>821</v>
      </c>
      <c r="AC810" s="98">
        <v>265753641</v>
      </c>
      <c r="AD810" s="75" t="s">
        <v>113</v>
      </c>
      <c r="AE810" s="74">
        <v>46058</v>
      </c>
      <c r="AF810" s="80">
        <v>46057.333333333336</v>
      </c>
      <c r="AG810" s="80">
        <v>46056.333333333336</v>
      </c>
      <c r="AH810" s="80">
        <v>46056.333333333336</v>
      </c>
      <c r="AI810" s="74">
        <v>46058</v>
      </c>
      <c r="AJ810" s="69"/>
      <c r="AK810" s="74">
        <v>46058</v>
      </c>
      <c r="AL810" s="74">
        <v>46069</v>
      </c>
      <c r="AM810" s="74">
        <v>46072</v>
      </c>
      <c r="AN810" s="74">
        <v>46075</v>
      </c>
      <c r="AO810" s="81">
        <f t="shared" si="267"/>
        <v>46055.333333333336</v>
      </c>
      <c r="AP810" s="81">
        <f t="shared" si="268"/>
        <v>46056.333333333336</v>
      </c>
      <c r="AQ810" s="81">
        <f t="shared" si="269"/>
        <v>46056.333333333336</v>
      </c>
      <c r="AR810" s="81">
        <f t="shared" si="270"/>
        <v>46059</v>
      </c>
      <c r="AS810" s="81">
        <f t="shared" si="271"/>
        <v>46060</v>
      </c>
      <c r="AT810" s="81">
        <f t="shared" si="272"/>
        <v>46059</v>
      </c>
      <c r="AU810" s="82" t="s">
        <v>131</v>
      </c>
      <c r="AV810" s="74">
        <v>46055</v>
      </c>
      <c r="AW810" s="75" t="s">
        <v>3542</v>
      </c>
      <c r="AX810" s="75" t="s">
        <v>3543</v>
      </c>
      <c r="AY810" s="75"/>
      <c r="AZ810" s="96"/>
      <c r="BA810" s="75"/>
      <c r="BB810" s="75"/>
      <c r="BC810" s="75"/>
      <c r="BD810" s="75"/>
      <c r="BE810" s="75"/>
      <c r="BF810" s="75"/>
      <c r="BG810" s="75"/>
      <c r="BH810" s="75"/>
      <c r="BI810" s="75"/>
      <c r="BJ810" s="75"/>
      <c r="BK810" s="75"/>
      <c r="BL810" s="75"/>
      <c r="BM810" s="75"/>
      <c r="BN810" s="75"/>
      <c r="BO810" s="75"/>
      <c r="BP810" s="75"/>
      <c r="BQ810" s="75"/>
      <c r="BR810" s="75"/>
      <c r="BS810" s="75"/>
      <c r="BT810" s="75">
        <v>0</v>
      </c>
      <c r="BU810" s="84" t="s">
        <v>3538</v>
      </c>
      <c r="BV810" s="74">
        <v>46058</v>
      </c>
      <c r="BW810" s="85">
        <f t="shared" si="247"/>
        <v>0</v>
      </c>
      <c r="BX810" s="85">
        <f t="shared" si="248"/>
        <v>0</v>
      </c>
      <c r="BY810" s="86" t="s">
        <v>120</v>
      </c>
      <c r="BZ810" s="87">
        <f t="shared" si="266"/>
        <v>6</v>
      </c>
      <c r="CB810" s="88">
        <f t="shared" si="257"/>
        <v>6</v>
      </c>
      <c r="CC810" s="89"/>
      <c r="CE810" s="87">
        <f t="shared" si="249"/>
        <v>2</v>
      </c>
      <c r="CF810" s="90">
        <v>26239145</v>
      </c>
      <c r="CG810" s="90">
        <v>5880733</v>
      </c>
      <c r="CH810" s="90">
        <v>32119878</v>
      </c>
      <c r="CI810" s="91">
        <v>26371</v>
      </c>
      <c r="CJ810" s="87">
        <f t="shared" si="258"/>
        <v>2</v>
      </c>
      <c r="CK810" s="87">
        <f t="shared" si="259"/>
        <v>6</v>
      </c>
      <c r="CL810" s="22" t="s">
        <v>121</v>
      </c>
      <c r="CM810" s="22" t="s">
        <v>3539</v>
      </c>
    </row>
    <row r="811" spans="1:91" ht="14.45" customHeight="1" x14ac:dyDescent="0.25">
      <c r="A811" s="69">
        <f t="shared" si="256"/>
        <v>809</v>
      </c>
      <c r="B811" s="70" t="s">
        <v>102</v>
      </c>
      <c r="C811" s="107" t="s">
        <v>3225</v>
      </c>
      <c r="D811" s="106">
        <v>145498867</v>
      </c>
      <c r="E811" s="73">
        <v>5320007628</v>
      </c>
      <c r="F811" s="74">
        <v>46051</v>
      </c>
      <c r="G811" s="75" t="s">
        <v>532</v>
      </c>
      <c r="H811" s="75" t="s">
        <v>2213</v>
      </c>
      <c r="I811" s="75" t="s">
        <v>105</v>
      </c>
      <c r="J811" s="75" t="s">
        <v>518</v>
      </c>
      <c r="K811" s="75" t="s">
        <v>242</v>
      </c>
      <c r="L811" s="74">
        <v>46091</v>
      </c>
      <c r="M811" s="73">
        <v>0</v>
      </c>
      <c r="N811" s="75" t="s">
        <v>3544</v>
      </c>
      <c r="O811" s="75" t="s">
        <v>3545</v>
      </c>
      <c r="P811" s="75">
        <v>2830048474</v>
      </c>
      <c r="Q811" s="74">
        <v>46056</v>
      </c>
      <c r="R811" s="75">
        <v>1209382031</v>
      </c>
      <c r="S811" s="75">
        <v>224149473</v>
      </c>
      <c r="T811" s="74">
        <v>46056</v>
      </c>
      <c r="U811" s="75">
        <v>913.04499999999996</v>
      </c>
      <c r="V811" s="75">
        <v>891.99400000000003</v>
      </c>
      <c r="W811" s="75">
        <v>1</v>
      </c>
      <c r="X811" s="75">
        <v>0</v>
      </c>
      <c r="Y811" s="98" t="s">
        <v>3546</v>
      </c>
      <c r="Z811" s="82" t="s">
        <v>258</v>
      </c>
      <c r="AA811" s="75" t="s">
        <v>595</v>
      </c>
      <c r="AB811" s="75" t="s">
        <v>2584</v>
      </c>
      <c r="AC811" s="109" t="s">
        <v>3225</v>
      </c>
      <c r="AD811" s="75" t="s">
        <v>113</v>
      </c>
      <c r="AE811" s="74">
        <v>46062</v>
      </c>
      <c r="AF811" s="80">
        <v>46059.416666666664</v>
      </c>
      <c r="AG811" s="80">
        <v>46058.625</v>
      </c>
      <c r="AH811" s="80">
        <v>46058.625</v>
      </c>
      <c r="AI811" s="74">
        <v>46059</v>
      </c>
      <c r="AJ811" s="74">
        <v>46060</v>
      </c>
      <c r="AK811" s="74">
        <v>46060</v>
      </c>
      <c r="AL811" s="74">
        <v>46061</v>
      </c>
      <c r="AM811" s="74">
        <v>46065</v>
      </c>
      <c r="AN811" s="74">
        <v>46063</v>
      </c>
      <c r="AO811" s="95" t="s">
        <v>121</v>
      </c>
      <c r="AP811" s="95" t="s">
        <v>121</v>
      </c>
      <c r="AQ811" s="95" t="s">
        <v>121</v>
      </c>
      <c r="AR811" s="95" t="s">
        <v>121</v>
      </c>
      <c r="AS811" s="95" t="s">
        <v>121</v>
      </c>
      <c r="AT811" s="95" t="s">
        <v>121</v>
      </c>
      <c r="AU811" s="82" t="s">
        <v>131</v>
      </c>
      <c r="AV811" s="74">
        <v>46056</v>
      </c>
      <c r="AW811" s="75" t="s">
        <v>3547</v>
      </c>
      <c r="AX811" s="75" t="s">
        <v>3548</v>
      </c>
      <c r="AY811" s="75"/>
      <c r="AZ811" s="96"/>
      <c r="BA811" s="75"/>
      <c r="BB811" s="75"/>
      <c r="BC811" s="75"/>
      <c r="BD811" s="75"/>
      <c r="BE811" s="75"/>
      <c r="BF811" s="75"/>
      <c r="BG811" s="75"/>
      <c r="BH811" s="75"/>
      <c r="BI811" s="75"/>
      <c r="BJ811" s="75"/>
      <c r="BK811" s="75"/>
      <c r="BL811" s="75"/>
      <c r="BM811" s="75"/>
      <c r="BN811" s="75"/>
      <c r="BO811" s="75"/>
      <c r="BP811" s="75"/>
      <c r="BQ811" s="75"/>
      <c r="BR811" s="75"/>
      <c r="BS811" s="75"/>
      <c r="BT811" s="75">
        <v>0</v>
      </c>
      <c r="BU811" s="84" t="s">
        <v>3231</v>
      </c>
      <c r="BV811" s="74">
        <v>46062</v>
      </c>
      <c r="BW811" s="85">
        <f t="shared" si="247"/>
        <v>2</v>
      </c>
      <c r="BX811" s="85">
        <f t="shared" si="248"/>
        <v>2</v>
      </c>
      <c r="BY811" s="86" t="s">
        <v>120</v>
      </c>
      <c r="BZ811" s="87">
        <f t="shared" si="266"/>
        <v>5</v>
      </c>
      <c r="CB811" s="88">
        <f t="shared" si="257"/>
        <v>7</v>
      </c>
      <c r="CC811" s="89"/>
      <c r="CE811" s="87">
        <f t="shared" si="249"/>
        <v>2</v>
      </c>
      <c r="CF811" s="90"/>
      <c r="CG811" s="90"/>
      <c r="CH811" s="90"/>
      <c r="CJ811" s="87">
        <f t="shared" si="258"/>
        <v>2</v>
      </c>
      <c r="CK811" s="87">
        <f t="shared" si="259"/>
        <v>6</v>
      </c>
      <c r="CL811" s="22" t="s">
        <v>121</v>
      </c>
      <c r="CM811" s="22" t="s">
        <v>3232</v>
      </c>
    </row>
    <row r="812" spans="1:91" ht="14.45" customHeight="1" x14ac:dyDescent="0.25">
      <c r="A812" s="69">
        <f t="shared" si="256"/>
        <v>810</v>
      </c>
      <c r="B812" s="70" t="s">
        <v>102</v>
      </c>
      <c r="C812" s="107" t="s">
        <v>3225</v>
      </c>
      <c r="D812" s="106">
        <v>145279715</v>
      </c>
      <c r="E812" s="73">
        <v>5320007628</v>
      </c>
      <c r="F812" s="74">
        <v>46051</v>
      </c>
      <c r="G812" s="75" t="s">
        <v>612</v>
      </c>
      <c r="H812" s="75" t="s">
        <v>2213</v>
      </c>
      <c r="I812" s="75" t="s">
        <v>105</v>
      </c>
      <c r="J812" s="75" t="s">
        <v>518</v>
      </c>
      <c r="K812" s="75" t="s">
        <v>242</v>
      </c>
      <c r="L812" s="74">
        <v>46080</v>
      </c>
      <c r="M812" s="73">
        <v>40</v>
      </c>
      <c r="N812" s="75" t="s">
        <v>3544</v>
      </c>
      <c r="O812" s="75" t="s">
        <v>3545</v>
      </c>
      <c r="P812" s="75">
        <v>2830048473</v>
      </c>
      <c r="Q812" s="74">
        <v>46056</v>
      </c>
      <c r="R812" s="75">
        <v>1209382030</v>
      </c>
      <c r="S812" s="75">
        <v>224149471</v>
      </c>
      <c r="T812" s="74">
        <v>46056</v>
      </c>
      <c r="U812" s="190">
        <v>16029.009</v>
      </c>
      <c r="V812" s="190">
        <v>15604.178</v>
      </c>
      <c r="W812" s="75">
        <v>18</v>
      </c>
      <c r="X812" s="75">
        <v>0</v>
      </c>
      <c r="Y812" s="98" t="s">
        <v>3546</v>
      </c>
      <c r="Z812" s="82" t="s">
        <v>258</v>
      </c>
      <c r="AA812" s="75" t="s">
        <v>595</v>
      </c>
      <c r="AB812" s="75" t="s">
        <v>2584</v>
      </c>
      <c r="AC812" s="109" t="s">
        <v>3225</v>
      </c>
      <c r="AD812" s="75" t="s">
        <v>113</v>
      </c>
      <c r="AE812" s="74">
        <v>46062</v>
      </c>
      <c r="AF812" s="80">
        <v>46059.416666666664</v>
      </c>
      <c r="AG812" s="80">
        <v>46058.625</v>
      </c>
      <c r="AH812" s="80">
        <v>46058.625</v>
      </c>
      <c r="AI812" s="74">
        <v>46059</v>
      </c>
      <c r="AJ812" s="74">
        <v>46060</v>
      </c>
      <c r="AK812" s="74">
        <v>46060</v>
      </c>
      <c r="AL812" s="74">
        <v>46061</v>
      </c>
      <c r="AM812" s="74">
        <v>46065</v>
      </c>
      <c r="AN812" s="74">
        <v>46063</v>
      </c>
      <c r="AO812" s="95" t="s">
        <v>121</v>
      </c>
      <c r="AP812" s="95" t="s">
        <v>121</v>
      </c>
      <c r="AQ812" s="95" t="s">
        <v>121</v>
      </c>
      <c r="AR812" s="95" t="s">
        <v>121</v>
      </c>
      <c r="AS812" s="95" t="s">
        <v>121</v>
      </c>
      <c r="AT812" s="95" t="s">
        <v>121</v>
      </c>
      <c r="AU812" s="82" t="s">
        <v>131</v>
      </c>
      <c r="AV812" s="74">
        <v>46056</v>
      </c>
      <c r="AW812" s="75">
        <v>0</v>
      </c>
      <c r="AX812" s="75">
        <v>0</v>
      </c>
      <c r="AY812" s="75"/>
      <c r="AZ812" s="96"/>
      <c r="BA812" s="75"/>
      <c r="BB812" s="75"/>
      <c r="BC812" s="75"/>
      <c r="BD812" s="75"/>
      <c r="BE812" s="75"/>
      <c r="BF812" s="75"/>
      <c r="BG812" s="75"/>
      <c r="BH812" s="75"/>
      <c r="BI812" s="75"/>
      <c r="BJ812" s="75"/>
      <c r="BK812" s="75"/>
      <c r="BL812" s="75"/>
      <c r="BM812" s="75"/>
      <c r="BN812" s="75"/>
      <c r="BO812" s="75"/>
      <c r="BP812" s="75"/>
      <c r="BQ812" s="75"/>
      <c r="BR812" s="75"/>
      <c r="BS812" s="75"/>
      <c r="BT812" s="75">
        <v>0</v>
      </c>
      <c r="BU812" s="84" t="s">
        <v>3231</v>
      </c>
      <c r="BV812" s="74">
        <v>46062</v>
      </c>
      <c r="BW812" s="85">
        <f t="shared" si="247"/>
        <v>2</v>
      </c>
      <c r="BX812" s="85">
        <f t="shared" si="248"/>
        <v>2</v>
      </c>
      <c r="BY812" s="86" t="s">
        <v>120</v>
      </c>
      <c r="BZ812" s="87">
        <f t="shared" si="266"/>
        <v>5</v>
      </c>
      <c r="CB812" s="88">
        <f t="shared" si="257"/>
        <v>7</v>
      </c>
      <c r="CC812" s="89"/>
      <c r="CE812" s="87">
        <f t="shared" si="249"/>
        <v>2</v>
      </c>
      <c r="CF812" s="90">
        <v>13000950</v>
      </c>
      <c r="CG812" s="90"/>
      <c r="CH812" s="90">
        <v>13000950</v>
      </c>
      <c r="CI812" s="22">
        <v>25950</v>
      </c>
      <c r="CJ812" s="87">
        <f t="shared" si="258"/>
        <v>2</v>
      </c>
      <c r="CK812" s="87">
        <f t="shared" si="259"/>
        <v>6</v>
      </c>
      <c r="CL812" s="22" t="s">
        <v>121</v>
      </c>
      <c r="CM812" s="22" t="s">
        <v>3232</v>
      </c>
    </row>
    <row r="813" spans="1:91" ht="14.45" customHeight="1" x14ac:dyDescent="0.25">
      <c r="A813" s="69">
        <f t="shared" si="256"/>
        <v>811</v>
      </c>
      <c r="B813" s="70" t="s">
        <v>102</v>
      </c>
      <c r="C813" s="200" t="s">
        <v>3549</v>
      </c>
      <c r="D813" s="106">
        <v>145491630</v>
      </c>
      <c r="E813" s="73">
        <v>5320007617</v>
      </c>
      <c r="F813" s="74">
        <v>46064</v>
      </c>
      <c r="G813" s="75" t="s">
        <v>328</v>
      </c>
      <c r="H813" s="75" t="s">
        <v>140</v>
      </c>
      <c r="I813" s="75" t="s">
        <v>105</v>
      </c>
      <c r="J813" s="75" t="s">
        <v>329</v>
      </c>
      <c r="K813" s="75" t="s">
        <v>242</v>
      </c>
      <c r="L813" s="74">
        <v>46088</v>
      </c>
      <c r="M813" s="73">
        <v>40</v>
      </c>
      <c r="N813" s="105" t="s">
        <v>3550</v>
      </c>
      <c r="O813" s="105" t="s">
        <v>3551</v>
      </c>
      <c r="P813" s="75">
        <v>2830049137</v>
      </c>
      <c r="Q813" s="74">
        <v>46078</v>
      </c>
      <c r="R813" s="75">
        <v>1209387844</v>
      </c>
      <c r="S813" s="75">
        <v>224242533</v>
      </c>
      <c r="T813" s="74">
        <v>46078</v>
      </c>
      <c r="U813" s="190">
        <v>10073.281999999999</v>
      </c>
      <c r="V813" s="190">
        <v>9834.3449999999993</v>
      </c>
      <c r="W813" s="75">
        <v>13</v>
      </c>
      <c r="X813" s="75">
        <v>3</v>
      </c>
      <c r="Y813" s="98" t="s">
        <v>3552</v>
      </c>
      <c r="Z813" s="82" t="s">
        <v>258</v>
      </c>
      <c r="AA813" s="75" t="s">
        <v>3553</v>
      </c>
      <c r="AB813" s="75" t="s">
        <v>3554</v>
      </c>
      <c r="AC813" s="109" t="s">
        <v>3549</v>
      </c>
      <c r="AD813" s="75" t="s">
        <v>113</v>
      </c>
      <c r="AE813" s="74">
        <v>46083</v>
      </c>
      <c r="AF813" s="80">
        <v>46080.25</v>
      </c>
      <c r="AG813" s="80">
        <v>46079.625</v>
      </c>
      <c r="AH813" s="80">
        <v>46079.625</v>
      </c>
      <c r="AI813" s="74">
        <v>46082</v>
      </c>
      <c r="AJ813" s="75"/>
      <c r="AK813" s="74">
        <v>46082</v>
      </c>
      <c r="AL813" s="74">
        <v>46088</v>
      </c>
      <c r="AM813" s="75"/>
      <c r="AN813" s="74">
        <v>46088</v>
      </c>
      <c r="AO813" s="95" t="s">
        <v>121</v>
      </c>
      <c r="AP813" s="95" t="s">
        <v>121</v>
      </c>
      <c r="AQ813" s="95" t="s">
        <v>121</v>
      </c>
      <c r="AR813" s="95" t="s">
        <v>121</v>
      </c>
      <c r="AS813" s="95" t="s">
        <v>121</v>
      </c>
      <c r="AT813" s="95" t="s">
        <v>121</v>
      </c>
      <c r="AU813" s="82" t="s">
        <v>2794</v>
      </c>
      <c r="AV813" s="74">
        <v>46078</v>
      </c>
      <c r="AW813" s="75" t="s">
        <v>3555</v>
      </c>
      <c r="AX813" s="75" t="s">
        <v>3556</v>
      </c>
      <c r="AY813" s="75"/>
      <c r="AZ813" s="96"/>
      <c r="BA813" s="75"/>
      <c r="BB813" s="75"/>
      <c r="BC813" s="75"/>
      <c r="BD813" s="75"/>
      <c r="BE813" s="75"/>
      <c r="BF813" s="75"/>
      <c r="BG813" s="75"/>
      <c r="BH813" s="75"/>
      <c r="BI813" s="75"/>
      <c r="BJ813" s="75"/>
      <c r="BK813" s="75"/>
      <c r="BL813" s="75"/>
      <c r="BM813" s="75"/>
      <c r="BN813" s="75"/>
      <c r="BO813" s="75"/>
      <c r="BP813" s="75"/>
      <c r="BQ813" s="75"/>
      <c r="BR813" s="75"/>
      <c r="BS813" s="75"/>
      <c r="BT813" s="75">
        <v>1</v>
      </c>
      <c r="BU813" s="192" t="s">
        <v>3557</v>
      </c>
      <c r="BV813" s="74">
        <v>46083</v>
      </c>
      <c r="BW813" s="85"/>
      <c r="BX813" s="85"/>
      <c r="BY813" s="86" t="s">
        <v>120</v>
      </c>
      <c r="BZ813" s="87">
        <f t="shared" si="266"/>
        <v>7</v>
      </c>
      <c r="CB813" s="88">
        <f t="shared" si="257"/>
        <v>10</v>
      </c>
      <c r="CC813" s="89"/>
      <c r="CE813" s="87">
        <f t="shared" ref="CE813:CE868" si="273">IF(AD813="Sea waybill", IF(AK813&lt;&gt;0, MONTH(AK813), IF(AJ813&gt;AI813, MONTH(AJ813), MONTH(AI813))),"")</f>
        <v>3</v>
      </c>
      <c r="CF813" s="90">
        <v>22680840</v>
      </c>
      <c r="CG813" s="90"/>
      <c r="CH813" s="90">
        <v>22680840</v>
      </c>
      <c r="CI813" s="22">
        <v>26040</v>
      </c>
      <c r="CJ813" s="87">
        <f t="shared" si="258"/>
        <v>2</v>
      </c>
      <c r="CK813" s="87">
        <f t="shared" si="259"/>
        <v>9</v>
      </c>
      <c r="CL813" s="22" t="s">
        <v>121</v>
      </c>
      <c r="CM813" s="22" t="s">
        <v>3558</v>
      </c>
    </row>
    <row r="814" spans="1:91" ht="14.45" customHeight="1" x14ac:dyDescent="0.25">
      <c r="A814" s="69">
        <f t="shared" si="256"/>
        <v>812</v>
      </c>
      <c r="B814" s="70" t="s">
        <v>102</v>
      </c>
      <c r="C814" s="200" t="s">
        <v>3549</v>
      </c>
      <c r="D814" s="106">
        <v>145489942</v>
      </c>
      <c r="E814" s="73">
        <v>5320007617</v>
      </c>
      <c r="F814" s="74">
        <v>46064</v>
      </c>
      <c r="G814" s="75" t="s">
        <v>328</v>
      </c>
      <c r="H814" s="75" t="s">
        <v>140</v>
      </c>
      <c r="I814" s="75" t="s">
        <v>105</v>
      </c>
      <c r="J814" s="75" t="s">
        <v>329</v>
      </c>
      <c r="K814" s="75" t="s">
        <v>242</v>
      </c>
      <c r="L814" s="74">
        <v>46088</v>
      </c>
      <c r="M814" s="73">
        <v>0</v>
      </c>
      <c r="N814" s="105" t="s">
        <v>3550</v>
      </c>
      <c r="O814" s="105" t="s">
        <v>3551</v>
      </c>
      <c r="P814" s="75">
        <v>2830049138</v>
      </c>
      <c r="Q814" s="74">
        <v>46078</v>
      </c>
      <c r="R814" s="75">
        <v>1209387845</v>
      </c>
      <c r="S814" s="75">
        <v>224242522</v>
      </c>
      <c r="T814" s="74">
        <v>46078</v>
      </c>
      <c r="U814" s="190">
        <v>5510.0569999999998</v>
      </c>
      <c r="V814" s="190">
        <v>5378.4930000000004</v>
      </c>
      <c r="W814" s="75">
        <v>7</v>
      </c>
      <c r="X814" s="75">
        <v>2</v>
      </c>
      <c r="Y814" s="98" t="s">
        <v>3552</v>
      </c>
      <c r="Z814" s="82" t="s">
        <v>258</v>
      </c>
      <c r="AA814" s="75" t="s">
        <v>3553</v>
      </c>
      <c r="AB814" s="75" t="s">
        <v>3554</v>
      </c>
      <c r="AC814" s="109" t="s">
        <v>3549</v>
      </c>
      <c r="AD814" s="75" t="s">
        <v>113</v>
      </c>
      <c r="AE814" s="74">
        <v>46083</v>
      </c>
      <c r="AF814" s="80">
        <v>46080.25</v>
      </c>
      <c r="AG814" s="80">
        <v>46079.625</v>
      </c>
      <c r="AH814" s="80">
        <v>46079.625</v>
      </c>
      <c r="AI814" s="74">
        <v>46082</v>
      </c>
      <c r="AJ814" s="75"/>
      <c r="AK814" s="74">
        <v>46082</v>
      </c>
      <c r="AL814" s="74">
        <v>46088</v>
      </c>
      <c r="AM814" s="75"/>
      <c r="AN814" s="74">
        <v>46088</v>
      </c>
      <c r="AO814" s="95" t="s">
        <v>121</v>
      </c>
      <c r="AP814" s="95" t="s">
        <v>121</v>
      </c>
      <c r="AQ814" s="95" t="s">
        <v>121</v>
      </c>
      <c r="AR814" s="95" t="s">
        <v>121</v>
      </c>
      <c r="AS814" s="95" t="s">
        <v>121</v>
      </c>
      <c r="AT814" s="95" t="s">
        <v>121</v>
      </c>
      <c r="AU814" s="82" t="s">
        <v>2794</v>
      </c>
      <c r="AV814" s="74">
        <v>46078</v>
      </c>
      <c r="AW814" s="75">
        <v>0</v>
      </c>
      <c r="AX814" s="75">
        <v>0</v>
      </c>
      <c r="AY814" s="75"/>
      <c r="AZ814" s="96"/>
      <c r="BA814" s="75"/>
      <c r="BB814" s="75"/>
      <c r="BC814" s="75"/>
      <c r="BD814" s="75"/>
      <c r="BE814" s="75"/>
      <c r="BF814" s="75"/>
      <c r="BG814" s="75"/>
      <c r="BH814" s="75"/>
      <c r="BI814" s="75"/>
      <c r="BJ814" s="75"/>
      <c r="BK814" s="75"/>
      <c r="BL814" s="75"/>
      <c r="BM814" s="75"/>
      <c r="BN814" s="75"/>
      <c r="BO814" s="75"/>
      <c r="BP814" s="75"/>
      <c r="BQ814" s="75"/>
      <c r="BR814" s="75"/>
      <c r="BS814" s="75"/>
      <c r="BT814" s="75">
        <v>0</v>
      </c>
      <c r="BU814" s="192" t="s">
        <v>3557</v>
      </c>
      <c r="BV814" s="74">
        <v>46083</v>
      </c>
      <c r="BW814" s="85"/>
      <c r="BX814" s="85"/>
      <c r="BY814" s="86" t="s">
        <v>120</v>
      </c>
      <c r="BZ814" s="87">
        <f t="shared" si="266"/>
        <v>7</v>
      </c>
      <c r="CB814" s="88">
        <f t="shared" si="257"/>
        <v>10</v>
      </c>
      <c r="CC814" s="89"/>
      <c r="CE814" s="87">
        <f t="shared" si="273"/>
        <v>3</v>
      </c>
      <c r="CF814" s="90"/>
      <c r="CG814" s="90"/>
      <c r="CH814" s="90"/>
      <c r="CJ814" s="87">
        <f t="shared" si="258"/>
        <v>2</v>
      </c>
      <c r="CK814" s="87">
        <f t="shared" si="259"/>
        <v>9</v>
      </c>
      <c r="CL814" s="22" t="s">
        <v>121</v>
      </c>
      <c r="CM814" s="22" t="s">
        <v>3558</v>
      </c>
    </row>
    <row r="815" spans="1:91" ht="14.85" customHeight="1" x14ac:dyDescent="0.25">
      <c r="A815" s="69">
        <f t="shared" si="256"/>
        <v>813</v>
      </c>
      <c r="B815" s="70" t="s">
        <v>102</v>
      </c>
      <c r="C815" s="98">
        <v>235600369508</v>
      </c>
      <c r="D815" s="106">
        <v>145481266</v>
      </c>
      <c r="E815" s="73"/>
      <c r="F815" s="74">
        <v>46064</v>
      </c>
      <c r="G815" s="75" t="s">
        <v>328</v>
      </c>
      <c r="H815" s="75" t="s">
        <v>140</v>
      </c>
      <c r="I815" s="75" t="s">
        <v>105</v>
      </c>
      <c r="J815" s="75" t="s">
        <v>329</v>
      </c>
      <c r="K815" s="75" t="s">
        <v>242</v>
      </c>
      <c r="L815" s="74">
        <v>46088</v>
      </c>
      <c r="M815" s="73">
        <v>20</v>
      </c>
      <c r="N815" s="105" t="s">
        <v>3559</v>
      </c>
      <c r="O815" s="105" t="s">
        <v>3560</v>
      </c>
      <c r="P815" s="75">
        <v>2830049685</v>
      </c>
      <c r="Q815" s="74">
        <v>46087</v>
      </c>
      <c r="R815" s="75">
        <v>1209391082</v>
      </c>
      <c r="S815" s="75">
        <v>224267685</v>
      </c>
      <c r="T815" s="74">
        <v>46087</v>
      </c>
      <c r="U815" s="76">
        <v>7517.1989999999996</v>
      </c>
      <c r="V815" s="76">
        <v>7337.0550000000003</v>
      </c>
      <c r="W815" s="75">
        <v>10</v>
      </c>
      <c r="X815" s="75">
        <v>3</v>
      </c>
      <c r="Y815" s="98">
        <v>235600369508</v>
      </c>
      <c r="Z815" s="82" t="s">
        <v>128</v>
      </c>
      <c r="AA815" s="75" t="s">
        <v>183</v>
      </c>
      <c r="AB815" s="75" t="s">
        <v>3561</v>
      </c>
      <c r="AC815" s="98">
        <v>235600369508</v>
      </c>
      <c r="AD815" s="75" t="s">
        <v>113</v>
      </c>
      <c r="AE815" s="99">
        <v>46091</v>
      </c>
      <c r="AF815" s="80">
        <v>46090.541666666664</v>
      </c>
      <c r="AG815" s="80">
        <v>46090.458333333336</v>
      </c>
      <c r="AH815" s="80">
        <v>46089.708333333336</v>
      </c>
      <c r="AI815" s="99">
        <v>46091</v>
      </c>
      <c r="AJ815" s="69"/>
      <c r="AK815" s="99">
        <v>46091</v>
      </c>
      <c r="AL815" s="99">
        <v>46098</v>
      </c>
      <c r="AM815" s="74">
        <v>46108</v>
      </c>
      <c r="AN815" s="74">
        <v>46109</v>
      </c>
      <c r="AO815" s="81">
        <f t="shared" ref="AO815:AO821" si="274">IF(AH815&lt;AG815,IF(AH815=0,"",AH815-1),IF(AG815=0,"",AG815-1))</f>
        <v>46088.708333333336</v>
      </c>
      <c r="AP815" s="81">
        <f t="shared" ref="AP815:AP821" si="275">IF(AH815&lt;AG815,IF(AH815=0,"",AH815),IF(AG815=0,"",AG815))</f>
        <v>46089.708333333336</v>
      </c>
      <c r="AQ815" s="81">
        <f t="shared" ref="AQ815:AQ821" si="276">IF(AH815&lt;AG815,IF(AH815=0,"",AH815),IF(AG815=0,"",AG815))</f>
        <v>46089.708333333336</v>
      </c>
      <c r="AR815" s="81">
        <f t="shared" ref="AR815:AR821" si="277">IF(AI815=0,"",IF(AI815&lt;AJ815,AJ815+1,AI815+1))</f>
        <v>46092</v>
      </c>
      <c r="AS815" s="81">
        <f t="shared" ref="AS815:AS821" si="278">IF(AI815=0,"",IF(AE815=0,IF(AJ815=0,AI815+2,AJ815+2),AE815+2))</f>
        <v>46093</v>
      </c>
      <c r="AT815" s="81">
        <f t="shared" ref="AT815:AT821" si="279">IF(AI815=0,"",IF(AI815&lt;AJ815,AJ815+1,AI815+1))</f>
        <v>46092</v>
      </c>
      <c r="AU815" s="82" t="s">
        <v>2787</v>
      </c>
      <c r="AV815" s="187">
        <v>46087</v>
      </c>
      <c r="AW815" s="75" t="s">
        <v>3562</v>
      </c>
      <c r="AX815" s="75"/>
      <c r="AY815" s="75"/>
      <c r="AZ815" s="96"/>
      <c r="BA815" s="75"/>
      <c r="BB815" s="75"/>
      <c r="BC815" s="75"/>
      <c r="BD815" s="75"/>
      <c r="BE815" s="75"/>
      <c r="BF815" s="75"/>
      <c r="BG815" s="75"/>
      <c r="BH815" s="75"/>
      <c r="BI815" s="75"/>
      <c r="BJ815" s="75"/>
      <c r="BK815" s="75"/>
      <c r="BL815" s="75"/>
      <c r="BM815" s="75"/>
      <c r="BN815" s="75"/>
      <c r="BO815" s="75"/>
      <c r="BP815" s="75"/>
      <c r="BQ815" s="75"/>
      <c r="BR815" s="75"/>
      <c r="BS815" s="75"/>
      <c r="BT815" s="75">
        <v>1</v>
      </c>
      <c r="BU815" s="201" t="s">
        <v>3563</v>
      </c>
      <c r="BV815" s="74">
        <v>46092</v>
      </c>
      <c r="BW815" s="85"/>
      <c r="BX815" s="85"/>
      <c r="BY815" s="86" t="s">
        <v>120</v>
      </c>
      <c r="BZ815" s="87">
        <f t="shared" si="266"/>
        <v>7</v>
      </c>
      <c r="CB815" s="88">
        <f t="shared" si="257"/>
        <v>11</v>
      </c>
      <c r="CC815" s="89"/>
      <c r="CE815" s="87">
        <f t="shared" si="273"/>
        <v>3</v>
      </c>
      <c r="CF815" s="90">
        <v>18309900</v>
      </c>
      <c r="CG815" s="90"/>
      <c r="CH815" s="90">
        <v>18309900</v>
      </c>
      <c r="CI815" s="22">
        <v>26157</v>
      </c>
      <c r="CJ815" s="87">
        <f t="shared" si="258"/>
        <v>3</v>
      </c>
      <c r="CK815" s="87">
        <f t="shared" si="259"/>
        <v>10</v>
      </c>
      <c r="CL815" s="22" t="s">
        <v>121</v>
      </c>
      <c r="CM815" s="22" t="s">
        <v>3564</v>
      </c>
    </row>
    <row r="816" spans="1:91" ht="14.85" customHeight="1" x14ac:dyDescent="0.25">
      <c r="A816" s="69">
        <f t="shared" si="256"/>
        <v>814</v>
      </c>
      <c r="B816" s="73" t="s">
        <v>102</v>
      </c>
      <c r="C816" s="98">
        <v>235600306930</v>
      </c>
      <c r="D816" s="106">
        <v>145489925</v>
      </c>
      <c r="E816" s="73"/>
      <c r="F816" s="74">
        <v>46064</v>
      </c>
      <c r="G816" s="75" t="s">
        <v>328</v>
      </c>
      <c r="H816" s="75" t="s">
        <v>140</v>
      </c>
      <c r="I816" s="75" t="s">
        <v>105</v>
      </c>
      <c r="J816" s="75" t="s">
        <v>329</v>
      </c>
      <c r="K816" s="75" t="s">
        <v>242</v>
      </c>
      <c r="L816" s="74">
        <v>46088</v>
      </c>
      <c r="M816" s="73">
        <v>40</v>
      </c>
      <c r="N816" s="105" t="s">
        <v>3565</v>
      </c>
      <c r="O816" s="105" t="s">
        <v>3566</v>
      </c>
      <c r="P816" s="75">
        <v>2830049477</v>
      </c>
      <c r="Q816" s="74">
        <v>46084</v>
      </c>
      <c r="R816" s="75">
        <v>1209389919</v>
      </c>
      <c r="S816" s="75">
        <v>224267697</v>
      </c>
      <c r="T816" s="74">
        <v>46084</v>
      </c>
      <c r="U816" s="76">
        <v>13700.949000000001</v>
      </c>
      <c r="V816" s="76">
        <v>13373.753000000001</v>
      </c>
      <c r="W816" s="75">
        <v>16</v>
      </c>
      <c r="X816" s="75">
        <v>5</v>
      </c>
      <c r="Y816" s="98">
        <v>235600285045</v>
      </c>
      <c r="Z816" s="82" t="s">
        <v>128</v>
      </c>
      <c r="AA816" s="75" t="s">
        <v>2339</v>
      </c>
      <c r="AB816" s="75" t="s">
        <v>2793</v>
      </c>
      <c r="AC816" s="98">
        <v>235600306930</v>
      </c>
      <c r="AD816" s="75" t="s">
        <v>113</v>
      </c>
      <c r="AE816" s="74">
        <v>46087</v>
      </c>
      <c r="AF816" s="80">
        <v>46086.208333333336</v>
      </c>
      <c r="AG816" s="80">
        <v>46085.5</v>
      </c>
      <c r="AH816" s="80">
        <v>46085.5</v>
      </c>
      <c r="AI816" s="74">
        <v>46086</v>
      </c>
      <c r="AJ816" s="75"/>
      <c r="AK816" s="74">
        <v>46087</v>
      </c>
      <c r="AL816" s="74">
        <v>46098</v>
      </c>
      <c r="AM816" s="74">
        <v>46104</v>
      </c>
      <c r="AN816" s="101">
        <v>46106</v>
      </c>
      <c r="AO816" s="81">
        <f t="shared" si="274"/>
        <v>46084.5</v>
      </c>
      <c r="AP816" s="81">
        <f t="shared" si="275"/>
        <v>46085.5</v>
      </c>
      <c r="AQ816" s="81">
        <f t="shared" si="276"/>
        <v>46085.5</v>
      </c>
      <c r="AR816" s="81">
        <f t="shared" si="277"/>
        <v>46087</v>
      </c>
      <c r="AS816" s="81">
        <f t="shared" si="278"/>
        <v>46089</v>
      </c>
      <c r="AT816" s="81">
        <f t="shared" si="279"/>
        <v>46087</v>
      </c>
      <c r="AU816" s="82" t="s">
        <v>2794</v>
      </c>
      <c r="AV816" s="134">
        <v>46084</v>
      </c>
      <c r="AW816" s="75" t="s">
        <v>3567</v>
      </c>
      <c r="AX816" s="75"/>
      <c r="AY816" s="75"/>
      <c r="AZ816" s="96"/>
      <c r="BA816" s="75"/>
      <c r="BB816" s="75"/>
      <c r="BC816" s="75"/>
      <c r="BD816" s="75"/>
      <c r="BE816" s="75"/>
      <c r="BF816" s="75"/>
      <c r="BG816" s="75"/>
      <c r="BH816" s="75"/>
      <c r="BI816" s="75"/>
      <c r="BJ816" s="75"/>
      <c r="BK816" s="75"/>
      <c r="BL816" s="75"/>
      <c r="BM816" s="75"/>
      <c r="BN816" s="75"/>
      <c r="BO816" s="75"/>
      <c r="BP816" s="75"/>
      <c r="BQ816" s="75"/>
      <c r="BR816" s="75"/>
      <c r="BS816" s="75"/>
      <c r="BT816" s="75">
        <v>0</v>
      </c>
      <c r="BU816" s="189" t="s">
        <v>2796</v>
      </c>
      <c r="BV816" s="74">
        <v>46087</v>
      </c>
      <c r="BW816" s="85"/>
      <c r="BX816" s="85"/>
      <c r="BY816" s="86" t="s">
        <v>120</v>
      </c>
      <c r="BZ816" s="87">
        <f t="shared" si="266"/>
        <v>7</v>
      </c>
      <c r="CB816" s="88">
        <f t="shared" si="257"/>
        <v>10</v>
      </c>
      <c r="CC816" s="89"/>
      <c r="CE816" s="87">
        <f t="shared" si="273"/>
        <v>3</v>
      </c>
      <c r="CF816" s="90">
        <v>31377600</v>
      </c>
      <c r="CG816" s="90"/>
      <c r="CH816" s="90">
        <v>31377600</v>
      </c>
      <c r="CI816" s="22">
        <v>26148</v>
      </c>
      <c r="CJ816" s="87">
        <f t="shared" si="258"/>
        <v>3</v>
      </c>
      <c r="CK816" s="87">
        <f t="shared" si="259"/>
        <v>10</v>
      </c>
      <c r="CL816" s="22" t="s">
        <v>121</v>
      </c>
      <c r="CM816" s="22" t="s">
        <v>2797</v>
      </c>
    </row>
    <row r="817" spans="1:91" ht="14.85" customHeight="1" x14ac:dyDescent="0.25">
      <c r="A817" s="69">
        <f t="shared" si="256"/>
        <v>815</v>
      </c>
      <c r="B817" s="73" t="s">
        <v>102</v>
      </c>
      <c r="C817" s="98">
        <v>235600306930</v>
      </c>
      <c r="D817" s="106">
        <v>145489927</v>
      </c>
      <c r="E817" s="73"/>
      <c r="F817" s="74">
        <v>46064</v>
      </c>
      <c r="G817" s="75" t="s">
        <v>328</v>
      </c>
      <c r="H817" s="75" t="s">
        <v>140</v>
      </c>
      <c r="I817" s="75" t="s">
        <v>105</v>
      </c>
      <c r="J817" s="75" t="s">
        <v>329</v>
      </c>
      <c r="K817" s="75" t="s">
        <v>242</v>
      </c>
      <c r="L817" s="74">
        <v>46088</v>
      </c>
      <c r="M817" s="73">
        <v>40</v>
      </c>
      <c r="N817" s="105" t="s">
        <v>3568</v>
      </c>
      <c r="O817" s="105" t="s">
        <v>3569</v>
      </c>
      <c r="P817" s="75">
        <v>2830049522</v>
      </c>
      <c r="Q817" s="74">
        <v>46084</v>
      </c>
      <c r="R817" s="75">
        <v>1209390076</v>
      </c>
      <c r="S817" s="75">
        <v>224267706</v>
      </c>
      <c r="T817" s="74">
        <v>46084</v>
      </c>
      <c r="U817" s="76">
        <v>13775.517</v>
      </c>
      <c r="V817" s="76">
        <v>13446.612999999999</v>
      </c>
      <c r="W817" s="75">
        <v>16</v>
      </c>
      <c r="X817" s="75">
        <v>5</v>
      </c>
      <c r="Y817" s="98">
        <v>235600285062</v>
      </c>
      <c r="Z817" s="82" t="s">
        <v>128</v>
      </c>
      <c r="AA817" s="75" t="s">
        <v>2339</v>
      </c>
      <c r="AB817" s="75" t="s">
        <v>2793</v>
      </c>
      <c r="AC817" s="98">
        <v>235600306930</v>
      </c>
      <c r="AD817" s="75" t="s">
        <v>113</v>
      </c>
      <c r="AE817" s="74">
        <v>46087</v>
      </c>
      <c r="AF817" s="80">
        <v>46086.208333333336</v>
      </c>
      <c r="AG817" s="80">
        <v>46085.5</v>
      </c>
      <c r="AH817" s="80">
        <v>46085.5</v>
      </c>
      <c r="AI817" s="74">
        <v>46086</v>
      </c>
      <c r="AJ817" s="75"/>
      <c r="AK817" s="74">
        <v>46087</v>
      </c>
      <c r="AL817" s="74">
        <v>46098</v>
      </c>
      <c r="AM817" s="74">
        <v>46104</v>
      </c>
      <c r="AN817" s="101">
        <v>46106</v>
      </c>
      <c r="AO817" s="81">
        <f t="shared" si="274"/>
        <v>46084.5</v>
      </c>
      <c r="AP817" s="81">
        <f t="shared" si="275"/>
        <v>46085.5</v>
      </c>
      <c r="AQ817" s="81">
        <f t="shared" si="276"/>
        <v>46085.5</v>
      </c>
      <c r="AR817" s="81">
        <f t="shared" si="277"/>
        <v>46087</v>
      </c>
      <c r="AS817" s="81">
        <f t="shared" si="278"/>
        <v>46089</v>
      </c>
      <c r="AT817" s="81">
        <f t="shared" si="279"/>
        <v>46087</v>
      </c>
      <c r="AU817" s="82" t="s">
        <v>2794</v>
      </c>
      <c r="AV817" s="134">
        <v>46084</v>
      </c>
      <c r="AW817" s="75" t="s">
        <v>3570</v>
      </c>
      <c r="AX817" s="75"/>
      <c r="AY817" s="75"/>
      <c r="AZ817" s="96"/>
      <c r="BA817" s="75"/>
      <c r="BB817" s="75"/>
      <c r="BC817" s="75"/>
      <c r="BD817" s="75"/>
      <c r="BE817" s="75"/>
      <c r="BF817" s="75"/>
      <c r="BG817" s="75"/>
      <c r="BH817" s="75"/>
      <c r="BI817" s="75"/>
      <c r="BJ817" s="75"/>
      <c r="BK817" s="75"/>
      <c r="BL817" s="75"/>
      <c r="BM817" s="75"/>
      <c r="BN817" s="75"/>
      <c r="BO817" s="75"/>
      <c r="BP817" s="75"/>
      <c r="BQ817" s="75"/>
      <c r="BR817" s="75"/>
      <c r="BS817" s="75"/>
      <c r="BT817" s="75">
        <v>0</v>
      </c>
      <c r="BU817" s="189" t="s">
        <v>2796</v>
      </c>
      <c r="BV817" s="74">
        <v>46087</v>
      </c>
      <c r="BW817" s="85"/>
      <c r="BX817" s="85"/>
      <c r="BY817" s="86" t="s">
        <v>120</v>
      </c>
      <c r="BZ817" s="87">
        <f t="shared" si="266"/>
        <v>7</v>
      </c>
      <c r="CB817" s="88">
        <f t="shared" si="257"/>
        <v>10</v>
      </c>
      <c r="CC817" s="89"/>
      <c r="CE817" s="87">
        <f t="shared" si="273"/>
        <v>3</v>
      </c>
      <c r="CF817" s="90">
        <v>31377600</v>
      </c>
      <c r="CG817" s="90"/>
      <c r="CH817" s="90">
        <v>31377600</v>
      </c>
      <c r="CI817" s="22">
        <v>26148</v>
      </c>
      <c r="CJ817" s="87">
        <f t="shared" si="258"/>
        <v>3</v>
      </c>
      <c r="CK817" s="87">
        <f t="shared" si="259"/>
        <v>10</v>
      </c>
      <c r="CL817" s="22" t="s">
        <v>121</v>
      </c>
      <c r="CM817" s="22" t="s">
        <v>2797</v>
      </c>
    </row>
    <row r="818" spans="1:91" ht="14.85" customHeight="1" x14ac:dyDescent="0.25">
      <c r="A818" s="69">
        <f t="shared" si="256"/>
        <v>816</v>
      </c>
      <c r="B818" s="70" t="s">
        <v>102</v>
      </c>
      <c r="C818" s="98">
        <v>235600369478</v>
      </c>
      <c r="D818" s="106">
        <v>145489929</v>
      </c>
      <c r="E818" s="73"/>
      <c r="F818" s="74">
        <v>46064</v>
      </c>
      <c r="G818" s="75" t="s">
        <v>328</v>
      </c>
      <c r="H818" s="75" t="s">
        <v>140</v>
      </c>
      <c r="I818" s="75" t="s">
        <v>105</v>
      </c>
      <c r="J818" s="75" t="s">
        <v>329</v>
      </c>
      <c r="K818" s="75" t="s">
        <v>242</v>
      </c>
      <c r="L818" s="74">
        <v>46088</v>
      </c>
      <c r="M818" s="73">
        <v>40</v>
      </c>
      <c r="N818" s="105" t="s">
        <v>3571</v>
      </c>
      <c r="O818" s="105" t="s">
        <v>3572</v>
      </c>
      <c r="P818" s="75">
        <v>2830049738</v>
      </c>
      <c r="Q818" s="74">
        <v>46088</v>
      </c>
      <c r="R818" s="75">
        <v>1209391409</v>
      </c>
      <c r="S818" s="75">
        <v>224267712</v>
      </c>
      <c r="T818" s="74">
        <v>46088</v>
      </c>
      <c r="U818" s="76">
        <v>13747.031999999999</v>
      </c>
      <c r="V818" s="76">
        <v>13418.710999999999</v>
      </c>
      <c r="W818" s="75">
        <v>16</v>
      </c>
      <c r="X818" s="75">
        <v>5</v>
      </c>
      <c r="Y818" s="98">
        <v>235600369478</v>
      </c>
      <c r="Z818" s="82" t="s">
        <v>128</v>
      </c>
      <c r="AA818" s="75" t="s">
        <v>183</v>
      </c>
      <c r="AB818" s="75" t="s">
        <v>3561</v>
      </c>
      <c r="AC818" s="98">
        <v>235600369478</v>
      </c>
      <c r="AD818" s="75" t="s">
        <v>113</v>
      </c>
      <c r="AE818" s="74">
        <v>46092</v>
      </c>
      <c r="AF818" s="80">
        <v>46090.541666666664</v>
      </c>
      <c r="AG818" s="80">
        <v>46090.458333333336</v>
      </c>
      <c r="AH818" s="80">
        <v>46089.708333333336</v>
      </c>
      <c r="AI818" s="99">
        <v>46091</v>
      </c>
      <c r="AJ818" s="75"/>
      <c r="AK818" s="74">
        <v>46091</v>
      </c>
      <c r="AL818" s="74">
        <v>46098</v>
      </c>
      <c r="AM818" s="74">
        <v>46101</v>
      </c>
      <c r="AN818" s="99">
        <v>46109</v>
      </c>
      <c r="AO818" s="81">
        <f t="shared" si="274"/>
        <v>46088.708333333336</v>
      </c>
      <c r="AP818" s="81">
        <f t="shared" si="275"/>
        <v>46089.708333333336</v>
      </c>
      <c r="AQ818" s="81">
        <f t="shared" si="276"/>
        <v>46089.708333333336</v>
      </c>
      <c r="AR818" s="81">
        <f t="shared" si="277"/>
        <v>46092</v>
      </c>
      <c r="AS818" s="81">
        <f t="shared" si="278"/>
        <v>46094</v>
      </c>
      <c r="AT818" s="81">
        <f t="shared" si="279"/>
        <v>46092</v>
      </c>
      <c r="AU818" s="82" t="s">
        <v>2787</v>
      </c>
      <c r="AV818" s="187">
        <v>46088</v>
      </c>
      <c r="AW818" s="75" t="s">
        <v>3573</v>
      </c>
      <c r="AX818" s="75" t="s">
        <v>3574</v>
      </c>
      <c r="AY818" s="75"/>
      <c r="AZ818" s="96"/>
      <c r="BA818" s="75"/>
      <c r="BB818" s="75"/>
      <c r="BC818" s="75"/>
      <c r="BD818" s="75"/>
      <c r="BE818" s="75"/>
      <c r="BF818" s="75"/>
      <c r="BG818" s="75"/>
      <c r="BH818" s="75"/>
      <c r="BI818" s="75"/>
      <c r="BJ818" s="75"/>
      <c r="BK818" s="75"/>
      <c r="BL818" s="75"/>
      <c r="BM818" s="75"/>
      <c r="BN818" s="75"/>
      <c r="BO818" s="75"/>
      <c r="BP818" s="75"/>
      <c r="BQ818" s="75"/>
      <c r="BR818" s="75"/>
      <c r="BS818" s="75"/>
      <c r="BT818" s="75">
        <v>1</v>
      </c>
      <c r="BU818" s="201" t="s">
        <v>3575</v>
      </c>
      <c r="BV818" s="74">
        <v>46092</v>
      </c>
      <c r="BW818" s="85"/>
      <c r="BX818" s="85"/>
      <c r="BY818" s="86" t="s">
        <v>120</v>
      </c>
      <c r="BZ818" s="87">
        <f t="shared" si="266"/>
        <v>7</v>
      </c>
      <c r="CB818" s="88">
        <f t="shared" si="257"/>
        <v>11</v>
      </c>
      <c r="CC818" s="89"/>
      <c r="CE818" s="87">
        <f t="shared" si="273"/>
        <v>3</v>
      </c>
      <c r="CF818" s="90">
        <v>31388400</v>
      </c>
      <c r="CG818" s="90"/>
      <c r="CH818" s="90">
        <v>31388400</v>
      </c>
      <c r="CI818" s="22">
        <v>26157</v>
      </c>
      <c r="CJ818" s="87">
        <f t="shared" si="258"/>
        <v>3</v>
      </c>
      <c r="CK818" s="87">
        <f t="shared" si="259"/>
        <v>10</v>
      </c>
      <c r="CL818" s="22" t="s">
        <v>121</v>
      </c>
      <c r="CM818" s="22" t="s">
        <v>3576</v>
      </c>
    </row>
    <row r="819" spans="1:91" ht="14.85" customHeight="1" x14ac:dyDescent="0.25">
      <c r="A819" s="69">
        <f t="shared" si="256"/>
        <v>817</v>
      </c>
      <c r="B819" s="100" t="s">
        <v>102</v>
      </c>
      <c r="C819" s="98">
        <v>235600285088</v>
      </c>
      <c r="D819" s="106">
        <v>145489933</v>
      </c>
      <c r="E819" s="73"/>
      <c r="F819" s="74">
        <v>46064</v>
      </c>
      <c r="G819" s="75" t="s">
        <v>328</v>
      </c>
      <c r="H819" s="75" t="s">
        <v>140</v>
      </c>
      <c r="I819" s="75" t="s">
        <v>105</v>
      </c>
      <c r="J819" s="75" t="s">
        <v>329</v>
      </c>
      <c r="K819" s="75" t="s">
        <v>242</v>
      </c>
      <c r="L819" s="74">
        <v>46088</v>
      </c>
      <c r="M819" s="73">
        <v>40</v>
      </c>
      <c r="N819" s="105" t="s">
        <v>3577</v>
      </c>
      <c r="O819" s="105" t="s">
        <v>3578</v>
      </c>
      <c r="P819" s="75">
        <v>2830049492</v>
      </c>
      <c r="Q819" s="74">
        <v>46084</v>
      </c>
      <c r="R819" s="75">
        <v>1209389973</v>
      </c>
      <c r="S819" s="75">
        <v>224267714</v>
      </c>
      <c r="T819" s="74">
        <v>46084</v>
      </c>
      <c r="U819" s="76">
        <v>13774.655000000001</v>
      </c>
      <c r="V819" s="76">
        <v>13445.737999999999</v>
      </c>
      <c r="W819" s="75">
        <v>16</v>
      </c>
      <c r="X819" s="75">
        <v>5</v>
      </c>
      <c r="Y819" s="98">
        <v>235600285088</v>
      </c>
      <c r="Z819" s="82" t="s">
        <v>128</v>
      </c>
      <c r="AA819" s="75" t="s">
        <v>2339</v>
      </c>
      <c r="AB819" s="75" t="s">
        <v>2793</v>
      </c>
      <c r="AC819" s="98">
        <v>235600285088</v>
      </c>
      <c r="AD819" s="75" t="s">
        <v>113</v>
      </c>
      <c r="AE819" s="74">
        <v>46087</v>
      </c>
      <c r="AF819" s="80">
        <v>46086.208333333336</v>
      </c>
      <c r="AG819" s="80">
        <v>46085.5</v>
      </c>
      <c r="AH819" s="80">
        <v>46085.5</v>
      </c>
      <c r="AI819" s="74">
        <v>46086</v>
      </c>
      <c r="AJ819" s="75"/>
      <c r="AK819" s="74">
        <v>46087</v>
      </c>
      <c r="AL819" s="74">
        <v>46098</v>
      </c>
      <c r="AM819" s="74">
        <v>46104</v>
      </c>
      <c r="AN819" s="74">
        <v>46106</v>
      </c>
      <c r="AO819" s="81">
        <f t="shared" si="274"/>
        <v>46084.5</v>
      </c>
      <c r="AP819" s="81">
        <f t="shared" si="275"/>
        <v>46085.5</v>
      </c>
      <c r="AQ819" s="81">
        <f t="shared" si="276"/>
        <v>46085.5</v>
      </c>
      <c r="AR819" s="81">
        <f t="shared" si="277"/>
        <v>46087</v>
      </c>
      <c r="AS819" s="81">
        <f t="shared" si="278"/>
        <v>46089</v>
      </c>
      <c r="AT819" s="81">
        <f t="shared" si="279"/>
        <v>46087</v>
      </c>
      <c r="AU819" s="82" t="s">
        <v>2794</v>
      </c>
      <c r="AV819" s="134">
        <v>46084</v>
      </c>
      <c r="AW819" s="75" t="s">
        <v>3579</v>
      </c>
      <c r="AX819" s="75"/>
      <c r="AY819" s="75"/>
      <c r="AZ819" s="96"/>
      <c r="BA819" s="75"/>
      <c r="BB819" s="75"/>
      <c r="BC819" s="75"/>
      <c r="BD819" s="75"/>
      <c r="BE819" s="75"/>
      <c r="BF819" s="75"/>
      <c r="BG819" s="75"/>
      <c r="BH819" s="75"/>
      <c r="BI819" s="75"/>
      <c r="BJ819" s="75"/>
      <c r="BK819" s="75"/>
      <c r="BL819" s="75"/>
      <c r="BM819" s="75"/>
      <c r="BN819" s="75"/>
      <c r="BO819" s="75"/>
      <c r="BP819" s="75"/>
      <c r="BQ819" s="75"/>
      <c r="BR819" s="75"/>
      <c r="BS819" s="75"/>
      <c r="BT819" s="75">
        <v>1</v>
      </c>
      <c r="BU819" s="189" t="s">
        <v>3580</v>
      </c>
      <c r="BV819" s="74">
        <v>46087</v>
      </c>
      <c r="BW819" s="85"/>
      <c r="BX819" s="85"/>
      <c r="BY819" s="86" t="s">
        <v>120</v>
      </c>
      <c r="BZ819" s="87">
        <f t="shared" si="266"/>
        <v>7</v>
      </c>
      <c r="CB819" s="88">
        <f t="shared" si="257"/>
        <v>10</v>
      </c>
      <c r="CC819" s="89"/>
      <c r="CE819" s="87">
        <f t="shared" si="273"/>
        <v>3</v>
      </c>
      <c r="CF819" s="90">
        <v>31377600</v>
      </c>
      <c r="CG819" s="90"/>
      <c r="CH819" s="90">
        <v>31377600</v>
      </c>
      <c r="CI819" s="163">
        <v>26148</v>
      </c>
      <c r="CJ819" s="87">
        <f t="shared" si="258"/>
        <v>3</v>
      </c>
      <c r="CK819" s="87">
        <f t="shared" si="259"/>
        <v>10</v>
      </c>
      <c r="CL819" s="22" t="s">
        <v>121</v>
      </c>
      <c r="CM819" s="22" t="s">
        <v>3581</v>
      </c>
    </row>
    <row r="820" spans="1:91" ht="14.85" customHeight="1" x14ac:dyDescent="0.25">
      <c r="A820" s="69">
        <f t="shared" si="256"/>
        <v>818</v>
      </c>
      <c r="B820" s="100" t="s">
        <v>102</v>
      </c>
      <c r="C820" s="98">
        <v>235600285088</v>
      </c>
      <c r="D820" s="106">
        <v>145489936</v>
      </c>
      <c r="E820" s="73"/>
      <c r="F820" s="74">
        <v>46064</v>
      </c>
      <c r="G820" s="75" t="s">
        <v>328</v>
      </c>
      <c r="H820" s="75" t="s">
        <v>140</v>
      </c>
      <c r="I820" s="75" t="s">
        <v>105</v>
      </c>
      <c r="J820" s="75" t="s">
        <v>329</v>
      </c>
      <c r="K820" s="75" t="s">
        <v>242</v>
      </c>
      <c r="L820" s="74">
        <v>46088</v>
      </c>
      <c r="M820" s="73">
        <v>40</v>
      </c>
      <c r="N820" s="105" t="s">
        <v>3582</v>
      </c>
      <c r="O820" s="105" t="s">
        <v>3583</v>
      </c>
      <c r="P820" s="75">
        <v>2830049488</v>
      </c>
      <c r="Q820" s="74">
        <v>46084</v>
      </c>
      <c r="R820" s="75">
        <v>1209389949</v>
      </c>
      <c r="S820" s="75">
        <v>224267716</v>
      </c>
      <c r="T820" s="74">
        <v>46084</v>
      </c>
      <c r="U820" s="76">
        <v>14420.722</v>
      </c>
      <c r="V820" s="76">
        <v>14077.02</v>
      </c>
      <c r="W820" s="75">
        <v>17</v>
      </c>
      <c r="X820" s="75">
        <v>5</v>
      </c>
      <c r="Y820" s="98">
        <v>235600285096</v>
      </c>
      <c r="Z820" s="82" t="s">
        <v>128</v>
      </c>
      <c r="AA820" s="75" t="s">
        <v>2339</v>
      </c>
      <c r="AB820" s="75" t="s">
        <v>2793</v>
      </c>
      <c r="AC820" s="98">
        <v>235600285088</v>
      </c>
      <c r="AD820" s="75" t="s">
        <v>113</v>
      </c>
      <c r="AE820" s="74">
        <v>46087</v>
      </c>
      <c r="AF820" s="80">
        <v>46086.208333333336</v>
      </c>
      <c r="AG820" s="80">
        <v>46085.5</v>
      </c>
      <c r="AH820" s="80">
        <v>46085.5</v>
      </c>
      <c r="AI820" s="74">
        <v>46086</v>
      </c>
      <c r="AJ820" s="75"/>
      <c r="AK820" s="74">
        <v>46087</v>
      </c>
      <c r="AL820" s="74">
        <v>46098</v>
      </c>
      <c r="AM820" s="74">
        <v>46104</v>
      </c>
      <c r="AN820" s="74">
        <v>46106</v>
      </c>
      <c r="AO820" s="81">
        <f t="shared" si="274"/>
        <v>46084.5</v>
      </c>
      <c r="AP820" s="81">
        <f t="shared" si="275"/>
        <v>46085.5</v>
      </c>
      <c r="AQ820" s="81">
        <f t="shared" si="276"/>
        <v>46085.5</v>
      </c>
      <c r="AR820" s="81">
        <f t="shared" si="277"/>
        <v>46087</v>
      </c>
      <c r="AS820" s="81">
        <f t="shared" si="278"/>
        <v>46089</v>
      </c>
      <c r="AT820" s="81">
        <f t="shared" si="279"/>
        <v>46087</v>
      </c>
      <c r="AU820" s="82" t="s">
        <v>2794</v>
      </c>
      <c r="AV820" s="134">
        <v>46084</v>
      </c>
      <c r="AW820" s="75" t="s">
        <v>3584</v>
      </c>
      <c r="AX820" s="75"/>
      <c r="AY820" s="75"/>
      <c r="AZ820" s="96"/>
      <c r="BA820" s="75"/>
      <c r="BB820" s="75"/>
      <c r="BC820" s="75"/>
      <c r="BD820" s="75"/>
      <c r="BE820" s="75"/>
      <c r="BF820" s="75"/>
      <c r="BG820" s="75"/>
      <c r="BH820" s="75"/>
      <c r="BI820" s="75"/>
      <c r="BJ820" s="75"/>
      <c r="BK820" s="75"/>
      <c r="BL820" s="75"/>
      <c r="BM820" s="75"/>
      <c r="BN820" s="75"/>
      <c r="BO820" s="75"/>
      <c r="BP820" s="75"/>
      <c r="BQ820" s="75"/>
      <c r="BR820" s="75"/>
      <c r="BS820" s="75"/>
      <c r="BT820" s="75">
        <v>0</v>
      </c>
      <c r="BU820" s="189" t="s">
        <v>3580</v>
      </c>
      <c r="BV820" s="74">
        <v>46087</v>
      </c>
      <c r="BW820" s="85"/>
      <c r="BX820" s="85"/>
      <c r="BY820" s="86" t="s">
        <v>120</v>
      </c>
      <c r="BZ820" s="87">
        <f t="shared" si="266"/>
        <v>7</v>
      </c>
      <c r="CB820" s="88">
        <f t="shared" si="257"/>
        <v>10</v>
      </c>
      <c r="CC820" s="89"/>
      <c r="CE820" s="87">
        <f t="shared" si="273"/>
        <v>3</v>
      </c>
      <c r="CF820" s="90">
        <v>31377600</v>
      </c>
      <c r="CG820" s="90"/>
      <c r="CH820" s="90">
        <v>31377600</v>
      </c>
      <c r="CI820" s="163">
        <v>26148</v>
      </c>
      <c r="CJ820" s="87">
        <f t="shared" si="258"/>
        <v>3</v>
      </c>
      <c r="CK820" s="87">
        <f t="shared" si="259"/>
        <v>10</v>
      </c>
      <c r="CL820" s="22" t="s">
        <v>121</v>
      </c>
      <c r="CM820" s="22" t="s">
        <v>3581</v>
      </c>
    </row>
    <row r="821" spans="1:91" ht="14.85" customHeight="1" x14ac:dyDescent="0.25">
      <c r="A821" s="69">
        <f t="shared" si="256"/>
        <v>819</v>
      </c>
      <c r="B821" s="70" t="s">
        <v>102</v>
      </c>
      <c r="C821" s="200">
        <v>235600351633</v>
      </c>
      <c r="D821" s="106">
        <v>145489938</v>
      </c>
      <c r="E821" s="73"/>
      <c r="F821" s="74">
        <v>46064</v>
      </c>
      <c r="G821" s="75" t="s">
        <v>328</v>
      </c>
      <c r="H821" s="75" t="s">
        <v>140</v>
      </c>
      <c r="I821" s="75" t="s">
        <v>105</v>
      </c>
      <c r="J821" s="75" t="s">
        <v>329</v>
      </c>
      <c r="K821" s="75" t="s">
        <v>242</v>
      </c>
      <c r="L821" s="74">
        <v>46088</v>
      </c>
      <c r="M821" s="73">
        <v>40</v>
      </c>
      <c r="N821" s="105" t="s">
        <v>3585</v>
      </c>
      <c r="O821" s="105" t="s">
        <v>3586</v>
      </c>
      <c r="P821" s="75">
        <v>2830049544</v>
      </c>
      <c r="Q821" s="74">
        <v>46085</v>
      </c>
      <c r="R821" s="75">
        <v>1209390292</v>
      </c>
      <c r="S821" s="75">
        <v>224267718</v>
      </c>
      <c r="T821" s="74">
        <v>46085</v>
      </c>
      <c r="U821" s="76">
        <v>12934.338</v>
      </c>
      <c r="V821" s="76">
        <v>12624.91</v>
      </c>
      <c r="W821" s="75">
        <v>16</v>
      </c>
      <c r="X821" s="75">
        <v>5</v>
      </c>
      <c r="Y821" s="98">
        <v>235600351633</v>
      </c>
      <c r="Z821" s="82" t="s">
        <v>128</v>
      </c>
      <c r="AA821" s="75" t="s">
        <v>2339</v>
      </c>
      <c r="AB821" s="75" t="s">
        <v>2793</v>
      </c>
      <c r="AC821" s="200">
        <v>235600351633</v>
      </c>
      <c r="AD821" s="75" t="s">
        <v>113</v>
      </c>
      <c r="AE821" s="74">
        <v>46087</v>
      </c>
      <c r="AF821" s="80">
        <v>46086.208333333336</v>
      </c>
      <c r="AG821" s="80">
        <v>46085.5</v>
      </c>
      <c r="AH821" s="80">
        <v>46085.5</v>
      </c>
      <c r="AI821" s="74">
        <v>46086</v>
      </c>
      <c r="AJ821" s="75"/>
      <c r="AK821" s="74">
        <v>46087</v>
      </c>
      <c r="AL821" s="74">
        <v>46098</v>
      </c>
      <c r="AM821" s="74">
        <v>46104</v>
      </c>
      <c r="AN821" s="74">
        <v>46106</v>
      </c>
      <c r="AO821" s="81">
        <f t="shared" si="274"/>
        <v>46084.5</v>
      </c>
      <c r="AP821" s="81">
        <f t="shared" si="275"/>
        <v>46085.5</v>
      </c>
      <c r="AQ821" s="81">
        <f t="shared" si="276"/>
        <v>46085.5</v>
      </c>
      <c r="AR821" s="81">
        <f t="shared" si="277"/>
        <v>46087</v>
      </c>
      <c r="AS821" s="81">
        <f t="shared" si="278"/>
        <v>46089</v>
      </c>
      <c r="AT821" s="81">
        <f t="shared" si="279"/>
        <v>46087</v>
      </c>
      <c r="AU821" s="82" t="s">
        <v>2794</v>
      </c>
      <c r="AV821" s="134">
        <v>46085</v>
      </c>
      <c r="AW821" s="75" t="s">
        <v>3587</v>
      </c>
      <c r="AX821" s="75"/>
      <c r="AY821" s="75"/>
      <c r="AZ821" s="96"/>
      <c r="BA821" s="75"/>
      <c r="BB821" s="75"/>
      <c r="BC821" s="75"/>
      <c r="BD821" s="75"/>
      <c r="BE821" s="75"/>
      <c r="BF821" s="75"/>
      <c r="BG821" s="75"/>
      <c r="BH821" s="75"/>
      <c r="BI821" s="75"/>
      <c r="BJ821" s="75"/>
      <c r="BK821" s="75"/>
      <c r="BL821" s="75"/>
      <c r="BM821" s="75"/>
      <c r="BN821" s="75"/>
      <c r="BO821" s="75"/>
      <c r="BP821" s="75"/>
      <c r="BQ821" s="75"/>
      <c r="BR821" s="75"/>
      <c r="BS821" s="75"/>
      <c r="BT821" s="75">
        <v>1</v>
      </c>
      <c r="BU821" s="189" t="s">
        <v>3588</v>
      </c>
      <c r="BV821" s="74">
        <v>46087</v>
      </c>
      <c r="BW821" s="85"/>
      <c r="BX821" s="85"/>
      <c r="BY821" s="86" t="s">
        <v>120</v>
      </c>
      <c r="BZ821" s="87">
        <f t="shared" si="266"/>
        <v>7</v>
      </c>
      <c r="CB821" s="88">
        <f t="shared" si="257"/>
        <v>10</v>
      </c>
      <c r="CC821" s="89"/>
      <c r="CE821" s="87">
        <f t="shared" si="273"/>
        <v>3</v>
      </c>
      <c r="CF821" s="91">
        <v>31377600</v>
      </c>
      <c r="CG821" s="90"/>
      <c r="CH821" s="91">
        <v>31377600</v>
      </c>
      <c r="CI821" s="163">
        <v>26148</v>
      </c>
      <c r="CJ821" s="87">
        <f t="shared" si="258"/>
        <v>3</v>
      </c>
      <c r="CK821" s="87">
        <f t="shared" si="259"/>
        <v>10</v>
      </c>
      <c r="CL821" s="22" t="s">
        <v>121</v>
      </c>
      <c r="CM821" s="22" t="s">
        <v>3589</v>
      </c>
    </row>
    <row r="822" spans="1:91" ht="14.45" customHeight="1" x14ac:dyDescent="0.25">
      <c r="A822" s="69">
        <f t="shared" si="256"/>
        <v>820</v>
      </c>
      <c r="B822" s="70" t="s">
        <v>102</v>
      </c>
      <c r="C822" s="200" t="s">
        <v>3549</v>
      </c>
      <c r="D822" s="106">
        <v>145434468</v>
      </c>
      <c r="E822" s="73">
        <v>5320007546</v>
      </c>
      <c r="F822" s="74">
        <v>46064</v>
      </c>
      <c r="G822" s="75" t="s">
        <v>406</v>
      </c>
      <c r="H822" s="75" t="s">
        <v>140</v>
      </c>
      <c r="I822" s="75" t="s">
        <v>105</v>
      </c>
      <c r="J822" s="75" t="s">
        <v>329</v>
      </c>
      <c r="K822" s="75" t="s">
        <v>242</v>
      </c>
      <c r="L822" s="74">
        <v>46088</v>
      </c>
      <c r="M822" s="73">
        <v>40</v>
      </c>
      <c r="N822" s="202" t="s">
        <v>3590</v>
      </c>
      <c r="O822" s="202" t="s">
        <v>3591</v>
      </c>
      <c r="P822" s="75">
        <v>2830049164</v>
      </c>
      <c r="Q822" s="74">
        <v>46078</v>
      </c>
      <c r="R822" s="75">
        <v>1209387947</v>
      </c>
      <c r="S822" s="75">
        <v>224241724</v>
      </c>
      <c r="T822" s="74">
        <v>46078</v>
      </c>
      <c r="U822" s="190">
        <v>5617.5389999999998</v>
      </c>
      <c r="V822" s="190">
        <v>5388.2110000000002</v>
      </c>
      <c r="W822" s="75">
        <v>7</v>
      </c>
      <c r="X822" s="75">
        <v>3</v>
      </c>
      <c r="Y822" s="98" t="s">
        <v>3592</v>
      </c>
      <c r="Z822" s="82" t="s">
        <v>258</v>
      </c>
      <c r="AA822" s="75" t="s">
        <v>3553</v>
      </c>
      <c r="AB822" s="75" t="s">
        <v>3554</v>
      </c>
      <c r="AC822" s="109" t="s">
        <v>3549</v>
      </c>
      <c r="AD822" s="75" t="s">
        <v>113</v>
      </c>
      <c r="AE822" s="74">
        <v>46083</v>
      </c>
      <c r="AF822" s="80">
        <v>46080.25</v>
      </c>
      <c r="AG822" s="80">
        <v>46079.625</v>
      </c>
      <c r="AH822" s="80">
        <v>46079.625</v>
      </c>
      <c r="AI822" s="74">
        <v>46082</v>
      </c>
      <c r="AJ822" s="75"/>
      <c r="AK822" s="74">
        <v>46082</v>
      </c>
      <c r="AL822" s="74">
        <v>46088</v>
      </c>
      <c r="AM822" s="75"/>
      <c r="AN822" s="74">
        <v>46088</v>
      </c>
      <c r="AO822" s="95" t="s">
        <v>121</v>
      </c>
      <c r="AP822" s="95" t="s">
        <v>121</v>
      </c>
      <c r="AQ822" s="95" t="s">
        <v>121</v>
      </c>
      <c r="AR822" s="95" t="s">
        <v>121</v>
      </c>
      <c r="AS822" s="95" t="s">
        <v>121</v>
      </c>
      <c r="AT822" s="95" t="s">
        <v>121</v>
      </c>
      <c r="AU822" s="82" t="s">
        <v>2794</v>
      </c>
      <c r="AV822" s="74">
        <v>46078</v>
      </c>
      <c r="AW822" s="75" t="s">
        <v>3593</v>
      </c>
      <c r="AX822" s="75" t="s">
        <v>3594</v>
      </c>
      <c r="AY822" s="75"/>
      <c r="AZ822" s="96"/>
      <c r="BA822" s="75"/>
      <c r="BB822" s="75"/>
      <c r="BC822" s="75"/>
      <c r="BD822" s="75"/>
      <c r="BE822" s="75"/>
      <c r="BF822" s="75"/>
      <c r="BG822" s="75"/>
      <c r="BH822" s="75"/>
      <c r="BI822" s="75"/>
      <c r="BJ822" s="75"/>
      <c r="BK822" s="75"/>
      <c r="BL822" s="75"/>
      <c r="BM822" s="75"/>
      <c r="BN822" s="75"/>
      <c r="BO822" s="75"/>
      <c r="BP822" s="75"/>
      <c r="BQ822" s="75"/>
      <c r="BR822" s="75"/>
      <c r="BS822" s="75"/>
      <c r="BT822" s="75">
        <v>0</v>
      </c>
      <c r="BU822" s="192" t="s">
        <v>3557</v>
      </c>
      <c r="BV822" s="74">
        <v>46083</v>
      </c>
      <c r="BW822" s="85"/>
      <c r="BX822" s="85"/>
      <c r="BY822" s="86" t="s">
        <v>120</v>
      </c>
      <c r="BZ822" s="87">
        <f t="shared" si="266"/>
        <v>7</v>
      </c>
      <c r="CB822" s="88">
        <f t="shared" si="257"/>
        <v>10</v>
      </c>
      <c r="CC822" s="89"/>
      <c r="CE822" s="87">
        <f t="shared" si="273"/>
        <v>3</v>
      </c>
      <c r="CF822" s="90">
        <v>22680840</v>
      </c>
      <c r="CG822" s="90"/>
      <c r="CH822" s="90">
        <v>22680840</v>
      </c>
      <c r="CI822" s="22">
        <v>26040</v>
      </c>
      <c r="CJ822" s="87">
        <f t="shared" si="258"/>
        <v>2</v>
      </c>
      <c r="CK822" s="87">
        <f t="shared" si="259"/>
        <v>9</v>
      </c>
      <c r="CL822" s="22" t="s">
        <v>121</v>
      </c>
      <c r="CM822" s="22" t="s">
        <v>3558</v>
      </c>
    </row>
    <row r="823" spans="1:91" ht="14.45" customHeight="1" x14ac:dyDescent="0.25">
      <c r="A823" s="69">
        <f t="shared" si="256"/>
        <v>821</v>
      </c>
      <c r="B823" s="70" t="s">
        <v>102</v>
      </c>
      <c r="C823" s="200" t="s">
        <v>3549</v>
      </c>
      <c r="D823" s="106">
        <v>145481360</v>
      </c>
      <c r="E823" s="73">
        <v>5320007546</v>
      </c>
      <c r="F823" s="74">
        <v>46064</v>
      </c>
      <c r="G823" s="75" t="s">
        <v>2763</v>
      </c>
      <c r="H823" s="75" t="s">
        <v>140</v>
      </c>
      <c r="I823" s="75" t="s">
        <v>105</v>
      </c>
      <c r="J823" s="75" t="s">
        <v>329</v>
      </c>
      <c r="K823" s="75" t="s">
        <v>242</v>
      </c>
      <c r="L823" s="74">
        <v>46090</v>
      </c>
      <c r="M823" s="73">
        <v>0</v>
      </c>
      <c r="N823" s="202" t="s">
        <v>3590</v>
      </c>
      <c r="O823" s="202" t="s">
        <v>3591</v>
      </c>
      <c r="P823" s="75">
        <v>2830049165</v>
      </c>
      <c r="Q823" s="74">
        <v>46078</v>
      </c>
      <c r="R823" s="75">
        <v>1209387948</v>
      </c>
      <c r="S823" s="75">
        <v>224241719</v>
      </c>
      <c r="T823" s="74">
        <v>46078</v>
      </c>
      <c r="U823" s="190">
        <v>2489.9740000000002</v>
      </c>
      <c r="V823" s="190">
        <v>2430.3040000000001</v>
      </c>
      <c r="W823" s="75">
        <v>4</v>
      </c>
      <c r="X823" s="75">
        <v>1</v>
      </c>
      <c r="Y823" s="98" t="s">
        <v>3592</v>
      </c>
      <c r="Z823" s="82" t="s">
        <v>258</v>
      </c>
      <c r="AA823" s="75" t="s">
        <v>3553</v>
      </c>
      <c r="AB823" s="75" t="s">
        <v>3554</v>
      </c>
      <c r="AC823" s="109" t="s">
        <v>3549</v>
      </c>
      <c r="AD823" s="75" t="s">
        <v>113</v>
      </c>
      <c r="AE823" s="74">
        <v>46083</v>
      </c>
      <c r="AF823" s="80">
        <v>46080.25</v>
      </c>
      <c r="AG823" s="80">
        <v>46079.625</v>
      </c>
      <c r="AH823" s="80">
        <v>46079.625</v>
      </c>
      <c r="AI823" s="74">
        <v>46082</v>
      </c>
      <c r="AJ823" s="75"/>
      <c r="AK823" s="74">
        <v>46082</v>
      </c>
      <c r="AL823" s="74">
        <v>46088</v>
      </c>
      <c r="AM823" s="75"/>
      <c r="AN823" s="74">
        <v>46088</v>
      </c>
      <c r="AO823" s="95" t="s">
        <v>121</v>
      </c>
      <c r="AP823" s="95" t="s">
        <v>121</v>
      </c>
      <c r="AQ823" s="95" t="s">
        <v>121</v>
      </c>
      <c r="AR823" s="95" t="s">
        <v>121</v>
      </c>
      <c r="AS823" s="95" t="s">
        <v>121</v>
      </c>
      <c r="AT823" s="95" t="s">
        <v>121</v>
      </c>
      <c r="AU823" s="82" t="s">
        <v>2794</v>
      </c>
      <c r="AV823" s="74">
        <v>46078</v>
      </c>
      <c r="AW823" s="75">
        <v>0</v>
      </c>
      <c r="AX823" s="75">
        <v>0</v>
      </c>
      <c r="AY823" s="75"/>
      <c r="AZ823" s="96"/>
      <c r="BA823" s="75"/>
      <c r="BB823" s="75"/>
      <c r="BC823" s="75"/>
      <c r="BD823" s="75"/>
      <c r="BE823" s="75"/>
      <c r="BF823" s="75"/>
      <c r="BG823" s="75"/>
      <c r="BH823" s="75"/>
      <c r="BI823" s="75"/>
      <c r="BJ823" s="75"/>
      <c r="BK823" s="75"/>
      <c r="BL823" s="75"/>
      <c r="BM823" s="75"/>
      <c r="BN823" s="75"/>
      <c r="BO823" s="75"/>
      <c r="BP823" s="75"/>
      <c r="BQ823" s="75"/>
      <c r="BR823" s="75"/>
      <c r="BS823" s="75"/>
      <c r="BT823" s="75">
        <v>0</v>
      </c>
      <c r="BU823" s="192" t="s">
        <v>3557</v>
      </c>
      <c r="BV823" s="74">
        <v>46083</v>
      </c>
      <c r="BW823" s="85"/>
      <c r="BX823" s="85"/>
      <c r="BY823" s="86" t="s">
        <v>120</v>
      </c>
      <c r="BZ823" s="87">
        <f t="shared" si="266"/>
        <v>7</v>
      </c>
      <c r="CB823" s="88">
        <f t="shared" si="257"/>
        <v>10</v>
      </c>
      <c r="CC823" s="89"/>
      <c r="CE823" s="87">
        <f t="shared" si="273"/>
        <v>3</v>
      </c>
      <c r="CF823" s="90"/>
      <c r="CG823" s="90"/>
      <c r="CH823" s="90"/>
      <c r="CJ823" s="87">
        <f t="shared" si="258"/>
        <v>2</v>
      </c>
      <c r="CK823" s="87">
        <f t="shared" si="259"/>
        <v>9</v>
      </c>
      <c r="CL823" s="22" t="s">
        <v>121</v>
      </c>
      <c r="CM823" s="22" t="s">
        <v>3558</v>
      </c>
    </row>
    <row r="824" spans="1:91" ht="14.45" customHeight="1" x14ac:dyDescent="0.25">
      <c r="A824" s="69">
        <f t="shared" si="256"/>
        <v>822</v>
      </c>
      <c r="B824" s="70" t="s">
        <v>102</v>
      </c>
      <c r="C824" s="200" t="s">
        <v>3549</v>
      </c>
      <c r="D824" s="106">
        <v>145395546</v>
      </c>
      <c r="E824" s="73">
        <v>5320007546</v>
      </c>
      <c r="F824" s="74">
        <v>46064</v>
      </c>
      <c r="G824" s="75" t="s">
        <v>2763</v>
      </c>
      <c r="H824" s="75" t="s">
        <v>140</v>
      </c>
      <c r="I824" s="75" t="s">
        <v>105</v>
      </c>
      <c r="J824" s="75" t="s">
        <v>329</v>
      </c>
      <c r="K824" s="75" t="s">
        <v>242</v>
      </c>
      <c r="L824" s="74">
        <v>46090</v>
      </c>
      <c r="M824" s="73">
        <v>0</v>
      </c>
      <c r="N824" s="202" t="s">
        <v>3590</v>
      </c>
      <c r="O824" s="202" t="s">
        <v>3591</v>
      </c>
      <c r="P824" s="75">
        <v>2830049163</v>
      </c>
      <c r="Q824" s="74">
        <v>46078</v>
      </c>
      <c r="R824" s="75">
        <v>1209387946</v>
      </c>
      <c r="S824" s="75">
        <v>224241711</v>
      </c>
      <c r="T824" s="74">
        <v>46078</v>
      </c>
      <c r="U824" s="190">
        <v>6588.1509999999998</v>
      </c>
      <c r="V824" s="190">
        <v>6376.4489999999996</v>
      </c>
      <c r="W824" s="75">
        <v>11</v>
      </c>
      <c r="X824" s="75">
        <v>7</v>
      </c>
      <c r="Y824" s="98" t="s">
        <v>3592</v>
      </c>
      <c r="Z824" s="82" t="s">
        <v>258</v>
      </c>
      <c r="AA824" s="75" t="s">
        <v>3553</v>
      </c>
      <c r="AB824" s="75" t="s">
        <v>3554</v>
      </c>
      <c r="AC824" s="109" t="s">
        <v>3549</v>
      </c>
      <c r="AD824" s="75" t="s">
        <v>113</v>
      </c>
      <c r="AE824" s="74">
        <v>46083</v>
      </c>
      <c r="AF824" s="80">
        <v>46080.25</v>
      </c>
      <c r="AG824" s="80">
        <v>46079.625</v>
      </c>
      <c r="AH824" s="80">
        <v>46079.625</v>
      </c>
      <c r="AI824" s="74">
        <v>46082</v>
      </c>
      <c r="AJ824" s="75"/>
      <c r="AK824" s="74">
        <v>46082</v>
      </c>
      <c r="AL824" s="74">
        <v>46088</v>
      </c>
      <c r="AM824" s="75"/>
      <c r="AN824" s="74">
        <v>46088</v>
      </c>
      <c r="AO824" s="95" t="s">
        <v>121</v>
      </c>
      <c r="AP824" s="95" t="s">
        <v>121</v>
      </c>
      <c r="AQ824" s="95" t="s">
        <v>121</v>
      </c>
      <c r="AR824" s="95" t="s">
        <v>121</v>
      </c>
      <c r="AS824" s="95" t="s">
        <v>121</v>
      </c>
      <c r="AT824" s="95" t="s">
        <v>121</v>
      </c>
      <c r="AU824" s="82" t="s">
        <v>2794</v>
      </c>
      <c r="AV824" s="74">
        <v>46078</v>
      </c>
      <c r="AW824" s="75">
        <v>0</v>
      </c>
      <c r="AX824" s="75">
        <v>0</v>
      </c>
      <c r="AY824" s="75"/>
      <c r="AZ824" s="96"/>
      <c r="BA824" s="75"/>
      <c r="BB824" s="75"/>
      <c r="BC824" s="75"/>
      <c r="BD824" s="75"/>
      <c r="BE824" s="75"/>
      <c r="BF824" s="75"/>
      <c r="BG824" s="75"/>
      <c r="BH824" s="75"/>
      <c r="BI824" s="75"/>
      <c r="BJ824" s="75"/>
      <c r="BK824" s="75"/>
      <c r="BL824" s="75"/>
      <c r="BM824" s="75"/>
      <c r="BN824" s="75"/>
      <c r="BO824" s="75"/>
      <c r="BP824" s="75"/>
      <c r="BQ824" s="75"/>
      <c r="BR824" s="75"/>
      <c r="BS824" s="75"/>
      <c r="BT824" s="75">
        <v>0</v>
      </c>
      <c r="BU824" s="192" t="s">
        <v>3557</v>
      </c>
      <c r="BV824" s="74">
        <v>46083</v>
      </c>
      <c r="BW824" s="85"/>
      <c r="BX824" s="85"/>
      <c r="BY824" s="86" t="s">
        <v>120</v>
      </c>
      <c r="BZ824" s="87">
        <f t="shared" si="266"/>
        <v>7</v>
      </c>
      <c r="CB824" s="88">
        <f t="shared" si="257"/>
        <v>10</v>
      </c>
      <c r="CC824" s="89"/>
      <c r="CE824" s="87">
        <f t="shared" si="273"/>
        <v>3</v>
      </c>
      <c r="CF824" s="90"/>
      <c r="CG824" s="90"/>
      <c r="CH824" s="90"/>
      <c r="CJ824" s="87">
        <f t="shared" si="258"/>
        <v>2</v>
      </c>
      <c r="CK824" s="87">
        <f t="shared" si="259"/>
        <v>9</v>
      </c>
      <c r="CL824" s="22" t="s">
        <v>121</v>
      </c>
      <c r="CM824" s="22" t="s">
        <v>3558</v>
      </c>
    </row>
    <row r="825" spans="1:91" ht="14.45" customHeight="1" x14ac:dyDescent="0.25">
      <c r="A825" s="69">
        <f t="shared" si="256"/>
        <v>823</v>
      </c>
      <c r="B825" s="70" t="s">
        <v>102</v>
      </c>
      <c r="C825" s="97">
        <v>235600210053</v>
      </c>
      <c r="D825" s="106">
        <v>145471590</v>
      </c>
      <c r="E825" s="73">
        <v>5320007582</v>
      </c>
      <c r="F825" s="74">
        <v>46057</v>
      </c>
      <c r="G825" s="75" t="s">
        <v>2763</v>
      </c>
      <c r="H825" s="75" t="s">
        <v>140</v>
      </c>
      <c r="I825" s="75" t="s">
        <v>105</v>
      </c>
      <c r="J825" s="75" t="s">
        <v>329</v>
      </c>
      <c r="K825" s="75" t="s">
        <v>242</v>
      </c>
      <c r="L825" s="74">
        <v>46086</v>
      </c>
      <c r="M825" s="73">
        <v>40</v>
      </c>
      <c r="N825" s="75" t="s">
        <v>3595</v>
      </c>
      <c r="O825" s="75" t="s">
        <v>3596</v>
      </c>
      <c r="P825" s="75">
        <v>2830048675</v>
      </c>
      <c r="Q825" s="74">
        <v>46059</v>
      </c>
      <c r="R825" s="75">
        <v>1209383129</v>
      </c>
      <c r="S825" s="75">
        <v>224170781</v>
      </c>
      <c r="T825" s="74">
        <v>46059</v>
      </c>
      <c r="U825" s="190">
        <v>2976.0549999999998</v>
      </c>
      <c r="V825" s="190">
        <v>2880.634</v>
      </c>
      <c r="W825" s="75">
        <v>4</v>
      </c>
      <c r="X825" s="75">
        <v>2</v>
      </c>
      <c r="Y825" s="98">
        <v>235600210053</v>
      </c>
      <c r="Z825" s="82" t="s">
        <v>128</v>
      </c>
      <c r="AA825" s="75" t="s">
        <v>183</v>
      </c>
      <c r="AB825" s="75" t="s">
        <v>2731</v>
      </c>
      <c r="AC825" s="98">
        <v>235600210053</v>
      </c>
      <c r="AD825" s="75" t="s">
        <v>113</v>
      </c>
      <c r="AE825" s="74">
        <v>46064</v>
      </c>
      <c r="AF825" s="80">
        <v>46062.875</v>
      </c>
      <c r="AG825" s="80">
        <v>46063.5</v>
      </c>
      <c r="AH825" s="80">
        <v>46062.375</v>
      </c>
      <c r="AI825" s="74">
        <v>46063</v>
      </c>
      <c r="AJ825" s="74">
        <v>46064</v>
      </c>
      <c r="AK825" s="74">
        <v>46064</v>
      </c>
      <c r="AL825" s="74">
        <v>46068</v>
      </c>
      <c r="AM825" s="74">
        <v>46075</v>
      </c>
      <c r="AN825" s="74">
        <v>46076</v>
      </c>
      <c r="AO825" s="95" t="s">
        <v>121</v>
      </c>
      <c r="AP825" s="95" t="s">
        <v>121</v>
      </c>
      <c r="AQ825" s="95" t="s">
        <v>121</v>
      </c>
      <c r="AR825" s="95" t="s">
        <v>121</v>
      </c>
      <c r="AS825" s="95" t="s">
        <v>121</v>
      </c>
      <c r="AT825" s="95" t="s">
        <v>121</v>
      </c>
      <c r="AU825" s="82" t="s">
        <v>443</v>
      </c>
      <c r="AV825" s="74">
        <v>46059</v>
      </c>
      <c r="AW825" s="75" t="s">
        <v>3597</v>
      </c>
      <c r="AX825" s="75" t="s">
        <v>3598</v>
      </c>
      <c r="AY825" s="75"/>
      <c r="AZ825" s="96"/>
      <c r="BA825" s="75"/>
      <c r="BB825" s="75"/>
      <c r="BC825" s="75"/>
      <c r="BD825" s="75"/>
      <c r="BE825" s="75"/>
      <c r="BF825" s="75"/>
      <c r="BG825" s="75"/>
      <c r="BH825" s="75"/>
      <c r="BI825" s="75"/>
      <c r="BJ825" s="75"/>
      <c r="BK825" s="75"/>
      <c r="BL825" s="75"/>
      <c r="BM825" s="75"/>
      <c r="BN825" s="75"/>
      <c r="BO825" s="75"/>
      <c r="BP825" s="75"/>
      <c r="BQ825" s="75"/>
      <c r="BR825" s="75"/>
      <c r="BS825" s="75"/>
      <c r="BT825" s="75">
        <v>1</v>
      </c>
      <c r="BU825" s="84" t="s">
        <v>3599</v>
      </c>
      <c r="BV825" s="74">
        <v>46065</v>
      </c>
      <c r="BW825" s="85">
        <f t="shared" ref="BW825:BW831" si="280">BV825-AK825</f>
        <v>1</v>
      </c>
      <c r="BX825" s="85">
        <f t="shared" ref="BX825:BX831" si="281">BV825-AK825</f>
        <v>1</v>
      </c>
      <c r="BY825" s="86" t="s">
        <v>120</v>
      </c>
      <c r="BZ825" s="87">
        <f t="shared" si="266"/>
        <v>6</v>
      </c>
      <c r="CB825" s="88">
        <f t="shared" si="257"/>
        <v>7</v>
      </c>
      <c r="CC825" s="89"/>
      <c r="CE825" s="87">
        <f t="shared" si="273"/>
        <v>2</v>
      </c>
      <c r="CF825" s="90">
        <v>31164000</v>
      </c>
      <c r="CG825" s="90"/>
      <c r="CH825" s="90">
        <v>31164000</v>
      </c>
      <c r="CI825" s="22">
        <v>25970</v>
      </c>
      <c r="CJ825" s="87">
        <f t="shared" si="258"/>
        <v>2</v>
      </c>
      <c r="CK825" s="87">
        <f t="shared" si="259"/>
        <v>6</v>
      </c>
      <c r="CL825" s="22" t="s">
        <v>121</v>
      </c>
      <c r="CM825" s="22" t="s">
        <v>3600</v>
      </c>
    </row>
    <row r="826" spans="1:91" ht="14.45" customHeight="1" x14ac:dyDescent="0.25">
      <c r="A826" s="69">
        <f t="shared" si="256"/>
        <v>824</v>
      </c>
      <c r="B826" s="70" t="s">
        <v>102</v>
      </c>
      <c r="C826" s="97">
        <v>235600210053</v>
      </c>
      <c r="D826" s="106">
        <v>145473777</v>
      </c>
      <c r="E826" s="73">
        <v>5320007582</v>
      </c>
      <c r="F826" s="74">
        <v>46057</v>
      </c>
      <c r="G826" s="75" t="s">
        <v>552</v>
      </c>
      <c r="H826" s="75" t="s">
        <v>140</v>
      </c>
      <c r="I826" s="75" t="s">
        <v>105</v>
      </c>
      <c r="J826" s="75" t="s">
        <v>329</v>
      </c>
      <c r="K826" s="75" t="s">
        <v>242</v>
      </c>
      <c r="L826" s="74">
        <v>46086</v>
      </c>
      <c r="M826" s="73">
        <v>0</v>
      </c>
      <c r="N826" s="75" t="s">
        <v>3595</v>
      </c>
      <c r="O826" s="75" t="s">
        <v>3596</v>
      </c>
      <c r="P826" s="75">
        <v>2830048676</v>
      </c>
      <c r="Q826" s="74">
        <v>46059</v>
      </c>
      <c r="R826" s="75">
        <v>1209383130</v>
      </c>
      <c r="S826" s="75">
        <v>224171291</v>
      </c>
      <c r="T826" s="74">
        <v>46059</v>
      </c>
      <c r="U826" s="190">
        <v>6988.1880000000001</v>
      </c>
      <c r="V826" s="190">
        <v>6753.93</v>
      </c>
      <c r="W826" s="75">
        <v>9</v>
      </c>
      <c r="X826" s="75">
        <v>3</v>
      </c>
      <c r="Y826" s="98">
        <v>235600210053</v>
      </c>
      <c r="Z826" s="82" t="s">
        <v>128</v>
      </c>
      <c r="AA826" s="75" t="s">
        <v>183</v>
      </c>
      <c r="AB826" s="75" t="s">
        <v>2731</v>
      </c>
      <c r="AC826" s="98">
        <v>235600210053</v>
      </c>
      <c r="AD826" s="75" t="s">
        <v>113</v>
      </c>
      <c r="AE826" s="74">
        <v>46064</v>
      </c>
      <c r="AF826" s="80">
        <v>46062.875</v>
      </c>
      <c r="AG826" s="80">
        <v>46063.5</v>
      </c>
      <c r="AH826" s="80">
        <v>46062.375</v>
      </c>
      <c r="AI826" s="74">
        <v>46063</v>
      </c>
      <c r="AJ826" s="74">
        <v>46064</v>
      </c>
      <c r="AK826" s="74">
        <v>46064</v>
      </c>
      <c r="AL826" s="74">
        <v>46068</v>
      </c>
      <c r="AM826" s="74">
        <v>46075</v>
      </c>
      <c r="AN826" s="74">
        <v>46076</v>
      </c>
      <c r="AO826" s="95" t="s">
        <v>121</v>
      </c>
      <c r="AP826" s="95" t="s">
        <v>121</v>
      </c>
      <c r="AQ826" s="95" t="s">
        <v>121</v>
      </c>
      <c r="AR826" s="95" t="s">
        <v>121</v>
      </c>
      <c r="AS826" s="95" t="s">
        <v>121</v>
      </c>
      <c r="AT826" s="95" t="s">
        <v>121</v>
      </c>
      <c r="AU826" s="82" t="s">
        <v>443</v>
      </c>
      <c r="AV826" s="74">
        <v>46059</v>
      </c>
      <c r="AW826" s="75">
        <v>0</v>
      </c>
      <c r="AX826" s="75">
        <v>0</v>
      </c>
      <c r="AY826" s="75"/>
      <c r="AZ826" s="96"/>
      <c r="BA826" s="75"/>
      <c r="BB826" s="75"/>
      <c r="BC826" s="75"/>
      <c r="BD826" s="75"/>
      <c r="BE826" s="75"/>
      <c r="BF826" s="75"/>
      <c r="BG826" s="75"/>
      <c r="BH826" s="75"/>
      <c r="BI826" s="75"/>
      <c r="BJ826" s="75"/>
      <c r="BK826" s="75"/>
      <c r="BL826" s="75"/>
      <c r="BM826" s="75"/>
      <c r="BN826" s="75"/>
      <c r="BO826" s="75"/>
      <c r="BP826" s="75"/>
      <c r="BQ826" s="75"/>
      <c r="BR826" s="75"/>
      <c r="BS826" s="75"/>
      <c r="BT826" s="75">
        <v>0</v>
      </c>
      <c r="BU826" s="84" t="s">
        <v>3599</v>
      </c>
      <c r="BV826" s="74">
        <v>46065</v>
      </c>
      <c r="BW826" s="85">
        <f t="shared" si="280"/>
        <v>1</v>
      </c>
      <c r="BX826" s="85">
        <f t="shared" si="281"/>
        <v>1</v>
      </c>
      <c r="BY826" s="86" t="s">
        <v>120</v>
      </c>
      <c r="BZ826" s="87">
        <f t="shared" si="266"/>
        <v>6</v>
      </c>
      <c r="CB826" s="88">
        <f t="shared" si="257"/>
        <v>7</v>
      </c>
      <c r="CC826" s="89"/>
      <c r="CE826" s="87">
        <f t="shared" si="273"/>
        <v>2</v>
      </c>
      <c r="CF826" s="90"/>
      <c r="CG826" s="90"/>
      <c r="CH826" s="90"/>
      <c r="CJ826" s="87">
        <f t="shared" si="258"/>
        <v>2</v>
      </c>
      <c r="CK826" s="87">
        <f t="shared" si="259"/>
        <v>6</v>
      </c>
      <c r="CL826" s="22" t="s">
        <v>121</v>
      </c>
      <c r="CM826" s="22" t="s">
        <v>3600</v>
      </c>
    </row>
    <row r="827" spans="1:91" ht="14.45" customHeight="1" x14ac:dyDescent="0.25">
      <c r="A827" s="69">
        <f t="shared" si="256"/>
        <v>825</v>
      </c>
      <c r="B827" s="70" t="s">
        <v>102</v>
      </c>
      <c r="C827" s="97">
        <v>235600210053</v>
      </c>
      <c r="D827" s="106">
        <v>145525288</v>
      </c>
      <c r="E827" s="73">
        <v>5320007582</v>
      </c>
      <c r="F827" s="74">
        <v>46057</v>
      </c>
      <c r="G827" s="75" t="s">
        <v>406</v>
      </c>
      <c r="H827" s="75" t="s">
        <v>140</v>
      </c>
      <c r="I827" s="75" t="s">
        <v>105</v>
      </c>
      <c r="J827" s="75" t="s">
        <v>329</v>
      </c>
      <c r="K827" s="75" t="s">
        <v>242</v>
      </c>
      <c r="L827" s="74">
        <v>46089</v>
      </c>
      <c r="M827" s="73">
        <v>0</v>
      </c>
      <c r="N827" s="75" t="s">
        <v>3595</v>
      </c>
      <c r="O827" s="75" t="s">
        <v>3596</v>
      </c>
      <c r="P827" s="75">
        <v>2830048677</v>
      </c>
      <c r="Q827" s="74">
        <v>46059</v>
      </c>
      <c r="R827" s="75">
        <v>1209383132</v>
      </c>
      <c r="S827" s="75">
        <v>224171274</v>
      </c>
      <c r="T827" s="74">
        <v>46059</v>
      </c>
      <c r="U827" s="75">
        <v>871.09799999999996</v>
      </c>
      <c r="V827" s="75">
        <v>847.50900000000001</v>
      </c>
      <c r="W827" s="75">
        <v>2</v>
      </c>
      <c r="X827" s="75">
        <v>1</v>
      </c>
      <c r="Y827" s="98">
        <v>235600210053</v>
      </c>
      <c r="Z827" s="82" t="s">
        <v>128</v>
      </c>
      <c r="AA827" s="75" t="s">
        <v>183</v>
      </c>
      <c r="AB827" s="75" t="s">
        <v>2731</v>
      </c>
      <c r="AC827" s="98">
        <v>235600210053</v>
      </c>
      <c r="AD827" s="75" t="s">
        <v>113</v>
      </c>
      <c r="AE827" s="74">
        <v>46064</v>
      </c>
      <c r="AF827" s="80">
        <v>46062.875</v>
      </c>
      <c r="AG827" s="80">
        <v>46063.5</v>
      </c>
      <c r="AH827" s="80">
        <v>46062.375</v>
      </c>
      <c r="AI827" s="74">
        <v>46063</v>
      </c>
      <c r="AJ827" s="74">
        <v>46064</v>
      </c>
      <c r="AK827" s="74">
        <v>46064</v>
      </c>
      <c r="AL827" s="74">
        <v>46068</v>
      </c>
      <c r="AM827" s="74">
        <v>46075</v>
      </c>
      <c r="AN827" s="74">
        <v>46076</v>
      </c>
      <c r="AO827" s="95" t="s">
        <v>121</v>
      </c>
      <c r="AP827" s="95" t="s">
        <v>121</v>
      </c>
      <c r="AQ827" s="95" t="s">
        <v>121</v>
      </c>
      <c r="AR827" s="95" t="s">
        <v>121</v>
      </c>
      <c r="AS827" s="95" t="s">
        <v>121</v>
      </c>
      <c r="AT827" s="95" t="s">
        <v>121</v>
      </c>
      <c r="AU827" s="82" t="s">
        <v>443</v>
      </c>
      <c r="AV827" s="74">
        <v>46059</v>
      </c>
      <c r="AW827" s="75">
        <v>0</v>
      </c>
      <c r="AX827" s="75">
        <v>0</v>
      </c>
      <c r="AY827" s="75"/>
      <c r="AZ827" s="96"/>
      <c r="BA827" s="75"/>
      <c r="BB827" s="75"/>
      <c r="BC827" s="75"/>
      <c r="BD827" s="75"/>
      <c r="BE827" s="75"/>
      <c r="BF827" s="75"/>
      <c r="BG827" s="75"/>
      <c r="BH827" s="75"/>
      <c r="BI827" s="75"/>
      <c r="BJ827" s="75"/>
      <c r="BK827" s="75"/>
      <c r="BL827" s="75"/>
      <c r="BM827" s="75"/>
      <c r="BN827" s="75"/>
      <c r="BO827" s="75"/>
      <c r="BP827" s="75"/>
      <c r="BQ827" s="75"/>
      <c r="BR827" s="75"/>
      <c r="BS827" s="75"/>
      <c r="BT827" s="75">
        <v>0</v>
      </c>
      <c r="BU827" s="84" t="s">
        <v>3599</v>
      </c>
      <c r="BV827" s="74">
        <v>46065</v>
      </c>
      <c r="BW827" s="85">
        <f t="shared" si="280"/>
        <v>1</v>
      </c>
      <c r="BX827" s="85">
        <f t="shared" si="281"/>
        <v>1</v>
      </c>
      <c r="BY827" s="86" t="s">
        <v>120</v>
      </c>
      <c r="BZ827" s="87">
        <f t="shared" si="266"/>
        <v>6</v>
      </c>
      <c r="CB827" s="88">
        <f t="shared" si="257"/>
        <v>7</v>
      </c>
      <c r="CC827" s="89"/>
      <c r="CE827" s="87">
        <f t="shared" si="273"/>
        <v>2</v>
      </c>
      <c r="CF827" s="90"/>
      <c r="CG827" s="90"/>
      <c r="CH827" s="90"/>
      <c r="CJ827" s="87">
        <f t="shared" si="258"/>
        <v>2</v>
      </c>
      <c r="CK827" s="87">
        <f t="shared" si="259"/>
        <v>6</v>
      </c>
      <c r="CL827" s="22" t="s">
        <v>121</v>
      </c>
      <c r="CM827" s="22" t="s">
        <v>3600</v>
      </c>
    </row>
    <row r="828" spans="1:91" ht="14.45" customHeight="1" x14ac:dyDescent="0.25">
      <c r="A828" s="69">
        <f t="shared" si="256"/>
        <v>826</v>
      </c>
      <c r="B828" s="70" t="s">
        <v>102</v>
      </c>
      <c r="C828" s="97">
        <v>235600210053</v>
      </c>
      <c r="D828" s="106">
        <v>145471586</v>
      </c>
      <c r="E828" s="73">
        <v>5320007582</v>
      </c>
      <c r="F828" s="74">
        <v>46057</v>
      </c>
      <c r="G828" s="75" t="s">
        <v>328</v>
      </c>
      <c r="H828" s="75" t="s">
        <v>140</v>
      </c>
      <c r="I828" s="75" t="s">
        <v>105</v>
      </c>
      <c r="J828" s="75" t="s">
        <v>329</v>
      </c>
      <c r="K828" s="75" t="s">
        <v>242</v>
      </c>
      <c r="L828" s="74">
        <v>46086</v>
      </c>
      <c r="M828" s="73">
        <v>0</v>
      </c>
      <c r="N828" s="75" t="s">
        <v>3595</v>
      </c>
      <c r="O828" s="75" t="s">
        <v>3596</v>
      </c>
      <c r="P828" s="75">
        <v>2830048674</v>
      </c>
      <c r="Q828" s="74">
        <v>46059</v>
      </c>
      <c r="R828" s="75">
        <v>1209383128</v>
      </c>
      <c r="S828" s="75">
        <v>224171282</v>
      </c>
      <c r="T828" s="74">
        <v>46059</v>
      </c>
      <c r="U828" s="190">
        <v>2776.3560000000002</v>
      </c>
      <c r="V828" s="190">
        <v>2687.0610000000001</v>
      </c>
      <c r="W828" s="75">
        <v>4</v>
      </c>
      <c r="X828" s="75">
        <v>2</v>
      </c>
      <c r="Y828" s="98">
        <v>235600210053</v>
      </c>
      <c r="Z828" s="82" t="s">
        <v>128</v>
      </c>
      <c r="AA828" s="75" t="s">
        <v>183</v>
      </c>
      <c r="AB828" s="75" t="s">
        <v>2731</v>
      </c>
      <c r="AC828" s="98">
        <v>235600210053</v>
      </c>
      <c r="AD828" s="75" t="s">
        <v>113</v>
      </c>
      <c r="AE828" s="74">
        <v>46064</v>
      </c>
      <c r="AF828" s="80">
        <v>46062.875</v>
      </c>
      <c r="AG828" s="80">
        <v>46063.5</v>
      </c>
      <c r="AH828" s="80">
        <v>46062.375</v>
      </c>
      <c r="AI828" s="74">
        <v>46063</v>
      </c>
      <c r="AJ828" s="74">
        <v>46064</v>
      </c>
      <c r="AK828" s="74">
        <v>46064</v>
      </c>
      <c r="AL828" s="74">
        <v>46068</v>
      </c>
      <c r="AM828" s="74">
        <v>46075</v>
      </c>
      <c r="AN828" s="74">
        <v>46076</v>
      </c>
      <c r="AO828" s="95" t="s">
        <v>121</v>
      </c>
      <c r="AP828" s="95" t="s">
        <v>121</v>
      </c>
      <c r="AQ828" s="95" t="s">
        <v>121</v>
      </c>
      <c r="AR828" s="95" t="s">
        <v>121</v>
      </c>
      <c r="AS828" s="95" t="s">
        <v>121</v>
      </c>
      <c r="AT828" s="95" t="s">
        <v>121</v>
      </c>
      <c r="AU828" s="82" t="s">
        <v>443</v>
      </c>
      <c r="AV828" s="74">
        <v>46059</v>
      </c>
      <c r="AW828" s="75">
        <v>0</v>
      </c>
      <c r="AX828" s="75">
        <v>0</v>
      </c>
      <c r="AY828" s="75"/>
      <c r="AZ828" s="96"/>
      <c r="BA828" s="75"/>
      <c r="BB828" s="75"/>
      <c r="BC828" s="75"/>
      <c r="BD828" s="75"/>
      <c r="BE828" s="75"/>
      <c r="BF828" s="75"/>
      <c r="BG828" s="75"/>
      <c r="BH828" s="75"/>
      <c r="BI828" s="75"/>
      <c r="BJ828" s="75"/>
      <c r="BK828" s="75"/>
      <c r="BL828" s="75"/>
      <c r="BM828" s="75"/>
      <c r="BN828" s="75"/>
      <c r="BO828" s="75"/>
      <c r="BP828" s="75"/>
      <c r="BQ828" s="75"/>
      <c r="BR828" s="75"/>
      <c r="BS828" s="75"/>
      <c r="BT828" s="75">
        <v>0</v>
      </c>
      <c r="BU828" s="84" t="s">
        <v>3599</v>
      </c>
      <c r="BV828" s="74">
        <v>46065</v>
      </c>
      <c r="BW828" s="85">
        <f t="shared" si="280"/>
        <v>1</v>
      </c>
      <c r="BX828" s="85">
        <f t="shared" si="281"/>
        <v>1</v>
      </c>
      <c r="BY828" s="86" t="s">
        <v>120</v>
      </c>
      <c r="BZ828" s="87">
        <f t="shared" si="266"/>
        <v>6</v>
      </c>
      <c r="CB828" s="88">
        <f t="shared" si="257"/>
        <v>7</v>
      </c>
      <c r="CC828" s="89"/>
      <c r="CE828" s="87">
        <f t="shared" si="273"/>
        <v>2</v>
      </c>
      <c r="CF828" s="90"/>
      <c r="CG828" s="90"/>
      <c r="CH828" s="90"/>
      <c r="CJ828" s="87">
        <f t="shared" si="258"/>
        <v>2</v>
      </c>
      <c r="CK828" s="87">
        <f t="shared" si="259"/>
        <v>6</v>
      </c>
      <c r="CL828" s="22" t="s">
        <v>121</v>
      </c>
      <c r="CM828" s="22" t="s">
        <v>3600</v>
      </c>
    </row>
    <row r="829" spans="1:91" ht="14.45" customHeight="1" x14ac:dyDescent="0.25">
      <c r="A829" s="69">
        <f t="shared" si="256"/>
        <v>827</v>
      </c>
      <c r="B829" s="70" t="s">
        <v>102</v>
      </c>
      <c r="C829" s="97">
        <v>235600210053</v>
      </c>
      <c r="D829" s="106">
        <v>145471584</v>
      </c>
      <c r="E829" s="73">
        <v>5320007582</v>
      </c>
      <c r="F829" s="74">
        <v>46057</v>
      </c>
      <c r="G829" s="75" t="s">
        <v>2774</v>
      </c>
      <c r="H829" s="75" t="s">
        <v>140</v>
      </c>
      <c r="I829" s="75" t="s">
        <v>105</v>
      </c>
      <c r="J829" s="75" t="s">
        <v>329</v>
      </c>
      <c r="K829" s="75" t="s">
        <v>242</v>
      </c>
      <c r="L829" s="74">
        <v>46083</v>
      </c>
      <c r="M829" s="73">
        <v>0</v>
      </c>
      <c r="N829" s="75" t="s">
        <v>3595</v>
      </c>
      <c r="O829" s="75" t="s">
        <v>3596</v>
      </c>
      <c r="P829" s="75">
        <v>2830048673</v>
      </c>
      <c r="Q829" s="74">
        <v>46059</v>
      </c>
      <c r="R829" s="75">
        <v>1209383126</v>
      </c>
      <c r="S829" s="75">
        <v>224171286</v>
      </c>
      <c r="T829" s="74">
        <v>46059</v>
      </c>
      <c r="U829" s="75">
        <v>530.10699999999997</v>
      </c>
      <c r="V829" s="75">
        <v>511.77300000000002</v>
      </c>
      <c r="W829" s="75">
        <v>3</v>
      </c>
      <c r="X829" s="75">
        <v>1</v>
      </c>
      <c r="Y829" s="98">
        <v>235600210053</v>
      </c>
      <c r="Z829" s="82" t="s">
        <v>128</v>
      </c>
      <c r="AA829" s="75" t="s">
        <v>183</v>
      </c>
      <c r="AB829" s="75" t="s">
        <v>2731</v>
      </c>
      <c r="AC829" s="98">
        <v>235600210053</v>
      </c>
      <c r="AD829" s="75" t="s">
        <v>113</v>
      </c>
      <c r="AE829" s="74">
        <v>46064</v>
      </c>
      <c r="AF829" s="80">
        <v>46062.875</v>
      </c>
      <c r="AG829" s="80">
        <v>46063.5</v>
      </c>
      <c r="AH829" s="80">
        <v>46062.375</v>
      </c>
      <c r="AI829" s="74">
        <v>46063</v>
      </c>
      <c r="AJ829" s="74">
        <v>46064</v>
      </c>
      <c r="AK829" s="74">
        <v>46064</v>
      </c>
      <c r="AL829" s="74">
        <v>46068</v>
      </c>
      <c r="AM829" s="74">
        <v>46075</v>
      </c>
      <c r="AN829" s="74">
        <v>46076</v>
      </c>
      <c r="AO829" s="95" t="s">
        <v>121</v>
      </c>
      <c r="AP829" s="95" t="s">
        <v>121</v>
      </c>
      <c r="AQ829" s="95" t="s">
        <v>121</v>
      </c>
      <c r="AR829" s="95" t="s">
        <v>121</v>
      </c>
      <c r="AS829" s="95" t="s">
        <v>121</v>
      </c>
      <c r="AT829" s="95" t="s">
        <v>121</v>
      </c>
      <c r="AU829" s="82" t="s">
        <v>443</v>
      </c>
      <c r="AV829" s="74">
        <v>46059</v>
      </c>
      <c r="AW829" s="75">
        <v>0</v>
      </c>
      <c r="AX829" s="75">
        <v>0</v>
      </c>
      <c r="AY829" s="75"/>
      <c r="AZ829" s="96"/>
      <c r="BA829" s="75"/>
      <c r="BB829" s="75"/>
      <c r="BC829" s="75"/>
      <c r="BD829" s="75"/>
      <c r="BE829" s="75"/>
      <c r="BF829" s="75"/>
      <c r="BG829" s="75"/>
      <c r="BH829" s="75"/>
      <c r="BI829" s="75"/>
      <c r="BJ829" s="75"/>
      <c r="BK829" s="75"/>
      <c r="BL829" s="75"/>
      <c r="BM829" s="75"/>
      <c r="BN829" s="75"/>
      <c r="BO829" s="75"/>
      <c r="BP829" s="75"/>
      <c r="BQ829" s="75"/>
      <c r="BR829" s="75"/>
      <c r="BS829" s="75"/>
      <c r="BT829" s="75">
        <v>0</v>
      </c>
      <c r="BU829" s="84" t="s">
        <v>3599</v>
      </c>
      <c r="BV829" s="74">
        <v>46065</v>
      </c>
      <c r="BW829" s="85">
        <f t="shared" si="280"/>
        <v>1</v>
      </c>
      <c r="BX829" s="85">
        <f t="shared" si="281"/>
        <v>1</v>
      </c>
      <c r="BY829" s="86" t="s">
        <v>120</v>
      </c>
      <c r="BZ829" s="87">
        <f t="shared" si="266"/>
        <v>6</v>
      </c>
      <c r="CB829" s="88">
        <f t="shared" si="257"/>
        <v>7</v>
      </c>
      <c r="CC829" s="89"/>
      <c r="CE829" s="87">
        <f t="shared" si="273"/>
        <v>2</v>
      </c>
      <c r="CF829" s="90"/>
      <c r="CG829" s="90"/>
      <c r="CH829" s="90"/>
      <c r="CJ829" s="87">
        <f t="shared" si="258"/>
        <v>2</v>
      </c>
      <c r="CK829" s="87">
        <f t="shared" si="259"/>
        <v>6</v>
      </c>
      <c r="CL829" s="22" t="s">
        <v>121</v>
      </c>
      <c r="CM829" s="22" t="s">
        <v>3600</v>
      </c>
    </row>
    <row r="830" spans="1:91" ht="14.45" customHeight="1" x14ac:dyDescent="0.25">
      <c r="A830" s="69">
        <f t="shared" si="256"/>
        <v>828</v>
      </c>
      <c r="B830" s="70" t="s">
        <v>102</v>
      </c>
      <c r="C830" s="97">
        <v>235600210070</v>
      </c>
      <c r="D830" s="106">
        <v>145473770</v>
      </c>
      <c r="E830" s="73"/>
      <c r="F830" s="74">
        <v>46057</v>
      </c>
      <c r="G830" s="75" t="s">
        <v>552</v>
      </c>
      <c r="H830" s="75" t="s">
        <v>140</v>
      </c>
      <c r="I830" s="75" t="s">
        <v>105</v>
      </c>
      <c r="J830" s="75" t="s">
        <v>329</v>
      </c>
      <c r="K830" s="75" t="s">
        <v>242</v>
      </c>
      <c r="L830" s="74">
        <v>46086</v>
      </c>
      <c r="M830" s="73">
        <v>40</v>
      </c>
      <c r="N830" s="75" t="s">
        <v>3601</v>
      </c>
      <c r="O830" s="75" t="s">
        <v>3602</v>
      </c>
      <c r="P830" s="75">
        <v>2830048679</v>
      </c>
      <c r="Q830" s="74">
        <v>46059</v>
      </c>
      <c r="R830" s="75">
        <v>1209383136</v>
      </c>
      <c r="S830" s="75">
        <v>224170398</v>
      </c>
      <c r="T830" s="74">
        <v>46059</v>
      </c>
      <c r="U830" s="190">
        <v>15141.290999999999</v>
      </c>
      <c r="V830" s="190">
        <v>14636.981</v>
      </c>
      <c r="W830" s="75">
        <v>19</v>
      </c>
      <c r="X830" s="75">
        <v>5</v>
      </c>
      <c r="Y830" s="98">
        <v>235600210070</v>
      </c>
      <c r="Z830" s="82" t="s">
        <v>128</v>
      </c>
      <c r="AA830" s="75" t="s">
        <v>183</v>
      </c>
      <c r="AB830" s="75" t="s">
        <v>2731</v>
      </c>
      <c r="AC830" s="98">
        <v>235600210070</v>
      </c>
      <c r="AD830" s="75" t="s">
        <v>113</v>
      </c>
      <c r="AE830" s="74">
        <v>46064</v>
      </c>
      <c r="AF830" s="80">
        <v>46062.875</v>
      </c>
      <c r="AG830" s="80">
        <v>46063.5</v>
      </c>
      <c r="AH830" s="80">
        <v>46062.375</v>
      </c>
      <c r="AI830" s="74">
        <v>46063</v>
      </c>
      <c r="AJ830" s="74">
        <v>46064</v>
      </c>
      <c r="AK830" s="74">
        <v>46064</v>
      </c>
      <c r="AL830" s="74">
        <v>46068</v>
      </c>
      <c r="AM830" s="74">
        <v>46075</v>
      </c>
      <c r="AN830" s="74">
        <v>46076</v>
      </c>
      <c r="AO830" s="81">
        <f t="shared" ref="AO830:AO836" si="282">IF(AH830&lt;AG830,IF(AH830=0,"",AH830-1),IF(AG830=0,"",AG830-1))</f>
        <v>46061.375</v>
      </c>
      <c r="AP830" s="81">
        <f t="shared" ref="AP830:AP836" si="283">IF(AH830&lt;AG830,IF(AH830=0,"",AH830),IF(AG830=0,"",AG830))</f>
        <v>46062.375</v>
      </c>
      <c r="AQ830" s="81">
        <f t="shared" ref="AQ830:AQ836" si="284">IF(AH830&lt;AG830,IF(AH830=0,"",AH830),IF(AG830=0,"",AG830))</f>
        <v>46062.375</v>
      </c>
      <c r="AR830" s="81">
        <f t="shared" ref="AR830:AR836" si="285">IF(AI830=0,"",IF(AI830&lt;AJ830,AJ830+1,AI830+1))</f>
        <v>46065</v>
      </c>
      <c r="AS830" s="81">
        <f t="shared" ref="AS830:AS836" si="286">IF(AI830=0,"",IF(AE830=0,IF(AJ830=0,AI830+2,AJ830+2),AE830+2))</f>
        <v>46066</v>
      </c>
      <c r="AT830" s="81">
        <f t="shared" ref="AT830:AT836" si="287">IF(AI830=0,"",IF(AI830&lt;AJ830,AJ830+1,AI830+1))</f>
        <v>46065</v>
      </c>
      <c r="AU830" s="82" t="s">
        <v>443</v>
      </c>
      <c r="AV830" s="74">
        <v>46059</v>
      </c>
      <c r="AW830" s="75" t="s">
        <v>3603</v>
      </c>
      <c r="AX830" s="75" t="s">
        <v>3604</v>
      </c>
      <c r="AY830" s="75"/>
      <c r="AZ830" s="96"/>
      <c r="BA830" s="75"/>
      <c r="BB830" s="75"/>
      <c r="BC830" s="75"/>
      <c r="BD830" s="75"/>
      <c r="BE830" s="75"/>
      <c r="BF830" s="75"/>
      <c r="BG830" s="75"/>
      <c r="BH830" s="75"/>
      <c r="BI830" s="75"/>
      <c r="BJ830" s="75"/>
      <c r="BK830" s="75"/>
      <c r="BL830" s="75"/>
      <c r="BM830" s="75"/>
      <c r="BN830" s="75"/>
      <c r="BO830" s="75"/>
      <c r="BP830" s="75"/>
      <c r="BQ830" s="75"/>
      <c r="BR830" s="75"/>
      <c r="BS830" s="75"/>
      <c r="BT830" s="75">
        <v>1</v>
      </c>
      <c r="BU830" s="84" t="s">
        <v>3605</v>
      </c>
      <c r="BV830" s="74">
        <v>46065</v>
      </c>
      <c r="BW830" s="85">
        <f t="shared" si="280"/>
        <v>1</v>
      </c>
      <c r="BX830" s="85">
        <f t="shared" si="281"/>
        <v>1</v>
      </c>
      <c r="BY830" s="86" t="s">
        <v>120</v>
      </c>
      <c r="BZ830" s="87">
        <f t="shared" si="266"/>
        <v>6</v>
      </c>
      <c r="CB830" s="88">
        <f t="shared" si="257"/>
        <v>7</v>
      </c>
      <c r="CC830" s="89"/>
      <c r="CE830" s="87">
        <f t="shared" si="273"/>
        <v>2</v>
      </c>
      <c r="CF830" s="90">
        <v>31164000</v>
      </c>
      <c r="CG830" s="90"/>
      <c r="CH830" s="90">
        <v>31164000</v>
      </c>
      <c r="CI830" s="22">
        <v>25970</v>
      </c>
      <c r="CJ830" s="87">
        <f t="shared" si="258"/>
        <v>2</v>
      </c>
      <c r="CK830" s="87">
        <f t="shared" si="259"/>
        <v>6</v>
      </c>
      <c r="CL830" s="22" t="s">
        <v>121</v>
      </c>
      <c r="CM830" s="22" t="s">
        <v>3606</v>
      </c>
    </row>
    <row r="831" spans="1:91" ht="14.45" customHeight="1" x14ac:dyDescent="0.25">
      <c r="A831" s="69">
        <f t="shared" si="256"/>
        <v>829</v>
      </c>
      <c r="B831" s="70" t="s">
        <v>102</v>
      </c>
      <c r="C831" s="107">
        <v>235600230496</v>
      </c>
      <c r="D831" s="106">
        <v>145473789</v>
      </c>
      <c r="E831" s="73"/>
      <c r="F831" s="74">
        <v>46057</v>
      </c>
      <c r="G831" s="75" t="s">
        <v>552</v>
      </c>
      <c r="H831" s="75" t="s">
        <v>140</v>
      </c>
      <c r="I831" s="75" t="s">
        <v>105</v>
      </c>
      <c r="J831" s="75" t="s">
        <v>329</v>
      </c>
      <c r="K831" s="75" t="s">
        <v>242</v>
      </c>
      <c r="L831" s="74">
        <v>46086</v>
      </c>
      <c r="M831" s="73">
        <v>40</v>
      </c>
      <c r="N831" s="75" t="s">
        <v>3607</v>
      </c>
      <c r="O831" s="75" t="s">
        <v>3608</v>
      </c>
      <c r="P831" s="75">
        <v>2830048461</v>
      </c>
      <c r="Q831" s="74">
        <v>46056</v>
      </c>
      <c r="R831" s="75">
        <v>1209381961</v>
      </c>
      <c r="S831" s="75">
        <v>224152981</v>
      </c>
      <c r="T831" s="74">
        <v>46056</v>
      </c>
      <c r="U831" s="190">
        <v>16625.742999999999</v>
      </c>
      <c r="V831" s="190">
        <v>16070.843000000001</v>
      </c>
      <c r="W831" s="75">
        <v>22</v>
      </c>
      <c r="X831" s="75">
        <v>6</v>
      </c>
      <c r="Y831" s="185">
        <v>235600230496</v>
      </c>
      <c r="Z831" s="82" t="s">
        <v>128</v>
      </c>
      <c r="AA831" s="75" t="s">
        <v>2339</v>
      </c>
      <c r="AB831" s="75" t="s">
        <v>2340</v>
      </c>
      <c r="AC831" s="109">
        <v>235600230496</v>
      </c>
      <c r="AD831" s="75" t="s">
        <v>113</v>
      </c>
      <c r="AE831" s="74">
        <v>46059</v>
      </c>
      <c r="AF831" s="80">
        <v>46059.041666666664</v>
      </c>
      <c r="AG831" s="80">
        <v>46059.5</v>
      </c>
      <c r="AH831" s="80">
        <v>46058.416666666664</v>
      </c>
      <c r="AI831" s="74">
        <v>46060</v>
      </c>
      <c r="AJ831" s="74">
        <v>46059</v>
      </c>
      <c r="AK831" s="74">
        <v>46059</v>
      </c>
      <c r="AL831" s="74">
        <v>46071</v>
      </c>
      <c r="AM831" s="75"/>
      <c r="AN831" s="74">
        <v>46074</v>
      </c>
      <c r="AO831" s="81">
        <f t="shared" si="282"/>
        <v>46057.416666666664</v>
      </c>
      <c r="AP831" s="81">
        <f t="shared" si="283"/>
        <v>46058.416666666664</v>
      </c>
      <c r="AQ831" s="81">
        <f t="shared" si="284"/>
        <v>46058.416666666664</v>
      </c>
      <c r="AR831" s="81">
        <f t="shared" si="285"/>
        <v>46061</v>
      </c>
      <c r="AS831" s="81">
        <f t="shared" si="286"/>
        <v>46061</v>
      </c>
      <c r="AT831" s="81">
        <f t="shared" si="287"/>
        <v>46061</v>
      </c>
      <c r="AU831" s="82" t="s">
        <v>131</v>
      </c>
      <c r="AV831" s="74">
        <v>46056</v>
      </c>
      <c r="AW831" s="75" t="s">
        <v>3609</v>
      </c>
      <c r="AX831" s="75" t="s">
        <v>3610</v>
      </c>
      <c r="AY831" s="75"/>
      <c r="AZ831" s="96"/>
      <c r="BA831" s="75"/>
      <c r="BB831" s="75"/>
      <c r="BC831" s="75"/>
      <c r="BD831" s="75"/>
      <c r="BE831" s="75"/>
      <c r="BF831" s="75"/>
      <c r="BG831" s="75"/>
      <c r="BH831" s="75"/>
      <c r="BI831" s="75"/>
      <c r="BJ831" s="75"/>
      <c r="BK831" s="75"/>
      <c r="BL831" s="75"/>
      <c r="BM831" s="75"/>
      <c r="BN831" s="75"/>
      <c r="BO831" s="75"/>
      <c r="BP831" s="75"/>
      <c r="BQ831" s="75"/>
      <c r="BR831" s="75"/>
      <c r="BS831" s="75"/>
      <c r="BT831" s="75">
        <v>1</v>
      </c>
      <c r="BU831" s="84" t="s">
        <v>3611</v>
      </c>
      <c r="BV831" s="74">
        <v>46059</v>
      </c>
      <c r="BW831" s="85">
        <f t="shared" si="280"/>
        <v>0</v>
      </c>
      <c r="BX831" s="85">
        <f t="shared" si="281"/>
        <v>0</v>
      </c>
      <c r="BY831" s="86" t="s">
        <v>120</v>
      </c>
      <c r="BZ831" s="87">
        <f t="shared" si="266"/>
        <v>6</v>
      </c>
      <c r="CB831" s="88">
        <f t="shared" si="257"/>
        <v>6</v>
      </c>
      <c r="CC831" s="89"/>
      <c r="CE831" s="87">
        <f t="shared" si="273"/>
        <v>2</v>
      </c>
      <c r="CF831" s="90">
        <v>31224000</v>
      </c>
      <c r="CG831" s="90"/>
      <c r="CH831" s="90">
        <v>31224000</v>
      </c>
      <c r="CI831" s="22">
        <v>26020</v>
      </c>
      <c r="CJ831" s="87">
        <f t="shared" si="258"/>
        <v>2</v>
      </c>
      <c r="CK831" s="87">
        <f t="shared" si="259"/>
        <v>6</v>
      </c>
      <c r="CL831" s="22" t="s">
        <v>121</v>
      </c>
      <c r="CM831" s="22" t="s">
        <v>3612</v>
      </c>
    </row>
    <row r="832" spans="1:91" ht="14.45" customHeight="1" x14ac:dyDescent="0.25">
      <c r="A832" s="69">
        <f t="shared" si="256"/>
        <v>830</v>
      </c>
      <c r="B832" s="70" t="s">
        <v>102</v>
      </c>
      <c r="C832" s="107"/>
      <c r="D832" s="106">
        <v>145359692</v>
      </c>
      <c r="E832" s="73"/>
      <c r="F832" s="74">
        <v>46044</v>
      </c>
      <c r="G832" s="73" t="s">
        <v>3613</v>
      </c>
      <c r="H832" s="73" t="s">
        <v>124</v>
      </c>
      <c r="I832" s="73" t="s">
        <v>105</v>
      </c>
      <c r="J832" s="73" t="s">
        <v>3614</v>
      </c>
      <c r="K832" s="73" t="s">
        <v>2080</v>
      </c>
      <c r="L832" s="75"/>
      <c r="M832" s="73" t="s">
        <v>2081</v>
      </c>
      <c r="N832" s="79" t="s">
        <v>2082</v>
      </c>
      <c r="O832" s="79" t="s">
        <v>2082</v>
      </c>
      <c r="P832" s="75">
        <v>2830047943</v>
      </c>
      <c r="Q832" s="158">
        <v>46044</v>
      </c>
      <c r="R832" s="82">
        <v>1209379158</v>
      </c>
      <c r="S832" s="82">
        <v>224102485</v>
      </c>
      <c r="T832" s="158">
        <v>46044</v>
      </c>
      <c r="U832" s="203">
        <v>2769</v>
      </c>
      <c r="V832" s="203">
        <v>2711.3510000000001</v>
      </c>
      <c r="W832" s="82">
        <v>3</v>
      </c>
      <c r="X832" s="82">
        <v>0</v>
      </c>
      <c r="Y832" s="98" t="s">
        <v>3615</v>
      </c>
      <c r="Z832" s="82" t="s">
        <v>2084</v>
      </c>
      <c r="AA832" s="75" t="s">
        <v>3616</v>
      </c>
      <c r="AB832" s="82">
        <v>598</v>
      </c>
      <c r="AC832" s="98" t="s">
        <v>3615</v>
      </c>
      <c r="AD832" s="82" t="s">
        <v>2086</v>
      </c>
      <c r="AE832" s="75"/>
      <c r="AF832" s="75"/>
      <c r="AG832" s="75"/>
      <c r="AH832" s="75"/>
      <c r="AI832" s="75"/>
      <c r="AJ832" s="69"/>
      <c r="AK832" s="75"/>
      <c r="AL832" s="170"/>
      <c r="AM832" s="75"/>
      <c r="AN832" s="75">
        <f>AL832-L832</f>
        <v>0</v>
      </c>
      <c r="AO832" s="81" t="str">
        <f t="shared" si="282"/>
        <v/>
      </c>
      <c r="AP832" s="81" t="str">
        <f t="shared" si="283"/>
        <v/>
      </c>
      <c r="AQ832" s="81" t="str">
        <f t="shared" si="284"/>
        <v/>
      </c>
      <c r="AR832" s="81" t="str">
        <f t="shared" si="285"/>
        <v/>
      </c>
      <c r="AS832" s="81" t="str">
        <f t="shared" si="286"/>
        <v/>
      </c>
      <c r="AT832" s="81" t="str">
        <f t="shared" si="287"/>
        <v/>
      </c>
      <c r="AU832" s="82" t="s">
        <v>10</v>
      </c>
      <c r="AV832" s="75"/>
      <c r="AW832" s="75">
        <v>0</v>
      </c>
      <c r="AX832" s="75">
        <v>0</v>
      </c>
      <c r="AY832" s="75">
        <v>905</v>
      </c>
      <c r="AZ832" s="96"/>
      <c r="BA832" s="75"/>
      <c r="BB832" s="75"/>
      <c r="BC832" s="75"/>
      <c r="BD832" s="75" t="s">
        <v>3617</v>
      </c>
      <c r="BE832" s="74">
        <v>46048</v>
      </c>
      <c r="BF832" s="75"/>
      <c r="BG832" s="75"/>
      <c r="BH832" s="75"/>
      <c r="BI832" s="75"/>
      <c r="BJ832" s="75"/>
      <c r="BK832" s="75"/>
      <c r="BL832" s="75"/>
      <c r="BM832" s="75"/>
      <c r="BN832" s="75"/>
      <c r="BO832" s="75"/>
      <c r="BP832" s="75"/>
      <c r="BQ832" s="75"/>
      <c r="BR832" s="75"/>
      <c r="BS832" s="75"/>
      <c r="BT832" s="75">
        <v>0</v>
      </c>
      <c r="BU832" s="161" t="str">
        <f>IF(AK832=0,"",AK832+3)</f>
        <v/>
      </c>
      <c r="BV832" s="75"/>
      <c r="BW832" s="85"/>
      <c r="BX832" s="85"/>
      <c r="BY832" s="86" t="s">
        <v>120</v>
      </c>
      <c r="BZ832" s="87">
        <f t="shared" si="266"/>
        <v>4</v>
      </c>
      <c r="CB832" s="88">
        <f t="shared" si="257"/>
        <v>0</v>
      </c>
      <c r="CC832" s="89"/>
      <c r="CE832" s="87" t="str">
        <f t="shared" si="273"/>
        <v/>
      </c>
      <c r="CF832" s="90"/>
      <c r="CG832" s="90"/>
      <c r="CH832" s="90"/>
      <c r="CJ832" s="87">
        <f t="shared" si="258"/>
        <v>1</v>
      </c>
      <c r="CK832" s="87">
        <f t="shared" si="259"/>
        <v>1</v>
      </c>
      <c r="CM832" s="22" t="str">
        <f>IF(OR(Z832="COSU",Z832="EGLV",Z832="MAEU",Z832="REGU",Z832="HLCU",Z832="OOLU",Z832="ONEY"),
    IF(Z832="COSU","1C26TAB",
    IF(Z832="EGLV","1C26TAA",
    IF(Z832="MAEU","1C26TML",
    IF(Z832="REGU","1C26TAA",
    IF(Z832="HLCU","1C26THC",
    IF(Z832="OOLU","1C26TAR",
    IF(Z832="ONEY","1K26TAD",""))))))) &amp; "^" &amp; BU832,
    BU832)</f>
        <v/>
      </c>
    </row>
    <row r="833" spans="1:91" ht="14.45" customHeight="1" x14ac:dyDescent="0.25">
      <c r="A833" s="183">
        <f t="shared" si="256"/>
        <v>831</v>
      </c>
      <c r="B833" s="70" t="s">
        <v>102</v>
      </c>
      <c r="C833" s="107"/>
      <c r="D833" s="106">
        <v>145359656</v>
      </c>
      <c r="E833" s="73"/>
      <c r="F833" s="74">
        <v>46044</v>
      </c>
      <c r="G833" s="73" t="s">
        <v>3613</v>
      </c>
      <c r="H833" s="73" t="s">
        <v>124</v>
      </c>
      <c r="I833" s="73" t="s">
        <v>105</v>
      </c>
      <c r="J833" s="73" t="s">
        <v>3614</v>
      </c>
      <c r="K833" s="73" t="s">
        <v>2080</v>
      </c>
      <c r="L833" s="75"/>
      <c r="M833" s="73" t="s">
        <v>2081</v>
      </c>
      <c r="N833" s="79" t="s">
        <v>2082</v>
      </c>
      <c r="O833" s="79" t="s">
        <v>2082</v>
      </c>
      <c r="P833" s="75">
        <v>2830047945</v>
      </c>
      <c r="Q833" s="158">
        <v>46044</v>
      </c>
      <c r="R833" s="82">
        <v>1209379160</v>
      </c>
      <c r="S833" s="82">
        <v>224102480</v>
      </c>
      <c r="T833" s="158">
        <v>46044</v>
      </c>
      <c r="U833" s="203">
        <v>3672</v>
      </c>
      <c r="V833" s="203">
        <v>3596.152</v>
      </c>
      <c r="W833" s="82">
        <v>4</v>
      </c>
      <c r="X833" s="82">
        <v>0</v>
      </c>
      <c r="Y833" s="98" t="s">
        <v>3618</v>
      </c>
      <c r="Z833" s="82" t="s">
        <v>2084</v>
      </c>
      <c r="AA833" s="75" t="s">
        <v>3616</v>
      </c>
      <c r="AB833" s="82">
        <v>598</v>
      </c>
      <c r="AC833" s="98" t="s">
        <v>3618</v>
      </c>
      <c r="AD833" s="82" t="s">
        <v>2086</v>
      </c>
      <c r="AE833" s="75"/>
      <c r="AF833" s="75"/>
      <c r="AG833" s="75"/>
      <c r="AH833" s="75"/>
      <c r="AI833" s="75"/>
      <c r="AJ833" s="69"/>
      <c r="AK833" s="75"/>
      <c r="AL833" s="170"/>
      <c r="AM833" s="75"/>
      <c r="AN833" s="75">
        <f>AL833-L833</f>
        <v>0</v>
      </c>
      <c r="AO833" s="81" t="str">
        <f t="shared" si="282"/>
        <v/>
      </c>
      <c r="AP833" s="81" t="str">
        <f t="shared" si="283"/>
        <v/>
      </c>
      <c r="AQ833" s="81" t="str">
        <f t="shared" si="284"/>
        <v/>
      </c>
      <c r="AR833" s="81" t="str">
        <f t="shared" si="285"/>
        <v/>
      </c>
      <c r="AS833" s="81" t="str">
        <f t="shared" si="286"/>
        <v/>
      </c>
      <c r="AT833" s="81" t="str">
        <f t="shared" si="287"/>
        <v/>
      </c>
      <c r="AU833" s="82" t="s">
        <v>10</v>
      </c>
      <c r="AV833" s="75"/>
      <c r="AW833" s="75">
        <v>0</v>
      </c>
      <c r="AX833" s="75">
        <v>0</v>
      </c>
      <c r="AY833" s="75">
        <v>905</v>
      </c>
      <c r="AZ833" s="96"/>
      <c r="BA833" s="75"/>
      <c r="BB833" s="75"/>
      <c r="BC833" s="75"/>
      <c r="BD833" s="75" t="s">
        <v>3619</v>
      </c>
      <c r="BE833" s="74">
        <v>46048</v>
      </c>
      <c r="BF833" s="75"/>
      <c r="BG833" s="75"/>
      <c r="BH833" s="75"/>
      <c r="BI833" s="75"/>
      <c r="BJ833" s="75"/>
      <c r="BK833" s="75"/>
      <c r="BL833" s="75"/>
      <c r="BM833" s="75"/>
      <c r="BN833" s="75"/>
      <c r="BO833" s="75"/>
      <c r="BP833" s="75"/>
      <c r="BQ833" s="75"/>
      <c r="BR833" s="75"/>
      <c r="BS833" s="75"/>
      <c r="BT833" s="75">
        <v>0</v>
      </c>
      <c r="BU833" s="161" t="str">
        <f>IF(AK833=0,"",AK833+3)</f>
        <v/>
      </c>
      <c r="BV833" s="75"/>
      <c r="BW833" s="85"/>
      <c r="BX833" s="85"/>
      <c r="BY833" s="86" t="s">
        <v>120</v>
      </c>
      <c r="BZ833" s="87">
        <f t="shared" si="266"/>
        <v>4</v>
      </c>
      <c r="CB833" s="88">
        <f t="shared" si="257"/>
        <v>0</v>
      </c>
      <c r="CC833" s="89"/>
      <c r="CE833" s="87" t="str">
        <f t="shared" si="273"/>
        <v/>
      </c>
      <c r="CF833" s="90"/>
      <c r="CG833" s="90"/>
      <c r="CH833" s="90"/>
      <c r="CJ833" s="87">
        <f t="shared" si="258"/>
        <v>1</v>
      </c>
      <c r="CK833" s="87">
        <f t="shared" si="259"/>
        <v>1</v>
      </c>
      <c r="CM833" s="22" t="str">
        <f>IF(OR(Z833="COSU",Z833="EGLV",Z833="MAEU",Z833="REGU",Z833="HLCU",Z833="OOLU",Z833="ONEY"),
    IF(Z833="COSU","1C26TAB",
    IF(Z833="EGLV","1C26TAA",
    IF(Z833="MAEU","1C26TML",
    IF(Z833="REGU","1C26TAA",
    IF(Z833="HLCU","1C26THC",
    IF(Z833="OOLU","1C26TAR",
    IF(Z833="ONEY","1K26TAD",""))))))) &amp; "^" &amp; BU833,
    BU833)</f>
        <v/>
      </c>
    </row>
    <row r="834" spans="1:91" ht="14.45" customHeight="1" x14ac:dyDescent="0.25">
      <c r="A834" s="75">
        <f t="shared" si="256"/>
        <v>832</v>
      </c>
      <c r="B834" s="204" t="s">
        <v>102</v>
      </c>
      <c r="C834" s="107"/>
      <c r="D834" s="106">
        <v>145359322</v>
      </c>
      <c r="E834" s="73"/>
      <c r="F834" s="74">
        <v>46044</v>
      </c>
      <c r="G834" s="73" t="s">
        <v>3613</v>
      </c>
      <c r="H834" s="73" t="s">
        <v>124</v>
      </c>
      <c r="I834" s="73" t="s">
        <v>105</v>
      </c>
      <c r="J834" s="73" t="s">
        <v>3614</v>
      </c>
      <c r="K834" s="73" t="s">
        <v>2080</v>
      </c>
      <c r="L834" s="75"/>
      <c r="M834" s="73" t="s">
        <v>2081</v>
      </c>
      <c r="N834" s="79" t="s">
        <v>2082</v>
      </c>
      <c r="O834" s="79" t="s">
        <v>2082</v>
      </c>
      <c r="P834" s="75">
        <v>2830047940</v>
      </c>
      <c r="Q834" s="158">
        <v>46044</v>
      </c>
      <c r="R834" s="82">
        <v>1209379155</v>
      </c>
      <c r="S834" s="82">
        <v>224102478</v>
      </c>
      <c r="T834" s="158">
        <v>46044</v>
      </c>
      <c r="U834" s="203">
        <v>3535</v>
      </c>
      <c r="V834" s="203">
        <v>3430.2950000000001</v>
      </c>
      <c r="W834" s="82">
        <v>4</v>
      </c>
      <c r="X834" s="82">
        <v>0</v>
      </c>
      <c r="Y834" s="98" t="s">
        <v>3620</v>
      </c>
      <c r="Z834" s="82" t="s">
        <v>2084</v>
      </c>
      <c r="AA834" s="75" t="s">
        <v>3616</v>
      </c>
      <c r="AB834" s="82">
        <v>598</v>
      </c>
      <c r="AC834" s="98" t="s">
        <v>3620</v>
      </c>
      <c r="AD834" s="82" t="s">
        <v>2086</v>
      </c>
      <c r="AE834" s="75"/>
      <c r="AF834" s="75"/>
      <c r="AG834" s="75"/>
      <c r="AH834" s="75"/>
      <c r="AI834" s="75"/>
      <c r="AJ834" s="69"/>
      <c r="AK834" s="75"/>
      <c r="AL834" s="170"/>
      <c r="AM834" s="75"/>
      <c r="AN834" s="75">
        <f>AL834-L834</f>
        <v>0</v>
      </c>
      <c r="AO834" s="81" t="str">
        <f t="shared" si="282"/>
        <v/>
      </c>
      <c r="AP834" s="81" t="str">
        <f t="shared" si="283"/>
        <v/>
      </c>
      <c r="AQ834" s="81" t="str">
        <f t="shared" si="284"/>
        <v/>
      </c>
      <c r="AR834" s="81" t="str">
        <f t="shared" si="285"/>
        <v/>
      </c>
      <c r="AS834" s="81" t="str">
        <f t="shared" si="286"/>
        <v/>
      </c>
      <c r="AT834" s="81" t="str">
        <f t="shared" si="287"/>
        <v/>
      </c>
      <c r="AU834" s="82" t="s">
        <v>10</v>
      </c>
      <c r="AV834" s="75"/>
      <c r="AW834" s="75">
        <v>0</v>
      </c>
      <c r="AX834" s="75">
        <v>0</v>
      </c>
      <c r="AY834" s="75">
        <v>905</v>
      </c>
      <c r="AZ834" s="96"/>
      <c r="BA834" s="75"/>
      <c r="BB834" s="75"/>
      <c r="BC834" s="75"/>
      <c r="BD834" s="75" t="s">
        <v>3621</v>
      </c>
      <c r="BE834" s="74">
        <v>46048</v>
      </c>
      <c r="BF834" s="75"/>
      <c r="BG834" s="75"/>
      <c r="BH834" s="75"/>
      <c r="BI834" s="75"/>
      <c r="BJ834" s="75"/>
      <c r="BK834" s="75"/>
      <c r="BL834" s="75"/>
      <c r="BM834" s="75"/>
      <c r="BN834" s="75"/>
      <c r="BO834" s="75"/>
      <c r="BP834" s="75"/>
      <c r="BQ834" s="75"/>
      <c r="BR834" s="75"/>
      <c r="BS834" s="75"/>
      <c r="BT834" s="75">
        <v>0</v>
      </c>
      <c r="BU834" s="161" t="str">
        <f>IF(AK834=0,"",AK834+3)</f>
        <v/>
      </c>
      <c r="BV834" s="75"/>
      <c r="BW834" s="85"/>
      <c r="BX834" s="85"/>
      <c r="BY834" s="86" t="s">
        <v>120</v>
      </c>
      <c r="BZ834" s="87">
        <f t="shared" si="266"/>
        <v>4</v>
      </c>
      <c r="CB834" s="88">
        <f t="shared" si="257"/>
        <v>0</v>
      </c>
      <c r="CC834" s="89"/>
      <c r="CE834" s="87" t="str">
        <f t="shared" si="273"/>
        <v/>
      </c>
      <c r="CF834" s="90"/>
      <c r="CG834" s="90"/>
      <c r="CH834" s="90"/>
      <c r="CJ834" s="87">
        <f t="shared" si="258"/>
        <v>1</v>
      </c>
      <c r="CK834" s="87">
        <f t="shared" si="259"/>
        <v>1</v>
      </c>
      <c r="CM834" s="22" t="str">
        <f>IF(OR(Z834="COSU",Z834="EGLV",Z834="MAEU",Z834="REGU",Z834="HLCU",Z834="OOLU",Z834="ONEY"),
    IF(Z834="COSU","1C26TAB",
    IF(Z834="EGLV","1C26TAA",
    IF(Z834="MAEU","1C26TML",
    IF(Z834="REGU","1C26TAA",
    IF(Z834="HLCU","1C26THC",
    IF(Z834="OOLU","1C26TAR",
    IF(Z834="ONEY","1K26TAD",""))))))) &amp; "^" &amp; BU834,
    BU834)</f>
        <v/>
      </c>
    </row>
    <row r="835" spans="1:91" ht="14.45" customHeight="1" x14ac:dyDescent="0.25">
      <c r="A835" s="75">
        <f t="shared" ref="A835:A898" si="288">ROW()-2</f>
        <v>833</v>
      </c>
      <c r="B835" s="204" t="s">
        <v>102</v>
      </c>
      <c r="C835" s="107"/>
      <c r="D835" s="106">
        <v>145358273</v>
      </c>
      <c r="E835" s="73"/>
      <c r="F835" s="74">
        <v>46044</v>
      </c>
      <c r="G835" s="73" t="s">
        <v>3613</v>
      </c>
      <c r="H835" s="73" t="s">
        <v>124</v>
      </c>
      <c r="I835" s="73" t="s">
        <v>105</v>
      </c>
      <c r="J835" s="73" t="s">
        <v>3614</v>
      </c>
      <c r="K835" s="73" t="s">
        <v>2080</v>
      </c>
      <c r="L835" s="75"/>
      <c r="M835" s="73" t="s">
        <v>2081</v>
      </c>
      <c r="N835" s="79" t="s">
        <v>2082</v>
      </c>
      <c r="O835" s="79" t="s">
        <v>2082</v>
      </c>
      <c r="P835" s="75">
        <v>2830047941</v>
      </c>
      <c r="Q835" s="158">
        <v>46044</v>
      </c>
      <c r="R835" s="82">
        <v>1209379156</v>
      </c>
      <c r="S835" s="82">
        <v>224102474</v>
      </c>
      <c r="T835" s="158">
        <v>46044</v>
      </c>
      <c r="U835" s="203">
        <v>3519</v>
      </c>
      <c r="V835" s="203">
        <v>3428.895</v>
      </c>
      <c r="W835" s="82">
        <v>4</v>
      </c>
      <c r="X835" s="82">
        <v>0</v>
      </c>
      <c r="Y835" s="98" t="s">
        <v>3622</v>
      </c>
      <c r="Z835" s="82" t="s">
        <v>2084</v>
      </c>
      <c r="AA835" s="75" t="s">
        <v>3616</v>
      </c>
      <c r="AB835" s="82">
        <v>598</v>
      </c>
      <c r="AC835" s="98" t="s">
        <v>3622</v>
      </c>
      <c r="AD835" s="82" t="s">
        <v>2086</v>
      </c>
      <c r="AE835" s="75"/>
      <c r="AF835" s="75"/>
      <c r="AG835" s="75"/>
      <c r="AH835" s="75"/>
      <c r="AI835" s="75"/>
      <c r="AJ835" s="69"/>
      <c r="AK835" s="75"/>
      <c r="AL835" s="170"/>
      <c r="AM835" s="75"/>
      <c r="AN835" s="75">
        <f>AL835-L835</f>
        <v>0</v>
      </c>
      <c r="AO835" s="81" t="str">
        <f t="shared" si="282"/>
        <v/>
      </c>
      <c r="AP835" s="81" t="str">
        <f t="shared" si="283"/>
        <v/>
      </c>
      <c r="AQ835" s="81" t="str">
        <f t="shared" si="284"/>
        <v/>
      </c>
      <c r="AR835" s="81" t="str">
        <f t="shared" si="285"/>
        <v/>
      </c>
      <c r="AS835" s="81" t="str">
        <f t="shared" si="286"/>
        <v/>
      </c>
      <c r="AT835" s="81" t="str">
        <f t="shared" si="287"/>
        <v/>
      </c>
      <c r="AU835" s="82" t="s">
        <v>10</v>
      </c>
      <c r="AV835" s="75"/>
      <c r="AW835" s="75">
        <v>0</v>
      </c>
      <c r="AX835" s="75">
        <v>0</v>
      </c>
      <c r="AY835" s="75">
        <v>905</v>
      </c>
      <c r="AZ835" s="96"/>
      <c r="BA835" s="75"/>
      <c r="BB835" s="75"/>
      <c r="BC835" s="75"/>
      <c r="BD835" s="75" t="s">
        <v>3623</v>
      </c>
      <c r="BE835" s="74">
        <v>46048</v>
      </c>
      <c r="BF835" s="75"/>
      <c r="BG835" s="75"/>
      <c r="BH835" s="75"/>
      <c r="BI835" s="75"/>
      <c r="BJ835" s="75"/>
      <c r="BK835" s="75"/>
      <c r="BL835" s="75"/>
      <c r="BM835" s="75"/>
      <c r="BN835" s="75"/>
      <c r="BO835" s="75"/>
      <c r="BP835" s="75"/>
      <c r="BQ835" s="75"/>
      <c r="BR835" s="75"/>
      <c r="BS835" s="75"/>
      <c r="BT835" s="75">
        <v>0</v>
      </c>
      <c r="BU835" s="161" t="str">
        <f>IF(AK835=0,"",AK835+3)</f>
        <v/>
      </c>
      <c r="BV835" s="75"/>
      <c r="BW835" s="85"/>
      <c r="BX835" s="85"/>
      <c r="BY835" s="86" t="s">
        <v>120</v>
      </c>
      <c r="BZ835" s="87">
        <f t="shared" si="266"/>
        <v>4</v>
      </c>
      <c r="CB835" s="88">
        <f t="shared" ref="CB835:CB898" si="289">WEEKNUM(BV835,)</f>
        <v>0</v>
      </c>
      <c r="CC835" s="89"/>
      <c r="CE835" s="87" t="str">
        <f t="shared" si="273"/>
        <v/>
      </c>
      <c r="CF835" s="90"/>
      <c r="CG835" s="90"/>
      <c r="CH835" s="90"/>
      <c r="CJ835" s="87">
        <f t="shared" ref="CJ835:CJ898" si="290">MONTH(AV835)</f>
        <v>1</v>
      </c>
      <c r="CK835" s="87">
        <f t="shared" ref="CK835:CK898" si="291">WEEKNUM(AV835,2)</f>
        <v>1</v>
      </c>
      <c r="CM835" s="22" t="str">
        <f>IF(OR(Z835="COSU",Z835="EGLV",Z835="MAEU",Z835="REGU",Z835="HLCU",Z835="OOLU",Z835="ONEY"),
    IF(Z835="COSU","1C26TAB",
    IF(Z835="EGLV","1C26TAA",
    IF(Z835="MAEU","1C26TML",
    IF(Z835="REGU","1C26TAA",
    IF(Z835="HLCU","1C26THC",
    IF(Z835="OOLU","1C26TAR",
    IF(Z835="ONEY","1K26TAD",""))))))) &amp; "^" &amp; BU835,
    BU835)</f>
        <v/>
      </c>
    </row>
    <row r="836" spans="1:91" ht="14.45" customHeight="1" x14ac:dyDescent="0.25">
      <c r="A836" s="75">
        <f t="shared" si="288"/>
        <v>834</v>
      </c>
      <c r="B836" s="204" t="s">
        <v>102</v>
      </c>
      <c r="C836" s="107"/>
      <c r="D836" s="106">
        <v>145397556</v>
      </c>
      <c r="E836" s="73"/>
      <c r="F836" s="74">
        <v>46046</v>
      </c>
      <c r="G836" s="73" t="s">
        <v>3624</v>
      </c>
      <c r="H836" s="73" t="s">
        <v>3625</v>
      </c>
      <c r="I836" s="73" t="s">
        <v>240</v>
      </c>
      <c r="J836" s="73" t="s">
        <v>3626</v>
      </c>
      <c r="K836" s="73" t="s">
        <v>2080</v>
      </c>
      <c r="L836" s="75"/>
      <c r="M836" s="73" t="s">
        <v>2081</v>
      </c>
      <c r="N836" s="79" t="s">
        <v>2082</v>
      </c>
      <c r="O836" s="79" t="s">
        <v>2082</v>
      </c>
      <c r="P836" s="75">
        <v>2830048006</v>
      </c>
      <c r="Q836" s="158">
        <v>46045</v>
      </c>
      <c r="R836" s="82">
        <v>1209379601</v>
      </c>
      <c r="S836" s="82">
        <v>224113184</v>
      </c>
      <c r="T836" s="158">
        <v>46045</v>
      </c>
      <c r="U836" s="203">
        <v>1007</v>
      </c>
      <c r="V836" s="82">
        <v>994.67200000000003</v>
      </c>
      <c r="W836" s="82">
        <v>1</v>
      </c>
      <c r="X836" s="82">
        <v>0</v>
      </c>
      <c r="Y836" s="98" t="s">
        <v>3627</v>
      </c>
      <c r="Z836" s="82" t="s">
        <v>2084</v>
      </c>
      <c r="AA836" s="75" t="s">
        <v>3628</v>
      </c>
      <c r="AB836" s="82">
        <v>183</v>
      </c>
      <c r="AC836" s="98" t="s">
        <v>3627</v>
      </c>
      <c r="AD836" s="82" t="s">
        <v>2086</v>
      </c>
      <c r="AE836" s="75"/>
      <c r="AF836" s="75"/>
      <c r="AG836" s="75"/>
      <c r="AH836" s="75"/>
      <c r="AI836" s="75"/>
      <c r="AJ836" s="69"/>
      <c r="AK836" s="75"/>
      <c r="AL836" s="170"/>
      <c r="AM836" s="75"/>
      <c r="AN836" s="75">
        <f>AL836-L836</f>
        <v>0</v>
      </c>
      <c r="AO836" s="81" t="str">
        <f t="shared" si="282"/>
        <v/>
      </c>
      <c r="AP836" s="81" t="str">
        <f t="shared" si="283"/>
        <v/>
      </c>
      <c r="AQ836" s="81" t="str">
        <f t="shared" si="284"/>
        <v/>
      </c>
      <c r="AR836" s="81" t="str">
        <f t="shared" si="285"/>
        <v/>
      </c>
      <c r="AS836" s="81" t="str">
        <f t="shared" si="286"/>
        <v/>
      </c>
      <c r="AT836" s="81" t="str">
        <f t="shared" si="287"/>
        <v/>
      </c>
      <c r="AU836" s="82" t="s">
        <v>10</v>
      </c>
      <c r="AV836" s="75"/>
      <c r="AW836" s="75">
        <v>0</v>
      </c>
      <c r="AX836" s="75">
        <v>0</v>
      </c>
      <c r="AY836" s="75">
        <v>905</v>
      </c>
      <c r="AZ836" s="96"/>
      <c r="BA836" s="75"/>
      <c r="BB836" s="75"/>
      <c r="BC836" s="75"/>
      <c r="BD836" s="75" t="s">
        <v>188</v>
      </c>
      <c r="BE836" s="75" t="s">
        <v>188</v>
      </c>
      <c r="BF836" s="75"/>
      <c r="BG836" s="75"/>
      <c r="BH836" s="75"/>
      <c r="BI836" s="75"/>
      <c r="BJ836" s="75"/>
      <c r="BK836" s="75"/>
      <c r="BL836" s="75"/>
      <c r="BM836" s="75"/>
      <c r="BN836" s="75"/>
      <c r="BO836" s="75"/>
      <c r="BP836" s="75"/>
      <c r="BQ836" s="75"/>
      <c r="BR836" s="75"/>
      <c r="BS836" s="75"/>
      <c r="BT836" s="75">
        <v>0</v>
      </c>
      <c r="BU836" s="161" t="str">
        <f>IF(AK836=0,"",AK836+3)</f>
        <v/>
      </c>
      <c r="BV836" s="75"/>
      <c r="BW836" s="85"/>
      <c r="BX836" s="85"/>
      <c r="BY836" s="86" t="s">
        <v>120</v>
      </c>
      <c r="BZ836" s="87">
        <f t="shared" si="266"/>
        <v>4</v>
      </c>
      <c r="CB836" s="88">
        <f t="shared" si="289"/>
        <v>0</v>
      </c>
      <c r="CC836" s="89"/>
      <c r="CE836" s="87" t="str">
        <f t="shared" si="273"/>
        <v/>
      </c>
      <c r="CF836" s="90"/>
      <c r="CG836" s="90"/>
      <c r="CH836" s="90"/>
      <c r="CJ836" s="87">
        <f t="shared" si="290"/>
        <v>1</v>
      </c>
      <c r="CK836" s="87">
        <f t="shared" si="291"/>
        <v>1</v>
      </c>
      <c r="CM836" s="22" t="str">
        <f>IF(OR(Z836="COSU",Z836="EGLV",Z836="MAEU",Z836="REGU",Z836="HLCU",Z836="OOLU",Z836="ONEY"),
    IF(Z836="COSU","1C26TAB",
    IF(Z836="EGLV","1C26TAA",
    IF(Z836="MAEU","1C26TML",
    IF(Z836="REGU","1C26TAA",
    IF(Z836="HLCU","1C26THC",
    IF(Z836="OOLU","1C26TAR",
    IF(Z836="ONEY","1K26TAD",""))))))) &amp; "^" &amp; BU836,
    BU836)</f>
        <v/>
      </c>
    </row>
    <row r="837" spans="1:91" ht="14.45" customHeight="1" x14ac:dyDescent="0.25">
      <c r="A837" s="205">
        <f t="shared" si="288"/>
        <v>835</v>
      </c>
      <c r="B837" s="70" t="s">
        <v>102</v>
      </c>
      <c r="C837" s="107" t="s">
        <v>3502</v>
      </c>
      <c r="D837" s="106">
        <v>145491239</v>
      </c>
      <c r="E837" s="73">
        <v>5320007560</v>
      </c>
      <c r="F837" s="74">
        <v>46055</v>
      </c>
      <c r="G837" s="75" t="s">
        <v>1245</v>
      </c>
      <c r="H837" s="75" t="s">
        <v>2963</v>
      </c>
      <c r="I837" s="75" t="s">
        <v>105</v>
      </c>
      <c r="J837" s="75" t="s">
        <v>1161</v>
      </c>
      <c r="K837" s="75" t="s">
        <v>242</v>
      </c>
      <c r="L837" s="74">
        <v>46073</v>
      </c>
      <c r="M837" s="106">
        <v>40</v>
      </c>
      <c r="N837" s="75" t="s">
        <v>3629</v>
      </c>
      <c r="O837" s="75" t="s">
        <v>3630</v>
      </c>
      <c r="P837" s="75">
        <v>2830048499</v>
      </c>
      <c r="Q837" s="74">
        <v>46056</v>
      </c>
      <c r="R837" s="75">
        <v>1209382102</v>
      </c>
      <c r="S837" s="75">
        <v>224153023</v>
      </c>
      <c r="T837" s="74">
        <v>46056</v>
      </c>
      <c r="U837" s="190">
        <v>3212.203</v>
      </c>
      <c r="V837" s="190">
        <v>3127.067</v>
      </c>
      <c r="W837" s="75">
        <v>4</v>
      </c>
      <c r="X837" s="75">
        <v>0</v>
      </c>
      <c r="Y837" s="98" t="s">
        <v>3631</v>
      </c>
      <c r="Z837" s="82" t="s">
        <v>258</v>
      </c>
      <c r="AA837" s="75" t="s">
        <v>1232</v>
      </c>
      <c r="AB837" s="75" t="s">
        <v>1320</v>
      </c>
      <c r="AC837" s="109" t="s">
        <v>3502</v>
      </c>
      <c r="AD837" s="75" t="s">
        <v>113</v>
      </c>
      <c r="AE837" s="99">
        <v>46061</v>
      </c>
      <c r="AF837" s="80">
        <v>46058.208333333336</v>
      </c>
      <c r="AG837" s="80">
        <v>46056.708333333336</v>
      </c>
      <c r="AH837" s="80">
        <v>46056.708333333336</v>
      </c>
      <c r="AI837" s="99">
        <v>46058</v>
      </c>
      <c r="AJ837" s="99">
        <v>46060</v>
      </c>
      <c r="AK837" s="99">
        <v>46060</v>
      </c>
      <c r="AL837" s="131">
        <v>46060</v>
      </c>
      <c r="AM837" s="134">
        <v>46062</v>
      </c>
      <c r="AN837" s="74">
        <v>46062</v>
      </c>
      <c r="AO837" s="95" t="s">
        <v>121</v>
      </c>
      <c r="AP837" s="95" t="s">
        <v>121</v>
      </c>
      <c r="AQ837" s="95" t="s">
        <v>121</v>
      </c>
      <c r="AR837" s="95" t="s">
        <v>121</v>
      </c>
      <c r="AS837" s="95" t="s">
        <v>121</v>
      </c>
      <c r="AT837" s="95" t="s">
        <v>121</v>
      </c>
      <c r="AU837" s="82" t="s">
        <v>131</v>
      </c>
      <c r="AV837" s="74">
        <v>46056</v>
      </c>
      <c r="AW837" s="75" t="s">
        <v>3632</v>
      </c>
      <c r="AX837" s="75" t="s">
        <v>3633</v>
      </c>
      <c r="AY837" s="75"/>
      <c r="AZ837" s="96"/>
      <c r="BA837" s="75"/>
      <c r="BB837" s="75"/>
      <c r="BC837" s="75"/>
      <c r="BD837" s="75"/>
      <c r="BE837" s="75"/>
      <c r="BF837" s="75"/>
      <c r="BG837" s="75"/>
      <c r="BH837" s="75"/>
      <c r="BI837" s="75"/>
      <c r="BJ837" s="75"/>
      <c r="BK837" s="75"/>
      <c r="BL837" s="75"/>
      <c r="BM837" s="75"/>
      <c r="BN837" s="75"/>
      <c r="BO837" s="75"/>
      <c r="BP837" s="75"/>
      <c r="BQ837" s="75"/>
      <c r="BR837" s="75"/>
      <c r="BS837" s="75"/>
      <c r="BT837" s="75">
        <v>0</v>
      </c>
      <c r="BU837" s="84" t="s">
        <v>3508</v>
      </c>
      <c r="BV837" s="74">
        <v>46062</v>
      </c>
      <c r="BW837" s="85">
        <f t="shared" ref="BW837:BW900" si="292">BV837-AK837</f>
        <v>2</v>
      </c>
      <c r="BX837" s="85">
        <f t="shared" ref="BX837:BX900" si="293">BV837-AK837</f>
        <v>2</v>
      </c>
      <c r="BY837" s="86" t="s">
        <v>120</v>
      </c>
      <c r="BZ837" s="87">
        <f t="shared" si="266"/>
        <v>6</v>
      </c>
      <c r="CB837" s="88">
        <f t="shared" si="289"/>
        <v>7</v>
      </c>
      <c r="CC837" s="89"/>
      <c r="CE837" s="87">
        <f t="shared" si="273"/>
        <v>2</v>
      </c>
      <c r="CF837" s="90">
        <v>6902700</v>
      </c>
      <c r="CG837" s="90"/>
      <c r="CH837" s="90">
        <v>6902700</v>
      </c>
      <c r="CI837" s="91">
        <v>25950</v>
      </c>
      <c r="CJ837" s="87">
        <f t="shared" si="290"/>
        <v>2</v>
      </c>
      <c r="CK837" s="87">
        <f t="shared" si="291"/>
        <v>6</v>
      </c>
      <c r="CL837" s="22" t="s">
        <v>121</v>
      </c>
      <c r="CM837" s="22" t="s">
        <v>3509</v>
      </c>
    </row>
    <row r="838" spans="1:91" ht="14.45" customHeight="1" x14ac:dyDescent="0.25">
      <c r="A838" s="69">
        <f t="shared" si="288"/>
        <v>836</v>
      </c>
      <c r="B838" s="70" t="s">
        <v>102</v>
      </c>
      <c r="C838" s="107" t="s">
        <v>3502</v>
      </c>
      <c r="D838" s="106">
        <v>145453178</v>
      </c>
      <c r="E838" s="73">
        <v>5320007560</v>
      </c>
      <c r="F838" s="74">
        <v>46058</v>
      </c>
      <c r="G838" s="75" t="s">
        <v>3634</v>
      </c>
      <c r="H838" s="75" t="s">
        <v>2963</v>
      </c>
      <c r="I838" s="75" t="s">
        <v>105</v>
      </c>
      <c r="J838" s="75" t="s">
        <v>1161</v>
      </c>
      <c r="K838" s="75" t="s">
        <v>242</v>
      </c>
      <c r="L838" s="74">
        <v>46076</v>
      </c>
      <c r="M838" s="106">
        <v>0</v>
      </c>
      <c r="N838" s="75" t="s">
        <v>3629</v>
      </c>
      <c r="O838" s="75" t="s">
        <v>3630</v>
      </c>
      <c r="P838" s="75">
        <v>2830048497</v>
      </c>
      <c r="Q838" s="74">
        <v>46056</v>
      </c>
      <c r="R838" s="75">
        <v>1209382098</v>
      </c>
      <c r="S838" s="75">
        <v>224153006</v>
      </c>
      <c r="T838" s="74">
        <v>46056</v>
      </c>
      <c r="U838" s="190">
        <v>10319.643</v>
      </c>
      <c r="V838" s="190">
        <v>9982.5859999999993</v>
      </c>
      <c r="W838" s="75">
        <v>12</v>
      </c>
      <c r="X838" s="75">
        <v>3</v>
      </c>
      <c r="Y838" s="98" t="s">
        <v>3631</v>
      </c>
      <c r="Z838" s="82" t="s">
        <v>258</v>
      </c>
      <c r="AA838" s="75" t="s">
        <v>1232</v>
      </c>
      <c r="AB838" s="75" t="s">
        <v>1320</v>
      </c>
      <c r="AC838" s="109" t="s">
        <v>3502</v>
      </c>
      <c r="AD838" s="75" t="s">
        <v>113</v>
      </c>
      <c r="AE838" s="99">
        <v>46061</v>
      </c>
      <c r="AF838" s="80">
        <v>46058.208333333336</v>
      </c>
      <c r="AG838" s="80">
        <v>46056.708333333336</v>
      </c>
      <c r="AH838" s="80">
        <v>46056.708333333336</v>
      </c>
      <c r="AI838" s="99">
        <v>46058</v>
      </c>
      <c r="AJ838" s="99">
        <v>46060</v>
      </c>
      <c r="AK838" s="99">
        <v>46060</v>
      </c>
      <c r="AL838" s="131">
        <v>46060</v>
      </c>
      <c r="AM838" s="134">
        <v>46062</v>
      </c>
      <c r="AN838" s="74">
        <v>46062</v>
      </c>
      <c r="AO838" s="95" t="s">
        <v>121</v>
      </c>
      <c r="AP838" s="95" t="s">
        <v>121</v>
      </c>
      <c r="AQ838" s="95" t="s">
        <v>121</v>
      </c>
      <c r="AR838" s="95" t="s">
        <v>121</v>
      </c>
      <c r="AS838" s="95" t="s">
        <v>121</v>
      </c>
      <c r="AT838" s="95" t="s">
        <v>121</v>
      </c>
      <c r="AU838" s="82" t="s">
        <v>131</v>
      </c>
      <c r="AV838" s="74">
        <v>46056</v>
      </c>
      <c r="AW838" s="75">
        <v>0</v>
      </c>
      <c r="AX838" s="75">
        <v>0</v>
      </c>
      <c r="AY838" s="75"/>
      <c r="AZ838" s="96"/>
      <c r="BA838" s="75"/>
      <c r="BB838" s="75"/>
      <c r="BC838" s="75"/>
      <c r="BD838" s="75"/>
      <c r="BE838" s="75"/>
      <c r="BF838" s="75"/>
      <c r="BG838" s="75"/>
      <c r="BH838" s="75"/>
      <c r="BI838" s="75"/>
      <c r="BJ838" s="75"/>
      <c r="BK838" s="75"/>
      <c r="BL838" s="75"/>
      <c r="BM838" s="75"/>
      <c r="BN838" s="75"/>
      <c r="BO838" s="75"/>
      <c r="BP838" s="75"/>
      <c r="BQ838" s="75"/>
      <c r="BR838" s="75"/>
      <c r="BS838" s="75"/>
      <c r="BT838" s="75">
        <v>0</v>
      </c>
      <c r="BU838" s="84" t="s">
        <v>3508</v>
      </c>
      <c r="BV838" s="74">
        <v>46062</v>
      </c>
      <c r="BW838" s="85">
        <f t="shared" si="292"/>
        <v>2</v>
      </c>
      <c r="BX838" s="85">
        <f t="shared" si="293"/>
        <v>2</v>
      </c>
      <c r="BY838" s="86" t="s">
        <v>120</v>
      </c>
      <c r="BZ838" s="87">
        <f t="shared" si="266"/>
        <v>6</v>
      </c>
      <c r="CB838" s="88">
        <f t="shared" si="289"/>
        <v>7</v>
      </c>
      <c r="CC838" s="89"/>
      <c r="CE838" s="87">
        <f t="shared" si="273"/>
        <v>2</v>
      </c>
      <c r="CF838" s="90"/>
      <c r="CG838" s="90"/>
      <c r="CH838" s="90"/>
      <c r="CJ838" s="87">
        <f t="shared" si="290"/>
        <v>2</v>
      </c>
      <c r="CK838" s="87">
        <f t="shared" si="291"/>
        <v>6</v>
      </c>
      <c r="CL838" s="22" t="s">
        <v>121</v>
      </c>
      <c r="CM838" s="22" t="s">
        <v>3509</v>
      </c>
    </row>
    <row r="839" spans="1:91" ht="14.45" customHeight="1" x14ac:dyDescent="0.25">
      <c r="A839" s="69">
        <f t="shared" si="288"/>
        <v>837</v>
      </c>
      <c r="B839" s="70" t="s">
        <v>102</v>
      </c>
      <c r="C839" s="107" t="s">
        <v>3502</v>
      </c>
      <c r="D839" s="106">
        <v>145455910</v>
      </c>
      <c r="E839" s="73">
        <v>5320007560</v>
      </c>
      <c r="F839" s="74">
        <v>46057</v>
      </c>
      <c r="G839" s="75" t="s">
        <v>3635</v>
      </c>
      <c r="H839" s="75" t="s">
        <v>2963</v>
      </c>
      <c r="I839" s="75" t="s">
        <v>105</v>
      </c>
      <c r="J839" s="75" t="s">
        <v>1161</v>
      </c>
      <c r="K839" s="75" t="s">
        <v>242</v>
      </c>
      <c r="L839" s="74">
        <v>46071</v>
      </c>
      <c r="M839" s="106">
        <v>0</v>
      </c>
      <c r="N839" s="75" t="s">
        <v>3629</v>
      </c>
      <c r="O839" s="75" t="s">
        <v>3630</v>
      </c>
      <c r="P839" s="75">
        <v>2830048498</v>
      </c>
      <c r="Q839" s="74">
        <v>46056</v>
      </c>
      <c r="R839" s="75">
        <v>1209382099</v>
      </c>
      <c r="S839" s="75">
        <v>224153018</v>
      </c>
      <c r="T839" s="74">
        <v>46056</v>
      </c>
      <c r="U839" s="190">
        <v>3104.2730000000001</v>
      </c>
      <c r="V839" s="190">
        <v>2986.4949999999999</v>
      </c>
      <c r="W839" s="75">
        <v>4</v>
      </c>
      <c r="X839" s="75">
        <v>3</v>
      </c>
      <c r="Y839" s="98" t="s">
        <v>3631</v>
      </c>
      <c r="Z839" s="82" t="s">
        <v>258</v>
      </c>
      <c r="AA839" s="75" t="s">
        <v>1232</v>
      </c>
      <c r="AB839" s="75" t="s">
        <v>1320</v>
      </c>
      <c r="AC839" s="109" t="s">
        <v>3502</v>
      </c>
      <c r="AD839" s="75" t="s">
        <v>113</v>
      </c>
      <c r="AE839" s="99">
        <v>46061</v>
      </c>
      <c r="AF839" s="80">
        <v>46058.208333333336</v>
      </c>
      <c r="AG839" s="80">
        <v>46056.708333333336</v>
      </c>
      <c r="AH839" s="80">
        <v>46056.708333333336</v>
      </c>
      <c r="AI839" s="99">
        <v>46058</v>
      </c>
      <c r="AJ839" s="99">
        <v>46060</v>
      </c>
      <c r="AK839" s="99">
        <v>46060</v>
      </c>
      <c r="AL839" s="99">
        <v>46060</v>
      </c>
      <c r="AM839" s="134">
        <v>46062</v>
      </c>
      <c r="AN839" s="74">
        <v>46062</v>
      </c>
      <c r="AO839" s="95" t="s">
        <v>121</v>
      </c>
      <c r="AP839" s="95" t="s">
        <v>121</v>
      </c>
      <c r="AQ839" s="95" t="s">
        <v>121</v>
      </c>
      <c r="AR839" s="95" t="s">
        <v>121</v>
      </c>
      <c r="AS839" s="95" t="s">
        <v>121</v>
      </c>
      <c r="AT839" s="95" t="s">
        <v>121</v>
      </c>
      <c r="AU839" s="82" t="s">
        <v>131</v>
      </c>
      <c r="AV839" s="74">
        <v>46056</v>
      </c>
      <c r="AW839" s="75">
        <v>0</v>
      </c>
      <c r="AX839" s="75">
        <v>0</v>
      </c>
      <c r="AY839" s="75"/>
      <c r="AZ839" s="96"/>
      <c r="BA839" s="75"/>
      <c r="BB839" s="75"/>
      <c r="BC839" s="75"/>
      <c r="BD839" s="75"/>
      <c r="BE839" s="75"/>
      <c r="BF839" s="75"/>
      <c r="BG839" s="75"/>
      <c r="BH839" s="75"/>
      <c r="BI839" s="75"/>
      <c r="BJ839" s="75"/>
      <c r="BK839" s="75"/>
      <c r="BL839" s="75"/>
      <c r="BM839" s="75"/>
      <c r="BN839" s="75"/>
      <c r="BO839" s="75"/>
      <c r="BP839" s="75"/>
      <c r="BQ839" s="75"/>
      <c r="BR839" s="75"/>
      <c r="BS839" s="75"/>
      <c r="BT839" s="75">
        <v>0</v>
      </c>
      <c r="BU839" s="84" t="s">
        <v>3508</v>
      </c>
      <c r="BV839" s="74">
        <v>46062</v>
      </c>
      <c r="BW839" s="85">
        <f t="shared" si="292"/>
        <v>2</v>
      </c>
      <c r="BX839" s="85">
        <f t="shared" si="293"/>
        <v>2</v>
      </c>
      <c r="BY839" s="86" t="s">
        <v>120</v>
      </c>
      <c r="BZ839" s="87">
        <f t="shared" si="266"/>
        <v>6</v>
      </c>
      <c r="CB839" s="88">
        <f t="shared" si="289"/>
        <v>7</v>
      </c>
      <c r="CC839" s="89"/>
      <c r="CE839" s="87">
        <f t="shared" si="273"/>
        <v>2</v>
      </c>
      <c r="CF839" s="90"/>
      <c r="CG839" s="90"/>
      <c r="CH839" s="90"/>
      <c r="CJ839" s="87">
        <f t="shared" si="290"/>
        <v>2</v>
      </c>
      <c r="CK839" s="87">
        <f t="shared" si="291"/>
        <v>6</v>
      </c>
      <c r="CL839" s="22" t="s">
        <v>121</v>
      </c>
      <c r="CM839" s="22" t="s">
        <v>3509</v>
      </c>
    </row>
    <row r="840" spans="1:91" ht="14.45" customHeight="1" x14ac:dyDescent="0.25">
      <c r="A840" s="69">
        <f t="shared" si="288"/>
        <v>838</v>
      </c>
      <c r="B840" s="70" t="s">
        <v>102</v>
      </c>
      <c r="C840" s="107">
        <v>265008049</v>
      </c>
      <c r="D840" s="106">
        <v>145437055</v>
      </c>
      <c r="E840" s="73"/>
      <c r="F840" s="74">
        <v>46057</v>
      </c>
      <c r="G840" s="75" t="s">
        <v>1211</v>
      </c>
      <c r="H840" s="75" t="s">
        <v>2963</v>
      </c>
      <c r="I840" s="75" t="s">
        <v>105</v>
      </c>
      <c r="J840" s="75" t="s">
        <v>1161</v>
      </c>
      <c r="K840" s="75" t="s">
        <v>242</v>
      </c>
      <c r="L840" s="74">
        <v>46073</v>
      </c>
      <c r="M840" s="73">
        <v>40</v>
      </c>
      <c r="N840" s="75" t="s">
        <v>3636</v>
      </c>
      <c r="O840" s="75" t="s">
        <v>3637</v>
      </c>
      <c r="P840" s="75">
        <v>2830048478</v>
      </c>
      <c r="Q840" s="74">
        <v>46056</v>
      </c>
      <c r="R840" s="75">
        <v>1209382046</v>
      </c>
      <c r="S840" s="75">
        <v>224152952</v>
      </c>
      <c r="T840" s="74">
        <v>46056</v>
      </c>
      <c r="U840" s="190">
        <v>15181.029</v>
      </c>
      <c r="V840" s="190">
        <v>14637.5</v>
      </c>
      <c r="W840" s="75">
        <v>19</v>
      </c>
      <c r="X840" s="75">
        <v>5</v>
      </c>
      <c r="Y840" s="98">
        <v>265008049</v>
      </c>
      <c r="Z840" s="82" t="s">
        <v>110</v>
      </c>
      <c r="AA840" s="75" t="s">
        <v>2966</v>
      </c>
      <c r="AB840" s="75" t="s">
        <v>112</v>
      </c>
      <c r="AC840" s="109">
        <v>265008049</v>
      </c>
      <c r="AD840" s="75" t="s">
        <v>113</v>
      </c>
      <c r="AE840" s="74">
        <v>46059</v>
      </c>
      <c r="AF840" s="130">
        <v>46058.458333333336</v>
      </c>
      <c r="AG840" s="130">
        <v>46057.375</v>
      </c>
      <c r="AH840" s="130">
        <v>46057.375</v>
      </c>
      <c r="AI840" s="150">
        <v>46055</v>
      </c>
      <c r="AJ840" s="99">
        <v>46059</v>
      </c>
      <c r="AK840" s="99">
        <v>46059</v>
      </c>
      <c r="AL840" s="131">
        <v>46061</v>
      </c>
      <c r="AM840" s="75"/>
      <c r="AN840" s="131">
        <v>46061</v>
      </c>
      <c r="AO840" s="81">
        <f>IF(AH840&lt;AG840,IF(AH840=0,"",AH840-1),IF(AG840=0,"",AG840-1))</f>
        <v>46056.375</v>
      </c>
      <c r="AP840" s="81">
        <f>IF(AH840&lt;AG840,IF(AH840=0,"",AH840),IF(AG840=0,"",AG840))</f>
        <v>46057.375</v>
      </c>
      <c r="AQ840" s="81">
        <f>IF(AH840&lt;AG840,IF(AH840=0,"",AH840),IF(AG840=0,"",AG840))</f>
        <v>46057.375</v>
      </c>
      <c r="AR840" s="81">
        <f>IF(AI840=0,"",IF(AI840&lt;AJ840,AJ840+1,AI840+1))</f>
        <v>46060</v>
      </c>
      <c r="AS840" s="81">
        <f>IF(AI840=0,"",IF(AE840=0,IF(AJ840=0,AI840+2,AJ840+2),AE840+2))</f>
        <v>46061</v>
      </c>
      <c r="AT840" s="81">
        <f>IF(AI840=0,"",IF(AI840&lt;AJ840,AJ840+1,AI840+1))</f>
        <v>46060</v>
      </c>
      <c r="AU840" s="82" t="s">
        <v>131</v>
      </c>
      <c r="AV840" s="74">
        <v>46056</v>
      </c>
      <c r="AW840" s="75" t="s">
        <v>3638</v>
      </c>
      <c r="AX840" s="75" t="s">
        <v>3639</v>
      </c>
      <c r="AY840" s="75"/>
      <c r="AZ840" s="96"/>
      <c r="BA840" s="75"/>
      <c r="BB840" s="75"/>
      <c r="BC840" s="75"/>
      <c r="BD840" s="75"/>
      <c r="BE840" s="75"/>
      <c r="BF840" s="75"/>
      <c r="BG840" s="75"/>
      <c r="BH840" s="75"/>
      <c r="BI840" s="75"/>
      <c r="BJ840" s="75"/>
      <c r="BK840" s="75"/>
      <c r="BL840" s="75"/>
      <c r="BM840" s="75"/>
      <c r="BN840" s="75"/>
      <c r="BO840" s="75"/>
      <c r="BP840" s="75"/>
      <c r="BQ840" s="75"/>
      <c r="BR840" s="75"/>
      <c r="BS840" s="75"/>
      <c r="BT840" s="75">
        <v>1</v>
      </c>
      <c r="BU840" s="84" t="s">
        <v>3640</v>
      </c>
      <c r="BV840" s="74">
        <v>46060</v>
      </c>
      <c r="BW840" s="85">
        <f t="shared" si="292"/>
        <v>1</v>
      </c>
      <c r="BX840" s="85">
        <f t="shared" si="293"/>
        <v>1</v>
      </c>
      <c r="BY840" s="86" t="s">
        <v>120</v>
      </c>
      <c r="BZ840" s="87">
        <f t="shared" si="266"/>
        <v>6</v>
      </c>
      <c r="CB840" s="88">
        <f t="shared" si="289"/>
        <v>6</v>
      </c>
      <c r="CC840" s="89"/>
      <c r="CE840" s="87">
        <f t="shared" si="273"/>
        <v>2</v>
      </c>
      <c r="CF840" s="90">
        <v>3995928</v>
      </c>
      <c r="CG840" s="90">
        <v>2996946</v>
      </c>
      <c r="CH840" s="90">
        <v>6992874</v>
      </c>
      <c r="CI840" s="91">
        <v>26289</v>
      </c>
      <c r="CJ840" s="87">
        <f t="shared" si="290"/>
        <v>2</v>
      </c>
      <c r="CK840" s="87">
        <f t="shared" si="291"/>
        <v>6</v>
      </c>
      <c r="CL840" s="22" t="s">
        <v>121</v>
      </c>
      <c r="CM840" s="22" t="s">
        <v>3641</v>
      </c>
    </row>
    <row r="841" spans="1:91" ht="14.45" customHeight="1" x14ac:dyDescent="0.25">
      <c r="A841" s="69">
        <f t="shared" si="288"/>
        <v>839</v>
      </c>
      <c r="B841" s="70" t="s">
        <v>102</v>
      </c>
      <c r="C841" s="107">
        <v>265008049</v>
      </c>
      <c r="D841" s="106">
        <v>145405930</v>
      </c>
      <c r="E841" s="73"/>
      <c r="F841" s="74">
        <v>46057</v>
      </c>
      <c r="G841" s="75" t="s">
        <v>1280</v>
      </c>
      <c r="H841" s="75" t="s">
        <v>2963</v>
      </c>
      <c r="I841" s="75" t="s">
        <v>3457</v>
      </c>
      <c r="J841" s="75" t="s">
        <v>1161</v>
      </c>
      <c r="K841" s="75" t="s">
        <v>242</v>
      </c>
      <c r="L841" s="74">
        <v>46073</v>
      </c>
      <c r="M841" s="73">
        <v>40</v>
      </c>
      <c r="N841" s="75" t="s">
        <v>3642</v>
      </c>
      <c r="O841" s="75" t="s">
        <v>3643</v>
      </c>
      <c r="P841" s="75">
        <v>2830048454</v>
      </c>
      <c r="Q841" s="74">
        <v>46056</v>
      </c>
      <c r="R841" s="75">
        <v>1209381941</v>
      </c>
      <c r="S841" s="75">
        <v>224152957</v>
      </c>
      <c r="T841" s="74">
        <v>46056</v>
      </c>
      <c r="U841" s="190">
        <v>13314.012000000001</v>
      </c>
      <c r="V841" s="190">
        <v>12837.852000000001</v>
      </c>
      <c r="W841" s="75">
        <v>16</v>
      </c>
      <c r="X841" s="75">
        <v>5</v>
      </c>
      <c r="Y841" s="98">
        <v>265812069</v>
      </c>
      <c r="Z841" s="82" t="s">
        <v>110</v>
      </c>
      <c r="AA841" s="75" t="s">
        <v>2966</v>
      </c>
      <c r="AB841" s="75" t="s">
        <v>112</v>
      </c>
      <c r="AC841" s="109">
        <v>265008049</v>
      </c>
      <c r="AD841" s="75" t="s">
        <v>113</v>
      </c>
      <c r="AE841" s="74">
        <v>46059</v>
      </c>
      <c r="AF841" s="130">
        <v>46058.458333333336</v>
      </c>
      <c r="AG841" s="130">
        <v>46057.375</v>
      </c>
      <c r="AH841" s="130">
        <v>46057.375</v>
      </c>
      <c r="AI841" s="150">
        <v>46055</v>
      </c>
      <c r="AJ841" s="99">
        <v>46059</v>
      </c>
      <c r="AK841" s="99">
        <v>46059</v>
      </c>
      <c r="AL841" s="131">
        <v>46061</v>
      </c>
      <c r="AM841" s="75"/>
      <c r="AN841" s="131">
        <v>46061</v>
      </c>
      <c r="AO841" s="81">
        <f>IF(AH841&lt;AG841,IF(AH841=0,"",AH841-1),IF(AG841=0,"",AG841-1))</f>
        <v>46056.375</v>
      </c>
      <c r="AP841" s="81">
        <f>IF(AH841&lt;AG841,IF(AH841=0,"",AH841),IF(AG841=0,"",AG841))</f>
        <v>46057.375</v>
      </c>
      <c r="AQ841" s="81">
        <f>IF(AH841&lt;AG841,IF(AH841=0,"",AH841),IF(AG841=0,"",AG841))</f>
        <v>46057.375</v>
      </c>
      <c r="AR841" s="81">
        <f>IF(AI841=0,"",IF(AI841&lt;AJ841,AJ841+1,AI841+1))</f>
        <v>46060</v>
      </c>
      <c r="AS841" s="81">
        <f>IF(AI841=0,"",IF(AE841=0,IF(AJ841=0,AI841+2,AJ841+2),AE841+2))</f>
        <v>46061</v>
      </c>
      <c r="AT841" s="81">
        <f>IF(AI841=0,"",IF(AI841&lt;AJ841,AJ841+1,AI841+1))</f>
        <v>46060</v>
      </c>
      <c r="AU841" s="82" t="s">
        <v>131</v>
      </c>
      <c r="AV841" s="74">
        <v>46056</v>
      </c>
      <c r="AW841" s="75" t="s">
        <v>3644</v>
      </c>
      <c r="AX841" s="75" t="s">
        <v>3645</v>
      </c>
      <c r="AY841" s="75"/>
      <c r="AZ841" s="96"/>
      <c r="BA841" s="75"/>
      <c r="BB841" s="75"/>
      <c r="BC841" s="75"/>
      <c r="BD841" s="75"/>
      <c r="BE841" s="75"/>
      <c r="BF841" s="75"/>
      <c r="BG841" s="75"/>
      <c r="BH841" s="75"/>
      <c r="BI841" s="75"/>
      <c r="BJ841" s="75"/>
      <c r="BK841" s="75"/>
      <c r="BL841" s="75"/>
      <c r="BM841" s="75"/>
      <c r="BN841" s="75"/>
      <c r="BO841" s="75"/>
      <c r="BP841" s="75"/>
      <c r="BQ841" s="75"/>
      <c r="BR841" s="75"/>
      <c r="BS841" s="75"/>
      <c r="BT841" s="75">
        <v>0</v>
      </c>
      <c r="BU841" s="84" t="s">
        <v>3640</v>
      </c>
      <c r="BV841" s="74">
        <v>46060</v>
      </c>
      <c r="BW841" s="85">
        <f t="shared" si="292"/>
        <v>1</v>
      </c>
      <c r="BX841" s="85">
        <f t="shared" si="293"/>
        <v>1</v>
      </c>
      <c r="BY841" s="86" t="s">
        <v>120</v>
      </c>
      <c r="BZ841" s="87">
        <f t="shared" si="266"/>
        <v>6</v>
      </c>
      <c r="CB841" s="88">
        <f t="shared" si="289"/>
        <v>6</v>
      </c>
      <c r="CC841" s="89"/>
      <c r="CE841" s="87">
        <f t="shared" si="273"/>
        <v>2</v>
      </c>
      <c r="CF841" s="90">
        <v>3995928</v>
      </c>
      <c r="CG841" s="90">
        <v>2996946</v>
      </c>
      <c r="CH841" s="90">
        <v>6992874</v>
      </c>
      <c r="CI841" s="91">
        <v>26289</v>
      </c>
      <c r="CJ841" s="87">
        <f t="shared" si="290"/>
        <v>2</v>
      </c>
      <c r="CK841" s="87">
        <f t="shared" si="291"/>
        <v>6</v>
      </c>
      <c r="CL841" s="22" t="s">
        <v>121</v>
      </c>
      <c r="CM841" s="22" t="s">
        <v>3641</v>
      </c>
    </row>
    <row r="842" spans="1:91" ht="14.45" customHeight="1" x14ac:dyDescent="0.25">
      <c r="A842" s="69">
        <f t="shared" si="288"/>
        <v>840</v>
      </c>
      <c r="B842" s="70" t="s">
        <v>102</v>
      </c>
      <c r="C842" s="97">
        <v>235600195542</v>
      </c>
      <c r="D842" s="106">
        <v>145434603</v>
      </c>
      <c r="E842" s="73">
        <v>5320007531</v>
      </c>
      <c r="F842" s="74">
        <v>46056</v>
      </c>
      <c r="G842" s="75" t="s">
        <v>298</v>
      </c>
      <c r="H842" s="75" t="s">
        <v>1657</v>
      </c>
      <c r="I842" s="75" t="s">
        <v>105</v>
      </c>
      <c r="J842" s="75" t="s">
        <v>322</v>
      </c>
      <c r="K842" s="75" t="s">
        <v>242</v>
      </c>
      <c r="L842" s="74">
        <v>46078</v>
      </c>
      <c r="M842" s="100">
        <v>40</v>
      </c>
      <c r="N842" s="75" t="s">
        <v>3646</v>
      </c>
      <c r="O842" s="75" t="s">
        <v>3647</v>
      </c>
      <c r="P842" s="75">
        <v>2830048493</v>
      </c>
      <c r="Q842" s="74">
        <v>46056</v>
      </c>
      <c r="R842" s="75">
        <v>1209382087</v>
      </c>
      <c r="S842" s="75">
        <v>224158495</v>
      </c>
      <c r="T842" s="74">
        <v>46056</v>
      </c>
      <c r="U842" s="190">
        <v>2937.174</v>
      </c>
      <c r="V842" s="190">
        <v>2847.1779999999999</v>
      </c>
      <c r="W842" s="75">
        <v>4</v>
      </c>
      <c r="X842" s="75">
        <v>0</v>
      </c>
      <c r="Y842" s="98">
        <v>235600209306</v>
      </c>
      <c r="Z842" s="82" t="s">
        <v>128</v>
      </c>
      <c r="AA842" s="75" t="s">
        <v>196</v>
      </c>
      <c r="AB842" s="75" t="s">
        <v>2819</v>
      </c>
      <c r="AC842" s="98">
        <v>235600195542</v>
      </c>
      <c r="AD842" s="75" t="s">
        <v>113</v>
      </c>
      <c r="AE842" s="99">
        <v>46066</v>
      </c>
      <c r="AF842" s="80">
        <v>46065.25</v>
      </c>
      <c r="AG842" s="80">
        <v>46064.5</v>
      </c>
      <c r="AH842" s="80">
        <v>46063.666666666664</v>
      </c>
      <c r="AI842" s="99">
        <v>46064</v>
      </c>
      <c r="AJ842" s="99">
        <v>46066</v>
      </c>
      <c r="AK842" s="99">
        <v>46066</v>
      </c>
      <c r="AL842" s="99">
        <v>46070</v>
      </c>
      <c r="AM842" s="74">
        <v>46072</v>
      </c>
      <c r="AN842" s="74">
        <v>46074</v>
      </c>
      <c r="AO842" s="95" t="s">
        <v>121</v>
      </c>
      <c r="AP842" s="95" t="s">
        <v>121</v>
      </c>
      <c r="AQ842" s="95" t="s">
        <v>121</v>
      </c>
      <c r="AR842" s="95" t="s">
        <v>121</v>
      </c>
      <c r="AS842" s="95" t="s">
        <v>121</v>
      </c>
      <c r="AT842" s="95" t="s">
        <v>121</v>
      </c>
      <c r="AU842" s="82" t="s">
        <v>443</v>
      </c>
      <c r="AV842" s="74">
        <v>46056</v>
      </c>
      <c r="AW842" s="75" t="s">
        <v>3648</v>
      </c>
      <c r="AX842" s="75" t="s">
        <v>3649</v>
      </c>
      <c r="AY842" s="75"/>
      <c r="AZ842" s="96"/>
      <c r="BA842" s="75"/>
      <c r="BB842" s="75"/>
      <c r="BC842" s="75"/>
      <c r="BD842" s="75"/>
      <c r="BE842" s="75"/>
      <c r="BF842" s="75"/>
      <c r="BG842" s="75"/>
      <c r="BH842" s="75"/>
      <c r="BI842" s="75"/>
      <c r="BJ842" s="75"/>
      <c r="BK842" s="75"/>
      <c r="BL842" s="75"/>
      <c r="BM842" s="75"/>
      <c r="BN842" s="75"/>
      <c r="BO842" s="75"/>
      <c r="BP842" s="75"/>
      <c r="BQ842" s="75"/>
      <c r="BR842" s="75"/>
      <c r="BS842" s="75"/>
      <c r="BT842" s="75">
        <v>0</v>
      </c>
      <c r="BU842" s="84" t="s">
        <v>2961</v>
      </c>
      <c r="BV842" s="74">
        <v>46066</v>
      </c>
      <c r="BW842" s="85">
        <f t="shared" si="292"/>
        <v>0</v>
      </c>
      <c r="BX842" s="85">
        <f t="shared" si="293"/>
        <v>0</v>
      </c>
      <c r="BY842" s="86" t="s">
        <v>120</v>
      </c>
      <c r="BZ842" s="87">
        <f t="shared" si="266"/>
        <v>6</v>
      </c>
      <c r="CB842" s="88">
        <f t="shared" si="289"/>
        <v>7</v>
      </c>
      <c r="CC842" s="89"/>
      <c r="CE842" s="87">
        <f t="shared" si="273"/>
        <v>2</v>
      </c>
      <c r="CF842" s="90">
        <v>15684000</v>
      </c>
      <c r="CG842" s="90"/>
      <c r="CH842" s="90">
        <v>15684000</v>
      </c>
      <c r="CI842" s="22">
        <v>26140</v>
      </c>
      <c r="CJ842" s="87">
        <f t="shared" si="290"/>
        <v>2</v>
      </c>
      <c r="CK842" s="87">
        <f t="shared" si="291"/>
        <v>6</v>
      </c>
      <c r="CL842" s="22" t="s">
        <v>121</v>
      </c>
      <c r="CM842" s="22" t="s">
        <v>2962</v>
      </c>
    </row>
    <row r="843" spans="1:91" ht="14.45" customHeight="1" x14ac:dyDescent="0.25">
      <c r="A843" s="69">
        <f t="shared" si="288"/>
        <v>841</v>
      </c>
      <c r="B843" s="70" t="s">
        <v>102</v>
      </c>
      <c r="C843" s="97">
        <v>235600195542</v>
      </c>
      <c r="D843" s="106">
        <v>145415360</v>
      </c>
      <c r="E843" s="73">
        <v>5320007531</v>
      </c>
      <c r="F843" s="74">
        <v>46056</v>
      </c>
      <c r="G843" s="75" t="s">
        <v>2163</v>
      </c>
      <c r="H843" s="75" t="s">
        <v>1657</v>
      </c>
      <c r="I843" s="75" t="s">
        <v>105</v>
      </c>
      <c r="J843" s="75" t="s">
        <v>322</v>
      </c>
      <c r="K843" s="75" t="s">
        <v>242</v>
      </c>
      <c r="L843" s="74">
        <v>46075</v>
      </c>
      <c r="M843" s="73">
        <v>0</v>
      </c>
      <c r="N843" s="75" t="s">
        <v>3646</v>
      </c>
      <c r="O843" s="75" t="s">
        <v>3647</v>
      </c>
      <c r="P843" s="75">
        <v>2830048490</v>
      </c>
      <c r="Q843" s="74">
        <v>46056</v>
      </c>
      <c r="R843" s="75">
        <v>1209382083</v>
      </c>
      <c r="S843" s="75">
        <v>224158501</v>
      </c>
      <c r="T843" s="74">
        <v>46056</v>
      </c>
      <c r="U843" s="190">
        <v>5193.7120000000004</v>
      </c>
      <c r="V843" s="190">
        <v>5076.3019999999997</v>
      </c>
      <c r="W843" s="75">
        <v>7</v>
      </c>
      <c r="X843" s="75">
        <v>0</v>
      </c>
      <c r="Y843" s="98">
        <v>235600209306</v>
      </c>
      <c r="Z843" s="82" t="s">
        <v>128</v>
      </c>
      <c r="AA843" s="75" t="s">
        <v>196</v>
      </c>
      <c r="AB843" s="75" t="s">
        <v>2819</v>
      </c>
      <c r="AC843" s="98">
        <v>235600195542</v>
      </c>
      <c r="AD843" s="75" t="s">
        <v>113</v>
      </c>
      <c r="AE843" s="99">
        <v>46066</v>
      </c>
      <c r="AF843" s="80">
        <v>46065.25</v>
      </c>
      <c r="AG843" s="80">
        <v>46064.5</v>
      </c>
      <c r="AH843" s="80">
        <v>46063.666666666664</v>
      </c>
      <c r="AI843" s="99">
        <v>46064</v>
      </c>
      <c r="AJ843" s="99">
        <v>46066</v>
      </c>
      <c r="AK843" s="99">
        <v>46066</v>
      </c>
      <c r="AL843" s="99">
        <v>46070</v>
      </c>
      <c r="AM843" s="74">
        <v>46072</v>
      </c>
      <c r="AN843" s="74">
        <v>46074</v>
      </c>
      <c r="AO843" s="95" t="s">
        <v>121</v>
      </c>
      <c r="AP843" s="95" t="s">
        <v>121</v>
      </c>
      <c r="AQ843" s="95" t="s">
        <v>121</v>
      </c>
      <c r="AR843" s="95" t="s">
        <v>121</v>
      </c>
      <c r="AS843" s="95" t="s">
        <v>121</v>
      </c>
      <c r="AT843" s="95" t="s">
        <v>121</v>
      </c>
      <c r="AU843" s="82" t="s">
        <v>443</v>
      </c>
      <c r="AV843" s="74">
        <v>46056</v>
      </c>
      <c r="AW843" s="75">
        <v>0</v>
      </c>
      <c r="AX843" s="75">
        <v>0</v>
      </c>
      <c r="AY843" s="75"/>
      <c r="AZ843" s="96"/>
      <c r="BA843" s="75"/>
      <c r="BB843" s="75"/>
      <c r="BC843" s="75"/>
      <c r="BD843" s="75"/>
      <c r="BE843" s="75"/>
      <c r="BF843" s="75"/>
      <c r="BG843" s="75"/>
      <c r="BH843" s="75"/>
      <c r="BI843" s="75"/>
      <c r="BJ843" s="75"/>
      <c r="BK843" s="75"/>
      <c r="BL843" s="75"/>
      <c r="BM843" s="75"/>
      <c r="BN843" s="75"/>
      <c r="BO843" s="75"/>
      <c r="BP843" s="75"/>
      <c r="BQ843" s="75"/>
      <c r="BR843" s="75"/>
      <c r="BS843" s="75"/>
      <c r="BT843" s="75">
        <v>0</v>
      </c>
      <c r="BU843" s="84" t="s">
        <v>2961</v>
      </c>
      <c r="BV843" s="74">
        <v>46066</v>
      </c>
      <c r="BW843" s="85">
        <f t="shared" si="292"/>
        <v>0</v>
      </c>
      <c r="BX843" s="85">
        <f t="shared" si="293"/>
        <v>0</v>
      </c>
      <c r="BY843" s="86" t="s">
        <v>120</v>
      </c>
      <c r="BZ843" s="87">
        <f t="shared" si="266"/>
        <v>6</v>
      </c>
      <c r="CB843" s="88">
        <f t="shared" si="289"/>
        <v>7</v>
      </c>
      <c r="CC843" s="89"/>
      <c r="CE843" s="87">
        <f t="shared" si="273"/>
        <v>2</v>
      </c>
      <c r="CF843" s="90"/>
      <c r="CG843" s="90"/>
      <c r="CH843" s="90"/>
      <c r="CJ843" s="87">
        <f t="shared" si="290"/>
        <v>2</v>
      </c>
      <c r="CK843" s="87">
        <f t="shared" si="291"/>
        <v>6</v>
      </c>
      <c r="CL843" s="22" t="s">
        <v>121</v>
      </c>
      <c r="CM843" s="22" t="s">
        <v>2962</v>
      </c>
    </row>
    <row r="844" spans="1:91" ht="14.45" customHeight="1" x14ac:dyDescent="0.25">
      <c r="A844" s="69">
        <f t="shared" si="288"/>
        <v>842</v>
      </c>
      <c r="B844" s="70" t="s">
        <v>102</v>
      </c>
      <c r="C844" s="97">
        <v>235600195542</v>
      </c>
      <c r="D844" s="106">
        <v>145434307</v>
      </c>
      <c r="E844" s="73">
        <v>5320007531</v>
      </c>
      <c r="F844" s="74">
        <v>46056</v>
      </c>
      <c r="G844" s="75" t="s">
        <v>2163</v>
      </c>
      <c r="H844" s="75" t="s">
        <v>1657</v>
      </c>
      <c r="I844" s="75" t="s">
        <v>105</v>
      </c>
      <c r="J844" s="75" t="s">
        <v>322</v>
      </c>
      <c r="K844" s="75" t="s">
        <v>242</v>
      </c>
      <c r="L844" s="74">
        <v>46075</v>
      </c>
      <c r="M844" s="73">
        <v>0</v>
      </c>
      <c r="N844" s="75" t="s">
        <v>3646</v>
      </c>
      <c r="O844" s="75" t="s">
        <v>3647</v>
      </c>
      <c r="P844" s="75">
        <v>2830048492</v>
      </c>
      <c r="Q844" s="74">
        <v>46056</v>
      </c>
      <c r="R844" s="75">
        <v>1209382085</v>
      </c>
      <c r="S844" s="75">
        <v>224158502</v>
      </c>
      <c r="T844" s="74">
        <v>46056</v>
      </c>
      <c r="U844" s="190">
        <v>5287.6769999999997</v>
      </c>
      <c r="V844" s="190">
        <v>5168.1450000000004</v>
      </c>
      <c r="W844" s="75">
        <v>6</v>
      </c>
      <c r="X844" s="75">
        <v>0</v>
      </c>
      <c r="Y844" s="98">
        <v>235600209306</v>
      </c>
      <c r="Z844" s="82" t="s">
        <v>128</v>
      </c>
      <c r="AA844" s="75" t="s">
        <v>196</v>
      </c>
      <c r="AB844" s="75" t="s">
        <v>2819</v>
      </c>
      <c r="AC844" s="98">
        <v>235600195542</v>
      </c>
      <c r="AD844" s="75" t="s">
        <v>113</v>
      </c>
      <c r="AE844" s="99">
        <v>46066</v>
      </c>
      <c r="AF844" s="80">
        <v>46065.25</v>
      </c>
      <c r="AG844" s="80">
        <v>46064.5</v>
      </c>
      <c r="AH844" s="80">
        <v>46063.666666666664</v>
      </c>
      <c r="AI844" s="99">
        <v>46064</v>
      </c>
      <c r="AJ844" s="99">
        <v>46066</v>
      </c>
      <c r="AK844" s="99">
        <v>46066</v>
      </c>
      <c r="AL844" s="99">
        <v>46070</v>
      </c>
      <c r="AM844" s="74">
        <v>46072</v>
      </c>
      <c r="AN844" s="74">
        <v>46074</v>
      </c>
      <c r="AO844" s="95" t="s">
        <v>121</v>
      </c>
      <c r="AP844" s="95" t="s">
        <v>121</v>
      </c>
      <c r="AQ844" s="95" t="s">
        <v>121</v>
      </c>
      <c r="AR844" s="95" t="s">
        <v>121</v>
      </c>
      <c r="AS844" s="95" t="s">
        <v>121</v>
      </c>
      <c r="AT844" s="95" t="s">
        <v>121</v>
      </c>
      <c r="AU844" s="82" t="s">
        <v>443</v>
      </c>
      <c r="AV844" s="74">
        <v>46056</v>
      </c>
      <c r="AW844" s="75">
        <v>0</v>
      </c>
      <c r="AX844" s="75">
        <v>0</v>
      </c>
      <c r="AY844" s="75"/>
      <c r="AZ844" s="96"/>
      <c r="BA844" s="75"/>
      <c r="BB844" s="75"/>
      <c r="BC844" s="75"/>
      <c r="BD844" s="75"/>
      <c r="BE844" s="75"/>
      <c r="BF844" s="75"/>
      <c r="BG844" s="75"/>
      <c r="BH844" s="75"/>
      <c r="BI844" s="75"/>
      <c r="BJ844" s="75"/>
      <c r="BK844" s="75"/>
      <c r="BL844" s="75"/>
      <c r="BM844" s="75"/>
      <c r="BN844" s="75"/>
      <c r="BO844" s="75"/>
      <c r="BP844" s="75"/>
      <c r="BQ844" s="75"/>
      <c r="BR844" s="75"/>
      <c r="BS844" s="75"/>
      <c r="BT844" s="75">
        <v>0</v>
      </c>
      <c r="BU844" s="84" t="s">
        <v>2961</v>
      </c>
      <c r="BV844" s="74">
        <v>46066</v>
      </c>
      <c r="BW844" s="85">
        <f t="shared" si="292"/>
        <v>0</v>
      </c>
      <c r="BX844" s="85">
        <f t="shared" si="293"/>
        <v>0</v>
      </c>
      <c r="BY844" s="86" t="s">
        <v>120</v>
      </c>
      <c r="BZ844" s="87">
        <f t="shared" si="266"/>
        <v>6</v>
      </c>
      <c r="CB844" s="88">
        <f t="shared" si="289"/>
        <v>7</v>
      </c>
      <c r="CC844" s="89"/>
      <c r="CE844" s="87">
        <f t="shared" si="273"/>
        <v>2</v>
      </c>
      <c r="CF844" s="90"/>
      <c r="CG844" s="90"/>
      <c r="CH844" s="90"/>
      <c r="CJ844" s="87">
        <f t="shared" si="290"/>
        <v>2</v>
      </c>
      <c r="CK844" s="87">
        <f t="shared" si="291"/>
        <v>6</v>
      </c>
      <c r="CL844" s="22" t="s">
        <v>121</v>
      </c>
      <c r="CM844" s="22" t="s">
        <v>2962</v>
      </c>
    </row>
    <row r="845" spans="1:91" ht="14.45" customHeight="1" x14ac:dyDescent="0.25">
      <c r="A845" s="69">
        <f t="shared" si="288"/>
        <v>843</v>
      </c>
      <c r="B845" s="70" t="s">
        <v>102</v>
      </c>
      <c r="C845" s="97">
        <v>235600195542</v>
      </c>
      <c r="D845" s="106">
        <v>145427206</v>
      </c>
      <c r="E845" s="73">
        <v>5320007531</v>
      </c>
      <c r="F845" s="74">
        <v>46056</v>
      </c>
      <c r="G845" s="75" t="s">
        <v>2611</v>
      </c>
      <c r="H845" s="75" t="s">
        <v>1657</v>
      </c>
      <c r="I845" s="75" t="s">
        <v>105</v>
      </c>
      <c r="J845" s="75" t="s">
        <v>322</v>
      </c>
      <c r="K845" s="75" t="s">
        <v>242</v>
      </c>
      <c r="L845" s="74">
        <v>46076</v>
      </c>
      <c r="M845" s="73">
        <v>0</v>
      </c>
      <c r="N845" s="75" t="s">
        <v>3646</v>
      </c>
      <c r="O845" s="75" t="s">
        <v>3647</v>
      </c>
      <c r="P845" s="75">
        <v>2830048491</v>
      </c>
      <c r="Q845" s="74">
        <v>46056</v>
      </c>
      <c r="R845" s="75">
        <v>1209382084</v>
      </c>
      <c r="S845" s="75">
        <v>224158528</v>
      </c>
      <c r="T845" s="74">
        <v>46056</v>
      </c>
      <c r="U845" s="190">
        <v>2542.114</v>
      </c>
      <c r="V845" s="190">
        <v>2481.9340000000002</v>
      </c>
      <c r="W845" s="75">
        <v>3</v>
      </c>
      <c r="X845" s="75">
        <v>0</v>
      </c>
      <c r="Y845" s="98">
        <v>235600209306</v>
      </c>
      <c r="Z845" s="82" t="s">
        <v>128</v>
      </c>
      <c r="AA845" s="75" t="s">
        <v>196</v>
      </c>
      <c r="AB845" s="75" t="s">
        <v>2819</v>
      </c>
      <c r="AC845" s="98">
        <v>235600195542</v>
      </c>
      <c r="AD845" s="75" t="s">
        <v>113</v>
      </c>
      <c r="AE845" s="99">
        <v>46066</v>
      </c>
      <c r="AF845" s="80">
        <v>46065.25</v>
      </c>
      <c r="AG845" s="80">
        <v>46064.5</v>
      </c>
      <c r="AH845" s="80">
        <v>46063.666666666664</v>
      </c>
      <c r="AI845" s="99">
        <v>46064</v>
      </c>
      <c r="AJ845" s="99">
        <v>46066</v>
      </c>
      <c r="AK845" s="99">
        <v>46066</v>
      </c>
      <c r="AL845" s="99">
        <v>46070</v>
      </c>
      <c r="AM845" s="74">
        <v>46072</v>
      </c>
      <c r="AN845" s="74">
        <v>46074</v>
      </c>
      <c r="AO845" s="95" t="s">
        <v>121</v>
      </c>
      <c r="AP845" s="95" t="s">
        <v>121</v>
      </c>
      <c r="AQ845" s="95" t="s">
        <v>121</v>
      </c>
      <c r="AR845" s="95" t="s">
        <v>121</v>
      </c>
      <c r="AS845" s="95" t="s">
        <v>121</v>
      </c>
      <c r="AT845" s="95" t="s">
        <v>121</v>
      </c>
      <c r="AU845" s="82" t="s">
        <v>443</v>
      </c>
      <c r="AV845" s="74">
        <v>46056</v>
      </c>
      <c r="AW845" s="75">
        <v>0</v>
      </c>
      <c r="AX845" s="75">
        <v>0</v>
      </c>
      <c r="AY845" s="75"/>
      <c r="AZ845" s="96"/>
      <c r="BA845" s="75"/>
      <c r="BB845" s="75"/>
      <c r="BC845" s="75"/>
      <c r="BD845" s="75"/>
      <c r="BE845" s="75"/>
      <c r="BF845" s="75"/>
      <c r="BG845" s="75"/>
      <c r="BH845" s="75"/>
      <c r="BI845" s="75"/>
      <c r="BJ845" s="75"/>
      <c r="BK845" s="75"/>
      <c r="BL845" s="75"/>
      <c r="BM845" s="75"/>
      <c r="BN845" s="75"/>
      <c r="BO845" s="75"/>
      <c r="BP845" s="75"/>
      <c r="BQ845" s="75"/>
      <c r="BR845" s="75"/>
      <c r="BS845" s="75"/>
      <c r="BT845" s="75">
        <v>0</v>
      </c>
      <c r="BU845" s="84" t="s">
        <v>2961</v>
      </c>
      <c r="BV845" s="74">
        <v>46066</v>
      </c>
      <c r="BW845" s="85">
        <f t="shared" si="292"/>
        <v>0</v>
      </c>
      <c r="BX845" s="85">
        <f t="shared" si="293"/>
        <v>0</v>
      </c>
      <c r="BY845" s="86" t="s">
        <v>120</v>
      </c>
      <c r="BZ845" s="87">
        <f t="shared" si="266"/>
        <v>6</v>
      </c>
      <c r="CB845" s="88">
        <f t="shared" si="289"/>
        <v>7</v>
      </c>
      <c r="CC845" s="89"/>
      <c r="CE845" s="87">
        <f t="shared" si="273"/>
        <v>2</v>
      </c>
      <c r="CF845" s="90"/>
      <c r="CG845" s="90"/>
      <c r="CH845" s="90"/>
      <c r="CJ845" s="87">
        <f t="shared" si="290"/>
        <v>2</v>
      </c>
      <c r="CK845" s="87">
        <f t="shared" si="291"/>
        <v>6</v>
      </c>
      <c r="CL845" s="22" t="s">
        <v>121</v>
      </c>
      <c r="CM845" s="22" t="s">
        <v>2962</v>
      </c>
    </row>
    <row r="846" spans="1:91" ht="14.45" customHeight="1" x14ac:dyDescent="0.25">
      <c r="A846" s="69">
        <f t="shared" si="288"/>
        <v>844</v>
      </c>
      <c r="B846" s="70" t="s">
        <v>102</v>
      </c>
      <c r="C846" s="97" t="s">
        <v>3650</v>
      </c>
      <c r="D846" s="106">
        <v>145472961</v>
      </c>
      <c r="E846" s="73"/>
      <c r="F846" s="74">
        <v>46056</v>
      </c>
      <c r="G846" s="75" t="s">
        <v>299</v>
      </c>
      <c r="H846" s="75" t="s">
        <v>1657</v>
      </c>
      <c r="I846" s="75" t="s">
        <v>105</v>
      </c>
      <c r="J846" s="75" t="s">
        <v>322</v>
      </c>
      <c r="K846" s="75" t="s">
        <v>242</v>
      </c>
      <c r="L846" s="74">
        <v>46076</v>
      </c>
      <c r="M846" s="73">
        <v>40</v>
      </c>
      <c r="N846" s="75" t="s">
        <v>3651</v>
      </c>
      <c r="O846" s="75" t="s">
        <v>3652</v>
      </c>
      <c r="P846" s="75">
        <v>2830048453</v>
      </c>
      <c r="Q846" s="74">
        <v>46056</v>
      </c>
      <c r="R846" s="75">
        <v>1209381937</v>
      </c>
      <c r="S846" s="75">
        <v>224152910</v>
      </c>
      <c r="T846" s="74">
        <v>46056</v>
      </c>
      <c r="U846" s="190">
        <v>15707.532999999999</v>
      </c>
      <c r="V846" s="190">
        <v>15178.192999999999</v>
      </c>
      <c r="W846" s="75">
        <v>18</v>
      </c>
      <c r="X846" s="75">
        <v>0</v>
      </c>
      <c r="Y846" s="98" t="s">
        <v>3653</v>
      </c>
      <c r="Z846" s="82" t="s">
        <v>258</v>
      </c>
      <c r="AA846" s="75" t="s">
        <v>3189</v>
      </c>
      <c r="AB846" s="75" t="s">
        <v>3190</v>
      </c>
      <c r="AC846" s="98" t="s">
        <v>3650</v>
      </c>
      <c r="AD846" s="75" t="s">
        <v>113</v>
      </c>
      <c r="AE846" s="74">
        <v>46066</v>
      </c>
      <c r="AF846" s="80">
        <v>46065.416666666664</v>
      </c>
      <c r="AG846" s="80">
        <v>46064.791666666664</v>
      </c>
      <c r="AH846" s="80">
        <v>46064.791666666664</v>
      </c>
      <c r="AI846" s="74">
        <v>46066</v>
      </c>
      <c r="AJ846" s="99">
        <v>46065</v>
      </c>
      <c r="AK846" s="74">
        <v>46065</v>
      </c>
      <c r="AL846" s="74">
        <v>46069</v>
      </c>
      <c r="AM846" s="75"/>
      <c r="AN846" s="74">
        <v>46073</v>
      </c>
      <c r="AO846" s="81">
        <f>IF(AH846&lt;AG846,IF(AH846=0,"",AH846-1),IF(AG846=0,"",AG846-1))</f>
        <v>46063.791666666664</v>
      </c>
      <c r="AP846" s="81">
        <f>IF(AH846&lt;AG846,IF(AH846=0,"",AH846),IF(AG846=0,"",AG846))</f>
        <v>46064.791666666664</v>
      </c>
      <c r="AQ846" s="81">
        <f>IF(AH846&lt;AG846,IF(AH846=0,"",AH846),IF(AG846=0,"",AG846))</f>
        <v>46064.791666666664</v>
      </c>
      <c r="AR846" s="81">
        <f>IF(AI846=0,"",IF(AI846&lt;AJ846,AJ846+1,AI846+1))</f>
        <v>46067</v>
      </c>
      <c r="AS846" s="81">
        <f>IF(AI846=0,"",IF(AE846=0,IF(AJ846=0,AI846+2,AJ846+2),AE846+2))</f>
        <v>46068</v>
      </c>
      <c r="AT846" s="81">
        <f>IF(AI846=0,"",IF(AI846&lt;AJ846,AJ846+1,AI846+1))</f>
        <v>46067</v>
      </c>
      <c r="AU846" s="82" t="s">
        <v>443</v>
      </c>
      <c r="AV846" s="74">
        <v>46056</v>
      </c>
      <c r="AW846" s="75" t="s">
        <v>3654</v>
      </c>
      <c r="AX846" s="75" t="s">
        <v>3655</v>
      </c>
      <c r="AY846" s="75"/>
      <c r="AZ846" s="96"/>
      <c r="BA846" s="75"/>
      <c r="BB846" s="75"/>
      <c r="BC846" s="75"/>
      <c r="BD846" s="75"/>
      <c r="BE846" s="75"/>
      <c r="BF846" s="75"/>
      <c r="BG846" s="75"/>
      <c r="BH846" s="75"/>
      <c r="BI846" s="75"/>
      <c r="BJ846" s="75"/>
      <c r="BK846" s="75"/>
      <c r="BL846" s="75"/>
      <c r="BM846" s="75"/>
      <c r="BN846" s="75"/>
      <c r="BO846" s="75"/>
      <c r="BP846" s="75"/>
      <c r="BQ846" s="75"/>
      <c r="BR846" s="75"/>
      <c r="BS846" s="75"/>
      <c r="BT846" s="75">
        <v>1</v>
      </c>
      <c r="BU846" s="84" t="s">
        <v>3656</v>
      </c>
      <c r="BV846" s="74">
        <v>46066</v>
      </c>
      <c r="BW846" s="85">
        <f t="shared" si="292"/>
        <v>1</v>
      </c>
      <c r="BX846" s="85">
        <f t="shared" si="293"/>
        <v>1</v>
      </c>
      <c r="BY846" s="86" t="s">
        <v>120</v>
      </c>
      <c r="BZ846" s="87">
        <f t="shared" si="266"/>
        <v>6</v>
      </c>
      <c r="CB846" s="88">
        <f t="shared" si="289"/>
        <v>7</v>
      </c>
      <c r="CC846" s="89"/>
      <c r="CE846" s="87">
        <f t="shared" si="273"/>
        <v>2</v>
      </c>
      <c r="CF846" s="90">
        <v>11842320</v>
      </c>
      <c r="CG846" s="90"/>
      <c r="CH846" s="90">
        <v>11842320</v>
      </c>
      <c r="CI846" s="22">
        <v>25970</v>
      </c>
      <c r="CJ846" s="87">
        <f t="shared" si="290"/>
        <v>2</v>
      </c>
      <c r="CK846" s="87">
        <f t="shared" si="291"/>
        <v>6</v>
      </c>
      <c r="CL846" s="22" t="s">
        <v>121</v>
      </c>
      <c r="CM846" s="22" t="s">
        <v>3657</v>
      </c>
    </row>
    <row r="847" spans="1:91" ht="14.45" customHeight="1" x14ac:dyDescent="0.25">
      <c r="A847" s="69">
        <f t="shared" si="288"/>
        <v>845</v>
      </c>
      <c r="B847" s="70" t="s">
        <v>102</v>
      </c>
      <c r="C847" s="97">
        <v>235600195542</v>
      </c>
      <c r="D847" s="106">
        <v>145445720</v>
      </c>
      <c r="E847" s="73"/>
      <c r="F847" s="74">
        <v>46063</v>
      </c>
      <c r="G847" s="75" t="s">
        <v>298</v>
      </c>
      <c r="H847" s="75" t="s">
        <v>1657</v>
      </c>
      <c r="I847" s="75" t="s">
        <v>105</v>
      </c>
      <c r="J847" s="75" t="s">
        <v>322</v>
      </c>
      <c r="K847" s="75" t="s">
        <v>242</v>
      </c>
      <c r="L847" s="74">
        <v>46083</v>
      </c>
      <c r="M847" s="73">
        <v>40</v>
      </c>
      <c r="N847" s="75" t="s">
        <v>3658</v>
      </c>
      <c r="O847" s="75" t="s">
        <v>3659</v>
      </c>
      <c r="P847" s="75">
        <v>2830048472</v>
      </c>
      <c r="Q847" s="74">
        <v>46056</v>
      </c>
      <c r="R847" s="75">
        <v>1209382029</v>
      </c>
      <c r="S847" s="75">
        <v>224154043</v>
      </c>
      <c r="T847" s="74">
        <v>46056</v>
      </c>
      <c r="U847" s="190">
        <v>14577.433000000001</v>
      </c>
      <c r="V847" s="190">
        <v>14111.722</v>
      </c>
      <c r="W847" s="75">
        <v>18</v>
      </c>
      <c r="X847" s="75">
        <v>0</v>
      </c>
      <c r="Y847" s="98">
        <v>235600230232</v>
      </c>
      <c r="Z847" s="82" t="s">
        <v>128</v>
      </c>
      <c r="AA847" s="75" t="s">
        <v>196</v>
      </c>
      <c r="AB847" s="75" t="s">
        <v>2819</v>
      </c>
      <c r="AC847" s="98">
        <v>235600195542</v>
      </c>
      <c r="AD847" s="75" t="s">
        <v>113</v>
      </c>
      <c r="AE847" s="99">
        <v>46066</v>
      </c>
      <c r="AF847" s="80">
        <v>46065.25</v>
      </c>
      <c r="AG847" s="80">
        <v>46064.5</v>
      </c>
      <c r="AH847" s="80">
        <v>46063.666666666664</v>
      </c>
      <c r="AI847" s="99">
        <v>46064</v>
      </c>
      <c r="AJ847" s="99">
        <v>46066</v>
      </c>
      <c r="AK847" s="99">
        <v>46066</v>
      </c>
      <c r="AL847" s="99">
        <v>46070</v>
      </c>
      <c r="AM847" s="74">
        <v>46072</v>
      </c>
      <c r="AN847" s="74">
        <v>46074</v>
      </c>
      <c r="AO847" s="81">
        <f>IF(AH847&lt;AG847,IF(AH847=0,"",AH847-1),IF(AG847=0,"",AG847-1))</f>
        <v>46062.666666666664</v>
      </c>
      <c r="AP847" s="81">
        <f>IF(AH847&lt;AG847,IF(AH847=0,"",AH847),IF(AG847=0,"",AG847))</f>
        <v>46063.666666666664</v>
      </c>
      <c r="AQ847" s="81">
        <f>IF(AH847&lt;AG847,IF(AH847=0,"",AH847),IF(AG847=0,"",AG847))</f>
        <v>46063.666666666664</v>
      </c>
      <c r="AR847" s="81">
        <f>IF(AI847=0,"",IF(AI847&lt;AJ847,AJ847+1,AI847+1))</f>
        <v>46067</v>
      </c>
      <c r="AS847" s="81">
        <f>IF(AI847=0,"",IF(AE847=0,IF(AJ847=0,AI847+2,AJ847+2),AE847+2))</f>
        <v>46068</v>
      </c>
      <c r="AT847" s="81">
        <f>IF(AI847=0,"",IF(AI847&lt;AJ847,AJ847+1,AI847+1))</f>
        <v>46067</v>
      </c>
      <c r="AU847" s="82" t="s">
        <v>443</v>
      </c>
      <c r="AV847" s="74">
        <v>46056</v>
      </c>
      <c r="AW847" s="75" t="s">
        <v>3660</v>
      </c>
      <c r="AX847" s="75" t="s">
        <v>3661</v>
      </c>
      <c r="AY847" s="75"/>
      <c r="AZ847" s="96"/>
      <c r="BA847" s="75"/>
      <c r="BB847" s="75"/>
      <c r="BC847" s="75"/>
      <c r="BD847" s="75"/>
      <c r="BE847" s="75"/>
      <c r="BF847" s="75"/>
      <c r="BG847" s="75"/>
      <c r="BH847" s="75"/>
      <c r="BI847" s="75"/>
      <c r="BJ847" s="75"/>
      <c r="BK847" s="75"/>
      <c r="BL847" s="75"/>
      <c r="BM847" s="75"/>
      <c r="BN847" s="75"/>
      <c r="BO847" s="75"/>
      <c r="BP847" s="75"/>
      <c r="BQ847" s="75"/>
      <c r="BR847" s="75"/>
      <c r="BS847" s="75"/>
      <c r="BT847" s="75">
        <v>0</v>
      </c>
      <c r="BU847" s="84" t="s">
        <v>2961</v>
      </c>
      <c r="BV847" s="74">
        <v>46066</v>
      </c>
      <c r="BW847" s="85">
        <f t="shared" si="292"/>
        <v>0</v>
      </c>
      <c r="BX847" s="85">
        <f t="shared" si="293"/>
        <v>0</v>
      </c>
      <c r="BY847" s="86" t="s">
        <v>120</v>
      </c>
      <c r="BZ847" s="87">
        <f t="shared" ref="BZ847:BZ873" si="294">_xlfn.ISOWEEKNUM(F847)</f>
        <v>7</v>
      </c>
      <c r="CB847" s="88">
        <f t="shared" si="289"/>
        <v>7</v>
      </c>
      <c r="CC847" s="89"/>
      <c r="CE847" s="87">
        <f t="shared" si="273"/>
        <v>2</v>
      </c>
      <c r="CF847" s="90">
        <v>15684000</v>
      </c>
      <c r="CG847" s="90"/>
      <c r="CH847" s="90">
        <v>15684000</v>
      </c>
      <c r="CI847" s="22">
        <v>26140</v>
      </c>
      <c r="CJ847" s="87">
        <f t="shared" si="290"/>
        <v>2</v>
      </c>
      <c r="CK847" s="87">
        <f t="shared" si="291"/>
        <v>6</v>
      </c>
      <c r="CL847" s="22" t="s">
        <v>121</v>
      </c>
      <c r="CM847" s="22" t="s">
        <v>2962</v>
      </c>
    </row>
    <row r="848" spans="1:91" ht="14.45" customHeight="1" x14ac:dyDescent="0.25">
      <c r="A848" s="69">
        <f t="shared" si="288"/>
        <v>846</v>
      </c>
      <c r="B848" s="70" t="s">
        <v>102</v>
      </c>
      <c r="C848" s="107" t="s">
        <v>3662</v>
      </c>
      <c r="D848" s="106">
        <v>145353547</v>
      </c>
      <c r="E848" s="73">
        <v>5320007543</v>
      </c>
      <c r="F848" s="74">
        <v>46056</v>
      </c>
      <c r="G848" s="75" t="s">
        <v>497</v>
      </c>
      <c r="H848" s="75" t="s">
        <v>2531</v>
      </c>
      <c r="I848" s="75" t="s">
        <v>656</v>
      </c>
      <c r="J848" s="75" t="s">
        <v>430</v>
      </c>
      <c r="K848" s="75" t="s">
        <v>242</v>
      </c>
      <c r="L848" s="74">
        <v>46069</v>
      </c>
      <c r="M848" s="73">
        <v>20</v>
      </c>
      <c r="N848" s="75" t="s">
        <v>3663</v>
      </c>
      <c r="O848" s="75" t="s">
        <v>3664</v>
      </c>
      <c r="P848" s="75">
        <v>2830048534</v>
      </c>
      <c r="Q848" s="74">
        <v>46057</v>
      </c>
      <c r="R848" s="75">
        <v>1209382387</v>
      </c>
      <c r="S848" s="75">
        <v>224161552</v>
      </c>
      <c r="T848" s="74">
        <v>46057</v>
      </c>
      <c r="U848" s="190">
        <v>1155.431</v>
      </c>
      <c r="V848" s="190">
        <v>1114.9760000000001</v>
      </c>
      <c r="W848" s="75">
        <v>2</v>
      </c>
      <c r="X848" s="75">
        <v>0</v>
      </c>
      <c r="Y848" s="185" t="s">
        <v>3665</v>
      </c>
      <c r="Z848" s="82" t="s">
        <v>220</v>
      </c>
      <c r="AA848" s="75" t="s">
        <v>3666</v>
      </c>
      <c r="AB848" s="82" t="s">
        <v>3667</v>
      </c>
      <c r="AC848" s="107" t="s">
        <v>3662</v>
      </c>
      <c r="AD848" s="75" t="s">
        <v>113</v>
      </c>
      <c r="AE848" s="74">
        <v>46067</v>
      </c>
      <c r="AF848" s="80">
        <v>46059.208333333336</v>
      </c>
      <c r="AG848" s="80">
        <v>46059.416666666664</v>
      </c>
      <c r="AH848" s="80">
        <v>46059.208333333336</v>
      </c>
      <c r="AI848" s="74">
        <v>46061</v>
      </c>
      <c r="AJ848" s="74">
        <v>46065</v>
      </c>
      <c r="AK848" s="74">
        <v>46067</v>
      </c>
      <c r="AL848" s="74">
        <v>46063</v>
      </c>
      <c r="AM848" s="74">
        <v>46067</v>
      </c>
      <c r="AN848" s="74">
        <v>46069</v>
      </c>
      <c r="AO848" s="95" t="s">
        <v>121</v>
      </c>
      <c r="AP848" s="95" t="s">
        <v>121</v>
      </c>
      <c r="AQ848" s="95" t="s">
        <v>121</v>
      </c>
      <c r="AR848" s="95" t="s">
        <v>121</v>
      </c>
      <c r="AS848" s="95" t="s">
        <v>121</v>
      </c>
      <c r="AT848" s="95" t="s">
        <v>121</v>
      </c>
      <c r="AU848" s="82" t="s">
        <v>2600</v>
      </c>
      <c r="AV848" s="74">
        <v>46057</v>
      </c>
      <c r="AW848" s="75" t="s">
        <v>3668</v>
      </c>
      <c r="AX848" s="75" t="s">
        <v>3669</v>
      </c>
      <c r="AY848" s="75"/>
      <c r="AZ848" s="96"/>
      <c r="BA848" s="75"/>
      <c r="BB848" s="75"/>
      <c r="BC848" s="75"/>
      <c r="BD848" s="75"/>
      <c r="BE848" s="75"/>
      <c r="BF848" s="75"/>
      <c r="BG848" s="75"/>
      <c r="BH848" s="75"/>
      <c r="BI848" s="75"/>
      <c r="BJ848" s="75"/>
      <c r="BK848" s="75"/>
      <c r="BL848" s="75"/>
      <c r="BM848" s="75"/>
      <c r="BN848" s="75"/>
      <c r="BO848" s="75"/>
      <c r="BP848" s="75"/>
      <c r="BQ848" s="75"/>
      <c r="BR848" s="75"/>
      <c r="BS848" s="75"/>
      <c r="BT848" s="75">
        <v>1</v>
      </c>
      <c r="BU848" s="84" t="s">
        <v>3670</v>
      </c>
      <c r="BV848" s="74">
        <v>46076</v>
      </c>
      <c r="BW848" s="85">
        <f t="shared" si="292"/>
        <v>9</v>
      </c>
      <c r="BX848" s="85">
        <f t="shared" si="293"/>
        <v>9</v>
      </c>
      <c r="BY848" s="86" t="s">
        <v>120</v>
      </c>
      <c r="BZ848" s="87">
        <f t="shared" si="294"/>
        <v>6</v>
      </c>
      <c r="CB848" s="88">
        <f t="shared" si="289"/>
        <v>9</v>
      </c>
      <c r="CC848" s="89"/>
      <c r="CE848" s="87">
        <f t="shared" si="273"/>
        <v>2</v>
      </c>
      <c r="CF848" s="90">
        <v>20600040</v>
      </c>
      <c r="CG848" s="90"/>
      <c r="CH848" s="90">
        <v>20600040</v>
      </c>
      <c r="CI848" s="22">
        <v>26076</v>
      </c>
      <c r="CJ848" s="87">
        <f t="shared" si="290"/>
        <v>2</v>
      </c>
      <c r="CK848" s="87">
        <f t="shared" si="291"/>
        <v>6</v>
      </c>
      <c r="CL848" s="22" t="s">
        <v>121</v>
      </c>
      <c r="CM848" s="22" t="s">
        <v>3671</v>
      </c>
    </row>
    <row r="849" spans="1:91" ht="14.45" customHeight="1" x14ac:dyDescent="0.25">
      <c r="A849" s="69">
        <f t="shared" si="288"/>
        <v>847</v>
      </c>
      <c r="B849" s="70" t="s">
        <v>102</v>
      </c>
      <c r="C849" s="107" t="s">
        <v>3662</v>
      </c>
      <c r="D849" s="106">
        <v>145324760</v>
      </c>
      <c r="E849" s="73">
        <v>5320007543</v>
      </c>
      <c r="F849" s="74">
        <v>46056</v>
      </c>
      <c r="G849" s="75" t="s">
        <v>497</v>
      </c>
      <c r="H849" s="75" t="s">
        <v>2531</v>
      </c>
      <c r="I849" s="75" t="s">
        <v>656</v>
      </c>
      <c r="J849" s="75" t="s">
        <v>430</v>
      </c>
      <c r="K849" s="75" t="s">
        <v>242</v>
      </c>
      <c r="L849" s="74">
        <v>46069</v>
      </c>
      <c r="M849" s="73">
        <v>0</v>
      </c>
      <c r="N849" s="75" t="s">
        <v>3663</v>
      </c>
      <c r="O849" s="75" t="s">
        <v>3664</v>
      </c>
      <c r="P849" s="75">
        <v>2830048533</v>
      </c>
      <c r="Q849" s="74">
        <v>46057</v>
      </c>
      <c r="R849" s="75">
        <v>1209382386</v>
      </c>
      <c r="S849" s="75">
        <v>224161540</v>
      </c>
      <c r="T849" s="74">
        <v>46057</v>
      </c>
      <c r="U849" s="190">
        <v>14752.531000000001</v>
      </c>
      <c r="V849" s="190">
        <v>14229.171</v>
      </c>
      <c r="W849" s="75">
        <v>17</v>
      </c>
      <c r="X849" s="75">
        <v>0</v>
      </c>
      <c r="Y849" s="185" t="s">
        <v>3665</v>
      </c>
      <c r="Z849" s="82" t="s">
        <v>220</v>
      </c>
      <c r="AA849" s="75" t="s">
        <v>3666</v>
      </c>
      <c r="AB849" s="82" t="s">
        <v>3667</v>
      </c>
      <c r="AC849" s="107" t="s">
        <v>3662</v>
      </c>
      <c r="AD849" s="75" t="s">
        <v>113</v>
      </c>
      <c r="AE849" s="74">
        <v>46067</v>
      </c>
      <c r="AF849" s="80">
        <v>46059.208333333336</v>
      </c>
      <c r="AG849" s="80">
        <v>46059.416666666664</v>
      </c>
      <c r="AH849" s="80">
        <v>46059.208333333336</v>
      </c>
      <c r="AI849" s="74">
        <v>46061</v>
      </c>
      <c r="AJ849" s="74">
        <v>46065</v>
      </c>
      <c r="AK849" s="74">
        <v>46067</v>
      </c>
      <c r="AL849" s="74">
        <v>46063</v>
      </c>
      <c r="AM849" s="74">
        <v>46067</v>
      </c>
      <c r="AN849" s="74">
        <v>46069</v>
      </c>
      <c r="AO849" s="95" t="s">
        <v>121</v>
      </c>
      <c r="AP849" s="95" t="s">
        <v>121</v>
      </c>
      <c r="AQ849" s="95" t="s">
        <v>121</v>
      </c>
      <c r="AR849" s="95" t="s">
        <v>121</v>
      </c>
      <c r="AS849" s="95" t="s">
        <v>121</v>
      </c>
      <c r="AT849" s="95" t="s">
        <v>121</v>
      </c>
      <c r="AU849" s="82" t="s">
        <v>2600</v>
      </c>
      <c r="AV849" s="74">
        <v>46057</v>
      </c>
      <c r="AW849" s="75">
        <v>0</v>
      </c>
      <c r="AX849" s="75">
        <v>0</v>
      </c>
      <c r="AY849" s="75"/>
      <c r="AZ849" s="96"/>
      <c r="BA849" s="75"/>
      <c r="BB849" s="75"/>
      <c r="BC849" s="75"/>
      <c r="BD849" s="75"/>
      <c r="BE849" s="75"/>
      <c r="BF849" s="75"/>
      <c r="BG849" s="75"/>
      <c r="BH849" s="75"/>
      <c r="BI849" s="75"/>
      <c r="BJ849" s="75"/>
      <c r="BK849" s="75"/>
      <c r="BL849" s="75"/>
      <c r="BM849" s="75"/>
      <c r="BN849" s="75"/>
      <c r="BO849" s="75"/>
      <c r="BP849" s="75"/>
      <c r="BQ849" s="75"/>
      <c r="BR849" s="75"/>
      <c r="BS849" s="75"/>
      <c r="BT849" s="75">
        <v>0</v>
      </c>
      <c r="BU849" s="84" t="s">
        <v>3670</v>
      </c>
      <c r="BV849" s="74">
        <v>46076</v>
      </c>
      <c r="BW849" s="85">
        <f t="shared" si="292"/>
        <v>9</v>
      </c>
      <c r="BX849" s="85">
        <f t="shared" si="293"/>
        <v>9</v>
      </c>
      <c r="BY849" s="86" t="s">
        <v>120</v>
      </c>
      <c r="BZ849" s="87">
        <f t="shared" si="294"/>
        <v>6</v>
      </c>
      <c r="CB849" s="88">
        <f t="shared" si="289"/>
        <v>9</v>
      </c>
      <c r="CC849" s="89"/>
      <c r="CE849" s="87">
        <f t="shared" si="273"/>
        <v>2</v>
      </c>
      <c r="CF849" s="90"/>
      <c r="CG849" s="90"/>
      <c r="CH849" s="90"/>
      <c r="CJ849" s="87">
        <f t="shared" si="290"/>
        <v>2</v>
      </c>
      <c r="CK849" s="87">
        <f t="shared" si="291"/>
        <v>6</v>
      </c>
      <c r="CL849" s="22" t="s">
        <v>121</v>
      </c>
      <c r="CM849" s="22" t="s">
        <v>3671</v>
      </c>
    </row>
    <row r="850" spans="1:91" ht="14.45" customHeight="1" x14ac:dyDescent="0.25">
      <c r="A850" s="69">
        <f t="shared" si="288"/>
        <v>848</v>
      </c>
      <c r="B850" s="70" t="s">
        <v>102</v>
      </c>
      <c r="C850" s="107" t="s">
        <v>3662</v>
      </c>
      <c r="D850" s="106">
        <v>145324743</v>
      </c>
      <c r="E850" s="73"/>
      <c r="F850" s="74">
        <v>46056</v>
      </c>
      <c r="G850" s="75" t="s">
        <v>497</v>
      </c>
      <c r="H850" s="75" t="s">
        <v>2531</v>
      </c>
      <c r="I850" s="75" t="s">
        <v>656</v>
      </c>
      <c r="J850" s="75" t="s">
        <v>430</v>
      </c>
      <c r="K850" s="75" t="s">
        <v>242</v>
      </c>
      <c r="L850" s="74">
        <v>46069</v>
      </c>
      <c r="M850" s="73">
        <v>20</v>
      </c>
      <c r="N850" s="75" t="s">
        <v>3672</v>
      </c>
      <c r="O850" s="75" t="s">
        <v>3673</v>
      </c>
      <c r="P850" s="75">
        <v>2830048537</v>
      </c>
      <c r="Q850" s="74">
        <v>46057</v>
      </c>
      <c r="R850" s="75">
        <v>1209382410</v>
      </c>
      <c r="S850" s="75">
        <v>224161534</v>
      </c>
      <c r="T850" s="74">
        <v>46057</v>
      </c>
      <c r="U850" s="190">
        <v>17545.36</v>
      </c>
      <c r="V850" s="190">
        <v>16922.919999999998</v>
      </c>
      <c r="W850" s="75">
        <v>20</v>
      </c>
      <c r="X850" s="75">
        <v>0</v>
      </c>
      <c r="Y850" s="185" t="s">
        <v>3674</v>
      </c>
      <c r="Z850" s="82" t="s">
        <v>220</v>
      </c>
      <c r="AA850" s="75" t="s">
        <v>3666</v>
      </c>
      <c r="AB850" s="82" t="s">
        <v>3667</v>
      </c>
      <c r="AC850" s="107" t="s">
        <v>3662</v>
      </c>
      <c r="AD850" s="75" t="s">
        <v>113</v>
      </c>
      <c r="AE850" s="74">
        <v>46067</v>
      </c>
      <c r="AF850" s="80">
        <v>46059.208333333336</v>
      </c>
      <c r="AG850" s="80">
        <v>46059.416666666664</v>
      </c>
      <c r="AH850" s="80">
        <v>46059.208333333336</v>
      </c>
      <c r="AI850" s="74">
        <v>46061</v>
      </c>
      <c r="AJ850" s="74">
        <v>46065</v>
      </c>
      <c r="AK850" s="74">
        <v>46067</v>
      </c>
      <c r="AL850" s="74">
        <v>46063</v>
      </c>
      <c r="AM850" s="74">
        <v>46067</v>
      </c>
      <c r="AN850" s="74">
        <v>46069</v>
      </c>
      <c r="AO850" s="81">
        <f>IF(AH850&lt;AG850,IF(AH850=0,"",AH850-1),IF(AG850=0,"",AG850-1))</f>
        <v>46058.208333333336</v>
      </c>
      <c r="AP850" s="81">
        <f>IF(AH850&lt;AG850,IF(AH850=0,"",AH850),IF(AG850=0,"",AG850))</f>
        <v>46059.208333333336</v>
      </c>
      <c r="AQ850" s="81">
        <f>IF(AH850&lt;AG850,IF(AH850=0,"",AH850),IF(AG850=0,"",AG850))</f>
        <v>46059.208333333336</v>
      </c>
      <c r="AR850" s="81">
        <f>IF(AI850=0,"",IF(AI850&lt;AJ850,AJ850+1,AI850+1))</f>
        <v>46066</v>
      </c>
      <c r="AS850" s="81">
        <f>IF(AI850=0,"",IF(AE850=0,IF(AJ850=0,AI850+2,AJ850+2),AE850+2))</f>
        <v>46069</v>
      </c>
      <c r="AT850" s="81">
        <f>IF(AI850=0,"",IF(AI850&lt;AJ850,AJ850+1,AI850+1))</f>
        <v>46066</v>
      </c>
      <c r="AU850" s="82" t="s">
        <v>2600</v>
      </c>
      <c r="AV850" s="74">
        <v>46057</v>
      </c>
      <c r="AW850" s="75" t="s">
        <v>3675</v>
      </c>
      <c r="AX850" s="75" t="s">
        <v>3676</v>
      </c>
      <c r="AY850" s="75"/>
      <c r="AZ850" s="96"/>
      <c r="BA850" s="75"/>
      <c r="BB850" s="75"/>
      <c r="BC850" s="75"/>
      <c r="BD850" s="75"/>
      <c r="BE850" s="75"/>
      <c r="BF850" s="75"/>
      <c r="BG850" s="75"/>
      <c r="BH850" s="75"/>
      <c r="BI850" s="75"/>
      <c r="BJ850" s="75"/>
      <c r="BK850" s="75"/>
      <c r="BL850" s="75"/>
      <c r="BM850" s="75"/>
      <c r="BN850" s="75"/>
      <c r="BO850" s="75"/>
      <c r="BP850" s="75"/>
      <c r="BQ850" s="75"/>
      <c r="BR850" s="75"/>
      <c r="BS850" s="75"/>
      <c r="BT850" s="75">
        <v>0</v>
      </c>
      <c r="BU850" s="84" t="s">
        <v>3670</v>
      </c>
      <c r="BV850" s="74">
        <v>46076</v>
      </c>
      <c r="BW850" s="85">
        <f t="shared" si="292"/>
        <v>9</v>
      </c>
      <c r="BX850" s="85">
        <f t="shared" si="293"/>
        <v>9</v>
      </c>
      <c r="BY850" s="86" t="s">
        <v>120</v>
      </c>
      <c r="BZ850" s="87">
        <f t="shared" si="294"/>
        <v>6</v>
      </c>
      <c r="CB850" s="88">
        <f t="shared" si="289"/>
        <v>9</v>
      </c>
      <c r="CC850" s="89"/>
      <c r="CE850" s="87">
        <f t="shared" si="273"/>
        <v>2</v>
      </c>
      <c r="CF850" s="90">
        <v>20600040</v>
      </c>
      <c r="CG850" s="90"/>
      <c r="CH850" s="90">
        <v>20600040</v>
      </c>
      <c r="CI850" s="22">
        <v>26076</v>
      </c>
      <c r="CJ850" s="87">
        <f t="shared" si="290"/>
        <v>2</v>
      </c>
      <c r="CK850" s="87">
        <f t="shared" si="291"/>
        <v>6</v>
      </c>
      <c r="CL850" s="22" t="s">
        <v>121</v>
      </c>
      <c r="CM850" s="22" t="s">
        <v>3671</v>
      </c>
    </row>
    <row r="851" spans="1:91" ht="14.45" customHeight="1" x14ac:dyDescent="0.25">
      <c r="A851" s="69">
        <f t="shared" si="288"/>
        <v>849</v>
      </c>
      <c r="B851" s="70" t="s">
        <v>102</v>
      </c>
      <c r="C851" s="97">
        <v>235600237555</v>
      </c>
      <c r="D851" s="73">
        <v>145453519</v>
      </c>
      <c r="E851" s="73">
        <v>5320007556</v>
      </c>
      <c r="F851" s="74">
        <v>46056</v>
      </c>
      <c r="G851" s="75" t="s">
        <v>299</v>
      </c>
      <c r="H851" s="75" t="s">
        <v>1657</v>
      </c>
      <c r="I851" s="75" t="s">
        <v>105</v>
      </c>
      <c r="J851" s="75" t="s">
        <v>322</v>
      </c>
      <c r="K851" s="75" t="s">
        <v>242</v>
      </c>
      <c r="L851" s="74">
        <v>46076</v>
      </c>
      <c r="M851" s="73">
        <v>40</v>
      </c>
      <c r="N851" s="75" t="s">
        <v>3677</v>
      </c>
      <c r="O851" s="75" t="s">
        <v>3678</v>
      </c>
      <c r="P851" s="75">
        <v>2830048536</v>
      </c>
      <c r="Q851" s="74">
        <v>46057</v>
      </c>
      <c r="R851" s="75">
        <v>1209382408</v>
      </c>
      <c r="S851" s="75">
        <v>224161577</v>
      </c>
      <c r="T851" s="74">
        <v>46057</v>
      </c>
      <c r="U851" s="190">
        <v>2883.8560000000002</v>
      </c>
      <c r="V851" s="190">
        <v>2788.4670000000001</v>
      </c>
      <c r="W851" s="75">
        <v>4</v>
      </c>
      <c r="X851" s="75">
        <v>0</v>
      </c>
      <c r="Y851" s="98">
        <v>235600237555</v>
      </c>
      <c r="Z851" s="82" t="s">
        <v>128</v>
      </c>
      <c r="AA851" s="75" t="s">
        <v>196</v>
      </c>
      <c r="AB851" s="75" t="s">
        <v>2819</v>
      </c>
      <c r="AC851" s="98">
        <v>235600237555</v>
      </c>
      <c r="AD851" s="75" t="s">
        <v>113</v>
      </c>
      <c r="AE851" s="99">
        <v>46066</v>
      </c>
      <c r="AF851" s="80">
        <v>46065.25</v>
      </c>
      <c r="AG851" s="80">
        <v>46064.5</v>
      </c>
      <c r="AH851" s="80">
        <v>46063.666666666664</v>
      </c>
      <c r="AI851" s="99">
        <v>46064</v>
      </c>
      <c r="AJ851" s="99">
        <v>46066</v>
      </c>
      <c r="AK851" s="99">
        <v>46066</v>
      </c>
      <c r="AL851" s="99">
        <v>46070</v>
      </c>
      <c r="AM851" s="74">
        <v>46072</v>
      </c>
      <c r="AN851" s="74">
        <v>46073</v>
      </c>
      <c r="AO851" s="95" t="s">
        <v>121</v>
      </c>
      <c r="AP851" s="95" t="s">
        <v>121</v>
      </c>
      <c r="AQ851" s="95" t="s">
        <v>121</v>
      </c>
      <c r="AR851" s="95" t="s">
        <v>121</v>
      </c>
      <c r="AS851" s="95" t="s">
        <v>121</v>
      </c>
      <c r="AT851" s="95" t="s">
        <v>121</v>
      </c>
      <c r="AU851" s="82" t="s">
        <v>443</v>
      </c>
      <c r="AV851" s="74">
        <v>46057</v>
      </c>
      <c r="AW851" s="75" t="s">
        <v>3679</v>
      </c>
      <c r="AX851" s="75" t="s">
        <v>3680</v>
      </c>
      <c r="AY851" s="75"/>
      <c r="AZ851" s="96"/>
      <c r="BA851" s="75"/>
      <c r="BB851" s="75"/>
      <c r="BC851" s="75"/>
      <c r="BD851" s="75"/>
      <c r="BE851" s="75"/>
      <c r="BF851" s="75"/>
      <c r="BG851" s="75"/>
      <c r="BH851" s="75"/>
      <c r="BI851" s="75"/>
      <c r="BJ851" s="75"/>
      <c r="BK851" s="75"/>
      <c r="BL851" s="75"/>
      <c r="BM851" s="75"/>
      <c r="BN851" s="75"/>
      <c r="BO851" s="75"/>
      <c r="BP851" s="75"/>
      <c r="BQ851" s="75"/>
      <c r="BR851" s="75"/>
      <c r="BS851" s="75"/>
      <c r="BT851" s="75">
        <v>1</v>
      </c>
      <c r="BU851" s="84" t="s">
        <v>3681</v>
      </c>
      <c r="BV851" s="74">
        <v>46066</v>
      </c>
      <c r="BW851" s="85">
        <f t="shared" si="292"/>
        <v>0</v>
      </c>
      <c r="BX851" s="85">
        <f t="shared" si="293"/>
        <v>0</v>
      </c>
      <c r="BY851" s="86" t="s">
        <v>120</v>
      </c>
      <c r="BZ851" s="87">
        <f t="shared" si="294"/>
        <v>6</v>
      </c>
      <c r="CB851" s="88">
        <f t="shared" si="289"/>
        <v>7</v>
      </c>
      <c r="CC851" s="89"/>
      <c r="CE851" s="87">
        <f t="shared" si="273"/>
        <v>2</v>
      </c>
      <c r="CF851" s="90">
        <v>15684000</v>
      </c>
      <c r="CG851" s="90"/>
      <c r="CH851" s="90">
        <v>15684000</v>
      </c>
      <c r="CI851" s="22">
        <v>26140</v>
      </c>
      <c r="CJ851" s="87">
        <f t="shared" si="290"/>
        <v>2</v>
      </c>
      <c r="CK851" s="87">
        <f t="shared" si="291"/>
        <v>6</v>
      </c>
      <c r="CL851" s="22" t="s">
        <v>121</v>
      </c>
      <c r="CM851" s="22" t="s">
        <v>3682</v>
      </c>
    </row>
    <row r="852" spans="1:91" ht="14.45" customHeight="1" x14ac:dyDescent="0.25">
      <c r="A852" s="69">
        <f t="shared" si="288"/>
        <v>850</v>
      </c>
      <c r="B852" s="70" t="s">
        <v>102</v>
      </c>
      <c r="C852" s="97">
        <v>235600237555</v>
      </c>
      <c r="D852" s="73">
        <v>145444455</v>
      </c>
      <c r="E852" s="73">
        <v>5320007556</v>
      </c>
      <c r="F852" s="74">
        <v>46056</v>
      </c>
      <c r="G852" s="75" t="s">
        <v>299</v>
      </c>
      <c r="H852" s="75" t="s">
        <v>1657</v>
      </c>
      <c r="I852" s="75" t="s">
        <v>105</v>
      </c>
      <c r="J852" s="75" t="s">
        <v>322</v>
      </c>
      <c r="K852" s="75" t="s">
        <v>242</v>
      </c>
      <c r="L852" s="74">
        <v>46076</v>
      </c>
      <c r="M852" s="73">
        <v>0</v>
      </c>
      <c r="N852" s="75" t="s">
        <v>3677</v>
      </c>
      <c r="O852" s="75" t="s">
        <v>3678</v>
      </c>
      <c r="P852" s="75">
        <v>2830048535</v>
      </c>
      <c r="Q852" s="74">
        <v>46057</v>
      </c>
      <c r="R852" s="75">
        <v>1209382407</v>
      </c>
      <c r="S852" s="75">
        <v>224161574</v>
      </c>
      <c r="T852" s="74">
        <v>46057</v>
      </c>
      <c r="U852" s="190">
        <v>10890.643</v>
      </c>
      <c r="V852" s="190">
        <v>10530.411</v>
      </c>
      <c r="W852" s="75">
        <v>11</v>
      </c>
      <c r="X852" s="75">
        <v>0</v>
      </c>
      <c r="Y852" s="98">
        <v>235600237555</v>
      </c>
      <c r="Z852" s="82" t="s">
        <v>128</v>
      </c>
      <c r="AA852" s="75" t="s">
        <v>196</v>
      </c>
      <c r="AB852" s="75" t="s">
        <v>2819</v>
      </c>
      <c r="AC852" s="98">
        <v>235600237555</v>
      </c>
      <c r="AD852" s="75" t="s">
        <v>113</v>
      </c>
      <c r="AE852" s="99">
        <v>46066</v>
      </c>
      <c r="AF852" s="80">
        <v>46065.25</v>
      </c>
      <c r="AG852" s="80">
        <v>46064.5</v>
      </c>
      <c r="AH852" s="80">
        <v>46063.666666666664</v>
      </c>
      <c r="AI852" s="99">
        <v>46064</v>
      </c>
      <c r="AJ852" s="99">
        <v>46066</v>
      </c>
      <c r="AK852" s="99">
        <v>46066</v>
      </c>
      <c r="AL852" s="99">
        <v>46070</v>
      </c>
      <c r="AM852" s="74">
        <v>46072</v>
      </c>
      <c r="AN852" s="74">
        <v>46073</v>
      </c>
      <c r="AO852" s="95" t="s">
        <v>121</v>
      </c>
      <c r="AP852" s="95" t="s">
        <v>121</v>
      </c>
      <c r="AQ852" s="95" t="s">
        <v>121</v>
      </c>
      <c r="AR852" s="95" t="s">
        <v>121</v>
      </c>
      <c r="AS852" s="95" t="s">
        <v>121</v>
      </c>
      <c r="AT852" s="95" t="s">
        <v>121</v>
      </c>
      <c r="AU852" s="82" t="s">
        <v>443</v>
      </c>
      <c r="AV852" s="74">
        <v>46057</v>
      </c>
      <c r="AW852" s="75">
        <v>0</v>
      </c>
      <c r="AX852" s="75">
        <v>0</v>
      </c>
      <c r="AY852" s="75"/>
      <c r="AZ852" s="96"/>
      <c r="BA852" s="75"/>
      <c r="BB852" s="75"/>
      <c r="BC852" s="75"/>
      <c r="BD852" s="75"/>
      <c r="BE852" s="75"/>
      <c r="BF852" s="75"/>
      <c r="BG852" s="75"/>
      <c r="BH852" s="75"/>
      <c r="BI852" s="75"/>
      <c r="BJ852" s="75"/>
      <c r="BK852" s="75"/>
      <c r="BL852" s="75"/>
      <c r="BM852" s="75"/>
      <c r="BN852" s="75"/>
      <c r="BO852" s="75"/>
      <c r="BP852" s="75"/>
      <c r="BQ852" s="75"/>
      <c r="BR852" s="75"/>
      <c r="BS852" s="75"/>
      <c r="BT852" s="75">
        <v>0</v>
      </c>
      <c r="BU852" s="84" t="s">
        <v>3681</v>
      </c>
      <c r="BV852" s="74">
        <v>46066</v>
      </c>
      <c r="BW852" s="85">
        <f t="shared" si="292"/>
        <v>0</v>
      </c>
      <c r="BX852" s="85">
        <f t="shared" si="293"/>
        <v>0</v>
      </c>
      <c r="BY852" s="86" t="s">
        <v>120</v>
      </c>
      <c r="BZ852" s="87">
        <f t="shared" si="294"/>
        <v>6</v>
      </c>
      <c r="CB852" s="88">
        <f t="shared" si="289"/>
        <v>7</v>
      </c>
      <c r="CC852" s="89"/>
      <c r="CE852" s="87">
        <f t="shared" si="273"/>
        <v>2</v>
      </c>
      <c r="CF852" s="90"/>
      <c r="CG852" s="90"/>
      <c r="CH852" s="90"/>
      <c r="CJ852" s="87">
        <f t="shared" si="290"/>
        <v>2</v>
      </c>
      <c r="CK852" s="87">
        <f t="shared" si="291"/>
        <v>6</v>
      </c>
      <c r="CL852" s="22" t="s">
        <v>121</v>
      </c>
      <c r="CM852" s="22" t="s">
        <v>3682</v>
      </c>
    </row>
    <row r="853" spans="1:91" ht="14.45" customHeight="1" x14ac:dyDescent="0.25">
      <c r="A853" s="69">
        <f t="shared" si="288"/>
        <v>851</v>
      </c>
      <c r="B853" s="70" t="s">
        <v>102</v>
      </c>
      <c r="C853" s="107">
        <v>265812153</v>
      </c>
      <c r="D853" s="106">
        <v>145482577</v>
      </c>
      <c r="E853" s="73"/>
      <c r="F853" s="74">
        <v>46057</v>
      </c>
      <c r="G853" s="75" t="s">
        <v>1159</v>
      </c>
      <c r="H853" s="75" t="s">
        <v>2963</v>
      </c>
      <c r="I853" s="75" t="s">
        <v>105</v>
      </c>
      <c r="J853" s="75" t="s">
        <v>1161</v>
      </c>
      <c r="K853" s="75" t="s">
        <v>242</v>
      </c>
      <c r="L853" s="74">
        <v>46073</v>
      </c>
      <c r="M853" s="73">
        <v>40</v>
      </c>
      <c r="N853" s="75" t="s">
        <v>3683</v>
      </c>
      <c r="O853" s="75" t="s">
        <v>3684</v>
      </c>
      <c r="P853" s="75"/>
      <c r="Q853" s="75"/>
      <c r="R853" s="75"/>
      <c r="S853" s="75">
        <v>224158947</v>
      </c>
      <c r="T853" s="74">
        <v>46056</v>
      </c>
      <c r="U853" s="190">
        <v>19239.866999999998</v>
      </c>
      <c r="V853" s="190">
        <v>18547.967000000001</v>
      </c>
      <c r="W853" s="75">
        <v>20</v>
      </c>
      <c r="X853" s="75">
        <v>0</v>
      </c>
      <c r="Y853" s="98">
        <v>265812153</v>
      </c>
      <c r="Z853" s="82" t="s">
        <v>110</v>
      </c>
      <c r="AA853" s="75" t="s">
        <v>2966</v>
      </c>
      <c r="AB853" s="75" t="s">
        <v>112</v>
      </c>
      <c r="AC853" s="98">
        <v>265812153</v>
      </c>
      <c r="AD853" s="75" t="s">
        <v>113</v>
      </c>
      <c r="AE853" s="74">
        <v>46059</v>
      </c>
      <c r="AF853" s="130">
        <v>46058.458333333336</v>
      </c>
      <c r="AG853" s="130">
        <v>46057.833333333336</v>
      </c>
      <c r="AH853" s="130">
        <v>46057.833333333336</v>
      </c>
      <c r="AI853" s="134">
        <v>46055</v>
      </c>
      <c r="AJ853" s="99">
        <v>46059</v>
      </c>
      <c r="AK853" s="99">
        <v>46059</v>
      </c>
      <c r="AL853" s="134">
        <v>46061</v>
      </c>
      <c r="AM853" s="75"/>
      <c r="AN853" s="131">
        <v>46061</v>
      </c>
      <c r="AO853" s="81">
        <f>IF(AH853&lt;AG853,IF(AH853=0,"",AH853-1),IF(AG853=0,"",AG853-1))</f>
        <v>46056.833333333336</v>
      </c>
      <c r="AP853" s="81">
        <f>IF(AH853&lt;AG853,IF(AH853=0,"",AH853),IF(AG853=0,"",AG853))</f>
        <v>46057.833333333336</v>
      </c>
      <c r="AQ853" s="81">
        <f>IF(AH853&lt;AG853,IF(AH853=0,"",AH853),IF(AG853=0,"",AG853))</f>
        <v>46057.833333333336</v>
      </c>
      <c r="AR853" s="81">
        <f>IF(AI853=0,"",IF(AI853&lt;AJ853,AJ853+1,AI853+1))</f>
        <v>46060</v>
      </c>
      <c r="AS853" s="81">
        <f>IF(AI853=0,"",IF(AE853=0,IF(AJ853=0,AI853+2,AJ853+2),AE853+2))</f>
        <v>46061</v>
      </c>
      <c r="AT853" s="81">
        <f>IF(AI853=0,"",IF(AI853&lt;AJ853,AJ853+1,AI853+1))</f>
        <v>46060</v>
      </c>
      <c r="AU853" s="82" t="s">
        <v>131</v>
      </c>
      <c r="AV853" s="74">
        <v>46057</v>
      </c>
      <c r="AW853" s="75" t="s">
        <v>3685</v>
      </c>
      <c r="AX853" s="75" t="s">
        <v>3686</v>
      </c>
      <c r="AY853" s="75"/>
      <c r="AZ853" s="96"/>
      <c r="BA853" s="75"/>
      <c r="BB853" s="75"/>
      <c r="BC853" s="75"/>
      <c r="BD853" s="75"/>
      <c r="BE853" s="75"/>
      <c r="BF853" s="75"/>
      <c r="BG853" s="75"/>
      <c r="BH853" s="75"/>
      <c r="BI853" s="75"/>
      <c r="BJ853" s="75"/>
      <c r="BK853" s="75"/>
      <c r="BL853" s="75"/>
      <c r="BM853" s="75"/>
      <c r="BN853" s="75"/>
      <c r="BO853" s="75"/>
      <c r="BP853" s="75"/>
      <c r="BQ853" s="75"/>
      <c r="BR853" s="75"/>
      <c r="BS853" s="75"/>
      <c r="BT853" s="75">
        <v>1</v>
      </c>
      <c r="BU853" s="84" t="s">
        <v>3687</v>
      </c>
      <c r="BV853" s="74">
        <v>46058</v>
      </c>
      <c r="BW853" s="85">
        <f t="shared" si="292"/>
        <v>-1</v>
      </c>
      <c r="BX853" s="85">
        <f t="shared" si="293"/>
        <v>-1</v>
      </c>
      <c r="BY853" s="86" t="s">
        <v>120</v>
      </c>
      <c r="BZ853" s="87">
        <f t="shared" si="294"/>
        <v>6</v>
      </c>
      <c r="CB853" s="88">
        <f t="shared" si="289"/>
        <v>6</v>
      </c>
      <c r="CC853" s="89"/>
      <c r="CE853" s="87">
        <f t="shared" si="273"/>
        <v>2</v>
      </c>
      <c r="CF853" s="90">
        <v>4008392</v>
      </c>
      <c r="CG853" s="90">
        <v>3006294</v>
      </c>
      <c r="CH853" s="90">
        <v>7014686</v>
      </c>
      <c r="CI853" s="91">
        <v>26371</v>
      </c>
      <c r="CJ853" s="87">
        <f t="shared" si="290"/>
        <v>2</v>
      </c>
      <c r="CK853" s="87">
        <f t="shared" si="291"/>
        <v>6</v>
      </c>
      <c r="CL853" s="22" t="s">
        <v>121</v>
      </c>
      <c r="CM853" s="22" t="s">
        <v>3688</v>
      </c>
    </row>
    <row r="854" spans="1:91" ht="14.45" customHeight="1" x14ac:dyDescent="0.25">
      <c r="A854" s="69">
        <f t="shared" si="288"/>
        <v>852</v>
      </c>
      <c r="B854" s="70" t="s">
        <v>102</v>
      </c>
      <c r="C854" s="107" t="s">
        <v>3689</v>
      </c>
      <c r="D854" s="106">
        <v>145440368</v>
      </c>
      <c r="E854" s="73">
        <v>5320007537</v>
      </c>
      <c r="F854" s="74">
        <v>46057</v>
      </c>
      <c r="G854" s="75" t="s">
        <v>2992</v>
      </c>
      <c r="H854" s="75" t="s">
        <v>2963</v>
      </c>
      <c r="I854" s="75" t="s">
        <v>105</v>
      </c>
      <c r="J854" s="75" t="s">
        <v>1161</v>
      </c>
      <c r="K854" s="75" t="s">
        <v>242</v>
      </c>
      <c r="L854" s="74">
        <v>46073</v>
      </c>
      <c r="M854" s="106">
        <v>40</v>
      </c>
      <c r="N854" s="75" t="s">
        <v>3690</v>
      </c>
      <c r="O854" s="75" t="s">
        <v>3691</v>
      </c>
      <c r="P854" s="75">
        <v>2830048598</v>
      </c>
      <c r="Q854" s="74">
        <v>46058</v>
      </c>
      <c r="R854" s="75">
        <v>1209382754</v>
      </c>
      <c r="S854" s="75">
        <v>224164602</v>
      </c>
      <c r="T854" s="74">
        <v>46058</v>
      </c>
      <c r="U854" s="190">
        <v>8424.5709999999999</v>
      </c>
      <c r="V854" s="190">
        <v>8111.3530000000001</v>
      </c>
      <c r="W854" s="75">
        <v>10</v>
      </c>
      <c r="X854" s="75">
        <v>6</v>
      </c>
      <c r="Y854" s="98">
        <v>7266282780</v>
      </c>
      <c r="Z854" s="82" t="s">
        <v>354</v>
      </c>
      <c r="AA854" s="75" t="s">
        <v>1258</v>
      </c>
      <c r="AB854" s="75" t="s">
        <v>3692</v>
      </c>
      <c r="AC854" s="109" t="s">
        <v>3689</v>
      </c>
      <c r="AD854" s="75" t="s">
        <v>113</v>
      </c>
      <c r="AE854" s="74">
        <v>46063</v>
      </c>
      <c r="AF854" s="80">
        <v>46061.833333333336</v>
      </c>
      <c r="AG854" s="80">
        <v>46060.583333333336</v>
      </c>
      <c r="AH854" s="80">
        <v>46060.583333333336</v>
      </c>
      <c r="AI854" s="99">
        <v>46062</v>
      </c>
      <c r="AJ854" s="99">
        <v>46062</v>
      </c>
      <c r="AK854" s="99">
        <v>46062</v>
      </c>
      <c r="AL854" s="99">
        <v>46065</v>
      </c>
      <c r="AM854" s="75"/>
      <c r="AN854" s="99">
        <v>46065</v>
      </c>
      <c r="AO854" s="95" t="s">
        <v>121</v>
      </c>
      <c r="AP854" s="95" t="s">
        <v>121</v>
      </c>
      <c r="AQ854" s="95" t="s">
        <v>121</v>
      </c>
      <c r="AR854" s="95" t="s">
        <v>121</v>
      </c>
      <c r="AS854" s="95" t="s">
        <v>121</v>
      </c>
      <c r="AT854" s="95" t="s">
        <v>121</v>
      </c>
      <c r="AU854" s="82" t="s">
        <v>443</v>
      </c>
      <c r="AV854" s="74">
        <v>46058</v>
      </c>
      <c r="AW854" s="75" t="s">
        <v>3693</v>
      </c>
      <c r="AX854" s="75">
        <v>32219105</v>
      </c>
      <c r="AY854" s="75"/>
      <c r="AZ854" s="96"/>
      <c r="BA854" s="75"/>
      <c r="BB854" s="75"/>
      <c r="BC854" s="75"/>
      <c r="BD854" s="75"/>
      <c r="BE854" s="75"/>
      <c r="BF854" s="75"/>
      <c r="BG854" s="75"/>
      <c r="BH854" s="75"/>
      <c r="BI854" s="75"/>
      <c r="BJ854" s="75"/>
      <c r="BK854" s="75"/>
      <c r="BL854" s="75"/>
      <c r="BM854" s="75"/>
      <c r="BN854" s="75"/>
      <c r="BO854" s="75"/>
      <c r="BP854" s="75"/>
      <c r="BQ854" s="75"/>
      <c r="BR854" s="75"/>
      <c r="BS854" s="75"/>
      <c r="BT854" s="75">
        <v>1</v>
      </c>
      <c r="BU854" s="84" t="s">
        <v>3694</v>
      </c>
      <c r="BV854" s="74">
        <v>46064</v>
      </c>
      <c r="BW854" s="85">
        <f t="shared" si="292"/>
        <v>2</v>
      </c>
      <c r="BX854" s="85">
        <f t="shared" si="293"/>
        <v>2</v>
      </c>
      <c r="BY854" s="86" t="s">
        <v>120</v>
      </c>
      <c r="BZ854" s="87">
        <f t="shared" si="294"/>
        <v>6</v>
      </c>
      <c r="CB854" s="88">
        <f t="shared" si="289"/>
        <v>7</v>
      </c>
      <c r="CC854" s="89">
        <f t="shared" ref="CC854:CC860" si="295">BV854-AK854</f>
        <v>2</v>
      </c>
      <c r="CE854" s="87">
        <f t="shared" si="273"/>
        <v>2</v>
      </c>
      <c r="CF854" s="90">
        <v>6039800</v>
      </c>
      <c r="CG854" s="90"/>
      <c r="CH854" s="90">
        <v>6039800</v>
      </c>
      <c r="CI854" s="22">
        <v>26260</v>
      </c>
      <c r="CJ854" s="87">
        <f t="shared" si="290"/>
        <v>2</v>
      </c>
      <c r="CK854" s="87">
        <f t="shared" si="291"/>
        <v>6</v>
      </c>
      <c r="CL854" s="22" t="s">
        <v>121</v>
      </c>
      <c r="CM854" s="22" t="s">
        <v>3695</v>
      </c>
    </row>
    <row r="855" spans="1:91" ht="14.45" customHeight="1" x14ac:dyDescent="0.25">
      <c r="A855" s="69">
        <f t="shared" si="288"/>
        <v>853</v>
      </c>
      <c r="B855" s="70" t="s">
        <v>102</v>
      </c>
      <c r="C855" s="107" t="s">
        <v>3689</v>
      </c>
      <c r="D855" s="106">
        <v>145516467</v>
      </c>
      <c r="E855" s="73">
        <v>5320007537</v>
      </c>
      <c r="F855" s="74">
        <v>46057</v>
      </c>
      <c r="G855" s="75" t="s">
        <v>1274</v>
      </c>
      <c r="H855" s="75" t="s">
        <v>2963</v>
      </c>
      <c r="I855" s="75" t="s">
        <v>105</v>
      </c>
      <c r="J855" s="75" t="s">
        <v>1161</v>
      </c>
      <c r="K855" s="75" t="s">
        <v>242</v>
      </c>
      <c r="L855" s="74">
        <v>46071</v>
      </c>
      <c r="M855" s="106">
        <v>0</v>
      </c>
      <c r="N855" s="75" t="s">
        <v>3690</v>
      </c>
      <c r="O855" s="75" t="s">
        <v>3691</v>
      </c>
      <c r="P855" s="75">
        <v>2830048600</v>
      </c>
      <c r="Q855" s="74">
        <v>46058</v>
      </c>
      <c r="R855" s="75">
        <v>1209382756</v>
      </c>
      <c r="S855" s="75">
        <v>224164589</v>
      </c>
      <c r="T855" s="74">
        <v>46058</v>
      </c>
      <c r="U855" s="75">
        <v>190.92599999999999</v>
      </c>
      <c r="V855" s="75">
        <v>182.75</v>
      </c>
      <c r="W855" s="75">
        <v>1</v>
      </c>
      <c r="X855" s="75">
        <v>1</v>
      </c>
      <c r="Y855" s="98">
        <v>7266282780</v>
      </c>
      <c r="Z855" s="82" t="s">
        <v>354</v>
      </c>
      <c r="AA855" s="75" t="s">
        <v>1258</v>
      </c>
      <c r="AB855" s="75" t="s">
        <v>3692</v>
      </c>
      <c r="AC855" s="109" t="s">
        <v>3689</v>
      </c>
      <c r="AD855" s="75" t="s">
        <v>113</v>
      </c>
      <c r="AE855" s="74">
        <v>46063</v>
      </c>
      <c r="AF855" s="80">
        <v>46061.833333333336</v>
      </c>
      <c r="AG855" s="80">
        <v>46060.583333333336</v>
      </c>
      <c r="AH855" s="80">
        <v>46060.583333333336</v>
      </c>
      <c r="AI855" s="99">
        <v>46062</v>
      </c>
      <c r="AJ855" s="99">
        <v>46062</v>
      </c>
      <c r="AK855" s="99">
        <v>46062</v>
      </c>
      <c r="AL855" s="99">
        <v>46065</v>
      </c>
      <c r="AM855" s="75"/>
      <c r="AN855" s="99">
        <v>46065</v>
      </c>
      <c r="AO855" s="95" t="s">
        <v>121</v>
      </c>
      <c r="AP855" s="95" t="s">
        <v>121</v>
      </c>
      <c r="AQ855" s="95" t="s">
        <v>121</v>
      </c>
      <c r="AR855" s="95" t="s">
        <v>121</v>
      </c>
      <c r="AS855" s="95" t="s">
        <v>121</v>
      </c>
      <c r="AT855" s="95" t="s">
        <v>121</v>
      </c>
      <c r="AU855" s="82" t="s">
        <v>443</v>
      </c>
      <c r="AV855" s="74">
        <v>46058</v>
      </c>
      <c r="AW855" s="75">
        <v>0</v>
      </c>
      <c r="AX855" s="75">
        <v>0</v>
      </c>
      <c r="AY855" s="75"/>
      <c r="AZ855" s="96"/>
      <c r="BA855" s="75"/>
      <c r="BB855" s="75"/>
      <c r="BC855" s="75"/>
      <c r="BD855" s="75"/>
      <c r="BE855" s="75"/>
      <c r="BF855" s="75"/>
      <c r="BG855" s="75"/>
      <c r="BH855" s="75"/>
      <c r="BI855" s="75"/>
      <c r="BJ855" s="75"/>
      <c r="BK855" s="75"/>
      <c r="BL855" s="75"/>
      <c r="BM855" s="75"/>
      <c r="BN855" s="75"/>
      <c r="BO855" s="75"/>
      <c r="BP855" s="75"/>
      <c r="BQ855" s="75"/>
      <c r="BR855" s="75"/>
      <c r="BS855" s="75"/>
      <c r="BT855" s="75">
        <v>0</v>
      </c>
      <c r="BU855" s="84" t="s">
        <v>3694</v>
      </c>
      <c r="BV855" s="74">
        <v>46064</v>
      </c>
      <c r="BW855" s="85">
        <f t="shared" si="292"/>
        <v>2</v>
      </c>
      <c r="BX855" s="85">
        <f t="shared" si="293"/>
        <v>2</v>
      </c>
      <c r="BY855" s="86" t="s">
        <v>120</v>
      </c>
      <c r="BZ855" s="87">
        <f t="shared" si="294"/>
        <v>6</v>
      </c>
      <c r="CB855" s="88">
        <f t="shared" si="289"/>
        <v>7</v>
      </c>
      <c r="CC855" s="89">
        <f t="shared" si="295"/>
        <v>2</v>
      </c>
      <c r="CE855" s="87">
        <f t="shared" si="273"/>
        <v>2</v>
      </c>
      <c r="CF855" s="90"/>
      <c r="CG855" s="90"/>
      <c r="CH855" s="90"/>
      <c r="CJ855" s="87">
        <f t="shared" si="290"/>
        <v>2</v>
      </c>
      <c r="CK855" s="87">
        <f t="shared" si="291"/>
        <v>6</v>
      </c>
      <c r="CL855" s="22" t="s">
        <v>121</v>
      </c>
      <c r="CM855" s="22" t="s">
        <v>3695</v>
      </c>
    </row>
    <row r="856" spans="1:91" ht="14.45" customHeight="1" x14ac:dyDescent="0.25">
      <c r="A856" s="69">
        <f t="shared" si="288"/>
        <v>854</v>
      </c>
      <c r="B856" s="70" t="s">
        <v>102</v>
      </c>
      <c r="C856" s="107" t="s">
        <v>3689</v>
      </c>
      <c r="D856" s="106">
        <v>145419571</v>
      </c>
      <c r="E856" s="73">
        <v>5320007537</v>
      </c>
      <c r="F856" s="74">
        <v>46057</v>
      </c>
      <c r="G856" s="75" t="s">
        <v>1421</v>
      </c>
      <c r="H856" s="75" t="s">
        <v>2963</v>
      </c>
      <c r="I856" s="75" t="s">
        <v>105</v>
      </c>
      <c r="J856" s="75" t="s">
        <v>1161</v>
      </c>
      <c r="K856" s="75" t="s">
        <v>242</v>
      </c>
      <c r="L856" s="74">
        <v>46071</v>
      </c>
      <c r="M856" s="106">
        <v>0</v>
      </c>
      <c r="N856" s="75" t="s">
        <v>3690</v>
      </c>
      <c r="O856" s="75" t="s">
        <v>3691</v>
      </c>
      <c r="P856" s="75">
        <v>2830048597</v>
      </c>
      <c r="Q856" s="74">
        <v>46058</v>
      </c>
      <c r="R856" s="75">
        <v>1209382753</v>
      </c>
      <c r="S856" s="75">
        <v>224164613</v>
      </c>
      <c r="T856" s="74">
        <v>46058</v>
      </c>
      <c r="U856" s="190">
        <v>2498.0709999999999</v>
      </c>
      <c r="V856" s="190">
        <v>2418.009</v>
      </c>
      <c r="W856" s="75">
        <v>5</v>
      </c>
      <c r="X856" s="75">
        <v>0</v>
      </c>
      <c r="Y856" s="98">
        <v>7266282780</v>
      </c>
      <c r="Z856" s="82" t="s">
        <v>354</v>
      </c>
      <c r="AA856" s="75" t="s">
        <v>1258</v>
      </c>
      <c r="AB856" s="75" t="s">
        <v>3692</v>
      </c>
      <c r="AC856" s="109" t="s">
        <v>3689</v>
      </c>
      <c r="AD856" s="75" t="s">
        <v>113</v>
      </c>
      <c r="AE856" s="74">
        <v>46063</v>
      </c>
      <c r="AF856" s="80">
        <v>46061.833333333336</v>
      </c>
      <c r="AG856" s="80">
        <v>46060.583333333336</v>
      </c>
      <c r="AH856" s="80">
        <v>46060.583333333336</v>
      </c>
      <c r="AI856" s="99">
        <v>46062</v>
      </c>
      <c r="AJ856" s="99">
        <v>46062</v>
      </c>
      <c r="AK856" s="99">
        <v>46062</v>
      </c>
      <c r="AL856" s="99">
        <v>46065</v>
      </c>
      <c r="AM856" s="75"/>
      <c r="AN856" s="99">
        <v>46065</v>
      </c>
      <c r="AO856" s="95" t="s">
        <v>121</v>
      </c>
      <c r="AP856" s="95" t="s">
        <v>121</v>
      </c>
      <c r="AQ856" s="95" t="s">
        <v>121</v>
      </c>
      <c r="AR856" s="95" t="s">
        <v>121</v>
      </c>
      <c r="AS856" s="95" t="s">
        <v>121</v>
      </c>
      <c r="AT856" s="95" t="s">
        <v>121</v>
      </c>
      <c r="AU856" s="82" t="s">
        <v>443</v>
      </c>
      <c r="AV856" s="74">
        <v>46058</v>
      </c>
      <c r="AW856" s="75">
        <v>0</v>
      </c>
      <c r="AX856" s="75">
        <v>0</v>
      </c>
      <c r="AY856" s="75"/>
      <c r="AZ856" s="96"/>
      <c r="BA856" s="75"/>
      <c r="BB856" s="75"/>
      <c r="BC856" s="75"/>
      <c r="BD856" s="75"/>
      <c r="BE856" s="75"/>
      <c r="BF856" s="75"/>
      <c r="BG856" s="75"/>
      <c r="BH856" s="75"/>
      <c r="BI856" s="75"/>
      <c r="BJ856" s="75"/>
      <c r="BK856" s="75"/>
      <c r="BL856" s="75"/>
      <c r="BM856" s="75"/>
      <c r="BN856" s="75"/>
      <c r="BO856" s="75"/>
      <c r="BP856" s="75"/>
      <c r="BQ856" s="75"/>
      <c r="BR856" s="75"/>
      <c r="BS856" s="75"/>
      <c r="BT856" s="75">
        <v>0</v>
      </c>
      <c r="BU856" s="84" t="s">
        <v>3694</v>
      </c>
      <c r="BV856" s="74">
        <v>46064</v>
      </c>
      <c r="BW856" s="85">
        <f t="shared" si="292"/>
        <v>2</v>
      </c>
      <c r="BX856" s="85">
        <f t="shared" si="293"/>
        <v>2</v>
      </c>
      <c r="BY856" s="86" t="s">
        <v>120</v>
      </c>
      <c r="BZ856" s="87">
        <f t="shared" si="294"/>
        <v>6</v>
      </c>
      <c r="CB856" s="88">
        <f t="shared" si="289"/>
        <v>7</v>
      </c>
      <c r="CC856" s="89">
        <f t="shared" si="295"/>
        <v>2</v>
      </c>
      <c r="CE856" s="87">
        <f t="shared" si="273"/>
        <v>2</v>
      </c>
      <c r="CF856" s="90"/>
      <c r="CG856" s="90"/>
      <c r="CH856" s="90"/>
      <c r="CJ856" s="87">
        <f t="shared" si="290"/>
        <v>2</v>
      </c>
      <c r="CK856" s="87">
        <f t="shared" si="291"/>
        <v>6</v>
      </c>
      <c r="CL856" s="22" t="s">
        <v>121</v>
      </c>
      <c r="CM856" s="22" t="s">
        <v>3695</v>
      </c>
    </row>
    <row r="857" spans="1:91" ht="14.45" customHeight="1" x14ac:dyDescent="0.25">
      <c r="A857" s="69">
        <f t="shared" si="288"/>
        <v>855</v>
      </c>
      <c r="B857" s="70" t="s">
        <v>102</v>
      </c>
      <c r="C857" s="107" t="s">
        <v>3689</v>
      </c>
      <c r="D857" s="106">
        <v>145499314</v>
      </c>
      <c r="E857" s="73">
        <v>5320007537</v>
      </c>
      <c r="F857" s="74">
        <v>46057</v>
      </c>
      <c r="G857" s="75" t="s">
        <v>1247</v>
      </c>
      <c r="H857" s="75" t="s">
        <v>2963</v>
      </c>
      <c r="I857" s="75" t="s">
        <v>105</v>
      </c>
      <c r="J857" s="75" t="s">
        <v>1161</v>
      </c>
      <c r="K857" s="75" t="s">
        <v>242</v>
      </c>
      <c r="L857" s="74">
        <v>46071</v>
      </c>
      <c r="M857" s="106">
        <v>0</v>
      </c>
      <c r="N857" s="75" t="s">
        <v>3690</v>
      </c>
      <c r="O857" s="75" t="s">
        <v>3691</v>
      </c>
      <c r="P857" s="75">
        <v>2830048599</v>
      </c>
      <c r="Q857" s="74">
        <v>46058</v>
      </c>
      <c r="R857" s="75">
        <v>1209382755</v>
      </c>
      <c r="S857" s="75">
        <v>224164595</v>
      </c>
      <c r="T857" s="74">
        <v>46058</v>
      </c>
      <c r="U857" s="190">
        <v>3447.9749999999999</v>
      </c>
      <c r="V857" s="190">
        <v>3321.114</v>
      </c>
      <c r="W857" s="75">
        <v>4</v>
      </c>
      <c r="X857" s="75">
        <v>2</v>
      </c>
      <c r="Y857" s="98">
        <v>7266282780</v>
      </c>
      <c r="Z857" s="82" t="s">
        <v>354</v>
      </c>
      <c r="AA857" s="75" t="s">
        <v>1258</v>
      </c>
      <c r="AB857" s="75" t="s">
        <v>3692</v>
      </c>
      <c r="AC857" s="109" t="s">
        <v>3689</v>
      </c>
      <c r="AD857" s="75" t="s">
        <v>113</v>
      </c>
      <c r="AE857" s="74">
        <v>46063</v>
      </c>
      <c r="AF857" s="80">
        <v>46061.833333333336</v>
      </c>
      <c r="AG857" s="80">
        <v>46060.583333333336</v>
      </c>
      <c r="AH857" s="80">
        <v>46060.583333333336</v>
      </c>
      <c r="AI857" s="99">
        <v>46062</v>
      </c>
      <c r="AJ857" s="99">
        <v>46062</v>
      </c>
      <c r="AK857" s="99">
        <v>46062</v>
      </c>
      <c r="AL857" s="99">
        <v>46065</v>
      </c>
      <c r="AM857" s="75"/>
      <c r="AN857" s="99">
        <v>46065</v>
      </c>
      <c r="AO857" s="95" t="s">
        <v>121</v>
      </c>
      <c r="AP857" s="95" t="s">
        <v>121</v>
      </c>
      <c r="AQ857" s="95" t="s">
        <v>121</v>
      </c>
      <c r="AR857" s="95" t="s">
        <v>121</v>
      </c>
      <c r="AS857" s="95" t="s">
        <v>121</v>
      </c>
      <c r="AT857" s="95" t="s">
        <v>121</v>
      </c>
      <c r="AU857" s="82" t="s">
        <v>443</v>
      </c>
      <c r="AV857" s="74">
        <v>46058</v>
      </c>
      <c r="AW857" s="75">
        <v>0</v>
      </c>
      <c r="AX857" s="75">
        <v>0</v>
      </c>
      <c r="AY857" s="75"/>
      <c r="AZ857" s="96"/>
      <c r="BA857" s="75"/>
      <c r="BB857" s="75"/>
      <c r="BC857" s="75"/>
      <c r="BD857" s="75"/>
      <c r="BE857" s="75"/>
      <c r="BF857" s="75"/>
      <c r="BG857" s="75"/>
      <c r="BH857" s="75"/>
      <c r="BI857" s="75"/>
      <c r="BJ857" s="75"/>
      <c r="BK857" s="75"/>
      <c r="BL857" s="75"/>
      <c r="BM857" s="75"/>
      <c r="BN857" s="75"/>
      <c r="BO857" s="75"/>
      <c r="BP857" s="75"/>
      <c r="BQ857" s="75"/>
      <c r="BR857" s="75"/>
      <c r="BS857" s="75"/>
      <c r="BT857" s="75">
        <v>0</v>
      </c>
      <c r="BU857" s="84" t="s">
        <v>3694</v>
      </c>
      <c r="BV857" s="74">
        <v>46064</v>
      </c>
      <c r="BW857" s="85">
        <f t="shared" si="292"/>
        <v>2</v>
      </c>
      <c r="BX857" s="85">
        <f t="shared" si="293"/>
        <v>2</v>
      </c>
      <c r="BY857" s="86" t="s">
        <v>120</v>
      </c>
      <c r="BZ857" s="87">
        <f t="shared" si="294"/>
        <v>6</v>
      </c>
      <c r="CB857" s="88">
        <f t="shared" si="289"/>
        <v>7</v>
      </c>
      <c r="CC857" s="89">
        <f t="shared" si="295"/>
        <v>2</v>
      </c>
      <c r="CE857" s="87">
        <f t="shared" si="273"/>
        <v>2</v>
      </c>
      <c r="CF857" s="90"/>
      <c r="CG857" s="90"/>
      <c r="CH857" s="90"/>
      <c r="CJ857" s="87">
        <f t="shared" si="290"/>
        <v>2</v>
      </c>
      <c r="CK857" s="87">
        <f t="shared" si="291"/>
        <v>6</v>
      </c>
      <c r="CL857" s="22" t="s">
        <v>121</v>
      </c>
      <c r="CM857" s="22" t="s">
        <v>3695</v>
      </c>
    </row>
    <row r="858" spans="1:91" ht="14.45" customHeight="1" x14ac:dyDescent="0.25">
      <c r="A858" s="69">
        <f t="shared" si="288"/>
        <v>856</v>
      </c>
      <c r="B858" s="70" t="s">
        <v>102</v>
      </c>
      <c r="C858" s="107" t="s">
        <v>3696</v>
      </c>
      <c r="D858" s="106">
        <v>145456495</v>
      </c>
      <c r="E858" s="73"/>
      <c r="F858" s="74">
        <v>46051</v>
      </c>
      <c r="G858" s="75" t="s">
        <v>3697</v>
      </c>
      <c r="H858" s="75" t="s">
        <v>3698</v>
      </c>
      <c r="I858" s="75" t="s">
        <v>105</v>
      </c>
      <c r="J858" s="75" t="s">
        <v>1161</v>
      </c>
      <c r="K858" s="75" t="s">
        <v>242</v>
      </c>
      <c r="L858" s="74">
        <v>46073</v>
      </c>
      <c r="M858" s="106">
        <v>40</v>
      </c>
      <c r="N858" s="75" t="s">
        <v>3699</v>
      </c>
      <c r="O858" s="75" t="s">
        <v>3700</v>
      </c>
      <c r="P858" s="75">
        <v>2830048581</v>
      </c>
      <c r="Q858" s="74">
        <v>46058</v>
      </c>
      <c r="R858" s="75">
        <v>1209382687</v>
      </c>
      <c r="S858" s="75">
        <v>224164236</v>
      </c>
      <c r="T858" s="74">
        <v>46058</v>
      </c>
      <c r="U858" s="190">
        <v>21981.164000000001</v>
      </c>
      <c r="V858" s="190">
        <v>21236.666000000001</v>
      </c>
      <c r="W858" s="75">
        <v>18</v>
      </c>
      <c r="X858" s="75">
        <v>0</v>
      </c>
      <c r="Y858" s="98">
        <v>7266390010</v>
      </c>
      <c r="Z858" s="82" t="s">
        <v>354</v>
      </c>
      <c r="AA858" s="75" t="s">
        <v>1258</v>
      </c>
      <c r="AB858" s="75" t="s">
        <v>3692</v>
      </c>
      <c r="AC858" s="109" t="s">
        <v>3696</v>
      </c>
      <c r="AD858" s="75" t="s">
        <v>113</v>
      </c>
      <c r="AE858" s="74">
        <v>46063</v>
      </c>
      <c r="AF858" s="80">
        <v>46061.833333333336</v>
      </c>
      <c r="AG858" s="80">
        <v>46060.583333333336</v>
      </c>
      <c r="AH858" s="80">
        <v>46060.583333333336</v>
      </c>
      <c r="AI858" s="99">
        <v>46062</v>
      </c>
      <c r="AJ858" s="99">
        <v>46062</v>
      </c>
      <c r="AK858" s="74">
        <v>46062</v>
      </c>
      <c r="AL858" s="99">
        <v>46065</v>
      </c>
      <c r="AM858" s="75"/>
      <c r="AN858" s="99">
        <v>46065</v>
      </c>
      <c r="AO858" s="81">
        <f>IF(AH858&lt;AG858,IF(AH858=0,"",AH858-1),IF(AG858=0,"",AG858-1))</f>
        <v>46059.583333333336</v>
      </c>
      <c r="AP858" s="81">
        <f>IF(AH858&lt;AG858,IF(AH858=0,"",AH858),IF(AG858=0,"",AG858))</f>
        <v>46060.583333333336</v>
      </c>
      <c r="AQ858" s="81">
        <f>IF(AH858&lt;AG858,IF(AH858=0,"",AH858),IF(AG858=0,"",AG858))</f>
        <v>46060.583333333336</v>
      </c>
      <c r="AR858" s="81">
        <f>IF(AI858=0,"",IF(AI858&lt;AJ858,AJ858+1,AI858+1))</f>
        <v>46063</v>
      </c>
      <c r="AS858" s="81">
        <f>IF(AI858=0,"",IF(AE858=0,IF(AJ858=0,AI858+2,AJ858+2),AE858+2))</f>
        <v>46065</v>
      </c>
      <c r="AT858" s="81">
        <f>IF(AI858=0,"",IF(AI858&lt;AJ858,AJ858+1,AI858+1))</f>
        <v>46063</v>
      </c>
      <c r="AU858" s="82" t="s">
        <v>443</v>
      </c>
      <c r="AV858" s="74">
        <v>46058</v>
      </c>
      <c r="AW858" s="75" t="s">
        <v>3701</v>
      </c>
      <c r="AX858" s="75">
        <v>32219175</v>
      </c>
      <c r="AY858" s="75"/>
      <c r="AZ858" s="96"/>
      <c r="BA858" s="75"/>
      <c r="BB858" s="75"/>
      <c r="BC858" s="75"/>
      <c r="BD858" s="75"/>
      <c r="BE858" s="75"/>
      <c r="BF858" s="75"/>
      <c r="BG858" s="75"/>
      <c r="BH858" s="75"/>
      <c r="BI858" s="75"/>
      <c r="BJ858" s="75"/>
      <c r="BK858" s="75"/>
      <c r="BL858" s="75"/>
      <c r="BM858" s="75"/>
      <c r="BN858" s="75"/>
      <c r="BO858" s="75"/>
      <c r="BP858" s="75"/>
      <c r="BQ858" s="75"/>
      <c r="BR858" s="75"/>
      <c r="BS858" s="75"/>
      <c r="BT858" s="75">
        <v>1</v>
      </c>
      <c r="BU858" s="84" t="s">
        <v>3702</v>
      </c>
      <c r="BV858" s="74">
        <v>46064</v>
      </c>
      <c r="BW858" s="85">
        <f t="shared" si="292"/>
        <v>2</v>
      </c>
      <c r="BX858" s="85">
        <f t="shared" si="293"/>
        <v>2</v>
      </c>
      <c r="BY858" s="86" t="s">
        <v>120</v>
      </c>
      <c r="BZ858" s="87">
        <f t="shared" si="294"/>
        <v>5</v>
      </c>
      <c r="CB858" s="88">
        <f t="shared" si="289"/>
        <v>7</v>
      </c>
      <c r="CC858" s="89">
        <f t="shared" si="295"/>
        <v>2</v>
      </c>
      <c r="CE858" s="87">
        <f t="shared" si="273"/>
        <v>2</v>
      </c>
      <c r="CF858" s="90">
        <v>6039800</v>
      </c>
      <c r="CG858" s="90"/>
      <c r="CH858" s="90">
        <v>6039800</v>
      </c>
      <c r="CI858" s="22">
        <v>26260</v>
      </c>
      <c r="CJ858" s="87">
        <f t="shared" si="290"/>
        <v>2</v>
      </c>
      <c r="CK858" s="87">
        <f t="shared" si="291"/>
        <v>6</v>
      </c>
      <c r="CL858" s="22" t="s">
        <v>121</v>
      </c>
      <c r="CM858" s="22" t="s">
        <v>3703</v>
      </c>
    </row>
    <row r="859" spans="1:91" ht="14.45" customHeight="1" x14ac:dyDescent="0.25">
      <c r="A859" s="69">
        <f t="shared" si="288"/>
        <v>857</v>
      </c>
      <c r="B859" s="70" t="s">
        <v>102</v>
      </c>
      <c r="C859" s="107" t="s">
        <v>3696</v>
      </c>
      <c r="D859" s="106">
        <v>145456753</v>
      </c>
      <c r="E859" s="73"/>
      <c r="F859" s="74">
        <v>46051</v>
      </c>
      <c r="G859" s="75" t="s">
        <v>3697</v>
      </c>
      <c r="H859" s="75" t="s">
        <v>3698</v>
      </c>
      <c r="I859" s="75" t="s">
        <v>105</v>
      </c>
      <c r="J859" s="75" t="s">
        <v>1161</v>
      </c>
      <c r="K859" s="75" t="s">
        <v>242</v>
      </c>
      <c r="L859" s="74">
        <v>46073</v>
      </c>
      <c r="M859" s="106">
        <v>40</v>
      </c>
      <c r="N859" s="75" t="s">
        <v>3704</v>
      </c>
      <c r="O859" s="75" t="s">
        <v>3705</v>
      </c>
      <c r="P859" s="75">
        <v>2830048553</v>
      </c>
      <c r="Q859" s="74">
        <v>46058</v>
      </c>
      <c r="R859" s="75">
        <v>1209382733</v>
      </c>
      <c r="S859" s="75">
        <v>224164557</v>
      </c>
      <c r="T859" s="74">
        <v>46058</v>
      </c>
      <c r="U859" s="190">
        <v>14208.482</v>
      </c>
      <c r="V859" s="190">
        <v>13678.846</v>
      </c>
      <c r="W859" s="75">
        <v>16</v>
      </c>
      <c r="X859" s="75">
        <v>14</v>
      </c>
      <c r="Y859" s="98">
        <v>7266389970</v>
      </c>
      <c r="Z859" s="82" t="s">
        <v>354</v>
      </c>
      <c r="AA859" s="75" t="s">
        <v>1258</v>
      </c>
      <c r="AB859" s="75" t="s">
        <v>3692</v>
      </c>
      <c r="AC859" s="109" t="s">
        <v>3696</v>
      </c>
      <c r="AD859" s="75" t="s">
        <v>113</v>
      </c>
      <c r="AE859" s="74">
        <v>46063</v>
      </c>
      <c r="AF859" s="80">
        <v>46061.833333333336</v>
      </c>
      <c r="AG859" s="80">
        <v>46060.583333333336</v>
      </c>
      <c r="AH859" s="80">
        <v>46060.583333333336</v>
      </c>
      <c r="AI859" s="99">
        <v>46062</v>
      </c>
      <c r="AJ859" s="99">
        <v>46062</v>
      </c>
      <c r="AK859" s="74">
        <v>46062</v>
      </c>
      <c r="AL859" s="99">
        <v>46065</v>
      </c>
      <c r="AM859" s="75"/>
      <c r="AN859" s="99">
        <v>46065</v>
      </c>
      <c r="AO859" s="81">
        <f>IF(AH859&lt;AG859,IF(AH859=0,"",AH859-1),IF(AG859=0,"",AG859-1))</f>
        <v>46059.583333333336</v>
      </c>
      <c r="AP859" s="81">
        <f>IF(AH859&lt;AG859,IF(AH859=0,"",AH859),IF(AG859=0,"",AG859))</f>
        <v>46060.583333333336</v>
      </c>
      <c r="AQ859" s="81">
        <f>IF(AH859&lt;AG859,IF(AH859=0,"",AH859),IF(AG859=0,"",AG859))</f>
        <v>46060.583333333336</v>
      </c>
      <c r="AR859" s="81">
        <f>IF(AI859=0,"",IF(AI859&lt;AJ859,AJ859+1,AI859+1))</f>
        <v>46063</v>
      </c>
      <c r="AS859" s="81">
        <f>IF(AI859=0,"",IF(AE859=0,IF(AJ859=0,AI859+2,AJ859+2),AE859+2))</f>
        <v>46065</v>
      </c>
      <c r="AT859" s="81">
        <f>IF(AI859=0,"",IF(AI859&lt;AJ859,AJ859+1,AI859+1))</f>
        <v>46063</v>
      </c>
      <c r="AU859" s="82" t="s">
        <v>443</v>
      </c>
      <c r="AV859" s="74">
        <v>46058</v>
      </c>
      <c r="AW859" s="75" t="s">
        <v>3706</v>
      </c>
      <c r="AX859" s="75">
        <v>32219270</v>
      </c>
      <c r="AY859" s="75"/>
      <c r="AZ859" s="96"/>
      <c r="BA859" s="75"/>
      <c r="BB859" s="75"/>
      <c r="BC859" s="75"/>
      <c r="BD859" s="75"/>
      <c r="BE859" s="75"/>
      <c r="BF859" s="75"/>
      <c r="BG859" s="75"/>
      <c r="BH859" s="75"/>
      <c r="BI859" s="75"/>
      <c r="BJ859" s="75"/>
      <c r="BK859" s="75"/>
      <c r="BL859" s="75"/>
      <c r="BM859" s="75"/>
      <c r="BN859" s="75"/>
      <c r="BO859" s="75"/>
      <c r="BP859" s="75"/>
      <c r="BQ859" s="75"/>
      <c r="BR859" s="75"/>
      <c r="BS859" s="75"/>
      <c r="BT859" s="75">
        <v>0</v>
      </c>
      <c r="BU859" s="84" t="s">
        <v>3702</v>
      </c>
      <c r="BV859" s="74">
        <v>46064</v>
      </c>
      <c r="BW859" s="85">
        <f t="shared" si="292"/>
        <v>2</v>
      </c>
      <c r="BX859" s="85">
        <f t="shared" si="293"/>
        <v>2</v>
      </c>
      <c r="BY859" s="86" t="s">
        <v>120</v>
      </c>
      <c r="BZ859" s="87">
        <f t="shared" si="294"/>
        <v>5</v>
      </c>
      <c r="CB859" s="88">
        <f t="shared" si="289"/>
        <v>7</v>
      </c>
      <c r="CC859" s="89">
        <f t="shared" si="295"/>
        <v>2</v>
      </c>
      <c r="CE859" s="87">
        <f t="shared" si="273"/>
        <v>2</v>
      </c>
      <c r="CF859" s="90">
        <v>6039800</v>
      </c>
      <c r="CG859" s="90"/>
      <c r="CH859" s="90">
        <v>6039800</v>
      </c>
      <c r="CI859" s="22">
        <v>26260</v>
      </c>
      <c r="CJ859" s="87">
        <f t="shared" si="290"/>
        <v>2</v>
      </c>
      <c r="CK859" s="87">
        <f t="shared" si="291"/>
        <v>6</v>
      </c>
      <c r="CL859" s="22" t="s">
        <v>121</v>
      </c>
      <c r="CM859" s="22" t="s">
        <v>3703</v>
      </c>
    </row>
    <row r="860" spans="1:91" ht="14.45" customHeight="1" x14ac:dyDescent="0.25">
      <c r="A860" s="69">
        <f t="shared" si="288"/>
        <v>858</v>
      </c>
      <c r="B860" s="70" t="s">
        <v>102</v>
      </c>
      <c r="C860" s="107" t="s">
        <v>3689</v>
      </c>
      <c r="D860" s="136">
        <v>145482659</v>
      </c>
      <c r="E860" s="73"/>
      <c r="F860" s="74">
        <v>46058</v>
      </c>
      <c r="G860" s="75" t="s">
        <v>1159</v>
      </c>
      <c r="H860" s="75" t="s">
        <v>2963</v>
      </c>
      <c r="I860" s="75" t="s">
        <v>105</v>
      </c>
      <c r="J860" s="75" t="s">
        <v>1161</v>
      </c>
      <c r="K860" s="75" t="s">
        <v>242</v>
      </c>
      <c r="L860" s="74">
        <v>46074</v>
      </c>
      <c r="M860" s="106">
        <v>40</v>
      </c>
      <c r="N860" s="75" t="s">
        <v>3707</v>
      </c>
      <c r="O860" s="75" t="s">
        <v>3708</v>
      </c>
      <c r="P860" s="75">
        <v>2830048596</v>
      </c>
      <c r="Q860" s="74">
        <v>46058</v>
      </c>
      <c r="R860" s="75">
        <v>1209382741</v>
      </c>
      <c r="S860" s="75">
        <v>224164572</v>
      </c>
      <c r="T860" s="74">
        <v>46058</v>
      </c>
      <c r="U860" s="190">
        <v>19721.474999999999</v>
      </c>
      <c r="V860" s="190">
        <v>19012.256000000001</v>
      </c>
      <c r="W860" s="75">
        <v>21</v>
      </c>
      <c r="X860" s="75">
        <v>0</v>
      </c>
      <c r="Y860" s="98">
        <v>7266282760</v>
      </c>
      <c r="Z860" s="82" t="s">
        <v>354</v>
      </c>
      <c r="AA860" s="75" t="s">
        <v>1258</v>
      </c>
      <c r="AB860" s="75" t="s">
        <v>3692</v>
      </c>
      <c r="AC860" s="109" t="s">
        <v>3689</v>
      </c>
      <c r="AD860" s="75" t="s">
        <v>113</v>
      </c>
      <c r="AE860" s="74">
        <v>46063</v>
      </c>
      <c r="AF860" s="80">
        <v>46061.833333333336</v>
      </c>
      <c r="AG860" s="80">
        <v>46060.583333333336</v>
      </c>
      <c r="AH860" s="80">
        <v>46060.583333333336</v>
      </c>
      <c r="AI860" s="99">
        <v>46062</v>
      </c>
      <c r="AJ860" s="99">
        <v>46062</v>
      </c>
      <c r="AK860" s="99">
        <v>46062</v>
      </c>
      <c r="AL860" s="99">
        <v>46065</v>
      </c>
      <c r="AM860" s="75"/>
      <c r="AN860" s="99">
        <v>46065</v>
      </c>
      <c r="AO860" s="81">
        <f>IF(AH860&lt;AG860,IF(AH860=0,"",AH860-1),IF(AG860=0,"",AG860-1))</f>
        <v>46059.583333333336</v>
      </c>
      <c r="AP860" s="81">
        <f>IF(AH860&lt;AG860,IF(AH860=0,"",AH860),IF(AG860=0,"",AG860))</f>
        <v>46060.583333333336</v>
      </c>
      <c r="AQ860" s="81">
        <f>IF(AH860&lt;AG860,IF(AH860=0,"",AH860),IF(AG860=0,"",AG860))</f>
        <v>46060.583333333336</v>
      </c>
      <c r="AR860" s="81">
        <f>IF(AI860=0,"",IF(AI860&lt;AJ860,AJ860+1,AI860+1))</f>
        <v>46063</v>
      </c>
      <c r="AS860" s="81">
        <f>IF(AI860=0,"",IF(AE860=0,IF(AJ860=0,AI860+2,AJ860+2),AE860+2))</f>
        <v>46065</v>
      </c>
      <c r="AT860" s="81">
        <f>IF(AI860=0,"",IF(AI860&lt;AJ860,AJ860+1,AI860+1))</f>
        <v>46063</v>
      </c>
      <c r="AU860" s="82" t="s">
        <v>443</v>
      </c>
      <c r="AV860" s="74">
        <v>46058</v>
      </c>
      <c r="AW860" s="75" t="s">
        <v>3709</v>
      </c>
      <c r="AX860" s="75">
        <v>32219198</v>
      </c>
      <c r="AY860" s="75"/>
      <c r="AZ860" s="96"/>
      <c r="BA860" s="75"/>
      <c r="BB860" s="75"/>
      <c r="BC860" s="75"/>
      <c r="BD860" s="75"/>
      <c r="BE860" s="75"/>
      <c r="BF860" s="75"/>
      <c r="BG860" s="75"/>
      <c r="BH860" s="75"/>
      <c r="BI860" s="75"/>
      <c r="BJ860" s="75"/>
      <c r="BK860" s="75"/>
      <c r="BL860" s="75"/>
      <c r="BM860" s="75"/>
      <c r="BN860" s="75"/>
      <c r="BO860" s="75"/>
      <c r="BP860" s="75"/>
      <c r="BQ860" s="75"/>
      <c r="BR860" s="75"/>
      <c r="BS860" s="75"/>
      <c r="BT860" s="75">
        <v>0</v>
      </c>
      <c r="BU860" s="84" t="s">
        <v>3694</v>
      </c>
      <c r="BV860" s="74">
        <v>46064</v>
      </c>
      <c r="BW860" s="85">
        <f t="shared" si="292"/>
        <v>2</v>
      </c>
      <c r="BX860" s="85">
        <f t="shared" si="293"/>
        <v>2</v>
      </c>
      <c r="BY860" s="86" t="s">
        <v>120</v>
      </c>
      <c r="BZ860" s="87">
        <f t="shared" si="294"/>
        <v>6</v>
      </c>
      <c r="CB860" s="88">
        <f t="shared" si="289"/>
        <v>7</v>
      </c>
      <c r="CC860" s="89">
        <f t="shared" si="295"/>
        <v>2</v>
      </c>
      <c r="CE860" s="87">
        <f t="shared" si="273"/>
        <v>2</v>
      </c>
      <c r="CF860" s="90">
        <v>6039800</v>
      </c>
      <c r="CG860" s="90"/>
      <c r="CH860" s="90">
        <v>6039800</v>
      </c>
      <c r="CI860" s="22">
        <v>26260</v>
      </c>
      <c r="CJ860" s="87">
        <f t="shared" si="290"/>
        <v>2</v>
      </c>
      <c r="CK860" s="87">
        <f t="shared" si="291"/>
        <v>6</v>
      </c>
      <c r="CL860" s="22" t="s">
        <v>121</v>
      </c>
      <c r="CM860" s="22" t="s">
        <v>3695</v>
      </c>
    </row>
    <row r="861" spans="1:91" ht="14.45" customHeight="1" x14ac:dyDescent="0.25">
      <c r="A861" s="69">
        <f t="shared" si="288"/>
        <v>859</v>
      </c>
      <c r="B861" s="70" t="s">
        <v>102</v>
      </c>
      <c r="C861" s="107" t="s">
        <v>3710</v>
      </c>
      <c r="D861" s="73">
        <v>145417129</v>
      </c>
      <c r="E861" s="73">
        <v>5320007510</v>
      </c>
      <c r="F861" s="74">
        <v>46057</v>
      </c>
      <c r="G861" s="75" t="s">
        <v>1205</v>
      </c>
      <c r="H861" s="75" t="s">
        <v>2963</v>
      </c>
      <c r="I861" s="75" t="s">
        <v>105</v>
      </c>
      <c r="J861" s="75" t="s">
        <v>1161</v>
      </c>
      <c r="K861" s="75" t="s">
        <v>242</v>
      </c>
      <c r="L861" s="74">
        <v>46072</v>
      </c>
      <c r="M861" s="73">
        <v>40</v>
      </c>
      <c r="N861" s="75" t="s">
        <v>3711</v>
      </c>
      <c r="O861" s="75" t="s">
        <v>3712</v>
      </c>
      <c r="P861" s="75">
        <v>2830048656</v>
      </c>
      <c r="Q861" s="74">
        <v>46059</v>
      </c>
      <c r="R861" s="75">
        <v>1209383070</v>
      </c>
      <c r="S861" s="75">
        <v>224170482</v>
      </c>
      <c r="T861" s="74">
        <v>46059</v>
      </c>
      <c r="U861" s="190">
        <v>7549.9849999999997</v>
      </c>
      <c r="V861" s="190">
        <v>7296.6729999999998</v>
      </c>
      <c r="W861" s="75">
        <v>9</v>
      </c>
      <c r="X861" s="75">
        <v>3</v>
      </c>
      <c r="Y861" s="98" t="s">
        <v>3713</v>
      </c>
      <c r="Z861" s="82" t="s">
        <v>258</v>
      </c>
      <c r="AA861" s="75" t="s">
        <v>2039</v>
      </c>
      <c r="AB861" s="75" t="s">
        <v>3714</v>
      </c>
      <c r="AC861" s="109" t="s">
        <v>3710</v>
      </c>
      <c r="AD861" s="75" t="s">
        <v>113</v>
      </c>
      <c r="AE861" s="74">
        <v>46064</v>
      </c>
      <c r="AF861" s="80">
        <v>46063.208333333336</v>
      </c>
      <c r="AG861" s="80">
        <v>46061.625</v>
      </c>
      <c r="AH861" s="80">
        <v>46061.625</v>
      </c>
      <c r="AI861" s="99">
        <v>46060</v>
      </c>
      <c r="AJ861" s="99">
        <v>46063</v>
      </c>
      <c r="AK861" s="99">
        <v>46063</v>
      </c>
      <c r="AL861" s="99">
        <v>46062</v>
      </c>
      <c r="AM861" s="99">
        <v>46064</v>
      </c>
      <c r="AN861" s="99">
        <v>46065</v>
      </c>
      <c r="AO861" s="95" t="s">
        <v>121</v>
      </c>
      <c r="AP861" s="95" t="s">
        <v>121</v>
      </c>
      <c r="AQ861" s="95" t="s">
        <v>121</v>
      </c>
      <c r="AR861" s="95" t="s">
        <v>121</v>
      </c>
      <c r="AS861" s="95" t="s">
        <v>121</v>
      </c>
      <c r="AT861" s="95" t="s">
        <v>121</v>
      </c>
      <c r="AU861" s="82" t="s">
        <v>443</v>
      </c>
      <c r="AV861" s="74">
        <v>46059</v>
      </c>
      <c r="AW861" s="75" t="s">
        <v>3715</v>
      </c>
      <c r="AX861" s="75" t="s">
        <v>3716</v>
      </c>
      <c r="AY861" s="75"/>
      <c r="AZ861" s="96"/>
      <c r="BA861" s="75"/>
      <c r="BB861" s="75"/>
      <c r="BC861" s="75"/>
      <c r="BD861" s="75"/>
      <c r="BE861" s="75"/>
      <c r="BF861" s="75"/>
      <c r="BG861" s="75"/>
      <c r="BH861" s="75"/>
      <c r="BI861" s="75"/>
      <c r="BJ861" s="75"/>
      <c r="BK861" s="75"/>
      <c r="BL861" s="75"/>
      <c r="BM861" s="75"/>
      <c r="BN861" s="75"/>
      <c r="BO861" s="75"/>
      <c r="BP861" s="75"/>
      <c r="BQ861" s="75"/>
      <c r="BR861" s="75"/>
      <c r="BS861" s="75"/>
      <c r="BT861" s="75">
        <v>1</v>
      </c>
      <c r="BU861" s="84" t="s">
        <v>3717</v>
      </c>
      <c r="BV861" s="74">
        <v>46064</v>
      </c>
      <c r="BW861" s="85">
        <f t="shared" si="292"/>
        <v>1</v>
      </c>
      <c r="BX861" s="85">
        <f t="shared" si="293"/>
        <v>1</v>
      </c>
      <c r="BY861" s="86" t="s">
        <v>120</v>
      </c>
      <c r="BZ861" s="87">
        <f t="shared" si="294"/>
        <v>6</v>
      </c>
      <c r="CB861" s="88">
        <f t="shared" si="289"/>
        <v>7</v>
      </c>
      <c r="CC861" s="89"/>
      <c r="CE861" s="87">
        <f t="shared" si="273"/>
        <v>2</v>
      </c>
      <c r="CF861" s="90">
        <v>6881420</v>
      </c>
      <c r="CG861" s="90"/>
      <c r="CH861" s="90">
        <v>6881420</v>
      </c>
      <c r="CI861" s="22">
        <v>25870</v>
      </c>
      <c r="CJ861" s="87">
        <f t="shared" si="290"/>
        <v>2</v>
      </c>
      <c r="CK861" s="87">
        <f t="shared" si="291"/>
        <v>6</v>
      </c>
      <c r="CL861" s="22" t="s">
        <v>121</v>
      </c>
      <c r="CM861" s="22" t="s">
        <v>3718</v>
      </c>
    </row>
    <row r="862" spans="1:91" ht="14.45" customHeight="1" x14ac:dyDescent="0.25">
      <c r="A862" s="69">
        <f t="shared" si="288"/>
        <v>860</v>
      </c>
      <c r="B862" s="70" t="s">
        <v>102</v>
      </c>
      <c r="C862" s="107" t="s">
        <v>3710</v>
      </c>
      <c r="D862" s="73">
        <v>145417545</v>
      </c>
      <c r="E862" s="73">
        <v>5320007510</v>
      </c>
      <c r="F862" s="74">
        <v>46057</v>
      </c>
      <c r="G862" s="75" t="s">
        <v>1205</v>
      </c>
      <c r="H862" s="75" t="s">
        <v>2963</v>
      </c>
      <c r="I862" s="75" t="s">
        <v>105</v>
      </c>
      <c r="J862" s="75" t="s">
        <v>1161</v>
      </c>
      <c r="K862" s="75" t="s">
        <v>242</v>
      </c>
      <c r="L862" s="74">
        <v>46072</v>
      </c>
      <c r="M862" s="73">
        <v>0</v>
      </c>
      <c r="N862" s="75" t="s">
        <v>3711</v>
      </c>
      <c r="O862" s="75" t="s">
        <v>3712</v>
      </c>
      <c r="P862" s="75">
        <v>2830048657</v>
      </c>
      <c r="Q862" s="74">
        <v>46059</v>
      </c>
      <c r="R862" s="75">
        <v>1209383071</v>
      </c>
      <c r="S862" s="75">
        <v>224170493</v>
      </c>
      <c r="T862" s="74">
        <v>46059</v>
      </c>
      <c r="U862" s="190">
        <v>6089.6719999999996</v>
      </c>
      <c r="V862" s="190">
        <v>5884.1319999999996</v>
      </c>
      <c r="W862" s="75">
        <v>7</v>
      </c>
      <c r="X862" s="75">
        <v>3</v>
      </c>
      <c r="Y862" s="98" t="s">
        <v>3713</v>
      </c>
      <c r="Z862" s="82" t="s">
        <v>258</v>
      </c>
      <c r="AA862" s="75" t="s">
        <v>2039</v>
      </c>
      <c r="AB862" s="75" t="s">
        <v>3714</v>
      </c>
      <c r="AC862" s="109" t="s">
        <v>3710</v>
      </c>
      <c r="AD862" s="75" t="s">
        <v>113</v>
      </c>
      <c r="AE862" s="74">
        <v>46064</v>
      </c>
      <c r="AF862" s="80">
        <v>46063.208333333336</v>
      </c>
      <c r="AG862" s="80">
        <v>46061.625</v>
      </c>
      <c r="AH862" s="80">
        <v>46061.625</v>
      </c>
      <c r="AI862" s="99">
        <v>46060</v>
      </c>
      <c r="AJ862" s="99">
        <v>46063</v>
      </c>
      <c r="AK862" s="99">
        <v>46063</v>
      </c>
      <c r="AL862" s="99">
        <v>46062</v>
      </c>
      <c r="AM862" s="99">
        <v>46064</v>
      </c>
      <c r="AN862" s="99">
        <v>46065</v>
      </c>
      <c r="AO862" s="95" t="s">
        <v>121</v>
      </c>
      <c r="AP862" s="95" t="s">
        <v>121</v>
      </c>
      <c r="AQ862" s="95" t="s">
        <v>121</v>
      </c>
      <c r="AR862" s="95" t="s">
        <v>121</v>
      </c>
      <c r="AS862" s="95" t="s">
        <v>121</v>
      </c>
      <c r="AT862" s="95" t="s">
        <v>121</v>
      </c>
      <c r="AU862" s="82" t="s">
        <v>443</v>
      </c>
      <c r="AV862" s="74">
        <v>46060</v>
      </c>
      <c r="AW862" s="75">
        <v>0</v>
      </c>
      <c r="AX862" s="75">
        <v>0</v>
      </c>
      <c r="AY862" s="75"/>
      <c r="AZ862" s="96"/>
      <c r="BA862" s="75"/>
      <c r="BB862" s="75"/>
      <c r="BC862" s="75"/>
      <c r="BD862" s="75"/>
      <c r="BE862" s="75"/>
      <c r="BF862" s="75"/>
      <c r="BG862" s="75"/>
      <c r="BH862" s="75"/>
      <c r="BI862" s="75"/>
      <c r="BJ862" s="75"/>
      <c r="BK862" s="75"/>
      <c r="BL862" s="75"/>
      <c r="BM862" s="75"/>
      <c r="BN862" s="75"/>
      <c r="BO862" s="75"/>
      <c r="BP862" s="75"/>
      <c r="BQ862" s="75"/>
      <c r="BR862" s="75"/>
      <c r="BS862" s="75"/>
      <c r="BT862" s="75">
        <v>0</v>
      </c>
      <c r="BU862" s="84" t="s">
        <v>3717</v>
      </c>
      <c r="BV862" s="74">
        <v>46064</v>
      </c>
      <c r="BW862" s="85">
        <f t="shared" si="292"/>
        <v>1</v>
      </c>
      <c r="BX862" s="85">
        <f t="shared" si="293"/>
        <v>1</v>
      </c>
      <c r="BY862" s="86" t="s">
        <v>120</v>
      </c>
      <c r="BZ862" s="87">
        <f t="shared" si="294"/>
        <v>6</v>
      </c>
      <c r="CB862" s="88">
        <f t="shared" si="289"/>
        <v>7</v>
      </c>
      <c r="CC862" s="89"/>
      <c r="CE862" s="87">
        <f t="shared" si="273"/>
        <v>2</v>
      </c>
      <c r="CF862" s="90"/>
      <c r="CG862" s="90"/>
      <c r="CH862" s="90"/>
      <c r="CJ862" s="87">
        <f t="shared" si="290"/>
        <v>2</v>
      </c>
      <c r="CK862" s="87">
        <f t="shared" si="291"/>
        <v>6</v>
      </c>
      <c r="CL862" s="22" t="s">
        <v>121</v>
      </c>
      <c r="CM862" s="22" t="s">
        <v>3718</v>
      </c>
    </row>
    <row r="863" spans="1:91" ht="14.45" customHeight="1" x14ac:dyDescent="0.25">
      <c r="A863" s="69">
        <f t="shared" si="288"/>
        <v>861</v>
      </c>
      <c r="B863" s="70" t="s">
        <v>102</v>
      </c>
      <c r="C863" s="107" t="s">
        <v>3710</v>
      </c>
      <c r="D863" s="106">
        <v>145474281</v>
      </c>
      <c r="E863" s="73">
        <v>5320007591</v>
      </c>
      <c r="F863" s="74">
        <v>46058</v>
      </c>
      <c r="G863" s="75" t="s">
        <v>3719</v>
      </c>
      <c r="H863" s="75" t="s">
        <v>2963</v>
      </c>
      <c r="I863" s="75" t="s">
        <v>105</v>
      </c>
      <c r="J863" s="75" t="s">
        <v>1161</v>
      </c>
      <c r="K863" s="75" t="s">
        <v>242</v>
      </c>
      <c r="L863" s="74">
        <v>46071</v>
      </c>
      <c r="M863" s="106">
        <v>40</v>
      </c>
      <c r="N863" s="75" t="s">
        <v>3720</v>
      </c>
      <c r="O863" s="75" t="s">
        <v>3721</v>
      </c>
      <c r="P863" s="75">
        <v>2830048645</v>
      </c>
      <c r="Q863" s="74">
        <v>46059</v>
      </c>
      <c r="R863" s="75">
        <v>1209383042</v>
      </c>
      <c r="S863" s="75">
        <v>224171772</v>
      </c>
      <c r="T863" s="74">
        <v>46059</v>
      </c>
      <c r="U863" s="190">
        <v>3276.2930000000001</v>
      </c>
      <c r="V863" s="190">
        <v>3183.8980000000001</v>
      </c>
      <c r="W863" s="75">
        <v>4</v>
      </c>
      <c r="X863" s="75">
        <v>3</v>
      </c>
      <c r="Y863" s="98" t="s">
        <v>3722</v>
      </c>
      <c r="Z863" s="82" t="s">
        <v>258</v>
      </c>
      <c r="AA863" s="75" t="s">
        <v>2039</v>
      </c>
      <c r="AB863" s="75" t="s">
        <v>3714</v>
      </c>
      <c r="AC863" s="109" t="s">
        <v>3710</v>
      </c>
      <c r="AD863" s="75" t="s">
        <v>113</v>
      </c>
      <c r="AE863" s="74">
        <v>46064</v>
      </c>
      <c r="AF863" s="80">
        <v>46063.208333333336</v>
      </c>
      <c r="AG863" s="80">
        <v>46061.625</v>
      </c>
      <c r="AH863" s="80">
        <v>46061.625</v>
      </c>
      <c r="AI863" s="99">
        <v>46060</v>
      </c>
      <c r="AJ863" s="99">
        <v>46063</v>
      </c>
      <c r="AK863" s="99">
        <v>46063</v>
      </c>
      <c r="AL863" s="99">
        <v>46062</v>
      </c>
      <c r="AM863" s="99">
        <v>46064</v>
      </c>
      <c r="AN863" s="99">
        <v>46065</v>
      </c>
      <c r="AO863" s="95" t="s">
        <v>121</v>
      </c>
      <c r="AP863" s="95" t="s">
        <v>121</v>
      </c>
      <c r="AQ863" s="95" t="s">
        <v>121</v>
      </c>
      <c r="AR863" s="95" t="s">
        <v>121</v>
      </c>
      <c r="AS863" s="95" t="s">
        <v>121</v>
      </c>
      <c r="AT863" s="95" t="s">
        <v>121</v>
      </c>
      <c r="AU863" s="82" t="s">
        <v>443</v>
      </c>
      <c r="AV863" s="74">
        <v>46059</v>
      </c>
      <c r="AW863" s="75" t="s">
        <v>3723</v>
      </c>
      <c r="AX863" s="75" t="s">
        <v>3724</v>
      </c>
      <c r="AY863" s="75"/>
      <c r="AZ863" s="96"/>
      <c r="BA863" s="75"/>
      <c r="BB863" s="75"/>
      <c r="BC863" s="75"/>
      <c r="BD863" s="75"/>
      <c r="BE863" s="75"/>
      <c r="BF863" s="75"/>
      <c r="BG863" s="75"/>
      <c r="BH863" s="75"/>
      <c r="BI863" s="75"/>
      <c r="BJ863" s="75"/>
      <c r="BK863" s="75"/>
      <c r="BL863" s="75"/>
      <c r="BM863" s="75"/>
      <c r="BN863" s="75"/>
      <c r="BO863" s="75"/>
      <c r="BP863" s="75"/>
      <c r="BQ863" s="75"/>
      <c r="BR863" s="75"/>
      <c r="BS863" s="75"/>
      <c r="BT863" s="75">
        <v>0</v>
      </c>
      <c r="BU863" s="84" t="s">
        <v>3717</v>
      </c>
      <c r="BV863" s="74">
        <v>46064</v>
      </c>
      <c r="BW863" s="85">
        <f t="shared" si="292"/>
        <v>1</v>
      </c>
      <c r="BX863" s="85">
        <f t="shared" si="293"/>
        <v>1</v>
      </c>
      <c r="BY863" s="86" t="s">
        <v>120</v>
      </c>
      <c r="BZ863" s="87">
        <f t="shared" si="294"/>
        <v>6</v>
      </c>
      <c r="CB863" s="88">
        <f t="shared" si="289"/>
        <v>7</v>
      </c>
      <c r="CC863" s="89"/>
      <c r="CE863" s="87">
        <f t="shared" si="273"/>
        <v>2</v>
      </c>
      <c r="CF863" s="90">
        <v>6881420</v>
      </c>
      <c r="CG863" s="90"/>
      <c r="CH863" s="90">
        <v>6881420</v>
      </c>
      <c r="CI863" s="22">
        <v>25870</v>
      </c>
      <c r="CJ863" s="87">
        <f t="shared" si="290"/>
        <v>2</v>
      </c>
      <c r="CK863" s="87">
        <f t="shared" si="291"/>
        <v>6</v>
      </c>
      <c r="CL863" s="22" t="s">
        <v>121</v>
      </c>
      <c r="CM863" s="22" t="s">
        <v>3718</v>
      </c>
    </row>
    <row r="864" spans="1:91" ht="14.45" customHeight="1" x14ac:dyDescent="0.25">
      <c r="A864" s="69">
        <f t="shared" si="288"/>
        <v>862</v>
      </c>
      <c r="B864" s="70" t="s">
        <v>102</v>
      </c>
      <c r="C864" s="107" t="s">
        <v>3710</v>
      </c>
      <c r="D864" s="106">
        <v>145482581</v>
      </c>
      <c r="E864" s="73">
        <v>5320007591</v>
      </c>
      <c r="F864" s="74">
        <v>46057</v>
      </c>
      <c r="G864" s="75" t="s">
        <v>1159</v>
      </c>
      <c r="H864" s="75" t="s">
        <v>2963</v>
      </c>
      <c r="I864" s="75" t="s">
        <v>105</v>
      </c>
      <c r="J864" s="75" t="s">
        <v>1161</v>
      </c>
      <c r="K864" s="75" t="s">
        <v>242</v>
      </c>
      <c r="L864" s="74">
        <v>46072</v>
      </c>
      <c r="M864" s="106">
        <v>0</v>
      </c>
      <c r="N864" s="75" t="s">
        <v>3720</v>
      </c>
      <c r="O864" s="75" t="s">
        <v>3721</v>
      </c>
      <c r="P864" s="75">
        <v>2830048646</v>
      </c>
      <c r="Q864" s="74">
        <v>46059</v>
      </c>
      <c r="R864" s="75">
        <v>1209383043</v>
      </c>
      <c r="S864" s="75">
        <v>224171767</v>
      </c>
      <c r="T864" s="74">
        <v>46059</v>
      </c>
      <c r="U864" s="190">
        <v>6221.4849999999997</v>
      </c>
      <c r="V864" s="190">
        <v>5997.7489999999998</v>
      </c>
      <c r="W864" s="75">
        <v>7</v>
      </c>
      <c r="X864" s="75">
        <v>0</v>
      </c>
      <c r="Y864" s="98" t="s">
        <v>3722</v>
      </c>
      <c r="Z864" s="82" t="s">
        <v>258</v>
      </c>
      <c r="AA864" s="75" t="s">
        <v>2039</v>
      </c>
      <c r="AB864" s="75" t="s">
        <v>3714</v>
      </c>
      <c r="AC864" s="109" t="s">
        <v>3710</v>
      </c>
      <c r="AD864" s="75" t="s">
        <v>113</v>
      </c>
      <c r="AE864" s="74">
        <v>46064</v>
      </c>
      <c r="AF864" s="80">
        <v>46063.208333333336</v>
      </c>
      <c r="AG864" s="80">
        <v>46061.625</v>
      </c>
      <c r="AH864" s="80">
        <v>46061.625</v>
      </c>
      <c r="AI864" s="99">
        <v>46060</v>
      </c>
      <c r="AJ864" s="99">
        <v>46063</v>
      </c>
      <c r="AK864" s="99">
        <v>46063</v>
      </c>
      <c r="AL864" s="99">
        <v>46062</v>
      </c>
      <c r="AM864" s="99">
        <v>46064</v>
      </c>
      <c r="AN864" s="99">
        <v>46065</v>
      </c>
      <c r="AO864" s="95" t="s">
        <v>121</v>
      </c>
      <c r="AP864" s="95" t="s">
        <v>121</v>
      </c>
      <c r="AQ864" s="95" t="s">
        <v>121</v>
      </c>
      <c r="AR864" s="95" t="s">
        <v>121</v>
      </c>
      <c r="AS864" s="95" t="s">
        <v>121</v>
      </c>
      <c r="AT864" s="95" t="s">
        <v>121</v>
      </c>
      <c r="AU864" s="82" t="s">
        <v>443</v>
      </c>
      <c r="AV864" s="74">
        <v>46059</v>
      </c>
      <c r="AW864" s="75">
        <v>0</v>
      </c>
      <c r="AX864" s="75">
        <v>0</v>
      </c>
      <c r="AY864" s="75"/>
      <c r="AZ864" s="96"/>
      <c r="BA864" s="75"/>
      <c r="BB864" s="75"/>
      <c r="BC864" s="75"/>
      <c r="BD864" s="75"/>
      <c r="BE864" s="75"/>
      <c r="BF864" s="75"/>
      <c r="BG864" s="75"/>
      <c r="BH864" s="75"/>
      <c r="BI864" s="75"/>
      <c r="BJ864" s="75"/>
      <c r="BK864" s="75"/>
      <c r="BL864" s="75"/>
      <c r="BM864" s="75"/>
      <c r="BN864" s="75"/>
      <c r="BO864" s="75"/>
      <c r="BP864" s="75"/>
      <c r="BQ864" s="75"/>
      <c r="BR864" s="75"/>
      <c r="BS864" s="75"/>
      <c r="BT864" s="75">
        <v>0</v>
      </c>
      <c r="BU864" s="84" t="s">
        <v>3717</v>
      </c>
      <c r="BV864" s="74">
        <v>46064</v>
      </c>
      <c r="BW864" s="85">
        <f t="shared" si="292"/>
        <v>1</v>
      </c>
      <c r="BX864" s="85">
        <f t="shared" si="293"/>
        <v>1</v>
      </c>
      <c r="BY864" s="86" t="s">
        <v>120</v>
      </c>
      <c r="BZ864" s="87">
        <f t="shared" si="294"/>
        <v>6</v>
      </c>
      <c r="CB864" s="88">
        <f t="shared" si="289"/>
        <v>7</v>
      </c>
      <c r="CC864" s="89"/>
      <c r="CE864" s="87">
        <f t="shared" si="273"/>
        <v>2</v>
      </c>
      <c r="CF864" s="90"/>
      <c r="CG864" s="90"/>
      <c r="CH864" s="90"/>
      <c r="CJ864" s="87">
        <f t="shared" si="290"/>
        <v>2</v>
      </c>
      <c r="CK864" s="87">
        <f t="shared" si="291"/>
        <v>6</v>
      </c>
      <c r="CL864" s="22" t="s">
        <v>121</v>
      </c>
      <c r="CM864" s="22" t="s">
        <v>3718</v>
      </c>
    </row>
    <row r="865" spans="1:91" ht="14.45" customHeight="1" x14ac:dyDescent="0.25">
      <c r="A865" s="69">
        <f t="shared" si="288"/>
        <v>863</v>
      </c>
      <c r="B865" s="70" t="s">
        <v>102</v>
      </c>
      <c r="C865" s="107" t="s">
        <v>3710</v>
      </c>
      <c r="D865" s="106">
        <v>145465491</v>
      </c>
      <c r="E865" s="73">
        <v>5320007591</v>
      </c>
      <c r="F865" s="74">
        <v>46058</v>
      </c>
      <c r="G865" s="75" t="s">
        <v>1187</v>
      </c>
      <c r="H865" s="75" t="s">
        <v>2963</v>
      </c>
      <c r="I865" s="75" t="s">
        <v>105</v>
      </c>
      <c r="J865" s="75" t="s">
        <v>1161</v>
      </c>
      <c r="K865" s="75" t="s">
        <v>242</v>
      </c>
      <c r="L865" s="74">
        <v>46076</v>
      </c>
      <c r="M865" s="106">
        <v>0</v>
      </c>
      <c r="N865" s="75" t="s">
        <v>3720</v>
      </c>
      <c r="O865" s="75" t="s">
        <v>3721</v>
      </c>
      <c r="P865" s="75">
        <v>2830048644</v>
      </c>
      <c r="Q865" s="74">
        <v>46059</v>
      </c>
      <c r="R865" s="75">
        <v>1209383040</v>
      </c>
      <c r="S865" s="75">
        <v>224171775</v>
      </c>
      <c r="T865" s="74">
        <v>46059</v>
      </c>
      <c r="U865" s="190">
        <v>8212.634</v>
      </c>
      <c r="V865" s="190">
        <v>7952.5550000000003</v>
      </c>
      <c r="W865" s="75">
        <v>9</v>
      </c>
      <c r="X865" s="75">
        <v>4</v>
      </c>
      <c r="Y865" s="98" t="s">
        <v>3722</v>
      </c>
      <c r="Z865" s="82" t="s">
        <v>258</v>
      </c>
      <c r="AA865" s="75" t="s">
        <v>2039</v>
      </c>
      <c r="AB865" s="75" t="s">
        <v>3714</v>
      </c>
      <c r="AC865" s="109" t="s">
        <v>3710</v>
      </c>
      <c r="AD865" s="75" t="s">
        <v>113</v>
      </c>
      <c r="AE865" s="74">
        <v>46064</v>
      </c>
      <c r="AF865" s="80">
        <v>46063.208333333336</v>
      </c>
      <c r="AG865" s="80">
        <v>46061.625</v>
      </c>
      <c r="AH865" s="80">
        <v>46061.625</v>
      </c>
      <c r="AI865" s="99">
        <v>46060</v>
      </c>
      <c r="AJ865" s="99">
        <v>46063</v>
      </c>
      <c r="AK865" s="99">
        <v>46063</v>
      </c>
      <c r="AL865" s="99">
        <v>46062</v>
      </c>
      <c r="AM865" s="99">
        <v>46064</v>
      </c>
      <c r="AN865" s="99">
        <v>46065</v>
      </c>
      <c r="AO865" s="95" t="s">
        <v>121</v>
      </c>
      <c r="AP865" s="95" t="s">
        <v>121</v>
      </c>
      <c r="AQ865" s="95" t="s">
        <v>121</v>
      </c>
      <c r="AR865" s="95" t="s">
        <v>121</v>
      </c>
      <c r="AS865" s="95" t="s">
        <v>121</v>
      </c>
      <c r="AT865" s="95" t="s">
        <v>121</v>
      </c>
      <c r="AU865" s="82" t="s">
        <v>443</v>
      </c>
      <c r="AV865" s="74">
        <v>46059</v>
      </c>
      <c r="AW865" s="75">
        <v>0</v>
      </c>
      <c r="AX865" s="75">
        <v>0</v>
      </c>
      <c r="AY865" s="75"/>
      <c r="AZ865" s="96"/>
      <c r="BA865" s="75"/>
      <c r="BB865" s="75"/>
      <c r="BC865" s="75"/>
      <c r="BD865" s="75"/>
      <c r="BE865" s="75"/>
      <c r="BF865" s="75"/>
      <c r="BG865" s="75"/>
      <c r="BH865" s="75"/>
      <c r="BI865" s="75"/>
      <c r="BJ865" s="75"/>
      <c r="BK865" s="75"/>
      <c r="BL865" s="75"/>
      <c r="BM865" s="75"/>
      <c r="BN865" s="75"/>
      <c r="BO865" s="75"/>
      <c r="BP865" s="75"/>
      <c r="BQ865" s="75"/>
      <c r="BR865" s="75"/>
      <c r="BS865" s="75"/>
      <c r="BT865" s="75">
        <v>0</v>
      </c>
      <c r="BU865" s="84" t="s">
        <v>3717</v>
      </c>
      <c r="BV865" s="74">
        <v>46064</v>
      </c>
      <c r="BW865" s="85">
        <f t="shared" si="292"/>
        <v>1</v>
      </c>
      <c r="BX865" s="85">
        <f t="shared" si="293"/>
        <v>1</v>
      </c>
      <c r="BY865" s="86" t="s">
        <v>120</v>
      </c>
      <c r="BZ865" s="87">
        <f t="shared" si="294"/>
        <v>6</v>
      </c>
      <c r="CB865" s="88">
        <f t="shared" si="289"/>
        <v>7</v>
      </c>
      <c r="CC865" s="89"/>
      <c r="CE865" s="87">
        <f t="shared" si="273"/>
        <v>2</v>
      </c>
      <c r="CF865" s="90"/>
      <c r="CG865" s="90"/>
      <c r="CH865" s="90"/>
      <c r="CJ865" s="87">
        <f t="shared" si="290"/>
        <v>2</v>
      </c>
      <c r="CK865" s="87">
        <f t="shared" si="291"/>
        <v>6</v>
      </c>
      <c r="CL865" s="22" t="s">
        <v>121</v>
      </c>
      <c r="CM865" s="22" t="s">
        <v>3718</v>
      </c>
    </row>
    <row r="866" spans="1:91" ht="14.45" customHeight="1" x14ac:dyDescent="0.25">
      <c r="A866" s="69">
        <f t="shared" si="288"/>
        <v>864</v>
      </c>
      <c r="B866" s="70" t="s">
        <v>102</v>
      </c>
      <c r="C866" s="107" t="s">
        <v>3710</v>
      </c>
      <c r="D866" s="106">
        <v>145236552</v>
      </c>
      <c r="E866" s="73"/>
      <c r="F866" s="74">
        <v>46057</v>
      </c>
      <c r="G866" s="75" t="s">
        <v>1247</v>
      </c>
      <c r="H866" s="75" t="s">
        <v>2963</v>
      </c>
      <c r="I866" s="75" t="s">
        <v>105</v>
      </c>
      <c r="J866" s="75" t="s">
        <v>1161</v>
      </c>
      <c r="K866" s="75" t="s">
        <v>242</v>
      </c>
      <c r="L866" s="74">
        <v>46071</v>
      </c>
      <c r="M866" s="106">
        <v>40</v>
      </c>
      <c r="N866" s="75" t="s">
        <v>3725</v>
      </c>
      <c r="O866" s="75" t="s">
        <v>3726</v>
      </c>
      <c r="P866" s="75">
        <v>2830048562</v>
      </c>
      <c r="Q866" s="74">
        <v>46058</v>
      </c>
      <c r="R866" s="75">
        <v>1209382650</v>
      </c>
      <c r="S866" s="75">
        <v>224164559</v>
      </c>
      <c r="T866" s="74">
        <v>46058</v>
      </c>
      <c r="U866" s="190">
        <v>20328.312999999998</v>
      </c>
      <c r="V866" s="190">
        <v>19566.651999999998</v>
      </c>
      <c r="W866" s="75">
        <v>20</v>
      </c>
      <c r="X866" s="75">
        <v>15</v>
      </c>
      <c r="Y866" s="98" t="s">
        <v>3727</v>
      </c>
      <c r="Z866" s="82" t="s">
        <v>258</v>
      </c>
      <c r="AA866" s="75" t="s">
        <v>2039</v>
      </c>
      <c r="AB866" s="75" t="s">
        <v>3714</v>
      </c>
      <c r="AC866" s="109" t="s">
        <v>3710</v>
      </c>
      <c r="AD866" s="75" t="s">
        <v>113</v>
      </c>
      <c r="AE866" s="74">
        <v>46064</v>
      </c>
      <c r="AF866" s="80">
        <v>46063.208333333336</v>
      </c>
      <c r="AG866" s="80">
        <v>46061.625</v>
      </c>
      <c r="AH866" s="80">
        <v>46061.625</v>
      </c>
      <c r="AI866" s="99">
        <v>46060</v>
      </c>
      <c r="AJ866" s="99">
        <v>46063</v>
      </c>
      <c r="AK866" s="99">
        <v>46063</v>
      </c>
      <c r="AL866" s="99">
        <v>46062</v>
      </c>
      <c r="AM866" s="99">
        <v>46064</v>
      </c>
      <c r="AN866" s="99">
        <v>46065</v>
      </c>
      <c r="AO866" s="81">
        <f t="shared" ref="AO866:AO871" si="296">IF(AH866&lt;AG866,IF(AH866=0,"",AH866-1),IF(AG866=0,"",AG866-1))</f>
        <v>46060.625</v>
      </c>
      <c r="AP866" s="81">
        <f t="shared" ref="AP866:AP871" si="297">IF(AH866&lt;AG866,IF(AH866=0,"",AH866),IF(AG866=0,"",AG866))</f>
        <v>46061.625</v>
      </c>
      <c r="AQ866" s="81">
        <f t="shared" ref="AQ866:AQ871" si="298">IF(AH866&lt;AG866,IF(AH866=0,"",AH866),IF(AG866=0,"",AG866))</f>
        <v>46061.625</v>
      </c>
      <c r="AR866" s="81">
        <f t="shared" ref="AR866:AR871" si="299">IF(AI866=0,"",IF(AI866&lt;AJ866,AJ866+1,AI866+1))</f>
        <v>46064</v>
      </c>
      <c r="AS866" s="81">
        <f t="shared" ref="AS866:AS871" si="300">IF(AI866=0,"",IF(AE866=0,IF(AJ866=0,AI866+2,AJ866+2),AE866+2))</f>
        <v>46066</v>
      </c>
      <c r="AT866" s="81">
        <f t="shared" ref="AT866:AT871" si="301">IF(AI866=0,"",IF(AI866&lt;AJ866,AJ866+1,AI866+1))</f>
        <v>46064</v>
      </c>
      <c r="AU866" s="82" t="s">
        <v>443</v>
      </c>
      <c r="AV866" s="74">
        <v>46058</v>
      </c>
      <c r="AW866" s="75" t="s">
        <v>3728</v>
      </c>
      <c r="AX866" s="75" t="s">
        <v>3729</v>
      </c>
      <c r="AY866" s="75"/>
      <c r="AZ866" s="96"/>
      <c r="BA866" s="75"/>
      <c r="BB866" s="75"/>
      <c r="BC866" s="75"/>
      <c r="BD866" s="75"/>
      <c r="BE866" s="75"/>
      <c r="BF866" s="75"/>
      <c r="BG866" s="75"/>
      <c r="BH866" s="75"/>
      <c r="BI866" s="75"/>
      <c r="BJ866" s="75"/>
      <c r="BK866" s="75"/>
      <c r="BL866" s="75"/>
      <c r="BM866" s="75"/>
      <c r="BN866" s="75"/>
      <c r="BO866" s="75"/>
      <c r="BP866" s="75"/>
      <c r="BQ866" s="75"/>
      <c r="BR866" s="75"/>
      <c r="BS866" s="75"/>
      <c r="BT866" s="75">
        <v>0</v>
      </c>
      <c r="BU866" s="84" t="s">
        <v>3717</v>
      </c>
      <c r="BV866" s="74">
        <v>46064</v>
      </c>
      <c r="BW866" s="85">
        <f t="shared" si="292"/>
        <v>1</v>
      </c>
      <c r="BX866" s="85">
        <f t="shared" si="293"/>
        <v>1</v>
      </c>
      <c r="BY866" s="86" t="s">
        <v>120</v>
      </c>
      <c r="BZ866" s="87">
        <f t="shared" si="294"/>
        <v>6</v>
      </c>
      <c r="CB866" s="88">
        <f t="shared" si="289"/>
        <v>7</v>
      </c>
      <c r="CC866" s="89"/>
      <c r="CE866" s="87">
        <f t="shared" si="273"/>
        <v>2</v>
      </c>
      <c r="CF866" s="90">
        <v>6881420</v>
      </c>
      <c r="CG866" s="90"/>
      <c r="CH866" s="90">
        <v>6881420</v>
      </c>
      <c r="CI866" s="22">
        <v>25870</v>
      </c>
      <c r="CJ866" s="87">
        <f t="shared" si="290"/>
        <v>2</v>
      </c>
      <c r="CK866" s="87">
        <f t="shared" si="291"/>
        <v>6</v>
      </c>
      <c r="CL866" s="22" t="s">
        <v>121</v>
      </c>
      <c r="CM866" s="22" t="s">
        <v>3718</v>
      </c>
    </row>
    <row r="867" spans="1:91" ht="14.45" customHeight="1" x14ac:dyDescent="0.25">
      <c r="A867" s="69">
        <f t="shared" si="288"/>
        <v>865</v>
      </c>
      <c r="B867" s="70" t="s">
        <v>102</v>
      </c>
      <c r="C867" s="107" t="s">
        <v>3710</v>
      </c>
      <c r="D867" s="106">
        <v>145440353</v>
      </c>
      <c r="E867" s="73"/>
      <c r="F867" s="74">
        <v>46057</v>
      </c>
      <c r="G867" s="75" t="s">
        <v>2992</v>
      </c>
      <c r="H867" s="75" t="s">
        <v>2963</v>
      </c>
      <c r="I867" s="75" t="s">
        <v>105</v>
      </c>
      <c r="J867" s="75" t="s">
        <v>1161</v>
      </c>
      <c r="K867" s="75" t="s">
        <v>242</v>
      </c>
      <c r="L867" s="74">
        <v>46073</v>
      </c>
      <c r="M867" s="106">
        <v>40</v>
      </c>
      <c r="N867" s="75" t="s">
        <v>3730</v>
      </c>
      <c r="O867" s="75" t="s">
        <v>3731</v>
      </c>
      <c r="P867" s="75">
        <v>2830048610</v>
      </c>
      <c r="Q867" s="74">
        <v>46059</v>
      </c>
      <c r="R867" s="75">
        <v>1209382954</v>
      </c>
      <c r="S867" s="75">
        <v>224170099</v>
      </c>
      <c r="T867" s="74">
        <v>46059</v>
      </c>
      <c r="U867" s="190">
        <v>18146.542000000001</v>
      </c>
      <c r="V867" s="190">
        <v>17469.760999999999</v>
      </c>
      <c r="W867" s="75">
        <v>20</v>
      </c>
      <c r="X867" s="75">
        <v>14</v>
      </c>
      <c r="Y867" s="98" t="s">
        <v>3732</v>
      </c>
      <c r="Z867" s="82" t="s">
        <v>258</v>
      </c>
      <c r="AA867" s="75" t="s">
        <v>2039</v>
      </c>
      <c r="AB867" s="75" t="s">
        <v>3714</v>
      </c>
      <c r="AC867" s="109" t="s">
        <v>3710</v>
      </c>
      <c r="AD867" s="75" t="s">
        <v>113</v>
      </c>
      <c r="AE867" s="74">
        <v>46064</v>
      </c>
      <c r="AF867" s="80">
        <v>46063.208333333336</v>
      </c>
      <c r="AG867" s="80">
        <v>46061.625</v>
      </c>
      <c r="AH867" s="80">
        <v>46061.625</v>
      </c>
      <c r="AI867" s="99">
        <v>46060</v>
      </c>
      <c r="AJ867" s="99">
        <v>46063</v>
      </c>
      <c r="AK867" s="99">
        <v>46063</v>
      </c>
      <c r="AL867" s="99">
        <v>46062</v>
      </c>
      <c r="AM867" s="99">
        <v>46064</v>
      </c>
      <c r="AN867" s="99">
        <v>46065</v>
      </c>
      <c r="AO867" s="81">
        <f t="shared" si="296"/>
        <v>46060.625</v>
      </c>
      <c r="AP867" s="81">
        <f t="shared" si="297"/>
        <v>46061.625</v>
      </c>
      <c r="AQ867" s="81">
        <f t="shared" si="298"/>
        <v>46061.625</v>
      </c>
      <c r="AR867" s="81">
        <f t="shared" si="299"/>
        <v>46064</v>
      </c>
      <c r="AS867" s="81">
        <f t="shared" si="300"/>
        <v>46066</v>
      </c>
      <c r="AT867" s="81">
        <f t="shared" si="301"/>
        <v>46064</v>
      </c>
      <c r="AU867" s="82" t="s">
        <v>443</v>
      </c>
      <c r="AV867" s="74">
        <v>46059</v>
      </c>
      <c r="AW867" s="75" t="s">
        <v>3733</v>
      </c>
      <c r="AX867" s="75" t="s">
        <v>3734</v>
      </c>
      <c r="AY867" s="75"/>
      <c r="AZ867" s="96"/>
      <c r="BA867" s="75"/>
      <c r="BB867" s="75"/>
      <c r="BC867" s="75"/>
      <c r="BD867" s="75"/>
      <c r="BE867" s="75"/>
      <c r="BF867" s="75"/>
      <c r="BG867" s="75"/>
      <c r="BH867" s="75"/>
      <c r="BI867" s="75"/>
      <c r="BJ867" s="75"/>
      <c r="BK867" s="75"/>
      <c r="BL867" s="75"/>
      <c r="BM867" s="75"/>
      <c r="BN867" s="75"/>
      <c r="BO867" s="75"/>
      <c r="BP867" s="75"/>
      <c r="BQ867" s="75"/>
      <c r="BR867" s="75"/>
      <c r="BS867" s="75"/>
      <c r="BT867" s="75">
        <v>0</v>
      </c>
      <c r="BU867" s="84" t="s">
        <v>3717</v>
      </c>
      <c r="BV867" s="74">
        <v>46064</v>
      </c>
      <c r="BW867" s="85">
        <f t="shared" si="292"/>
        <v>1</v>
      </c>
      <c r="BX867" s="85">
        <f t="shared" si="293"/>
        <v>1</v>
      </c>
      <c r="BY867" s="86" t="s">
        <v>120</v>
      </c>
      <c r="BZ867" s="87">
        <f t="shared" si="294"/>
        <v>6</v>
      </c>
      <c r="CB867" s="88">
        <f t="shared" si="289"/>
        <v>7</v>
      </c>
      <c r="CC867" s="89"/>
      <c r="CE867" s="87">
        <f t="shared" si="273"/>
        <v>2</v>
      </c>
      <c r="CF867" s="90">
        <v>6881420</v>
      </c>
      <c r="CG867" s="90"/>
      <c r="CH867" s="90">
        <v>6881420</v>
      </c>
      <c r="CI867" s="22">
        <v>25870</v>
      </c>
      <c r="CJ867" s="87">
        <f t="shared" si="290"/>
        <v>2</v>
      </c>
      <c r="CK867" s="87">
        <f t="shared" si="291"/>
        <v>6</v>
      </c>
      <c r="CL867" s="22" t="s">
        <v>121</v>
      </c>
      <c r="CM867" s="22" t="s">
        <v>3718</v>
      </c>
    </row>
    <row r="868" spans="1:91" ht="14.45" customHeight="1" x14ac:dyDescent="0.25">
      <c r="A868" s="69">
        <f t="shared" si="288"/>
        <v>866</v>
      </c>
      <c r="B868" s="70" t="s">
        <v>102</v>
      </c>
      <c r="C868" s="107" t="s">
        <v>3735</v>
      </c>
      <c r="D868" s="106">
        <v>145440360</v>
      </c>
      <c r="E868" s="73"/>
      <c r="F868" s="74">
        <v>46057</v>
      </c>
      <c r="G868" s="75" t="s">
        <v>2992</v>
      </c>
      <c r="H868" s="75" t="s">
        <v>2963</v>
      </c>
      <c r="I868" s="75" t="s">
        <v>105</v>
      </c>
      <c r="J868" s="75" t="s">
        <v>1161</v>
      </c>
      <c r="K868" s="75" t="s">
        <v>242</v>
      </c>
      <c r="L868" s="74">
        <v>46073</v>
      </c>
      <c r="M868" s="106">
        <v>40</v>
      </c>
      <c r="N868" s="75" t="s">
        <v>3736</v>
      </c>
      <c r="O868" s="75" t="s">
        <v>3737</v>
      </c>
      <c r="P868" s="75">
        <v>2830048727</v>
      </c>
      <c r="Q868" s="74">
        <v>46061</v>
      </c>
      <c r="R868" s="75">
        <v>1209383464</v>
      </c>
      <c r="S868" s="75">
        <v>224170106</v>
      </c>
      <c r="T868" s="74">
        <v>46061</v>
      </c>
      <c r="U868" s="190">
        <v>18226.593000000001</v>
      </c>
      <c r="V868" s="190">
        <v>17546.89</v>
      </c>
      <c r="W868" s="75">
        <v>20</v>
      </c>
      <c r="X868" s="75">
        <v>14</v>
      </c>
      <c r="Y868" s="98" t="s">
        <v>3738</v>
      </c>
      <c r="Z868" s="82" t="s">
        <v>258</v>
      </c>
      <c r="AA868" s="75" t="s">
        <v>2039</v>
      </c>
      <c r="AB868" s="75" t="s">
        <v>3714</v>
      </c>
      <c r="AC868" s="98" t="s">
        <v>3735</v>
      </c>
      <c r="AD868" s="75" t="s">
        <v>113</v>
      </c>
      <c r="AE868" s="74">
        <v>46064</v>
      </c>
      <c r="AF868" s="80">
        <v>46063.208333333336</v>
      </c>
      <c r="AG868" s="80">
        <v>46061.625</v>
      </c>
      <c r="AH868" s="80">
        <v>46061.625</v>
      </c>
      <c r="AI868" s="99">
        <v>46060</v>
      </c>
      <c r="AJ868" s="99">
        <v>46063</v>
      </c>
      <c r="AK868" s="99">
        <v>46063</v>
      </c>
      <c r="AL868" s="99">
        <v>46062</v>
      </c>
      <c r="AM868" s="99">
        <v>46064</v>
      </c>
      <c r="AN868" s="99">
        <v>46065</v>
      </c>
      <c r="AO868" s="81">
        <f t="shared" si="296"/>
        <v>46060.625</v>
      </c>
      <c r="AP868" s="81">
        <f t="shared" si="297"/>
        <v>46061.625</v>
      </c>
      <c r="AQ868" s="81">
        <f t="shared" si="298"/>
        <v>46061.625</v>
      </c>
      <c r="AR868" s="81">
        <f t="shared" si="299"/>
        <v>46064</v>
      </c>
      <c r="AS868" s="81">
        <f t="shared" si="300"/>
        <v>46066</v>
      </c>
      <c r="AT868" s="81">
        <f t="shared" si="301"/>
        <v>46064</v>
      </c>
      <c r="AU868" s="82" t="s">
        <v>443</v>
      </c>
      <c r="AV868" s="74">
        <v>46061</v>
      </c>
      <c r="AW868" s="75" t="s">
        <v>3739</v>
      </c>
      <c r="AX868" s="75" t="s">
        <v>3740</v>
      </c>
      <c r="AY868" s="75"/>
      <c r="AZ868" s="96"/>
      <c r="BA868" s="75"/>
      <c r="BB868" s="75"/>
      <c r="BC868" s="75"/>
      <c r="BD868" s="75"/>
      <c r="BE868" s="75"/>
      <c r="BF868" s="75"/>
      <c r="BG868" s="75"/>
      <c r="BH868" s="75"/>
      <c r="BI868" s="75"/>
      <c r="BJ868" s="75"/>
      <c r="BK868" s="75"/>
      <c r="BL868" s="75"/>
      <c r="BM868" s="75"/>
      <c r="BN868" s="75"/>
      <c r="BO868" s="75"/>
      <c r="BP868" s="75"/>
      <c r="BQ868" s="75"/>
      <c r="BR868" s="75"/>
      <c r="BS868" s="75"/>
      <c r="BT868" s="75">
        <v>1</v>
      </c>
      <c r="BU868" s="84" t="s">
        <v>3741</v>
      </c>
      <c r="BV868" s="74">
        <v>46064</v>
      </c>
      <c r="BW868" s="85">
        <f t="shared" si="292"/>
        <v>1</v>
      </c>
      <c r="BX868" s="85">
        <f t="shared" si="293"/>
        <v>1</v>
      </c>
      <c r="BY868" s="86" t="s">
        <v>120</v>
      </c>
      <c r="BZ868" s="87">
        <f t="shared" si="294"/>
        <v>6</v>
      </c>
      <c r="CB868" s="88">
        <f t="shared" si="289"/>
        <v>7</v>
      </c>
      <c r="CC868" s="89"/>
      <c r="CE868" s="87">
        <f t="shared" si="273"/>
        <v>2</v>
      </c>
      <c r="CF868" s="90">
        <v>6881420</v>
      </c>
      <c r="CG868" s="90"/>
      <c r="CH868" s="90">
        <v>6881420</v>
      </c>
      <c r="CI868" s="22">
        <v>25870</v>
      </c>
      <c r="CJ868" s="87">
        <f t="shared" si="290"/>
        <v>2</v>
      </c>
      <c r="CK868" s="87">
        <f t="shared" si="291"/>
        <v>6</v>
      </c>
      <c r="CL868" s="22" t="s">
        <v>121</v>
      </c>
      <c r="CM868" s="22" t="s">
        <v>3742</v>
      </c>
    </row>
    <row r="869" spans="1:91" ht="14.45" customHeight="1" x14ac:dyDescent="0.25">
      <c r="A869" s="69">
        <f t="shared" si="288"/>
        <v>867</v>
      </c>
      <c r="B869" s="70" t="s">
        <v>102</v>
      </c>
      <c r="C869" s="97">
        <v>265010496</v>
      </c>
      <c r="D869" s="73">
        <v>145482538</v>
      </c>
      <c r="E869" s="73"/>
      <c r="F869" s="74">
        <v>46057</v>
      </c>
      <c r="G869" s="75" t="s">
        <v>1159</v>
      </c>
      <c r="H869" s="75" t="s">
        <v>2963</v>
      </c>
      <c r="I869" s="75" t="s">
        <v>105</v>
      </c>
      <c r="J869" s="75" t="s">
        <v>1161</v>
      </c>
      <c r="K869" s="75" t="s">
        <v>242</v>
      </c>
      <c r="L869" s="74">
        <v>46072</v>
      </c>
      <c r="M869" s="73">
        <v>40</v>
      </c>
      <c r="N869" s="75" t="s">
        <v>3743</v>
      </c>
      <c r="O869" s="75" t="s">
        <v>3744</v>
      </c>
      <c r="P869" s="75">
        <v>2830048989</v>
      </c>
      <c r="Q869" s="74">
        <v>46066</v>
      </c>
      <c r="R869" s="75">
        <v>1209385184</v>
      </c>
      <c r="S869" s="75">
        <v>224170067</v>
      </c>
      <c r="T869" s="74">
        <v>46066</v>
      </c>
      <c r="U869" s="190">
        <v>15546.663</v>
      </c>
      <c r="V869" s="190">
        <v>14786.665000000001</v>
      </c>
      <c r="W869" s="75">
        <v>20</v>
      </c>
      <c r="X869" s="75">
        <v>99</v>
      </c>
      <c r="Y869" s="98">
        <v>265010496</v>
      </c>
      <c r="Z869" s="82" t="s">
        <v>110</v>
      </c>
      <c r="AA869" s="75" t="s">
        <v>1164</v>
      </c>
      <c r="AB869" s="75" t="s">
        <v>821</v>
      </c>
      <c r="AC869" s="98">
        <v>265010496</v>
      </c>
      <c r="AD869" s="75" t="s">
        <v>113</v>
      </c>
      <c r="AE869" s="74">
        <v>46073</v>
      </c>
      <c r="AF869" s="130">
        <v>46071.395833333336</v>
      </c>
      <c r="AG869" s="130">
        <v>46070.708333333336</v>
      </c>
      <c r="AH869" s="130">
        <v>46070.708333333336</v>
      </c>
      <c r="AI869" s="134">
        <v>46069</v>
      </c>
      <c r="AJ869" s="99">
        <v>46073</v>
      </c>
      <c r="AK869" s="99">
        <v>46073</v>
      </c>
      <c r="AL869" s="99">
        <v>46075</v>
      </c>
      <c r="AM869" s="69"/>
      <c r="AN869" s="99">
        <v>46075</v>
      </c>
      <c r="AO869" s="81">
        <f t="shared" si="296"/>
        <v>46069.708333333336</v>
      </c>
      <c r="AP869" s="81">
        <f t="shared" si="297"/>
        <v>46070.708333333336</v>
      </c>
      <c r="AQ869" s="81">
        <f t="shared" si="298"/>
        <v>46070.708333333336</v>
      </c>
      <c r="AR869" s="81">
        <f t="shared" si="299"/>
        <v>46074</v>
      </c>
      <c r="AS869" s="81">
        <f t="shared" si="300"/>
        <v>46075</v>
      </c>
      <c r="AT869" s="81">
        <f t="shared" si="301"/>
        <v>46074</v>
      </c>
      <c r="AU869" s="82" t="s">
        <v>2600</v>
      </c>
      <c r="AV869" s="74">
        <v>46066</v>
      </c>
      <c r="AW869" s="75" t="s">
        <v>3745</v>
      </c>
      <c r="AX869" s="75" t="s">
        <v>3746</v>
      </c>
      <c r="AY869" s="75"/>
      <c r="AZ869" s="96"/>
      <c r="BA869" s="75"/>
      <c r="BB869" s="75"/>
      <c r="BC869" s="75"/>
      <c r="BD869" s="75"/>
      <c r="BE869" s="75"/>
      <c r="BF869" s="75"/>
      <c r="BG869" s="75"/>
      <c r="BH869" s="75"/>
      <c r="BI869" s="75"/>
      <c r="BJ869" s="75"/>
      <c r="BK869" s="75"/>
      <c r="BL869" s="75"/>
      <c r="BM869" s="75"/>
      <c r="BN869" s="75"/>
      <c r="BO869" s="75"/>
      <c r="BP869" s="75"/>
      <c r="BQ869" s="75"/>
      <c r="BR869" s="75"/>
      <c r="BS869" s="75"/>
      <c r="BT869" s="75">
        <v>1</v>
      </c>
      <c r="BU869" s="84" t="s">
        <v>3747</v>
      </c>
      <c r="BV869" s="74">
        <v>46073</v>
      </c>
      <c r="BW869" s="85">
        <f t="shared" si="292"/>
        <v>0</v>
      </c>
      <c r="BX869" s="85">
        <f t="shared" si="293"/>
        <v>0</v>
      </c>
      <c r="BY869" s="86" t="s">
        <v>120</v>
      </c>
      <c r="BZ869" s="87">
        <f t="shared" si="294"/>
        <v>6</v>
      </c>
      <c r="CB869" s="88">
        <f t="shared" si="289"/>
        <v>8</v>
      </c>
      <c r="CC869" s="89"/>
      <c r="CE869" s="87">
        <f>IF(AD699="Sea waybill", IF(AK699&lt;&gt;0, MONTH(AK699), IF(AJ699&gt;AI699, MONTH(AJ699), MONTH(AI699))),"")</f>
        <v>2</v>
      </c>
      <c r="CF869" s="90">
        <v>3998968</v>
      </c>
      <c r="CG869" s="90">
        <v>2999226</v>
      </c>
      <c r="CH869" s="90">
        <v>6998194</v>
      </c>
      <c r="CI869" s="91">
        <v>26309</v>
      </c>
      <c r="CJ869" s="87">
        <f t="shared" si="290"/>
        <v>2</v>
      </c>
      <c r="CK869" s="87">
        <f t="shared" si="291"/>
        <v>7</v>
      </c>
      <c r="CL869" s="22" t="s">
        <v>121</v>
      </c>
      <c r="CM869" s="22" t="s">
        <v>3748</v>
      </c>
    </row>
    <row r="870" spans="1:91" ht="14.45" customHeight="1" x14ac:dyDescent="0.25">
      <c r="A870" s="69">
        <f t="shared" si="288"/>
        <v>868</v>
      </c>
      <c r="B870" s="70" t="s">
        <v>102</v>
      </c>
      <c r="C870" s="107" t="s">
        <v>3710</v>
      </c>
      <c r="D870" s="106">
        <v>145482561</v>
      </c>
      <c r="E870" s="73"/>
      <c r="F870" s="74">
        <v>46057</v>
      </c>
      <c r="G870" s="75" t="s">
        <v>1159</v>
      </c>
      <c r="H870" s="75" t="s">
        <v>2963</v>
      </c>
      <c r="I870" s="75" t="s">
        <v>105</v>
      </c>
      <c r="J870" s="75" t="s">
        <v>1161</v>
      </c>
      <c r="K870" s="75" t="s">
        <v>242</v>
      </c>
      <c r="L870" s="74">
        <v>46072</v>
      </c>
      <c r="M870" s="106">
        <v>40</v>
      </c>
      <c r="N870" s="75" t="s">
        <v>3749</v>
      </c>
      <c r="O870" s="75" t="s">
        <v>3750</v>
      </c>
      <c r="P870" s="75">
        <v>2830048615</v>
      </c>
      <c r="Q870" s="74">
        <v>46059</v>
      </c>
      <c r="R870" s="75">
        <v>1209382978</v>
      </c>
      <c r="S870" s="75">
        <v>224170073</v>
      </c>
      <c r="T870" s="74">
        <v>46059</v>
      </c>
      <c r="U870" s="190">
        <v>20194.411</v>
      </c>
      <c r="V870" s="190">
        <v>19468.181</v>
      </c>
      <c r="W870" s="75">
        <v>20</v>
      </c>
      <c r="X870" s="75">
        <v>0</v>
      </c>
      <c r="Y870" s="98" t="s">
        <v>3751</v>
      </c>
      <c r="Z870" s="82" t="s">
        <v>258</v>
      </c>
      <c r="AA870" s="75" t="s">
        <v>2039</v>
      </c>
      <c r="AB870" s="75" t="s">
        <v>3714</v>
      </c>
      <c r="AC870" s="109" t="s">
        <v>3710</v>
      </c>
      <c r="AD870" s="75" t="s">
        <v>113</v>
      </c>
      <c r="AE870" s="74">
        <v>46064</v>
      </c>
      <c r="AF870" s="80">
        <v>46063.208333333336</v>
      </c>
      <c r="AG870" s="80">
        <v>46061.625</v>
      </c>
      <c r="AH870" s="80">
        <v>46061.625</v>
      </c>
      <c r="AI870" s="99">
        <v>46060</v>
      </c>
      <c r="AJ870" s="99">
        <v>46063</v>
      </c>
      <c r="AK870" s="99">
        <v>46063</v>
      </c>
      <c r="AL870" s="99">
        <v>46062</v>
      </c>
      <c r="AM870" s="99">
        <v>46064</v>
      </c>
      <c r="AN870" s="99">
        <v>46065</v>
      </c>
      <c r="AO870" s="81">
        <f t="shared" si="296"/>
        <v>46060.625</v>
      </c>
      <c r="AP870" s="81">
        <f t="shared" si="297"/>
        <v>46061.625</v>
      </c>
      <c r="AQ870" s="81">
        <f t="shared" si="298"/>
        <v>46061.625</v>
      </c>
      <c r="AR870" s="81">
        <f t="shared" si="299"/>
        <v>46064</v>
      </c>
      <c r="AS870" s="81">
        <f t="shared" si="300"/>
        <v>46066</v>
      </c>
      <c r="AT870" s="81">
        <f t="shared" si="301"/>
        <v>46064</v>
      </c>
      <c r="AU870" s="82" t="s">
        <v>443</v>
      </c>
      <c r="AV870" s="74">
        <v>46059</v>
      </c>
      <c r="AW870" s="75" t="s">
        <v>3752</v>
      </c>
      <c r="AX870" s="75" t="s">
        <v>3753</v>
      </c>
      <c r="AY870" s="75"/>
      <c r="AZ870" s="96"/>
      <c r="BA870" s="75"/>
      <c r="BB870" s="75"/>
      <c r="BC870" s="75"/>
      <c r="BD870" s="75"/>
      <c r="BE870" s="75"/>
      <c r="BF870" s="75"/>
      <c r="BG870" s="75"/>
      <c r="BH870" s="75"/>
      <c r="BI870" s="75"/>
      <c r="BJ870" s="75"/>
      <c r="BK870" s="75"/>
      <c r="BL870" s="75"/>
      <c r="BM870" s="75"/>
      <c r="BN870" s="75"/>
      <c r="BO870" s="75"/>
      <c r="BP870" s="75"/>
      <c r="BQ870" s="75"/>
      <c r="BR870" s="75"/>
      <c r="BS870" s="75"/>
      <c r="BT870" s="75">
        <v>0</v>
      </c>
      <c r="BU870" s="84" t="s">
        <v>3717</v>
      </c>
      <c r="BV870" s="74">
        <v>46064</v>
      </c>
      <c r="BW870" s="85">
        <f t="shared" si="292"/>
        <v>1</v>
      </c>
      <c r="BX870" s="85">
        <f t="shared" si="293"/>
        <v>1</v>
      </c>
      <c r="BY870" s="86" t="s">
        <v>120</v>
      </c>
      <c r="BZ870" s="87">
        <f t="shared" si="294"/>
        <v>6</v>
      </c>
      <c r="CB870" s="88">
        <f t="shared" si="289"/>
        <v>7</v>
      </c>
      <c r="CC870" s="89"/>
      <c r="CE870" s="87">
        <f t="shared" ref="CE870:CE933" si="302">IF(AD870="Sea waybill", IF(AK870&lt;&gt;0, MONTH(AK870), IF(AJ870&gt;AI870, MONTH(AJ870), MONTH(AI870))),"")</f>
        <v>2</v>
      </c>
      <c r="CF870" s="90">
        <v>6881420</v>
      </c>
      <c r="CG870" s="90"/>
      <c r="CH870" s="90">
        <v>6881420</v>
      </c>
      <c r="CI870" s="22">
        <v>25870</v>
      </c>
      <c r="CJ870" s="87">
        <f t="shared" si="290"/>
        <v>2</v>
      </c>
      <c r="CK870" s="87">
        <f t="shared" si="291"/>
        <v>6</v>
      </c>
      <c r="CL870" s="22" t="s">
        <v>121</v>
      </c>
      <c r="CM870" s="22" t="s">
        <v>3718</v>
      </c>
    </row>
    <row r="871" spans="1:91" ht="14.45" customHeight="1" x14ac:dyDescent="0.25">
      <c r="A871" s="69">
        <f t="shared" si="288"/>
        <v>869</v>
      </c>
      <c r="B871" s="70" t="s">
        <v>102</v>
      </c>
      <c r="C871" s="107" t="s">
        <v>3735</v>
      </c>
      <c r="D871" s="106">
        <v>145482574</v>
      </c>
      <c r="E871" s="73"/>
      <c r="F871" s="74">
        <v>46057</v>
      </c>
      <c r="G871" s="75" t="s">
        <v>1159</v>
      </c>
      <c r="H871" s="75" t="s">
        <v>2963</v>
      </c>
      <c r="I871" s="75" t="s">
        <v>105</v>
      </c>
      <c r="J871" s="75" t="s">
        <v>1161</v>
      </c>
      <c r="K871" s="75" t="s">
        <v>242</v>
      </c>
      <c r="L871" s="74">
        <v>46072</v>
      </c>
      <c r="M871" s="106">
        <v>40</v>
      </c>
      <c r="N871" s="75" t="s">
        <v>3754</v>
      </c>
      <c r="O871" s="75" t="s">
        <v>3755</v>
      </c>
      <c r="P871" s="75">
        <v>2830048671</v>
      </c>
      <c r="Q871" s="74">
        <v>46059</v>
      </c>
      <c r="R871" s="75">
        <v>1209383108</v>
      </c>
      <c r="S871" s="75">
        <v>224170097</v>
      </c>
      <c r="T871" s="74">
        <v>46059</v>
      </c>
      <c r="U871" s="190">
        <v>20201.572</v>
      </c>
      <c r="V871" s="190">
        <v>19475.078000000001</v>
      </c>
      <c r="W871" s="75">
        <v>20</v>
      </c>
      <c r="X871" s="75">
        <v>0</v>
      </c>
      <c r="Y871" s="98" t="s">
        <v>3756</v>
      </c>
      <c r="Z871" s="82" t="s">
        <v>258</v>
      </c>
      <c r="AA871" s="75" t="s">
        <v>2039</v>
      </c>
      <c r="AB871" s="75" t="s">
        <v>3714</v>
      </c>
      <c r="AC871" s="98" t="s">
        <v>3735</v>
      </c>
      <c r="AD871" s="75" t="s">
        <v>113</v>
      </c>
      <c r="AE871" s="74">
        <v>46064</v>
      </c>
      <c r="AF871" s="80">
        <v>46063.208333333336</v>
      </c>
      <c r="AG871" s="80">
        <v>46061.625</v>
      </c>
      <c r="AH871" s="80">
        <v>46061.625</v>
      </c>
      <c r="AI871" s="99">
        <v>46060</v>
      </c>
      <c r="AJ871" s="99">
        <v>46063</v>
      </c>
      <c r="AK871" s="99">
        <v>46063</v>
      </c>
      <c r="AL871" s="99">
        <v>46062</v>
      </c>
      <c r="AM871" s="99">
        <v>46064</v>
      </c>
      <c r="AN871" s="99">
        <v>46065</v>
      </c>
      <c r="AO871" s="81">
        <f t="shared" si="296"/>
        <v>46060.625</v>
      </c>
      <c r="AP871" s="81">
        <f t="shared" si="297"/>
        <v>46061.625</v>
      </c>
      <c r="AQ871" s="81">
        <f t="shared" si="298"/>
        <v>46061.625</v>
      </c>
      <c r="AR871" s="81">
        <f t="shared" si="299"/>
        <v>46064</v>
      </c>
      <c r="AS871" s="81">
        <f t="shared" si="300"/>
        <v>46066</v>
      </c>
      <c r="AT871" s="81">
        <f t="shared" si="301"/>
        <v>46064</v>
      </c>
      <c r="AU871" s="82" t="s">
        <v>443</v>
      </c>
      <c r="AV871" s="74">
        <v>46059</v>
      </c>
      <c r="AW871" s="75" t="s">
        <v>3757</v>
      </c>
      <c r="AX871" s="75" t="s">
        <v>3758</v>
      </c>
      <c r="AY871" s="75"/>
      <c r="AZ871" s="96"/>
      <c r="BA871" s="75"/>
      <c r="BB871" s="75"/>
      <c r="BC871" s="75"/>
      <c r="BD871" s="75"/>
      <c r="BE871" s="75"/>
      <c r="BF871" s="75"/>
      <c r="BG871" s="75"/>
      <c r="BH871" s="75"/>
      <c r="BI871" s="75"/>
      <c r="BJ871" s="75"/>
      <c r="BK871" s="75"/>
      <c r="BL871" s="75"/>
      <c r="BM871" s="75"/>
      <c r="BN871" s="75"/>
      <c r="BO871" s="75"/>
      <c r="BP871" s="75"/>
      <c r="BQ871" s="75"/>
      <c r="BR871" s="75"/>
      <c r="BS871" s="75"/>
      <c r="BT871" s="75">
        <v>0</v>
      </c>
      <c r="BU871" s="84" t="s">
        <v>3741</v>
      </c>
      <c r="BV871" s="74">
        <v>46064</v>
      </c>
      <c r="BW871" s="85">
        <f t="shared" si="292"/>
        <v>1</v>
      </c>
      <c r="BX871" s="85">
        <f t="shared" si="293"/>
        <v>1</v>
      </c>
      <c r="BY871" s="86" t="s">
        <v>120</v>
      </c>
      <c r="BZ871" s="87">
        <f t="shared" si="294"/>
        <v>6</v>
      </c>
      <c r="CB871" s="88">
        <f t="shared" si="289"/>
        <v>7</v>
      </c>
      <c r="CC871" s="89"/>
      <c r="CE871" s="87">
        <f t="shared" si="302"/>
        <v>2</v>
      </c>
      <c r="CF871" s="90">
        <v>6881420</v>
      </c>
      <c r="CG871" s="90"/>
      <c r="CH871" s="90">
        <v>6881420</v>
      </c>
      <c r="CI871" s="22">
        <v>25870</v>
      </c>
      <c r="CJ871" s="87">
        <f t="shared" si="290"/>
        <v>2</v>
      </c>
      <c r="CK871" s="87">
        <f t="shared" si="291"/>
        <v>6</v>
      </c>
      <c r="CL871" s="22" t="s">
        <v>121</v>
      </c>
      <c r="CM871" s="22" t="s">
        <v>3742</v>
      </c>
    </row>
    <row r="872" spans="1:91" ht="14.45" customHeight="1" x14ac:dyDescent="0.25">
      <c r="A872" s="69">
        <f t="shared" si="288"/>
        <v>870</v>
      </c>
      <c r="B872" s="206" t="s">
        <v>102</v>
      </c>
      <c r="C872" s="97">
        <v>265149155</v>
      </c>
      <c r="D872" s="106">
        <v>145414847</v>
      </c>
      <c r="E872" s="73">
        <v>5320007544</v>
      </c>
      <c r="F872" s="74">
        <v>46057</v>
      </c>
      <c r="G872" s="75" t="s">
        <v>1591</v>
      </c>
      <c r="H872" s="75" t="s">
        <v>2845</v>
      </c>
      <c r="I872" s="75" t="s">
        <v>105</v>
      </c>
      <c r="J872" s="75" t="s">
        <v>1570</v>
      </c>
      <c r="K872" s="75" t="s">
        <v>242</v>
      </c>
      <c r="L872" s="74">
        <v>46092</v>
      </c>
      <c r="M872" s="106">
        <v>40</v>
      </c>
      <c r="N872" s="75" t="s">
        <v>3759</v>
      </c>
      <c r="O872" s="75" t="s">
        <v>3760</v>
      </c>
      <c r="P872" s="75">
        <v>2830048545</v>
      </c>
      <c r="Q872" s="74">
        <v>46058</v>
      </c>
      <c r="R872" s="75">
        <v>1209382548</v>
      </c>
      <c r="S872" s="75">
        <v>224164570</v>
      </c>
      <c r="T872" s="74">
        <v>46058</v>
      </c>
      <c r="U872" s="190">
        <v>2710.86</v>
      </c>
      <c r="V872" s="190">
        <v>2609.8919999999998</v>
      </c>
      <c r="W872" s="75">
        <v>6</v>
      </c>
      <c r="X872" s="75">
        <v>2</v>
      </c>
      <c r="Y872" s="98">
        <v>265149155</v>
      </c>
      <c r="Z872" s="82" t="s">
        <v>110</v>
      </c>
      <c r="AA872" s="75" t="s">
        <v>111</v>
      </c>
      <c r="AB872" s="75" t="s">
        <v>3761</v>
      </c>
      <c r="AC872" s="98">
        <v>265149155</v>
      </c>
      <c r="AD872" s="75" t="s">
        <v>113</v>
      </c>
      <c r="AE872" s="74">
        <v>46062</v>
      </c>
      <c r="AF872" s="80">
        <v>46061.333333333336</v>
      </c>
      <c r="AG872" s="80">
        <v>46060.333333333336</v>
      </c>
      <c r="AH872" s="80">
        <v>46061.25</v>
      </c>
      <c r="AI872" s="74">
        <v>46062</v>
      </c>
      <c r="AJ872" s="69"/>
      <c r="AK872" s="74">
        <v>46062</v>
      </c>
      <c r="AL872" s="74">
        <v>46084</v>
      </c>
      <c r="AM872" s="74">
        <v>46086</v>
      </c>
      <c r="AN872" s="74">
        <v>46084</v>
      </c>
      <c r="AO872" s="95" t="s">
        <v>121</v>
      </c>
      <c r="AP872" s="95" t="s">
        <v>121</v>
      </c>
      <c r="AQ872" s="95" t="s">
        <v>121</v>
      </c>
      <c r="AR872" s="95" t="s">
        <v>121</v>
      </c>
      <c r="AS872" s="95" t="s">
        <v>121</v>
      </c>
      <c r="AT872" s="95" t="s">
        <v>121</v>
      </c>
      <c r="AU872" s="82" t="s">
        <v>131</v>
      </c>
      <c r="AV872" s="74">
        <v>46058</v>
      </c>
      <c r="AW872" s="75" t="s">
        <v>3762</v>
      </c>
      <c r="AX872" s="75" t="s">
        <v>3763</v>
      </c>
      <c r="AY872" s="75"/>
      <c r="AZ872" s="96"/>
      <c r="BA872" s="75"/>
      <c r="BB872" s="75"/>
      <c r="BC872" s="75"/>
      <c r="BD872" s="75"/>
      <c r="BE872" s="75"/>
      <c r="BF872" s="75"/>
      <c r="BG872" s="75"/>
      <c r="BH872" s="75"/>
      <c r="BI872" s="75"/>
      <c r="BJ872" s="75"/>
      <c r="BK872" s="75"/>
      <c r="BL872" s="75"/>
      <c r="BM872" s="75"/>
      <c r="BN872" s="75"/>
      <c r="BO872" s="75"/>
      <c r="BP872" s="75"/>
      <c r="BQ872" s="75"/>
      <c r="BR872" s="75"/>
      <c r="BS872" s="75"/>
      <c r="BT872" s="75">
        <v>1</v>
      </c>
      <c r="BU872" s="84" t="s">
        <v>3764</v>
      </c>
      <c r="BV872" s="74">
        <v>46062</v>
      </c>
      <c r="BW872" s="85">
        <f t="shared" si="292"/>
        <v>0</v>
      </c>
      <c r="BX872" s="85">
        <f t="shared" si="293"/>
        <v>0</v>
      </c>
      <c r="BY872" s="86" t="s">
        <v>120</v>
      </c>
      <c r="BZ872" s="87">
        <f t="shared" si="294"/>
        <v>6</v>
      </c>
      <c r="CB872" s="88">
        <f t="shared" si="289"/>
        <v>7</v>
      </c>
      <c r="CC872" s="89"/>
      <c r="CE872" s="87">
        <f t="shared" si="302"/>
        <v>2</v>
      </c>
      <c r="CF872" s="90">
        <v>85255227</v>
      </c>
      <c r="CG872" s="90">
        <v>12171807</v>
      </c>
      <c r="CH872" s="90">
        <v>97427034</v>
      </c>
      <c r="CI872" s="91">
        <v>26289</v>
      </c>
      <c r="CJ872" s="87">
        <f t="shared" si="290"/>
        <v>2</v>
      </c>
      <c r="CK872" s="87">
        <f t="shared" si="291"/>
        <v>6</v>
      </c>
      <c r="CL872" s="22" t="s">
        <v>121</v>
      </c>
      <c r="CM872" s="22" t="s">
        <v>3765</v>
      </c>
    </row>
    <row r="873" spans="1:91" ht="14.45" customHeight="1" x14ac:dyDescent="0.25">
      <c r="A873" s="69">
        <f t="shared" si="288"/>
        <v>871</v>
      </c>
      <c r="B873" s="206" t="s">
        <v>102</v>
      </c>
      <c r="C873" s="97">
        <v>265149155</v>
      </c>
      <c r="D873" s="106">
        <v>145263471</v>
      </c>
      <c r="E873" s="73">
        <v>5320007544</v>
      </c>
      <c r="F873" s="74">
        <v>46057</v>
      </c>
      <c r="G873" s="75" t="s">
        <v>1569</v>
      </c>
      <c r="H873" s="75" t="s">
        <v>2845</v>
      </c>
      <c r="I873" s="75" t="s">
        <v>105</v>
      </c>
      <c r="J873" s="75" t="s">
        <v>1570</v>
      </c>
      <c r="K873" s="75" t="s">
        <v>242</v>
      </c>
      <c r="L873" s="74">
        <v>46092</v>
      </c>
      <c r="M873" s="106">
        <v>0</v>
      </c>
      <c r="N873" s="75" t="s">
        <v>3759</v>
      </c>
      <c r="O873" s="75" t="s">
        <v>3760</v>
      </c>
      <c r="P873" s="75">
        <v>2830048544</v>
      </c>
      <c r="Q873" s="74">
        <v>46058</v>
      </c>
      <c r="R873" s="75">
        <v>1209382547</v>
      </c>
      <c r="S873" s="75">
        <v>224164579</v>
      </c>
      <c r="T873" s="74">
        <v>46058</v>
      </c>
      <c r="U873" s="190">
        <v>15700.377</v>
      </c>
      <c r="V873" s="190">
        <v>15150.944</v>
      </c>
      <c r="W873" s="75">
        <v>25</v>
      </c>
      <c r="X873" s="75">
        <v>0</v>
      </c>
      <c r="Y873" s="98">
        <v>265149155</v>
      </c>
      <c r="Z873" s="82" t="s">
        <v>110</v>
      </c>
      <c r="AA873" s="75" t="s">
        <v>111</v>
      </c>
      <c r="AB873" s="75" t="s">
        <v>3761</v>
      </c>
      <c r="AC873" s="98">
        <v>265149155</v>
      </c>
      <c r="AD873" s="75" t="s">
        <v>113</v>
      </c>
      <c r="AE873" s="74">
        <v>46062</v>
      </c>
      <c r="AF873" s="80">
        <v>46061.333333333336</v>
      </c>
      <c r="AG873" s="80">
        <v>46060.333333333336</v>
      </c>
      <c r="AH873" s="80">
        <v>46061.25</v>
      </c>
      <c r="AI873" s="74">
        <v>46062</v>
      </c>
      <c r="AJ873" s="69"/>
      <c r="AK873" s="74">
        <v>46062</v>
      </c>
      <c r="AL873" s="74">
        <v>46084</v>
      </c>
      <c r="AM873" s="74">
        <v>46086</v>
      </c>
      <c r="AN873" s="74">
        <v>46084</v>
      </c>
      <c r="AO873" s="95" t="s">
        <v>121</v>
      </c>
      <c r="AP873" s="95" t="s">
        <v>121</v>
      </c>
      <c r="AQ873" s="95" t="s">
        <v>121</v>
      </c>
      <c r="AR873" s="95" t="s">
        <v>121</v>
      </c>
      <c r="AS873" s="95" t="s">
        <v>121</v>
      </c>
      <c r="AT873" s="95" t="s">
        <v>121</v>
      </c>
      <c r="AU873" s="82" t="s">
        <v>131</v>
      </c>
      <c r="AV873" s="74">
        <v>46058</v>
      </c>
      <c r="AW873" s="75">
        <v>0</v>
      </c>
      <c r="AX873" s="75">
        <v>0</v>
      </c>
      <c r="AY873" s="75"/>
      <c r="AZ873" s="96"/>
      <c r="BA873" s="75"/>
      <c r="BB873" s="75"/>
      <c r="BC873" s="75"/>
      <c r="BD873" s="75"/>
      <c r="BE873" s="75"/>
      <c r="BF873" s="75"/>
      <c r="BG873" s="75"/>
      <c r="BH873" s="75"/>
      <c r="BI873" s="75"/>
      <c r="BJ873" s="75"/>
      <c r="BK873" s="75"/>
      <c r="BL873" s="75"/>
      <c r="BM873" s="75"/>
      <c r="BN873" s="75"/>
      <c r="BO873" s="75"/>
      <c r="BP873" s="75"/>
      <c r="BQ873" s="75"/>
      <c r="BR873" s="75"/>
      <c r="BS873" s="75"/>
      <c r="BT873" s="75">
        <v>0</v>
      </c>
      <c r="BU873" s="84" t="s">
        <v>3764</v>
      </c>
      <c r="BV873" s="74">
        <v>46062</v>
      </c>
      <c r="BW873" s="85">
        <f t="shared" si="292"/>
        <v>0</v>
      </c>
      <c r="BX873" s="85">
        <f t="shared" si="293"/>
        <v>0</v>
      </c>
      <c r="BY873" s="86" t="s">
        <v>120</v>
      </c>
      <c r="BZ873" s="87">
        <f t="shared" si="294"/>
        <v>6</v>
      </c>
      <c r="CB873" s="88">
        <f t="shared" si="289"/>
        <v>7</v>
      </c>
      <c r="CC873" s="89"/>
      <c r="CE873" s="87">
        <f t="shared" si="302"/>
        <v>2</v>
      </c>
      <c r="CF873" s="90"/>
      <c r="CG873" s="90"/>
      <c r="CH873" s="90"/>
      <c r="CJ873" s="87">
        <f t="shared" si="290"/>
        <v>2</v>
      </c>
      <c r="CK873" s="87">
        <f t="shared" si="291"/>
        <v>6</v>
      </c>
      <c r="CL873" s="22" t="s">
        <v>121</v>
      </c>
      <c r="CM873" s="22" t="s">
        <v>3765</v>
      </c>
    </row>
    <row r="874" spans="1:91" ht="14.45" customHeight="1" x14ac:dyDescent="0.25">
      <c r="A874" s="69">
        <f t="shared" si="288"/>
        <v>872</v>
      </c>
      <c r="B874" s="70" t="s">
        <v>102</v>
      </c>
      <c r="C874" s="97">
        <v>265149385</v>
      </c>
      <c r="D874" s="106">
        <v>145357196</v>
      </c>
      <c r="E874" s="73"/>
      <c r="F874" s="74">
        <v>46057</v>
      </c>
      <c r="G874" s="75" t="s">
        <v>3332</v>
      </c>
      <c r="H874" s="75" t="s">
        <v>2845</v>
      </c>
      <c r="I874" s="75" t="s">
        <v>105</v>
      </c>
      <c r="J874" s="75" t="s">
        <v>1570</v>
      </c>
      <c r="K874" s="75" t="s">
        <v>242</v>
      </c>
      <c r="L874" s="74">
        <v>46097</v>
      </c>
      <c r="M874" s="106">
        <v>40</v>
      </c>
      <c r="N874" s="75" t="s">
        <v>3766</v>
      </c>
      <c r="O874" s="75" t="s">
        <v>3767</v>
      </c>
      <c r="P874" s="75">
        <v>2830048552</v>
      </c>
      <c r="Q874" s="74">
        <v>46058</v>
      </c>
      <c r="R874" s="75">
        <v>1209382567</v>
      </c>
      <c r="S874" s="75">
        <v>224164566</v>
      </c>
      <c r="T874" s="74">
        <v>46058</v>
      </c>
      <c r="U874" s="190">
        <v>23716.300999999999</v>
      </c>
      <c r="V874" s="190">
        <v>23130.794000000002</v>
      </c>
      <c r="W874" s="75">
        <v>36</v>
      </c>
      <c r="X874" s="75">
        <v>8</v>
      </c>
      <c r="Y874" s="98">
        <v>265149385</v>
      </c>
      <c r="Z874" s="82" t="s">
        <v>110</v>
      </c>
      <c r="AA874" s="75" t="s">
        <v>111</v>
      </c>
      <c r="AB874" s="75" t="s">
        <v>3761</v>
      </c>
      <c r="AC874" s="98">
        <v>265149385</v>
      </c>
      <c r="AD874" s="75" t="s">
        <v>113</v>
      </c>
      <c r="AE874" s="74">
        <v>46062</v>
      </c>
      <c r="AF874" s="80">
        <v>46061.333333333336</v>
      </c>
      <c r="AG874" s="80">
        <v>46060.333333333336</v>
      </c>
      <c r="AH874" s="80">
        <v>46061.25</v>
      </c>
      <c r="AI874" s="74">
        <v>46062</v>
      </c>
      <c r="AJ874" s="69"/>
      <c r="AK874" s="74">
        <v>46062</v>
      </c>
      <c r="AL874" s="74">
        <v>46084</v>
      </c>
      <c r="AM874" s="74">
        <v>46086</v>
      </c>
      <c r="AN874" s="74">
        <v>46084</v>
      </c>
      <c r="AO874" s="81">
        <f>IF(AH874&lt;AG874,IF(AH874=0,"",AH874-1),IF(AG874=0,"",AG874-1))</f>
        <v>46059.333333333336</v>
      </c>
      <c r="AP874" s="81">
        <f>IF(AH874&lt;AG874,IF(AH874=0,"",AH874),IF(AG874=0,"",AG874))</f>
        <v>46060.333333333336</v>
      </c>
      <c r="AQ874" s="81">
        <f>IF(AH874&lt;AG874,IF(AH874=0,"",AH874),IF(AG874=0,"",AG874))</f>
        <v>46060.333333333336</v>
      </c>
      <c r="AR874" s="81">
        <f>IF(AI874=0,"",IF(AI874&lt;AJ874,AJ874+1,AI874+1))</f>
        <v>46063</v>
      </c>
      <c r="AS874" s="81">
        <f>IF(AI874=0,"",IF(AE874=0,IF(AJ874=0,AI874+2,AJ874+2),AE874+2))</f>
        <v>46064</v>
      </c>
      <c r="AT874" s="81">
        <f>IF(AI874=0,"",IF(AI874&lt;AJ874,AJ874+1,AI874+1))</f>
        <v>46063</v>
      </c>
      <c r="AU874" s="82" t="s">
        <v>131</v>
      </c>
      <c r="AV874" s="74">
        <v>46058</v>
      </c>
      <c r="AW874" s="75" t="s">
        <v>3768</v>
      </c>
      <c r="AX874" s="75" t="s">
        <v>3769</v>
      </c>
      <c r="AY874" s="75"/>
      <c r="AZ874" s="96"/>
      <c r="BA874" s="75"/>
      <c r="BB874" s="75"/>
      <c r="BC874" s="75"/>
      <c r="BD874" s="75"/>
      <c r="BE874" s="75"/>
      <c r="BF874" s="75"/>
      <c r="BG874" s="75"/>
      <c r="BH874" s="75"/>
      <c r="BI874" s="75"/>
      <c r="BJ874" s="75"/>
      <c r="BK874" s="75"/>
      <c r="BL874" s="75"/>
      <c r="BM874" s="75"/>
      <c r="BN874" s="75"/>
      <c r="BO874" s="75"/>
      <c r="BP874" s="75"/>
      <c r="BQ874" s="75"/>
      <c r="BR874" s="75"/>
      <c r="BS874" s="75"/>
      <c r="BT874" s="75">
        <v>1</v>
      </c>
      <c r="BU874" s="84" t="s">
        <v>3770</v>
      </c>
      <c r="BV874" s="74">
        <v>46062</v>
      </c>
      <c r="BW874" s="85">
        <f t="shared" si="292"/>
        <v>0</v>
      </c>
      <c r="BX874" s="85">
        <f t="shared" si="293"/>
        <v>0</v>
      </c>
      <c r="BY874" s="86" t="s">
        <v>120</v>
      </c>
      <c r="BZ874" s="22">
        <v>2</v>
      </c>
      <c r="CB874" s="88">
        <f t="shared" si="289"/>
        <v>7</v>
      </c>
      <c r="CC874" s="89"/>
      <c r="CE874" s="87">
        <f t="shared" si="302"/>
        <v>2</v>
      </c>
      <c r="CF874" s="90">
        <v>85255227</v>
      </c>
      <c r="CG874" s="90">
        <v>12171807</v>
      </c>
      <c r="CH874" s="90">
        <v>97427034</v>
      </c>
      <c r="CI874" s="91">
        <v>26289</v>
      </c>
      <c r="CJ874" s="87">
        <f t="shared" si="290"/>
        <v>2</v>
      </c>
      <c r="CK874" s="87">
        <f t="shared" si="291"/>
        <v>6</v>
      </c>
      <c r="CL874" s="22" t="s">
        <v>121</v>
      </c>
      <c r="CM874" s="22" t="s">
        <v>3771</v>
      </c>
    </row>
    <row r="875" spans="1:91" ht="14.45" customHeight="1" x14ac:dyDescent="0.25">
      <c r="A875" s="69">
        <f t="shared" si="288"/>
        <v>873</v>
      </c>
      <c r="B875" s="100" t="s">
        <v>102</v>
      </c>
      <c r="C875" s="97">
        <v>235600195551</v>
      </c>
      <c r="D875" s="106">
        <v>145445794</v>
      </c>
      <c r="E875" s="73"/>
      <c r="F875" s="74">
        <v>46063</v>
      </c>
      <c r="G875" s="75" t="s">
        <v>298</v>
      </c>
      <c r="H875" s="75" t="s">
        <v>1657</v>
      </c>
      <c r="I875" s="75" t="s">
        <v>105</v>
      </c>
      <c r="J875" s="75" t="s">
        <v>322</v>
      </c>
      <c r="K875" s="75" t="s">
        <v>242</v>
      </c>
      <c r="L875" s="74">
        <v>46083</v>
      </c>
      <c r="M875" s="106">
        <v>40</v>
      </c>
      <c r="N875" s="75" t="s">
        <v>3772</v>
      </c>
      <c r="O875" s="75" t="s">
        <v>3773</v>
      </c>
      <c r="P875" s="75">
        <v>2830048633</v>
      </c>
      <c r="Q875" s="74">
        <v>46059</v>
      </c>
      <c r="R875" s="75">
        <v>1209383015</v>
      </c>
      <c r="S875" s="75">
        <v>224171812</v>
      </c>
      <c r="T875" s="74">
        <v>46059</v>
      </c>
      <c r="U875" s="190">
        <v>20791.403999999999</v>
      </c>
      <c r="V875" s="190">
        <v>20127.183000000001</v>
      </c>
      <c r="W875" s="75">
        <v>21</v>
      </c>
      <c r="X875" s="75">
        <v>0</v>
      </c>
      <c r="Y875" s="98">
        <v>235600195551</v>
      </c>
      <c r="Z875" s="82" t="s">
        <v>128</v>
      </c>
      <c r="AA875" s="75" t="s">
        <v>196</v>
      </c>
      <c r="AB875" s="75" t="s">
        <v>2819</v>
      </c>
      <c r="AC875" s="98">
        <v>235600195551</v>
      </c>
      <c r="AD875" s="75" t="s">
        <v>113</v>
      </c>
      <c r="AE875" s="99">
        <v>46066</v>
      </c>
      <c r="AF875" s="80">
        <v>46065.25</v>
      </c>
      <c r="AG875" s="80">
        <v>46064.5</v>
      </c>
      <c r="AH875" s="80">
        <v>46063.666666666664</v>
      </c>
      <c r="AI875" s="99">
        <v>46064</v>
      </c>
      <c r="AJ875" s="99">
        <v>46066</v>
      </c>
      <c r="AK875" s="99">
        <v>46066</v>
      </c>
      <c r="AL875" s="99">
        <v>46070</v>
      </c>
      <c r="AM875" s="74">
        <v>46072</v>
      </c>
      <c r="AN875" s="74">
        <v>46074</v>
      </c>
      <c r="AO875" s="81">
        <f>IF(AH875&lt;AG875,IF(AH875=0,"",AH875-1),IF(AG875=0,"",AG875-1))</f>
        <v>46062.666666666664</v>
      </c>
      <c r="AP875" s="81">
        <f>IF(AH875&lt;AG875,IF(AH875=0,"",AH875),IF(AG875=0,"",AG875))</f>
        <v>46063.666666666664</v>
      </c>
      <c r="AQ875" s="81">
        <f>IF(AH875&lt;AG875,IF(AH875=0,"",AH875),IF(AG875=0,"",AG875))</f>
        <v>46063.666666666664</v>
      </c>
      <c r="AR875" s="81">
        <f>IF(AI875=0,"",IF(AI875&lt;AJ875,AJ875+1,AI875+1))</f>
        <v>46067</v>
      </c>
      <c r="AS875" s="81">
        <f>IF(AI875=0,"",IF(AE875=0,IF(AJ875=0,AI875+2,AJ875+2),AE875+2))</f>
        <v>46068</v>
      </c>
      <c r="AT875" s="81">
        <f>IF(AI875=0,"",IF(AI875&lt;AJ875,AJ875+1,AI875+1))</f>
        <v>46067</v>
      </c>
      <c r="AU875" s="82" t="s">
        <v>443</v>
      </c>
      <c r="AV875" s="74">
        <v>46059</v>
      </c>
      <c r="AW875" s="75" t="s">
        <v>3774</v>
      </c>
      <c r="AX875" s="75" t="s">
        <v>3775</v>
      </c>
      <c r="AY875" s="75"/>
      <c r="AZ875" s="96"/>
      <c r="BA875" s="75"/>
      <c r="BB875" s="75"/>
      <c r="BC875" s="75"/>
      <c r="BD875" s="75"/>
      <c r="BE875" s="75"/>
      <c r="BF875" s="75"/>
      <c r="BG875" s="75"/>
      <c r="BH875" s="75"/>
      <c r="BI875" s="75"/>
      <c r="BJ875" s="75"/>
      <c r="BK875" s="75"/>
      <c r="BL875" s="75"/>
      <c r="BM875" s="75"/>
      <c r="BN875" s="75"/>
      <c r="BO875" s="75"/>
      <c r="BP875" s="75"/>
      <c r="BQ875" s="75"/>
      <c r="BR875" s="75"/>
      <c r="BS875" s="75"/>
      <c r="BT875" s="75">
        <v>1</v>
      </c>
      <c r="BU875" s="84" t="s">
        <v>3776</v>
      </c>
      <c r="BV875" s="74">
        <v>46066</v>
      </c>
      <c r="BW875" s="85">
        <f t="shared" si="292"/>
        <v>0</v>
      </c>
      <c r="BX875" s="85">
        <f t="shared" si="293"/>
        <v>0</v>
      </c>
      <c r="BY875" s="86" t="s">
        <v>120</v>
      </c>
      <c r="BZ875" s="22">
        <v>2</v>
      </c>
      <c r="CB875" s="88">
        <f t="shared" si="289"/>
        <v>7</v>
      </c>
      <c r="CC875" s="89"/>
      <c r="CE875" s="87">
        <f t="shared" si="302"/>
        <v>2</v>
      </c>
      <c r="CF875" s="90">
        <v>15684000</v>
      </c>
      <c r="CG875" s="90"/>
      <c r="CH875" s="90">
        <v>15684000</v>
      </c>
      <c r="CI875" s="22">
        <v>26140</v>
      </c>
      <c r="CJ875" s="87">
        <f t="shared" si="290"/>
        <v>2</v>
      </c>
      <c r="CK875" s="87">
        <f t="shared" si="291"/>
        <v>6</v>
      </c>
      <c r="CL875" s="22" t="s">
        <v>121</v>
      </c>
      <c r="CM875" s="22" t="s">
        <v>3777</v>
      </c>
    </row>
    <row r="876" spans="1:91" ht="14.45" customHeight="1" x14ac:dyDescent="0.25">
      <c r="A876" s="69">
        <f t="shared" si="288"/>
        <v>874</v>
      </c>
      <c r="B876" s="70" t="s">
        <v>102</v>
      </c>
      <c r="C876" s="107" t="s">
        <v>3778</v>
      </c>
      <c r="D876" s="207">
        <v>145523718</v>
      </c>
      <c r="E876" s="73">
        <v>5320007696</v>
      </c>
      <c r="F876" s="74">
        <v>46057</v>
      </c>
      <c r="G876" s="75" t="s">
        <v>1178</v>
      </c>
      <c r="H876" s="75" t="s">
        <v>2963</v>
      </c>
      <c r="I876" s="75" t="s">
        <v>105</v>
      </c>
      <c r="J876" s="75" t="s">
        <v>1161</v>
      </c>
      <c r="K876" s="75" t="s">
        <v>242</v>
      </c>
      <c r="L876" s="75">
        <v>46071</v>
      </c>
      <c r="M876" s="73">
        <v>40</v>
      </c>
      <c r="N876" s="75" t="s">
        <v>3779</v>
      </c>
      <c r="O876" s="75" t="s">
        <v>3780</v>
      </c>
      <c r="P876" s="75">
        <v>2830048583</v>
      </c>
      <c r="Q876" s="74">
        <v>46058</v>
      </c>
      <c r="R876" s="75">
        <v>1209382695</v>
      </c>
      <c r="S876" s="75">
        <v>224167114</v>
      </c>
      <c r="T876" s="74">
        <v>46058</v>
      </c>
      <c r="U876" s="190">
        <v>1788.4069999999999</v>
      </c>
      <c r="V876" s="190">
        <v>1728.9880000000001</v>
      </c>
      <c r="W876" s="75">
        <v>2</v>
      </c>
      <c r="X876" s="75">
        <v>1</v>
      </c>
      <c r="Y876" s="98" t="s">
        <v>3781</v>
      </c>
      <c r="Z876" s="82" t="s">
        <v>258</v>
      </c>
      <c r="AA876" s="75" t="s">
        <v>1258</v>
      </c>
      <c r="AB876" s="75" t="s">
        <v>3692</v>
      </c>
      <c r="AC876" s="109" t="s">
        <v>3778</v>
      </c>
      <c r="AD876" s="75" t="s">
        <v>113</v>
      </c>
      <c r="AE876" s="74">
        <v>46063</v>
      </c>
      <c r="AF876" s="80">
        <v>46061.833333333336</v>
      </c>
      <c r="AG876" s="80">
        <v>46060.625</v>
      </c>
      <c r="AH876" s="80">
        <v>46060.625</v>
      </c>
      <c r="AI876" s="99">
        <v>46062</v>
      </c>
      <c r="AJ876" s="99">
        <v>46062</v>
      </c>
      <c r="AK876" s="99">
        <v>46062</v>
      </c>
      <c r="AL876" s="99">
        <v>46065</v>
      </c>
      <c r="AM876" s="75"/>
      <c r="AN876" s="99">
        <v>46065</v>
      </c>
      <c r="AO876" s="95" t="s">
        <v>121</v>
      </c>
      <c r="AP876" s="95" t="s">
        <v>121</v>
      </c>
      <c r="AQ876" s="95" t="s">
        <v>121</v>
      </c>
      <c r="AR876" s="95" t="s">
        <v>121</v>
      </c>
      <c r="AS876" s="95" t="s">
        <v>121</v>
      </c>
      <c r="AT876" s="95" t="s">
        <v>121</v>
      </c>
      <c r="AU876" s="82" t="s">
        <v>131</v>
      </c>
      <c r="AV876" s="74">
        <v>46058</v>
      </c>
      <c r="AW876" s="75" t="s">
        <v>3782</v>
      </c>
      <c r="AX876" s="75" t="s">
        <v>3783</v>
      </c>
      <c r="AY876" s="75"/>
      <c r="AZ876" s="96"/>
      <c r="BA876" s="75"/>
      <c r="BB876" s="75"/>
      <c r="BC876" s="75"/>
      <c r="BD876" s="75"/>
      <c r="BE876" s="75"/>
      <c r="BF876" s="75"/>
      <c r="BG876" s="75"/>
      <c r="BH876" s="75"/>
      <c r="BI876" s="75"/>
      <c r="BJ876" s="75"/>
      <c r="BK876" s="75"/>
      <c r="BL876" s="75"/>
      <c r="BM876" s="75"/>
      <c r="BN876" s="75"/>
      <c r="BO876" s="75"/>
      <c r="BP876" s="75"/>
      <c r="BQ876" s="75"/>
      <c r="BR876" s="75"/>
      <c r="BS876" s="75"/>
      <c r="BT876" s="75">
        <v>1</v>
      </c>
      <c r="BU876" s="84" t="s">
        <v>3784</v>
      </c>
      <c r="BV876" s="74">
        <v>46063</v>
      </c>
      <c r="BW876" s="85">
        <f t="shared" si="292"/>
        <v>1</v>
      </c>
      <c r="BX876" s="85">
        <f t="shared" si="293"/>
        <v>1</v>
      </c>
      <c r="BY876" s="86" t="s">
        <v>120</v>
      </c>
      <c r="BZ876" s="87">
        <f t="shared" ref="BZ876:BZ884" si="303">_xlfn.ISOWEEKNUM(F876)</f>
        <v>6</v>
      </c>
      <c r="CB876" s="88">
        <f t="shared" si="289"/>
        <v>7</v>
      </c>
      <c r="CC876" s="89"/>
      <c r="CE876" s="87">
        <f t="shared" si="302"/>
        <v>2</v>
      </c>
      <c r="CF876" s="90">
        <v>6892060</v>
      </c>
      <c r="CG876" s="90"/>
      <c r="CH876" s="90">
        <v>6892060</v>
      </c>
      <c r="CI876" s="91">
        <v>25910</v>
      </c>
      <c r="CJ876" s="87">
        <f t="shared" si="290"/>
        <v>2</v>
      </c>
      <c r="CK876" s="87">
        <f t="shared" si="291"/>
        <v>6</v>
      </c>
      <c r="CL876" s="22" t="s">
        <v>121</v>
      </c>
      <c r="CM876" s="22" t="s">
        <v>3785</v>
      </c>
    </row>
    <row r="877" spans="1:91" ht="14.45" customHeight="1" x14ac:dyDescent="0.25">
      <c r="A877" s="69">
        <f t="shared" si="288"/>
        <v>875</v>
      </c>
      <c r="B877" s="70" t="s">
        <v>102</v>
      </c>
      <c r="C877" s="107" t="s">
        <v>3778</v>
      </c>
      <c r="D877" s="106">
        <v>145492802</v>
      </c>
      <c r="E877" s="73">
        <v>5320007696</v>
      </c>
      <c r="F877" s="74">
        <v>46058</v>
      </c>
      <c r="G877" s="75" t="s">
        <v>1188</v>
      </c>
      <c r="H877" s="75" t="s">
        <v>2963</v>
      </c>
      <c r="I877" s="75" t="s">
        <v>105</v>
      </c>
      <c r="J877" s="75" t="s">
        <v>1161</v>
      </c>
      <c r="K877" s="75" t="s">
        <v>242</v>
      </c>
      <c r="L877" s="75">
        <v>46076</v>
      </c>
      <c r="M877" s="73">
        <v>0</v>
      </c>
      <c r="N877" s="75" t="s">
        <v>3779</v>
      </c>
      <c r="O877" s="75" t="s">
        <v>3780</v>
      </c>
      <c r="P877" s="75">
        <v>2830048582</v>
      </c>
      <c r="Q877" s="74">
        <v>46058</v>
      </c>
      <c r="R877" s="75">
        <v>1209382694</v>
      </c>
      <c r="S877" s="75">
        <v>224167103</v>
      </c>
      <c r="T877" s="74">
        <v>46058</v>
      </c>
      <c r="U877" s="190">
        <v>10411.859</v>
      </c>
      <c r="V877" s="190">
        <v>10091.226000000001</v>
      </c>
      <c r="W877" s="75">
        <v>12</v>
      </c>
      <c r="X877" s="75">
        <v>4</v>
      </c>
      <c r="Y877" s="98" t="s">
        <v>3781</v>
      </c>
      <c r="Z877" s="82" t="s">
        <v>258</v>
      </c>
      <c r="AA877" s="75" t="s">
        <v>1258</v>
      </c>
      <c r="AB877" s="75" t="s">
        <v>3692</v>
      </c>
      <c r="AC877" s="109" t="s">
        <v>3778</v>
      </c>
      <c r="AD877" s="75" t="s">
        <v>113</v>
      </c>
      <c r="AE877" s="74">
        <v>46063</v>
      </c>
      <c r="AF877" s="80">
        <v>46061.833333333336</v>
      </c>
      <c r="AG877" s="80">
        <v>46060.625</v>
      </c>
      <c r="AH877" s="80">
        <v>46060.625</v>
      </c>
      <c r="AI877" s="99">
        <v>46062</v>
      </c>
      <c r="AJ877" s="99">
        <v>46062</v>
      </c>
      <c r="AK877" s="99">
        <v>46062</v>
      </c>
      <c r="AL877" s="99">
        <v>46065</v>
      </c>
      <c r="AM877" s="75"/>
      <c r="AN877" s="99">
        <v>46065</v>
      </c>
      <c r="AO877" s="95" t="s">
        <v>121</v>
      </c>
      <c r="AP877" s="95" t="s">
        <v>121</v>
      </c>
      <c r="AQ877" s="95" t="s">
        <v>121</v>
      </c>
      <c r="AR877" s="95" t="s">
        <v>121</v>
      </c>
      <c r="AS877" s="95" t="s">
        <v>121</v>
      </c>
      <c r="AT877" s="95" t="s">
        <v>121</v>
      </c>
      <c r="AU877" s="82" t="s">
        <v>131</v>
      </c>
      <c r="AV877" s="74">
        <v>46058</v>
      </c>
      <c r="AW877" s="75">
        <v>0</v>
      </c>
      <c r="AX877" s="75">
        <v>0</v>
      </c>
      <c r="AY877" s="75"/>
      <c r="AZ877" s="96"/>
      <c r="BA877" s="75"/>
      <c r="BB877" s="75"/>
      <c r="BC877" s="75"/>
      <c r="BD877" s="75"/>
      <c r="BE877" s="75"/>
      <c r="BF877" s="75"/>
      <c r="BG877" s="75"/>
      <c r="BH877" s="75"/>
      <c r="BI877" s="75"/>
      <c r="BJ877" s="75"/>
      <c r="BK877" s="75"/>
      <c r="BL877" s="75"/>
      <c r="BM877" s="75"/>
      <c r="BN877" s="75"/>
      <c r="BO877" s="75"/>
      <c r="BP877" s="75"/>
      <c r="BQ877" s="75"/>
      <c r="BR877" s="75"/>
      <c r="BS877" s="75"/>
      <c r="BT877" s="75">
        <v>0</v>
      </c>
      <c r="BU877" s="84" t="s">
        <v>3784</v>
      </c>
      <c r="BV877" s="74">
        <v>46063</v>
      </c>
      <c r="BW877" s="85">
        <f t="shared" si="292"/>
        <v>1</v>
      </c>
      <c r="BX877" s="85">
        <f t="shared" si="293"/>
        <v>1</v>
      </c>
      <c r="BY877" s="86" t="s">
        <v>120</v>
      </c>
      <c r="BZ877" s="87">
        <f t="shared" si="303"/>
        <v>6</v>
      </c>
      <c r="CB877" s="88">
        <f t="shared" si="289"/>
        <v>7</v>
      </c>
      <c r="CC877" s="89"/>
      <c r="CE877" s="87">
        <f t="shared" si="302"/>
        <v>2</v>
      </c>
      <c r="CF877" s="90"/>
      <c r="CG877" s="90"/>
      <c r="CH877" s="90"/>
      <c r="CJ877" s="87">
        <f t="shared" si="290"/>
        <v>2</v>
      </c>
      <c r="CK877" s="87">
        <f t="shared" si="291"/>
        <v>6</v>
      </c>
      <c r="CL877" s="22" t="s">
        <v>121</v>
      </c>
      <c r="CM877" s="22" t="s">
        <v>3785</v>
      </c>
    </row>
    <row r="878" spans="1:91" ht="14.45" customHeight="1" x14ac:dyDescent="0.25">
      <c r="A878" s="69">
        <f t="shared" si="288"/>
        <v>876</v>
      </c>
      <c r="B878" s="70" t="s">
        <v>102</v>
      </c>
      <c r="C878" s="107" t="s">
        <v>3786</v>
      </c>
      <c r="D878" s="106">
        <v>145386724</v>
      </c>
      <c r="E878" s="73">
        <v>5320007459</v>
      </c>
      <c r="F878" s="74">
        <v>46055</v>
      </c>
      <c r="G878" s="75" t="s">
        <v>591</v>
      </c>
      <c r="H878" s="75" t="s">
        <v>2213</v>
      </c>
      <c r="I878" s="75" t="s">
        <v>105</v>
      </c>
      <c r="J878" s="75" t="s">
        <v>518</v>
      </c>
      <c r="K878" s="75" t="s">
        <v>242</v>
      </c>
      <c r="L878" s="75">
        <v>46083</v>
      </c>
      <c r="M878" s="73">
        <v>40</v>
      </c>
      <c r="N878" s="75" t="s">
        <v>3787</v>
      </c>
      <c r="O878" s="75" t="s">
        <v>3788</v>
      </c>
      <c r="P878" s="75">
        <v>2830048546</v>
      </c>
      <c r="Q878" s="74">
        <v>46058</v>
      </c>
      <c r="R878" s="75">
        <v>1209382551</v>
      </c>
      <c r="S878" s="75">
        <v>224164339</v>
      </c>
      <c r="T878" s="74">
        <v>46058</v>
      </c>
      <c r="U878" s="190">
        <v>6303.0010000000002</v>
      </c>
      <c r="V878" s="190">
        <v>6089.34</v>
      </c>
      <c r="W878" s="75">
        <v>7</v>
      </c>
      <c r="X878" s="75">
        <v>0</v>
      </c>
      <c r="Y878" s="98">
        <v>7266101760</v>
      </c>
      <c r="Z878" s="82" t="s">
        <v>354</v>
      </c>
      <c r="AA878" s="75" t="s">
        <v>719</v>
      </c>
      <c r="AB878" s="75" t="s">
        <v>3789</v>
      </c>
      <c r="AC878" s="98" t="s">
        <v>3786</v>
      </c>
      <c r="AD878" s="75" t="s">
        <v>113</v>
      </c>
      <c r="AE878" s="74">
        <v>46063</v>
      </c>
      <c r="AF878" s="130">
        <v>46061.291666666664</v>
      </c>
      <c r="AG878" s="130">
        <v>46060.375</v>
      </c>
      <c r="AH878" s="130">
        <v>46059.583333333336</v>
      </c>
      <c r="AI878" s="99">
        <v>46062</v>
      </c>
      <c r="AJ878" s="99">
        <v>46063</v>
      </c>
      <c r="AK878" s="74">
        <v>46063</v>
      </c>
      <c r="AL878" s="99">
        <v>46067</v>
      </c>
      <c r="AM878" s="99">
        <v>46068</v>
      </c>
      <c r="AN878" s="99">
        <v>46068</v>
      </c>
      <c r="AO878" s="95" t="s">
        <v>121</v>
      </c>
      <c r="AP878" s="95" t="s">
        <v>121</v>
      </c>
      <c r="AQ878" s="95" t="s">
        <v>121</v>
      </c>
      <c r="AR878" s="95" t="s">
        <v>121</v>
      </c>
      <c r="AS878" s="95" t="s">
        <v>121</v>
      </c>
      <c r="AT878" s="95" t="s">
        <v>121</v>
      </c>
      <c r="AU878" s="82" t="s">
        <v>443</v>
      </c>
      <c r="AV878" s="74">
        <v>46058</v>
      </c>
      <c r="AW878" s="75" t="s">
        <v>3790</v>
      </c>
      <c r="AX878" s="75">
        <v>32249393</v>
      </c>
      <c r="AY878" s="75"/>
      <c r="AZ878" s="96"/>
      <c r="BA878" s="75"/>
      <c r="BB878" s="75"/>
      <c r="BC878" s="75"/>
      <c r="BD878" s="75"/>
      <c r="BE878" s="75"/>
      <c r="BF878" s="75"/>
      <c r="BG878" s="75"/>
      <c r="BH878" s="75"/>
      <c r="BI878" s="75"/>
      <c r="BJ878" s="75"/>
      <c r="BK878" s="75"/>
      <c r="BL878" s="75"/>
      <c r="BM878" s="75"/>
      <c r="BN878" s="75"/>
      <c r="BO878" s="75"/>
      <c r="BP878" s="75"/>
      <c r="BQ878" s="75"/>
      <c r="BR878" s="75"/>
      <c r="BS878" s="75"/>
      <c r="BT878" s="75">
        <v>1</v>
      </c>
      <c r="BU878" s="84" t="s">
        <v>3791</v>
      </c>
      <c r="BV878" s="74">
        <v>46065</v>
      </c>
      <c r="BW878" s="85">
        <f t="shared" si="292"/>
        <v>2</v>
      </c>
      <c r="BX878" s="85">
        <f t="shared" si="293"/>
        <v>2</v>
      </c>
      <c r="BY878" s="86" t="s">
        <v>147</v>
      </c>
      <c r="BZ878" s="87">
        <f t="shared" si="303"/>
        <v>6</v>
      </c>
      <c r="CB878" s="88">
        <f t="shared" si="289"/>
        <v>7</v>
      </c>
      <c r="CC878" s="89">
        <f t="shared" ref="CC878:CC890" si="304">BV878-AK878</f>
        <v>2</v>
      </c>
      <c r="CE878" s="87">
        <f t="shared" si="302"/>
        <v>2</v>
      </c>
      <c r="CF878" s="90">
        <v>8524750</v>
      </c>
      <c r="CG878" s="90"/>
      <c r="CH878" s="90">
        <v>8524750</v>
      </c>
      <c r="CI878" s="22">
        <v>26230</v>
      </c>
      <c r="CJ878" s="87">
        <f t="shared" si="290"/>
        <v>2</v>
      </c>
      <c r="CK878" s="87">
        <f t="shared" si="291"/>
        <v>6</v>
      </c>
      <c r="CL878" s="22" t="s">
        <v>121</v>
      </c>
      <c r="CM878" s="22" t="s">
        <v>3792</v>
      </c>
    </row>
    <row r="879" spans="1:91" ht="14.45" customHeight="1" x14ac:dyDescent="0.25">
      <c r="A879" s="69">
        <f t="shared" si="288"/>
        <v>877</v>
      </c>
      <c r="B879" s="70" t="s">
        <v>102</v>
      </c>
      <c r="C879" s="107" t="s">
        <v>3786</v>
      </c>
      <c r="D879" s="106">
        <v>145471616</v>
      </c>
      <c r="E879" s="73">
        <v>5320007459</v>
      </c>
      <c r="F879" s="74">
        <v>46055</v>
      </c>
      <c r="G879" s="75" t="s">
        <v>532</v>
      </c>
      <c r="H879" s="75" t="s">
        <v>2213</v>
      </c>
      <c r="I879" s="75" t="s">
        <v>105</v>
      </c>
      <c r="J879" s="75" t="s">
        <v>518</v>
      </c>
      <c r="K879" s="75" t="s">
        <v>242</v>
      </c>
      <c r="L879" s="75">
        <v>46084</v>
      </c>
      <c r="M879" s="73">
        <v>0</v>
      </c>
      <c r="N879" s="75" t="s">
        <v>3787</v>
      </c>
      <c r="O879" s="75" t="s">
        <v>3788</v>
      </c>
      <c r="P879" s="75">
        <v>2830048549</v>
      </c>
      <c r="Q879" s="74">
        <v>46058</v>
      </c>
      <c r="R879" s="75">
        <v>1209382555</v>
      </c>
      <c r="S879" s="75">
        <v>224164413</v>
      </c>
      <c r="T879" s="74">
        <v>46058</v>
      </c>
      <c r="U879" s="75">
        <v>866.23500000000001</v>
      </c>
      <c r="V879" s="75">
        <v>835.96799999999996</v>
      </c>
      <c r="W879" s="75">
        <v>1</v>
      </c>
      <c r="X879" s="75">
        <v>0</v>
      </c>
      <c r="Y879" s="98">
        <v>7266101760</v>
      </c>
      <c r="Z879" s="82" t="s">
        <v>354</v>
      </c>
      <c r="AA879" s="75" t="s">
        <v>719</v>
      </c>
      <c r="AB879" s="75" t="s">
        <v>3789</v>
      </c>
      <c r="AC879" s="98" t="s">
        <v>3786</v>
      </c>
      <c r="AD879" s="75" t="s">
        <v>113</v>
      </c>
      <c r="AE879" s="74">
        <v>46063</v>
      </c>
      <c r="AF879" s="130">
        <v>46061.291666666664</v>
      </c>
      <c r="AG879" s="130">
        <v>46060.375</v>
      </c>
      <c r="AH879" s="130">
        <v>46059.583333333336</v>
      </c>
      <c r="AI879" s="99">
        <v>46062</v>
      </c>
      <c r="AJ879" s="99">
        <v>46063</v>
      </c>
      <c r="AK879" s="74">
        <v>46063</v>
      </c>
      <c r="AL879" s="99">
        <v>46067</v>
      </c>
      <c r="AM879" s="99">
        <v>46068</v>
      </c>
      <c r="AN879" s="99">
        <v>46068</v>
      </c>
      <c r="AO879" s="95" t="s">
        <v>121</v>
      </c>
      <c r="AP879" s="95" t="s">
        <v>121</v>
      </c>
      <c r="AQ879" s="95" t="s">
        <v>121</v>
      </c>
      <c r="AR879" s="95" t="s">
        <v>121</v>
      </c>
      <c r="AS879" s="95" t="s">
        <v>121</v>
      </c>
      <c r="AT879" s="95" t="s">
        <v>121</v>
      </c>
      <c r="AU879" s="82" t="s">
        <v>443</v>
      </c>
      <c r="AV879" s="74">
        <v>46058</v>
      </c>
      <c r="AW879" s="75">
        <v>0</v>
      </c>
      <c r="AX879" s="75">
        <v>0</v>
      </c>
      <c r="AY879" s="75"/>
      <c r="AZ879" s="96"/>
      <c r="BA879" s="75"/>
      <c r="BB879" s="75"/>
      <c r="BC879" s="75"/>
      <c r="BD879" s="75"/>
      <c r="BE879" s="75"/>
      <c r="BF879" s="75"/>
      <c r="BG879" s="75"/>
      <c r="BH879" s="75"/>
      <c r="BI879" s="75"/>
      <c r="BJ879" s="75"/>
      <c r="BK879" s="75"/>
      <c r="BL879" s="75"/>
      <c r="BM879" s="75"/>
      <c r="BN879" s="75"/>
      <c r="BO879" s="75"/>
      <c r="BP879" s="75"/>
      <c r="BQ879" s="75"/>
      <c r="BR879" s="75"/>
      <c r="BS879" s="75"/>
      <c r="BT879" s="75">
        <v>0</v>
      </c>
      <c r="BU879" s="84" t="s">
        <v>3791</v>
      </c>
      <c r="BV879" s="74">
        <v>46065</v>
      </c>
      <c r="BW879" s="85">
        <f t="shared" si="292"/>
        <v>2</v>
      </c>
      <c r="BX879" s="85">
        <f t="shared" si="293"/>
        <v>2</v>
      </c>
      <c r="BY879" s="86" t="s">
        <v>147</v>
      </c>
      <c r="BZ879" s="87">
        <f t="shared" si="303"/>
        <v>6</v>
      </c>
      <c r="CB879" s="88">
        <f t="shared" si="289"/>
        <v>7</v>
      </c>
      <c r="CC879" s="89">
        <f t="shared" si="304"/>
        <v>2</v>
      </c>
      <c r="CE879" s="87">
        <f t="shared" si="302"/>
        <v>2</v>
      </c>
      <c r="CF879" s="90"/>
      <c r="CG879" s="90"/>
      <c r="CH879" s="90"/>
      <c r="CJ879" s="87">
        <f t="shared" si="290"/>
        <v>2</v>
      </c>
      <c r="CK879" s="87">
        <f t="shared" si="291"/>
        <v>6</v>
      </c>
      <c r="CL879" s="22" t="s">
        <v>121</v>
      </c>
      <c r="CM879" s="22" t="s">
        <v>3792</v>
      </c>
    </row>
    <row r="880" spans="1:91" ht="14.45" customHeight="1" x14ac:dyDescent="0.25">
      <c r="A880" s="69">
        <f t="shared" si="288"/>
        <v>878</v>
      </c>
      <c r="B880" s="70" t="s">
        <v>102</v>
      </c>
      <c r="C880" s="107" t="s">
        <v>3786</v>
      </c>
      <c r="D880" s="106">
        <v>145471629</v>
      </c>
      <c r="E880" s="73">
        <v>5320007459</v>
      </c>
      <c r="F880" s="74">
        <v>46055</v>
      </c>
      <c r="G880" s="75" t="s">
        <v>532</v>
      </c>
      <c r="H880" s="75" t="s">
        <v>2213</v>
      </c>
      <c r="I880" s="75" t="s">
        <v>105</v>
      </c>
      <c r="J880" s="75" t="s">
        <v>518</v>
      </c>
      <c r="K880" s="75" t="s">
        <v>242</v>
      </c>
      <c r="L880" s="75">
        <v>46084</v>
      </c>
      <c r="M880" s="73">
        <v>0</v>
      </c>
      <c r="N880" s="75" t="s">
        <v>3787</v>
      </c>
      <c r="O880" s="75" t="s">
        <v>3788</v>
      </c>
      <c r="P880" s="75">
        <v>2830048550</v>
      </c>
      <c r="Q880" s="74">
        <v>46058</v>
      </c>
      <c r="R880" s="75">
        <v>1209382556</v>
      </c>
      <c r="S880" s="75">
        <v>224164420</v>
      </c>
      <c r="T880" s="74">
        <v>46058</v>
      </c>
      <c r="U880" s="190">
        <v>1369.634</v>
      </c>
      <c r="V880" s="190">
        <v>1333.3309999999999</v>
      </c>
      <c r="W880" s="75">
        <v>2</v>
      </c>
      <c r="X880" s="75">
        <v>0</v>
      </c>
      <c r="Y880" s="98">
        <v>7266101760</v>
      </c>
      <c r="Z880" s="82" t="s">
        <v>354</v>
      </c>
      <c r="AA880" s="75" t="s">
        <v>719</v>
      </c>
      <c r="AB880" s="75" t="s">
        <v>3789</v>
      </c>
      <c r="AC880" s="98" t="s">
        <v>3786</v>
      </c>
      <c r="AD880" s="75" t="s">
        <v>113</v>
      </c>
      <c r="AE880" s="74">
        <v>46063</v>
      </c>
      <c r="AF880" s="130">
        <v>46061.291666666664</v>
      </c>
      <c r="AG880" s="130">
        <v>46060.375</v>
      </c>
      <c r="AH880" s="130">
        <v>46059.583333333336</v>
      </c>
      <c r="AI880" s="99">
        <v>46062</v>
      </c>
      <c r="AJ880" s="99">
        <v>46063</v>
      </c>
      <c r="AK880" s="74">
        <v>46063</v>
      </c>
      <c r="AL880" s="99">
        <v>46067</v>
      </c>
      <c r="AM880" s="99">
        <v>46068</v>
      </c>
      <c r="AN880" s="99">
        <v>46068</v>
      </c>
      <c r="AO880" s="95" t="s">
        <v>121</v>
      </c>
      <c r="AP880" s="95" t="s">
        <v>121</v>
      </c>
      <c r="AQ880" s="95" t="s">
        <v>121</v>
      </c>
      <c r="AR880" s="95" t="s">
        <v>121</v>
      </c>
      <c r="AS880" s="95" t="s">
        <v>121</v>
      </c>
      <c r="AT880" s="95" t="s">
        <v>121</v>
      </c>
      <c r="AU880" s="82" t="s">
        <v>443</v>
      </c>
      <c r="AV880" s="74">
        <v>46058</v>
      </c>
      <c r="AW880" s="75">
        <v>0</v>
      </c>
      <c r="AX880" s="75">
        <v>0</v>
      </c>
      <c r="AY880" s="75"/>
      <c r="AZ880" s="96"/>
      <c r="BA880" s="75"/>
      <c r="BB880" s="75"/>
      <c r="BC880" s="75"/>
      <c r="BD880" s="75"/>
      <c r="BE880" s="75"/>
      <c r="BF880" s="75"/>
      <c r="BG880" s="75"/>
      <c r="BH880" s="75"/>
      <c r="BI880" s="75"/>
      <c r="BJ880" s="75"/>
      <c r="BK880" s="75"/>
      <c r="BL880" s="75"/>
      <c r="BM880" s="75"/>
      <c r="BN880" s="75"/>
      <c r="BO880" s="75"/>
      <c r="BP880" s="75"/>
      <c r="BQ880" s="75"/>
      <c r="BR880" s="75"/>
      <c r="BS880" s="75"/>
      <c r="BT880" s="75">
        <v>0</v>
      </c>
      <c r="BU880" s="84" t="s">
        <v>3791</v>
      </c>
      <c r="BV880" s="74">
        <v>46065</v>
      </c>
      <c r="BW880" s="85">
        <f t="shared" si="292"/>
        <v>2</v>
      </c>
      <c r="BX880" s="85">
        <f t="shared" si="293"/>
        <v>2</v>
      </c>
      <c r="BY880" s="86" t="s">
        <v>147</v>
      </c>
      <c r="BZ880" s="87">
        <f t="shared" si="303"/>
        <v>6</v>
      </c>
      <c r="CB880" s="88">
        <f t="shared" si="289"/>
        <v>7</v>
      </c>
      <c r="CC880" s="89">
        <f t="shared" si="304"/>
        <v>2</v>
      </c>
      <c r="CE880" s="87">
        <f t="shared" si="302"/>
        <v>2</v>
      </c>
      <c r="CF880" s="90"/>
      <c r="CG880" s="90"/>
      <c r="CH880" s="90"/>
      <c r="CJ880" s="87">
        <f t="shared" si="290"/>
        <v>2</v>
      </c>
      <c r="CK880" s="87">
        <f t="shared" si="291"/>
        <v>6</v>
      </c>
      <c r="CL880" s="22" t="s">
        <v>121</v>
      </c>
      <c r="CM880" s="22" t="s">
        <v>3792</v>
      </c>
    </row>
    <row r="881" spans="1:91" ht="14.45" customHeight="1" x14ac:dyDescent="0.25">
      <c r="A881" s="69">
        <f t="shared" si="288"/>
        <v>879</v>
      </c>
      <c r="B881" s="70" t="s">
        <v>102</v>
      </c>
      <c r="C881" s="107" t="s">
        <v>3786</v>
      </c>
      <c r="D881" s="106">
        <v>145425530</v>
      </c>
      <c r="E881" s="73">
        <v>5320007459</v>
      </c>
      <c r="F881" s="74">
        <v>46055</v>
      </c>
      <c r="G881" s="75" t="s">
        <v>591</v>
      </c>
      <c r="H881" s="75" t="s">
        <v>2213</v>
      </c>
      <c r="I881" s="75" t="s">
        <v>105</v>
      </c>
      <c r="J881" s="75" t="s">
        <v>518</v>
      </c>
      <c r="K881" s="75" t="s">
        <v>242</v>
      </c>
      <c r="L881" s="75">
        <v>46082</v>
      </c>
      <c r="M881" s="73">
        <v>0</v>
      </c>
      <c r="N881" s="75" t="s">
        <v>3787</v>
      </c>
      <c r="O881" s="75" t="s">
        <v>3788</v>
      </c>
      <c r="P881" s="75">
        <v>2830048548</v>
      </c>
      <c r="Q881" s="74">
        <v>46058</v>
      </c>
      <c r="R881" s="75">
        <v>1209382553</v>
      </c>
      <c r="S881" s="75">
        <v>224164394</v>
      </c>
      <c r="T881" s="74">
        <v>46058</v>
      </c>
      <c r="U881" s="75">
        <v>64.218999999999994</v>
      </c>
      <c r="V881" s="75">
        <v>61.923999999999999</v>
      </c>
      <c r="W881" s="75">
        <v>1</v>
      </c>
      <c r="X881" s="75">
        <v>0</v>
      </c>
      <c r="Y881" s="98">
        <v>7266101760</v>
      </c>
      <c r="Z881" s="82" t="s">
        <v>354</v>
      </c>
      <c r="AA881" s="75" t="s">
        <v>719</v>
      </c>
      <c r="AB881" s="75" t="s">
        <v>3789</v>
      </c>
      <c r="AC881" s="98" t="s">
        <v>3786</v>
      </c>
      <c r="AD881" s="75" t="s">
        <v>113</v>
      </c>
      <c r="AE881" s="74">
        <v>46063</v>
      </c>
      <c r="AF881" s="130">
        <v>46061.291666666664</v>
      </c>
      <c r="AG881" s="130">
        <v>46060.375</v>
      </c>
      <c r="AH881" s="130">
        <v>46059.583333333336</v>
      </c>
      <c r="AI881" s="99">
        <v>46062</v>
      </c>
      <c r="AJ881" s="99">
        <v>46063</v>
      </c>
      <c r="AK881" s="74">
        <v>46063</v>
      </c>
      <c r="AL881" s="99">
        <v>46067</v>
      </c>
      <c r="AM881" s="99">
        <v>46068</v>
      </c>
      <c r="AN881" s="99">
        <v>46068</v>
      </c>
      <c r="AO881" s="95" t="s">
        <v>121</v>
      </c>
      <c r="AP881" s="95" t="s">
        <v>121</v>
      </c>
      <c r="AQ881" s="95" t="s">
        <v>121</v>
      </c>
      <c r="AR881" s="95" t="s">
        <v>121</v>
      </c>
      <c r="AS881" s="95" t="s">
        <v>121</v>
      </c>
      <c r="AT881" s="95" t="s">
        <v>121</v>
      </c>
      <c r="AU881" s="82" t="s">
        <v>443</v>
      </c>
      <c r="AV881" s="74">
        <v>46058</v>
      </c>
      <c r="AW881" s="75">
        <v>0</v>
      </c>
      <c r="AX881" s="75">
        <v>0</v>
      </c>
      <c r="AY881" s="75"/>
      <c r="AZ881" s="96"/>
      <c r="BA881" s="75"/>
      <c r="BB881" s="75"/>
      <c r="BC881" s="75"/>
      <c r="BD881" s="75"/>
      <c r="BE881" s="75"/>
      <c r="BF881" s="75"/>
      <c r="BG881" s="75"/>
      <c r="BH881" s="75"/>
      <c r="BI881" s="75"/>
      <c r="BJ881" s="75"/>
      <c r="BK881" s="75"/>
      <c r="BL881" s="75"/>
      <c r="BM881" s="75"/>
      <c r="BN881" s="75"/>
      <c r="BO881" s="75"/>
      <c r="BP881" s="75"/>
      <c r="BQ881" s="75"/>
      <c r="BR881" s="75"/>
      <c r="BS881" s="75"/>
      <c r="BT881" s="75">
        <v>0</v>
      </c>
      <c r="BU881" s="84" t="s">
        <v>3791</v>
      </c>
      <c r="BV881" s="74">
        <v>46065</v>
      </c>
      <c r="BW881" s="85">
        <f t="shared" si="292"/>
        <v>2</v>
      </c>
      <c r="BX881" s="85">
        <f t="shared" si="293"/>
        <v>2</v>
      </c>
      <c r="BY881" s="86" t="s">
        <v>147</v>
      </c>
      <c r="BZ881" s="87">
        <f t="shared" si="303"/>
        <v>6</v>
      </c>
      <c r="CB881" s="88">
        <f t="shared" si="289"/>
        <v>7</v>
      </c>
      <c r="CC881" s="89">
        <f t="shared" si="304"/>
        <v>2</v>
      </c>
      <c r="CE881" s="87">
        <f t="shared" si="302"/>
        <v>2</v>
      </c>
      <c r="CF881" s="90"/>
      <c r="CG881" s="90"/>
      <c r="CH881" s="90"/>
      <c r="CJ881" s="87">
        <f t="shared" si="290"/>
        <v>2</v>
      </c>
      <c r="CK881" s="87">
        <f t="shared" si="291"/>
        <v>6</v>
      </c>
      <c r="CL881" s="22" t="s">
        <v>121</v>
      </c>
      <c r="CM881" s="22" t="s">
        <v>3792</v>
      </c>
    </row>
    <row r="882" spans="1:91" ht="14.45" customHeight="1" x14ac:dyDescent="0.25">
      <c r="A882" s="69">
        <f t="shared" si="288"/>
        <v>880</v>
      </c>
      <c r="B882" s="70" t="s">
        <v>102</v>
      </c>
      <c r="C882" s="107" t="s">
        <v>3786</v>
      </c>
      <c r="D882" s="106">
        <v>145386731</v>
      </c>
      <c r="E882" s="73">
        <v>5320007459</v>
      </c>
      <c r="F882" s="74">
        <v>46055</v>
      </c>
      <c r="G882" s="75" t="s">
        <v>591</v>
      </c>
      <c r="H882" s="75" t="s">
        <v>2213</v>
      </c>
      <c r="I882" s="75" t="s">
        <v>105</v>
      </c>
      <c r="J882" s="75" t="s">
        <v>518</v>
      </c>
      <c r="K882" s="75" t="s">
        <v>242</v>
      </c>
      <c r="L882" s="75">
        <v>46083</v>
      </c>
      <c r="M882" s="73">
        <v>0</v>
      </c>
      <c r="N882" s="75" t="s">
        <v>3787</v>
      </c>
      <c r="O882" s="75" t="s">
        <v>3788</v>
      </c>
      <c r="P882" s="75">
        <v>2830048547</v>
      </c>
      <c r="Q882" s="74">
        <v>46058</v>
      </c>
      <c r="R882" s="75">
        <v>1209382552</v>
      </c>
      <c r="S882" s="75">
        <v>224164392</v>
      </c>
      <c r="T882" s="74">
        <v>46058</v>
      </c>
      <c r="U882" s="190">
        <v>5327.81</v>
      </c>
      <c r="V882" s="190">
        <v>5137.4030000000002</v>
      </c>
      <c r="W882" s="75">
        <v>8</v>
      </c>
      <c r="X882" s="75">
        <v>0</v>
      </c>
      <c r="Y882" s="98">
        <v>7266101760</v>
      </c>
      <c r="Z882" s="82" t="s">
        <v>354</v>
      </c>
      <c r="AA882" s="75" t="s">
        <v>719</v>
      </c>
      <c r="AB882" s="75" t="s">
        <v>3789</v>
      </c>
      <c r="AC882" s="98" t="s">
        <v>3786</v>
      </c>
      <c r="AD882" s="75" t="s">
        <v>113</v>
      </c>
      <c r="AE882" s="74">
        <v>46063</v>
      </c>
      <c r="AF882" s="130">
        <v>46061.291666666664</v>
      </c>
      <c r="AG882" s="130">
        <v>46060.375</v>
      </c>
      <c r="AH882" s="130">
        <v>46059.583333333336</v>
      </c>
      <c r="AI882" s="99">
        <v>46062</v>
      </c>
      <c r="AJ882" s="99">
        <v>46063</v>
      </c>
      <c r="AK882" s="74">
        <v>46063</v>
      </c>
      <c r="AL882" s="99">
        <v>46067</v>
      </c>
      <c r="AM882" s="99">
        <v>46068</v>
      </c>
      <c r="AN882" s="99">
        <v>46068</v>
      </c>
      <c r="AO882" s="95" t="s">
        <v>121</v>
      </c>
      <c r="AP882" s="95" t="s">
        <v>121</v>
      </c>
      <c r="AQ882" s="95" t="s">
        <v>121</v>
      </c>
      <c r="AR882" s="95" t="s">
        <v>121</v>
      </c>
      <c r="AS882" s="95" t="s">
        <v>121</v>
      </c>
      <c r="AT882" s="95" t="s">
        <v>121</v>
      </c>
      <c r="AU882" s="82" t="s">
        <v>443</v>
      </c>
      <c r="AV882" s="74">
        <v>46058</v>
      </c>
      <c r="AW882" s="75">
        <v>0</v>
      </c>
      <c r="AX882" s="75">
        <v>0</v>
      </c>
      <c r="AY882" s="75"/>
      <c r="AZ882" s="96"/>
      <c r="BA882" s="75"/>
      <c r="BB882" s="75"/>
      <c r="BC882" s="75"/>
      <c r="BD882" s="75"/>
      <c r="BE882" s="75"/>
      <c r="BF882" s="75"/>
      <c r="BG882" s="75"/>
      <c r="BH882" s="75"/>
      <c r="BI882" s="75"/>
      <c r="BJ882" s="75"/>
      <c r="BK882" s="75"/>
      <c r="BL882" s="75"/>
      <c r="BM882" s="75"/>
      <c r="BN882" s="75"/>
      <c r="BO882" s="75"/>
      <c r="BP882" s="75"/>
      <c r="BQ882" s="75"/>
      <c r="BR882" s="75"/>
      <c r="BS882" s="75"/>
      <c r="BT882" s="75">
        <v>0</v>
      </c>
      <c r="BU882" s="84" t="s">
        <v>3791</v>
      </c>
      <c r="BV882" s="74">
        <v>46065</v>
      </c>
      <c r="BW882" s="85">
        <f t="shared" si="292"/>
        <v>2</v>
      </c>
      <c r="BX882" s="85">
        <f t="shared" si="293"/>
        <v>2</v>
      </c>
      <c r="BY882" s="86" t="s">
        <v>147</v>
      </c>
      <c r="BZ882" s="87">
        <f t="shared" si="303"/>
        <v>6</v>
      </c>
      <c r="CB882" s="88">
        <f t="shared" si="289"/>
        <v>7</v>
      </c>
      <c r="CC882" s="89">
        <f t="shared" si="304"/>
        <v>2</v>
      </c>
      <c r="CE882" s="87">
        <f t="shared" si="302"/>
        <v>2</v>
      </c>
      <c r="CF882" s="90"/>
      <c r="CG882" s="90"/>
      <c r="CH882" s="90"/>
      <c r="CJ882" s="87">
        <f t="shared" si="290"/>
        <v>2</v>
      </c>
      <c r="CK882" s="87">
        <f t="shared" si="291"/>
        <v>6</v>
      </c>
      <c r="CL882" s="22" t="s">
        <v>121</v>
      </c>
      <c r="CM882" s="22" t="s">
        <v>3792</v>
      </c>
    </row>
    <row r="883" spans="1:91" ht="14.45" customHeight="1" x14ac:dyDescent="0.25">
      <c r="A883" s="69">
        <f t="shared" si="288"/>
        <v>881</v>
      </c>
      <c r="B883" s="70" t="s">
        <v>102</v>
      </c>
      <c r="C883" s="107" t="s">
        <v>3786</v>
      </c>
      <c r="D883" s="106">
        <v>145386735</v>
      </c>
      <c r="E883" s="73">
        <v>5320007461</v>
      </c>
      <c r="F883" s="74">
        <v>46055</v>
      </c>
      <c r="G883" s="75" t="s">
        <v>591</v>
      </c>
      <c r="H883" s="75" t="s">
        <v>2213</v>
      </c>
      <c r="I883" s="75" t="s">
        <v>105</v>
      </c>
      <c r="J883" s="75" t="s">
        <v>518</v>
      </c>
      <c r="K883" s="75" t="s">
        <v>242</v>
      </c>
      <c r="L883" s="75">
        <v>46083</v>
      </c>
      <c r="M883" s="73">
        <v>40</v>
      </c>
      <c r="N883" s="75" t="s">
        <v>3793</v>
      </c>
      <c r="O883" s="75" t="s">
        <v>3794</v>
      </c>
      <c r="P883" s="75">
        <v>2830048595</v>
      </c>
      <c r="Q883" s="74">
        <v>46058</v>
      </c>
      <c r="R883" s="75">
        <v>1209382729</v>
      </c>
      <c r="S883" s="75">
        <v>224164429</v>
      </c>
      <c r="T883" s="74">
        <v>46058</v>
      </c>
      <c r="U883" s="190">
        <v>10223.652</v>
      </c>
      <c r="V883" s="190">
        <v>9858.2739999999994</v>
      </c>
      <c r="W883" s="75">
        <v>14</v>
      </c>
      <c r="X883" s="75">
        <v>0</v>
      </c>
      <c r="Y883" s="98">
        <v>7266101750</v>
      </c>
      <c r="Z883" s="82" t="s">
        <v>354</v>
      </c>
      <c r="AA883" s="75" t="s">
        <v>719</v>
      </c>
      <c r="AB883" s="75" t="s">
        <v>3789</v>
      </c>
      <c r="AC883" s="98" t="s">
        <v>3786</v>
      </c>
      <c r="AD883" s="75" t="s">
        <v>113</v>
      </c>
      <c r="AE883" s="74">
        <v>46063</v>
      </c>
      <c r="AF883" s="130">
        <v>46061.291666666664</v>
      </c>
      <c r="AG883" s="130">
        <v>46060.375</v>
      </c>
      <c r="AH883" s="130">
        <v>46059.583333333336</v>
      </c>
      <c r="AI883" s="99">
        <v>46062</v>
      </c>
      <c r="AJ883" s="99">
        <v>46063</v>
      </c>
      <c r="AK883" s="74">
        <v>46063</v>
      </c>
      <c r="AL883" s="99">
        <v>46067</v>
      </c>
      <c r="AM883" s="99">
        <v>46068</v>
      </c>
      <c r="AN883" s="99">
        <v>46068</v>
      </c>
      <c r="AO883" s="95" t="s">
        <v>121</v>
      </c>
      <c r="AP883" s="95" t="s">
        <v>121</v>
      </c>
      <c r="AQ883" s="95" t="s">
        <v>121</v>
      </c>
      <c r="AR883" s="95" t="s">
        <v>121</v>
      </c>
      <c r="AS883" s="95" t="s">
        <v>121</v>
      </c>
      <c r="AT883" s="95" t="s">
        <v>121</v>
      </c>
      <c r="AU883" s="82" t="s">
        <v>443</v>
      </c>
      <c r="AV883" s="74">
        <v>46058</v>
      </c>
      <c r="AW883" s="75" t="s">
        <v>3795</v>
      </c>
      <c r="AX883" s="75">
        <v>32219106</v>
      </c>
      <c r="AY883" s="75"/>
      <c r="AZ883" s="96"/>
      <c r="BA883" s="75"/>
      <c r="BB883" s="75"/>
      <c r="BC883" s="75"/>
      <c r="BD883" s="75"/>
      <c r="BE883" s="75"/>
      <c r="BF883" s="75"/>
      <c r="BG883" s="75"/>
      <c r="BH883" s="75"/>
      <c r="BI883" s="75"/>
      <c r="BJ883" s="75"/>
      <c r="BK883" s="75"/>
      <c r="BL883" s="75"/>
      <c r="BM883" s="75"/>
      <c r="BN883" s="75"/>
      <c r="BO883" s="75"/>
      <c r="BP883" s="75"/>
      <c r="BQ883" s="75"/>
      <c r="BR883" s="75"/>
      <c r="BS883" s="75"/>
      <c r="BT883" s="75">
        <v>0</v>
      </c>
      <c r="BU883" s="84" t="s">
        <v>3791</v>
      </c>
      <c r="BV883" s="74">
        <v>46065</v>
      </c>
      <c r="BW883" s="85">
        <f t="shared" si="292"/>
        <v>2</v>
      </c>
      <c r="BX883" s="85">
        <f t="shared" si="293"/>
        <v>2</v>
      </c>
      <c r="BY883" s="86" t="s">
        <v>147</v>
      </c>
      <c r="BZ883" s="87">
        <f t="shared" si="303"/>
        <v>6</v>
      </c>
      <c r="CB883" s="88">
        <f t="shared" si="289"/>
        <v>7</v>
      </c>
      <c r="CC883" s="89">
        <f t="shared" si="304"/>
        <v>2</v>
      </c>
      <c r="CE883" s="87">
        <f t="shared" si="302"/>
        <v>2</v>
      </c>
      <c r="CF883" s="90">
        <v>8524750</v>
      </c>
      <c r="CG883" s="90"/>
      <c r="CH883" s="90">
        <v>8524750</v>
      </c>
      <c r="CI883" s="22">
        <v>26230</v>
      </c>
      <c r="CJ883" s="87">
        <f t="shared" si="290"/>
        <v>2</v>
      </c>
      <c r="CK883" s="87">
        <f t="shared" si="291"/>
        <v>6</v>
      </c>
      <c r="CL883" s="22" t="s">
        <v>121</v>
      </c>
      <c r="CM883" s="22" t="s">
        <v>3792</v>
      </c>
    </row>
    <row r="884" spans="1:91" ht="14.45" customHeight="1" x14ac:dyDescent="0.25">
      <c r="A884" s="69">
        <f t="shared" si="288"/>
        <v>882</v>
      </c>
      <c r="B884" s="70" t="s">
        <v>102</v>
      </c>
      <c r="C884" s="107" t="s">
        <v>3786</v>
      </c>
      <c r="D884" s="106">
        <v>145386705</v>
      </c>
      <c r="E884" s="73">
        <v>5320007461</v>
      </c>
      <c r="F884" s="74">
        <v>46055</v>
      </c>
      <c r="G884" s="75" t="s">
        <v>602</v>
      </c>
      <c r="H884" s="75" t="s">
        <v>2213</v>
      </c>
      <c r="I884" s="75" t="s">
        <v>105</v>
      </c>
      <c r="J884" s="75" t="s">
        <v>518</v>
      </c>
      <c r="K884" s="75" t="s">
        <v>242</v>
      </c>
      <c r="L884" s="75">
        <v>46083</v>
      </c>
      <c r="M884" s="73">
        <v>0</v>
      </c>
      <c r="N884" s="75" t="s">
        <v>3793</v>
      </c>
      <c r="O884" s="75" t="s">
        <v>3794</v>
      </c>
      <c r="P884" s="75">
        <v>2830048594</v>
      </c>
      <c r="Q884" s="74">
        <v>46058</v>
      </c>
      <c r="R884" s="75">
        <v>1209382728</v>
      </c>
      <c r="S884" s="75">
        <v>224164444</v>
      </c>
      <c r="T884" s="74">
        <v>46058</v>
      </c>
      <c r="U884" s="190">
        <v>3050.4340000000002</v>
      </c>
      <c r="V884" s="190">
        <v>2940.7330000000002</v>
      </c>
      <c r="W884" s="75">
        <v>4</v>
      </c>
      <c r="X884" s="75">
        <v>0</v>
      </c>
      <c r="Y884" s="98">
        <v>7266101750</v>
      </c>
      <c r="Z884" s="82" t="s">
        <v>354</v>
      </c>
      <c r="AA884" s="75" t="s">
        <v>719</v>
      </c>
      <c r="AB884" s="75" t="s">
        <v>3789</v>
      </c>
      <c r="AC884" s="98" t="s">
        <v>3786</v>
      </c>
      <c r="AD884" s="75" t="s">
        <v>113</v>
      </c>
      <c r="AE884" s="74">
        <v>46063</v>
      </c>
      <c r="AF884" s="130">
        <v>46061.291666666664</v>
      </c>
      <c r="AG884" s="130">
        <v>46060.375</v>
      </c>
      <c r="AH884" s="130">
        <v>46059.583333333336</v>
      </c>
      <c r="AI884" s="99">
        <v>46062</v>
      </c>
      <c r="AJ884" s="99">
        <v>46063</v>
      </c>
      <c r="AK884" s="74">
        <v>46063</v>
      </c>
      <c r="AL884" s="99">
        <v>46067</v>
      </c>
      <c r="AM884" s="99">
        <v>46068</v>
      </c>
      <c r="AN884" s="99">
        <v>46068</v>
      </c>
      <c r="AO884" s="95" t="s">
        <v>121</v>
      </c>
      <c r="AP884" s="95" t="s">
        <v>121</v>
      </c>
      <c r="AQ884" s="95" t="s">
        <v>121</v>
      </c>
      <c r="AR884" s="95" t="s">
        <v>121</v>
      </c>
      <c r="AS884" s="95" t="s">
        <v>121</v>
      </c>
      <c r="AT884" s="95" t="s">
        <v>121</v>
      </c>
      <c r="AU884" s="82" t="s">
        <v>443</v>
      </c>
      <c r="AV884" s="74">
        <v>46058</v>
      </c>
      <c r="AW884" s="75">
        <v>0</v>
      </c>
      <c r="AX884" s="75">
        <v>0</v>
      </c>
      <c r="AY884" s="75"/>
      <c r="AZ884" s="96"/>
      <c r="BA884" s="75"/>
      <c r="BB884" s="75"/>
      <c r="BC884" s="75"/>
      <c r="BD884" s="75"/>
      <c r="BE884" s="75"/>
      <c r="BF884" s="75"/>
      <c r="BG884" s="75"/>
      <c r="BH884" s="75"/>
      <c r="BI884" s="75"/>
      <c r="BJ884" s="75"/>
      <c r="BK884" s="75"/>
      <c r="BL884" s="75"/>
      <c r="BM884" s="75"/>
      <c r="BN884" s="75"/>
      <c r="BO884" s="75"/>
      <c r="BP884" s="75"/>
      <c r="BQ884" s="75"/>
      <c r="BR884" s="75"/>
      <c r="BS884" s="75"/>
      <c r="BT884" s="75">
        <v>0</v>
      </c>
      <c r="BU884" s="84" t="s">
        <v>3791</v>
      </c>
      <c r="BV884" s="74">
        <v>46065</v>
      </c>
      <c r="BW884" s="85">
        <f t="shared" si="292"/>
        <v>2</v>
      </c>
      <c r="BX884" s="85">
        <f t="shared" si="293"/>
        <v>2</v>
      </c>
      <c r="BY884" s="86" t="s">
        <v>147</v>
      </c>
      <c r="BZ884" s="87">
        <f t="shared" si="303"/>
        <v>6</v>
      </c>
      <c r="CB884" s="88">
        <f t="shared" si="289"/>
        <v>7</v>
      </c>
      <c r="CC884" s="89">
        <f t="shared" si="304"/>
        <v>2</v>
      </c>
      <c r="CE884" s="87">
        <f t="shared" si="302"/>
        <v>2</v>
      </c>
      <c r="CF884" s="90"/>
      <c r="CG884" s="90"/>
      <c r="CH884" s="90"/>
      <c r="CJ884" s="87">
        <f t="shared" si="290"/>
        <v>2</v>
      </c>
      <c r="CK884" s="87">
        <f t="shared" si="291"/>
        <v>6</v>
      </c>
      <c r="CL884" s="22" t="s">
        <v>121</v>
      </c>
      <c r="CM884" s="22" t="s">
        <v>3792</v>
      </c>
    </row>
    <row r="885" spans="1:91" ht="14.45" customHeight="1" x14ac:dyDescent="0.25">
      <c r="A885" s="69">
        <f t="shared" si="288"/>
        <v>883</v>
      </c>
      <c r="B885" s="70" t="s">
        <v>102</v>
      </c>
      <c r="C885" s="107" t="s">
        <v>3786</v>
      </c>
      <c r="D885" s="106">
        <v>145397309</v>
      </c>
      <c r="E885" s="73">
        <v>5320007485</v>
      </c>
      <c r="F885" s="74">
        <v>46055</v>
      </c>
      <c r="G885" s="75" t="s">
        <v>516</v>
      </c>
      <c r="H885" s="75" t="s">
        <v>2213</v>
      </c>
      <c r="I885" s="75" t="s">
        <v>105</v>
      </c>
      <c r="J885" s="75" t="s">
        <v>518</v>
      </c>
      <c r="K885" s="75" t="s">
        <v>242</v>
      </c>
      <c r="L885" s="75">
        <v>46082</v>
      </c>
      <c r="M885" s="73">
        <v>0</v>
      </c>
      <c r="N885" s="75" t="s">
        <v>3796</v>
      </c>
      <c r="O885" s="75" t="s">
        <v>3797</v>
      </c>
      <c r="P885" s="75">
        <v>2830048587</v>
      </c>
      <c r="Q885" s="74">
        <v>46058</v>
      </c>
      <c r="R885" s="75">
        <v>1209382705</v>
      </c>
      <c r="S885" s="75">
        <v>224164487</v>
      </c>
      <c r="T885" s="74">
        <v>46058</v>
      </c>
      <c r="U885" s="190">
        <v>12075.646000000001</v>
      </c>
      <c r="V885" s="190">
        <v>11755.593000000001</v>
      </c>
      <c r="W885" s="75">
        <v>14</v>
      </c>
      <c r="X885" s="75">
        <v>0</v>
      </c>
      <c r="Y885" s="98">
        <v>7266101751</v>
      </c>
      <c r="Z885" s="82" t="s">
        <v>354</v>
      </c>
      <c r="AA885" s="75" t="s">
        <v>719</v>
      </c>
      <c r="AB885" s="75" t="s">
        <v>3789</v>
      </c>
      <c r="AC885" s="98" t="s">
        <v>3786</v>
      </c>
      <c r="AD885" s="75" t="s">
        <v>113</v>
      </c>
      <c r="AE885" s="74">
        <v>46063</v>
      </c>
      <c r="AF885" s="130">
        <v>46061.291666666664</v>
      </c>
      <c r="AG885" s="130">
        <v>46060.375</v>
      </c>
      <c r="AH885" s="130">
        <v>46059.583333333336</v>
      </c>
      <c r="AI885" s="99">
        <v>46062</v>
      </c>
      <c r="AJ885" s="99">
        <v>46063</v>
      </c>
      <c r="AK885" s="74">
        <v>46063</v>
      </c>
      <c r="AL885" s="99">
        <v>46067</v>
      </c>
      <c r="AM885" s="99">
        <v>46068</v>
      </c>
      <c r="AN885" s="99">
        <v>46068</v>
      </c>
      <c r="AO885" s="95" t="s">
        <v>121</v>
      </c>
      <c r="AP885" s="95" t="s">
        <v>121</v>
      </c>
      <c r="AQ885" s="95" t="s">
        <v>121</v>
      </c>
      <c r="AR885" s="95" t="s">
        <v>121</v>
      </c>
      <c r="AS885" s="95" t="s">
        <v>121</v>
      </c>
      <c r="AT885" s="95" t="s">
        <v>121</v>
      </c>
      <c r="AU885" s="82" t="s">
        <v>443</v>
      </c>
      <c r="AV885" s="74">
        <v>46058</v>
      </c>
      <c r="AW885" s="75" t="s">
        <v>3798</v>
      </c>
      <c r="AX885" s="75">
        <v>32219134</v>
      </c>
      <c r="AY885" s="75"/>
      <c r="AZ885" s="96"/>
      <c r="BA885" s="75"/>
      <c r="BB885" s="75"/>
      <c r="BC885" s="75"/>
      <c r="BD885" s="75"/>
      <c r="BE885" s="75"/>
      <c r="BF885" s="75"/>
      <c r="BG885" s="75"/>
      <c r="BH885" s="75"/>
      <c r="BI885" s="75"/>
      <c r="BJ885" s="75"/>
      <c r="BK885" s="75"/>
      <c r="BL885" s="75"/>
      <c r="BM885" s="75"/>
      <c r="BN885" s="75"/>
      <c r="BO885" s="75"/>
      <c r="BP885" s="75"/>
      <c r="BQ885" s="75"/>
      <c r="BR885" s="75"/>
      <c r="BS885" s="75"/>
      <c r="BT885" s="75">
        <v>0</v>
      </c>
      <c r="BU885" s="84" t="s">
        <v>3791</v>
      </c>
      <c r="BV885" s="74">
        <v>46065</v>
      </c>
      <c r="BW885" s="85">
        <f t="shared" si="292"/>
        <v>2</v>
      </c>
      <c r="BX885" s="85">
        <f t="shared" si="293"/>
        <v>2</v>
      </c>
      <c r="BY885" s="86" t="s">
        <v>147</v>
      </c>
      <c r="BZ885" s="22">
        <v>3</v>
      </c>
      <c r="CB885" s="88">
        <f t="shared" si="289"/>
        <v>7</v>
      </c>
      <c r="CC885" s="89">
        <f t="shared" si="304"/>
        <v>2</v>
      </c>
      <c r="CE885" s="87">
        <f t="shared" si="302"/>
        <v>2</v>
      </c>
      <c r="CF885" s="90"/>
      <c r="CG885" s="90"/>
      <c r="CH885" s="90"/>
      <c r="CJ885" s="87">
        <f t="shared" si="290"/>
        <v>2</v>
      </c>
      <c r="CK885" s="87">
        <f t="shared" si="291"/>
        <v>6</v>
      </c>
      <c r="CL885" s="22" t="s">
        <v>121</v>
      </c>
      <c r="CM885" s="22" t="s">
        <v>3792</v>
      </c>
    </row>
    <row r="886" spans="1:91" ht="14.45" customHeight="1" x14ac:dyDescent="0.25">
      <c r="A886" s="69">
        <f t="shared" si="288"/>
        <v>884</v>
      </c>
      <c r="B886" s="70" t="s">
        <v>102</v>
      </c>
      <c r="C886" s="107" t="s">
        <v>3786</v>
      </c>
      <c r="D886" s="106">
        <v>145397294</v>
      </c>
      <c r="E886" s="73">
        <v>5320007485</v>
      </c>
      <c r="F886" s="74">
        <v>46055</v>
      </c>
      <c r="G886" s="75" t="s">
        <v>516</v>
      </c>
      <c r="H886" s="75" t="s">
        <v>2213</v>
      </c>
      <c r="I886" s="75" t="s">
        <v>105</v>
      </c>
      <c r="J886" s="75" t="s">
        <v>518</v>
      </c>
      <c r="K886" s="75" t="s">
        <v>242</v>
      </c>
      <c r="L886" s="75">
        <v>46082</v>
      </c>
      <c r="M886" s="73">
        <v>40</v>
      </c>
      <c r="N886" s="75" t="s">
        <v>3796</v>
      </c>
      <c r="O886" s="75" t="s">
        <v>3797</v>
      </c>
      <c r="P886" s="75">
        <v>2830048586</v>
      </c>
      <c r="Q886" s="74">
        <v>46058</v>
      </c>
      <c r="R886" s="75">
        <v>1209382704</v>
      </c>
      <c r="S886" s="75">
        <v>224164483</v>
      </c>
      <c r="T886" s="74">
        <v>46058</v>
      </c>
      <c r="U886" s="190">
        <v>3655.8890000000001</v>
      </c>
      <c r="V886" s="190">
        <v>3558.9929999999999</v>
      </c>
      <c r="W886" s="75">
        <v>4</v>
      </c>
      <c r="X886" s="75">
        <v>0</v>
      </c>
      <c r="Y886" s="98">
        <v>7266101751</v>
      </c>
      <c r="Z886" s="82" t="s">
        <v>354</v>
      </c>
      <c r="AA886" s="75" t="s">
        <v>719</v>
      </c>
      <c r="AB886" s="75" t="s">
        <v>3789</v>
      </c>
      <c r="AC886" s="98" t="s">
        <v>3786</v>
      </c>
      <c r="AD886" s="75" t="s">
        <v>113</v>
      </c>
      <c r="AE886" s="74">
        <v>46063</v>
      </c>
      <c r="AF886" s="130">
        <v>46061.291666666664</v>
      </c>
      <c r="AG886" s="130">
        <v>46060.375</v>
      </c>
      <c r="AH886" s="130">
        <v>46059.583333333336</v>
      </c>
      <c r="AI886" s="99">
        <v>46062</v>
      </c>
      <c r="AJ886" s="99">
        <v>46063</v>
      </c>
      <c r="AK886" s="74">
        <v>46063</v>
      </c>
      <c r="AL886" s="99">
        <v>46067</v>
      </c>
      <c r="AM886" s="99">
        <v>46068</v>
      </c>
      <c r="AN886" s="99">
        <v>46068</v>
      </c>
      <c r="AO886" s="95" t="s">
        <v>121</v>
      </c>
      <c r="AP886" s="95" t="s">
        <v>121</v>
      </c>
      <c r="AQ886" s="95" t="s">
        <v>121</v>
      </c>
      <c r="AR886" s="95" t="s">
        <v>121</v>
      </c>
      <c r="AS886" s="95" t="s">
        <v>121</v>
      </c>
      <c r="AT886" s="95" t="s">
        <v>121</v>
      </c>
      <c r="AU886" s="82" t="s">
        <v>443</v>
      </c>
      <c r="AV886" s="74">
        <v>46058</v>
      </c>
      <c r="AW886" s="75">
        <v>0</v>
      </c>
      <c r="AX886" s="75">
        <v>0</v>
      </c>
      <c r="AY886" s="75"/>
      <c r="AZ886" s="96"/>
      <c r="BA886" s="75"/>
      <c r="BB886" s="75"/>
      <c r="BC886" s="75"/>
      <c r="BD886" s="75"/>
      <c r="BE886" s="75"/>
      <c r="BF886" s="75"/>
      <c r="BG886" s="75"/>
      <c r="BH886" s="75"/>
      <c r="BI886" s="75"/>
      <c r="BJ886" s="75"/>
      <c r="BK886" s="75"/>
      <c r="BL886" s="75"/>
      <c r="BM886" s="75"/>
      <c r="BN886" s="75"/>
      <c r="BO886" s="75"/>
      <c r="BP886" s="75"/>
      <c r="BQ886" s="75"/>
      <c r="BR886" s="75"/>
      <c r="BS886" s="75"/>
      <c r="BT886" s="75">
        <v>0</v>
      </c>
      <c r="BU886" s="84" t="s">
        <v>3791</v>
      </c>
      <c r="BV886" s="74">
        <v>46065</v>
      </c>
      <c r="BW886" s="85">
        <f t="shared" si="292"/>
        <v>2</v>
      </c>
      <c r="BX886" s="85">
        <f t="shared" si="293"/>
        <v>2</v>
      </c>
      <c r="BY886" s="86" t="s">
        <v>147</v>
      </c>
      <c r="BZ886" s="22">
        <v>3</v>
      </c>
      <c r="CB886" s="88">
        <f t="shared" si="289"/>
        <v>7</v>
      </c>
      <c r="CC886" s="89">
        <f t="shared" si="304"/>
        <v>2</v>
      </c>
      <c r="CE886" s="87">
        <f t="shared" si="302"/>
        <v>2</v>
      </c>
      <c r="CF886" s="90">
        <v>8524750</v>
      </c>
      <c r="CG886" s="90"/>
      <c r="CH886" s="90">
        <v>8524750</v>
      </c>
      <c r="CI886" s="22">
        <v>26230</v>
      </c>
      <c r="CJ886" s="87">
        <f t="shared" si="290"/>
        <v>2</v>
      </c>
      <c r="CK886" s="87">
        <f t="shared" si="291"/>
        <v>6</v>
      </c>
      <c r="CL886" s="22" t="s">
        <v>121</v>
      </c>
      <c r="CM886" s="22" t="s">
        <v>3792</v>
      </c>
    </row>
    <row r="887" spans="1:91" ht="14.45" customHeight="1" x14ac:dyDescent="0.25">
      <c r="A887" s="69">
        <f t="shared" si="288"/>
        <v>885</v>
      </c>
      <c r="B887" s="70" t="s">
        <v>102</v>
      </c>
      <c r="C887" s="107" t="s">
        <v>3799</v>
      </c>
      <c r="D887" s="106">
        <v>145397325</v>
      </c>
      <c r="E887" s="73">
        <v>5320007486</v>
      </c>
      <c r="F887" s="74">
        <v>46055</v>
      </c>
      <c r="G887" s="75" t="s">
        <v>516</v>
      </c>
      <c r="H887" s="75" t="s">
        <v>2213</v>
      </c>
      <c r="I887" s="75" t="s">
        <v>105</v>
      </c>
      <c r="J887" s="75" t="s">
        <v>518</v>
      </c>
      <c r="K887" s="75" t="s">
        <v>242</v>
      </c>
      <c r="L887" s="75">
        <v>46085</v>
      </c>
      <c r="M887" s="73">
        <v>40</v>
      </c>
      <c r="N887" s="75" t="s">
        <v>3800</v>
      </c>
      <c r="O887" s="75" t="s">
        <v>3801</v>
      </c>
      <c r="P887" s="75">
        <v>2830048569</v>
      </c>
      <c r="Q887" s="74">
        <v>46058</v>
      </c>
      <c r="R887" s="75">
        <v>1209382661</v>
      </c>
      <c r="S887" s="75">
        <v>224164512</v>
      </c>
      <c r="T887" s="74">
        <v>46058</v>
      </c>
      <c r="U887" s="190">
        <v>15535.797</v>
      </c>
      <c r="V887" s="190">
        <v>15124.04</v>
      </c>
      <c r="W887" s="75">
        <v>17</v>
      </c>
      <c r="X887" s="75">
        <v>0</v>
      </c>
      <c r="Y887" s="98">
        <v>7266101752</v>
      </c>
      <c r="Z887" s="82" t="s">
        <v>354</v>
      </c>
      <c r="AA887" s="75" t="s">
        <v>3189</v>
      </c>
      <c r="AB887" s="75" t="s">
        <v>3190</v>
      </c>
      <c r="AC887" s="98" t="s">
        <v>3799</v>
      </c>
      <c r="AD887" s="75" t="s">
        <v>113</v>
      </c>
      <c r="AE887" s="99">
        <v>46066</v>
      </c>
      <c r="AF887" s="130">
        <v>46065.416666666664</v>
      </c>
      <c r="AG887" s="130">
        <v>46064.375</v>
      </c>
      <c r="AH887" s="130">
        <v>46064.375</v>
      </c>
      <c r="AI887" s="99">
        <v>46066</v>
      </c>
      <c r="AJ887" s="99">
        <v>46065</v>
      </c>
      <c r="AK887" s="99">
        <v>46065</v>
      </c>
      <c r="AL887" s="99">
        <v>46070</v>
      </c>
      <c r="AM887" s="75"/>
      <c r="AN887" s="99">
        <v>46069</v>
      </c>
      <c r="AO887" s="95" t="s">
        <v>121</v>
      </c>
      <c r="AP887" s="95" t="s">
        <v>121</v>
      </c>
      <c r="AQ887" s="95" t="s">
        <v>121</v>
      </c>
      <c r="AR887" s="95" t="s">
        <v>121</v>
      </c>
      <c r="AS887" s="95" t="s">
        <v>121</v>
      </c>
      <c r="AT887" s="95" t="s">
        <v>121</v>
      </c>
      <c r="AU887" s="82" t="s">
        <v>443</v>
      </c>
      <c r="AV887" s="74">
        <v>46058</v>
      </c>
      <c r="AW887" s="75" t="s">
        <v>3802</v>
      </c>
      <c r="AX887" s="75">
        <v>32219176</v>
      </c>
      <c r="AY887" s="75"/>
      <c r="AZ887" s="96"/>
      <c r="BA887" s="75"/>
      <c r="BB887" s="75"/>
      <c r="BC887" s="75"/>
      <c r="BD887" s="75"/>
      <c r="BE887" s="75"/>
      <c r="BF887" s="75"/>
      <c r="BG887" s="75"/>
      <c r="BH887" s="75"/>
      <c r="BI887" s="75"/>
      <c r="BJ887" s="75"/>
      <c r="BK887" s="75"/>
      <c r="BL887" s="75"/>
      <c r="BM887" s="75"/>
      <c r="BN887" s="75"/>
      <c r="BO887" s="75"/>
      <c r="BP887" s="75"/>
      <c r="BQ887" s="75"/>
      <c r="BR887" s="75"/>
      <c r="BS887" s="75"/>
      <c r="BT887" s="75">
        <v>1</v>
      </c>
      <c r="BU887" s="84" t="s">
        <v>3803</v>
      </c>
      <c r="BV887" s="74">
        <v>46066</v>
      </c>
      <c r="BW887" s="85">
        <f t="shared" si="292"/>
        <v>1</v>
      </c>
      <c r="BX887" s="85">
        <f t="shared" si="293"/>
        <v>1</v>
      </c>
      <c r="BY887" s="86" t="s">
        <v>120</v>
      </c>
      <c r="BZ887" s="87">
        <f t="shared" ref="BZ887:BZ950" si="305">_xlfn.ISOWEEKNUM(F887)</f>
        <v>6</v>
      </c>
      <c r="CB887" s="88">
        <f t="shared" si="289"/>
        <v>7</v>
      </c>
      <c r="CC887" s="89">
        <f t="shared" si="304"/>
        <v>1</v>
      </c>
      <c r="CE887" s="87">
        <f t="shared" si="302"/>
        <v>2</v>
      </c>
      <c r="CF887" s="90">
        <v>8508500</v>
      </c>
      <c r="CG887" s="90"/>
      <c r="CH887" s="90">
        <v>8508500</v>
      </c>
      <c r="CI887" s="22">
        <v>26180</v>
      </c>
      <c r="CJ887" s="87">
        <f t="shared" si="290"/>
        <v>2</v>
      </c>
      <c r="CK887" s="87">
        <f t="shared" si="291"/>
        <v>6</v>
      </c>
      <c r="CL887" s="22" t="s">
        <v>121</v>
      </c>
      <c r="CM887" s="22" t="s">
        <v>3804</v>
      </c>
    </row>
    <row r="888" spans="1:91" ht="14.45" customHeight="1" x14ac:dyDescent="0.25">
      <c r="A888" s="69">
        <f t="shared" si="288"/>
        <v>886</v>
      </c>
      <c r="B888" s="70" t="s">
        <v>102</v>
      </c>
      <c r="C888" s="107" t="s">
        <v>3799</v>
      </c>
      <c r="D888" s="106">
        <v>145397150</v>
      </c>
      <c r="E888" s="73">
        <v>5320007486</v>
      </c>
      <c r="F888" s="74">
        <v>46055</v>
      </c>
      <c r="G888" s="75" t="s">
        <v>591</v>
      </c>
      <c r="H888" s="75" t="s">
        <v>2213</v>
      </c>
      <c r="I888" s="75" t="s">
        <v>105</v>
      </c>
      <c r="J888" s="75" t="s">
        <v>518</v>
      </c>
      <c r="K888" s="75" t="s">
        <v>242</v>
      </c>
      <c r="L888" s="75">
        <v>46083</v>
      </c>
      <c r="M888" s="73">
        <v>0</v>
      </c>
      <c r="N888" s="75" t="s">
        <v>3800</v>
      </c>
      <c r="O888" s="75" t="s">
        <v>3801</v>
      </c>
      <c r="P888" s="75">
        <v>2830048568</v>
      </c>
      <c r="Q888" s="74">
        <v>46058</v>
      </c>
      <c r="R888" s="75">
        <v>1209382660</v>
      </c>
      <c r="S888" s="75">
        <v>224164520</v>
      </c>
      <c r="T888" s="74">
        <v>46058</v>
      </c>
      <c r="U888" s="190">
        <v>2691.779</v>
      </c>
      <c r="V888" s="190">
        <v>2595.578</v>
      </c>
      <c r="W888" s="75">
        <v>4</v>
      </c>
      <c r="X888" s="75">
        <v>0</v>
      </c>
      <c r="Y888" s="98">
        <v>7266101752</v>
      </c>
      <c r="Z888" s="82" t="s">
        <v>354</v>
      </c>
      <c r="AA888" s="75" t="s">
        <v>3189</v>
      </c>
      <c r="AB888" s="75" t="s">
        <v>3190</v>
      </c>
      <c r="AC888" s="98" t="s">
        <v>3799</v>
      </c>
      <c r="AD888" s="75" t="s">
        <v>113</v>
      </c>
      <c r="AE888" s="99">
        <v>46066</v>
      </c>
      <c r="AF888" s="130">
        <v>46065.416666666664</v>
      </c>
      <c r="AG888" s="130">
        <v>46064.375</v>
      </c>
      <c r="AH888" s="130">
        <v>46064.375</v>
      </c>
      <c r="AI888" s="99">
        <v>46066</v>
      </c>
      <c r="AJ888" s="99">
        <v>46065</v>
      </c>
      <c r="AK888" s="99">
        <v>46065</v>
      </c>
      <c r="AL888" s="99">
        <v>46070</v>
      </c>
      <c r="AM888" s="75"/>
      <c r="AN888" s="99">
        <v>46069</v>
      </c>
      <c r="AO888" s="95" t="s">
        <v>121</v>
      </c>
      <c r="AP888" s="95" t="s">
        <v>121</v>
      </c>
      <c r="AQ888" s="95" t="s">
        <v>121</v>
      </c>
      <c r="AR888" s="95" t="s">
        <v>121</v>
      </c>
      <c r="AS888" s="95" t="s">
        <v>121</v>
      </c>
      <c r="AT888" s="95" t="s">
        <v>121</v>
      </c>
      <c r="AU888" s="82" t="s">
        <v>443</v>
      </c>
      <c r="AV888" s="74">
        <v>46058</v>
      </c>
      <c r="AW888" s="75">
        <v>0</v>
      </c>
      <c r="AX888" s="75">
        <v>0</v>
      </c>
      <c r="AY888" s="75"/>
      <c r="AZ888" s="96"/>
      <c r="BA888" s="75"/>
      <c r="BB888" s="75"/>
      <c r="BC888" s="75"/>
      <c r="BD888" s="75"/>
      <c r="BE888" s="75"/>
      <c r="BF888" s="75"/>
      <c r="BG888" s="75"/>
      <c r="BH888" s="75"/>
      <c r="BI888" s="75"/>
      <c r="BJ888" s="75"/>
      <c r="BK888" s="75"/>
      <c r="BL888" s="75"/>
      <c r="BM888" s="75"/>
      <c r="BN888" s="75"/>
      <c r="BO888" s="75"/>
      <c r="BP888" s="75"/>
      <c r="BQ888" s="75"/>
      <c r="BR888" s="75"/>
      <c r="BS888" s="75"/>
      <c r="BT888" s="75">
        <v>0</v>
      </c>
      <c r="BU888" s="84" t="s">
        <v>3803</v>
      </c>
      <c r="BV888" s="74">
        <v>46066</v>
      </c>
      <c r="BW888" s="85">
        <f t="shared" si="292"/>
        <v>1</v>
      </c>
      <c r="BX888" s="85">
        <f t="shared" si="293"/>
        <v>1</v>
      </c>
      <c r="BY888" s="86" t="s">
        <v>120</v>
      </c>
      <c r="BZ888" s="87">
        <f t="shared" si="305"/>
        <v>6</v>
      </c>
      <c r="CB888" s="88">
        <f t="shared" si="289"/>
        <v>7</v>
      </c>
      <c r="CC888" s="89">
        <f t="shared" si="304"/>
        <v>1</v>
      </c>
      <c r="CE888" s="87">
        <f t="shared" si="302"/>
        <v>2</v>
      </c>
      <c r="CF888" s="90"/>
      <c r="CG888" s="90"/>
      <c r="CH888" s="90"/>
      <c r="CJ888" s="87">
        <f t="shared" si="290"/>
        <v>2</v>
      </c>
      <c r="CK888" s="87">
        <f t="shared" si="291"/>
        <v>6</v>
      </c>
      <c r="CL888" s="22" t="s">
        <v>121</v>
      </c>
      <c r="CM888" s="22" t="s">
        <v>3804</v>
      </c>
    </row>
    <row r="889" spans="1:91" ht="14.45" customHeight="1" x14ac:dyDescent="0.25">
      <c r="A889" s="69">
        <f t="shared" si="288"/>
        <v>887</v>
      </c>
      <c r="B889" s="70" t="s">
        <v>102</v>
      </c>
      <c r="C889" s="107" t="s">
        <v>3799</v>
      </c>
      <c r="D889" s="106">
        <v>145406557</v>
      </c>
      <c r="E889" s="73">
        <v>5320007495</v>
      </c>
      <c r="F889" s="74">
        <v>46055</v>
      </c>
      <c r="G889" s="75" t="s">
        <v>516</v>
      </c>
      <c r="H889" s="75" t="s">
        <v>2213</v>
      </c>
      <c r="I889" s="75" t="s">
        <v>105</v>
      </c>
      <c r="J889" s="75" t="s">
        <v>518</v>
      </c>
      <c r="K889" s="75" t="s">
        <v>242</v>
      </c>
      <c r="L889" s="75">
        <v>46086</v>
      </c>
      <c r="M889" s="73">
        <v>40</v>
      </c>
      <c r="N889" s="75" t="s">
        <v>3805</v>
      </c>
      <c r="O889" s="75" t="s">
        <v>3806</v>
      </c>
      <c r="P889" s="75">
        <v>2830048557</v>
      </c>
      <c r="Q889" s="74">
        <v>46058</v>
      </c>
      <c r="R889" s="75">
        <v>1209382615</v>
      </c>
      <c r="S889" s="75">
        <v>224164527</v>
      </c>
      <c r="T889" s="74">
        <v>46058</v>
      </c>
      <c r="U889" s="190">
        <v>3675.7049999999999</v>
      </c>
      <c r="V889" s="190">
        <v>3578.2829999999999</v>
      </c>
      <c r="W889" s="75">
        <v>4</v>
      </c>
      <c r="X889" s="75">
        <v>0</v>
      </c>
      <c r="Y889" s="98">
        <v>7266101753</v>
      </c>
      <c r="Z889" s="82" t="s">
        <v>354</v>
      </c>
      <c r="AA889" s="75" t="s">
        <v>3189</v>
      </c>
      <c r="AB889" s="75" t="s">
        <v>3190</v>
      </c>
      <c r="AC889" s="98" t="s">
        <v>3799</v>
      </c>
      <c r="AD889" s="75" t="s">
        <v>113</v>
      </c>
      <c r="AE889" s="99">
        <v>46066</v>
      </c>
      <c r="AF889" s="130">
        <v>46065.416666666664</v>
      </c>
      <c r="AG889" s="130">
        <v>46064.375</v>
      </c>
      <c r="AH889" s="130">
        <v>46064.375</v>
      </c>
      <c r="AI889" s="99">
        <v>46066</v>
      </c>
      <c r="AJ889" s="99">
        <v>46065</v>
      </c>
      <c r="AK889" s="99">
        <v>46065</v>
      </c>
      <c r="AL889" s="99">
        <v>46070</v>
      </c>
      <c r="AM889" s="75"/>
      <c r="AN889" s="99">
        <v>46069</v>
      </c>
      <c r="AO889" s="95" t="s">
        <v>121</v>
      </c>
      <c r="AP889" s="95" t="s">
        <v>121</v>
      </c>
      <c r="AQ889" s="95" t="s">
        <v>121</v>
      </c>
      <c r="AR889" s="95" t="s">
        <v>121</v>
      </c>
      <c r="AS889" s="95" t="s">
        <v>121</v>
      </c>
      <c r="AT889" s="95" t="s">
        <v>121</v>
      </c>
      <c r="AU889" s="82" t="s">
        <v>443</v>
      </c>
      <c r="AV889" s="74">
        <v>46058</v>
      </c>
      <c r="AW889" s="75" t="s">
        <v>3807</v>
      </c>
      <c r="AX889" s="75">
        <v>32219241</v>
      </c>
      <c r="AY889" s="75"/>
      <c r="AZ889" s="96"/>
      <c r="BA889" s="75"/>
      <c r="BB889" s="75"/>
      <c r="BC889" s="75"/>
      <c r="BD889" s="75"/>
      <c r="BE889" s="75"/>
      <c r="BF889" s="75"/>
      <c r="BG889" s="75"/>
      <c r="BH889" s="75"/>
      <c r="BI889" s="75"/>
      <c r="BJ889" s="75"/>
      <c r="BK889" s="75"/>
      <c r="BL889" s="75"/>
      <c r="BM889" s="75"/>
      <c r="BN889" s="75"/>
      <c r="BO889" s="75"/>
      <c r="BP889" s="75"/>
      <c r="BQ889" s="75"/>
      <c r="BR889" s="75"/>
      <c r="BS889" s="75"/>
      <c r="BT889" s="75">
        <v>0</v>
      </c>
      <c r="BU889" s="84" t="s">
        <v>3803</v>
      </c>
      <c r="BV889" s="74">
        <v>46066</v>
      </c>
      <c r="BW889" s="85">
        <f t="shared" si="292"/>
        <v>1</v>
      </c>
      <c r="BX889" s="85">
        <f t="shared" si="293"/>
        <v>1</v>
      </c>
      <c r="BY889" s="86" t="s">
        <v>120</v>
      </c>
      <c r="BZ889" s="87">
        <f t="shared" si="305"/>
        <v>6</v>
      </c>
      <c r="CB889" s="88">
        <f t="shared" si="289"/>
        <v>7</v>
      </c>
      <c r="CC889" s="89">
        <f t="shared" si="304"/>
        <v>1</v>
      </c>
      <c r="CE889" s="87">
        <f t="shared" si="302"/>
        <v>2</v>
      </c>
      <c r="CF889" s="90">
        <v>8508500</v>
      </c>
      <c r="CG889" s="90"/>
      <c r="CH889" s="90">
        <v>8508500</v>
      </c>
      <c r="CI889" s="22">
        <v>26180</v>
      </c>
      <c r="CJ889" s="87">
        <f t="shared" si="290"/>
        <v>2</v>
      </c>
      <c r="CK889" s="87">
        <f t="shared" si="291"/>
        <v>6</v>
      </c>
      <c r="CL889" s="22" t="s">
        <v>121</v>
      </c>
      <c r="CM889" s="22" t="s">
        <v>3804</v>
      </c>
    </row>
    <row r="890" spans="1:91" ht="14.45" customHeight="1" x14ac:dyDescent="0.25">
      <c r="A890" s="69">
        <f t="shared" si="288"/>
        <v>888</v>
      </c>
      <c r="B890" s="70" t="s">
        <v>102</v>
      </c>
      <c r="C890" s="107" t="s">
        <v>3799</v>
      </c>
      <c r="D890" s="106">
        <v>145406591</v>
      </c>
      <c r="E890" s="73">
        <v>5320007495</v>
      </c>
      <c r="F890" s="74">
        <v>46055</v>
      </c>
      <c r="G890" s="75" t="s">
        <v>516</v>
      </c>
      <c r="H890" s="75" t="s">
        <v>2213</v>
      </c>
      <c r="I890" s="75" t="s">
        <v>105</v>
      </c>
      <c r="J890" s="75" t="s">
        <v>518</v>
      </c>
      <c r="K890" s="75" t="s">
        <v>242</v>
      </c>
      <c r="L890" s="75">
        <v>46084</v>
      </c>
      <c r="M890" s="73">
        <v>0</v>
      </c>
      <c r="N890" s="75" t="s">
        <v>3805</v>
      </c>
      <c r="O890" s="75" t="s">
        <v>3806</v>
      </c>
      <c r="P890" s="75">
        <v>2830048558</v>
      </c>
      <c r="Q890" s="74">
        <v>46058</v>
      </c>
      <c r="R890" s="75">
        <v>1209382616</v>
      </c>
      <c r="S890" s="75">
        <v>224164528</v>
      </c>
      <c r="T890" s="74">
        <v>46058</v>
      </c>
      <c r="U890" s="190">
        <v>13918.808000000001</v>
      </c>
      <c r="V890" s="190">
        <v>13597.919</v>
      </c>
      <c r="W890" s="75">
        <v>16</v>
      </c>
      <c r="X890" s="75">
        <v>0</v>
      </c>
      <c r="Y890" s="98">
        <v>7266101753</v>
      </c>
      <c r="Z890" s="82" t="s">
        <v>354</v>
      </c>
      <c r="AA890" s="75" t="s">
        <v>3189</v>
      </c>
      <c r="AB890" s="75" t="s">
        <v>3190</v>
      </c>
      <c r="AC890" s="98" t="s">
        <v>3799</v>
      </c>
      <c r="AD890" s="75" t="s">
        <v>113</v>
      </c>
      <c r="AE890" s="99">
        <v>46066</v>
      </c>
      <c r="AF890" s="130">
        <v>46065.416666666664</v>
      </c>
      <c r="AG890" s="130">
        <v>46064.375</v>
      </c>
      <c r="AH890" s="130">
        <v>46064.375</v>
      </c>
      <c r="AI890" s="99">
        <v>46066</v>
      </c>
      <c r="AJ890" s="99">
        <v>46065</v>
      </c>
      <c r="AK890" s="99">
        <v>46065</v>
      </c>
      <c r="AL890" s="99">
        <v>46070</v>
      </c>
      <c r="AM890" s="75"/>
      <c r="AN890" s="99">
        <v>46069</v>
      </c>
      <c r="AO890" s="95" t="s">
        <v>121</v>
      </c>
      <c r="AP890" s="95" t="s">
        <v>121</v>
      </c>
      <c r="AQ890" s="95" t="s">
        <v>121</v>
      </c>
      <c r="AR890" s="95" t="s">
        <v>121</v>
      </c>
      <c r="AS890" s="95" t="s">
        <v>121</v>
      </c>
      <c r="AT890" s="95" t="s">
        <v>121</v>
      </c>
      <c r="AU890" s="82" t="s">
        <v>443</v>
      </c>
      <c r="AV890" s="74">
        <v>46058</v>
      </c>
      <c r="AW890" s="75">
        <v>0</v>
      </c>
      <c r="AX890" s="75">
        <v>0</v>
      </c>
      <c r="AY890" s="75"/>
      <c r="AZ890" s="96"/>
      <c r="BA890" s="75"/>
      <c r="BB890" s="75"/>
      <c r="BC890" s="75"/>
      <c r="BD890" s="75"/>
      <c r="BE890" s="75"/>
      <c r="BF890" s="75"/>
      <c r="BG890" s="75"/>
      <c r="BH890" s="75"/>
      <c r="BI890" s="75"/>
      <c r="BJ890" s="75"/>
      <c r="BK890" s="75"/>
      <c r="BL890" s="75"/>
      <c r="BM890" s="75"/>
      <c r="BN890" s="75"/>
      <c r="BO890" s="75"/>
      <c r="BP890" s="75"/>
      <c r="BQ890" s="75"/>
      <c r="BR890" s="75"/>
      <c r="BS890" s="75"/>
      <c r="BT890" s="75">
        <v>0</v>
      </c>
      <c r="BU890" s="84" t="s">
        <v>3803</v>
      </c>
      <c r="BV890" s="74">
        <v>46066</v>
      </c>
      <c r="BW890" s="85">
        <f t="shared" si="292"/>
        <v>1</v>
      </c>
      <c r="BX890" s="85">
        <f t="shared" si="293"/>
        <v>1</v>
      </c>
      <c r="BY890" s="86" t="s">
        <v>120</v>
      </c>
      <c r="BZ890" s="87">
        <f t="shared" si="305"/>
        <v>6</v>
      </c>
      <c r="CB890" s="88">
        <f t="shared" si="289"/>
        <v>7</v>
      </c>
      <c r="CC890" s="89">
        <f t="shared" si="304"/>
        <v>1</v>
      </c>
      <c r="CE890" s="87">
        <f t="shared" si="302"/>
        <v>2</v>
      </c>
      <c r="CF890" s="90"/>
      <c r="CG890" s="90"/>
      <c r="CH890" s="90"/>
      <c r="CJ890" s="87">
        <f t="shared" si="290"/>
        <v>2</v>
      </c>
      <c r="CK890" s="87">
        <f t="shared" si="291"/>
        <v>6</v>
      </c>
      <c r="CL890" s="22" t="s">
        <v>121</v>
      </c>
      <c r="CM890" s="22" t="s">
        <v>3804</v>
      </c>
    </row>
    <row r="891" spans="1:91" ht="14.45" customHeight="1" x14ac:dyDescent="0.25">
      <c r="A891" s="69">
        <f t="shared" si="288"/>
        <v>889</v>
      </c>
      <c r="B891" s="70" t="s">
        <v>102</v>
      </c>
      <c r="C891" s="107">
        <v>265538405</v>
      </c>
      <c r="D891" s="106">
        <v>145406545</v>
      </c>
      <c r="E891" s="73">
        <v>5320007530</v>
      </c>
      <c r="F891" s="74">
        <v>46055</v>
      </c>
      <c r="G891" s="75" t="s">
        <v>516</v>
      </c>
      <c r="H891" s="75" t="s">
        <v>2213</v>
      </c>
      <c r="I891" s="75" t="s">
        <v>105</v>
      </c>
      <c r="J891" s="75" t="s">
        <v>518</v>
      </c>
      <c r="K891" s="75" t="s">
        <v>242</v>
      </c>
      <c r="L891" s="75">
        <v>46083</v>
      </c>
      <c r="M891" s="73">
        <v>40</v>
      </c>
      <c r="N891" s="75" t="s">
        <v>3808</v>
      </c>
      <c r="O891" s="75" t="s">
        <v>3809</v>
      </c>
      <c r="P891" s="75">
        <v>2830048565</v>
      </c>
      <c r="Q891" s="74">
        <v>46058</v>
      </c>
      <c r="R891" s="75">
        <v>1209382657</v>
      </c>
      <c r="S891" s="75">
        <v>224164543</v>
      </c>
      <c r="T891" s="74">
        <v>46058</v>
      </c>
      <c r="U891" s="190">
        <v>3986.3719999999998</v>
      </c>
      <c r="V891" s="190">
        <v>3880.7190000000001</v>
      </c>
      <c r="W891" s="75">
        <v>5</v>
      </c>
      <c r="X891" s="75">
        <v>0</v>
      </c>
      <c r="Y891" s="98">
        <v>265538405</v>
      </c>
      <c r="Z891" s="82" t="s">
        <v>110</v>
      </c>
      <c r="AA891" s="75" t="s">
        <v>535</v>
      </c>
      <c r="AB891" s="75" t="s">
        <v>3761</v>
      </c>
      <c r="AC891" s="98">
        <v>265538405</v>
      </c>
      <c r="AD891" s="75" t="s">
        <v>113</v>
      </c>
      <c r="AE891" s="74">
        <v>46062</v>
      </c>
      <c r="AF891" s="208">
        <v>46061.333333333336</v>
      </c>
      <c r="AG891" s="208">
        <v>46060.333333333336</v>
      </c>
      <c r="AH891" s="208">
        <v>46061.25</v>
      </c>
      <c r="AI891" s="124">
        <v>46062</v>
      </c>
      <c r="AJ891" s="129"/>
      <c r="AK891" s="124">
        <v>46061</v>
      </c>
      <c r="AL891" s="124">
        <v>46072</v>
      </c>
      <c r="AM891" s="75"/>
      <c r="AN891" s="124">
        <v>46072</v>
      </c>
      <c r="AO891" s="95" t="s">
        <v>121</v>
      </c>
      <c r="AP891" s="95" t="s">
        <v>121</v>
      </c>
      <c r="AQ891" s="95" t="s">
        <v>121</v>
      </c>
      <c r="AR891" s="95" t="s">
        <v>121</v>
      </c>
      <c r="AS891" s="95" t="s">
        <v>121</v>
      </c>
      <c r="AT891" s="82" t="s">
        <v>10</v>
      </c>
      <c r="AU891" s="82" t="s">
        <v>131</v>
      </c>
      <c r="AV891" s="74">
        <v>46058</v>
      </c>
      <c r="AW891" s="75" t="s">
        <v>3810</v>
      </c>
      <c r="AX891" s="75" t="s">
        <v>3811</v>
      </c>
      <c r="AY891" s="75"/>
      <c r="AZ891" s="96"/>
      <c r="BA891" s="75"/>
      <c r="BB891" s="75"/>
      <c r="BC891" s="75"/>
      <c r="BD891" s="75"/>
      <c r="BE891" s="75"/>
      <c r="BF891" s="75"/>
      <c r="BG891" s="75"/>
      <c r="BH891" s="75"/>
      <c r="BI891" s="75"/>
      <c r="BJ891" s="75"/>
      <c r="BK891" s="75"/>
      <c r="BL891" s="75"/>
      <c r="BM891" s="75"/>
      <c r="BN891" s="75"/>
      <c r="BO891" s="75"/>
      <c r="BP891" s="75"/>
      <c r="BQ891" s="75"/>
      <c r="BR891" s="75"/>
      <c r="BS891" s="75"/>
      <c r="BT891" s="75">
        <v>1</v>
      </c>
      <c r="BU891" s="84" t="s">
        <v>3812</v>
      </c>
      <c r="BV891" s="74">
        <v>46062</v>
      </c>
      <c r="BW891" s="85">
        <f t="shared" si="292"/>
        <v>1</v>
      </c>
      <c r="BX891" s="85">
        <f t="shared" si="293"/>
        <v>1</v>
      </c>
      <c r="BY891" s="86" t="s">
        <v>120</v>
      </c>
      <c r="BZ891" s="87">
        <f t="shared" si="305"/>
        <v>6</v>
      </c>
      <c r="CB891" s="88">
        <f t="shared" si="289"/>
        <v>7</v>
      </c>
      <c r="CC891" s="89"/>
      <c r="CE891" s="87">
        <f t="shared" si="302"/>
        <v>2</v>
      </c>
      <c r="CF891" s="90">
        <v>16062579</v>
      </c>
      <c r="CG891" s="90">
        <v>2996946</v>
      </c>
      <c r="CH891" s="90">
        <v>19059525</v>
      </c>
      <c r="CI891" s="91">
        <v>26289</v>
      </c>
      <c r="CJ891" s="87">
        <f t="shared" si="290"/>
        <v>2</v>
      </c>
      <c r="CK891" s="87">
        <f t="shared" si="291"/>
        <v>6</v>
      </c>
      <c r="CL891" s="22" t="s">
        <v>121</v>
      </c>
      <c r="CM891" s="22" t="s">
        <v>3813</v>
      </c>
    </row>
    <row r="892" spans="1:91" ht="14.45" customHeight="1" x14ac:dyDescent="0.25">
      <c r="A892" s="69">
        <f t="shared" si="288"/>
        <v>890</v>
      </c>
      <c r="B892" s="70" t="s">
        <v>102</v>
      </c>
      <c r="C892" s="107">
        <v>265538405</v>
      </c>
      <c r="D892" s="207">
        <v>145406492</v>
      </c>
      <c r="E892" s="73">
        <v>5320007530</v>
      </c>
      <c r="F892" s="74">
        <v>46055</v>
      </c>
      <c r="G892" s="75" t="s">
        <v>591</v>
      </c>
      <c r="H892" s="75" t="s">
        <v>2213</v>
      </c>
      <c r="I892" s="75" t="s">
        <v>105</v>
      </c>
      <c r="J892" s="75" t="s">
        <v>518</v>
      </c>
      <c r="K892" s="75" t="s">
        <v>242</v>
      </c>
      <c r="L892" s="75">
        <v>46083</v>
      </c>
      <c r="M892" s="73">
        <v>0</v>
      </c>
      <c r="N892" s="75" t="s">
        <v>3808</v>
      </c>
      <c r="O892" s="75" t="s">
        <v>3809</v>
      </c>
      <c r="P892" s="75">
        <v>2830048564</v>
      </c>
      <c r="Q892" s="74">
        <v>46058</v>
      </c>
      <c r="R892" s="75">
        <v>1209382655</v>
      </c>
      <c r="S892" s="75">
        <v>224164548</v>
      </c>
      <c r="T892" s="74">
        <v>46058</v>
      </c>
      <c r="U892" s="190">
        <v>12739.312</v>
      </c>
      <c r="V892" s="190">
        <v>12307.472</v>
      </c>
      <c r="W892" s="75">
        <v>14</v>
      </c>
      <c r="X892" s="75">
        <v>0</v>
      </c>
      <c r="Y892" s="98">
        <v>265538405</v>
      </c>
      <c r="Z892" s="82" t="s">
        <v>110</v>
      </c>
      <c r="AA892" s="75" t="s">
        <v>535</v>
      </c>
      <c r="AB892" s="75" t="s">
        <v>3761</v>
      </c>
      <c r="AC892" s="98">
        <v>265538405</v>
      </c>
      <c r="AD892" s="75" t="s">
        <v>113</v>
      </c>
      <c r="AE892" s="74">
        <v>46062</v>
      </c>
      <c r="AF892" s="208">
        <v>46061.333333333336</v>
      </c>
      <c r="AG892" s="208">
        <v>46060.333333333336</v>
      </c>
      <c r="AH892" s="208">
        <v>46061.25</v>
      </c>
      <c r="AI892" s="124">
        <v>46062</v>
      </c>
      <c r="AJ892" s="129"/>
      <c r="AK892" s="124">
        <v>46061</v>
      </c>
      <c r="AL892" s="124">
        <v>46072</v>
      </c>
      <c r="AM892" s="75"/>
      <c r="AN892" s="124">
        <v>46072</v>
      </c>
      <c r="AO892" s="95" t="s">
        <v>121</v>
      </c>
      <c r="AP892" s="95" t="s">
        <v>121</v>
      </c>
      <c r="AQ892" s="95" t="s">
        <v>121</v>
      </c>
      <c r="AR892" s="95" t="s">
        <v>121</v>
      </c>
      <c r="AS892" s="95" t="s">
        <v>121</v>
      </c>
      <c r="AT892" s="82" t="s">
        <v>10</v>
      </c>
      <c r="AU892" s="82" t="s">
        <v>131</v>
      </c>
      <c r="AV892" s="74">
        <v>46058</v>
      </c>
      <c r="AW892" s="75">
        <v>0</v>
      </c>
      <c r="AX892" s="75">
        <v>0</v>
      </c>
      <c r="AY892" s="75"/>
      <c r="AZ892" s="96"/>
      <c r="BA892" s="75"/>
      <c r="BB892" s="75"/>
      <c r="BC892" s="75"/>
      <c r="BD892" s="75"/>
      <c r="BE892" s="75"/>
      <c r="BF892" s="75"/>
      <c r="BG892" s="75"/>
      <c r="BH892" s="75"/>
      <c r="BI892" s="75"/>
      <c r="BJ892" s="75"/>
      <c r="BK892" s="75"/>
      <c r="BL892" s="75"/>
      <c r="BM892" s="75"/>
      <c r="BN892" s="75"/>
      <c r="BO892" s="75"/>
      <c r="BP892" s="75"/>
      <c r="BQ892" s="75"/>
      <c r="BR892" s="75"/>
      <c r="BS892" s="75"/>
      <c r="BT892" s="75">
        <v>0</v>
      </c>
      <c r="BU892" s="84" t="s">
        <v>3812</v>
      </c>
      <c r="BV892" s="74">
        <v>46062</v>
      </c>
      <c r="BW892" s="85">
        <f t="shared" si="292"/>
        <v>1</v>
      </c>
      <c r="BX892" s="85">
        <f t="shared" si="293"/>
        <v>1</v>
      </c>
      <c r="BY892" s="86" t="s">
        <v>120</v>
      </c>
      <c r="BZ892" s="87">
        <f t="shared" si="305"/>
        <v>6</v>
      </c>
      <c r="CB892" s="88">
        <f t="shared" si="289"/>
        <v>7</v>
      </c>
      <c r="CC892" s="89"/>
      <c r="CE892" s="87">
        <f t="shared" si="302"/>
        <v>2</v>
      </c>
      <c r="CF892" s="90"/>
      <c r="CG892" s="90"/>
      <c r="CH892" s="90"/>
      <c r="CJ892" s="87">
        <f t="shared" si="290"/>
        <v>2</v>
      </c>
      <c r="CK892" s="87">
        <f t="shared" si="291"/>
        <v>6</v>
      </c>
      <c r="CL892" s="22" t="s">
        <v>121</v>
      </c>
      <c r="CM892" s="22" t="s">
        <v>3813</v>
      </c>
    </row>
    <row r="893" spans="1:91" ht="14.45" customHeight="1" x14ac:dyDescent="0.25">
      <c r="A893" s="69">
        <f t="shared" si="288"/>
        <v>891</v>
      </c>
      <c r="B893" s="70" t="s">
        <v>102</v>
      </c>
      <c r="C893" s="107">
        <v>266039917</v>
      </c>
      <c r="D893" s="106">
        <v>145507871</v>
      </c>
      <c r="E893" s="73">
        <v>5320007642</v>
      </c>
      <c r="F893" s="74">
        <v>46057</v>
      </c>
      <c r="G893" s="75" t="s">
        <v>612</v>
      </c>
      <c r="H893" s="75" t="s">
        <v>2213</v>
      </c>
      <c r="I893" s="75" t="s">
        <v>105</v>
      </c>
      <c r="J893" s="75" t="s">
        <v>518</v>
      </c>
      <c r="K893" s="75" t="s">
        <v>242</v>
      </c>
      <c r="L893" s="75">
        <v>46084</v>
      </c>
      <c r="M893" s="73">
        <v>40</v>
      </c>
      <c r="N893" s="75" t="s">
        <v>3814</v>
      </c>
      <c r="O893" s="75" t="s">
        <v>3815</v>
      </c>
      <c r="P893" s="75">
        <v>2830048584</v>
      </c>
      <c r="Q893" s="74">
        <v>46058</v>
      </c>
      <c r="R893" s="75">
        <v>1209382702</v>
      </c>
      <c r="S893" s="75">
        <v>224164585</v>
      </c>
      <c r="T893" s="74">
        <v>46058</v>
      </c>
      <c r="U893" s="190">
        <v>16190.334999999999</v>
      </c>
      <c r="V893" s="190">
        <v>15761.227000000001</v>
      </c>
      <c r="W893" s="75">
        <v>18</v>
      </c>
      <c r="X893" s="75">
        <v>0</v>
      </c>
      <c r="Y893" s="98">
        <v>266039917</v>
      </c>
      <c r="Z893" s="82" t="s">
        <v>110</v>
      </c>
      <c r="AA893" s="75" t="s">
        <v>535</v>
      </c>
      <c r="AB893" s="75" t="s">
        <v>3761</v>
      </c>
      <c r="AC893" s="98">
        <v>266039917</v>
      </c>
      <c r="AD893" s="75" t="s">
        <v>113</v>
      </c>
      <c r="AE893" s="74">
        <v>46062</v>
      </c>
      <c r="AF893" s="208">
        <v>46061.333333333336</v>
      </c>
      <c r="AG893" s="208">
        <v>46060.333333333336</v>
      </c>
      <c r="AH893" s="208">
        <v>46061.25</v>
      </c>
      <c r="AI893" s="124">
        <v>46062</v>
      </c>
      <c r="AJ893" s="129"/>
      <c r="AK893" s="124">
        <v>46061</v>
      </c>
      <c r="AL893" s="124">
        <v>46072</v>
      </c>
      <c r="AM893" s="75"/>
      <c r="AN893" s="124">
        <v>46072</v>
      </c>
      <c r="AO893" s="95" t="s">
        <v>121</v>
      </c>
      <c r="AP893" s="95" t="s">
        <v>121</v>
      </c>
      <c r="AQ893" s="95" t="s">
        <v>121</v>
      </c>
      <c r="AR893" s="95" t="s">
        <v>121</v>
      </c>
      <c r="AS893" s="95" t="s">
        <v>121</v>
      </c>
      <c r="AT893" s="82" t="s">
        <v>10</v>
      </c>
      <c r="AU893" s="82" t="s">
        <v>131</v>
      </c>
      <c r="AV893" s="74">
        <v>46058</v>
      </c>
      <c r="AW893" s="75" t="s">
        <v>3816</v>
      </c>
      <c r="AX893" s="75" t="s">
        <v>3817</v>
      </c>
      <c r="AY893" s="75"/>
      <c r="AZ893" s="96"/>
      <c r="BA893" s="75"/>
      <c r="BB893" s="75"/>
      <c r="BC893" s="75"/>
      <c r="BD893" s="75"/>
      <c r="BE893" s="75"/>
      <c r="BF893" s="75"/>
      <c r="BG893" s="75"/>
      <c r="BH893" s="75"/>
      <c r="BI893" s="75"/>
      <c r="BJ893" s="75"/>
      <c r="BK893" s="75"/>
      <c r="BL893" s="75"/>
      <c r="BM893" s="75"/>
      <c r="BN893" s="75"/>
      <c r="BO893" s="75"/>
      <c r="BP893" s="75"/>
      <c r="BQ893" s="75"/>
      <c r="BR893" s="75"/>
      <c r="BS893" s="75"/>
      <c r="BT893" s="75">
        <v>1</v>
      </c>
      <c r="BU893" s="84" t="s">
        <v>3818</v>
      </c>
      <c r="BV893" s="74">
        <v>46062</v>
      </c>
      <c r="BW893" s="85">
        <f t="shared" si="292"/>
        <v>1</v>
      </c>
      <c r="BX893" s="85">
        <f t="shared" si="293"/>
        <v>1</v>
      </c>
      <c r="BY893" s="86" t="s">
        <v>120</v>
      </c>
      <c r="BZ893" s="87">
        <f t="shared" si="305"/>
        <v>6</v>
      </c>
      <c r="CB893" s="88">
        <f t="shared" si="289"/>
        <v>7</v>
      </c>
      <c r="CC893" s="89"/>
      <c r="CE893" s="87">
        <f t="shared" si="302"/>
        <v>2</v>
      </c>
      <c r="CF893" s="90">
        <v>16062579</v>
      </c>
      <c r="CG893" s="90">
        <v>2996946</v>
      </c>
      <c r="CH893" s="90">
        <v>19059525</v>
      </c>
      <c r="CI893" s="91">
        <v>26289</v>
      </c>
      <c r="CJ893" s="87">
        <f t="shared" si="290"/>
        <v>2</v>
      </c>
      <c r="CK893" s="87">
        <f t="shared" si="291"/>
        <v>6</v>
      </c>
      <c r="CL893" s="22" t="s">
        <v>121</v>
      </c>
      <c r="CM893" s="22" t="s">
        <v>3819</v>
      </c>
    </row>
    <row r="894" spans="1:91" ht="14.45" customHeight="1" x14ac:dyDescent="0.25">
      <c r="A894" s="69">
        <f t="shared" si="288"/>
        <v>892</v>
      </c>
      <c r="B894" s="70" t="s">
        <v>102</v>
      </c>
      <c r="C894" s="107">
        <v>266039917</v>
      </c>
      <c r="D894" s="106">
        <v>145507874</v>
      </c>
      <c r="E894" s="73">
        <v>5320007642</v>
      </c>
      <c r="F894" s="74">
        <v>46057</v>
      </c>
      <c r="G894" s="75" t="s">
        <v>612</v>
      </c>
      <c r="H894" s="75" t="s">
        <v>2213</v>
      </c>
      <c r="I894" s="75" t="s">
        <v>105</v>
      </c>
      <c r="J894" s="75" t="s">
        <v>518</v>
      </c>
      <c r="K894" s="75" t="s">
        <v>242</v>
      </c>
      <c r="L894" s="75">
        <v>46084</v>
      </c>
      <c r="M894" s="73">
        <v>0</v>
      </c>
      <c r="N894" s="75" t="s">
        <v>3814</v>
      </c>
      <c r="O894" s="75" t="s">
        <v>3815</v>
      </c>
      <c r="P894" s="75">
        <v>2830048585</v>
      </c>
      <c r="Q894" s="74">
        <v>46058</v>
      </c>
      <c r="R894" s="75">
        <v>1209382703</v>
      </c>
      <c r="S894" s="75">
        <v>224164592</v>
      </c>
      <c r="T894" s="74">
        <v>46058</v>
      </c>
      <c r="U894" s="190">
        <v>2769.22</v>
      </c>
      <c r="V894" s="190">
        <v>2695.2440000000001</v>
      </c>
      <c r="W894" s="75">
        <v>3</v>
      </c>
      <c r="X894" s="75">
        <v>0</v>
      </c>
      <c r="Y894" s="98">
        <v>266039917</v>
      </c>
      <c r="Z894" s="82" t="s">
        <v>110</v>
      </c>
      <c r="AA894" s="75" t="s">
        <v>535</v>
      </c>
      <c r="AB894" s="75" t="s">
        <v>3761</v>
      </c>
      <c r="AC894" s="98">
        <v>266039917</v>
      </c>
      <c r="AD894" s="75" t="s">
        <v>113</v>
      </c>
      <c r="AE894" s="74">
        <v>46062</v>
      </c>
      <c r="AF894" s="208">
        <v>46061.333333333336</v>
      </c>
      <c r="AG894" s="208">
        <v>46060.333333333336</v>
      </c>
      <c r="AH894" s="208">
        <v>46061.25</v>
      </c>
      <c r="AI894" s="124">
        <v>46062</v>
      </c>
      <c r="AJ894" s="129"/>
      <c r="AK894" s="124">
        <v>46061</v>
      </c>
      <c r="AL894" s="124">
        <v>46072</v>
      </c>
      <c r="AM894" s="75"/>
      <c r="AN894" s="124">
        <v>46072</v>
      </c>
      <c r="AO894" s="95" t="s">
        <v>121</v>
      </c>
      <c r="AP894" s="95" t="s">
        <v>121</v>
      </c>
      <c r="AQ894" s="95" t="s">
        <v>121</v>
      </c>
      <c r="AR894" s="95" t="s">
        <v>121</v>
      </c>
      <c r="AS894" s="95" t="s">
        <v>121</v>
      </c>
      <c r="AT894" s="82" t="s">
        <v>10</v>
      </c>
      <c r="AU894" s="82" t="s">
        <v>131</v>
      </c>
      <c r="AV894" s="74">
        <v>46058</v>
      </c>
      <c r="AW894" s="75">
        <v>0</v>
      </c>
      <c r="AX894" s="75">
        <v>0</v>
      </c>
      <c r="AY894" s="75"/>
      <c r="AZ894" s="96"/>
      <c r="BA894" s="75"/>
      <c r="BB894" s="75"/>
      <c r="BC894" s="75"/>
      <c r="BD894" s="75"/>
      <c r="BE894" s="75"/>
      <c r="BF894" s="75"/>
      <c r="BG894" s="75"/>
      <c r="BH894" s="75"/>
      <c r="BI894" s="75"/>
      <c r="BJ894" s="75"/>
      <c r="BK894" s="75"/>
      <c r="BL894" s="75"/>
      <c r="BM894" s="75"/>
      <c r="BN894" s="75"/>
      <c r="BO894" s="75"/>
      <c r="BP894" s="75"/>
      <c r="BQ894" s="75"/>
      <c r="BR894" s="75"/>
      <c r="BS894" s="75"/>
      <c r="BT894" s="75">
        <v>0</v>
      </c>
      <c r="BU894" s="84" t="s">
        <v>3818</v>
      </c>
      <c r="BV894" s="74">
        <v>46062</v>
      </c>
      <c r="BW894" s="85">
        <f t="shared" si="292"/>
        <v>1</v>
      </c>
      <c r="BX894" s="85">
        <f t="shared" si="293"/>
        <v>1</v>
      </c>
      <c r="BY894" s="86" t="s">
        <v>120</v>
      </c>
      <c r="BZ894" s="87">
        <f t="shared" si="305"/>
        <v>6</v>
      </c>
      <c r="CB894" s="88">
        <f t="shared" si="289"/>
        <v>7</v>
      </c>
      <c r="CC894" s="89"/>
      <c r="CE894" s="87">
        <f t="shared" si="302"/>
        <v>2</v>
      </c>
      <c r="CF894" s="90"/>
      <c r="CG894" s="90"/>
      <c r="CH894" s="90"/>
      <c r="CJ894" s="87">
        <f t="shared" si="290"/>
        <v>2</v>
      </c>
      <c r="CK894" s="87">
        <f t="shared" si="291"/>
        <v>6</v>
      </c>
      <c r="CL894" s="22" t="s">
        <v>121</v>
      </c>
      <c r="CM894" s="22" t="s">
        <v>3819</v>
      </c>
    </row>
    <row r="895" spans="1:91" ht="14.45" customHeight="1" x14ac:dyDescent="0.25">
      <c r="A895" s="69">
        <f t="shared" si="288"/>
        <v>893</v>
      </c>
      <c r="B895" s="70" t="s">
        <v>102</v>
      </c>
      <c r="C895" s="107">
        <v>266039917</v>
      </c>
      <c r="D895" s="106">
        <v>145507878</v>
      </c>
      <c r="E895" s="73">
        <v>5320007643</v>
      </c>
      <c r="F895" s="74">
        <v>46057</v>
      </c>
      <c r="G895" s="75" t="s">
        <v>612</v>
      </c>
      <c r="H895" s="75" t="s">
        <v>2213</v>
      </c>
      <c r="I895" s="75" t="s">
        <v>105</v>
      </c>
      <c r="J895" s="75" t="s">
        <v>518</v>
      </c>
      <c r="K895" s="75" t="s">
        <v>242</v>
      </c>
      <c r="L895" s="75">
        <v>46084</v>
      </c>
      <c r="M895" s="73">
        <v>40</v>
      </c>
      <c r="N895" s="75" t="s">
        <v>3820</v>
      </c>
      <c r="O895" s="75" t="s">
        <v>3821</v>
      </c>
      <c r="P895" s="75">
        <v>2830048559</v>
      </c>
      <c r="Q895" s="74">
        <v>46058</v>
      </c>
      <c r="R895" s="75">
        <v>1209382645</v>
      </c>
      <c r="S895" s="75">
        <v>224164599</v>
      </c>
      <c r="T895" s="74">
        <v>46058</v>
      </c>
      <c r="U895" s="190">
        <v>16034.689</v>
      </c>
      <c r="V895" s="190">
        <v>15609.706</v>
      </c>
      <c r="W895" s="75">
        <v>18</v>
      </c>
      <c r="X895" s="75">
        <v>0</v>
      </c>
      <c r="Y895" s="98">
        <v>266041271</v>
      </c>
      <c r="Z895" s="82" t="s">
        <v>110</v>
      </c>
      <c r="AA895" s="75" t="s">
        <v>535</v>
      </c>
      <c r="AB895" s="75" t="s">
        <v>3761</v>
      </c>
      <c r="AC895" s="98">
        <v>266039917</v>
      </c>
      <c r="AD895" s="75" t="s">
        <v>113</v>
      </c>
      <c r="AE895" s="74">
        <v>46062</v>
      </c>
      <c r="AF895" s="208">
        <v>46061.333333333336</v>
      </c>
      <c r="AG895" s="208">
        <v>46060.333333333336</v>
      </c>
      <c r="AH895" s="208">
        <v>46061.25</v>
      </c>
      <c r="AI895" s="124">
        <v>46062</v>
      </c>
      <c r="AJ895" s="129"/>
      <c r="AK895" s="124">
        <v>46061</v>
      </c>
      <c r="AL895" s="124">
        <v>46072</v>
      </c>
      <c r="AM895" s="75"/>
      <c r="AN895" s="124">
        <v>46072</v>
      </c>
      <c r="AO895" s="95" t="s">
        <v>121</v>
      </c>
      <c r="AP895" s="95" t="s">
        <v>121</v>
      </c>
      <c r="AQ895" s="95" t="s">
        <v>121</v>
      </c>
      <c r="AR895" s="95" t="s">
        <v>121</v>
      </c>
      <c r="AS895" s="95" t="s">
        <v>121</v>
      </c>
      <c r="AT895" s="82" t="s">
        <v>10</v>
      </c>
      <c r="AU895" s="82" t="s">
        <v>131</v>
      </c>
      <c r="AV895" s="74">
        <v>46058</v>
      </c>
      <c r="AW895" s="75" t="s">
        <v>3822</v>
      </c>
      <c r="AX895" s="75" t="s">
        <v>3823</v>
      </c>
      <c r="AY895" s="75"/>
      <c r="AZ895" s="96"/>
      <c r="BA895" s="75"/>
      <c r="BB895" s="75"/>
      <c r="BC895" s="75"/>
      <c r="BD895" s="75"/>
      <c r="BE895" s="75"/>
      <c r="BF895" s="75"/>
      <c r="BG895" s="75"/>
      <c r="BH895" s="75"/>
      <c r="BI895" s="75"/>
      <c r="BJ895" s="75"/>
      <c r="BK895" s="75"/>
      <c r="BL895" s="75"/>
      <c r="BM895" s="75"/>
      <c r="BN895" s="75"/>
      <c r="BO895" s="75"/>
      <c r="BP895" s="75"/>
      <c r="BQ895" s="75"/>
      <c r="BR895" s="75"/>
      <c r="BS895" s="75"/>
      <c r="BT895" s="75">
        <v>0</v>
      </c>
      <c r="BU895" s="84" t="s">
        <v>3818</v>
      </c>
      <c r="BV895" s="74">
        <v>46062</v>
      </c>
      <c r="BW895" s="85">
        <f t="shared" si="292"/>
        <v>1</v>
      </c>
      <c r="BX895" s="85">
        <f t="shared" si="293"/>
        <v>1</v>
      </c>
      <c r="BY895" s="86" t="s">
        <v>120</v>
      </c>
      <c r="BZ895" s="87">
        <f t="shared" si="305"/>
        <v>6</v>
      </c>
      <c r="CB895" s="88">
        <f t="shared" si="289"/>
        <v>7</v>
      </c>
      <c r="CC895" s="89"/>
      <c r="CE895" s="87">
        <f t="shared" si="302"/>
        <v>2</v>
      </c>
      <c r="CF895" s="90">
        <v>16062579</v>
      </c>
      <c r="CG895" s="90">
        <v>2996946</v>
      </c>
      <c r="CH895" s="90">
        <v>19059525</v>
      </c>
      <c r="CI895" s="91">
        <v>26289</v>
      </c>
      <c r="CJ895" s="87">
        <f t="shared" si="290"/>
        <v>2</v>
      </c>
      <c r="CK895" s="87">
        <f t="shared" si="291"/>
        <v>6</v>
      </c>
      <c r="CL895" s="22" t="s">
        <v>121</v>
      </c>
      <c r="CM895" s="22" t="s">
        <v>3819</v>
      </c>
    </row>
    <row r="896" spans="1:91" ht="15.6" customHeight="1" x14ac:dyDescent="0.25">
      <c r="A896" s="69">
        <f t="shared" si="288"/>
        <v>894</v>
      </c>
      <c r="B896" s="70" t="s">
        <v>102</v>
      </c>
      <c r="C896" s="107">
        <v>266039917</v>
      </c>
      <c r="D896" s="106">
        <v>145507880</v>
      </c>
      <c r="E896" s="73">
        <v>5320007643</v>
      </c>
      <c r="F896" s="74">
        <v>46057</v>
      </c>
      <c r="G896" s="75" t="s">
        <v>612</v>
      </c>
      <c r="H896" s="75" t="s">
        <v>2213</v>
      </c>
      <c r="I896" s="75" t="s">
        <v>105</v>
      </c>
      <c r="J896" s="75" t="s">
        <v>518</v>
      </c>
      <c r="K896" s="75" t="s">
        <v>242</v>
      </c>
      <c r="L896" s="75">
        <v>46084</v>
      </c>
      <c r="M896" s="73">
        <v>0</v>
      </c>
      <c r="N896" s="75" t="s">
        <v>3820</v>
      </c>
      <c r="O896" s="75" t="s">
        <v>3821</v>
      </c>
      <c r="P896" s="75">
        <v>2830048560</v>
      </c>
      <c r="Q896" s="74">
        <v>46058</v>
      </c>
      <c r="R896" s="75">
        <v>1209382646</v>
      </c>
      <c r="S896" s="75">
        <v>224164603</v>
      </c>
      <c r="T896" s="74">
        <v>46058</v>
      </c>
      <c r="U896" s="190">
        <v>2751.74</v>
      </c>
      <c r="V896" s="190">
        <v>2678.8139999999999</v>
      </c>
      <c r="W896" s="75">
        <v>3</v>
      </c>
      <c r="X896" s="75">
        <v>0</v>
      </c>
      <c r="Y896" s="98">
        <v>266041271</v>
      </c>
      <c r="Z896" s="82" t="s">
        <v>110</v>
      </c>
      <c r="AA896" s="75" t="s">
        <v>535</v>
      </c>
      <c r="AB896" s="75" t="s">
        <v>3761</v>
      </c>
      <c r="AC896" s="98">
        <v>266039917</v>
      </c>
      <c r="AD896" s="75" t="s">
        <v>113</v>
      </c>
      <c r="AE896" s="74">
        <v>46062</v>
      </c>
      <c r="AF896" s="208">
        <v>46061.333333333336</v>
      </c>
      <c r="AG896" s="208">
        <v>46060.333333333336</v>
      </c>
      <c r="AH896" s="208">
        <v>46061.25</v>
      </c>
      <c r="AI896" s="124">
        <v>46062</v>
      </c>
      <c r="AJ896" s="129"/>
      <c r="AK896" s="124">
        <v>46061</v>
      </c>
      <c r="AL896" s="124">
        <v>46072</v>
      </c>
      <c r="AM896" s="75"/>
      <c r="AN896" s="124">
        <v>46072</v>
      </c>
      <c r="AO896" s="95" t="s">
        <v>121</v>
      </c>
      <c r="AP896" s="95" t="s">
        <v>121</v>
      </c>
      <c r="AQ896" s="95" t="s">
        <v>121</v>
      </c>
      <c r="AR896" s="95" t="s">
        <v>121</v>
      </c>
      <c r="AS896" s="95" t="s">
        <v>121</v>
      </c>
      <c r="AT896" s="82" t="s">
        <v>10</v>
      </c>
      <c r="AU896" s="82" t="s">
        <v>131</v>
      </c>
      <c r="AV896" s="74">
        <v>46058</v>
      </c>
      <c r="AW896" s="75">
        <v>0</v>
      </c>
      <c r="AX896" s="75">
        <v>0</v>
      </c>
      <c r="AY896" s="75"/>
      <c r="AZ896" s="96"/>
      <c r="BA896" s="75"/>
      <c r="BB896" s="75"/>
      <c r="BC896" s="75"/>
      <c r="BD896" s="75"/>
      <c r="BE896" s="75"/>
      <c r="BF896" s="75"/>
      <c r="BG896" s="75"/>
      <c r="BH896" s="75"/>
      <c r="BI896" s="75"/>
      <c r="BJ896" s="75"/>
      <c r="BK896" s="75"/>
      <c r="BL896" s="75"/>
      <c r="BM896" s="75"/>
      <c r="BN896" s="75"/>
      <c r="BO896" s="75"/>
      <c r="BP896" s="75"/>
      <c r="BQ896" s="75"/>
      <c r="BR896" s="75"/>
      <c r="BS896" s="75"/>
      <c r="BT896" s="75">
        <v>0</v>
      </c>
      <c r="BU896" s="84" t="s">
        <v>3818</v>
      </c>
      <c r="BV896" s="74">
        <v>46062</v>
      </c>
      <c r="BW896" s="85">
        <f t="shared" si="292"/>
        <v>1</v>
      </c>
      <c r="BX896" s="85">
        <f t="shared" si="293"/>
        <v>1</v>
      </c>
      <c r="BY896" s="86" t="s">
        <v>120</v>
      </c>
      <c r="BZ896" s="87">
        <f t="shared" si="305"/>
        <v>6</v>
      </c>
      <c r="CB896" s="88">
        <f t="shared" si="289"/>
        <v>7</v>
      </c>
      <c r="CC896" s="89"/>
      <c r="CE896" s="87">
        <f t="shared" si="302"/>
        <v>2</v>
      </c>
      <c r="CF896" s="90"/>
      <c r="CG896" s="90"/>
      <c r="CH896" s="90"/>
      <c r="CJ896" s="87">
        <f t="shared" si="290"/>
        <v>2</v>
      </c>
      <c r="CK896" s="87">
        <f t="shared" si="291"/>
        <v>6</v>
      </c>
      <c r="CL896" s="22" t="s">
        <v>121</v>
      </c>
      <c r="CM896" s="22" t="s">
        <v>3819</v>
      </c>
    </row>
    <row r="897" spans="1:91" ht="14.45" customHeight="1" x14ac:dyDescent="0.25">
      <c r="A897" s="69">
        <f t="shared" si="288"/>
        <v>895</v>
      </c>
      <c r="B897" s="70" t="s">
        <v>102</v>
      </c>
      <c r="C897" s="107" t="s">
        <v>3799</v>
      </c>
      <c r="D897" s="106">
        <v>145386882</v>
      </c>
      <c r="E897" s="73"/>
      <c r="F897" s="74">
        <v>46055</v>
      </c>
      <c r="G897" s="75" t="s">
        <v>516</v>
      </c>
      <c r="H897" s="75" t="s">
        <v>2213</v>
      </c>
      <c r="I897" s="75" t="s">
        <v>105</v>
      </c>
      <c r="J897" s="75" t="s">
        <v>518</v>
      </c>
      <c r="K897" s="75" t="s">
        <v>242</v>
      </c>
      <c r="L897" s="75">
        <v>46082</v>
      </c>
      <c r="M897" s="73">
        <v>40</v>
      </c>
      <c r="N897" s="75" t="s">
        <v>3824</v>
      </c>
      <c r="O897" s="75" t="s">
        <v>3825</v>
      </c>
      <c r="P897" s="75">
        <v>2830048589</v>
      </c>
      <c r="Q897" s="74">
        <v>46058</v>
      </c>
      <c r="R897" s="75">
        <v>1209382715</v>
      </c>
      <c r="S897" s="75">
        <v>224164262</v>
      </c>
      <c r="T897" s="74">
        <v>46058</v>
      </c>
      <c r="U897" s="190">
        <v>18439.016</v>
      </c>
      <c r="V897" s="190">
        <v>17950.324000000001</v>
      </c>
      <c r="W897" s="75">
        <v>21</v>
      </c>
      <c r="X897" s="75">
        <v>0</v>
      </c>
      <c r="Y897" s="98">
        <v>7266101758</v>
      </c>
      <c r="Z897" s="82" t="s">
        <v>354</v>
      </c>
      <c r="AA897" s="75" t="s">
        <v>3189</v>
      </c>
      <c r="AB897" s="75" t="s">
        <v>3190</v>
      </c>
      <c r="AC897" s="98" t="s">
        <v>3799</v>
      </c>
      <c r="AD897" s="75" t="s">
        <v>113</v>
      </c>
      <c r="AE897" s="99">
        <v>46066</v>
      </c>
      <c r="AF897" s="130">
        <v>46065.416666666664</v>
      </c>
      <c r="AG897" s="130">
        <v>46064.375</v>
      </c>
      <c r="AH897" s="130">
        <v>46064.375</v>
      </c>
      <c r="AI897" s="99">
        <v>46066</v>
      </c>
      <c r="AJ897" s="99">
        <v>46065</v>
      </c>
      <c r="AK897" s="99">
        <v>46065</v>
      </c>
      <c r="AL897" s="99">
        <v>46070</v>
      </c>
      <c r="AM897" s="75"/>
      <c r="AN897" s="99">
        <v>46069</v>
      </c>
      <c r="AO897" s="81">
        <f t="shared" ref="AO897:AO902" si="306">IF(AH897&lt;AG897,IF(AH897=0,"",AH897-1),IF(AG897=0,"",AG897-1))</f>
        <v>46063.375</v>
      </c>
      <c r="AP897" s="81">
        <f t="shared" ref="AP897:AP902" si="307">IF(AH897&lt;AG897,IF(AH897=0,"",AH897),IF(AG897=0,"",AG897))</f>
        <v>46064.375</v>
      </c>
      <c r="AQ897" s="81">
        <f t="shared" ref="AQ897:AQ902" si="308">IF(AH897&lt;AG897,IF(AH897=0,"",AH897),IF(AG897=0,"",AG897))</f>
        <v>46064.375</v>
      </c>
      <c r="AR897" s="81">
        <f t="shared" ref="AR897:AR902" si="309">IF(AI897=0,"",IF(AI897&lt;AJ897,AJ897+1,AI897+1))</f>
        <v>46067</v>
      </c>
      <c r="AS897" s="81">
        <f t="shared" ref="AS897:AS902" si="310">IF(AI897=0,"",IF(AE897=0,IF(AJ897=0,AI897+2,AJ897+2),AE897+2))</f>
        <v>46068</v>
      </c>
      <c r="AT897" s="81">
        <f t="shared" ref="AT897:AT902" si="311">IF(AI897=0,"",IF(AI897&lt;AJ897,AJ897+1,AI897+1))</f>
        <v>46067</v>
      </c>
      <c r="AU897" s="82" t="s">
        <v>443</v>
      </c>
      <c r="AV897" s="74">
        <v>46058</v>
      </c>
      <c r="AW897" s="75" t="s">
        <v>3826</v>
      </c>
      <c r="AX897" s="75">
        <v>32219173</v>
      </c>
      <c r="AY897" s="75"/>
      <c r="AZ897" s="96"/>
      <c r="BA897" s="75"/>
      <c r="BB897" s="75"/>
      <c r="BC897" s="75"/>
      <c r="BD897" s="75"/>
      <c r="BE897" s="75"/>
      <c r="BF897" s="75"/>
      <c r="BG897" s="75"/>
      <c r="BH897" s="75"/>
      <c r="BI897" s="75"/>
      <c r="BJ897" s="75"/>
      <c r="BK897" s="75"/>
      <c r="BL897" s="75"/>
      <c r="BM897" s="75"/>
      <c r="BN897" s="75"/>
      <c r="BO897" s="75"/>
      <c r="BP897" s="75"/>
      <c r="BQ897" s="75"/>
      <c r="BR897" s="75"/>
      <c r="BS897" s="75"/>
      <c r="BT897" s="75">
        <v>0</v>
      </c>
      <c r="BU897" s="84" t="s">
        <v>3803</v>
      </c>
      <c r="BV897" s="74">
        <v>46066</v>
      </c>
      <c r="BW897" s="85">
        <f t="shared" si="292"/>
        <v>1</v>
      </c>
      <c r="BX897" s="85">
        <f t="shared" si="293"/>
        <v>1</v>
      </c>
      <c r="BY897" s="86" t="s">
        <v>120</v>
      </c>
      <c r="BZ897" s="87">
        <f t="shared" si="305"/>
        <v>6</v>
      </c>
      <c r="CB897" s="88">
        <f t="shared" si="289"/>
        <v>7</v>
      </c>
      <c r="CC897" s="89">
        <f>BV897-AK897</f>
        <v>1</v>
      </c>
      <c r="CE897" s="87">
        <f t="shared" si="302"/>
        <v>2</v>
      </c>
      <c r="CF897" s="90">
        <v>8508500</v>
      </c>
      <c r="CG897" s="90"/>
      <c r="CH897" s="90">
        <v>8508500</v>
      </c>
      <c r="CI897" s="22">
        <v>26180</v>
      </c>
      <c r="CJ897" s="87">
        <f t="shared" si="290"/>
        <v>2</v>
      </c>
      <c r="CK897" s="87">
        <f t="shared" si="291"/>
        <v>6</v>
      </c>
      <c r="CL897" s="22" t="s">
        <v>121</v>
      </c>
      <c r="CM897" s="22" t="s">
        <v>3804</v>
      </c>
    </row>
    <row r="898" spans="1:91" ht="14.45" customHeight="1" x14ac:dyDescent="0.25">
      <c r="A898" s="69">
        <f t="shared" si="288"/>
        <v>896</v>
      </c>
      <c r="B898" s="70" t="s">
        <v>102</v>
      </c>
      <c r="C898" s="107" t="s">
        <v>3799</v>
      </c>
      <c r="D898" s="106">
        <v>145386874</v>
      </c>
      <c r="E898" s="73"/>
      <c r="F898" s="74">
        <v>46055</v>
      </c>
      <c r="G898" s="75" t="s">
        <v>516</v>
      </c>
      <c r="H898" s="75" t="s">
        <v>2213</v>
      </c>
      <c r="I898" s="75" t="s">
        <v>105</v>
      </c>
      <c r="J898" s="75" t="s">
        <v>518</v>
      </c>
      <c r="K898" s="75" t="s">
        <v>242</v>
      </c>
      <c r="L898" s="75">
        <v>46082</v>
      </c>
      <c r="M898" s="73">
        <v>40</v>
      </c>
      <c r="N898" s="75" t="s">
        <v>3827</v>
      </c>
      <c r="O898" s="75" t="s">
        <v>3828</v>
      </c>
      <c r="P898" s="75">
        <v>2830048601</v>
      </c>
      <c r="Q898" s="74">
        <v>46058</v>
      </c>
      <c r="R898" s="75">
        <v>1209382921</v>
      </c>
      <c r="S898" s="75">
        <v>224164245</v>
      </c>
      <c r="T898" s="74">
        <v>46058</v>
      </c>
      <c r="U898" s="190">
        <v>18316.041000000001</v>
      </c>
      <c r="V898" s="190">
        <v>17830.595000000001</v>
      </c>
      <c r="W898" s="75">
        <v>20</v>
      </c>
      <c r="X898" s="75">
        <v>0</v>
      </c>
      <c r="Y898" s="98">
        <v>7266101757</v>
      </c>
      <c r="Z898" s="82" t="s">
        <v>354</v>
      </c>
      <c r="AA898" s="75" t="s">
        <v>3189</v>
      </c>
      <c r="AB898" s="75" t="s">
        <v>3190</v>
      </c>
      <c r="AC898" s="98" t="s">
        <v>3799</v>
      </c>
      <c r="AD898" s="75" t="s">
        <v>113</v>
      </c>
      <c r="AE898" s="99">
        <v>46066</v>
      </c>
      <c r="AF898" s="130">
        <v>46065.416666666664</v>
      </c>
      <c r="AG898" s="130">
        <v>46064.375</v>
      </c>
      <c r="AH898" s="130">
        <v>46064.375</v>
      </c>
      <c r="AI898" s="99">
        <v>46066</v>
      </c>
      <c r="AJ898" s="99">
        <v>46065</v>
      </c>
      <c r="AK898" s="99">
        <v>46065</v>
      </c>
      <c r="AL898" s="99">
        <v>46070</v>
      </c>
      <c r="AM898" s="75"/>
      <c r="AN898" s="99">
        <v>46069</v>
      </c>
      <c r="AO898" s="81">
        <f t="shared" si="306"/>
        <v>46063.375</v>
      </c>
      <c r="AP898" s="81">
        <f t="shared" si="307"/>
        <v>46064.375</v>
      </c>
      <c r="AQ898" s="81">
        <f t="shared" si="308"/>
        <v>46064.375</v>
      </c>
      <c r="AR898" s="81">
        <f t="shared" si="309"/>
        <v>46067</v>
      </c>
      <c r="AS898" s="81">
        <f t="shared" si="310"/>
        <v>46068</v>
      </c>
      <c r="AT898" s="81">
        <f t="shared" si="311"/>
        <v>46067</v>
      </c>
      <c r="AU898" s="82" t="s">
        <v>443</v>
      </c>
      <c r="AV898" s="74">
        <v>46058</v>
      </c>
      <c r="AW898" s="75" t="s">
        <v>3829</v>
      </c>
      <c r="AX898" s="75">
        <v>32219188</v>
      </c>
      <c r="AY898" s="75"/>
      <c r="AZ898" s="96"/>
      <c r="BA898" s="75"/>
      <c r="BB898" s="75"/>
      <c r="BC898" s="75"/>
      <c r="BD898" s="75"/>
      <c r="BE898" s="75"/>
      <c r="BF898" s="75"/>
      <c r="BG898" s="75"/>
      <c r="BH898" s="75"/>
      <c r="BI898" s="75"/>
      <c r="BJ898" s="75"/>
      <c r="BK898" s="75"/>
      <c r="BL898" s="75"/>
      <c r="BM898" s="75"/>
      <c r="BN898" s="75"/>
      <c r="BO898" s="75"/>
      <c r="BP898" s="75"/>
      <c r="BQ898" s="75"/>
      <c r="BR898" s="75"/>
      <c r="BS898" s="75"/>
      <c r="BT898" s="75">
        <v>0</v>
      </c>
      <c r="BU898" s="84" t="s">
        <v>3803</v>
      </c>
      <c r="BV898" s="74">
        <v>46066</v>
      </c>
      <c r="BW898" s="85">
        <f t="shared" si="292"/>
        <v>1</v>
      </c>
      <c r="BX898" s="85">
        <f t="shared" si="293"/>
        <v>1</v>
      </c>
      <c r="BY898" s="86" t="s">
        <v>120</v>
      </c>
      <c r="BZ898" s="87">
        <f t="shared" si="305"/>
        <v>6</v>
      </c>
      <c r="CB898" s="88">
        <f t="shared" si="289"/>
        <v>7</v>
      </c>
      <c r="CC898" s="89">
        <f>BV898-AK898</f>
        <v>1</v>
      </c>
      <c r="CE898" s="87">
        <f t="shared" si="302"/>
        <v>2</v>
      </c>
      <c r="CF898" s="90">
        <v>8508500</v>
      </c>
      <c r="CG898" s="90"/>
      <c r="CH898" s="90">
        <v>8508500</v>
      </c>
      <c r="CI898" s="22">
        <v>26180</v>
      </c>
      <c r="CJ898" s="87">
        <f t="shared" si="290"/>
        <v>2</v>
      </c>
      <c r="CK898" s="87">
        <f t="shared" si="291"/>
        <v>6</v>
      </c>
      <c r="CL898" s="22" t="s">
        <v>121</v>
      </c>
      <c r="CM898" s="22" t="s">
        <v>3804</v>
      </c>
    </row>
    <row r="899" spans="1:91" ht="14.45" customHeight="1" x14ac:dyDescent="0.25">
      <c r="A899" s="69">
        <f t="shared" ref="A899:A962" si="312">ROW()-2</f>
        <v>897</v>
      </c>
      <c r="B899" s="70" t="s">
        <v>102</v>
      </c>
      <c r="C899" s="107">
        <v>266039917</v>
      </c>
      <c r="D899" s="106">
        <v>145368207</v>
      </c>
      <c r="E899" s="73"/>
      <c r="F899" s="74">
        <v>46058</v>
      </c>
      <c r="G899" s="75" t="s">
        <v>516</v>
      </c>
      <c r="H899" s="75" t="s">
        <v>2213</v>
      </c>
      <c r="I899" s="75" t="s">
        <v>105</v>
      </c>
      <c r="J899" s="75" t="s">
        <v>518</v>
      </c>
      <c r="K899" s="75" t="s">
        <v>242</v>
      </c>
      <c r="L899" s="75">
        <v>46087</v>
      </c>
      <c r="M899" s="73">
        <v>40</v>
      </c>
      <c r="N899" s="75" t="s">
        <v>3830</v>
      </c>
      <c r="O899" s="75" t="s">
        <v>3831</v>
      </c>
      <c r="P899" s="75">
        <v>2830048556</v>
      </c>
      <c r="Q899" s="74">
        <v>46058</v>
      </c>
      <c r="R899" s="75">
        <v>1209382593</v>
      </c>
      <c r="S899" s="75">
        <v>224164576</v>
      </c>
      <c r="T899" s="74">
        <v>46058</v>
      </c>
      <c r="U899" s="190">
        <v>18511.260999999999</v>
      </c>
      <c r="V899" s="190">
        <v>18020.64</v>
      </c>
      <c r="W899" s="75">
        <v>21</v>
      </c>
      <c r="X899" s="75">
        <v>0</v>
      </c>
      <c r="Y899" s="98">
        <v>265538279</v>
      </c>
      <c r="Z899" s="82" t="s">
        <v>110</v>
      </c>
      <c r="AA899" s="75" t="s">
        <v>535</v>
      </c>
      <c r="AB899" s="75" t="s">
        <v>3761</v>
      </c>
      <c r="AC899" s="98">
        <v>266039917</v>
      </c>
      <c r="AD899" s="75" t="s">
        <v>113</v>
      </c>
      <c r="AE899" s="74">
        <v>46062</v>
      </c>
      <c r="AF899" s="208">
        <v>46061.333333333336</v>
      </c>
      <c r="AG899" s="208">
        <v>46060.333333333336</v>
      </c>
      <c r="AH899" s="208">
        <v>46061.25</v>
      </c>
      <c r="AI899" s="124">
        <v>46062</v>
      </c>
      <c r="AJ899" s="129"/>
      <c r="AK899" s="124">
        <v>46061</v>
      </c>
      <c r="AL899" s="124">
        <v>46072</v>
      </c>
      <c r="AM899" s="75"/>
      <c r="AN899" s="124">
        <v>46072</v>
      </c>
      <c r="AO899" s="81">
        <f t="shared" si="306"/>
        <v>46059.333333333336</v>
      </c>
      <c r="AP899" s="81">
        <f t="shared" si="307"/>
        <v>46060.333333333336</v>
      </c>
      <c r="AQ899" s="81">
        <f t="shared" si="308"/>
        <v>46060.333333333336</v>
      </c>
      <c r="AR899" s="81">
        <f t="shared" si="309"/>
        <v>46063</v>
      </c>
      <c r="AS899" s="81">
        <f t="shared" si="310"/>
        <v>46064</v>
      </c>
      <c r="AT899" s="81">
        <f t="shared" si="311"/>
        <v>46063</v>
      </c>
      <c r="AU899" s="82" t="s">
        <v>131</v>
      </c>
      <c r="AV899" s="74">
        <v>46058</v>
      </c>
      <c r="AW899" s="75" t="s">
        <v>3832</v>
      </c>
      <c r="AX899" s="75" t="s">
        <v>3833</v>
      </c>
      <c r="AY899" s="75"/>
      <c r="AZ899" s="96"/>
      <c r="BA899" s="75"/>
      <c r="BB899" s="75"/>
      <c r="BC899" s="75"/>
      <c r="BD899" s="75"/>
      <c r="BE899" s="75"/>
      <c r="BF899" s="75"/>
      <c r="BG899" s="75"/>
      <c r="BH899" s="75"/>
      <c r="BI899" s="75"/>
      <c r="BJ899" s="75"/>
      <c r="BK899" s="75"/>
      <c r="BL899" s="75"/>
      <c r="BM899" s="75"/>
      <c r="BN899" s="75"/>
      <c r="BO899" s="75"/>
      <c r="BP899" s="75"/>
      <c r="BQ899" s="75"/>
      <c r="BR899" s="75"/>
      <c r="BS899" s="75"/>
      <c r="BT899" s="75">
        <v>0</v>
      </c>
      <c r="BU899" s="84" t="s">
        <v>3818</v>
      </c>
      <c r="BV899" s="74">
        <v>46062</v>
      </c>
      <c r="BW899" s="85">
        <f t="shared" si="292"/>
        <v>1</v>
      </c>
      <c r="BX899" s="85">
        <f t="shared" si="293"/>
        <v>1</v>
      </c>
      <c r="BY899" s="86" t="s">
        <v>120</v>
      </c>
      <c r="BZ899" s="87">
        <f t="shared" si="305"/>
        <v>6</v>
      </c>
      <c r="CB899" s="88">
        <f t="shared" ref="CB899:CB962" si="313">WEEKNUM(BV899,)</f>
        <v>7</v>
      </c>
      <c r="CC899" s="89"/>
      <c r="CE899" s="87">
        <f t="shared" si="302"/>
        <v>2</v>
      </c>
      <c r="CF899" s="90">
        <v>16062579</v>
      </c>
      <c r="CG899" s="90">
        <v>2996946</v>
      </c>
      <c r="CH899" s="90">
        <v>19059525</v>
      </c>
      <c r="CI899" s="91">
        <v>26289</v>
      </c>
      <c r="CJ899" s="87">
        <f t="shared" ref="CJ899:CJ962" si="314">MONTH(AV899)</f>
        <v>2</v>
      </c>
      <c r="CK899" s="87">
        <f t="shared" ref="CK899:CK962" si="315">WEEKNUM(AV899,2)</f>
        <v>6</v>
      </c>
      <c r="CL899" s="22" t="s">
        <v>121</v>
      </c>
      <c r="CM899" s="22" t="s">
        <v>3819</v>
      </c>
    </row>
    <row r="900" spans="1:91" ht="14.45" customHeight="1" x14ac:dyDescent="0.25">
      <c r="A900" s="69">
        <f t="shared" si="312"/>
        <v>898</v>
      </c>
      <c r="B900" s="70" t="s">
        <v>102</v>
      </c>
      <c r="C900" s="107">
        <v>265538405</v>
      </c>
      <c r="D900" s="106">
        <v>145397243</v>
      </c>
      <c r="E900" s="73"/>
      <c r="F900" s="74">
        <v>46055</v>
      </c>
      <c r="G900" s="75" t="s">
        <v>811</v>
      </c>
      <c r="H900" s="75" t="s">
        <v>2213</v>
      </c>
      <c r="I900" s="75" t="s">
        <v>105</v>
      </c>
      <c r="J900" s="75" t="s">
        <v>518</v>
      </c>
      <c r="K900" s="75" t="s">
        <v>242</v>
      </c>
      <c r="L900" s="75">
        <v>46083</v>
      </c>
      <c r="M900" s="73">
        <v>40</v>
      </c>
      <c r="N900" s="75" t="s">
        <v>3834</v>
      </c>
      <c r="O900" s="75" t="s">
        <v>3835</v>
      </c>
      <c r="P900" s="75">
        <v>2830048551</v>
      </c>
      <c r="Q900" s="74">
        <v>46058</v>
      </c>
      <c r="R900" s="75">
        <v>1209382561</v>
      </c>
      <c r="S900" s="75">
        <v>224164311</v>
      </c>
      <c r="T900" s="74">
        <v>46058</v>
      </c>
      <c r="U900" s="190">
        <v>19007.771000000001</v>
      </c>
      <c r="V900" s="190">
        <v>18468.518</v>
      </c>
      <c r="W900" s="75">
        <v>19</v>
      </c>
      <c r="X900" s="75">
        <v>0</v>
      </c>
      <c r="Y900" s="98">
        <v>265538671</v>
      </c>
      <c r="Z900" s="82" t="s">
        <v>110</v>
      </c>
      <c r="AA900" s="75" t="s">
        <v>535</v>
      </c>
      <c r="AB900" s="75" t="s">
        <v>3761</v>
      </c>
      <c r="AC900" s="98">
        <v>265538405</v>
      </c>
      <c r="AD900" s="75" t="s">
        <v>113</v>
      </c>
      <c r="AE900" s="74">
        <v>46062</v>
      </c>
      <c r="AF900" s="208">
        <v>46061.333333333336</v>
      </c>
      <c r="AG900" s="208">
        <v>46060.333333333336</v>
      </c>
      <c r="AH900" s="208">
        <v>46061.25</v>
      </c>
      <c r="AI900" s="124">
        <v>46062</v>
      </c>
      <c r="AJ900" s="129"/>
      <c r="AK900" s="124">
        <v>46061</v>
      </c>
      <c r="AL900" s="124">
        <v>46072</v>
      </c>
      <c r="AM900" s="75"/>
      <c r="AN900" s="124">
        <v>46072</v>
      </c>
      <c r="AO900" s="81">
        <f t="shared" si="306"/>
        <v>46059.333333333336</v>
      </c>
      <c r="AP900" s="81">
        <f t="shared" si="307"/>
        <v>46060.333333333336</v>
      </c>
      <c r="AQ900" s="81">
        <f t="shared" si="308"/>
        <v>46060.333333333336</v>
      </c>
      <c r="AR900" s="81">
        <f t="shared" si="309"/>
        <v>46063</v>
      </c>
      <c r="AS900" s="81">
        <f t="shared" si="310"/>
        <v>46064</v>
      </c>
      <c r="AT900" s="81">
        <f t="shared" si="311"/>
        <v>46063</v>
      </c>
      <c r="AU900" s="82" t="s">
        <v>131</v>
      </c>
      <c r="AV900" s="74">
        <v>46058</v>
      </c>
      <c r="AW900" s="75" t="s">
        <v>3836</v>
      </c>
      <c r="AX900" s="75" t="s">
        <v>3837</v>
      </c>
      <c r="AY900" s="75"/>
      <c r="AZ900" s="96"/>
      <c r="BA900" s="75"/>
      <c r="BB900" s="75"/>
      <c r="BC900" s="75"/>
      <c r="BD900" s="75"/>
      <c r="BE900" s="75"/>
      <c r="BF900" s="75"/>
      <c r="BG900" s="75"/>
      <c r="BH900" s="75"/>
      <c r="BI900" s="75"/>
      <c r="BJ900" s="75"/>
      <c r="BK900" s="75"/>
      <c r="BL900" s="75"/>
      <c r="BM900" s="75"/>
      <c r="BN900" s="75"/>
      <c r="BO900" s="75"/>
      <c r="BP900" s="75"/>
      <c r="BQ900" s="75"/>
      <c r="BR900" s="75"/>
      <c r="BS900" s="75"/>
      <c r="BT900" s="75">
        <v>0</v>
      </c>
      <c r="BU900" s="84" t="s">
        <v>3812</v>
      </c>
      <c r="BV900" s="74">
        <v>46062</v>
      </c>
      <c r="BW900" s="85">
        <f t="shared" si="292"/>
        <v>1</v>
      </c>
      <c r="BX900" s="85">
        <f t="shared" si="293"/>
        <v>1</v>
      </c>
      <c r="BY900" s="86" t="s">
        <v>120</v>
      </c>
      <c r="BZ900" s="87">
        <f t="shared" si="305"/>
        <v>6</v>
      </c>
      <c r="CB900" s="88">
        <f t="shared" si="313"/>
        <v>7</v>
      </c>
      <c r="CC900" s="89"/>
      <c r="CE900" s="87">
        <f t="shared" si="302"/>
        <v>2</v>
      </c>
      <c r="CF900" s="90">
        <v>16062579</v>
      </c>
      <c r="CG900" s="90">
        <v>2996946</v>
      </c>
      <c r="CH900" s="90">
        <v>19059525</v>
      </c>
      <c r="CI900" s="91">
        <v>26289</v>
      </c>
      <c r="CJ900" s="87">
        <f t="shared" si="314"/>
        <v>2</v>
      </c>
      <c r="CK900" s="87">
        <f t="shared" si="315"/>
        <v>6</v>
      </c>
      <c r="CL900" s="22" t="s">
        <v>121</v>
      </c>
      <c r="CM900" s="22" t="s">
        <v>3813</v>
      </c>
    </row>
    <row r="901" spans="1:91" ht="14.45" customHeight="1" x14ac:dyDescent="0.25">
      <c r="A901" s="69">
        <f t="shared" si="312"/>
        <v>899</v>
      </c>
      <c r="B901" s="70" t="s">
        <v>102</v>
      </c>
      <c r="C901" s="107">
        <v>265538405</v>
      </c>
      <c r="D901" s="106">
        <v>145463973</v>
      </c>
      <c r="E901" s="73"/>
      <c r="F901" s="74">
        <v>46055</v>
      </c>
      <c r="G901" s="75" t="s">
        <v>612</v>
      </c>
      <c r="H901" s="75" t="s">
        <v>2213</v>
      </c>
      <c r="I901" s="75" t="s">
        <v>105</v>
      </c>
      <c r="J901" s="75" t="s">
        <v>518</v>
      </c>
      <c r="K901" s="75" t="s">
        <v>242</v>
      </c>
      <c r="L901" s="75">
        <v>46083</v>
      </c>
      <c r="M901" s="73">
        <v>40</v>
      </c>
      <c r="N901" s="75" t="s">
        <v>3838</v>
      </c>
      <c r="O901" s="75" t="s">
        <v>3839</v>
      </c>
      <c r="P901" s="75">
        <v>2830048575</v>
      </c>
      <c r="Q901" s="74">
        <v>46058</v>
      </c>
      <c r="R901" s="75">
        <v>1209382674</v>
      </c>
      <c r="S901" s="75">
        <v>224164283</v>
      </c>
      <c r="T901" s="74">
        <v>46058</v>
      </c>
      <c r="U901" s="190">
        <v>24295.277999999998</v>
      </c>
      <c r="V901" s="190">
        <v>23421.576000000001</v>
      </c>
      <c r="W901" s="75">
        <v>28</v>
      </c>
      <c r="X901" s="75">
        <v>0</v>
      </c>
      <c r="Y901" s="98">
        <v>265451005</v>
      </c>
      <c r="Z901" s="82" t="s">
        <v>110</v>
      </c>
      <c r="AA901" s="75" t="s">
        <v>535</v>
      </c>
      <c r="AB901" s="75" t="s">
        <v>3761</v>
      </c>
      <c r="AC901" s="98">
        <v>265538405</v>
      </c>
      <c r="AD901" s="75" t="s">
        <v>113</v>
      </c>
      <c r="AE901" s="74">
        <v>46062</v>
      </c>
      <c r="AF901" s="208">
        <v>46061.333333333336</v>
      </c>
      <c r="AG901" s="208">
        <v>46060.333333333336</v>
      </c>
      <c r="AH901" s="208">
        <v>46061.25</v>
      </c>
      <c r="AI901" s="124">
        <v>46062</v>
      </c>
      <c r="AJ901" s="129"/>
      <c r="AK901" s="124">
        <v>46061</v>
      </c>
      <c r="AL901" s="124">
        <v>46072</v>
      </c>
      <c r="AM901" s="75"/>
      <c r="AN901" s="124">
        <v>46072</v>
      </c>
      <c r="AO901" s="81">
        <f t="shared" si="306"/>
        <v>46059.333333333336</v>
      </c>
      <c r="AP901" s="81">
        <f t="shared" si="307"/>
        <v>46060.333333333336</v>
      </c>
      <c r="AQ901" s="81">
        <f t="shared" si="308"/>
        <v>46060.333333333336</v>
      </c>
      <c r="AR901" s="81">
        <f t="shared" si="309"/>
        <v>46063</v>
      </c>
      <c r="AS901" s="81">
        <f t="shared" si="310"/>
        <v>46064</v>
      </c>
      <c r="AT901" s="81">
        <f t="shared" si="311"/>
        <v>46063</v>
      </c>
      <c r="AU901" s="82" t="s">
        <v>131</v>
      </c>
      <c r="AV901" s="74">
        <v>46058</v>
      </c>
      <c r="AW901" s="75" t="s">
        <v>3840</v>
      </c>
      <c r="AX901" s="75" t="s">
        <v>3841</v>
      </c>
      <c r="AY901" s="75"/>
      <c r="AZ901" s="96"/>
      <c r="BA901" s="75"/>
      <c r="BB901" s="75"/>
      <c r="BC901" s="75"/>
      <c r="BD901" s="75"/>
      <c r="BE901" s="75"/>
      <c r="BF901" s="75"/>
      <c r="BG901" s="75"/>
      <c r="BH901" s="75"/>
      <c r="BI901" s="75"/>
      <c r="BJ901" s="75"/>
      <c r="BK901" s="75"/>
      <c r="BL901" s="75"/>
      <c r="BM901" s="75"/>
      <c r="BN901" s="75"/>
      <c r="BO901" s="75"/>
      <c r="BP901" s="75"/>
      <c r="BQ901" s="75"/>
      <c r="BR901" s="75"/>
      <c r="BS901" s="75"/>
      <c r="BT901" s="75">
        <v>0</v>
      </c>
      <c r="BU901" s="84" t="s">
        <v>3812</v>
      </c>
      <c r="BV901" s="74">
        <v>46062</v>
      </c>
      <c r="BW901" s="85">
        <f t="shared" ref="BW901:BW964" si="316">BV901-AK901</f>
        <v>1</v>
      </c>
      <c r="BX901" s="85">
        <f t="shared" ref="BX901:BX964" si="317">BV901-AK901</f>
        <v>1</v>
      </c>
      <c r="BY901" s="86" t="s">
        <v>120</v>
      </c>
      <c r="BZ901" s="87">
        <f t="shared" si="305"/>
        <v>6</v>
      </c>
      <c r="CB901" s="88">
        <f t="shared" si="313"/>
        <v>7</v>
      </c>
      <c r="CC901" s="89"/>
      <c r="CE901" s="87">
        <f t="shared" si="302"/>
        <v>2</v>
      </c>
      <c r="CF901" s="90">
        <v>16062579</v>
      </c>
      <c r="CG901" s="90">
        <v>2996946</v>
      </c>
      <c r="CH901" s="90">
        <v>19059525</v>
      </c>
      <c r="CI901" s="91">
        <v>26289</v>
      </c>
      <c r="CJ901" s="87">
        <f t="shared" si="314"/>
        <v>2</v>
      </c>
      <c r="CK901" s="87">
        <f t="shared" si="315"/>
        <v>6</v>
      </c>
      <c r="CL901" s="22" t="s">
        <v>121</v>
      </c>
      <c r="CM901" s="22" t="s">
        <v>3813</v>
      </c>
    </row>
    <row r="902" spans="1:91" ht="14.45" customHeight="1" x14ac:dyDescent="0.25">
      <c r="A902" s="69">
        <f t="shared" si="312"/>
        <v>900</v>
      </c>
      <c r="B902" s="70" t="s">
        <v>102</v>
      </c>
      <c r="C902" s="107">
        <v>265538405</v>
      </c>
      <c r="D902" s="106">
        <v>145463974</v>
      </c>
      <c r="E902" s="73"/>
      <c r="F902" s="74">
        <v>46055</v>
      </c>
      <c r="G902" s="75" t="s">
        <v>612</v>
      </c>
      <c r="H902" s="75" t="s">
        <v>2213</v>
      </c>
      <c r="I902" s="75" t="s">
        <v>105</v>
      </c>
      <c r="J902" s="75" t="s">
        <v>518</v>
      </c>
      <c r="K902" s="75" t="s">
        <v>242</v>
      </c>
      <c r="L902" s="75">
        <v>46083</v>
      </c>
      <c r="M902" s="73">
        <v>40</v>
      </c>
      <c r="N902" s="75" t="s">
        <v>3842</v>
      </c>
      <c r="O902" s="75" t="s">
        <v>3843</v>
      </c>
      <c r="P902" s="75">
        <v>2830048561</v>
      </c>
      <c r="Q902" s="74">
        <v>46058</v>
      </c>
      <c r="R902" s="75">
        <v>1209382647</v>
      </c>
      <c r="S902" s="75">
        <v>224164302</v>
      </c>
      <c r="T902" s="74">
        <v>46058</v>
      </c>
      <c r="U902" s="190">
        <v>23896.25</v>
      </c>
      <c r="V902" s="190">
        <v>23036.897000000001</v>
      </c>
      <c r="W902" s="75">
        <v>28</v>
      </c>
      <c r="X902" s="75">
        <v>0</v>
      </c>
      <c r="Y902" s="98">
        <v>265538119</v>
      </c>
      <c r="Z902" s="82" t="s">
        <v>110</v>
      </c>
      <c r="AA902" s="75" t="s">
        <v>535</v>
      </c>
      <c r="AB902" s="75" t="s">
        <v>3761</v>
      </c>
      <c r="AC902" s="98">
        <v>265538405</v>
      </c>
      <c r="AD902" s="75" t="s">
        <v>113</v>
      </c>
      <c r="AE902" s="74">
        <v>46062</v>
      </c>
      <c r="AF902" s="208">
        <v>46061.333333333336</v>
      </c>
      <c r="AG902" s="208">
        <v>46060.333333333336</v>
      </c>
      <c r="AH902" s="208">
        <v>46061.25</v>
      </c>
      <c r="AI902" s="124">
        <v>46062</v>
      </c>
      <c r="AJ902" s="129"/>
      <c r="AK902" s="124">
        <v>46061</v>
      </c>
      <c r="AL902" s="124">
        <v>46072</v>
      </c>
      <c r="AM902" s="75"/>
      <c r="AN902" s="124">
        <v>46072</v>
      </c>
      <c r="AO902" s="81">
        <f t="shared" si="306"/>
        <v>46059.333333333336</v>
      </c>
      <c r="AP902" s="81">
        <f t="shared" si="307"/>
        <v>46060.333333333336</v>
      </c>
      <c r="AQ902" s="81">
        <f t="shared" si="308"/>
        <v>46060.333333333336</v>
      </c>
      <c r="AR902" s="81">
        <f t="shared" si="309"/>
        <v>46063</v>
      </c>
      <c r="AS902" s="81">
        <f t="shared" si="310"/>
        <v>46064</v>
      </c>
      <c r="AT902" s="81">
        <f t="shared" si="311"/>
        <v>46063</v>
      </c>
      <c r="AU902" s="82" t="s">
        <v>131</v>
      </c>
      <c r="AV902" s="74">
        <v>46058</v>
      </c>
      <c r="AW902" s="75" t="s">
        <v>3844</v>
      </c>
      <c r="AX902" s="75" t="s">
        <v>3845</v>
      </c>
      <c r="AY902" s="75"/>
      <c r="AZ902" s="96"/>
      <c r="BA902" s="75"/>
      <c r="BB902" s="75"/>
      <c r="BC902" s="75"/>
      <c r="BD902" s="75"/>
      <c r="BE902" s="75"/>
      <c r="BF902" s="75"/>
      <c r="BG902" s="75"/>
      <c r="BH902" s="75"/>
      <c r="BI902" s="75"/>
      <c r="BJ902" s="75"/>
      <c r="BK902" s="75"/>
      <c r="BL902" s="75"/>
      <c r="BM902" s="75"/>
      <c r="BN902" s="75"/>
      <c r="BO902" s="75"/>
      <c r="BP902" s="75"/>
      <c r="BQ902" s="75"/>
      <c r="BR902" s="75"/>
      <c r="BS902" s="75"/>
      <c r="BT902" s="75">
        <v>0</v>
      </c>
      <c r="BU902" s="84" t="s">
        <v>3812</v>
      </c>
      <c r="BV902" s="74">
        <v>46062</v>
      </c>
      <c r="BW902" s="85">
        <f t="shared" si="316"/>
        <v>1</v>
      </c>
      <c r="BX902" s="85">
        <f t="shared" si="317"/>
        <v>1</v>
      </c>
      <c r="BY902" s="86" t="s">
        <v>120</v>
      </c>
      <c r="BZ902" s="87">
        <f t="shared" si="305"/>
        <v>6</v>
      </c>
      <c r="CB902" s="88">
        <f t="shared" si="313"/>
        <v>7</v>
      </c>
      <c r="CC902" s="89"/>
      <c r="CE902" s="87">
        <f t="shared" si="302"/>
        <v>2</v>
      </c>
      <c r="CF902" s="90">
        <v>16062579</v>
      </c>
      <c r="CG902" s="90">
        <v>2996946</v>
      </c>
      <c r="CH902" s="90">
        <v>19059525</v>
      </c>
      <c r="CI902" s="91">
        <v>26289</v>
      </c>
      <c r="CJ902" s="87">
        <f t="shared" si="314"/>
        <v>2</v>
      </c>
      <c r="CK902" s="87">
        <f t="shared" si="315"/>
        <v>6</v>
      </c>
      <c r="CL902" s="22" t="s">
        <v>121</v>
      </c>
      <c r="CM902" s="22" t="s">
        <v>3813</v>
      </c>
    </row>
    <row r="903" spans="1:91" ht="14.45" customHeight="1" x14ac:dyDescent="0.25">
      <c r="A903" s="69">
        <f t="shared" si="312"/>
        <v>901</v>
      </c>
      <c r="B903" s="70" t="s">
        <v>102</v>
      </c>
      <c r="C903" s="97">
        <v>235600244560</v>
      </c>
      <c r="D903" s="106">
        <v>145507960</v>
      </c>
      <c r="E903" s="73">
        <v>5320007657</v>
      </c>
      <c r="F903" s="74">
        <v>46058</v>
      </c>
      <c r="G903" s="75" t="s">
        <v>612</v>
      </c>
      <c r="H903" s="75" t="s">
        <v>2213</v>
      </c>
      <c r="I903" s="75" t="s">
        <v>105</v>
      </c>
      <c r="J903" s="75" t="s">
        <v>518</v>
      </c>
      <c r="K903" s="75" t="s">
        <v>242</v>
      </c>
      <c r="L903" s="74">
        <v>46085</v>
      </c>
      <c r="M903" s="73">
        <v>40</v>
      </c>
      <c r="N903" s="75" t="s">
        <v>3846</v>
      </c>
      <c r="O903" s="75" t="s">
        <v>3847</v>
      </c>
      <c r="P903" s="75">
        <v>2830048724</v>
      </c>
      <c r="Q903" s="74">
        <v>46061</v>
      </c>
      <c r="R903" s="75">
        <v>1209383459</v>
      </c>
      <c r="S903" s="75">
        <v>224176958</v>
      </c>
      <c r="T903" s="74">
        <v>46061</v>
      </c>
      <c r="U903" s="190">
        <v>16244.445</v>
      </c>
      <c r="V903" s="190">
        <v>15813.903</v>
      </c>
      <c r="W903" s="75">
        <v>18</v>
      </c>
      <c r="X903" s="75">
        <v>0</v>
      </c>
      <c r="Y903" s="98">
        <v>235600244560</v>
      </c>
      <c r="Z903" s="82" t="s">
        <v>128</v>
      </c>
      <c r="AA903" s="75" t="s">
        <v>280</v>
      </c>
      <c r="AB903" s="75" t="s">
        <v>2599</v>
      </c>
      <c r="AC903" s="98">
        <v>235600244560</v>
      </c>
      <c r="AD903" s="75" t="s">
        <v>113</v>
      </c>
      <c r="AE903" s="74">
        <v>46076</v>
      </c>
      <c r="AF903" s="208">
        <v>46068.041666666664</v>
      </c>
      <c r="AG903" s="208">
        <v>46035.5</v>
      </c>
      <c r="AH903" s="208">
        <v>46035.5</v>
      </c>
      <c r="AI903" s="124">
        <v>46055</v>
      </c>
      <c r="AJ903" s="124">
        <v>46069</v>
      </c>
      <c r="AK903" s="124">
        <v>46069</v>
      </c>
      <c r="AL903" s="124">
        <v>46078</v>
      </c>
      <c r="AM903" s="101">
        <v>46080</v>
      </c>
      <c r="AN903" s="101">
        <v>46080</v>
      </c>
      <c r="AO903" s="95" t="s">
        <v>121</v>
      </c>
      <c r="AP903" s="95" t="s">
        <v>121</v>
      </c>
      <c r="AQ903" s="95" t="s">
        <v>121</v>
      </c>
      <c r="AR903" s="95" t="s">
        <v>121</v>
      </c>
      <c r="AS903" s="95" t="s">
        <v>121</v>
      </c>
      <c r="AT903" s="95" t="s">
        <v>121</v>
      </c>
      <c r="AU903" s="82" t="s">
        <v>2600</v>
      </c>
      <c r="AV903" s="74">
        <v>46061</v>
      </c>
      <c r="AW903" s="75" t="s">
        <v>3848</v>
      </c>
      <c r="AX903" s="75" t="s">
        <v>3849</v>
      </c>
      <c r="AY903" s="75"/>
      <c r="AZ903" s="96"/>
      <c r="BA903" s="75"/>
      <c r="BB903" s="75"/>
      <c r="BC903" s="75"/>
      <c r="BD903" s="75"/>
      <c r="BE903" s="75"/>
      <c r="BF903" s="75"/>
      <c r="BG903" s="75"/>
      <c r="BH903" s="75"/>
      <c r="BI903" s="75"/>
      <c r="BJ903" s="75"/>
      <c r="BK903" s="75"/>
      <c r="BL903" s="75"/>
      <c r="BM903" s="75"/>
      <c r="BN903" s="75"/>
      <c r="BO903" s="75"/>
      <c r="BP903" s="75"/>
      <c r="BQ903" s="75"/>
      <c r="BR903" s="75"/>
      <c r="BS903" s="75"/>
      <c r="BT903" s="75">
        <v>1</v>
      </c>
      <c r="BU903" s="84" t="s">
        <v>3850</v>
      </c>
      <c r="BV903" s="74">
        <v>46076</v>
      </c>
      <c r="BW903" s="85">
        <f t="shared" si="316"/>
        <v>7</v>
      </c>
      <c r="BX903" s="85">
        <f t="shared" si="317"/>
        <v>7</v>
      </c>
      <c r="BY903" s="86" t="s">
        <v>120</v>
      </c>
      <c r="BZ903" s="87">
        <f t="shared" si="305"/>
        <v>6</v>
      </c>
      <c r="CB903" s="88">
        <f t="shared" si="313"/>
        <v>9</v>
      </c>
      <c r="CC903" s="89"/>
      <c r="CE903" s="87">
        <f t="shared" si="302"/>
        <v>2</v>
      </c>
      <c r="CF903" s="90">
        <v>18123000</v>
      </c>
      <c r="CG903" s="90"/>
      <c r="CH903" s="90">
        <v>18123000</v>
      </c>
      <c r="CI903" s="22">
        <v>25890</v>
      </c>
      <c r="CJ903" s="87">
        <f t="shared" si="314"/>
        <v>2</v>
      </c>
      <c r="CK903" s="87">
        <f t="shared" si="315"/>
        <v>6</v>
      </c>
      <c r="CL903" s="22" t="s">
        <v>121</v>
      </c>
      <c r="CM903" s="22" t="s">
        <v>3851</v>
      </c>
    </row>
    <row r="904" spans="1:91" ht="14.45" customHeight="1" x14ac:dyDescent="0.25">
      <c r="A904" s="69">
        <f t="shared" si="312"/>
        <v>902</v>
      </c>
      <c r="B904" s="70" t="s">
        <v>102</v>
      </c>
      <c r="C904" s="97">
        <v>235600244560</v>
      </c>
      <c r="D904" s="106">
        <v>145507964</v>
      </c>
      <c r="E904" s="73">
        <v>5320007657</v>
      </c>
      <c r="F904" s="74">
        <v>46058</v>
      </c>
      <c r="G904" s="75" t="s">
        <v>612</v>
      </c>
      <c r="H904" s="75" t="s">
        <v>2213</v>
      </c>
      <c r="I904" s="75" t="s">
        <v>105</v>
      </c>
      <c r="J904" s="75" t="s">
        <v>518</v>
      </c>
      <c r="K904" s="75" t="s">
        <v>242</v>
      </c>
      <c r="L904" s="74">
        <v>46085</v>
      </c>
      <c r="M904" s="73">
        <v>0</v>
      </c>
      <c r="N904" s="75" t="s">
        <v>3846</v>
      </c>
      <c r="O904" s="75" t="s">
        <v>3847</v>
      </c>
      <c r="P904" s="75">
        <v>2830048725</v>
      </c>
      <c r="Q904" s="74">
        <v>46061</v>
      </c>
      <c r="R904" s="75">
        <v>1209383461</v>
      </c>
      <c r="S904" s="75">
        <v>224176963</v>
      </c>
      <c r="T904" s="74">
        <v>46061</v>
      </c>
      <c r="U904" s="190">
        <v>2824.9749999999999</v>
      </c>
      <c r="V904" s="190">
        <v>2750.1019999999999</v>
      </c>
      <c r="W904" s="75">
        <v>4</v>
      </c>
      <c r="X904" s="75">
        <v>0</v>
      </c>
      <c r="Y904" s="98">
        <v>235600244560</v>
      </c>
      <c r="Z904" s="82" t="s">
        <v>128</v>
      </c>
      <c r="AA904" s="75" t="s">
        <v>280</v>
      </c>
      <c r="AB904" s="75" t="s">
        <v>2599</v>
      </c>
      <c r="AC904" s="98">
        <v>235600244560</v>
      </c>
      <c r="AD904" s="75" t="s">
        <v>113</v>
      </c>
      <c r="AE904" s="74">
        <v>46076</v>
      </c>
      <c r="AF904" s="208">
        <v>46068.041666666664</v>
      </c>
      <c r="AG904" s="208">
        <v>46035.5</v>
      </c>
      <c r="AH904" s="208">
        <v>46035.5</v>
      </c>
      <c r="AI904" s="124">
        <v>46055</v>
      </c>
      <c r="AJ904" s="124">
        <v>46069</v>
      </c>
      <c r="AK904" s="124">
        <v>46069</v>
      </c>
      <c r="AL904" s="124">
        <v>46078</v>
      </c>
      <c r="AM904" s="101">
        <v>46080</v>
      </c>
      <c r="AN904" s="101">
        <v>46080</v>
      </c>
      <c r="AO904" s="95" t="s">
        <v>121</v>
      </c>
      <c r="AP904" s="95" t="s">
        <v>121</v>
      </c>
      <c r="AQ904" s="95" t="s">
        <v>121</v>
      </c>
      <c r="AR904" s="95" t="s">
        <v>121</v>
      </c>
      <c r="AS904" s="95" t="s">
        <v>121</v>
      </c>
      <c r="AT904" s="95" t="s">
        <v>121</v>
      </c>
      <c r="AU904" s="82" t="s">
        <v>2600</v>
      </c>
      <c r="AV904" s="74">
        <v>46061</v>
      </c>
      <c r="AW904" s="75">
        <v>0</v>
      </c>
      <c r="AX904" s="75">
        <v>0</v>
      </c>
      <c r="AY904" s="75"/>
      <c r="AZ904" s="96"/>
      <c r="BA904" s="75"/>
      <c r="BB904" s="75"/>
      <c r="BC904" s="75"/>
      <c r="BD904" s="75"/>
      <c r="BE904" s="75"/>
      <c r="BF904" s="75"/>
      <c r="BG904" s="75"/>
      <c r="BH904" s="75"/>
      <c r="BI904" s="75"/>
      <c r="BJ904" s="75"/>
      <c r="BK904" s="75"/>
      <c r="BL904" s="75"/>
      <c r="BM904" s="75"/>
      <c r="BN904" s="75"/>
      <c r="BO904" s="75"/>
      <c r="BP904" s="75"/>
      <c r="BQ904" s="75"/>
      <c r="BR904" s="75"/>
      <c r="BS904" s="75"/>
      <c r="BT904" s="75">
        <v>0</v>
      </c>
      <c r="BU904" s="84" t="s">
        <v>3850</v>
      </c>
      <c r="BV904" s="74">
        <v>46076</v>
      </c>
      <c r="BW904" s="85">
        <f t="shared" si="316"/>
        <v>7</v>
      </c>
      <c r="BX904" s="85">
        <f t="shared" si="317"/>
        <v>7</v>
      </c>
      <c r="BY904" s="86" t="s">
        <v>120</v>
      </c>
      <c r="BZ904" s="87">
        <f t="shared" si="305"/>
        <v>6</v>
      </c>
      <c r="CB904" s="88">
        <f t="shared" si="313"/>
        <v>9</v>
      </c>
      <c r="CC904" s="89"/>
      <c r="CE904" s="87">
        <f t="shared" si="302"/>
        <v>2</v>
      </c>
      <c r="CF904" s="90"/>
      <c r="CG904" s="90"/>
      <c r="CH904" s="90"/>
      <c r="CJ904" s="87">
        <f t="shared" si="314"/>
        <v>2</v>
      </c>
      <c r="CK904" s="87">
        <f t="shared" si="315"/>
        <v>6</v>
      </c>
      <c r="CL904" s="22" t="s">
        <v>121</v>
      </c>
      <c r="CM904" s="22" t="s">
        <v>3851</v>
      </c>
    </row>
    <row r="905" spans="1:91" ht="14.45" customHeight="1" x14ac:dyDescent="0.25">
      <c r="A905" s="69">
        <f t="shared" si="312"/>
        <v>903</v>
      </c>
      <c r="B905" s="70" t="s">
        <v>102</v>
      </c>
      <c r="C905" s="97">
        <v>235600244560</v>
      </c>
      <c r="D905" s="106">
        <v>145397321</v>
      </c>
      <c r="E905" s="73"/>
      <c r="F905" s="74">
        <v>46055</v>
      </c>
      <c r="G905" s="75" t="s">
        <v>516</v>
      </c>
      <c r="H905" s="75" t="s">
        <v>2213</v>
      </c>
      <c r="I905" s="75" t="s">
        <v>105</v>
      </c>
      <c r="J905" s="75" t="s">
        <v>518</v>
      </c>
      <c r="K905" s="75" t="s">
        <v>242</v>
      </c>
      <c r="L905" s="74">
        <v>46085</v>
      </c>
      <c r="M905" s="73">
        <v>40</v>
      </c>
      <c r="N905" s="75" t="s">
        <v>3852</v>
      </c>
      <c r="O905" s="75" t="s">
        <v>3853</v>
      </c>
      <c r="P905" s="75">
        <v>2830048726</v>
      </c>
      <c r="Q905" s="74">
        <v>46061</v>
      </c>
      <c r="R905" s="75">
        <v>1209383463</v>
      </c>
      <c r="S905" s="75">
        <v>224176861</v>
      </c>
      <c r="T905" s="74">
        <v>46061</v>
      </c>
      <c r="U905" s="190">
        <v>18453.538</v>
      </c>
      <c r="V905" s="190">
        <v>17964.447</v>
      </c>
      <c r="W905" s="75">
        <v>20</v>
      </c>
      <c r="X905" s="75">
        <v>0</v>
      </c>
      <c r="Y905" s="98">
        <v>235600054400</v>
      </c>
      <c r="Z905" s="82" t="s">
        <v>128</v>
      </c>
      <c r="AA905" s="75" t="s">
        <v>280</v>
      </c>
      <c r="AB905" s="75" t="s">
        <v>2599</v>
      </c>
      <c r="AC905" s="98">
        <v>235600244560</v>
      </c>
      <c r="AD905" s="75" t="s">
        <v>113</v>
      </c>
      <c r="AE905" s="74">
        <v>46076</v>
      </c>
      <c r="AF905" s="208">
        <v>46068.041666666664</v>
      </c>
      <c r="AG905" s="208">
        <v>46035.5</v>
      </c>
      <c r="AH905" s="208">
        <v>46035.5</v>
      </c>
      <c r="AI905" s="124">
        <v>46055</v>
      </c>
      <c r="AJ905" s="124">
        <v>46069</v>
      </c>
      <c r="AK905" s="124">
        <v>46069</v>
      </c>
      <c r="AL905" s="124">
        <v>46068</v>
      </c>
      <c r="AM905" s="101">
        <v>46080</v>
      </c>
      <c r="AN905" s="101">
        <v>46080</v>
      </c>
      <c r="AO905" s="81">
        <f t="shared" ref="AO905:AO920" si="318">IF(AH905&lt;AG905,IF(AH905=0,"",AH905-1),IF(AG905=0,"",AG905-1))</f>
        <v>46034.5</v>
      </c>
      <c r="AP905" s="81">
        <f t="shared" ref="AP905:AP920" si="319">IF(AH905&lt;AG905,IF(AH905=0,"",AH905),IF(AG905=0,"",AG905))</f>
        <v>46035.5</v>
      </c>
      <c r="AQ905" s="81">
        <f t="shared" ref="AQ905:AQ920" si="320">IF(AH905&lt;AG905,IF(AH905=0,"",AH905),IF(AG905=0,"",AG905))</f>
        <v>46035.5</v>
      </c>
      <c r="AR905" s="81">
        <f t="shared" ref="AR905:AR920" si="321">IF(AI905=0,"",IF(AI905&lt;AJ905,AJ905+1,AI905+1))</f>
        <v>46070</v>
      </c>
      <c r="AS905" s="81">
        <f t="shared" ref="AS905:AS920" si="322">IF(AI905=0,"",IF(AE905=0,IF(AJ905=0,AI905+2,AJ905+2),AE905+2))</f>
        <v>46078</v>
      </c>
      <c r="AT905" s="81">
        <f t="shared" ref="AT905:AT920" si="323">IF(AI905=0,"",IF(AI905&lt;AJ905,AJ905+1,AI905+1))</f>
        <v>46070</v>
      </c>
      <c r="AU905" s="82" t="s">
        <v>2600</v>
      </c>
      <c r="AV905" s="74">
        <v>46061</v>
      </c>
      <c r="AW905" s="75" t="s">
        <v>3854</v>
      </c>
      <c r="AX905" s="75" t="s">
        <v>3855</v>
      </c>
      <c r="AY905" s="75"/>
      <c r="AZ905" s="96"/>
      <c r="BA905" s="75"/>
      <c r="BB905" s="75"/>
      <c r="BC905" s="75"/>
      <c r="BD905" s="75"/>
      <c r="BE905" s="75"/>
      <c r="BF905" s="75"/>
      <c r="BG905" s="75"/>
      <c r="BH905" s="75"/>
      <c r="BI905" s="75"/>
      <c r="BJ905" s="75"/>
      <c r="BK905" s="75"/>
      <c r="BL905" s="75"/>
      <c r="BM905" s="75"/>
      <c r="BN905" s="75"/>
      <c r="BO905" s="75"/>
      <c r="BP905" s="75"/>
      <c r="BQ905" s="75"/>
      <c r="BR905" s="75"/>
      <c r="BS905" s="75"/>
      <c r="BT905" s="75">
        <v>0</v>
      </c>
      <c r="BU905" s="84" t="s">
        <v>3850</v>
      </c>
      <c r="BV905" s="74">
        <v>46076</v>
      </c>
      <c r="BW905" s="85">
        <f t="shared" si="316"/>
        <v>7</v>
      </c>
      <c r="BX905" s="85">
        <f t="shared" si="317"/>
        <v>7</v>
      </c>
      <c r="BY905" s="86" t="s">
        <v>120</v>
      </c>
      <c r="BZ905" s="87">
        <f t="shared" si="305"/>
        <v>6</v>
      </c>
      <c r="CB905" s="88">
        <f t="shared" si="313"/>
        <v>9</v>
      </c>
      <c r="CC905" s="89"/>
      <c r="CE905" s="87">
        <f t="shared" si="302"/>
        <v>2</v>
      </c>
      <c r="CF905" s="90">
        <v>18123000</v>
      </c>
      <c r="CG905" s="90"/>
      <c r="CH905" s="90">
        <v>18123000</v>
      </c>
      <c r="CI905" s="22">
        <v>25890</v>
      </c>
      <c r="CJ905" s="87">
        <f t="shared" si="314"/>
        <v>2</v>
      </c>
      <c r="CK905" s="87">
        <f t="shared" si="315"/>
        <v>6</v>
      </c>
      <c r="CL905" s="22" t="s">
        <v>121</v>
      </c>
      <c r="CM905" s="22" t="s">
        <v>3851</v>
      </c>
    </row>
    <row r="906" spans="1:91" ht="14.45" customHeight="1" x14ac:dyDescent="0.25">
      <c r="A906" s="69">
        <f t="shared" si="312"/>
        <v>904</v>
      </c>
      <c r="B906" s="70" t="s">
        <v>102</v>
      </c>
      <c r="C906" s="97">
        <v>235600244560</v>
      </c>
      <c r="D906" s="106">
        <v>145406474</v>
      </c>
      <c r="E906" s="73"/>
      <c r="F906" s="74">
        <v>46055</v>
      </c>
      <c r="G906" s="75" t="s">
        <v>740</v>
      </c>
      <c r="H906" s="75" t="s">
        <v>2213</v>
      </c>
      <c r="I906" s="75" t="s">
        <v>105</v>
      </c>
      <c r="J906" s="75" t="s">
        <v>518</v>
      </c>
      <c r="K906" s="75" t="s">
        <v>242</v>
      </c>
      <c r="L906" s="74">
        <v>46084</v>
      </c>
      <c r="M906" s="73">
        <v>40</v>
      </c>
      <c r="N906" s="75" t="s">
        <v>3856</v>
      </c>
      <c r="O906" s="75" t="s">
        <v>3857</v>
      </c>
      <c r="P906" s="75">
        <v>2830048730</v>
      </c>
      <c r="Q906" s="74">
        <v>46061</v>
      </c>
      <c r="R906" s="75">
        <v>1209383491</v>
      </c>
      <c r="S906" s="75">
        <v>224176936</v>
      </c>
      <c r="T906" s="74">
        <v>46061</v>
      </c>
      <c r="U906" s="190">
        <v>12712.315000000001</v>
      </c>
      <c r="V906" s="190">
        <v>12375.388999999999</v>
      </c>
      <c r="W906" s="75">
        <v>17</v>
      </c>
      <c r="X906" s="75">
        <v>0</v>
      </c>
      <c r="Y906" s="98">
        <v>235600167719</v>
      </c>
      <c r="Z906" s="82" t="s">
        <v>128</v>
      </c>
      <c r="AA906" s="75" t="s">
        <v>280</v>
      </c>
      <c r="AB906" s="75" t="s">
        <v>2599</v>
      </c>
      <c r="AC906" s="98">
        <v>235600244560</v>
      </c>
      <c r="AD906" s="75" t="s">
        <v>113</v>
      </c>
      <c r="AE906" s="74">
        <v>46076</v>
      </c>
      <c r="AF906" s="208">
        <v>46068.041666666664</v>
      </c>
      <c r="AG906" s="208">
        <v>46035.5</v>
      </c>
      <c r="AH906" s="208">
        <v>46035.5</v>
      </c>
      <c r="AI906" s="124">
        <v>46055</v>
      </c>
      <c r="AJ906" s="124">
        <v>46069</v>
      </c>
      <c r="AK906" s="124">
        <v>46069</v>
      </c>
      <c r="AL906" s="124">
        <v>46068</v>
      </c>
      <c r="AM906" s="101">
        <v>46080</v>
      </c>
      <c r="AN906" s="101">
        <v>46080</v>
      </c>
      <c r="AO906" s="81">
        <f t="shared" si="318"/>
        <v>46034.5</v>
      </c>
      <c r="AP906" s="81">
        <f t="shared" si="319"/>
        <v>46035.5</v>
      </c>
      <c r="AQ906" s="81">
        <f t="shared" si="320"/>
        <v>46035.5</v>
      </c>
      <c r="AR906" s="81">
        <f t="shared" si="321"/>
        <v>46070</v>
      </c>
      <c r="AS906" s="81">
        <f t="shared" si="322"/>
        <v>46078</v>
      </c>
      <c r="AT906" s="81">
        <f t="shared" si="323"/>
        <v>46070</v>
      </c>
      <c r="AU906" s="82" t="s">
        <v>2600</v>
      </c>
      <c r="AV906" s="74">
        <v>46061</v>
      </c>
      <c r="AW906" s="75" t="s">
        <v>3858</v>
      </c>
      <c r="AX906" s="75" t="s">
        <v>3859</v>
      </c>
      <c r="AY906" s="75"/>
      <c r="AZ906" s="96"/>
      <c r="BA906" s="75"/>
      <c r="BB906" s="75"/>
      <c r="BC906" s="75"/>
      <c r="BD906" s="75"/>
      <c r="BE906" s="75"/>
      <c r="BF906" s="75"/>
      <c r="BG906" s="75"/>
      <c r="BH906" s="75"/>
      <c r="BI906" s="75"/>
      <c r="BJ906" s="75"/>
      <c r="BK906" s="75"/>
      <c r="BL906" s="75"/>
      <c r="BM906" s="75"/>
      <c r="BN906" s="75"/>
      <c r="BO906" s="75"/>
      <c r="BP906" s="75"/>
      <c r="BQ906" s="75"/>
      <c r="BR906" s="75"/>
      <c r="BS906" s="75"/>
      <c r="BT906" s="75">
        <v>0</v>
      </c>
      <c r="BU906" s="84" t="s">
        <v>3850</v>
      </c>
      <c r="BV906" s="74">
        <v>46076</v>
      </c>
      <c r="BW906" s="85">
        <f t="shared" si="316"/>
        <v>7</v>
      </c>
      <c r="BX906" s="85">
        <f t="shared" si="317"/>
        <v>7</v>
      </c>
      <c r="BY906" s="86" t="s">
        <v>120</v>
      </c>
      <c r="BZ906" s="87">
        <f t="shared" si="305"/>
        <v>6</v>
      </c>
      <c r="CB906" s="88">
        <f t="shared" si="313"/>
        <v>9</v>
      </c>
      <c r="CC906" s="89"/>
      <c r="CE906" s="87">
        <f t="shared" si="302"/>
        <v>2</v>
      </c>
      <c r="CF906" s="90">
        <v>18123000</v>
      </c>
      <c r="CG906" s="90"/>
      <c r="CH906" s="90">
        <v>18123000</v>
      </c>
      <c r="CI906" s="22">
        <v>25890</v>
      </c>
      <c r="CJ906" s="87">
        <f t="shared" si="314"/>
        <v>2</v>
      </c>
      <c r="CK906" s="87">
        <f t="shared" si="315"/>
        <v>6</v>
      </c>
      <c r="CL906" s="22" t="s">
        <v>121</v>
      </c>
      <c r="CM906" s="22" t="s">
        <v>3851</v>
      </c>
    </row>
    <row r="907" spans="1:91" ht="14.45" customHeight="1" x14ac:dyDescent="0.25">
      <c r="A907" s="69">
        <f t="shared" si="312"/>
        <v>905</v>
      </c>
      <c r="B907" s="70" t="s">
        <v>102</v>
      </c>
      <c r="C907" s="97">
        <v>235600054434</v>
      </c>
      <c r="D907" s="106">
        <v>145406536</v>
      </c>
      <c r="E907" s="73"/>
      <c r="F907" s="74">
        <v>46055</v>
      </c>
      <c r="G907" s="75" t="s">
        <v>516</v>
      </c>
      <c r="H907" s="75" t="s">
        <v>2213</v>
      </c>
      <c r="I907" s="75" t="s">
        <v>105</v>
      </c>
      <c r="J907" s="75" t="s">
        <v>518</v>
      </c>
      <c r="K907" s="75" t="s">
        <v>242</v>
      </c>
      <c r="L907" s="74">
        <v>46083</v>
      </c>
      <c r="M907" s="73">
        <v>40</v>
      </c>
      <c r="N907" s="75" t="s">
        <v>3860</v>
      </c>
      <c r="O907" s="75" t="s">
        <v>3861</v>
      </c>
      <c r="P907" s="75">
        <v>2830048731</v>
      </c>
      <c r="Q907" s="74">
        <v>46061</v>
      </c>
      <c r="R907" s="75">
        <v>1209383493</v>
      </c>
      <c r="S907" s="75">
        <v>224176875</v>
      </c>
      <c r="T907" s="74">
        <v>46061</v>
      </c>
      <c r="U907" s="190">
        <v>18441.092000000001</v>
      </c>
      <c r="V907" s="190">
        <v>17952.330999999998</v>
      </c>
      <c r="W907" s="75">
        <v>20</v>
      </c>
      <c r="X907" s="75">
        <v>0</v>
      </c>
      <c r="Y907" s="98">
        <v>235600054434</v>
      </c>
      <c r="Z907" s="82" t="s">
        <v>128</v>
      </c>
      <c r="AA907" s="75" t="s">
        <v>280</v>
      </c>
      <c r="AB907" s="75" t="s">
        <v>2599</v>
      </c>
      <c r="AC907" s="98">
        <v>235600054434</v>
      </c>
      <c r="AD907" s="75" t="s">
        <v>113</v>
      </c>
      <c r="AE907" s="74">
        <v>46076</v>
      </c>
      <c r="AF907" s="208">
        <v>46068.041666666664</v>
      </c>
      <c r="AG907" s="208">
        <v>46035.5</v>
      </c>
      <c r="AH907" s="208">
        <v>46035.5</v>
      </c>
      <c r="AI907" s="124">
        <v>46055</v>
      </c>
      <c r="AJ907" s="124">
        <v>46069</v>
      </c>
      <c r="AK907" s="124">
        <v>46069</v>
      </c>
      <c r="AL907" s="124">
        <v>46068</v>
      </c>
      <c r="AM907" s="101">
        <v>46080</v>
      </c>
      <c r="AN907" s="101">
        <v>46080</v>
      </c>
      <c r="AO907" s="81">
        <f t="shared" si="318"/>
        <v>46034.5</v>
      </c>
      <c r="AP907" s="81">
        <f t="shared" si="319"/>
        <v>46035.5</v>
      </c>
      <c r="AQ907" s="81">
        <f t="shared" si="320"/>
        <v>46035.5</v>
      </c>
      <c r="AR907" s="81">
        <f t="shared" si="321"/>
        <v>46070</v>
      </c>
      <c r="AS907" s="81">
        <f t="shared" si="322"/>
        <v>46078</v>
      </c>
      <c r="AT907" s="81">
        <f t="shared" si="323"/>
        <v>46070</v>
      </c>
      <c r="AU907" s="82" t="s">
        <v>2600</v>
      </c>
      <c r="AV907" s="74">
        <v>46061</v>
      </c>
      <c r="AW907" s="75" t="s">
        <v>3862</v>
      </c>
      <c r="AX907" s="75" t="s">
        <v>3863</v>
      </c>
      <c r="AY907" s="75"/>
      <c r="AZ907" s="96"/>
      <c r="BA907" s="75"/>
      <c r="BB907" s="75"/>
      <c r="BC907" s="75"/>
      <c r="BD907" s="75"/>
      <c r="BE907" s="75"/>
      <c r="BF907" s="75"/>
      <c r="BG907" s="75"/>
      <c r="BH907" s="75"/>
      <c r="BI907" s="75"/>
      <c r="BJ907" s="75"/>
      <c r="BK907" s="75"/>
      <c r="BL907" s="75"/>
      <c r="BM907" s="75"/>
      <c r="BN907" s="75"/>
      <c r="BO907" s="75"/>
      <c r="BP907" s="75"/>
      <c r="BQ907" s="75"/>
      <c r="BR907" s="75"/>
      <c r="BS907" s="75"/>
      <c r="BT907" s="75">
        <v>1</v>
      </c>
      <c r="BU907" s="84" t="s">
        <v>3864</v>
      </c>
      <c r="BV907" s="74">
        <v>46076</v>
      </c>
      <c r="BW907" s="85">
        <f t="shared" si="316"/>
        <v>7</v>
      </c>
      <c r="BX907" s="85">
        <f t="shared" si="317"/>
        <v>7</v>
      </c>
      <c r="BY907" s="86" t="s">
        <v>120</v>
      </c>
      <c r="BZ907" s="87">
        <f t="shared" si="305"/>
        <v>6</v>
      </c>
      <c r="CB907" s="88">
        <f t="shared" si="313"/>
        <v>9</v>
      </c>
      <c r="CC907" s="89"/>
      <c r="CE907" s="87">
        <f t="shared" si="302"/>
        <v>2</v>
      </c>
      <c r="CF907" s="90">
        <v>18123000</v>
      </c>
      <c r="CG907" s="90"/>
      <c r="CH907" s="90">
        <v>18123000</v>
      </c>
      <c r="CI907" s="22">
        <v>25890</v>
      </c>
      <c r="CJ907" s="87">
        <f t="shared" si="314"/>
        <v>2</v>
      </c>
      <c r="CK907" s="87">
        <f t="shared" si="315"/>
        <v>6</v>
      </c>
      <c r="CL907" s="22" t="s">
        <v>121</v>
      </c>
      <c r="CM907" s="22" t="s">
        <v>3865</v>
      </c>
    </row>
    <row r="908" spans="1:91" ht="14.45" customHeight="1" x14ac:dyDescent="0.25">
      <c r="A908" s="69">
        <f t="shared" si="312"/>
        <v>906</v>
      </c>
      <c r="B908" s="70" t="s">
        <v>102</v>
      </c>
      <c r="C908" s="97">
        <v>235600054434</v>
      </c>
      <c r="D908" s="106">
        <v>145397314</v>
      </c>
      <c r="E908" s="73"/>
      <c r="F908" s="74">
        <v>46055</v>
      </c>
      <c r="G908" s="75" t="s">
        <v>516</v>
      </c>
      <c r="H908" s="75" t="s">
        <v>2213</v>
      </c>
      <c r="I908" s="75" t="s">
        <v>105</v>
      </c>
      <c r="J908" s="75" t="s">
        <v>518</v>
      </c>
      <c r="K908" s="75" t="s">
        <v>242</v>
      </c>
      <c r="L908" s="74">
        <v>46085</v>
      </c>
      <c r="M908" s="73">
        <v>40</v>
      </c>
      <c r="N908" s="75" t="s">
        <v>3866</v>
      </c>
      <c r="O908" s="75" t="s">
        <v>3867</v>
      </c>
      <c r="P908" s="75">
        <v>2830048723</v>
      </c>
      <c r="Q908" s="74">
        <v>46061</v>
      </c>
      <c r="R908" s="75">
        <v>1209383458</v>
      </c>
      <c r="S908" s="75">
        <v>224176859</v>
      </c>
      <c r="T908" s="74">
        <v>46061</v>
      </c>
      <c r="U908" s="190">
        <v>18465.065999999999</v>
      </c>
      <c r="V908" s="190">
        <v>17975.669000000002</v>
      </c>
      <c r="W908" s="75">
        <v>20</v>
      </c>
      <c r="X908" s="75">
        <v>0</v>
      </c>
      <c r="Y908" s="98">
        <v>235600054396</v>
      </c>
      <c r="Z908" s="82" t="s">
        <v>128</v>
      </c>
      <c r="AA908" s="75" t="s">
        <v>280</v>
      </c>
      <c r="AB908" s="75" t="s">
        <v>2599</v>
      </c>
      <c r="AC908" s="98">
        <v>235600054434</v>
      </c>
      <c r="AD908" s="75" t="s">
        <v>113</v>
      </c>
      <c r="AE908" s="74">
        <v>46076</v>
      </c>
      <c r="AF908" s="208">
        <v>46068.041666666664</v>
      </c>
      <c r="AG908" s="208">
        <v>46035.5</v>
      </c>
      <c r="AH908" s="208">
        <v>46035.5</v>
      </c>
      <c r="AI908" s="124">
        <v>46055</v>
      </c>
      <c r="AJ908" s="124">
        <v>46069</v>
      </c>
      <c r="AK908" s="124">
        <v>46069</v>
      </c>
      <c r="AL908" s="124">
        <v>46068</v>
      </c>
      <c r="AM908" s="101">
        <v>46080</v>
      </c>
      <c r="AN908" s="101">
        <v>46080</v>
      </c>
      <c r="AO908" s="81">
        <f t="shared" si="318"/>
        <v>46034.5</v>
      </c>
      <c r="AP908" s="81">
        <f t="shared" si="319"/>
        <v>46035.5</v>
      </c>
      <c r="AQ908" s="81">
        <f t="shared" si="320"/>
        <v>46035.5</v>
      </c>
      <c r="AR908" s="81">
        <f t="shared" si="321"/>
        <v>46070</v>
      </c>
      <c r="AS908" s="81">
        <f t="shared" si="322"/>
        <v>46078</v>
      </c>
      <c r="AT908" s="81">
        <f t="shared" si="323"/>
        <v>46070</v>
      </c>
      <c r="AU908" s="82" t="s">
        <v>2600</v>
      </c>
      <c r="AV908" s="74">
        <v>46061</v>
      </c>
      <c r="AW908" s="75" t="s">
        <v>3868</v>
      </c>
      <c r="AX908" s="75" t="s">
        <v>3869</v>
      </c>
      <c r="AY908" s="75"/>
      <c r="AZ908" s="96"/>
      <c r="BA908" s="75"/>
      <c r="BB908" s="75"/>
      <c r="BC908" s="75"/>
      <c r="BD908" s="75"/>
      <c r="BE908" s="75"/>
      <c r="BF908" s="75"/>
      <c r="BG908" s="75"/>
      <c r="BH908" s="75"/>
      <c r="BI908" s="75"/>
      <c r="BJ908" s="75"/>
      <c r="BK908" s="75"/>
      <c r="BL908" s="75"/>
      <c r="BM908" s="75"/>
      <c r="BN908" s="75"/>
      <c r="BO908" s="75"/>
      <c r="BP908" s="75"/>
      <c r="BQ908" s="75"/>
      <c r="BR908" s="75"/>
      <c r="BS908" s="75"/>
      <c r="BT908" s="75">
        <v>0</v>
      </c>
      <c r="BU908" s="84" t="s">
        <v>3864</v>
      </c>
      <c r="BV908" s="74">
        <v>46076</v>
      </c>
      <c r="BW908" s="85">
        <f t="shared" si="316"/>
        <v>7</v>
      </c>
      <c r="BX908" s="85">
        <f t="shared" si="317"/>
        <v>7</v>
      </c>
      <c r="BY908" s="86" t="s">
        <v>120</v>
      </c>
      <c r="BZ908" s="87">
        <f t="shared" si="305"/>
        <v>6</v>
      </c>
      <c r="CB908" s="88">
        <f t="shared" si="313"/>
        <v>9</v>
      </c>
      <c r="CC908" s="89"/>
      <c r="CE908" s="87">
        <f t="shared" si="302"/>
        <v>2</v>
      </c>
      <c r="CF908" s="90">
        <v>18123000</v>
      </c>
      <c r="CG908" s="90"/>
      <c r="CH908" s="90">
        <v>18123000</v>
      </c>
      <c r="CI908" s="22">
        <v>25890</v>
      </c>
      <c r="CJ908" s="87">
        <f t="shared" si="314"/>
        <v>2</v>
      </c>
      <c r="CK908" s="87">
        <f t="shared" si="315"/>
        <v>6</v>
      </c>
      <c r="CL908" s="22" t="s">
        <v>121</v>
      </c>
      <c r="CM908" s="22" t="s">
        <v>3865</v>
      </c>
    </row>
    <row r="909" spans="1:91" ht="14.45" customHeight="1" x14ac:dyDescent="0.25">
      <c r="A909" s="69">
        <f t="shared" si="312"/>
        <v>907</v>
      </c>
      <c r="B909" s="70" t="s">
        <v>102</v>
      </c>
      <c r="C909" s="97">
        <v>235600054434</v>
      </c>
      <c r="D909" s="106">
        <v>145397252</v>
      </c>
      <c r="E909" s="73"/>
      <c r="F909" s="74">
        <v>46055</v>
      </c>
      <c r="G909" s="75" t="s">
        <v>811</v>
      </c>
      <c r="H909" s="75" t="s">
        <v>2213</v>
      </c>
      <c r="I909" s="75" t="s">
        <v>105</v>
      </c>
      <c r="J909" s="75" t="s">
        <v>518</v>
      </c>
      <c r="K909" s="75" t="s">
        <v>242</v>
      </c>
      <c r="L909" s="74">
        <v>46083</v>
      </c>
      <c r="M909" s="73">
        <v>40</v>
      </c>
      <c r="N909" s="75" t="s">
        <v>3870</v>
      </c>
      <c r="O909" s="75" t="s">
        <v>3871</v>
      </c>
      <c r="P909" s="75">
        <v>2830048722</v>
      </c>
      <c r="Q909" s="74">
        <v>46061</v>
      </c>
      <c r="R909" s="75">
        <v>1209383457</v>
      </c>
      <c r="S909" s="75">
        <v>224176944</v>
      </c>
      <c r="T909" s="74">
        <v>46061</v>
      </c>
      <c r="U909" s="190">
        <v>18212.812000000002</v>
      </c>
      <c r="V909" s="190">
        <v>17695.986000000001</v>
      </c>
      <c r="W909" s="75">
        <v>19</v>
      </c>
      <c r="X909" s="75">
        <v>0</v>
      </c>
      <c r="Y909" s="98">
        <v>235600054426</v>
      </c>
      <c r="Z909" s="82" t="s">
        <v>128</v>
      </c>
      <c r="AA909" s="75" t="s">
        <v>280</v>
      </c>
      <c r="AB909" s="75" t="s">
        <v>2599</v>
      </c>
      <c r="AC909" s="98">
        <v>235600054434</v>
      </c>
      <c r="AD909" s="75" t="s">
        <v>113</v>
      </c>
      <c r="AE909" s="74">
        <v>46076</v>
      </c>
      <c r="AF909" s="208">
        <v>46068.041666666664</v>
      </c>
      <c r="AG909" s="208">
        <v>46035.5</v>
      </c>
      <c r="AH909" s="208">
        <v>46035.5</v>
      </c>
      <c r="AI909" s="124">
        <v>46055</v>
      </c>
      <c r="AJ909" s="124">
        <v>46069</v>
      </c>
      <c r="AK909" s="124">
        <v>46069</v>
      </c>
      <c r="AL909" s="124">
        <v>46068</v>
      </c>
      <c r="AM909" s="101">
        <v>46080</v>
      </c>
      <c r="AN909" s="101">
        <v>46080</v>
      </c>
      <c r="AO909" s="81">
        <f t="shared" si="318"/>
        <v>46034.5</v>
      </c>
      <c r="AP909" s="81">
        <f t="shared" si="319"/>
        <v>46035.5</v>
      </c>
      <c r="AQ909" s="81">
        <f t="shared" si="320"/>
        <v>46035.5</v>
      </c>
      <c r="AR909" s="81">
        <f t="shared" si="321"/>
        <v>46070</v>
      </c>
      <c r="AS909" s="81">
        <f t="shared" si="322"/>
        <v>46078</v>
      </c>
      <c r="AT909" s="81">
        <f t="shared" si="323"/>
        <v>46070</v>
      </c>
      <c r="AU909" s="82" t="s">
        <v>2600</v>
      </c>
      <c r="AV909" s="74">
        <v>46061</v>
      </c>
      <c r="AW909" s="75" t="s">
        <v>3872</v>
      </c>
      <c r="AX909" s="75" t="s">
        <v>3873</v>
      </c>
      <c r="AY909" s="75"/>
      <c r="AZ909" s="96"/>
      <c r="BA909" s="75"/>
      <c r="BB909" s="75"/>
      <c r="BC909" s="75"/>
      <c r="BD909" s="75"/>
      <c r="BE909" s="75"/>
      <c r="BF909" s="75"/>
      <c r="BG909" s="75"/>
      <c r="BH909" s="75"/>
      <c r="BI909" s="75"/>
      <c r="BJ909" s="75"/>
      <c r="BK909" s="75"/>
      <c r="BL909" s="75"/>
      <c r="BM909" s="75"/>
      <c r="BN909" s="75"/>
      <c r="BO909" s="75"/>
      <c r="BP909" s="75"/>
      <c r="BQ909" s="75"/>
      <c r="BR909" s="75"/>
      <c r="BS909" s="75"/>
      <c r="BT909" s="75">
        <v>0</v>
      </c>
      <c r="BU909" s="84" t="s">
        <v>3864</v>
      </c>
      <c r="BV909" s="74">
        <v>46076</v>
      </c>
      <c r="BW909" s="85">
        <f t="shared" si="316"/>
        <v>7</v>
      </c>
      <c r="BX909" s="85">
        <f t="shared" si="317"/>
        <v>7</v>
      </c>
      <c r="BY909" s="86" t="s">
        <v>120</v>
      </c>
      <c r="BZ909" s="87">
        <f t="shared" si="305"/>
        <v>6</v>
      </c>
      <c r="CB909" s="88">
        <f t="shared" si="313"/>
        <v>9</v>
      </c>
      <c r="CC909" s="89"/>
      <c r="CE909" s="87">
        <f t="shared" si="302"/>
        <v>2</v>
      </c>
      <c r="CF909" s="90">
        <v>18123000</v>
      </c>
      <c r="CG909" s="90"/>
      <c r="CH909" s="90">
        <v>18123000</v>
      </c>
      <c r="CI909" s="22">
        <v>25890</v>
      </c>
      <c r="CJ909" s="87">
        <f t="shared" si="314"/>
        <v>2</v>
      </c>
      <c r="CK909" s="87">
        <f t="shared" si="315"/>
        <v>6</v>
      </c>
      <c r="CL909" s="22" t="s">
        <v>121</v>
      </c>
      <c r="CM909" s="22" t="s">
        <v>3865</v>
      </c>
    </row>
    <row r="910" spans="1:91" ht="14.45" customHeight="1" x14ac:dyDescent="0.25">
      <c r="A910" s="69">
        <f t="shared" si="312"/>
        <v>908</v>
      </c>
      <c r="B910" s="70" t="s">
        <v>102</v>
      </c>
      <c r="C910" s="97">
        <v>235600054434</v>
      </c>
      <c r="D910" s="106">
        <v>145406538</v>
      </c>
      <c r="E910" s="73"/>
      <c r="F910" s="74">
        <v>46055</v>
      </c>
      <c r="G910" s="75" t="s">
        <v>516</v>
      </c>
      <c r="H910" s="75" t="s">
        <v>2213</v>
      </c>
      <c r="I910" s="75" t="s">
        <v>105</v>
      </c>
      <c r="J910" s="75" t="s">
        <v>518</v>
      </c>
      <c r="K910" s="75" t="s">
        <v>242</v>
      </c>
      <c r="L910" s="74">
        <v>46083</v>
      </c>
      <c r="M910" s="73">
        <v>40</v>
      </c>
      <c r="N910" s="75" t="s">
        <v>3874</v>
      </c>
      <c r="O910" s="75" t="s">
        <v>3875</v>
      </c>
      <c r="P910" s="75">
        <v>2830048732</v>
      </c>
      <c r="Q910" s="74">
        <v>46061</v>
      </c>
      <c r="R910" s="75">
        <v>1209383497</v>
      </c>
      <c r="S910" s="75">
        <v>224176876</v>
      </c>
      <c r="T910" s="74">
        <v>46061</v>
      </c>
      <c r="U910" s="190">
        <v>18440.003000000001</v>
      </c>
      <c r="V910" s="190">
        <v>17951.273000000001</v>
      </c>
      <c r="W910" s="75">
        <v>20</v>
      </c>
      <c r="X910" s="75">
        <v>0</v>
      </c>
      <c r="Y910" s="98">
        <v>235600054442</v>
      </c>
      <c r="Z910" s="82" t="s">
        <v>128</v>
      </c>
      <c r="AA910" s="75" t="s">
        <v>280</v>
      </c>
      <c r="AB910" s="75" t="s">
        <v>2599</v>
      </c>
      <c r="AC910" s="98">
        <v>235600054434</v>
      </c>
      <c r="AD910" s="75" t="s">
        <v>113</v>
      </c>
      <c r="AE910" s="74">
        <v>46076</v>
      </c>
      <c r="AF910" s="208">
        <v>46068.041666666664</v>
      </c>
      <c r="AG910" s="208">
        <v>46035.5</v>
      </c>
      <c r="AH910" s="208">
        <v>46035.5</v>
      </c>
      <c r="AI910" s="124">
        <v>46055</v>
      </c>
      <c r="AJ910" s="124">
        <v>46069</v>
      </c>
      <c r="AK910" s="124">
        <v>46069</v>
      </c>
      <c r="AL910" s="124">
        <v>46068</v>
      </c>
      <c r="AM910" s="101">
        <v>46080</v>
      </c>
      <c r="AN910" s="101">
        <v>46080</v>
      </c>
      <c r="AO910" s="81">
        <f t="shared" si="318"/>
        <v>46034.5</v>
      </c>
      <c r="AP910" s="81">
        <f t="shared" si="319"/>
        <v>46035.5</v>
      </c>
      <c r="AQ910" s="81">
        <f t="shared" si="320"/>
        <v>46035.5</v>
      </c>
      <c r="AR910" s="81">
        <f t="shared" si="321"/>
        <v>46070</v>
      </c>
      <c r="AS910" s="81">
        <f t="shared" si="322"/>
        <v>46078</v>
      </c>
      <c r="AT910" s="81">
        <f t="shared" si="323"/>
        <v>46070</v>
      </c>
      <c r="AU910" s="82" t="s">
        <v>2600</v>
      </c>
      <c r="AV910" s="74">
        <v>46061</v>
      </c>
      <c r="AW910" s="75" t="s">
        <v>3876</v>
      </c>
      <c r="AX910" s="75" t="s">
        <v>3877</v>
      </c>
      <c r="AY910" s="75"/>
      <c r="AZ910" s="96"/>
      <c r="BA910" s="75"/>
      <c r="BB910" s="75"/>
      <c r="BC910" s="75"/>
      <c r="BD910" s="75"/>
      <c r="BE910" s="75"/>
      <c r="BF910" s="75"/>
      <c r="BG910" s="75"/>
      <c r="BH910" s="75"/>
      <c r="BI910" s="75"/>
      <c r="BJ910" s="75"/>
      <c r="BK910" s="75"/>
      <c r="BL910" s="75"/>
      <c r="BM910" s="75"/>
      <c r="BN910" s="75"/>
      <c r="BO910" s="75"/>
      <c r="BP910" s="75"/>
      <c r="BQ910" s="75"/>
      <c r="BR910" s="75"/>
      <c r="BS910" s="75"/>
      <c r="BT910" s="75">
        <v>0</v>
      </c>
      <c r="BU910" s="84" t="s">
        <v>3864</v>
      </c>
      <c r="BV910" s="74">
        <v>46076</v>
      </c>
      <c r="BW910" s="85">
        <f t="shared" si="316"/>
        <v>7</v>
      </c>
      <c r="BX910" s="85">
        <f t="shared" si="317"/>
        <v>7</v>
      </c>
      <c r="BY910" s="86" t="s">
        <v>120</v>
      </c>
      <c r="BZ910" s="87">
        <f t="shared" si="305"/>
        <v>6</v>
      </c>
      <c r="CB910" s="88">
        <f t="shared" si="313"/>
        <v>9</v>
      </c>
      <c r="CC910" s="89"/>
      <c r="CE910" s="87">
        <f t="shared" si="302"/>
        <v>2</v>
      </c>
      <c r="CF910" s="90">
        <v>18123000</v>
      </c>
      <c r="CG910" s="90"/>
      <c r="CH910" s="90">
        <v>18123000</v>
      </c>
      <c r="CI910" s="22">
        <v>25890</v>
      </c>
      <c r="CJ910" s="87">
        <f t="shared" si="314"/>
        <v>2</v>
      </c>
      <c r="CK910" s="87">
        <f t="shared" si="315"/>
        <v>6</v>
      </c>
      <c r="CL910" s="22" t="s">
        <v>121</v>
      </c>
      <c r="CM910" s="22" t="s">
        <v>3865</v>
      </c>
    </row>
    <row r="911" spans="1:91" ht="14.45" customHeight="1" x14ac:dyDescent="0.25">
      <c r="A911" s="69">
        <f t="shared" si="312"/>
        <v>909</v>
      </c>
      <c r="B911" s="70" t="s">
        <v>102</v>
      </c>
      <c r="C911" s="97">
        <v>235600054451</v>
      </c>
      <c r="D911" s="106">
        <v>145406541</v>
      </c>
      <c r="E911" s="73"/>
      <c r="F911" s="74">
        <v>46055</v>
      </c>
      <c r="G911" s="75" t="s">
        <v>516</v>
      </c>
      <c r="H911" s="75" t="s">
        <v>2213</v>
      </c>
      <c r="I911" s="75" t="s">
        <v>105</v>
      </c>
      <c r="J911" s="75" t="s">
        <v>518</v>
      </c>
      <c r="K911" s="75" t="s">
        <v>242</v>
      </c>
      <c r="L911" s="74">
        <v>46083</v>
      </c>
      <c r="M911" s="73">
        <v>40</v>
      </c>
      <c r="N911" s="75" t="s">
        <v>3878</v>
      </c>
      <c r="O911" s="75" t="s">
        <v>3879</v>
      </c>
      <c r="P911" s="75">
        <v>2830048751</v>
      </c>
      <c r="Q911" s="74">
        <v>46062</v>
      </c>
      <c r="R911" s="75">
        <v>1209383590</v>
      </c>
      <c r="S911" s="75">
        <v>224176881</v>
      </c>
      <c r="T911" s="74">
        <v>46062</v>
      </c>
      <c r="U911" s="190">
        <v>18464.062000000002</v>
      </c>
      <c r="V911" s="190">
        <v>17974.691999999999</v>
      </c>
      <c r="W911" s="75">
        <v>20</v>
      </c>
      <c r="X911" s="75">
        <v>0</v>
      </c>
      <c r="Y911" s="98">
        <v>235600054451</v>
      </c>
      <c r="Z911" s="82" t="s">
        <v>128</v>
      </c>
      <c r="AA911" s="75" t="s">
        <v>280</v>
      </c>
      <c r="AB911" s="75" t="s">
        <v>2599</v>
      </c>
      <c r="AC911" s="98">
        <v>235600054451</v>
      </c>
      <c r="AD911" s="75" t="s">
        <v>113</v>
      </c>
      <c r="AE911" s="74">
        <v>46076</v>
      </c>
      <c r="AF911" s="208">
        <v>46068.041666666664</v>
      </c>
      <c r="AG911" s="208">
        <v>46035.5</v>
      </c>
      <c r="AH911" s="208">
        <v>46035.5</v>
      </c>
      <c r="AI911" s="124">
        <v>46055</v>
      </c>
      <c r="AJ911" s="124">
        <v>46069</v>
      </c>
      <c r="AK911" s="124">
        <v>46069</v>
      </c>
      <c r="AL911" s="124">
        <v>46068</v>
      </c>
      <c r="AM911" s="101">
        <v>46080</v>
      </c>
      <c r="AN911" s="101">
        <v>46080</v>
      </c>
      <c r="AO911" s="81">
        <f t="shared" si="318"/>
        <v>46034.5</v>
      </c>
      <c r="AP911" s="81">
        <f t="shared" si="319"/>
        <v>46035.5</v>
      </c>
      <c r="AQ911" s="81">
        <f t="shared" si="320"/>
        <v>46035.5</v>
      </c>
      <c r="AR911" s="81">
        <f t="shared" si="321"/>
        <v>46070</v>
      </c>
      <c r="AS911" s="81">
        <f t="shared" si="322"/>
        <v>46078</v>
      </c>
      <c r="AT911" s="81">
        <f t="shared" si="323"/>
        <v>46070</v>
      </c>
      <c r="AU911" s="82" t="s">
        <v>2600</v>
      </c>
      <c r="AV911" s="74">
        <v>46062</v>
      </c>
      <c r="AW911" s="75" t="s">
        <v>3880</v>
      </c>
      <c r="AX911" s="75" t="s">
        <v>3881</v>
      </c>
      <c r="AY911" s="75"/>
      <c r="AZ911" s="96"/>
      <c r="BA911" s="75"/>
      <c r="BB911" s="75"/>
      <c r="BC911" s="75"/>
      <c r="BD911" s="75"/>
      <c r="BE911" s="75"/>
      <c r="BF911" s="75"/>
      <c r="BG911" s="75"/>
      <c r="BH911" s="75"/>
      <c r="BI911" s="75"/>
      <c r="BJ911" s="75"/>
      <c r="BK911" s="75"/>
      <c r="BL911" s="75"/>
      <c r="BM911" s="75"/>
      <c r="BN911" s="75"/>
      <c r="BO911" s="75"/>
      <c r="BP911" s="75"/>
      <c r="BQ911" s="75"/>
      <c r="BR911" s="75"/>
      <c r="BS911" s="75"/>
      <c r="BT911" s="75">
        <v>1</v>
      </c>
      <c r="BU911" s="84" t="s">
        <v>3882</v>
      </c>
      <c r="BV911" s="74">
        <v>46076</v>
      </c>
      <c r="BW911" s="85">
        <f t="shared" si="316"/>
        <v>7</v>
      </c>
      <c r="BX911" s="85">
        <f t="shared" si="317"/>
        <v>7</v>
      </c>
      <c r="BY911" s="86" t="s">
        <v>120</v>
      </c>
      <c r="BZ911" s="87">
        <f t="shared" si="305"/>
        <v>6</v>
      </c>
      <c r="CB911" s="88">
        <f t="shared" si="313"/>
        <v>9</v>
      </c>
      <c r="CC911" s="89"/>
      <c r="CE911" s="87">
        <f t="shared" si="302"/>
        <v>2</v>
      </c>
      <c r="CF911" s="90">
        <v>18123000</v>
      </c>
      <c r="CG911" s="90"/>
      <c r="CH911" s="90">
        <v>18123000</v>
      </c>
      <c r="CI911" s="22">
        <v>25890</v>
      </c>
      <c r="CJ911" s="87">
        <f t="shared" si="314"/>
        <v>2</v>
      </c>
      <c r="CK911" s="87">
        <f t="shared" si="315"/>
        <v>7</v>
      </c>
      <c r="CL911" s="22" t="s">
        <v>121</v>
      </c>
      <c r="CM911" s="22" t="s">
        <v>3883</v>
      </c>
    </row>
    <row r="912" spans="1:91" ht="14.45" customHeight="1" x14ac:dyDescent="0.25">
      <c r="A912" s="69">
        <f t="shared" si="312"/>
        <v>910</v>
      </c>
      <c r="B912" s="70" t="s">
        <v>102</v>
      </c>
      <c r="C912" s="97">
        <v>235600054451</v>
      </c>
      <c r="D912" s="106">
        <v>145406548</v>
      </c>
      <c r="E912" s="73"/>
      <c r="F912" s="74">
        <v>46055</v>
      </c>
      <c r="G912" s="75" t="s">
        <v>516</v>
      </c>
      <c r="H912" s="75" t="s">
        <v>2213</v>
      </c>
      <c r="I912" s="75" t="s">
        <v>105</v>
      </c>
      <c r="J912" s="75" t="s">
        <v>518</v>
      </c>
      <c r="K912" s="75" t="s">
        <v>242</v>
      </c>
      <c r="L912" s="74">
        <v>46086</v>
      </c>
      <c r="M912" s="73">
        <v>40</v>
      </c>
      <c r="N912" s="75" t="s">
        <v>3884</v>
      </c>
      <c r="O912" s="75" t="s">
        <v>3885</v>
      </c>
      <c r="P912" s="75">
        <v>2830048760</v>
      </c>
      <c r="Q912" s="74">
        <v>46062</v>
      </c>
      <c r="R912" s="75">
        <v>1209383616</v>
      </c>
      <c r="S912" s="75">
        <v>224176894</v>
      </c>
      <c r="T912" s="74">
        <v>46062</v>
      </c>
      <c r="U912" s="190">
        <v>18064.650000000001</v>
      </c>
      <c r="V912" s="190">
        <v>17585.863000000001</v>
      </c>
      <c r="W912" s="75">
        <v>20</v>
      </c>
      <c r="X912" s="75">
        <v>0</v>
      </c>
      <c r="Y912" s="98">
        <v>235600054469</v>
      </c>
      <c r="Z912" s="82" t="s">
        <v>128</v>
      </c>
      <c r="AA912" s="75" t="s">
        <v>280</v>
      </c>
      <c r="AB912" s="75" t="s">
        <v>2599</v>
      </c>
      <c r="AC912" s="98">
        <v>235600054451</v>
      </c>
      <c r="AD912" s="75" t="s">
        <v>113</v>
      </c>
      <c r="AE912" s="74">
        <v>46076</v>
      </c>
      <c r="AF912" s="208">
        <v>46068.041666666664</v>
      </c>
      <c r="AG912" s="208">
        <v>46035.5</v>
      </c>
      <c r="AH912" s="208">
        <v>46035.5</v>
      </c>
      <c r="AI912" s="124">
        <v>46055</v>
      </c>
      <c r="AJ912" s="124">
        <v>46069</v>
      </c>
      <c r="AK912" s="124">
        <v>46069</v>
      </c>
      <c r="AL912" s="124">
        <v>46068</v>
      </c>
      <c r="AM912" s="101">
        <v>46080</v>
      </c>
      <c r="AN912" s="101">
        <v>46080</v>
      </c>
      <c r="AO912" s="81">
        <f t="shared" si="318"/>
        <v>46034.5</v>
      </c>
      <c r="AP912" s="81">
        <f t="shared" si="319"/>
        <v>46035.5</v>
      </c>
      <c r="AQ912" s="81">
        <f t="shared" si="320"/>
        <v>46035.5</v>
      </c>
      <c r="AR912" s="81">
        <f t="shared" si="321"/>
        <v>46070</v>
      </c>
      <c r="AS912" s="81">
        <f t="shared" si="322"/>
        <v>46078</v>
      </c>
      <c r="AT912" s="81">
        <f t="shared" si="323"/>
        <v>46070</v>
      </c>
      <c r="AU912" s="82" t="s">
        <v>2600</v>
      </c>
      <c r="AV912" s="74">
        <v>46062</v>
      </c>
      <c r="AW912" s="75" t="s">
        <v>3886</v>
      </c>
      <c r="AX912" s="75" t="s">
        <v>3887</v>
      </c>
      <c r="AY912" s="75"/>
      <c r="AZ912" s="96"/>
      <c r="BA912" s="75"/>
      <c r="BB912" s="75"/>
      <c r="BC912" s="75"/>
      <c r="BD912" s="75"/>
      <c r="BE912" s="75"/>
      <c r="BF912" s="75"/>
      <c r="BG912" s="75"/>
      <c r="BH912" s="75"/>
      <c r="BI912" s="75"/>
      <c r="BJ912" s="75"/>
      <c r="BK912" s="75"/>
      <c r="BL912" s="75"/>
      <c r="BM912" s="75"/>
      <c r="BN912" s="75"/>
      <c r="BO912" s="75"/>
      <c r="BP912" s="75"/>
      <c r="BQ912" s="75"/>
      <c r="BR912" s="75"/>
      <c r="BS912" s="75"/>
      <c r="BT912" s="75">
        <v>0</v>
      </c>
      <c r="BU912" s="84" t="s">
        <v>3882</v>
      </c>
      <c r="BV912" s="74">
        <v>46076</v>
      </c>
      <c r="BW912" s="85">
        <f t="shared" si="316"/>
        <v>7</v>
      </c>
      <c r="BX912" s="85">
        <f t="shared" si="317"/>
        <v>7</v>
      </c>
      <c r="BY912" s="86" t="s">
        <v>120</v>
      </c>
      <c r="BZ912" s="87">
        <f t="shared" si="305"/>
        <v>6</v>
      </c>
      <c r="CB912" s="88">
        <f t="shared" si="313"/>
        <v>9</v>
      </c>
      <c r="CC912" s="89"/>
      <c r="CE912" s="87">
        <f t="shared" si="302"/>
        <v>2</v>
      </c>
      <c r="CF912" s="90">
        <v>18123000</v>
      </c>
      <c r="CG912" s="90"/>
      <c r="CH912" s="90">
        <v>18123000</v>
      </c>
      <c r="CI912" s="22">
        <v>25890</v>
      </c>
      <c r="CJ912" s="87">
        <f t="shared" si="314"/>
        <v>2</v>
      </c>
      <c r="CK912" s="87">
        <f t="shared" si="315"/>
        <v>7</v>
      </c>
      <c r="CL912" s="22" t="s">
        <v>121</v>
      </c>
      <c r="CM912" s="22" t="s">
        <v>3883</v>
      </c>
    </row>
    <row r="913" spans="1:91" ht="14.45" customHeight="1" x14ac:dyDescent="0.25">
      <c r="A913" s="69">
        <f t="shared" si="312"/>
        <v>911</v>
      </c>
      <c r="B913" s="70" t="s">
        <v>102</v>
      </c>
      <c r="C913" s="97">
        <v>235600054451</v>
      </c>
      <c r="D913" s="106">
        <v>145406551</v>
      </c>
      <c r="E913" s="73"/>
      <c r="F913" s="74">
        <v>46055</v>
      </c>
      <c r="G913" s="75" t="s">
        <v>516</v>
      </c>
      <c r="H913" s="75" t="s">
        <v>2213</v>
      </c>
      <c r="I913" s="75" t="s">
        <v>105</v>
      </c>
      <c r="J913" s="75" t="s">
        <v>518</v>
      </c>
      <c r="K913" s="75" t="s">
        <v>242</v>
      </c>
      <c r="L913" s="74">
        <v>46086</v>
      </c>
      <c r="M913" s="73">
        <v>40</v>
      </c>
      <c r="N913" s="75" t="s">
        <v>3888</v>
      </c>
      <c r="O913" s="75" t="s">
        <v>3889</v>
      </c>
      <c r="P913" s="75">
        <v>2830048736</v>
      </c>
      <c r="Q913" s="74">
        <v>46061</v>
      </c>
      <c r="R913" s="75">
        <v>1209383505</v>
      </c>
      <c r="S913" s="75">
        <v>224176920</v>
      </c>
      <c r="T913" s="74">
        <v>46061</v>
      </c>
      <c r="U913" s="190">
        <v>18461.3</v>
      </c>
      <c r="V913" s="190">
        <v>17972.023000000001</v>
      </c>
      <c r="W913" s="75">
        <v>20</v>
      </c>
      <c r="X913" s="75">
        <v>0</v>
      </c>
      <c r="Y913" s="98">
        <v>235600054370</v>
      </c>
      <c r="Z913" s="82" t="s">
        <v>128</v>
      </c>
      <c r="AA913" s="75" t="s">
        <v>280</v>
      </c>
      <c r="AB913" s="75" t="s">
        <v>2599</v>
      </c>
      <c r="AC913" s="98">
        <v>235600054451</v>
      </c>
      <c r="AD913" s="75" t="s">
        <v>113</v>
      </c>
      <c r="AE913" s="74">
        <v>46076</v>
      </c>
      <c r="AF913" s="208">
        <v>46068.041666666664</v>
      </c>
      <c r="AG913" s="208">
        <v>46035.5</v>
      </c>
      <c r="AH913" s="208">
        <v>46035.5</v>
      </c>
      <c r="AI913" s="124">
        <v>46055</v>
      </c>
      <c r="AJ913" s="124">
        <v>46069</v>
      </c>
      <c r="AK913" s="124">
        <v>46069</v>
      </c>
      <c r="AL913" s="124">
        <v>46068</v>
      </c>
      <c r="AM913" s="101">
        <v>46080</v>
      </c>
      <c r="AN913" s="101">
        <v>46080</v>
      </c>
      <c r="AO913" s="81">
        <f t="shared" si="318"/>
        <v>46034.5</v>
      </c>
      <c r="AP913" s="81">
        <f t="shared" si="319"/>
        <v>46035.5</v>
      </c>
      <c r="AQ913" s="81">
        <f t="shared" si="320"/>
        <v>46035.5</v>
      </c>
      <c r="AR913" s="81">
        <f t="shared" si="321"/>
        <v>46070</v>
      </c>
      <c r="AS913" s="81">
        <f t="shared" si="322"/>
        <v>46078</v>
      </c>
      <c r="AT913" s="81">
        <f t="shared" si="323"/>
        <v>46070</v>
      </c>
      <c r="AU913" s="82" t="s">
        <v>2600</v>
      </c>
      <c r="AV913" s="74">
        <v>46061</v>
      </c>
      <c r="AW913" s="75" t="s">
        <v>3890</v>
      </c>
      <c r="AX913" s="75" t="s">
        <v>3891</v>
      </c>
      <c r="AY913" s="75"/>
      <c r="AZ913" s="96"/>
      <c r="BA913" s="75"/>
      <c r="BB913" s="75"/>
      <c r="BC913" s="75"/>
      <c r="BD913" s="75"/>
      <c r="BE913" s="75"/>
      <c r="BF913" s="75"/>
      <c r="BG913" s="75"/>
      <c r="BH913" s="75"/>
      <c r="BI913" s="75"/>
      <c r="BJ913" s="75"/>
      <c r="BK913" s="75"/>
      <c r="BL913" s="75"/>
      <c r="BM913" s="75"/>
      <c r="BN913" s="75"/>
      <c r="BO913" s="75"/>
      <c r="BP913" s="75"/>
      <c r="BQ913" s="75"/>
      <c r="BR913" s="75"/>
      <c r="BS913" s="75"/>
      <c r="BT913" s="75">
        <v>0</v>
      </c>
      <c r="BU913" s="84" t="s">
        <v>3882</v>
      </c>
      <c r="BV913" s="74">
        <v>46076</v>
      </c>
      <c r="BW913" s="85">
        <f t="shared" si="316"/>
        <v>7</v>
      </c>
      <c r="BX913" s="85">
        <f t="shared" si="317"/>
        <v>7</v>
      </c>
      <c r="BY913" s="86" t="s">
        <v>120</v>
      </c>
      <c r="BZ913" s="87">
        <f t="shared" si="305"/>
        <v>6</v>
      </c>
      <c r="CB913" s="88">
        <f t="shared" si="313"/>
        <v>9</v>
      </c>
      <c r="CC913" s="89"/>
      <c r="CE913" s="87">
        <f t="shared" si="302"/>
        <v>2</v>
      </c>
      <c r="CF913" s="90">
        <v>18123000</v>
      </c>
      <c r="CG913" s="90"/>
      <c r="CH913" s="90">
        <v>18123000</v>
      </c>
      <c r="CI913" s="22">
        <v>25890</v>
      </c>
      <c r="CJ913" s="87">
        <f t="shared" si="314"/>
        <v>2</v>
      </c>
      <c r="CK913" s="87">
        <f t="shared" si="315"/>
        <v>6</v>
      </c>
      <c r="CL913" s="22" t="s">
        <v>121</v>
      </c>
      <c r="CM913" s="22" t="s">
        <v>3883</v>
      </c>
    </row>
    <row r="914" spans="1:91" ht="14.45" customHeight="1" x14ac:dyDescent="0.25">
      <c r="A914" s="69">
        <f t="shared" si="312"/>
        <v>912</v>
      </c>
      <c r="B914" s="70" t="s">
        <v>102</v>
      </c>
      <c r="C914" s="97">
        <v>235600054451</v>
      </c>
      <c r="D914" s="106">
        <v>145406555</v>
      </c>
      <c r="E914" s="73"/>
      <c r="F914" s="74">
        <v>46055</v>
      </c>
      <c r="G914" s="75" t="s">
        <v>516</v>
      </c>
      <c r="H914" s="75" t="s">
        <v>2213</v>
      </c>
      <c r="I914" s="75" t="s">
        <v>105</v>
      </c>
      <c r="J914" s="75" t="s">
        <v>518</v>
      </c>
      <c r="K914" s="75" t="s">
        <v>242</v>
      </c>
      <c r="L914" s="74">
        <v>46086</v>
      </c>
      <c r="M914" s="73">
        <v>40</v>
      </c>
      <c r="N914" s="75" t="s">
        <v>3892</v>
      </c>
      <c r="O914" s="75" t="s">
        <v>3893</v>
      </c>
      <c r="P914" s="75">
        <v>2830048756</v>
      </c>
      <c r="Q914" s="74">
        <v>46062</v>
      </c>
      <c r="R914" s="75">
        <v>1209383604</v>
      </c>
      <c r="S914" s="75">
        <v>224176925</v>
      </c>
      <c r="T914" s="74">
        <v>46062</v>
      </c>
      <c r="U914" s="190">
        <v>18017.365000000002</v>
      </c>
      <c r="V914" s="190">
        <v>17539.830999999998</v>
      </c>
      <c r="W914" s="75">
        <v>20</v>
      </c>
      <c r="X914" s="75">
        <v>0</v>
      </c>
      <c r="Y914" s="98">
        <v>235600054388</v>
      </c>
      <c r="Z914" s="82" t="s">
        <v>128</v>
      </c>
      <c r="AA914" s="75" t="s">
        <v>280</v>
      </c>
      <c r="AB914" s="75" t="s">
        <v>2599</v>
      </c>
      <c r="AC914" s="98">
        <v>235600054451</v>
      </c>
      <c r="AD914" s="75" t="s">
        <v>113</v>
      </c>
      <c r="AE914" s="74">
        <v>46076</v>
      </c>
      <c r="AF914" s="208">
        <v>46068.041666666664</v>
      </c>
      <c r="AG914" s="208">
        <v>46035.5</v>
      </c>
      <c r="AH914" s="208">
        <v>46035.5</v>
      </c>
      <c r="AI914" s="124">
        <v>46055</v>
      </c>
      <c r="AJ914" s="124">
        <v>46069</v>
      </c>
      <c r="AK914" s="124">
        <v>46069</v>
      </c>
      <c r="AL914" s="124">
        <v>46068</v>
      </c>
      <c r="AM914" s="101">
        <v>46080</v>
      </c>
      <c r="AN914" s="101">
        <v>46080</v>
      </c>
      <c r="AO914" s="81">
        <f t="shared" si="318"/>
        <v>46034.5</v>
      </c>
      <c r="AP914" s="81">
        <f t="shared" si="319"/>
        <v>46035.5</v>
      </c>
      <c r="AQ914" s="81">
        <f t="shared" si="320"/>
        <v>46035.5</v>
      </c>
      <c r="AR914" s="81">
        <f t="shared" si="321"/>
        <v>46070</v>
      </c>
      <c r="AS914" s="81">
        <f t="shared" si="322"/>
        <v>46078</v>
      </c>
      <c r="AT914" s="81">
        <f t="shared" si="323"/>
        <v>46070</v>
      </c>
      <c r="AU914" s="82" t="s">
        <v>2600</v>
      </c>
      <c r="AV914" s="74">
        <v>46062</v>
      </c>
      <c r="AW914" s="75" t="s">
        <v>3894</v>
      </c>
      <c r="AX914" s="75" t="s">
        <v>3895</v>
      </c>
      <c r="AY914" s="75"/>
      <c r="AZ914" s="96"/>
      <c r="BA914" s="75"/>
      <c r="BB914" s="75"/>
      <c r="BC914" s="75"/>
      <c r="BD914" s="75"/>
      <c r="BE914" s="75"/>
      <c r="BF914" s="75"/>
      <c r="BG914" s="75"/>
      <c r="BH914" s="75"/>
      <c r="BI914" s="75"/>
      <c r="BJ914" s="75"/>
      <c r="BK914" s="75"/>
      <c r="BL914" s="75"/>
      <c r="BM914" s="75"/>
      <c r="BN914" s="75"/>
      <c r="BO914" s="75"/>
      <c r="BP914" s="75"/>
      <c r="BQ914" s="75"/>
      <c r="BR914" s="75"/>
      <c r="BS914" s="75"/>
      <c r="BT914" s="75">
        <v>0</v>
      </c>
      <c r="BU914" s="84" t="s">
        <v>3882</v>
      </c>
      <c r="BV914" s="74">
        <v>46076</v>
      </c>
      <c r="BW914" s="85">
        <f t="shared" si="316"/>
        <v>7</v>
      </c>
      <c r="BX914" s="85">
        <f t="shared" si="317"/>
        <v>7</v>
      </c>
      <c r="BY914" s="86" t="s">
        <v>120</v>
      </c>
      <c r="BZ914" s="87">
        <f t="shared" si="305"/>
        <v>6</v>
      </c>
      <c r="CB914" s="88">
        <f t="shared" si="313"/>
        <v>9</v>
      </c>
      <c r="CC914" s="89"/>
      <c r="CE914" s="87">
        <f t="shared" si="302"/>
        <v>2</v>
      </c>
      <c r="CF914" s="90">
        <v>18123000</v>
      </c>
      <c r="CG914" s="90"/>
      <c r="CH914" s="90">
        <v>18123000</v>
      </c>
      <c r="CI914" s="22">
        <v>25890</v>
      </c>
      <c r="CJ914" s="87">
        <f t="shared" si="314"/>
        <v>2</v>
      </c>
      <c r="CK914" s="87">
        <f t="shared" si="315"/>
        <v>7</v>
      </c>
      <c r="CL914" s="22" t="s">
        <v>121</v>
      </c>
      <c r="CM914" s="22" t="s">
        <v>3883</v>
      </c>
    </row>
    <row r="915" spans="1:91" ht="14.45" customHeight="1" x14ac:dyDescent="0.25">
      <c r="A915" s="69">
        <f t="shared" si="312"/>
        <v>913</v>
      </c>
      <c r="B915" s="70" t="s">
        <v>102</v>
      </c>
      <c r="C915" s="97">
        <v>235600054418</v>
      </c>
      <c r="D915" s="106">
        <v>145406589</v>
      </c>
      <c r="E915" s="73"/>
      <c r="F915" s="74">
        <v>46055</v>
      </c>
      <c r="G915" s="75" t="s">
        <v>532</v>
      </c>
      <c r="H915" s="75" t="s">
        <v>2213</v>
      </c>
      <c r="I915" s="75" t="s">
        <v>105</v>
      </c>
      <c r="J915" s="75" t="s">
        <v>518</v>
      </c>
      <c r="K915" s="75" t="s">
        <v>242</v>
      </c>
      <c r="L915" s="74">
        <v>46084</v>
      </c>
      <c r="M915" s="73">
        <v>40</v>
      </c>
      <c r="N915" s="75" t="s">
        <v>3896</v>
      </c>
      <c r="O915" s="75" t="s">
        <v>3897</v>
      </c>
      <c r="P915" s="75">
        <v>2830048739</v>
      </c>
      <c r="Q915" s="74">
        <v>46061</v>
      </c>
      <c r="R915" s="75">
        <v>1209383519</v>
      </c>
      <c r="S915" s="75">
        <v>224176946</v>
      </c>
      <c r="T915" s="74">
        <v>46061</v>
      </c>
      <c r="U915" s="190">
        <v>18200.699000000001</v>
      </c>
      <c r="V915" s="190">
        <v>17781.024000000001</v>
      </c>
      <c r="W915" s="75">
        <v>20</v>
      </c>
      <c r="X915" s="75">
        <v>0</v>
      </c>
      <c r="Y915" s="98">
        <v>235600054418</v>
      </c>
      <c r="Z915" s="82" t="s">
        <v>128</v>
      </c>
      <c r="AA915" s="75" t="s">
        <v>280</v>
      </c>
      <c r="AB915" s="75" t="s">
        <v>2599</v>
      </c>
      <c r="AC915" s="98">
        <v>235600054418</v>
      </c>
      <c r="AD915" s="75" t="s">
        <v>113</v>
      </c>
      <c r="AE915" s="74">
        <v>46071</v>
      </c>
      <c r="AF915" s="208">
        <v>46068.041666666664</v>
      </c>
      <c r="AG915" s="208">
        <v>46066.5</v>
      </c>
      <c r="AH915" s="208">
        <v>46066.5</v>
      </c>
      <c r="AI915" s="124">
        <v>46055</v>
      </c>
      <c r="AJ915" s="124">
        <v>46069</v>
      </c>
      <c r="AK915" s="124">
        <v>46069</v>
      </c>
      <c r="AL915" s="124">
        <v>46068</v>
      </c>
      <c r="AM915" s="101">
        <v>46080</v>
      </c>
      <c r="AN915" s="74">
        <v>46080</v>
      </c>
      <c r="AO915" s="81">
        <f t="shared" si="318"/>
        <v>46065.5</v>
      </c>
      <c r="AP915" s="81">
        <f t="shared" si="319"/>
        <v>46066.5</v>
      </c>
      <c r="AQ915" s="81">
        <f t="shared" si="320"/>
        <v>46066.5</v>
      </c>
      <c r="AR915" s="81">
        <f t="shared" si="321"/>
        <v>46070</v>
      </c>
      <c r="AS915" s="81">
        <f t="shared" si="322"/>
        <v>46073</v>
      </c>
      <c r="AT915" s="81">
        <f t="shared" si="323"/>
        <v>46070</v>
      </c>
      <c r="AU915" s="82" t="s">
        <v>2600</v>
      </c>
      <c r="AV915" s="74">
        <v>46061</v>
      </c>
      <c r="AW915" s="75" t="s">
        <v>3898</v>
      </c>
      <c r="AX915" s="75" t="s">
        <v>3899</v>
      </c>
      <c r="AY915" s="75"/>
      <c r="AZ915" s="96"/>
      <c r="BA915" s="75"/>
      <c r="BB915" s="75"/>
      <c r="BC915" s="75"/>
      <c r="BD915" s="75"/>
      <c r="BE915" s="75"/>
      <c r="BF915" s="75"/>
      <c r="BG915" s="75"/>
      <c r="BH915" s="75"/>
      <c r="BI915" s="75"/>
      <c r="BJ915" s="75"/>
      <c r="BK915" s="75"/>
      <c r="BL915" s="75"/>
      <c r="BM915" s="75"/>
      <c r="BN915" s="75"/>
      <c r="BO915" s="75"/>
      <c r="BP915" s="75"/>
      <c r="BQ915" s="75"/>
      <c r="BR915" s="75"/>
      <c r="BS915" s="75"/>
      <c r="BT915" s="75">
        <v>1</v>
      </c>
      <c r="BU915" s="84" t="s">
        <v>3900</v>
      </c>
      <c r="BV915" s="74">
        <v>46076</v>
      </c>
      <c r="BW915" s="85">
        <f t="shared" si="316"/>
        <v>7</v>
      </c>
      <c r="BX915" s="85">
        <f t="shared" si="317"/>
        <v>7</v>
      </c>
      <c r="BY915" s="86" t="s">
        <v>120</v>
      </c>
      <c r="BZ915" s="87">
        <f t="shared" si="305"/>
        <v>6</v>
      </c>
      <c r="CB915" s="88">
        <f t="shared" si="313"/>
        <v>9</v>
      </c>
      <c r="CC915" s="89"/>
      <c r="CE915" s="87">
        <f t="shared" si="302"/>
        <v>2</v>
      </c>
      <c r="CF915" s="90">
        <v>18123000</v>
      </c>
      <c r="CG915" s="90"/>
      <c r="CH915" s="90">
        <v>18123000</v>
      </c>
      <c r="CI915" s="22">
        <v>25890</v>
      </c>
      <c r="CJ915" s="87">
        <f t="shared" si="314"/>
        <v>2</v>
      </c>
      <c r="CK915" s="87">
        <f t="shared" si="315"/>
        <v>6</v>
      </c>
      <c r="CL915" s="22" t="s">
        <v>121</v>
      </c>
      <c r="CM915" s="22" t="s">
        <v>3901</v>
      </c>
    </row>
    <row r="916" spans="1:91" ht="14.45" customHeight="1" x14ac:dyDescent="0.25">
      <c r="A916" s="69">
        <f t="shared" si="312"/>
        <v>914</v>
      </c>
      <c r="B916" s="73" t="s">
        <v>102</v>
      </c>
      <c r="C916" s="107" t="s">
        <v>3902</v>
      </c>
      <c r="D916" s="106">
        <v>145406576</v>
      </c>
      <c r="E916" s="73"/>
      <c r="F916" s="74">
        <v>46062</v>
      </c>
      <c r="G916" s="75" t="s">
        <v>516</v>
      </c>
      <c r="H916" s="75" t="s">
        <v>2213</v>
      </c>
      <c r="I916" s="75" t="s">
        <v>105</v>
      </c>
      <c r="J916" s="75" t="s">
        <v>518</v>
      </c>
      <c r="K916" s="75" t="s">
        <v>242</v>
      </c>
      <c r="L916" s="74">
        <v>46092</v>
      </c>
      <c r="M916" s="73">
        <v>40</v>
      </c>
      <c r="N916" s="75" t="s">
        <v>3903</v>
      </c>
      <c r="O916" s="75" t="s">
        <v>3904</v>
      </c>
      <c r="P916" s="75">
        <v>2830048857</v>
      </c>
      <c r="Q916" s="74">
        <v>46063</v>
      </c>
      <c r="R916" s="75">
        <v>1209384101</v>
      </c>
      <c r="S916" s="75">
        <v>224188124</v>
      </c>
      <c r="T916" s="74">
        <v>46063</v>
      </c>
      <c r="U916" s="190">
        <v>18345.748</v>
      </c>
      <c r="V916" s="190">
        <v>17859.514999999999</v>
      </c>
      <c r="W916" s="75">
        <v>20</v>
      </c>
      <c r="X916" s="75">
        <v>0</v>
      </c>
      <c r="Y916" s="98" t="s">
        <v>3905</v>
      </c>
      <c r="Z916" s="82" t="s">
        <v>258</v>
      </c>
      <c r="AA916" s="75" t="s">
        <v>3189</v>
      </c>
      <c r="AB916" s="75" t="s">
        <v>3190</v>
      </c>
      <c r="AC916" s="109" t="s">
        <v>3902</v>
      </c>
      <c r="AD916" s="75" t="s">
        <v>113</v>
      </c>
      <c r="AE916" s="99">
        <v>46066</v>
      </c>
      <c r="AF916" s="80">
        <v>46065.416666666664</v>
      </c>
      <c r="AG916" s="80">
        <v>46064.791666666664</v>
      </c>
      <c r="AH916" s="80">
        <v>46064.791666666664</v>
      </c>
      <c r="AI916" s="74">
        <v>46066</v>
      </c>
      <c r="AJ916" s="99">
        <v>46065</v>
      </c>
      <c r="AK916" s="99">
        <v>46065</v>
      </c>
      <c r="AL916" s="74">
        <v>46069</v>
      </c>
      <c r="AM916" s="132"/>
      <c r="AN916" s="74">
        <v>46069</v>
      </c>
      <c r="AO916" s="81">
        <f t="shared" si="318"/>
        <v>46063.791666666664</v>
      </c>
      <c r="AP916" s="81">
        <f t="shared" si="319"/>
        <v>46064.791666666664</v>
      </c>
      <c r="AQ916" s="81">
        <f t="shared" si="320"/>
        <v>46064.791666666664</v>
      </c>
      <c r="AR916" s="81">
        <f t="shared" si="321"/>
        <v>46067</v>
      </c>
      <c r="AS916" s="81">
        <f t="shared" si="322"/>
        <v>46068</v>
      </c>
      <c r="AT916" s="81">
        <f t="shared" si="323"/>
        <v>46067</v>
      </c>
      <c r="AU916" s="82" t="s">
        <v>443</v>
      </c>
      <c r="AV916" s="74">
        <v>46063</v>
      </c>
      <c r="AW916" s="75" t="s">
        <v>3906</v>
      </c>
      <c r="AX916" s="75" t="s">
        <v>3907</v>
      </c>
      <c r="AY916" s="75"/>
      <c r="AZ916" s="96"/>
      <c r="BA916" s="75"/>
      <c r="BB916" s="75"/>
      <c r="BC916" s="75"/>
      <c r="BD916" s="75"/>
      <c r="BE916" s="75"/>
      <c r="BF916" s="75"/>
      <c r="BG916" s="75"/>
      <c r="BH916" s="75"/>
      <c r="BI916" s="75"/>
      <c r="BJ916" s="75"/>
      <c r="BK916" s="75"/>
      <c r="BL916" s="75"/>
      <c r="BM916" s="75"/>
      <c r="BN916" s="75"/>
      <c r="BO916" s="75"/>
      <c r="BP916" s="75"/>
      <c r="BQ916" s="75"/>
      <c r="BR916" s="75"/>
      <c r="BS916" s="75"/>
      <c r="BT916" s="75">
        <v>1</v>
      </c>
      <c r="BU916" s="84" t="s">
        <v>3908</v>
      </c>
      <c r="BV916" s="74">
        <v>46066</v>
      </c>
      <c r="BW916" s="85">
        <f t="shared" si="316"/>
        <v>1</v>
      </c>
      <c r="BX916" s="85">
        <f t="shared" si="317"/>
        <v>1</v>
      </c>
      <c r="BY916" s="86" t="s">
        <v>120</v>
      </c>
      <c r="BZ916" s="87">
        <f t="shared" si="305"/>
        <v>7</v>
      </c>
      <c r="CB916" s="88">
        <f t="shared" si="313"/>
        <v>7</v>
      </c>
      <c r="CC916" s="89"/>
      <c r="CE916" s="87">
        <f t="shared" si="302"/>
        <v>2</v>
      </c>
      <c r="CF916" s="90">
        <v>13010970</v>
      </c>
      <c r="CG916" s="90"/>
      <c r="CH916" s="90">
        <v>13010970</v>
      </c>
      <c r="CI916" s="22">
        <v>25970</v>
      </c>
      <c r="CJ916" s="87">
        <f t="shared" si="314"/>
        <v>2</v>
      </c>
      <c r="CK916" s="87">
        <f t="shared" si="315"/>
        <v>7</v>
      </c>
      <c r="CL916" s="22" t="s">
        <v>121</v>
      </c>
      <c r="CM916" s="22" t="s">
        <v>3909</v>
      </c>
    </row>
    <row r="917" spans="1:91" ht="14.45" customHeight="1" x14ac:dyDescent="0.25">
      <c r="A917" s="69">
        <f t="shared" si="312"/>
        <v>915</v>
      </c>
      <c r="B917" s="70" t="s">
        <v>102</v>
      </c>
      <c r="C917" s="97">
        <v>235600054418</v>
      </c>
      <c r="D917" s="106">
        <v>145445213</v>
      </c>
      <c r="E917" s="73"/>
      <c r="F917" s="74">
        <v>46055</v>
      </c>
      <c r="G917" s="75" t="s">
        <v>516</v>
      </c>
      <c r="H917" s="75" t="s">
        <v>2213</v>
      </c>
      <c r="I917" s="75" t="s">
        <v>105</v>
      </c>
      <c r="J917" s="75" t="s">
        <v>518</v>
      </c>
      <c r="K917" s="75" t="s">
        <v>242</v>
      </c>
      <c r="L917" s="74">
        <v>46085</v>
      </c>
      <c r="M917" s="73">
        <v>40</v>
      </c>
      <c r="N917" s="75" t="s">
        <v>3910</v>
      </c>
      <c r="O917" s="75" t="s">
        <v>3911</v>
      </c>
      <c r="P917" s="75">
        <v>2830048729</v>
      </c>
      <c r="Q917" s="74">
        <v>46061</v>
      </c>
      <c r="R917" s="75">
        <v>1209383490</v>
      </c>
      <c r="S917" s="75">
        <v>224176932</v>
      </c>
      <c r="T917" s="74">
        <v>46061</v>
      </c>
      <c r="U917" s="190">
        <v>12495</v>
      </c>
      <c r="V917" s="190">
        <v>12045.654</v>
      </c>
      <c r="W917" s="75">
        <v>15</v>
      </c>
      <c r="X917" s="75">
        <v>0</v>
      </c>
      <c r="Y917" s="98">
        <v>235600191555</v>
      </c>
      <c r="Z917" s="82" t="s">
        <v>128</v>
      </c>
      <c r="AA917" s="75" t="s">
        <v>280</v>
      </c>
      <c r="AB917" s="75" t="s">
        <v>2599</v>
      </c>
      <c r="AC917" s="98">
        <v>235600054418</v>
      </c>
      <c r="AD917" s="75" t="s">
        <v>113</v>
      </c>
      <c r="AE917" s="74">
        <v>46071</v>
      </c>
      <c r="AF917" s="208">
        <v>46068.041666666664</v>
      </c>
      <c r="AG917" s="208">
        <v>46066.5</v>
      </c>
      <c r="AH917" s="208">
        <v>46066.5</v>
      </c>
      <c r="AI917" s="124">
        <v>46055</v>
      </c>
      <c r="AJ917" s="124">
        <v>46069</v>
      </c>
      <c r="AK917" s="124">
        <v>46069</v>
      </c>
      <c r="AL917" s="124">
        <v>46068</v>
      </c>
      <c r="AM917" s="101">
        <v>46080</v>
      </c>
      <c r="AN917" s="74">
        <v>46080</v>
      </c>
      <c r="AO917" s="81">
        <f t="shared" si="318"/>
        <v>46065.5</v>
      </c>
      <c r="AP917" s="81">
        <f t="shared" si="319"/>
        <v>46066.5</v>
      </c>
      <c r="AQ917" s="81">
        <f t="shared" si="320"/>
        <v>46066.5</v>
      </c>
      <c r="AR917" s="81">
        <f t="shared" si="321"/>
        <v>46070</v>
      </c>
      <c r="AS917" s="81">
        <f t="shared" si="322"/>
        <v>46073</v>
      </c>
      <c r="AT917" s="81">
        <f t="shared" si="323"/>
        <v>46070</v>
      </c>
      <c r="AU917" s="82" t="s">
        <v>2600</v>
      </c>
      <c r="AV917" s="74">
        <v>46061</v>
      </c>
      <c r="AW917" s="75" t="s">
        <v>3912</v>
      </c>
      <c r="AX917" s="75" t="s">
        <v>3913</v>
      </c>
      <c r="AY917" s="75"/>
      <c r="AZ917" s="96"/>
      <c r="BA917" s="75"/>
      <c r="BB917" s="75"/>
      <c r="BC917" s="75"/>
      <c r="BD917" s="75"/>
      <c r="BE917" s="75"/>
      <c r="BF917" s="75"/>
      <c r="BG917" s="75"/>
      <c r="BH917" s="75"/>
      <c r="BI917" s="75"/>
      <c r="BJ917" s="75"/>
      <c r="BK917" s="75"/>
      <c r="BL917" s="75"/>
      <c r="BM917" s="75"/>
      <c r="BN917" s="75"/>
      <c r="BO917" s="75"/>
      <c r="BP917" s="75"/>
      <c r="BQ917" s="75"/>
      <c r="BR917" s="75"/>
      <c r="BS917" s="75"/>
      <c r="BT917" s="75">
        <v>0</v>
      </c>
      <c r="BU917" s="84" t="s">
        <v>3900</v>
      </c>
      <c r="BV917" s="74">
        <v>46076</v>
      </c>
      <c r="BW917" s="85">
        <f t="shared" si="316"/>
        <v>7</v>
      </c>
      <c r="BX917" s="85">
        <f t="shared" si="317"/>
        <v>7</v>
      </c>
      <c r="BY917" s="86" t="s">
        <v>120</v>
      </c>
      <c r="BZ917" s="87">
        <f t="shared" si="305"/>
        <v>6</v>
      </c>
      <c r="CB917" s="88">
        <f t="shared" si="313"/>
        <v>9</v>
      </c>
      <c r="CC917" s="89"/>
      <c r="CE917" s="87">
        <f t="shared" si="302"/>
        <v>2</v>
      </c>
      <c r="CF917" s="90">
        <v>18123000</v>
      </c>
      <c r="CG917" s="90"/>
      <c r="CH917" s="90">
        <v>18123000</v>
      </c>
      <c r="CI917" s="22">
        <v>25890</v>
      </c>
      <c r="CJ917" s="87">
        <f t="shared" si="314"/>
        <v>2</v>
      </c>
      <c r="CK917" s="87">
        <f t="shared" si="315"/>
        <v>6</v>
      </c>
      <c r="CL917" s="22" t="s">
        <v>121</v>
      </c>
      <c r="CM917" s="22" t="s">
        <v>3901</v>
      </c>
    </row>
    <row r="918" spans="1:91" ht="14.45" customHeight="1" x14ac:dyDescent="0.25">
      <c r="A918" s="69">
        <f t="shared" si="312"/>
        <v>916</v>
      </c>
      <c r="B918" s="70" t="s">
        <v>102</v>
      </c>
      <c r="C918" s="97">
        <v>235600054418</v>
      </c>
      <c r="D918" s="106">
        <v>145463969</v>
      </c>
      <c r="E918" s="73"/>
      <c r="F918" s="74">
        <v>46055</v>
      </c>
      <c r="G918" s="75" t="s">
        <v>612</v>
      </c>
      <c r="H918" s="75" t="s">
        <v>2213</v>
      </c>
      <c r="I918" s="75" t="s">
        <v>105</v>
      </c>
      <c r="J918" s="75" t="s">
        <v>518</v>
      </c>
      <c r="K918" s="75" t="s">
        <v>242</v>
      </c>
      <c r="L918" s="74">
        <v>46083</v>
      </c>
      <c r="M918" s="73">
        <v>40</v>
      </c>
      <c r="N918" s="75" t="s">
        <v>3914</v>
      </c>
      <c r="O918" s="75" t="s">
        <v>3915</v>
      </c>
      <c r="P918" s="75">
        <v>2830048728</v>
      </c>
      <c r="Q918" s="74">
        <v>46061</v>
      </c>
      <c r="R918" s="75">
        <v>1209383489</v>
      </c>
      <c r="S918" s="75">
        <v>224176940</v>
      </c>
      <c r="T918" s="74">
        <v>46061</v>
      </c>
      <c r="U918" s="190">
        <v>24277.752</v>
      </c>
      <c r="V918" s="190">
        <v>23404.678</v>
      </c>
      <c r="W918" s="75">
        <v>28</v>
      </c>
      <c r="X918" s="75">
        <v>0</v>
      </c>
      <c r="Y918" s="98">
        <v>235600191572</v>
      </c>
      <c r="Z918" s="82" t="s">
        <v>128</v>
      </c>
      <c r="AA918" s="75" t="s">
        <v>280</v>
      </c>
      <c r="AB918" s="75" t="s">
        <v>2599</v>
      </c>
      <c r="AC918" s="98">
        <v>235600054418</v>
      </c>
      <c r="AD918" s="75" t="s">
        <v>113</v>
      </c>
      <c r="AE918" s="74">
        <v>46071</v>
      </c>
      <c r="AF918" s="208">
        <v>46068.041666666664</v>
      </c>
      <c r="AG918" s="208">
        <v>46066.5</v>
      </c>
      <c r="AH918" s="208">
        <v>46066.5</v>
      </c>
      <c r="AI918" s="124">
        <v>46055</v>
      </c>
      <c r="AJ918" s="124">
        <v>46069</v>
      </c>
      <c r="AK918" s="124">
        <v>46069</v>
      </c>
      <c r="AL918" s="124">
        <v>46068</v>
      </c>
      <c r="AM918" s="101">
        <v>46080</v>
      </c>
      <c r="AN918" s="74">
        <v>46080</v>
      </c>
      <c r="AO918" s="81">
        <f t="shared" si="318"/>
        <v>46065.5</v>
      </c>
      <c r="AP918" s="81">
        <f t="shared" si="319"/>
        <v>46066.5</v>
      </c>
      <c r="AQ918" s="81">
        <f t="shared" si="320"/>
        <v>46066.5</v>
      </c>
      <c r="AR918" s="81">
        <f t="shared" si="321"/>
        <v>46070</v>
      </c>
      <c r="AS918" s="81">
        <f t="shared" si="322"/>
        <v>46073</v>
      </c>
      <c r="AT918" s="81">
        <f t="shared" si="323"/>
        <v>46070</v>
      </c>
      <c r="AU918" s="82" t="s">
        <v>2600</v>
      </c>
      <c r="AV918" s="74">
        <v>46061</v>
      </c>
      <c r="AW918" s="75" t="s">
        <v>3916</v>
      </c>
      <c r="AX918" s="75" t="s">
        <v>3917</v>
      </c>
      <c r="AY918" s="75"/>
      <c r="AZ918" s="96"/>
      <c r="BA918" s="75"/>
      <c r="BB918" s="75"/>
      <c r="BC918" s="75"/>
      <c r="BD918" s="75"/>
      <c r="BE918" s="75"/>
      <c r="BF918" s="75"/>
      <c r="BG918" s="75"/>
      <c r="BH918" s="75"/>
      <c r="BI918" s="75"/>
      <c r="BJ918" s="75"/>
      <c r="BK918" s="75"/>
      <c r="BL918" s="75"/>
      <c r="BM918" s="75"/>
      <c r="BN918" s="75"/>
      <c r="BO918" s="75"/>
      <c r="BP918" s="75"/>
      <c r="BQ918" s="75"/>
      <c r="BR918" s="75"/>
      <c r="BS918" s="75"/>
      <c r="BT918" s="75">
        <v>0</v>
      </c>
      <c r="BU918" s="84" t="s">
        <v>3900</v>
      </c>
      <c r="BV918" s="74">
        <v>46076</v>
      </c>
      <c r="BW918" s="85">
        <f t="shared" si="316"/>
        <v>7</v>
      </c>
      <c r="BX918" s="85">
        <f t="shared" si="317"/>
        <v>7</v>
      </c>
      <c r="BY918" s="86" t="s">
        <v>120</v>
      </c>
      <c r="BZ918" s="87">
        <f t="shared" si="305"/>
        <v>6</v>
      </c>
      <c r="CB918" s="88">
        <f t="shared" si="313"/>
        <v>9</v>
      </c>
      <c r="CC918" s="89"/>
      <c r="CE918" s="87">
        <f t="shared" si="302"/>
        <v>2</v>
      </c>
      <c r="CF918" s="90">
        <v>18123000</v>
      </c>
      <c r="CG918" s="90"/>
      <c r="CH918" s="90">
        <v>18123000</v>
      </c>
      <c r="CI918" s="22">
        <v>25890</v>
      </c>
      <c r="CJ918" s="87">
        <f t="shared" si="314"/>
        <v>2</v>
      </c>
      <c r="CK918" s="87">
        <f t="shared" si="315"/>
        <v>6</v>
      </c>
      <c r="CL918" s="22" t="s">
        <v>121</v>
      </c>
      <c r="CM918" s="22" t="s">
        <v>3901</v>
      </c>
    </row>
    <row r="919" spans="1:91" ht="14.45" customHeight="1" x14ac:dyDescent="0.25">
      <c r="A919" s="69">
        <f t="shared" si="312"/>
        <v>917</v>
      </c>
      <c r="B919" s="73" t="s">
        <v>102</v>
      </c>
      <c r="C919" s="107" t="s">
        <v>3902</v>
      </c>
      <c r="D919" s="106">
        <v>145386983</v>
      </c>
      <c r="E919" s="73"/>
      <c r="F919" s="74">
        <v>46062</v>
      </c>
      <c r="G919" s="75" t="s">
        <v>532</v>
      </c>
      <c r="H919" s="75" t="s">
        <v>2213</v>
      </c>
      <c r="I919" s="75" t="s">
        <v>105</v>
      </c>
      <c r="J919" s="75" t="s">
        <v>518</v>
      </c>
      <c r="K919" s="75" t="s">
        <v>242</v>
      </c>
      <c r="L919" s="74">
        <v>46090</v>
      </c>
      <c r="M919" s="73">
        <v>40</v>
      </c>
      <c r="N919" s="75" t="s">
        <v>3918</v>
      </c>
      <c r="O919" s="75" t="s">
        <v>3919</v>
      </c>
      <c r="P919" s="75">
        <v>2830048861</v>
      </c>
      <c r="Q919" s="74">
        <v>46063</v>
      </c>
      <c r="R919" s="75">
        <v>1209384125</v>
      </c>
      <c r="S919" s="75">
        <v>224188137</v>
      </c>
      <c r="T919" s="74">
        <v>46063</v>
      </c>
      <c r="U919" s="190">
        <v>18248.507000000001</v>
      </c>
      <c r="V919" s="190">
        <v>17825.812000000002</v>
      </c>
      <c r="W919" s="75">
        <v>20</v>
      </c>
      <c r="X919" s="75">
        <v>0</v>
      </c>
      <c r="Y919" s="98" t="s">
        <v>3920</v>
      </c>
      <c r="Z919" s="82" t="s">
        <v>258</v>
      </c>
      <c r="AA919" s="75" t="s">
        <v>3189</v>
      </c>
      <c r="AB919" s="75" t="s">
        <v>3190</v>
      </c>
      <c r="AC919" s="109" t="s">
        <v>3902</v>
      </c>
      <c r="AD919" s="75" t="s">
        <v>113</v>
      </c>
      <c r="AE919" s="99">
        <v>46066</v>
      </c>
      <c r="AF919" s="80">
        <v>46065.416666666664</v>
      </c>
      <c r="AG919" s="80">
        <v>46064.791666666664</v>
      </c>
      <c r="AH919" s="80">
        <v>46064.791666666664</v>
      </c>
      <c r="AI919" s="74">
        <v>46066</v>
      </c>
      <c r="AJ919" s="99">
        <v>46065</v>
      </c>
      <c r="AK919" s="99">
        <v>46065</v>
      </c>
      <c r="AL919" s="74">
        <v>46069</v>
      </c>
      <c r="AM919" s="132"/>
      <c r="AN919" s="74">
        <v>46069</v>
      </c>
      <c r="AO919" s="81">
        <f t="shared" si="318"/>
        <v>46063.791666666664</v>
      </c>
      <c r="AP919" s="81">
        <f t="shared" si="319"/>
        <v>46064.791666666664</v>
      </c>
      <c r="AQ919" s="81">
        <f t="shared" si="320"/>
        <v>46064.791666666664</v>
      </c>
      <c r="AR919" s="81">
        <f t="shared" si="321"/>
        <v>46067</v>
      </c>
      <c r="AS919" s="81">
        <f t="shared" si="322"/>
        <v>46068</v>
      </c>
      <c r="AT919" s="81">
        <f t="shared" si="323"/>
        <v>46067</v>
      </c>
      <c r="AU919" s="82" t="s">
        <v>443</v>
      </c>
      <c r="AV919" s="74">
        <v>46063</v>
      </c>
      <c r="AW919" s="75" t="s">
        <v>3921</v>
      </c>
      <c r="AX919" s="75" t="s">
        <v>3922</v>
      </c>
      <c r="AY919" s="75"/>
      <c r="AZ919" s="96"/>
      <c r="BA919" s="75"/>
      <c r="BB919" s="75"/>
      <c r="BC919" s="75"/>
      <c r="BD919" s="75"/>
      <c r="BE919" s="75"/>
      <c r="BF919" s="75"/>
      <c r="BG919" s="75"/>
      <c r="BH919" s="75"/>
      <c r="BI919" s="75"/>
      <c r="BJ919" s="75"/>
      <c r="BK919" s="75"/>
      <c r="BL919" s="75"/>
      <c r="BM919" s="75"/>
      <c r="BN919" s="75"/>
      <c r="BO919" s="75"/>
      <c r="BP919" s="75"/>
      <c r="BQ919" s="75"/>
      <c r="BR919" s="75"/>
      <c r="BS919" s="75"/>
      <c r="BT919" s="75">
        <v>0</v>
      </c>
      <c r="BU919" s="84" t="s">
        <v>3908</v>
      </c>
      <c r="BV919" s="74">
        <v>46066</v>
      </c>
      <c r="BW919" s="85">
        <f t="shared" si="316"/>
        <v>1</v>
      </c>
      <c r="BX919" s="85">
        <f t="shared" si="317"/>
        <v>1</v>
      </c>
      <c r="BY919" s="86" t="s">
        <v>120</v>
      </c>
      <c r="BZ919" s="87">
        <f t="shared" si="305"/>
        <v>7</v>
      </c>
      <c r="CB919" s="88">
        <f t="shared" si="313"/>
        <v>7</v>
      </c>
      <c r="CC919" s="89"/>
      <c r="CE919" s="87">
        <f t="shared" si="302"/>
        <v>2</v>
      </c>
      <c r="CF919" s="90">
        <v>13010970</v>
      </c>
      <c r="CG919" s="90"/>
      <c r="CH919" s="90">
        <v>13010970</v>
      </c>
      <c r="CI919" s="22">
        <v>25970</v>
      </c>
      <c r="CJ919" s="87">
        <f t="shared" si="314"/>
        <v>2</v>
      </c>
      <c r="CK919" s="87">
        <f t="shared" si="315"/>
        <v>7</v>
      </c>
      <c r="CL919" s="22" t="s">
        <v>121</v>
      </c>
      <c r="CM919" s="22" t="s">
        <v>3909</v>
      </c>
    </row>
    <row r="920" spans="1:91" ht="14.45" customHeight="1" x14ac:dyDescent="0.25">
      <c r="A920" s="69">
        <f t="shared" si="312"/>
        <v>918</v>
      </c>
      <c r="B920" s="70" t="s">
        <v>102</v>
      </c>
      <c r="C920" s="97">
        <v>235600054418</v>
      </c>
      <c r="D920" s="106">
        <v>145368236</v>
      </c>
      <c r="E920" s="73"/>
      <c r="F920" s="74">
        <v>46055</v>
      </c>
      <c r="G920" s="75" t="s">
        <v>516</v>
      </c>
      <c r="H920" s="75" t="s">
        <v>2213</v>
      </c>
      <c r="I920" s="75" t="s">
        <v>105</v>
      </c>
      <c r="J920" s="75" t="s">
        <v>518</v>
      </c>
      <c r="K920" s="75" t="s">
        <v>242</v>
      </c>
      <c r="L920" s="74">
        <v>46083</v>
      </c>
      <c r="M920" s="73">
        <v>40</v>
      </c>
      <c r="N920" s="75" t="s">
        <v>3923</v>
      </c>
      <c r="O920" s="75" t="s">
        <v>3924</v>
      </c>
      <c r="P920" s="75">
        <v>2830048738</v>
      </c>
      <c r="Q920" s="74">
        <v>46061</v>
      </c>
      <c r="R920" s="75">
        <v>1209383509</v>
      </c>
      <c r="S920" s="75">
        <v>224176844</v>
      </c>
      <c r="T920" s="74">
        <v>46061</v>
      </c>
      <c r="U920" s="190">
        <v>17347.937000000002</v>
      </c>
      <c r="V920" s="190">
        <v>16724.072</v>
      </c>
      <c r="W920" s="75">
        <v>20</v>
      </c>
      <c r="X920" s="75">
        <v>0</v>
      </c>
      <c r="Y920" s="98">
        <v>235600167727</v>
      </c>
      <c r="Z920" s="82" t="s">
        <v>128</v>
      </c>
      <c r="AA920" s="75" t="s">
        <v>280</v>
      </c>
      <c r="AB920" s="75" t="s">
        <v>2599</v>
      </c>
      <c r="AC920" s="98">
        <v>235600054418</v>
      </c>
      <c r="AD920" s="75" t="s">
        <v>113</v>
      </c>
      <c r="AE920" s="74">
        <v>46071</v>
      </c>
      <c r="AF920" s="208">
        <v>46068.041666666664</v>
      </c>
      <c r="AG920" s="208">
        <v>46066.5</v>
      </c>
      <c r="AH920" s="208">
        <v>46066.5</v>
      </c>
      <c r="AI920" s="124">
        <v>46055</v>
      </c>
      <c r="AJ920" s="124">
        <v>46069</v>
      </c>
      <c r="AK920" s="124">
        <v>46069</v>
      </c>
      <c r="AL920" s="124">
        <v>46068</v>
      </c>
      <c r="AM920" s="101">
        <v>46080</v>
      </c>
      <c r="AN920" s="74">
        <v>46080</v>
      </c>
      <c r="AO920" s="81">
        <f t="shared" si="318"/>
        <v>46065.5</v>
      </c>
      <c r="AP920" s="81">
        <f t="shared" si="319"/>
        <v>46066.5</v>
      </c>
      <c r="AQ920" s="81">
        <f t="shared" si="320"/>
        <v>46066.5</v>
      </c>
      <c r="AR920" s="81">
        <f t="shared" si="321"/>
        <v>46070</v>
      </c>
      <c r="AS920" s="81">
        <f t="shared" si="322"/>
        <v>46073</v>
      </c>
      <c r="AT920" s="81">
        <f t="shared" si="323"/>
        <v>46070</v>
      </c>
      <c r="AU920" s="82" t="s">
        <v>2600</v>
      </c>
      <c r="AV920" s="74">
        <v>46061</v>
      </c>
      <c r="AW920" s="75" t="s">
        <v>3925</v>
      </c>
      <c r="AX920" s="75" t="s">
        <v>3926</v>
      </c>
      <c r="AY920" s="75"/>
      <c r="AZ920" s="96"/>
      <c r="BA920" s="75"/>
      <c r="BB920" s="75"/>
      <c r="BC920" s="75"/>
      <c r="BD920" s="75"/>
      <c r="BE920" s="75"/>
      <c r="BF920" s="75"/>
      <c r="BG920" s="75"/>
      <c r="BH920" s="75"/>
      <c r="BI920" s="75"/>
      <c r="BJ920" s="75"/>
      <c r="BK920" s="75"/>
      <c r="BL920" s="75"/>
      <c r="BM920" s="75"/>
      <c r="BN920" s="75"/>
      <c r="BO920" s="75"/>
      <c r="BP920" s="75"/>
      <c r="BQ920" s="75"/>
      <c r="BR920" s="75"/>
      <c r="BS920" s="75"/>
      <c r="BT920" s="75">
        <v>0</v>
      </c>
      <c r="BU920" s="84" t="s">
        <v>3900</v>
      </c>
      <c r="BV920" s="74">
        <v>46076</v>
      </c>
      <c r="BW920" s="85">
        <f t="shared" si="316"/>
        <v>7</v>
      </c>
      <c r="BX920" s="85">
        <f t="shared" si="317"/>
        <v>7</v>
      </c>
      <c r="BY920" s="86" t="s">
        <v>120</v>
      </c>
      <c r="BZ920" s="87">
        <f t="shared" si="305"/>
        <v>6</v>
      </c>
      <c r="CB920" s="88">
        <f t="shared" si="313"/>
        <v>9</v>
      </c>
      <c r="CC920" s="89"/>
      <c r="CE920" s="87">
        <f t="shared" si="302"/>
        <v>2</v>
      </c>
      <c r="CF920" s="90">
        <v>18123000</v>
      </c>
      <c r="CG920" s="90"/>
      <c r="CH920" s="90">
        <v>18123000</v>
      </c>
      <c r="CI920" s="22">
        <v>25890</v>
      </c>
      <c r="CJ920" s="87">
        <f t="shared" si="314"/>
        <v>2</v>
      </c>
      <c r="CK920" s="87">
        <f t="shared" si="315"/>
        <v>6</v>
      </c>
      <c r="CL920" s="22" t="s">
        <v>121</v>
      </c>
      <c r="CM920" s="22" t="s">
        <v>3901</v>
      </c>
    </row>
    <row r="921" spans="1:91" ht="14.45" customHeight="1" x14ac:dyDescent="0.25">
      <c r="A921" s="69">
        <f t="shared" si="312"/>
        <v>919</v>
      </c>
      <c r="B921" s="70" t="s">
        <v>102</v>
      </c>
      <c r="C921" s="107" t="s">
        <v>3778</v>
      </c>
      <c r="D921" s="106">
        <v>145465645</v>
      </c>
      <c r="E921" s="73">
        <v>5320007576</v>
      </c>
      <c r="F921" s="74">
        <v>46057</v>
      </c>
      <c r="G921" s="75" t="s">
        <v>2987</v>
      </c>
      <c r="H921" s="75" t="s">
        <v>2963</v>
      </c>
      <c r="I921" s="75" t="s">
        <v>105</v>
      </c>
      <c r="J921" s="75" t="s">
        <v>1161</v>
      </c>
      <c r="K921" s="75" t="s">
        <v>242</v>
      </c>
      <c r="L921" s="74">
        <v>46073</v>
      </c>
      <c r="M921" s="73">
        <v>0</v>
      </c>
      <c r="N921" s="75" t="s">
        <v>3927</v>
      </c>
      <c r="O921" s="75" t="s">
        <v>3928</v>
      </c>
      <c r="P921" s="75">
        <v>2830048670</v>
      </c>
      <c r="Q921" s="74">
        <v>46059</v>
      </c>
      <c r="R921" s="75">
        <v>1209383106</v>
      </c>
      <c r="S921" s="75">
        <v>224171489</v>
      </c>
      <c r="T921" s="74">
        <v>46059</v>
      </c>
      <c r="U921" s="190">
        <v>2700.4430000000002</v>
      </c>
      <c r="V921" s="190">
        <v>2589.1590000000001</v>
      </c>
      <c r="W921" s="75">
        <v>4</v>
      </c>
      <c r="X921" s="75">
        <v>2</v>
      </c>
      <c r="Y921" s="98" t="s">
        <v>3929</v>
      </c>
      <c r="Z921" s="82" t="s">
        <v>258</v>
      </c>
      <c r="AA921" s="75" t="s">
        <v>1258</v>
      </c>
      <c r="AB921" s="75" t="s">
        <v>3692</v>
      </c>
      <c r="AC921" s="109" t="s">
        <v>3778</v>
      </c>
      <c r="AD921" s="75" t="s">
        <v>113</v>
      </c>
      <c r="AE921" s="74">
        <v>46063</v>
      </c>
      <c r="AF921" s="80">
        <v>46061.833333333336</v>
      </c>
      <c r="AG921" s="80">
        <v>46060.625</v>
      </c>
      <c r="AH921" s="80">
        <v>46060.625</v>
      </c>
      <c r="AI921" s="99">
        <v>46062</v>
      </c>
      <c r="AJ921" s="99">
        <v>46062</v>
      </c>
      <c r="AK921" s="99">
        <v>46062</v>
      </c>
      <c r="AL921" s="99">
        <v>46065</v>
      </c>
      <c r="AM921" s="75"/>
      <c r="AN921" s="99">
        <v>46065</v>
      </c>
      <c r="AO921" s="95" t="s">
        <v>121</v>
      </c>
      <c r="AP921" s="95" t="s">
        <v>121</v>
      </c>
      <c r="AQ921" s="95" t="s">
        <v>121</v>
      </c>
      <c r="AR921" s="95" t="s">
        <v>121</v>
      </c>
      <c r="AS921" s="95" t="s">
        <v>121</v>
      </c>
      <c r="AT921" s="95" t="s">
        <v>121</v>
      </c>
      <c r="AU921" s="82" t="s">
        <v>131</v>
      </c>
      <c r="AV921" s="74">
        <v>46059</v>
      </c>
      <c r="AW921" s="75" t="s">
        <v>3930</v>
      </c>
      <c r="AX921" s="75" t="s">
        <v>3931</v>
      </c>
      <c r="AY921" s="75"/>
      <c r="AZ921" s="96"/>
      <c r="BA921" s="75"/>
      <c r="BB921" s="75"/>
      <c r="BC921" s="75"/>
      <c r="BD921" s="75"/>
      <c r="BE921" s="75"/>
      <c r="BF921" s="75"/>
      <c r="BG921" s="75"/>
      <c r="BH921" s="75"/>
      <c r="BI921" s="75"/>
      <c r="BJ921" s="75"/>
      <c r="BK921" s="75"/>
      <c r="BL921" s="75"/>
      <c r="BM921" s="75"/>
      <c r="BN921" s="75"/>
      <c r="BO921" s="75"/>
      <c r="BP921" s="75"/>
      <c r="BQ921" s="75"/>
      <c r="BR921" s="75"/>
      <c r="BS921" s="75"/>
      <c r="BT921" s="75">
        <v>0</v>
      </c>
      <c r="BU921" s="84" t="s">
        <v>3784</v>
      </c>
      <c r="BV921" s="74">
        <v>46063</v>
      </c>
      <c r="BW921" s="85">
        <f t="shared" si="316"/>
        <v>1</v>
      </c>
      <c r="BX921" s="85">
        <f t="shared" si="317"/>
        <v>1</v>
      </c>
      <c r="BY921" s="86" t="s">
        <v>120</v>
      </c>
      <c r="BZ921" s="87">
        <f t="shared" si="305"/>
        <v>6</v>
      </c>
      <c r="CB921" s="88">
        <f t="shared" si="313"/>
        <v>7</v>
      </c>
      <c r="CC921" s="89"/>
      <c r="CE921" s="87">
        <f t="shared" si="302"/>
        <v>2</v>
      </c>
      <c r="CF921" s="90"/>
      <c r="CG921" s="90"/>
      <c r="CH921" s="90"/>
      <c r="CJ921" s="87">
        <f t="shared" si="314"/>
        <v>2</v>
      </c>
      <c r="CK921" s="87">
        <f t="shared" si="315"/>
        <v>6</v>
      </c>
      <c r="CL921" s="22" t="s">
        <v>121</v>
      </c>
      <c r="CM921" s="22" t="s">
        <v>3785</v>
      </c>
    </row>
    <row r="922" spans="1:91" ht="14.45" customHeight="1" x14ac:dyDescent="0.25">
      <c r="A922" s="69">
        <f t="shared" si="312"/>
        <v>920</v>
      </c>
      <c r="B922" s="70" t="s">
        <v>102</v>
      </c>
      <c r="C922" s="107" t="s">
        <v>3778</v>
      </c>
      <c r="D922" s="106">
        <v>145465040</v>
      </c>
      <c r="E922" s="73">
        <v>5320007576</v>
      </c>
      <c r="F922" s="74">
        <v>46058</v>
      </c>
      <c r="G922" s="75" t="s">
        <v>3932</v>
      </c>
      <c r="H922" s="75" t="s">
        <v>2963</v>
      </c>
      <c r="I922" s="75" t="s">
        <v>105</v>
      </c>
      <c r="J922" s="75" t="s">
        <v>1161</v>
      </c>
      <c r="K922" s="75" t="s">
        <v>242</v>
      </c>
      <c r="L922" s="74">
        <v>46076</v>
      </c>
      <c r="M922" s="73">
        <v>40</v>
      </c>
      <c r="N922" s="75" t="s">
        <v>3927</v>
      </c>
      <c r="O922" s="75" t="s">
        <v>3928</v>
      </c>
      <c r="P922" s="75">
        <v>2830048669</v>
      </c>
      <c r="Q922" s="74">
        <v>46059</v>
      </c>
      <c r="R922" s="75">
        <v>1209383105</v>
      </c>
      <c r="S922" s="75">
        <v>224171496</v>
      </c>
      <c r="T922" s="74">
        <v>46059</v>
      </c>
      <c r="U922" s="190">
        <v>16578.069</v>
      </c>
      <c r="V922" s="190">
        <v>16054.652</v>
      </c>
      <c r="W922" s="75">
        <v>18</v>
      </c>
      <c r="X922" s="75">
        <v>12</v>
      </c>
      <c r="Y922" s="98" t="s">
        <v>3929</v>
      </c>
      <c r="Z922" s="82" t="s">
        <v>258</v>
      </c>
      <c r="AA922" s="75" t="s">
        <v>1258</v>
      </c>
      <c r="AB922" s="75" t="s">
        <v>3692</v>
      </c>
      <c r="AC922" s="109" t="s">
        <v>3778</v>
      </c>
      <c r="AD922" s="75" t="s">
        <v>113</v>
      </c>
      <c r="AE922" s="74">
        <v>46063</v>
      </c>
      <c r="AF922" s="80">
        <v>46061.833333333336</v>
      </c>
      <c r="AG922" s="80">
        <v>46060.625</v>
      </c>
      <c r="AH922" s="80">
        <v>46060.625</v>
      </c>
      <c r="AI922" s="99">
        <v>46062</v>
      </c>
      <c r="AJ922" s="99">
        <v>46062</v>
      </c>
      <c r="AK922" s="99">
        <v>46062</v>
      </c>
      <c r="AL922" s="99">
        <v>46065</v>
      </c>
      <c r="AM922" s="75"/>
      <c r="AN922" s="99">
        <v>46065</v>
      </c>
      <c r="AO922" s="95" t="s">
        <v>121</v>
      </c>
      <c r="AP922" s="95" t="s">
        <v>121</v>
      </c>
      <c r="AQ922" s="95" t="s">
        <v>121</v>
      </c>
      <c r="AR922" s="95" t="s">
        <v>121</v>
      </c>
      <c r="AS922" s="95" t="s">
        <v>121</v>
      </c>
      <c r="AT922" s="95" t="s">
        <v>121</v>
      </c>
      <c r="AU922" s="82" t="s">
        <v>131</v>
      </c>
      <c r="AV922" s="74">
        <v>46059</v>
      </c>
      <c r="AW922" s="75">
        <v>0</v>
      </c>
      <c r="AX922" s="75">
        <v>0</v>
      </c>
      <c r="AY922" s="75"/>
      <c r="AZ922" s="96"/>
      <c r="BA922" s="75"/>
      <c r="BB922" s="75"/>
      <c r="BC922" s="75"/>
      <c r="BD922" s="75"/>
      <c r="BE922" s="75"/>
      <c r="BF922" s="75"/>
      <c r="BG922" s="75"/>
      <c r="BH922" s="75"/>
      <c r="BI922" s="75"/>
      <c r="BJ922" s="75"/>
      <c r="BK922" s="75"/>
      <c r="BL922" s="75"/>
      <c r="BM922" s="75"/>
      <c r="BN922" s="75"/>
      <c r="BO922" s="75"/>
      <c r="BP922" s="75"/>
      <c r="BQ922" s="75"/>
      <c r="BR922" s="75"/>
      <c r="BS922" s="75"/>
      <c r="BT922" s="75">
        <v>0</v>
      </c>
      <c r="BU922" s="84" t="s">
        <v>3784</v>
      </c>
      <c r="BV922" s="74">
        <v>46063</v>
      </c>
      <c r="BW922" s="85">
        <f t="shared" si="316"/>
        <v>1</v>
      </c>
      <c r="BX922" s="85">
        <f t="shared" si="317"/>
        <v>1</v>
      </c>
      <c r="BY922" s="86" t="s">
        <v>120</v>
      </c>
      <c r="BZ922" s="87">
        <f t="shared" si="305"/>
        <v>6</v>
      </c>
      <c r="CB922" s="88">
        <f t="shared" si="313"/>
        <v>7</v>
      </c>
      <c r="CC922" s="89"/>
      <c r="CE922" s="87">
        <f t="shared" si="302"/>
        <v>2</v>
      </c>
      <c r="CF922" s="90">
        <v>6892060</v>
      </c>
      <c r="CG922" s="90"/>
      <c r="CH922" s="90">
        <v>6892060</v>
      </c>
      <c r="CI922" s="91">
        <v>25910</v>
      </c>
      <c r="CJ922" s="87">
        <f t="shared" si="314"/>
        <v>2</v>
      </c>
      <c r="CK922" s="87">
        <f t="shared" si="315"/>
        <v>6</v>
      </c>
      <c r="CL922" s="22" t="s">
        <v>121</v>
      </c>
      <c r="CM922" s="22" t="s">
        <v>3785</v>
      </c>
    </row>
    <row r="923" spans="1:91" ht="14.45" customHeight="1" x14ac:dyDescent="0.25">
      <c r="A923" s="69">
        <f t="shared" si="312"/>
        <v>921</v>
      </c>
      <c r="B923" s="70" t="s">
        <v>102</v>
      </c>
      <c r="C923" s="107" t="s">
        <v>3778</v>
      </c>
      <c r="D923" s="106">
        <v>145475593</v>
      </c>
      <c r="E923" s="73">
        <v>5320007584</v>
      </c>
      <c r="F923" s="74">
        <v>46058</v>
      </c>
      <c r="G923" s="75" t="s">
        <v>1186</v>
      </c>
      <c r="H923" s="75" t="s">
        <v>2963</v>
      </c>
      <c r="I923" s="75" t="s">
        <v>105</v>
      </c>
      <c r="J923" s="75" t="s">
        <v>1161</v>
      </c>
      <c r="K923" s="75" t="s">
        <v>242</v>
      </c>
      <c r="L923" s="74">
        <v>46077</v>
      </c>
      <c r="M923" s="73">
        <v>40</v>
      </c>
      <c r="N923" s="75" t="s">
        <v>3933</v>
      </c>
      <c r="O923" s="75" t="s">
        <v>3934</v>
      </c>
      <c r="P923" s="75">
        <v>2830048611</v>
      </c>
      <c r="Q923" s="74">
        <v>46059</v>
      </c>
      <c r="R923" s="75">
        <v>1209382964</v>
      </c>
      <c r="S923" s="75">
        <v>224171762</v>
      </c>
      <c r="T923" s="74">
        <v>46059</v>
      </c>
      <c r="U923" s="190">
        <v>10037.736999999999</v>
      </c>
      <c r="V923" s="190">
        <v>9683.5409999999993</v>
      </c>
      <c r="W923" s="75">
        <v>10</v>
      </c>
      <c r="X923" s="75">
        <v>0</v>
      </c>
      <c r="Y923" s="98" t="s">
        <v>3935</v>
      </c>
      <c r="Z923" s="82" t="s">
        <v>258</v>
      </c>
      <c r="AA923" s="75" t="s">
        <v>1258</v>
      </c>
      <c r="AB923" s="75" t="s">
        <v>3692</v>
      </c>
      <c r="AC923" s="109" t="s">
        <v>3778</v>
      </c>
      <c r="AD923" s="75" t="s">
        <v>113</v>
      </c>
      <c r="AE923" s="74">
        <v>46063</v>
      </c>
      <c r="AF923" s="80">
        <v>46061.833333333336</v>
      </c>
      <c r="AG923" s="80">
        <v>46060.625</v>
      </c>
      <c r="AH923" s="80">
        <v>46060.625</v>
      </c>
      <c r="AI923" s="99">
        <v>46062</v>
      </c>
      <c r="AJ923" s="99">
        <v>46062</v>
      </c>
      <c r="AK923" s="99">
        <v>46062</v>
      </c>
      <c r="AL923" s="99">
        <v>46065</v>
      </c>
      <c r="AM923" s="75"/>
      <c r="AN923" s="99">
        <v>46065</v>
      </c>
      <c r="AO923" s="95" t="s">
        <v>121</v>
      </c>
      <c r="AP923" s="95" t="s">
        <v>121</v>
      </c>
      <c r="AQ923" s="95" t="s">
        <v>121</v>
      </c>
      <c r="AR923" s="95" t="s">
        <v>121</v>
      </c>
      <c r="AS923" s="95" t="s">
        <v>121</v>
      </c>
      <c r="AT923" s="95" t="s">
        <v>121</v>
      </c>
      <c r="AU923" s="82" t="s">
        <v>131</v>
      </c>
      <c r="AV923" s="74">
        <v>46059</v>
      </c>
      <c r="AW923" s="75" t="s">
        <v>3936</v>
      </c>
      <c r="AX923" s="75" t="s">
        <v>3937</v>
      </c>
      <c r="AY923" s="75"/>
      <c r="AZ923" s="96"/>
      <c r="BA923" s="75"/>
      <c r="BB923" s="75"/>
      <c r="BC923" s="75"/>
      <c r="BD923" s="75"/>
      <c r="BE923" s="75"/>
      <c r="BF923" s="75"/>
      <c r="BG923" s="75"/>
      <c r="BH923" s="75"/>
      <c r="BI923" s="75"/>
      <c r="BJ923" s="75"/>
      <c r="BK923" s="75"/>
      <c r="BL923" s="75"/>
      <c r="BM923" s="75"/>
      <c r="BN923" s="75"/>
      <c r="BO923" s="75"/>
      <c r="BP923" s="75"/>
      <c r="BQ923" s="75"/>
      <c r="BR923" s="75"/>
      <c r="BS923" s="75"/>
      <c r="BT923" s="75">
        <v>0</v>
      </c>
      <c r="BU923" s="84" t="s">
        <v>3784</v>
      </c>
      <c r="BV923" s="74">
        <v>46063</v>
      </c>
      <c r="BW923" s="85">
        <f t="shared" si="316"/>
        <v>1</v>
      </c>
      <c r="BX923" s="85">
        <f t="shared" si="317"/>
        <v>1</v>
      </c>
      <c r="BY923" s="86" t="s">
        <v>120</v>
      </c>
      <c r="BZ923" s="87">
        <f t="shared" si="305"/>
        <v>6</v>
      </c>
      <c r="CB923" s="88">
        <f t="shared" si="313"/>
        <v>7</v>
      </c>
      <c r="CC923" s="89"/>
      <c r="CE923" s="87">
        <f t="shared" si="302"/>
        <v>2</v>
      </c>
      <c r="CF923" s="90">
        <v>6892060</v>
      </c>
      <c r="CG923" s="90"/>
      <c r="CH923" s="90">
        <v>6892060</v>
      </c>
      <c r="CI923" s="91">
        <v>25910</v>
      </c>
      <c r="CJ923" s="87">
        <f t="shared" si="314"/>
        <v>2</v>
      </c>
      <c r="CK923" s="87">
        <f t="shared" si="315"/>
        <v>6</v>
      </c>
      <c r="CL923" s="22" t="s">
        <v>121</v>
      </c>
      <c r="CM923" s="22" t="s">
        <v>3785</v>
      </c>
    </row>
    <row r="924" spans="1:91" ht="14.45" customHeight="1" x14ac:dyDescent="0.25">
      <c r="A924" s="69">
        <f t="shared" si="312"/>
        <v>922</v>
      </c>
      <c r="B924" s="70" t="s">
        <v>102</v>
      </c>
      <c r="C924" s="107" t="s">
        <v>3778</v>
      </c>
      <c r="D924" s="106">
        <v>145475602</v>
      </c>
      <c r="E924" s="73">
        <v>5320007584</v>
      </c>
      <c r="F924" s="74">
        <v>46058</v>
      </c>
      <c r="G924" s="75" t="s">
        <v>1186</v>
      </c>
      <c r="H924" s="75" t="s">
        <v>2963</v>
      </c>
      <c r="I924" s="75" t="s">
        <v>105</v>
      </c>
      <c r="J924" s="75" t="s">
        <v>1161</v>
      </c>
      <c r="K924" s="75" t="s">
        <v>242</v>
      </c>
      <c r="L924" s="74">
        <v>46077</v>
      </c>
      <c r="M924" s="73">
        <v>0</v>
      </c>
      <c r="N924" s="75" t="s">
        <v>3933</v>
      </c>
      <c r="O924" s="75" t="s">
        <v>3934</v>
      </c>
      <c r="P924" s="75">
        <v>2830048612</v>
      </c>
      <c r="Q924" s="74">
        <v>46059</v>
      </c>
      <c r="R924" s="75">
        <v>1209382965</v>
      </c>
      <c r="S924" s="75">
        <v>224171763</v>
      </c>
      <c r="T924" s="74">
        <v>46059</v>
      </c>
      <c r="U924" s="190">
        <v>9941.8019999999997</v>
      </c>
      <c r="V924" s="190">
        <v>9590.9860000000008</v>
      </c>
      <c r="W924" s="75">
        <v>10</v>
      </c>
      <c r="X924" s="75">
        <v>0</v>
      </c>
      <c r="Y924" s="98" t="s">
        <v>3935</v>
      </c>
      <c r="Z924" s="82" t="s">
        <v>258</v>
      </c>
      <c r="AA924" s="75" t="s">
        <v>1258</v>
      </c>
      <c r="AB924" s="75" t="s">
        <v>3692</v>
      </c>
      <c r="AC924" s="109" t="s">
        <v>3778</v>
      </c>
      <c r="AD924" s="75" t="s">
        <v>113</v>
      </c>
      <c r="AE924" s="74">
        <v>46063</v>
      </c>
      <c r="AF924" s="80">
        <v>46061.833333333336</v>
      </c>
      <c r="AG924" s="80">
        <v>46060.625</v>
      </c>
      <c r="AH924" s="80">
        <v>46060.625</v>
      </c>
      <c r="AI924" s="99">
        <v>46062</v>
      </c>
      <c r="AJ924" s="99">
        <v>46062</v>
      </c>
      <c r="AK924" s="99">
        <v>46062</v>
      </c>
      <c r="AL924" s="99">
        <v>46065</v>
      </c>
      <c r="AM924" s="75"/>
      <c r="AN924" s="99">
        <v>46065</v>
      </c>
      <c r="AO924" s="95" t="s">
        <v>121</v>
      </c>
      <c r="AP924" s="95" t="s">
        <v>121</v>
      </c>
      <c r="AQ924" s="95" t="s">
        <v>121</v>
      </c>
      <c r="AR924" s="95" t="s">
        <v>121</v>
      </c>
      <c r="AS924" s="95" t="s">
        <v>121</v>
      </c>
      <c r="AT924" s="95" t="s">
        <v>121</v>
      </c>
      <c r="AU924" s="82" t="s">
        <v>131</v>
      </c>
      <c r="AV924" s="74">
        <v>46059</v>
      </c>
      <c r="AW924" s="75">
        <v>0</v>
      </c>
      <c r="AX924" s="75">
        <v>0</v>
      </c>
      <c r="AY924" s="75"/>
      <c r="AZ924" s="96"/>
      <c r="BA924" s="75"/>
      <c r="BB924" s="75"/>
      <c r="BC924" s="75"/>
      <c r="BD924" s="75"/>
      <c r="BE924" s="75"/>
      <c r="BF924" s="75"/>
      <c r="BG924" s="75"/>
      <c r="BH924" s="75"/>
      <c r="BI924" s="75"/>
      <c r="BJ924" s="75"/>
      <c r="BK924" s="75"/>
      <c r="BL924" s="75"/>
      <c r="BM924" s="75"/>
      <c r="BN924" s="75"/>
      <c r="BO924" s="75"/>
      <c r="BP924" s="75"/>
      <c r="BQ924" s="75"/>
      <c r="BR924" s="75"/>
      <c r="BS924" s="75"/>
      <c r="BT924" s="75">
        <v>0</v>
      </c>
      <c r="BU924" s="84" t="s">
        <v>3784</v>
      </c>
      <c r="BV924" s="74">
        <v>46063</v>
      </c>
      <c r="BW924" s="85">
        <f t="shared" si="316"/>
        <v>1</v>
      </c>
      <c r="BX924" s="85">
        <f t="shared" si="317"/>
        <v>1</v>
      </c>
      <c r="BY924" s="86" t="s">
        <v>120</v>
      </c>
      <c r="BZ924" s="87">
        <f t="shared" si="305"/>
        <v>6</v>
      </c>
      <c r="CB924" s="88">
        <f t="shared" si="313"/>
        <v>7</v>
      </c>
      <c r="CC924" s="89"/>
      <c r="CE924" s="87">
        <f t="shared" si="302"/>
        <v>2</v>
      </c>
      <c r="CF924" s="90"/>
      <c r="CG924" s="90"/>
      <c r="CH924" s="90"/>
      <c r="CJ924" s="87">
        <f t="shared" si="314"/>
        <v>2</v>
      </c>
      <c r="CK924" s="87">
        <f t="shared" si="315"/>
        <v>6</v>
      </c>
      <c r="CL924" s="22" t="s">
        <v>121</v>
      </c>
      <c r="CM924" s="22" t="s">
        <v>3785</v>
      </c>
    </row>
    <row r="925" spans="1:91" ht="14.45" customHeight="1" x14ac:dyDescent="0.25">
      <c r="A925" s="69">
        <f t="shared" si="312"/>
        <v>923</v>
      </c>
      <c r="B925" s="70" t="s">
        <v>102</v>
      </c>
      <c r="C925" s="107" t="s">
        <v>3938</v>
      </c>
      <c r="D925" s="106">
        <v>145445197</v>
      </c>
      <c r="E925" s="73"/>
      <c r="F925" s="74">
        <v>46058</v>
      </c>
      <c r="G925" s="75" t="s">
        <v>576</v>
      </c>
      <c r="H925" s="75" t="s">
        <v>2213</v>
      </c>
      <c r="I925" s="75" t="s">
        <v>105</v>
      </c>
      <c r="J925" s="75" t="s">
        <v>577</v>
      </c>
      <c r="K925" s="75" t="s">
        <v>242</v>
      </c>
      <c r="L925" s="74">
        <v>46093</v>
      </c>
      <c r="M925" s="73">
        <v>40</v>
      </c>
      <c r="N925" s="75" t="s">
        <v>3939</v>
      </c>
      <c r="O925" s="75" t="s">
        <v>3940</v>
      </c>
      <c r="P925" s="75">
        <v>2830048641</v>
      </c>
      <c r="Q925" s="74">
        <v>46059</v>
      </c>
      <c r="R925" s="75">
        <v>1209383032</v>
      </c>
      <c r="S925" s="75">
        <v>224171475</v>
      </c>
      <c r="T925" s="74">
        <v>46059</v>
      </c>
      <c r="U925" s="190">
        <v>16814.241000000002</v>
      </c>
      <c r="V925" s="190">
        <v>16263.933999999999</v>
      </c>
      <c r="W925" s="75">
        <v>20</v>
      </c>
      <c r="X925" s="75">
        <v>0</v>
      </c>
      <c r="Y925" s="98">
        <v>7266255150</v>
      </c>
      <c r="Z925" s="82" t="s">
        <v>354</v>
      </c>
      <c r="AA925" s="75" t="s">
        <v>2524</v>
      </c>
      <c r="AB925" s="75" t="s">
        <v>3402</v>
      </c>
      <c r="AC925" s="98" t="s">
        <v>3938</v>
      </c>
      <c r="AD925" s="75" t="s">
        <v>113</v>
      </c>
      <c r="AE925" s="99">
        <v>46066</v>
      </c>
      <c r="AF925" s="80">
        <v>46063.4375</v>
      </c>
      <c r="AG925" s="80">
        <v>46062.375</v>
      </c>
      <c r="AH925" s="80">
        <v>46062.375</v>
      </c>
      <c r="AI925" s="74">
        <v>46062</v>
      </c>
      <c r="AJ925" s="99">
        <v>46066</v>
      </c>
      <c r="AK925" s="99">
        <v>46066</v>
      </c>
      <c r="AL925" s="99">
        <v>46064</v>
      </c>
      <c r="AM925" s="99">
        <v>46073</v>
      </c>
      <c r="AN925" s="99">
        <v>46073</v>
      </c>
      <c r="AO925" s="81">
        <f>IF(AH925&lt;AG925,IF(AH925=0,"",AH925-1),IF(AG925=0,"",AG925-1))</f>
        <v>46061.375</v>
      </c>
      <c r="AP925" s="81">
        <f>IF(AH925&lt;AG925,IF(AH925=0,"",AH925),IF(AG925=0,"",AG925))</f>
        <v>46062.375</v>
      </c>
      <c r="AQ925" s="81">
        <f>IF(AH925&lt;AG925,IF(AH925=0,"",AH925),IF(AG925=0,"",AG925))</f>
        <v>46062.375</v>
      </c>
      <c r="AR925" s="81">
        <f>IF(AI925=0,"",IF(AI925&lt;AJ925,AJ925+1,AI925+1))</f>
        <v>46067</v>
      </c>
      <c r="AS925" s="81">
        <f>IF(AI925=0,"",IF(AE925=0,IF(AJ925=0,AI925+2,AJ925+2),AE925+2))</f>
        <v>46068</v>
      </c>
      <c r="AT925" s="81">
        <f>IF(AI925=0,"",IF(AI925&lt;AJ925,AJ925+1,AI925+1))</f>
        <v>46067</v>
      </c>
      <c r="AU925" s="82" t="s">
        <v>443</v>
      </c>
      <c r="AV925" s="74">
        <v>46059</v>
      </c>
      <c r="AW925" s="75" t="s">
        <v>3941</v>
      </c>
      <c r="AX925" s="75">
        <v>32217043</v>
      </c>
      <c r="AY925" s="75"/>
      <c r="AZ925" s="96"/>
      <c r="BA925" s="75"/>
      <c r="BB925" s="75"/>
      <c r="BC925" s="75"/>
      <c r="BD925" s="75"/>
      <c r="BE925" s="75"/>
      <c r="BF925" s="75"/>
      <c r="BG925" s="75"/>
      <c r="BH925" s="75"/>
      <c r="BI925" s="75"/>
      <c r="BJ925" s="75"/>
      <c r="BK925" s="75"/>
      <c r="BL925" s="75"/>
      <c r="BM925" s="75"/>
      <c r="BN925" s="75"/>
      <c r="BO925" s="75"/>
      <c r="BP925" s="75"/>
      <c r="BQ925" s="75"/>
      <c r="BR925" s="75"/>
      <c r="BS925" s="75"/>
      <c r="BT925" s="75">
        <v>1</v>
      </c>
      <c r="BU925" s="84" t="s">
        <v>3942</v>
      </c>
      <c r="BV925" s="74">
        <v>46066</v>
      </c>
      <c r="BW925" s="85">
        <f t="shared" si="316"/>
        <v>0</v>
      </c>
      <c r="BX925" s="85">
        <f t="shared" si="317"/>
        <v>0</v>
      </c>
      <c r="BY925" s="86" t="s">
        <v>120</v>
      </c>
      <c r="BZ925" s="87">
        <f t="shared" si="305"/>
        <v>6</v>
      </c>
      <c r="CB925" s="88">
        <f t="shared" si="313"/>
        <v>7</v>
      </c>
      <c r="CC925" s="89">
        <f>BV925-AK925</f>
        <v>0</v>
      </c>
      <c r="CE925" s="87">
        <f t="shared" si="302"/>
        <v>2</v>
      </c>
      <c r="CF925" s="90">
        <v>9049350</v>
      </c>
      <c r="CG925" s="90"/>
      <c r="CH925" s="90">
        <v>9049350</v>
      </c>
      <c r="CI925" s="22">
        <v>26230</v>
      </c>
      <c r="CJ925" s="87">
        <f t="shared" si="314"/>
        <v>2</v>
      </c>
      <c r="CK925" s="87">
        <f t="shared" si="315"/>
        <v>6</v>
      </c>
      <c r="CL925" s="22" t="s">
        <v>121</v>
      </c>
      <c r="CM925" s="22" t="s">
        <v>3943</v>
      </c>
    </row>
    <row r="926" spans="1:91" ht="14.45" customHeight="1" x14ac:dyDescent="0.25">
      <c r="A926" s="69">
        <f t="shared" si="312"/>
        <v>924</v>
      </c>
      <c r="B926" s="70" t="s">
        <v>102</v>
      </c>
      <c r="C926" s="107" t="s">
        <v>3938</v>
      </c>
      <c r="D926" s="106">
        <v>145437798</v>
      </c>
      <c r="E926" s="73"/>
      <c r="F926" s="74">
        <v>46058</v>
      </c>
      <c r="G926" s="75" t="s">
        <v>576</v>
      </c>
      <c r="H926" s="75" t="s">
        <v>2213</v>
      </c>
      <c r="I926" s="75" t="s">
        <v>105</v>
      </c>
      <c r="J926" s="75" t="s">
        <v>577</v>
      </c>
      <c r="K926" s="75" t="s">
        <v>242</v>
      </c>
      <c r="L926" s="74">
        <v>46090</v>
      </c>
      <c r="M926" s="73">
        <v>40</v>
      </c>
      <c r="N926" s="75" t="s">
        <v>3944</v>
      </c>
      <c r="O926" s="75" t="s">
        <v>3945</v>
      </c>
      <c r="P926" s="75">
        <v>2830048662</v>
      </c>
      <c r="Q926" s="74">
        <v>46059</v>
      </c>
      <c r="R926" s="75">
        <v>1209383088</v>
      </c>
      <c r="S926" s="75">
        <v>224171427</v>
      </c>
      <c r="T926" s="74">
        <v>46059</v>
      </c>
      <c r="U926" s="190">
        <v>9767.6939999999995</v>
      </c>
      <c r="V926" s="190">
        <v>9448.0110000000004</v>
      </c>
      <c r="W926" s="75">
        <v>12</v>
      </c>
      <c r="X926" s="75">
        <v>0</v>
      </c>
      <c r="Y926" s="98">
        <v>7266255140</v>
      </c>
      <c r="Z926" s="82" t="s">
        <v>354</v>
      </c>
      <c r="AA926" s="75" t="s">
        <v>2524</v>
      </c>
      <c r="AB926" s="75" t="s">
        <v>3402</v>
      </c>
      <c r="AC926" s="98" t="s">
        <v>3938</v>
      </c>
      <c r="AD926" s="75" t="s">
        <v>113</v>
      </c>
      <c r="AE926" s="99">
        <v>46066</v>
      </c>
      <c r="AF926" s="80">
        <v>46063.4375</v>
      </c>
      <c r="AG926" s="80">
        <v>46062.375</v>
      </c>
      <c r="AH926" s="80">
        <v>46062.375</v>
      </c>
      <c r="AI926" s="74">
        <v>46062</v>
      </c>
      <c r="AJ926" s="99">
        <v>46066</v>
      </c>
      <c r="AK926" s="99">
        <v>46066</v>
      </c>
      <c r="AL926" s="99">
        <v>46064</v>
      </c>
      <c r="AM926" s="99">
        <v>46073</v>
      </c>
      <c r="AN926" s="99">
        <v>46073</v>
      </c>
      <c r="AO926" s="81">
        <f>IF(AH926&lt;AG926,IF(AH926=0,"",AH926-1),IF(AG926=0,"",AG926-1))</f>
        <v>46061.375</v>
      </c>
      <c r="AP926" s="81">
        <f>IF(AH926&lt;AG926,IF(AH926=0,"",AH926),IF(AG926=0,"",AG926))</f>
        <v>46062.375</v>
      </c>
      <c r="AQ926" s="81">
        <f>IF(AH926&lt;AG926,IF(AH926=0,"",AH926),IF(AG926=0,"",AG926))</f>
        <v>46062.375</v>
      </c>
      <c r="AR926" s="81">
        <f>IF(AI926=0,"",IF(AI926&lt;AJ926,AJ926+1,AI926+1))</f>
        <v>46067</v>
      </c>
      <c r="AS926" s="81">
        <f>IF(AI926=0,"",IF(AE926=0,IF(AJ926=0,AI926+2,AJ926+2),AE926+2))</f>
        <v>46068</v>
      </c>
      <c r="AT926" s="81">
        <f>IF(AI926=0,"",IF(AI926&lt;AJ926,AJ926+1,AI926+1))</f>
        <v>46067</v>
      </c>
      <c r="AU926" s="82" t="s">
        <v>443</v>
      </c>
      <c r="AV926" s="74">
        <v>46059</v>
      </c>
      <c r="AW926" s="75" t="s">
        <v>3946</v>
      </c>
      <c r="AX926" s="75">
        <v>32249324</v>
      </c>
      <c r="AY926" s="75"/>
      <c r="AZ926" s="96"/>
      <c r="BA926" s="75"/>
      <c r="BB926" s="75"/>
      <c r="BC926" s="75"/>
      <c r="BD926" s="75"/>
      <c r="BE926" s="75"/>
      <c r="BF926" s="75"/>
      <c r="BG926" s="75"/>
      <c r="BH926" s="75"/>
      <c r="BI926" s="75"/>
      <c r="BJ926" s="75"/>
      <c r="BK926" s="75"/>
      <c r="BL926" s="75"/>
      <c r="BM926" s="75"/>
      <c r="BN926" s="75"/>
      <c r="BO926" s="75"/>
      <c r="BP926" s="75"/>
      <c r="BQ926" s="75"/>
      <c r="BR926" s="75"/>
      <c r="BS926" s="75"/>
      <c r="BT926" s="75">
        <v>0</v>
      </c>
      <c r="BU926" s="84" t="s">
        <v>3942</v>
      </c>
      <c r="BV926" s="74">
        <v>46066</v>
      </c>
      <c r="BW926" s="85">
        <f t="shared" si="316"/>
        <v>0</v>
      </c>
      <c r="BX926" s="85">
        <f t="shared" si="317"/>
        <v>0</v>
      </c>
      <c r="BY926" s="86" t="s">
        <v>120</v>
      </c>
      <c r="BZ926" s="87">
        <f t="shared" si="305"/>
        <v>6</v>
      </c>
      <c r="CB926" s="88">
        <f t="shared" si="313"/>
        <v>7</v>
      </c>
      <c r="CC926" s="89">
        <f>BV926-AK926</f>
        <v>0</v>
      </c>
      <c r="CE926" s="87">
        <f t="shared" si="302"/>
        <v>2</v>
      </c>
      <c r="CF926" s="90">
        <v>9049350</v>
      </c>
      <c r="CG926" s="90"/>
      <c r="CH926" s="90">
        <v>9049350</v>
      </c>
      <c r="CI926" s="22">
        <v>26230</v>
      </c>
      <c r="CJ926" s="87">
        <f t="shared" si="314"/>
        <v>2</v>
      </c>
      <c r="CK926" s="87">
        <f t="shared" si="315"/>
        <v>6</v>
      </c>
      <c r="CL926" s="22" t="s">
        <v>121</v>
      </c>
      <c r="CM926" s="22" t="s">
        <v>3943</v>
      </c>
    </row>
    <row r="927" spans="1:91" ht="14.45" customHeight="1" x14ac:dyDescent="0.25">
      <c r="A927" s="69">
        <f t="shared" si="312"/>
        <v>925</v>
      </c>
      <c r="B927" s="70" t="s">
        <v>102</v>
      </c>
      <c r="C927" s="107" t="s">
        <v>3947</v>
      </c>
      <c r="D927" s="106">
        <v>145368047</v>
      </c>
      <c r="E927" s="73"/>
      <c r="F927" s="74">
        <v>46057</v>
      </c>
      <c r="G927" s="75" t="s">
        <v>567</v>
      </c>
      <c r="H927" s="75" t="s">
        <v>2213</v>
      </c>
      <c r="I927" s="75" t="s">
        <v>105</v>
      </c>
      <c r="J927" s="75" t="s">
        <v>568</v>
      </c>
      <c r="K927" s="75" t="s">
        <v>242</v>
      </c>
      <c r="L927" s="74">
        <v>46084</v>
      </c>
      <c r="M927" s="73">
        <v>40</v>
      </c>
      <c r="N927" s="75" t="s">
        <v>3948</v>
      </c>
      <c r="O927" s="75" t="s">
        <v>3949</v>
      </c>
      <c r="P927" s="75">
        <v>2830048718</v>
      </c>
      <c r="Q927" s="74">
        <v>46060</v>
      </c>
      <c r="R927" s="75">
        <v>1209383364</v>
      </c>
      <c r="S927" s="75">
        <v>224170364</v>
      </c>
      <c r="T927" s="74">
        <v>46060</v>
      </c>
      <c r="U927" s="190">
        <v>15354.647999999999</v>
      </c>
      <c r="V927" s="190">
        <v>14723.14</v>
      </c>
      <c r="W927" s="75">
        <v>17</v>
      </c>
      <c r="X927" s="75">
        <v>0</v>
      </c>
      <c r="Y927" s="98">
        <v>7266072700</v>
      </c>
      <c r="Z927" s="82" t="s">
        <v>354</v>
      </c>
      <c r="AA927" s="75" t="s">
        <v>2524</v>
      </c>
      <c r="AB927" s="75" t="s">
        <v>3402</v>
      </c>
      <c r="AC927" s="98" t="s">
        <v>3947</v>
      </c>
      <c r="AD927" s="75" t="s">
        <v>113</v>
      </c>
      <c r="AE927" s="99">
        <v>46066</v>
      </c>
      <c r="AF927" s="80">
        <v>46063.4375</v>
      </c>
      <c r="AG927" s="80">
        <v>46062.375</v>
      </c>
      <c r="AH927" s="80">
        <v>46062.375</v>
      </c>
      <c r="AI927" s="74">
        <v>46062</v>
      </c>
      <c r="AJ927" s="99">
        <v>46066</v>
      </c>
      <c r="AK927" s="99">
        <v>46066</v>
      </c>
      <c r="AL927" s="99">
        <v>46064</v>
      </c>
      <c r="AM927" s="99">
        <v>46092</v>
      </c>
      <c r="AN927" s="99">
        <v>46092</v>
      </c>
      <c r="AO927" s="81">
        <f>IF(AH927&lt;AG927,IF(AH927=0,"",AH927-1),IF(AG927=0,"",AG927-1))</f>
        <v>46061.375</v>
      </c>
      <c r="AP927" s="81">
        <f>IF(AH927&lt;AG927,IF(AH927=0,"",AH927),IF(AG927=0,"",AG927))</f>
        <v>46062.375</v>
      </c>
      <c r="AQ927" s="81">
        <f>IF(AH927&lt;AG927,IF(AH927=0,"",AH927),IF(AG927=0,"",AG927))</f>
        <v>46062.375</v>
      </c>
      <c r="AR927" s="81">
        <f>IF(AI927=0,"",IF(AI927&lt;AJ927,AJ927+1,AI927+1))</f>
        <v>46067</v>
      </c>
      <c r="AS927" s="81">
        <f>IF(AI927=0,"",IF(AE927=0,IF(AJ927=0,AI927+2,AJ927+2),AE927+2))</f>
        <v>46068</v>
      </c>
      <c r="AT927" s="81">
        <f>IF(AI927=0,"",IF(AI927&lt;AJ927,AJ927+1,AI927+1))</f>
        <v>46067</v>
      </c>
      <c r="AU927" s="82" t="s">
        <v>443</v>
      </c>
      <c r="AV927" s="74">
        <v>46060</v>
      </c>
      <c r="AW927" s="75" t="s">
        <v>3950</v>
      </c>
      <c r="AX927" s="75">
        <v>32210300</v>
      </c>
      <c r="AY927" s="75"/>
      <c r="AZ927" s="96"/>
      <c r="BA927" s="75"/>
      <c r="BB927" s="75"/>
      <c r="BC927" s="75"/>
      <c r="BD927" s="75"/>
      <c r="BE927" s="75"/>
      <c r="BF927" s="75"/>
      <c r="BG927" s="75"/>
      <c r="BH927" s="75"/>
      <c r="BI927" s="75"/>
      <c r="BJ927" s="75"/>
      <c r="BK927" s="75"/>
      <c r="BL927" s="75"/>
      <c r="BM927" s="75"/>
      <c r="BN927" s="75"/>
      <c r="BO927" s="75"/>
      <c r="BP927" s="75"/>
      <c r="BQ927" s="75"/>
      <c r="BR927" s="75"/>
      <c r="BS927" s="75"/>
      <c r="BT927" s="75">
        <v>1</v>
      </c>
      <c r="BU927" s="84" t="s">
        <v>3951</v>
      </c>
      <c r="BV927" s="74">
        <v>46066</v>
      </c>
      <c r="BW927" s="85">
        <f t="shared" si="316"/>
        <v>0</v>
      </c>
      <c r="BX927" s="85">
        <f t="shared" si="317"/>
        <v>0</v>
      </c>
      <c r="BY927" s="86" t="s">
        <v>120</v>
      </c>
      <c r="BZ927" s="87">
        <f t="shared" si="305"/>
        <v>6</v>
      </c>
      <c r="CB927" s="88">
        <f t="shared" si="313"/>
        <v>7</v>
      </c>
      <c r="CC927" s="89">
        <f>BV927-AK927</f>
        <v>0</v>
      </c>
      <c r="CE927" s="87">
        <f t="shared" si="302"/>
        <v>2</v>
      </c>
      <c r="CF927" s="90">
        <v>9049350</v>
      </c>
      <c r="CG927" s="90"/>
      <c r="CH927" s="90">
        <v>9049350</v>
      </c>
      <c r="CI927" s="22">
        <v>26230</v>
      </c>
      <c r="CJ927" s="87">
        <f t="shared" si="314"/>
        <v>2</v>
      </c>
      <c r="CK927" s="87">
        <f t="shared" si="315"/>
        <v>6</v>
      </c>
      <c r="CL927" s="22" t="s">
        <v>121</v>
      </c>
      <c r="CM927" s="22" t="s">
        <v>3952</v>
      </c>
    </row>
    <row r="928" spans="1:91" ht="14.45" customHeight="1" x14ac:dyDescent="0.25">
      <c r="A928" s="69">
        <f t="shared" si="312"/>
        <v>926</v>
      </c>
      <c r="B928" s="70" t="s">
        <v>102</v>
      </c>
      <c r="C928" s="97">
        <v>235600233665</v>
      </c>
      <c r="D928" s="106">
        <v>145376654</v>
      </c>
      <c r="E928" s="73"/>
      <c r="F928" s="74">
        <v>46060</v>
      </c>
      <c r="G928" s="75" t="s">
        <v>3953</v>
      </c>
      <c r="H928" s="75" t="s">
        <v>1495</v>
      </c>
      <c r="I928" s="75" t="s">
        <v>105</v>
      </c>
      <c r="J928" s="75" t="s">
        <v>3954</v>
      </c>
      <c r="K928" s="75" t="s">
        <v>242</v>
      </c>
      <c r="L928" s="74">
        <v>46076</v>
      </c>
      <c r="M928" s="73">
        <v>40</v>
      </c>
      <c r="N928" s="75" t="s">
        <v>3955</v>
      </c>
      <c r="O928" s="75" t="s">
        <v>3956</v>
      </c>
      <c r="P928" s="75">
        <v>2830048607</v>
      </c>
      <c r="Q928" s="74">
        <v>46059</v>
      </c>
      <c r="R928" s="75">
        <v>1209382942</v>
      </c>
      <c r="S928" s="75">
        <v>224171795</v>
      </c>
      <c r="T928" s="74">
        <v>46059</v>
      </c>
      <c r="U928" s="190">
        <v>18583.401000000002</v>
      </c>
      <c r="V928" s="190">
        <v>17915.106</v>
      </c>
      <c r="W928" s="75">
        <v>20</v>
      </c>
      <c r="X928" s="75">
        <v>0</v>
      </c>
      <c r="Y928" s="98">
        <v>235600233665</v>
      </c>
      <c r="Z928" s="82" t="s">
        <v>128</v>
      </c>
      <c r="AA928" s="75" t="s">
        <v>183</v>
      </c>
      <c r="AB928" s="75" t="s">
        <v>2731</v>
      </c>
      <c r="AC928" s="98">
        <v>235600233665</v>
      </c>
      <c r="AD928" s="75" t="s">
        <v>113</v>
      </c>
      <c r="AE928" s="74">
        <v>46064</v>
      </c>
      <c r="AF928" s="80">
        <v>46062.875</v>
      </c>
      <c r="AG928" s="80">
        <v>46063.5</v>
      </c>
      <c r="AH928" s="80">
        <v>46062.375</v>
      </c>
      <c r="AI928" s="74">
        <v>46063</v>
      </c>
      <c r="AJ928" s="74">
        <v>46063</v>
      </c>
      <c r="AK928" s="74">
        <v>46064</v>
      </c>
      <c r="AL928" s="74">
        <v>46066</v>
      </c>
      <c r="AM928" s="69"/>
      <c r="AN928" s="74">
        <v>46067</v>
      </c>
      <c r="AO928" s="81">
        <f>IF(AH928&lt;AG928,IF(AH928=0,"",AH928-1),IF(AG928=0,"",AG928-1))</f>
        <v>46061.375</v>
      </c>
      <c r="AP928" s="81">
        <f>IF(AH928&lt;AG928,IF(AH928=0,"",AH928),IF(AG928=0,"",AG928))</f>
        <v>46062.375</v>
      </c>
      <c r="AQ928" s="81">
        <f>IF(AH928&lt;AG928,IF(AH928=0,"",AH928),IF(AG928=0,"",AG928))</f>
        <v>46062.375</v>
      </c>
      <c r="AR928" s="81">
        <f>IF(AI928=0,"",IF(AI928&lt;AJ928,AJ928+1,AI928+1))</f>
        <v>46064</v>
      </c>
      <c r="AS928" s="81">
        <f>IF(AI928=0,"",IF(AE928=0,IF(AJ928=0,AI928+2,AJ928+2),AE928+2))</f>
        <v>46066</v>
      </c>
      <c r="AT928" s="81">
        <f>IF(AI928=0,"",IF(AI928&lt;AJ928,AJ928+1,AI928+1))</f>
        <v>46064</v>
      </c>
      <c r="AU928" s="82" t="s">
        <v>443</v>
      </c>
      <c r="AV928" s="74">
        <v>46059</v>
      </c>
      <c r="AW928" s="75" t="s">
        <v>3957</v>
      </c>
      <c r="AX928" s="75" t="s">
        <v>3958</v>
      </c>
      <c r="AY928" s="75"/>
      <c r="AZ928" s="96"/>
      <c r="BA928" s="75"/>
      <c r="BB928" s="75"/>
      <c r="BC928" s="75"/>
      <c r="BD928" s="75"/>
      <c r="BE928" s="75"/>
      <c r="BF928" s="75"/>
      <c r="BG928" s="75"/>
      <c r="BH928" s="75"/>
      <c r="BI928" s="75"/>
      <c r="BJ928" s="75"/>
      <c r="BK928" s="75"/>
      <c r="BL928" s="75"/>
      <c r="BM928" s="75"/>
      <c r="BN928" s="75"/>
      <c r="BO928" s="75"/>
      <c r="BP928" s="75"/>
      <c r="BQ928" s="75"/>
      <c r="BR928" s="75"/>
      <c r="BS928" s="75"/>
      <c r="BT928" s="75">
        <v>1</v>
      </c>
      <c r="BU928" s="84" t="s">
        <v>3959</v>
      </c>
      <c r="BV928" s="74">
        <v>46065</v>
      </c>
      <c r="BW928" s="85">
        <f t="shared" si="316"/>
        <v>1</v>
      </c>
      <c r="BX928" s="85">
        <f t="shared" si="317"/>
        <v>1</v>
      </c>
      <c r="BY928" s="86" t="s">
        <v>120</v>
      </c>
      <c r="BZ928" s="87">
        <f t="shared" si="305"/>
        <v>6</v>
      </c>
      <c r="CB928" s="88">
        <f t="shared" si="313"/>
        <v>7</v>
      </c>
      <c r="CC928" s="89"/>
      <c r="CE928" s="87">
        <f t="shared" si="302"/>
        <v>2</v>
      </c>
      <c r="CF928" s="90">
        <v>11686500</v>
      </c>
      <c r="CG928" s="90"/>
      <c r="CH928" s="90">
        <v>11686500</v>
      </c>
      <c r="CI928" s="22">
        <v>25970</v>
      </c>
      <c r="CJ928" s="87">
        <f t="shared" si="314"/>
        <v>2</v>
      </c>
      <c r="CK928" s="87">
        <f t="shared" si="315"/>
        <v>6</v>
      </c>
      <c r="CL928" s="22" t="s">
        <v>121</v>
      </c>
      <c r="CM928" s="22" t="s">
        <v>3960</v>
      </c>
    </row>
    <row r="929" spans="1:91" ht="14.45" customHeight="1" x14ac:dyDescent="0.25">
      <c r="A929" s="69">
        <f t="shared" si="312"/>
        <v>927</v>
      </c>
      <c r="B929" s="70" t="s">
        <v>102</v>
      </c>
      <c r="C929" s="107" t="s">
        <v>3778</v>
      </c>
      <c r="D929" s="106">
        <v>145492786</v>
      </c>
      <c r="E929" s="73">
        <v>5320007619</v>
      </c>
      <c r="F929" s="74">
        <v>46057</v>
      </c>
      <c r="G929" s="75" t="s">
        <v>1211</v>
      </c>
      <c r="H929" s="75" t="s">
        <v>2963</v>
      </c>
      <c r="I929" s="75" t="s">
        <v>105</v>
      </c>
      <c r="J929" s="75" t="s">
        <v>1161</v>
      </c>
      <c r="K929" s="75" t="s">
        <v>242</v>
      </c>
      <c r="L929" s="74">
        <v>46073</v>
      </c>
      <c r="M929" s="73">
        <v>40</v>
      </c>
      <c r="N929" s="75" t="s">
        <v>3961</v>
      </c>
      <c r="O929" s="75" t="s">
        <v>3962</v>
      </c>
      <c r="P929" s="75">
        <v>2830048648</v>
      </c>
      <c r="Q929" s="74">
        <v>46059</v>
      </c>
      <c r="R929" s="75">
        <v>1209383051</v>
      </c>
      <c r="S929" s="75">
        <v>224170687</v>
      </c>
      <c r="T929" s="74">
        <v>46059</v>
      </c>
      <c r="U929" s="190">
        <v>9780.1540000000005</v>
      </c>
      <c r="V929" s="190">
        <v>9434.4989999999998</v>
      </c>
      <c r="W929" s="75">
        <v>13</v>
      </c>
      <c r="X929" s="75">
        <v>6</v>
      </c>
      <c r="Y929" s="98" t="s">
        <v>3963</v>
      </c>
      <c r="Z929" s="82" t="s">
        <v>258</v>
      </c>
      <c r="AA929" s="75" t="s">
        <v>1258</v>
      </c>
      <c r="AB929" s="75" t="s">
        <v>3692</v>
      </c>
      <c r="AC929" s="109" t="s">
        <v>3778</v>
      </c>
      <c r="AD929" s="75" t="s">
        <v>113</v>
      </c>
      <c r="AE929" s="74">
        <v>46063</v>
      </c>
      <c r="AF929" s="80">
        <v>46061.833333333336</v>
      </c>
      <c r="AG929" s="80">
        <v>46060.625</v>
      </c>
      <c r="AH929" s="80">
        <v>46060.625</v>
      </c>
      <c r="AI929" s="99">
        <v>46062</v>
      </c>
      <c r="AJ929" s="99">
        <v>46062</v>
      </c>
      <c r="AK929" s="99">
        <v>46062</v>
      </c>
      <c r="AL929" s="99">
        <v>46065</v>
      </c>
      <c r="AM929" s="75"/>
      <c r="AN929" s="99">
        <v>46065</v>
      </c>
      <c r="AO929" s="95" t="s">
        <v>121</v>
      </c>
      <c r="AP929" s="95" t="s">
        <v>121</v>
      </c>
      <c r="AQ929" s="95" t="s">
        <v>121</v>
      </c>
      <c r="AR929" s="95" t="s">
        <v>121</v>
      </c>
      <c r="AS929" s="95" t="s">
        <v>121</v>
      </c>
      <c r="AT929" s="95" t="s">
        <v>121</v>
      </c>
      <c r="AU929" s="82" t="s">
        <v>131</v>
      </c>
      <c r="AV929" s="74">
        <v>46059</v>
      </c>
      <c r="AW929" s="75" t="s">
        <v>3964</v>
      </c>
      <c r="AX929" s="75" t="s">
        <v>3965</v>
      </c>
      <c r="AY929" s="75"/>
      <c r="AZ929" s="96"/>
      <c r="BA929" s="75"/>
      <c r="BB929" s="75"/>
      <c r="BC929" s="75"/>
      <c r="BD929" s="75"/>
      <c r="BE929" s="75"/>
      <c r="BF929" s="75"/>
      <c r="BG929" s="75"/>
      <c r="BH929" s="75"/>
      <c r="BI929" s="75"/>
      <c r="BJ929" s="75"/>
      <c r="BK929" s="75"/>
      <c r="BL929" s="75"/>
      <c r="BM929" s="75"/>
      <c r="BN929" s="75"/>
      <c r="BO929" s="75"/>
      <c r="BP929" s="75"/>
      <c r="BQ929" s="75"/>
      <c r="BR929" s="75"/>
      <c r="BS929" s="75"/>
      <c r="BT929" s="75">
        <v>0</v>
      </c>
      <c r="BU929" s="84" t="s">
        <v>3784</v>
      </c>
      <c r="BV929" s="74">
        <v>46063</v>
      </c>
      <c r="BW929" s="85">
        <f t="shared" si="316"/>
        <v>1</v>
      </c>
      <c r="BX929" s="85">
        <f t="shared" si="317"/>
        <v>1</v>
      </c>
      <c r="BY929" s="86" t="s">
        <v>120</v>
      </c>
      <c r="BZ929" s="87">
        <f t="shared" si="305"/>
        <v>6</v>
      </c>
      <c r="CB929" s="88">
        <f t="shared" si="313"/>
        <v>7</v>
      </c>
      <c r="CC929" s="89"/>
      <c r="CE929" s="87">
        <f t="shared" si="302"/>
        <v>2</v>
      </c>
      <c r="CF929" s="90">
        <v>6892060</v>
      </c>
      <c r="CG929" s="90"/>
      <c r="CH929" s="90">
        <v>6892060</v>
      </c>
      <c r="CI929" s="91">
        <v>25910</v>
      </c>
      <c r="CJ929" s="87">
        <f t="shared" si="314"/>
        <v>2</v>
      </c>
      <c r="CK929" s="87">
        <f t="shared" si="315"/>
        <v>6</v>
      </c>
      <c r="CL929" s="22" t="s">
        <v>121</v>
      </c>
      <c r="CM929" s="22" t="s">
        <v>3785</v>
      </c>
    </row>
    <row r="930" spans="1:91" ht="14.45" customHeight="1" x14ac:dyDescent="0.25">
      <c r="A930" s="69">
        <f t="shared" si="312"/>
        <v>928</v>
      </c>
      <c r="B930" s="70" t="s">
        <v>102</v>
      </c>
      <c r="C930" s="107" t="s">
        <v>3778</v>
      </c>
      <c r="D930" s="106">
        <v>145482591</v>
      </c>
      <c r="E930" s="73">
        <v>5320007619</v>
      </c>
      <c r="F930" s="74">
        <v>46058</v>
      </c>
      <c r="G930" s="75" t="s">
        <v>1159</v>
      </c>
      <c r="H930" s="75" t="s">
        <v>2963</v>
      </c>
      <c r="I930" s="75" t="s">
        <v>105</v>
      </c>
      <c r="J930" s="75" t="s">
        <v>1161</v>
      </c>
      <c r="K930" s="75" t="s">
        <v>242</v>
      </c>
      <c r="L930" s="74">
        <v>46076</v>
      </c>
      <c r="M930" s="73">
        <v>0</v>
      </c>
      <c r="N930" s="75" t="s">
        <v>3961</v>
      </c>
      <c r="O930" s="75" t="s">
        <v>3962</v>
      </c>
      <c r="P930" s="75">
        <v>2830048647</v>
      </c>
      <c r="Q930" s="74">
        <v>46059</v>
      </c>
      <c r="R930" s="75">
        <v>1209383049</v>
      </c>
      <c r="S930" s="75">
        <v>224170799</v>
      </c>
      <c r="T930" s="74">
        <v>46059</v>
      </c>
      <c r="U930" s="190">
        <v>4250.134</v>
      </c>
      <c r="V930" s="190">
        <v>3952.4659999999999</v>
      </c>
      <c r="W930" s="75">
        <v>7</v>
      </c>
      <c r="X930" s="75">
        <v>71</v>
      </c>
      <c r="Y930" s="98" t="s">
        <v>3963</v>
      </c>
      <c r="Z930" s="82" t="s">
        <v>258</v>
      </c>
      <c r="AA930" s="75" t="s">
        <v>1258</v>
      </c>
      <c r="AB930" s="75" t="s">
        <v>3692</v>
      </c>
      <c r="AC930" s="109" t="s">
        <v>3778</v>
      </c>
      <c r="AD930" s="75" t="s">
        <v>113</v>
      </c>
      <c r="AE930" s="74">
        <v>46063</v>
      </c>
      <c r="AF930" s="80">
        <v>46061.833333333336</v>
      </c>
      <c r="AG930" s="80">
        <v>46060.625</v>
      </c>
      <c r="AH930" s="80">
        <v>46060.625</v>
      </c>
      <c r="AI930" s="99">
        <v>46062</v>
      </c>
      <c r="AJ930" s="99">
        <v>46062</v>
      </c>
      <c r="AK930" s="99">
        <v>46062</v>
      </c>
      <c r="AL930" s="99">
        <v>46065</v>
      </c>
      <c r="AM930" s="75"/>
      <c r="AN930" s="99">
        <v>46065</v>
      </c>
      <c r="AO930" s="95" t="s">
        <v>121</v>
      </c>
      <c r="AP930" s="95" t="s">
        <v>121</v>
      </c>
      <c r="AQ930" s="95" t="s">
        <v>121</v>
      </c>
      <c r="AR930" s="95" t="s">
        <v>121</v>
      </c>
      <c r="AS930" s="95" t="s">
        <v>121</v>
      </c>
      <c r="AT930" s="95" t="s">
        <v>121</v>
      </c>
      <c r="AU930" s="82" t="s">
        <v>131</v>
      </c>
      <c r="AV930" s="74">
        <v>46059</v>
      </c>
      <c r="AW930" s="75">
        <v>0</v>
      </c>
      <c r="AX930" s="75">
        <v>0</v>
      </c>
      <c r="AY930" s="75"/>
      <c r="AZ930" s="96"/>
      <c r="BA930" s="75"/>
      <c r="BB930" s="75"/>
      <c r="BC930" s="75"/>
      <c r="BD930" s="75"/>
      <c r="BE930" s="75"/>
      <c r="BF930" s="75"/>
      <c r="BG930" s="75"/>
      <c r="BH930" s="75"/>
      <c r="BI930" s="75"/>
      <c r="BJ930" s="75"/>
      <c r="BK930" s="75"/>
      <c r="BL930" s="75"/>
      <c r="BM930" s="75"/>
      <c r="BN930" s="75"/>
      <c r="BO930" s="75"/>
      <c r="BP930" s="75"/>
      <c r="BQ930" s="75"/>
      <c r="BR930" s="75"/>
      <c r="BS930" s="75"/>
      <c r="BT930" s="75">
        <v>0</v>
      </c>
      <c r="BU930" s="84" t="s">
        <v>3784</v>
      </c>
      <c r="BV930" s="74">
        <v>46063</v>
      </c>
      <c r="BW930" s="85">
        <f t="shared" si="316"/>
        <v>1</v>
      </c>
      <c r="BX930" s="85">
        <f t="shared" si="317"/>
        <v>1</v>
      </c>
      <c r="BY930" s="86" t="s">
        <v>120</v>
      </c>
      <c r="BZ930" s="87">
        <f t="shared" si="305"/>
        <v>6</v>
      </c>
      <c r="CB930" s="88">
        <f t="shared" si="313"/>
        <v>7</v>
      </c>
      <c r="CC930" s="89"/>
      <c r="CE930" s="87">
        <f t="shared" si="302"/>
        <v>2</v>
      </c>
      <c r="CF930" s="90"/>
      <c r="CG930" s="90"/>
      <c r="CH930" s="90"/>
      <c r="CJ930" s="87">
        <f t="shared" si="314"/>
        <v>2</v>
      </c>
      <c r="CK930" s="87">
        <f t="shared" si="315"/>
        <v>6</v>
      </c>
      <c r="CL930" s="22" t="s">
        <v>121</v>
      </c>
      <c r="CM930" s="22" t="s">
        <v>3785</v>
      </c>
    </row>
    <row r="931" spans="1:91" ht="14.45" customHeight="1" x14ac:dyDescent="0.25">
      <c r="A931" s="69">
        <f t="shared" si="312"/>
        <v>929</v>
      </c>
      <c r="B931" s="70" t="s">
        <v>102</v>
      </c>
      <c r="C931" s="107" t="s">
        <v>3778</v>
      </c>
      <c r="D931" s="106">
        <v>145482632</v>
      </c>
      <c r="E931" s="73"/>
      <c r="F931" s="74">
        <v>46058</v>
      </c>
      <c r="G931" s="75" t="s">
        <v>1159</v>
      </c>
      <c r="H931" s="75" t="s">
        <v>2963</v>
      </c>
      <c r="I931" s="75" t="s">
        <v>105</v>
      </c>
      <c r="J931" s="75" t="s">
        <v>1161</v>
      </c>
      <c r="K931" s="75" t="s">
        <v>242</v>
      </c>
      <c r="L931" s="74">
        <v>46074</v>
      </c>
      <c r="M931" s="73">
        <v>40</v>
      </c>
      <c r="N931" s="75" t="s">
        <v>3966</v>
      </c>
      <c r="O931" s="75" t="s">
        <v>3967</v>
      </c>
      <c r="P931" s="75">
        <v>2830048672</v>
      </c>
      <c r="Q931" s="74">
        <v>46059</v>
      </c>
      <c r="R931" s="75">
        <v>1209383121</v>
      </c>
      <c r="S931" s="75">
        <v>224170402</v>
      </c>
      <c r="T931" s="74">
        <v>46059</v>
      </c>
      <c r="U931" s="190">
        <v>20201.591</v>
      </c>
      <c r="V931" s="190">
        <v>19475.091</v>
      </c>
      <c r="W931" s="75">
        <v>21</v>
      </c>
      <c r="X931" s="75">
        <v>0</v>
      </c>
      <c r="Y931" s="98" t="s">
        <v>3968</v>
      </c>
      <c r="Z931" s="82" t="s">
        <v>258</v>
      </c>
      <c r="AA931" s="75" t="s">
        <v>1258</v>
      </c>
      <c r="AB931" s="75" t="s">
        <v>3692</v>
      </c>
      <c r="AC931" s="109" t="s">
        <v>3778</v>
      </c>
      <c r="AD931" s="75" t="s">
        <v>113</v>
      </c>
      <c r="AE931" s="74">
        <v>46063</v>
      </c>
      <c r="AF931" s="80">
        <v>46061.833333333336</v>
      </c>
      <c r="AG931" s="80">
        <v>46060.625</v>
      </c>
      <c r="AH931" s="80">
        <v>46060.625</v>
      </c>
      <c r="AI931" s="99">
        <v>46062</v>
      </c>
      <c r="AJ931" s="99">
        <v>46062</v>
      </c>
      <c r="AK931" s="99">
        <v>46062</v>
      </c>
      <c r="AL931" s="99">
        <v>46065</v>
      </c>
      <c r="AM931" s="75"/>
      <c r="AN931" s="99">
        <v>46065</v>
      </c>
      <c r="AO931" s="81">
        <f>IF(AH931&lt;AG931,IF(AH931=0,"",AH931-1),IF(AG931=0,"",AG931-1))</f>
        <v>46059.625</v>
      </c>
      <c r="AP931" s="81">
        <f>IF(AH931&lt;AG931,IF(AH931=0,"",AH931),IF(AG931=0,"",AG931))</f>
        <v>46060.625</v>
      </c>
      <c r="AQ931" s="81">
        <f>IF(AH931&lt;AG931,IF(AH931=0,"",AH931),IF(AG931=0,"",AG931))</f>
        <v>46060.625</v>
      </c>
      <c r="AR931" s="81">
        <f>IF(AI931=0,"",IF(AI931&lt;AJ931,AJ931+1,AI931+1))</f>
        <v>46063</v>
      </c>
      <c r="AS931" s="81">
        <f>IF(AI931=0,"",IF(AE931=0,IF(AJ931=0,AI931+2,AJ931+2),AE931+2))</f>
        <v>46065</v>
      </c>
      <c r="AT931" s="81">
        <f>IF(AI931=0,"",IF(AI931&lt;AJ931,AJ931+1,AI931+1))</f>
        <v>46063</v>
      </c>
      <c r="AU931" s="82" t="s">
        <v>131</v>
      </c>
      <c r="AV931" s="74">
        <v>46059</v>
      </c>
      <c r="AW931" s="75" t="s">
        <v>3969</v>
      </c>
      <c r="AX931" s="75" t="s">
        <v>3970</v>
      </c>
      <c r="AY931" s="75"/>
      <c r="AZ931" s="96"/>
      <c r="BA931" s="75"/>
      <c r="BB931" s="75"/>
      <c r="BC931" s="75"/>
      <c r="BD931" s="75"/>
      <c r="BE931" s="75"/>
      <c r="BF931" s="75"/>
      <c r="BG931" s="75"/>
      <c r="BH931" s="75"/>
      <c r="BI931" s="75"/>
      <c r="BJ931" s="75"/>
      <c r="BK931" s="75"/>
      <c r="BL931" s="75"/>
      <c r="BM931" s="75"/>
      <c r="BN931" s="75"/>
      <c r="BO931" s="75"/>
      <c r="BP931" s="75"/>
      <c r="BQ931" s="75"/>
      <c r="BR931" s="75"/>
      <c r="BS931" s="75"/>
      <c r="BT931" s="75">
        <v>0</v>
      </c>
      <c r="BU931" s="84" t="s">
        <v>3784</v>
      </c>
      <c r="BV931" s="74">
        <v>46063</v>
      </c>
      <c r="BW931" s="85">
        <f t="shared" si="316"/>
        <v>1</v>
      </c>
      <c r="BX931" s="85">
        <f t="shared" si="317"/>
        <v>1</v>
      </c>
      <c r="BY931" s="86" t="s">
        <v>120</v>
      </c>
      <c r="BZ931" s="87">
        <f t="shared" si="305"/>
        <v>6</v>
      </c>
      <c r="CB931" s="88">
        <f t="shared" si="313"/>
        <v>7</v>
      </c>
      <c r="CC931" s="89"/>
      <c r="CE931" s="87">
        <f t="shared" si="302"/>
        <v>2</v>
      </c>
      <c r="CF931" s="90">
        <v>6892060</v>
      </c>
      <c r="CG931" s="90"/>
      <c r="CH931" s="90">
        <v>6892060</v>
      </c>
      <c r="CI931" s="91">
        <v>25910</v>
      </c>
      <c r="CJ931" s="87">
        <f t="shared" si="314"/>
        <v>2</v>
      </c>
      <c r="CK931" s="87">
        <f t="shared" si="315"/>
        <v>6</v>
      </c>
      <c r="CL931" s="22" t="s">
        <v>121</v>
      </c>
      <c r="CM931" s="22" t="s">
        <v>3785</v>
      </c>
    </row>
    <row r="932" spans="1:91" ht="14.45" customHeight="1" x14ac:dyDescent="0.25">
      <c r="A932" s="69">
        <f t="shared" si="312"/>
        <v>930</v>
      </c>
      <c r="B932" s="70" t="s">
        <v>102</v>
      </c>
      <c r="C932" s="107" t="s">
        <v>3735</v>
      </c>
      <c r="D932" s="106">
        <v>145482641</v>
      </c>
      <c r="E932" s="73"/>
      <c r="F932" s="74">
        <v>46058</v>
      </c>
      <c r="G932" s="75" t="s">
        <v>1159</v>
      </c>
      <c r="H932" s="75" t="s">
        <v>2963</v>
      </c>
      <c r="I932" s="75" t="s">
        <v>105</v>
      </c>
      <c r="J932" s="75" t="s">
        <v>1161</v>
      </c>
      <c r="K932" s="75" t="s">
        <v>242</v>
      </c>
      <c r="L932" s="74">
        <v>46076</v>
      </c>
      <c r="M932" s="106">
        <v>40</v>
      </c>
      <c r="N932" s="75" t="s">
        <v>3971</v>
      </c>
      <c r="O932" s="75" t="s">
        <v>3972</v>
      </c>
      <c r="P932" s="75">
        <v>2830048678</v>
      </c>
      <c r="Q932" s="74">
        <v>46059</v>
      </c>
      <c r="R932" s="75">
        <v>1209383134</v>
      </c>
      <c r="S932" s="75">
        <v>224170475</v>
      </c>
      <c r="T932" s="74">
        <v>46059</v>
      </c>
      <c r="U932" s="190">
        <v>20236.364000000001</v>
      </c>
      <c r="V932" s="190">
        <v>19508.598999999998</v>
      </c>
      <c r="W932" s="75">
        <v>20</v>
      </c>
      <c r="X932" s="75">
        <v>0</v>
      </c>
      <c r="Y932" s="98" t="s">
        <v>3973</v>
      </c>
      <c r="Z932" s="82" t="s">
        <v>258</v>
      </c>
      <c r="AA932" s="75" t="s">
        <v>2039</v>
      </c>
      <c r="AB932" s="75" t="s">
        <v>3714</v>
      </c>
      <c r="AC932" s="98" t="s">
        <v>3735</v>
      </c>
      <c r="AD932" s="75" t="s">
        <v>113</v>
      </c>
      <c r="AE932" s="74">
        <v>46064</v>
      </c>
      <c r="AF932" s="80">
        <v>46063.208333333336</v>
      </c>
      <c r="AG932" s="80">
        <v>46061.625</v>
      </c>
      <c r="AH932" s="80">
        <v>46061.625</v>
      </c>
      <c r="AI932" s="99">
        <v>46060</v>
      </c>
      <c r="AJ932" s="99">
        <v>46063</v>
      </c>
      <c r="AK932" s="99">
        <v>46063</v>
      </c>
      <c r="AL932" s="99">
        <v>46062</v>
      </c>
      <c r="AM932" s="99">
        <v>46064</v>
      </c>
      <c r="AN932" s="99">
        <v>46065</v>
      </c>
      <c r="AO932" s="81">
        <f>IF(AH932&lt;AG932,IF(AH932=0,"",AH932-1),IF(AG932=0,"",AG932-1))</f>
        <v>46060.625</v>
      </c>
      <c r="AP932" s="81">
        <f>IF(AH932&lt;AG932,IF(AH932=0,"",AH932),IF(AG932=0,"",AG932))</f>
        <v>46061.625</v>
      </c>
      <c r="AQ932" s="81">
        <f>IF(AH932&lt;AG932,IF(AH932=0,"",AH932),IF(AG932=0,"",AG932))</f>
        <v>46061.625</v>
      </c>
      <c r="AR932" s="81">
        <f>IF(AI932=0,"",IF(AI932&lt;AJ932,AJ932+1,AI932+1))</f>
        <v>46064</v>
      </c>
      <c r="AS932" s="81">
        <f>IF(AI932=0,"",IF(AE932=0,IF(AJ932=0,AI932+2,AJ932+2),AE932+2))</f>
        <v>46066</v>
      </c>
      <c r="AT932" s="81">
        <f>IF(AI932=0,"",IF(AI932&lt;AJ932,AJ932+1,AI932+1))</f>
        <v>46064</v>
      </c>
      <c r="AU932" s="82" t="s">
        <v>443</v>
      </c>
      <c r="AV932" s="74">
        <v>46059</v>
      </c>
      <c r="AW932" s="75" t="s">
        <v>3974</v>
      </c>
      <c r="AX932" s="75" t="s">
        <v>3975</v>
      </c>
      <c r="AY932" s="75"/>
      <c r="AZ932" s="96"/>
      <c r="BA932" s="75"/>
      <c r="BB932" s="75"/>
      <c r="BC932" s="75"/>
      <c r="BD932" s="75"/>
      <c r="BE932" s="75"/>
      <c r="BF932" s="75"/>
      <c r="BG932" s="75"/>
      <c r="BH932" s="75"/>
      <c r="BI932" s="75"/>
      <c r="BJ932" s="75"/>
      <c r="BK932" s="75"/>
      <c r="BL932" s="75"/>
      <c r="BM932" s="75"/>
      <c r="BN932" s="75"/>
      <c r="BO932" s="75"/>
      <c r="BP932" s="75"/>
      <c r="BQ932" s="75"/>
      <c r="BR932" s="75"/>
      <c r="BS932" s="75"/>
      <c r="BT932" s="75">
        <v>0</v>
      </c>
      <c r="BU932" s="84" t="s">
        <v>3741</v>
      </c>
      <c r="BV932" s="74">
        <v>46064</v>
      </c>
      <c r="BW932" s="85">
        <f t="shared" si="316"/>
        <v>1</v>
      </c>
      <c r="BX932" s="85">
        <f t="shared" si="317"/>
        <v>1</v>
      </c>
      <c r="BY932" s="86" t="s">
        <v>120</v>
      </c>
      <c r="BZ932" s="87">
        <f t="shared" si="305"/>
        <v>6</v>
      </c>
      <c r="CB932" s="88">
        <f t="shared" si="313"/>
        <v>7</v>
      </c>
      <c r="CC932" s="89"/>
      <c r="CE932" s="87">
        <f t="shared" si="302"/>
        <v>2</v>
      </c>
      <c r="CF932" s="90">
        <v>6881420</v>
      </c>
      <c r="CG932" s="90"/>
      <c r="CH932" s="90">
        <v>6881420</v>
      </c>
      <c r="CI932" s="22">
        <v>25870</v>
      </c>
      <c r="CJ932" s="87">
        <f t="shared" si="314"/>
        <v>2</v>
      </c>
      <c r="CK932" s="87">
        <f t="shared" si="315"/>
        <v>6</v>
      </c>
      <c r="CL932" s="22" t="s">
        <v>121</v>
      </c>
      <c r="CM932" s="22" t="s">
        <v>3742</v>
      </c>
    </row>
    <row r="933" spans="1:91" ht="14.45" customHeight="1" x14ac:dyDescent="0.25">
      <c r="A933" s="69">
        <f t="shared" si="312"/>
        <v>931</v>
      </c>
      <c r="B933" s="70" t="s">
        <v>102</v>
      </c>
      <c r="C933" s="107" t="s">
        <v>3735</v>
      </c>
      <c r="D933" s="106">
        <v>145482701</v>
      </c>
      <c r="E933" s="73"/>
      <c r="F933" s="74">
        <v>46058</v>
      </c>
      <c r="G933" s="75" t="s">
        <v>1159</v>
      </c>
      <c r="H933" s="75" t="s">
        <v>2963</v>
      </c>
      <c r="I933" s="75" t="s">
        <v>105</v>
      </c>
      <c r="J933" s="75" t="s">
        <v>1161</v>
      </c>
      <c r="K933" s="75" t="s">
        <v>242</v>
      </c>
      <c r="L933" s="74">
        <v>46074</v>
      </c>
      <c r="M933" s="106">
        <v>40</v>
      </c>
      <c r="N933" s="75" t="s">
        <v>3976</v>
      </c>
      <c r="O933" s="75" t="s">
        <v>3977</v>
      </c>
      <c r="P933" s="75">
        <v>2830048695</v>
      </c>
      <c r="Q933" s="74">
        <v>46060</v>
      </c>
      <c r="R933" s="75">
        <v>1209383312</v>
      </c>
      <c r="S933" s="75">
        <v>224171390</v>
      </c>
      <c r="T933" s="74">
        <v>46060</v>
      </c>
      <c r="U933" s="190">
        <v>14300.145</v>
      </c>
      <c r="V933" s="190">
        <v>13586.816999999999</v>
      </c>
      <c r="W933" s="75">
        <v>17</v>
      </c>
      <c r="X933" s="75">
        <v>98</v>
      </c>
      <c r="Y933" s="98" t="s">
        <v>3978</v>
      </c>
      <c r="Z933" s="82" t="s">
        <v>258</v>
      </c>
      <c r="AA933" s="75" t="s">
        <v>2039</v>
      </c>
      <c r="AB933" s="75" t="s">
        <v>3714</v>
      </c>
      <c r="AC933" s="98" t="s">
        <v>3735</v>
      </c>
      <c r="AD933" s="75" t="s">
        <v>113</v>
      </c>
      <c r="AE933" s="74">
        <v>46064</v>
      </c>
      <c r="AF933" s="80">
        <v>46063.208333333336</v>
      </c>
      <c r="AG933" s="80">
        <v>46061.625</v>
      </c>
      <c r="AH933" s="80">
        <v>46061.625</v>
      </c>
      <c r="AI933" s="99">
        <v>46060</v>
      </c>
      <c r="AJ933" s="99">
        <v>46063</v>
      </c>
      <c r="AK933" s="99">
        <v>46063</v>
      </c>
      <c r="AL933" s="99">
        <v>46062</v>
      </c>
      <c r="AM933" s="99">
        <v>46064</v>
      </c>
      <c r="AN933" s="99">
        <v>46065</v>
      </c>
      <c r="AO933" s="81">
        <f>IF(AH933&lt;AG933,IF(AH933=0,"",AH933-1),IF(AG933=0,"",AG933-1))</f>
        <v>46060.625</v>
      </c>
      <c r="AP933" s="81">
        <f>IF(AH933&lt;AG933,IF(AH933=0,"",AH933),IF(AG933=0,"",AG933))</f>
        <v>46061.625</v>
      </c>
      <c r="AQ933" s="81">
        <f>IF(AH933&lt;AG933,IF(AH933=0,"",AH933),IF(AG933=0,"",AG933))</f>
        <v>46061.625</v>
      </c>
      <c r="AR933" s="81">
        <f>IF(AI933=0,"",IF(AI933&lt;AJ933,AJ933+1,AI933+1))</f>
        <v>46064</v>
      </c>
      <c r="AS933" s="81">
        <f>IF(AI933=0,"",IF(AE933=0,IF(AJ933=0,AI933+2,AJ933+2),AE933+2))</f>
        <v>46066</v>
      </c>
      <c r="AT933" s="81">
        <f>IF(AI933=0,"",IF(AI933&lt;AJ933,AJ933+1,AI933+1))</f>
        <v>46064</v>
      </c>
      <c r="AU933" s="82" t="s">
        <v>443</v>
      </c>
      <c r="AV933" s="74">
        <v>46060</v>
      </c>
      <c r="AW933" s="75" t="s">
        <v>3979</v>
      </c>
      <c r="AX933" s="75" t="s">
        <v>3980</v>
      </c>
      <c r="AY933" s="75"/>
      <c r="AZ933" s="96"/>
      <c r="BA933" s="75"/>
      <c r="BB933" s="75"/>
      <c r="BC933" s="75"/>
      <c r="BD933" s="75"/>
      <c r="BE933" s="75"/>
      <c r="BF933" s="75"/>
      <c r="BG933" s="75"/>
      <c r="BH933" s="75"/>
      <c r="BI933" s="75"/>
      <c r="BJ933" s="75"/>
      <c r="BK933" s="75"/>
      <c r="BL933" s="75"/>
      <c r="BM933" s="75"/>
      <c r="BN933" s="75"/>
      <c r="BO933" s="75"/>
      <c r="BP933" s="75"/>
      <c r="BQ933" s="75"/>
      <c r="BR933" s="75"/>
      <c r="BS933" s="75"/>
      <c r="BT933" s="75">
        <v>0</v>
      </c>
      <c r="BU933" s="84" t="s">
        <v>3741</v>
      </c>
      <c r="BV933" s="74">
        <v>46064</v>
      </c>
      <c r="BW933" s="85">
        <f t="shared" si="316"/>
        <v>1</v>
      </c>
      <c r="BX933" s="85">
        <f t="shared" si="317"/>
        <v>1</v>
      </c>
      <c r="BY933" s="86" t="s">
        <v>120</v>
      </c>
      <c r="BZ933" s="87">
        <f t="shared" si="305"/>
        <v>6</v>
      </c>
      <c r="CB933" s="88">
        <f t="shared" si="313"/>
        <v>7</v>
      </c>
      <c r="CC933" s="89"/>
      <c r="CE933" s="87">
        <f t="shared" si="302"/>
        <v>2</v>
      </c>
      <c r="CF933" s="90">
        <v>6881420</v>
      </c>
      <c r="CG933" s="90"/>
      <c r="CH933" s="90">
        <v>6881420</v>
      </c>
      <c r="CI933" s="22">
        <v>25870</v>
      </c>
      <c r="CJ933" s="87">
        <f t="shared" si="314"/>
        <v>2</v>
      </c>
      <c r="CK933" s="87">
        <f t="shared" si="315"/>
        <v>6</v>
      </c>
      <c r="CL933" s="22" t="s">
        <v>121</v>
      </c>
      <c r="CM933" s="22" t="s">
        <v>3742</v>
      </c>
    </row>
    <row r="934" spans="1:91" ht="14.45" customHeight="1" x14ac:dyDescent="0.25">
      <c r="A934" s="69">
        <f t="shared" si="312"/>
        <v>932</v>
      </c>
      <c r="B934" s="70" t="s">
        <v>102</v>
      </c>
      <c r="C934" s="107">
        <v>265362767</v>
      </c>
      <c r="D934" s="106">
        <v>145368163</v>
      </c>
      <c r="E934" s="73">
        <v>5320007426</v>
      </c>
      <c r="F934" s="74">
        <v>46058</v>
      </c>
      <c r="G934" s="75" t="s">
        <v>516</v>
      </c>
      <c r="H934" s="75" t="s">
        <v>2213</v>
      </c>
      <c r="I934" s="75" t="s">
        <v>105</v>
      </c>
      <c r="J934" s="75" t="s">
        <v>518</v>
      </c>
      <c r="K934" s="75" t="s">
        <v>242</v>
      </c>
      <c r="L934" s="74">
        <v>46087</v>
      </c>
      <c r="M934" s="73">
        <v>40</v>
      </c>
      <c r="N934" s="75" t="s">
        <v>3981</v>
      </c>
      <c r="O934" s="75" t="s">
        <v>3982</v>
      </c>
      <c r="P934" s="75">
        <v>2830048664</v>
      </c>
      <c r="Q934" s="74">
        <v>46059</v>
      </c>
      <c r="R934" s="75">
        <v>1209383095</v>
      </c>
      <c r="S934" s="75">
        <v>224173264</v>
      </c>
      <c r="T934" s="74">
        <v>46059</v>
      </c>
      <c r="U934" s="190">
        <v>3016.3229999999999</v>
      </c>
      <c r="V934" s="190">
        <v>2936.3809999999999</v>
      </c>
      <c r="W934" s="75">
        <v>4</v>
      </c>
      <c r="X934" s="75">
        <v>0</v>
      </c>
      <c r="Y934" s="98">
        <v>265362767</v>
      </c>
      <c r="Z934" s="82" t="s">
        <v>110</v>
      </c>
      <c r="AA934" s="75" t="s">
        <v>535</v>
      </c>
      <c r="AB934" s="75" t="s">
        <v>3761</v>
      </c>
      <c r="AC934" s="98">
        <v>265362767</v>
      </c>
      <c r="AD934" s="75" t="s">
        <v>113</v>
      </c>
      <c r="AE934" s="74">
        <v>46062</v>
      </c>
      <c r="AF934" s="208">
        <v>46061.333333333336</v>
      </c>
      <c r="AG934" s="208">
        <v>46060.333333333336</v>
      </c>
      <c r="AH934" s="208">
        <v>46061.25</v>
      </c>
      <c r="AI934" s="124">
        <v>46062</v>
      </c>
      <c r="AJ934" s="129"/>
      <c r="AK934" s="124">
        <v>46061</v>
      </c>
      <c r="AL934" s="124">
        <v>46072</v>
      </c>
      <c r="AM934" s="75"/>
      <c r="AN934" s="124">
        <v>46072</v>
      </c>
      <c r="AO934" s="95" t="s">
        <v>121</v>
      </c>
      <c r="AP934" s="95" t="s">
        <v>121</v>
      </c>
      <c r="AQ934" s="95" t="s">
        <v>121</v>
      </c>
      <c r="AR934" s="95" t="s">
        <v>121</v>
      </c>
      <c r="AS934" s="95" t="s">
        <v>121</v>
      </c>
      <c r="AT934" s="82" t="s">
        <v>10</v>
      </c>
      <c r="AU934" s="82" t="s">
        <v>131</v>
      </c>
      <c r="AV934" s="74">
        <v>46059</v>
      </c>
      <c r="AW934" s="75" t="s">
        <v>3983</v>
      </c>
      <c r="AX934" s="75" t="s">
        <v>3984</v>
      </c>
      <c r="AY934" s="75"/>
      <c r="AZ934" s="96"/>
      <c r="BA934" s="75"/>
      <c r="BB934" s="75"/>
      <c r="BC934" s="75"/>
      <c r="BD934" s="75"/>
      <c r="BE934" s="75"/>
      <c r="BF934" s="75"/>
      <c r="BG934" s="75"/>
      <c r="BH934" s="75"/>
      <c r="BI934" s="75"/>
      <c r="BJ934" s="75"/>
      <c r="BK934" s="75"/>
      <c r="BL934" s="75"/>
      <c r="BM934" s="75"/>
      <c r="BN934" s="75"/>
      <c r="BO934" s="75"/>
      <c r="BP934" s="75"/>
      <c r="BQ934" s="75"/>
      <c r="BR934" s="75"/>
      <c r="BS934" s="75"/>
      <c r="BT934" s="75">
        <v>1</v>
      </c>
      <c r="BU934" s="84" t="s">
        <v>3985</v>
      </c>
      <c r="BV934" s="74">
        <v>46062</v>
      </c>
      <c r="BW934" s="85">
        <f t="shared" si="316"/>
        <v>1</v>
      </c>
      <c r="BX934" s="85">
        <f t="shared" si="317"/>
        <v>1</v>
      </c>
      <c r="BY934" s="86" t="s">
        <v>120</v>
      </c>
      <c r="BZ934" s="87">
        <f t="shared" si="305"/>
        <v>6</v>
      </c>
      <c r="CB934" s="88">
        <f t="shared" si="313"/>
        <v>7</v>
      </c>
      <c r="CC934" s="89"/>
      <c r="CE934" s="87">
        <f t="shared" ref="CE934:CE963" si="324">IF(AD934="Sea waybill", IF(AK934&lt;&gt;0, MONTH(AK934), IF(AJ934&gt;AI934, MONTH(AJ934), MONTH(AI934))),"")</f>
        <v>2</v>
      </c>
      <c r="CF934" s="90">
        <v>11961495</v>
      </c>
      <c r="CG934" s="90">
        <v>7098030</v>
      </c>
      <c r="CH934" s="90">
        <v>19059525</v>
      </c>
      <c r="CI934" s="22">
        <v>26289</v>
      </c>
      <c r="CJ934" s="87">
        <f t="shared" si="314"/>
        <v>2</v>
      </c>
      <c r="CK934" s="87">
        <f t="shared" si="315"/>
        <v>6</v>
      </c>
      <c r="CL934" s="22" t="s">
        <v>121</v>
      </c>
      <c r="CM934" s="22" t="s">
        <v>3986</v>
      </c>
    </row>
    <row r="935" spans="1:91" ht="14.45" customHeight="1" x14ac:dyDescent="0.25">
      <c r="A935" s="69">
        <f t="shared" si="312"/>
        <v>933</v>
      </c>
      <c r="B935" s="70" t="s">
        <v>102</v>
      </c>
      <c r="C935" s="107">
        <v>265362767</v>
      </c>
      <c r="D935" s="106">
        <v>145368194</v>
      </c>
      <c r="E935" s="73">
        <v>5320007426</v>
      </c>
      <c r="F935" s="74">
        <v>46058</v>
      </c>
      <c r="G935" s="75" t="s">
        <v>516</v>
      </c>
      <c r="H935" s="75" t="s">
        <v>2213</v>
      </c>
      <c r="I935" s="75" t="s">
        <v>105</v>
      </c>
      <c r="J935" s="75" t="s">
        <v>518</v>
      </c>
      <c r="K935" s="75" t="s">
        <v>242</v>
      </c>
      <c r="L935" s="74">
        <v>46087</v>
      </c>
      <c r="M935" s="73">
        <v>0</v>
      </c>
      <c r="N935" s="75" t="s">
        <v>3981</v>
      </c>
      <c r="O935" s="75" t="s">
        <v>3982</v>
      </c>
      <c r="P935" s="75">
        <v>2830048665</v>
      </c>
      <c r="Q935" s="74">
        <v>46059</v>
      </c>
      <c r="R935" s="75">
        <v>1209383096</v>
      </c>
      <c r="S935" s="75">
        <v>224173270</v>
      </c>
      <c r="T935" s="74">
        <v>46059</v>
      </c>
      <c r="U935" s="190">
        <v>1754.252</v>
      </c>
      <c r="V935" s="190">
        <v>1707.7570000000001</v>
      </c>
      <c r="W935" s="75">
        <v>2</v>
      </c>
      <c r="X935" s="75">
        <v>0</v>
      </c>
      <c r="Y935" s="98">
        <v>265362767</v>
      </c>
      <c r="Z935" s="82" t="s">
        <v>110</v>
      </c>
      <c r="AA935" s="75" t="s">
        <v>535</v>
      </c>
      <c r="AB935" s="75" t="s">
        <v>3761</v>
      </c>
      <c r="AC935" s="98">
        <v>265362767</v>
      </c>
      <c r="AD935" s="75" t="s">
        <v>113</v>
      </c>
      <c r="AE935" s="74">
        <v>46062</v>
      </c>
      <c r="AF935" s="208">
        <v>46061.333333333336</v>
      </c>
      <c r="AG935" s="208">
        <v>46060.333333333336</v>
      </c>
      <c r="AH935" s="208">
        <v>46061.25</v>
      </c>
      <c r="AI935" s="124">
        <v>46062</v>
      </c>
      <c r="AJ935" s="129"/>
      <c r="AK935" s="124">
        <v>46061</v>
      </c>
      <c r="AL935" s="124">
        <v>46072</v>
      </c>
      <c r="AM935" s="75"/>
      <c r="AN935" s="124">
        <v>46072</v>
      </c>
      <c r="AO935" s="95" t="s">
        <v>121</v>
      </c>
      <c r="AP935" s="95" t="s">
        <v>121</v>
      </c>
      <c r="AQ935" s="95" t="s">
        <v>121</v>
      </c>
      <c r="AR935" s="95" t="s">
        <v>121</v>
      </c>
      <c r="AS935" s="95" t="s">
        <v>121</v>
      </c>
      <c r="AT935" s="82" t="s">
        <v>10</v>
      </c>
      <c r="AU935" s="82" t="s">
        <v>131</v>
      </c>
      <c r="AV935" s="74">
        <v>46059</v>
      </c>
      <c r="AW935" s="75">
        <v>0</v>
      </c>
      <c r="AX935" s="75">
        <v>0</v>
      </c>
      <c r="AY935" s="75"/>
      <c r="AZ935" s="96"/>
      <c r="BA935" s="75"/>
      <c r="BB935" s="75"/>
      <c r="BC935" s="75"/>
      <c r="BD935" s="75"/>
      <c r="BE935" s="75"/>
      <c r="BF935" s="75"/>
      <c r="BG935" s="75"/>
      <c r="BH935" s="75"/>
      <c r="BI935" s="75"/>
      <c r="BJ935" s="75"/>
      <c r="BK935" s="75"/>
      <c r="BL935" s="75"/>
      <c r="BM935" s="75"/>
      <c r="BN935" s="75"/>
      <c r="BO935" s="75"/>
      <c r="BP935" s="75"/>
      <c r="BQ935" s="75"/>
      <c r="BR935" s="75"/>
      <c r="BS935" s="75"/>
      <c r="BT935" s="75">
        <v>0</v>
      </c>
      <c r="BU935" s="84" t="s">
        <v>3985</v>
      </c>
      <c r="BV935" s="74">
        <v>46062</v>
      </c>
      <c r="BW935" s="85">
        <f t="shared" si="316"/>
        <v>1</v>
      </c>
      <c r="BX935" s="85">
        <f t="shared" si="317"/>
        <v>1</v>
      </c>
      <c r="BY935" s="86" t="s">
        <v>120</v>
      </c>
      <c r="BZ935" s="87">
        <f t="shared" si="305"/>
        <v>6</v>
      </c>
      <c r="CB935" s="88">
        <f t="shared" si="313"/>
        <v>7</v>
      </c>
      <c r="CC935" s="89"/>
      <c r="CE935" s="87">
        <f t="shared" si="324"/>
        <v>2</v>
      </c>
      <c r="CF935" s="90"/>
      <c r="CG935" s="90"/>
      <c r="CH935" s="90"/>
      <c r="CJ935" s="87">
        <f t="shared" si="314"/>
        <v>2</v>
      </c>
      <c r="CK935" s="87">
        <f t="shared" si="315"/>
        <v>6</v>
      </c>
      <c r="CL935" s="22" t="s">
        <v>121</v>
      </c>
      <c r="CM935" s="22" t="s">
        <v>3986</v>
      </c>
    </row>
    <row r="936" spans="1:91" ht="14.45" customHeight="1" x14ac:dyDescent="0.25">
      <c r="A936" s="69">
        <f t="shared" si="312"/>
        <v>934</v>
      </c>
      <c r="B936" s="70" t="s">
        <v>102</v>
      </c>
      <c r="C936" s="107">
        <v>265362767</v>
      </c>
      <c r="D936" s="106">
        <v>145515946</v>
      </c>
      <c r="E936" s="73">
        <v>5320007426</v>
      </c>
      <c r="F936" s="74">
        <v>46058</v>
      </c>
      <c r="G936" s="75" t="s">
        <v>516</v>
      </c>
      <c r="H936" s="75" t="s">
        <v>2213</v>
      </c>
      <c r="I936" s="75" t="s">
        <v>105</v>
      </c>
      <c r="J936" s="75" t="s">
        <v>518</v>
      </c>
      <c r="K936" s="75" t="s">
        <v>242</v>
      </c>
      <c r="L936" s="74">
        <v>46094</v>
      </c>
      <c r="M936" s="73">
        <v>0</v>
      </c>
      <c r="N936" s="75" t="s">
        <v>3981</v>
      </c>
      <c r="O936" s="75" t="s">
        <v>3982</v>
      </c>
      <c r="P936" s="75">
        <v>2830048668</v>
      </c>
      <c r="Q936" s="74">
        <v>46059</v>
      </c>
      <c r="R936" s="75">
        <v>1209383099</v>
      </c>
      <c r="S936" s="75">
        <v>224173286</v>
      </c>
      <c r="T936" s="74">
        <v>46059</v>
      </c>
      <c r="U936" s="75">
        <v>928.15800000000002</v>
      </c>
      <c r="V936" s="75">
        <v>903.55399999999997</v>
      </c>
      <c r="W936" s="75">
        <v>2</v>
      </c>
      <c r="X936" s="75">
        <v>0</v>
      </c>
      <c r="Y936" s="98">
        <v>265362767</v>
      </c>
      <c r="Z936" s="82" t="s">
        <v>110</v>
      </c>
      <c r="AA936" s="75" t="s">
        <v>535</v>
      </c>
      <c r="AB936" s="75" t="s">
        <v>3761</v>
      </c>
      <c r="AC936" s="98">
        <v>265362767</v>
      </c>
      <c r="AD936" s="75" t="s">
        <v>113</v>
      </c>
      <c r="AE936" s="74">
        <v>46062</v>
      </c>
      <c r="AF936" s="208">
        <v>46061.333333333336</v>
      </c>
      <c r="AG936" s="208">
        <v>46060.333333333336</v>
      </c>
      <c r="AH936" s="208">
        <v>46061.25</v>
      </c>
      <c r="AI936" s="124">
        <v>46062</v>
      </c>
      <c r="AJ936" s="129"/>
      <c r="AK936" s="124">
        <v>46061</v>
      </c>
      <c r="AL936" s="124">
        <v>46072</v>
      </c>
      <c r="AM936" s="75"/>
      <c r="AN936" s="124">
        <v>46072</v>
      </c>
      <c r="AO936" s="95" t="s">
        <v>121</v>
      </c>
      <c r="AP936" s="95" t="s">
        <v>121</v>
      </c>
      <c r="AQ936" s="95" t="s">
        <v>121</v>
      </c>
      <c r="AR936" s="95" t="s">
        <v>121</v>
      </c>
      <c r="AS936" s="95" t="s">
        <v>121</v>
      </c>
      <c r="AT936" s="82" t="s">
        <v>10</v>
      </c>
      <c r="AU936" s="82" t="s">
        <v>131</v>
      </c>
      <c r="AV936" s="74">
        <v>46059</v>
      </c>
      <c r="AW936" s="75">
        <v>0</v>
      </c>
      <c r="AX936" s="75">
        <v>0</v>
      </c>
      <c r="AY936" s="75"/>
      <c r="AZ936" s="96"/>
      <c r="BA936" s="75"/>
      <c r="BB936" s="75"/>
      <c r="BC936" s="75"/>
      <c r="BD936" s="75"/>
      <c r="BE936" s="75"/>
      <c r="BF936" s="75"/>
      <c r="BG936" s="75"/>
      <c r="BH936" s="75"/>
      <c r="BI936" s="75"/>
      <c r="BJ936" s="75"/>
      <c r="BK936" s="75"/>
      <c r="BL936" s="75"/>
      <c r="BM936" s="75"/>
      <c r="BN936" s="75"/>
      <c r="BO936" s="75"/>
      <c r="BP936" s="75"/>
      <c r="BQ936" s="75"/>
      <c r="BR936" s="75"/>
      <c r="BS936" s="75"/>
      <c r="BT936" s="75">
        <v>0</v>
      </c>
      <c r="BU936" s="84" t="s">
        <v>3985</v>
      </c>
      <c r="BV936" s="74">
        <v>46062</v>
      </c>
      <c r="BW936" s="85">
        <f t="shared" si="316"/>
        <v>1</v>
      </c>
      <c r="BX936" s="85">
        <f t="shared" si="317"/>
        <v>1</v>
      </c>
      <c r="BY936" s="86" t="s">
        <v>120</v>
      </c>
      <c r="BZ936" s="87">
        <f t="shared" si="305"/>
        <v>6</v>
      </c>
      <c r="CB936" s="88">
        <f t="shared" si="313"/>
        <v>7</v>
      </c>
      <c r="CC936" s="89"/>
      <c r="CE936" s="87">
        <f t="shared" si="324"/>
        <v>2</v>
      </c>
      <c r="CF936" s="90"/>
      <c r="CG936" s="90"/>
      <c r="CH936" s="90"/>
      <c r="CJ936" s="87">
        <f t="shared" si="314"/>
        <v>2</v>
      </c>
      <c r="CK936" s="87">
        <f t="shared" si="315"/>
        <v>6</v>
      </c>
      <c r="CL936" s="22" t="s">
        <v>121</v>
      </c>
      <c r="CM936" s="22" t="s">
        <v>3986</v>
      </c>
    </row>
    <row r="937" spans="1:91" ht="14.45" customHeight="1" x14ac:dyDescent="0.25">
      <c r="A937" s="69">
        <f t="shared" si="312"/>
        <v>935</v>
      </c>
      <c r="B937" s="70" t="s">
        <v>102</v>
      </c>
      <c r="C937" s="107">
        <v>265362767</v>
      </c>
      <c r="D937" s="106">
        <v>145368206</v>
      </c>
      <c r="E937" s="73">
        <v>5320007426</v>
      </c>
      <c r="F937" s="74">
        <v>46058</v>
      </c>
      <c r="G937" s="75" t="s">
        <v>516</v>
      </c>
      <c r="H937" s="75" t="s">
        <v>2213</v>
      </c>
      <c r="I937" s="75" t="s">
        <v>105</v>
      </c>
      <c r="J937" s="75" t="s">
        <v>518</v>
      </c>
      <c r="K937" s="75" t="s">
        <v>242</v>
      </c>
      <c r="L937" s="74">
        <v>46087</v>
      </c>
      <c r="M937" s="73">
        <v>0</v>
      </c>
      <c r="N937" s="75" t="s">
        <v>3981</v>
      </c>
      <c r="O937" s="75" t="s">
        <v>3982</v>
      </c>
      <c r="P937" s="75">
        <v>2830048666</v>
      </c>
      <c r="Q937" s="74">
        <v>46059</v>
      </c>
      <c r="R937" s="75">
        <v>1209383097</v>
      </c>
      <c r="S937" s="75">
        <v>224173271</v>
      </c>
      <c r="T937" s="74">
        <v>46059</v>
      </c>
      <c r="U937" s="190">
        <v>8305.6509999999998</v>
      </c>
      <c r="V937" s="190">
        <v>8085.5230000000001</v>
      </c>
      <c r="W937" s="75">
        <v>9</v>
      </c>
      <c r="X937" s="75">
        <v>0</v>
      </c>
      <c r="Y937" s="98">
        <v>265362767</v>
      </c>
      <c r="Z937" s="82" t="s">
        <v>110</v>
      </c>
      <c r="AA937" s="75" t="s">
        <v>535</v>
      </c>
      <c r="AB937" s="75" t="s">
        <v>3761</v>
      </c>
      <c r="AC937" s="98">
        <v>265362767</v>
      </c>
      <c r="AD937" s="75" t="s">
        <v>113</v>
      </c>
      <c r="AE937" s="74">
        <v>46062</v>
      </c>
      <c r="AF937" s="208">
        <v>46061.333333333336</v>
      </c>
      <c r="AG937" s="208">
        <v>46060.333333333336</v>
      </c>
      <c r="AH937" s="208">
        <v>46061.25</v>
      </c>
      <c r="AI937" s="124">
        <v>46062</v>
      </c>
      <c r="AJ937" s="129"/>
      <c r="AK937" s="124">
        <v>46061</v>
      </c>
      <c r="AL937" s="124">
        <v>46072</v>
      </c>
      <c r="AM937" s="75"/>
      <c r="AN937" s="124">
        <v>46072</v>
      </c>
      <c r="AO937" s="95" t="s">
        <v>121</v>
      </c>
      <c r="AP937" s="95" t="s">
        <v>121</v>
      </c>
      <c r="AQ937" s="95" t="s">
        <v>121</v>
      </c>
      <c r="AR937" s="95" t="s">
        <v>121</v>
      </c>
      <c r="AS937" s="95" t="s">
        <v>121</v>
      </c>
      <c r="AT937" s="82" t="s">
        <v>10</v>
      </c>
      <c r="AU937" s="82" t="s">
        <v>131</v>
      </c>
      <c r="AV937" s="74">
        <v>46059</v>
      </c>
      <c r="AW937" s="75">
        <v>0</v>
      </c>
      <c r="AX937" s="75">
        <v>0</v>
      </c>
      <c r="AY937" s="75"/>
      <c r="AZ937" s="96"/>
      <c r="BA937" s="75"/>
      <c r="BB937" s="75"/>
      <c r="BC937" s="75"/>
      <c r="BD937" s="75"/>
      <c r="BE937" s="75"/>
      <c r="BF937" s="75"/>
      <c r="BG937" s="75"/>
      <c r="BH937" s="75"/>
      <c r="BI937" s="75"/>
      <c r="BJ937" s="75"/>
      <c r="BK937" s="75"/>
      <c r="BL937" s="75"/>
      <c r="BM937" s="75"/>
      <c r="BN937" s="75"/>
      <c r="BO937" s="75"/>
      <c r="BP937" s="75"/>
      <c r="BQ937" s="75"/>
      <c r="BR937" s="75"/>
      <c r="BS937" s="75"/>
      <c r="BT937" s="75">
        <v>0</v>
      </c>
      <c r="BU937" s="84" t="s">
        <v>3985</v>
      </c>
      <c r="BV937" s="74">
        <v>46062</v>
      </c>
      <c r="BW937" s="85">
        <f t="shared" si="316"/>
        <v>1</v>
      </c>
      <c r="BX937" s="85">
        <f t="shared" si="317"/>
        <v>1</v>
      </c>
      <c r="BY937" s="86" t="s">
        <v>120</v>
      </c>
      <c r="BZ937" s="87">
        <f t="shared" si="305"/>
        <v>6</v>
      </c>
      <c r="CB937" s="88">
        <f t="shared" si="313"/>
        <v>7</v>
      </c>
      <c r="CC937" s="89"/>
      <c r="CE937" s="87">
        <f t="shared" si="324"/>
        <v>2</v>
      </c>
      <c r="CF937" s="90"/>
      <c r="CG937" s="90"/>
      <c r="CH937" s="90"/>
      <c r="CJ937" s="87">
        <f t="shared" si="314"/>
        <v>2</v>
      </c>
      <c r="CK937" s="87">
        <f t="shared" si="315"/>
        <v>6</v>
      </c>
      <c r="CL937" s="22" t="s">
        <v>121</v>
      </c>
      <c r="CM937" s="22" t="s">
        <v>3986</v>
      </c>
    </row>
    <row r="938" spans="1:91" ht="14.45" customHeight="1" x14ac:dyDescent="0.25">
      <c r="A938" s="69">
        <f t="shared" si="312"/>
        <v>936</v>
      </c>
      <c r="B938" s="70" t="s">
        <v>102</v>
      </c>
      <c r="C938" s="107">
        <v>265362767</v>
      </c>
      <c r="D938" s="106">
        <v>145368208</v>
      </c>
      <c r="E938" s="73">
        <v>5320007426</v>
      </c>
      <c r="F938" s="74">
        <v>46058</v>
      </c>
      <c r="G938" s="75" t="s">
        <v>516</v>
      </c>
      <c r="H938" s="75" t="s">
        <v>2213</v>
      </c>
      <c r="I938" s="75" t="s">
        <v>105</v>
      </c>
      <c r="J938" s="75" t="s">
        <v>518</v>
      </c>
      <c r="K938" s="75" t="s">
        <v>242</v>
      </c>
      <c r="L938" s="74">
        <v>46087</v>
      </c>
      <c r="M938" s="73">
        <v>0</v>
      </c>
      <c r="N938" s="75" t="s">
        <v>3981</v>
      </c>
      <c r="O938" s="75" t="s">
        <v>3982</v>
      </c>
      <c r="P938" s="75">
        <v>2830048667</v>
      </c>
      <c r="Q938" s="74">
        <v>46059</v>
      </c>
      <c r="R938" s="75">
        <v>1209383098</v>
      </c>
      <c r="S938" s="75">
        <v>224173282</v>
      </c>
      <c r="T938" s="74">
        <v>46059</v>
      </c>
      <c r="U938" s="75">
        <v>923.33500000000004</v>
      </c>
      <c r="V938" s="75">
        <v>898.86300000000006</v>
      </c>
      <c r="W938" s="75">
        <v>1</v>
      </c>
      <c r="X938" s="75">
        <v>0</v>
      </c>
      <c r="Y938" s="98">
        <v>265362767</v>
      </c>
      <c r="Z938" s="82" t="s">
        <v>110</v>
      </c>
      <c r="AA938" s="75" t="s">
        <v>535</v>
      </c>
      <c r="AB938" s="75" t="s">
        <v>3761</v>
      </c>
      <c r="AC938" s="98">
        <v>265362767</v>
      </c>
      <c r="AD938" s="75" t="s">
        <v>113</v>
      </c>
      <c r="AE938" s="74">
        <v>46062</v>
      </c>
      <c r="AF938" s="208">
        <v>46061.333333333336</v>
      </c>
      <c r="AG938" s="208">
        <v>46060.333333333336</v>
      </c>
      <c r="AH938" s="208">
        <v>46061.25</v>
      </c>
      <c r="AI938" s="124">
        <v>46062</v>
      </c>
      <c r="AJ938" s="129"/>
      <c r="AK938" s="124">
        <v>46061</v>
      </c>
      <c r="AL938" s="124">
        <v>46072</v>
      </c>
      <c r="AM938" s="75"/>
      <c r="AN938" s="124">
        <v>46072</v>
      </c>
      <c r="AO938" s="95" t="s">
        <v>121</v>
      </c>
      <c r="AP938" s="95" t="s">
        <v>121</v>
      </c>
      <c r="AQ938" s="95" t="s">
        <v>121</v>
      </c>
      <c r="AR938" s="95" t="s">
        <v>121</v>
      </c>
      <c r="AS938" s="95" t="s">
        <v>121</v>
      </c>
      <c r="AT938" s="82" t="s">
        <v>10</v>
      </c>
      <c r="AU938" s="82" t="s">
        <v>131</v>
      </c>
      <c r="AV938" s="74">
        <v>46059</v>
      </c>
      <c r="AW938" s="75">
        <v>0</v>
      </c>
      <c r="AX938" s="75">
        <v>0</v>
      </c>
      <c r="AY938" s="75"/>
      <c r="AZ938" s="96"/>
      <c r="BA938" s="75"/>
      <c r="BB938" s="75"/>
      <c r="BC938" s="75"/>
      <c r="BD938" s="75"/>
      <c r="BE938" s="75"/>
      <c r="BF938" s="75"/>
      <c r="BG938" s="75"/>
      <c r="BH938" s="75"/>
      <c r="BI938" s="75"/>
      <c r="BJ938" s="75"/>
      <c r="BK938" s="75"/>
      <c r="BL938" s="75"/>
      <c r="BM938" s="75"/>
      <c r="BN938" s="75"/>
      <c r="BO938" s="75"/>
      <c r="BP938" s="75"/>
      <c r="BQ938" s="75"/>
      <c r="BR938" s="75"/>
      <c r="BS938" s="75"/>
      <c r="BT938" s="75">
        <v>0</v>
      </c>
      <c r="BU938" s="84" t="s">
        <v>3985</v>
      </c>
      <c r="BV938" s="74">
        <v>46062</v>
      </c>
      <c r="BW938" s="85">
        <f t="shared" si="316"/>
        <v>1</v>
      </c>
      <c r="BX938" s="85">
        <f t="shared" si="317"/>
        <v>1</v>
      </c>
      <c r="BY938" s="86" t="s">
        <v>120</v>
      </c>
      <c r="BZ938" s="87">
        <f t="shared" si="305"/>
        <v>6</v>
      </c>
      <c r="CB938" s="88">
        <f t="shared" si="313"/>
        <v>7</v>
      </c>
      <c r="CC938" s="89"/>
      <c r="CE938" s="87">
        <f t="shared" si="324"/>
        <v>2</v>
      </c>
      <c r="CF938" s="90"/>
      <c r="CG938" s="90"/>
      <c r="CH938" s="90"/>
      <c r="CJ938" s="87">
        <f t="shared" si="314"/>
        <v>2</v>
      </c>
      <c r="CK938" s="87">
        <f t="shared" si="315"/>
        <v>6</v>
      </c>
      <c r="CL938" s="22" t="s">
        <v>121</v>
      </c>
      <c r="CM938" s="22" t="s">
        <v>3986</v>
      </c>
    </row>
    <row r="939" spans="1:91" ht="14.45" customHeight="1" x14ac:dyDescent="0.25">
      <c r="A939" s="69">
        <f t="shared" si="312"/>
        <v>937</v>
      </c>
      <c r="B939" s="70" t="s">
        <v>102</v>
      </c>
      <c r="C939" s="107">
        <v>265362767</v>
      </c>
      <c r="D939" s="106">
        <v>145489516</v>
      </c>
      <c r="E939" s="73"/>
      <c r="F939" s="74">
        <v>46062</v>
      </c>
      <c r="G939" s="75" t="s">
        <v>591</v>
      </c>
      <c r="H939" s="75" t="s">
        <v>2213</v>
      </c>
      <c r="I939" s="75" t="s">
        <v>105</v>
      </c>
      <c r="J939" s="75" t="s">
        <v>518</v>
      </c>
      <c r="K939" s="75" t="s">
        <v>242</v>
      </c>
      <c r="L939" s="74">
        <v>46090</v>
      </c>
      <c r="M939" s="73">
        <v>40</v>
      </c>
      <c r="N939" s="75" t="s">
        <v>3987</v>
      </c>
      <c r="O939" s="75" t="s">
        <v>3988</v>
      </c>
      <c r="P939" s="75">
        <v>2830048655</v>
      </c>
      <c r="Q939" s="74">
        <v>46059</v>
      </c>
      <c r="R939" s="75">
        <v>1209383068</v>
      </c>
      <c r="S939" s="75">
        <v>224171804</v>
      </c>
      <c r="T939" s="74">
        <v>46059</v>
      </c>
      <c r="U939" s="190">
        <v>12825.126</v>
      </c>
      <c r="V939" s="190">
        <v>12390.376</v>
      </c>
      <c r="W939" s="75">
        <v>14</v>
      </c>
      <c r="X939" s="75">
        <v>0</v>
      </c>
      <c r="Y939" s="98">
        <v>265731445</v>
      </c>
      <c r="Z939" s="82" t="s">
        <v>110</v>
      </c>
      <c r="AA939" s="75" t="s">
        <v>535</v>
      </c>
      <c r="AB939" s="75" t="s">
        <v>3761</v>
      </c>
      <c r="AC939" s="98">
        <v>265362767</v>
      </c>
      <c r="AD939" s="75" t="s">
        <v>113</v>
      </c>
      <c r="AE939" s="74">
        <v>46062</v>
      </c>
      <c r="AF939" s="208">
        <v>46061.333333333336</v>
      </c>
      <c r="AG939" s="208">
        <v>46060.333333333336</v>
      </c>
      <c r="AH939" s="208">
        <v>46061.25</v>
      </c>
      <c r="AI939" s="124">
        <v>46062</v>
      </c>
      <c r="AJ939" s="69"/>
      <c r="AK939" s="124">
        <v>46061</v>
      </c>
      <c r="AL939" s="124">
        <v>46072</v>
      </c>
      <c r="AM939" s="75"/>
      <c r="AN939" s="124">
        <v>46072</v>
      </c>
      <c r="AO939" s="81">
        <f>IF(AH939&lt;AG939,IF(AH939=0,"",AH939-1),IF(AG939=0,"",AG939-1))</f>
        <v>46059.333333333336</v>
      </c>
      <c r="AP939" s="81">
        <f>IF(AH939&lt;AG939,IF(AH939=0,"",AH939),IF(AG939=0,"",AG939))</f>
        <v>46060.333333333336</v>
      </c>
      <c r="AQ939" s="81">
        <f>IF(AH939&lt;AG939,IF(AH939=0,"",AH939),IF(AG939=0,"",AG939))</f>
        <v>46060.333333333336</v>
      </c>
      <c r="AR939" s="81">
        <f>IF(AI939=0,"",IF(AI939&lt;AJ939,AJ939+1,AI939+1))</f>
        <v>46063</v>
      </c>
      <c r="AS939" s="81">
        <f>IF(AI939=0,"",IF(AE939=0,IF(AJ939=0,AI939+2,AJ939+2),AE939+2))</f>
        <v>46064</v>
      </c>
      <c r="AT939" s="81">
        <f>IF(AI939=0,"",IF(AI939&lt;AJ939,AJ939+1,AI939+1))</f>
        <v>46063</v>
      </c>
      <c r="AU939" s="82" t="s">
        <v>131</v>
      </c>
      <c r="AV939" s="74">
        <v>46059</v>
      </c>
      <c r="AW939" s="75" t="s">
        <v>3989</v>
      </c>
      <c r="AX939" s="75" t="s">
        <v>3990</v>
      </c>
      <c r="AY939" s="75"/>
      <c r="AZ939" s="96"/>
      <c r="BA939" s="75"/>
      <c r="BB939" s="75"/>
      <c r="BC939" s="75"/>
      <c r="BD939" s="75"/>
      <c r="BE939" s="75"/>
      <c r="BF939" s="75"/>
      <c r="BG939" s="75"/>
      <c r="BH939" s="75"/>
      <c r="BI939" s="75"/>
      <c r="BJ939" s="75"/>
      <c r="BK939" s="75"/>
      <c r="BL939" s="75"/>
      <c r="BM939" s="75"/>
      <c r="BN939" s="75"/>
      <c r="BO939" s="75"/>
      <c r="BP939" s="75"/>
      <c r="BQ939" s="75"/>
      <c r="BR939" s="75"/>
      <c r="BS939" s="75"/>
      <c r="BT939" s="75">
        <v>0</v>
      </c>
      <c r="BU939" s="84" t="s">
        <v>3985</v>
      </c>
      <c r="BV939" s="74">
        <v>46062</v>
      </c>
      <c r="BW939" s="85">
        <f t="shared" si="316"/>
        <v>1</v>
      </c>
      <c r="BX939" s="85">
        <f t="shared" si="317"/>
        <v>1</v>
      </c>
      <c r="BY939" s="86" t="s">
        <v>120</v>
      </c>
      <c r="BZ939" s="87">
        <f t="shared" si="305"/>
        <v>7</v>
      </c>
      <c r="CB939" s="88">
        <f t="shared" si="313"/>
        <v>7</v>
      </c>
      <c r="CC939" s="89"/>
      <c r="CE939" s="87">
        <f t="shared" si="324"/>
        <v>2</v>
      </c>
      <c r="CF939" s="90">
        <v>11961495</v>
      </c>
      <c r="CG939" s="90">
        <v>7098030</v>
      </c>
      <c r="CH939" s="90">
        <v>19059525</v>
      </c>
      <c r="CI939" s="22">
        <v>26289</v>
      </c>
      <c r="CJ939" s="87">
        <f t="shared" si="314"/>
        <v>2</v>
      </c>
      <c r="CK939" s="87">
        <f t="shared" si="315"/>
        <v>6</v>
      </c>
      <c r="CL939" s="22" t="s">
        <v>121</v>
      </c>
      <c r="CM939" s="22" t="s">
        <v>3986</v>
      </c>
    </row>
    <row r="940" spans="1:91" ht="14.45" customHeight="1" x14ac:dyDescent="0.25">
      <c r="A940" s="69">
        <f t="shared" si="312"/>
        <v>938</v>
      </c>
      <c r="B940" s="70" t="s">
        <v>102</v>
      </c>
      <c r="C940" s="107">
        <v>265362767</v>
      </c>
      <c r="D940" s="106">
        <v>145489519</v>
      </c>
      <c r="E940" s="73"/>
      <c r="F940" s="74">
        <v>46062</v>
      </c>
      <c r="G940" s="75" t="s">
        <v>591</v>
      </c>
      <c r="H940" s="75" t="s">
        <v>2213</v>
      </c>
      <c r="I940" s="75" t="s">
        <v>105</v>
      </c>
      <c r="J940" s="75" t="s">
        <v>518</v>
      </c>
      <c r="K940" s="75" t="s">
        <v>242</v>
      </c>
      <c r="L940" s="74">
        <v>46091</v>
      </c>
      <c r="M940" s="73">
        <v>40</v>
      </c>
      <c r="N940" s="75" t="s">
        <v>3991</v>
      </c>
      <c r="O940" s="75" t="s">
        <v>3992</v>
      </c>
      <c r="P940" s="75">
        <v>2830048649</v>
      </c>
      <c r="Q940" s="74">
        <v>46059</v>
      </c>
      <c r="R940" s="75">
        <v>1209383053</v>
      </c>
      <c r="S940" s="75">
        <v>224171810</v>
      </c>
      <c r="T940" s="74">
        <v>46059</v>
      </c>
      <c r="U940" s="190">
        <v>12844.95</v>
      </c>
      <c r="V940" s="190">
        <v>12409.528</v>
      </c>
      <c r="W940" s="75">
        <v>14</v>
      </c>
      <c r="X940" s="75">
        <v>0</v>
      </c>
      <c r="Y940" s="98">
        <v>265538760</v>
      </c>
      <c r="Z940" s="82" t="s">
        <v>110</v>
      </c>
      <c r="AA940" s="75" t="s">
        <v>535</v>
      </c>
      <c r="AB940" s="75" t="s">
        <v>3761</v>
      </c>
      <c r="AC940" s="98">
        <v>265362767</v>
      </c>
      <c r="AD940" s="75" t="s">
        <v>113</v>
      </c>
      <c r="AE940" s="74">
        <v>46062</v>
      </c>
      <c r="AF940" s="208">
        <v>46061.333333333336</v>
      </c>
      <c r="AG940" s="208">
        <v>46060.333333333336</v>
      </c>
      <c r="AH940" s="208">
        <v>46061.25</v>
      </c>
      <c r="AI940" s="124">
        <v>46062</v>
      </c>
      <c r="AJ940" s="69"/>
      <c r="AK940" s="124">
        <v>46061</v>
      </c>
      <c r="AL940" s="124">
        <v>46072</v>
      </c>
      <c r="AM940" s="75"/>
      <c r="AN940" s="124">
        <v>46072</v>
      </c>
      <c r="AO940" s="81">
        <f>IF(AH940&lt;AG940,IF(AH940=0,"",AH940-1),IF(AG940=0,"",AG940-1))</f>
        <v>46059.333333333336</v>
      </c>
      <c r="AP940" s="81">
        <f>IF(AH940&lt;AG940,IF(AH940=0,"",AH940),IF(AG940=0,"",AG940))</f>
        <v>46060.333333333336</v>
      </c>
      <c r="AQ940" s="81">
        <f>IF(AH940&lt;AG940,IF(AH940=0,"",AH940),IF(AG940=0,"",AG940))</f>
        <v>46060.333333333336</v>
      </c>
      <c r="AR940" s="81">
        <f>IF(AI940=0,"",IF(AI940&lt;AJ940,AJ940+1,AI940+1))</f>
        <v>46063</v>
      </c>
      <c r="AS940" s="81">
        <f>IF(AI940=0,"",IF(AE940=0,IF(AJ940=0,AI940+2,AJ940+2),AE940+2))</f>
        <v>46064</v>
      </c>
      <c r="AT940" s="81">
        <f>IF(AI940=0,"",IF(AI940&lt;AJ940,AJ940+1,AI940+1))</f>
        <v>46063</v>
      </c>
      <c r="AU940" s="82" t="s">
        <v>131</v>
      </c>
      <c r="AV940" s="74">
        <v>46059</v>
      </c>
      <c r="AW940" s="75" t="s">
        <v>3993</v>
      </c>
      <c r="AX940" s="75" t="s">
        <v>3994</v>
      </c>
      <c r="AY940" s="75"/>
      <c r="AZ940" s="96"/>
      <c r="BA940" s="75"/>
      <c r="BB940" s="75"/>
      <c r="BC940" s="75"/>
      <c r="BD940" s="75"/>
      <c r="BE940" s="75"/>
      <c r="BF940" s="75"/>
      <c r="BG940" s="75"/>
      <c r="BH940" s="75"/>
      <c r="BI940" s="75"/>
      <c r="BJ940" s="75"/>
      <c r="BK940" s="75"/>
      <c r="BL940" s="75"/>
      <c r="BM940" s="75"/>
      <c r="BN940" s="75"/>
      <c r="BO940" s="75"/>
      <c r="BP940" s="75"/>
      <c r="BQ940" s="75"/>
      <c r="BR940" s="75"/>
      <c r="BS940" s="75"/>
      <c r="BT940" s="75">
        <v>0</v>
      </c>
      <c r="BU940" s="84" t="s">
        <v>3985</v>
      </c>
      <c r="BV940" s="74">
        <v>46062</v>
      </c>
      <c r="BW940" s="85">
        <f t="shared" si="316"/>
        <v>1</v>
      </c>
      <c r="BX940" s="85">
        <f t="shared" si="317"/>
        <v>1</v>
      </c>
      <c r="BY940" s="86" t="s">
        <v>120</v>
      </c>
      <c r="BZ940" s="87">
        <f t="shared" si="305"/>
        <v>7</v>
      </c>
      <c r="CB940" s="88">
        <f t="shared" si="313"/>
        <v>7</v>
      </c>
      <c r="CC940" s="89"/>
      <c r="CE940" s="87">
        <f t="shared" si="324"/>
        <v>2</v>
      </c>
      <c r="CF940" s="90">
        <v>11961495</v>
      </c>
      <c r="CG940" s="90">
        <v>7098030</v>
      </c>
      <c r="CH940" s="90">
        <v>19059525</v>
      </c>
      <c r="CI940" s="22">
        <v>26289</v>
      </c>
      <c r="CJ940" s="87">
        <f t="shared" si="314"/>
        <v>2</v>
      </c>
      <c r="CK940" s="87">
        <f t="shared" si="315"/>
        <v>6</v>
      </c>
      <c r="CL940" s="22" t="s">
        <v>121</v>
      </c>
      <c r="CM940" s="22" t="s">
        <v>3986</v>
      </c>
    </row>
    <row r="941" spans="1:91" ht="14.45" customHeight="1" x14ac:dyDescent="0.25">
      <c r="A941" s="69">
        <f t="shared" si="312"/>
        <v>939</v>
      </c>
      <c r="B941" s="70" t="s">
        <v>102</v>
      </c>
      <c r="C941" s="107">
        <v>265010489</v>
      </c>
      <c r="D941" s="106">
        <v>145129162</v>
      </c>
      <c r="E941" s="73">
        <v>5320007473</v>
      </c>
      <c r="F941" s="74">
        <v>46058</v>
      </c>
      <c r="G941" s="75" t="s">
        <v>3995</v>
      </c>
      <c r="H941" s="75" t="s">
        <v>2963</v>
      </c>
      <c r="I941" s="75" t="s">
        <v>105</v>
      </c>
      <c r="J941" s="75" t="s">
        <v>1161</v>
      </c>
      <c r="K941" s="75" t="s">
        <v>242</v>
      </c>
      <c r="L941" s="74">
        <v>46072</v>
      </c>
      <c r="M941" s="73">
        <v>40</v>
      </c>
      <c r="N941" s="75" t="s">
        <v>3996</v>
      </c>
      <c r="O941" s="75" t="s">
        <v>3997</v>
      </c>
      <c r="P941" s="75">
        <v>2830048689</v>
      </c>
      <c r="Q941" s="74">
        <v>46060</v>
      </c>
      <c r="R941" s="75">
        <v>1209383300</v>
      </c>
      <c r="S941" s="75">
        <v>224175482</v>
      </c>
      <c r="T941" s="74">
        <v>46060</v>
      </c>
      <c r="U941" s="190">
        <v>6300.7470000000003</v>
      </c>
      <c r="V941" s="190">
        <v>6062.0010000000002</v>
      </c>
      <c r="W941" s="75">
        <v>7</v>
      </c>
      <c r="X941" s="75">
        <v>6</v>
      </c>
      <c r="Y941" s="98">
        <v>265010489</v>
      </c>
      <c r="Z941" s="82" t="s">
        <v>110</v>
      </c>
      <c r="AA941" s="75" t="s">
        <v>3998</v>
      </c>
      <c r="AB941" s="75" t="s">
        <v>994</v>
      </c>
      <c r="AC941" s="109">
        <v>265010489</v>
      </c>
      <c r="AD941" s="75" t="s">
        <v>113</v>
      </c>
      <c r="AE941" s="74">
        <v>46065</v>
      </c>
      <c r="AF941" s="80">
        <v>46064.625</v>
      </c>
      <c r="AG941" s="80">
        <v>46063.708333333336</v>
      </c>
      <c r="AH941" s="80">
        <v>46063.708333333336</v>
      </c>
      <c r="AI941" s="134">
        <v>46062</v>
      </c>
      <c r="AJ941" s="99">
        <v>46065</v>
      </c>
      <c r="AK941" s="99">
        <v>46064</v>
      </c>
      <c r="AL941" s="131">
        <v>46068</v>
      </c>
      <c r="AM941" s="75"/>
      <c r="AN941" s="131">
        <v>46068</v>
      </c>
      <c r="AO941" s="95" t="s">
        <v>121</v>
      </c>
      <c r="AP941" s="95" t="s">
        <v>121</v>
      </c>
      <c r="AQ941" s="95" t="s">
        <v>121</v>
      </c>
      <c r="AR941" s="95" t="s">
        <v>121</v>
      </c>
      <c r="AS941" s="95" t="s">
        <v>121</v>
      </c>
      <c r="AT941" s="95" t="s">
        <v>121</v>
      </c>
      <c r="AU941" s="82" t="s">
        <v>2600</v>
      </c>
      <c r="AV941" s="74">
        <v>46060</v>
      </c>
      <c r="AW941" s="75" t="s">
        <v>3999</v>
      </c>
      <c r="AX941" s="75" t="s">
        <v>4000</v>
      </c>
      <c r="AY941" s="75"/>
      <c r="AZ941" s="96"/>
      <c r="BA941" s="75"/>
      <c r="BB941" s="75"/>
      <c r="BC941" s="75"/>
      <c r="BD941" s="75"/>
      <c r="BE941" s="75"/>
      <c r="BF941" s="75"/>
      <c r="BG941" s="75"/>
      <c r="BH941" s="75"/>
      <c r="BI941" s="75"/>
      <c r="BJ941" s="75"/>
      <c r="BK941" s="75"/>
      <c r="BL941" s="75"/>
      <c r="BM941" s="75"/>
      <c r="BN941" s="75"/>
      <c r="BO941" s="75"/>
      <c r="BP941" s="75"/>
      <c r="BQ941" s="75"/>
      <c r="BR941" s="75"/>
      <c r="BS941" s="75"/>
      <c r="BT941" s="75">
        <v>1</v>
      </c>
      <c r="BU941" s="84" t="s">
        <v>4001</v>
      </c>
      <c r="BV941" s="74">
        <v>46072</v>
      </c>
      <c r="BW941" s="85">
        <f t="shared" si="316"/>
        <v>8</v>
      </c>
      <c r="BX941" s="85">
        <f t="shared" si="317"/>
        <v>8</v>
      </c>
      <c r="BY941" s="86" t="s">
        <v>120</v>
      </c>
      <c r="BZ941" s="87">
        <f t="shared" si="305"/>
        <v>6</v>
      </c>
      <c r="CB941" s="88">
        <f t="shared" si="313"/>
        <v>8</v>
      </c>
      <c r="CC941" s="89"/>
      <c r="CE941" s="87">
        <f t="shared" si="324"/>
        <v>2</v>
      </c>
      <c r="CF941" s="90">
        <v>3998968</v>
      </c>
      <c r="CG941" s="90">
        <v>2999226</v>
      </c>
      <c r="CH941" s="90">
        <v>6998194</v>
      </c>
      <c r="CI941" s="91">
        <v>26309</v>
      </c>
      <c r="CJ941" s="87">
        <f t="shared" si="314"/>
        <v>2</v>
      </c>
      <c r="CK941" s="87">
        <f t="shared" si="315"/>
        <v>6</v>
      </c>
      <c r="CL941" s="22" t="s">
        <v>121</v>
      </c>
      <c r="CM941" s="22" t="s">
        <v>4002</v>
      </c>
    </row>
    <row r="942" spans="1:91" ht="14.45" customHeight="1" x14ac:dyDescent="0.25">
      <c r="A942" s="69">
        <f t="shared" si="312"/>
        <v>940</v>
      </c>
      <c r="B942" s="70" t="s">
        <v>102</v>
      </c>
      <c r="C942" s="107">
        <v>265010489</v>
      </c>
      <c r="D942" s="106">
        <v>145390803</v>
      </c>
      <c r="E942" s="73">
        <v>5320007473</v>
      </c>
      <c r="F942" s="74">
        <v>46058</v>
      </c>
      <c r="G942" s="75" t="s">
        <v>1178</v>
      </c>
      <c r="H942" s="75" t="s">
        <v>2963</v>
      </c>
      <c r="I942" s="75" t="s">
        <v>105</v>
      </c>
      <c r="J942" s="75" t="s">
        <v>1161</v>
      </c>
      <c r="K942" s="75" t="s">
        <v>242</v>
      </c>
      <c r="L942" s="74">
        <v>46076</v>
      </c>
      <c r="M942" s="73">
        <v>0</v>
      </c>
      <c r="N942" s="75" t="s">
        <v>3996</v>
      </c>
      <c r="O942" s="75" t="s">
        <v>3997</v>
      </c>
      <c r="P942" s="75">
        <v>2830048690</v>
      </c>
      <c r="Q942" s="74">
        <v>46060</v>
      </c>
      <c r="R942" s="75">
        <v>1209383301</v>
      </c>
      <c r="S942" s="75">
        <v>224175486</v>
      </c>
      <c r="T942" s="74">
        <v>46060</v>
      </c>
      <c r="U942" s="190">
        <v>10341.796</v>
      </c>
      <c r="V942" s="190">
        <v>10001.934999999999</v>
      </c>
      <c r="W942" s="75">
        <v>12</v>
      </c>
      <c r="X942" s="75">
        <v>4</v>
      </c>
      <c r="Y942" s="98">
        <v>265010489</v>
      </c>
      <c r="Z942" s="82" t="s">
        <v>110</v>
      </c>
      <c r="AA942" s="75" t="s">
        <v>3998</v>
      </c>
      <c r="AB942" s="75" t="s">
        <v>994</v>
      </c>
      <c r="AC942" s="109">
        <v>265010489</v>
      </c>
      <c r="AD942" s="75" t="s">
        <v>113</v>
      </c>
      <c r="AE942" s="74">
        <v>46065</v>
      </c>
      <c r="AF942" s="80">
        <v>46064.625</v>
      </c>
      <c r="AG942" s="80">
        <v>46063.708333333336</v>
      </c>
      <c r="AH942" s="80">
        <v>46063.708333333336</v>
      </c>
      <c r="AI942" s="134">
        <v>46062</v>
      </c>
      <c r="AJ942" s="99">
        <v>46065</v>
      </c>
      <c r="AK942" s="99">
        <v>46064</v>
      </c>
      <c r="AL942" s="131">
        <v>46068</v>
      </c>
      <c r="AM942" s="75"/>
      <c r="AN942" s="131">
        <v>46068</v>
      </c>
      <c r="AO942" s="95" t="s">
        <v>121</v>
      </c>
      <c r="AP942" s="95" t="s">
        <v>121</v>
      </c>
      <c r="AQ942" s="95" t="s">
        <v>121</v>
      </c>
      <c r="AR942" s="95" t="s">
        <v>121</v>
      </c>
      <c r="AS942" s="95" t="s">
        <v>121</v>
      </c>
      <c r="AT942" s="95" t="s">
        <v>121</v>
      </c>
      <c r="AU942" s="82" t="s">
        <v>2600</v>
      </c>
      <c r="AV942" s="74">
        <v>46060</v>
      </c>
      <c r="AW942" s="75">
        <v>0</v>
      </c>
      <c r="AX942" s="75">
        <v>0</v>
      </c>
      <c r="AY942" s="75"/>
      <c r="AZ942" s="96"/>
      <c r="BA942" s="75"/>
      <c r="BB942" s="75"/>
      <c r="BC942" s="75"/>
      <c r="BD942" s="75"/>
      <c r="BE942" s="75"/>
      <c r="BF942" s="75"/>
      <c r="BG942" s="75"/>
      <c r="BH942" s="75"/>
      <c r="BI942" s="75"/>
      <c r="BJ942" s="75"/>
      <c r="BK942" s="75"/>
      <c r="BL942" s="75"/>
      <c r="BM942" s="75"/>
      <c r="BN942" s="75"/>
      <c r="BO942" s="75"/>
      <c r="BP942" s="75"/>
      <c r="BQ942" s="75"/>
      <c r="BR942" s="75"/>
      <c r="BS942" s="75"/>
      <c r="BT942" s="75">
        <v>0</v>
      </c>
      <c r="BU942" s="84" t="s">
        <v>4001</v>
      </c>
      <c r="BV942" s="74">
        <v>46072</v>
      </c>
      <c r="BW942" s="85">
        <f t="shared" si="316"/>
        <v>8</v>
      </c>
      <c r="BX942" s="85">
        <f t="shared" si="317"/>
        <v>8</v>
      </c>
      <c r="BY942" s="86" t="s">
        <v>120</v>
      </c>
      <c r="BZ942" s="87">
        <f t="shared" si="305"/>
        <v>6</v>
      </c>
      <c r="CB942" s="88">
        <f t="shared" si="313"/>
        <v>8</v>
      </c>
      <c r="CC942" s="89"/>
      <c r="CE942" s="87">
        <f t="shared" si="324"/>
        <v>2</v>
      </c>
      <c r="CF942" s="90"/>
      <c r="CG942" s="90"/>
      <c r="CH942" s="90"/>
      <c r="CJ942" s="87">
        <f t="shared" si="314"/>
        <v>2</v>
      </c>
      <c r="CK942" s="87">
        <f t="shared" si="315"/>
        <v>6</v>
      </c>
      <c r="CL942" s="22" t="s">
        <v>121</v>
      </c>
      <c r="CM942" s="22" t="s">
        <v>4002</v>
      </c>
    </row>
    <row r="943" spans="1:91" ht="14.45" customHeight="1" x14ac:dyDescent="0.25">
      <c r="A943" s="69">
        <f t="shared" si="312"/>
        <v>941</v>
      </c>
      <c r="B943" s="70" t="s">
        <v>102</v>
      </c>
      <c r="C943" s="209">
        <v>265008190</v>
      </c>
      <c r="D943" s="106">
        <v>145426559</v>
      </c>
      <c r="E943" s="73">
        <v>5320007524</v>
      </c>
      <c r="F943" s="74">
        <v>46058</v>
      </c>
      <c r="G943" s="75" t="s">
        <v>1178</v>
      </c>
      <c r="H943" s="75" t="s">
        <v>2963</v>
      </c>
      <c r="I943" s="75" t="s">
        <v>105</v>
      </c>
      <c r="J943" s="75" t="s">
        <v>1161</v>
      </c>
      <c r="K943" s="75" t="s">
        <v>242</v>
      </c>
      <c r="L943" s="74">
        <v>46076</v>
      </c>
      <c r="M943" s="73">
        <v>40</v>
      </c>
      <c r="N943" s="75" t="s">
        <v>4003</v>
      </c>
      <c r="O943" s="75" t="s">
        <v>4004</v>
      </c>
      <c r="P943" s="75">
        <v>2830048734</v>
      </c>
      <c r="Q943" s="74">
        <v>46061</v>
      </c>
      <c r="R943" s="75">
        <v>1209383502</v>
      </c>
      <c r="S943" s="75">
        <v>224175555</v>
      </c>
      <c r="T943" s="74">
        <v>46061</v>
      </c>
      <c r="U943" s="190">
        <v>2497.0839999999998</v>
      </c>
      <c r="V943" s="190">
        <v>2414.9160000000002</v>
      </c>
      <c r="W943" s="75">
        <v>3</v>
      </c>
      <c r="X943" s="75">
        <v>1</v>
      </c>
      <c r="Y943" s="98">
        <v>265008178</v>
      </c>
      <c r="Z943" s="82" t="s">
        <v>110</v>
      </c>
      <c r="AA943" s="75" t="s">
        <v>3998</v>
      </c>
      <c r="AB943" s="75" t="s">
        <v>994</v>
      </c>
      <c r="AC943" s="210">
        <v>265008190</v>
      </c>
      <c r="AD943" s="75" t="s">
        <v>113</v>
      </c>
      <c r="AE943" s="74">
        <v>46065</v>
      </c>
      <c r="AF943" s="80">
        <v>46064.625</v>
      </c>
      <c r="AG943" s="80">
        <v>46063.708333333336</v>
      </c>
      <c r="AH943" s="80">
        <v>46063.708333333336</v>
      </c>
      <c r="AI943" s="134">
        <v>46062</v>
      </c>
      <c r="AJ943" s="99">
        <v>46065</v>
      </c>
      <c r="AK943" s="99">
        <v>46064</v>
      </c>
      <c r="AL943" s="131">
        <v>46068</v>
      </c>
      <c r="AM943" s="75"/>
      <c r="AN943" s="131">
        <v>46068</v>
      </c>
      <c r="AO943" s="95" t="s">
        <v>121</v>
      </c>
      <c r="AP943" s="95" t="s">
        <v>121</v>
      </c>
      <c r="AQ943" s="95" t="s">
        <v>121</v>
      </c>
      <c r="AR943" s="95" t="s">
        <v>121</v>
      </c>
      <c r="AS943" s="95" t="s">
        <v>121</v>
      </c>
      <c r="AT943" s="95" t="s">
        <v>121</v>
      </c>
      <c r="AU943" s="82" t="s">
        <v>443</v>
      </c>
      <c r="AV943" s="74">
        <v>46061</v>
      </c>
      <c r="AW943" s="75" t="s">
        <v>4005</v>
      </c>
      <c r="AX943" s="75" t="s">
        <v>4006</v>
      </c>
      <c r="AY943" s="75"/>
      <c r="AZ943" s="96"/>
      <c r="BA943" s="75"/>
      <c r="BB943" s="75"/>
      <c r="BC943" s="75"/>
      <c r="BD943" s="75"/>
      <c r="BE943" s="75"/>
      <c r="BF943" s="75"/>
      <c r="BG943" s="75"/>
      <c r="BH943" s="75"/>
      <c r="BI943" s="75"/>
      <c r="BJ943" s="75"/>
      <c r="BK943" s="75"/>
      <c r="BL943" s="75"/>
      <c r="BM943" s="75"/>
      <c r="BN943" s="75"/>
      <c r="BO943" s="75"/>
      <c r="BP943" s="75"/>
      <c r="BQ943" s="75"/>
      <c r="BR943" s="75"/>
      <c r="BS943" s="75"/>
      <c r="BT943" s="75">
        <v>1</v>
      </c>
      <c r="BU943" s="84" t="s">
        <v>4007</v>
      </c>
      <c r="BV943" s="74">
        <v>46064</v>
      </c>
      <c r="BW943" s="85">
        <f t="shared" si="316"/>
        <v>0</v>
      </c>
      <c r="BX943" s="85">
        <f t="shared" si="317"/>
        <v>0</v>
      </c>
      <c r="BY943" s="86" t="s">
        <v>120</v>
      </c>
      <c r="BZ943" s="87">
        <f t="shared" si="305"/>
        <v>6</v>
      </c>
      <c r="CB943" s="88">
        <f t="shared" si="313"/>
        <v>7</v>
      </c>
      <c r="CC943" s="89"/>
      <c r="CE943" s="87">
        <f t="shared" si="324"/>
        <v>2</v>
      </c>
      <c r="CF943" s="90">
        <v>3987568</v>
      </c>
      <c r="CG943" s="90">
        <v>2990676</v>
      </c>
      <c r="CH943" s="90">
        <v>6978244</v>
      </c>
      <c r="CI943" s="91">
        <v>26234</v>
      </c>
      <c r="CJ943" s="87">
        <f t="shared" si="314"/>
        <v>2</v>
      </c>
      <c r="CK943" s="87">
        <f t="shared" si="315"/>
        <v>6</v>
      </c>
      <c r="CL943" s="22" t="s">
        <v>121</v>
      </c>
      <c r="CM943" s="22" t="s">
        <v>4008</v>
      </c>
    </row>
    <row r="944" spans="1:91" ht="14.45" customHeight="1" x14ac:dyDescent="0.25">
      <c r="A944" s="69">
        <f t="shared" si="312"/>
        <v>942</v>
      </c>
      <c r="B944" s="70" t="s">
        <v>102</v>
      </c>
      <c r="C944" s="209">
        <v>265008190</v>
      </c>
      <c r="D944" s="106">
        <v>145435556</v>
      </c>
      <c r="E944" s="73">
        <v>5320007524</v>
      </c>
      <c r="F944" s="74">
        <v>46058</v>
      </c>
      <c r="G944" s="75" t="s">
        <v>1187</v>
      </c>
      <c r="H944" s="75" t="s">
        <v>2963</v>
      </c>
      <c r="I944" s="75" t="s">
        <v>105</v>
      </c>
      <c r="J944" s="75" t="s">
        <v>1161</v>
      </c>
      <c r="K944" s="75" t="s">
        <v>242</v>
      </c>
      <c r="L944" s="74">
        <v>46076</v>
      </c>
      <c r="M944" s="73">
        <v>0</v>
      </c>
      <c r="N944" s="75" t="s">
        <v>4003</v>
      </c>
      <c r="O944" s="75" t="s">
        <v>4004</v>
      </c>
      <c r="P944" s="75">
        <v>2830048735</v>
      </c>
      <c r="Q944" s="74">
        <v>46061</v>
      </c>
      <c r="R944" s="75">
        <v>1209383503</v>
      </c>
      <c r="S944" s="75">
        <v>224175578</v>
      </c>
      <c r="T944" s="74">
        <v>46061</v>
      </c>
      <c r="U944" s="190">
        <v>12610.968999999999</v>
      </c>
      <c r="V944" s="190">
        <v>12198.386</v>
      </c>
      <c r="W944" s="75">
        <v>17</v>
      </c>
      <c r="X944" s="75">
        <v>4</v>
      </c>
      <c r="Y944" s="98">
        <v>265008178</v>
      </c>
      <c r="Z944" s="82" t="s">
        <v>110</v>
      </c>
      <c r="AA944" s="75" t="s">
        <v>3998</v>
      </c>
      <c r="AB944" s="75" t="s">
        <v>994</v>
      </c>
      <c r="AC944" s="210">
        <v>265008190</v>
      </c>
      <c r="AD944" s="75" t="s">
        <v>113</v>
      </c>
      <c r="AE944" s="74">
        <v>46065</v>
      </c>
      <c r="AF944" s="80">
        <v>46064.625</v>
      </c>
      <c r="AG944" s="80">
        <v>46063.708333333336</v>
      </c>
      <c r="AH944" s="80">
        <v>46063.708333333336</v>
      </c>
      <c r="AI944" s="134">
        <v>46062</v>
      </c>
      <c r="AJ944" s="99">
        <v>46065</v>
      </c>
      <c r="AK944" s="99">
        <v>46064</v>
      </c>
      <c r="AL944" s="131">
        <v>46068</v>
      </c>
      <c r="AM944" s="75"/>
      <c r="AN944" s="131">
        <v>46068</v>
      </c>
      <c r="AO944" s="95" t="s">
        <v>121</v>
      </c>
      <c r="AP944" s="95" t="s">
        <v>121</v>
      </c>
      <c r="AQ944" s="95" t="s">
        <v>121</v>
      </c>
      <c r="AR944" s="95" t="s">
        <v>121</v>
      </c>
      <c r="AS944" s="95" t="s">
        <v>121</v>
      </c>
      <c r="AT944" s="95" t="s">
        <v>121</v>
      </c>
      <c r="AU944" s="82" t="s">
        <v>443</v>
      </c>
      <c r="AV944" s="74">
        <v>46061</v>
      </c>
      <c r="AW944" s="75">
        <v>0</v>
      </c>
      <c r="AX944" s="75">
        <v>0</v>
      </c>
      <c r="AY944" s="75"/>
      <c r="AZ944" s="96"/>
      <c r="BA944" s="75"/>
      <c r="BB944" s="75"/>
      <c r="BC944" s="75"/>
      <c r="BD944" s="75"/>
      <c r="BE944" s="75"/>
      <c r="BF944" s="75"/>
      <c r="BG944" s="75"/>
      <c r="BH944" s="75"/>
      <c r="BI944" s="75"/>
      <c r="BJ944" s="75"/>
      <c r="BK944" s="75"/>
      <c r="BL944" s="75"/>
      <c r="BM944" s="75"/>
      <c r="BN944" s="75"/>
      <c r="BO944" s="75"/>
      <c r="BP944" s="75"/>
      <c r="BQ944" s="75"/>
      <c r="BR944" s="75"/>
      <c r="BS944" s="75"/>
      <c r="BT944" s="75">
        <v>0</v>
      </c>
      <c r="BU944" s="84" t="s">
        <v>4007</v>
      </c>
      <c r="BV944" s="74">
        <v>46064</v>
      </c>
      <c r="BW944" s="85">
        <f t="shared" si="316"/>
        <v>0</v>
      </c>
      <c r="BX944" s="85">
        <f t="shared" si="317"/>
        <v>0</v>
      </c>
      <c r="BY944" s="86" t="s">
        <v>120</v>
      </c>
      <c r="BZ944" s="87">
        <f t="shared" si="305"/>
        <v>6</v>
      </c>
      <c r="CB944" s="88">
        <f t="shared" si="313"/>
        <v>7</v>
      </c>
      <c r="CC944" s="89"/>
      <c r="CE944" s="87">
        <f t="shared" si="324"/>
        <v>2</v>
      </c>
      <c r="CF944" s="90"/>
      <c r="CG944" s="90"/>
      <c r="CH944" s="90"/>
      <c r="CJ944" s="87">
        <f t="shared" si="314"/>
        <v>2</v>
      </c>
      <c r="CK944" s="87">
        <f t="shared" si="315"/>
        <v>6</v>
      </c>
      <c r="CL944" s="22" t="s">
        <v>121</v>
      </c>
      <c r="CM944" s="22" t="s">
        <v>4008</v>
      </c>
    </row>
    <row r="945" spans="1:91" ht="14.45" customHeight="1" x14ac:dyDescent="0.25">
      <c r="A945" s="69">
        <f t="shared" si="312"/>
        <v>943</v>
      </c>
      <c r="B945" s="70" t="s">
        <v>102</v>
      </c>
      <c r="C945" s="107">
        <v>265010489</v>
      </c>
      <c r="D945" s="106">
        <v>145440508</v>
      </c>
      <c r="E945" s="73">
        <v>5320007538</v>
      </c>
      <c r="F945" s="74">
        <v>46058</v>
      </c>
      <c r="G945" s="75" t="s">
        <v>1187</v>
      </c>
      <c r="H945" s="75" t="s">
        <v>2963</v>
      </c>
      <c r="I945" s="75" t="s">
        <v>105</v>
      </c>
      <c r="J945" s="75" t="s">
        <v>1161</v>
      </c>
      <c r="K945" s="75" t="s">
        <v>242</v>
      </c>
      <c r="L945" s="74">
        <v>46076</v>
      </c>
      <c r="M945" s="73">
        <v>0</v>
      </c>
      <c r="N945" s="75" t="s">
        <v>4009</v>
      </c>
      <c r="O945" s="75" t="s">
        <v>4010</v>
      </c>
      <c r="P945" s="75">
        <v>2830048709</v>
      </c>
      <c r="Q945" s="74">
        <v>46060</v>
      </c>
      <c r="R945" s="75">
        <v>1209383345</v>
      </c>
      <c r="S945" s="75">
        <v>224175610</v>
      </c>
      <c r="T945" s="74">
        <v>46060</v>
      </c>
      <c r="U945" s="190">
        <v>2977.913</v>
      </c>
      <c r="V945" s="190">
        <v>2882.634</v>
      </c>
      <c r="W945" s="75">
        <v>3</v>
      </c>
      <c r="X945" s="75">
        <v>2</v>
      </c>
      <c r="Y945" s="98">
        <v>265008214</v>
      </c>
      <c r="Z945" s="82" t="s">
        <v>110</v>
      </c>
      <c r="AA945" s="75" t="s">
        <v>3998</v>
      </c>
      <c r="AB945" s="75" t="s">
        <v>994</v>
      </c>
      <c r="AC945" s="109">
        <v>265010489</v>
      </c>
      <c r="AD945" s="75" t="s">
        <v>113</v>
      </c>
      <c r="AE945" s="74">
        <v>46065</v>
      </c>
      <c r="AF945" s="80">
        <v>46064.625</v>
      </c>
      <c r="AG945" s="80">
        <v>46063.708333333336</v>
      </c>
      <c r="AH945" s="80">
        <v>46063.708333333336</v>
      </c>
      <c r="AI945" s="134">
        <v>46062</v>
      </c>
      <c r="AJ945" s="99">
        <v>46065</v>
      </c>
      <c r="AK945" s="99">
        <v>46064</v>
      </c>
      <c r="AL945" s="131">
        <v>46068</v>
      </c>
      <c r="AM945" s="75"/>
      <c r="AN945" s="131">
        <v>46068</v>
      </c>
      <c r="AO945" s="95" t="s">
        <v>121</v>
      </c>
      <c r="AP945" s="95" t="s">
        <v>121</v>
      </c>
      <c r="AQ945" s="95" t="s">
        <v>121</v>
      </c>
      <c r="AR945" s="95" t="s">
        <v>121</v>
      </c>
      <c r="AS945" s="95" t="s">
        <v>121</v>
      </c>
      <c r="AT945" s="95" t="s">
        <v>121</v>
      </c>
      <c r="AU945" s="82" t="s">
        <v>2600</v>
      </c>
      <c r="AV945" s="74">
        <v>46060</v>
      </c>
      <c r="AW945" s="75" t="s">
        <v>4011</v>
      </c>
      <c r="AX945" s="75" t="s">
        <v>4012</v>
      </c>
      <c r="AY945" s="75"/>
      <c r="AZ945" s="96"/>
      <c r="BA945" s="75"/>
      <c r="BB945" s="75"/>
      <c r="BC945" s="75"/>
      <c r="BD945" s="75"/>
      <c r="BE945" s="75"/>
      <c r="BF945" s="75"/>
      <c r="BG945" s="75"/>
      <c r="BH945" s="75"/>
      <c r="BI945" s="75"/>
      <c r="BJ945" s="75"/>
      <c r="BK945" s="75"/>
      <c r="BL945" s="75"/>
      <c r="BM945" s="75"/>
      <c r="BN945" s="75"/>
      <c r="BO945" s="75"/>
      <c r="BP945" s="75"/>
      <c r="BQ945" s="75"/>
      <c r="BR945" s="75"/>
      <c r="BS945" s="75"/>
      <c r="BT945" s="75">
        <v>0</v>
      </c>
      <c r="BU945" s="84" t="s">
        <v>4001</v>
      </c>
      <c r="BV945" s="74">
        <v>46072</v>
      </c>
      <c r="BW945" s="85">
        <f t="shared" si="316"/>
        <v>8</v>
      </c>
      <c r="BX945" s="85">
        <f t="shared" si="317"/>
        <v>8</v>
      </c>
      <c r="BY945" s="86" t="s">
        <v>120</v>
      </c>
      <c r="BZ945" s="87">
        <f t="shared" si="305"/>
        <v>6</v>
      </c>
      <c r="CB945" s="88">
        <f t="shared" si="313"/>
        <v>8</v>
      </c>
      <c r="CC945" s="89"/>
      <c r="CE945" s="87">
        <f t="shared" si="324"/>
        <v>2</v>
      </c>
      <c r="CF945" s="90"/>
      <c r="CG945" s="90"/>
      <c r="CH945" s="90"/>
      <c r="CJ945" s="87">
        <f t="shared" si="314"/>
        <v>2</v>
      </c>
      <c r="CK945" s="87">
        <f t="shared" si="315"/>
        <v>6</v>
      </c>
      <c r="CL945" s="22" t="s">
        <v>121</v>
      </c>
      <c r="CM945" s="22" t="s">
        <v>4002</v>
      </c>
    </row>
    <row r="946" spans="1:91" ht="14.45" customHeight="1" x14ac:dyDescent="0.25">
      <c r="A946" s="69">
        <f t="shared" si="312"/>
        <v>944</v>
      </c>
      <c r="B946" s="70" t="s">
        <v>102</v>
      </c>
      <c r="C946" s="107">
        <v>265010489</v>
      </c>
      <c r="D946" s="106">
        <v>145390950</v>
      </c>
      <c r="E946" s="73">
        <v>5320007538</v>
      </c>
      <c r="F946" s="74">
        <v>46058</v>
      </c>
      <c r="G946" s="75" t="s">
        <v>1178</v>
      </c>
      <c r="H946" s="75" t="s">
        <v>2963</v>
      </c>
      <c r="I946" s="75" t="s">
        <v>105</v>
      </c>
      <c r="J946" s="75" t="s">
        <v>1161</v>
      </c>
      <c r="K946" s="75" t="s">
        <v>242</v>
      </c>
      <c r="L946" s="74">
        <v>46076</v>
      </c>
      <c r="M946" s="73">
        <v>40</v>
      </c>
      <c r="N946" s="75" t="s">
        <v>4009</v>
      </c>
      <c r="O946" s="75" t="s">
        <v>4010</v>
      </c>
      <c r="P946" s="75">
        <v>2830048708</v>
      </c>
      <c r="Q946" s="74">
        <v>46060</v>
      </c>
      <c r="R946" s="75">
        <v>1209383344</v>
      </c>
      <c r="S946" s="75">
        <v>224175587</v>
      </c>
      <c r="T946" s="74">
        <v>46060</v>
      </c>
      <c r="U946" s="190">
        <v>14684.651</v>
      </c>
      <c r="V946" s="190">
        <v>14203.654</v>
      </c>
      <c r="W946" s="75">
        <v>17</v>
      </c>
      <c r="X946" s="75">
        <v>5</v>
      </c>
      <c r="Y946" s="98">
        <v>265008214</v>
      </c>
      <c r="Z946" s="82" t="s">
        <v>110</v>
      </c>
      <c r="AA946" s="75" t="s">
        <v>3998</v>
      </c>
      <c r="AB946" s="75" t="s">
        <v>994</v>
      </c>
      <c r="AC946" s="109">
        <v>265010489</v>
      </c>
      <c r="AD946" s="75" t="s">
        <v>113</v>
      </c>
      <c r="AE946" s="74">
        <v>46065</v>
      </c>
      <c r="AF946" s="80">
        <v>46064.625</v>
      </c>
      <c r="AG946" s="80">
        <v>46063.708333333336</v>
      </c>
      <c r="AH946" s="80">
        <v>46063.708333333336</v>
      </c>
      <c r="AI946" s="134">
        <v>46062</v>
      </c>
      <c r="AJ946" s="99">
        <v>46065</v>
      </c>
      <c r="AK946" s="99">
        <v>46064</v>
      </c>
      <c r="AL946" s="131">
        <v>46068</v>
      </c>
      <c r="AM946" s="75"/>
      <c r="AN946" s="131">
        <v>46068</v>
      </c>
      <c r="AO946" s="95" t="s">
        <v>121</v>
      </c>
      <c r="AP946" s="95" t="s">
        <v>121</v>
      </c>
      <c r="AQ946" s="95" t="s">
        <v>121</v>
      </c>
      <c r="AR946" s="95" t="s">
        <v>121</v>
      </c>
      <c r="AS946" s="95" t="s">
        <v>121</v>
      </c>
      <c r="AT946" s="95" t="s">
        <v>121</v>
      </c>
      <c r="AU946" s="82" t="s">
        <v>2600</v>
      </c>
      <c r="AV946" s="74">
        <v>46060</v>
      </c>
      <c r="AW946" s="75">
        <v>0</v>
      </c>
      <c r="AX946" s="75">
        <v>0</v>
      </c>
      <c r="AY946" s="75"/>
      <c r="AZ946" s="96"/>
      <c r="BA946" s="75"/>
      <c r="BB946" s="75"/>
      <c r="BC946" s="75"/>
      <c r="BD946" s="75"/>
      <c r="BE946" s="75"/>
      <c r="BF946" s="75"/>
      <c r="BG946" s="75"/>
      <c r="BH946" s="75"/>
      <c r="BI946" s="75"/>
      <c r="BJ946" s="75"/>
      <c r="BK946" s="75"/>
      <c r="BL946" s="75"/>
      <c r="BM946" s="75"/>
      <c r="BN946" s="75"/>
      <c r="BO946" s="75"/>
      <c r="BP946" s="75"/>
      <c r="BQ946" s="75"/>
      <c r="BR946" s="75"/>
      <c r="BS946" s="75"/>
      <c r="BT946" s="75">
        <v>0</v>
      </c>
      <c r="BU946" s="84" t="s">
        <v>4001</v>
      </c>
      <c r="BV946" s="74">
        <v>46072</v>
      </c>
      <c r="BW946" s="85">
        <f t="shared" si="316"/>
        <v>8</v>
      </c>
      <c r="BX946" s="85">
        <f t="shared" si="317"/>
        <v>8</v>
      </c>
      <c r="BY946" s="86" t="s">
        <v>120</v>
      </c>
      <c r="BZ946" s="87">
        <f t="shared" si="305"/>
        <v>6</v>
      </c>
      <c r="CB946" s="88">
        <f t="shared" si="313"/>
        <v>8</v>
      </c>
      <c r="CC946" s="89"/>
      <c r="CE946" s="87">
        <f t="shared" si="324"/>
        <v>2</v>
      </c>
      <c r="CF946" s="90">
        <v>3998968</v>
      </c>
      <c r="CG946" s="90">
        <v>2999226</v>
      </c>
      <c r="CH946" s="90">
        <v>6998194</v>
      </c>
      <c r="CI946" s="91">
        <v>26309</v>
      </c>
      <c r="CJ946" s="87">
        <f t="shared" si="314"/>
        <v>2</v>
      </c>
      <c r="CK946" s="87">
        <f t="shared" si="315"/>
        <v>6</v>
      </c>
      <c r="CL946" s="22" t="s">
        <v>121</v>
      </c>
      <c r="CM946" s="22" t="s">
        <v>4002</v>
      </c>
    </row>
    <row r="947" spans="1:91" ht="14.45" customHeight="1" x14ac:dyDescent="0.25">
      <c r="A947" s="69">
        <f t="shared" si="312"/>
        <v>945</v>
      </c>
      <c r="B947" s="70" t="s">
        <v>102</v>
      </c>
      <c r="C947" s="107">
        <v>265010489</v>
      </c>
      <c r="D947" s="106">
        <v>145475567</v>
      </c>
      <c r="E947" s="73">
        <v>5320007583</v>
      </c>
      <c r="F947" s="74">
        <v>46058</v>
      </c>
      <c r="G947" s="75" t="s">
        <v>1186</v>
      </c>
      <c r="H947" s="75" t="s">
        <v>2963</v>
      </c>
      <c r="I947" s="75" t="s">
        <v>105</v>
      </c>
      <c r="J947" s="75" t="s">
        <v>1161</v>
      </c>
      <c r="K947" s="75" t="s">
        <v>242</v>
      </c>
      <c r="L947" s="74">
        <v>46077</v>
      </c>
      <c r="M947" s="73">
        <v>40</v>
      </c>
      <c r="N947" s="75" t="s">
        <v>4013</v>
      </c>
      <c r="O947" s="75" t="s">
        <v>4014</v>
      </c>
      <c r="P947" s="75">
        <v>2830048683</v>
      </c>
      <c r="Q947" s="74">
        <v>46060</v>
      </c>
      <c r="R947" s="75">
        <v>1209383281</v>
      </c>
      <c r="S947" s="75">
        <v>224175631</v>
      </c>
      <c r="T947" s="74">
        <v>46060</v>
      </c>
      <c r="U947" s="190">
        <v>10073.419</v>
      </c>
      <c r="V947" s="190">
        <v>9717.9639999999999</v>
      </c>
      <c r="W947" s="75">
        <v>10</v>
      </c>
      <c r="X947" s="75">
        <v>0</v>
      </c>
      <c r="Y947" s="98">
        <v>265010461</v>
      </c>
      <c r="Z947" s="82" t="s">
        <v>110</v>
      </c>
      <c r="AA947" s="75" t="s">
        <v>3998</v>
      </c>
      <c r="AB947" s="75" t="s">
        <v>994</v>
      </c>
      <c r="AC947" s="109">
        <v>265010489</v>
      </c>
      <c r="AD947" s="75" t="s">
        <v>113</v>
      </c>
      <c r="AE947" s="74">
        <v>46065</v>
      </c>
      <c r="AF947" s="80">
        <v>46064.625</v>
      </c>
      <c r="AG947" s="80">
        <v>46063.708333333336</v>
      </c>
      <c r="AH947" s="80">
        <v>46063.708333333336</v>
      </c>
      <c r="AI947" s="134">
        <v>46062</v>
      </c>
      <c r="AJ947" s="99">
        <v>46065</v>
      </c>
      <c r="AK947" s="99">
        <v>46064</v>
      </c>
      <c r="AL947" s="131">
        <v>46068</v>
      </c>
      <c r="AM947" s="75"/>
      <c r="AN947" s="131">
        <v>46068</v>
      </c>
      <c r="AO947" s="95" t="s">
        <v>121</v>
      </c>
      <c r="AP947" s="95" t="s">
        <v>121</v>
      </c>
      <c r="AQ947" s="95" t="s">
        <v>121</v>
      </c>
      <c r="AR947" s="95" t="s">
        <v>121</v>
      </c>
      <c r="AS947" s="95" t="s">
        <v>121</v>
      </c>
      <c r="AT947" s="95" t="s">
        <v>121</v>
      </c>
      <c r="AU947" s="82" t="s">
        <v>2600</v>
      </c>
      <c r="AV947" s="74">
        <v>46060</v>
      </c>
      <c r="AW947" s="75" t="s">
        <v>4015</v>
      </c>
      <c r="AX947" s="75" t="s">
        <v>4016</v>
      </c>
      <c r="AY947" s="75"/>
      <c r="AZ947" s="96"/>
      <c r="BA947" s="75"/>
      <c r="BB947" s="75"/>
      <c r="BC947" s="75"/>
      <c r="BD947" s="75"/>
      <c r="BE947" s="75"/>
      <c r="BF947" s="75"/>
      <c r="BG947" s="75"/>
      <c r="BH947" s="75"/>
      <c r="BI947" s="75"/>
      <c r="BJ947" s="75"/>
      <c r="BK947" s="75"/>
      <c r="BL947" s="75"/>
      <c r="BM947" s="75"/>
      <c r="BN947" s="75"/>
      <c r="BO947" s="75"/>
      <c r="BP947" s="75"/>
      <c r="BQ947" s="75"/>
      <c r="BR947" s="75"/>
      <c r="BS947" s="75"/>
      <c r="BT947" s="75">
        <v>0</v>
      </c>
      <c r="BU947" s="84" t="s">
        <v>4001</v>
      </c>
      <c r="BV947" s="74">
        <v>46072</v>
      </c>
      <c r="BW947" s="85">
        <f t="shared" si="316"/>
        <v>8</v>
      </c>
      <c r="BX947" s="85">
        <f t="shared" si="317"/>
        <v>8</v>
      </c>
      <c r="BY947" s="86" t="s">
        <v>120</v>
      </c>
      <c r="BZ947" s="87">
        <f t="shared" si="305"/>
        <v>6</v>
      </c>
      <c r="CB947" s="88">
        <f t="shared" si="313"/>
        <v>8</v>
      </c>
      <c r="CC947" s="89"/>
      <c r="CE947" s="87">
        <f t="shared" si="324"/>
        <v>2</v>
      </c>
      <c r="CF947" s="90">
        <v>3998968</v>
      </c>
      <c r="CG947" s="90">
        <v>2999226</v>
      </c>
      <c r="CH947" s="90">
        <v>6998194</v>
      </c>
      <c r="CI947" s="91">
        <v>26309</v>
      </c>
      <c r="CJ947" s="87">
        <f t="shared" si="314"/>
        <v>2</v>
      </c>
      <c r="CK947" s="87">
        <f t="shared" si="315"/>
        <v>6</v>
      </c>
      <c r="CL947" s="22" t="s">
        <v>121</v>
      </c>
      <c r="CM947" s="22" t="s">
        <v>4002</v>
      </c>
    </row>
    <row r="948" spans="1:91" ht="14.45" customHeight="1" x14ac:dyDescent="0.25">
      <c r="A948" s="69">
        <f t="shared" si="312"/>
        <v>946</v>
      </c>
      <c r="B948" s="70" t="s">
        <v>102</v>
      </c>
      <c r="C948" s="107">
        <v>265010489</v>
      </c>
      <c r="D948" s="106">
        <v>145475577</v>
      </c>
      <c r="E948" s="73">
        <v>5320007583</v>
      </c>
      <c r="F948" s="74">
        <v>46058</v>
      </c>
      <c r="G948" s="75" t="s">
        <v>1186</v>
      </c>
      <c r="H948" s="75" t="s">
        <v>2963</v>
      </c>
      <c r="I948" s="75" t="s">
        <v>105</v>
      </c>
      <c r="J948" s="75" t="s">
        <v>1161</v>
      </c>
      <c r="K948" s="75" t="s">
        <v>242</v>
      </c>
      <c r="L948" s="74">
        <v>46077</v>
      </c>
      <c r="M948" s="73">
        <v>0</v>
      </c>
      <c r="N948" s="75" t="s">
        <v>4013</v>
      </c>
      <c r="O948" s="75" t="s">
        <v>4014</v>
      </c>
      <c r="P948" s="75">
        <v>2830048684</v>
      </c>
      <c r="Q948" s="74">
        <v>46060</v>
      </c>
      <c r="R948" s="75">
        <v>1209383282</v>
      </c>
      <c r="S948" s="75">
        <v>224175672</v>
      </c>
      <c r="T948" s="74">
        <v>46060</v>
      </c>
      <c r="U948" s="190">
        <v>9802.5360000000001</v>
      </c>
      <c r="V948" s="190">
        <v>9456.6360000000004</v>
      </c>
      <c r="W948" s="75">
        <v>10</v>
      </c>
      <c r="X948" s="75">
        <v>0</v>
      </c>
      <c r="Y948" s="98">
        <v>265010461</v>
      </c>
      <c r="Z948" s="82" t="s">
        <v>110</v>
      </c>
      <c r="AA948" s="75" t="s">
        <v>3998</v>
      </c>
      <c r="AB948" s="75" t="s">
        <v>994</v>
      </c>
      <c r="AC948" s="109">
        <v>265010489</v>
      </c>
      <c r="AD948" s="75" t="s">
        <v>113</v>
      </c>
      <c r="AE948" s="74">
        <v>46065</v>
      </c>
      <c r="AF948" s="80">
        <v>46064.625</v>
      </c>
      <c r="AG948" s="80">
        <v>46063.708333333336</v>
      </c>
      <c r="AH948" s="80">
        <v>46063.708333333336</v>
      </c>
      <c r="AI948" s="134">
        <v>46062</v>
      </c>
      <c r="AJ948" s="99">
        <v>46065</v>
      </c>
      <c r="AK948" s="99">
        <v>46064</v>
      </c>
      <c r="AL948" s="131">
        <v>46068</v>
      </c>
      <c r="AM948" s="75"/>
      <c r="AN948" s="131">
        <v>46068</v>
      </c>
      <c r="AO948" s="95" t="s">
        <v>121</v>
      </c>
      <c r="AP948" s="95" t="s">
        <v>121</v>
      </c>
      <c r="AQ948" s="95" t="s">
        <v>121</v>
      </c>
      <c r="AR948" s="95" t="s">
        <v>121</v>
      </c>
      <c r="AS948" s="95" t="s">
        <v>121</v>
      </c>
      <c r="AT948" s="95" t="s">
        <v>121</v>
      </c>
      <c r="AU948" s="82" t="s">
        <v>2600</v>
      </c>
      <c r="AV948" s="74">
        <v>46060</v>
      </c>
      <c r="AW948" s="75">
        <v>0</v>
      </c>
      <c r="AX948" s="75">
        <v>0</v>
      </c>
      <c r="AY948" s="75"/>
      <c r="AZ948" s="96"/>
      <c r="BA948" s="75"/>
      <c r="BB948" s="75"/>
      <c r="BC948" s="75"/>
      <c r="BD948" s="75"/>
      <c r="BE948" s="75"/>
      <c r="BF948" s="75"/>
      <c r="BG948" s="75"/>
      <c r="BH948" s="75"/>
      <c r="BI948" s="75"/>
      <c r="BJ948" s="75"/>
      <c r="BK948" s="75"/>
      <c r="BL948" s="75"/>
      <c r="BM948" s="75"/>
      <c r="BN948" s="75"/>
      <c r="BO948" s="75"/>
      <c r="BP948" s="75"/>
      <c r="BQ948" s="75"/>
      <c r="BR948" s="75"/>
      <c r="BS948" s="75"/>
      <c r="BT948" s="75">
        <v>0</v>
      </c>
      <c r="BU948" s="84" t="s">
        <v>4001</v>
      </c>
      <c r="BV948" s="74">
        <v>46072</v>
      </c>
      <c r="BW948" s="85">
        <f t="shared" si="316"/>
        <v>8</v>
      </c>
      <c r="BX948" s="85">
        <f t="shared" si="317"/>
        <v>8</v>
      </c>
      <c r="BY948" s="86" t="s">
        <v>120</v>
      </c>
      <c r="BZ948" s="87">
        <f t="shared" si="305"/>
        <v>6</v>
      </c>
      <c r="CB948" s="88">
        <f t="shared" si="313"/>
        <v>8</v>
      </c>
      <c r="CC948" s="89"/>
      <c r="CE948" s="87">
        <f t="shared" si="324"/>
        <v>2</v>
      </c>
      <c r="CF948" s="90"/>
      <c r="CG948" s="90"/>
      <c r="CH948" s="90"/>
      <c r="CJ948" s="87">
        <f t="shared" si="314"/>
        <v>2</v>
      </c>
      <c r="CK948" s="87">
        <f t="shared" si="315"/>
        <v>6</v>
      </c>
      <c r="CL948" s="22" t="s">
        <v>121</v>
      </c>
      <c r="CM948" s="22" t="s">
        <v>4002</v>
      </c>
    </row>
    <row r="949" spans="1:91" ht="14.45" customHeight="1" x14ac:dyDescent="0.25">
      <c r="A949" s="69">
        <f t="shared" si="312"/>
        <v>947</v>
      </c>
      <c r="B949" s="70" t="s">
        <v>102</v>
      </c>
      <c r="C949" s="107">
        <v>265008190</v>
      </c>
      <c r="D949" s="106">
        <v>145453226</v>
      </c>
      <c r="E949" s="73">
        <v>5320007633</v>
      </c>
      <c r="F949" s="74">
        <v>46058</v>
      </c>
      <c r="G949" s="75" t="s">
        <v>1246</v>
      </c>
      <c r="H949" s="75" t="s">
        <v>2963</v>
      </c>
      <c r="I949" s="75" t="s">
        <v>105</v>
      </c>
      <c r="J949" s="75" t="s">
        <v>1161</v>
      </c>
      <c r="K949" s="75" t="s">
        <v>242</v>
      </c>
      <c r="L949" s="74">
        <v>46076</v>
      </c>
      <c r="M949" s="73">
        <v>40</v>
      </c>
      <c r="N949" s="75" t="s">
        <v>4017</v>
      </c>
      <c r="O949" s="75" t="s">
        <v>4018</v>
      </c>
      <c r="P949" s="75">
        <v>2830048705</v>
      </c>
      <c r="Q949" s="74">
        <v>46060</v>
      </c>
      <c r="R949" s="75">
        <v>1209383340</v>
      </c>
      <c r="S949" s="75">
        <v>224175712</v>
      </c>
      <c r="T949" s="74">
        <v>46060</v>
      </c>
      <c r="U949" s="190">
        <v>3146.174</v>
      </c>
      <c r="V949" s="190">
        <v>3028.9290000000001</v>
      </c>
      <c r="W949" s="75">
        <v>4</v>
      </c>
      <c r="X949" s="75">
        <v>2</v>
      </c>
      <c r="Y949" s="98">
        <v>265008190</v>
      </c>
      <c r="Z949" s="82" t="s">
        <v>110</v>
      </c>
      <c r="AA949" s="75" t="s">
        <v>3998</v>
      </c>
      <c r="AB949" s="75" t="s">
        <v>994</v>
      </c>
      <c r="AC949" s="210">
        <v>265008190</v>
      </c>
      <c r="AD949" s="75" t="s">
        <v>113</v>
      </c>
      <c r="AE949" s="74">
        <v>46065</v>
      </c>
      <c r="AF949" s="80">
        <v>46064.625</v>
      </c>
      <c r="AG949" s="80">
        <v>46063.708333333336</v>
      </c>
      <c r="AH949" s="80">
        <v>46063.708333333336</v>
      </c>
      <c r="AI949" s="134">
        <v>46062</v>
      </c>
      <c r="AJ949" s="99">
        <v>46065</v>
      </c>
      <c r="AK949" s="99">
        <v>46064</v>
      </c>
      <c r="AL949" s="131">
        <v>46068</v>
      </c>
      <c r="AM949" s="75"/>
      <c r="AN949" s="131">
        <v>46068</v>
      </c>
      <c r="AO949" s="95" t="s">
        <v>121</v>
      </c>
      <c r="AP949" s="95" t="s">
        <v>121</v>
      </c>
      <c r="AQ949" s="95" t="s">
        <v>121</v>
      </c>
      <c r="AR949" s="95" t="s">
        <v>121</v>
      </c>
      <c r="AS949" s="95" t="s">
        <v>121</v>
      </c>
      <c r="AT949" s="95" t="s">
        <v>121</v>
      </c>
      <c r="AU949" s="82" t="s">
        <v>443</v>
      </c>
      <c r="AV949" s="74">
        <v>46060</v>
      </c>
      <c r="AW949" s="75" t="s">
        <v>4019</v>
      </c>
      <c r="AX949" s="75" t="s">
        <v>4020</v>
      </c>
      <c r="AY949" s="75"/>
      <c r="AZ949" s="96"/>
      <c r="BA949" s="75"/>
      <c r="BB949" s="75"/>
      <c r="BC949" s="75"/>
      <c r="BD949" s="75"/>
      <c r="BE949" s="75"/>
      <c r="BF949" s="75"/>
      <c r="BG949" s="75"/>
      <c r="BH949" s="75"/>
      <c r="BI949" s="75"/>
      <c r="BJ949" s="75"/>
      <c r="BK949" s="75"/>
      <c r="BL949" s="75"/>
      <c r="BM949" s="75"/>
      <c r="BN949" s="75"/>
      <c r="BO949" s="75"/>
      <c r="BP949" s="75"/>
      <c r="BQ949" s="75"/>
      <c r="BR949" s="75"/>
      <c r="BS949" s="75"/>
      <c r="BT949" s="75">
        <v>0</v>
      </c>
      <c r="BU949" s="84" t="s">
        <v>4007</v>
      </c>
      <c r="BV949" s="74">
        <v>46064</v>
      </c>
      <c r="BW949" s="85">
        <f t="shared" si="316"/>
        <v>0</v>
      </c>
      <c r="BX949" s="85">
        <f t="shared" si="317"/>
        <v>0</v>
      </c>
      <c r="BY949" s="86" t="s">
        <v>120</v>
      </c>
      <c r="BZ949" s="87">
        <f t="shared" si="305"/>
        <v>6</v>
      </c>
      <c r="CB949" s="88">
        <f t="shared" si="313"/>
        <v>7</v>
      </c>
      <c r="CC949" s="89"/>
      <c r="CE949" s="87">
        <f t="shared" si="324"/>
        <v>2</v>
      </c>
      <c r="CF949" s="90">
        <v>3987568</v>
      </c>
      <c r="CG949" s="90">
        <v>2990676</v>
      </c>
      <c r="CH949" s="90">
        <v>6978244</v>
      </c>
      <c r="CI949" s="91">
        <v>26234</v>
      </c>
      <c r="CJ949" s="87">
        <f t="shared" si="314"/>
        <v>2</v>
      </c>
      <c r="CK949" s="87">
        <f t="shared" si="315"/>
        <v>6</v>
      </c>
      <c r="CL949" s="22" t="s">
        <v>121</v>
      </c>
      <c r="CM949" s="22" t="s">
        <v>4008</v>
      </c>
    </row>
    <row r="950" spans="1:91" ht="14.45" customHeight="1" x14ac:dyDescent="0.25">
      <c r="A950" s="69">
        <f t="shared" si="312"/>
        <v>948</v>
      </c>
      <c r="B950" s="70" t="s">
        <v>102</v>
      </c>
      <c r="C950" s="107">
        <v>265008190</v>
      </c>
      <c r="D950" s="106">
        <v>145420001</v>
      </c>
      <c r="E950" s="73">
        <v>5320007633</v>
      </c>
      <c r="F950" s="74">
        <v>46058</v>
      </c>
      <c r="G950" s="75" t="s">
        <v>2987</v>
      </c>
      <c r="H950" s="75" t="s">
        <v>2963</v>
      </c>
      <c r="I950" s="75" t="s">
        <v>105</v>
      </c>
      <c r="J950" s="75" t="s">
        <v>1161</v>
      </c>
      <c r="K950" s="75" t="s">
        <v>242</v>
      </c>
      <c r="L950" s="74">
        <v>46076</v>
      </c>
      <c r="M950" s="73">
        <v>0</v>
      </c>
      <c r="N950" s="75" t="s">
        <v>4017</v>
      </c>
      <c r="O950" s="75" t="s">
        <v>4018</v>
      </c>
      <c r="P950" s="75">
        <v>2830048704</v>
      </c>
      <c r="Q950" s="74">
        <v>46060</v>
      </c>
      <c r="R950" s="75">
        <v>1209383339</v>
      </c>
      <c r="S950" s="75">
        <v>224175704</v>
      </c>
      <c r="T950" s="74">
        <v>46060</v>
      </c>
      <c r="U950" s="190">
        <v>2352.884</v>
      </c>
      <c r="V950" s="190">
        <v>2275.375</v>
      </c>
      <c r="W950" s="75">
        <v>3</v>
      </c>
      <c r="X950" s="75">
        <v>1</v>
      </c>
      <c r="Y950" s="98">
        <v>265008190</v>
      </c>
      <c r="Z950" s="82" t="s">
        <v>110</v>
      </c>
      <c r="AA950" s="75" t="s">
        <v>3998</v>
      </c>
      <c r="AB950" s="75" t="s">
        <v>994</v>
      </c>
      <c r="AC950" s="210">
        <v>265008190</v>
      </c>
      <c r="AD950" s="75" t="s">
        <v>113</v>
      </c>
      <c r="AE950" s="74">
        <v>46065</v>
      </c>
      <c r="AF950" s="80">
        <v>46064.625</v>
      </c>
      <c r="AG950" s="80">
        <v>46063.708333333336</v>
      </c>
      <c r="AH950" s="80">
        <v>46063.708333333336</v>
      </c>
      <c r="AI950" s="134">
        <v>46062</v>
      </c>
      <c r="AJ950" s="99">
        <v>46065</v>
      </c>
      <c r="AK950" s="99">
        <v>46064</v>
      </c>
      <c r="AL950" s="131">
        <v>46068</v>
      </c>
      <c r="AM950" s="75"/>
      <c r="AN950" s="131">
        <v>46068</v>
      </c>
      <c r="AO950" s="95" t="s">
        <v>121</v>
      </c>
      <c r="AP950" s="95" t="s">
        <v>121</v>
      </c>
      <c r="AQ950" s="95" t="s">
        <v>121</v>
      </c>
      <c r="AR950" s="95" t="s">
        <v>121</v>
      </c>
      <c r="AS950" s="95" t="s">
        <v>121</v>
      </c>
      <c r="AT950" s="95" t="s">
        <v>121</v>
      </c>
      <c r="AU950" s="82" t="s">
        <v>443</v>
      </c>
      <c r="AV950" s="74">
        <v>46060</v>
      </c>
      <c r="AW950" s="75">
        <v>0</v>
      </c>
      <c r="AX950" s="75">
        <v>0</v>
      </c>
      <c r="AY950" s="75"/>
      <c r="AZ950" s="96"/>
      <c r="BA950" s="75"/>
      <c r="BB950" s="75"/>
      <c r="BC950" s="75"/>
      <c r="BD950" s="75"/>
      <c r="BE950" s="75"/>
      <c r="BF950" s="75"/>
      <c r="BG950" s="75"/>
      <c r="BH950" s="75"/>
      <c r="BI950" s="75"/>
      <c r="BJ950" s="75"/>
      <c r="BK950" s="75"/>
      <c r="BL950" s="75"/>
      <c r="BM950" s="75"/>
      <c r="BN950" s="75"/>
      <c r="BO950" s="75"/>
      <c r="BP950" s="75"/>
      <c r="BQ950" s="75"/>
      <c r="BR950" s="75"/>
      <c r="BS950" s="75"/>
      <c r="BT950" s="75">
        <v>0</v>
      </c>
      <c r="BU950" s="84" t="s">
        <v>4007</v>
      </c>
      <c r="BV950" s="74">
        <v>46064</v>
      </c>
      <c r="BW950" s="85">
        <f t="shared" si="316"/>
        <v>0</v>
      </c>
      <c r="BX950" s="85">
        <f t="shared" si="317"/>
        <v>0</v>
      </c>
      <c r="BY950" s="86" t="s">
        <v>120</v>
      </c>
      <c r="BZ950" s="87">
        <f t="shared" si="305"/>
        <v>6</v>
      </c>
      <c r="CB950" s="88">
        <f t="shared" si="313"/>
        <v>7</v>
      </c>
      <c r="CC950" s="89"/>
      <c r="CE950" s="87">
        <f t="shared" si="324"/>
        <v>2</v>
      </c>
      <c r="CF950" s="90"/>
      <c r="CG950" s="90"/>
      <c r="CH950" s="90"/>
      <c r="CJ950" s="87">
        <f t="shared" si="314"/>
        <v>2</v>
      </c>
      <c r="CK950" s="87">
        <f t="shared" si="315"/>
        <v>6</v>
      </c>
      <c r="CL950" s="22" t="s">
        <v>121</v>
      </c>
      <c r="CM950" s="22" t="s">
        <v>4008</v>
      </c>
    </row>
    <row r="951" spans="1:91" ht="14.45" customHeight="1" x14ac:dyDescent="0.25">
      <c r="A951" s="69">
        <f t="shared" si="312"/>
        <v>949</v>
      </c>
      <c r="B951" s="70" t="s">
        <v>102</v>
      </c>
      <c r="C951" s="107">
        <v>265008190</v>
      </c>
      <c r="D951" s="106">
        <v>145416018</v>
      </c>
      <c r="E951" s="73">
        <v>5320007633</v>
      </c>
      <c r="F951" s="74">
        <v>46058</v>
      </c>
      <c r="G951" s="75" t="s">
        <v>1280</v>
      </c>
      <c r="H951" s="75" t="s">
        <v>2963</v>
      </c>
      <c r="I951" s="75" t="s">
        <v>105</v>
      </c>
      <c r="J951" s="75" t="s">
        <v>1161</v>
      </c>
      <c r="K951" s="75" t="s">
        <v>242</v>
      </c>
      <c r="L951" s="74">
        <v>46076</v>
      </c>
      <c r="M951" s="73">
        <v>0</v>
      </c>
      <c r="N951" s="75" t="s">
        <v>4017</v>
      </c>
      <c r="O951" s="75" t="s">
        <v>4018</v>
      </c>
      <c r="P951" s="75">
        <v>2830048706</v>
      </c>
      <c r="Q951" s="74">
        <v>46060</v>
      </c>
      <c r="R951" s="75">
        <v>1209383341</v>
      </c>
      <c r="S951" s="75">
        <v>224175727</v>
      </c>
      <c r="T951" s="74">
        <v>46060</v>
      </c>
      <c r="U951" s="190">
        <v>4832.777</v>
      </c>
      <c r="V951" s="190">
        <v>4634.6610000000001</v>
      </c>
      <c r="W951" s="75">
        <v>6</v>
      </c>
      <c r="X951" s="75">
        <v>3</v>
      </c>
      <c r="Y951" s="98">
        <v>265008190</v>
      </c>
      <c r="Z951" s="82" t="s">
        <v>110</v>
      </c>
      <c r="AA951" s="75" t="s">
        <v>3998</v>
      </c>
      <c r="AB951" s="75" t="s">
        <v>994</v>
      </c>
      <c r="AC951" s="210">
        <v>265008190</v>
      </c>
      <c r="AD951" s="75" t="s">
        <v>113</v>
      </c>
      <c r="AE951" s="74">
        <v>46065</v>
      </c>
      <c r="AF951" s="80">
        <v>46064.625</v>
      </c>
      <c r="AG951" s="80">
        <v>46063.708333333336</v>
      </c>
      <c r="AH951" s="80">
        <v>46063.708333333336</v>
      </c>
      <c r="AI951" s="134">
        <v>46062</v>
      </c>
      <c r="AJ951" s="99">
        <v>46065</v>
      </c>
      <c r="AK951" s="99">
        <v>46064</v>
      </c>
      <c r="AL951" s="131">
        <v>46068</v>
      </c>
      <c r="AM951" s="75"/>
      <c r="AN951" s="131">
        <v>46068</v>
      </c>
      <c r="AO951" s="95" t="s">
        <v>121</v>
      </c>
      <c r="AP951" s="95" t="s">
        <v>121</v>
      </c>
      <c r="AQ951" s="95" t="s">
        <v>121</v>
      </c>
      <c r="AR951" s="95" t="s">
        <v>121</v>
      </c>
      <c r="AS951" s="95" t="s">
        <v>121</v>
      </c>
      <c r="AT951" s="95" t="s">
        <v>121</v>
      </c>
      <c r="AU951" s="82" t="s">
        <v>443</v>
      </c>
      <c r="AV951" s="74">
        <v>46060</v>
      </c>
      <c r="AW951" s="75">
        <v>0</v>
      </c>
      <c r="AX951" s="75">
        <v>0</v>
      </c>
      <c r="AY951" s="75"/>
      <c r="AZ951" s="96"/>
      <c r="BA951" s="75"/>
      <c r="BB951" s="75"/>
      <c r="BC951" s="75"/>
      <c r="BD951" s="75"/>
      <c r="BE951" s="75"/>
      <c r="BF951" s="75"/>
      <c r="BG951" s="75"/>
      <c r="BH951" s="75"/>
      <c r="BI951" s="75"/>
      <c r="BJ951" s="75"/>
      <c r="BK951" s="75"/>
      <c r="BL951" s="75"/>
      <c r="BM951" s="75"/>
      <c r="BN951" s="75"/>
      <c r="BO951" s="75"/>
      <c r="BP951" s="75"/>
      <c r="BQ951" s="75"/>
      <c r="BR951" s="75"/>
      <c r="BS951" s="75"/>
      <c r="BT951" s="75">
        <v>0</v>
      </c>
      <c r="BU951" s="84" t="s">
        <v>4007</v>
      </c>
      <c r="BV951" s="74">
        <v>46064</v>
      </c>
      <c r="BW951" s="85">
        <f t="shared" si="316"/>
        <v>0</v>
      </c>
      <c r="BX951" s="85">
        <f t="shared" si="317"/>
        <v>0</v>
      </c>
      <c r="BY951" s="86" t="s">
        <v>120</v>
      </c>
      <c r="BZ951" s="87">
        <f t="shared" ref="BZ951:BZ1014" si="325">_xlfn.ISOWEEKNUM(F951)</f>
        <v>6</v>
      </c>
      <c r="CB951" s="88">
        <f t="shared" si="313"/>
        <v>7</v>
      </c>
      <c r="CC951" s="89"/>
      <c r="CE951" s="87">
        <f t="shared" si="324"/>
        <v>2</v>
      </c>
      <c r="CF951" s="90"/>
      <c r="CG951" s="90"/>
      <c r="CH951" s="90"/>
      <c r="CJ951" s="87">
        <f t="shared" si="314"/>
        <v>2</v>
      </c>
      <c r="CK951" s="87">
        <f t="shared" si="315"/>
        <v>6</v>
      </c>
      <c r="CL951" s="22" t="s">
        <v>121</v>
      </c>
      <c r="CM951" s="22" t="s">
        <v>4008</v>
      </c>
    </row>
    <row r="952" spans="1:91" ht="14.45" customHeight="1" x14ac:dyDescent="0.25">
      <c r="A952" s="69">
        <f t="shared" si="312"/>
        <v>950</v>
      </c>
      <c r="B952" s="70" t="s">
        <v>102</v>
      </c>
      <c r="C952" s="107">
        <v>265008190</v>
      </c>
      <c r="D952" s="106">
        <v>145419609</v>
      </c>
      <c r="E952" s="73">
        <v>5320007633</v>
      </c>
      <c r="F952" s="74">
        <v>46058</v>
      </c>
      <c r="G952" s="75" t="s">
        <v>1421</v>
      </c>
      <c r="H952" s="75" t="s">
        <v>2963</v>
      </c>
      <c r="I952" s="75" t="s">
        <v>105</v>
      </c>
      <c r="J952" s="75" t="s">
        <v>1161</v>
      </c>
      <c r="K952" s="75" t="s">
        <v>242</v>
      </c>
      <c r="L952" s="74">
        <v>46076</v>
      </c>
      <c r="M952" s="73">
        <v>0</v>
      </c>
      <c r="N952" s="75" t="s">
        <v>4017</v>
      </c>
      <c r="O952" s="75" t="s">
        <v>4018</v>
      </c>
      <c r="P952" s="75">
        <v>2830048707</v>
      </c>
      <c r="Q952" s="74">
        <v>46060</v>
      </c>
      <c r="R952" s="75">
        <v>1209383342</v>
      </c>
      <c r="S952" s="75">
        <v>224175731</v>
      </c>
      <c r="T952" s="74">
        <v>46060</v>
      </c>
      <c r="U952" s="190">
        <v>2494.817</v>
      </c>
      <c r="V952" s="190">
        <v>2414.86</v>
      </c>
      <c r="W952" s="75">
        <v>5</v>
      </c>
      <c r="X952" s="75">
        <v>0</v>
      </c>
      <c r="Y952" s="98">
        <v>265008190</v>
      </c>
      <c r="Z952" s="82" t="s">
        <v>110</v>
      </c>
      <c r="AA952" s="75" t="s">
        <v>3998</v>
      </c>
      <c r="AB952" s="75" t="s">
        <v>994</v>
      </c>
      <c r="AC952" s="210">
        <v>265008190</v>
      </c>
      <c r="AD952" s="75" t="s">
        <v>113</v>
      </c>
      <c r="AE952" s="74">
        <v>46065</v>
      </c>
      <c r="AF952" s="80">
        <v>46064.625</v>
      </c>
      <c r="AG952" s="80">
        <v>46063.708333333336</v>
      </c>
      <c r="AH952" s="80">
        <v>46063.708333333336</v>
      </c>
      <c r="AI952" s="134">
        <v>46062</v>
      </c>
      <c r="AJ952" s="99">
        <v>46065</v>
      </c>
      <c r="AK952" s="99">
        <v>46064</v>
      </c>
      <c r="AL952" s="131">
        <v>46068</v>
      </c>
      <c r="AM952" s="75"/>
      <c r="AN952" s="131">
        <v>46068</v>
      </c>
      <c r="AO952" s="95" t="s">
        <v>121</v>
      </c>
      <c r="AP952" s="95" t="s">
        <v>121</v>
      </c>
      <c r="AQ952" s="95" t="s">
        <v>121</v>
      </c>
      <c r="AR952" s="95" t="s">
        <v>121</v>
      </c>
      <c r="AS952" s="95" t="s">
        <v>121</v>
      </c>
      <c r="AT952" s="95" t="s">
        <v>121</v>
      </c>
      <c r="AU952" s="82" t="s">
        <v>443</v>
      </c>
      <c r="AV952" s="74">
        <v>46060</v>
      </c>
      <c r="AW952" s="75">
        <v>0</v>
      </c>
      <c r="AX952" s="75">
        <v>0</v>
      </c>
      <c r="AY952" s="75"/>
      <c r="AZ952" s="96"/>
      <c r="BA952" s="75"/>
      <c r="BB952" s="75"/>
      <c r="BC952" s="75"/>
      <c r="BD952" s="75"/>
      <c r="BE952" s="75"/>
      <c r="BF952" s="75"/>
      <c r="BG952" s="75"/>
      <c r="BH952" s="75"/>
      <c r="BI952" s="75"/>
      <c r="BJ952" s="75"/>
      <c r="BK952" s="75"/>
      <c r="BL952" s="75"/>
      <c r="BM952" s="75"/>
      <c r="BN952" s="75"/>
      <c r="BO952" s="75"/>
      <c r="BP952" s="75"/>
      <c r="BQ952" s="75"/>
      <c r="BR952" s="75"/>
      <c r="BS952" s="75"/>
      <c r="BT952" s="75">
        <v>0</v>
      </c>
      <c r="BU952" s="84" t="s">
        <v>4007</v>
      </c>
      <c r="BV952" s="74">
        <v>46064</v>
      </c>
      <c r="BW952" s="85">
        <f t="shared" si="316"/>
        <v>0</v>
      </c>
      <c r="BX952" s="85">
        <f t="shared" si="317"/>
        <v>0</v>
      </c>
      <c r="BY952" s="86" t="s">
        <v>120</v>
      </c>
      <c r="BZ952" s="87">
        <f t="shared" si="325"/>
        <v>6</v>
      </c>
      <c r="CB952" s="88">
        <f t="shared" si="313"/>
        <v>7</v>
      </c>
      <c r="CC952" s="89"/>
      <c r="CE952" s="87">
        <f t="shared" si="324"/>
        <v>2</v>
      </c>
      <c r="CF952" s="90"/>
      <c r="CG952" s="90"/>
      <c r="CH952" s="90"/>
      <c r="CJ952" s="87">
        <f t="shared" si="314"/>
        <v>2</v>
      </c>
      <c r="CK952" s="87">
        <f t="shared" si="315"/>
        <v>6</v>
      </c>
      <c r="CL952" s="22" t="s">
        <v>121</v>
      </c>
      <c r="CM952" s="22" t="s">
        <v>4008</v>
      </c>
    </row>
    <row r="953" spans="1:91" ht="14.45" customHeight="1" x14ac:dyDescent="0.25">
      <c r="A953" s="69">
        <f t="shared" si="312"/>
        <v>951</v>
      </c>
      <c r="B953" s="70" t="s">
        <v>102</v>
      </c>
      <c r="C953" s="107">
        <v>265008190</v>
      </c>
      <c r="D953" s="106">
        <v>145419405</v>
      </c>
      <c r="E953" s="73"/>
      <c r="F953" s="74">
        <v>46058</v>
      </c>
      <c r="G953" s="75" t="s">
        <v>1194</v>
      </c>
      <c r="H953" s="75" t="s">
        <v>2963</v>
      </c>
      <c r="I953" s="75" t="s">
        <v>105</v>
      </c>
      <c r="J953" s="75" t="s">
        <v>1161</v>
      </c>
      <c r="K953" s="75" t="s">
        <v>242</v>
      </c>
      <c r="L953" s="74">
        <v>46076</v>
      </c>
      <c r="M953" s="73">
        <v>40</v>
      </c>
      <c r="N953" s="75" t="s">
        <v>4021</v>
      </c>
      <c r="O953" s="75" t="s">
        <v>4022</v>
      </c>
      <c r="P953" s="75">
        <v>2830048719</v>
      </c>
      <c r="Q953" s="74">
        <v>46061</v>
      </c>
      <c r="R953" s="75">
        <v>1209383365</v>
      </c>
      <c r="S953" s="75">
        <v>224175737</v>
      </c>
      <c r="T953" s="74">
        <v>46061</v>
      </c>
      <c r="U953" s="190">
        <v>15228.523999999999</v>
      </c>
      <c r="V953" s="190">
        <v>14730.019</v>
      </c>
      <c r="W953" s="75">
        <v>19</v>
      </c>
      <c r="X953" s="75">
        <v>5</v>
      </c>
      <c r="Y953" s="98">
        <v>265010472</v>
      </c>
      <c r="Z953" s="82" t="s">
        <v>110</v>
      </c>
      <c r="AA953" s="75" t="s">
        <v>3998</v>
      </c>
      <c r="AB953" s="75" t="s">
        <v>994</v>
      </c>
      <c r="AC953" s="210">
        <v>265008190</v>
      </c>
      <c r="AD953" s="75" t="s">
        <v>113</v>
      </c>
      <c r="AE953" s="74">
        <v>46065</v>
      </c>
      <c r="AF953" s="80">
        <v>46064.625</v>
      </c>
      <c r="AG953" s="80">
        <v>46063.708333333336</v>
      </c>
      <c r="AH953" s="80">
        <v>46063.708333333336</v>
      </c>
      <c r="AI953" s="134">
        <v>46062</v>
      </c>
      <c r="AJ953" s="99">
        <v>46065</v>
      </c>
      <c r="AK953" s="99">
        <v>46064</v>
      </c>
      <c r="AL953" s="131">
        <v>46068</v>
      </c>
      <c r="AM953" s="75"/>
      <c r="AN953" s="131">
        <v>46068</v>
      </c>
      <c r="AO953" s="81">
        <f>IF(AH953&lt;AG953,IF(AH953=0,"",AH953-1),IF(AG953=0,"",AG953-1))</f>
        <v>46062.708333333336</v>
      </c>
      <c r="AP953" s="81">
        <f>IF(AH953&lt;AG953,IF(AH953=0,"",AH953),IF(AG953=0,"",AG953))</f>
        <v>46063.708333333336</v>
      </c>
      <c r="AQ953" s="81">
        <f>IF(AH953&lt;AG953,IF(AH953=0,"",AH953),IF(AG953=0,"",AG953))</f>
        <v>46063.708333333336</v>
      </c>
      <c r="AR953" s="81">
        <f>IF(AI953=0,"",IF(AI953&lt;AJ953,AJ953+1,AI953+1))</f>
        <v>46066</v>
      </c>
      <c r="AS953" s="81">
        <f>IF(AI953=0,"",IF(AE953=0,IF(AJ953=0,AI953+2,AJ953+2),AE953+2))</f>
        <v>46067</v>
      </c>
      <c r="AT953" s="81">
        <f>IF(AI953=0,"",IF(AI953&lt;AJ953,AJ953+1,AI953+1))</f>
        <v>46066</v>
      </c>
      <c r="AU953" s="82" t="s">
        <v>443</v>
      </c>
      <c r="AV953" s="74">
        <v>46060</v>
      </c>
      <c r="AW953" s="75">
        <v>0</v>
      </c>
      <c r="AX953" s="75">
        <v>0</v>
      </c>
      <c r="AY953" s="75"/>
      <c r="AZ953" s="96"/>
      <c r="BA953" s="75"/>
      <c r="BB953" s="75"/>
      <c r="BC953" s="75"/>
      <c r="BD953" s="75"/>
      <c r="BE953" s="75"/>
      <c r="BF953" s="75"/>
      <c r="BG953" s="75"/>
      <c r="BH953" s="75"/>
      <c r="BI953" s="75"/>
      <c r="BJ953" s="75"/>
      <c r="BK953" s="75"/>
      <c r="BL953" s="75"/>
      <c r="BM953" s="75"/>
      <c r="BN953" s="75"/>
      <c r="BO953" s="75"/>
      <c r="BP953" s="75"/>
      <c r="BQ953" s="75"/>
      <c r="BR953" s="75"/>
      <c r="BS953" s="75"/>
      <c r="BT953" s="75">
        <v>0</v>
      </c>
      <c r="BU953" s="84" t="s">
        <v>4007</v>
      </c>
      <c r="BV953" s="74">
        <v>46064</v>
      </c>
      <c r="BW953" s="85">
        <f t="shared" si="316"/>
        <v>0</v>
      </c>
      <c r="BX953" s="85">
        <f t="shared" si="317"/>
        <v>0</v>
      </c>
      <c r="BY953" s="86" t="s">
        <v>120</v>
      </c>
      <c r="BZ953" s="87">
        <f t="shared" si="325"/>
        <v>6</v>
      </c>
      <c r="CB953" s="88">
        <f t="shared" si="313"/>
        <v>7</v>
      </c>
      <c r="CC953" s="89"/>
      <c r="CE953" s="87">
        <f t="shared" si="324"/>
        <v>2</v>
      </c>
      <c r="CF953" s="90">
        <v>3987568</v>
      </c>
      <c r="CG953" s="90">
        <v>2990676</v>
      </c>
      <c r="CH953" s="90">
        <v>6978244</v>
      </c>
      <c r="CI953" s="91">
        <v>26234</v>
      </c>
      <c r="CJ953" s="87">
        <f t="shared" si="314"/>
        <v>2</v>
      </c>
      <c r="CK953" s="87">
        <f t="shared" si="315"/>
        <v>6</v>
      </c>
      <c r="CL953" s="22" t="s">
        <v>121</v>
      </c>
      <c r="CM953" s="22" t="s">
        <v>4008</v>
      </c>
    </row>
    <row r="954" spans="1:91" ht="14.45" customHeight="1" x14ac:dyDescent="0.25">
      <c r="A954" s="69">
        <f t="shared" si="312"/>
        <v>952</v>
      </c>
      <c r="B954" s="70" t="s">
        <v>102</v>
      </c>
      <c r="C954" s="107">
        <v>265010489</v>
      </c>
      <c r="D954" s="106">
        <v>145390861</v>
      </c>
      <c r="E954" s="73"/>
      <c r="F954" s="74">
        <v>46058</v>
      </c>
      <c r="G954" s="75" t="s">
        <v>1178</v>
      </c>
      <c r="H954" s="75" t="s">
        <v>2963</v>
      </c>
      <c r="I954" s="75" t="s">
        <v>105</v>
      </c>
      <c r="J954" s="75" t="s">
        <v>1161</v>
      </c>
      <c r="K954" s="75" t="s">
        <v>242</v>
      </c>
      <c r="L954" s="74">
        <v>46076</v>
      </c>
      <c r="M954" s="73">
        <v>40</v>
      </c>
      <c r="N954" s="75" t="s">
        <v>4023</v>
      </c>
      <c r="O954" s="75" t="s">
        <v>4024</v>
      </c>
      <c r="P954" s="75">
        <v>2830048696</v>
      </c>
      <c r="Q954" s="74">
        <v>46060</v>
      </c>
      <c r="R954" s="75">
        <v>1209383313</v>
      </c>
      <c r="S954" s="75">
        <v>224175473</v>
      </c>
      <c r="T954" s="74">
        <v>46060</v>
      </c>
      <c r="U954" s="190">
        <v>17739.752</v>
      </c>
      <c r="V954" s="190">
        <v>17158.600999999999</v>
      </c>
      <c r="W954" s="75">
        <v>20</v>
      </c>
      <c r="X954" s="75">
        <v>6</v>
      </c>
      <c r="Y954" s="98">
        <v>265008202</v>
      </c>
      <c r="Z954" s="82" t="s">
        <v>110</v>
      </c>
      <c r="AA954" s="75" t="s">
        <v>3998</v>
      </c>
      <c r="AB954" s="75" t="s">
        <v>994</v>
      </c>
      <c r="AC954" s="109">
        <v>265010489</v>
      </c>
      <c r="AD954" s="75" t="s">
        <v>113</v>
      </c>
      <c r="AE954" s="74">
        <v>46065</v>
      </c>
      <c r="AF954" s="80">
        <v>46064.625</v>
      </c>
      <c r="AG954" s="80">
        <v>46063.708333333336</v>
      </c>
      <c r="AH954" s="80">
        <v>46063.708333333336</v>
      </c>
      <c r="AI954" s="134">
        <v>46062</v>
      </c>
      <c r="AJ954" s="99">
        <v>46065</v>
      </c>
      <c r="AK954" s="99">
        <v>46064</v>
      </c>
      <c r="AL954" s="131">
        <v>46068</v>
      </c>
      <c r="AM954" s="75"/>
      <c r="AN954" s="131">
        <v>46068</v>
      </c>
      <c r="AO954" s="81">
        <f>IF(AH954&lt;AG954,IF(AH954=0,"",AH954-1),IF(AG954=0,"",AG954-1))</f>
        <v>46062.708333333336</v>
      </c>
      <c r="AP954" s="81">
        <f>IF(AH954&lt;AG954,IF(AH954=0,"",AH954),IF(AG954=0,"",AG954))</f>
        <v>46063.708333333336</v>
      </c>
      <c r="AQ954" s="81">
        <f>IF(AH954&lt;AG954,IF(AH954=0,"",AH954),IF(AG954=0,"",AG954))</f>
        <v>46063.708333333336</v>
      </c>
      <c r="AR954" s="81">
        <f>IF(AI954=0,"",IF(AI954&lt;AJ954,AJ954+1,AI954+1))</f>
        <v>46066</v>
      </c>
      <c r="AS954" s="81">
        <f>IF(AI954=0,"",IF(AE954=0,IF(AJ954=0,AI954+2,AJ954+2),AE954+2))</f>
        <v>46067</v>
      </c>
      <c r="AT954" s="81">
        <f>IF(AI954=0,"",IF(AI954&lt;AJ954,AJ954+1,AI954+1))</f>
        <v>46066</v>
      </c>
      <c r="AU954" s="82" t="s">
        <v>2600</v>
      </c>
      <c r="AV954" s="74">
        <v>46060</v>
      </c>
      <c r="AW954" s="75" t="s">
        <v>4025</v>
      </c>
      <c r="AX954" s="75" t="s">
        <v>4026</v>
      </c>
      <c r="AY954" s="75"/>
      <c r="AZ954" s="96"/>
      <c r="BA954" s="75"/>
      <c r="BB954" s="75"/>
      <c r="BC954" s="75"/>
      <c r="BD954" s="75"/>
      <c r="BE954" s="75"/>
      <c r="BF954" s="75"/>
      <c r="BG954" s="75"/>
      <c r="BH954" s="75"/>
      <c r="BI954" s="75"/>
      <c r="BJ954" s="75"/>
      <c r="BK954" s="75"/>
      <c r="BL954" s="75"/>
      <c r="BM954" s="75"/>
      <c r="BN954" s="75"/>
      <c r="BO954" s="75"/>
      <c r="BP954" s="75"/>
      <c r="BQ954" s="75"/>
      <c r="BR954" s="75"/>
      <c r="BS954" s="75"/>
      <c r="BT954" s="75">
        <v>0</v>
      </c>
      <c r="BU954" s="84" t="s">
        <v>4001</v>
      </c>
      <c r="BV954" s="74">
        <v>46072</v>
      </c>
      <c r="BW954" s="85">
        <f t="shared" si="316"/>
        <v>8</v>
      </c>
      <c r="BX954" s="85">
        <f t="shared" si="317"/>
        <v>8</v>
      </c>
      <c r="BY954" s="86" t="s">
        <v>120</v>
      </c>
      <c r="BZ954" s="87">
        <f t="shared" si="325"/>
        <v>6</v>
      </c>
      <c r="CB954" s="88">
        <f t="shared" si="313"/>
        <v>8</v>
      </c>
      <c r="CC954" s="89"/>
      <c r="CE954" s="87">
        <f t="shared" si="324"/>
        <v>2</v>
      </c>
      <c r="CF954" s="90">
        <v>3998968</v>
      </c>
      <c r="CG954" s="90">
        <v>2999226</v>
      </c>
      <c r="CH954" s="90">
        <v>6998194</v>
      </c>
      <c r="CI954" s="91">
        <v>26309</v>
      </c>
      <c r="CJ954" s="87">
        <f t="shared" si="314"/>
        <v>2</v>
      </c>
      <c r="CK954" s="87">
        <f t="shared" si="315"/>
        <v>6</v>
      </c>
      <c r="CL954" s="22" t="s">
        <v>121</v>
      </c>
      <c r="CM954" s="22" t="s">
        <v>4002</v>
      </c>
    </row>
    <row r="955" spans="1:91" ht="14.45" customHeight="1" x14ac:dyDescent="0.25">
      <c r="A955" s="69">
        <f t="shared" si="312"/>
        <v>953</v>
      </c>
      <c r="B955" s="70" t="s">
        <v>102</v>
      </c>
      <c r="C955" s="107">
        <v>265010489</v>
      </c>
      <c r="D955" s="106">
        <v>145390943</v>
      </c>
      <c r="E955" s="73"/>
      <c r="F955" s="74">
        <v>46058</v>
      </c>
      <c r="G955" s="75" t="s">
        <v>1178</v>
      </c>
      <c r="H955" s="75" t="s">
        <v>2963</v>
      </c>
      <c r="I955" s="75" t="s">
        <v>105</v>
      </c>
      <c r="J955" s="75" t="s">
        <v>1161</v>
      </c>
      <c r="K955" s="75" t="s">
        <v>242</v>
      </c>
      <c r="L955" s="74">
        <v>46076</v>
      </c>
      <c r="M955" s="73">
        <v>40</v>
      </c>
      <c r="N955" s="75" t="s">
        <v>4027</v>
      </c>
      <c r="O955" s="75" t="s">
        <v>4028</v>
      </c>
      <c r="P955" s="75">
        <v>2830048680</v>
      </c>
      <c r="Q955" s="74">
        <v>46060</v>
      </c>
      <c r="R955" s="75">
        <v>1209383272</v>
      </c>
      <c r="S955" s="75">
        <v>224175477</v>
      </c>
      <c r="T955" s="74">
        <v>46060</v>
      </c>
      <c r="U955" s="190">
        <v>17755</v>
      </c>
      <c r="V955" s="190">
        <v>17173.937000000002</v>
      </c>
      <c r="W955" s="75">
        <v>20</v>
      </c>
      <c r="X955" s="75">
        <v>6</v>
      </c>
      <c r="Y955" s="98">
        <v>265008206</v>
      </c>
      <c r="Z955" s="82" t="s">
        <v>110</v>
      </c>
      <c r="AA955" s="75" t="s">
        <v>3998</v>
      </c>
      <c r="AB955" s="75" t="s">
        <v>994</v>
      </c>
      <c r="AC955" s="109">
        <v>265010489</v>
      </c>
      <c r="AD955" s="75" t="s">
        <v>113</v>
      </c>
      <c r="AE955" s="74">
        <v>46065</v>
      </c>
      <c r="AF955" s="80">
        <v>46064.625</v>
      </c>
      <c r="AG955" s="80">
        <v>46063.708333333336</v>
      </c>
      <c r="AH955" s="80">
        <v>46063.708333333336</v>
      </c>
      <c r="AI955" s="134">
        <v>46062</v>
      </c>
      <c r="AJ955" s="99">
        <v>46065</v>
      </c>
      <c r="AK955" s="99">
        <v>46064</v>
      </c>
      <c r="AL955" s="131">
        <v>46068</v>
      </c>
      <c r="AM955" s="75"/>
      <c r="AN955" s="131">
        <v>46068</v>
      </c>
      <c r="AO955" s="81">
        <f>IF(AH955&lt;AG955,IF(AH955=0,"",AH955-1),IF(AG955=0,"",AG955-1))</f>
        <v>46062.708333333336</v>
      </c>
      <c r="AP955" s="81">
        <f>IF(AH955&lt;AG955,IF(AH955=0,"",AH955),IF(AG955=0,"",AG955))</f>
        <v>46063.708333333336</v>
      </c>
      <c r="AQ955" s="81">
        <f>IF(AH955&lt;AG955,IF(AH955=0,"",AH955),IF(AG955=0,"",AG955))</f>
        <v>46063.708333333336</v>
      </c>
      <c r="AR955" s="81">
        <f>IF(AI955=0,"",IF(AI955&lt;AJ955,AJ955+1,AI955+1))</f>
        <v>46066</v>
      </c>
      <c r="AS955" s="81">
        <f>IF(AI955=0,"",IF(AE955=0,IF(AJ955=0,AI955+2,AJ955+2),AE955+2))</f>
        <v>46067</v>
      </c>
      <c r="AT955" s="81">
        <f>IF(AI955=0,"",IF(AI955&lt;AJ955,AJ955+1,AI955+1))</f>
        <v>46066</v>
      </c>
      <c r="AU955" s="82" t="s">
        <v>2600</v>
      </c>
      <c r="AV955" s="74">
        <v>46060</v>
      </c>
      <c r="AW955" s="75" t="s">
        <v>4029</v>
      </c>
      <c r="AX955" s="75" t="s">
        <v>4030</v>
      </c>
      <c r="AY955" s="75"/>
      <c r="AZ955" s="96"/>
      <c r="BA955" s="75"/>
      <c r="BB955" s="75"/>
      <c r="BC955" s="75"/>
      <c r="BD955" s="75"/>
      <c r="BE955" s="75"/>
      <c r="BF955" s="75"/>
      <c r="BG955" s="75"/>
      <c r="BH955" s="75"/>
      <c r="BI955" s="75"/>
      <c r="BJ955" s="75"/>
      <c r="BK955" s="75"/>
      <c r="BL955" s="75"/>
      <c r="BM955" s="75"/>
      <c r="BN955" s="75"/>
      <c r="BO955" s="75"/>
      <c r="BP955" s="75"/>
      <c r="BQ955" s="75"/>
      <c r="BR955" s="75"/>
      <c r="BS955" s="75"/>
      <c r="BT955" s="75">
        <v>0</v>
      </c>
      <c r="BU955" s="84" t="s">
        <v>4001</v>
      </c>
      <c r="BV955" s="74">
        <v>46072</v>
      </c>
      <c r="BW955" s="85">
        <f t="shared" si="316"/>
        <v>8</v>
      </c>
      <c r="BX955" s="85">
        <f t="shared" si="317"/>
        <v>8</v>
      </c>
      <c r="BY955" s="86" t="s">
        <v>120</v>
      </c>
      <c r="BZ955" s="87">
        <f t="shared" si="325"/>
        <v>6</v>
      </c>
      <c r="CB955" s="88">
        <f t="shared" si="313"/>
        <v>8</v>
      </c>
      <c r="CC955" s="89"/>
      <c r="CE955" s="87">
        <f t="shared" si="324"/>
        <v>2</v>
      </c>
      <c r="CF955" s="90">
        <v>3998968</v>
      </c>
      <c r="CG955" s="90">
        <v>2999226</v>
      </c>
      <c r="CH955" s="90">
        <v>6998194</v>
      </c>
      <c r="CI955" s="91">
        <v>26309</v>
      </c>
      <c r="CJ955" s="87">
        <f t="shared" si="314"/>
        <v>2</v>
      </c>
      <c r="CK955" s="87">
        <f t="shared" si="315"/>
        <v>6</v>
      </c>
      <c r="CL955" s="22" t="s">
        <v>121</v>
      </c>
      <c r="CM955" s="22" t="s">
        <v>4002</v>
      </c>
    </row>
    <row r="956" spans="1:91" ht="14.45" customHeight="1" x14ac:dyDescent="0.25">
      <c r="A956" s="69">
        <f t="shared" si="312"/>
        <v>954</v>
      </c>
      <c r="B956" s="70" t="s">
        <v>102</v>
      </c>
      <c r="C956" s="97">
        <v>235600179539</v>
      </c>
      <c r="D956" s="106">
        <v>145407946</v>
      </c>
      <c r="E956" s="73">
        <v>5320007506</v>
      </c>
      <c r="F956" s="74">
        <v>46058</v>
      </c>
      <c r="G956" s="75" t="s">
        <v>395</v>
      </c>
      <c r="H956" s="75" t="s">
        <v>1657</v>
      </c>
      <c r="I956" s="75" t="s">
        <v>105</v>
      </c>
      <c r="J956" s="75" t="s">
        <v>396</v>
      </c>
      <c r="K956" s="75" t="s">
        <v>242</v>
      </c>
      <c r="L956" s="74">
        <v>46083</v>
      </c>
      <c r="M956" s="73">
        <v>40</v>
      </c>
      <c r="N956" s="75" t="s">
        <v>4031</v>
      </c>
      <c r="O956" s="75" t="s">
        <v>4032</v>
      </c>
      <c r="P956" s="75">
        <v>2830048687</v>
      </c>
      <c r="Q956" s="74">
        <v>46060</v>
      </c>
      <c r="R956" s="75">
        <v>1209383298</v>
      </c>
      <c r="S956" s="75">
        <v>224175500</v>
      </c>
      <c r="T956" s="74">
        <v>46060</v>
      </c>
      <c r="U956" s="190">
        <v>5035.3209999999999</v>
      </c>
      <c r="V956" s="190">
        <v>4921.4930000000004</v>
      </c>
      <c r="W956" s="75">
        <v>6</v>
      </c>
      <c r="X956" s="75">
        <v>0</v>
      </c>
      <c r="Y956" s="98">
        <v>235600179539</v>
      </c>
      <c r="Z956" s="82" t="s">
        <v>128</v>
      </c>
      <c r="AA956" s="75" t="s">
        <v>1426</v>
      </c>
      <c r="AB956" s="75" t="s">
        <v>3436</v>
      </c>
      <c r="AC956" s="98">
        <v>235600179539</v>
      </c>
      <c r="AD956" s="75" t="s">
        <v>113</v>
      </c>
      <c r="AE956" s="74">
        <v>46066</v>
      </c>
      <c r="AF956" s="80">
        <v>46064.770833333336</v>
      </c>
      <c r="AG956" s="80">
        <v>46064.5</v>
      </c>
      <c r="AH956" s="80">
        <v>46063.625</v>
      </c>
      <c r="AI956" s="99">
        <v>46065</v>
      </c>
      <c r="AJ956" s="69"/>
      <c r="AK956" s="74">
        <v>46066</v>
      </c>
      <c r="AL956" s="99">
        <v>46082</v>
      </c>
      <c r="AM956" s="74">
        <v>46094</v>
      </c>
      <c r="AN956" s="74">
        <v>46095</v>
      </c>
      <c r="AO956" s="95" t="s">
        <v>121</v>
      </c>
      <c r="AP956" s="95" t="s">
        <v>121</v>
      </c>
      <c r="AQ956" s="95" t="s">
        <v>121</v>
      </c>
      <c r="AR956" s="95" t="s">
        <v>121</v>
      </c>
      <c r="AS956" s="95" t="s">
        <v>121</v>
      </c>
      <c r="AT956" s="95" t="s">
        <v>121</v>
      </c>
      <c r="AU956" s="82" t="s">
        <v>443</v>
      </c>
      <c r="AV956" s="74">
        <v>46060</v>
      </c>
      <c r="AW956" s="75" t="s">
        <v>4033</v>
      </c>
      <c r="AX956" s="75" t="s">
        <v>4034</v>
      </c>
      <c r="AY956" s="75"/>
      <c r="AZ956" s="96"/>
      <c r="BA956" s="75"/>
      <c r="BB956" s="75"/>
      <c r="BC956" s="75"/>
      <c r="BD956" s="75"/>
      <c r="BE956" s="75"/>
      <c r="BF956" s="75"/>
      <c r="BG956" s="75"/>
      <c r="BH956" s="75"/>
      <c r="BI956" s="75"/>
      <c r="BJ956" s="75"/>
      <c r="BK956" s="75"/>
      <c r="BL956" s="75"/>
      <c r="BM956" s="75"/>
      <c r="BN956" s="75"/>
      <c r="BO956" s="75"/>
      <c r="BP956" s="75"/>
      <c r="BQ956" s="75"/>
      <c r="BR956" s="75"/>
      <c r="BS956" s="75"/>
      <c r="BT956" s="75">
        <v>1</v>
      </c>
      <c r="BU956" s="84" t="s">
        <v>4035</v>
      </c>
      <c r="BV956" s="74">
        <v>46066</v>
      </c>
      <c r="BW956" s="85">
        <f t="shared" si="316"/>
        <v>0</v>
      </c>
      <c r="BX956" s="85">
        <f t="shared" si="317"/>
        <v>0</v>
      </c>
      <c r="BY956" s="86" t="s">
        <v>120</v>
      </c>
      <c r="BZ956" s="87">
        <f t="shared" si="325"/>
        <v>6</v>
      </c>
      <c r="CB956" s="88">
        <f t="shared" si="313"/>
        <v>7</v>
      </c>
      <c r="CC956" s="89"/>
      <c r="CE956" s="87">
        <f t="shared" si="324"/>
        <v>2</v>
      </c>
      <c r="CF956" s="90">
        <v>13988700</v>
      </c>
      <c r="CG956" s="90"/>
      <c r="CH956" s="90">
        <v>13988700</v>
      </c>
      <c r="CI956" s="22">
        <v>25905</v>
      </c>
      <c r="CJ956" s="87">
        <f t="shared" si="314"/>
        <v>2</v>
      </c>
      <c r="CK956" s="87">
        <f t="shared" si="315"/>
        <v>6</v>
      </c>
      <c r="CL956" s="22" t="s">
        <v>121</v>
      </c>
      <c r="CM956" s="22" t="s">
        <v>4036</v>
      </c>
    </row>
    <row r="957" spans="1:91" ht="14.45" customHeight="1" x14ac:dyDescent="0.25">
      <c r="A957" s="69">
        <f t="shared" si="312"/>
        <v>955</v>
      </c>
      <c r="B957" s="70" t="s">
        <v>102</v>
      </c>
      <c r="C957" s="97">
        <v>235600179539</v>
      </c>
      <c r="D957" s="106">
        <v>145407954</v>
      </c>
      <c r="E957" s="73">
        <v>5320007506</v>
      </c>
      <c r="F957" s="74">
        <v>46058</v>
      </c>
      <c r="G957" s="75" t="s">
        <v>395</v>
      </c>
      <c r="H957" s="75" t="s">
        <v>1657</v>
      </c>
      <c r="I957" s="75" t="s">
        <v>105</v>
      </c>
      <c r="J957" s="75" t="s">
        <v>396</v>
      </c>
      <c r="K957" s="75" t="s">
        <v>242</v>
      </c>
      <c r="L957" s="74">
        <v>46083</v>
      </c>
      <c r="M957" s="73">
        <v>0</v>
      </c>
      <c r="N957" s="75" t="s">
        <v>4031</v>
      </c>
      <c r="O957" s="75" t="s">
        <v>4032</v>
      </c>
      <c r="P957" s="75">
        <v>2830048688</v>
      </c>
      <c r="Q957" s="74">
        <v>46060</v>
      </c>
      <c r="R957" s="75">
        <v>1209383299</v>
      </c>
      <c r="S957" s="75">
        <v>224175542</v>
      </c>
      <c r="T957" s="74">
        <v>46060</v>
      </c>
      <c r="U957" s="190">
        <v>10386.675999999999</v>
      </c>
      <c r="V957" s="190">
        <v>10151.879999999999</v>
      </c>
      <c r="W957" s="75">
        <v>12</v>
      </c>
      <c r="X957" s="75">
        <v>0</v>
      </c>
      <c r="Y957" s="98">
        <v>235600179539</v>
      </c>
      <c r="Z957" s="82" t="s">
        <v>128</v>
      </c>
      <c r="AA957" s="75" t="s">
        <v>1426</v>
      </c>
      <c r="AB957" s="75" t="s">
        <v>3436</v>
      </c>
      <c r="AC957" s="98">
        <v>235600179539</v>
      </c>
      <c r="AD957" s="75" t="s">
        <v>113</v>
      </c>
      <c r="AE957" s="74">
        <v>46066</v>
      </c>
      <c r="AF957" s="80">
        <v>46064.770833333336</v>
      </c>
      <c r="AG957" s="80">
        <v>46064.5</v>
      </c>
      <c r="AH957" s="80">
        <v>46063.625</v>
      </c>
      <c r="AI957" s="99">
        <v>46065</v>
      </c>
      <c r="AJ957" s="69"/>
      <c r="AK957" s="74">
        <v>46066</v>
      </c>
      <c r="AL957" s="99">
        <v>46082</v>
      </c>
      <c r="AM957" s="74">
        <v>46094</v>
      </c>
      <c r="AN957" s="74">
        <v>46095</v>
      </c>
      <c r="AO957" s="95" t="s">
        <v>121</v>
      </c>
      <c r="AP957" s="95" t="s">
        <v>121</v>
      </c>
      <c r="AQ957" s="95" t="s">
        <v>121</v>
      </c>
      <c r="AR957" s="95" t="s">
        <v>121</v>
      </c>
      <c r="AS957" s="95" t="s">
        <v>121</v>
      </c>
      <c r="AT957" s="95" t="s">
        <v>121</v>
      </c>
      <c r="AU957" s="82" t="s">
        <v>443</v>
      </c>
      <c r="AV957" s="74">
        <v>46060</v>
      </c>
      <c r="AW957" s="75">
        <v>0</v>
      </c>
      <c r="AX957" s="75">
        <v>0</v>
      </c>
      <c r="AY957" s="75"/>
      <c r="AZ957" s="96"/>
      <c r="BA957" s="75"/>
      <c r="BB957" s="75"/>
      <c r="BC957" s="75"/>
      <c r="BD957" s="75"/>
      <c r="BE957" s="75"/>
      <c r="BF957" s="75"/>
      <c r="BG957" s="75"/>
      <c r="BH957" s="75"/>
      <c r="BI957" s="75"/>
      <c r="BJ957" s="75"/>
      <c r="BK957" s="75"/>
      <c r="BL957" s="75"/>
      <c r="BM957" s="75"/>
      <c r="BN957" s="75"/>
      <c r="BO957" s="75"/>
      <c r="BP957" s="75"/>
      <c r="BQ957" s="75"/>
      <c r="BR957" s="75"/>
      <c r="BS957" s="75"/>
      <c r="BT957" s="75">
        <v>0</v>
      </c>
      <c r="BU957" s="84" t="s">
        <v>4035</v>
      </c>
      <c r="BV957" s="74">
        <v>46066</v>
      </c>
      <c r="BW957" s="85">
        <f t="shared" si="316"/>
        <v>0</v>
      </c>
      <c r="BX957" s="85">
        <f t="shared" si="317"/>
        <v>0</v>
      </c>
      <c r="BY957" s="86" t="s">
        <v>120</v>
      </c>
      <c r="BZ957" s="87">
        <f t="shared" si="325"/>
        <v>6</v>
      </c>
      <c r="CB957" s="88">
        <f t="shared" si="313"/>
        <v>7</v>
      </c>
      <c r="CC957" s="89"/>
      <c r="CE957" s="87">
        <f t="shared" si="324"/>
        <v>2</v>
      </c>
      <c r="CF957" s="90"/>
      <c r="CG957" s="90"/>
      <c r="CH957" s="90"/>
      <c r="CJ957" s="87">
        <f t="shared" si="314"/>
        <v>2</v>
      </c>
      <c r="CK957" s="87">
        <f t="shared" si="315"/>
        <v>6</v>
      </c>
      <c r="CL957" s="22" t="s">
        <v>121</v>
      </c>
      <c r="CM957" s="22" t="s">
        <v>4036</v>
      </c>
    </row>
    <row r="958" spans="1:91" ht="14.45" customHeight="1" x14ac:dyDescent="0.25">
      <c r="A958" s="69">
        <f t="shared" si="312"/>
        <v>956</v>
      </c>
      <c r="B958" s="70" t="s">
        <v>102</v>
      </c>
      <c r="C958" s="97" t="s">
        <v>4037</v>
      </c>
      <c r="D958" s="106">
        <v>145476905</v>
      </c>
      <c r="E958" s="73">
        <v>5320007590</v>
      </c>
      <c r="F958" s="74">
        <v>46058</v>
      </c>
      <c r="G958" s="75" t="s">
        <v>3388</v>
      </c>
      <c r="H958" s="75" t="s">
        <v>3389</v>
      </c>
      <c r="I958" s="75" t="s">
        <v>105</v>
      </c>
      <c r="J958" s="75" t="s">
        <v>3390</v>
      </c>
      <c r="K958" s="75" t="s">
        <v>242</v>
      </c>
      <c r="L958" s="74">
        <v>46098</v>
      </c>
      <c r="M958" s="73">
        <v>40</v>
      </c>
      <c r="N958" s="75" t="s">
        <v>4038</v>
      </c>
      <c r="O958" s="75" t="s">
        <v>4039</v>
      </c>
      <c r="P958" s="75">
        <v>2830048710</v>
      </c>
      <c r="Q958" s="74">
        <v>46060</v>
      </c>
      <c r="R958" s="75">
        <v>1209383350</v>
      </c>
      <c r="S958" s="75">
        <v>224175685</v>
      </c>
      <c r="T958" s="74">
        <v>46060</v>
      </c>
      <c r="U958" s="190">
        <v>4986.3779999999997</v>
      </c>
      <c r="V958" s="190">
        <v>4826.5630000000001</v>
      </c>
      <c r="W958" s="75">
        <v>6</v>
      </c>
      <c r="X958" s="75">
        <v>0</v>
      </c>
      <c r="Y958" s="98" t="s">
        <v>4037</v>
      </c>
      <c r="Z958" s="82" t="s">
        <v>220</v>
      </c>
      <c r="AA958" s="75" t="s">
        <v>4040</v>
      </c>
      <c r="AB958" s="75" t="s">
        <v>4041</v>
      </c>
      <c r="AC958" s="98" t="s">
        <v>4037</v>
      </c>
      <c r="AD958" s="75" t="s">
        <v>113</v>
      </c>
      <c r="AE958" s="74">
        <v>46072</v>
      </c>
      <c r="AF958" s="80">
        <v>46066.395833333336</v>
      </c>
      <c r="AG958" s="80">
        <v>46066.416666666664</v>
      </c>
      <c r="AH958" s="80">
        <v>46066.395833333336</v>
      </c>
      <c r="AI958" s="99">
        <v>46068</v>
      </c>
      <c r="AJ958" s="99">
        <v>46069</v>
      </c>
      <c r="AK958" s="99">
        <v>46069</v>
      </c>
      <c r="AL958" s="99">
        <v>46075</v>
      </c>
      <c r="AM958" s="74">
        <v>46076</v>
      </c>
      <c r="AN958" s="74">
        <v>46076</v>
      </c>
      <c r="AO958" s="95" t="s">
        <v>121</v>
      </c>
      <c r="AP958" s="95" t="s">
        <v>121</v>
      </c>
      <c r="AQ958" s="95" t="s">
        <v>121</v>
      </c>
      <c r="AR958" s="95" t="s">
        <v>121</v>
      </c>
      <c r="AS958" s="82" t="s">
        <v>261</v>
      </c>
      <c r="AT958" s="95" t="s">
        <v>121</v>
      </c>
      <c r="AU958" s="82" t="s">
        <v>2600</v>
      </c>
      <c r="AV958" s="74">
        <v>46060</v>
      </c>
      <c r="AW958" s="75" t="s">
        <v>4042</v>
      </c>
      <c r="AX958" s="75" t="s">
        <v>4043</v>
      </c>
      <c r="AY958" s="75"/>
      <c r="AZ958" s="96"/>
      <c r="BA958" s="75"/>
      <c r="BB958" s="75"/>
      <c r="BC958" s="75"/>
      <c r="BD958" s="75"/>
      <c r="BE958" s="75"/>
      <c r="BF958" s="75"/>
      <c r="BG958" s="75"/>
      <c r="BH958" s="75"/>
      <c r="BI958" s="75"/>
      <c r="BJ958" s="75"/>
      <c r="BK958" s="75"/>
      <c r="BL958" s="75"/>
      <c r="BM958" s="75"/>
      <c r="BN958" s="75"/>
      <c r="BO958" s="75"/>
      <c r="BP958" s="75"/>
      <c r="BQ958" s="75"/>
      <c r="BR958" s="75"/>
      <c r="BS958" s="75"/>
      <c r="BT958" s="75">
        <v>1</v>
      </c>
      <c r="BU958" s="84" t="s">
        <v>4044</v>
      </c>
      <c r="BV958" s="74">
        <v>46076</v>
      </c>
      <c r="BW958" s="85">
        <f t="shared" si="316"/>
        <v>7</v>
      </c>
      <c r="BX958" s="85">
        <f t="shared" si="317"/>
        <v>7</v>
      </c>
      <c r="BY958" s="86" t="s">
        <v>120</v>
      </c>
      <c r="BZ958" s="87">
        <f t="shared" si="325"/>
        <v>6</v>
      </c>
      <c r="CB958" s="88">
        <f t="shared" si="313"/>
        <v>9</v>
      </c>
      <c r="CC958" s="89"/>
      <c r="CE958" s="87">
        <f t="shared" si="324"/>
        <v>2</v>
      </c>
      <c r="CF958" s="90">
        <v>30023050</v>
      </c>
      <c r="CG958" s="90"/>
      <c r="CH958" s="90">
        <v>30023050</v>
      </c>
      <c r="CI958" s="22">
        <v>26107</v>
      </c>
      <c r="CJ958" s="87">
        <f t="shared" si="314"/>
        <v>2</v>
      </c>
      <c r="CK958" s="87">
        <f t="shared" si="315"/>
        <v>6</v>
      </c>
      <c r="CL958" s="22" t="s">
        <v>121</v>
      </c>
      <c r="CM958" s="22" t="s">
        <v>4045</v>
      </c>
    </row>
    <row r="959" spans="1:91" ht="14.45" customHeight="1" x14ac:dyDescent="0.25">
      <c r="A959" s="69">
        <f t="shared" si="312"/>
        <v>957</v>
      </c>
      <c r="B959" s="70" t="s">
        <v>102</v>
      </c>
      <c r="C959" s="97" t="s">
        <v>4037</v>
      </c>
      <c r="D959" s="106">
        <v>145476924</v>
      </c>
      <c r="E959" s="73">
        <v>5320007590</v>
      </c>
      <c r="F959" s="74">
        <v>46058</v>
      </c>
      <c r="G959" s="75" t="s">
        <v>3388</v>
      </c>
      <c r="H959" s="75" t="s">
        <v>3389</v>
      </c>
      <c r="I959" s="75" t="s">
        <v>105</v>
      </c>
      <c r="J959" s="75" t="s">
        <v>3390</v>
      </c>
      <c r="K959" s="75" t="s">
        <v>242</v>
      </c>
      <c r="L959" s="74">
        <v>46098</v>
      </c>
      <c r="M959" s="73">
        <v>0</v>
      </c>
      <c r="N959" s="75" t="s">
        <v>4038</v>
      </c>
      <c r="O959" s="75" t="s">
        <v>4039</v>
      </c>
      <c r="P959" s="75">
        <v>2830048711</v>
      </c>
      <c r="Q959" s="74">
        <v>46060</v>
      </c>
      <c r="R959" s="75">
        <v>1209383351</v>
      </c>
      <c r="S959" s="75">
        <v>224175690</v>
      </c>
      <c r="T959" s="74">
        <v>46060</v>
      </c>
      <c r="U959" s="190">
        <v>5044.2380000000003</v>
      </c>
      <c r="V959" s="190">
        <v>4882.5680000000002</v>
      </c>
      <c r="W959" s="75">
        <v>6</v>
      </c>
      <c r="X959" s="75">
        <v>0</v>
      </c>
      <c r="Y959" s="98" t="s">
        <v>4037</v>
      </c>
      <c r="Z959" s="82" t="s">
        <v>220</v>
      </c>
      <c r="AA959" s="75" t="s">
        <v>4040</v>
      </c>
      <c r="AB959" s="75" t="s">
        <v>4041</v>
      </c>
      <c r="AC959" s="98" t="s">
        <v>4037</v>
      </c>
      <c r="AD959" s="75" t="s">
        <v>113</v>
      </c>
      <c r="AE959" s="74">
        <v>46072</v>
      </c>
      <c r="AF959" s="80">
        <v>46066.395833333336</v>
      </c>
      <c r="AG959" s="80">
        <v>46066.416666666664</v>
      </c>
      <c r="AH959" s="80">
        <v>46066.395833333336</v>
      </c>
      <c r="AI959" s="99">
        <v>46068</v>
      </c>
      <c r="AJ959" s="99">
        <v>46069</v>
      </c>
      <c r="AK959" s="99">
        <v>46069</v>
      </c>
      <c r="AL959" s="99">
        <v>46075</v>
      </c>
      <c r="AM959" s="74">
        <v>46076</v>
      </c>
      <c r="AN959" s="74">
        <v>46076</v>
      </c>
      <c r="AO959" s="95" t="s">
        <v>121</v>
      </c>
      <c r="AP959" s="95" t="s">
        <v>121</v>
      </c>
      <c r="AQ959" s="95" t="s">
        <v>121</v>
      </c>
      <c r="AR959" s="95" t="s">
        <v>121</v>
      </c>
      <c r="AS959" s="82" t="s">
        <v>261</v>
      </c>
      <c r="AT959" s="95" t="s">
        <v>121</v>
      </c>
      <c r="AU959" s="82" t="s">
        <v>2600</v>
      </c>
      <c r="AV959" s="74">
        <v>46060</v>
      </c>
      <c r="AW959" s="75">
        <v>0</v>
      </c>
      <c r="AX959" s="75">
        <v>0</v>
      </c>
      <c r="AY959" s="75"/>
      <c r="AZ959" s="96"/>
      <c r="BA959" s="75"/>
      <c r="BB959" s="75"/>
      <c r="BC959" s="75"/>
      <c r="BD959" s="75"/>
      <c r="BE959" s="75"/>
      <c r="BF959" s="75"/>
      <c r="BG959" s="75"/>
      <c r="BH959" s="75"/>
      <c r="BI959" s="75"/>
      <c r="BJ959" s="75"/>
      <c r="BK959" s="75"/>
      <c r="BL959" s="75"/>
      <c r="BM959" s="75"/>
      <c r="BN959" s="75"/>
      <c r="BO959" s="75"/>
      <c r="BP959" s="75"/>
      <c r="BQ959" s="75"/>
      <c r="BR959" s="75"/>
      <c r="BS959" s="75"/>
      <c r="BT959" s="75">
        <v>0</v>
      </c>
      <c r="BU959" s="84" t="s">
        <v>4044</v>
      </c>
      <c r="BV959" s="74">
        <v>46076</v>
      </c>
      <c r="BW959" s="85">
        <f t="shared" si="316"/>
        <v>7</v>
      </c>
      <c r="BX959" s="85">
        <f t="shared" si="317"/>
        <v>7</v>
      </c>
      <c r="BY959" s="86" t="s">
        <v>120</v>
      </c>
      <c r="BZ959" s="87">
        <f t="shared" si="325"/>
        <v>6</v>
      </c>
      <c r="CB959" s="88">
        <f t="shared" si="313"/>
        <v>9</v>
      </c>
      <c r="CC959" s="89"/>
      <c r="CE959" s="87">
        <f t="shared" si="324"/>
        <v>2</v>
      </c>
      <c r="CF959" s="90"/>
      <c r="CG959" s="90"/>
      <c r="CH959" s="90"/>
      <c r="CJ959" s="87">
        <f t="shared" si="314"/>
        <v>2</v>
      </c>
      <c r="CK959" s="87">
        <f t="shared" si="315"/>
        <v>6</v>
      </c>
      <c r="CL959" s="22" t="s">
        <v>121</v>
      </c>
      <c r="CM959" s="22" t="s">
        <v>4045</v>
      </c>
    </row>
    <row r="960" spans="1:91" ht="14.45" customHeight="1" x14ac:dyDescent="0.25">
      <c r="A960" s="69">
        <f t="shared" si="312"/>
        <v>958</v>
      </c>
      <c r="B960" s="70" t="s">
        <v>102</v>
      </c>
      <c r="C960" s="97" t="s">
        <v>4037</v>
      </c>
      <c r="D960" s="106">
        <v>145476944</v>
      </c>
      <c r="E960" s="73">
        <v>5320007590</v>
      </c>
      <c r="F960" s="74">
        <v>46058</v>
      </c>
      <c r="G960" s="75" t="s">
        <v>3388</v>
      </c>
      <c r="H960" s="75" t="s">
        <v>3389</v>
      </c>
      <c r="I960" s="75" t="s">
        <v>105</v>
      </c>
      <c r="J960" s="75" t="s">
        <v>3390</v>
      </c>
      <c r="K960" s="75" t="s">
        <v>242</v>
      </c>
      <c r="L960" s="74">
        <v>46098</v>
      </c>
      <c r="M960" s="73">
        <v>0</v>
      </c>
      <c r="N960" s="75" t="s">
        <v>4038</v>
      </c>
      <c r="O960" s="75" t="s">
        <v>4039</v>
      </c>
      <c r="P960" s="75">
        <v>2830048712</v>
      </c>
      <c r="Q960" s="74">
        <v>46060</v>
      </c>
      <c r="R960" s="75">
        <v>1209383352</v>
      </c>
      <c r="S960" s="75">
        <v>224175695</v>
      </c>
      <c r="T960" s="74">
        <v>46060</v>
      </c>
      <c r="U960" s="190">
        <v>5075.1589999999997</v>
      </c>
      <c r="V960" s="190">
        <v>4912.4960000000001</v>
      </c>
      <c r="W960" s="75">
        <v>6</v>
      </c>
      <c r="X960" s="75">
        <v>0</v>
      </c>
      <c r="Y960" s="98" t="s">
        <v>4037</v>
      </c>
      <c r="Z960" s="82" t="s">
        <v>220</v>
      </c>
      <c r="AA960" s="75" t="s">
        <v>4040</v>
      </c>
      <c r="AB960" s="75" t="s">
        <v>4041</v>
      </c>
      <c r="AC960" s="98" t="s">
        <v>4037</v>
      </c>
      <c r="AD960" s="75" t="s">
        <v>113</v>
      </c>
      <c r="AE960" s="74">
        <v>46072</v>
      </c>
      <c r="AF960" s="80">
        <v>46066.395833333336</v>
      </c>
      <c r="AG960" s="80">
        <v>46066.416666666664</v>
      </c>
      <c r="AH960" s="80">
        <v>46066.395833333336</v>
      </c>
      <c r="AI960" s="99">
        <v>46068</v>
      </c>
      <c r="AJ960" s="99">
        <v>46069</v>
      </c>
      <c r="AK960" s="99">
        <v>46069</v>
      </c>
      <c r="AL960" s="99">
        <v>46075</v>
      </c>
      <c r="AM960" s="74">
        <v>46076</v>
      </c>
      <c r="AN960" s="74">
        <v>46076</v>
      </c>
      <c r="AO960" s="95" t="s">
        <v>121</v>
      </c>
      <c r="AP960" s="95" t="s">
        <v>121</v>
      </c>
      <c r="AQ960" s="95" t="s">
        <v>121</v>
      </c>
      <c r="AR960" s="95" t="s">
        <v>121</v>
      </c>
      <c r="AS960" s="82" t="s">
        <v>261</v>
      </c>
      <c r="AT960" s="95" t="s">
        <v>121</v>
      </c>
      <c r="AU960" s="82" t="s">
        <v>2600</v>
      </c>
      <c r="AV960" s="74">
        <v>46060</v>
      </c>
      <c r="AW960" s="75">
        <v>0</v>
      </c>
      <c r="AX960" s="75">
        <v>0</v>
      </c>
      <c r="AY960" s="75"/>
      <c r="AZ960" s="96"/>
      <c r="BA960" s="75"/>
      <c r="BB960" s="75"/>
      <c r="BC960" s="75"/>
      <c r="BD960" s="75"/>
      <c r="BE960" s="75"/>
      <c r="BF960" s="75"/>
      <c r="BG960" s="75"/>
      <c r="BH960" s="75"/>
      <c r="BI960" s="75"/>
      <c r="BJ960" s="75"/>
      <c r="BK960" s="75"/>
      <c r="BL960" s="75"/>
      <c r="BM960" s="75"/>
      <c r="BN960" s="75"/>
      <c r="BO960" s="75"/>
      <c r="BP960" s="75"/>
      <c r="BQ960" s="75"/>
      <c r="BR960" s="75"/>
      <c r="BS960" s="75"/>
      <c r="BT960" s="75">
        <v>0</v>
      </c>
      <c r="BU960" s="84" t="s">
        <v>4044</v>
      </c>
      <c r="BV960" s="74">
        <v>46076</v>
      </c>
      <c r="BW960" s="85">
        <f t="shared" si="316"/>
        <v>7</v>
      </c>
      <c r="BX960" s="85">
        <f t="shared" si="317"/>
        <v>7</v>
      </c>
      <c r="BY960" s="86" t="s">
        <v>120</v>
      </c>
      <c r="BZ960" s="87">
        <f t="shared" si="325"/>
        <v>6</v>
      </c>
      <c r="CB960" s="88">
        <f t="shared" si="313"/>
        <v>9</v>
      </c>
      <c r="CC960" s="89"/>
      <c r="CE960" s="87">
        <f t="shared" si="324"/>
        <v>2</v>
      </c>
      <c r="CF960" s="90"/>
      <c r="CG960" s="90"/>
      <c r="CH960" s="90"/>
      <c r="CJ960" s="87">
        <f t="shared" si="314"/>
        <v>2</v>
      </c>
      <c r="CK960" s="87">
        <f t="shared" si="315"/>
        <v>6</v>
      </c>
      <c r="CL960" s="22" t="s">
        <v>121</v>
      </c>
      <c r="CM960" s="22" t="s">
        <v>4045</v>
      </c>
    </row>
    <row r="961" spans="1:91" ht="14.45" customHeight="1" x14ac:dyDescent="0.25">
      <c r="A961" s="69">
        <f t="shared" si="312"/>
        <v>959</v>
      </c>
      <c r="B961" s="70" t="s">
        <v>102</v>
      </c>
      <c r="C961" s="97">
        <v>235600256355</v>
      </c>
      <c r="D961" s="106">
        <v>145508912</v>
      </c>
      <c r="E961" s="73"/>
      <c r="F961" s="74">
        <v>46060</v>
      </c>
      <c r="G961" s="75" t="s">
        <v>4046</v>
      </c>
      <c r="H961" s="75" t="s">
        <v>1495</v>
      </c>
      <c r="I961" s="75" t="s">
        <v>105</v>
      </c>
      <c r="J961" s="75" t="s">
        <v>3954</v>
      </c>
      <c r="K961" s="75" t="s">
        <v>242</v>
      </c>
      <c r="L961" s="74">
        <v>46078</v>
      </c>
      <c r="M961" s="73">
        <v>40</v>
      </c>
      <c r="N961" s="75" t="s">
        <v>4047</v>
      </c>
      <c r="O961" s="75" t="s">
        <v>4048</v>
      </c>
      <c r="P961" s="75">
        <v>2830048714</v>
      </c>
      <c r="Q961" s="74">
        <v>46060</v>
      </c>
      <c r="R961" s="75">
        <v>1209383358</v>
      </c>
      <c r="S961" s="75">
        <v>224179509</v>
      </c>
      <c r="T961" s="74">
        <v>46060</v>
      </c>
      <c r="U961" s="190">
        <v>15102.564</v>
      </c>
      <c r="V961" s="190">
        <v>14665.700999999999</v>
      </c>
      <c r="W961" s="75">
        <v>15</v>
      </c>
      <c r="X961" s="75">
        <v>0</v>
      </c>
      <c r="Y961" s="98">
        <v>235600256355</v>
      </c>
      <c r="Z961" s="82" t="s">
        <v>128</v>
      </c>
      <c r="AA961" s="75" t="s">
        <v>183</v>
      </c>
      <c r="AB961" s="75" t="s">
        <v>2731</v>
      </c>
      <c r="AC961" s="98">
        <v>235600256355</v>
      </c>
      <c r="AD961" s="75" t="s">
        <v>113</v>
      </c>
      <c r="AE961" s="74">
        <v>46064</v>
      </c>
      <c r="AF961" s="80">
        <v>46062.875</v>
      </c>
      <c r="AG961" s="80">
        <v>46063.5</v>
      </c>
      <c r="AH961" s="80">
        <v>46062.375</v>
      </c>
      <c r="AI961" s="74">
        <v>46063</v>
      </c>
      <c r="AJ961" s="74">
        <v>46064</v>
      </c>
      <c r="AK961" s="74">
        <v>46064</v>
      </c>
      <c r="AL961" s="74">
        <v>46066</v>
      </c>
      <c r="AM961" s="75"/>
      <c r="AN961" s="74">
        <v>46067</v>
      </c>
      <c r="AO961" s="81">
        <f>IF(AH961&lt;AG961,IF(AH961=0,"",AH961-1),IF(AG961=0,"",AG961-1))</f>
        <v>46061.375</v>
      </c>
      <c r="AP961" s="81">
        <f>IF(AH961&lt;AG961,IF(AH961=0,"",AH961),IF(AG961=0,"",AG961))</f>
        <v>46062.375</v>
      </c>
      <c r="AQ961" s="81">
        <f>IF(AH961&lt;AG961,IF(AH961=0,"",AH961),IF(AG961=0,"",AG961))</f>
        <v>46062.375</v>
      </c>
      <c r="AR961" s="81">
        <f>IF(AI961=0,"",IF(AI961&lt;AJ961,AJ961+1,AI961+1))</f>
        <v>46065</v>
      </c>
      <c r="AS961" s="81">
        <f>IF(AI961=0,"",IF(AE961=0,IF(AJ961=0,AI961+2,AJ961+2),AE961+2))</f>
        <v>46066</v>
      </c>
      <c r="AT961" s="81">
        <f>IF(AI961=0,"",IF(AI961&lt;AJ961,AJ961+1,AI961+1))</f>
        <v>46065</v>
      </c>
      <c r="AU961" s="82" t="s">
        <v>443</v>
      </c>
      <c r="AV961" s="74">
        <v>46060</v>
      </c>
      <c r="AW961" s="75" t="s">
        <v>4049</v>
      </c>
      <c r="AX961" s="75" t="s">
        <v>4050</v>
      </c>
      <c r="AY961" s="75"/>
      <c r="AZ961" s="96"/>
      <c r="BA961" s="75"/>
      <c r="BB961" s="75"/>
      <c r="BC961" s="75"/>
      <c r="BD961" s="75"/>
      <c r="BE961" s="75"/>
      <c r="BF961" s="75"/>
      <c r="BG961" s="75"/>
      <c r="BH961" s="75"/>
      <c r="BI961" s="75"/>
      <c r="BJ961" s="75"/>
      <c r="BK961" s="75"/>
      <c r="BL961" s="75"/>
      <c r="BM961" s="75"/>
      <c r="BN961" s="75"/>
      <c r="BO961" s="75"/>
      <c r="BP961" s="75"/>
      <c r="BQ961" s="75"/>
      <c r="BR961" s="75"/>
      <c r="BS961" s="75"/>
      <c r="BT961" s="75">
        <v>1</v>
      </c>
      <c r="BU961" s="84" t="s">
        <v>4051</v>
      </c>
      <c r="BV961" s="74">
        <v>46065</v>
      </c>
      <c r="BW961" s="85">
        <f t="shared" si="316"/>
        <v>1</v>
      </c>
      <c r="BX961" s="85">
        <f t="shared" si="317"/>
        <v>1</v>
      </c>
      <c r="BY961" s="86" t="s">
        <v>120</v>
      </c>
      <c r="BZ961" s="87">
        <f t="shared" si="325"/>
        <v>6</v>
      </c>
      <c r="CB961" s="88">
        <f t="shared" si="313"/>
        <v>7</v>
      </c>
      <c r="CC961" s="89"/>
      <c r="CE961" s="87">
        <f t="shared" si="324"/>
        <v>2</v>
      </c>
      <c r="CF961" s="90">
        <v>11686500</v>
      </c>
      <c r="CG961" s="90"/>
      <c r="CH961" s="90">
        <v>11686500</v>
      </c>
      <c r="CI961" s="22">
        <v>25970</v>
      </c>
      <c r="CJ961" s="87">
        <f t="shared" si="314"/>
        <v>2</v>
      </c>
      <c r="CK961" s="87">
        <f t="shared" si="315"/>
        <v>6</v>
      </c>
      <c r="CL961" s="22" t="s">
        <v>121</v>
      </c>
      <c r="CM961" s="22" t="s">
        <v>4052</v>
      </c>
    </row>
    <row r="962" spans="1:91" ht="14.45" customHeight="1" x14ac:dyDescent="0.25">
      <c r="A962" s="69">
        <f t="shared" si="312"/>
        <v>960</v>
      </c>
      <c r="B962" s="70" t="s">
        <v>102</v>
      </c>
      <c r="C962" s="107">
        <v>265359328</v>
      </c>
      <c r="D962" s="106">
        <v>145397217</v>
      </c>
      <c r="E962" s="73"/>
      <c r="F962" s="74">
        <v>46057</v>
      </c>
      <c r="G962" s="75" t="s">
        <v>567</v>
      </c>
      <c r="H962" s="75" t="s">
        <v>2213</v>
      </c>
      <c r="I962" s="75" t="s">
        <v>105</v>
      </c>
      <c r="J962" s="75" t="s">
        <v>568</v>
      </c>
      <c r="K962" s="75" t="s">
        <v>242</v>
      </c>
      <c r="L962" s="74">
        <v>46090</v>
      </c>
      <c r="M962" s="73">
        <v>40</v>
      </c>
      <c r="N962" s="75" t="s">
        <v>4053</v>
      </c>
      <c r="O962" s="75" t="s">
        <v>4054</v>
      </c>
      <c r="P962" s="75">
        <v>2830048737</v>
      </c>
      <c r="Q962" s="74">
        <v>46061</v>
      </c>
      <c r="R962" s="75">
        <v>1209383507</v>
      </c>
      <c r="S962" s="75">
        <v>224176948</v>
      </c>
      <c r="T962" s="74">
        <v>46061</v>
      </c>
      <c r="U962" s="190">
        <v>15995.800999999999</v>
      </c>
      <c r="V962" s="190">
        <v>15337.911</v>
      </c>
      <c r="W962" s="75">
        <v>19</v>
      </c>
      <c r="X962" s="75">
        <v>0</v>
      </c>
      <c r="Y962" s="98">
        <v>265359328</v>
      </c>
      <c r="Z962" s="82" t="s">
        <v>110</v>
      </c>
      <c r="AA962" s="75" t="s">
        <v>2247</v>
      </c>
      <c r="AB962" s="75" t="s">
        <v>1594</v>
      </c>
      <c r="AC962" s="98">
        <v>265359328</v>
      </c>
      <c r="AD962" s="75" t="s">
        <v>113</v>
      </c>
      <c r="AE962" s="99">
        <v>46066</v>
      </c>
      <c r="AF962" s="130">
        <v>46065.666666666664</v>
      </c>
      <c r="AG962" s="130">
        <v>46064.666666666664</v>
      </c>
      <c r="AH962" s="130">
        <v>46064.666666666664</v>
      </c>
      <c r="AI962" s="99">
        <v>46065</v>
      </c>
      <c r="AJ962" s="99">
        <v>46066</v>
      </c>
      <c r="AK962" s="99">
        <v>46066</v>
      </c>
      <c r="AL962" s="99">
        <v>46081</v>
      </c>
      <c r="AM962" s="99">
        <v>46078</v>
      </c>
      <c r="AN962" s="99">
        <v>46078</v>
      </c>
      <c r="AO962" s="81">
        <f>IF(AH962&lt;AG962,IF(AH962=0,"",AH962-1),IF(AG962=0,"",AG962-1))</f>
        <v>46063.666666666664</v>
      </c>
      <c r="AP962" s="81">
        <f>IF(AH962&lt;AG962,IF(AH962=0,"",AH962),IF(AG962=0,"",AG962))</f>
        <v>46064.666666666664</v>
      </c>
      <c r="AQ962" s="81">
        <f>IF(AH962&lt;AG962,IF(AH962=0,"",AH962),IF(AG962=0,"",AG962))</f>
        <v>46064.666666666664</v>
      </c>
      <c r="AR962" s="81">
        <f>IF(AI962=0,"",IF(AI962&lt;AJ962,AJ962+1,AI962+1))</f>
        <v>46067</v>
      </c>
      <c r="AS962" s="81">
        <f>IF(AI962=0,"",IF(AE962=0,IF(AJ962=0,AI962+2,AJ962+2),AE962+2))</f>
        <v>46068</v>
      </c>
      <c r="AT962" s="81">
        <f>IF(AI962=0,"",IF(AI962&lt;AJ962,AJ962+1,AI962+1))</f>
        <v>46067</v>
      </c>
      <c r="AU962" s="82" t="s">
        <v>443</v>
      </c>
      <c r="AV962" s="74">
        <v>46061</v>
      </c>
      <c r="AW962" s="75" t="s">
        <v>4055</v>
      </c>
      <c r="AX962" s="75" t="s">
        <v>4056</v>
      </c>
      <c r="AY962" s="75"/>
      <c r="AZ962" s="96"/>
      <c r="BA962" s="75"/>
      <c r="BB962" s="75"/>
      <c r="BC962" s="75"/>
      <c r="BD962" s="75"/>
      <c r="BE962" s="75"/>
      <c r="BF962" s="75"/>
      <c r="BG962" s="75"/>
      <c r="BH962" s="75"/>
      <c r="BI962" s="75"/>
      <c r="BJ962" s="75"/>
      <c r="BK962" s="75"/>
      <c r="BL962" s="75"/>
      <c r="BM962" s="75"/>
      <c r="BN962" s="75"/>
      <c r="BO962" s="75"/>
      <c r="BP962" s="75"/>
      <c r="BQ962" s="75"/>
      <c r="BR962" s="75"/>
      <c r="BS962" s="75"/>
      <c r="BT962" s="75">
        <v>1</v>
      </c>
      <c r="BU962" s="84" t="s">
        <v>4057</v>
      </c>
      <c r="BV962" s="74">
        <v>46066</v>
      </c>
      <c r="BW962" s="85">
        <f t="shared" si="316"/>
        <v>0</v>
      </c>
      <c r="BX962" s="85">
        <f t="shared" si="317"/>
        <v>0</v>
      </c>
      <c r="BY962" s="86"/>
      <c r="BZ962" s="87">
        <f t="shared" si="325"/>
        <v>6</v>
      </c>
      <c r="CB962" s="88">
        <f t="shared" si="313"/>
        <v>7</v>
      </c>
      <c r="CC962" s="89"/>
      <c r="CE962" s="87">
        <f t="shared" si="324"/>
        <v>2</v>
      </c>
      <c r="CF962" s="90">
        <v>13440322</v>
      </c>
      <c r="CG962" s="90">
        <v>2998428</v>
      </c>
      <c r="CH962" s="90">
        <v>16438750</v>
      </c>
      <c r="CI962" s="91">
        <v>26302</v>
      </c>
      <c r="CJ962" s="87">
        <f t="shared" si="314"/>
        <v>2</v>
      </c>
      <c r="CK962" s="87">
        <f t="shared" si="315"/>
        <v>6</v>
      </c>
      <c r="CL962" s="22" t="s">
        <v>121</v>
      </c>
      <c r="CM962" s="22" t="s">
        <v>4058</v>
      </c>
    </row>
    <row r="963" spans="1:91" ht="14.45" customHeight="1" x14ac:dyDescent="0.25">
      <c r="A963" s="69">
        <f t="shared" ref="A963:A972" si="326">ROW()-2</f>
        <v>961</v>
      </c>
      <c r="B963" s="70" t="s">
        <v>102</v>
      </c>
      <c r="C963" s="97">
        <v>235600155371</v>
      </c>
      <c r="D963" s="106">
        <v>145445200</v>
      </c>
      <c r="E963" s="73"/>
      <c r="F963" s="74">
        <v>46058</v>
      </c>
      <c r="G963" s="75" t="s">
        <v>576</v>
      </c>
      <c r="H963" s="75" t="s">
        <v>2213</v>
      </c>
      <c r="I963" s="75" t="s">
        <v>105</v>
      </c>
      <c r="J963" s="75" t="s">
        <v>577</v>
      </c>
      <c r="K963" s="75" t="s">
        <v>242</v>
      </c>
      <c r="L963" s="74">
        <v>46093</v>
      </c>
      <c r="M963" s="73">
        <v>20</v>
      </c>
      <c r="N963" s="75" t="s">
        <v>4059</v>
      </c>
      <c r="O963" s="75" t="s">
        <v>4060</v>
      </c>
      <c r="P963" s="75">
        <v>2830048745</v>
      </c>
      <c r="Q963" s="74">
        <v>46062</v>
      </c>
      <c r="R963" s="75">
        <v>1209383573</v>
      </c>
      <c r="S963" s="75">
        <v>224176954</v>
      </c>
      <c r="T963" s="74">
        <v>46062</v>
      </c>
      <c r="U963" s="190">
        <v>8317.2720000000008</v>
      </c>
      <c r="V963" s="190">
        <v>8045.0590000000002</v>
      </c>
      <c r="W963" s="75">
        <v>10</v>
      </c>
      <c r="X963" s="75">
        <v>0</v>
      </c>
      <c r="Y963" s="98">
        <v>235600155371</v>
      </c>
      <c r="Z963" s="82" t="s">
        <v>128</v>
      </c>
      <c r="AA963" s="75" t="s">
        <v>280</v>
      </c>
      <c r="AB963" s="75" t="s">
        <v>2599</v>
      </c>
      <c r="AC963" s="211">
        <v>235600155371</v>
      </c>
      <c r="AD963" s="75" t="s">
        <v>113</v>
      </c>
      <c r="AE963" s="74">
        <v>46076</v>
      </c>
      <c r="AF963" s="80">
        <v>46068.041666666664</v>
      </c>
      <c r="AG963" s="80">
        <v>46035.5</v>
      </c>
      <c r="AH963" s="80">
        <v>46035.5</v>
      </c>
      <c r="AI963" s="99">
        <v>46065</v>
      </c>
      <c r="AJ963" s="99">
        <v>46069</v>
      </c>
      <c r="AK963" s="99">
        <v>46069</v>
      </c>
      <c r="AL963" s="99">
        <v>46075</v>
      </c>
      <c r="AM963" s="99">
        <v>46076</v>
      </c>
      <c r="AN963" s="99">
        <v>46077</v>
      </c>
      <c r="AO963" s="81">
        <f>IF(AH963&lt;AG963,IF(AH963=0,"",AH963-1),IF(AG963=0,"",AG963-1))</f>
        <v>46034.5</v>
      </c>
      <c r="AP963" s="81">
        <f>IF(AH963&lt;AG963,IF(AH963=0,"",AH963),IF(AG963=0,"",AG963))</f>
        <v>46035.5</v>
      </c>
      <c r="AQ963" s="81">
        <f>IF(AH963&lt;AG963,IF(AH963=0,"",AH963),IF(AG963=0,"",AG963))</f>
        <v>46035.5</v>
      </c>
      <c r="AR963" s="81">
        <f>IF(AI963=0,"",IF(AI963&lt;AJ963,AJ963+1,AI963+1))</f>
        <v>46070</v>
      </c>
      <c r="AS963" s="81">
        <f>IF(AI963=0,"",IF(AE963=0,IF(AJ963=0,AI963+2,AJ963+2),AE963+2))</f>
        <v>46078</v>
      </c>
      <c r="AT963" s="81">
        <f>IF(AI963=0,"",IF(AI963&lt;AJ963,AJ963+1,AI963+1))</f>
        <v>46070</v>
      </c>
      <c r="AU963" s="82" t="s">
        <v>2600</v>
      </c>
      <c r="AV963" s="74">
        <v>46062</v>
      </c>
      <c r="AW963" s="75" t="s">
        <v>4061</v>
      </c>
      <c r="AX963" s="75" t="s">
        <v>4062</v>
      </c>
      <c r="AY963" s="75"/>
      <c r="AZ963" s="96"/>
      <c r="BA963" s="75"/>
      <c r="BB963" s="75"/>
      <c r="BC963" s="75"/>
      <c r="BD963" s="75"/>
      <c r="BE963" s="75"/>
      <c r="BF963" s="75"/>
      <c r="BG963" s="75"/>
      <c r="BH963" s="75"/>
      <c r="BI963" s="75"/>
      <c r="BJ963" s="75"/>
      <c r="BK963" s="75"/>
      <c r="BL963" s="75"/>
      <c r="BM963" s="75"/>
      <c r="BN963" s="75"/>
      <c r="BO963" s="75"/>
      <c r="BP963" s="75"/>
      <c r="BQ963" s="75"/>
      <c r="BR963" s="75"/>
      <c r="BS963" s="75"/>
      <c r="BT963" s="75">
        <v>1</v>
      </c>
      <c r="BU963" s="84" t="s">
        <v>4063</v>
      </c>
      <c r="BV963" s="74">
        <v>46076</v>
      </c>
      <c r="BW963" s="85">
        <f t="shared" si="316"/>
        <v>7</v>
      </c>
      <c r="BX963" s="85">
        <f t="shared" si="317"/>
        <v>7</v>
      </c>
      <c r="BY963" s="86"/>
      <c r="BZ963" s="87">
        <f t="shared" si="325"/>
        <v>6</v>
      </c>
      <c r="CB963" s="88">
        <f t="shared" ref="CB963:CB1026" si="327">WEEKNUM(BV963,)</f>
        <v>9</v>
      </c>
      <c r="CC963" s="89"/>
      <c r="CE963" s="87">
        <f t="shared" si="324"/>
        <v>2</v>
      </c>
      <c r="CF963" s="90">
        <v>11650500</v>
      </c>
      <c r="CG963" s="90"/>
      <c r="CH963" s="90">
        <v>11650500</v>
      </c>
      <c r="CI963" s="22">
        <v>25890</v>
      </c>
      <c r="CJ963" s="87">
        <f t="shared" ref="CJ963:CJ1026" si="328">MONTH(AV963)</f>
        <v>2</v>
      </c>
      <c r="CK963" s="87">
        <f t="shared" ref="CK963:CK1026" si="329">WEEKNUM(AV963,2)</f>
        <v>7</v>
      </c>
      <c r="CL963" s="22" t="s">
        <v>121</v>
      </c>
      <c r="CM963" s="22" t="s">
        <v>4064</v>
      </c>
    </row>
    <row r="964" spans="1:91" ht="14.45" customHeight="1" x14ac:dyDescent="0.25">
      <c r="A964" s="69">
        <f t="shared" si="326"/>
        <v>962</v>
      </c>
      <c r="B964" s="70" t="s">
        <v>102</v>
      </c>
      <c r="C964" s="97">
        <v>235600181682</v>
      </c>
      <c r="D964" s="106">
        <v>145490158</v>
      </c>
      <c r="E964" s="73">
        <v>5320007613</v>
      </c>
      <c r="F964" s="74">
        <v>46062</v>
      </c>
      <c r="G964" s="75" t="s">
        <v>4065</v>
      </c>
      <c r="H964" s="75" t="s">
        <v>140</v>
      </c>
      <c r="I964" s="75" t="s">
        <v>105</v>
      </c>
      <c r="J964" s="75" t="s">
        <v>125</v>
      </c>
      <c r="K964" s="75" t="s">
        <v>242</v>
      </c>
      <c r="L964" s="74">
        <v>46090</v>
      </c>
      <c r="M964" s="73">
        <v>40</v>
      </c>
      <c r="N964" s="75" t="s">
        <v>4066</v>
      </c>
      <c r="O964" s="75" t="s">
        <v>4067</v>
      </c>
      <c r="P964" s="75">
        <v>2830048833</v>
      </c>
      <c r="Q964" s="74">
        <v>46063</v>
      </c>
      <c r="R964" s="75">
        <v>1209384026</v>
      </c>
      <c r="S964" s="75">
        <v>224182505</v>
      </c>
      <c r="T964" s="74">
        <v>46063</v>
      </c>
      <c r="U964" s="190">
        <v>8027.7209999999995</v>
      </c>
      <c r="V964" s="190">
        <v>7698.5110000000004</v>
      </c>
      <c r="W964" s="75">
        <v>10</v>
      </c>
      <c r="X964" s="75">
        <v>5</v>
      </c>
      <c r="Y964" s="98">
        <v>235600181682</v>
      </c>
      <c r="Z964" s="82" t="s">
        <v>128</v>
      </c>
      <c r="AA964" s="75" t="s">
        <v>1665</v>
      </c>
      <c r="AB964" s="75" t="s">
        <v>4068</v>
      </c>
      <c r="AC964" s="98">
        <v>235600181682</v>
      </c>
      <c r="AD964" s="75" t="s">
        <v>113</v>
      </c>
      <c r="AE964" s="74">
        <v>46066</v>
      </c>
      <c r="AF964" s="80">
        <v>46064.666666666664</v>
      </c>
      <c r="AG964" s="80">
        <v>46064.5</v>
      </c>
      <c r="AH964" s="80">
        <v>46063.583333333336</v>
      </c>
      <c r="AI964" s="99">
        <v>46065</v>
      </c>
      <c r="AJ964" s="69"/>
      <c r="AK964" s="99">
        <v>46065</v>
      </c>
      <c r="AL964" s="99">
        <v>46075</v>
      </c>
      <c r="AM964" s="75"/>
      <c r="AN964" s="74">
        <v>46075</v>
      </c>
      <c r="AO964" s="95" t="s">
        <v>121</v>
      </c>
      <c r="AP964" s="95" t="s">
        <v>121</v>
      </c>
      <c r="AQ964" s="95" t="s">
        <v>121</v>
      </c>
      <c r="AR964" s="95" t="s">
        <v>121</v>
      </c>
      <c r="AS964" s="95" t="s">
        <v>121</v>
      </c>
      <c r="AT964" s="95" t="s">
        <v>121</v>
      </c>
      <c r="AU964" s="82" t="s">
        <v>443</v>
      </c>
      <c r="AV964" s="74">
        <v>46063</v>
      </c>
      <c r="AW964" s="75" t="s">
        <v>4069</v>
      </c>
      <c r="AX964" s="75" t="s">
        <v>4070</v>
      </c>
      <c r="AY964" s="75"/>
      <c r="AZ964" s="96"/>
      <c r="BA964" s="75"/>
      <c r="BB964" s="75"/>
      <c r="BC964" s="75"/>
      <c r="BD964" s="75"/>
      <c r="BE964" s="75"/>
      <c r="BF964" s="75"/>
      <c r="BG964" s="75"/>
      <c r="BH964" s="75"/>
      <c r="BI964" s="75"/>
      <c r="BJ964" s="75"/>
      <c r="BK964" s="75"/>
      <c r="BL964" s="75"/>
      <c r="BM964" s="75"/>
      <c r="BN964" s="75"/>
      <c r="BO964" s="75"/>
      <c r="BP964" s="75"/>
      <c r="BQ964" s="75"/>
      <c r="BR964" s="75"/>
      <c r="BS964" s="75"/>
      <c r="BT964" s="75">
        <v>1</v>
      </c>
      <c r="BU964" s="84" t="s">
        <v>4071</v>
      </c>
      <c r="BV964" s="74">
        <v>46066</v>
      </c>
      <c r="BW964" s="85">
        <f t="shared" si="316"/>
        <v>1</v>
      </c>
      <c r="BX964" s="85">
        <f t="shared" si="317"/>
        <v>1</v>
      </c>
      <c r="BY964" s="86" t="s">
        <v>120</v>
      </c>
      <c r="BZ964" s="87">
        <f t="shared" si="325"/>
        <v>7</v>
      </c>
      <c r="CB964" s="88">
        <f t="shared" si="327"/>
        <v>7</v>
      </c>
      <c r="CC964" s="89"/>
      <c r="CE964" s="87">
        <f>IF(AD869="Sea waybill", IF(AK869&lt;&gt;0, MONTH(AK869), IF(AJ869&gt;AI869, MONTH(AJ869), MONTH(AI869))),"")</f>
        <v>2</v>
      </c>
      <c r="CF964" s="90">
        <v>36330000</v>
      </c>
      <c r="CG964" s="90"/>
      <c r="CH964" s="90">
        <v>36330000</v>
      </c>
      <c r="CI964" s="22">
        <v>25950</v>
      </c>
      <c r="CJ964" s="87">
        <f t="shared" si="328"/>
        <v>2</v>
      </c>
      <c r="CK964" s="87">
        <f t="shared" si="329"/>
        <v>7</v>
      </c>
      <c r="CL964" s="22" t="s">
        <v>121</v>
      </c>
      <c r="CM964" s="22" t="s">
        <v>4072</v>
      </c>
    </row>
    <row r="965" spans="1:91" ht="14.45" customHeight="1" x14ac:dyDescent="0.25">
      <c r="A965" s="69">
        <f t="shared" si="326"/>
        <v>963</v>
      </c>
      <c r="B965" s="70" t="s">
        <v>102</v>
      </c>
      <c r="C965" s="97">
        <v>235600181682</v>
      </c>
      <c r="D965" s="106">
        <v>145434406</v>
      </c>
      <c r="E965" s="73">
        <v>5320007613</v>
      </c>
      <c r="F965" s="74">
        <v>46062</v>
      </c>
      <c r="G965" s="75" t="s">
        <v>4065</v>
      </c>
      <c r="H965" s="75" t="s">
        <v>140</v>
      </c>
      <c r="I965" s="75" t="s">
        <v>105</v>
      </c>
      <c r="J965" s="75" t="s">
        <v>125</v>
      </c>
      <c r="K965" s="75" t="s">
        <v>242</v>
      </c>
      <c r="L965" s="74">
        <v>46090</v>
      </c>
      <c r="M965" s="73">
        <v>0</v>
      </c>
      <c r="N965" s="75" t="s">
        <v>4066</v>
      </c>
      <c r="O965" s="75" t="s">
        <v>4067</v>
      </c>
      <c r="P965" s="75">
        <v>2830048832</v>
      </c>
      <c r="Q965" s="74">
        <v>46063</v>
      </c>
      <c r="R965" s="75">
        <v>1209384025</v>
      </c>
      <c r="S965" s="75">
        <v>224182503</v>
      </c>
      <c r="T965" s="74">
        <v>46063</v>
      </c>
      <c r="U965" s="190">
        <v>8170.7749999999996</v>
      </c>
      <c r="V965" s="190">
        <v>7835.9070000000002</v>
      </c>
      <c r="W965" s="75">
        <v>10</v>
      </c>
      <c r="X965" s="75">
        <v>5</v>
      </c>
      <c r="Y965" s="98">
        <v>235600181682</v>
      </c>
      <c r="Z965" s="82" t="s">
        <v>128</v>
      </c>
      <c r="AA965" s="75" t="s">
        <v>1665</v>
      </c>
      <c r="AB965" s="75" t="s">
        <v>4068</v>
      </c>
      <c r="AC965" s="98">
        <v>235600181682</v>
      </c>
      <c r="AD965" s="75" t="s">
        <v>113</v>
      </c>
      <c r="AE965" s="74">
        <v>46066</v>
      </c>
      <c r="AF965" s="80">
        <v>46064.666666666664</v>
      </c>
      <c r="AG965" s="80">
        <v>46064.5</v>
      </c>
      <c r="AH965" s="80">
        <v>46063.583333333336</v>
      </c>
      <c r="AI965" s="99">
        <v>46065</v>
      </c>
      <c r="AJ965" s="69"/>
      <c r="AK965" s="99">
        <v>46065</v>
      </c>
      <c r="AL965" s="99">
        <v>46075</v>
      </c>
      <c r="AM965" s="75"/>
      <c r="AN965" s="74">
        <v>46075</v>
      </c>
      <c r="AO965" s="95" t="s">
        <v>121</v>
      </c>
      <c r="AP965" s="95" t="s">
        <v>121</v>
      </c>
      <c r="AQ965" s="95" t="s">
        <v>121</v>
      </c>
      <c r="AR965" s="95" t="s">
        <v>121</v>
      </c>
      <c r="AS965" s="95" t="s">
        <v>121</v>
      </c>
      <c r="AT965" s="95" t="s">
        <v>121</v>
      </c>
      <c r="AU965" s="82" t="s">
        <v>443</v>
      </c>
      <c r="AV965" s="74">
        <v>46063</v>
      </c>
      <c r="AW965" s="75">
        <v>0</v>
      </c>
      <c r="AX965" s="75">
        <v>0</v>
      </c>
      <c r="AY965" s="75"/>
      <c r="AZ965" s="96"/>
      <c r="BA965" s="75"/>
      <c r="BB965" s="75"/>
      <c r="BC965" s="75"/>
      <c r="BD965" s="75"/>
      <c r="BE965" s="75"/>
      <c r="BF965" s="75"/>
      <c r="BG965" s="75"/>
      <c r="BH965" s="75"/>
      <c r="BI965" s="75"/>
      <c r="BJ965" s="75"/>
      <c r="BK965" s="75"/>
      <c r="BL965" s="75"/>
      <c r="BM965" s="75"/>
      <c r="BN965" s="75"/>
      <c r="BO965" s="75"/>
      <c r="BP965" s="75"/>
      <c r="BQ965" s="75"/>
      <c r="BR965" s="75"/>
      <c r="BS965" s="75"/>
      <c r="BT965" s="75">
        <v>0</v>
      </c>
      <c r="BU965" s="84" t="s">
        <v>4071</v>
      </c>
      <c r="BV965" s="74">
        <v>46066</v>
      </c>
      <c r="BW965" s="85">
        <f t="shared" ref="BW965:BW971" si="330">BV965-AK965</f>
        <v>1</v>
      </c>
      <c r="BX965" s="85">
        <f t="shared" ref="BX965:BX971" si="331">BV965-AK965</f>
        <v>1</v>
      </c>
      <c r="BY965" s="86" t="s">
        <v>120</v>
      </c>
      <c r="BZ965" s="87">
        <f t="shared" si="325"/>
        <v>7</v>
      </c>
      <c r="CB965" s="88">
        <f t="shared" si="327"/>
        <v>7</v>
      </c>
      <c r="CC965" s="89"/>
      <c r="CE965" s="87">
        <f>IF(AD870="Sea waybill", IF(AK870&lt;&gt;0, MONTH(AK870), IF(AJ870&gt;AI870, MONTH(AJ870), MONTH(AI870))),"")</f>
        <v>2</v>
      </c>
      <c r="CF965" s="90"/>
      <c r="CG965" s="90"/>
      <c r="CH965" s="90"/>
      <c r="CJ965" s="87">
        <f t="shared" si="328"/>
        <v>2</v>
      </c>
      <c r="CK965" s="87">
        <f t="shared" si="329"/>
        <v>7</v>
      </c>
      <c r="CL965" s="22" t="s">
        <v>121</v>
      </c>
      <c r="CM965" s="22" t="s">
        <v>4072</v>
      </c>
    </row>
    <row r="966" spans="1:91" ht="14.45" customHeight="1" x14ac:dyDescent="0.25">
      <c r="A966" s="69">
        <f t="shared" si="326"/>
        <v>964</v>
      </c>
      <c r="B966" s="70" t="s">
        <v>102</v>
      </c>
      <c r="C966" s="97">
        <v>235600221692</v>
      </c>
      <c r="D966" s="106">
        <v>145490016</v>
      </c>
      <c r="E966" s="73">
        <v>5320007614</v>
      </c>
      <c r="F966" s="74">
        <v>46062</v>
      </c>
      <c r="G966" s="75" t="s">
        <v>139</v>
      </c>
      <c r="H966" s="75" t="s">
        <v>140</v>
      </c>
      <c r="I966" s="75" t="s">
        <v>105</v>
      </c>
      <c r="J966" s="75" t="s">
        <v>125</v>
      </c>
      <c r="K966" s="75" t="s">
        <v>242</v>
      </c>
      <c r="L966" s="74">
        <v>46090</v>
      </c>
      <c r="M966" s="73">
        <v>40</v>
      </c>
      <c r="N966" s="75" t="s">
        <v>4073</v>
      </c>
      <c r="O966" s="75" t="s">
        <v>4074</v>
      </c>
      <c r="P966" s="75">
        <v>2830048853</v>
      </c>
      <c r="Q966" s="74">
        <v>46063</v>
      </c>
      <c r="R966" s="75">
        <v>1209384085</v>
      </c>
      <c r="S966" s="75">
        <v>224188061</v>
      </c>
      <c r="T966" s="74">
        <v>46063</v>
      </c>
      <c r="U966" s="190">
        <v>17767.526000000002</v>
      </c>
      <c r="V966" s="190">
        <v>17314.400000000001</v>
      </c>
      <c r="W966" s="75">
        <v>19</v>
      </c>
      <c r="X966" s="75">
        <v>8</v>
      </c>
      <c r="Y966" s="98">
        <v>235600221692</v>
      </c>
      <c r="Z966" s="82" t="s">
        <v>128</v>
      </c>
      <c r="AA966" s="75" t="s">
        <v>1665</v>
      </c>
      <c r="AB966" s="75" t="s">
        <v>4068</v>
      </c>
      <c r="AC966" s="98">
        <v>235600221692</v>
      </c>
      <c r="AD966" s="75" t="s">
        <v>113</v>
      </c>
      <c r="AE966" s="74">
        <v>46066</v>
      </c>
      <c r="AF966" s="80">
        <v>46064.666666666664</v>
      </c>
      <c r="AG966" s="80">
        <v>46064.5</v>
      </c>
      <c r="AH966" s="80">
        <v>46063.583333333336</v>
      </c>
      <c r="AI966" s="99">
        <v>46065</v>
      </c>
      <c r="AJ966" s="69"/>
      <c r="AK966" s="99">
        <v>46065</v>
      </c>
      <c r="AL966" s="99">
        <v>46075</v>
      </c>
      <c r="AM966" s="75"/>
      <c r="AN966" s="74">
        <v>46075</v>
      </c>
      <c r="AO966" s="95" t="s">
        <v>121</v>
      </c>
      <c r="AP966" s="95" t="s">
        <v>121</v>
      </c>
      <c r="AQ966" s="95" t="s">
        <v>121</v>
      </c>
      <c r="AR966" s="95" t="s">
        <v>121</v>
      </c>
      <c r="AS966" s="95" t="s">
        <v>121</v>
      </c>
      <c r="AT966" s="95" t="s">
        <v>121</v>
      </c>
      <c r="AU966" s="82" t="s">
        <v>443</v>
      </c>
      <c r="AV966" s="74">
        <v>46063</v>
      </c>
      <c r="AW966" s="75" t="s">
        <v>4075</v>
      </c>
      <c r="AX966" s="75" t="s">
        <v>4076</v>
      </c>
      <c r="AY966" s="75"/>
      <c r="AZ966" s="96"/>
      <c r="BA966" s="75"/>
      <c r="BB966" s="75"/>
      <c r="BC966" s="75"/>
      <c r="BD966" s="75"/>
      <c r="BE966" s="75"/>
      <c r="BF966" s="75"/>
      <c r="BG966" s="75"/>
      <c r="BH966" s="75"/>
      <c r="BI966" s="75"/>
      <c r="BJ966" s="75"/>
      <c r="BK966" s="75"/>
      <c r="BL966" s="75"/>
      <c r="BM966" s="75"/>
      <c r="BN966" s="75"/>
      <c r="BO966" s="75"/>
      <c r="BP966" s="75"/>
      <c r="BQ966" s="75"/>
      <c r="BR966" s="75"/>
      <c r="BS966" s="75"/>
      <c r="BT966" s="75">
        <v>1</v>
      </c>
      <c r="BU966" s="84" t="s">
        <v>4077</v>
      </c>
      <c r="BV966" s="74">
        <v>46066</v>
      </c>
      <c r="BW966" s="85">
        <f t="shared" si="330"/>
        <v>1</v>
      </c>
      <c r="BX966" s="85">
        <f t="shared" si="331"/>
        <v>1</v>
      </c>
      <c r="BY966" s="86" t="s">
        <v>120</v>
      </c>
      <c r="BZ966" s="87">
        <f t="shared" si="325"/>
        <v>7</v>
      </c>
      <c r="CB966" s="88">
        <f t="shared" si="327"/>
        <v>7</v>
      </c>
      <c r="CC966" s="89"/>
      <c r="CE966" s="87">
        <f>IF(AD871="Sea waybill", IF(AK871&lt;&gt;0, MONTH(AK871), IF(AJ871&gt;AI871, MONTH(AJ871), MONTH(AI871))),"")</f>
        <v>2</v>
      </c>
      <c r="CF966" s="90">
        <v>36330000</v>
      </c>
      <c r="CG966" s="90"/>
      <c r="CH966" s="90">
        <v>36330000</v>
      </c>
      <c r="CI966" s="22">
        <v>25950</v>
      </c>
      <c r="CJ966" s="87">
        <f t="shared" si="328"/>
        <v>2</v>
      </c>
      <c r="CK966" s="87">
        <f t="shared" si="329"/>
        <v>7</v>
      </c>
      <c r="CL966" s="22" t="s">
        <v>121</v>
      </c>
      <c r="CM966" s="22" t="s">
        <v>4078</v>
      </c>
    </row>
    <row r="967" spans="1:91" ht="14.45" customHeight="1" x14ac:dyDescent="0.25">
      <c r="A967" s="69">
        <f t="shared" si="326"/>
        <v>965</v>
      </c>
      <c r="B967" s="70" t="s">
        <v>102</v>
      </c>
      <c r="C967" s="97">
        <v>235600221692</v>
      </c>
      <c r="D967" s="106">
        <v>145490024</v>
      </c>
      <c r="E967" s="73">
        <v>5320007614</v>
      </c>
      <c r="F967" s="74">
        <v>46062</v>
      </c>
      <c r="G967" s="75" t="s">
        <v>139</v>
      </c>
      <c r="H967" s="75" t="s">
        <v>140</v>
      </c>
      <c r="I967" s="75" t="s">
        <v>105</v>
      </c>
      <c r="J967" s="75" t="s">
        <v>125</v>
      </c>
      <c r="K967" s="75" t="s">
        <v>242</v>
      </c>
      <c r="L967" s="74">
        <v>46090</v>
      </c>
      <c r="M967" s="73">
        <v>0</v>
      </c>
      <c r="N967" s="75" t="s">
        <v>4073</v>
      </c>
      <c r="O967" s="75" t="s">
        <v>4074</v>
      </c>
      <c r="P967" s="75">
        <v>2830048854</v>
      </c>
      <c r="Q967" s="74">
        <v>46063</v>
      </c>
      <c r="R967" s="75">
        <v>1209384086</v>
      </c>
      <c r="S967" s="75">
        <v>224188072</v>
      </c>
      <c r="T967" s="74">
        <v>46063</v>
      </c>
      <c r="U967" s="190">
        <v>1536.047</v>
      </c>
      <c r="V967" s="190">
        <v>1472.9670000000001</v>
      </c>
      <c r="W967" s="75">
        <v>3</v>
      </c>
      <c r="X967" s="75">
        <v>1</v>
      </c>
      <c r="Y967" s="98">
        <v>235600221692</v>
      </c>
      <c r="Z967" s="82" t="s">
        <v>128</v>
      </c>
      <c r="AA967" s="75" t="s">
        <v>1665</v>
      </c>
      <c r="AB967" s="75" t="s">
        <v>4068</v>
      </c>
      <c r="AC967" s="98">
        <v>235600221692</v>
      </c>
      <c r="AD967" s="75" t="s">
        <v>113</v>
      </c>
      <c r="AE967" s="74">
        <v>46066</v>
      </c>
      <c r="AF967" s="80">
        <v>46064.666666666664</v>
      </c>
      <c r="AG967" s="80">
        <v>46064.5</v>
      </c>
      <c r="AH967" s="80">
        <v>46063.583333333336</v>
      </c>
      <c r="AI967" s="99">
        <v>46065</v>
      </c>
      <c r="AJ967" s="69"/>
      <c r="AK967" s="99">
        <v>46065</v>
      </c>
      <c r="AL967" s="99">
        <v>46075</v>
      </c>
      <c r="AM967" s="75"/>
      <c r="AN967" s="74">
        <v>46075</v>
      </c>
      <c r="AO967" s="95" t="s">
        <v>121</v>
      </c>
      <c r="AP967" s="95" t="s">
        <v>121</v>
      </c>
      <c r="AQ967" s="95" t="s">
        <v>121</v>
      </c>
      <c r="AR967" s="95" t="s">
        <v>121</v>
      </c>
      <c r="AS967" s="95" t="s">
        <v>121</v>
      </c>
      <c r="AT967" s="95" t="s">
        <v>121</v>
      </c>
      <c r="AU967" s="82" t="s">
        <v>443</v>
      </c>
      <c r="AV967" s="74">
        <v>46063</v>
      </c>
      <c r="AW967" s="75">
        <v>0</v>
      </c>
      <c r="AX967" s="75">
        <v>0</v>
      </c>
      <c r="AY967" s="75"/>
      <c r="AZ967" s="96"/>
      <c r="BA967" s="75"/>
      <c r="BB967" s="75"/>
      <c r="BC967" s="75"/>
      <c r="BD967" s="75"/>
      <c r="BE967" s="75"/>
      <c r="BF967" s="75"/>
      <c r="BG967" s="75"/>
      <c r="BH967" s="75"/>
      <c r="BI967" s="75"/>
      <c r="BJ967" s="75"/>
      <c r="BK967" s="75"/>
      <c r="BL967" s="75"/>
      <c r="BM967" s="75"/>
      <c r="BN967" s="75"/>
      <c r="BO967" s="75"/>
      <c r="BP967" s="75"/>
      <c r="BQ967" s="75"/>
      <c r="BR967" s="75"/>
      <c r="BS967" s="75"/>
      <c r="BT967" s="75">
        <v>0</v>
      </c>
      <c r="BU967" s="84" t="s">
        <v>4077</v>
      </c>
      <c r="BV967" s="74">
        <v>46066</v>
      </c>
      <c r="BW967" s="85">
        <f t="shared" si="330"/>
        <v>1</v>
      </c>
      <c r="BX967" s="85">
        <f t="shared" si="331"/>
        <v>1</v>
      </c>
      <c r="BY967" s="86" t="s">
        <v>120</v>
      </c>
      <c r="BZ967" s="87">
        <f t="shared" si="325"/>
        <v>7</v>
      </c>
      <c r="CB967" s="88">
        <f t="shared" si="327"/>
        <v>7</v>
      </c>
      <c r="CC967" s="89"/>
      <c r="CE967" s="87">
        <f>IF(AD872="Sea waybill", IF(AK872&lt;&gt;0, MONTH(AK872), IF(AJ872&gt;AI872, MONTH(AJ872), MONTH(AI872))),"")</f>
        <v>2</v>
      </c>
      <c r="CF967" s="90"/>
      <c r="CG967" s="90"/>
      <c r="CH967" s="90"/>
      <c r="CJ967" s="87">
        <f t="shared" si="328"/>
        <v>2</v>
      </c>
      <c r="CK967" s="87">
        <f t="shared" si="329"/>
        <v>7</v>
      </c>
      <c r="CL967" s="22" t="s">
        <v>121</v>
      </c>
      <c r="CM967" s="22" t="s">
        <v>4078</v>
      </c>
    </row>
    <row r="968" spans="1:91" ht="14.45" customHeight="1" x14ac:dyDescent="0.25">
      <c r="A968" s="69">
        <f t="shared" si="326"/>
        <v>966</v>
      </c>
      <c r="B968" s="70" t="s">
        <v>102</v>
      </c>
      <c r="C968" s="97">
        <v>235600229889</v>
      </c>
      <c r="D968" s="106">
        <v>145498611</v>
      </c>
      <c r="E968" s="106">
        <v>5320007734</v>
      </c>
      <c r="F968" s="74">
        <v>46062</v>
      </c>
      <c r="G968" s="75" t="s">
        <v>139</v>
      </c>
      <c r="H968" s="75" t="s">
        <v>140</v>
      </c>
      <c r="I968" s="75" t="s">
        <v>105</v>
      </c>
      <c r="J968" s="75" t="s">
        <v>125</v>
      </c>
      <c r="K968" s="75" t="s">
        <v>242</v>
      </c>
      <c r="L968" s="74">
        <v>46090</v>
      </c>
      <c r="M968" s="73">
        <v>20</v>
      </c>
      <c r="N968" s="75" t="s">
        <v>4079</v>
      </c>
      <c r="O968" s="75" t="s">
        <v>4080</v>
      </c>
      <c r="P968" s="75">
        <v>2830048804</v>
      </c>
      <c r="Q968" s="74">
        <v>46062</v>
      </c>
      <c r="R968" s="75">
        <v>1209383724</v>
      </c>
      <c r="S968" s="75">
        <v>224183505</v>
      </c>
      <c r="T968" s="74">
        <v>46062</v>
      </c>
      <c r="U968" s="190">
        <v>2883.1509999999998</v>
      </c>
      <c r="V968" s="190">
        <v>2810.2750000000001</v>
      </c>
      <c r="W968" s="75">
        <v>5</v>
      </c>
      <c r="X968" s="75">
        <v>1</v>
      </c>
      <c r="Y968" s="98">
        <v>235600229889</v>
      </c>
      <c r="Z968" s="82" t="s">
        <v>128</v>
      </c>
      <c r="AA968" s="75" t="s">
        <v>1665</v>
      </c>
      <c r="AB968" s="75" t="s">
        <v>4068</v>
      </c>
      <c r="AC968" s="98">
        <v>235600229889</v>
      </c>
      <c r="AD968" s="75" t="s">
        <v>113</v>
      </c>
      <c r="AE968" s="74">
        <v>46066</v>
      </c>
      <c r="AF968" s="80">
        <v>46064.666666666664</v>
      </c>
      <c r="AG968" s="80">
        <v>46064.5</v>
      </c>
      <c r="AH968" s="80">
        <v>46063.583333333336</v>
      </c>
      <c r="AI968" s="99">
        <v>46065</v>
      </c>
      <c r="AJ968" s="69"/>
      <c r="AK968" s="99">
        <v>46065</v>
      </c>
      <c r="AL968" s="99">
        <v>46075</v>
      </c>
      <c r="AM968" s="75"/>
      <c r="AN968" s="74">
        <v>46075</v>
      </c>
      <c r="AO968" s="95" t="s">
        <v>121</v>
      </c>
      <c r="AP968" s="95" t="s">
        <v>121</v>
      </c>
      <c r="AQ968" s="95" t="s">
        <v>121</v>
      </c>
      <c r="AR968" s="95" t="s">
        <v>121</v>
      </c>
      <c r="AS968" s="95" t="s">
        <v>121</v>
      </c>
      <c r="AT968" s="95" t="s">
        <v>121</v>
      </c>
      <c r="AU968" s="82" t="s">
        <v>443</v>
      </c>
      <c r="AV968" s="74">
        <v>46062</v>
      </c>
      <c r="AW968" s="75" t="s">
        <v>4081</v>
      </c>
      <c r="AX968" s="75" t="s">
        <v>4082</v>
      </c>
      <c r="AY968" s="75"/>
      <c r="AZ968" s="96"/>
      <c r="BA968" s="75"/>
      <c r="BB968" s="75"/>
      <c r="BC968" s="75"/>
      <c r="BD968" s="75"/>
      <c r="BE968" s="75"/>
      <c r="BF968" s="75"/>
      <c r="BG968" s="75"/>
      <c r="BH968" s="75"/>
      <c r="BI968" s="75"/>
      <c r="BJ968" s="75"/>
      <c r="BK968" s="75"/>
      <c r="BL968" s="75"/>
      <c r="BM968" s="75"/>
      <c r="BN968" s="75"/>
      <c r="BO968" s="75"/>
      <c r="BP968" s="75"/>
      <c r="BQ968" s="75"/>
      <c r="BR968" s="75"/>
      <c r="BS968" s="75"/>
      <c r="BT968" s="75">
        <v>1</v>
      </c>
      <c r="BU968" s="84" t="s">
        <v>4083</v>
      </c>
      <c r="BV968" s="74">
        <v>46066</v>
      </c>
      <c r="BW968" s="85">
        <f t="shared" si="330"/>
        <v>1</v>
      </c>
      <c r="BX968" s="85">
        <f t="shared" si="331"/>
        <v>1</v>
      </c>
      <c r="BY968" s="86" t="s">
        <v>120</v>
      </c>
      <c r="BZ968" s="87">
        <f t="shared" si="325"/>
        <v>7</v>
      </c>
      <c r="CB968" s="88">
        <f t="shared" si="327"/>
        <v>7</v>
      </c>
      <c r="CC968" s="89"/>
      <c r="CE968" s="87">
        <f>IF(AD968="Sea waybill", IF(AK968&lt;&gt;0, MONTH(AK968), IF(AJ968&gt;AI968, MONTH(AJ968), MONTH(AI968))),"")</f>
        <v>2</v>
      </c>
      <c r="CF968" s="90">
        <v>18165000</v>
      </c>
      <c r="CG968" s="90"/>
      <c r="CH968" s="90">
        <v>18165000</v>
      </c>
      <c r="CI968" s="22">
        <v>25950</v>
      </c>
      <c r="CJ968" s="87">
        <f t="shared" si="328"/>
        <v>2</v>
      </c>
      <c r="CK968" s="87">
        <f t="shared" si="329"/>
        <v>7</v>
      </c>
      <c r="CL968" s="22" t="s">
        <v>121</v>
      </c>
      <c r="CM968" s="22" t="s">
        <v>4084</v>
      </c>
    </row>
    <row r="969" spans="1:91" ht="14.45" customHeight="1" x14ac:dyDescent="0.25">
      <c r="A969" s="69">
        <f t="shared" si="326"/>
        <v>967</v>
      </c>
      <c r="B969" s="70" t="s">
        <v>102</v>
      </c>
      <c r="C969" s="97">
        <v>235600229889</v>
      </c>
      <c r="D969" s="106">
        <v>145491245</v>
      </c>
      <c r="E969" s="106">
        <v>5320007734</v>
      </c>
      <c r="F969" s="74">
        <v>46062</v>
      </c>
      <c r="G969" s="75" t="s">
        <v>139</v>
      </c>
      <c r="H969" s="75" t="s">
        <v>140</v>
      </c>
      <c r="I969" s="75" t="s">
        <v>105</v>
      </c>
      <c r="J969" s="75" t="s">
        <v>125</v>
      </c>
      <c r="K969" s="75" t="s">
        <v>242</v>
      </c>
      <c r="L969" s="74">
        <v>46090</v>
      </c>
      <c r="M969" s="73">
        <v>0</v>
      </c>
      <c r="N969" s="75" t="s">
        <v>4079</v>
      </c>
      <c r="O969" s="75" t="s">
        <v>4080</v>
      </c>
      <c r="P969" s="75">
        <v>2830048803</v>
      </c>
      <c r="Q969" s="74">
        <v>46062</v>
      </c>
      <c r="R969" s="75">
        <v>1209383723</v>
      </c>
      <c r="S969" s="75">
        <v>224183501</v>
      </c>
      <c r="T969" s="74">
        <v>46062</v>
      </c>
      <c r="U969" s="190">
        <v>1161.123</v>
      </c>
      <c r="V969" s="190">
        <v>1112.9490000000001</v>
      </c>
      <c r="W969" s="75">
        <v>3</v>
      </c>
      <c r="X969" s="75">
        <v>1</v>
      </c>
      <c r="Y969" s="98">
        <v>235600229889</v>
      </c>
      <c r="Z969" s="82" t="s">
        <v>128</v>
      </c>
      <c r="AA969" s="75" t="s">
        <v>1665</v>
      </c>
      <c r="AB969" s="75" t="s">
        <v>4068</v>
      </c>
      <c r="AC969" s="98">
        <v>235600229889</v>
      </c>
      <c r="AD969" s="75" t="s">
        <v>113</v>
      </c>
      <c r="AE969" s="74">
        <v>46066</v>
      </c>
      <c r="AF969" s="80">
        <v>46064.666666666664</v>
      </c>
      <c r="AG969" s="80">
        <v>46064.5</v>
      </c>
      <c r="AH969" s="80">
        <v>46063.583333333336</v>
      </c>
      <c r="AI969" s="99">
        <v>46065</v>
      </c>
      <c r="AJ969" s="69"/>
      <c r="AK969" s="99">
        <v>46065</v>
      </c>
      <c r="AL969" s="99">
        <v>46075</v>
      </c>
      <c r="AM969" s="75"/>
      <c r="AN969" s="74">
        <v>46075</v>
      </c>
      <c r="AO969" s="95" t="s">
        <v>121</v>
      </c>
      <c r="AP969" s="95" t="s">
        <v>121</v>
      </c>
      <c r="AQ969" s="95" t="s">
        <v>121</v>
      </c>
      <c r="AR969" s="95" t="s">
        <v>121</v>
      </c>
      <c r="AS969" s="95" t="s">
        <v>121</v>
      </c>
      <c r="AT969" s="95" t="s">
        <v>121</v>
      </c>
      <c r="AU969" s="82" t="s">
        <v>443</v>
      </c>
      <c r="AV969" s="74">
        <v>46062</v>
      </c>
      <c r="AW969" s="75">
        <v>0</v>
      </c>
      <c r="AX969" s="75">
        <v>0</v>
      </c>
      <c r="AY969" s="75"/>
      <c r="AZ969" s="96"/>
      <c r="BA969" s="75"/>
      <c r="BB969" s="75"/>
      <c r="BC969" s="75"/>
      <c r="BD969" s="75"/>
      <c r="BE969" s="75"/>
      <c r="BF969" s="75"/>
      <c r="BG969" s="75"/>
      <c r="BH969" s="75"/>
      <c r="BI969" s="75"/>
      <c r="BJ969" s="75"/>
      <c r="BK969" s="75"/>
      <c r="BL969" s="75"/>
      <c r="BM969" s="75"/>
      <c r="BN969" s="75"/>
      <c r="BO969" s="75"/>
      <c r="BP969" s="75"/>
      <c r="BQ969" s="75"/>
      <c r="BR969" s="75"/>
      <c r="BS969" s="75"/>
      <c r="BT969" s="75">
        <v>0</v>
      </c>
      <c r="BU969" s="84" t="s">
        <v>4083</v>
      </c>
      <c r="BV969" s="74">
        <v>46066</v>
      </c>
      <c r="BW969" s="85">
        <f t="shared" si="330"/>
        <v>1</v>
      </c>
      <c r="BX969" s="85">
        <f t="shared" si="331"/>
        <v>1</v>
      </c>
      <c r="BY969" s="86" t="s">
        <v>120</v>
      </c>
      <c r="BZ969" s="87">
        <f t="shared" si="325"/>
        <v>7</v>
      </c>
      <c r="CB969" s="88">
        <f t="shared" si="327"/>
        <v>7</v>
      </c>
      <c r="CC969" s="89"/>
      <c r="CE969" s="87">
        <f>IF(AD969="Sea waybill", IF(AK969&lt;&gt;0, MONTH(AK969), IF(AJ969&gt;AI969, MONTH(AJ969), MONTH(AI969))),"")</f>
        <v>2</v>
      </c>
      <c r="CF969" s="90"/>
      <c r="CG969" s="90"/>
      <c r="CH969" s="90"/>
      <c r="CJ969" s="87">
        <f t="shared" si="328"/>
        <v>2</v>
      </c>
      <c r="CK969" s="87">
        <f t="shared" si="329"/>
        <v>7</v>
      </c>
      <c r="CL969" s="22" t="s">
        <v>121</v>
      </c>
      <c r="CM969" s="22" t="s">
        <v>4084</v>
      </c>
    </row>
    <row r="970" spans="1:91" ht="14.45" customHeight="1" x14ac:dyDescent="0.25">
      <c r="A970" s="69">
        <f t="shared" si="326"/>
        <v>968</v>
      </c>
      <c r="B970" s="70" t="s">
        <v>102</v>
      </c>
      <c r="C970" s="97">
        <v>235600229889</v>
      </c>
      <c r="D970" s="106">
        <v>145490018</v>
      </c>
      <c r="E970" s="106"/>
      <c r="F970" s="74">
        <v>46062</v>
      </c>
      <c r="G970" s="75" t="s">
        <v>139</v>
      </c>
      <c r="H970" s="75" t="s">
        <v>140</v>
      </c>
      <c r="I970" s="75" t="s">
        <v>105</v>
      </c>
      <c r="J970" s="75" t="s">
        <v>125</v>
      </c>
      <c r="K970" s="75" t="s">
        <v>242</v>
      </c>
      <c r="L970" s="74">
        <v>46090</v>
      </c>
      <c r="M970" s="73">
        <v>40</v>
      </c>
      <c r="N970" s="75" t="s">
        <v>4085</v>
      </c>
      <c r="O970" s="75" t="s">
        <v>4086</v>
      </c>
      <c r="P970" s="75">
        <v>2830048793</v>
      </c>
      <c r="Q970" s="74">
        <v>46062</v>
      </c>
      <c r="R970" s="75">
        <v>1209383700</v>
      </c>
      <c r="S970" s="75">
        <v>224182142</v>
      </c>
      <c r="T970" s="74">
        <v>46062</v>
      </c>
      <c r="U970" s="190">
        <v>20843.297999999999</v>
      </c>
      <c r="V970" s="190">
        <v>20312.561000000002</v>
      </c>
      <c r="W970" s="75">
        <v>22</v>
      </c>
      <c r="X970" s="75">
        <v>9</v>
      </c>
      <c r="Y970" s="98">
        <v>235600221713</v>
      </c>
      <c r="Z970" s="82" t="s">
        <v>128</v>
      </c>
      <c r="AA970" s="75" t="s">
        <v>1665</v>
      </c>
      <c r="AB970" s="75" t="s">
        <v>4068</v>
      </c>
      <c r="AC970" s="98">
        <v>235600229889</v>
      </c>
      <c r="AD970" s="75" t="s">
        <v>113</v>
      </c>
      <c r="AE970" s="74">
        <v>46066</v>
      </c>
      <c r="AF970" s="80">
        <v>46064.666666666664</v>
      </c>
      <c r="AG970" s="80">
        <v>46064.5</v>
      </c>
      <c r="AH970" s="80">
        <v>46063.583333333336</v>
      </c>
      <c r="AI970" s="99">
        <v>46065</v>
      </c>
      <c r="AJ970" s="69"/>
      <c r="AK970" s="99">
        <v>46065</v>
      </c>
      <c r="AL970" s="99">
        <v>46075</v>
      </c>
      <c r="AM970" s="75"/>
      <c r="AN970" s="74">
        <v>46075</v>
      </c>
      <c r="AO970" s="81">
        <f t="shared" ref="AO970:AO975" si="332">IF(AH970&lt;AG970,IF(AH970=0,"",AH970-1),IF(AG970=0,"",AG970-1))</f>
        <v>46062.583333333336</v>
      </c>
      <c r="AP970" s="81">
        <f t="shared" ref="AP970:AP975" si="333">IF(AH970&lt;AG970,IF(AH970=0,"",AH970),IF(AG970=0,"",AG970))</f>
        <v>46063.583333333336</v>
      </c>
      <c r="AQ970" s="81">
        <f t="shared" ref="AQ970:AQ975" si="334">IF(AH970&lt;AG970,IF(AH970=0,"",AH970),IF(AG970=0,"",AG970))</f>
        <v>46063.583333333336</v>
      </c>
      <c r="AR970" s="81">
        <f t="shared" ref="AR970:AR975" si="335">IF(AI970=0,"",IF(AI970&lt;AJ970,AJ970+1,AI970+1))</f>
        <v>46066</v>
      </c>
      <c r="AS970" s="81">
        <f t="shared" ref="AS970:AS975" si="336">IF(AI970=0,"",IF(AE970=0,IF(AJ970=0,AI970+2,AJ970+2),AE970+2))</f>
        <v>46068</v>
      </c>
      <c r="AT970" s="81">
        <f t="shared" ref="AT970:AT975" si="337">IF(AI970=0,"",IF(AI970&lt;AJ970,AJ970+1,AI970+1))</f>
        <v>46066</v>
      </c>
      <c r="AU970" s="82" t="s">
        <v>443</v>
      </c>
      <c r="AV970" s="74">
        <v>46062</v>
      </c>
      <c r="AW970" s="75" t="s">
        <v>4087</v>
      </c>
      <c r="AX970" s="75" t="s">
        <v>4088</v>
      </c>
      <c r="AY970" s="75"/>
      <c r="AZ970" s="96"/>
      <c r="BA970" s="75"/>
      <c r="BB970" s="75"/>
      <c r="BC970" s="75"/>
      <c r="BD970" s="75"/>
      <c r="BE970" s="75"/>
      <c r="BF970" s="75"/>
      <c r="BG970" s="75"/>
      <c r="BH970" s="75"/>
      <c r="BI970" s="75"/>
      <c r="BJ970" s="75"/>
      <c r="BK970" s="75"/>
      <c r="BL970" s="75"/>
      <c r="BM970" s="75"/>
      <c r="BN970" s="75"/>
      <c r="BO970" s="75"/>
      <c r="BP970" s="75"/>
      <c r="BQ970" s="75"/>
      <c r="BR970" s="75"/>
      <c r="BS970" s="75"/>
      <c r="BT970" s="75">
        <v>0</v>
      </c>
      <c r="BU970" s="84" t="s">
        <v>4083</v>
      </c>
      <c r="BV970" s="74">
        <v>46066</v>
      </c>
      <c r="BW970" s="85">
        <f t="shared" si="330"/>
        <v>1</v>
      </c>
      <c r="BX970" s="85">
        <f t="shared" si="331"/>
        <v>1</v>
      </c>
      <c r="BY970" s="86" t="s">
        <v>120</v>
      </c>
      <c r="BZ970" s="87">
        <f t="shared" si="325"/>
        <v>7</v>
      </c>
      <c r="CB970" s="88">
        <f t="shared" si="327"/>
        <v>7</v>
      </c>
      <c r="CC970" s="89"/>
      <c r="CE970" s="87">
        <f>IF(AD970="Sea waybill", IF(AK970&lt;&gt;0, MONTH(AK970), IF(AJ970&gt;AI970, MONTH(AJ970), MONTH(AI970))),"")</f>
        <v>2</v>
      </c>
      <c r="CF970" s="90">
        <v>36330000</v>
      </c>
      <c r="CG970" s="90"/>
      <c r="CH970" s="90">
        <v>36330000</v>
      </c>
      <c r="CI970" s="22">
        <v>25950</v>
      </c>
      <c r="CJ970" s="87">
        <f t="shared" si="328"/>
        <v>2</v>
      </c>
      <c r="CK970" s="87">
        <f t="shared" si="329"/>
        <v>7</v>
      </c>
      <c r="CL970" s="22" t="s">
        <v>121</v>
      </c>
      <c r="CM970" s="22" t="s">
        <v>4084</v>
      </c>
    </row>
    <row r="971" spans="1:91" ht="14.45" customHeight="1" x14ac:dyDescent="0.25">
      <c r="A971" s="183">
        <f t="shared" si="326"/>
        <v>969</v>
      </c>
      <c r="B971" s="70" t="s">
        <v>102</v>
      </c>
      <c r="C971" s="97">
        <v>235600229889</v>
      </c>
      <c r="D971" s="106">
        <v>145490029</v>
      </c>
      <c r="E971" s="106"/>
      <c r="F971" s="74">
        <v>46062</v>
      </c>
      <c r="G971" s="75" t="s">
        <v>139</v>
      </c>
      <c r="H971" s="75" t="s">
        <v>140</v>
      </c>
      <c r="I971" s="75" t="s">
        <v>105</v>
      </c>
      <c r="J971" s="75" t="s">
        <v>125</v>
      </c>
      <c r="K971" s="75" t="s">
        <v>242</v>
      </c>
      <c r="L971" s="74">
        <v>46090</v>
      </c>
      <c r="M971" s="73">
        <v>40</v>
      </c>
      <c r="N971" s="75" t="s">
        <v>4089</v>
      </c>
      <c r="O971" s="75" t="s">
        <v>4090</v>
      </c>
      <c r="P971" s="75">
        <v>2830048811</v>
      </c>
      <c r="Q971" s="74">
        <v>46062</v>
      </c>
      <c r="R971" s="75">
        <v>1209383742</v>
      </c>
      <c r="S971" s="75">
        <v>224183496</v>
      </c>
      <c r="T971" s="74">
        <v>46062</v>
      </c>
      <c r="U971" s="190">
        <v>15990.914000000001</v>
      </c>
      <c r="V971" s="190">
        <v>15337.102999999999</v>
      </c>
      <c r="W971" s="75">
        <v>18</v>
      </c>
      <c r="X971" s="75">
        <v>9</v>
      </c>
      <c r="Y971" s="98">
        <v>235600221705</v>
      </c>
      <c r="Z971" s="82" t="s">
        <v>128</v>
      </c>
      <c r="AA971" s="75" t="s">
        <v>1665</v>
      </c>
      <c r="AB971" s="75" t="s">
        <v>4068</v>
      </c>
      <c r="AC971" s="98">
        <v>235600229889</v>
      </c>
      <c r="AD971" s="75" t="s">
        <v>113</v>
      </c>
      <c r="AE971" s="74">
        <v>46066</v>
      </c>
      <c r="AF971" s="80">
        <v>46064.666666666664</v>
      </c>
      <c r="AG971" s="80">
        <v>46064.5</v>
      </c>
      <c r="AH971" s="80">
        <v>46063.583333333336</v>
      </c>
      <c r="AI971" s="99">
        <v>46065</v>
      </c>
      <c r="AJ971" s="69"/>
      <c r="AK971" s="99">
        <v>46065</v>
      </c>
      <c r="AL971" s="99">
        <v>46075</v>
      </c>
      <c r="AM971" s="75"/>
      <c r="AN971" s="74">
        <v>46075</v>
      </c>
      <c r="AO971" s="81">
        <f t="shared" si="332"/>
        <v>46062.583333333336</v>
      </c>
      <c r="AP971" s="81">
        <f t="shared" si="333"/>
        <v>46063.583333333336</v>
      </c>
      <c r="AQ971" s="81">
        <f t="shared" si="334"/>
        <v>46063.583333333336</v>
      </c>
      <c r="AR971" s="81">
        <f t="shared" si="335"/>
        <v>46066</v>
      </c>
      <c r="AS971" s="81">
        <f t="shared" si="336"/>
        <v>46068</v>
      </c>
      <c r="AT971" s="81">
        <f t="shared" si="337"/>
        <v>46066</v>
      </c>
      <c r="AU971" s="82" t="s">
        <v>443</v>
      </c>
      <c r="AV971" s="74">
        <v>46062</v>
      </c>
      <c r="AW971" s="75" t="s">
        <v>4091</v>
      </c>
      <c r="AX971" s="75" t="s">
        <v>4092</v>
      </c>
      <c r="AY971" s="75"/>
      <c r="AZ971" s="96"/>
      <c r="BA971" s="75"/>
      <c r="BB971" s="75"/>
      <c r="BC971" s="75"/>
      <c r="BD971" s="75"/>
      <c r="BE971" s="75"/>
      <c r="BF971" s="75"/>
      <c r="BG971" s="75"/>
      <c r="BH971" s="75"/>
      <c r="BI971" s="75"/>
      <c r="BJ971" s="75"/>
      <c r="BK971" s="75"/>
      <c r="BL971" s="75"/>
      <c r="BM971" s="75"/>
      <c r="BN971" s="75"/>
      <c r="BO971" s="75"/>
      <c r="BP971" s="75"/>
      <c r="BQ971" s="75"/>
      <c r="BR971" s="75"/>
      <c r="BS971" s="75"/>
      <c r="BT971" s="75">
        <v>0</v>
      </c>
      <c r="BU971" s="84" t="s">
        <v>4083</v>
      </c>
      <c r="BV971" s="74">
        <v>46066</v>
      </c>
      <c r="BW971" s="85">
        <f t="shared" si="330"/>
        <v>1</v>
      </c>
      <c r="BX971" s="85">
        <f t="shared" si="331"/>
        <v>1</v>
      </c>
      <c r="BY971" s="86" t="s">
        <v>120</v>
      </c>
      <c r="BZ971" s="87">
        <f t="shared" si="325"/>
        <v>7</v>
      </c>
      <c r="CB971" s="88">
        <f t="shared" si="327"/>
        <v>7</v>
      </c>
      <c r="CC971" s="89"/>
      <c r="CE971" s="87">
        <f>IF(AD971="Sea waybill", IF(AK971&lt;&gt;0, MONTH(AK971), IF(AJ971&gt;AI971, MONTH(AJ971), MONTH(AI971))),"")</f>
        <v>2</v>
      </c>
      <c r="CF971" s="90">
        <v>36330000</v>
      </c>
      <c r="CG971" s="90"/>
      <c r="CH971" s="90">
        <v>36330000</v>
      </c>
      <c r="CI971" s="22">
        <v>25950</v>
      </c>
      <c r="CJ971" s="87">
        <f t="shared" si="328"/>
        <v>2</v>
      </c>
      <c r="CK971" s="87">
        <f t="shared" si="329"/>
        <v>7</v>
      </c>
      <c r="CL971" s="22" t="s">
        <v>121</v>
      </c>
      <c r="CM971" s="22" t="s">
        <v>4084</v>
      </c>
    </row>
    <row r="972" spans="1:91" ht="14.45" customHeight="1" x14ac:dyDescent="0.25">
      <c r="A972" s="75">
        <f t="shared" si="326"/>
        <v>970</v>
      </c>
      <c r="B972" s="204" t="s">
        <v>102</v>
      </c>
      <c r="C972" s="107"/>
      <c r="D972" s="106">
        <v>145473477</v>
      </c>
      <c r="E972" s="73"/>
      <c r="F972" s="74">
        <v>46052</v>
      </c>
      <c r="G972" s="73" t="s">
        <v>252</v>
      </c>
      <c r="H972" s="73" t="s">
        <v>253</v>
      </c>
      <c r="I972" s="73" t="s">
        <v>105</v>
      </c>
      <c r="J972" s="73" t="s">
        <v>4093</v>
      </c>
      <c r="K972" s="73" t="s">
        <v>2080</v>
      </c>
      <c r="L972" s="75"/>
      <c r="M972" s="73" t="s">
        <v>2081</v>
      </c>
      <c r="N972" s="79" t="s">
        <v>2082</v>
      </c>
      <c r="O972" s="79" t="s">
        <v>2082</v>
      </c>
      <c r="P972" s="75">
        <v>2830048258</v>
      </c>
      <c r="Q972" s="158">
        <v>46052</v>
      </c>
      <c r="R972" s="82">
        <v>1209381154</v>
      </c>
      <c r="S972" s="82">
        <v>224142205</v>
      </c>
      <c r="T972" s="158">
        <v>46052</v>
      </c>
      <c r="U972" s="82">
        <v>440</v>
      </c>
      <c r="V972" s="82">
        <v>416.77699999999999</v>
      </c>
      <c r="W972" s="82">
        <v>1</v>
      </c>
      <c r="X972" s="82">
        <v>0</v>
      </c>
      <c r="Y972" s="98" t="s">
        <v>4094</v>
      </c>
      <c r="Z972" s="82" t="s">
        <v>110</v>
      </c>
      <c r="AA972" s="75" t="s">
        <v>2085</v>
      </c>
      <c r="AB972" s="82">
        <v>679</v>
      </c>
      <c r="AC972" s="98" t="s">
        <v>4094</v>
      </c>
      <c r="AD972" s="82" t="s">
        <v>2086</v>
      </c>
      <c r="AE972" s="75"/>
      <c r="AF972" s="75"/>
      <c r="AG972" s="75"/>
      <c r="AH972" s="75"/>
      <c r="AI972" s="75"/>
      <c r="AJ972" s="69"/>
      <c r="AK972" s="75"/>
      <c r="AL972" s="170"/>
      <c r="AM972" s="75"/>
      <c r="AN972" s="75">
        <f>AL972-L972</f>
        <v>0</v>
      </c>
      <c r="AO972" s="81" t="str">
        <f t="shared" si="332"/>
        <v/>
      </c>
      <c r="AP972" s="81" t="str">
        <f t="shared" si="333"/>
        <v/>
      </c>
      <c r="AQ972" s="81" t="str">
        <f t="shared" si="334"/>
        <v/>
      </c>
      <c r="AR972" s="81" t="str">
        <f t="shared" si="335"/>
        <v/>
      </c>
      <c r="AS972" s="81" t="str">
        <f t="shared" si="336"/>
        <v/>
      </c>
      <c r="AT972" s="81" t="str">
        <f t="shared" si="337"/>
        <v/>
      </c>
      <c r="AU972" s="82" t="s">
        <v>10</v>
      </c>
      <c r="AV972" s="75"/>
      <c r="AW972" s="75">
        <v>0</v>
      </c>
      <c r="AX972" s="75">
        <v>0</v>
      </c>
      <c r="AY972" s="75">
        <v>905</v>
      </c>
      <c r="AZ972" s="96"/>
      <c r="BA972" s="75"/>
      <c r="BB972" s="75"/>
      <c r="BC972" s="75"/>
      <c r="BD972" s="75" t="s">
        <v>4095</v>
      </c>
      <c r="BE972" s="74">
        <v>46055</v>
      </c>
      <c r="BF972" s="75"/>
      <c r="BG972" s="75"/>
      <c r="BH972" s="75"/>
      <c r="BI972" s="75"/>
      <c r="BJ972" s="75"/>
      <c r="BK972" s="75"/>
      <c r="BL972" s="75"/>
      <c r="BM972" s="75"/>
      <c r="BN972" s="75"/>
      <c r="BO972" s="75"/>
      <c r="BP972" s="75"/>
      <c r="BQ972" s="75"/>
      <c r="BR972" s="75"/>
      <c r="BS972" s="75"/>
      <c r="BT972" s="75">
        <v>0</v>
      </c>
      <c r="BU972" s="161" t="str">
        <f>IF(AK972=0,"",AK972+3)</f>
        <v/>
      </c>
      <c r="BV972" s="75"/>
      <c r="BW972" s="85"/>
      <c r="BX972" s="85"/>
      <c r="BY972" s="86" t="s">
        <v>120</v>
      </c>
      <c r="BZ972" s="87">
        <f t="shared" si="325"/>
        <v>5</v>
      </c>
      <c r="CB972" s="88">
        <f t="shared" si="327"/>
        <v>0</v>
      </c>
      <c r="CC972" s="89"/>
      <c r="CF972" s="90"/>
      <c r="CG972" s="90"/>
      <c r="CH972" s="90"/>
      <c r="CJ972" s="87">
        <f t="shared" si="328"/>
        <v>1</v>
      </c>
      <c r="CK972" s="87">
        <f t="shared" si="329"/>
        <v>1</v>
      </c>
      <c r="CM972" s="22" t="str">
        <f>IF(OR(Z972="COSU",Z972="EGLV",Z972="MAEU",Z972="REGU",Z972="HLCU",Z972="OOLU",Z972="ONEY"),
    IF(Z972="COSU","1C26TAB",
    IF(Z972="EGLV","1C26TAA",
    IF(Z972="MAEU","1C26TML",
    IF(Z972="REGU","1C26TAA",
    IF(Z972="HLCU","1C26THC",
    IF(Z972="OOLU","1C26TAR",
    IF(Z972="ONEY","1K26TAD",""))))))) &amp; "^" &amp; BU972,
    BU972)</f>
        <v>1C26TML^</v>
      </c>
    </row>
    <row r="973" spans="1:91" ht="14.45" customHeight="1" x14ac:dyDescent="0.25">
      <c r="A973" s="75">
        <v>971</v>
      </c>
      <c r="B973" s="204" t="s">
        <v>102</v>
      </c>
      <c r="C973" s="107"/>
      <c r="D973" s="106">
        <v>145436376</v>
      </c>
      <c r="E973" s="73"/>
      <c r="F973" s="74">
        <v>46053</v>
      </c>
      <c r="G973" s="73" t="s">
        <v>4096</v>
      </c>
      <c r="H973" s="73" t="s">
        <v>4097</v>
      </c>
      <c r="I973" s="73" t="s">
        <v>105</v>
      </c>
      <c r="J973" s="73" t="s">
        <v>3614</v>
      </c>
      <c r="K973" s="73" t="s">
        <v>2080</v>
      </c>
      <c r="L973" s="75"/>
      <c r="M973" s="73" t="s">
        <v>2081</v>
      </c>
      <c r="N973" s="79" t="s">
        <v>2082</v>
      </c>
      <c r="O973" s="79" t="s">
        <v>2082</v>
      </c>
      <c r="P973" s="75">
        <v>2830048294</v>
      </c>
      <c r="Q973" s="158">
        <v>46052</v>
      </c>
      <c r="R973" s="82">
        <v>1209381282</v>
      </c>
      <c r="S973" s="82">
        <v>224138562</v>
      </c>
      <c r="T973" s="158">
        <v>46052</v>
      </c>
      <c r="U973" s="203">
        <v>1090</v>
      </c>
      <c r="V973" s="203">
        <v>1017.223</v>
      </c>
      <c r="W973" s="82">
        <v>1</v>
      </c>
      <c r="X973" s="82">
        <v>0</v>
      </c>
      <c r="Y973" s="98" t="s">
        <v>4098</v>
      </c>
      <c r="Z973" s="82" t="s">
        <v>110</v>
      </c>
      <c r="AA973" s="75" t="s">
        <v>4099</v>
      </c>
      <c r="AB973" s="82">
        <v>782</v>
      </c>
      <c r="AC973" s="98" t="s">
        <v>4098</v>
      </c>
      <c r="AD973" s="82" t="s">
        <v>2086</v>
      </c>
      <c r="AE973" s="75"/>
      <c r="AF973" s="75"/>
      <c r="AG973" s="75"/>
      <c r="AH973" s="75"/>
      <c r="AI973" s="75"/>
      <c r="AJ973" s="69"/>
      <c r="AK973" s="75"/>
      <c r="AL973" s="170"/>
      <c r="AM973" s="75"/>
      <c r="AN973" s="75">
        <f>AL973-L973</f>
        <v>0</v>
      </c>
      <c r="AO973" s="81" t="str">
        <f t="shared" si="332"/>
        <v/>
      </c>
      <c r="AP973" s="81" t="str">
        <f t="shared" si="333"/>
        <v/>
      </c>
      <c r="AQ973" s="81" t="str">
        <f t="shared" si="334"/>
        <v/>
      </c>
      <c r="AR973" s="81" t="str">
        <f t="shared" si="335"/>
        <v/>
      </c>
      <c r="AS973" s="81" t="str">
        <f t="shared" si="336"/>
        <v/>
      </c>
      <c r="AT973" s="81" t="str">
        <f t="shared" si="337"/>
        <v/>
      </c>
      <c r="AU973" s="82" t="s">
        <v>10</v>
      </c>
      <c r="AV973" s="75"/>
      <c r="AW973" s="75"/>
      <c r="AX973" s="75"/>
      <c r="AY973" s="75"/>
      <c r="AZ973" s="96"/>
      <c r="BA973" s="75"/>
      <c r="BB973" s="75"/>
      <c r="BC973" s="75"/>
      <c r="BD973" s="75"/>
      <c r="BE973" s="74"/>
      <c r="BF973" s="75"/>
      <c r="BG973" s="75"/>
      <c r="BH973" s="75"/>
      <c r="BI973" s="75"/>
      <c r="BJ973" s="75"/>
      <c r="BK973" s="75"/>
      <c r="BL973" s="75"/>
      <c r="BM973" s="75"/>
      <c r="BN973" s="75"/>
      <c r="BO973" s="75"/>
      <c r="BP973" s="75"/>
      <c r="BQ973" s="75"/>
      <c r="BR973" s="75"/>
      <c r="BS973" s="75"/>
      <c r="BT973" s="75"/>
      <c r="BU973" s="161"/>
      <c r="BV973" s="75"/>
      <c r="BW973" s="85"/>
      <c r="BX973" s="85"/>
      <c r="BY973" s="86"/>
      <c r="BZ973" s="87">
        <f t="shared" si="325"/>
        <v>5</v>
      </c>
      <c r="CB973" s="88">
        <f t="shared" si="327"/>
        <v>0</v>
      </c>
      <c r="CC973" s="89"/>
      <c r="CF973" s="90"/>
      <c r="CG973" s="90"/>
      <c r="CH973" s="90"/>
      <c r="CJ973" s="87">
        <f t="shared" si="328"/>
        <v>1</v>
      </c>
      <c r="CK973" s="87">
        <f t="shared" si="329"/>
        <v>1</v>
      </c>
      <c r="CM973" s="22" t="str">
        <f>IF(OR(Z973="COSU",Z973="EGLV",Z973="MAEU",Z973="REGU",Z973="HLCU",Z973="OOLU",Z973="ONEY"),
    IF(Z973="COSU","1C26TAB",
    IF(Z973="EGLV","1C26TAA",
    IF(Z973="MAEU","1C26TML",
    IF(Z973="REGU","1C26TAA",
    IF(Z973="HLCU","1C26THC",
    IF(Z973="OOLU","1C26TAR",
    IF(Z973="ONEY","1K26TAD",""))))))) &amp; "^" &amp; BU973,
    BU973)</f>
        <v>1C26TML^</v>
      </c>
    </row>
    <row r="974" spans="1:91" ht="14.45" customHeight="1" x14ac:dyDescent="0.25">
      <c r="A974" s="75">
        <f t="shared" ref="A974:A1037" si="338">ROW()-2</f>
        <v>972</v>
      </c>
      <c r="B974" s="204" t="s">
        <v>102</v>
      </c>
      <c r="C974" s="107"/>
      <c r="D974" s="106">
        <v>145438959</v>
      </c>
      <c r="E974" s="73"/>
      <c r="F974" s="74">
        <v>46058</v>
      </c>
      <c r="G974" s="73" t="s">
        <v>4100</v>
      </c>
      <c r="H974" s="73" t="s">
        <v>4101</v>
      </c>
      <c r="I974" s="73" t="s">
        <v>105</v>
      </c>
      <c r="J974" s="73" t="s">
        <v>4102</v>
      </c>
      <c r="K974" s="73" t="s">
        <v>2080</v>
      </c>
      <c r="L974" s="75"/>
      <c r="M974" s="73" t="s">
        <v>2081</v>
      </c>
      <c r="N974" s="79" t="s">
        <v>2082</v>
      </c>
      <c r="O974" s="79" t="s">
        <v>2082</v>
      </c>
      <c r="P974" s="75">
        <v>2830048542</v>
      </c>
      <c r="Q974" s="158">
        <v>46057</v>
      </c>
      <c r="R974" s="82">
        <v>1209382447</v>
      </c>
      <c r="S974" s="82">
        <v>224163888</v>
      </c>
      <c r="T974" s="158">
        <v>46057</v>
      </c>
      <c r="U974" s="203">
        <v>4760</v>
      </c>
      <c r="V974" s="203">
        <v>4645.7889999999998</v>
      </c>
      <c r="W974" s="82">
        <v>6</v>
      </c>
      <c r="X974" s="82">
        <v>0</v>
      </c>
      <c r="Y974" s="98" t="s">
        <v>4103</v>
      </c>
      <c r="Z974" s="82" t="s">
        <v>2084</v>
      </c>
      <c r="AA974" s="75" t="s">
        <v>4104</v>
      </c>
      <c r="AB974" s="82">
        <v>551</v>
      </c>
      <c r="AC974" s="98" t="s">
        <v>4103</v>
      </c>
      <c r="AD974" s="82" t="s">
        <v>2086</v>
      </c>
      <c r="AE974" s="75"/>
      <c r="AF974" s="75"/>
      <c r="AG974" s="75"/>
      <c r="AH974" s="75"/>
      <c r="AI974" s="75"/>
      <c r="AJ974" s="69"/>
      <c r="AK974" s="75"/>
      <c r="AL974" s="170"/>
      <c r="AM974" s="75"/>
      <c r="AN974" s="75">
        <f>AL974-L974</f>
        <v>0</v>
      </c>
      <c r="AO974" s="81" t="str">
        <f t="shared" si="332"/>
        <v/>
      </c>
      <c r="AP974" s="81" t="str">
        <f t="shared" si="333"/>
        <v/>
      </c>
      <c r="AQ974" s="81" t="str">
        <f t="shared" si="334"/>
        <v/>
      </c>
      <c r="AR974" s="81" t="str">
        <f t="shared" si="335"/>
        <v/>
      </c>
      <c r="AS974" s="81" t="str">
        <f t="shared" si="336"/>
        <v/>
      </c>
      <c r="AT974" s="81" t="str">
        <f t="shared" si="337"/>
        <v/>
      </c>
      <c r="AU974" s="82" t="s">
        <v>10</v>
      </c>
      <c r="AV974" s="75"/>
      <c r="AW974" s="75">
        <v>0</v>
      </c>
      <c r="AX974" s="75">
        <v>0</v>
      </c>
      <c r="AY974" s="75">
        <v>905</v>
      </c>
      <c r="AZ974" s="96"/>
      <c r="BA974" s="75"/>
      <c r="BB974" s="75"/>
      <c r="BC974" s="75"/>
      <c r="BD974" s="75">
        <v>0</v>
      </c>
      <c r="BE974" s="75" t="s">
        <v>132</v>
      </c>
      <c r="BF974" s="75"/>
      <c r="BG974" s="75"/>
      <c r="BH974" s="75"/>
      <c r="BI974" s="75"/>
      <c r="BJ974" s="75"/>
      <c r="BK974" s="75"/>
      <c r="BL974" s="75"/>
      <c r="BM974" s="75"/>
      <c r="BN974" s="75"/>
      <c r="BO974" s="75"/>
      <c r="BP974" s="75"/>
      <c r="BQ974" s="75"/>
      <c r="BR974" s="75"/>
      <c r="BS974" s="75"/>
      <c r="BT974" s="75">
        <v>0</v>
      </c>
      <c r="BU974" s="161" t="str">
        <f>IF(AK974=0,"",AK974+3)</f>
        <v/>
      </c>
      <c r="BV974" s="75"/>
      <c r="BW974" s="85"/>
      <c r="BX974" s="85"/>
      <c r="BY974" s="86" t="s">
        <v>157</v>
      </c>
      <c r="BZ974" s="87">
        <f t="shared" si="325"/>
        <v>6</v>
      </c>
      <c r="CB974" s="88">
        <f t="shared" si="327"/>
        <v>0</v>
      </c>
      <c r="CC974" s="89"/>
      <c r="CF974" s="90"/>
      <c r="CG974" s="90"/>
      <c r="CH974" s="90"/>
      <c r="CJ974" s="87">
        <f t="shared" si="328"/>
        <v>1</v>
      </c>
      <c r="CK974" s="87">
        <f t="shared" si="329"/>
        <v>1</v>
      </c>
      <c r="CM974" s="22" t="str">
        <f>IF(OR(Z974="COSU",Z974="EGLV",Z974="MAEU",Z974="REGU",Z974="HLCU",Z974="OOLU",Z974="ONEY"),
    IF(Z974="COSU","1C26TAB",
    IF(Z974="EGLV","1C26TAA",
    IF(Z974="MAEU","1C26TML",
    IF(Z974="REGU","1C26TAA",
    IF(Z974="HLCU","1C26THC",
    IF(Z974="OOLU","1C26TAR",
    IF(Z974="ONEY","1K26TAD",""))))))) &amp; "^" &amp; BU974,
    BU974)</f>
        <v/>
      </c>
    </row>
    <row r="975" spans="1:91" ht="14.45" customHeight="1" x14ac:dyDescent="0.25">
      <c r="A975" s="75">
        <f t="shared" si="338"/>
        <v>973</v>
      </c>
      <c r="B975" s="204" t="s">
        <v>102</v>
      </c>
      <c r="C975" s="107"/>
      <c r="D975" s="106">
        <v>145439060</v>
      </c>
      <c r="E975" s="73"/>
      <c r="F975" s="74">
        <v>46058</v>
      </c>
      <c r="G975" s="73" t="s">
        <v>4100</v>
      </c>
      <c r="H975" s="73" t="s">
        <v>4101</v>
      </c>
      <c r="I975" s="73" t="s">
        <v>105</v>
      </c>
      <c r="J975" s="73" t="s">
        <v>4102</v>
      </c>
      <c r="K975" s="73" t="s">
        <v>2080</v>
      </c>
      <c r="L975" s="75"/>
      <c r="M975" s="73" t="s">
        <v>2081</v>
      </c>
      <c r="N975" s="79" t="s">
        <v>2082</v>
      </c>
      <c r="O975" s="79" t="s">
        <v>2082</v>
      </c>
      <c r="P975" s="75">
        <v>2830048543</v>
      </c>
      <c r="Q975" s="158">
        <v>46057</v>
      </c>
      <c r="R975" s="82">
        <v>1209382449</v>
      </c>
      <c r="S975" s="82">
        <v>224152099</v>
      </c>
      <c r="T975" s="158">
        <v>46057</v>
      </c>
      <c r="U975" s="203">
        <v>4000</v>
      </c>
      <c r="V975" s="203">
        <v>3918.4650000000001</v>
      </c>
      <c r="W975" s="82">
        <v>5</v>
      </c>
      <c r="X975" s="82">
        <v>0</v>
      </c>
      <c r="Y975" s="98" t="s">
        <v>4103</v>
      </c>
      <c r="Z975" s="82" t="s">
        <v>2084</v>
      </c>
      <c r="AA975" s="75" t="s">
        <v>4104</v>
      </c>
      <c r="AB975" s="82">
        <v>551</v>
      </c>
      <c r="AC975" s="98" t="s">
        <v>4103</v>
      </c>
      <c r="AD975" s="82" t="s">
        <v>2086</v>
      </c>
      <c r="AE975" s="75"/>
      <c r="AF975" s="75"/>
      <c r="AG975" s="75"/>
      <c r="AH975" s="75"/>
      <c r="AI975" s="75"/>
      <c r="AJ975" s="69"/>
      <c r="AK975" s="75"/>
      <c r="AL975" s="170"/>
      <c r="AM975" s="75"/>
      <c r="AN975" s="75">
        <f>AL975-L975</f>
        <v>0</v>
      </c>
      <c r="AO975" s="81" t="str">
        <f t="shared" si="332"/>
        <v/>
      </c>
      <c r="AP975" s="81" t="str">
        <f t="shared" si="333"/>
        <v/>
      </c>
      <c r="AQ975" s="81" t="str">
        <f t="shared" si="334"/>
        <v/>
      </c>
      <c r="AR975" s="81" t="str">
        <f t="shared" si="335"/>
        <v/>
      </c>
      <c r="AS975" s="81" t="str">
        <f t="shared" si="336"/>
        <v/>
      </c>
      <c r="AT975" s="81" t="str">
        <f t="shared" si="337"/>
        <v/>
      </c>
      <c r="AU975" s="82" t="s">
        <v>10</v>
      </c>
      <c r="AV975" s="75"/>
      <c r="AW975" s="75">
        <v>0</v>
      </c>
      <c r="AX975" s="75">
        <v>0</v>
      </c>
      <c r="AY975" s="75">
        <v>905</v>
      </c>
      <c r="AZ975" s="96"/>
      <c r="BA975" s="75"/>
      <c r="BB975" s="75"/>
      <c r="BC975" s="75"/>
      <c r="BD975" s="75">
        <v>0</v>
      </c>
      <c r="BE975" s="75" t="s">
        <v>132</v>
      </c>
      <c r="BF975" s="75"/>
      <c r="BG975" s="75"/>
      <c r="BH975" s="75"/>
      <c r="BI975" s="75"/>
      <c r="BJ975" s="75"/>
      <c r="BK975" s="75"/>
      <c r="BL975" s="75"/>
      <c r="BM975" s="75"/>
      <c r="BN975" s="75"/>
      <c r="BO975" s="75"/>
      <c r="BP975" s="75"/>
      <c r="BQ975" s="75"/>
      <c r="BR975" s="75"/>
      <c r="BS975" s="75"/>
      <c r="BT975" s="75">
        <v>0</v>
      </c>
      <c r="BU975" s="161" t="str">
        <f>IF(AK975=0,"",AK975+3)</f>
        <v/>
      </c>
      <c r="BV975" s="75"/>
      <c r="BW975" s="85"/>
      <c r="BX975" s="85"/>
      <c r="BY975" s="86" t="s">
        <v>157</v>
      </c>
      <c r="BZ975" s="87">
        <f t="shared" si="325"/>
        <v>6</v>
      </c>
      <c r="CB975" s="88">
        <f t="shared" si="327"/>
        <v>0</v>
      </c>
      <c r="CC975" s="89"/>
      <c r="CF975" s="90"/>
      <c r="CG975" s="90"/>
      <c r="CH975" s="90"/>
      <c r="CJ975" s="87">
        <f t="shared" si="328"/>
        <v>1</v>
      </c>
      <c r="CK975" s="87">
        <f t="shared" si="329"/>
        <v>1</v>
      </c>
      <c r="CM975" s="22" t="str">
        <f>IF(OR(Z975="COSU",Z975="EGLV",Z975="MAEU",Z975="REGU",Z975="HLCU",Z975="OOLU",Z975="ONEY"),
    IF(Z975="COSU","1C26TAB",
    IF(Z975="EGLV","1C26TAA",
    IF(Z975="MAEU","1C26TML",
    IF(Z975="REGU","1C26TAA",
    IF(Z975="HLCU","1C26THC",
    IF(Z975="OOLU","1C26TAR",
    IF(Z975="ONEY","1K26TAD",""))))))) &amp; "^" &amp; BU975,
    BU975)</f>
        <v/>
      </c>
    </row>
    <row r="976" spans="1:91" ht="14.45" customHeight="1" x14ac:dyDescent="0.25">
      <c r="A976" s="205">
        <f t="shared" si="338"/>
        <v>974</v>
      </c>
      <c r="B976" s="70" t="s">
        <v>102</v>
      </c>
      <c r="C976" s="97">
        <v>235600167735</v>
      </c>
      <c r="D976" s="106">
        <v>145368219</v>
      </c>
      <c r="E976" s="73">
        <v>5300007437</v>
      </c>
      <c r="F976" s="74">
        <v>46055</v>
      </c>
      <c r="G976" s="75" t="s">
        <v>532</v>
      </c>
      <c r="H976" s="75" t="s">
        <v>2213</v>
      </c>
      <c r="I976" s="75" t="s">
        <v>105</v>
      </c>
      <c r="J976" s="75" t="s">
        <v>518</v>
      </c>
      <c r="K976" s="75" t="s">
        <v>242</v>
      </c>
      <c r="L976" s="74">
        <v>46084</v>
      </c>
      <c r="M976" s="73">
        <v>40</v>
      </c>
      <c r="N976" s="75" t="s">
        <v>4105</v>
      </c>
      <c r="O976" s="75" t="s">
        <v>4106</v>
      </c>
      <c r="P976" s="75">
        <v>2830048750</v>
      </c>
      <c r="Q976" s="74">
        <v>46062</v>
      </c>
      <c r="R976" s="75">
        <v>1209383584</v>
      </c>
      <c r="S976" s="75">
        <v>224179644</v>
      </c>
      <c r="T976" s="74">
        <v>46062</v>
      </c>
      <c r="U976" s="190">
        <v>14803.998</v>
      </c>
      <c r="V976" s="190">
        <v>14350.409</v>
      </c>
      <c r="W976" s="75">
        <v>17</v>
      </c>
      <c r="X976" s="75">
        <v>0</v>
      </c>
      <c r="Y976" s="98">
        <v>235600167735</v>
      </c>
      <c r="Z976" s="82" t="s">
        <v>128</v>
      </c>
      <c r="AA976" s="75" t="s">
        <v>280</v>
      </c>
      <c r="AB976" s="75" t="s">
        <v>2599</v>
      </c>
      <c r="AC976" s="98">
        <v>235600167735</v>
      </c>
      <c r="AD976" s="75" t="s">
        <v>113</v>
      </c>
      <c r="AE976" s="74">
        <v>46076</v>
      </c>
      <c r="AF976" s="208">
        <v>46068.041666666664</v>
      </c>
      <c r="AG976" s="208">
        <v>46066.5</v>
      </c>
      <c r="AH976" s="208">
        <v>46066.5</v>
      </c>
      <c r="AI976" s="124">
        <v>46055</v>
      </c>
      <c r="AJ976" s="124">
        <v>46069</v>
      </c>
      <c r="AK976" s="124">
        <v>46069</v>
      </c>
      <c r="AL976" s="124">
        <v>46068</v>
      </c>
      <c r="AM976" s="101">
        <v>46080</v>
      </c>
      <c r="AN976" s="101">
        <v>46080</v>
      </c>
      <c r="AO976" s="95" t="s">
        <v>121</v>
      </c>
      <c r="AP976" s="95" t="s">
        <v>121</v>
      </c>
      <c r="AQ976" s="95" t="s">
        <v>121</v>
      </c>
      <c r="AR976" s="95" t="s">
        <v>121</v>
      </c>
      <c r="AS976" s="95" t="s">
        <v>121</v>
      </c>
      <c r="AT976" s="95" t="s">
        <v>121</v>
      </c>
      <c r="AU976" s="82" t="s">
        <v>2600</v>
      </c>
      <c r="AV976" s="74">
        <v>46062</v>
      </c>
      <c r="AW976" s="75" t="s">
        <v>4107</v>
      </c>
      <c r="AX976" s="75" t="s">
        <v>4108</v>
      </c>
      <c r="AY976" s="75"/>
      <c r="AZ976" s="96"/>
      <c r="BA976" s="75"/>
      <c r="BB976" s="75"/>
      <c r="BC976" s="75"/>
      <c r="BD976" s="75"/>
      <c r="BE976" s="75"/>
      <c r="BF976" s="75"/>
      <c r="BG976" s="75"/>
      <c r="BH976" s="75"/>
      <c r="BI976" s="75"/>
      <c r="BJ976" s="75"/>
      <c r="BK976" s="75"/>
      <c r="BL976" s="75"/>
      <c r="BM976" s="75"/>
      <c r="BN976" s="75"/>
      <c r="BO976" s="75"/>
      <c r="BP976" s="75"/>
      <c r="BQ976" s="75"/>
      <c r="BR976" s="75"/>
      <c r="BS976" s="75"/>
      <c r="BT976" s="75">
        <v>1</v>
      </c>
      <c r="BU976" s="84" t="s">
        <v>4109</v>
      </c>
      <c r="BV976" s="74">
        <v>46076</v>
      </c>
      <c r="BW976" s="85">
        <f t="shared" ref="BW976:BW1017" si="339">BV976-AK976</f>
        <v>7</v>
      </c>
      <c r="BX976" s="85">
        <f t="shared" ref="BX976:BX1017" si="340">BV976-AK976</f>
        <v>7</v>
      </c>
      <c r="BY976" s="86" t="s">
        <v>120</v>
      </c>
      <c r="BZ976" s="87">
        <f t="shared" si="325"/>
        <v>6</v>
      </c>
      <c r="CB976" s="88">
        <f t="shared" si="327"/>
        <v>9</v>
      </c>
      <c r="CC976" s="89"/>
      <c r="CE976" s="87">
        <f t="shared" ref="CE976:CE1039" si="341">IF(AD976="Sea waybill", IF(AK976&lt;&gt;0, MONTH(AK976), IF(AJ976&gt;AI976, MONTH(AJ976), MONTH(AI976))),"")</f>
        <v>2</v>
      </c>
      <c r="CF976" s="90">
        <v>18123000</v>
      </c>
      <c r="CG976" s="90"/>
      <c r="CH976" s="90">
        <v>18123000</v>
      </c>
      <c r="CI976" s="22">
        <v>25890</v>
      </c>
      <c r="CJ976" s="87">
        <f t="shared" si="328"/>
        <v>2</v>
      </c>
      <c r="CK976" s="87">
        <f t="shared" si="329"/>
        <v>7</v>
      </c>
      <c r="CL976" s="22" t="s">
        <v>121</v>
      </c>
      <c r="CM976" s="22" t="s">
        <v>4110</v>
      </c>
    </row>
    <row r="977" spans="1:91" ht="14.45" customHeight="1" x14ac:dyDescent="0.25">
      <c r="A977" s="69">
        <f t="shared" si="338"/>
        <v>975</v>
      </c>
      <c r="B977" s="70" t="s">
        <v>102</v>
      </c>
      <c r="C977" s="97">
        <v>235600167735</v>
      </c>
      <c r="D977" s="106">
        <v>145347627</v>
      </c>
      <c r="E977" s="73">
        <v>5300007437</v>
      </c>
      <c r="F977" s="74">
        <v>46055</v>
      </c>
      <c r="G977" s="75" t="s">
        <v>758</v>
      </c>
      <c r="H977" s="75" t="s">
        <v>2213</v>
      </c>
      <c r="I977" s="75" t="s">
        <v>105</v>
      </c>
      <c r="J977" s="75" t="s">
        <v>518</v>
      </c>
      <c r="K977" s="75" t="s">
        <v>242</v>
      </c>
      <c r="L977" s="74">
        <v>46083</v>
      </c>
      <c r="M977" s="73">
        <v>0</v>
      </c>
      <c r="N977" s="75" t="s">
        <v>4105</v>
      </c>
      <c r="O977" s="75" t="s">
        <v>4106</v>
      </c>
      <c r="P977" s="75">
        <v>2830048749</v>
      </c>
      <c r="Q977" s="74">
        <v>46062</v>
      </c>
      <c r="R977" s="75">
        <v>1209383583</v>
      </c>
      <c r="S977" s="75">
        <v>224179645</v>
      </c>
      <c r="T977" s="74">
        <v>46062</v>
      </c>
      <c r="U977" s="190">
        <v>2625.8609999999999</v>
      </c>
      <c r="V977" s="190">
        <v>2533.9720000000002</v>
      </c>
      <c r="W977" s="75">
        <v>4</v>
      </c>
      <c r="X977" s="75">
        <v>0</v>
      </c>
      <c r="Y977" s="98">
        <v>235600167735</v>
      </c>
      <c r="Z977" s="82" t="s">
        <v>128</v>
      </c>
      <c r="AA977" s="75" t="s">
        <v>280</v>
      </c>
      <c r="AB977" s="75" t="s">
        <v>2599</v>
      </c>
      <c r="AC977" s="98">
        <v>235600167735</v>
      </c>
      <c r="AD977" s="75" t="s">
        <v>113</v>
      </c>
      <c r="AE977" s="74">
        <v>46076</v>
      </c>
      <c r="AF977" s="208">
        <v>46068.041666666664</v>
      </c>
      <c r="AG977" s="208">
        <v>46066.5</v>
      </c>
      <c r="AH977" s="208">
        <v>46066.5</v>
      </c>
      <c r="AI977" s="124">
        <v>46055</v>
      </c>
      <c r="AJ977" s="124">
        <v>46069</v>
      </c>
      <c r="AK977" s="124">
        <v>46069</v>
      </c>
      <c r="AL977" s="124">
        <v>46068</v>
      </c>
      <c r="AM977" s="101">
        <v>46080</v>
      </c>
      <c r="AN977" s="101">
        <v>46080</v>
      </c>
      <c r="AO977" s="95" t="s">
        <v>121</v>
      </c>
      <c r="AP977" s="95" t="s">
        <v>121</v>
      </c>
      <c r="AQ977" s="95" t="s">
        <v>121</v>
      </c>
      <c r="AR977" s="95" t="s">
        <v>121</v>
      </c>
      <c r="AS977" s="95" t="s">
        <v>121</v>
      </c>
      <c r="AT977" s="95" t="s">
        <v>121</v>
      </c>
      <c r="AU977" s="82" t="s">
        <v>2600</v>
      </c>
      <c r="AV977" s="74">
        <v>46062</v>
      </c>
      <c r="AW977" s="75">
        <v>0</v>
      </c>
      <c r="AX977" s="75">
        <v>0</v>
      </c>
      <c r="AY977" s="75"/>
      <c r="AZ977" s="96"/>
      <c r="BA977" s="75"/>
      <c r="BB977" s="75"/>
      <c r="BC977" s="75"/>
      <c r="BD977" s="75"/>
      <c r="BE977" s="75"/>
      <c r="BF977" s="75"/>
      <c r="BG977" s="75"/>
      <c r="BH977" s="75"/>
      <c r="BI977" s="75"/>
      <c r="BJ977" s="75"/>
      <c r="BK977" s="75"/>
      <c r="BL977" s="75"/>
      <c r="BM977" s="75"/>
      <c r="BN977" s="75"/>
      <c r="BO977" s="75"/>
      <c r="BP977" s="75"/>
      <c r="BQ977" s="75"/>
      <c r="BR977" s="75"/>
      <c r="BS977" s="75"/>
      <c r="BT977" s="75">
        <v>0</v>
      </c>
      <c r="BU977" s="84" t="s">
        <v>4109</v>
      </c>
      <c r="BV977" s="74">
        <v>46076</v>
      </c>
      <c r="BW977" s="85">
        <f t="shared" si="339"/>
        <v>7</v>
      </c>
      <c r="BX977" s="85">
        <f t="shared" si="340"/>
        <v>7</v>
      </c>
      <c r="BY977" s="86" t="s">
        <v>120</v>
      </c>
      <c r="BZ977" s="87">
        <f t="shared" si="325"/>
        <v>6</v>
      </c>
      <c r="CB977" s="88">
        <f t="shared" si="327"/>
        <v>9</v>
      </c>
      <c r="CC977" s="89"/>
      <c r="CE977" s="87">
        <f t="shared" si="341"/>
        <v>2</v>
      </c>
      <c r="CF977" s="90"/>
      <c r="CG977" s="90"/>
      <c r="CH977" s="90"/>
      <c r="CJ977" s="87">
        <f t="shared" si="328"/>
        <v>2</v>
      </c>
      <c r="CK977" s="87">
        <f t="shared" si="329"/>
        <v>7</v>
      </c>
      <c r="CL977" s="22" t="s">
        <v>121</v>
      </c>
      <c r="CM977" s="22" t="s">
        <v>4110</v>
      </c>
    </row>
    <row r="978" spans="1:91" ht="14.45" customHeight="1" x14ac:dyDescent="0.25">
      <c r="A978" s="69">
        <f t="shared" si="338"/>
        <v>976</v>
      </c>
      <c r="B978" s="70" t="s">
        <v>102</v>
      </c>
      <c r="C978" s="97">
        <v>235600167735</v>
      </c>
      <c r="D978" s="106">
        <v>145234941</v>
      </c>
      <c r="E978" s="73">
        <v>5320007236</v>
      </c>
      <c r="F978" s="74">
        <v>46055</v>
      </c>
      <c r="G978" s="75" t="s">
        <v>740</v>
      </c>
      <c r="H978" s="75" t="s">
        <v>2213</v>
      </c>
      <c r="I978" s="75" t="s">
        <v>105</v>
      </c>
      <c r="J978" s="75" t="s">
        <v>518</v>
      </c>
      <c r="K978" s="75" t="s">
        <v>242</v>
      </c>
      <c r="L978" s="74">
        <v>46083</v>
      </c>
      <c r="M978" s="73">
        <v>40</v>
      </c>
      <c r="N978" s="75" t="s">
        <v>4111</v>
      </c>
      <c r="O978" s="75" t="s">
        <v>4112</v>
      </c>
      <c r="P978" s="75">
        <v>2830048790</v>
      </c>
      <c r="Q978" s="74">
        <v>46062</v>
      </c>
      <c r="R978" s="75">
        <v>1209383697</v>
      </c>
      <c r="S978" s="75">
        <v>224179616</v>
      </c>
      <c r="T978" s="74">
        <v>46062</v>
      </c>
      <c r="U978" s="190">
        <v>2914.49</v>
      </c>
      <c r="V978" s="190">
        <v>2807.1170000000002</v>
      </c>
      <c r="W978" s="75">
        <v>4</v>
      </c>
      <c r="X978" s="75">
        <v>0</v>
      </c>
      <c r="Y978" s="98">
        <v>235600167743</v>
      </c>
      <c r="Z978" s="82" t="s">
        <v>128</v>
      </c>
      <c r="AA978" s="75" t="s">
        <v>280</v>
      </c>
      <c r="AB978" s="75" t="s">
        <v>2599</v>
      </c>
      <c r="AC978" s="98">
        <v>235600167735</v>
      </c>
      <c r="AD978" s="75" t="s">
        <v>113</v>
      </c>
      <c r="AE978" s="74">
        <v>46076</v>
      </c>
      <c r="AF978" s="208">
        <v>46068.041666666664</v>
      </c>
      <c r="AG978" s="208">
        <v>46066.5</v>
      </c>
      <c r="AH978" s="208">
        <v>46066.5</v>
      </c>
      <c r="AI978" s="124">
        <v>46055</v>
      </c>
      <c r="AJ978" s="124">
        <v>46069</v>
      </c>
      <c r="AK978" s="124">
        <v>46069</v>
      </c>
      <c r="AL978" s="124">
        <v>46068</v>
      </c>
      <c r="AM978" s="101">
        <v>46080</v>
      </c>
      <c r="AN978" s="101">
        <v>46080</v>
      </c>
      <c r="AO978" s="95" t="s">
        <v>121</v>
      </c>
      <c r="AP978" s="95" t="s">
        <v>121</v>
      </c>
      <c r="AQ978" s="95" t="s">
        <v>121</v>
      </c>
      <c r="AR978" s="95" t="s">
        <v>121</v>
      </c>
      <c r="AS978" s="95" t="s">
        <v>121</v>
      </c>
      <c r="AT978" s="95" t="s">
        <v>121</v>
      </c>
      <c r="AU978" s="82" t="s">
        <v>2600</v>
      </c>
      <c r="AV978" s="74">
        <v>46062</v>
      </c>
      <c r="AW978" s="75" t="s">
        <v>4113</v>
      </c>
      <c r="AX978" s="75" t="s">
        <v>4114</v>
      </c>
      <c r="AY978" s="75"/>
      <c r="AZ978" s="96"/>
      <c r="BA978" s="75"/>
      <c r="BB978" s="75"/>
      <c r="BC978" s="75"/>
      <c r="BD978" s="75"/>
      <c r="BE978" s="75"/>
      <c r="BF978" s="75"/>
      <c r="BG978" s="75"/>
      <c r="BH978" s="75"/>
      <c r="BI978" s="75"/>
      <c r="BJ978" s="75"/>
      <c r="BK978" s="75"/>
      <c r="BL978" s="75"/>
      <c r="BM978" s="75"/>
      <c r="BN978" s="75"/>
      <c r="BO978" s="75"/>
      <c r="BP978" s="75"/>
      <c r="BQ978" s="75"/>
      <c r="BR978" s="75"/>
      <c r="BS978" s="75"/>
      <c r="BT978" s="75">
        <v>0</v>
      </c>
      <c r="BU978" s="84" t="s">
        <v>4109</v>
      </c>
      <c r="BV978" s="74">
        <v>46076</v>
      </c>
      <c r="BW978" s="85">
        <f t="shared" si="339"/>
        <v>7</v>
      </c>
      <c r="BX978" s="85">
        <f t="shared" si="340"/>
        <v>7</v>
      </c>
      <c r="BY978" s="86" t="s">
        <v>120</v>
      </c>
      <c r="BZ978" s="87">
        <f t="shared" si="325"/>
        <v>6</v>
      </c>
      <c r="CB978" s="88">
        <f t="shared" si="327"/>
        <v>9</v>
      </c>
      <c r="CC978" s="89"/>
      <c r="CE978" s="87">
        <f t="shared" si="341"/>
        <v>2</v>
      </c>
      <c r="CF978" s="90">
        <v>18123000</v>
      </c>
      <c r="CG978" s="90"/>
      <c r="CH978" s="90">
        <v>18123000</v>
      </c>
      <c r="CI978" s="22">
        <v>25890</v>
      </c>
      <c r="CJ978" s="87">
        <f t="shared" si="328"/>
        <v>2</v>
      </c>
      <c r="CK978" s="87">
        <f t="shared" si="329"/>
        <v>7</v>
      </c>
      <c r="CL978" s="22" t="s">
        <v>121</v>
      </c>
      <c r="CM978" s="22" t="s">
        <v>4110</v>
      </c>
    </row>
    <row r="979" spans="1:91" ht="14.45" customHeight="1" x14ac:dyDescent="0.25">
      <c r="A979" s="69">
        <f t="shared" si="338"/>
        <v>977</v>
      </c>
      <c r="B979" s="70" t="s">
        <v>102</v>
      </c>
      <c r="C979" s="97">
        <v>235600167735</v>
      </c>
      <c r="D979" s="106">
        <v>145242870</v>
      </c>
      <c r="E979" s="73">
        <v>5320007236</v>
      </c>
      <c r="F979" s="74">
        <v>46055</v>
      </c>
      <c r="G979" s="75" t="s">
        <v>740</v>
      </c>
      <c r="H979" s="75" t="s">
        <v>2213</v>
      </c>
      <c r="I979" s="75" t="s">
        <v>105</v>
      </c>
      <c r="J979" s="75" t="s">
        <v>518</v>
      </c>
      <c r="K979" s="75" t="s">
        <v>242</v>
      </c>
      <c r="L979" s="74">
        <v>46083</v>
      </c>
      <c r="M979" s="73">
        <v>0</v>
      </c>
      <c r="N979" s="75" t="s">
        <v>4111</v>
      </c>
      <c r="O979" s="75" t="s">
        <v>4112</v>
      </c>
      <c r="P979" s="75">
        <v>2830048791</v>
      </c>
      <c r="Q979" s="74">
        <v>46062</v>
      </c>
      <c r="R979" s="75">
        <v>1209383698</v>
      </c>
      <c r="S979" s="75">
        <v>224179622</v>
      </c>
      <c r="T979" s="74">
        <v>46062</v>
      </c>
      <c r="U979" s="190">
        <v>2904.962</v>
      </c>
      <c r="V979" s="190">
        <v>2797.9360000000001</v>
      </c>
      <c r="W979" s="75">
        <v>4</v>
      </c>
      <c r="X979" s="75">
        <v>0</v>
      </c>
      <c r="Y979" s="98">
        <v>235600167743</v>
      </c>
      <c r="Z979" s="82" t="s">
        <v>128</v>
      </c>
      <c r="AA979" s="75" t="s">
        <v>280</v>
      </c>
      <c r="AB979" s="75" t="s">
        <v>2599</v>
      </c>
      <c r="AC979" s="98">
        <v>235600167735</v>
      </c>
      <c r="AD979" s="75" t="s">
        <v>113</v>
      </c>
      <c r="AE979" s="74">
        <v>46076</v>
      </c>
      <c r="AF979" s="208">
        <v>46068.041666666664</v>
      </c>
      <c r="AG979" s="208">
        <v>46066.5</v>
      </c>
      <c r="AH979" s="208">
        <v>46066.5</v>
      </c>
      <c r="AI979" s="124">
        <v>46055</v>
      </c>
      <c r="AJ979" s="124">
        <v>46069</v>
      </c>
      <c r="AK979" s="124">
        <v>46069</v>
      </c>
      <c r="AL979" s="124">
        <v>46068</v>
      </c>
      <c r="AM979" s="101">
        <v>46080</v>
      </c>
      <c r="AN979" s="101">
        <v>46080</v>
      </c>
      <c r="AO979" s="95" t="s">
        <v>121</v>
      </c>
      <c r="AP979" s="95" t="s">
        <v>121</v>
      </c>
      <c r="AQ979" s="95" t="s">
        <v>121</v>
      </c>
      <c r="AR979" s="95" t="s">
        <v>121</v>
      </c>
      <c r="AS979" s="95" t="s">
        <v>121</v>
      </c>
      <c r="AT979" s="95" t="s">
        <v>121</v>
      </c>
      <c r="AU979" s="82" t="s">
        <v>2600</v>
      </c>
      <c r="AV979" s="74">
        <v>46062</v>
      </c>
      <c r="AW979" s="75">
        <v>0</v>
      </c>
      <c r="AX979" s="75">
        <v>0</v>
      </c>
      <c r="AY979" s="75"/>
      <c r="AZ979" s="96"/>
      <c r="BA979" s="75"/>
      <c r="BB979" s="75"/>
      <c r="BC979" s="75"/>
      <c r="BD979" s="75"/>
      <c r="BE979" s="75"/>
      <c r="BF979" s="75"/>
      <c r="BG979" s="75"/>
      <c r="BH979" s="75"/>
      <c r="BI979" s="75"/>
      <c r="BJ979" s="75"/>
      <c r="BK979" s="75"/>
      <c r="BL979" s="75"/>
      <c r="BM979" s="75"/>
      <c r="BN979" s="75"/>
      <c r="BO979" s="75"/>
      <c r="BP979" s="75"/>
      <c r="BQ979" s="75"/>
      <c r="BR979" s="75"/>
      <c r="BS979" s="75"/>
      <c r="BT979" s="75">
        <v>0</v>
      </c>
      <c r="BU979" s="84" t="s">
        <v>4109</v>
      </c>
      <c r="BV979" s="74">
        <v>46076</v>
      </c>
      <c r="BW979" s="85">
        <f t="shared" si="339"/>
        <v>7</v>
      </c>
      <c r="BX979" s="85">
        <f t="shared" si="340"/>
        <v>7</v>
      </c>
      <c r="BY979" s="86" t="s">
        <v>120</v>
      </c>
      <c r="BZ979" s="87">
        <f t="shared" si="325"/>
        <v>6</v>
      </c>
      <c r="CB979" s="88">
        <f t="shared" si="327"/>
        <v>9</v>
      </c>
      <c r="CC979" s="89"/>
      <c r="CE979" s="87">
        <f t="shared" si="341"/>
        <v>2</v>
      </c>
      <c r="CF979" s="90"/>
      <c r="CG979" s="90"/>
      <c r="CH979" s="90"/>
      <c r="CJ979" s="87">
        <f t="shared" si="328"/>
        <v>2</v>
      </c>
      <c r="CK979" s="87">
        <f t="shared" si="329"/>
        <v>7</v>
      </c>
      <c r="CL979" s="22" t="s">
        <v>121</v>
      </c>
      <c r="CM979" s="22" t="s">
        <v>4110</v>
      </c>
    </row>
    <row r="980" spans="1:91" ht="14.45" customHeight="1" x14ac:dyDescent="0.25">
      <c r="A980" s="69">
        <f t="shared" si="338"/>
        <v>978</v>
      </c>
      <c r="B980" s="70" t="s">
        <v>102</v>
      </c>
      <c r="C980" s="97">
        <v>235600167735</v>
      </c>
      <c r="D980" s="106">
        <v>145242873</v>
      </c>
      <c r="E980" s="73">
        <v>5320007236</v>
      </c>
      <c r="F980" s="74">
        <v>46055</v>
      </c>
      <c r="G980" s="75" t="s">
        <v>740</v>
      </c>
      <c r="H980" s="75" t="s">
        <v>2213</v>
      </c>
      <c r="I980" s="75" t="s">
        <v>105</v>
      </c>
      <c r="J980" s="75" t="s">
        <v>518</v>
      </c>
      <c r="K980" s="75" t="s">
        <v>242</v>
      </c>
      <c r="L980" s="74">
        <v>46083</v>
      </c>
      <c r="M980" s="73">
        <v>0</v>
      </c>
      <c r="N980" s="75" t="s">
        <v>4111</v>
      </c>
      <c r="O980" s="75" t="s">
        <v>4112</v>
      </c>
      <c r="P980" s="75">
        <v>2830048792</v>
      </c>
      <c r="Q980" s="74">
        <v>46062</v>
      </c>
      <c r="R980" s="75">
        <v>1209383699</v>
      </c>
      <c r="S980" s="75">
        <v>224179623</v>
      </c>
      <c r="T980" s="74">
        <v>46062</v>
      </c>
      <c r="U980" s="190">
        <v>8740.4719999999998</v>
      </c>
      <c r="V980" s="190">
        <v>8418.4639999999999</v>
      </c>
      <c r="W980" s="75">
        <v>12</v>
      </c>
      <c r="X980" s="75">
        <v>0</v>
      </c>
      <c r="Y980" s="98">
        <v>235600167743</v>
      </c>
      <c r="Z980" s="82" t="s">
        <v>128</v>
      </c>
      <c r="AA980" s="75" t="s">
        <v>280</v>
      </c>
      <c r="AB980" s="75" t="s">
        <v>2599</v>
      </c>
      <c r="AC980" s="98">
        <v>235600167735</v>
      </c>
      <c r="AD980" s="75" t="s">
        <v>113</v>
      </c>
      <c r="AE980" s="74">
        <v>46076</v>
      </c>
      <c r="AF980" s="208">
        <v>46068.041666666664</v>
      </c>
      <c r="AG980" s="208">
        <v>46066.5</v>
      </c>
      <c r="AH980" s="208">
        <v>46066.5</v>
      </c>
      <c r="AI980" s="124">
        <v>46055</v>
      </c>
      <c r="AJ980" s="124">
        <v>46069</v>
      </c>
      <c r="AK980" s="124">
        <v>46069</v>
      </c>
      <c r="AL980" s="124">
        <v>46068</v>
      </c>
      <c r="AM980" s="101">
        <v>46080</v>
      </c>
      <c r="AN980" s="101">
        <v>46080</v>
      </c>
      <c r="AO980" s="95" t="s">
        <v>121</v>
      </c>
      <c r="AP980" s="95" t="s">
        <v>121</v>
      </c>
      <c r="AQ980" s="95" t="s">
        <v>121</v>
      </c>
      <c r="AR980" s="95" t="s">
        <v>121</v>
      </c>
      <c r="AS980" s="95" t="s">
        <v>121</v>
      </c>
      <c r="AT980" s="95" t="s">
        <v>121</v>
      </c>
      <c r="AU980" s="82" t="s">
        <v>2600</v>
      </c>
      <c r="AV980" s="74">
        <v>46062</v>
      </c>
      <c r="AW980" s="75">
        <v>0</v>
      </c>
      <c r="AX980" s="75">
        <v>0</v>
      </c>
      <c r="AY980" s="75"/>
      <c r="AZ980" s="96"/>
      <c r="BA980" s="75"/>
      <c r="BB980" s="75"/>
      <c r="BC980" s="75"/>
      <c r="BD980" s="75"/>
      <c r="BE980" s="75"/>
      <c r="BF980" s="75"/>
      <c r="BG980" s="75"/>
      <c r="BH980" s="75"/>
      <c r="BI980" s="75"/>
      <c r="BJ980" s="75"/>
      <c r="BK980" s="75"/>
      <c r="BL980" s="75"/>
      <c r="BM980" s="75"/>
      <c r="BN980" s="75"/>
      <c r="BO980" s="75"/>
      <c r="BP980" s="75"/>
      <c r="BQ980" s="75"/>
      <c r="BR980" s="75"/>
      <c r="BS980" s="75"/>
      <c r="BT980" s="75">
        <v>0</v>
      </c>
      <c r="BU980" s="84" t="s">
        <v>4109</v>
      </c>
      <c r="BV980" s="74">
        <v>46076</v>
      </c>
      <c r="BW980" s="85">
        <f t="shared" si="339"/>
        <v>7</v>
      </c>
      <c r="BX980" s="85">
        <f t="shared" si="340"/>
        <v>7</v>
      </c>
      <c r="BY980" s="86" t="s">
        <v>120</v>
      </c>
      <c r="BZ980" s="87">
        <f t="shared" si="325"/>
        <v>6</v>
      </c>
      <c r="CB980" s="88">
        <f t="shared" si="327"/>
        <v>9</v>
      </c>
      <c r="CC980" s="89"/>
      <c r="CE980" s="87">
        <f t="shared" si="341"/>
        <v>2</v>
      </c>
      <c r="CF980" s="90"/>
      <c r="CG980" s="90"/>
      <c r="CH980" s="90"/>
      <c r="CJ980" s="87">
        <f t="shared" si="328"/>
        <v>2</v>
      </c>
      <c r="CK980" s="87">
        <f t="shared" si="329"/>
        <v>7</v>
      </c>
      <c r="CL980" s="22" t="s">
        <v>121</v>
      </c>
      <c r="CM980" s="22" t="s">
        <v>4110</v>
      </c>
    </row>
    <row r="981" spans="1:91" ht="14.45" customHeight="1" x14ac:dyDescent="0.25">
      <c r="A981" s="69">
        <f t="shared" si="338"/>
        <v>979</v>
      </c>
      <c r="B981" s="70" t="s">
        <v>102</v>
      </c>
      <c r="C981" s="97">
        <v>235600167735</v>
      </c>
      <c r="D981" s="106">
        <v>145261085</v>
      </c>
      <c r="E981" s="73">
        <v>5320007316</v>
      </c>
      <c r="F981" s="74">
        <v>46055</v>
      </c>
      <c r="G981" s="75" t="s">
        <v>796</v>
      </c>
      <c r="H981" s="75" t="s">
        <v>2213</v>
      </c>
      <c r="I981" s="75" t="s">
        <v>105</v>
      </c>
      <c r="J981" s="75" t="s">
        <v>518</v>
      </c>
      <c r="K981" s="75" t="s">
        <v>242</v>
      </c>
      <c r="L981" s="74">
        <v>46084</v>
      </c>
      <c r="M981" s="73">
        <v>40</v>
      </c>
      <c r="N981" s="75" t="s">
        <v>4115</v>
      </c>
      <c r="O981" s="75" t="s">
        <v>4116</v>
      </c>
      <c r="P981" s="75">
        <v>2830048742</v>
      </c>
      <c r="Q981" s="74">
        <v>46062</v>
      </c>
      <c r="R981" s="75">
        <v>1209383562</v>
      </c>
      <c r="S981" s="75">
        <v>224179633</v>
      </c>
      <c r="T981" s="74">
        <v>46062</v>
      </c>
      <c r="U981" s="190">
        <v>6198.7209999999995</v>
      </c>
      <c r="V981" s="190">
        <v>5975.8029999999999</v>
      </c>
      <c r="W981" s="75">
        <v>8</v>
      </c>
      <c r="X981" s="75">
        <v>0</v>
      </c>
      <c r="Y981" s="98">
        <v>235600167752</v>
      </c>
      <c r="Z981" s="82" t="s">
        <v>128</v>
      </c>
      <c r="AA981" s="75" t="s">
        <v>280</v>
      </c>
      <c r="AB981" s="75" t="s">
        <v>2599</v>
      </c>
      <c r="AC981" s="98">
        <v>235600167735</v>
      </c>
      <c r="AD981" s="75" t="s">
        <v>113</v>
      </c>
      <c r="AE981" s="74">
        <v>46076</v>
      </c>
      <c r="AF981" s="208">
        <v>46068.041666666664</v>
      </c>
      <c r="AG981" s="208">
        <v>46066.5</v>
      </c>
      <c r="AH981" s="208">
        <v>46066.5</v>
      </c>
      <c r="AI981" s="124">
        <v>46055</v>
      </c>
      <c r="AJ981" s="124">
        <v>46069</v>
      </c>
      <c r="AK981" s="124">
        <v>46069</v>
      </c>
      <c r="AL981" s="124">
        <v>46068</v>
      </c>
      <c r="AM981" s="101">
        <v>46080</v>
      </c>
      <c r="AN981" s="101">
        <v>46080</v>
      </c>
      <c r="AO981" s="95" t="s">
        <v>121</v>
      </c>
      <c r="AP981" s="95" t="s">
        <v>121</v>
      </c>
      <c r="AQ981" s="95" t="s">
        <v>121</v>
      </c>
      <c r="AR981" s="95" t="s">
        <v>121</v>
      </c>
      <c r="AS981" s="95" t="s">
        <v>121</v>
      </c>
      <c r="AT981" s="95" t="s">
        <v>121</v>
      </c>
      <c r="AU981" s="82" t="s">
        <v>2600</v>
      </c>
      <c r="AV981" s="74">
        <v>46062</v>
      </c>
      <c r="AW981" s="75" t="s">
        <v>4117</v>
      </c>
      <c r="AX981" s="75" t="s">
        <v>4118</v>
      </c>
      <c r="AY981" s="75"/>
      <c r="AZ981" s="96"/>
      <c r="BA981" s="75"/>
      <c r="BB981" s="75"/>
      <c r="BC981" s="75"/>
      <c r="BD981" s="75"/>
      <c r="BE981" s="75"/>
      <c r="BF981" s="75"/>
      <c r="BG981" s="75"/>
      <c r="BH981" s="75"/>
      <c r="BI981" s="75"/>
      <c r="BJ981" s="75"/>
      <c r="BK981" s="75"/>
      <c r="BL981" s="75"/>
      <c r="BM981" s="75"/>
      <c r="BN981" s="75"/>
      <c r="BO981" s="75"/>
      <c r="BP981" s="75"/>
      <c r="BQ981" s="75"/>
      <c r="BR981" s="75"/>
      <c r="BS981" s="75"/>
      <c r="BT981" s="75">
        <v>0</v>
      </c>
      <c r="BU981" s="84" t="s">
        <v>4109</v>
      </c>
      <c r="BV981" s="74">
        <v>46076</v>
      </c>
      <c r="BW981" s="85">
        <f t="shared" si="339"/>
        <v>7</v>
      </c>
      <c r="BX981" s="85">
        <f t="shared" si="340"/>
        <v>7</v>
      </c>
      <c r="BY981" s="86" t="s">
        <v>120</v>
      </c>
      <c r="BZ981" s="87">
        <f t="shared" si="325"/>
        <v>6</v>
      </c>
      <c r="CB981" s="88">
        <f t="shared" si="327"/>
        <v>9</v>
      </c>
      <c r="CC981" s="89"/>
      <c r="CE981" s="87">
        <f t="shared" si="341"/>
        <v>2</v>
      </c>
      <c r="CF981" s="90">
        <v>18123000</v>
      </c>
      <c r="CG981" s="90"/>
      <c r="CH981" s="90">
        <v>18123000</v>
      </c>
      <c r="CI981" s="22">
        <v>25890</v>
      </c>
      <c r="CJ981" s="87">
        <f t="shared" si="328"/>
        <v>2</v>
      </c>
      <c r="CK981" s="87">
        <f t="shared" si="329"/>
        <v>7</v>
      </c>
      <c r="CL981" s="22" t="s">
        <v>121</v>
      </c>
      <c r="CM981" s="22" t="s">
        <v>4110</v>
      </c>
    </row>
    <row r="982" spans="1:91" ht="14.45" customHeight="1" x14ac:dyDescent="0.25">
      <c r="A982" s="69">
        <f t="shared" si="338"/>
        <v>980</v>
      </c>
      <c r="B982" s="70" t="s">
        <v>102</v>
      </c>
      <c r="C982" s="97">
        <v>235600167735</v>
      </c>
      <c r="D982" s="106">
        <v>145261089</v>
      </c>
      <c r="E982" s="73">
        <v>5320007316</v>
      </c>
      <c r="F982" s="74">
        <v>46055</v>
      </c>
      <c r="G982" s="75" t="s">
        <v>796</v>
      </c>
      <c r="H982" s="75" t="s">
        <v>2213</v>
      </c>
      <c r="I982" s="75" t="s">
        <v>105</v>
      </c>
      <c r="J982" s="75" t="s">
        <v>518</v>
      </c>
      <c r="K982" s="75" t="s">
        <v>242</v>
      </c>
      <c r="L982" s="74">
        <v>46084</v>
      </c>
      <c r="M982" s="73">
        <v>0</v>
      </c>
      <c r="N982" s="75" t="s">
        <v>4115</v>
      </c>
      <c r="O982" s="75" t="s">
        <v>4116</v>
      </c>
      <c r="P982" s="75">
        <v>2830048743</v>
      </c>
      <c r="Q982" s="74">
        <v>46062</v>
      </c>
      <c r="R982" s="75">
        <v>1209383564</v>
      </c>
      <c r="S982" s="75">
        <v>224179638</v>
      </c>
      <c r="T982" s="74">
        <v>46062</v>
      </c>
      <c r="U982" s="190">
        <v>3097.701</v>
      </c>
      <c r="V982" s="190">
        <v>2986.3</v>
      </c>
      <c r="W982" s="75">
        <v>4</v>
      </c>
      <c r="X982" s="75">
        <v>0</v>
      </c>
      <c r="Y982" s="98">
        <v>235600167752</v>
      </c>
      <c r="Z982" s="82" t="s">
        <v>128</v>
      </c>
      <c r="AA982" s="75" t="s">
        <v>280</v>
      </c>
      <c r="AB982" s="75" t="s">
        <v>2599</v>
      </c>
      <c r="AC982" s="98">
        <v>235600167735</v>
      </c>
      <c r="AD982" s="75" t="s">
        <v>113</v>
      </c>
      <c r="AE982" s="74">
        <v>46076</v>
      </c>
      <c r="AF982" s="208">
        <v>46068.041666666664</v>
      </c>
      <c r="AG982" s="208">
        <v>46066.5</v>
      </c>
      <c r="AH982" s="208">
        <v>46066.5</v>
      </c>
      <c r="AI982" s="124">
        <v>46055</v>
      </c>
      <c r="AJ982" s="124">
        <v>46069</v>
      </c>
      <c r="AK982" s="124">
        <v>46069</v>
      </c>
      <c r="AL982" s="124">
        <v>46068</v>
      </c>
      <c r="AM982" s="101">
        <v>46080</v>
      </c>
      <c r="AN982" s="101">
        <v>46080</v>
      </c>
      <c r="AO982" s="95" t="s">
        <v>121</v>
      </c>
      <c r="AP982" s="95" t="s">
        <v>121</v>
      </c>
      <c r="AQ982" s="95" t="s">
        <v>121</v>
      </c>
      <c r="AR982" s="95" t="s">
        <v>121</v>
      </c>
      <c r="AS982" s="95" t="s">
        <v>121</v>
      </c>
      <c r="AT982" s="95" t="s">
        <v>121</v>
      </c>
      <c r="AU982" s="82" t="s">
        <v>2600</v>
      </c>
      <c r="AV982" s="74">
        <v>46062</v>
      </c>
      <c r="AW982" s="75">
        <v>0</v>
      </c>
      <c r="AX982" s="75">
        <v>0</v>
      </c>
      <c r="AY982" s="75"/>
      <c r="AZ982" s="96"/>
      <c r="BA982" s="75"/>
      <c r="BB982" s="75"/>
      <c r="BC982" s="75"/>
      <c r="BD982" s="75"/>
      <c r="BE982" s="75"/>
      <c r="BF982" s="75"/>
      <c r="BG982" s="75"/>
      <c r="BH982" s="75"/>
      <c r="BI982" s="75"/>
      <c r="BJ982" s="75"/>
      <c r="BK982" s="75"/>
      <c r="BL982" s="75"/>
      <c r="BM982" s="75"/>
      <c r="BN982" s="75"/>
      <c r="BO982" s="75"/>
      <c r="BP982" s="75"/>
      <c r="BQ982" s="75"/>
      <c r="BR982" s="75"/>
      <c r="BS982" s="75"/>
      <c r="BT982" s="75">
        <v>0</v>
      </c>
      <c r="BU982" s="84" t="s">
        <v>4109</v>
      </c>
      <c r="BV982" s="74">
        <v>46076</v>
      </c>
      <c r="BW982" s="85">
        <f t="shared" si="339"/>
        <v>7</v>
      </c>
      <c r="BX982" s="85">
        <f t="shared" si="340"/>
        <v>7</v>
      </c>
      <c r="BY982" s="86" t="s">
        <v>120</v>
      </c>
      <c r="BZ982" s="87">
        <f t="shared" si="325"/>
        <v>6</v>
      </c>
      <c r="CB982" s="88">
        <f t="shared" si="327"/>
        <v>9</v>
      </c>
      <c r="CC982" s="89"/>
      <c r="CE982" s="87">
        <f t="shared" si="341"/>
        <v>2</v>
      </c>
      <c r="CF982" s="90"/>
      <c r="CG982" s="90"/>
      <c r="CH982" s="90"/>
      <c r="CJ982" s="87">
        <f t="shared" si="328"/>
        <v>2</v>
      </c>
      <c r="CK982" s="87">
        <f t="shared" si="329"/>
        <v>7</v>
      </c>
      <c r="CL982" s="22" t="s">
        <v>121</v>
      </c>
      <c r="CM982" s="22" t="s">
        <v>4110</v>
      </c>
    </row>
    <row r="983" spans="1:91" ht="14.45" customHeight="1" x14ac:dyDescent="0.25">
      <c r="A983" s="69">
        <f t="shared" si="338"/>
        <v>981</v>
      </c>
      <c r="B983" s="70" t="s">
        <v>102</v>
      </c>
      <c r="C983" s="97">
        <v>235600167735</v>
      </c>
      <c r="D983" s="106">
        <v>145386948</v>
      </c>
      <c r="E983" s="73">
        <v>5320007316</v>
      </c>
      <c r="F983" s="74">
        <v>46055</v>
      </c>
      <c r="G983" s="75" t="s">
        <v>726</v>
      </c>
      <c r="H983" s="75" t="s">
        <v>2213</v>
      </c>
      <c r="I983" s="75" t="s">
        <v>105</v>
      </c>
      <c r="J983" s="75" t="s">
        <v>518</v>
      </c>
      <c r="K983" s="75" t="s">
        <v>242</v>
      </c>
      <c r="L983" s="74">
        <v>46083</v>
      </c>
      <c r="M983" s="73">
        <v>0</v>
      </c>
      <c r="N983" s="75" t="s">
        <v>4115</v>
      </c>
      <c r="O983" s="75" t="s">
        <v>4116</v>
      </c>
      <c r="P983" s="75">
        <v>2830048744</v>
      </c>
      <c r="Q983" s="74">
        <v>46062</v>
      </c>
      <c r="R983" s="75">
        <v>1209383566</v>
      </c>
      <c r="S983" s="75">
        <v>224179630</v>
      </c>
      <c r="T983" s="74">
        <v>46062</v>
      </c>
      <c r="U983" s="190">
        <v>7850.7690000000002</v>
      </c>
      <c r="V983" s="190">
        <v>7669.75</v>
      </c>
      <c r="W983" s="75">
        <v>9</v>
      </c>
      <c r="X983" s="75">
        <v>0</v>
      </c>
      <c r="Y983" s="98">
        <v>235600167752</v>
      </c>
      <c r="Z983" s="82" t="s">
        <v>128</v>
      </c>
      <c r="AA983" s="75" t="s">
        <v>280</v>
      </c>
      <c r="AB983" s="75" t="s">
        <v>2599</v>
      </c>
      <c r="AC983" s="98">
        <v>235600167735</v>
      </c>
      <c r="AD983" s="75" t="s">
        <v>113</v>
      </c>
      <c r="AE983" s="74">
        <v>46076</v>
      </c>
      <c r="AF983" s="208">
        <v>46068.041666666664</v>
      </c>
      <c r="AG983" s="208">
        <v>46066.5</v>
      </c>
      <c r="AH983" s="208">
        <v>46066.5</v>
      </c>
      <c r="AI983" s="124">
        <v>46055</v>
      </c>
      <c r="AJ983" s="124">
        <v>46069</v>
      </c>
      <c r="AK983" s="124">
        <v>46069</v>
      </c>
      <c r="AL983" s="124">
        <v>46068</v>
      </c>
      <c r="AM983" s="101">
        <v>46080</v>
      </c>
      <c r="AN983" s="101">
        <v>46080</v>
      </c>
      <c r="AO983" s="95" t="s">
        <v>121</v>
      </c>
      <c r="AP983" s="95" t="s">
        <v>121</v>
      </c>
      <c r="AQ983" s="95" t="s">
        <v>121</v>
      </c>
      <c r="AR983" s="95" t="s">
        <v>121</v>
      </c>
      <c r="AS983" s="95" t="s">
        <v>121</v>
      </c>
      <c r="AT983" s="95" t="s">
        <v>121</v>
      </c>
      <c r="AU983" s="82" t="s">
        <v>2600</v>
      </c>
      <c r="AV983" s="74">
        <v>46062</v>
      </c>
      <c r="AW983" s="75">
        <v>0</v>
      </c>
      <c r="AX983" s="75">
        <v>0</v>
      </c>
      <c r="AY983" s="75"/>
      <c r="AZ983" s="96"/>
      <c r="BA983" s="75"/>
      <c r="BB983" s="75"/>
      <c r="BC983" s="75"/>
      <c r="BD983" s="75"/>
      <c r="BE983" s="75"/>
      <c r="BF983" s="75"/>
      <c r="BG983" s="75"/>
      <c r="BH983" s="75"/>
      <c r="BI983" s="75"/>
      <c r="BJ983" s="75"/>
      <c r="BK983" s="75"/>
      <c r="BL983" s="75"/>
      <c r="BM983" s="75"/>
      <c r="BN983" s="75"/>
      <c r="BO983" s="75"/>
      <c r="BP983" s="75"/>
      <c r="BQ983" s="75"/>
      <c r="BR983" s="75"/>
      <c r="BS983" s="75"/>
      <c r="BT983" s="75">
        <v>0</v>
      </c>
      <c r="BU983" s="84" t="s">
        <v>4109</v>
      </c>
      <c r="BV983" s="74">
        <v>46076</v>
      </c>
      <c r="BW983" s="85">
        <f t="shared" si="339"/>
        <v>7</v>
      </c>
      <c r="BX983" s="85">
        <f t="shared" si="340"/>
        <v>7</v>
      </c>
      <c r="BY983" s="86" t="s">
        <v>120</v>
      </c>
      <c r="BZ983" s="87">
        <f t="shared" si="325"/>
        <v>6</v>
      </c>
      <c r="CB983" s="88">
        <f t="shared" si="327"/>
        <v>9</v>
      </c>
      <c r="CC983" s="89"/>
      <c r="CE983" s="87">
        <f t="shared" si="341"/>
        <v>2</v>
      </c>
      <c r="CF983" s="90"/>
      <c r="CG983" s="90"/>
      <c r="CH983" s="90"/>
      <c r="CJ983" s="87">
        <f t="shared" si="328"/>
        <v>2</v>
      </c>
      <c r="CK983" s="87">
        <f t="shared" si="329"/>
        <v>7</v>
      </c>
      <c r="CL983" s="22" t="s">
        <v>121</v>
      </c>
      <c r="CM983" s="22" t="s">
        <v>4110</v>
      </c>
    </row>
    <row r="984" spans="1:91" ht="14.45" customHeight="1" x14ac:dyDescent="0.25">
      <c r="A984" s="69">
        <f t="shared" si="338"/>
        <v>982</v>
      </c>
      <c r="B984" s="70" t="s">
        <v>102</v>
      </c>
      <c r="C984" s="97">
        <v>235600191504</v>
      </c>
      <c r="D984" s="106">
        <v>145368228</v>
      </c>
      <c r="E984" s="73">
        <v>5320007435</v>
      </c>
      <c r="F984" s="74">
        <v>46055</v>
      </c>
      <c r="G984" s="75" t="s">
        <v>516</v>
      </c>
      <c r="H984" s="75" t="s">
        <v>2213</v>
      </c>
      <c r="I984" s="75" t="s">
        <v>105</v>
      </c>
      <c r="J984" s="75" t="s">
        <v>518</v>
      </c>
      <c r="K984" s="75" t="s">
        <v>242</v>
      </c>
      <c r="L984" s="74">
        <v>46084</v>
      </c>
      <c r="M984" s="73">
        <v>40</v>
      </c>
      <c r="N984" s="75" t="s">
        <v>4119</v>
      </c>
      <c r="O984" s="75" t="s">
        <v>4120</v>
      </c>
      <c r="P984" s="75">
        <v>2830048827</v>
      </c>
      <c r="Q984" s="74">
        <v>46063</v>
      </c>
      <c r="R984" s="75">
        <v>1209383983</v>
      </c>
      <c r="S984" s="75">
        <v>224179640</v>
      </c>
      <c r="T984" s="74">
        <v>46063</v>
      </c>
      <c r="U984" s="190">
        <v>5935.1660000000002</v>
      </c>
      <c r="V984" s="190">
        <v>5753.3180000000002</v>
      </c>
      <c r="W984" s="75">
        <v>8</v>
      </c>
      <c r="X984" s="75">
        <v>0</v>
      </c>
      <c r="Y984" s="98">
        <v>235600191504</v>
      </c>
      <c r="Z984" s="82" t="s">
        <v>128</v>
      </c>
      <c r="AA984" s="75" t="s">
        <v>280</v>
      </c>
      <c r="AB984" s="75" t="s">
        <v>2599</v>
      </c>
      <c r="AC984" s="98">
        <v>235600191504</v>
      </c>
      <c r="AD984" s="75" t="s">
        <v>113</v>
      </c>
      <c r="AE984" s="74">
        <v>46076</v>
      </c>
      <c r="AF984" s="208">
        <v>46068.041666666664</v>
      </c>
      <c r="AG984" s="208">
        <v>46066.5</v>
      </c>
      <c r="AH984" s="208">
        <v>46066.5</v>
      </c>
      <c r="AI984" s="124">
        <v>46055</v>
      </c>
      <c r="AJ984" s="124">
        <v>46069</v>
      </c>
      <c r="AK984" s="124">
        <v>46069</v>
      </c>
      <c r="AL984" s="124">
        <v>46068</v>
      </c>
      <c r="AM984" s="101">
        <v>46080</v>
      </c>
      <c r="AN984" s="101">
        <v>46080</v>
      </c>
      <c r="AO984" s="95" t="s">
        <v>121</v>
      </c>
      <c r="AP984" s="95" t="s">
        <v>121</v>
      </c>
      <c r="AQ984" s="95" t="s">
        <v>121</v>
      </c>
      <c r="AR984" s="95" t="s">
        <v>121</v>
      </c>
      <c r="AS984" s="95" t="s">
        <v>121</v>
      </c>
      <c r="AT984" s="95" t="s">
        <v>121</v>
      </c>
      <c r="AU984" s="82" t="s">
        <v>2600</v>
      </c>
      <c r="AV984" s="74">
        <v>46063</v>
      </c>
      <c r="AW984" s="75" t="s">
        <v>4121</v>
      </c>
      <c r="AX984" s="75" t="s">
        <v>4122</v>
      </c>
      <c r="AY984" s="75"/>
      <c r="AZ984" s="96"/>
      <c r="BA984" s="75"/>
      <c r="BB984" s="75"/>
      <c r="BC984" s="75"/>
      <c r="BD984" s="75"/>
      <c r="BE984" s="75"/>
      <c r="BF984" s="75"/>
      <c r="BG984" s="75"/>
      <c r="BH984" s="75"/>
      <c r="BI984" s="75"/>
      <c r="BJ984" s="75"/>
      <c r="BK984" s="75"/>
      <c r="BL984" s="75"/>
      <c r="BM984" s="75"/>
      <c r="BN984" s="75"/>
      <c r="BO984" s="75"/>
      <c r="BP984" s="75"/>
      <c r="BQ984" s="75"/>
      <c r="BR984" s="75"/>
      <c r="BS984" s="75"/>
      <c r="BT984" s="75">
        <v>1</v>
      </c>
      <c r="BU984" s="84" t="s">
        <v>4123</v>
      </c>
      <c r="BV984" s="74">
        <v>46076</v>
      </c>
      <c r="BW984" s="85">
        <f t="shared" si="339"/>
        <v>7</v>
      </c>
      <c r="BX984" s="85">
        <f t="shared" si="340"/>
        <v>7</v>
      </c>
      <c r="BY984" s="86" t="s">
        <v>120</v>
      </c>
      <c r="BZ984" s="87">
        <f t="shared" si="325"/>
        <v>6</v>
      </c>
      <c r="CB984" s="88">
        <f t="shared" si="327"/>
        <v>9</v>
      </c>
      <c r="CC984" s="89"/>
      <c r="CE984" s="87">
        <f t="shared" si="341"/>
        <v>2</v>
      </c>
      <c r="CF984" s="90">
        <v>18123000</v>
      </c>
      <c r="CG984" s="90"/>
      <c r="CH984" s="90">
        <v>18123000</v>
      </c>
      <c r="CI984" s="22">
        <v>25890</v>
      </c>
      <c r="CJ984" s="87">
        <f t="shared" si="328"/>
        <v>2</v>
      </c>
      <c r="CK984" s="87">
        <f t="shared" si="329"/>
        <v>7</v>
      </c>
      <c r="CL984" s="22" t="s">
        <v>121</v>
      </c>
      <c r="CM984" s="22" t="s">
        <v>4124</v>
      </c>
    </row>
    <row r="985" spans="1:91" ht="14.45" customHeight="1" x14ac:dyDescent="0.25">
      <c r="A985" s="69">
        <f t="shared" si="338"/>
        <v>983</v>
      </c>
      <c r="B985" s="70" t="s">
        <v>102</v>
      </c>
      <c r="C985" s="97">
        <v>235600191504</v>
      </c>
      <c r="D985" s="106">
        <v>145368230</v>
      </c>
      <c r="E985" s="73">
        <v>5320007435</v>
      </c>
      <c r="F985" s="74">
        <v>46055</v>
      </c>
      <c r="G985" s="75" t="s">
        <v>516</v>
      </c>
      <c r="H985" s="75" t="s">
        <v>2213</v>
      </c>
      <c r="I985" s="75" t="s">
        <v>105</v>
      </c>
      <c r="J985" s="75" t="s">
        <v>518</v>
      </c>
      <c r="K985" s="75" t="s">
        <v>242</v>
      </c>
      <c r="L985" s="74">
        <v>46084</v>
      </c>
      <c r="M985" s="73">
        <v>0</v>
      </c>
      <c r="N985" s="75" t="s">
        <v>4119</v>
      </c>
      <c r="O985" s="75" t="s">
        <v>4120</v>
      </c>
      <c r="P985" s="75">
        <v>2830048828</v>
      </c>
      <c r="Q985" s="74">
        <v>46063</v>
      </c>
      <c r="R985" s="75">
        <v>1209383984</v>
      </c>
      <c r="S985" s="75">
        <v>224179641</v>
      </c>
      <c r="T985" s="74">
        <v>46063</v>
      </c>
      <c r="U985" s="190">
        <v>11834.525</v>
      </c>
      <c r="V985" s="190">
        <v>11471.918</v>
      </c>
      <c r="W985" s="75">
        <v>14</v>
      </c>
      <c r="X985" s="75">
        <v>0</v>
      </c>
      <c r="Y985" s="98">
        <v>235600191504</v>
      </c>
      <c r="Z985" s="82" t="s">
        <v>128</v>
      </c>
      <c r="AA985" s="75" t="s">
        <v>280</v>
      </c>
      <c r="AB985" s="75" t="s">
        <v>2599</v>
      </c>
      <c r="AC985" s="98">
        <v>235600191504</v>
      </c>
      <c r="AD985" s="75" t="s">
        <v>113</v>
      </c>
      <c r="AE985" s="74">
        <v>46076</v>
      </c>
      <c r="AF985" s="208">
        <v>46068.041666666664</v>
      </c>
      <c r="AG985" s="208">
        <v>46066.5</v>
      </c>
      <c r="AH985" s="208">
        <v>46066.5</v>
      </c>
      <c r="AI985" s="124">
        <v>46055</v>
      </c>
      <c r="AJ985" s="124">
        <v>46069</v>
      </c>
      <c r="AK985" s="124">
        <v>46069</v>
      </c>
      <c r="AL985" s="124">
        <v>46068</v>
      </c>
      <c r="AM985" s="101">
        <v>46080</v>
      </c>
      <c r="AN985" s="101">
        <v>46080</v>
      </c>
      <c r="AO985" s="95" t="s">
        <v>121</v>
      </c>
      <c r="AP985" s="95" t="s">
        <v>121</v>
      </c>
      <c r="AQ985" s="95" t="s">
        <v>121</v>
      </c>
      <c r="AR985" s="95" t="s">
        <v>121</v>
      </c>
      <c r="AS985" s="95" t="s">
        <v>121</v>
      </c>
      <c r="AT985" s="95" t="s">
        <v>121</v>
      </c>
      <c r="AU985" s="82" t="s">
        <v>2600</v>
      </c>
      <c r="AV985" s="74">
        <v>46063</v>
      </c>
      <c r="AW985" s="75">
        <v>0</v>
      </c>
      <c r="AX985" s="75">
        <v>0</v>
      </c>
      <c r="AY985" s="75"/>
      <c r="AZ985" s="96"/>
      <c r="BA985" s="75"/>
      <c r="BB985" s="75"/>
      <c r="BC985" s="75"/>
      <c r="BD985" s="75"/>
      <c r="BE985" s="75"/>
      <c r="BF985" s="75"/>
      <c r="BG985" s="75"/>
      <c r="BH985" s="75"/>
      <c r="BI985" s="75"/>
      <c r="BJ985" s="75"/>
      <c r="BK985" s="75"/>
      <c r="BL985" s="75"/>
      <c r="BM985" s="75"/>
      <c r="BN985" s="75"/>
      <c r="BO985" s="75"/>
      <c r="BP985" s="75"/>
      <c r="BQ985" s="75"/>
      <c r="BR985" s="75"/>
      <c r="BS985" s="75"/>
      <c r="BT985" s="75">
        <v>0</v>
      </c>
      <c r="BU985" s="84" t="s">
        <v>4123</v>
      </c>
      <c r="BV985" s="74">
        <v>46076</v>
      </c>
      <c r="BW985" s="85">
        <f t="shared" si="339"/>
        <v>7</v>
      </c>
      <c r="BX985" s="85">
        <f t="shared" si="340"/>
        <v>7</v>
      </c>
      <c r="BY985" s="86" t="s">
        <v>120</v>
      </c>
      <c r="BZ985" s="87">
        <f t="shared" si="325"/>
        <v>6</v>
      </c>
      <c r="CB985" s="88">
        <f t="shared" si="327"/>
        <v>9</v>
      </c>
      <c r="CC985" s="89"/>
      <c r="CE985" s="87">
        <f t="shared" si="341"/>
        <v>2</v>
      </c>
      <c r="CF985" s="90"/>
      <c r="CG985" s="90"/>
      <c r="CH985" s="90"/>
      <c r="CJ985" s="87">
        <f t="shared" si="328"/>
        <v>2</v>
      </c>
      <c r="CK985" s="87">
        <f t="shared" si="329"/>
        <v>7</v>
      </c>
      <c r="CL985" s="22" t="s">
        <v>121</v>
      </c>
      <c r="CM985" s="22" t="s">
        <v>4124</v>
      </c>
    </row>
    <row r="986" spans="1:91" ht="14.45" customHeight="1" x14ac:dyDescent="0.25">
      <c r="A986" s="69">
        <f t="shared" si="338"/>
        <v>984</v>
      </c>
      <c r="B986" s="70" t="s">
        <v>102</v>
      </c>
      <c r="C986" s="97">
        <v>235600167735</v>
      </c>
      <c r="D986" s="106">
        <v>145386835</v>
      </c>
      <c r="E986" s="73">
        <v>5320007460</v>
      </c>
      <c r="F986" s="74">
        <v>46055</v>
      </c>
      <c r="G986" s="75" t="s">
        <v>2636</v>
      </c>
      <c r="H986" s="75" t="s">
        <v>2213</v>
      </c>
      <c r="I986" s="75" t="s">
        <v>105</v>
      </c>
      <c r="J986" s="75" t="s">
        <v>518</v>
      </c>
      <c r="K986" s="75" t="s">
        <v>242</v>
      </c>
      <c r="L986" s="74">
        <v>46083</v>
      </c>
      <c r="M986" s="73">
        <v>40</v>
      </c>
      <c r="N986" s="75" t="s">
        <v>4125</v>
      </c>
      <c r="O986" s="75" t="s">
        <v>4126</v>
      </c>
      <c r="P986" s="75">
        <v>2830048741</v>
      </c>
      <c r="Q986" s="74">
        <v>46062</v>
      </c>
      <c r="R986" s="75">
        <v>1209383560</v>
      </c>
      <c r="S986" s="75">
        <v>224179650</v>
      </c>
      <c r="T986" s="74">
        <v>46062</v>
      </c>
      <c r="U986" s="190">
        <v>3189.692</v>
      </c>
      <c r="V986" s="190">
        <v>3105.1529999999998</v>
      </c>
      <c r="W986" s="75">
        <v>4</v>
      </c>
      <c r="X986" s="75">
        <v>0</v>
      </c>
      <c r="Y986" s="98">
        <v>235600191521</v>
      </c>
      <c r="Z986" s="82" t="s">
        <v>128</v>
      </c>
      <c r="AA986" s="75" t="s">
        <v>280</v>
      </c>
      <c r="AB986" s="75" t="s">
        <v>2599</v>
      </c>
      <c r="AC986" s="98">
        <v>235600167735</v>
      </c>
      <c r="AD986" s="75" t="s">
        <v>113</v>
      </c>
      <c r="AE986" s="74">
        <v>46076</v>
      </c>
      <c r="AF986" s="208">
        <v>46068.041666666664</v>
      </c>
      <c r="AG986" s="208">
        <v>46066.5</v>
      </c>
      <c r="AH986" s="208">
        <v>46066.5</v>
      </c>
      <c r="AI986" s="124">
        <v>46055</v>
      </c>
      <c r="AJ986" s="124">
        <v>46069</v>
      </c>
      <c r="AK986" s="124">
        <v>46069</v>
      </c>
      <c r="AL986" s="124">
        <v>46068</v>
      </c>
      <c r="AM986" s="101">
        <v>46080</v>
      </c>
      <c r="AN986" s="101">
        <v>46080</v>
      </c>
      <c r="AO986" s="95" t="s">
        <v>121</v>
      </c>
      <c r="AP986" s="95" t="s">
        <v>121</v>
      </c>
      <c r="AQ986" s="95" t="s">
        <v>121</v>
      </c>
      <c r="AR986" s="95" t="s">
        <v>121</v>
      </c>
      <c r="AS986" s="95" t="s">
        <v>121</v>
      </c>
      <c r="AT986" s="95" t="s">
        <v>121</v>
      </c>
      <c r="AU986" s="82" t="s">
        <v>2600</v>
      </c>
      <c r="AV986" s="74">
        <v>46062</v>
      </c>
      <c r="AW986" s="75" t="s">
        <v>4127</v>
      </c>
      <c r="AX986" s="75" t="s">
        <v>4128</v>
      </c>
      <c r="AY986" s="75"/>
      <c r="AZ986" s="96"/>
      <c r="BA986" s="75"/>
      <c r="BB986" s="75"/>
      <c r="BC986" s="75"/>
      <c r="BD986" s="75"/>
      <c r="BE986" s="75"/>
      <c r="BF986" s="75"/>
      <c r="BG986" s="75"/>
      <c r="BH986" s="75"/>
      <c r="BI986" s="75"/>
      <c r="BJ986" s="75"/>
      <c r="BK986" s="75"/>
      <c r="BL986" s="75"/>
      <c r="BM986" s="75"/>
      <c r="BN986" s="75"/>
      <c r="BO986" s="75"/>
      <c r="BP986" s="75"/>
      <c r="BQ986" s="75"/>
      <c r="BR986" s="75"/>
      <c r="BS986" s="75"/>
      <c r="BT986" s="75">
        <v>0</v>
      </c>
      <c r="BU986" s="84" t="s">
        <v>4109</v>
      </c>
      <c r="BV986" s="74">
        <v>46076</v>
      </c>
      <c r="BW986" s="85">
        <f t="shared" si="339"/>
        <v>7</v>
      </c>
      <c r="BX986" s="85">
        <f t="shared" si="340"/>
        <v>7</v>
      </c>
      <c r="BY986" s="86" t="s">
        <v>120</v>
      </c>
      <c r="BZ986" s="87">
        <f t="shared" si="325"/>
        <v>6</v>
      </c>
      <c r="CB986" s="88">
        <f t="shared" si="327"/>
        <v>9</v>
      </c>
      <c r="CC986" s="89"/>
      <c r="CE986" s="87">
        <f t="shared" si="341"/>
        <v>2</v>
      </c>
      <c r="CF986" s="90">
        <v>18123000</v>
      </c>
      <c r="CG986" s="90"/>
      <c r="CH986" s="90">
        <v>18123000</v>
      </c>
      <c r="CI986" s="22">
        <v>25890</v>
      </c>
      <c r="CJ986" s="87">
        <f t="shared" si="328"/>
        <v>2</v>
      </c>
      <c r="CK986" s="87">
        <f t="shared" si="329"/>
        <v>7</v>
      </c>
      <c r="CL986" s="22" t="s">
        <v>121</v>
      </c>
      <c r="CM986" s="22" t="s">
        <v>4110</v>
      </c>
    </row>
    <row r="987" spans="1:91" ht="14.45" customHeight="1" x14ac:dyDescent="0.25">
      <c r="A987" s="69">
        <f t="shared" si="338"/>
        <v>985</v>
      </c>
      <c r="B987" s="70" t="s">
        <v>102</v>
      </c>
      <c r="C987" s="97">
        <v>235600167735</v>
      </c>
      <c r="D987" s="106">
        <v>145386727</v>
      </c>
      <c r="E987" s="73">
        <v>5320007460</v>
      </c>
      <c r="F987" s="74">
        <v>46055</v>
      </c>
      <c r="G987" s="75" t="s">
        <v>591</v>
      </c>
      <c r="H987" s="75" t="s">
        <v>2213</v>
      </c>
      <c r="I987" s="75" t="s">
        <v>105</v>
      </c>
      <c r="J987" s="75" t="s">
        <v>518</v>
      </c>
      <c r="K987" s="75" t="s">
        <v>242</v>
      </c>
      <c r="L987" s="74">
        <v>46083</v>
      </c>
      <c r="M987" s="73">
        <v>0</v>
      </c>
      <c r="N987" s="75" t="s">
        <v>4125</v>
      </c>
      <c r="O987" s="75" t="s">
        <v>4126</v>
      </c>
      <c r="P987" s="75">
        <v>2830048740</v>
      </c>
      <c r="Q987" s="74">
        <v>46062</v>
      </c>
      <c r="R987" s="75">
        <v>1209383559</v>
      </c>
      <c r="S987" s="75">
        <v>224179652</v>
      </c>
      <c r="T987" s="74">
        <v>46062</v>
      </c>
      <c r="U987" s="190">
        <v>12691.844999999999</v>
      </c>
      <c r="V987" s="190">
        <v>12261.612999999999</v>
      </c>
      <c r="W987" s="75">
        <v>14</v>
      </c>
      <c r="X987" s="75">
        <v>0</v>
      </c>
      <c r="Y987" s="98">
        <v>235600191521</v>
      </c>
      <c r="Z987" s="82" t="s">
        <v>128</v>
      </c>
      <c r="AA987" s="75" t="s">
        <v>280</v>
      </c>
      <c r="AB987" s="75" t="s">
        <v>2599</v>
      </c>
      <c r="AC987" s="98">
        <v>235600167735</v>
      </c>
      <c r="AD987" s="75" t="s">
        <v>113</v>
      </c>
      <c r="AE987" s="74">
        <v>46076</v>
      </c>
      <c r="AF987" s="208">
        <v>46068.041666666664</v>
      </c>
      <c r="AG987" s="208">
        <v>46066.5</v>
      </c>
      <c r="AH987" s="208">
        <v>46066.5</v>
      </c>
      <c r="AI987" s="124">
        <v>46055</v>
      </c>
      <c r="AJ987" s="124">
        <v>46069</v>
      </c>
      <c r="AK987" s="124">
        <v>46069</v>
      </c>
      <c r="AL987" s="124">
        <v>46068</v>
      </c>
      <c r="AM987" s="101">
        <v>46080</v>
      </c>
      <c r="AN987" s="101">
        <v>46080</v>
      </c>
      <c r="AO987" s="95" t="s">
        <v>121</v>
      </c>
      <c r="AP987" s="95" t="s">
        <v>121</v>
      </c>
      <c r="AQ987" s="95" t="s">
        <v>121</v>
      </c>
      <c r="AR987" s="95" t="s">
        <v>121</v>
      </c>
      <c r="AS987" s="95" t="s">
        <v>121</v>
      </c>
      <c r="AT987" s="95" t="s">
        <v>121</v>
      </c>
      <c r="AU987" s="82" t="s">
        <v>2600</v>
      </c>
      <c r="AV987" s="74">
        <v>46062</v>
      </c>
      <c r="AW987" s="75">
        <v>0</v>
      </c>
      <c r="AX987" s="75">
        <v>0</v>
      </c>
      <c r="AY987" s="75"/>
      <c r="AZ987" s="96"/>
      <c r="BA987" s="75"/>
      <c r="BB987" s="75"/>
      <c r="BC987" s="75"/>
      <c r="BD987" s="75"/>
      <c r="BE987" s="75"/>
      <c r="BF987" s="75"/>
      <c r="BG987" s="75"/>
      <c r="BH987" s="75"/>
      <c r="BI987" s="75"/>
      <c r="BJ987" s="75"/>
      <c r="BK987" s="75"/>
      <c r="BL987" s="75"/>
      <c r="BM987" s="75"/>
      <c r="BN987" s="75"/>
      <c r="BO987" s="75"/>
      <c r="BP987" s="75"/>
      <c r="BQ987" s="75"/>
      <c r="BR987" s="75"/>
      <c r="BS987" s="75"/>
      <c r="BT987" s="75">
        <v>0</v>
      </c>
      <c r="BU987" s="84" t="s">
        <v>4109</v>
      </c>
      <c r="BV987" s="74">
        <v>46076</v>
      </c>
      <c r="BW987" s="85">
        <f t="shared" si="339"/>
        <v>7</v>
      </c>
      <c r="BX987" s="85">
        <f t="shared" si="340"/>
        <v>7</v>
      </c>
      <c r="BY987" s="86" t="s">
        <v>120</v>
      </c>
      <c r="BZ987" s="87">
        <f t="shared" si="325"/>
        <v>6</v>
      </c>
      <c r="CB987" s="88">
        <f t="shared" si="327"/>
        <v>9</v>
      </c>
      <c r="CC987" s="89"/>
      <c r="CE987" s="87">
        <f t="shared" si="341"/>
        <v>2</v>
      </c>
      <c r="CF987" s="90"/>
      <c r="CG987" s="90"/>
      <c r="CH987" s="90"/>
      <c r="CJ987" s="87">
        <f t="shared" si="328"/>
        <v>2</v>
      </c>
      <c r="CK987" s="87">
        <f t="shared" si="329"/>
        <v>7</v>
      </c>
      <c r="CL987" s="22" t="s">
        <v>121</v>
      </c>
      <c r="CM987" s="22" t="s">
        <v>4110</v>
      </c>
    </row>
    <row r="988" spans="1:91" ht="14.45" customHeight="1" x14ac:dyDescent="0.25">
      <c r="A988" s="69">
        <f t="shared" si="338"/>
        <v>986</v>
      </c>
      <c r="B988" s="70" t="s">
        <v>102</v>
      </c>
      <c r="C988" s="97">
        <v>235600191547</v>
      </c>
      <c r="D988" s="106">
        <v>145397156</v>
      </c>
      <c r="E988" s="73">
        <v>5320007487</v>
      </c>
      <c r="F988" s="74">
        <v>46062</v>
      </c>
      <c r="G988" s="75" t="s">
        <v>591</v>
      </c>
      <c r="H988" s="75" t="s">
        <v>2213</v>
      </c>
      <c r="I988" s="75" t="s">
        <v>105</v>
      </c>
      <c r="J988" s="75" t="s">
        <v>518</v>
      </c>
      <c r="K988" s="75" t="s">
        <v>242</v>
      </c>
      <c r="L988" s="74">
        <v>46090</v>
      </c>
      <c r="M988" s="73">
        <v>40</v>
      </c>
      <c r="N988" s="75" t="s">
        <v>4129</v>
      </c>
      <c r="O988" s="75" t="s">
        <v>4130</v>
      </c>
      <c r="P988" s="75">
        <v>2830048794</v>
      </c>
      <c r="Q988" s="74">
        <v>46062</v>
      </c>
      <c r="R988" s="75">
        <v>1209383703</v>
      </c>
      <c r="S988" s="75">
        <v>224182143</v>
      </c>
      <c r="T988" s="74">
        <v>46062</v>
      </c>
      <c r="U988" s="190">
        <v>2584.3629999999998</v>
      </c>
      <c r="V988" s="190">
        <v>2492.0010000000002</v>
      </c>
      <c r="W988" s="75">
        <v>4</v>
      </c>
      <c r="X988" s="75">
        <v>0</v>
      </c>
      <c r="Y988" s="98">
        <v>235600191547</v>
      </c>
      <c r="Z988" s="82" t="s">
        <v>128</v>
      </c>
      <c r="AA988" s="75" t="s">
        <v>280</v>
      </c>
      <c r="AB988" s="75" t="s">
        <v>2599</v>
      </c>
      <c r="AC988" s="98">
        <v>235600191547</v>
      </c>
      <c r="AD988" s="75" t="s">
        <v>113</v>
      </c>
      <c r="AE988" s="74">
        <v>46076</v>
      </c>
      <c r="AF988" s="208">
        <v>46068.041666666664</v>
      </c>
      <c r="AG988" s="208">
        <v>46066.5</v>
      </c>
      <c r="AH988" s="208">
        <v>46066.5</v>
      </c>
      <c r="AI988" s="124">
        <v>46055</v>
      </c>
      <c r="AJ988" s="124">
        <v>46069</v>
      </c>
      <c r="AK988" s="124">
        <v>46069</v>
      </c>
      <c r="AL988" s="124">
        <v>46068</v>
      </c>
      <c r="AM988" s="101">
        <v>46080</v>
      </c>
      <c r="AN988" s="101">
        <v>46080</v>
      </c>
      <c r="AO988" s="95" t="s">
        <v>121</v>
      </c>
      <c r="AP988" s="95" t="s">
        <v>121</v>
      </c>
      <c r="AQ988" s="95" t="s">
        <v>121</v>
      </c>
      <c r="AR988" s="95" t="s">
        <v>121</v>
      </c>
      <c r="AS988" s="95" t="s">
        <v>121</v>
      </c>
      <c r="AT988" s="95" t="s">
        <v>121</v>
      </c>
      <c r="AU988" s="82" t="s">
        <v>2600</v>
      </c>
      <c r="AV988" s="74">
        <v>46062</v>
      </c>
      <c r="AW988" s="75" t="s">
        <v>4131</v>
      </c>
      <c r="AX988" s="75" t="s">
        <v>4132</v>
      </c>
      <c r="AY988" s="75"/>
      <c r="AZ988" s="96"/>
      <c r="BA988" s="75"/>
      <c r="BB988" s="75"/>
      <c r="BC988" s="75"/>
      <c r="BD988" s="75"/>
      <c r="BE988" s="75"/>
      <c r="BF988" s="75"/>
      <c r="BG988" s="75"/>
      <c r="BH988" s="75"/>
      <c r="BI988" s="75"/>
      <c r="BJ988" s="75"/>
      <c r="BK988" s="75"/>
      <c r="BL988" s="75"/>
      <c r="BM988" s="75"/>
      <c r="BN988" s="75"/>
      <c r="BO988" s="75"/>
      <c r="BP988" s="75"/>
      <c r="BQ988" s="75"/>
      <c r="BR988" s="75"/>
      <c r="BS988" s="75"/>
      <c r="BT988" s="75">
        <v>1</v>
      </c>
      <c r="BU988" s="84" t="s">
        <v>4133</v>
      </c>
      <c r="BV988" s="74">
        <v>46076</v>
      </c>
      <c r="BW988" s="85">
        <f t="shared" si="339"/>
        <v>7</v>
      </c>
      <c r="BX988" s="85">
        <f t="shared" si="340"/>
        <v>7</v>
      </c>
      <c r="BY988" s="86" t="s">
        <v>120</v>
      </c>
      <c r="BZ988" s="87">
        <f t="shared" si="325"/>
        <v>7</v>
      </c>
      <c r="CB988" s="88">
        <f t="shared" si="327"/>
        <v>9</v>
      </c>
      <c r="CC988" s="89"/>
      <c r="CE988" s="87">
        <f t="shared" si="341"/>
        <v>2</v>
      </c>
      <c r="CF988" s="90">
        <v>18123000</v>
      </c>
      <c r="CG988" s="90"/>
      <c r="CH988" s="90">
        <v>18123000</v>
      </c>
      <c r="CI988" s="22">
        <v>25890</v>
      </c>
      <c r="CJ988" s="87">
        <f t="shared" si="328"/>
        <v>2</v>
      </c>
      <c r="CK988" s="87">
        <f t="shared" si="329"/>
        <v>7</v>
      </c>
      <c r="CL988" s="22" t="s">
        <v>121</v>
      </c>
      <c r="CM988" s="22" t="s">
        <v>4134</v>
      </c>
    </row>
    <row r="989" spans="1:91" ht="14.45" customHeight="1" x14ac:dyDescent="0.25">
      <c r="A989" s="69">
        <f t="shared" si="338"/>
        <v>987</v>
      </c>
      <c r="B989" s="70" t="s">
        <v>102</v>
      </c>
      <c r="C989" s="97">
        <v>235600191547</v>
      </c>
      <c r="D989" s="106">
        <v>145397169</v>
      </c>
      <c r="E989" s="73">
        <v>5320007487</v>
      </c>
      <c r="F989" s="74">
        <v>46062</v>
      </c>
      <c r="G989" s="75" t="s">
        <v>591</v>
      </c>
      <c r="H989" s="75" t="s">
        <v>2213</v>
      </c>
      <c r="I989" s="75" t="s">
        <v>105</v>
      </c>
      <c r="J989" s="75" t="s">
        <v>518</v>
      </c>
      <c r="K989" s="75" t="s">
        <v>242</v>
      </c>
      <c r="L989" s="74">
        <v>46090</v>
      </c>
      <c r="M989" s="73">
        <v>0</v>
      </c>
      <c r="N989" s="75" t="s">
        <v>4129</v>
      </c>
      <c r="O989" s="75" t="s">
        <v>4130</v>
      </c>
      <c r="P989" s="75">
        <v>2830048795</v>
      </c>
      <c r="Q989" s="74">
        <v>46062</v>
      </c>
      <c r="R989" s="75">
        <v>1209383704</v>
      </c>
      <c r="S989" s="75">
        <v>224182145</v>
      </c>
      <c r="T989" s="74">
        <v>46062</v>
      </c>
      <c r="U989" s="190">
        <v>12947.287</v>
      </c>
      <c r="V989" s="190">
        <v>12508.396000000001</v>
      </c>
      <c r="W989" s="75">
        <v>14</v>
      </c>
      <c r="X989" s="75">
        <v>0</v>
      </c>
      <c r="Y989" s="98">
        <v>235600191547</v>
      </c>
      <c r="Z989" s="82" t="s">
        <v>128</v>
      </c>
      <c r="AA989" s="75" t="s">
        <v>280</v>
      </c>
      <c r="AB989" s="75" t="s">
        <v>2599</v>
      </c>
      <c r="AC989" s="98">
        <v>235600191547</v>
      </c>
      <c r="AD989" s="75" t="s">
        <v>113</v>
      </c>
      <c r="AE989" s="74">
        <v>46076</v>
      </c>
      <c r="AF989" s="208">
        <v>46068.041666666664</v>
      </c>
      <c r="AG989" s="208">
        <v>46066.5</v>
      </c>
      <c r="AH989" s="208">
        <v>46066.5</v>
      </c>
      <c r="AI989" s="124">
        <v>46055</v>
      </c>
      <c r="AJ989" s="124">
        <v>46069</v>
      </c>
      <c r="AK989" s="124">
        <v>46069</v>
      </c>
      <c r="AL989" s="124">
        <v>46068</v>
      </c>
      <c r="AM989" s="101">
        <v>46080</v>
      </c>
      <c r="AN989" s="101">
        <v>46080</v>
      </c>
      <c r="AO989" s="95" t="s">
        <v>121</v>
      </c>
      <c r="AP989" s="95" t="s">
        <v>121</v>
      </c>
      <c r="AQ989" s="95" t="s">
        <v>121</v>
      </c>
      <c r="AR989" s="95" t="s">
        <v>121</v>
      </c>
      <c r="AS989" s="95" t="s">
        <v>121</v>
      </c>
      <c r="AT989" s="95" t="s">
        <v>121</v>
      </c>
      <c r="AU989" s="82" t="s">
        <v>2600</v>
      </c>
      <c r="AV989" s="74">
        <v>46062</v>
      </c>
      <c r="AW989" s="75">
        <v>0</v>
      </c>
      <c r="AX989" s="75">
        <v>0</v>
      </c>
      <c r="AY989" s="75"/>
      <c r="AZ989" s="96"/>
      <c r="BA989" s="75"/>
      <c r="BB989" s="75"/>
      <c r="BC989" s="75"/>
      <c r="BD989" s="75"/>
      <c r="BE989" s="75"/>
      <c r="BF989" s="75"/>
      <c r="BG989" s="75"/>
      <c r="BH989" s="75"/>
      <c r="BI989" s="75"/>
      <c r="BJ989" s="75"/>
      <c r="BK989" s="75"/>
      <c r="BL989" s="75"/>
      <c r="BM989" s="75"/>
      <c r="BN989" s="75"/>
      <c r="BO989" s="75"/>
      <c r="BP989" s="75"/>
      <c r="BQ989" s="75"/>
      <c r="BR989" s="75"/>
      <c r="BS989" s="75"/>
      <c r="BT989" s="75">
        <v>0</v>
      </c>
      <c r="BU989" s="84" t="s">
        <v>4133</v>
      </c>
      <c r="BV989" s="74">
        <v>46076</v>
      </c>
      <c r="BW989" s="85">
        <f t="shared" si="339"/>
        <v>7</v>
      </c>
      <c r="BX989" s="85">
        <f t="shared" si="340"/>
        <v>7</v>
      </c>
      <c r="BY989" s="86" t="s">
        <v>120</v>
      </c>
      <c r="BZ989" s="87">
        <f t="shared" si="325"/>
        <v>7</v>
      </c>
      <c r="CB989" s="88">
        <f t="shared" si="327"/>
        <v>9</v>
      </c>
      <c r="CC989" s="89"/>
      <c r="CE989" s="87">
        <f t="shared" si="341"/>
        <v>2</v>
      </c>
      <c r="CF989" s="90"/>
      <c r="CG989" s="90"/>
      <c r="CH989" s="90"/>
      <c r="CJ989" s="87">
        <f t="shared" si="328"/>
        <v>2</v>
      </c>
      <c r="CK989" s="87">
        <f t="shared" si="329"/>
        <v>7</v>
      </c>
      <c r="CL989" s="22" t="s">
        <v>121</v>
      </c>
      <c r="CM989" s="22" t="s">
        <v>4134</v>
      </c>
    </row>
    <row r="990" spans="1:91" ht="14.45" customHeight="1" x14ac:dyDescent="0.25">
      <c r="A990" s="69">
        <f t="shared" si="338"/>
        <v>988</v>
      </c>
      <c r="B990" s="70" t="s">
        <v>102</v>
      </c>
      <c r="C990" s="97">
        <v>235600191547</v>
      </c>
      <c r="D990" s="106">
        <v>145507882</v>
      </c>
      <c r="E990" s="73">
        <v>5320007644</v>
      </c>
      <c r="F990" s="74">
        <v>46057</v>
      </c>
      <c r="G990" s="75" t="s">
        <v>612</v>
      </c>
      <c r="H990" s="75" t="s">
        <v>2213</v>
      </c>
      <c r="I990" s="75" t="s">
        <v>105</v>
      </c>
      <c r="J990" s="75" t="s">
        <v>518</v>
      </c>
      <c r="K990" s="75" t="s">
        <v>242</v>
      </c>
      <c r="L990" s="74">
        <v>46084</v>
      </c>
      <c r="M990" s="73">
        <v>40</v>
      </c>
      <c r="N990" s="75" t="s">
        <v>4135</v>
      </c>
      <c r="O990" s="75" t="s">
        <v>4136</v>
      </c>
      <c r="P990" s="75">
        <v>2830048805</v>
      </c>
      <c r="Q990" s="74">
        <v>46062</v>
      </c>
      <c r="R990" s="75">
        <v>1209383728</v>
      </c>
      <c r="S990" s="75">
        <v>224179654</v>
      </c>
      <c r="T990" s="74">
        <v>46062</v>
      </c>
      <c r="U990" s="190">
        <v>16116.612999999999</v>
      </c>
      <c r="V990" s="190">
        <v>15689.457</v>
      </c>
      <c r="W990" s="75">
        <v>18</v>
      </c>
      <c r="X990" s="75">
        <v>0</v>
      </c>
      <c r="Y990" s="98">
        <v>235600217716</v>
      </c>
      <c r="Z990" s="82" t="s">
        <v>128</v>
      </c>
      <c r="AA990" s="75" t="s">
        <v>280</v>
      </c>
      <c r="AB990" s="75" t="s">
        <v>2599</v>
      </c>
      <c r="AC990" s="98">
        <v>235600191547</v>
      </c>
      <c r="AD990" s="75" t="s">
        <v>113</v>
      </c>
      <c r="AE990" s="74">
        <v>46076</v>
      </c>
      <c r="AF990" s="208">
        <v>46068.041666666664</v>
      </c>
      <c r="AG990" s="208">
        <v>46066.5</v>
      </c>
      <c r="AH990" s="208">
        <v>46066.5</v>
      </c>
      <c r="AI990" s="124">
        <v>46055</v>
      </c>
      <c r="AJ990" s="124">
        <v>46069</v>
      </c>
      <c r="AK990" s="124">
        <v>46069</v>
      </c>
      <c r="AL990" s="124">
        <v>46068</v>
      </c>
      <c r="AM990" s="101">
        <v>46080</v>
      </c>
      <c r="AN990" s="101">
        <v>46080</v>
      </c>
      <c r="AO990" s="95" t="s">
        <v>121</v>
      </c>
      <c r="AP990" s="95" t="s">
        <v>121</v>
      </c>
      <c r="AQ990" s="95" t="s">
        <v>121</v>
      </c>
      <c r="AR990" s="95" t="s">
        <v>121</v>
      </c>
      <c r="AS990" s="95" t="s">
        <v>121</v>
      </c>
      <c r="AT990" s="95" t="s">
        <v>121</v>
      </c>
      <c r="AU990" s="82" t="s">
        <v>2600</v>
      </c>
      <c r="AV990" s="74">
        <v>46062</v>
      </c>
      <c r="AW990" s="75" t="s">
        <v>4137</v>
      </c>
      <c r="AX990" s="75" t="s">
        <v>4138</v>
      </c>
      <c r="AY990" s="75"/>
      <c r="AZ990" s="96"/>
      <c r="BA990" s="75"/>
      <c r="BB990" s="75"/>
      <c r="BC990" s="75"/>
      <c r="BD990" s="75"/>
      <c r="BE990" s="75"/>
      <c r="BF990" s="75"/>
      <c r="BG990" s="75"/>
      <c r="BH990" s="75"/>
      <c r="BI990" s="75"/>
      <c r="BJ990" s="75"/>
      <c r="BK990" s="75"/>
      <c r="BL990" s="75"/>
      <c r="BM990" s="75"/>
      <c r="BN990" s="75"/>
      <c r="BO990" s="75"/>
      <c r="BP990" s="75"/>
      <c r="BQ990" s="75"/>
      <c r="BR990" s="75"/>
      <c r="BS990" s="75"/>
      <c r="BT990" s="75">
        <v>0</v>
      </c>
      <c r="BU990" s="84" t="s">
        <v>4133</v>
      </c>
      <c r="BV990" s="74">
        <v>46076</v>
      </c>
      <c r="BW990" s="85">
        <f t="shared" si="339"/>
        <v>7</v>
      </c>
      <c r="BX990" s="85">
        <f t="shared" si="340"/>
        <v>7</v>
      </c>
      <c r="BY990" s="86" t="s">
        <v>120</v>
      </c>
      <c r="BZ990" s="87">
        <f t="shared" si="325"/>
        <v>6</v>
      </c>
      <c r="CB990" s="88">
        <f t="shared" si="327"/>
        <v>9</v>
      </c>
      <c r="CC990" s="89"/>
      <c r="CE990" s="87">
        <f t="shared" si="341"/>
        <v>2</v>
      </c>
      <c r="CF990" s="90">
        <v>18123000</v>
      </c>
      <c r="CG990" s="90"/>
      <c r="CH990" s="90">
        <v>18123000</v>
      </c>
      <c r="CI990" s="22">
        <v>25890</v>
      </c>
      <c r="CJ990" s="87">
        <f t="shared" si="328"/>
        <v>2</v>
      </c>
      <c r="CK990" s="87">
        <f t="shared" si="329"/>
        <v>7</v>
      </c>
      <c r="CL990" s="22" t="s">
        <v>121</v>
      </c>
      <c r="CM990" s="22" t="s">
        <v>4134</v>
      </c>
    </row>
    <row r="991" spans="1:91" ht="14.45" customHeight="1" x14ac:dyDescent="0.25">
      <c r="A991" s="69">
        <f t="shared" si="338"/>
        <v>989</v>
      </c>
      <c r="B991" s="70" t="s">
        <v>102</v>
      </c>
      <c r="C991" s="97">
        <v>235600191547</v>
      </c>
      <c r="D991" s="106">
        <v>145507885</v>
      </c>
      <c r="E991" s="73">
        <v>5320007644</v>
      </c>
      <c r="F991" s="74">
        <v>46057</v>
      </c>
      <c r="G991" s="75" t="s">
        <v>612</v>
      </c>
      <c r="H991" s="75" t="s">
        <v>2213</v>
      </c>
      <c r="I991" s="75" t="s">
        <v>105</v>
      </c>
      <c r="J991" s="75" t="s">
        <v>518</v>
      </c>
      <c r="K991" s="75" t="s">
        <v>242</v>
      </c>
      <c r="L991" s="74">
        <v>46084</v>
      </c>
      <c r="M991" s="73">
        <v>0</v>
      </c>
      <c r="N991" s="75" t="s">
        <v>4135</v>
      </c>
      <c r="O991" s="75" t="s">
        <v>4136</v>
      </c>
      <c r="P991" s="75">
        <v>2830048806</v>
      </c>
      <c r="Q991" s="74">
        <v>46062</v>
      </c>
      <c r="R991" s="75">
        <v>1209383730</v>
      </c>
      <c r="S991" s="75">
        <v>224179655</v>
      </c>
      <c r="T991" s="74">
        <v>46062</v>
      </c>
      <c r="U991" s="190">
        <v>2764.5410000000002</v>
      </c>
      <c r="V991" s="190">
        <v>2691.297</v>
      </c>
      <c r="W991" s="75">
        <v>3</v>
      </c>
      <c r="X991" s="75">
        <v>0</v>
      </c>
      <c r="Y991" s="98">
        <v>235600217716</v>
      </c>
      <c r="Z991" s="82" t="s">
        <v>128</v>
      </c>
      <c r="AA991" s="75" t="s">
        <v>280</v>
      </c>
      <c r="AB991" s="75" t="s">
        <v>2599</v>
      </c>
      <c r="AC991" s="98">
        <v>235600191547</v>
      </c>
      <c r="AD991" s="75" t="s">
        <v>113</v>
      </c>
      <c r="AE991" s="74">
        <v>46076</v>
      </c>
      <c r="AF991" s="208">
        <v>46068.041666666664</v>
      </c>
      <c r="AG991" s="208">
        <v>46066.5</v>
      </c>
      <c r="AH991" s="208">
        <v>46066.5</v>
      </c>
      <c r="AI991" s="124">
        <v>46055</v>
      </c>
      <c r="AJ991" s="124">
        <v>46069</v>
      </c>
      <c r="AK991" s="124">
        <v>46069</v>
      </c>
      <c r="AL991" s="124">
        <v>46068</v>
      </c>
      <c r="AM991" s="101">
        <v>46080</v>
      </c>
      <c r="AN991" s="101">
        <v>46080</v>
      </c>
      <c r="AO991" s="95" t="s">
        <v>121</v>
      </c>
      <c r="AP991" s="95" t="s">
        <v>121</v>
      </c>
      <c r="AQ991" s="95" t="s">
        <v>121</v>
      </c>
      <c r="AR991" s="95" t="s">
        <v>121</v>
      </c>
      <c r="AS991" s="95" t="s">
        <v>121</v>
      </c>
      <c r="AT991" s="95" t="s">
        <v>121</v>
      </c>
      <c r="AU991" s="82" t="s">
        <v>2600</v>
      </c>
      <c r="AV991" s="74">
        <v>46062</v>
      </c>
      <c r="AW991" s="75">
        <v>0</v>
      </c>
      <c r="AX991" s="75">
        <v>0</v>
      </c>
      <c r="AY991" s="75"/>
      <c r="AZ991" s="96"/>
      <c r="BA991" s="75"/>
      <c r="BB991" s="75"/>
      <c r="BC991" s="75"/>
      <c r="BD991" s="75"/>
      <c r="BE991" s="75"/>
      <c r="BF991" s="75"/>
      <c r="BG991" s="75"/>
      <c r="BH991" s="75"/>
      <c r="BI991" s="75"/>
      <c r="BJ991" s="75"/>
      <c r="BK991" s="75"/>
      <c r="BL991" s="75"/>
      <c r="BM991" s="75"/>
      <c r="BN991" s="75"/>
      <c r="BO991" s="75"/>
      <c r="BP991" s="75"/>
      <c r="BQ991" s="75"/>
      <c r="BR991" s="75"/>
      <c r="BS991" s="75"/>
      <c r="BT991" s="75">
        <v>0</v>
      </c>
      <c r="BU991" s="84" t="s">
        <v>4133</v>
      </c>
      <c r="BV991" s="74">
        <v>46076</v>
      </c>
      <c r="BW991" s="85">
        <f t="shared" si="339"/>
        <v>7</v>
      </c>
      <c r="BX991" s="85">
        <f t="shared" si="340"/>
        <v>7</v>
      </c>
      <c r="BY991" s="86" t="s">
        <v>120</v>
      </c>
      <c r="BZ991" s="87">
        <f t="shared" si="325"/>
        <v>6</v>
      </c>
      <c r="CB991" s="88">
        <f t="shared" si="327"/>
        <v>9</v>
      </c>
      <c r="CC991" s="89"/>
      <c r="CE991" s="87">
        <f t="shared" si="341"/>
        <v>2</v>
      </c>
      <c r="CF991" s="90"/>
      <c r="CG991" s="90"/>
      <c r="CH991" s="90"/>
      <c r="CJ991" s="87">
        <f t="shared" si="328"/>
        <v>2</v>
      </c>
      <c r="CK991" s="87">
        <f t="shared" si="329"/>
        <v>7</v>
      </c>
      <c r="CL991" s="22" t="s">
        <v>121</v>
      </c>
      <c r="CM991" s="22" t="s">
        <v>4134</v>
      </c>
    </row>
    <row r="992" spans="1:91" ht="14.45" customHeight="1" x14ac:dyDescent="0.25">
      <c r="A992" s="69">
        <f t="shared" si="338"/>
        <v>990</v>
      </c>
      <c r="B992" s="70" t="s">
        <v>102</v>
      </c>
      <c r="C992" s="97">
        <v>235600191547</v>
      </c>
      <c r="D992" s="106">
        <v>145507893</v>
      </c>
      <c r="E992" s="73">
        <v>5320007645</v>
      </c>
      <c r="F992" s="74">
        <v>46057</v>
      </c>
      <c r="G992" s="75" t="s">
        <v>612</v>
      </c>
      <c r="H992" s="75" t="s">
        <v>2213</v>
      </c>
      <c r="I992" s="75" t="s">
        <v>105</v>
      </c>
      <c r="J992" s="75" t="s">
        <v>518</v>
      </c>
      <c r="K992" s="75" t="s">
        <v>242</v>
      </c>
      <c r="L992" s="74">
        <v>46084</v>
      </c>
      <c r="M992" s="73">
        <v>40</v>
      </c>
      <c r="N992" s="75" t="s">
        <v>4139</v>
      </c>
      <c r="O992" s="75" t="s">
        <v>4140</v>
      </c>
      <c r="P992" s="75">
        <v>2830048788</v>
      </c>
      <c r="Q992" s="74">
        <v>46062</v>
      </c>
      <c r="R992" s="75">
        <v>1209383694</v>
      </c>
      <c r="S992" s="75">
        <v>224179659</v>
      </c>
      <c r="T992" s="74">
        <v>46062</v>
      </c>
      <c r="U992" s="190">
        <v>16113.891</v>
      </c>
      <c r="V992" s="190">
        <v>15686.806</v>
      </c>
      <c r="W992" s="75">
        <v>18</v>
      </c>
      <c r="X992" s="75">
        <v>0</v>
      </c>
      <c r="Y992" s="98">
        <v>235600244594</v>
      </c>
      <c r="Z992" s="82" t="s">
        <v>128</v>
      </c>
      <c r="AA992" s="75" t="s">
        <v>280</v>
      </c>
      <c r="AB992" s="75" t="s">
        <v>2599</v>
      </c>
      <c r="AC992" s="98">
        <v>235600191547</v>
      </c>
      <c r="AD992" s="75" t="s">
        <v>113</v>
      </c>
      <c r="AE992" s="74">
        <v>46076</v>
      </c>
      <c r="AF992" s="208">
        <v>46068.041666666664</v>
      </c>
      <c r="AG992" s="208">
        <v>46066.5</v>
      </c>
      <c r="AH992" s="208">
        <v>46066.5</v>
      </c>
      <c r="AI992" s="124">
        <v>46055</v>
      </c>
      <c r="AJ992" s="124">
        <v>46069</v>
      </c>
      <c r="AK992" s="124">
        <v>46069</v>
      </c>
      <c r="AL992" s="124">
        <v>46068</v>
      </c>
      <c r="AM992" s="101">
        <v>46080</v>
      </c>
      <c r="AN992" s="101">
        <v>46080</v>
      </c>
      <c r="AO992" s="95" t="s">
        <v>121</v>
      </c>
      <c r="AP992" s="95" t="s">
        <v>121</v>
      </c>
      <c r="AQ992" s="95" t="s">
        <v>121</v>
      </c>
      <c r="AR992" s="95" t="s">
        <v>121</v>
      </c>
      <c r="AS992" s="95" t="s">
        <v>121</v>
      </c>
      <c r="AT992" s="95" t="s">
        <v>121</v>
      </c>
      <c r="AU992" s="82" t="s">
        <v>2600</v>
      </c>
      <c r="AV992" s="74">
        <v>46062</v>
      </c>
      <c r="AW992" s="75" t="s">
        <v>4141</v>
      </c>
      <c r="AX992" s="75" t="s">
        <v>4142</v>
      </c>
      <c r="AY992" s="75"/>
      <c r="AZ992" s="96"/>
      <c r="BA992" s="75"/>
      <c r="BB992" s="75"/>
      <c r="BC992" s="75"/>
      <c r="BD992" s="75"/>
      <c r="BE992" s="75"/>
      <c r="BF992" s="75"/>
      <c r="BG992" s="75"/>
      <c r="BH992" s="75"/>
      <c r="BI992" s="75"/>
      <c r="BJ992" s="75"/>
      <c r="BK992" s="75"/>
      <c r="BL992" s="75"/>
      <c r="BM992" s="75"/>
      <c r="BN992" s="75"/>
      <c r="BO992" s="75"/>
      <c r="BP992" s="75"/>
      <c r="BQ992" s="75"/>
      <c r="BR992" s="75"/>
      <c r="BS992" s="75"/>
      <c r="BT992" s="75">
        <v>0</v>
      </c>
      <c r="BU992" s="84" t="s">
        <v>4133</v>
      </c>
      <c r="BV992" s="74">
        <v>46076</v>
      </c>
      <c r="BW992" s="85">
        <f t="shared" si="339"/>
        <v>7</v>
      </c>
      <c r="BX992" s="85">
        <f t="shared" si="340"/>
        <v>7</v>
      </c>
      <c r="BY992" s="86" t="s">
        <v>120</v>
      </c>
      <c r="BZ992" s="87">
        <f t="shared" si="325"/>
        <v>6</v>
      </c>
      <c r="CB992" s="88">
        <f t="shared" si="327"/>
        <v>9</v>
      </c>
      <c r="CC992" s="89"/>
      <c r="CE992" s="87">
        <f t="shared" si="341"/>
        <v>2</v>
      </c>
      <c r="CF992" s="90">
        <v>18123000</v>
      </c>
      <c r="CG992" s="90"/>
      <c r="CH992" s="90">
        <v>18123000</v>
      </c>
      <c r="CI992" s="22">
        <v>25890</v>
      </c>
      <c r="CJ992" s="87">
        <f t="shared" si="328"/>
        <v>2</v>
      </c>
      <c r="CK992" s="87">
        <f t="shared" si="329"/>
        <v>7</v>
      </c>
      <c r="CL992" s="22" t="s">
        <v>121</v>
      </c>
      <c r="CM992" s="22" t="s">
        <v>4134</v>
      </c>
    </row>
    <row r="993" spans="1:91" ht="14.45" customHeight="1" x14ac:dyDescent="0.25">
      <c r="A993" s="69">
        <f t="shared" si="338"/>
        <v>991</v>
      </c>
      <c r="B993" s="70" t="s">
        <v>102</v>
      </c>
      <c r="C993" s="97">
        <v>235600191547</v>
      </c>
      <c r="D993" s="106">
        <v>145507896</v>
      </c>
      <c r="E993" s="73">
        <v>5320007645</v>
      </c>
      <c r="F993" s="74">
        <v>46057</v>
      </c>
      <c r="G993" s="75" t="s">
        <v>612</v>
      </c>
      <c r="H993" s="75" t="s">
        <v>2213</v>
      </c>
      <c r="I993" s="75" t="s">
        <v>105</v>
      </c>
      <c r="J993" s="75" t="s">
        <v>518</v>
      </c>
      <c r="K993" s="75" t="s">
        <v>242</v>
      </c>
      <c r="L993" s="74">
        <v>46084</v>
      </c>
      <c r="M993" s="73">
        <v>0</v>
      </c>
      <c r="N993" s="75" t="s">
        <v>4139</v>
      </c>
      <c r="O993" s="75" t="s">
        <v>4140</v>
      </c>
      <c r="P993" s="75">
        <v>2830048789</v>
      </c>
      <c r="Q993" s="74">
        <v>46062</v>
      </c>
      <c r="R993" s="75">
        <v>1209383695</v>
      </c>
      <c r="S993" s="75">
        <v>224179665</v>
      </c>
      <c r="T993" s="74">
        <v>46062</v>
      </c>
      <c r="U993" s="190">
        <v>2765.9670000000001</v>
      </c>
      <c r="V993" s="190">
        <v>2692.6410000000001</v>
      </c>
      <c r="W993" s="75">
        <v>3</v>
      </c>
      <c r="X993" s="75">
        <v>0</v>
      </c>
      <c r="Y993" s="98">
        <v>235600244594</v>
      </c>
      <c r="Z993" s="82" t="s">
        <v>128</v>
      </c>
      <c r="AA993" s="75" t="s">
        <v>280</v>
      </c>
      <c r="AB993" s="75" t="s">
        <v>2599</v>
      </c>
      <c r="AC993" s="98">
        <v>235600191547</v>
      </c>
      <c r="AD993" s="75" t="s">
        <v>113</v>
      </c>
      <c r="AE993" s="74">
        <v>46076</v>
      </c>
      <c r="AF993" s="208">
        <v>46068.041666666664</v>
      </c>
      <c r="AG993" s="208">
        <v>46066.5</v>
      </c>
      <c r="AH993" s="208">
        <v>46066.5</v>
      </c>
      <c r="AI993" s="124">
        <v>46055</v>
      </c>
      <c r="AJ993" s="124">
        <v>46069</v>
      </c>
      <c r="AK993" s="124">
        <v>46069</v>
      </c>
      <c r="AL993" s="124">
        <v>46068</v>
      </c>
      <c r="AM993" s="101">
        <v>46080</v>
      </c>
      <c r="AN993" s="101">
        <v>46080</v>
      </c>
      <c r="AO993" s="95" t="s">
        <v>121</v>
      </c>
      <c r="AP993" s="95" t="s">
        <v>121</v>
      </c>
      <c r="AQ993" s="95" t="s">
        <v>121</v>
      </c>
      <c r="AR993" s="95" t="s">
        <v>121</v>
      </c>
      <c r="AS993" s="95" t="s">
        <v>121</v>
      </c>
      <c r="AT993" s="95" t="s">
        <v>121</v>
      </c>
      <c r="AU993" s="82" t="s">
        <v>2600</v>
      </c>
      <c r="AV993" s="74">
        <v>46062</v>
      </c>
      <c r="AW993" s="75">
        <v>0</v>
      </c>
      <c r="AX993" s="75">
        <v>0</v>
      </c>
      <c r="AY993" s="75"/>
      <c r="AZ993" s="96"/>
      <c r="BA993" s="75"/>
      <c r="BB993" s="75"/>
      <c r="BC993" s="75"/>
      <c r="BD993" s="75"/>
      <c r="BE993" s="75"/>
      <c r="BF993" s="75"/>
      <c r="BG993" s="75"/>
      <c r="BH993" s="75"/>
      <c r="BI993" s="75"/>
      <c r="BJ993" s="75"/>
      <c r="BK993" s="75"/>
      <c r="BL993" s="75"/>
      <c r="BM993" s="75"/>
      <c r="BN993" s="75"/>
      <c r="BO993" s="75"/>
      <c r="BP993" s="75"/>
      <c r="BQ993" s="75"/>
      <c r="BR993" s="75"/>
      <c r="BS993" s="75"/>
      <c r="BT993" s="75">
        <v>0</v>
      </c>
      <c r="BU993" s="84" t="s">
        <v>4133</v>
      </c>
      <c r="BV993" s="74">
        <v>46076</v>
      </c>
      <c r="BW993" s="85">
        <f t="shared" si="339"/>
        <v>7</v>
      </c>
      <c r="BX993" s="85">
        <f t="shared" si="340"/>
        <v>7</v>
      </c>
      <c r="BY993" s="86" t="s">
        <v>120</v>
      </c>
      <c r="BZ993" s="87">
        <f t="shared" si="325"/>
        <v>6</v>
      </c>
      <c r="CB993" s="88">
        <f t="shared" si="327"/>
        <v>9</v>
      </c>
      <c r="CC993" s="89"/>
      <c r="CE993" s="87">
        <f t="shared" si="341"/>
        <v>2</v>
      </c>
      <c r="CF993" s="90"/>
      <c r="CG993" s="90"/>
      <c r="CH993" s="90"/>
      <c r="CJ993" s="87">
        <f t="shared" si="328"/>
        <v>2</v>
      </c>
      <c r="CK993" s="87">
        <f t="shared" si="329"/>
        <v>7</v>
      </c>
      <c r="CL993" s="22" t="s">
        <v>121</v>
      </c>
      <c r="CM993" s="22" t="s">
        <v>4134</v>
      </c>
    </row>
    <row r="994" spans="1:91" ht="14.45" customHeight="1" x14ac:dyDescent="0.25">
      <c r="A994" s="69">
        <f t="shared" si="338"/>
        <v>992</v>
      </c>
      <c r="B994" s="70" t="s">
        <v>102</v>
      </c>
      <c r="C994" s="97">
        <v>235600191547</v>
      </c>
      <c r="D994" s="106">
        <v>145507903</v>
      </c>
      <c r="E994" s="73">
        <v>5320007646</v>
      </c>
      <c r="F994" s="74">
        <v>46057</v>
      </c>
      <c r="G994" s="75" t="s">
        <v>612</v>
      </c>
      <c r="H994" s="75" t="s">
        <v>2213</v>
      </c>
      <c r="I994" s="75" t="s">
        <v>105</v>
      </c>
      <c r="J994" s="75" t="s">
        <v>518</v>
      </c>
      <c r="K994" s="75" t="s">
        <v>242</v>
      </c>
      <c r="L994" s="74">
        <v>46084</v>
      </c>
      <c r="M994" s="73">
        <v>40</v>
      </c>
      <c r="N994" s="75" t="s">
        <v>4143</v>
      </c>
      <c r="O994" s="75" t="s">
        <v>4144</v>
      </c>
      <c r="P994" s="75">
        <v>2830048746</v>
      </c>
      <c r="Q994" s="74">
        <v>46062</v>
      </c>
      <c r="R994" s="75">
        <v>1209383578</v>
      </c>
      <c r="S994" s="75">
        <v>224179666</v>
      </c>
      <c r="T994" s="74">
        <v>46062</v>
      </c>
      <c r="U994" s="190">
        <v>12370.596</v>
      </c>
      <c r="V994" s="190">
        <v>12042.726000000001</v>
      </c>
      <c r="W994" s="75">
        <v>14</v>
      </c>
      <c r="X994" s="75">
        <v>0</v>
      </c>
      <c r="Y994" s="98">
        <v>235600244624</v>
      </c>
      <c r="Z994" s="82" t="s">
        <v>128</v>
      </c>
      <c r="AA994" s="75" t="s">
        <v>280</v>
      </c>
      <c r="AB994" s="75" t="s">
        <v>2599</v>
      </c>
      <c r="AC994" s="98">
        <v>235600191547</v>
      </c>
      <c r="AD994" s="75" t="s">
        <v>113</v>
      </c>
      <c r="AE994" s="74">
        <v>46076</v>
      </c>
      <c r="AF994" s="208">
        <v>46068.041666666664</v>
      </c>
      <c r="AG994" s="208">
        <v>46066.5</v>
      </c>
      <c r="AH994" s="208">
        <v>46066.5</v>
      </c>
      <c r="AI994" s="124">
        <v>46055</v>
      </c>
      <c r="AJ994" s="124">
        <v>46069</v>
      </c>
      <c r="AK994" s="124">
        <v>46069</v>
      </c>
      <c r="AL994" s="124">
        <v>46068</v>
      </c>
      <c r="AM994" s="101">
        <v>46080</v>
      </c>
      <c r="AN994" s="101">
        <v>46080</v>
      </c>
      <c r="AO994" s="95" t="s">
        <v>121</v>
      </c>
      <c r="AP994" s="95" t="s">
        <v>121</v>
      </c>
      <c r="AQ994" s="95" t="s">
        <v>121</v>
      </c>
      <c r="AR994" s="95" t="s">
        <v>121</v>
      </c>
      <c r="AS994" s="95" t="s">
        <v>121</v>
      </c>
      <c r="AT994" s="95" t="s">
        <v>121</v>
      </c>
      <c r="AU994" s="82" t="s">
        <v>2600</v>
      </c>
      <c r="AV994" s="74">
        <v>46062</v>
      </c>
      <c r="AW994" s="75" t="s">
        <v>4145</v>
      </c>
      <c r="AX994" s="75" t="s">
        <v>4146</v>
      </c>
      <c r="AY994" s="75"/>
      <c r="AZ994" s="96"/>
      <c r="BA994" s="75"/>
      <c r="BB994" s="75"/>
      <c r="BC994" s="75"/>
      <c r="BD994" s="75"/>
      <c r="BE994" s="75"/>
      <c r="BF994" s="75"/>
      <c r="BG994" s="75"/>
      <c r="BH994" s="75"/>
      <c r="BI994" s="75"/>
      <c r="BJ994" s="75"/>
      <c r="BK994" s="75"/>
      <c r="BL994" s="75"/>
      <c r="BM994" s="75"/>
      <c r="BN994" s="75"/>
      <c r="BO994" s="75"/>
      <c r="BP994" s="75"/>
      <c r="BQ994" s="75"/>
      <c r="BR994" s="75"/>
      <c r="BS994" s="75"/>
      <c r="BT994" s="75">
        <v>0</v>
      </c>
      <c r="BU994" s="84" t="s">
        <v>4133</v>
      </c>
      <c r="BV994" s="74">
        <v>46076</v>
      </c>
      <c r="BW994" s="85">
        <f t="shared" si="339"/>
        <v>7</v>
      </c>
      <c r="BX994" s="85">
        <f t="shared" si="340"/>
        <v>7</v>
      </c>
      <c r="BY994" s="86" t="s">
        <v>120</v>
      </c>
      <c r="BZ994" s="87">
        <f t="shared" si="325"/>
        <v>6</v>
      </c>
      <c r="CB994" s="88">
        <f t="shared" si="327"/>
        <v>9</v>
      </c>
      <c r="CC994" s="89"/>
      <c r="CE994" s="87">
        <f t="shared" si="341"/>
        <v>2</v>
      </c>
      <c r="CF994" s="90">
        <v>18123000</v>
      </c>
      <c r="CG994" s="90"/>
      <c r="CH994" s="90">
        <v>18123000</v>
      </c>
      <c r="CI994" s="22">
        <v>25890</v>
      </c>
      <c r="CJ994" s="87">
        <f t="shared" si="328"/>
        <v>2</v>
      </c>
      <c r="CK994" s="87">
        <f t="shared" si="329"/>
        <v>7</v>
      </c>
      <c r="CL994" s="22" t="s">
        <v>121</v>
      </c>
      <c r="CM994" s="22" t="s">
        <v>4134</v>
      </c>
    </row>
    <row r="995" spans="1:91" ht="14.45" customHeight="1" x14ac:dyDescent="0.25">
      <c r="A995" s="69">
        <f t="shared" si="338"/>
        <v>993</v>
      </c>
      <c r="B995" s="70" t="s">
        <v>102</v>
      </c>
      <c r="C995" s="97">
        <v>235600191547</v>
      </c>
      <c r="D995" s="106">
        <v>145507906</v>
      </c>
      <c r="E995" s="73">
        <v>5320007646</v>
      </c>
      <c r="F995" s="74">
        <v>46057</v>
      </c>
      <c r="G995" s="75" t="s">
        <v>612</v>
      </c>
      <c r="H995" s="75" t="s">
        <v>2213</v>
      </c>
      <c r="I995" s="75" t="s">
        <v>105</v>
      </c>
      <c r="J995" s="75" t="s">
        <v>518</v>
      </c>
      <c r="K995" s="75" t="s">
        <v>242</v>
      </c>
      <c r="L995" s="74">
        <v>46084</v>
      </c>
      <c r="M995" s="73">
        <v>0</v>
      </c>
      <c r="N995" s="75" t="s">
        <v>4143</v>
      </c>
      <c r="O995" s="75" t="s">
        <v>4144</v>
      </c>
      <c r="P995" s="75">
        <v>2830048747</v>
      </c>
      <c r="Q995" s="74">
        <v>46062</v>
      </c>
      <c r="R995" s="75">
        <v>1209383580</v>
      </c>
      <c r="S995" s="75">
        <v>224179669</v>
      </c>
      <c r="T995" s="74">
        <v>46062</v>
      </c>
      <c r="U995" s="75">
        <v>855.60500000000002</v>
      </c>
      <c r="V995" s="75">
        <v>832.92700000000002</v>
      </c>
      <c r="W995" s="75">
        <v>1</v>
      </c>
      <c r="X995" s="75">
        <v>0</v>
      </c>
      <c r="Y995" s="98">
        <v>235600244624</v>
      </c>
      <c r="Z995" s="82" t="s">
        <v>128</v>
      </c>
      <c r="AA995" s="75" t="s">
        <v>280</v>
      </c>
      <c r="AB995" s="75" t="s">
        <v>2599</v>
      </c>
      <c r="AC995" s="98">
        <v>235600191547</v>
      </c>
      <c r="AD995" s="75" t="s">
        <v>113</v>
      </c>
      <c r="AE995" s="74">
        <v>46076</v>
      </c>
      <c r="AF995" s="208">
        <v>46068.041666666664</v>
      </c>
      <c r="AG995" s="208">
        <v>46066.5</v>
      </c>
      <c r="AH995" s="208">
        <v>46066.5</v>
      </c>
      <c r="AI995" s="124">
        <v>46055</v>
      </c>
      <c r="AJ995" s="124">
        <v>46069</v>
      </c>
      <c r="AK995" s="124">
        <v>46069</v>
      </c>
      <c r="AL995" s="124">
        <v>46068</v>
      </c>
      <c r="AM995" s="101">
        <v>46080</v>
      </c>
      <c r="AN995" s="101">
        <v>46080</v>
      </c>
      <c r="AO995" s="95" t="s">
        <v>121</v>
      </c>
      <c r="AP995" s="95" t="s">
        <v>121</v>
      </c>
      <c r="AQ995" s="95" t="s">
        <v>121</v>
      </c>
      <c r="AR995" s="95" t="s">
        <v>121</v>
      </c>
      <c r="AS995" s="95" t="s">
        <v>121</v>
      </c>
      <c r="AT995" s="95" t="s">
        <v>121</v>
      </c>
      <c r="AU995" s="82" t="s">
        <v>2600</v>
      </c>
      <c r="AV995" s="74">
        <v>46062</v>
      </c>
      <c r="AW995" s="75">
        <v>0</v>
      </c>
      <c r="AX995" s="75">
        <v>0</v>
      </c>
      <c r="AY995" s="75"/>
      <c r="AZ995" s="96"/>
      <c r="BA995" s="75"/>
      <c r="BB995" s="75"/>
      <c r="BC995" s="75"/>
      <c r="BD995" s="75"/>
      <c r="BE995" s="75"/>
      <c r="BF995" s="75"/>
      <c r="BG995" s="75"/>
      <c r="BH995" s="75"/>
      <c r="BI995" s="75"/>
      <c r="BJ995" s="75"/>
      <c r="BK995" s="75"/>
      <c r="BL995" s="75"/>
      <c r="BM995" s="75"/>
      <c r="BN995" s="75"/>
      <c r="BO995" s="75"/>
      <c r="BP995" s="75"/>
      <c r="BQ995" s="75"/>
      <c r="BR995" s="75"/>
      <c r="BS995" s="75"/>
      <c r="BT995" s="75">
        <v>0</v>
      </c>
      <c r="BU995" s="84" t="s">
        <v>4133</v>
      </c>
      <c r="BV995" s="74">
        <v>46076</v>
      </c>
      <c r="BW995" s="85">
        <f t="shared" si="339"/>
        <v>7</v>
      </c>
      <c r="BX995" s="85">
        <f t="shared" si="340"/>
        <v>7</v>
      </c>
      <c r="BY995" s="86" t="s">
        <v>120</v>
      </c>
      <c r="BZ995" s="87">
        <f t="shared" si="325"/>
        <v>6</v>
      </c>
      <c r="CB995" s="88">
        <f t="shared" si="327"/>
        <v>9</v>
      </c>
      <c r="CC995" s="89"/>
      <c r="CE995" s="87">
        <f t="shared" si="341"/>
        <v>2</v>
      </c>
      <c r="CF995" s="90"/>
      <c r="CG995" s="90"/>
      <c r="CH995" s="90"/>
      <c r="CJ995" s="87">
        <f t="shared" si="328"/>
        <v>2</v>
      </c>
      <c r="CK995" s="87">
        <f t="shared" si="329"/>
        <v>7</v>
      </c>
      <c r="CL995" s="22" t="s">
        <v>121</v>
      </c>
      <c r="CM995" s="22" t="s">
        <v>4134</v>
      </c>
    </row>
    <row r="996" spans="1:91" ht="14.45" customHeight="1" x14ac:dyDescent="0.25">
      <c r="A996" s="69">
        <f t="shared" si="338"/>
        <v>994</v>
      </c>
      <c r="B996" s="70" t="s">
        <v>102</v>
      </c>
      <c r="C996" s="97">
        <v>235600191547</v>
      </c>
      <c r="D996" s="106">
        <v>145507908</v>
      </c>
      <c r="E996" s="73">
        <v>5320007646</v>
      </c>
      <c r="F996" s="74">
        <v>46057</v>
      </c>
      <c r="G996" s="75" t="s">
        <v>612</v>
      </c>
      <c r="H996" s="75" t="s">
        <v>2213</v>
      </c>
      <c r="I996" s="75" t="s">
        <v>105</v>
      </c>
      <c r="J996" s="75" t="s">
        <v>518</v>
      </c>
      <c r="K996" s="75" t="s">
        <v>242</v>
      </c>
      <c r="L996" s="74">
        <v>46084</v>
      </c>
      <c r="M996" s="73">
        <v>0</v>
      </c>
      <c r="N996" s="75" t="s">
        <v>4143</v>
      </c>
      <c r="O996" s="75" t="s">
        <v>4144</v>
      </c>
      <c r="P996" s="75">
        <v>2830048748</v>
      </c>
      <c r="Q996" s="74">
        <v>46062</v>
      </c>
      <c r="R996" s="75">
        <v>1209383582</v>
      </c>
      <c r="S996" s="75">
        <v>224179673</v>
      </c>
      <c r="T996" s="74">
        <v>46062</v>
      </c>
      <c r="U996" s="190">
        <v>5529.6970000000001</v>
      </c>
      <c r="V996" s="190">
        <v>5383.183</v>
      </c>
      <c r="W996" s="75">
        <v>6</v>
      </c>
      <c r="X996" s="75">
        <v>0</v>
      </c>
      <c r="Y996" s="98">
        <v>235600244624</v>
      </c>
      <c r="Z996" s="82" t="s">
        <v>128</v>
      </c>
      <c r="AA996" s="75" t="s">
        <v>280</v>
      </c>
      <c r="AB996" s="75" t="s">
        <v>2599</v>
      </c>
      <c r="AC996" s="98">
        <v>235600191547</v>
      </c>
      <c r="AD996" s="75" t="s">
        <v>113</v>
      </c>
      <c r="AE996" s="74">
        <v>46076</v>
      </c>
      <c r="AF996" s="208">
        <v>46068.041666666664</v>
      </c>
      <c r="AG996" s="208">
        <v>46066.5</v>
      </c>
      <c r="AH996" s="208">
        <v>46066.5</v>
      </c>
      <c r="AI996" s="124">
        <v>46055</v>
      </c>
      <c r="AJ996" s="124">
        <v>46069</v>
      </c>
      <c r="AK996" s="124">
        <v>46069</v>
      </c>
      <c r="AL996" s="124">
        <v>46068</v>
      </c>
      <c r="AM996" s="101">
        <v>46080</v>
      </c>
      <c r="AN996" s="101">
        <v>46080</v>
      </c>
      <c r="AO996" s="95" t="s">
        <v>121</v>
      </c>
      <c r="AP996" s="95" t="s">
        <v>121</v>
      </c>
      <c r="AQ996" s="95" t="s">
        <v>121</v>
      </c>
      <c r="AR996" s="95" t="s">
        <v>121</v>
      </c>
      <c r="AS996" s="95" t="s">
        <v>121</v>
      </c>
      <c r="AT996" s="95" t="s">
        <v>121</v>
      </c>
      <c r="AU996" s="82" t="s">
        <v>2600</v>
      </c>
      <c r="AV996" s="74">
        <v>46062</v>
      </c>
      <c r="AW996" s="75">
        <v>0</v>
      </c>
      <c r="AX996" s="75">
        <v>0</v>
      </c>
      <c r="AY996" s="75"/>
      <c r="AZ996" s="96"/>
      <c r="BA996" s="75"/>
      <c r="BB996" s="75"/>
      <c r="BC996" s="75"/>
      <c r="BD996" s="75"/>
      <c r="BE996" s="75"/>
      <c r="BF996" s="75"/>
      <c r="BG996" s="75"/>
      <c r="BH996" s="75"/>
      <c r="BI996" s="75"/>
      <c r="BJ996" s="75"/>
      <c r="BK996" s="75"/>
      <c r="BL996" s="75"/>
      <c r="BM996" s="75"/>
      <c r="BN996" s="75"/>
      <c r="BO996" s="75"/>
      <c r="BP996" s="75"/>
      <c r="BQ996" s="75"/>
      <c r="BR996" s="75"/>
      <c r="BS996" s="75"/>
      <c r="BT996" s="75">
        <v>0</v>
      </c>
      <c r="BU996" s="84" t="s">
        <v>4133</v>
      </c>
      <c r="BV996" s="74">
        <v>46076</v>
      </c>
      <c r="BW996" s="85">
        <f t="shared" si="339"/>
        <v>7</v>
      </c>
      <c r="BX996" s="85">
        <f t="shared" si="340"/>
        <v>7</v>
      </c>
      <c r="BY996" s="86" t="s">
        <v>120</v>
      </c>
      <c r="BZ996" s="87">
        <f t="shared" si="325"/>
        <v>6</v>
      </c>
      <c r="CB996" s="88">
        <f t="shared" si="327"/>
        <v>9</v>
      </c>
      <c r="CC996" s="89"/>
      <c r="CE996" s="87">
        <f t="shared" si="341"/>
        <v>2</v>
      </c>
      <c r="CF996" s="90"/>
      <c r="CG996" s="90"/>
      <c r="CH996" s="90"/>
      <c r="CJ996" s="87">
        <f t="shared" si="328"/>
        <v>2</v>
      </c>
      <c r="CK996" s="87">
        <f t="shared" si="329"/>
        <v>7</v>
      </c>
      <c r="CL996" s="22" t="s">
        <v>121</v>
      </c>
      <c r="CM996" s="22" t="s">
        <v>4134</v>
      </c>
    </row>
    <row r="997" spans="1:91" ht="14.45" customHeight="1" x14ac:dyDescent="0.25">
      <c r="A997" s="69">
        <f t="shared" si="338"/>
        <v>995</v>
      </c>
      <c r="B997" s="70" t="s">
        <v>102</v>
      </c>
      <c r="C997" s="97">
        <v>235600191504</v>
      </c>
      <c r="D997" s="106">
        <v>145507902</v>
      </c>
      <c r="E997" s="73">
        <v>5320007647</v>
      </c>
      <c r="F997" s="74">
        <v>46057</v>
      </c>
      <c r="G997" s="75" t="s">
        <v>612</v>
      </c>
      <c r="H997" s="75" t="s">
        <v>2213</v>
      </c>
      <c r="I997" s="75" t="s">
        <v>105</v>
      </c>
      <c r="J997" s="75" t="s">
        <v>518</v>
      </c>
      <c r="K997" s="75" t="s">
        <v>242</v>
      </c>
      <c r="L997" s="74">
        <v>46084</v>
      </c>
      <c r="M997" s="73">
        <v>40</v>
      </c>
      <c r="N997" s="75" t="s">
        <v>4147</v>
      </c>
      <c r="O997" s="75" t="s">
        <v>4148</v>
      </c>
      <c r="P997" s="75">
        <v>2830048754</v>
      </c>
      <c r="Q997" s="74">
        <v>46062</v>
      </c>
      <c r="R997" s="75">
        <v>1209383595</v>
      </c>
      <c r="S997" s="75">
        <v>224179676</v>
      </c>
      <c r="T997" s="74">
        <v>46062</v>
      </c>
      <c r="U997" s="190">
        <v>2768.2260000000001</v>
      </c>
      <c r="V997" s="190">
        <v>2694.8589999999999</v>
      </c>
      <c r="W997" s="75">
        <v>3</v>
      </c>
      <c r="X997" s="75">
        <v>0</v>
      </c>
      <c r="Y997" s="98">
        <v>235600244632</v>
      </c>
      <c r="Z997" s="82" t="s">
        <v>128</v>
      </c>
      <c r="AA997" s="75" t="s">
        <v>280</v>
      </c>
      <c r="AB997" s="75" t="s">
        <v>2599</v>
      </c>
      <c r="AC997" s="98">
        <v>235600191504</v>
      </c>
      <c r="AD997" s="75" t="s">
        <v>113</v>
      </c>
      <c r="AE997" s="74">
        <v>46076</v>
      </c>
      <c r="AF997" s="208">
        <v>46068.041666666664</v>
      </c>
      <c r="AG997" s="208">
        <v>46066.5</v>
      </c>
      <c r="AH997" s="208">
        <v>46066.5</v>
      </c>
      <c r="AI997" s="124">
        <v>46055</v>
      </c>
      <c r="AJ997" s="124">
        <v>46069</v>
      </c>
      <c r="AK997" s="124">
        <v>46069</v>
      </c>
      <c r="AL997" s="124">
        <v>46068</v>
      </c>
      <c r="AM997" s="101">
        <v>46080</v>
      </c>
      <c r="AN997" s="101">
        <v>46080</v>
      </c>
      <c r="AO997" s="95" t="s">
        <v>121</v>
      </c>
      <c r="AP997" s="95" t="s">
        <v>121</v>
      </c>
      <c r="AQ997" s="95" t="s">
        <v>121</v>
      </c>
      <c r="AR997" s="95" t="s">
        <v>121</v>
      </c>
      <c r="AS997" s="95" t="s">
        <v>121</v>
      </c>
      <c r="AT997" s="95" t="s">
        <v>121</v>
      </c>
      <c r="AU997" s="82" t="s">
        <v>2600</v>
      </c>
      <c r="AV997" s="74">
        <v>46062</v>
      </c>
      <c r="AW997" s="75" t="s">
        <v>4149</v>
      </c>
      <c r="AX997" s="75" t="s">
        <v>4150</v>
      </c>
      <c r="AY997" s="75"/>
      <c r="AZ997" s="96"/>
      <c r="BA997" s="75"/>
      <c r="BB997" s="75"/>
      <c r="BC997" s="75"/>
      <c r="BD997" s="75"/>
      <c r="BE997" s="75"/>
      <c r="BF997" s="75"/>
      <c r="BG997" s="75"/>
      <c r="BH997" s="75"/>
      <c r="BI997" s="75"/>
      <c r="BJ997" s="75"/>
      <c r="BK997" s="75"/>
      <c r="BL997" s="75"/>
      <c r="BM997" s="75"/>
      <c r="BN997" s="75"/>
      <c r="BO997" s="75"/>
      <c r="BP997" s="75"/>
      <c r="BQ997" s="75"/>
      <c r="BR997" s="75"/>
      <c r="BS997" s="75"/>
      <c r="BT997" s="75">
        <v>0</v>
      </c>
      <c r="BU997" s="84" t="s">
        <v>4123</v>
      </c>
      <c r="BV997" s="74">
        <v>46076</v>
      </c>
      <c r="BW997" s="85">
        <f t="shared" si="339"/>
        <v>7</v>
      </c>
      <c r="BX997" s="85">
        <f t="shared" si="340"/>
        <v>7</v>
      </c>
      <c r="BY997" s="86" t="s">
        <v>120</v>
      </c>
      <c r="BZ997" s="87">
        <f t="shared" si="325"/>
        <v>6</v>
      </c>
      <c r="CB997" s="88">
        <f t="shared" si="327"/>
        <v>9</v>
      </c>
      <c r="CC997" s="89"/>
      <c r="CE997" s="87">
        <f t="shared" si="341"/>
        <v>2</v>
      </c>
      <c r="CF997" s="90">
        <v>18123000</v>
      </c>
      <c r="CG997" s="90"/>
      <c r="CH997" s="90">
        <v>18123000</v>
      </c>
      <c r="CI997" s="22">
        <v>25890</v>
      </c>
      <c r="CJ997" s="87">
        <f t="shared" si="328"/>
        <v>2</v>
      </c>
      <c r="CK997" s="87">
        <f t="shared" si="329"/>
        <v>7</v>
      </c>
      <c r="CL997" s="22" t="s">
        <v>121</v>
      </c>
      <c r="CM997" s="22" t="s">
        <v>4124</v>
      </c>
    </row>
    <row r="998" spans="1:91" ht="14.45" customHeight="1" x14ac:dyDescent="0.25">
      <c r="A998" s="69">
        <f t="shared" si="338"/>
        <v>996</v>
      </c>
      <c r="B998" s="70" t="s">
        <v>102</v>
      </c>
      <c r="C998" s="97">
        <v>235600191504</v>
      </c>
      <c r="D998" s="106">
        <v>145507909</v>
      </c>
      <c r="E998" s="73">
        <v>5320007647</v>
      </c>
      <c r="F998" s="74">
        <v>46057</v>
      </c>
      <c r="G998" s="75" t="s">
        <v>612</v>
      </c>
      <c r="H998" s="75" t="s">
        <v>2213</v>
      </c>
      <c r="I998" s="75" t="s">
        <v>105</v>
      </c>
      <c r="J998" s="75" t="s">
        <v>518</v>
      </c>
      <c r="K998" s="75" t="s">
        <v>242</v>
      </c>
      <c r="L998" s="74">
        <v>46084</v>
      </c>
      <c r="M998" s="73">
        <v>0</v>
      </c>
      <c r="N998" s="75" t="s">
        <v>4147</v>
      </c>
      <c r="O998" s="75" t="s">
        <v>4148</v>
      </c>
      <c r="P998" s="75">
        <v>2830048755</v>
      </c>
      <c r="Q998" s="74">
        <v>46062</v>
      </c>
      <c r="R998" s="75">
        <v>1209383596</v>
      </c>
      <c r="S998" s="75">
        <v>224179681</v>
      </c>
      <c r="T998" s="74">
        <v>46062</v>
      </c>
      <c r="U998" s="190">
        <v>16194.609</v>
      </c>
      <c r="V998" s="190">
        <v>15765.386</v>
      </c>
      <c r="W998" s="75">
        <v>18</v>
      </c>
      <c r="X998" s="75">
        <v>0</v>
      </c>
      <c r="Y998" s="98">
        <v>235600244632</v>
      </c>
      <c r="Z998" s="82" t="s">
        <v>128</v>
      </c>
      <c r="AA998" s="75" t="s">
        <v>280</v>
      </c>
      <c r="AB998" s="75" t="s">
        <v>2599</v>
      </c>
      <c r="AC998" s="98">
        <v>235600191504</v>
      </c>
      <c r="AD998" s="75" t="s">
        <v>113</v>
      </c>
      <c r="AE998" s="74">
        <v>46076</v>
      </c>
      <c r="AF998" s="208">
        <v>46068.041666666664</v>
      </c>
      <c r="AG998" s="208">
        <v>46066.5</v>
      </c>
      <c r="AH998" s="208">
        <v>46066.5</v>
      </c>
      <c r="AI998" s="124">
        <v>46055</v>
      </c>
      <c r="AJ998" s="124">
        <v>46069</v>
      </c>
      <c r="AK998" s="124">
        <v>46069</v>
      </c>
      <c r="AL998" s="124">
        <v>46068</v>
      </c>
      <c r="AM998" s="101">
        <v>46080</v>
      </c>
      <c r="AN998" s="101">
        <v>46080</v>
      </c>
      <c r="AO998" s="95" t="s">
        <v>121</v>
      </c>
      <c r="AP998" s="95" t="s">
        <v>121</v>
      </c>
      <c r="AQ998" s="95" t="s">
        <v>121</v>
      </c>
      <c r="AR998" s="95" t="s">
        <v>121</v>
      </c>
      <c r="AS998" s="95" t="s">
        <v>121</v>
      </c>
      <c r="AT998" s="95" t="s">
        <v>121</v>
      </c>
      <c r="AU998" s="82" t="s">
        <v>2600</v>
      </c>
      <c r="AV998" s="74">
        <v>46062</v>
      </c>
      <c r="AW998" s="75">
        <v>0</v>
      </c>
      <c r="AX998" s="75">
        <v>0</v>
      </c>
      <c r="AY998" s="75"/>
      <c r="AZ998" s="96"/>
      <c r="BA998" s="75"/>
      <c r="BB998" s="75"/>
      <c r="BC998" s="75"/>
      <c r="BD998" s="75"/>
      <c r="BE998" s="75"/>
      <c r="BF998" s="75"/>
      <c r="BG998" s="75"/>
      <c r="BH998" s="75"/>
      <c r="BI998" s="75"/>
      <c r="BJ998" s="75"/>
      <c r="BK998" s="75"/>
      <c r="BL998" s="75"/>
      <c r="BM998" s="75"/>
      <c r="BN998" s="75"/>
      <c r="BO998" s="75"/>
      <c r="BP998" s="75"/>
      <c r="BQ998" s="75"/>
      <c r="BR998" s="75"/>
      <c r="BS998" s="75"/>
      <c r="BT998" s="75">
        <v>0</v>
      </c>
      <c r="BU998" s="84" t="s">
        <v>4123</v>
      </c>
      <c r="BV998" s="74">
        <v>46076</v>
      </c>
      <c r="BW998" s="85">
        <f t="shared" si="339"/>
        <v>7</v>
      </c>
      <c r="BX998" s="85">
        <f t="shared" si="340"/>
        <v>7</v>
      </c>
      <c r="BY998" s="86" t="s">
        <v>120</v>
      </c>
      <c r="BZ998" s="87">
        <f t="shared" si="325"/>
        <v>6</v>
      </c>
      <c r="CB998" s="88">
        <f t="shared" si="327"/>
        <v>9</v>
      </c>
      <c r="CC998" s="89"/>
      <c r="CE998" s="87">
        <f t="shared" si="341"/>
        <v>2</v>
      </c>
      <c r="CF998" s="90"/>
      <c r="CG998" s="90"/>
      <c r="CH998" s="90"/>
      <c r="CJ998" s="87">
        <f t="shared" si="328"/>
        <v>2</v>
      </c>
      <c r="CK998" s="87">
        <f t="shared" si="329"/>
        <v>7</v>
      </c>
      <c r="CL998" s="22" t="s">
        <v>121</v>
      </c>
      <c r="CM998" s="22" t="s">
        <v>4124</v>
      </c>
    </row>
    <row r="999" spans="1:91" ht="14.45" customHeight="1" x14ac:dyDescent="0.25">
      <c r="A999" s="69">
        <f t="shared" si="338"/>
        <v>997</v>
      </c>
      <c r="B999" s="70" t="s">
        <v>102</v>
      </c>
      <c r="C999" s="97">
        <v>235600191504</v>
      </c>
      <c r="D999" s="106">
        <v>145507913</v>
      </c>
      <c r="E999" s="73">
        <v>5320007648</v>
      </c>
      <c r="F999" s="74">
        <v>46057</v>
      </c>
      <c r="G999" s="75" t="s">
        <v>612</v>
      </c>
      <c r="H999" s="75" t="s">
        <v>2213</v>
      </c>
      <c r="I999" s="75" t="s">
        <v>105</v>
      </c>
      <c r="J999" s="75" t="s">
        <v>518</v>
      </c>
      <c r="K999" s="75" t="s">
        <v>242</v>
      </c>
      <c r="L999" s="74">
        <v>46084</v>
      </c>
      <c r="M999" s="73">
        <v>40</v>
      </c>
      <c r="N999" s="75" t="s">
        <v>4151</v>
      </c>
      <c r="O999" s="75" t="s">
        <v>4152</v>
      </c>
      <c r="P999" s="75">
        <v>2830048752</v>
      </c>
      <c r="Q999" s="74">
        <v>46062</v>
      </c>
      <c r="R999" s="75">
        <v>1209383592</v>
      </c>
      <c r="S999" s="75">
        <v>224179683</v>
      </c>
      <c r="T999" s="74">
        <v>46062</v>
      </c>
      <c r="U999" s="190">
        <v>2770.0050000000001</v>
      </c>
      <c r="V999" s="190">
        <v>2696.5889999999999</v>
      </c>
      <c r="W999" s="75">
        <v>3</v>
      </c>
      <c r="X999" s="75">
        <v>0</v>
      </c>
      <c r="Y999" s="98">
        <v>235600244659</v>
      </c>
      <c r="Z999" s="82" t="s">
        <v>128</v>
      </c>
      <c r="AA999" s="75" t="s">
        <v>280</v>
      </c>
      <c r="AB999" s="75" t="s">
        <v>2599</v>
      </c>
      <c r="AC999" s="98">
        <v>235600191504</v>
      </c>
      <c r="AD999" s="75" t="s">
        <v>113</v>
      </c>
      <c r="AE999" s="74">
        <v>46076</v>
      </c>
      <c r="AF999" s="208">
        <v>46068.041666666664</v>
      </c>
      <c r="AG999" s="208">
        <v>46066.5</v>
      </c>
      <c r="AH999" s="208">
        <v>46066.5</v>
      </c>
      <c r="AI999" s="124">
        <v>46055</v>
      </c>
      <c r="AJ999" s="124">
        <v>46069</v>
      </c>
      <c r="AK999" s="124">
        <v>46069</v>
      </c>
      <c r="AL999" s="124">
        <v>46068</v>
      </c>
      <c r="AM999" s="101">
        <v>46080</v>
      </c>
      <c r="AN999" s="101">
        <v>46080</v>
      </c>
      <c r="AO999" s="95" t="s">
        <v>121</v>
      </c>
      <c r="AP999" s="95" t="s">
        <v>121</v>
      </c>
      <c r="AQ999" s="95" t="s">
        <v>121</v>
      </c>
      <c r="AR999" s="95" t="s">
        <v>121</v>
      </c>
      <c r="AS999" s="95" t="s">
        <v>121</v>
      </c>
      <c r="AT999" s="95" t="s">
        <v>121</v>
      </c>
      <c r="AU999" s="82" t="s">
        <v>2600</v>
      </c>
      <c r="AV999" s="74">
        <v>46062</v>
      </c>
      <c r="AW999" s="75" t="s">
        <v>4153</v>
      </c>
      <c r="AX999" s="75" t="s">
        <v>4154</v>
      </c>
      <c r="AY999" s="75"/>
      <c r="AZ999" s="96"/>
      <c r="BA999" s="75"/>
      <c r="BB999" s="75"/>
      <c r="BC999" s="75"/>
      <c r="BD999" s="75"/>
      <c r="BE999" s="75"/>
      <c r="BF999" s="75"/>
      <c r="BG999" s="75"/>
      <c r="BH999" s="75"/>
      <c r="BI999" s="75"/>
      <c r="BJ999" s="75"/>
      <c r="BK999" s="75"/>
      <c r="BL999" s="75"/>
      <c r="BM999" s="75"/>
      <c r="BN999" s="75"/>
      <c r="BO999" s="75"/>
      <c r="BP999" s="75"/>
      <c r="BQ999" s="75"/>
      <c r="BR999" s="75"/>
      <c r="BS999" s="75"/>
      <c r="BT999" s="75">
        <v>0</v>
      </c>
      <c r="BU999" s="84" t="s">
        <v>4123</v>
      </c>
      <c r="BV999" s="74">
        <v>46076</v>
      </c>
      <c r="BW999" s="85">
        <f t="shared" si="339"/>
        <v>7</v>
      </c>
      <c r="BX999" s="85">
        <f t="shared" si="340"/>
        <v>7</v>
      </c>
      <c r="BY999" s="86" t="s">
        <v>120</v>
      </c>
      <c r="BZ999" s="87">
        <f t="shared" si="325"/>
        <v>6</v>
      </c>
      <c r="CB999" s="88">
        <f t="shared" si="327"/>
        <v>9</v>
      </c>
      <c r="CC999" s="89"/>
      <c r="CE999" s="87">
        <f t="shared" si="341"/>
        <v>2</v>
      </c>
      <c r="CF999" s="90">
        <v>18123000</v>
      </c>
      <c r="CG999" s="90"/>
      <c r="CH999" s="90">
        <v>18123000</v>
      </c>
      <c r="CI999" s="22">
        <v>25890</v>
      </c>
      <c r="CJ999" s="87">
        <f t="shared" si="328"/>
        <v>2</v>
      </c>
      <c r="CK999" s="87">
        <f t="shared" si="329"/>
        <v>7</v>
      </c>
      <c r="CL999" s="22" t="s">
        <v>121</v>
      </c>
      <c r="CM999" s="22" t="s">
        <v>4124</v>
      </c>
    </row>
    <row r="1000" spans="1:91" ht="14.45" customHeight="1" x14ac:dyDescent="0.25">
      <c r="A1000" s="69">
        <f t="shared" si="338"/>
        <v>998</v>
      </c>
      <c r="B1000" s="70" t="s">
        <v>102</v>
      </c>
      <c r="C1000" s="97">
        <v>235600191504</v>
      </c>
      <c r="D1000" s="106">
        <v>145507914</v>
      </c>
      <c r="E1000" s="73">
        <v>5320007648</v>
      </c>
      <c r="F1000" s="74">
        <v>46057</v>
      </c>
      <c r="G1000" s="75" t="s">
        <v>612</v>
      </c>
      <c r="H1000" s="75" t="s">
        <v>2213</v>
      </c>
      <c r="I1000" s="75" t="s">
        <v>105</v>
      </c>
      <c r="J1000" s="75" t="s">
        <v>518</v>
      </c>
      <c r="K1000" s="75" t="s">
        <v>242</v>
      </c>
      <c r="L1000" s="74">
        <v>46084</v>
      </c>
      <c r="M1000" s="73">
        <v>0</v>
      </c>
      <c r="N1000" s="75" t="s">
        <v>4151</v>
      </c>
      <c r="O1000" s="75" t="s">
        <v>4152</v>
      </c>
      <c r="P1000" s="75">
        <v>2830048753</v>
      </c>
      <c r="Q1000" s="74">
        <v>46062</v>
      </c>
      <c r="R1000" s="75">
        <v>1209383593</v>
      </c>
      <c r="S1000" s="75">
        <v>224179684</v>
      </c>
      <c r="T1000" s="74">
        <v>46062</v>
      </c>
      <c r="U1000" s="190">
        <v>15636.967000000001</v>
      </c>
      <c r="V1000" s="190">
        <v>15222.522000000001</v>
      </c>
      <c r="W1000" s="75">
        <v>17</v>
      </c>
      <c r="X1000" s="75">
        <v>0</v>
      </c>
      <c r="Y1000" s="98">
        <v>235600244659</v>
      </c>
      <c r="Z1000" s="82" t="s">
        <v>128</v>
      </c>
      <c r="AA1000" s="75" t="s">
        <v>280</v>
      </c>
      <c r="AB1000" s="75" t="s">
        <v>2599</v>
      </c>
      <c r="AC1000" s="98">
        <v>235600191504</v>
      </c>
      <c r="AD1000" s="75" t="s">
        <v>113</v>
      </c>
      <c r="AE1000" s="74">
        <v>46076</v>
      </c>
      <c r="AF1000" s="208">
        <v>46068.041666666664</v>
      </c>
      <c r="AG1000" s="208">
        <v>46066.5</v>
      </c>
      <c r="AH1000" s="208">
        <v>46066.5</v>
      </c>
      <c r="AI1000" s="124">
        <v>46055</v>
      </c>
      <c r="AJ1000" s="124">
        <v>46069</v>
      </c>
      <c r="AK1000" s="124">
        <v>46069</v>
      </c>
      <c r="AL1000" s="124">
        <v>46068</v>
      </c>
      <c r="AM1000" s="101">
        <v>46080</v>
      </c>
      <c r="AN1000" s="101">
        <v>46080</v>
      </c>
      <c r="AO1000" s="95" t="s">
        <v>121</v>
      </c>
      <c r="AP1000" s="95" t="s">
        <v>121</v>
      </c>
      <c r="AQ1000" s="95" t="s">
        <v>121</v>
      </c>
      <c r="AR1000" s="95" t="s">
        <v>121</v>
      </c>
      <c r="AS1000" s="95" t="s">
        <v>121</v>
      </c>
      <c r="AT1000" s="95" t="s">
        <v>121</v>
      </c>
      <c r="AU1000" s="82" t="s">
        <v>2600</v>
      </c>
      <c r="AV1000" s="74">
        <v>46062</v>
      </c>
      <c r="AW1000" s="75">
        <v>0</v>
      </c>
      <c r="AX1000" s="75">
        <v>0</v>
      </c>
      <c r="AY1000" s="75"/>
      <c r="AZ1000" s="96"/>
      <c r="BA1000" s="75"/>
      <c r="BB1000" s="75"/>
      <c r="BC1000" s="75"/>
      <c r="BD1000" s="75"/>
      <c r="BE1000" s="75"/>
      <c r="BF1000" s="75"/>
      <c r="BG1000" s="75"/>
      <c r="BH1000" s="75"/>
      <c r="BI1000" s="75"/>
      <c r="BJ1000" s="75"/>
      <c r="BK1000" s="75"/>
      <c r="BL1000" s="75"/>
      <c r="BM1000" s="75"/>
      <c r="BN1000" s="75"/>
      <c r="BO1000" s="75"/>
      <c r="BP1000" s="75"/>
      <c r="BQ1000" s="75"/>
      <c r="BR1000" s="75"/>
      <c r="BS1000" s="75"/>
      <c r="BT1000" s="75">
        <v>0</v>
      </c>
      <c r="BU1000" s="84" t="s">
        <v>4123</v>
      </c>
      <c r="BV1000" s="74">
        <v>46076</v>
      </c>
      <c r="BW1000" s="85">
        <f t="shared" si="339"/>
        <v>7</v>
      </c>
      <c r="BX1000" s="85">
        <f t="shared" si="340"/>
        <v>7</v>
      </c>
      <c r="BY1000" s="86" t="s">
        <v>120</v>
      </c>
      <c r="BZ1000" s="87">
        <f t="shared" si="325"/>
        <v>6</v>
      </c>
      <c r="CB1000" s="88">
        <f t="shared" si="327"/>
        <v>9</v>
      </c>
      <c r="CC1000" s="89"/>
      <c r="CE1000" s="87">
        <f t="shared" si="341"/>
        <v>2</v>
      </c>
      <c r="CF1000" s="90"/>
      <c r="CG1000" s="90"/>
      <c r="CH1000" s="90"/>
      <c r="CJ1000" s="87">
        <f t="shared" si="328"/>
        <v>2</v>
      </c>
      <c r="CK1000" s="87">
        <f t="shared" si="329"/>
        <v>7</v>
      </c>
      <c r="CL1000" s="22" t="s">
        <v>121</v>
      </c>
      <c r="CM1000" s="22" t="s">
        <v>4124</v>
      </c>
    </row>
    <row r="1001" spans="1:91" ht="14.45" customHeight="1" x14ac:dyDescent="0.25">
      <c r="A1001" s="69">
        <f t="shared" si="338"/>
        <v>999</v>
      </c>
      <c r="B1001" s="70" t="s">
        <v>102</v>
      </c>
      <c r="C1001" s="97">
        <v>235600191504</v>
      </c>
      <c r="D1001" s="106">
        <v>145507918</v>
      </c>
      <c r="E1001" s="73">
        <v>5320007649</v>
      </c>
      <c r="F1001" s="74">
        <v>46058</v>
      </c>
      <c r="G1001" s="75" t="s">
        <v>612</v>
      </c>
      <c r="H1001" s="75" t="s">
        <v>2213</v>
      </c>
      <c r="I1001" s="75" t="s">
        <v>105</v>
      </c>
      <c r="J1001" s="75" t="s">
        <v>518</v>
      </c>
      <c r="K1001" s="75" t="s">
        <v>242</v>
      </c>
      <c r="L1001" s="74">
        <v>46085</v>
      </c>
      <c r="M1001" s="73">
        <v>40</v>
      </c>
      <c r="N1001" s="75" t="s">
        <v>4155</v>
      </c>
      <c r="O1001" s="75" t="s">
        <v>4156</v>
      </c>
      <c r="P1001" s="75">
        <v>2830048773</v>
      </c>
      <c r="Q1001" s="74">
        <v>46062</v>
      </c>
      <c r="R1001" s="75">
        <v>1209383639</v>
      </c>
      <c r="S1001" s="75">
        <v>224179685</v>
      </c>
      <c r="T1001" s="74">
        <v>46062</v>
      </c>
      <c r="U1001" s="190">
        <v>15835.97</v>
      </c>
      <c r="V1001" s="190">
        <v>15416.254000000001</v>
      </c>
      <c r="W1001" s="75">
        <v>18</v>
      </c>
      <c r="X1001" s="75">
        <v>0</v>
      </c>
      <c r="Y1001" s="98">
        <v>235600217732</v>
      </c>
      <c r="Z1001" s="82" t="s">
        <v>128</v>
      </c>
      <c r="AA1001" s="75" t="s">
        <v>280</v>
      </c>
      <c r="AB1001" s="75" t="s">
        <v>2599</v>
      </c>
      <c r="AC1001" s="98">
        <v>235600191504</v>
      </c>
      <c r="AD1001" s="75" t="s">
        <v>113</v>
      </c>
      <c r="AE1001" s="74">
        <v>46076</v>
      </c>
      <c r="AF1001" s="208">
        <v>46068.041666666664</v>
      </c>
      <c r="AG1001" s="208">
        <v>46066.5</v>
      </c>
      <c r="AH1001" s="208">
        <v>46066.5</v>
      </c>
      <c r="AI1001" s="124">
        <v>46055</v>
      </c>
      <c r="AJ1001" s="124">
        <v>46069</v>
      </c>
      <c r="AK1001" s="124">
        <v>46069</v>
      </c>
      <c r="AL1001" s="124">
        <v>46068</v>
      </c>
      <c r="AM1001" s="101">
        <v>46080</v>
      </c>
      <c r="AN1001" s="101">
        <v>46080</v>
      </c>
      <c r="AO1001" s="95" t="s">
        <v>121</v>
      </c>
      <c r="AP1001" s="95" t="s">
        <v>121</v>
      </c>
      <c r="AQ1001" s="95" t="s">
        <v>121</v>
      </c>
      <c r="AR1001" s="95" t="s">
        <v>121</v>
      </c>
      <c r="AS1001" s="95" t="s">
        <v>121</v>
      </c>
      <c r="AT1001" s="95" t="s">
        <v>121</v>
      </c>
      <c r="AU1001" s="82" t="s">
        <v>2600</v>
      </c>
      <c r="AV1001" s="74">
        <v>46062</v>
      </c>
      <c r="AW1001" s="75" t="s">
        <v>4157</v>
      </c>
      <c r="AX1001" s="75" t="s">
        <v>4158</v>
      </c>
      <c r="AY1001" s="75"/>
      <c r="AZ1001" s="96"/>
      <c r="BA1001" s="75"/>
      <c r="BB1001" s="75"/>
      <c r="BC1001" s="75"/>
      <c r="BD1001" s="75"/>
      <c r="BE1001" s="75"/>
      <c r="BF1001" s="75"/>
      <c r="BG1001" s="75"/>
      <c r="BH1001" s="75"/>
      <c r="BI1001" s="75"/>
      <c r="BJ1001" s="75"/>
      <c r="BK1001" s="75"/>
      <c r="BL1001" s="75"/>
      <c r="BM1001" s="75"/>
      <c r="BN1001" s="75"/>
      <c r="BO1001" s="75"/>
      <c r="BP1001" s="75"/>
      <c r="BQ1001" s="75"/>
      <c r="BR1001" s="75"/>
      <c r="BS1001" s="75"/>
      <c r="BT1001" s="75">
        <v>0</v>
      </c>
      <c r="BU1001" s="84" t="s">
        <v>4123</v>
      </c>
      <c r="BV1001" s="74">
        <v>46076</v>
      </c>
      <c r="BW1001" s="85">
        <f t="shared" si="339"/>
        <v>7</v>
      </c>
      <c r="BX1001" s="85">
        <f t="shared" si="340"/>
        <v>7</v>
      </c>
      <c r="BY1001" s="86" t="s">
        <v>120</v>
      </c>
      <c r="BZ1001" s="87">
        <f t="shared" si="325"/>
        <v>6</v>
      </c>
      <c r="CB1001" s="88">
        <f t="shared" si="327"/>
        <v>9</v>
      </c>
      <c r="CC1001" s="89"/>
      <c r="CE1001" s="87">
        <f t="shared" si="341"/>
        <v>2</v>
      </c>
      <c r="CF1001" s="90">
        <v>18123000</v>
      </c>
      <c r="CG1001" s="90"/>
      <c r="CH1001" s="90">
        <v>18123000</v>
      </c>
      <c r="CI1001" s="22">
        <v>25890</v>
      </c>
      <c r="CJ1001" s="87">
        <f t="shared" si="328"/>
        <v>2</v>
      </c>
      <c r="CK1001" s="87">
        <f t="shared" si="329"/>
        <v>7</v>
      </c>
      <c r="CL1001" s="22" t="s">
        <v>121</v>
      </c>
      <c r="CM1001" s="22" t="s">
        <v>4124</v>
      </c>
    </row>
    <row r="1002" spans="1:91" ht="14.45" customHeight="1" x14ac:dyDescent="0.25">
      <c r="A1002" s="69">
        <f t="shared" si="338"/>
        <v>1000</v>
      </c>
      <c r="B1002" s="70" t="s">
        <v>102</v>
      </c>
      <c r="C1002" s="97">
        <v>235600191504</v>
      </c>
      <c r="D1002" s="106">
        <v>145507919</v>
      </c>
      <c r="E1002" s="73">
        <v>5320007649</v>
      </c>
      <c r="F1002" s="74">
        <v>46058</v>
      </c>
      <c r="G1002" s="75" t="s">
        <v>612</v>
      </c>
      <c r="H1002" s="75" t="s">
        <v>2213</v>
      </c>
      <c r="I1002" s="75" t="s">
        <v>105</v>
      </c>
      <c r="J1002" s="75" t="s">
        <v>518</v>
      </c>
      <c r="K1002" s="75" t="s">
        <v>242</v>
      </c>
      <c r="L1002" s="74">
        <v>46085</v>
      </c>
      <c r="M1002" s="73">
        <v>0</v>
      </c>
      <c r="N1002" s="75" t="s">
        <v>4155</v>
      </c>
      <c r="O1002" s="75" t="s">
        <v>4156</v>
      </c>
      <c r="P1002" s="75">
        <v>2830048774</v>
      </c>
      <c r="Q1002" s="74">
        <v>46062</v>
      </c>
      <c r="R1002" s="75">
        <v>1209383641</v>
      </c>
      <c r="S1002" s="75">
        <v>224179687</v>
      </c>
      <c r="T1002" s="74">
        <v>46062</v>
      </c>
      <c r="U1002" s="190">
        <v>2764.3119999999999</v>
      </c>
      <c r="V1002" s="190">
        <v>2699.27</v>
      </c>
      <c r="W1002" s="75">
        <v>3</v>
      </c>
      <c r="X1002" s="75">
        <v>0</v>
      </c>
      <c r="Y1002" s="98">
        <v>235600217732</v>
      </c>
      <c r="Z1002" s="82" t="s">
        <v>128</v>
      </c>
      <c r="AA1002" s="75" t="s">
        <v>280</v>
      </c>
      <c r="AB1002" s="75" t="s">
        <v>2599</v>
      </c>
      <c r="AC1002" s="98">
        <v>235600191504</v>
      </c>
      <c r="AD1002" s="75" t="s">
        <v>113</v>
      </c>
      <c r="AE1002" s="74">
        <v>46076</v>
      </c>
      <c r="AF1002" s="208">
        <v>46068.041666666664</v>
      </c>
      <c r="AG1002" s="208">
        <v>46066.5</v>
      </c>
      <c r="AH1002" s="208">
        <v>46066.5</v>
      </c>
      <c r="AI1002" s="124">
        <v>46055</v>
      </c>
      <c r="AJ1002" s="124">
        <v>46069</v>
      </c>
      <c r="AK1002" s="124">
        <v>46069</v>
      </c>
      <c r="AL1002" s="124">
        <v>46068</v>
      </c>
      <c r="AM1002" s="101">
        <v>46080</v>
      </c>
      <c r="AN1002" s="101">
        <v>46080</v>
      </c>
      <c r="AO1002" s="95" t="s">
        <v>121</v>
      </c>
      <c r="AP1002" s="95" t="s">
        <v>121</v>
      </c>
      <c r="AQ1002" s="95" t="s">
        <v>121</v>
      </c>
      <c r="AR1002" s="95" t="s">
        <v>121</v>
      </c>
      <c r="AS1002" s="95" t="s">
        <v>121</v>
      </c>
      <c r="AT1002" s="95" t="s">
        <v>121</v>
      </c>
      <c r="AU1002" s="82" t="s">
        <v>2600</v>
      </c>
      <c r="AV1002" s="74">
        <v>46062</v>
      </c>
      <c r="AW1002" s="75">
        <v>0</v>
      </c>
      <c r="AX1002" s="75">
        <v>0</v>
      </c>
      <c r="AY1002" s="75"/>
      <c r="AZ1002" s="96"/>
      <c r="BA1002" s="75"/>
      <c r="BB1002" s="75"/>
      <c r="BC1002" s="75"/>
      <c r="BD1002" s="75"/>
      <c r="BE1002" s="75"/>
      <c r="BF1002" s="75"/>
      <c r="BG1002" s="75"/>
      <c r="BH1002" s="75"/>
      <c r="BI1002" s="75"/>
      <c r="BJ1002" s="75"/>
      <c r="BK1002" s="75"/>
      <c r="BL1002" s="75"/>
      <c r="BM1002" s="75"/>
      <c r="BN1002" s="75"/>
      <c r="BO1002" s="75"/>
      <c r="BP1002" s="75"/>
      <c r="BQ1002" s="75"/>
      <c r="BR1002" s="75"/>
      <c r="BS1002" s="75"/>
      <c r="BT1002" s="75">
        <v>0</v>
      </c>
      <c r="BU1002" s="84" t="s">
        <v>4123</v>
      </c>
      <c r="BV1002" s="74">
        <v>46076</v>
      </c>
      <c r="BW1002" s="85">
        <f t="shared" si="339"/>
        <v>7</v>
      </c>
      <c r="BX1002" s="85">
        <f t="shared" si="340"/>
        <v>7</v>
      </c>
      <c r="BY1002" s="86" t="s">
        <v>120</v>
      </c>
      <c r="BZ1002" s="87">
        <f t="shared" si="325"/>
        <v>6</v>
      </c>
      <c r="CB1002" s="88">
        <f t="shared" si="327"/>
        <v>9</v>
      </c>
      <c r="CC1002" s="89"/>
      <c r="CE1002" s="87">
        <f t="shared" si="341"/>
        <v>2</v>
      </c>
      <c r="CF1002" s="90"/>
      <c r="CG1002" s="90"/>
      <c r="CH1002" s="90"/>
      <c r="CJ1002" s="87">
        <f t="shared" si="328"/>
        <v>2</v>
      </c>
      <c r="CK1002" s="87">
        <f t="shared" si="329"/>
        <v>7</v>
      </c>
      <c r="CL1002" s="22" t="s">
        <v>121</v>
      </c>
      <c r="CM1002" s="22" t="s">
        <v>4124</v>
      </c>
    </row>
    <row r="1003" spans="1:91" ht="14.45" customHeight="1" x14ac:dyDescent="0.25">
      <c r="A1003" s="69">
        <f t="shared" si="338"/>
        <v>1001</v>
      </c>
      <c r="B1003" s="212" t="s">
        <v>102</v>
      </c>
      <c r="C1003" s="97">
        <v>235600217759</v>
      </c>
      <c r="D1003" s="106">
        <v>145507920</v>
      </c>
      <c r="E1003" s="73">
        <v>5320007650</v>
      </c>
      <c r="F1003" s="74">
        <v>46058</v>
      </c>
      <c r="G1003" s="75" t="s">
        <v>612</v>
      </c>
      <c r="H1003" s="75" t="s">
        <v>2213</v>
      </c>
      <c r="I1003" s="75" t="s">
        <v>105</v>
      </c>
      <c r="J1003" s="75" t="s">
        <v>518</v>
      </c>
      <c r="K1003" s="75" t="s">
        <v>242</v>
      </c>
      <c r="L1003" s="74">
        <v>46085</v>
      </c>
      <c r="M1003" s="73">
        <v>40</v>
      </c>
      <c r="N1003" s="75" t="s">
        <v>4159</v>
      </c>
      <c r="O1003" s="75" t="s">
        <v>4160</v>
      </c>
      <c r="P1003" s="75">
        <v>2830048761</v>
      </c>
      <c r="Q1003" s="74">
        <v>46062</v>
      </c>
      <c r="R1003" s="75">
        <v>1209383618</v>
      </c>
      <c r="S1003" s="75">
        <v>224179689</v>
      </c>
      <c r="T1003" s="74">
        <v>46062</v>
      </c>
      <c r="U1003" s="190">
        <v>16021.755999999999</v>
      </c>
      <c r="V1003" s="190">
        <v>15597.111999999999</v>
      </c>
      <c r="W1003" s="75">
        <v>18</v>
      </c>
      <c r="X1003" s="75">
        <v>0</v>
      </c>
      <c r="Y1003" s="98">
        <v>235600217759</v>
      </c>
      <c r="Z1003" s="82" t="s">
        <v>128</v>
      </c>
      <c r="AA1003" s="75" t="s">
        <v>280</v>
      </c>
      <c r="AB1003" s="75" t="s">
        <v>2599</v>
      </c>
      <c r="AC1003" s="98">
        <v>235600217759</v>
      </c>
      <c r="AD1003" s="75" t="s">
        <v>113</v>
      </c>
      <c r="AE1003" s="74">
        <v>46071</v>
      </c>
      <c r="AF1003" s="208">
        <v>46068.041666666664</v>
      </c>
      <c r="AG1003" s="208">
        <v>46066.5</v>
      </c>
      <c r="AH1003" s="208">
        <v>46066.5</v>
      </c>
      <c r="AI1003" s="124">
        <v>46055</v>
      </c>
      <c r="AJ1003" s="124">
        <v>46069</v>
      </c>
      <c r="AK1003" s="124">
        <v>46069</v>
      </c>
      <c r="AL1003" s="124">
        <v>46068</v>
      </c>
      <c r="AM1003" s="101">
        <v>46080</v>
      </c>
      <c r="AN1003" s="124">
        <v>46080</v>
      </c>
      <c r="AO1003" s="95" t="s">
        <v>121</v>
      </c>
      <c r="AP1003" s="95" t="s">
        <v>121</v>
      </c>
      <c r="AQ1003" s="95" t="s">
        <v>121</v>
      </c>
      <c r="AR1003" s="95" t="s">
        <v>121</v>
      </c>
      <c r="AS1003" s="95" t="s">
        <v>121</v>
      </c>
      <c r="AT1003" s="95" t="s">
        <v>121</v>
      </c>
      <c r="AU1003" s="82" t="s">
        <v>2600</v>
      </c>
      <c r="AV1003" s="74">
        <v>46062</v>
      </c>
      <c r="AW1003" s="75" t="s">
        <v>4161</v>
      </c>
      <c r="AX1003" s="75" t="s">
        <v>4162</v>
      </c>
      <c r="AY1003" s="75"/>
      <c r="AZ1003" s="96"/>
      <c r="BA1003" s="75"/>
      <c r="BB1003" s="75"/>
      <c r="BC1003" s="75"/>
      <c r="BD1003" s="75"/>
      <c r="BE1003" s="75"/>
      <c r="BF1003" s="75"/>
      <c r="BG1003" s="75"/>
      <c r="BH1003" s="75"/>
      <c r="BI1003" s="75"/>
      <c r="BJ1003" s="75"/>
      <c r="BK1003" s="75"/>
      <c r="BL1003" s="75"/>
      <c r="BM1003" s="75"/>
      <c r="BN1003" s="75"/>
      <c r="BO1003" s="75"/>
      <c r="BP1003" s="75"/>
      <c r="BQ1003" s="75"/>
      <c r="BR1003" s="75"/>
      <c r="BS1003" s="75"/>
      <c r="BT1003" s="75">
        <v>1</v>
      </c>
      <c r="BU1003" s="84" t="s">
        <v>4163</v>
      </c>
      <c r="BV1003" s="74">
        <v>46076</v>
      </c>
      <c r="BW1003" s="85">
        <f t="shared" si="339"/>
        <v>7</v>
      </c>
      <c r="BX1003" s="85">
        <f t="shared" si="340"/>
        <v>7</v>
      </c>
      <c r="BY1003" s="86" t="s">
        <v>120</v>
      </c>
      <c r="BZ1003" s="87">
        <f t="shared" si="325"/>
        <v>6</v>
      </c>
      <c r="CB1003" s="88">
        <f t="shared" si="327"/>
        <v>9</v>
      </c>
      <c r="CC1003" s="89"/>
      <c r="CE1003" s="87">
        <f t="shared" si="341"/>
        <v>2</v>
      </c>
      <c r="CF1003" s="90">
        <v>18123000</v>
      </c>
      <c r="CG1003" s="90"/>
      <c r="CH1003" s="90">
        <v>18123000</v>
      </c>
      <c r="CI1003" s="22">
        <v>25890</v>
      </c>
      <c r="CJ1003" s="87">
        <f t="shared" si="328"/>
        <v>2</v>
      </c>
      <c r="CK1003" s="87">
        <f t="shared" si="329"/>
        <v>7</v>
      </c>
      <c r="CL1003" s="22" t="s">
        <v>121</v>
      </c>
      <c r="CM1003" s="22" t="s">
        <v>4164</v>
      </c>
    </row>
    <row r="1004" spans="1:91" ht="14.45" customHeight="1" x14ac:dyDescent="0.25">
      <c r="A1004" s="69">
        <f t="shared" si="338"/>
        <v>1002</v>
      </c>
      <c r="B1004" s="212" t="s">
        <v>102</v>
      </c>
      <c r="C1004" s="97">
        <v>235600217759</v>
      </c>
      <c r="D1004" s="106">
        <v>145507924</v>
      </c>
      <c r="E1004" s="73">
        <v>5320007650</v>
      </c>
      <c r="F1004" s="74">
        <v>46058</v>
      </c>
      <c r="G1004" s="75" t="s">
        <v>612</v>
      </c>
      <c r="H1004" s="75" t="s">
        <v>2213</v>
      </c>
      <c r="I1004" s="75" t="s">
        <v>105</v>
      </c>
      <c r="J1004" s="75" t="s">
        <v>518</v>
      </c>
      <c r="K1004" s="75" t="s">
        <v>242</v>
      </c>
      <c r="L1004" s="74">
        <v>46085</v>
      </c>
      <c r="M1004" s="73">
        <v>0</v>
      </c>
      <c r="N1004" s="75" t="s">
        <v>4159</v>
      </c>
      <c r="O1004" s="75" t="s">
        <v>4160</v>
      </c>
      <c r="P1004" s="75">
        <v>2830048762</v>
      </c>
      <c r="Q1004" s="74">
        <v>46062</v>
      </c>
      <c r="R1004" s="75">
        <v>1209383619</v>
      </c>
      <c r="S1004" s="75">
        <v>224179718</v>
      </c>
      <c r="T1004" s="74">
        <v>46062</v>
      </c>
      <c r="U1004" s="190">
        <v>2770.0050000000001</v>
      </c>
      <c r="V1004" s="190">
        <v>2696.5889999999999</v>
      </c>
      <c r="W1004" s="75">
        <v>3</v>
      </c>
      <c r="X1004" s="75">
        <v>0</v>
      </c>
      <c r="Y1004" s="98">
        <v>235600217759</v>
      </c>
      <c r="Z1004" s="82" t="s">
        <v>128</v>
      </c>
      <c r="AA1004" s="75" t="s">
        <v>280</v>
      </c>
      <c r="AB1004" s="75" t="s">
        <v>2599</v>
      </c>
      <c r="AC1004" s="98">
        <v>235600217759</v>
      </c>
      <c r="AD1004" s="75" t="s">
        <v>113</v>
      </c>
      <c r="AE1004" s="74">
        <v>46071</v>
      </c>
      <c r="AF1004" s="208">
        <v>46068.041666666664</v>
      </c>
      <c r="AG1004" s="208">
        <v>46066.5</v>
      </c>
      <c r="AH1004" s="208">
        <v>46066.5</v>
      </c>
      <c r="AI1004" s="124">
        <v>46055</v>
      </c>
      <c r="AJ1004" s="124">
        <v>46069</v>
      </c>
      <c r="AK1004" s="124">
        <v>46069</v>
      </c>
      <c r="AL1004" s="124">
        <v>46068</v>
      </c>
      <c r="AM1004" s="101">
        <v>46080</v>
      </c>
      <c r="AN1004" s="124">
        <v>46080</v>
      </c>
      <c r="AO1004" s="95" t="s">
        <v>121</v>
      </c>
      <c r="AP1004" s="95" t="s">
        <v>121</v>
      </c>
      <c r="AQ1004" s="95" t="s">
        <v>121</v>
      </c>
      <c r="AR1004" s="95" t="s">
        <v>121</v>
      </c>
      <c r="AS1004" s="95" t="s">
        <v>121</v>
      </c>
      <c r="AT1004" s="95" t="s">
        <v>121</v>
      </c>
      <c r="AU1004" s="82" t="s">
        <v>2600</v>
      </c>
      <c r="AV1004" s="74">
        <v>46062</v>
      </c>
      <c r="AW1004" s="75">
        <v>0</v>
      </c>
      <c r="AX1004" s="75">
        <v>0</v>
      </c>
      <c r="AY1004" s="75"/>
      <c r="AZ1004" s="96"/>
      <c r="BA1004" s="75"/>
      <c r="BB1004" s="75"/>
      <c r="BC1004" s="75"/>
      <c r="BD1004" s="75"/>
      <c r="BE1004" s="75"/>
      <c r="BF1004" s="75"/>
      <c r="BG1004" s="75"/>
      <c r="BH1004" s="75"/>
      <c r="BI1004" s="75"/>
      <c r="BJ1004" s="75"/>
      <c r="BK1004" s="75"/>
      <c r="BL1004" s="75"/>
      <c r="BM1004" s="75"/>
      <c r="BN1004" s="75"/>
      <c r="BO1004" s="75"/>
      <c r="BP1004" s="75"/>
      <c r="BQ1004" s="75"/>
      <c r="BR1004" s="75"/>
      <c r="BS1004" s="75"/>
      <c r="BT1004" s="75">
        <v>0</v>
      </c>
      <c r="BU1004" s="84" t="s">
        <v>4163</v>
      </c>
      <c r="BV1004" s="74">
        <v>46076</v>
      </c>
      <c r="BW1004" s="85">
        <f t="shared" si="339"/>
        <v>7</v>
      </c>
      <c r="BX1004" s="85">
        <f t="shared" si="340"/>
        <v>7</v>
      </c>
      <c r="BY1004" s="86" t="s">
        <v>120</v>
      </c>
      <c r="BZ1004" s="87">
        <f t="shared" si="325"/>
        <v>6</v>
      </c>
      <c r="CB1004" s="88">
        <f t="shared" si="327"/>
        <v>9</v>
      </c>
      <c r="CC1004" s="89"/>
      <c r="CE1004" s="87">
        <f t="shared" si="341"/>
        <v>2</v>
      </c>
      <c r="CF1004" s="90"/>
      <c r="CG1004" s="90"/>
      <c r="CH1004" s="90"/>
      <c r="CJ1004" s="87">
        <f t="shared" si="328"/>
        <v>2</v>
      </c>
      <c r="CK1004" s="87">
        <f t="shared" si="329"/>
        <v>7</v>
      </c>
      <c r="CL1004" s="22" t="s">
        <v>121</v>
      </c>
      <c r="CM1004" s="22" t="s">
        <v>4164</v>
      </c>
    </row>
    <row r="1005" spans="1:91" ht="14.45" customHeight="1" x14ac:dyDescent="0.25">
      <c r="A1005" s="69">
        <f t="shared" si="338"/>
        <v>1003</v>
      </c>
      <c r="B1005" s="212" t="s">
        <v>102</v>
      </c>
      <c r="C1005" s="97">
        <v>235600217759</v>
      </c>
      <c r="D1005" s="106">
        <v>145507926</v>
      </c>
      <c r="E1005" s="73">
        <v>5320007651</v>
      </c>
      <c r="F1005" s="74">
        <v>46058</v>
      </c>
      <c r="G1005" s="75" t="s">
        <v>612</v>
      </c>
      <c r="H1005" s="75" t="s">
        <v>2213</v>
      </c>
      <c r="I1005" s="75" t="s">
        <v>105</v>
      </c>
      <c r="J1005" s="75" t="s">
        <v>518</v>
      </c>
      <c r="K1005" s="75" t="s">
        <v>242</v>
      </c>
      <c r="L1005" s="74">
        <v>46085</v>
      </c>
      <c r="M1005" s="73">
        <v>40</v>
      </c>
      <c r="N1005" s="75" t="s">
        <v>4165</v>
      </c>
      <c r="O1005" s="75" t="s">
        <v>4166</v>
      </c>
      <c r="P1005" s="75">
        <v>2830048786</v>
      </c>
      <c r="Q1005" s="74">
        <v>46062</v>
      </c>
      <c r="R1005" s="75">
        <v>1209383690</v>
      </c>
      <c r="S1005" s="75">
        <v>224179722</v>
      </c>
      <c r="T1005" s="74">
        <v>46062</v>
      </c>
      <c r="U1005" s="190">
        <v>16162.977999999999</v>
      </c>
      <c r="V1005" s="190">
        <v>15734.598</v>
      </c>
      <c r="W1005" s="75">
        <v>18</v>
      </c>
      <c r="X1005" s="75">
        <v>0</v>
      </c>
      <c r="Y1005" s="98">
        <v>235600217767</v>
      </c>
      <c r="Z1005" s="82" t="s">
        <v>128</v>
      </c>
      <c r="AA1005" s="75" t="s">
        <v>280</v>
      </c>
      <c r="AB1005" s="75" t="s">
        <v>2599</v>
      </c>
      <c r="AC1005" s="98">
        <v>235600217759</v>
      </c>
      <c r="AD1005" s="75" t="s">
        <v>113</v>
      </c>
      <c r="AE1005" s="74">
        <v>46071</v>
      </c>
      <c r="AF1005" s="208">
        <v>46068.041666666664</v>
      </c>
      <c r="AG1005" s="208">
        <v>46066.5</v>
      </c>
      <c r="AH1005" s="208">
        <v>46066.5</v>
      </c>
      <c r="AI1005" s="124">
        <v>46055</v>
      </c>
      <c r="AJ1005" s="124">
        <v>46069</v>
      </c>
      <c r="AK1005" s="124">
        <v>46069</v>
      </c>
      <c r="AL1005" s="124">
        <v>46068</v>
      </c>
      <c r="AM1005" s="101">
        <v>46080</v>
      </c>
      <c r="AN1005" s="124">
        <v>46080</v>
      </c>
      <c r="AO1005" s="95" t="s">
        <v>121</v>
      </c>
      <c r="AP1005" s="95" t="s">
        <v>121</v>
      </c>
      <c r="AQ1005" s="95" t="s">
        <v>121</v>
      </c>
      <c r="AR1005" s="95" t="s">
        <v>121</v>
      </c>
      <c r="AS1005" s="95" t="s">
        <v>121</v>
      </c>
      <c r="AT1005" s="95" t="s">
        <v>121</v>
      </c>
      <c r="AU1005" s="82" t="s">
        <v>2600</v>
      </c>
      <c r="AV1005" s="74">
        <v>46062</v>
      </c>
      <c r="AW1005" s="75" t="s">
        <v>4167</v>
      </c>
      <c r="AX1005" s="75" t="s">
        <v>4168</v>
      </c>
      <c r="AY1005" s="75"/>
      <c r="AZ1005" s="96"/>
      <c r="BA1005" s="75"/>
      <c r="BB1005" s="75"/>
      <c r="BC1005" s="75"/>
      <c r="BD1005" s="75"/>
      <c r="BE1005" s="75"/>
      <c r="BF1005" s="75"/>
      <c r="BG1005" s="75"/>
      <c r="BH1005" s="75"/>
      <c r="BI1005" s="75"/>
      <c r="BJ1005" s="75"/>
      <c r="BK1005" s="75"/>
      <c r="BL1005" s="75"/>
      <c r="BM1005" s="75"/>
      <c r="BN1005" s="75"/>
      <c r="BO1005" s="75"/>
      <c r="BP1005" s="75"/>
      <c r="BQ1005" s="75"/>
      <c r="BR1005" s="75"/>
      <c r="BS1005" s="75"/>
      <c r="BT1005" s="75">
        <v>0</v>
      </c>
      <c r="BU1005" s="84" t="s">
        <v>4163</v>
      </c>
      <c r="BV1005" s="74">
        <v>46076</v>
      </c>
      <c r="BW1005" s="85">
        <f t="shared" si="339"/>
        <v>7</v>
      </c>
      <c r="BX1005" s="85">
        <f t="shared" si="340"/>
        <v>7</v>
      </c>
      <c r="BY1005" s="86" t="s">
        <v>120</v>
      </c>
      <c r="BZ1005" s="87">
        <f t="shared" si="325"/>
        <v>6</v>
      </c>
      <c r="CB1005" s="88">
        <f t="shared" si="327"/>
        <v>9</v>
      </c>
      <c r="CC1005" s="89"/>
      <c r="CE1005" s="87">
        <f t="shared" si="341"/>
        <v>2</v>
      </c>
      <c r="CF1005" s="90">
        <v>18123000</v>
      </c>
      <c r="CG1005" s="90"/>
      <c r="CH1005" s="90">
        <v>18123000</v>
      </c>
      <c r="CI1005" s="22">
        <v>25890</v>
      </c>
      <c r="CJ1005" s="87">
        <f t="shared" si="328"/>
        <v>2</v>
      </c>
      <c r="CK1005" s="87">
        <f t="shared" si="329"/>
        <v>7</v>
      </c>
      <c r="CL1005" s="22" t="s">
        <v>121</v>
      </c>
      <c r="CM1005" s="22" t="s">
        <v>4164</v>
      </c>
    </row>
    <row r="1006" spans="1:91" ht="14.45" customHeight="1" x14ac:dyDescent="0.25">
      <c r="A1006" s="69">
        <f t="shared" si="338"/>
        <v>1004</v>
      </c>
      <c r="B1006" s="212" t="s">
        <v>102</v>
      </c>
      <c r="C1006" s="97">
        <v>235600217759</v>
      </c>
      <c r="D1006" s="106">
        <v>145507929</v>
      </c>
      <c r="E1006" s="73">
        <v>5320007651</v>
      </c>
      <c r="F1006" s="74">
        <v>46058</v>
      </c>
      <c r="G1006" s="75" t="s">
        <v>612</v>
      </c>
      <c r="H1006" s="75" t="s">
        <v>2213</v>
      </c>
      <c r="I1006" s="75" t="s">
        <v>105</v>
      </c>
      <c r="J1006" s="75" t="s">
        <v>518</v>
      </c>
      <c r="K1006" s="75" t="s">
        <v>242</v>
      </c>
      <c r="L1006" s="74">
        <v>46085</v>
      </c>
      <c r="M1006" s="73">
        <v>0</v>
      </c>
      <c r="N1006" s="75" t="s">
        <v>4165</v>
      </c>
      <c r="O1006" s="75" t="s">
        <v>4166</v>
      </c>
      <c r="P1006" s="75">
        <v>2830048787</v>
      </c>
      <c r="Q1006" s="74">
        <v>46062</v>
      </c>
      <c r="R1006" s="75">
        <v>1209383693</v>
      </c>
      <c r="S1006" s="75">
        <v>224179720</v>
      </c>
      <c r="T1006" s="74">
        <v>46062</v>
      </c>
      <c r="U1006" s="190">
        <v>2770.0050000000001</v>
      </c>
      <c r="V1006" s="190">
        <v>2696.5889999999999</v>
      </c>
      <c r="W1006" s="75">
        <v>3</v>
      </c>
      <c r="X1006" s="75">
        <v>0</v>
      </c>
      <c r="Y1006" s="98">
        <v>235600217767</v>
      </c>
      <c r="Z1006" s="82" t="s">
        <v>128</v>
      </c>
      <c r="AA1006" s="75" t="s">
        <v>280</v>
      </c>
      <c r="AB1006" s="75" t="s">
        <v>2599</v>
      </c>
      <c r="AC1006" s="98">
        <v>235600217759</v>
      </c>
      <c r="AD1006" s="75" t="s">
        <v>113</v>
      </c>
      <c r="AE1006" s="74">
        <v>46071</v>
      </c>
      <c r="AF1006" s="208">
        <v>46068.041666666664</v>
      </c>
      <c r="AG1006" s="208">
        <v>46066.5</v>
      </c>
      <c r="AH1006" s="208">
        <v>46066.5</v>
      </c>
      <c r="AI1006" s="124">
        <v>46055</v>
      </c>
      <c r="AJ1006" s="124">
        <v>46069</v>
      </c>
      <c r="AK1006" s="124">
        <v>46069</v>
      </c>
      <c r="AL1006" s="124">
        <v>46068</v>
      </c>
      <c r="AM1006" s="101">
        <v>46080</v>
      </c>
      <c r="AN1006" s="124">
        <v>46080</v>
      </c>
      <c r="AO1006" s="95" t="s">
        <v>121</v>
      </c>
      <c r="AP1006" s="95" t="s">
        <v>121</v>
      </c>
      <c r="AQ1006" s="95" t="s">
        <v>121</v>
      </c>
      <c r="AR1006" s="95" t="s">
        <v>121</v>
      </c>
      <c r="AS1006" s="95" t="s">
        <v>121</v>
      </c>
      <c r="AT1006" s="95" t="s">
        <v>121</v>
      </c>
      <c r="AU1006" s="82" t="s">
        <v>2600</v>
      </c>
      <c r="AV1006" s="74">
        <v>46062</v>
      </c>
      <c r="AW1006" s="75">
        <v>0</v>
      </c>
      <c r="AX1006" s="75">
        <v>0</v>
      </c>
      <c r="AY1006" s="75"/>
      <c r="AZ1006" s="96"/>
      <c r="BA1006" s="75"/>
      <c r="BB1006" s="75"/>
      <c r="BC1006" s="75"/>
      <c r="BD1006" s="75"/>
      <c r="BE1006" s="75"/>
      <c r="BF1006" s="75"/>
      <c r="BG1006" s="75"/>
      <c r="BH1006" s="75"/>
      <c r="BI1006" s="75"/>
      <c r="BJ1006" s="75"/>
      <c r="BK1006" s="75"/>
      <c r="BL1006" s="75"/>
      <c r="BM1006" s="75"/>
      <c r="BN1006" s="75"/>
      <c r="BO1006" s="75"/>
      <c r="BP1006" s="75"/>
      <c r="BQ1006" s="75"/>
      <c r="BR1006" s="75"/>
      <c r="BS1006" s="75"/>
      <c r="BT1006" s="75">
        <v>0</v>
      </c>
      <c r="BU1006" s="84" t="s">
        <v>4163</v>
      </c>
      <c r="BV1006" s="74">
        <v>46076</v>
      </c>
      <c r="BW1006" s="85">
        <f t="shared" si="339"/>
        <v>7</v>
      </c>
      <c r="BX1006" s="85">
        <f t="shared" si="340"/>
        <v>7</v>
      </c>
      <c r="BY1006" s="86" t="s">
        <v>120</v>
      </c>
      <c r="BZ1006" s="87">
        <f t="shared" si="325"/>
        <v>6</v>
      </c>
      <c r="CB1006" s="88">
        <f t="shared" si="327"/>
        <v>9</v>
      </c>
      <c r="CC1006" s="89"/>
      <c r="CE1006" s="87">
        <f t="shared" si="341"/>
        <v>2</v>
      </c>
      <c r="CF1006" s="90"/>
      <c r="CG1006" s="90"/>
      <c r="CH1006" s="90"/>
      <c r="CJ1006" s="87">
        <f t="shared" si="328"/>
        <v>2</v>
      </c>
      <c r="CK1006" s="87">
        <f t="shared" si="329"/>
        <v>7</v>
      </c>
      <c r="CL1006" s="22" t="s">
        <v>121</v>
      </c>
      <c r="CM1006" s="22" t="s">
        <v>4164</v>
      </c>
    </row>
    <row r="1007" spans="1:91" ht="14.45" customHeight="1" x14ac:dyDescent="0.25">
      <c r="A1007" s="69">
        <f t="shared" si="338"/>
        <v>1005</v>
      </c>
      <c r="B1007" s="212" t="s">
        <v>102</v>
      </c>
      <c r="C1007" s="97">
        <v>235600217759</v>
      </c>
      <c r="D1007" s="106">
        <v>145507931</v>
      </c>
      <c r="E1007" s="73">
        <v>5320007652</v>
      </c>
      <c r="F1007" s="74">
        <v>46058</v>
      </c>
      <c r="G1007" s="75" t="s">
        <v>612</v>
      </c>
      <c r="H1007" s="75" t="s">
        <v>2213</v>
      </c>
      <c r="I1007" s="75" t="s">
        <v>105</v>
      </c>
      <c r="J1007" s="75" t="s">
        <v>518</v>
      </c>
      <c r="K1007" s="75" t="s">
        <v>242</v>
      </c>
      <c r="L1007" s="74">
        <v>46085</v>
      </c>
      <c r="M1007" s="73">
        <v>40</v>
      </c>
      <c r="N1007" s="75" t="s">
        <v>4169</v>
      </c>
      <c r="O1007" s="75" t="s">
        <v>4170</v>
      </c>
      <c r="P1007" s="75">
        <v>2830048801</v>
      </c>
      <c r="Q1007" s="74">
        <v>46062</v>
      </c>
      <c r="R1007" s="75">
        <v>1209383717</v>
      </c>
      <c r="S1007" s="75">
        <v>224179723</v>
      </c>
      <c r="T1007" s="74">
        <v>46062</v>
      </c>
      <c r="U1007" s="190">
        <v>16163.608</v>
      </c>
      <c r="V1007" s="190">
        <v>15735.210999999999</v>
      </c>
      <c r="W1007" s="75">
        <v>18</v>
      </c>
      <c r="X1007" s="75">
        <v>0</v>
      </c>
      <c r="Y1007" s="98">
        <v>235600243024</v>
      </c>
      <c r="Z1007" s="82" t="s">
        <v>128</v>
      </c>
      <c r="AA1007" s="75" t="s">
        <v>280</v>
      </c>
      <c r="AB1007" s="75" t="s">
        <v>2599</v>
      </c>
      <c r="AC1007" s="98">
        <v>235600217759</v>
      </c>
      <c r="AD1007" s="75" t="s">
        <v>113</v>
      </c>
      <c r="AE1007" s="74">
        <v>46071</v>
      </c>
      <c r="AF1007" s="208">
        <v>46068.041666666664</v>
      </c>
      <c r="AG1007" s="208">
        <v>46066.5</v>
      </c>
      <c r="AH1007" s="208">
        <v>46066.5</v>
      </c>
      <c r="AI1007" s="124">
        <v>46055</v>
      </c>
      <c r="AJ1007" s="124">
        <v>46069</v>
      </c>
      <c r="AK1007" s="124">
        <v>46069</v>
      </c>
      <c r="AL1007" s="124">
        <v>46068</v>
      </c>
      <c r="AM1007" s="101">
        <v>46080</v>
      </c>
      <c r="AN1007" s="124">
        <v>46080</v>
      </c>
      <c r="AO1007" s="95" t="s">
        <v>121</v>
      </c>
      <c r="AP1007" s="95" t="s">
        <v>121</v>
      </c>
      <c r="AQ1007" s="95" t="s">
        <v>121</v>
      </c>
      <c r="AR1007" s="95" t="s">
        <v>121</v>
      </c>
      <c r="AS1007" s="95" t="s">
        <v>121</v>
      </c>
      <c r="AT1007" s="95" t="s">
        <v>121</v>
      </c>
      <c r="AU1007" s="82" t="s">
        <v>2600</v>
      </c>
      <c r="AV1007" s="74">
        <v>46062</v>
      </c>
      <c r="AW1007" s="75" t="s">
        <v>4171</v>
      </c>
      <c r="AX1007" s="75" t="s">
        <v>4172</v>
      </c>
      <c r="AY1007" s="75"/>
      <c r="AZ1007" s="96"/>
      <c r="BA1007" s="75"/>
      <c r="BB1007" s="75"/>
      <c r="BC1007" s="75"/>
      <c r="BD1007" s="75"/>
      <c r="BE1007" s="75"/>
      <c r="BF1007" s="75"/>
      <c r="BG1007" s="75"/>
      <c r="BH1007" s="75"/>
      <c r="BI1007" s="75"/>
      <c r="BJ1007" s="75"/>
      <c r="BK1007" s="75"/>
      <c r="BL1007" s="75"/>
      <c r="BM1007" s="75"/>
      <c r="BN1007" s="75"/>
      <c r="BO1007" s="75"/>
      <c r="BP1007" s="75"/>
      <c r="BQ1007" s="75"/>
      <c r="BR1007" s="75"/>
      <c r="BS1007" s="75"/>
      <c r="BT1007" s="75">
        <v>0</v>
      </c>
      <c r="BU1007" s="84" t="s">
        <v>4163</v>
      </c>
      <c r="BV1007" s="74">
        <v>46076</v>
      </c>
      <c r="BW1007" s="85">
        <f t="shared" si="339"/>
        <v>7</v>
      </c>
      <c r="BX1007" s="85">
        <f t="shared" si="340"/>
        <v>7</v>
      </c>
      <c r="BY1007" s="86" t="s">
        <v>120</v>
      </c>
      <c r="BZ1007" s="87">
        <f t="shared" si="325"/>
        <v>6</v>
      </c>
      <c r="CB1007" s="88">
        <f t="shared" si="327"/>
        <v>9</v>
      </c>
      <c r="CC1007" s="89"/>
      <c r="CE1007" s="87">
        <f t="shared" si="341"/>
        <v>2</v>
      </c>
      <c r="CF1007" s="90">
        <v>18123000</v>
      </c>
      <c r="CG1007" s="90"/>
      <c r="CH1007" s="90">
        <v>18123000</v>
      </c>
      <c r="CI1007" s="22">
        <v>25890</v>
      </c>
      <c r="CJ1007" s="87">
        <f t="shared" si="328"/>
        <v>2</v>
      </c>
      <c r="CK1007" s="87">
        <f t="shared" si="329"/>
        <v>7</v>
      </c>
      <c r="CL1007" s="22" t="s">
        <v>121</v>
      </c>
      <c r="CM1007" s="22" t="s">
        <v>4164</v>
      </c>
    </row>
    <row r="1008" spans="1:91" ht="14.45" customHeight="1" x14ac:dyDescent="0.25">
      <c r="A1008" s="69">
        <f t="shared" si="338"/>
        <v>1006</v>
      </c>
      <c r="B1008" s="212" t="s">
        <v>102</v>
      </c>
      <c r="C1008" s="97">
        <v>235600217759</v>
      </c>
      <c r="D1008" s="106">
        <v>145507933</v>
      </c>
      <c r="E1008" s="73">
        <v>5320007652</v>
      </c>
      <c r="F1008" s="74">
        <v>46058</v>
      </c>
      <c r="G1008" s="75" t="s">
        <v>612</v>
      </c>
      <c r="H1008" s="75" t="s">
        <v>2213</v>
      </c>
      <c r="I1008" s="75" t="s">
        <v>105</v>
      </c>
      <c r="J1008" s="75" t="s">
        <v>518</v>
      </c>
      <c r="K1008" s="75" t="s">
        <v>242</v>
      </c>
      <c r="L1008" s="74">
        <v>46085</v>
      </c>
      <c r="M1008" s="73">
        <v>0</v>
      </c>
      <c r="N1008" s="75" t="s">
        <v>4169</v>
      </c>
      <c r="O1008" s="75" t="s">
        <v>4170</v>
      </c>
      <c r="P1008" s="75">
        <v>2830048802</v>
      </c>
      <c r="Q1008" s="74">
        <v>46062</v>
      </c>
      <c r="R1008" s="75">
        <v>1209383718</v>
      </c>
      <c r="S1008" s="75">
        <v>224179727</v>
      </c>
      <c r="T1008" s="74">
        <v>46062</v>
      </c>
      <c r="U1008" s="190">
        <v>1846.5550000000001</v>
      </c>
      <c r="V1008" s="190">
        <v>1797.614</v>
      </c>
      <c r="W1008" s="75">
        <v>2</v>
      </c>
      <c r="X1008" s="75">
        <v>0</v>
      </c>
      <c r="Y1008" s="98">
        <v>235600243024</v>
      </c>
      <c r="Z1008" s="82" t="s">
        <v>128</v>
      </c>
      <c r="AA1008" s="75" t="s">
        <v>280</v>
      </c>
      <c r="AB1008" s="75" t="s">
        <v>2599</v>
      </c>
      <c r="AC1008" s="98">
        <v>235600217759</v>
      </c>
      <c r="AD1008" s="75" t="s">
        <v>113</v>
      </c>
      <c r="AE1008" s="74">
        <v>46071</v>
      </c>
      <c r="AF1008" s="208">
        <v>46068.041666666664</v>
      </c>
      <c r="AG1008" s="208">
        <v>46066.5</v>
      </c>
      <c r="AH1008" s="208">
        <v>46066.5</v>
      </c>
      <c r="AI1008" s="124">
        <v>46055</v>
      </c>
      <c r="AJ1008" s="124">
        <v>46069</v>
      </c>
      <c r="AK1008" s="124">
        <v>46069</v>
      </c>
      <c r="AL1008" s="124">
        <v>46068</v>
      </c>
      <c r="AM1008" s="101">
        <v>46080</v>
      </c>
      <c r="AN1008" s="124">
        <v>46080</v>
      </c>
      <c r="AO1008" s="95" t="s">
        <v>121</v>
      </c>
      <c r="AP1008" s="95" t="s">
        <v>121</v>
      </c>
      <c r="AQ1008" s="95" t="s">
        <v>121</v>
      </c>
      <c r="AR1008" s="95" t="s">
        <v>121</v>
      </c>
      <c r="AS1008" s="95" t="s">
        <v>121</v>
      </c>
      <c r="AT1008" s="95" t="s">
        <v>121</v>
      </c>
      <c r="AU1008" s="82" t="s">
        <v>2600</v>
      </c>
      <c r="AV1008" s="74">
        <v>46062</v>
      </c>
      <c r="AW1008" s="75">
        <v>0</v>
      </c>
      <c r="AX1008" s="75">
        <v>0</v>
      </c>
      <c r="AY1008" s="75"/>
      <c r="AZ1008" s="96"/>
      <c r="BA1008" s="75"/>
      <c r="BB1008" s="75"/>
      <c r="BC1008" s="75"/>
      <c r="BD1008" s="75"/>
      <c r="BE1008" s="75"/>
      <c r="BF1008" s="75"/>
      <c r="BG1008" s="75"/>
      <c r="BH1008" s="75"/>
      <c r="BI1008" s="75"/>
      <c r="BJ1008" s="75"/>
      <c r="BK1008" s="75"/>
      <c r="BL1008" s="75"/>
      <c r="BM1008" s="75"/>
      <c r="BN1008" s="75"/>
      <c r="BO1008" s="75"/>
      <c r="BP1008" s="75"/>
      <c r="BQ1008" s="75"/>
      <c r="BR1008" s="75"/>
      <c r="BS1008" s="75"/>
      <c r="BT1008" s="75">
        <v>0</v>
      </c>
      <c r="BU1008" s="84" t="s">
        <v>4163</v>
      </c>
      <c r="BV1008" s="74">
        <v>46076</v>
      </c>
      <c r="BW1008" s="85">
        <f t="shared" si="339"/>
        <v>7</v>
      </c>
      <c r="BX1008" s="85">
        <f t="shared" si="340"/>
        <v>7</v>
      </c>
      <c r="BY1008" s="86" t="s">
        <v>120</v>
      </c>
      <c r="BZ1008" s="87">
        <f t="shared" si="325"/>
        <v>6</v>
      </c>
      <c r="CB1008" s="88">
        <f t="shared" si="327"/>
        <v>9</v>
      </c>
      <c r="CC1008" s="89"/>
      <c r="CE1008" s="87">
        <f t="shared" si="341"/>
        <v>2</v>
      </c>
      <c r="CF1008" s="90"/>
      <c r="CG1008" s="90"/>
      <c r="CH1008" s="90"/>
      <c r="CJ1008" s="87">
        <f t="shared" si="328"/>
        <v>2</v>
      </c>
      <c r="CK1008" s="87">
        <f t="shared" si="329"/>
        <v>7</v>
      </c>
      <c r="CL1008" s="22" t="s">
        <v>121</v>
      </c>
      <c r="CM1008" s="22" t="s">
        <v>4164</v>
      </c>
    </row>
    <row r="1009" spans="1:91" ht="14.45" customHeight="1" x14ac:dyDescent="0.25">
      <c r="A1009" s="69">
        <f t="shared" si="338"/>
        <v>1007</v>
      </c>
      <c r="B1009" s="212" t="s">
        <v>102</v>
      </c>
      <c r="C1009" s="97">
        <v>235600217759</v>
      </c>
      <c r="D1009" s="106">
        <v>145507936</v>
      </c>
      <c r="E1009" s="73">
        <v>5320007653</v>
      </c>
      <c r="F1009" s="74">
        <v>46058</v>
      </c>
      <c r="G1009" s="75" t="s">
        <v>612</v>
      </c>
      <c r="H1009" s="75" t="s">
        <v>2213</v>
      </c>
      <c r="I1009" s="75" t="s">
        <v>105</v>
      </c>
      <c r="J1009" s="75" t="s">
        <v>518</v>
      </c>
      <c r="K1009" s="75" t="s">
        <v>242</v>
      </c>
      <c r="L1009" s="74">
        <v>46085</v>
      </c>
      <c r="M1009" s="73">
        <v>40</v>
      </c>
      <c r="N1009" s="75" t="s">
        <v>4173</v>
      </c>
      <c r="O1009" s="75" t="s">
        <v>4174</v>
      </c>
      <c r="P1009" s="75">
        <v>2830048777</v>
      </c>
      <c r="Q1009" s="74">
        <v>46062</v>
      </c>
      <c r="R1009" s="75">
        <v>1209383647</v>
      </c>
      <c r="S1009" s="75">
        <v>224179728</v>
      </c>
      <c r="T1009" s="74">
        <v>46062</v>
      </c>
      <c r="U1009" s="190">
        <v>16173.759</v>
      </c>
      <c r="V1009" s="190">
        <v>15745.09</v>
      </c>
      <c r="W1009" s="75">
        <v>18</v>
      </c>
      <c r="X1009" s="75">
        <v>0</v>
      </c>
      <c r="Y1009" s="98">
        <v>235600243032</v>
      </c>
      <c r="Z1009" s="82" t="s">
        <v>128</v>
      </c>
      <c r="AA1009" s="75" t="s">
        <v>280</v>
      </c>
      <c r="AB1009" s="75" t="s">
        <v>2599</v>
      </c>
      <c r="AC1009" s="98">
        <v>235600217759</v>
      </c>
      <c r="AD1009" s="75" t="s">
        <v>113</v>
      </c>
      <c r="AE1009" s="74">
        <v>46071</v>
      </c>
      <c r="AF1009" s="208">
        <v>46068.041666666664</v>
      </c>
      <c r="AG1009" s="208">
        <v>46066.5</v>
      </c>
      <c r="AH1009" s="208">
        <v>46066.5</v>
      </c>
      <c r="AI1009" s="124">
        <v>46055</v>
      </c>
      <c r="AJ1009" s="124">
        <v>46069</v>
      </c>
      <c r="AK1009" s="124">
        <v>46069</v>
      </c>
      <c r="AL1009" s="124">
        <v>46068</v>
      </c>
      <c r="AM1009" s="101">
        <v>46080</v>
      </c>
      <c r="AN1009" s="124">
        <v>46080</v>
      </c>
      <c r="AO1009" s="95" t="s">
        <v>121</v>
      </c>
      <c r="AP1009" s="95" t="s">
        <v>121</v>
      </c>
      <c r="AQ1009" s="95" t="s">
        <v>121</v>
      </c>
      <c r="AR1009" s="95" t="s">
        <v>121</v>
      </c>
      <c r="AS1009" s="95" t="s">
        <v>121</v>
      </c>
      <c r="AT1009" s="95" t="s">
        <v>121</v>
      </c>
      <c r="AU1009" s="82" t="s">
        <v>2600</v>
      </c>
      <c r="AV1009" s="74">
        <v>46062</v>
      </c>
      <c r="AW1009" s="75" t="s">
        <v>4175</v>
      </c>
      <c r="AX1009" s="75" t="s">
        <v>4176</v>
      </c>
      <c r="AY1009" s="75"/>
      <c r="AZ1009" s="96"/>
      <c r="BA1009" s="75"/>
      <c r="BB1009" s="75"/>
      <c r="BC1009" s="75"/>
      <c r="BD1009" s="75"/>
      <c r="BE1009" s="75"/>
      <c r="BF1009" s="75"/>
      <c r="BG1009" s="75"/>
      <c r="BH1009" s="75"/>
      <c r="BI1009" s="75"/>
      <c r="BJ1009" s="75"/>
      <c r="BK1009" s="75"/>
      <c r="BL1009" s="75"/>
      <c r="BM1009" s="75"/>
      <c r="BN1009" s="75"/>
      <c r="BO1009" s="75"/>
      <c r="BP1009" s="75"/>
      <c r="BQ1009" s="75"/>
      <c r="BR1009" s="75"/>
      <c r="BS1009" s="75"/>
      <c r="BT1009" s="75">
        <v>0</v>
      </c>
      <c r="BU1009" s="84" t="s">
        <v>4163</v>
      </c>
      <c r="BV1009" s="74">
        <v>46076</v>
      </c>
      <c r="BW1009" s="85">
        <f t="shared" si="339"/>
        <v>7</v>
      </c>
      <c r="BX1009" s="85">
        <f t="shared" si="340"/>
        <v>7</v>
      </c>
      <c r="BY1009" s="86" t="s">
        <v>120</v>
      </c>
      <c r="BZ1009" s="87">
        <f t="shared" si="325"/>
        <v>6</v>
      </c>
      <c r="CB1009" s="88">
        <f t="shared" si="327"/>
        <v>9</v>
      </c>
      <c r="CC1009" s="89"/>
      <c r="CE1009" s="87">
        <f t="shared" si="341"/>
        <v>2</v>
      </c>
      <c r="CF1009" s="90">
        <v>18123000</v>
      </c>
      <c r="CG1009" s="90"/>
      <c r="CH1009" s="90">
        <v>18123000</v>
      </c>
      <c r="CI1009" s="22">
        <v>25890</v>
      </c>
      <c r="CJ1009" s="87">
        <f t="shared" si="328"/>
        <v>2</v>
      </c>
      <c r="CK1009" s="87">
        <f t="shared" si="329"/>
        <v>7</v>
      </c>
      <c r="CL1009" s="22" t="s">
        <v>121</v>
      </c>
      <c r="CM1009" s="22" t="s">
        <v>4164</v>
      </c>
    </row>
    <row r="1010" spans="1:91" ht="14.45" customHeight="1" x14ac:dyDescent="0.25">
      <c r="A1010" s="69">
        <f t="shared" si="338"/>
        <v>1008</v>
      </c>
      <c r="B1010" s="212" t="s">
        <v>102</v>
      </c>
      <c r="C1010" s="97">
        <v>235600217759</v>
      </c>
      <c r="D1010" s="106">
        <v>145507939</v>
      </c>
      <c r="E1010" s="73">
        <v>5320007653</v>
      </c>
      <c r="F1010" s="74">
        <v>46058</v>
      </c>
      <c r="G1010" s="75" t="s">
        <v>612</v>
      </c>
      <c r="H1010" s="75" t="s">
        <v>2213</v>
      </c>
      <c r="I1010" s="75" t="s">
        <v>105</v>
      </c>
      <c r="J1010" s="75" t="s">
        <v>518</v>
      </c>
      <c r="K1010" s="75" t="s">
        <v>242</v>
      </c>
      <c r="L1010" s="74">
        <v>46085</v>
      </c>
      <c r="M1010" s="73">
        <v>0</v>
      </c>
      <c r="N1010" s="75" t="s">
        <v>4173</v>
      </c>
      <c r="O1010" s="75" t="s">
        <v>4174</v>
      </c>
      <c r="P1010" s="75">
        <v>2830048778</v>
      </c>
      <c r="Q1010" s="74">
        <v>46062</v>
      </c>
      <c r="R1010" s="75">
        <v>1209383648</v>
      </c>
      <c r="S1010" s="75">
        <v>224179746</v>
      </c>
      <c r="T1010" s="74">
        <v>46062</v>
      </c>
      <c r="U1010" s="190">
        <v>2767.7979999999998</v>
      </c>
      <c r="V1010" s="190">
        <v>2694.4409999999998</v>
      </c>
      <c r="W1010" s="75">
        <v>3</v>
      </c>
      <c r="X1010" s="75">
        <v>0</v>
      </c>
      <c r="Y1010" s="98">
        <v>235600243032</v>
      </c>
      <c r="Z1010" s="82" t="s">
        <v>128</v>
      </c>
      <c r="AA1010" s="75" t="s">
        <v>280</v>
      </c>
      <c r="AB1010" s="75" t="s">
        <v>2599</v>
      </c>
      <c r="AC1010" s="98">
        <v>235600217759</v>
      </c>
      <c r="AD1010" s="75" t="s">
        <v>113</v>
      </c>
      <c r="AE1010" s="74">
        <v>46071</v>
      </c>
      <c r="AF1010" s="208">
        <v>46068.041666666664</v>
      </c>
      <c r="AG1010" s="208">
        <v>46066.5</v>
      </c>
      <c r="AH1010" s="208">
        <v>46066.5</v>
      </c>
      <c r="AI1010" s="124">
        <v>46055</v>
      </c>
      <c r="AJ1010" s="124">
        <v>46069</v>
      </c>
      <c r="AK1010" s="124">
        <v>46069</v>
      </c>
      <c r="AL1010" s="124">
        <v>46068</v>
      </c>
      <c r="AM1010" s="101">
        <v>46080</v>
      </c>
      <c r="AN1010" s="124">
        <v>46080</v>
      </c>
      <c r="AO1010" s="95" t="s">
        <v>121</v>
      </c>
      <c r="AP1010" s="95" t="s">
        <v>121</v>
      </c>
      <c r="AQ1010" s="95" t="s">
        <v>121</v>
      </c>
      <c r="AR1010" s="95" t="s">
        <v>121</v>
      </c>
      <c r="AS1010" s="95" t="s">
        <v>121</v>
      </c>
      <c r="AT1010" s="95" t="s">
        <v>121</v>
      </c>
      <c r="AU1010" s="82" t="s">
        <v>2600</v>
      </c>
      <c r="AV1010" s="74">
        <v>46062</v>
      </c>
      <c r="AW1010" s="75">
        <v>0</v>
      </c>
      <c r="AX1010" s="75">
        <v>0</v>
      </c>
      <c r="AY1010" s="75"/>
      <c r="AZ1010" s="96"/>
      <c r="BA1010" s="75"/>
      <c r="BB1010" s="75"/>
      <c r="BC1010" s="75"/>
      <c r="BD1010" s="75"/>
      <c r="BE1010" s="75"/>
      <c r="BF1010" s="75"/>
      <c r="BG1010" s="75"/>
      <c r="BH1010" s="75"/>
      <c r="BI1010" s="75"/>
      <c r="BJ1010" s="75"/>
      <c r="BK1010" s="75"/>
      <c r="BL1010" s="75"/>
      <c r="BM1010" s="75"/>
      <c r="BN1010" s="75"/>
      <c r="BO1010" s="75"/>
      <c r="BP1010" s="75"/>
      <c r="BQ1010" s="75"/>
      <c r="BR1010" s="75"/>
      <c r="BS1010" s="75"/>
      <c r="BT1010" s="75">
        <v>0</v>
      </c>
      <c r="BU1010" s="84" t="s">
        <v>4163</v>
      </c>
      <c r="BV1010" s="74">
        <v>46076</v>
      </c>
      <c r="BW1010" s="85">
        <f t="shared" si="339"/>
        <v>7</v>
      </c>
      <c r="BX1010" s="85">
        <f t="shared" si="340"/>
        <v>7</v>
      </c>
      <c r="BY1010" s="86" t="s">
        <v>120</v>
      </c>
      <c r="BZ1010" s="87">
        <f t="shared" si="325"/>
        <v>6</v>
      </c>
      <c r="CB1010" s="88">
        <f t="shared" si="327"/>
        <v>9</v>
      </c>
      <c r="CC1010" s="89"/>
      <c r="CE1010" s="87">
        <f t="shared" si="341"/>
        <v>2</v>
      </c>
      <c r="CF1010" s="90"/>
      <c r="CG1010" s="90"/>
      <c r="CH1010" s="90"/>
      <c r="CJ1010" s="87">
        <f t="shared" si="328"/>
        <v>2</v>
      </c>
      <c r="CK1010" s="87">
        <f t="shared" si="329"/>
        <v>7</v>
      </c>
      <c r="CL1010" s="22" t="s">
        <v>121</v>
      </c>
      <c r="CM1010" s="22" t="s">
        <v>4164</v>
      </c>
    </row>
    <row r="1011" spans="1:91" ht="14.45" customHeight="1" x14ac:dyDescent="0.25">
      <c r="A1011" s="69">
        <f t="shared" si="338"/>
        <v>1009</v>
      </c>
      <c r="B1011" s="212" t="s">
        <v>102</v>
      </c>
      <c r="C1011" s="97">
        <v>235600243059</v>
      </c>
      <c r="D1011" s="106">
        <v>145507942</v>
      </c>
      <c r="E1011" s="73">
        <v>5320007654</v>
      </c>
      <c r="F1011" s="74">
        <v>46058</v>
      </c>
      <c r="G1011" s="75" t="s">
        <v>612</v>
      </c>
      <c r="H1011" s="75" t="s">
        <v>2213</v>
      </c>
      <c r="I1011" s="75" t="s">
        <v>105</v>
      </c>
      <c r="J1011" s="75" t="s">
        <v>518</v>
      </c>
      <c r="K1011" s="75" t="s">
        <v>242</v>
      </c>
      <c r="L1011" s="74">
        <v>46085</v>
      </c>
      <c r="M1011" s="73">
        <v>40</v>
      </c>
      <c r="N1011" s="75" t="s">
        <v>4177</v>
      </c>
      <c r="O1011" s="75" t="s">
        <v>4178</v>
      </c>
      <c r="P1011" s="75">
        <v>2830048780</v>
      </c>
      <c r="Q1011" s="74">
        <v>46062</v>
      </c>
      <c r="R1011" s="75">
        <v>1209383669</v>
      </c>
      <c r="S1011" s="75">
        <v>224179822</v>
      </c>
      <c r="T1011" s="74">
        <v>46062</v>
      </c>
      <c r="U1011" s="190">
        <v>16209.288</v>
      </c>
      <c r="V1011" s="190">
        <v>15779.68</v>
      </c>
      <c r="W1011" s="75">
        <v>18</v>
      </c>
      <c r="X1011" s="75">
        <v>0</v>
      </c>
      <c r="Y1011" s="98">
        <v>235600243059</v>
      </c>
      <c r="Z1011" s="82" t="s">
        <v>128</v>
      </c>
      <c r="AA1011" s="75" t="s">
        <v>280</v>
      </c>
      <c r="AB1011" s="75" t="s">
        <v>2599</v>
      </c>
      <c r="AC1011" s="98">
        <v>235600243059</v>
      </c>
      <c r="AD1011" s="75" t="s">
        <v>113</v>
      </c>
      <c r="AE1011" s="74">
        <v>46071</v>
      </c>
      <c r="AF1011" s="208">
        <v>46068.041666666664</v>
      </c>
      <c r="AG1011" s="208">
        <v>46066.5</v>
      </c>
      <c r="AH1011" s="208">
        <v>46066.5</v>
      </c>
      <c r="AI1011" s="124">
        <v>46055</v>
      </c>
      <c r="AJ1011" s="124">
        <v>46069</v>
      </c>
      <c r="AK1011" s="124">
        <v>46069</v>
      </c>
      <c r="AL1011" s="124">
        <v>46068</v>
      </c>
      <c r="AM1011" s="101">
        <v>46080</v>
      </c>
      <c r="AN1011" s="124">
        <v>46080</v>
      </c>
      <c r="AO1011" s="95" t="s">
        <v>121</v>
      </c>
      <c r="AP1011" s="95" t="s">
        <v>121</v>
      </c>
      <c r="AQ1011" s="95" t="s">
        <v>121</v>
      </c>
      <c r="AR1011" s="95" t="s">
        <v>121</v>
      </c>
      <c r="AS1011" s="95" t="s">
        <v>121</v>
      </c>
      <c r="AT1011" s="95" t="s">
        <v>121</v>
      </c>
      <c r="AU1011" s="82" t="s">
        <v>2600</v>
      </c>
      <c r="AV1011" s="74">
        <v>46062</v>
      </c>
      <c r="AW1011" s="75" t="s">
        <v>4179</v>
      </c>
      <c r="AX1011" s="75" t="s">
        <v>4180</v>
      </c>
      <c r="AY1011" s="75"/>
      <c r="AZ1011" s="96"/>
      <c r="BA1011" s="75"/>
      <c r="BB1011" s="75"/>
      <c r="BC1011" s="75"/>
      <c r="BD1011" s="75"/>
      <c r="BE1011" s="75"/>
      <c r="BF1011" s="75"/>
      <c r="BG1011" s="75"/>
      <c r="BH1011" s="75"/>
      <c r="BI1011" s="75"/>
      <c r="BJ1011" s="75"/>
      <c r="BK1011" s="75"/>
      <c r="BL1011" s="75"/>
      <c r="BM1011" s="75"/>
      <c r="BN1011" s="75"/>
      <c r="BO1011" s="75"/>
      <c r="BP1011" s="75"/>
      <c r="BQ1011" s="75"/>
      <c r="BR1011" s="75"/>
      <c r="BS1011" s="75"/>
      <c r="BT1011" s="75">
        <v>1</v>
      </c>
      <c r="BU1011" s="84" t="s">
        <v>4181</v>
      </c>
      <c r="BV1011" s="74">
        <v>46076</v>
      </c>
      <c r="BW1011" s="85">
        <f t="shared" si="339"/>
        <v>7</v>
      </c>
      <c r="BX1011" s="85">
        <f t="shared" si="340"/>
        <v>7</v>
      </c>
      <c r="BY1011" s="86" t="s">
        <v>120</v>
      </c>
      <c r="BZ1011" s="87">
        <f t="shared" si="325"/>
        <v>6</v>
      </c>
      <c r="CB1011" s="88">
        <f t="shared" si="327"/>
        <v>9</v>
      </c>
      <c r="CC1011" s="89"/>
      <c r="CE1011" s="87">
        <f t="shared" si="341"/>
        <v>2</v>
      </c>
      <c r="CF1011" s="90">
        <v>18123000</v>
      </c>
      <c r="CG1011" s="90"/>
      <c r="CH1011" s="90">
        <v>18123000</v>
      </c>
      <c r="CI1011" s="22">
        <v>25890</v>
      </c>
      <c r="CJ1011" s="87">
        <f t="shared" si="328"/>
        <v>2</v>
      </c>
      <c r="CK1011" s="87">
        <f t="shared" si="329"/>
        <v>7</v>
      </c>
      <c r="CL1011" s="22" t="s">
        <v>121</v>
      </c>
      <c r="CM1011" s="22" t="s">
        <v>4182</v>
      </c>
    </row>
    <row r="1012" spans="1:91" ht="14.45" customHeight="1" x14ac:dyDescent="0.25">
      <c r="A1012" s="69">
        <f t="shared" si="338"/>
        <v>1010</v>
      </c>
      <c r="B1012" s="212" t="s">
        <v>102</v>
      </c>
      <c r="C1012" s="97">
        <v>235600243059</v>
      </c>
      <c r="D1012" s="106">
        <v>145507943</v>
      </c>
      <c r="E1012" s="73">
        <v>5320007654</v>
      </c>
      <c r="F1012" s="74">
        <v>46058</v>
      </c>
      <c r="G1012" s="75" t="s">
        <v>612</v>
      </c>
      <c r="H1012" s="75" t="s">
        <v>2213</v>
      </c>
      <c r="I1012" s="75" t="s">
        <v>105</v>
      </c>
      <c r="J1012" s="75" t="s">
        <v>518</v>
      </c>
      <c r="K1012" s="75" t="s">
        <v>242</v>
      </c>
      <c r="L1012" s="74">
        <v>46085</v>
      </c>
      <c r="M1012" s="73">
        <v>0</v>
      </c>
      <c r="N1012" s="75" t="s">
        <v>4177</v>
      </c>
      <c r="O1012" s="75" t="s">
        <v>4178</v>
      </c>
      <c r="P1012" s="75">
        <v>2830048782</v>
      </c>
      <c r="Q1012" s="74">
        <v>46062</v>
      </c>
      <c r="R1012" s="75">
        <v>1209383671</v>
      </c>
      <c r="S1012" s="75">
        <v>224179823</v>
      </c>
      <c r="T1012" s="74">
        <v>46062</v>
      </c>
      <c r="U1012" s="190">
        <v>1842.914</v>
      </c>
      <c r="V1012" s="190">
        <v>1794.07</v>
      </c>
      <c r="W1012" s="75">
        <v>2</v>
      </c>
      <c r="X1012" s="75">
        <v>0</v>
      </c>
      <c r="Y1012" s="98">
        <v>235600243059</v>
      </c>
      <c r="Z1012" s="82" t="s">
        <v>128</v>
      </c>
      <c r="AA1012" s="75" t="s">
        <v>280</v>
      </c>
      <c r="AB1012" s="75" t="s">
        <v>2599</v>
      </c>
      <c r="AC1012" s="98">
        <v>235600243059</v>
      </c>
      <c r="AD1012" s="75" t="s">
        <v>113</v>
      </c>
      <c r="AE1012" s="74">
        <v>46071</v>
      </c>
      <c r="AF1012" s="208">
        <v>46068.041666666664</v>
      </c>
      <c r="AG1012" s="208">
        <v>46066.5</v>
      </c>
      <c r="AH1012" s="208">
        <v>46066.5</v>
      </c>
      <c r="AI1012" s="124">
        <v>46055</v>
      </c>
      <c r="AJ1012" s="124">
        <v>46069</v>
      </c>
      <c r="AK1012" s="124">
        <v>46069</v>
      </c>
      <c r="AL1012" s="124">
        <v>46068</v>
      </c>
      <c r="AM1012" s="101">
        <v>46080</v>
      </c>
      <c r="AN1012" s="124">
        <v>46080</v>
      </c>
      <c r="AO1012" s="95" t="s">
        <v>121</v>
      </c>
      <c r="AP1012" s="95" t="s">
        <v>121</v>
      </c>
      <c r="AQ1012" s="95" t="s">
        <v>121</v>
      </c>
      <c r="AR1012" s="95" t="s">
        <v>121</v>
      </c>
      <c r="AS1012" s="95" t="s">
        <v>121</v>
      </c>
      <c r="AT1012" s="95" t="s">
        <v>121</v>
      </c>
      <c r="AU1012" s="82" t="s">
        <v>2600</v>
      </c>
      <c r="AV1012" s="74">
        <v>46062</v>
      </c>
      <c r="AW1012" s="75">
        <v>0</v>
      </c>
      <c r="AX1012" s="75">
        <v>0</v>
      </c>
      <c r="AY1012" s="75"/>
      <c r="AZ1012" s="96"/>
      <c r="BA1012" s="75"/>
      <c r="BB1012" s="75"/>
      <c r="BC1012" s="75"/>
      <c r="BD1012" s="75"/>
      <c r="BE1012" s="75"/>
      <c r="BF1012" s="75"/>
      <c r="BG1012" s="75"/>
      <c r="BH1012" s="75"/>
      <c r="BI1012" s="75"/>
      <c r="BJ1012" s="75"/>
      <c r="BK1012" s="75"/>
      <c r="BL1012" s="75"/>
      <c r="BM1012" s="75"/>
      <c r="BN1012" s="75"/>
      <c r="BO1012" s="75"/>
      <c r="BP1012" s="75"/>
      <c r="BQ1012" s="75"/>
      <c r="BR1012" s="75"/>
      <c r="BS1012" s="75"/>
      <c r="BT1012" s="75">
        <v>0</v>
      </c>
      <c r="BU1012" s="84" t="s">
        <v>4181</v>
      </c>
      <c r="BV1012" s="74">
        <v>46076</v>
      </c>
      <c r="BW1012" s="85">
        <f t="shared" si="339"/>
        <v>7</v>
      </c>
      <c r="BX1012" s="85">
        <f t="shared" si="340"/>
        <v>7</v>
      </c>
      <c r="BY1012" s="86" t="s">
        <v>120</v>
      </c>
      <c r="BZ1012" s="87">
        <f t="shared" si="325"/>
        <v>6</v>
      </c>
      <c r="CB1012" s="88">
        <f t="shared" si="327"/>
        <v>9</v>
      </c>
      <c r="CC1012" s="89"/>
      <c r="CE1012" s="87">
        <f t="shared" si="341"/>
        <v>2</v>
      </c>
      <c r="CF1012" s="90"/>
      <c r="CG1012" s="90"/>
      <c r="CH1012" s="90"/>
      <c r="CJ1012" s="87">
        <f t="shared" si="328"/>
        <v>2</v>
      </c>
      <c r="CK1012" s="87">
        <f t="shared" si="329"/>
        <v>7</v>
      </c>
      <c r="CL1012" s="22" t="s">
        <v>121</v>
      </c>
      <c r="CM1012" s="22" t="s">
        <v>4182</v>
      </c>
    </row>
    <row r="1013" spans="1:91" ht="14.45" customHeight="1" x14ac:dyDescent="0.25">
      <c r="A1013" s="69">
        <f t="shared" si="338"/>
        <v>1011</v>
      </c>
      <c r="B1013" s="212" t="s">
        <v>102</v>
      </c>
      <c r="C1013" s="97">
        <v>235600243059</v>
      </c>
      <c r="D1013" s="106">
        <v>145507955</v>
      </c>
      <c r="E1013" s="73">
        <v>5320007656</v>
      </c>
      <c r="F1013" s="74">
        <v>46058</v>
      </c>
      <c r="G1013" s="75" t="s">
        <v>612</v>
      </c>
      <c r="H1013" s="75" t="s">
        <v>2213</v>
      </c>
      <c r="I1013" s="75" t="s">
        <v>105</v>
      </c>
      <c r="J1013" s="75" t="s">
        <v>518</v>
      </c>
      <c r="K1013" s="75" t="s">
        <v>242</v>
      </c>
      <c r="L1013" s="74">
        <v>46085</v>
      </c>
      <c r="M1013" s="73">
        <v>40</v>
      </c>
      <c r="N1013" s="75" t="s">
        <v>4183</v>
      </c>
      <c r="O1013" s="75" t="s">
        <v>4184</v>
      </c>
      <c r="P1013" s="75">
        <v>2830048812</v>
      </c>
      <c r="Q1013" s="74">
        <v>46062</v>
      </c>
      <c r="R1013" s="75">
        <v>1209383745</v>
      </c>
      <c r="S1013" s="75">
        <v>224179824</v>
      </c>
      <c r="T1013" s="74">
        <v>46062</v>
      </c>
      <c r="U1013" s="190">
        <v>16168.487999999999</v>
      </c>
      <c r="V1013" s="190">
        <v>15739.958000000001</v>
      </c>
      <c r="W1013" s="75">
        <v>18</v>
      </c>
      <c r="X1013" s="75">
        <v>0</v>
      </c>
      <c r="Y1013" s="98">
        <v>235600244552</v>
      </c>
      <c r="Z1013" s="82" t="s">
        <v>128</v>
      </c>
      <c r="AA1013" s="75" t="s">
        <v>280</v>
      </c>
      <c r="AB1013" s="75" t="s">
        <v>2599</v>
      </c>
      <c r="AC1013" s="98">
        <v>235600243059</v>
      </c>
      <c r="AD1013" s="75" t="s">
        <v>113</v>
      </c>
      <c r="AE1013" s="74">
        <v>46071</v>
      </c>
      <c r="AF1013" s="208">
        <v>46068.041666666664</v>
      </c>
      <c r="AG1013" s="208">
        <v>46066.5</v>
      </c>
      <c r="AH1013" s="208">
        <v>46066.5</v>
      </c>
      <c r="AI1013" s="124">
        <v>46055</v>
      </c>
      <c r="AJ1013" s="124">
        <v>46069</v>
      </c>
      <c r="AK1013" s="124">
        <v>46069</v>
      </c>
      <c r="AL1013" s="124">
        <v>46068</v>
      </c>
      <c r="AM1013" s="101">
        <v>46080</v>
      </c>
      <c r="AN1013" s="124">
        <v>46080</v>
      </c>
      <c r="AO1013" s="95" t="s">
        <v>121</v>
      </c>
      <c r="AP1013" s="95" t="s">
        <v>121</v>
      </c>
      <c r="AQ1013" s="95" t="s">
        <v>121</v>
      </c>
      <c r="AR1013" s="95" t="s">
        <v>121</v>
      </c>
      <c r="AS1013" s="95" t="s">
        <v>121</v>
      </c>
      <c r="AT1013" s="95" t="s">
        <v>121</v>
      </c>
      <c r="AU1013" s="82" t="s">
        <v>2600</v>
      </c>
      <c r="AV1013" s="74">
        <v>46062</v>
      </c>
      <c r="AW1013" s="75" t="s">
        <v>4185</v>
      </c>
      <c r="AX1013" s="75" t="s">
        <v>4186</v>
      </c>
      <c r="AY1013" s="75"/>
      <c r="AZ1013" s="96"/>
      <c r="BA1013" s="75"/>
      <c r="BB1013" s="75"/>
      <c r="BC1013" s="75"/>
      <c r="BD1013" s="75"/>
      <c r="BE1013" s="75"/>
      <c r="BF1013" s="75"/>
      <c r="BG1013" s="75"/>
      <c r="BH1013" s="75"/>
      <c r="BI1013" s="75"/>
      <c r="BJ1013" s="75"/>
      <c r="BK1013" s="75"/>
      <c r="BL1013" s="75"/>
      <c r="BM1013" s="75"/>
      <c r="BN1013" s="75"/>
      <c r="BO1013" s="75"/>
      <c r="BP1013" s="75"/>
      <c r="BQ1013" s="75"/>
      <c r="BR1013" s="75"/>
      <c r="BS1013" s="75"/>
      <c r="BT1013" s="75">
        <v>0</v>
      </c>
      <c r="BU1013" s="84" t="s">
        <v>4181</v>
      </c>
      <c r="BV1013" s="74">
        <v>46076</v>
      </c>
      <c r="BW1013" s="85">
        <f t="shared" si="339"/>
        <v>7</v>
      </c>
      <c r="BX1013" s="85">
        <f t="shared" si="340"/>
        <v>7</v>
      </c>
      <c r="BY1013" s="86" t="s">
        <v>120</v>
      </c>
      <c r="BZ1013" s="87">
        <f t="shared" si="325"/>
        <v>6</v>
      </c>
      <c r="CB1013" s="88">
        <f t="shared" si="327"/>
        <v>9</v>
      </c>
      <c r="CC1013" s="89"/>
      <c r="CE1013" s="87">
        <f t="shared" si="341"/>
        <v>2</v>
      </c>
      <c r="CF1013" s="90">
        <v>18123000</v>
      </c>
      <c r="CG1013" s="90"/>
      <c r="CH1013" s="90">
        <v>18123000</v>
      </c>
      <c r="CI1013" s="22">
        <v>25890</v>
      </c>
      <c r="CJ1013" s="87">
        <f t="shared" si="328"/>
        <v>2</v>
      </c>
      <c r="CK1013" s="87">
        <f t="shared" si="329"/>
        <v>7</v>
      </c>
      <c r="CL1013" s="22" t="s">
        <v>121</v>
      </c>
      <c r="CM1013" s="22" t="s">
        <v>4182</v>
      </c>
    </row>
    <row r="1014" spans="1:91" ht="14.45" customHeight="1" x14ac:dyDescent="0.25">
      <c r="A1014" s="69">
        <f t="shared" si="338"/>
        <v>1012</v>
      </c>
      <c r="B1014" s="212" t="s">
        <v>102</v>
      </c>
      <c r="C1014" s="97">
        <v>235600243059</v>
      </c>
      <c r="D1014" s="106">
        <v>145507959</v>
      </c>
      <c r="E1014" s="73">
        <v>5320007656</v>
      </c>
      <c r="F1014" s="74">
        <v>46058</v>
      </c>
      <c r="G1014" s="75" t="s">
        <v>612</v>
      </c>
      <c r="H1014" s="75" t="s">
        <v>2213</v>
      </c>
      <c r="I1014" s="75" t="s">
        <v>105</v>
      </c>
      <c r="J1014" s="75" t="s">
        <v>518</v>
      </c>
      <c r="K1014" s="75" t="s">
        <v>242</v>
      </c>
      <c r="L1014" s="74">
        <v>46085</v>
      </c>
      <c r="M1014" s="73">
        <v>0</v>
      </c>
      <c r="N1014" s="75" t="s">
        <v>4183</v>
      </c>
      <c r="O1014" s="75" t="s">
        <v>4184</v>
      </c>
      <c r="P1014" s="75">
        <v>2830048813</v>
      </c>
      <c r="Q1014" s="74">
        <v>46062</v>
      </c>
      <c r="R1014" s="75">
        <v>1209383746</v>
      </c>
      <c r="S1014" s="75">
        <v>224179825</v>
      </c>
      <c r="T1014" s="74">
        <v>46062</v>
      </c>
      <c r="U1014" s="190">
        <v>1838.7850000000001</v>
      </c>
      <c r="V1014" s="190">
        <v>1790.049</v>
      </c>
      <c r="W1014" s="75">
        <v>2</v>
      </c>
      <c r="X1014" s="75">
        <v>0</v>
      </c>
      <c r="Y1014" s="98">
        <v>235600244552</v>
      </c>
      <c r="Z1014" s="82" t="s">
        <v>128</v>
      </c>
      <c r="AA1014" s="75" t="s">
        <v>280</v>
      </c>
      <c r="AB1014" s="75" t="s">
        <v>2599</v>
      </c>
      <c r="AC1014" s="98">
        <v>235600243059</v>
      </c>
      <c r="AD1014" s="75" t="s">
        <v>113</v>
      </c>
      <c r="AE1014" s="74">
        <v>46071</v>
      </c>
      <c r="AF1014" s="208">
        <v>46068.041666666664</v>
      </c>
      <c r="AG1014" s="208">
        <v>46066.5</v>
      </c>
      <c r="AH1014" s="208">
        <v>46066.5</v>
      </c>
      <c r="AI1014" s="124">
        <v>46055</v>
      </c>
      <c r="AJ1014" s="124">
        <v>46069</v>
      </c>
      <c r="AK1014" s="124">
        <v>46069</v>
      </c>
      <c r="AL1014" s="124">
        <v>46068</v>
      </c>
      <c r="AM1014" s="99">
        <v>46080</v>
      </c>
      <c r="AN1014" s="124">
        <v>46080</v>
      </c>
      <c r="AO1014" s="95" t="s">
        <v>121</v>
      </c>
      <c r="AP1014" s="95" t="s">
        <v>121</v>
      </c>
      <c r="AQ1014" s="95" t="s">
        <v>121</v>
      </c>
      <c r="AR1014" s="95" t="s">
        <v>121</v>
      </c>
      <c r="AS1014" s="95" t="s">
        <v>121</v>
      </c>
      <c r="AT1014" s="95" t="s">
        <v>121</v>
      </c>
      <c r="AU1014" s="82" t="s">
        <v>2600</v>
      </c>
      <c r="AV1014" s="74">
        <v>46062</v>
      </c>
      <c r="AW1014" s="75">
        <v>0</v>
      </c>
      <c r="AX1014" s="75">
        <v>0</v>
      </c>
      <c r="AY1014" s="75"/>
      <c r="AZ1014" s="96"/>
      <c r="BA1014" s="75"/>
      <c r="BB1014" s="75"/>
      <c r="BC1014" s="75"/>
      <c r="BD1014" s="75"/>
      <c r="BE1014" s="75"/>
      <c r="BF1014" s="75"/>
      <c r="BG1014" s="75"/>
      <c r="BH1014" s="75"/>
      <c r="BI1014" s="75"/>
      <c r="BJ1014" s="75"/>
      <c r="BK1014" s="75"/>
      <c r="BL1014" s="75"/>
      <c r="BM1014" s="75"/>
      <c r="BN1014" s="75"/>
      <c r="BO1014" s="75"/>
      <c r="BP1014" s="75"/>
      <c r="BQ1014" s="75"/>
      <c r="BR1014" s="75"/>
      <c r="BS1014" s="75"/>
      <c r="BT1014" s="75">
        <v>0</v>
      </c>
      <c r="BU1014" s="84" t="s">
        <v>4181</v>
      </c>
      <c r="BV1014" s="74">
        <v>46076</v>
      </c>
      <c r="BW1014" s="85">
        <f t="shared" si="339"/>
        <v>7</v>
      </c>
      <c r="BX1014" s="85">
        <f t="shared" si="340"/>
        <v>7</v>
      </c>
      <c r="BY1014" s="86" t="s">
        <v>120</v>
      </c>
      <c r="BZ1014" s="87">
        <f t="shared" si="325"/>
        <v>6</v>
      </c>
      <c r="CB1014" s="88">
        <f t="shared" si="327"/>
        <v>9</v>
      </c>
      <c r="CC1014" s="89"/>
      <c r="CE1014" s="87">
        <f t="shared" si="341"/>
        <v>2</v>
      </c>
      <c r="CF1014" s="90"/>
      <c r="CG1014" s="90"/>
      <c r="CH1014" s="90"/>
      <c r="CJ1014" s="87">
        <f t="shared" si="328"/>
        <v>2</v>
      </c>
      <c r="CK1014" s="87">
        <f t="shared" si="329"/>
        <v>7</v>
      </c>
      <c r="CL1014" s="22" t="s">
        <v>121</v>
      </c>
      <c r="CM1014" s="22" t="s">
        <v>4182</v>
      </c>
    </row>
    <row r="1015" spans="1:91" ht="14.45" customHeight="1" x14ac:dyDescent="0.25">
      <c r="A1015" s="69">
        <f t="shared" si="338"/>
        <v>1013</v>
      </c>
      <c r="B1015" s="212" t="s">
        <v>102</v>
      </c>
      <c r="C1015" s="97">
        <v>235600243059</v>
      </c>
      <c r="D1015" s="106">
        <v>145507968</v>
      </c>
      <c r="E1015" s="73">
        <v>5320007658</v>
      </c>
      <c r="F1015" s="74">
        <v>46058</v>
      </c>
      <c r="G1015" s="75" t="s">
        <v>612</v>
      </c>
      <c r="H1015" s="75" t="s">
        <v>2213</v>
      </c>
      <c r="I1015" s="75" t="s">
        <v>105</v>
      </c>
      <c r="J1015" s="75" t="s">
        <v>518</v>
      </c>
      <c r="K1015" s="75" t="s">
        <v>242</v>
      </c>
      <c r="L1015" s="74">
        <v>46085</v>
      </c>
      <c r="M1015" s="73">
        <v>40</v>
      </c>
      <c r="N1015" s="75" t="s">
        <v>4187</v>
      </c>
      <c r="O1015" s="75" t="s">
        <v>4188</v>
      </c>
      <c r="P1015" s="75">
        <v>2830048757</v>
      </c>
      <c r="Q1015" s="74">
        <v>46062</v>
      </c>
      <c r="R1015" s="75">
        <v>1209383607</v>
      </c>
      <c r="S1015" s="75">
        <v>224179827</v>
      </c>
      <c r="T1015" s="74">
        <v>46062</v>
      </c>
      <c r="U1015" s="190">
        <v>16075.174999999999</v>
      </c>
      <c r="V1015" s="190">
        <v>15649.120999999999</v>
      </c>
      <c r="W1015" s="75">
        <v>18</v>
      </c>
      <c r="X1015" s="75">
        <v>0</v>
      </c>
      <c r="Y1015" s="98">
        <v>235600244586</v>
      </c>
      <c r="Z1015" s="82" t="s">
        <v>128</v>
      </c>
      <c r="AA1015" s="75" t="s">
        <v>280</v>
      </c>
      <c r="AB1015" s="75" t="s">
        <v>2599</v>
      </c>
      <c r="AC1015" s="98">
        <v>235600243059</v>
      </c>
      <c r="AD1015" s="75" t="s">
        <v>113</v>
      </c>
      <c r="AE1015" s="74">
        <v>46071</v>
      </c>
      <c r="AF1015" s="208">
        <v>46068.041666666664</v>
      </c>
      <c r="AG1015" s="208">
        <v>46066.5</v>
      </c>
      <c r="AH1015" s="208">
        <v>46066.5</v>
      </c>
      <c r="AI1015" s="124">
        <v>46055</v>
      </c>
      <c r="AJ1015" s="124">
        <v>46069</v>
      </c>
      <c r="AK1015" s="124">
        <v>46069</v>
      </c>
      <c r="AL1015" s="124">
        <v>46068</v>
      </c>
      <c r="AM1015" s="101">
        <v>46080</v>
      </c>
      <c r="AN1015" s="124">
        <v>46080</v>
      </c>
      <c r="AO1015" s="95" t="s">
        <v>121</v>
      </c>
      <c r="AP1015" s="95" t="s">
        <v>121</v>
      </c>
      <c r="AQ1015" s="95" t="s">
        <v>121</v>
      </c>
      <c r="AR1015" s="95" t="s">
        <v>121</v>
      </c>
      <c r="AS1015" s="95" t="s">
        <v>121</v>
      </c>
      <c r="AT1015" s="95" t="s">
        <v>121</v>
      </c>
      <c r="AU1015" s="82" t="s">
        <v>2600</v>
      </c>
      <c r="AV1015" s="74">
        <v>46062</v>
      </c>
      <c r="AW1015" s="75" t="s">
        <v>4189</v>
      </c>
      <c r="AX1015" s="75" t="s">
        <v>4190</v>
      </c>
      <c r="AY1015" s="75"/>
      <c r="AZ1015" s="96"/>
      <c r="BA1015" s="75"/>
      <c r="BB1015" s="75"/>
      <c r="BC1015" s="75"/>
      <c r="BD1015" s="75"/>
      <c r="BE1015" s="75"/>
      <c r="BF1015" s="75"/>
      <c r="BG1015" s="75"/>
      <c r="BH1015" s="75"/>
      <c r="BI1015" s="75"/>
      <c r="BJ1015" s="75"/>
      <c r="BK1015" s="75"/>
      <c r="BL1015" s="75"/>
      <c r="BM1015" s="75"/>
      <c r="BN1015" s="75"/>
      <c r="BO1015" s="75"/>
      <c r="BP1015" s="75"/>
      <c r="BQ1015" s="75"/>
      <c r="BR1015" s="75"/>
      <c r="BS1015" s="75"/>
      <c r="BT1015" s="75">
        <v>0</v>
      </c>
      <c r="BU1015" s="84" t="s">
        <v>4181</v>
      </c>
      <c r="BV1015" s="74">
        <v>46076</v>
      </c>
      <c r="BW1015" s="85">
        <f t="shared" si="339"/>
        <v>7</v>
      </c>
      <c r="BX1015" s="85">
        <f t="shared" si="340"/>
        <v>7</v>
      </c>
      <c r="BY1015" s="86" t="s">
        <v>120</v>
      </c>
      <c r="BZ1015" s="87">
        <f t="shared" ref="BZ1015:BZ1078" si="342">_xlfn.ISOWEEKNUM(F1015)</f>
        <v>6</v>
      </c>
      <c r="CB1015" s="88">
        <f t="shared" si="327"/>
        <v>9</v>
      </c>
      <c r="CC1015" s="89"/>
      <c r="CE1015" s="87">
        <f t="shared" si="341"/>
        <v>2</v>
      </c>
      <c r="CF1015" s="90">
        <v>18123000</v>
      </c>
      <c r="CG1015" s="90"/>
      <c r="CH1015" s="90">
        <v>18123000</v>
      </c>
      <c r="CI1015" s="22">
        <v>25890</v>
      </c>
      <c r="CJ1015" s="87">
        <f t="shared" si="328"/>
        <v>2</v>
      </c>
      <c r="CK1015" s="87">
        <f t="shared" si="329"/>
        <v>7</v>
      </c>
      <c r="CL1015" s="22" t="s">
        <v>121</v>
      </c>
      <c r="CM1015" s="22" t="s">
        <v>4182</v>
      </c>
    </row>
    <row r="1016" spans="1:91" ht="14.45" customHeight="1" x14ac:dyDescent="0.25">
      <c r="A1016" s="69">
        <f t="shared" si="338"/>
        <v>1014</v>
      </c>
      <c r="B1016" s="212" t="s">
        <v>102</v>
      </c>
      <c r="C1016" s="97">
        <v>235600243059</v>
      </c>
      <c r="D1016" s="106">
        <v>145507970</v>
      </c>
      <c r="E1016" s="73">
        <v>5320007658</v>
      </c>
      <c r="F1016" s="74">
        <v>46058</v>
      </c>
      <c r="G1016" s="75" t="s">
        <v>612</v>
      </c>
      <c r="H1016" s="75" t="s">
        <v>2213</v>
      </c>
      <c r="I1016" s="75" t="s">
        <v>105</v>
      </c>
      <c r="J1016" s="75" t="s">
        <v>518</v>
      </c>
      <c r="K1016" s="75" t="s">
        <v>242</v>
      </c>
      <c r="L1016" s="74">
        <v>46085</v>
      </c>
      <c r="M1016" s="73">
        <v>0</v>
      </c>
      <c r="N1016" s="75" t="s">
        <v>4187</v>
      </c>
      <c r="O1016" s="75" t="s">
        <v>4188</v>
      </c>
      <c r="P1016" s="75">
        <v>2830048758</v>
      </c>
      <c r="Q1016" s="74">
        <v>46062</v>
      </c>
      <c r="R1016" s="75">
        <v>1209383608</v>
      </c>
      <c r="S1016" s="75">
        <v>224179826</v>
      </c>
      <c r="T1016" s="74">
        <v>46062</v>
      </c>
      <c r="U1016" s="190">
        <v>2741.848</v>
      </c>
      <c r="V1016" s="190">
        <v>2669.1750000000002</v>
      </c>
      <c r="W1016" s="75">
        <v>3</v>
      </c>
      <c r="X1016" s="75">
        <v>0</v>
      </c>
      <c r="Y1016" s="98">
        <v>235600244586</v>
      </c>
      <c r="Z1016" s="82" t="s">
        <v>128</v>
      </c>
      <c r="AA1016" s="75" t="s">
        <v>280</v>
      </c>
      <c r="AB1016" s="75" t="s">
        <v>2599</v>
      </c>
      <c r="AC1016" s="98">
        <v>235600243059</v>
      </c>
      <c r="AD1016" s="75" t="s">
        <v>113</v>
      </c>
      <c r="AE1016" s="74">
        <v>46071</v>
      </c>
      <c r="AF1016" s="208">
        <v>46068.041666666664</v>
      </c>
      <c r="AG1016" s="208">
        <v>46066.5</v>
      </c>
      <c r="AH1016" s="208">
        <v>46066.5</v>
      </c>
      <c r="AI1016" s="124">
        <v>46055</v>
      </c>
      <c r="AJ1016" s="124">
        <v>46069</v>
      </c>
      <c r="AK1016" s="124">
        <v>46069</v>
      </c>
      <c r="AL1016" s="124">
        <v>46068</v>
      </c>
      <c r="AM1016" s="101">
        <v>46080</v>
      </c>
      <c r="AN1016" s="124">
        <v>46080</v>
      </c>
      <c r="AO1016" s="95" t="s">
        <v>121</v>
      </c>
      <c r="AP1016" s="95" t="s">
        <v>121</v>
      </c>
      <c r="AQ1016" s="95" t="s">
        <v>121</v>
      </c>
      <c r="AR1016" s="95" t="s">
        <v>121</v>
      </c>
      <c r="AS1016" s="95" t="s">
        <v>121</v>
      </c>
      <c r="AT1016" s="95" t="s">
        <v>121</v>
      </c>
      <c r="AU1016" s="82" t="s">
        <v>2600</v>
      </c>
      <c r="AV1016" s="74">
        <v>46062</v>
      </c>
      <c r="AW1016" s="75">
        <v>0</v>
      </c>
      <c r="AX1016" s="75">
        <v>0</v>
      </c>
      <c r="AY1016" s="75"/>
      <c r="AZ1016" s="96"/>
      <c r="BA1016" s="75"/>
      <c r="BB1016" s="75"/>
      <c r="BC1016" s="75"/>
      <c r="BD1016" s="75"/>
      <c r="BE1016" s="75"/>
      <c r="BF1016" s="75"/>
      <c r="BG1016" s="75"/>
      <c r="BH1016" s="75"/>
      <c r="BI1016" s="75"/>
      <c r="BJ1016" s="75"/>
      <c r="BK1016" s="75"/>
      <c r="BL1016" s="75"/>
      <c r="BM1016" s="75"/>
      <c r="BN1016" s="75"/>
      <c r="BO1016" s="75"/>
      <c r="BP1016" s="75"/>
      <c r="BQ1016" s="75"/>
      <c r="BR1016" s="75"/>
      <c r="BS1016" s="75"/>
      <c r="BT1016" s="75">
        <v>0</v>
      </c>
      <c r="BU1016" s="84" t="s">
        <v>4181</v>
      </c>
      <c r="BV1016" s="74">
        <v>46076</v>
      </c>
      <c r="BW1016" s="85">
        <f t="shared" si="339"/>
        <v>7</v>
      </c>
      <c r="BX1016" s="85">
        <f t="shared" si="340"/>
        <v>7</v>
      </c>
      <c r="BY1016" s="86" t="s">
        <v>120</v>
      </c>
      <c r="BZ1016" s="87">
        <f t="shared" si="342"/>
        <v>6</v>
      </c>
      <c r="CB1016" s="88">
        <f t="shared" si="327"/>
        <v>9</v>
      </c>
      <c r="CC1016" s="89"/>
      <c r="CE1016" s="87">
        <f t="shared" si="341"/>
        <v>2</v>
      </c>
      <c r="CF1016" s="90"/>
      <c r="CG1016" s="90"/>
      <c r="CH1016" s="90"/>
      <c r="CJ1016" s="87">
        <f t="shared" si="328"/>
        <v>2</v>
      </c>
      <c r="CK1016" s="87">
        <f t="shared" si="329"/>
        <v>7</v>
      </c>
      <c r="CL1016" s="22" t="s">
        <v>121</v>
      </c>
      <c r="CM1016" s="22" t="s">
        <v>4182</v>
      </c>
    </row>
    <row r="1017" spans="1:91" ht="14.45" customHeight="1" x14ac:dyDescent="0.25">
      <c r="A1017" s="69">
        <f t="shared" si="338"/>
        <v>1015</v>
      </c>
      <c r="B1017" s="212" t="s">
        <v>102</v>
      </c>
      <c r="C1017" s="97">
        <v>235600243059</v>
      </c>
      <c r="D1017" s="106">
        <v>145386931</v>
      </c>
      <c r="E1017" s="73"/>
      <c r="F1017" s="74">
        <v>46062</v>
      </c>
      <c r="G1017" s="75" t="s">
        <v>532</v>
      </c>
      <c r="H1017" s="75" t="s">
        <v>2213</v>
      </c>
      <c r="I1017" s="75" t="s">
        <v>105</v>
      </c>
      <c r="J1017" s="75" t="s">
        <v>518</v>
      </c>
      <c r="K1017" s="75" t="s">
        <v>242</v>
      </c>
      <c r="L1017" s="74">
        <v>46092</v>
      </c>
      <c r="M1017" s="73">
        <v>40</v>
      </c>
      <c r="N1017" s="75" t="s">
        <v>4191</v>
      </c>
      <c r="O1017" s="75" t="s">
        <v>4192</v>
      </c>
      <c r="P1017" s="75">
        <v>2830048784</v>
      </c>
      <c r="Q1017" s="74">
        <v>46062</v>
      </c>
      <c r="R1017" s="75">
        <v>1209383679</v>
      </c>
      <c r="S1017" s="75">
        <v>224182139</v>
      </c>
      <c r="T1017" s="74">
        <v>46062</v>
      </c>
      <c r="U1017" s="190">
        <v>18256.006000000001</v>
      </c>
      <c r="V1017" s="190">
        <v>17835.079000000002</v>
      </c>
      <c r="W1017" s="75">
        <v>20</v>
      </c>
      <c r="X1017" s="75">
        <v>0</v>
      </c>
      <c r="Y1017" s="98">
        <v>235600217724</v>
      </c>
      <c r="Z1017" s="82" t="s">
        <v>128</v>
      </c>
      <c r="AA1017" s="75" t="s">
        <v>280</v>
      </c>
      <c r="AB1017" s="75" t="s">
        <v>2599</v>
      </c>
      <c r="AC1017" s="98">
        <v>235600243059</v>
      </c>
      <c r="AD1017" s="75" t="s">
        <v>113</v>
      </c>
      <c r="AE1017" s="74">
        <v>46071</v>
      </c>
      <c r="AF1017" s="208">
        <v>46068.041666666664</v>
      </c>
      <c r="AG1017" s="208">
        <v>46066.5</v>
      </c>
      <c r="AH1017" s="208">
        <v>46066.5</v>
      </c>
      <c r="AI1017" s="124">
        <v>46055</v>
      </c>
      <c r="AJ1017" s="124">
        <v>46069</v>
      </c>
      <c r="AK1017" s="124">
        <v>46069</v>
      </c>
      <c r="AL1017" s="124">
        <v>46068</v>
      </c>
      <c r="AM1017" s="101">
        <v>46080</v>
      </c>
      <c r="AN1017" s="124">
        <v>46080</v>
      </c>
      <c r="AO1017" s="81">
        <f>IF(AH1017&lt;AG1017,IF(AH1017=0,"",AH1017-1),IF(AG1017=0,"",AG1017-1))</f>
        <v>46065.5</v>
      </c>
      <c r="AP1017" s="81">
        <f>IF(AH1017&lt;AG1017,IF(AH1017=0,"",AH1017),IF(AG1017=0,"",AG1017))</f>
        <v>46066.5</v>
      </c>
      <c r="AQ1017" s="81">
        <f>IF(AH1017&lt;AG1017,IF(AH1017=0,"",AH1017),IF(AG1017=0,"",AG1017))</f>
        <v>46066.5</v>
      </c>
      <c r="AR1017" s="81">
        <f>IF(AI1017=0,"",IF(AI1017&lt;AJ1017,AJ1017+1,AI1017+1))</f>
        <v>46070</v>
      </c>
      <c r="AS1017" s="81">
        <f>IF(AI1017=0,"",IF(AE1017=0,IF(AJ1017=0,AI1017+2,AJ1017+2),AE1017+2))</f>
        <v>46073</v>
      </c>
      <c r="AT1017" s="81">
        <f>IF(AI1017=0,"",IF(AI1017&lt;AJ1017,AJ1017+1,AI1017+1))</f>
        <v>46070</v>
      </c>
      <c r="AU1017" s="82" t="s">
        <v>2600</v>
      </c>
      <c r="AV1017" s="74">
        <v>46062</v>
      </c>
      <c r="AW1017" s="75" t="s">
        <v>4193</v>
      </c>
      <c r="AX1017" s="75" t="s">
        <v>4194</v>
      </c>
      <c r="AY1017" s="75"/>
      <c r="AZ1017" s="96"/>
      <c r="BA1017" s="75"/>
      <c r="BB1017" s="75"/>
      <c r="BC1017" s="75"/>
      <c r="BD1017" s="75"/>
      <c r="BE1017" s="75"/>
      <c r="BF1017" s="75"/>
      <c r="BG1017" s="75"/>
      <c r="BH1017" s="75"/>
      <c r="BI1017" s="75"/>
      <c r="BJ1017" s="75"/>
      <c r="BK1017" s="75"/>
      <c r="BL1017" s="75"/>
      <c r="BM1017" s="75"/>
      <c r="BN1017" s="75"/>
      <c r="BO1017" s="75"/>
      <c r="BP1017" s="75"/>
      <c r="BQ1017" s="75"/>
      <c r="BR1017" s="75"/>
      <c r="BS1017" s="75"/>
      <c r="BT1017" s="75">
        <v>0</v>
      </c>
      <c r="BU1017" s="84" t="s">
        <v>4181</v>
      </c>
      <c r="BV1017" s="74">
        <v>46076</v>
      </c>
      <c r="BW1017" s="85">
        <f t="shared" si="339"/>
        <v>7</v>
      </c>
      <c r="BX1017" s="85">
        <f t="shared" si="340"/>
        <v>7</v>
      </c>
      <c r="BY1017" s="86" t="s">
        <v>120</v>
      </c>
      <c r="BZ1017" s="87">
        <f t="shared" si="342"/>
        <v>7</v>
      </c>
      <c r="CB1017" s="88">
        <f t="shared" si="327"/>
        <v>9</v>
      </c>
      <c r="CC1017" s="89"/>
      <c r="CE1017" s="87">
        <f t="shared" si="341"/>
        <v>2</v>
      </c>
      <c r="CF1017" s="90">
        <v>18123000</v>
      </c>
      <c r="CG1017" s="90"/>
      <c r="CH1017" s="90">
        <v>18123000</v>
      </c>
      <c r="CI1017" s="22">
        <v>25890</v>
      </c>
      <c r="CJ1017" s="87">
        <f t="shared" si="328"/>
        <v>2</v>
      </c>
      <c r="CK1017" s="87">
        <f t="shared" si="329"/>
        <v>7</v>
      </c>
      <c r="CL1017" s="22" t="s">
        <v>121</v>
      </c>
      <c r="CM1017" s="22" t="s">
        <v>4182</v>
      </c>
    </row>
    <row r="1018" spans="1:91" ht="14.85" customHeight="1" x14ac:dyDescent="0.25">
      <c r="A1018" s="69">
        <f t="shared" si="338"/>
        <v>1016</v>
      </c>
      <c r="B1018" s="70" t="s">
        <v>102</v>
      </c>
      <c r="C1018" s="98" t="s">
        <v>2782</v>
      </c>
      <c r="D1018" s="106">
        <v>145514964</v>
      </c>
      <c r="E1018" s="73">
        <v>5320007672</v>
      </c>
      <c r="F1018" s="74">
        <v>46077</v>
      </c>
      <c r="G1018" s="75" t="s">
        <v>4195</v>
      </c>
      <c r="H1018" s="75" t="s">
        <v>140</v>
      </c>
      <c r="I1018" s="75" t="s">
        <v>105</v>
      </c>
      <c r="J1018" s="75" t="s">
        <v>329</v>
      </c>
      <c r="K1018" s="75" t="s">
        <v>242</v>
      </c>
      <c r="L1018" s="74">
        <v>46098</v>
      </c>
      <c r="M1018" s="73">
        <v>40</v>
      </c>
      <c r="N1018" s="213" t="s">
        <v>4196</v>
      </c>
      <c r="O1018" s="213" t="s">
        <v>4197</v>
      </c>
      <c r="P1018" s="22">
        <v>2830049634</v>
      </c>
      <c r="Q1018" s="74">
        <v>46086</v>
      </c>
      <c r="R1018" s="75">
        <v>1209390746</v>
      </c>
      <c r="S1018" s="75">
        <v>224268481</v>
      </c>
      <c r="T1018" s="74">
        <v>46086</v>
      </c>
      <c r="U1018" s="76">
        <v>2478.4290000000001</v>
      </c>
      <c r="V1018" s="214">
        <v>2397.0239999999999</v>
      </c>
      <c r="W1018" s="75">
        <v>4</v>
      </c>
      <c r="X1018" s="75">
        <v>1</v>
      </c>
      <c r="Y1018" s="98" t="s">
        <v>4198</v>
      </c>
      <c r="Z1018" s="82" t="s">
        <v>258</v>
      </c>
      <c r="AA1018" s="75" t="s">
        <v>1555</v>
      </c>
      <c r="AB1018" s="75" t="s">
        <v>2786</v>
      </c>
      <c r="AC1018" s="98" t="s">
        <v>2782</v>
      </c>
      <c r="AD1018" s="75" t="s">
        <v>113</v>
      </c>
      <c r="AE1018" s="99">
        <v>46090</v>
      </c>
      <c r="AF1018" s="80">
        <v>46088.125</v>
      </c>
      <c r="AG1018" s="80">
        <v>46087.625</v>
      </c>
      <c r="AH1018" s="80">
        <v>46087.625</v>
      </c>
      <c r="AI1018" s="99">
        <v>46085</v>
      </c>
      <c r="AJ1018" s="99">
        <v>46089</v>
      </c>
      <c r="AK1018" s="99">
        <v>46089</v>
      </c>
      <c r="AL1018" s="99">
        <v>46090</v>
      </c>
      <c r="AM1018" s="99">
        <v>46095</v>
      </c>
      <c r="AN1018" s="99">
        <v>46095</v>
      </c>
      <c r="AO1018" s="81" t="s">
        <v>121</v>
      </c>
      <c r="AP1018" s="81" t="s">
        <v>121</v>
      </c>
      <c r="AQ1018" s="81" t="s">
        <v>121</v>
      </c>
      <c r="AR1018" s="81" t="s">
        <v>121</v>
      </c>
      <c r="AS1018" s="81" t="s">
        <v>121</v>
      </c>
      <c r="AT1018" s="81" t="s">
        <v>121</v>
      </c>
      <c r="AU1018" s="82" t="s">
        <v>2787</v>
      </c>
      <c r="AV1018" s="134">
        <v>46086</v>
      </c>
      <c r="AW1018" s="75" t="s">
        <v>4199</v>
      </c>
      <c r="AX1018" s="75"/>
      <c r="AY1018" s="75"/>
      <c r="AZ1018" s="96"/>
      <c r="BA1018" s="75"/>
      <c r="BB1018" s="75"/>
      <c r="BC1018" s="75"/>
      <c r="BD1018" s="75"/>
      <c r="BE1018" s="75"/>
      <c r="BF1018" s="75"/>
      <c r="BG1018" s="75"/>
      <c r="BH1018" s="75"/>
      <c r="BI1018" s="75"/>
      <c r="BJ1018" s="75"/>
      <c r="BK1018" s="75"/>
      <c r="BL1018" s="75"/>
      <c r="BM1018" s="75"/>
      <c r="BN1018" s="75"/>
      <c r="BO1018" s="75"/>
      <c r="BP1018" s="75"/>
      <c r="BQ1018" s="75"/>
      <c r="BR1018" s="75"/>
      <c r="BS1018" s="75"/>
      <c r="BT1018" s="75">
        <v>0</v>
      </c>
      <c r="BU1018" s="188" t="s">
        <v>2789</v>
      </c>
      <c r="BV1018" s="74">
        <v>46090</v>
      </c>
      <c r="BW1018" s="85"/>
      <c r="BX1018" s="85"/>
      <c r="BY1018" s="86" t="s">
        <v>120</v>
      </c>
      <c r="BZ1018" s="87">
        <f t="shared" si="342"/>
        <v>9</v>
      </c>
      <c r="CB1018" s="88">
        <f t="shared" si="327"/>
        <v>11</v>
      </c>
      <c r="CC1018" s="89"/>
      <c r="CE1018" s="87">
        <f t="shared" si="341"/>
        <v>3</v>
      </c>
      <c r="CF1018" s="90">
        <v>22793199</v>
      </c>
      <c r="CG1018" s="90"/>
      <c r="CH1018" s="90">
        <v>22793199</v>
      </c>
      <c r="CI1018" s="22">
        <v>26169</v>
      </c>
      <c r="CJ1018" s="87">
        <f t="shared" si="328"/>
        <v>3</v>
      </c>
      <c r="CK1018" s="87">
        <f t="shared" si="329"/>
        <v>10</v>
      </c>
      <c r="CL1018" s="22" t="s">
        <v>121</v>
      </c>
      <c r="CM1018" s="22" t="s">
        <v>2790</v>
      </c>
    </row>
    <row r="1019" spans="1:91" ht="14.85" customHeight="1" x14ac:dyDescent="0.25">
      <c r="A1019" s="69">
        <f t="shared" si="338"/>
        <v>1017</v>
      </c>
      <c r="B1019" s="70" t="s">
        <v>102</v>
      </c>
      <c r="C1019" s="98" t="s">
        <v>2782</v>
      </c>
      <c r="D1019" s="106">
        <v>145589661</v>
      </c>
      <c r="E1019" s="73">
        <v>5320007672</v>
      </c>
      <c r="F1019" s="74">
        <v>46078</v>
      </c>
      <c r="G1019" s="75" t="s">
        <v>2774</v>
      </c>
      <c r="H1019" s="75" t="s">
        <v>140</v>
      </c>
      <c r="I1019" s="75" t="s">
        <v>105</v>
      </c>
      <c r="J1019" s="75" t="s">
        <v>329</v>
      </c>
      <c r="K1019" s="75" t="s">
        <v>242</v>
      </c>
      <c r="L1019" s="74">
        <v>46105</v>
      </c>
      <c r="M1019" s="73">
        <v>0</v>
      </c>
      <c r="N1019" s="213" t="s">
        <v>4196</v>
      </c>
      <c r="O1019" s="213" t="s">
        <v>4197</v>
      </c>
      <c r="P1019" s="75">
        <v>2830049638</v>
      </c>
      <c r="Q1019" s="74">
        <v>46086</v>
      </c>
      <c r="R1019" s="22">
        <v>1209390753</v>
      </c>
      <c r="S1019" s="75">
        <v>224268526</v>
      </c>
      <c r="T1019" s="74">
        <v>46086</v>
      </c>
      <c r="U1019" s="76">
        <v>274.53800000000001</v>
      </c>
      <c r="V1019" s="76">
        <v>264.42399999999998</v>
      </c>
      <c r="W1019" s="75">
        <v>1</v>
      </c>
      <c r="X1019" s="75">
        <v>0</v>
      </c>
      <c r="Y1019" s="98" t="s">
        <v>4198</v>
      </c>
      <c r="Z1019" s="82" t="s">
        <v>258</v>
      </c>
      <c r="AA1019" s="75" t="s">
        <v>1555</v>
      </c>
      <c r="AB1019" s="75" t="s">
        <v>2786</v>
      </c>
      <c r="AC1019" s="98" t="s">
        <v>2782</v>
      </c>
      <c r="AD1019" s="75" t="s">
        <v>113</v>
      </c>
      <c r="AE1019" s="99">
        <v>46090</v>
      </c>
      <c r="AF1019" s="80">
        <v>46088.125</v>
      </c>
      <c r="AG1019" s="80">
        <v>46087.625</v>
      </c>
      <c r="AH1019" s="80">
        <v>46087.625</v>
      </c>
      <c r="AI1019" s="99">
        <v>46085</v>
      </c>
      <c r="AJ1019" s="99">
        <v>46089</v>
      </c>
      <c r="AK1019" s="99">
        <v>46089</v>
      </c>
      <c r="AL1019" s="99">
        <v>46090</v>
      </c>
      <c r="AM1019" s="99">
        <v>46095</v>
      </c>
      <c r="AN1019" s="99">
        <v>46095</v>
      </c>
      <c r="AO1019" s="81" t="s">
        <v>121</v>
      </c>
      <c r="AP1019" s="81" t="s">
        <v>121</v>
      </c>
      <c r="AQ1019" s="81" t="s">
        <v>121</v>
      </c>
      <c r="AR1019" s="81" t="s">
        <v>121</v>
      </c>
      <c r="AS1019" s="81" t="s">
        <v>121</v>
      </c>
      <c r="AT1019" s="81" t="s">
        <v>121</v>
      </c>
      <c r="AU1019" s="82" t="s">
        <v>2787</v>
      </c>
      <c r="AV1019" s="187">
        <v>46086</v>
      </c>
      <c r="AW1019" s="75">
        <f>_xlfn.XLOOKUP(D1019,'[1]OPS Loading report'!$E:$E,'[1]OPS Loading report'!$G:$G)</f>
        <v>0</v>
      </c>
      <c r="AX1019" s="75"/>
      <c r="AY1019" s="75"/>
      <c r="AZ1019" s="96"/>
      <c r="BA1019" s="75"/>
      <c r="BB1019" s="75"/>
      <c r="BC1019" s="75"/>
      <c r="BD1019" s="75"/>
      <c r="BE1019" s="75"/>
      <c r="BF1019" s="75"/>
      <c r="BG1019" s="75"/>
      <c r="BH1019" s="75"/>
      <c r="BI1019" s="75"/>
      <c r="BJ1019" s="75"/>
      <c r="BK1019" s="75"/>
      <c r="BL1019" s="75"/>
      <c r="BM1019" s="75"/>
      <c r="BN1019" s="75"/>
      <c r="BO1019" s="75"/>
      <c r="BP1019" s="75"/>
      <c r="BQ1019" s="75"/>
      <c r="BR1019" s="75"/>
      <c r="BS1019" s="75"/>
      <c r="BT1019" s="75">
        <v>0</v>
      </c>
      <c r="BU1019" s="188" t="s">
        <v>2789</v>
      </c>
      <c r="BV1019" s="74">
        <v>46090</v>
      </c>
      <c r="BW1019" s="85"/>
      <c r="BX1019" s="85"/>
      <c r="BY1019" s="86" t="s">
        <v>120</v>
      </c>
      <c r="BZ1019" s="87">
        <f t="shared" si="342"/>
        <v>9</v>
      </c>
      <c r="CB1019" s="88">
        <f t="shared" si="327"/>
        <v>11</v>
      </c>
      <c r="CC1019" s="89"/>
      <c r="CE1019" s="87">
        <f t="shared" si="341"/>
        <v>3</v>
      </c>
      <c r="CF1019" s="90"/>
      <c r="CG1019" s="90"/>
      <c r="CH1019" s="90"/>
      <c r="CJ1019" s="87">
        <f t="shared" si="328"/>
        <v>3</v>
      </c>
      <c r="CK1019" s="87">
        <f t="shared" si="329"/>
        <v>10</v>
      </c>
      <c r="CL1019" s="22" t="s">
        <v>121</v>
      </c>
      <c r="CM1019" s="22" t="s">
        <v>2790</v>
      </c>
    </row>
    <row r="1020" spans="1:91" ht="14.85" customHeight="1" x14ac:dyDescent="0.25">
      <c r="A1020" s="69">
        <f t="shared" si="338"/>
        <v>1018</v>
      </c>
      <c r="B1020" s="70" t="s">
        <v>102</v>
      </c>
      <c r="C1020" s="98" t="s">
        <v>2782</v>
      </c>
      <c r="D1020" s="106">
        <v>145533879</v>
      </c>
      <c r="E1020" s="73">
        <v>5320007672</v>
      </c>
      <c r="F1020" s="74">
        <v>46077</v>
      </c>
      <c r="G1020" s="75" t="s">
        <v>2763</v>
      </c>
      <c r="H1020" s="75" t="s">
        <v>140</v>
      </c>
      <c r="I1020" s="75" t="s">
        <v>105</v>
      </c>
      <c r="J1020" s="75" t="s">
        <v>329</v>
      </c>
      <c r="K1020" s="75" t="s">
        <v>242</v>
      </c>
      <c r="L1020" s="74">
        <v>46094</v>
      </c>
      <c r="M1020" s="73">
        <v>0</v>
      </c>
      <c r="N1020" s="213" t="s">
        <v>4196</v>
      </c>
      <c r="O1020" s="213" t="s">
        <v>4197</v>
      </c>
      <c r="P1020" s="75">
        <v>2830049637</v>
      </c>
      <c r="Q1020" s="74">
        <v>46086</v>
      </c>
      <c r="R1020" s="75">
        <v>1209390751</v>
      </c>
      <c r="S1020" s="75">
        <v>224268476</v>
      </c>
      <c r="T1020" s="74">
        <v>46086</v>
      </c>
      <c r="U1020" s="76">
        <v>3106.1329999999998</v>
      </c>
      <c r="V1020" s="214">
        <v>2990.6190000000001</v>
      </c>
      <c r="W1020" s="75">
        <v>5</v>
      </c>
      <c r="X1020" s="75">
        <v>2</v>
      </c>
      <c r="Y1020" s="98" t="s">
        <v>4198</v>
      </c>
      <c r="Z1020" s="82" t="s">
        <v>258</v>
      </c>
      <c r="AA1020" s="75" t="s">
        <v>1555</v>
      </c>
      <c r="AB1020" s="75" t="s">
        <v>2786</v>
      </c>
      <c r="AC1020" s="98" t="s">
        <v>2782</v>
      </c>
      <c r="AD1020" s="75" t="s">
        <v>113</v>
      </c>
      <c r="AE1020" s="99">
        <v>46090</v>
      </c>
      <c r="AF1020" s="80">
        <v>46088.125</v>
      </c>
      <c r="AG1020" s="80">
        <v>46087.625</v>
      </c>
      <c r="AH1020" s="80">
        <v>46087.625</v>
      </c>
      <c r="AI1020" s="99">
        <v>46085</v>
      </c>
      <c r="AJ1020" s="99">
        <v>46089</v>
      </c>
      <c r="AK1020" s="99">
        <v>46089</v>
      </c>
      <c r="AL1020" s="99">
        <v>46090</v>
      </c>
      <c r="AM1020" s="99">
        <v>46095</v>
      </c>
      <c r="AN1020" s="99">
        <v>46095</v>
      </c>
      <c r="AO1020" s="81" t="s">
        <v>121</v>
      </c>
      <c r="AP1020" s="81" t="s">
        <v>121</v>
      </c>
      <c r="AQ1020" s="81" t="s">
        <v>121</v>
      </c>
      <c r="AR1020" s="81" t="s">
        <v>121</v>
      </c>
      <c r="AS1020" s="81" t="s">
        <v>121</v>
      </c>
      <c r="AT1020" s="81" t="s">
        <v>121</v>
      </c>
      <c r="AU1020" s="82" t="s">
        <v>2787</v>
      </c>
      <c r="AV1020" s="187">
        <v>46086</v>
      </c>
      <c r="AW1020" s="75">
        <f>_xlfn.XLOOKUP(D1020,'[1]OPS Loading report'!$E:$E,'[1]OPS Loading report'!$G:$G)</f>
        <v>0</v>
      </c>
      <c r="AX1020" s="75"/>
      <c r="AY1020" s="75"/>
      <c r="AZ1020" s="96"/>
      <c r="BA1020" s="75"/>
      <c r="BB1020" s="75"/>
      <c r="BC1020" s="75"/>
      <c r="BD1020" s="75"/>
      <c r="BE1020" s="75"/>
      <c r="BF1020" s="75"/>
      <c r="BG1020" s="75"/>
      <c r="BH1020" s="75"/>
      <c r="BI1020" s="75"/>
      <c r="BJ1020" s="75"/>
      <c r="BK1020" s="75"/>
      <c r="BL1020" s="75"/>
      <c r="BM1020" s="75"/>
      <c r="BN1020" s="75"/>
      <c r="BO1020" s="75"/>
      <c r="BP1020" s="75"/>
      <c r="BQ1020" s="75"/>
      <c r="BR1020" s="75"/>
      <c r="BS1020" s="75"/>
      <c r="BT1020" s="75">
        <v>0</v>
      </c>
      <c r="BU1020" s="188" t="s">
        <v>2789</v>
      </c>
      <c r="BV1020" s="74">
        <v>46090</v>
      </c>
      <c r="BW1020" s="85"/>
      <c r="BX1020" s="85"/>
      <c r="BY1020" s="86" t="s">
        <v>120</v>
      </c>
      <c r="BZ1020" s="87">
        <f t="shared" si="342"/>
        <v>9</v>
      </c>
      <c r="CB1020" s="88">
        <f t="shared" si="327"/>
        <v>11</v>
      </c>
      <c r="CC1020" s="89"/>
      <c r="CE1020" s="87">
        <f t="shared" si="341"/>
        <v>3</v>
      </c>
      <c r="CF1020" s="90"/>
      <c r="CG1020" s="90"/>
      <c r="CH1020" s="90"/>
      <c r="CJ1020" s="87">
        <f t="shared" si="328"/>
        <v>3</v>
      </c>
      <c r="CK1020" s="87">
        <f t="shared" si="329"/>
        <v>10</v>
      </c>
      <c r="CL1020" s="22" t="s">
        <v>121</v>
      </c>
      <c r="CM1020" s="22" t="s">
        <v>2790</v>
      </c>
    </row>
    <row r="1021" spans="1:91" ht="14.85" customHeight="1" x14ac:dyDescent="0.25">
      <c r="A1021" s="69">
        <f t="shared" si="338"/>
        <v>1019</v>
      </c>
      <c r="B1021" s="70" t="s">
        <v>102</v>
      </c>
      <c r="C1021" s="98" t="s">
        <v>2782</v>
      </c>
      <c r="D1021" s="106">
        <v>145533875</v>
      </c>
      <c r="E1021" s="73">
        <v>5320007672</v>
      </c>
      <c r="F1021" s="74">
        <v>46078</v>
      </c>
      <c r="G1021" s="75" t="s">
        <v>2763</v>
      </c>
      <c r="H1021" s="75" t="s">
        <v>140</v>
      </c>
      <c r="I1021" s="75" t="s">
        <v>105</v>
      </c>
      <c r="J1021" s="75" t="s">
        <v>329</v>
      </c>
      <c r="K1021" s="75" t="s">
        <v>242</v>
      </c>
      <c r="L1021" s="74">
        <v>46105</v>
      </c>
      <c r="M1021" s="73">
        <v>0</v>
      </c>
      <c r="N1021" s="213" t="s">
        <v>4196</v>
      </c>
      <c r="O1021" s="213" t="s">
        <v>4197</v>
      </c>
      <c r="P1021" s="22">
        <v>2830049636</v>
      </c>
      <c r="Q1021" s="74">
        <v>46086</v>
      </c>
      <c r="R1021" s="75">
        <v>1209390748</v>
      </c>
      <c r="S1021" s="75">
        <v>224268471</v>
      </c>
      <c r="T1021" s="74">
        <v>46086</v>
      </c>
      <c r="U1021" s="76">
        <v>5757.1040000000003</v>
      </c>
      <c r="V1021" s="76">
        <v>5572.7839999999997</v>
      </c>
      <c r="W1021" s="75">
        <v>7</v>
      </c>
      <c r="X1021" s="75">
        <v>4</v>
      </c>
      <c r="Y1021" s="98" t="s">
        <v>4198</v>
      </c>
      <c r="Z1021" s="82" t="s">
        <v>258</v>
      </c>
      <c r="AA1021" s="75" t="s">
        <v>1555</v>
      </c>
      <c r="AB1021" s="75" t="s">
        <v>2786</v>
      </c>
      <c r="AC1021" s="98" t="s">
        <v>2782</v>
      </c>
      <c r="AD1021" s="75" t="s">
        <v>113</v>
      </c>
      <c r="AE1021" s="99">
        <v>46090</v>
      </c>
      <c r="AF1021" s="80">
        <v>46088.125</v>
      </c>
      <c r="AG1021" s="80">
        <v>46087.625</v>
      </c>
      <c r="AH1021" s="80">
        <v>46087.625</v>
      </c>
      <c r="AI1021" s="99">
        <v>46085</v>
      </c>
      <c r="AJ1021" s="99">
        <v>46089</v>
      </c>
      <c r="AK1021" s="99">
        <v>46089</v>
      </c>
      <c r="AL1021" s="99">
        <v>46090</v>
      </c>
      <c r="AM1021" s="99">
        <v>46095</v>
      </c>
      <c r="AN1021" s="99">
        <v>46095</v>
      </c>
      <c r="AO1021" s="81" t="s">
        <v>121</v>
      </c>
      <c r="AP1021" s="81" t="s">
        <v>121</v>
      </c>
      <c r="AQ1021" s="81" t="s">
        <v>121</v>
      </c>
      <c r="AR1021" s="81" t="s">
        <v>121</v>
      </c>
      <c r="AS1021" s="81" t="s">
        <v>121</v>
      </c>
      <c r="AT1021" s="81" t="s">
        <v>121</v>
      </c>
      <c r="AU1021" s="82" t="s">
        <v>2787</v>
      </c>
      <c r="AV1021" s="187">
        <v>46086</v>
      </c>
      <c r="AW1021" s="75">
        <f>_xlfn.XLOOKUP(D1021,'[1]OPS Loading report'!$E:$E,'[1]OPS Loading report'!$G:$G)</f>
        <v>0</v>
      </c>
      <c r="AX1021" s="75"/>
      <c r="AY1021" s="75"/>
      <c r="AZ1021" s="96"/>
      <c r="BA1021" s="75"/>
      <c r="BB1021" s="75"/>
      <c r="BC1021" s="75"/>
      <c r="BD1021" s="75"/>
      <c r="BE1021" s="75"/>
      <c r="BF1021" s="75"/>
      <c r="BG1021" s="75"/>
      <c r="BH1021" s="75"/>
      <c r="BI1021" s="75"/>
      <c r="BJ1021" s="75"/>
      <c r="BK1021" s="75"/>
      <c r="BL1021" s="75"/>
      <c r="BM1021" s="75"/>
      <c r="BN1021" s="75"/>
      <c r="BO1021" s="75"/>
      <c r="BP1021" s="75"/>
      <c r="BQ1021" s="75"/>
      <c r="BR1021" s="75"/>
      <c r="BS1021" s="75"/>
      <c r="BT1021" s="75">
        <v>0</v>
      </c>
      <c r="BU1021" s="188" t="s">
        <v>2789</v>
      </c>
      <c r="BV1021" s="74">
        <v>46090</v>
      </c>
      <c r="BW1021" s="85"/>
      <c r="BX1021" s="85"/>
      <c r="BY1021" s="86" t="s">
        <v>120</v>
      </c>
      <c r="BZ1021" s="87">
        <f t="shared" si="342"/>
        <v>9</v>
      </c>
      <c r="CB1021" s="88">
        <f t="shared" si="327"/>
        <v>11</v>
      </c>
      <c r="CC1021" s="89"/>
      <c r="CE1021" s="87">
        <f t="shared" si="341"/>
        <v>3</v>
      </c>
      <c r="CF1021" s="90"/>
      <c r="CG1021" s="90"/>
      <c r="CH1021" s="90"/>
      <c r="CJ1021" s="87">
        <f t="shared" si="328"/>
        <v>3</v>
      </c>
      <c r="CK1021" s="87">
        <f t="shared" si="329"/>
        <v>10</v>
      </c>
      <c r="CL1021" s="22" t="s">
        <v>121</v>
      </c>
      <c r="CM1021" s="22" t="s">
        <v>2790</v>
      </c>
    </row>
    <row r="1022" spans="1:91" ht="14.85" customHeight="1" x14ac:dyDescent="0.25">
      <c r="A1022" s="69">
        <f t="shared" si="338"/>
        <v>1020</v>
      </c>
      <c r="B1022" s="70" t="s">
        <v>102</v>
      </c>
      <c r="C1022" s="98" t="s">
        <v>2782</v>
      </c>
      <c r="D1022" s="106">
        <v>145533874</v>
      </c>
      <c r="E1022" s="73">
        <v>5320007672</v>
      </c>
      <c r="F1022" s="74">
        <v>46078</v>
      </c>
      <c r="G1022" s="75" t="s">
        <v>2774</v>
      </c>
      <c r="H1022" s="75" t="s">
        <v>140</v>
      </c>
      <c r="I1022" s="75" t="s">
        <v>105</v>
      </c>
      <c r="J1022" s="75" t="s">
        <v>329</v>
      </c>
      <c r="K1022" s="75" t="s">
        <v>242</v>
      </c>
      <c r="L1022" s="74">
        <v>46105</v>
      </c>
      <c r="M1022" s="73">
        <v>0</v>
      </c>
      <c r="N1022" s="213" t="s">
        <v>4196</v>
      </c>
      <c r="O1022" s="213" t="s">
        <v>4197</v>
      </c>
      <c r="P1022" s="75">
        <v>2830049635</v>
      </c>
      <c r="Q1022" s="74">
        <v>46086</v>
      </c>
      <c r="R1022" s="75">
        <v>1209390747</v>
      </c>
      <c r="S1022" s="75">
        <v>224268483</v>
      </c>
      <c r="T1022" s="74">
        <v>46086</v>
      </c>
      <c r="U1022" s="76">
        <v>2499.5970000000002</v>
      </c>
      <c r="V1022" s="76">
        <v>2439.8649999999998</v>
      </c>
      <c r="W1022" s="75">
        <v>4</v>
      </c>
      <c r="X1022" s="75">
        <v>1</v>
      </c>
      <c r="Y1022" s="98" t="s">
        <v>4198</v>
      </c>
      <c r="Z1022" s="82" t="s">
        <v>258</v>
      </c>
      <c r="AA1022" s="75" t="s">
        <v>1555</v>
      </c>
      <c r="AB1022" s="75" t="s">
        <v>2786</v>
      </c>
      <c r="AC1022" s="98" t="s">
        <v>2782</v>
      </c>
      <c r="AD1022" s="75" t="s">
        <v>113</v>
      </c>
      <c r="AE1022" s="99">
        <v>46090</v>
      </c>
      <c r="AF1022" s="80">
        <v>46088.125</v>
      </c>
      <c r="AG1022" s="80">
        <v>46087.625</v>
      </c>
      <c r="AH1022" s="80">
        <v>46087.625</v>
      </c>
      <c r="AI1022" s="99">
        <v>46085</v>
      </c>
      <c r="AJ1022" s="99">
        <v>46089</v>
      </c>
      <c r="AK1022" s="99">
        <v>46089</v>
      </c>
      <c r="AL1022" s="99">
        <v>46090</v>
      </c>
      <c r="AM1022" s="99">
        <v>46095</v>
      </c>
      <c r="AN1022" s="99">
        <v>46095</v>
      </c>
      <c r="AO1022" s="81" t="s">
        <v>121</v>
      </c>
      <c r="AP1022" s="81" t="s">
        <v>121</v>
      </c>
      <c r="AQ1022" s="81" t="s">
        <v>121</v>
      </c>
      <c r="AR1022" s="81" t="s">
        <v>121</v>
      </c>
      <c r="AS1022" s="81" t="s">
        <v>121</v>
      </c>
      <c r="AT1022" s="81" t="s">
        <v>121</v>
      </c>
      <c r="AU1022" s="82" t="s">
        <v>2787</v>
      </c>
      <c r="AV1022" s="187">
        <v>46086</v>
      </c>
      <c r="AW1022" s="75">
        <f>_xlfn.XLOOKUP(D1022,'[1]OPS Loading report'!$E:$E,'[1]OPS Loading report'!$G:$G)</f>
        <v>0</v>
      </c>
      <c r="AX1022" s="75"/>
      <c r="AY1022" s="75"/>
      <c r="AZ1022" s="96"/>
      <c r="BA1022" s="75"/>
      <c r="BB1022" s="75"/>
      <c r="BC1022" s="75"/>
      <c r="BD1022" s="75"/>
      <c r="BE1022" s="75"/>
      <c r="BF1022" s="75"/>
      <c r="BG1022" s="75"/>
      <c r="BH1022" s="75"/>
      <c r="BI1022" s="75"/>
      <c r="BJ1022" s="75"/>
      <c r="BK1022" s="75"/>
      <c r="BL1022" s="75"/>
      <c r="BM1022" s="75"/>
      <c r="BN1022" s="75"/>
      <c r="BO1022" s="75"/>
      <c r="BP1022" s="75"/>
      <c r="BQ1022" s="75"/>
      <c r="BR1022" s="75"/>
      <c r="BS1022" s="75"/>
      <c r="BT1022" s="75">
        <v>0</v>
      </c>
      <c r="BU1022" s="188" t="s">
        <v>2789</v>
      </c>
      <c r="BV1022" s="74">
        <v>46090</v>
      </c>
      <c r="BW1022" s="85"/>
      <c r="BX1022" s="85"/>
      <c r="BY1022" s="86" t="s">
        <v>120</v>
      </c>
      <c r="BZ1022" s="87">
        <f t="shared" si="342"/>
        <v>9</v>
      </c>
      <c r="CB1022" s="88">
        <f t="shared" si="327"/>
        <v>11</v>
      </c>
      <c r="CC1022" s="89"/>
      <c r="CE1022" s="87">
        <f t="shared" si="341"/>
        <v>3</v>
      </c>
      <c r="CF1022" s="90"/>
      <c r="CG1022" s="90"/>
      <c r="CH1022" s="90"/>
      <c r="CJ1022" s="87">
        <f t="shared" si="328"/>
        <v>3</v>
      </c>
      <c r="CK1022" s="87">
        <f t="shared" si="329"/>
        <v>10</v>
      </c>
      <c r="CL1022" s="22" t="s">
        <v>121</v>
      </c>
      <c r="CM1022" s="22" t="s">
        <v>2790</v>
      </c>
    </row>
    <row r="1023" spans="1:91" ht="14.85" customHeight="1" x14ac:dyDescent="0.25">
      <c r="A1023" s="69">
        <f t="shared" si="338"/>
        <v>1021</v>
      </c>
      <c r="B1023" s="70" t="s">
        <v>102</v>
      </c>
      <c r="C1023" s="98" t="s">
        <v>2782</v>
      </c>
      <c r="D1023" s="106">
        <v>145348776</v>
      </c>
      <c r="E1023" s="73">
        <v>5320007672</v>
      </c>
      <c r="F1023" s="74">
        <v>46078</v>
      </c>
      <c r="G1023" s="75" t="s">
        <v>2763</v>
      </c>
      <c r="H1023" s="75" t="s">
        <v>140</v>
      </c>
      <c r="I1023" s="75" t="s">
        <v>105</v>
      </c>
      <c r="J1023" s="75" t="s">
        <v>329</v>
      </c>
      <c r="K1023" s="75" t="s">
        <v>242</v>
      </c>
      <c r="L1023" s="74">
        <v>46104</v>
      </c>
      <c r="M1023" s="73">
        <v>0</v>
      </c>
      <c r="N1023" s="213" t="s">
        <v>4196</v>
      </c>
      <c r="O1023" s="213" t="s">
        <v>4197</v>
      </c>
      <c r="P1023" s="75">
        <v>2830049633</v>
      </c>
      <c r="Q1023" s="74">
        <v>46086</v>
      </c>
      <c r="R1023" s="75">
        <v>1209390745</v>
      </c>
      <c r="S1023" s="75">
        <v>224268444</v>
      </c>
      <c r="T1023" s="74">
        <v>46086</v>
      </c>
      <c r="U1023" s="76">
        <v>2407.5360000000001</v>
      </c>
      <c r="V1023" s="76">
        <v>2349.922</v>
      </c>
      <c r="W1023" s="75">
        <v>4</v>
      </c>
      <c r="X1023" s="75">
        <v>1</v>
      </c>
      <c r="Y1023" s="98" t="s">
        <v>4198</v>
      </c>
      <c r="Z1023" s="82" t="s">
        <v>258</v>
      </c>
      <c r="AA1023" s="75" t="s">
        <v>1555</v>
      </c>
      <c r="AB1023" s="75" t="s">
        <v>2786</v>
      </c>
      <c r="AC1023" s="98" t="s">
        <v>2782</v>
      </c>
      <c r="AD1023" s="75" t="s">
        <v>113</v>
      </c>
      <c r="AE1023" s="99">
        <v>46090</v>
      </c>
      <c r="AF1023" s="80">
        <v>46088.125</v>
      </c>
      <c r="AG1023" s="80">
        <v>46087.625</v>
      </c>
      <c r="AH1023" s="80">
        <v>46087.625</v>
      </c>
      <c r="AI1023" s="99">
        <v>46085</v>
      </c>
      <c r="AJ1023" s="99">
        <v>46089</v>
      </c>
      <c r="AK1023" s="99">
        <v>46089</v>
      </c>
      <c r="AL1023" s="99">
        <v>46090</v>
      </c>
      <c r="AM1023" s="99">
        <v>46095</v>
      </c>
      <c r="AN1023" s="99">
        <v>46095</v>
      </c>
      <c r="AO1023" s="81" t="s">
        <v>121</v>
      </c>
      <c r="AP1023" s="81" t="s">
        <v>121</v>
      </c>
      <c r="AQ1023" s="81" t="s">
        <v>121</v>
      </c>
      <c r="AR1023" s="81" t="s">
        <v>121</v>
      </c>
      <c r="AS1023" s="81" t="s">
        <v>121</v>
      </c>
      <c r="AT1023" s="81" t="s">
        <v>121</v>
      </c>
      <c r="AU1023" s="82" t="s">
        <v>2787</v>
      </c>
      <c r="AV1023" s="187">
        <v>46086</v>
      </c>
      <c r="AW1023" s="75">
        <f>_xlfn.XLOOKUP(D1023,'[1]OPS Loading report'!$E:$E,'[1]OPS Loading report'!$G:$G)</f>
        <v>0</v>
      </c>
      <c r="AX1023" s="75"/>
      <c r="AY1023" s="75"/>
      <c r="AZ1023" s="96"/>
      <c r="BA1023" s="75"/>
      <c r="BB1023" s="75"/>
      <c r="BC1023" s="75"/>
      <c r="BD1023" s="75"/>
      <c r="BE1023" s="75"/>
      <c r="BF1023" s="75"/>
      <c r="BG1023" s="75"/>
      <c r="BH1023" s="75"/>
      <c r="BI1023" s="75"/>
      <c r="BJ1023" s="75"/>
      <c r="BK1023" s="75"/>
      <c r="BL1023" s="75"/>
      <c r="BM1023" s="75"/>
      <c r="BN1023" s="75"/>
      <c r="BO1023" s="75"/>
      <c r="BP1023" s="75"/>
      <c r="BQ1023" s="75"/>
      <c r="BR1023" s="75"/>
      <c r="BS1023" s="75"/>
      <c r="BT1023" s="75">
        <v>0</v>
      </c>
      <c r="BU1023" s="188" t="s">
        <v>2789</v>
      </c>
      <c r="BV1023" s="74">
        <v>46090</v>
      </c>
      <c r="BW1023" s="85"/>
      <c r="BX1023" s="85"/>
      <c r="BY1023" s="86" t="s">
        <v>120</v>
      </c>
      <c r="BZ1023" s="87">
        <f t="shared" si="342"/>
        <v>9</v>
      </c>
      <c r="CB1023" s="88">
        <f t="shared" si="327"/>
        <v>11</v>
      </c>
      <c r="CC1023" s="89"/>
      <c r="CE1023" s="87">
        <f t="shared" si="341"/>
        <v>3</v>
      </c>
      <c r="CF1023" s="90"/>
      <c r="CG1023" s="90"/>
      <c r="CH1023" s="90"/>
      <c r="CJ1023" s="87">
        <f t="shared" si="328"/>
        <v>3</v>
      </c>
      <c r="CK1023" s="87">
        <f t="shared" si="329"/>
        <v>10</v>
      </c>
      <c r="CL1023" s="22" t="s">
        <v>121</v>
      </c>
      <c r="CM1023" s="22" t="s">
        <v>2790</v>
      </c>
    </row>
    <row r="1024" spans="1:91" ht="14.45" customHeight="1" x14ac:dyDescent="0.25">
      <c r="A1024" s="69">
        <f t="shared" si="338"/>
        <v>1022</v>
      </c>
      <c r="B1024" s="70" t="s">
        <v>102</v>
      </c>
      <c r="C1024" s="97" t="s">
        <v>2762</v>
      </c>
      <c r="D1024" s="106">
        <v>145386607</v>
      </c>
      <c r="E1024" s="73"/>
      <c r="F1024" s="74">
        <v>46063</v>
      </c>
      <c r="G1024" s="75" t="s">
        <v>4200</v>
      </c>
      <c r="H1024" s="75" t="s">
        <v>140</v>
      </c>
      <c r="I1024" s="75" t="s">
        <v>105</v>
      </c>
      <c r="J1024" s="75" t="s">
        <v>329</v>
      </c>
      <c r="K1024" s="75" t="s">
        <v>242</v>
      </c>
      <c r="L1024" s="74">
        <v>46090</v>
      </c>
      <c r="M1024" s="73">
        <v>20</v>
      </c>
      <c r="N1024" s="75" t="s">
        <v>4201</v>
      </c>
      <c r="O1024" s="75" t="s">
        <v>4202</v>
      </c>
      <c r="P1024" s="75">
        <v>2830048876</v>
      </c>
      <c r="Q1024" s="74">
        <v>46064</v>
      </c>
      <c r="R1024" s="75">
        <v>1209384324</v>
      </c>
      <c r="S1024" s="75">
        <v>224189220</v>
      </c>
      <c r="T1024" s="74">
        <v>46064</v>
      </c>
      <c r="U1024" s="190">
        <v>6349.0730000000003</v>
      </c>
      <c r="V1024" s="190">
        <v>6195.951</v>
      </c>
      <c r="W1024" s="75">
        <v>10</v>
      </c>
      <c r="X1024" s="75">
        <v>3</v>
      </c>
      <c r="Y1024" s="98" t="s">
        <v>4203</v>
      </c>
      <c r="Z1024" s="82" t="s">
        <v>258</v>
      </c>
      <c r="AA1024" s="75" t="s">
        <v>2767</v>
      </c>
      <c r="AB1024" s="75" t="s">
        <v>2768</v>
      </c>
      <c r="AC1024" s="98" t="s">
        <v>2762</v>
      </c>
      <c r="AD1024" s="75" t="s">
        <v>113</v>
      </c>
      <c r="AE1024" s="74">
        <v>46075</v>
      </c>
      <c r="AF1024" s="80">
        <v>46070.541666666664</v>
      </c>
      <c r="AG1024" s="80">
        <v>46069.625</v>
      </c>
      <c r="AH1024" s="80">
        <v>46069.625</v>
      </c>
      <c r="AI1024" s="99">
        <v>46071</v>
      </c>
      <c r="AJ1024" s="69"/>
      <c r="AK1024" s="74">
        <v>46075</v>
      </c>
      <c r="AL1024" s="99">
        <v>46074</v>
      </c>
      <c r="AM1024" s="74">
        <v>46079</v>
      </c>
      <c r="AN1024" s="74">
        <v>46080</v>
      </c>
      <c r="AO1024" s="81">
        <f>IF(AH1024&lt;AG1024,IF(AH1024=0,"",AH1024-1),IF(AG1024=0,"",AG1024-1))</f>
        <v>46068.625</v>
      </c>
      <c r="AP1024" s="81">
        <f>IF(AH1024&lt;AG1024,IF(AH1024=0,"",AH1024),IF(AG1024=0,"",AG1024))</f>
        <v>46069.625</v>
      </c>
      <c r="AQ1024" s="81">
        <f>IF(AH1024&lt;AG1024,IF(AH1024=0,"",AH1024),IF(AG1024=0,"",AG1024))</f>
        <v>46069.625</v>
      </c>
      <c r="AR1024" s="81">
        <f>IF(AI1024=0,"",IF(AI1024&lt;AJ1024,AJ1024+1,AI1024+1))</f>
        <v>46072</v>
      </c>
      <c r="AS1024" s="81">
        <f>IF(AI1024=0,"",IF(AE1024=0,IF(AJ1024=0,AI1024+2,AJ1024+2),AE1024+2))</f>
        <v>46077</v>
      </c>
      <c r="AT1024" s="81">
        <f>IF(AI1024=0,"",IF(AI1024&lt;AJ1024,AJ1024+1,AI1024+1))</f>
        <v>46072</v>
      </c>
      <c r="AU1024" s="82" t="s">
        <v>2600</v>
      </c>
      <c r="AV1024" s="74">
        <v>46064</v>
      </c>
      <c r="AW1024" s="75" t="s">
        <v>4204</v>
      </c>
      <c r="AX1024" s="75" t="s">
        <v>4205</v>
      </c>
      <c r="AY1024" s="75"/>
      <c r="AZ1024" s="96"/>
      <c r="BA1024" s="75"/>
      <c r="BB1024" s="75"/>
      <c r="BC1024" s="75"/>
      <c r="BD1024" s="75"/>
      <c r="BE1024" s="75"/>
      <c r="BF1024" s="75"/>
      <c r="BG1024" s="75"/>
      <c r="BH1024" s="75"/>
      <c r="BI1024" s="75"/>
      <c r="BJ1024" s="75"/>
      <c r="BK1024" s="75"/>
      <c r="BL1024" s="75"/>
      <c r="BM1024" s="75"/>
      <c r="BN1024" s="75"/>
      <c r="BO1024" s="75"/>
      <c r="BP1024" s="75"/>
      <c r="BQ1024" s="75"/>
      <c r="BR1024" s="75"/>
      <c r="BS1024" s="75"/>
      <c r="BT1024" s="75">
        <v>0</v>
      </c>
      <c r="BU1024" s="84" t="s">
        <v>2771</v>
      </c>
      <c r="BV1024" s="74">
        <v>46076</v>
      </c>
      <c r="BW1024" s="85">
        <f t="shared" ref="BW1024:BW1087" si="343">BV1024-AK1024</f>
        <v>1</v>
      </c>
      <c r="BX1024" s="85">
        <f t="shared" ref="BX1024:BX1087" si="344">BV1024-AK1024</f>
        <v>1</v>
      </c>
      <c r="BY1024" s="86" t="s">
        <v>120</v>
      </c>
      <c r="BZ1024" s="87">
        <f t="shared" si="342"/>
        <v>7</v>
      </c>
      <c r="CB1024" s="88">
        <f t="shared" si="327"/>
        <v>9</v>
      </c>
      <c r="CC1024" s="89"/>
      <c r="CE1024" s="87">
        <f t="shared" si="341"/>
        <v>2</v>
      </c>
      <c r="CF1024" s="90">
        <v>12725300</v>
      </c>
      <c r="CG1024" s="90"/>
      <c r="CH1024" s="90">
        <v>12725300</v>
      </c>
      <c r="CI1024" s="22">
        <v>25970</v>
      </c>
      <c r="CJ1024" s="87">
        <f t="shared" si="328"/>
        <v>2</v>
      </c>
      <c r="CK1024" s="87">
        <f t="shared" si="329"/>
        <v>7</v>
      </c>
      <c r="CL1024" s="22" t="s">
        <v>121</v>
      </c>
      <c r="CM1024" s="22" t="s">
        <v>2772</v>
      </c>
    </row>
    <row r="1025" spans="1:91" ht="14.45" customHeight="1" x14ac:dyDescent="0.25">
      <c r="A1025" s="69">
        <f t="shared" si="338"/>
        <v>1023</v>
      </c>
      <c r="B1025" s="70" t="s">
        <v>102</v>
      </c>
      <c r="C1025" s="97">
        <v>235600262134</v>
      </c>
      <c r="D1025" s="106">
        <v>145536835</v>
      </c>
      <c r="E1025" s="73"/>
      <c r="F1025" s="74">
        <v>46062</v>
      </c>
      <c r="G1025" s="75" t="s">
        <v>4206</v>
      </c>
      <c r="H1025" s="75" t="s">
        <v>3698</v>
      </c>
      <c r="I1025" s="75" t="s">
        <v>105</v>
      </c>
      <c r="J1025" s="75" t="s">
        <v>3532</v>
      </c>
      <c r="K1025" s="75" t="s">
        <v>242</v>
      </c>
      <c r="L1025" s="74">
        <v>46081</v>
      </c>
      <c r="M1025" s="73">
        <v>40</v>
      </c>
      <c r="N1025" s="75" t="s">
        <v>4207</v>
      </c>
      <c r="O1025" s="75" t="s">
        <v>4208</v>
      </c>
      <c r="P1025" s="75">
        <v>2830048964</v>
      </c>
      <c r="Q1025" s="74">
        <v>46065</v>
      </c>
      <c r="R1025" s="75">
        <v>1209384911</v>
      </c>
      <c r="S1025" s="75">
        <v>224182968</v>
      </c>
      <c r="T1025" s="74">
        <v>46065</v>
      </c>
      <c r="U1025" s="190">
        <v>18765.342000000001</v>
      </c>
      <c r="V1025" s="190">
        <v>18124.315999999999</v>
      </c>
      <c r="W1025" s="75">
        <v>19</v>
      </c>
      <c r="X1025" s="75">
        <v>0</v>
      </c>
      <c r="Y1025" s="98">
        <v>235600262134</v>
      </c>
      <c r="Z1025" s="82" t="s">
        <v>128</v>
      </c>
      <c r="AA1025" s="75" t="s">
        <v>399</v>
      </c>
      <c r="AB1025" s="75" t="s">
        <v>4209</v>
      </c>
      <c r="AC1025" s="98">
        <v>235600262134</v>
      </c>
      <c r="AD1025" s="75" t="s">
        <v>113</v>
      </c>
      <c r="AE1025" s="99">
        <v>46069</v>
      </c>
      <c r="AF1025" s="80">
        <v>46067.083333333336</v>
      </c>
      <c r="AG1025" s="80">
        <v>46066.5</v>
      </c>
      <c r="AH1025" s="80">
        <v>46066.5</v>
      </c>
      <c r="AI1025" s="99">
        <v>46069</v>
      </c>
      <c r="AJ1025" s="69"/>
      <c r="AK1025" s="99">
        <v>46068</v>
      </c>
      <c r="AL1025" s="99">
        <v>46080</v>
      </c>
      <c r="AM1025" s="99">
        <v>46086</v>
      </c>
      <c r="AN1025" s="99">
        <v>46086</v>
      </c>
      <c r="AO1025" s="81">
        <f>IF(AH1025&lt;AG1025,IF(AH1025=0,"",AH1025-1),IF(AG1025=0,"",AG1025-1))</f>
        <v>46065.5</v>
      </c>
      <c r="AP1025" s="81">
        <f>IF(AH1025&lt;AG1025,IF(AH1025=0,"",AH1025),IF(AG1025=0,"",AG1025))</f>
        <v>46066.5</v>
      </c>
      <c r="AQ1025" s="81">
        <f>IF(AH1025&lt;AG1025,IF(AH1025=0,"",AH1025),IF(AG1025=0,"",AG1025))</f>
        <v>46066.5</v>
      </c>
      <c r="AR1025" s="81">
        <f>IF(AI1025=0,"",IF(AI1025&lt;AJ1025,AJ1025+1,AI1025+1))</f>
        <v>46070</v>
      </c>
      <c r="AS1025" s="81">
        <f>IF(AI1025=0,"",IF(AE1025=0,IF(AJ1025=0,AI1025+2,AJ1025+2),AE1025+2))</f>
        <v>46071</v>
      </c>
      <c r="AT1025" s="81">
        <f>IF(AI1025=0,"",IF(AI1025&lt;AJ1025,AJ1025+1,AI1025+1))</f>
        <v>46070</v>
      </c>
      <c r="AU1025" s="82" t="s">
        <v>2600</v>
      </c>
      <c r="AV1025" s="74">
        <v>46065</v>
      </c>
      <c r="AW1025" s="75" t="s">
        <v>4210</v>
      </c>
      <c r="AX1025" s="75" t="s">
        <v>4211</v>
      </c>
      <c r="AY1025" s="75"/>
      <c r="AZ1025" s="96"/>
      <c r="BA1025" s="75"/>
      <c r="BB1025" s="75"/>
      <c r="BC1025" s="75"/>
      <c r="BD1025" s="75"/>
      <c r="BE1025" s="75"/>
      <c r="BF1025" s="75"/>
      <c r="BG1025" s="75"/>
      <c r="BH1025" s="75"/>
      <c r="BI1025" s="75"/>
      <c r="BJ1025" s="75"/>
      <c r="BK1025" s="75"/>
      <c r="BL1025" s="75"/>
      <c r="BM1025" s="75"/>
      <c r="BN1025" s="75"/>
      <c r="BO1025" s="75"/>
      <c r="BP1025" s="75"/>
      <c r="BQ1025" s="75"/>
      <c r="BR1025" s="75"/>
      <c r="BS1025" s="75"/>
      <c r="BT1025" s="75">
        <v>1</v>
      </c>
      <c r="BU1025" s="84" t="s">
        <v>4212</v>
      </c>
      <c r="BV1025" s="74">
        <v>46076</v>
      </c>
      <c r="BW1025" s="85">
        <f t="shared" si="343"/>
        <v>8</v>
      </c>
      <c r="BX1025" s="85">
        <f t="shared" si="344"/>
        <v>8</v>
      </c>
      <c r="BY1025" s="86" t="s">
        <v>120</v>
      </c>
      <c r="BZ1025" s="87">
        <f t="shared" si="342"/>
        <v>7</v>
      </c>
      <c r="CB1025" s="88">
        <f t="shared" si="327"/>
        <v>9</v>
      </c>
      <c r="CC1025" s="89"/>
      <c r="CE1025" s="87">
        <f t="shared" si="341"/>
        <v>2</v>
      </c>
      <c r="CF1025" s="90">
        <v>27184500</v>
      </c>
      <c r="CG1025" s="90"/>
      <c r="CH1025" s="90">
        <v>27184500</v>
      </c>
      <c r="CI1025" s="22">
        <v>25890</v>
      </c>
      <c r="CJ1025" s="87">
        <f t="shared" si="328"/>
        <v>2</v>
      </c>
      <c r="CK1025" s="87">
        <f t="shared" si="329"/>
        <v>7</v>
      </c>
      <c r="CL1025" s="22" t="s">
        <v>121</v>
      </c>
      <c r="CM1025" s="22" t="s">
        <v>4213</v>
      </c>
    </row>
    <row r="1026" spans="1:91" ht="14.45" customHeight="1" x14ac:dyDescent="0.25">
      <c r="A1026" s="69">
        <f t="shared" si="338"/>
        <v>1024</v>
      </c>
      <c r="B1026" s="70" t="s">
        <v>102</v>
      </c>
      <c r="C1026" s="97">
        <v>235600262134</v>
      </c>
      <c r="D1026" s="106">
        <v>145537185</v>
      </c>
      <c r="E1026" s="73"/>
      <c r="F1026" s="74">
        <v>46062</v>
      </c>
      <c r="G1026" s="75" t="s">
        <v>4206</v>
      </c>
      <c r="H1026" s="75" t="s">
        <v>3698</v>
      </c>
      <c r="I1026" s="75" t="s">
        <v>105</v>
      </c>
      <c r="J1026" s="75" t="s">
        <v>3532</v>
      </c>
      <c r="K1026" s="75" t="s">
        <v>242</v>
      </c>
      <c r="L1026" s="74">
        <v>46081</v>
      </c>
      <c r="M1026" s="73">
        <v>20</v>
      </c>
      <c r="N1026" s="75" t="s">
        <v>4214</v>
      </c>
      <c r="O1026" s="75" t="s">
        <v>4215</v>
      </c>
      <c r="P1026" s="75">
        <v>2830048883</v>
      </c>
      <c r="Q1026" s="74">
        <v>46064</v>
      </c>
      <c r="R1026" s="75">
        <v>1209384453</v>
      </c>
      <c r="S1026" s="75">
        <v>224182972</v>
      </c>
      <c r="T1026" s="74">
        <v>46064</v>
      </c>
      <c r="U1026" s="190">
        <v>8883.3940000000002</v>
      </c>
      <c r="V1026" s="190">
        <v>8577.384</v>
      </c>
      <c r="W1026" s="75">
        <v>9</v>
      </c>
      <c r="X1026" s="75">
        <v>0</v>
      </c>
      <c r="Y1026" s="98">
        <v>235600262151</v>
      </c>
      <c r="Z1026" s="82" t="s">
        <v>128</v>
      </c>
      <c r="AA1026" s="75" t="s">
        <v>399</v>
      </c>
      <c r="AB1026" s="75" t="s">
        <v>4209</v>
      </c>
      <c r="AC1026" s="98">
        <v>235600262134</v>
      </c>
      <c r="AD1026" s="75" t="s">
        <v>113</v>
      </c>
      <c r="AE1026" s="99">
        <v>46069</v>
      </c>
      <c r="AF1026" s="80">
        <v>46067.083333333336</v>
      </c>
      <c r="AG1026" s="80">
        <v>46066.5</v>
      </c>
      <c r="AH1026" s="80">
        <v>46066.5</v>
      </c>
      <c r="AI1026" s="99">
        <v>46069</v>
      </c>
      <c r="AJ1026" s="69"/>
      <c r="AK1026" s="99">
        <v>46068</v>
      </c>
      <c r="AL1026" s="99">
        <v>46080</v>
      </c>
      <c r="AM1026" s="99">
        <v>46086</v>
      </c>
      <c r="AN1026" s="99">
        <v>46086</v>
      </c>
      <c r="AO1026" s="81">
        <f>IF(AH1026&lt;AG1026,IF(AH1026=0,"",AH1026-1),IF(AG1026=0,"",AG1026-1))</f>
        <v>46065.5</v>
      </c>
      <c r="AP1026" s="81">
        <f>IF(AH1026&lt;AG1026,IF(AH1026=0,"",AH1026),IF(AG1026=0,"",AG1026))</f>
        <v>46066.5</v>
      </c>
      <c r="AQ1026" s="81">
        <f>IF(AH1026&lt;AG1026,IF(AH1026=0,"",AH1026),IF(AG1026=0,"",AG1026))</f>
        <v>46066.5</v>
      </c>
      <c r="AR1026" s="81">
        <f>IF(AI1026=0,"",IF(AI1026&lt;AJ1026,AJ1026+1,AI1026+1))</f>
        <v>46070</v>
      </c>
      <c r="AS1026" s="81">
        <f>IF(AI1026=0,"",IF(AE1026=0,IF(AJ1026=0,AI1026+2,AJ1026+2),AE1026+2))</f>
        <v>46071</v>
      </c>
      <c r="AT1026" s="81">
        <f>IF(AI1026=0,"",IF(AI1026&lt;AJ1026,AJ1026+1,AI1026+1))</f>
        <v>46070</v>
      </c>
      <c r="AU1026" s="82" t="s">
        <v>2600</v>
      </c>
      <c r="AV1026" s="74">
        <v>46064</v>
      </c>
      <c r="AW1026" s="75" t="s">
        <v>4216</v>
      </c>
      <c r="AX1026" s="75" t="s">
        <v>4217</v>
      </c>
      <c r="AY1026" s="75"/>
      <c r="AZ1026" s="96"/>
      <c r="BA1026" s="75"/>
      <c r="BB1026" s="75"/>
      <c r="BC1026" s="75"/>
      <c r="BD1026" s="75"/>
      <c r="BE1026" s="75"/>
      <c r="BF1026" s="75"/>
      <c r="BG1026" s="75"/>
      <c r="BH1026" s="75"/>
      <c r="BI1026" s="75"/>
      <c r="BJ1026" s="75"/>
      <c r="BK1026" s="75"/>
      <c r="BL1026" s="75"/>
      <c r="BM1026" s="75"/>
      <c r="BN1026" s="75"/>
      <c r="BO1026" s="75"/>
      <c r="BP1026" s="75"/>
      <c r="BQ1026" s="75"/>
      <c r="BR1026" s="75"/>
      <c r="BS1026" s="75"/>
      <c r="BT1026" s="75">
        <v>0</v>
      </c>
      <c r="BU1026" s="84" t="s">
        <v>4212</v>
      </c>
      <c r="BV1026" s="74">
        <v>46076</v>
      </c>
      <c r="BW1026" s="85">
        <f t="shared" si="343"/>
        <v>8</v>
      </c>
      <c r="BX1026" s="85">
        <f t="shared" si="344"/>
        <v>8</v>
      </c>
      <c r="BY1026" s="86" t="s">
        <v>120</v>
      </c>
      <c r="BZ1026" s="87">
        <f t="shared" si="342"/>
        <v>7</v>
      </c>
      <c r="CB1026" s="88">
        <f t="shared" si="327"/>
        <v>9</v>
      </c>
      <c r="CC1026" s="89"/>
      <c r="CE1026" s="87">
        <f t="shared" si="341"/>
        <v>2</v>
      </c>
      <c r="CF1026" s="90">
        <v>15016200</v>
      </c>
      <c r="CG1026" s="90"/>
      <c r="CH1026" s="90">
        <v>15016200</v>
      </c>
      <c r="CI1026" s="22">
        <v>25890</v>
      </c>
      <c r="CJ1026" s="87">
        <f t="shared" si="328"/>
        <v>2</v>
      </c>
      <c r="CK1026" s="87">
        <f t="shared" si="329"/>
        <v>7</v>
      </c>
      <c r="CL1026" s="22" t="s">
        <v>121</v>
      </c>
      <c r="CM1026" s="22" t="s">
        <v>4213</v>
      </c>
    </row>
    <row r="1027" spans="1:91" ht="14.45" customHeight="1" x14ac:dyDescent="0.25">
      <c r="A1027" s="69">
        <f t="shared" si="338"/>
        <v>1025</v>
      </c>
      <c r="B1027" s="70" t="s">
        <v>102</v>
      </c>
      <c r="C1027" s="97">
        <v>235600262142</v>
      </c>
      <c r="D1027" s="106">
        <v>145537356</v>
      </c>
      <c r="E1027" s="73"/>
      <c r="F1027" s="74">
        <v>46062</v>
      </c>
      <c r="G1027" s="75" t="s">
        <v>4206</v>
      </c>
      <c r="H1027" s="75" t="s">
        <v>3698</v>
      </c>
      <c r="I1027" s="75" t="s">
        <v>105</v>
      </c>
      <c r="J1027" s="75" t="s">
        <v>3532</v>
      </c>
      <c r="K1027" s="75" t="s">
        <v>242</v>
      </c>
      <c r="L1027" s="74">
        <v>46113</v>
      </c>
      <c r="M1027" s="73">
        <v>40</v>
      </c>
      <c r="N1027" s="75" t="s">
        <v>4218</v>
      </c>
      <c r="O1027" s="75" t="s">
        <v>4219</v>
      </c>
      <c r="P1027" s="75">
        <v>2830048963</v>
      </c>
      <c r="Q1027" s="74">
        <v>46065</v>
      </c>
      <c r="R1027" s="75">
        <v>1209384924</v>
      </c>
      <c r="S1027" s="75">
        <v>224182973</v>
      </c>
      <c r="T1027" s="74">
        <v>46065</v>
      </c>
      <c r="U1027" s="190">
        <v>15492.454</v>
      </c>
      <c r="V1027" s="190">
        <v>14883.287</v>
      </c>
      <c r="W1027" s="75">
        <v>14</v>
      </c>
      <c r="X1027" s="75">
        <v>38</v>
      </c>
      <c r="Y1027" s="98">
        <v>235600262142</v>
      </c>
      <c r="Z1027" s="82" t="s">
        <v>128</v>
      </c>
      <c r="AA1027" s="75" t="s">
        <v>399</v>
      </c>
      <c r="AB1027" s="75" t="s">
        <v>4209</v>
      </c>
      <c r="AC1027" s="98">
        <v>235600262142</v>
      </c>
      <c r="AD1027" s="75" t="s">
        <v>113</v>
      </c>
      <c r="AE1027" s="99">
        <v>46069</v>
      </c>
      <c r="AF1027" s="80">
        <v>46067.083333333336</v>
      </c>
      <c r="AG1027" s="80">
        <v>46066.5</v>
      </c>
      <c r="AH1027" s="80">
        <v>46066.5</v>
      </c>
      <c r="AI1027" s="99">
        <v>46069</v>
      </c>
      <c r="AJ1027" s="69"/>
      <c r="AK1027" s="99">
        <v>46068</v>
      </c>
      <c r="AL1027" s="99">
        <v>46080</v>
      </c>
      <c r="AM1027" s="99">
        <v>46086</v>
      </c>
      <c r="AN1027" s="99">
        <v>46086</v>
      </c>
      <c r="AO1027" s="81">
        <f>IF(AH1027&lt;AG1027,IF(AH1027=0,"",AH1027-1),IF(AG1027=0,"",AG1027-1))</f>
        <v>46065.5</v>
      </c>
      <c r="AP1027" s="81">
        <f>IF(AH1027&lt;AG1027,IF(AH1027=0,"",AH1027),IF(AG1027=0,"",AG1027))</f>
        <v>46066.5</v>
      </c>
      <c r="AQ1027" s="81">
        <f>IF(AH1027&lt;AG1027,IF(AH1027=0,"",AH1027),IF(AG1027=0,"",AG1027))</f>
        <v>46066.5</v>
      </c>
      <c r="AR1027" s="81">
        <f>IF(AI1027=0,"",IF(AI1027&lt;AJ1027,AJ1027+1,AI1027+1))</f>
        <v>46070</v>
      </c>
      <c r="AS1027" s="81">
        <f>IF(AI1027=0,"",IF(AE1027=0,IF(AJ1027=0,AI1027+2,AJ1027+2),AE1027+2))</f>
        <v>46071</v>
      </c>
      <c r="AT1027" s="81">
        <f>IF(AI1027=0,"",IF(AI1027&lt;AJ1027,AJ1027+1,AI1027+1))</f>
        <v>46070</v>
      </c>
      <c r="AU1027" s="82" t="s">
        <v>2600</v>
      </c>
      <c r="AV1027" s="74">
        <v>46065</v>
      </c>
      <c r="AW1027" s="75" t="s">
        <v>4220</v>
      </c>
      <c r="AX1027" s="75" t="s">
        <v>4221</v>
      </c>
      <c r="AY1027" s="75"/>
      <c r="AZ1027" s="96"/>
      <c r="BA1027" s="75"/>
      <c r="BB1027" s="75"/>
      <c r="BC1027" s="75"/>
      <c r="BD1027" s="75"/>
      <c r="BE1027" s="75"/>
      <c r="BF1027" s="75"/>
      <c r="BG1027" s="75"/>
      <c r="BH1027" s="75"/>
      <c r="BI1027" s="75"/>
      <c r="BJ1027" s="75"/>
      <c r="BK1027" s="75"/>
      <c r="BL1027" s="75"/>
      <c r="BM1027" s="75"/>
      <c r="BN1027" s="75"/>
      <c r="BO1027" s="75"/>
      <c r="BP1027" s="75"/>
      <c r="BQ1027" s="75"/>
      <c r="BR1027" s="75"/>
      <c r="BS1027" s="75"/>
      <c r="BT1027" s="75">
        <v>1</v>
      </c>
      <c r="BU1027" s="84" t="s">
        <v>4222</v>
      </c>
      <c r="BV1027" s="74">
        <v>46076</v>
      </c>
      <c r="BW1027" s="85">
        <f t="shared" si="343"/>
        <v>8</v>
      </c>
      <c r="BX1027" s="85">
        <f t="shared" si="344"/>
        <v>8</v>
      </c>
      <c r="BY1027" s="86" t="s">
        <v>120</v>
      </c>
      <c r="BZ1027" s="87">
        <f t="shared" si="342"/>
        <v>7</v>
      </c>
      <c r="CB1027" s="88">
        <f t="shared" ref="CB1027:CB1090" si="345">WEEKNUM(BV1027,)</f>
        <v>9</v>
      </c>
      <c r="CC1027" s="89"/>
      <c r="CE1027" s="87">
        <f t="shared" si="341"/>
        <v>2</v>
      </c>
      <c r="CF1027" s="90">
        <v>27184500</v>
      </c>
      <c r="CG1027" s="90"/>
      <c r="CH1027" s="90">
        <v>27184500</v>
      </c>
      <c r="CI1027" s="22">
        <v>25890</v>
      </c>
      <c r="CJ1027" s="87">
        <f t="shared" ref="CJ1027:CJ1090" si="346">MONTH(AV1027)</f>
        <v>2</v>
      </c>
      <c r="CK1027" s="87">
        <f t="shared" ref="CK1027:CK1090" si="347">WEEKNUM(AV1027,2)</f>
        <v>7</v>
      </c>
      <c r="CL1027" s="22" t="s">
        <v>121</v>
      </c>
      <c r="CM1027" s="22" t="s">
        <v>4223</v>
      </c>
    </row>
    <row r="1028" spans="1:91" ht="14.45" customHeight="1" x14ac:dyDescent="0.25">
      <c r="A1028" s="69">
        <f t="shared" si="338"/>
        <v>1026</v>
      </c>
      <c r="B1028" s="70" t="s">
        <v>102</v>
      </c>
      <c r="C1028" s="107" t="s">
        <v>3902</v>
      </c>
      <c r="D1028" s="106">
        <v>145445208</v>
      </c>
      <c r="E1028" s="73">
        <v>5320007605</v>
      </c>
      <c r="F1028" s="74">
        <v>46062</v>
      </c>
      <c r="G1028" s="75" t="s">
        <v>4224</v>
      </c>
      <c r="H1028" s="75" t="s">
        <v>2213</v>
      </c>
      <c r="I1028" s="75" t="s">
        <v>105</v>
      </c>
      <c r="J1028" s="75" t="s">
        <v>518</v>
      </c>
      <c r="K1028" s="75" t="s">
        <v>242</v>
      </c>
      <c r="L1028" s="74">
        <v>46091</v>
      </c>
      <c r="M1028" s="73">
        <v>0</v>
      </c>
      <c r="N1028" s="75" t="s">
        <v>4225</v>
      </c>
      <c r="O1028" s="75" t="s">
        <v>4226</v>
      </c>
      <c r="P1028" s="75">
        <v>2830048831</v>
      </c>
      <c r="Q1028" s="74">
        <v>46063</v>
      </c>
      <c r="R1028" s="75">
        <v>1209384022</v>
      </c>
      <c r="S1028" s="75">
        <v>224182996</v>
      </c>
      <c r="T1028" s="74">
        <v>46063</v>
      </c>
      <c r="U1028" s="190">
        <v>2957.0650000000001</v>
      </c>
      <c r="V1028" s="190">
        <v>2871.5239999999999</v>
      </c>
      <c r="W1028" s="75">
        <v>3</v>
      </c>
      <c r="X1028" s="75">
        <v>0</v>
      </c>
      <c r="Y1028" s="98" t="s">
        <v>4227</v>
      </c>
      <c r="Z1028" s="82" t="s">
        <v>258</v>
      </c>
      <c r="AA1028" s="75" t="s">
        <v>3189</v>
      </c>
      <c r="AB1028" s="75" t="s">
        <v>3190</v>
      </c>
      <c r="AC1028" s="109" t="s">
        <v>3902</v>
      </c>
      <c r="AD1028" s="75" t="s">
        <v>113</v>
      </c>
      <c r="AE1028" s="99">
        <v>46066</v>
      </c>
      <c r="AF1028" s="80">
        <v>46065.416666666664</v>
      </c>
      <c r="AG1028" s="80">
        <v>46064.791666666664</v>
      </c>
      <c r="AH1028" s="80">
        <v>46064.791666666664</v>
      </c>
      <c r="AI1028" s="99">
        <v>46066</v>
      </c>
      <c r="AJ1028" s="99">
        <v>46065</v>
      </c>
      <c r="AK1028" s="99">
        <v>46065</v>
      </c>
      <c r="AL1028" s="99">
        <v>46069</v>
      </c>
      <c r="AM1028" s="69"/>
      <c r="AN1028" s="74">
        <v>46069</v>
      </c>
      <c r="AO1028" s="95" t="s">
        <v>121</v>
      </c>
      <c r="AP1028" s="95" t="s">
        <v>121</v>
      </c>
      <c r="AQ1028" s="95" t="s">
        <v>121</v>
      </c>
      <c r="AR1028" s="95" t="s">
        <v>121</v>
      </c>
      <c r="AS1028" s="95" t="s">
        <v>121</v>
      </c>
      <c r="AT1028" s="95" t="s">
        <v>121</v>
      </c>
      <c r="AU1028" s="82" t="s">
        <v>443</v>
      </c>
      <c r="AV1028" s="74">
        <v>46063</v>
      </c>
      <c r="AW1028" s="75" t="s">
        <v>4228</v>
      </c>
      <c r="AX1028" s="75" t="s">
        <v>4229</v>
      </c>
      <c r="AY1028" s="75"/>
      <c r="AZ1028" s="96"/>
      <c r="BA1028" s="75"/>
      <c r="BB1028" s="75"/>
      <c r="BC1028" s="75"/>
      <c r="BD1028" s="75"/>
      <c r="BE1028" s="75"/>
      <c r="BF1028" s="75"/>
      <c r="BG1028" s="75"/>
      <c r="BH1028" s="75"/>
      <c r="BI1028" s="75"/>
      <c r="BJ1028" s="75"/>
      <c r="BK1028" s="75"/>
      <c r="BL1028" s="75"/>
      <c r="BM1028" s="75"/>
      <c r="BN1028" s="75"/>
      <c r="BO1028" s="75"/>
      <c r="BP1028" s="75"/>
      <c r="BQ1028" s="75"/>
      <c r="BR1028" s="75"/>
      <c r="BS1028" s="75"/>
      <c r="BT1028" s="75">
        <v>0</v>
      </c>
      <c r="BU1028" s="84" t="s">
        <v>3908</v>
      </c>
      <c r="BV1028" s="74">
        <v>46066</v>
      </c>
      <c r="BW1028" s="85">
        <f t="shared" si="343"/>
        <v>1</v>
      </c>
      <c r="BX1028" s="85">
        <f t="shared" si="344"/>
        <v>1</v>
      </c>
      <c r="BY1028" s="86" t="s">
        <v>120</v>
      </c>
      <c r="BZ1028" s="87">
        <f t="shared" si="342"/>
        <v>7</v>
      </c>
      <c r="CB1028" s="88">
        <f t="shared" si="345"/>
        <v>7</v>
      </c>
      <c r="CC1028" s="89"/>
      <c r="CE1028" s="87">
        <f t="shared" si="341"/>
        <v>2</v>
      </c>
      <c r="CF1028" s="90"/>
      <c r="CG1028" s="90"/>
      <c r="CH1028" s="90"/>
      <c r="CJ1028" s="87">
        <f t="shared" si="346"/>
        <v>2</v>
      </c>
      <c r="CK1028" s="87">
        <f t="shared" si="347"/>
        <v>7</v>
      </c>
      <c r="CL1028" s="22" t="s">
        <v>121</v>
      </c>
      <c r="CM1028" s="22" t="s">
        <v>3909</v>
      </c>
    </row>
    <row r="1029" spans="1:91" ht="14.45" customHeight="1" x14ac:dyDescent="0.25">
      <c r="A1029" s="69">
        <f t="shared" si="338"/>
        <v>1027</v>
      </c>
      <c r="B1029" s="73" t="s">
        <v>102</v>
      </c>
      <c r="C1029" s="107" t="s">
        <v>3902</v>
      </c>
      <c r="D1029" s="106">
        <v>145463906</v>
      </c>
      <c r="E1029" s="73">
        <v>5320007605</v>
      </c>
      <c r="F1029" s="74">
        <v>46062</v>
      </c>
      <c r="G1029" s="75" t="s">
        <v>612</v>
      </c>
      <c r="H1029" s="75" t="s">
        <v>2213</v>
      </c>
      <c r="I1029" s="75" t="s">
        <v>105</v>
      </c>
      <c r="J1029" s="75" t="s">
        <v>518</v>
      </c>
      <c r="K1029" s="75" t="s">
        <v>242</v>
      </c>
      <c r="L1029" s="74">
        <v>46090</v>
      </c>
      <c r="M1029" s="73">
        <v>40</v>
      </c>
      <c r="N1029" s="75" t="s">
        <v>4225</v>
      </c>
      <c r="O1029" s="75" t="s">
        <v>4226</v>
      </c>
      <c r="P1029" s="75">
        <v>2830048830</v>
      </c>
      <c r="Q1029" s="74">
        <v>46063</v>
      </c>
      <c r="R1029" s="75">
        <v>1209384021</v>
      </c>
      <c r="S1029" s="75">
        <v>224182991</v>
      </c>
      <c r="T1029" s="74">
        <v>46063</v>
      </c>
      <c r="U1029" s="190">
        <v>11535.903</v>
      </c>
      <c r="V1029" s="190">
        <v>11122.687</v>
      </c>
      <c r="W1029" s="75">
        <v>15</v>
      </c>
      <c r="X1029" s="75">
        <v>0</v>
      </c>
      <c r="Y1029" s="98" t="s">
        <v>4227</v>
      </c>
      <c r="Z1029" s="82" t="s">
        <v>258</v>
      </c>
      <c r="AA1029" s="75" t="s">
        <v>3189</v>
      </c>
      <c r="AB1029" s="75" t="s">
        <v>3190</v>
      </c>
      <c r="AC1029" s="109" t="s">
        <v>3902</v>
      </c>
      <c r="AD1029" s="75" t="s">
        <v>113</v>
      </c>
      <c r="AE1029" s="99">
        <v>46066</v>
      </c>
      <c r="AF1029" s="80">
        <v>46065.416666666664</v>
      </c>
      <c r="AG1029" s="80">
        <v>46064.791666666664</v>
      </c>
      <c r="AH1029" s="80">
        <v>46064.791666666664</v>
      </c>
      <c r="AI1029" s="99">
        <v>46066</v>
      </c>
      <c r="AJ1029" s="99">
        <v>46065</v>
      </c>
      <c r="AK1029" s="99">
        <v>46065</v>
      </c>
      <c r="AL1029" s="99">
        <v>46069</v>
      </c>
      <c r="AM1029" s="69"/>
      <c r="AN1029" s="74">
        <v>46069</v>
      </c>
      <c r="AO1029" s="95" t="s">
        <v>121</v>
      </c>
      <c r="AP1029" s="95" t="s">
        <v>121</v>
      </c>
      <c r="AQ1029" s="95" t="s">
        <v>121</v>
      </c>
      <c r="AR1029" s="95" t="s">
        <v>121</v>
      </c>
      <c r="AS1029" s="95" t="s">
        <v>121</v>
      </c>
      <c r="AT1029" s="95" t="s">
        <v>121</v>
      </c>
      <c r="AU1029" s="82" t="s">
        <v>443</v>
      </c>
      <c r="AV1029" s="74">
        <v>46063</v>
      </c>
      <c r="AW1029" s="75">
        <v>0</v>
      </c>
      <c r="AX1029" s="75">
        <v>0</v>
      </c>
      <c r="AY1029" s="75"/>
      <c r="AZ1029" s="96"/>
      <c r="BA1029" s="75"/>
      <c r="BB1029" s="75"/>
      <c r="BC1029" s="75"/>
      <c r="BD1029" s="75"/>
      <c r="BE1029" s="75"/>
      <c r="BF1029" s="75"/>
      <c r="BG1029" s="75"/>
      <c r="BH1029" s="75"/>
      <c r="BI1029" s="75"/>
      <c r="BJ1029" s="75"/>
      <c r="BK1029" s="75"/>
      <c r="BL1029" s="75"/>
      <c r="BM1029" s="75"/>
      <c r="BN1029" s="75"/>
      <c r="BO1029" s="75"/>
      <c r="BP1029" s="75"/>
      <c r="BQ1029" s="75"/>
      <c r="BR1029" s="75"/>
      <c r="BS1029" s="75"/>
      <c r="BT1029" s="75">
        <v>0</v>
      </c>
      <c r="BU1029" s="84" t="s">
        <v>3908</v>
      </c>
      <c r="BV1029" s="74">
        <v>46066</v>
      </c>
      <c r="BW1029" s="85">
        <f t="shared" si="343"/>
        <v>1</v>
      </c>
      <c r="BX1029" s="85">
        <f t="shared" si="344"/>
        <v>1</v>
      </c>
      <c r="BY1029" s="86" t="s">
        <v>120</v>
      </c>
      <c r="BZ1029" s="87">
        <f t="shared" si="342"/>
        <v>7</v>
      </c>
      <c r="CB1029" s="88">
        <f t="shared" si="345"/>
        <v>7</v>
      </c>
      <c r="CC1029" s="89"/>
      <c r="CE1029" s="87">
        <f t="shared" si="341"/>
        <v>2</v>
      </c>
      <c r="CF1029" s="90">
        <v>13010970</v>
      </c>
      <c r="CG1029" s="90"/>
      <c r="CH1029" s="90">
        <v>13010970</v>
      </c>
      <c r="CI1029" s="22">
        <v>25970</v>
      </c>
      <c r="CJ1029" s="87">
        <f t="shared" si="346"/>
        <v>2</v>
      </c>
      <c r="CK1029" s="87">
        <f t="shared" si="347"/>
        <v>7</v>
      </c>
      <c r="CL1029" s="22" t="s">
        <v>121</v>
      </c>
      <c r="CM1029" s="22" t="s">
        <v>3909</v>
      </c>
    </row>
    <row r="1030" spans="1:91" ht="14.45" customHeight="1" x14ac:dyDescent="0.25">
      <c r="A1030" s="69">
        <f t="shared" si="338"/>
        <v>1028</v>
      </c>
      <c r="B1030" s="73" t="s">
        <v>102</v>
      </c>
      <c r="C1030" s="107" t="s">
        <v>4230</v>
      </c>
      <c r="D1030" s="106">
        <v>145507946</v>
      </c>
      <c r="E1030" s="73">
        <v>5320007655</v>
      </c>
      <c r="F1030" s="74">
        <v>46058</v>
      </c>
      <c r="G1030" s="75" t="s">
        <v>612</v>
      </c>
      <c r="H1030" s="75" t="s">
        <v>2213</v>
      </c>
      <c r="I1030" s="75" t="s">
        <v>105</v>
      </c>
      <c r="J1030" s="75" t="s">
        <v>518</v>
      </c>
      <c r="K1030" s="75" t="s">
        <v>242</v>
      </c>
      <c r="L1030" s="74">
        <v>46085</v>
      </c>
      <c r="M1030" s="73">
        <v>40</v>
      </c>
      <c r="N1030" s="75" t="s">
        <v>4231</v>
      </c>
      <c r="O1030" s="75" t="s">
        <v>4232</v>
      </c>
      <c r="P1030" s="75">
        <v>2830048843</v>
      </c>
      <c r="Q1030" s="74">
        <v>46063</v>
      </c>
      <c r="R1030" s="75">
        <v>1209384063</v>
      </c>
      <c r="S1030" s="75">
        <v>224182935</v>
      </c>
      <c r="T1030" s="74">
        <v>46063</v>
      </c>
      <c r="U1030" s="190">
        <v>16191.281000000001</v>
      </c>
      <c r="V1030" s="190">
        <v>15762.147999999999</v>
      </c>
      <c r="W1030" s="75">
        <v>18</v>
      </c>
      <c r="X1030" s="75">
        <v>0</v>
      </c>
      <c r="Y1030" s="98" t="s">
        <v>4233</v>
      </c>
      <c r="Z1030" s="82" t="s">
        <v>258</v>
      </c>
      <c r="AA1030" s="75" t="s">
        <v>3189</v>
      </c>
      <c r="AB1030" s="75" t="s">
        <v>3190</v>
      </c>
      <c r="AC1030" s="109" t="s">
        <v>4230</v>
      </c>
      <c r="AD1030" s="75" t="s">
        <v>113</v>
      </c>
      <c r="AE1030" s="99">
        <v>46066</v>
      </c>
      <c r="AF1030" s="80">
        <v>46065.416666666664</v>
      </c>
      <c r="AG1030" s="80">
        <v>46064.791666666664</v>
      </c>
      <c r="AH1030" s="80">
        <v>46064.791666666664</v>
      </c>
      <c r="AI1030" s="99">
        <v>46066</v>
      </c>
      <c r="AJ1030" s="99">
        <v>46065</v>
      </c>
      <c r="AK1030" s="99">
        <v>46065</v>
      </c>
      <c r="AL1030" s="99">
        <v>46069</v>
      </c>
      <c r="AM1030" s="69"/>
      <c r="AN1030" s="74">
        <v>46069</v>
      </c>
      <c r="AO1030" s="95" t="s">
        <v>121</v>
      </c>
      <c r="AP1030" s="95" t="s">
        <v>121</v>
      </c>
      <c r="AQ1030" s="95" t="s">
        <v>121</v>
      </c>
      <c r="AR1030" s="95" t="s">
        <v>121</v>
      </c>
      <c r="AS1030" s="95" t="s">
        <v>121</v>
      </c>
      <c r="AT1030" s="95" t="s">
        <v>121</v>
      </c>
      <c r="AU1030" s="82" t="s">
        <v>443</v>
      </c>
      <c r="AV1030" s="74">
        <v>46063</v>
      </c>
      <c r="AW1030" s="75" t="s">
        <v>4234</v>
      </c>
      <c r="AX1030" s="75" t="s">
        <v>4235</v>
      </c>
      <c r="AY1030" s="75"/>
      <c r="AZ1030" s="96"/>
      <c r="BA1030" s="75"/>
      <c r="BB1030" s="75"/>
      <c r="BC1030" s="75"/>
      <c r="BD1030" s="75"/>
      <c r="BE1030" s="75"/>
      <c r="BF1030" s="75"/>
      <c r="BG1030" s="75"/>
      <c r="BH1030" s="75"/>
      <c r="BI1030" s="75"/>
      <c r="BJ1030" s="75"/>
      <c r="BK1030" s="75"/>
      <c r="BL1030" s="75"/>
      <c r="BM1030" s="75"/>
      <c r="BN1030" s="75"/>
      <c r="BO1030" s="75"/>
      <c r="BP1030" s="75"/>
      <c r="BQ1030" s="75"/>
      <c r="BR1030" s="75"/>
      <c r="BS1030" s="75"/>
      <c r="BT1030" s="75">
        <v>1</v>
      </c>
      <c r="BU1030" s="84" t="s">
        <v>4236</v>
      </c>
      <c r="BV1030" s="74">
        <v>46066</v>
      </c>
      <c r="BW1030" s="85">
        <f t="shared" si="343"/>
        <v>1</v>
      </c>
      <c r="BX1030" s="85">
        <f t="shared" si="344"/>
        <v>1</v>
      </c>
      <c r="BY1030" s="86" t="s">
        <v>120</v>
      </c>
      <c r="BZ1030" s="87">
        <f t="shared" si="342"/>
        <v>6</v>
      </c>
      <c r="CB1030" s="88">
        <f t="shared" si="345"/>
        <v>7</v>
      </c>
      <c r="CC1030" s="89"/>
      <c r="CE1030" s="87">
        <f t="shared" si="341"/>
        <v>2</v>
      </c>
      <c r="CF1030" s="90">
        <v>13010970</v>
      </c>
      <c r="CG1030" s="90"/>
      <c r="CH1030" s="90">
        <v>13010970</v>
      </c>
      <c r="CI1030" s="22">
        <v>25970</v>
      </c>
      <c r="CJ1030" s="87">
        <f t="shared" si="346"/>
        <v>2</v>
      </c>
      <c r="CK1030" s="87">
        <f t="shared" si="347"/>
        <v>7</v>
      </c>
      <c r="CL1030" s="22" t="s">
        <v>121</v>
      </c>
      <c r="CM1030" s="22" t="s">
        <v>4237</v>
      </c>
    </row>
    <row r="1031" spans="1:91" ht="14.45" customHeight="1" x14ac:dyDescent="0.25">
      <c r="A1031" s="69">
        <f t="shared" si="338"/>
        <v>1029</v>
      </c>
      <c r="B1031" s="73" t="s">
        <v>102</v>
      </c>
      <c r="C1031" s="107" t="s">
        <v>4230</v>
      </c>
      <c r="D1031" s="106">
        <v>145507952</v>
      </c>
      <c r="E1031" s="73">
        <v>5320007655</v>
      </c>
      <c r="F1031" s="74">
        <v>46058</v>
      </c>
      <c r="G1031" s="75" t="s">
        <v>612</v>
      </c>
      <c r="H1031" s="75" t="s">
        <v>2213</v>
      </c>
      <c r="I1031" s="75" t="s">
        <v>105</v>
      </c>
      <c r="J1031" s="75" t="s">
        <v>518</v>
      </c>
      <c r="K1031" s="75" t="s">
        <v>242</v>
      </c>
      <c r="L1031" s="74">
        <v>46085</v>
      </c>
      <c r="M1031" s="73">
        <v>0</v>
      </c>
      <c r="N1031" s="75" t="s">
        <v>4231</v>
      </c>
      <c r="O1031" s="75" t="s">
        <v>4232</v>
      </c>
      <c r="P1031" s="75">
        <v>2830048844</v>
      </c>
      <c r="Q1031" s="74">
        <v>46063</v>
      </c>
      <c r="R1031" s="75">
        <v>1209384064</v>
      </c>
      <c r="S1031" s="75">
        <v>224182936</v>
      </c>
      <c r="T1031" s="74">
        <v>46063</v>
      </c>
      <c r="U1031" s="190">
        <v>2712.5410000000002</v>
      </c>
      <c r="V1031" s="190">
        <v>2640.6480000000001</v>
      </c>
      <c r="W1031" s="75">
        <v>3</v>
      </c>
      <c r="X1031" s="75">
        <v>0</v>
      </c>
      <c r="Y1031" s="98" t="s">
        <v>4233</v>
      </c>
      <c r="Z1031" s="82" t="s">
        <v>258</v>
      </c>
      <c r="AA1031" s="75" t="s">
        <v>3189</v>
      </c>
      <c r="AB1031" s="75" t="s">
        <v>3190</v>
      </c>
      <c r="AC1031" s="109" t="s">
        <v>4230</v>
      </c>
      <c r="AD1031" s="75" t="s">
        <v>113</v>
      </c>
      <c r="AE1031" s="99">
        <v>46066</v>
      </c>
      <c r="AF1031" s="80">
        <v>46065.416666666664</v>
      </c>
      <c r="AG1031" s="80">
        <v>46064.791666666664</v>
      </c>
      <c r="AH1031" s="80">
        <v>46064.791666666664</v>
      </c>
      <c r="AI1031" s="99">
        <v>46066</v>
      </c>
      <c r="AJ1031" s="99">
        <v>46065</v>
      </c>
      <c r="AK1031" s="99">
        <v>46065</v>
      </c>
      <c r="AL1031" s="99">
        <v>46069</v>
      </c>
      <c r="AM1031" s="69"/>
      <c r="AN1031" s="74">
        <v>46069</v>
      </c>
      <c r="AO1031" s="95" t="s">
        <v>121</v>
      </c>
      <c r="AP1031" s="95" t="s">
        <v>121</v>
      </c>
      <c r="AQ1031" s="95" t="s">
        <v>121</v>
      </c>
      <c r="AR1031" s="95" t="s">
        <v>121</v>
      </c>
      <c r="AS1031" s="95" t="s">
        <v>121</v>
      </c>
      <c r="AT1031" s="95" t="s">
        <v>121</v>
      </c>
      <c r="AU1031" s="82" t="s">
        <v>443</v>
      </c>
      <c r="AV1031" s="74">
        <v>46063</v>
      </c>
      <c r="AW1031" s="75">
        <v>0</v>
      </c>
      <c r="AX1031" s="75">
        <v>0</v>
      </c>
      <c r="AY1031" s="75"/>
      <c r="AZ1031" s="96"/>
      <c r="BA1031" s="75"/>
      <c r="BB1031" s="75"/>
      <c r="BC1031" s="75"/>
      <c r="BD1031" s="75"/>
      <c r="BE1031" s="75"/>
      <c r="BF1031" s="75"/>
      <c r="BG1031" s="75"/>
      <c r="BH1031" s="75"/>
      <c r="BI1031" s="75"/>
      <c r="BJ1031" s="75"/>
      <c r="BK1031" s="75"/>
      <c r="BL1031" s="75"/>
      <c r="BM1031" s="75"/>
      <c r="BN1031" s="75"/>
      <c r="BO1031" s="75"/>
      <c r="BP1031" s="75"/>
      <c r="BQ1031" s="75"/>
      <c r="BR1031" s="75"/>
      <c r="BS1031" s="75"/>
      <c r="BT1031" s="75">
        <v>0</v>
      </c>
      <c r="BU1031" s="84" t="s">
        <v>4236</v>
      </c>
      <c r="BV1031" s="74">
        <v>46066</v>
      </c>
      <c r="BW1031" s="85">
        <f t="shared" si="343"/>
        <v>1</v>
      </c>
      <c r="BX1031" s="85">
        <f t="shared" si="344"/>
        <v>1</v>
      </c>
      <c r="BY1031" s="86" t="s">
        <v>120</v>
      </c>
      <c r="BZ1031" s="87">
        <f t="shared" si="342"/>
        <v>6</v>
      </c>
      <c r="CB1031" s="88">
        <f t="shared" si="345"/>
        <v>7</v>
      </c>
      <c r="CC1031" s="89"/>
      <c r="CE1031" s="87">
        <f t="shared" si="341"/>
        <v>2</v>
      </c>
      <c r="CF1031" s="90"/>
      <c r="CG1031" s="90"/>
      <c r="CH1031" s="90"/>
      <c r="CJ1031" s="87">
        <f t="shared" si="346"/>
        <v>2</v>
      </c>
      <c r="CK1031" s="87">
        <f t="shared" si="347"/>
        <v>7</v>
      </c>
      <c r="CL1031" s="22" t="s">
        <v>121</v>
      </c>
      <c r="CM1031" s="22" t="s">
        <v>4237</v>
      </c>
    </row>
    <row r="1032" spans="1:91" ht="14.45" customHeight="1" x14ac:dyDescent="0.25">
      <c r="A1032" s="69">
        <f t="shared" si="338"/>
        <v>1030</v>
      </c>
      <c r="B1032" s="70" t="s">
        <v>102</v>
      </c>
      <c r="C1032" s="107" t="s">
        <v>4238</v>
      </c>
      <c r="D1032" s="106">
        <v>145507975</v>
      </c>
      <c r="E1032" s="73">
        <v>5320007659</v>
      </c>
      <c r="F1032" s="74">
        <v>46059</v>
      </c>
      <c r="G1032" s="75" t="s">
        <v>612</v>
      </c>
      <c r="H1032" s="75" t="s">
        <v>2213</v>
      </c>
      <c r="I1032" s="75" t="s">
        <v>105</v>
      </c>
      <c r="J1032" s="75" t="s">
        <v>518</v>
      </c>
      <c r="K1032" s="75" t="s">
        <v>242</v>
      </c>
      <c r="L1032" s="74">
        <v>46086</v>
      </c>
      <c r="M1032" s="73">
        <v>40</v>
      </c>
      <c r="N1032" s="75" t="s">
        <v>4239</v>
      </c>
      <c r="O1032" s="75" t="s">
        <v>4240</v>
      </c>
      <c r="P1032" s="75">
        <v>2830048869</v>
      </c>
      <c r="Q1032" s="74">
        <v>46064</v>
      </c>
      <c r="R1032" s="75">
        <v>1209384305</v>
      </c>
      <c r="S1032" s="75">
        <v>224182942</v>
      </c>
      <c r="T1032" s="74">
        <v>46064</v>
      </c>
      <c r="U1032" s="190">
        <v>10019.114</v>
      </c>
      <c r="V1032" s="190">
        <v>9691.2009999999991</v>
      </c>
      <c r="W1032" s="75">
        <v>12</v>
      </c>
      <c r="X1032" s="75">
        <v>0</v>
      </c>
      <c r="Y1032" s="98" t="s">
        <v>4241</v>
      </c>
      <c r="Z1032" s="82" t="s">
        <v>258</v>
      </c>
      <c r="AA1032" s="75" t="s">
        <v>3189</v>
      </c>
      <c r="AB1032" s="75" t="s">
        <v>3190</v>
      </c>
      <c r="AC1032" s="98" t="s">
        <v>4238</v>
      </c>
      <c r="AD1032" s="75" t="s">
        <v>113</v>
      </c>
      <c r="AE1032" s="74">
        <v>46076</v>
      </c>
      <c r="AF1032" s="80">
        <v>46065.416666666664</v>
      </c>
      <c r="AG1032" s="80">
        <v>46064.791666666664</v>
      </c>
      <c r="AH1032" s="80">
        <v>46064.791666666664</v>
      </c>
      <c r="AI1032" s="99">
        <v>46066</v>
      </c>
      <c r="AJ1032" s="99">
        <v>46065</v>
      </c>
      <c r="AK1032" s="99">
        <v>46065</v>
      </c>
      <c r="AL1032" s="99">
        <v>46069</v>
      </c>
      <c r="AM1032" s="69"/>
      <c r="AN1032" s="99">
        <v>46069</v>
      </c>
      <c r="AO1032" s="95" t="s">
        <v>121</v>
      </c>
      <c r="AP1032" s="95" t="s">
        <v>121</v>
      </c>
      <c r="AQ1032" s="95" t="s">
        <v>121</v>
      </c>
      <c r="AR1032" s="95" t="s">
        <v>121</v>
      </c>
      <c r="AS1032" s="95" t="s">
        <v>121</v>
      </c>
      <c r="AT1032" s="95" t="s">
        <v>121</v>
      </c>
      <c r="AU1032" s="82" t="s">
        <v>443</v>
      </c>
      <c r="AV1032" s="74">
        <v>46064</v>
      </c>
      <c r="AW1032" s="75" t="s">
        <v>4242</v>
      </c>
      <c r="AX1032" s="75" t="s">
        <v>4243</v>
      </c>
      <c r="AY1032" s="75"/>
      <c r="AZ1032" s="96"/>
      <c r="BA1032" s="75"/>
      <c r="BB1032" s="75"/>
      <c r="BC1032" s="75"/>
      <c r="BD1032" s="75"/>
      <c r="BE1032" s="75"/>
      <c r="BF1032" s="75"/>
      <c r="BG1032" s="75"/>
      <c r="BH1032" s="75"/>
      <c r="BI1032" s="75"/>
      <c r="BJ1032" s="75"/>
      <c r="BK1032" s="75"/>
      <c r="BL1032" s="75"/>
      <c r="BM1032" s="75"/>
      <c r="BN1032" s="75"/>
      <c r="BO1032" s="75"/>
      <c r="BP1032" s="75"/>
      <c r="BQ1032" s="75"/>
      <c r="BR1032" s="75"/>
      <c r="BS1032" s="75"/>
      <c r="BT1032" s="75">
        <v>1</v>
      </c>
      <c r="BU1032" s="84" t="s">
        <v>4244</v>
      </c>
      <c r="BV1032" s="74">
        <v>46066</v>
      </c>
      <c r="BW1032" s="85">
        <f t="shared" si="343"/>
        <v>1</v>
      </c>
      <c r="BX1032" s="85">
        <f t="shared" si="344"/>
        <v>1</v>
      </c>
      <c r="BY1032" s="86" t="s">
        <v>120</v>
      </c>
      <c r="BZ1032" s="87">
        <f t="shared" si="342"/>
        <v>6</v>
      </c>
      <c r="CB1032" s="88">
        <f t="shared" si="345"/>
        <v>7</v>
      </c>
      <c r="CC1032" s="89"/>
      <c r="CE1032" s="87">
        <f t="shared" si="341"/>
        <v>2</v>
      </c>
      <c r="CF1032" s="90">
        <v>13010970</v>
      </c>
      <c r="CG1032" s="90"/>
      <c r="CH1032" s="90">
        <v>13010970</v>
      </c>
      <c r="CI1032" s="22">
        <v>25970</v>
      </c>
      <c r="CJ1032" s="87">
        <f t="shared" si="346"/>
        <v>2</v>
      </c>
      <c r="CK1032" s="87">
        <f t="shared" si="347"/>
        <v>7</v>
      </c>
      <c r="CL1032" s="22" t="s">
        <v>121</v>
      </c>
      <c r="CM1032" s="22" t="s">
        <v>4245</v>
      </c>
    </row>
    <row r="1033" spans="1:91" ht="14.45" customHeight="1" x14ac:dyDescent="0.25">
      <c r="A1033" s="69">
        <f t="shared" si="338"/>
        <v>1031</v>
      </c>
      <c r="B1033" s="70" t="s">
        <v>102</v>
      </c>
      <c r="C1033" s="107" t="s">
        <v>4238</v>
      </c>
      <c r="D1033" s="106">
        <v>145507982</v>
      </c>
      <c r="E1033" s="73">
        <v>5320007659</v>
      </c>
      <c r="F1033" s="74">
        <v>46059</v>
      </c>
      <c r="G1033" s="75" t="s">
        <v>612</v>
      </c>
      <c r="H1033" s="75" t="s">
        <v>2213</v>
      </c>
      <c r="I1033" s="75" t="s">
        <v>105</v>
      </c>
      <c r="J1033" s="75" t="s">
        <v>518</v>
      </c>
      <c r="K1033" s="75" t="s">
        <v>242</v>
      </c>
      <c r="L1033" s="74">
        <v>46086</v>
      </c>
      <c r="M1033" s="73">
        <v>0</v>
      </c>
      <c r="N1033" s="75" t="s">
        <v>4239</v>
      </c>
      <c r="O1033" s="75" t="s">
        <v>4240</v>
      </c>
      <c r="P1033" s="75">
        <v>2830048870</v>
      </c>
      <c r="Q1033" s="74">
        <v>46064</v>
      </c>
      <c r="R1033" s="75">
        <v>1209384309</v>
      </c>
      <c r="S1033" s="75">
        <v>224182946</v>
      </c>
      <c r="T1033" s="74">
        <v>46064</v>
      </c>
      <c r="U1033" s="190">
        <v>7381.0309999999999</v>
      </c>
      <c r="V1033" s="190">
        <v>7185.4049999999997</v>
      </c>
      <c r="W1033" s="75">
        <v>8</v>
      </c>
      <c r="X1033" s="75">
        <v>0</v>
      </c>
      <c r="Y1033" s="98" t="s">
        <v>4241</v>
      </c>
      <c r="Z1033" s="82" t="s">
        <v>258</v>
      </c>
      <c r="AA1033" s="75" t="s">
        <v>3189</v>
      </c>
      <c r="AB1033" s="75" t="s">
        <v>3190</v>
      </c>
      <c r="AC1033" s="98" t="s">
        <v>4238</v>
      </c>
      <c r="AD1033" s="75" t="s">
        <v>113</v>
      </c>
      <c r="AE1033" s="74">
        <v>46076</v>
      </c>
      <c r="AF1033" s="80">
        <v>46065.416666666664</v>
      </c>
      <c r="AG1033" s="80">
        <v>46064.791666666664</v>
      </c>
      <c r="AH1033" s="80">
        <v>46064.791666666664</v>
      </c>
      <c r="AI1033" s="99">
        <v>46066</v>
      </c>
      <c r="AJ1033" s="99">
        <v>46065</v>
      </c>
      <c r="AK1033" s="99">
        <v>46065</v>
      </c>
      <c r="AL1033" s="99">
        <v>46069</v>
      </c>
      <c r="AM1033" s="69"/>
      <c r="AN1033" s="99">
        <v>46069</v>
      </c>
      <c r="AO1033" s="95" t="s">
        <v>121</v>
      </c>
      <c r="AP1033" s="95" t="s">
        <v>121</v>
      </c>
      <c r="AQ1033" s="95" t="s">
        <v>121</v>
      </c>
      <c r="AR1033" s="95" t="s">
        <v>121</v>
      </c>
      <c r="AS1033" s="95" t="s">
        <v>121</v>
      </c>
      <c r="AT1033" s="95" t="s">
        <v>121</v>
      </c>
      <c r="AU1033" s="82" t="s">
        <v>443</v>
      </c>
      <c r="AV1033" s="138">
        <v>46064</v>
      </c>
      <c r="AW1033" s="75">
        <v>0</v>
      </c>
      <c r="AX1033" s="75">
        <v>0</v>
      </c>
      <c r="AY1033" s="75"/>
      <c r="AZ1033" s="96"/>
      <c r="BA1033" s="75"/>
      <c r="BB1033" s="75"/>
      <c r="BC1033" s="75"/>
      <c r="BD1033" s="75"/>
      <c r="BE1033" s="75"/>
      <c r="BF1033" s="75"/>
      <c r="BG1033" s="75"/>
      <c r="BH1033" s="75"/>
      <c r="BI1033" s="75"/>
      <c r="BJ1033" s="75"/>
      <c r="BK1033" s="75"/>
      <c r="BL1033" s="75"/>
      <c r="BM1033" s="75"/>
      <c r="BN1033" s="75"/>
      <c r="BO1033" s="75"/>
      <c r="BP1033" s="75"/>
      <c r="BQ1033" s="75"/>
      <c r="BR1033" s="75"/>
      <c r="BS1033" s="75"/>
      <c r="BT1033" s="75">
        <v>0</v>
      </c>
      <c r="BU1033" s="84" t="s">
        <v>4244</v>
      </c>
      <c r="BV1033" s="74">
        <v>46066</v>
      </c>
      <c r="BW1033" s="85">
        <f t="shared" si="343"/>
        <v>1</v>
      </c>
      <c r="BX1033" s="85">
        <f t="shared" si="344"/>
        <v>1</v>
      </c>
      <c r="BY1033" s="86" t="s">
        <v>120</v>
      </c>
      <c r="BZ1033" s="87">
        <f t="shared" si="342"/>
        <v>6</v>
      </c>
      <c r="CB1033" s="88">
        <f t="shared" si="345"/>
        <v>7</v>
      </c>
      <c r="CC1033" s="89"/>
      <c r="CE1033" s="87">
        <f t="shared" si="341"/>
        <v>2</v>
      </c>
      <c r="CF1033" s="90"/>
      <c r="CG1033" s="90"/>
      <c r="CH1033" s="90"/>
      <c r="CJ1033" s="87">
        <f t="shared" si="346"/>
        <v>2</v>
      </c>
      <c r="CK1033" s="87">
        <f t="shared" si="347"/>
        <v>7</v>
      </c>
      <c r="CL1033" s="22" t="s">
        <v>121</v>
      </c>
      <c r="CM1033" s="22" t="s">
        <v>4245</v>
      </c>
    </row>
    <row r="1034" spans="1:91" ht="14.45" customHeight="1" x14ac:dyDescent="0.25">
      <c r="A1034" s="69">
        <f t="shared" si="338"/>
        <v>1032</v>
      </c>
      <c r="B1034" s="73" t="s">
        <v>102</v>
      </c>
      <c r="C1034" s="107" t="s">
        <v>4246</v>
      </c>
      <c r="D1034" s="106">
        <v>145507987</v>
      </c>
      <c r="E1034" s="73">
        <v>5320007660</v>
      </c>
      <c r="F1034" s="74">
        <v>46059</v>
      </c>
      <c r="G1034" s="75" t="s">
        <v>612</v>
      </c>
      <c r="H1034" s="75" t="s">
        <v>2213</v>
      </c>
      <c r="I1034" s="75" t="s">
        <v>105</v>
      </c>
      <c r="J1034" s="75" t="s">
        <v>518</v>
      </c>
      <c r="K1034" s="75" t="s">
        <v>242</v>
      </c>
      <c r="L1034" s="74">
        <v>46086</v>
      </c>
      <c r="M1034" s="73">
        <v>40</v>
      </c>
      <c r="N1034" s="75" t="s">
        <v>4247</v>
      </c>
      <c r="O1034" s="75" t="s">
        <v>4248</v>
      </c>
      <c r="P1034" s="75">
        <v>2830048821</v>
      </c>
      <c r="Q1034" s="74">
        <v>46063</v>
      </c>
      <c r="R1034" s="75">
        <v>1209383964</v>
      </c>
      <c r="S1034" s="75">
        <v>224182952</v>
      </c>
      <c r="T1034" s="74">
        <v>46063</v>
      </c>
      <c r="U1034" s="190">
        <v>10048.703</v>
      </c>
      <c r="V1034" s="190">
        <v>9719.8220000000001</v>
      </c>
      <c r="W1034" s="75">
        <v>12</v>
      </c>
      <c r="X1034" s="75">
        <v>0</v>
      </c>
      <c r="Y1034" s="98" t="s">
        <v>4249</v>
      </c>
      <c r="Z1034" s="82" t="s">
        <v>258</v>
      </c>
      <c r="AA1034" s="75" t="s">
        <v>3189</v>
      </c>
      <c r="AB1034" s="75" t="s">
        <v>3190</v>
      </c>
      <c r="AC1034" s="109" t="s">
        <v>4246</v>
      </c>
      <c r="AD1034" s="75" t="s">
        <v>113</v>
      </c>
      <c r="AE1034" s="74">
        <v>46066</v>
      </c>
      <c r="AF1034" s="80">
        <v>46065.416666666664</v>
      </c>
      <c r="AG1034" s="80">
        <v>46064.791666666664</v>
      </c>
      <c r="AH1034" s="80">
        <v>46064.791666666664</v>
      </c>
      <c r="AI1034" s="99">
        <v>46066</v>
      </c>
      <c r="AJ1034" s="99">
        <v>46065</v>
      </c>
      <c r="AK1034" s="99">
        <v>46065</v>
      </c>
      <c r="AL1034" s="99">
        <v>46069</v>
      </c>
      <c r="AM1034" s="69"/>
      <c r="AN1034" s="74">
        <v>46069</v>
      </c>
      <c r="AO1034" s="95" t="s">
        <v>121</v>
      </c>
      <c r="AP1034" s="95" t="s">
        <v>121</v>
      </c>
      <c r="AQ1034" s="95" t="s">
        <v>121</v>
      </c>
      <c r="AR1034" s="95" t="s">
        <v>121</v>
      </c>
      <c r="AS1034" s="95" t="s">
        <v>121</v>
      </c>
      <c r="AT1034" s="95" t="s">
        <v>121</v>
      </c>
      <c r="AU1034" s="82" t="s">
        <v>443</v>
      </c>
      <c r="AV1034" s="74">
        <v>46063</v>
      </c>
      <c r="AW1034" s="75" t="s">
        <v>4250</v>
      </c>
      <c r="AX1034" s="75" t="s">
        <v>4251</v>
      </c>
      <c r="AY1034" s="75"/>
      <c r="AZ1034" s="96"/>
      <c r="BA1034" s="75"/>
      <c r="BB1034" s="75"/>
      <c r="BC1034" s="75"/>
      <c r="BD1034" s="75"/>
      <c r="BE1034" s="75"/>
      <c r="BF1034" s="75"/>
      <c r="BG1034" s="75"/>
      <c r="BH1034" s="75"/>
      <c r="BI1034" s="75"/>
      <c r="BJ1034" s="75"/>
      <c r="BK1034" s="75"/>
      <c r="BL1034" s="75"/>
      <c r="BM1034" s="75"/>
      <c r="BN1034" s="75"/>
      <c r="BO1034" s="75"/>
      <c r="BP1034" s="75"/>
      <c r="BQ1034" s="75"/>
      <c r="BR1034" s="75"/>
      <c r="BS1034" s="75"/>
      <c r="BT1034" s="75">
        <v>1</v>
      </c>
      <c r="BU1034" s="84" t="s">
        <v>4252</v>
      </c>
      <c r="BV1034" s="74">
        <v>46066</v>
      </c>
      <c r="BW1034" s="85">
        <f t="shared" si="343"/>
        <v>1</v>
      </c>
      <c r="BX1034" s="85">
        <f t="shared" si="344"/>
        <v>1</v>
      </c>
      <c r="BY1034" s="86" t="s">
        <v>120</v>
      </c>
      <c r="BZ1034" s="87">
        <f t="shared" si="342"/>
        <v>6</v>
      </c>
      <c r="CB1034" s="88">
        <f t="shared" si="345"/>
        <v>7</v>
      </c>
      <c r="CC1034" s="89"/>
      <c r="CE1034" s="87">
        <f t="shared" si="341"/>
        <v>2</v>
      </c>
      <c r="CF1034" s="90">
        <v>13010970</v>
      </c>
      <c r="CG1034" s="90"/>
      <c r="CH1034" s="90">
        <v>13010970</v>
      </c>
      <c r="CI1034" s="91">
        <v>25970</v>
      </c>
      <c r="CJ1034" s="87">
        <f t="shared" si="346"/>
        <v>2</v>
      </c>
      <c r="CK1034" s="87">
        <f t="shared" si="347"/>
        <v>7</v>
      </c>
      <c r="CL1034" s="22" t="s">
        <v>121</v>
      </c>
      <c r="CM1034" s="22" t="s">
        <v>4253</v>
      </c>
    </row>
    <row r="1035" spans="1:91" ht="14.45" customHeight="1" x14ac:dyDescent="0.25">
      <c r="A1035" s="69">
        <f t="shared" si="338"/>
        <v>1033</v>
      </c>
      <c r="B1035" s="73" t="s">
        <v>102</v>
      </c>
      <c r="C1035" s="107" t="s">
        <v>4246</v>
      </c>
      <c r="D1035" s="106">
        <v>145507988</v>
      </c>
      <c r="E1035" s="73">
        <v>5320007660</v>
      </c>
      <c r="F1035" s="74">
        <v>46059</v>
      </c>
      <c r="G1035" s="75" t="s">
        <v>612</v>
      </c>
      <c r="H1035" s="75" t="s">
        <v>2213</v>
      </c>
      <c r="I1035" s="75" t="s">
        <v>105</v>
      </c>
      <c r="J1035" s="75" t="s">
        <v>518</v>
      </c>
      <c r="K1035" s="75" t="s">
        <v>242</v>
      </c>
      <c r="L1035" s="74">
        <v>46086</v>
      </c>
      <c r="M1035" s="73">
        <v>0</v>
      </c>
      <c r="N1035" s="75" t="s">
        <v>4247</v>
      </c>
      <c r="O1035" s="75" t="s">
        <v>4248</v>
      </c>
      <c r="P1035" s="75">
        <v>2830048822</v>
      </c>
      <c r="Q1035" s="74">
        <v>46063</v>
      </c>
      <c r="R1035" s="75">
        <v>1209383966</v>
      </c>
      <c r="S1035" s="75">
        <v>224182955</v>
      </c>
      <c r="T1035" s="74">
        <v>46063</v>
      </c>
      <c r="U1035" s="190">
        <v>1733.915</v>
      </c>
      <c r="V1035" s="190">
        <v>1673.33</v>
      </c>
      <c r="W1035" s="75">
        <v>2</v>
      </c>
      <c r="X1035" s="75">
        <v>0</v>
      </c>
      <c r="Y1035" s="98" t="s">
        <v>4249</v>
      </c>
      <c r="Z1035" s="82" t="s">
        <v>258</v>
      </c>
      <c r="AA1035" s="75" t="s">
        <v>3189</v>
      </c>
      <c r="AB1035" s="75" t="s">
        <v>3190</v>
      </c>
      <c r="AC1035" s="109" t="s">
        <v>4246</v>
      </c>
      <c r="AD1035" s="75" t="s">
        <v>113</v>
      </c>
      <c r="AE1035" s="74">
        <v>46066</v>
      </c>
      <c r="AF1035" s="80">
        <v>46065.416666666664</v>
      </c>
      <c r="AG1035" s="80">
        <v>46064.791666666664</v>
      </c>
      <c r="AH1035" s="80">
        <v>46064.791666666664</v>
      </c>
      <c r="AI1035" s="99">
        <v>46066</v>
      </c>
      <c r="AJ1035" s="99">
        <v>46065</v>
      </c>
      <c r="AK1035" s="99">
        <v>46065</v>
      </c>
      <c r="AL1035" s="99">
        <v>46069</v>
      </c>
      <c r="AM1035" s="69"/>
      <c r="AN1035" s="74">
        <v>46069</v>
      </c>
      <c r="AO1035" s="95" t="s">
        <v>121</v>
      </c>
      <c r="AP1035" s="95" t="s">
        <v>121</v>
      </c>
      <c r="AQ1035" s="95" t="s">
        <v>121</v>
      </c>
      <c r="AR1035" s="95" t="s">
        <v>121</v>
      </c>
      <c r="AS1035" s="95" t="s">
        <v>121</v>
      </c>
      <c r="AT1035" s="95" t="s">
        <v>121</v>
      </c>
      <c r="AU1035" s="82" t="s">
        <v>443</v>
      </c>
      <c r="AV1035" s="74">
        <v>46063</v>
      </c>
      <c r="AW1035" s="75">
        <v>0</v>
      </c>
      <c r="AX1035" s="75">
        <v>0</v>
      </c>
      <c r="AY1035" s="75"/>
      <c r="AZ1035" s="96"/>
      <c r="BA1035" s="75"/>
      <c r="BB1035" s="75"/>
      <c r="BC1035" s="75"/>
      <c r="BD1035" s="75"/>
      <c r="BE1035" s="75"/>
      <c r="BF1035" s="75"/>
      <c r="BG1035" s="75"/>
      <c r="BH1035" s="75"/>
      <c r="BI1035" s="75"/>
      <c r="BJ1035" s="75"/>
      <c r="BK1035" s="75"/>
      <c r="BL1035" s="75"/>
      <c r="BM1035" s="75"/>
      <c r="BN1035" s="75"/>
      <c r="BO1035" s="75"/>
      <c r="BP1035" s="75"/>
      <c r="BQ1035" s="75"/>
      <c r="BR1035" s="75"/>
      <c r="BS1035" s="75"/>
      <c r="BT1035" s="75">
        <v>0</v>
      </c>
      <c r="BU1035" s="84" t="s">
        <v>4252</v>
      </c>
      <c r="BV1035" s="74">
        <v>46066</v>
      </c>
      <c r="BW1035" s="85">
        <f t="shared" si="343"/>
        <v>1</v>
      </c>
      <c r="BX1035" s="85">
        <f t="shared" si="344"/>
        <v>1</v>
      </c>
      <c r="BY1035" s="86" t="s">
        <v>120</v>
      </c>
      <c r="BZ1035" s="87">
        <f t="shared" si="342"/>
        <v>6</v>
      </c>
      <c r="CB1035" s="88">
        <f t="shared" si="345"/>
        <v>7</v>
      </c>
      <c r="CC1035" s="89"/>
      <c r="CE1035" s="87">
        <f t="shared" si="341"/>
        <v>2</v>
      </c>
      <c r="CF1035" s="90"/>
      <c r="CG1035" s="90"/>
      <c r="CH1035" s="90"/>
      <c r="CJ1035" s="87">
        <f t="shared" si="346"/>
        <v>2</v>
      </c>
      <c r="CK1035" s="87">
        <f t="shared" si="347"/>
        <v>7</v>
      </c>
      <c r="CL1035" s="22" t="s">
        <v>121</v>
      </c>
      <c r="CM1035" s="22" t="s">
        <v>4253</v>
      </c>
    </row>
    <row r="1036" spans="1:91" ht="14.45" customHeight="1" x14ac:dyDescent="0.25">
      <c r="A1036" s="69">
        <f t="shared" si="338"/>
        <v>1034</v>
      </c>
      <c r="B1036" s="73" t="s">
        <v>102</v>
      </c>
      <c r="C1036" s="107" t="s">
        <v>4246</v>
      </c>
      <c r="D1036" s="106">
        <v>145507993</v>
      </c>
      <c r="E1036" s="73">
        <v>5320007660</v>
      </c>
      <c r="F1036" s="74">
        <v>46059</v>
      </c>
      <c r="G1036" s="75" t="s">
        <v>612</v>
      </c>
      <c r="H1036" s="75" t="s">
        <v>2213</v>
      </c>
      <c r="I1036" s="75" t="s">
        <v>105</v>
      </c>
      <c r="J1036" s="75" t="s">
        <v>518</v>
      </c>
      <c r="K1036" s="75" t="s">
        <v>242</v>
      </c>
      <c r="L1036" s="74">
        <v>46086</v>
      </c>
      <c r="M1036" s="73">
        <v>0</v>
      </c>
      <c r="N1036" s="75" t="s">
        <v>4247</v>
      </c>
      <c r="O1036" s="75" t="s">
        <v>4248</v>
      </c>
      <c r="P1036" s="75">
        <v>2830048823</v>
      </c>
      <c r="Q1036" s="74">
        <v>46063</v>
      </c>
      <c r="R1036" s="75">
        <v>1209383968</v>
      </c>
      <c r="S1036" s="75">
        <v>224182956</v>
      </c>
      <c r="T1036" s="74">
        <v>46063</v>
      </c>
      <c r="U1036" s="190">
        <v>1727.54</v>
      </c>
      <c r="V1036" s="190">
        <v>1667.1780000000001</v>
      </c>
      <c r="W1036" s="75">
        <v>2</v>
      </c>
      <c r="X1036" s="75">
        <v>0</v>
      </c>
      <c r="Y1036" s="98" t="s">
        <v>4249</v>
      </c>
      <c r="Z1036" s="82" t="s">
        <v>258</v>
      </c>
      <c r="AA1036" s="75" t="s">
        <v>3189</v>
      </c>
      <c r="AB1036" s="75" t="s">
        <v>3190</v>
      </c>
      <c r="AC1036" s="109" t="s">
        <v>4246</v>
      </c>
      <c r="AD1036" s="75" t="s">
        <v>113</v>
      </c>
      <c r="AE1036" s="74">
        <v>46066</v>
      </c>
      <c r="AF1036" s="80">
        <v>46065.416666666664</v>
      </c>
      <c r="AG1036" s="80">
        <v>46064.791666666664</v>
      </c>
      <c r="AH1036" s="80">
        <v>46064.791666666664</v>
      </c>
      <c r="AI1036" s="99">
        <v>46066</v>
      </c>
      <c r="AJ1036" s="99">
        <v>46065</v>
      </c>
      <c r="AK1036" s="99">
        <v>46065</v>
      </c>
      <c r="AL1036" s="99">
        <v>46069</v>
      </c>
      <c r="AM1036" s="69"/>
      <c r="AN1036" s="74">
        <v>46069</v>
      </c>
      <c r="AO1036" s="95" t="s">
        <v>121</v>
      </c>
      <c r="AP1036" s="95" t="s">
        <v>121</v>
      </c>
      <c r="AQ1036" s="95" t="s">
        <v>121</v>
      </c>
      <c r="AR1036" s="95" t="s">
        <v>121</v>
      </c>
      <c r="AS1036" s="95" t="s">
        <v>121</v>
      </c>
      <c r="AT1036" s="95" t="s">
        <v>121</v>
      </c>
      <c r="AU1036" s="82" t="s">
        <v>443</v>
      </c>
      <c r="AV1036" s="74">
        <v>46063</v>
      </c>
      <c r="AW1036" s="75">
        <v>0</v>
      </c>
      <c r="AX1036" s="75">
        <v>0</v>
      </c>
      <c r="AY1036" s="75"/>
      <c r="AZ1036" s="96"/>
      <c r="BA1036" s="75"/>
      <c r="BB1036" s="75"/>
      <c r="BC1036" s="75"/>
      <c r="BD1036" s="75"/>
      <c r="BE1036" s="75"/>
      <c r="BF1036" s="75"/>
      <c r="BG1036" s="75"/>
      <c r="BH1036" s="75"/>
      <c r="BI1036" s="75"/>
      <c r="BJ1036" s="75"/>
      <c r="BK1036" s="75"/>
      <c r="BL1036" s="75"/>
      <c r="BM1036" s="75"/>
      <c r="BN1036" s="75"/>
      <c r="BO1036" s="75"/>
      <c r="BP1036" s="75"/>
      <c r="BQ1036" s="75"/>
      <c r="BR1036" s="75"/>
      <c r="BS1036" s="75"/>
      <c r="BT1036" s="75">
        <v>0</v>
      </c>
      <c r="BU1036" s="84" t="s">
        <v>4252</v>
      </c>
      <c r="BV1036" s="74">
        <v>46066</v>
      </c>
      <c r="BW1036" s="85">
        <f t="shared" si="343"/>
        <v>1</v>
      </c>
      <c r="BX1036" s="85">
        <f t="shared" si="344"/>
        <v>1</v>
      </c>
      <c r="BY1036" s="86" t="s">
        <v>120</v>
      </c>
      <c r="BZ1036" s="87">
        <f t="shared" si="342"/>
        <v>6</v>
      </c>
      <c r="CB1036" s="88">
        <f t="shared" si="345"/>
        <v>7</v>
      </c>
      <c r="CC1036" s="89"/>
      <c r="CE1036" s="87">
        <f t="shared" si="341"/>
        <v>2</v>
      </c>
      <c r="CF1036" s="90"/>
      <c r="CG1036" s="90"/>
      <c r="CH1036" s="90"/>
      <c r="CJ1036" s="87">
        <f t="shared" si="346"/>
        <v>2</v>
      </c>
      <c r="CK1036" s="87">
        <f t="shared" si="347"/>
        <v>7</v>
      </c>
      <c r="CL1036" s="22" t="s">
        <v>121</v>
      </c>
      <c r="CM1036" s="22" t="s">
        <v>4253</v>
      </c>
    </row>
    <row r="1037" spans="1:91" ht="14.45" customHeight="1" x14ac:dyDescent="0.25">
      <c r="A1037" s="69">
        <f t="shared" si="338"/>
        <v>1035</v>
      </c>
      <c r="B1037" s="73" t="s">
        <v>102</v>
      </c>
      <c r="C1037" s="107" t="s">
        <v>4246</v>
      </c>
      <c r="D1037" s="106">
        <v>145507917</v>
      </c>
      <c r="E1037" s="73">
        <v>5320007660</v>
      </c>
      <c r="F1037" s="74">
        <v>46059</v>
      </c>
      <c r="G1037" s="75" t="s">
        <v>612</v>
      </c>
      <c r="H1037" s="75" t="s">
        <v>2213</v>
      </c>
      <c r="I1037" s="75" t="s">
        <v>105</v>
      </c>
      <c r="J1037" s="75" t="s">
        <v>518</v>
      </c>
      <c r="K1037" s="75" t="s">
        <v>242</v>
      </c>
      <c r="L1037" s="74">
        <v>46084</v>
      </c>
      <c r="M1037" s="73">
        <v>0</v>
      </c>
      <c r="N1037" s="75" t="s">
        <v>4247</v>
      </c>
      <c r="O1037" s="75" t="s">
        <v>4248</v>
      </c>
      <c r="P1037" s="75">
        <v>2830048820</v>
      </c>
      <c r="Q1037" s="74">
        <v>46063</v>
      </c>
      <c r="R1037" s="75">
        <v>1209383963</v>
      </c>
      <c r="S1037" s="75">
        <v>224182948</v>
      </c>
      <c r="T1037" s="74">
        <v>46063</v>
      </c>
      <c r="U1037" s="190">
        <v>2752.8989999999999</v>
      </c>
      <c r="V1037" s="190">
        <v>2679.933</v>
      </c>
      <c r="W1037" s="75">
        <v>3</v>
      </c>
      <c r="X1037" s="75">
        <v>0</v>
      </c>
      <c r="Y1037" s="98" t="s">
        <v>4249</v>
      </c>
      <c r="Z1037" s="82" t="s">
        <v>258</v>
      </c>
      <c r="AA1037" s="75" t="s">
        <v>3189</v>
      </c>
      <c r="AB1037" s="75" t="s">
        <v>3190</v>
      </c>
      <c r="AC1037" s="109" t="s">
        <v>4246</v>
      </c>
      <c r="AD1037" s="75" t="s">
        <v>113</v>
      </c>
      <c r="AE1037" s="74">
        <v>46066</v>
      </c>
      <c r="AF1037" s="80">
        <v>46065.416666666664</v>
      </c>
      <c r="AG1037" s="80">
        <v>46064.791666666664</v>
      </c>
      <c r="AH1037" s="80">
        <v>46064.791666666664</v>
      </c>
      <c r="AI1037" s="99">
        <v>46066</v>
      </c>
      <c r="AJ1037" s="99">
        <v>46065</v>
      </c>
      <c r="AK1037" s="99">
        <v>46065</v>
      </c>
      <c r="AL1037" s="99">
        <v>46069</v>
      </c>
      <c r="AM1037" s="69"/>
      <c r="AN1037" s="74">
        <v>46069</v>
      </c>
      <c r="AO1037" s="95" t="s">
        <v>121</v>
      </c>
      <c r="AP1037" s="95" t="s">
        <v>121</v>
      </c>
      <c r="AQ1037" s="95" t="s">
        <v>121</v>
      </c>
      <c r="AR1037" s="95" t="s">
        <v>121</v>
      </c>
      <c r="AS1037" s="95" t="s">
        <v>121</v>
      </c>
      <c r="AT1037" s="95" t="s">
        <v>121</v>
      </c>
      <c r="AU1037" s="82" t="s">
        <v>443</v>
      </c>
      <c r="AV1037" s="74">
        <v>46063</v>
      </c>
      <c r="AW1037" s="75">
        <v>0</v>
      </c>
      <c r="AX1037" s="75">
        <v>0</v>
      </c>
      <c r="AY1037" s="75"/>
      <c r="AZ1037" s="96"/>
      <c r="BA1037" s="75"/>
      <c r="BB1037" s="75"/>
      <c r="BC1037" s="75"/>
      <c r="BD1037" s="75"/>
      <c r="BE1037" s="75"/>
      <c r="BF1037" s="75"/>
      <c r="BG1037" s="75"/>
      <c r="BH1037" s="75"/>
      <c r="BI1037" s="75"/>
      <c r="BJ1037" s="75"/>
      <c r="BK1037" s="75"/>
      <c r="BL1037" s="75"/>
      <c r="BM1037" s="75"/>
      <c r="BN1037" s="75"/>
      <c r="BO1037" s="75"/>
      <c r="BP1037" s="75"/>
      <c r="BQ1037" s="75"/>
      <c r="BR1037" s="75"/>
      <c r="BS1037" s="75"/>
      <c r="BT1037" s="75">
        <v>0</v>
      </c>
      <c r="BU1037" s="84" t="s">
        <v>4252</v>
      </c>
      <c r="BV1037" s="74">
        <v>46066</v>
      </c>
      <c r="BW1037" s="85">
        <f t="shared" si="343"/>
        <v>1</v>
      </c>
      <c r="BX1037" s="85">
        <f t="shared" si="344"/>
        <v>1</v>
      </c>
      <c r="BY1037" s="86" t="s">
        <v>120</v>
      </c>
      <c r="BZ1037" s="87">
        <f t="shared" si="342"/>
        <v>6</v>
      </c>
      <c r="CB1037" s="88">
        <f t="shared" si="345"/>
        <v>7</v>
      </c>
      <c r="CC1037" s="89"/>
      <c r="CE1037" s="87">
        <f t="shared" si="341"/>
        <v>2</v>
      </c>
      <c r="CF1037" s="90"/>
      <c r="CG1037" s="90"/>
      <c r="CH1037" s="90"/>
      <c r="CJ1037" s="87">
        <f t="shared" si="346"/>
        <v>2</v>
      </c>
      <c r="CK1037" s="87">
        <f t="shared" si="347"/>
        <v>7</v>
      </c>
      <c r="CL1037" s="22" t="s">
        <v>121</v>
      </c>
      <c r="CM1037" s="22" t="s">
        <v>4253</v>
      </c>
    </row>
    <row r="1038" spans="1:91" ht="14.45" customHeight="1" x14ac:dyDescent="0.25">
      <c r="A1038" s="69">
        <f t="shared" ref="A1038:A1101" si="348">ROW()-2</f>
        <v>1036</v>
      </c>
      <c r="B1038" s="73" t="s">
        <v>102</v>
      </c>
      <c r="C1038" s="107" t="s">
        <v>4246</v>
      </c>
      <c r="D1038" s="106">
        <v>145507999</v>
      </c>
      <c r="E1038" s="73">
        <v>5320007661</v>
      </c>
      <c r="F1038" s="74">
        <v>46059</v>
      </c>
      <c r="G1038" s="75" t="s">
        <v>612</v>
      </c>
      <c r="H1038" s="75" t="s">
        <v>2213</v>
      </c>
      <c r="I1038" s="75" t="s">
        <v>105</v>
      </c>
      <c r="J1038" s="75" t="s">
        <v>518</v>
      </c>
      <c r="K1038" s="75" t="s">
        <v>242</v>
      </c>
      <c r="L1038" s="74">
        <v>46086</v>
      </c>
      <c r="M1038" s="73">
        <v>40</v>
      </c>
      <c r="N1038" s="75" t="s">
        <v>4254</v>
      </c>
      <c r="O1038" s="75" t="s">
        <v>4255</v>
      </c>
      <c r="P1038" s="75">
        <v>2830048855</v>
      </c>
      <c r="Q1038" s="74">
        <v>46063</v>
      </c>
      <c r="R1038" s="75">
        <v>1209384090</v>
      </c>
      <c r="S1038" s="75">
        <v>224182959</v>
      </c>
      <c r="T1038" s="74">
        <v>46063</v>
      </c>
      <c r="U1038" s="190">
        <v>14951.912</v>
      </c>
      <c r="V1038" s="190">
        <v>14462.558000000001</v>
      </c>
      <c r="W1038" s="75">
        <v>18</v>
      </c>
      <c r="X1038" s="75">
        <v>0</v>
      </c>
      <c r="Y1038" s="98" t="s">
        <v>4256</v>
      </c>
      <c r="Z1038" s="82" t="s">
        <v>258</v>
      </c>
      <c r="AA1038" s="75" t="s">
        <v>3189</v>
      </c>
      <c r="AB1038" s="75" t="s">
        <v>3190</v>
      </c>
      <c r="AC1038" s="109" t="s">
        <v>4246</v>
      </c>
      <c r="AD1038" s="75" t="s">
        <v>113</v>
      </c>
      <c r="AE1038" s="74">
        <v>46066</v>
      </c>
      <c r="AF1038" s="80">
        <v>46065.416666666664</v>
      </c>
      <c r="AG1038" s="80">
        <v>46064.791666666664</v>
      </c>
      <c r="AH1038" s="80">
        <v>46064.791666666664</v>
      </c>
      <c r="AI1038" s="99">
        <v>46066</v>
      </c>
      <c r="AJ1038" s="99">
        <v>46065</v>
      </c>
      <c r="AK1038" s="99">
        <v>46065</v>
      </c>
      <c r="AL1038" s="99">
        <v>46069</v>
      </c>
      <c r="AM1038" s="69"/>
      <c r="AN1038" s="74">
        <v>46069</v>
      </c>
      <c r="AO1038" s="95" t="s">
        <v>121</v>
      </c>
      <c r="AP1038" s="95" t="s">
        <v>121</v>
      </c>
      <c r="AQ1038" s="95" t="s">
        <v>121</v>
      </c>
      <c r="AR1038" s="95" t="s">
        <v>121</v>
      </c>
      <c r="AS1038" s="95" t="s">
        <v>121</v>
      </c>
      <c r="AT1038" s="95" t="s">
        <v>121</v>
      </c>
      <c r="AU1038" s="82" t="s">
        <v>443</v>
      </c>
      <c r="AV1038" s="74">
        <v>46063</v>
      </c>
      <c r="AW1038" s="75" t="s">
        <v>4257</v>
      </c>
      <c r="AX1038" s="75" t="s">
        <v>4258</v>
      </c>
      <c r="AY1038" s="75"/>
      <c r="AZ1038" s="96"/>
      <c r="BA1038" s="75"/>
      <c r="BB1038" s="75"/>
      <c r="BC1038" s="75"/>
      <c r="BD1038" s="75"/>
      <c r="BE1038" s="75"/>
      <c r="BF1038" s="75"/>
      <c r="BG1038" s="75"/>
      <c r="BH1038" s="75"/>
      <c r="BI1038" s="75"/>
      <c r="BJ1038" s="75"/>
      <c r="BK1038" s="75"/>
      <c r="BL1038" s="75"/>
      <c r="BM1038" s="75"/>
      <c r="BN1038" s="75"/>
      <c r="BO1038" s="75"/>
      <c r="BP1038" s="75"/>
      <c r="BQ1038" s="75"/>
      <c r="BR1038" s="75"/>
      <c r="BS1038" s="75"/>
      <c r="BT1038" s="75">
        <v>0</v>
      </c>
      <c r="BU1038" s="84" t="s">
        <v>4252</v>
      </c>
      <c r="BV1038" s="74">
        <v>46066</v>
      </c>
      <c r="BW1038" s="85">
        <f t="shared" si="343"/>
        <v>1</v>
      </c>
      <c r="BX1038" s="85">
        <f t="shared" si="344"/>
        <v>1</v>
      </c>
      <c r="BY1038" s="86" t="s">
        <v>120</v>
      </c>
      <c r="BZ1038" s="87">
        <f t="shared" si="342"/>
        <v>6</v>
      </c>
      <c r="CB1038" s="88">
        <f t="shared" si="345"/>
        <v>7</v>
      </c>
      <c r="CC1038" s="89"/>
      <c r="CE1038" s="87">
        <f t="shared" si="341"/>
        <v>2</v>
      </c>
      <c r="CF1038" s="90">
        <v>13010970</v>
      </c>
      <c r="CG1038" s="90"/>
      <c r="CH1038" s="90">
        <v>13010970</v>
      </c>
      <c r="CI1038" s="91">
        <v>25970</v>
      </c>
      <c r="CJ1038" s="87">
        <f t="shared" si="346"/>
        <v>2</v>
      </c>
      <c r="CK1038" s="87">
        <f t="shared" si="347"/>
        <v>7</v>
      </c>
      <c r="CL1038" s="22" t="s">
        <v>121</v>
      </c>
      <c r="CM1038" s="22" t="s">
        <v>4253</v>
      </c>
    </row>
    <row r="1039" spans="1:91" ht="14.45" customHeight="1" x14ac:dyDescent="0.25">
      <c r="A1039" s="69">
        <f t="shared" si="348"/>
        <v>1037</v>
      </c>
      <c r="B1039" s="73" t="s">
        <v>102</v>
      </c>
      <c r="C1039" s="107" t="s">
        <v>4246</v>
      </c>
      <c r="D1039" s="106">
        <v>145508004</v>
      </c>
      <c r="E1039" s="73">
        <v>5320007661</v>
      </c>
      <c r="F1039" s="74">
        <v>46059</v>
      </c>
      <c r="G1039" s="75" t="s">
        <v>612</v>
      </c>
      <c r="H1039" s="75" t="s">
        <v>2213</v>
      </c>
      <c r="I1039" s="75" t="s">
        <v>105</v>
      </c>
      <c r="J1039" s="75" t="s">
        <v>518</v>
      </c>
      <c r="K1039" s="75" t="s">
        <v>242</v>
      </c>
      <c r="L1039" s="74">
        <v>46086</v>
      </c>
      <c r="M1039" s="73">
        <v>0</v>
      </c>
      <c r="N1039" s="75" t="s">
        <v>4254</v>
      </c>
      <c r="O1039" s="75" t="s">
        <v>4255</v>
      </c>
      <c r="P1039" s="75">
        <v>2830048856</v>
      </c>
      <c r="Q1039" s="74">
        <v>46063</v>
      </c>
      <c r="R1039" s="75">
        <v>1209384091</v>
      </c>
      <c r="S1039" s="75">
        <v>224182964</v>
      </c>
      <c r="T1039" s="74">
        <v>46063</v>
      </c>
      <c r="U1039" s="190">
        <v>1846.67</v>
      </c>
      <c r="V1039" s="190">
        <v>1797.7280000000001</v>
      </c>
      <c r="W1039" s="75">
        <v>2</v>
      </c>
      <c r="X1039" s="75">
        <v>0</v>
      </c>
      <c r="Y1039" s="98" t="s">
        <v>4256</v>
      </c>
      <c r="Z1039" s="82" t="s">
        <v>258</v>
      </c>
      <c r="AA1039" s="75" t="s">
        <v>3189</v>
      </c>
      <c r="AB1039" s="75" t="s">
        <v>3190</v>
      </c>
      <c r="AC1039" s="109" t="s">
        <v>4246</v>
      </c>
      <c r="AD1039" s="75" t="s">
        <v>113</v>
      </c>
      <c r="AE1039" s="74">
        <v>46066</v>
      </c>
      <c r="AF1039" s="80">
        <v>46065.416666666664</v>
      </c>
      <c r="AG1039" s="80">
        <v>46064.791666666664</v>
      </c>
      <c r="AH1039" s="80">
        <v>46064.791666666664</v>
      </c>
      <c r="AI1039" s="99">
        <v>46066</v>
      </c>
      <c r="AJ1039" s="99">
        <v>46065</v>
      </c>
      <c r="AK1039" s="99">
        <v>46065</v>
      </c>
      <c r="AL1039" s="99">
        <v>46069</v>
      </c>
      <c r="AM1039" s="69"/>
      <c r="AN1039" s="74">
        <v>46069</v>
      </c>
      <c r="AO1039" s="95" t="s">
        <v>121</v>
      </c>
      <c r="AP1039" s="95" t="s">
        <v>121</v>
      </c>
      <c r="AQ1039" s="95" t="s">
        <v>121</v>
      </c>
      <c r="AR1039" s="95" t="s">
        <v>121</v>
      </c>
      <c r="AS1039" s="95" t="s">
        <v>121</v>
      </c>
      <c r="AT1039" s="95" t="s">
        <v>121</v>
      </c>
      <c r="AU1039" s="82" t="s">
        <v>443</v>
      </c>
      <c r="AV1039" s="74">
        <v>46063</v>
      </c>
      <c r="AW1039" s="75">
        <v>0</v>
      </c>
      <c r="AX1039" s="75">
        <v>0</v>
      </c>
      <c r="AY1039" s="75"/>
      <c r="AZ1039" s="96"/>
      <c r="BA1039" s="75"/>
      <c r="BB1039" s="75"/>
      <c r="BC1039" s="75"/>
      <c r="BD1039" s="75"/>
      <c r="BE1039" s="75"/>
      <c r="BF1039" s="75"/>
      <c r="BG1039" s="75"/>
      <c r="BH1039" s="75"/>
      <c r="BI1039" s="75"/>
      <c r="BJ1039" s="75"/>
      <c r="BK1039" s="75"/>
      <c r="BL1039" s="75"/>
      <c r="BM1039" s="75"/>
      <c r="BN1039" s="75"/>
      <c r="BO1039" s="75"/>
      <c r="BP1039" s="75"/>
      <c r="BQ1039" s="75"/>
      <c r="BR1039" s="75"/>
      <c r="BS1039" s="75"/>
      <c r="BT1039" s="75">
        <v>0</v>
      </c>
      <c r="BU1039" s="84" t="s">
        <v>4252</v>
      </c>
      <c r="BV1039" s="74">
        <v>46066</v>
      </c>
      <c r="BW1039" s="85">
        <f t="shared" si="343"/>
        <v>1</v>
      </c>
      <c r="BX1039" s="85">
        <f t="shared" si="344"/>
        <v>1</v>
      </c>
      <c r="BY1039" s="86" t="s">
        <v>120</v>
      </c>
      <c r="BZ1039" s="87">
        <f t="shared" si="342"/>
        <v>6</v>
      </c>
      <c r="CB1039" s="88">
        <f t="shared" si="345"/>
        <v>7</v>
      </c>
      <c r="CC1039" s="89"/>
      <c r="CE1039" s="87">
        <f t="shared" si="341"/>
        <v>2</v>
      </c>
      <c r="CF1039" s="90"/>
      <c r="CG1039" s="90"/>
      <c r="CH1039" s="90"/>
      <c r="CJ1039" s="87">
        <f t="shared" si="346"/>
        <v>2</v>
      </c>
      <c r="CK1039" s="87">
        <f t="shared" si="347"/>
        <v>7</v>
      </c>
      <c r="CL1039" s="22" t="s">
        <v>121</v>
      </c>
      <c r="CM1039" s="22" t="s">
        <v>4253</v>
      </c>
    </row>
    <row r="1040" spans="1:91" ht="14.45" customHeight="1" x14ac:dyDescent="0.25">
      <c r="A1040" s="69">
        <f t="shared" si="348"/>
        <v>1038</v>
      </c>
      <c r="B1040" s="70" t="s">
        <v>102</v>
      </c>
      <c r="C1040" s="107" t="s">
        <v>4238</v>
      </c>
      <c r="D1040" s="106">
        <v>145524515</v>
      </c>
      <c r="E1040" s="73">
        <v>5320007706</v>
      </c>
      <c r="F1040" s="74">
        <v>46062</v>
      </c>
      <c r="G1040" s="75" t="s">
        <v>516</v>
      </c>
      <c r="H1040" s="75" t="s">
        <v>2213</v>
      </c>
      <c r="I1040" s="75" t="s">
        <v>105</v>
      </c>
      <c r="J1040" s="75" t="s">
        <v>518</v>
      </c>
      <c r="K1040" s="75" t="s">
        <v>242</v>
      </c>
      <c r="L1040" s="74">
        <v>46094</v>
      </c>
      <c r="M1040" s="73">
        <v>0</v>
      </c>
      <c r="N1040" s="75" t="s">
        <v>4259</v>
      </c>
      <c r="O1040" s="75" t="s">
        <v>4260</v>
      </c>
      <c r="P1040" s="75">
        <v>2830048849</v>
      </c>
      <c r="Q1040" s="74">
        <v>46063</v>
      </c>
      <c r="R1040" s="75">
        <v>1209384072</v>
      </c>
      <c r="S1040" s="75">
        <v>224183080</v>
      </c>
      <c r="T1040" s="74">
        <v>46063</v>
      </c>
      <c r="U1040" s="75">
        <v>905.67499999999995</v>
      </c>
      <c r="V1040" s="75">
        <v>877.92100000000005</v>
      </c>
      <c r="W1040" s="75">
        <v>1</v>
      </c>
      <c r="X1040" s="75">
        <v>0</v>
      </c>
      <c r="Y1040" s="98" t="s">
        <v>4261</v>
      </c>
      <c r="Z1040" s="82" t="s">
        <v>258</v>
      </c>
      <c r="AA1040" s="75" t="s">
        <v>3189</v>
      </c>
      <c r="AB1040" s="75" t="s">
        <v>3190</v>
      </c>
      <c r="AC1040" s="98" t="s">
        <v>4238</v>
      </c>
      <c r="AD1040" s="75" t="s">
        <v>113</v>
      </c>
      <c r="AE1040" s="74">
        <v>46076</v>
      </c>
      <c r="AF1040" s="80">
        <v>46065.416666666664</v>
      </c>
      <c r="AG1040" s="80">
        <v>46064.791666666664</v>
      </c>
      <c r="AH1040" s="80">
        <v>46064.791666666664</v>
      </c>
      <c r="AI1040" s="99">
        <v>46066</v>
      </c>
      <c r="AJ1040" s="99">
        <v>46065</v>
      </c>
      <c r="AK1040" s="99">
        <v>46065</v>
      </c>
      <c r="AL1040" s="99">
        <v>46069</v>
      </c>
      <c r="AM1040" s="69"/>
      <c r="AN1040" s="99">
        <v>46069</v>
      </c>
      <c r="AO1040" s="95" t="s">
        <v>121</v>
      </c>
      <c r="AP1040" s="95" t="s">
        <v>121</v>
      </c>
      <c r="AQ1040" s="95" t="s">
        <v>121</v>
      </c>
      <c r="AR1040" s="95" t="s">
        <v>121</v>
      </c>
      <c r="AS1040" s="95" t="s">
        <v>121</v>
      </c>
      <c r="AT1040" s="95" t="s">
        <v>121</v>
      </c>
      <c r="AU1040" s="82" t="s">
        <v>443</v>
      </c>
      <c r="AV1040" s="74">
        <v>46063</v>
      </c>
      <c r="AW1040" s="75" t="s">
        <v>4262</v>
      </c>
      <c r="AX1040" s="75" t="s">
        <v>4263</v>
      </c>
      <c r="AY1040" s="75"/>
      <c r="AZ1040" s="96"/>
      <c r="BA1040" s="75"/>
      <c r="BB1040" s="75"/>
      <c r="BC1040" s="75"/>
      <c r="BD1040" s="75"/>
      <c r="BE1040" s="75"/>
      <c r="BF1040" s="75"/>
      <c r="BG1040" s="75"/>
      <c r="BH1040" s="75"/>
      <c r="BI1040" s="75"/>
      <c r="BJ1040" s="75"/>
      <c r="BK1040" s="75"/>
      <c r="BL1040" s="75"/>
      <c r="BM1040" s="75"/>
      <c r="BN1040" s="75"/>
      <c r="BO1040" s="75"/>
      <c r="BP1040" s="75"/>
      <c r="BQ1040" s="75"/>
      <c r="BR1040" s="75"/>
      <c r="BS1040" s="75"/>
      <c r="BT1040" s="75">
        <v>0</v>
      </c>
      <c r="BU1040" s="84" t="s">
        <v>4244</v>
      </c>
      <c r="BV1040" s="74">
        <v>46066</v>
      </c>
      <c r="BW1040" s="85">
        <f t="shared" si="343"/>
        <v>1</v>
      </c>
      <c r="BX1040" s="85">
        <f t="shared" si="344"/>
        <v>1</v>
      </c>
      <c r="BY1040" s="86" t="s">
        <v>120</v>
      </c>
      <c r="BZ1040" s="87">
        <f t="shared" si="342"/>
        <v>7</v>
      </c>
      <c r="CB1040" s="88">
        <f t="shared" si="345"/>
        <v>7</v>
      </c>
      <c r="CC1040" s="89"/>
      <c r="CE1040" s="87">
        <f t="shared" ref="CE1040:CE1103" si="349">IF(AD1040="Sea waybill", IF(AK1040&lt;&gt;0, MONTH(AK1040), IF(AJ1040&gt;AI1040, MONTH(AJ1040), MONTH(AI1040))),"")</f>
        <v>2</v>
      </c>
      <c r="CF1040" s="90"/>
      <c r="CG1040" s="90"/>
      <c r="CH1040" s="90"/>
      <c r="CJ1040" s="87">
        <f t="shared" si="346"/>
        <v>2</v>
      </c>
      <c r="CK1040" s="87">
        <f t="shared" si="347"/>
        <v>7</v>
      </c>
      <c r="CL1040" s="22" t="s">
        <v>121</v>
      </c>
      <c r="CM1040" s="22" t="s">
        <v>4245</v>
      </c>
    </row>
    <row r="1041" spans="1:91" ht="14.45" customHeight="1" x14ac:dyDescent="0.25">
      <c r="A1041" s="69">
        <f t="shared" si="348"/>
        <v>1039</v>
      </c>
      <c r="B1041" s="70" t="s">
        <v>102</v>
      </c>
      <c r="C1041" s="107" t="s">
        <v>4238</v>
      </c>
      <c r="D1041" s="106">
        <v>145541303</v>
      </c>
      <c r="E1041" s="73">
        <v>5320007706</v>
      </c>
      <c r="F1041" s="74">
        <v>46062</v>
      </c>
      <c r="G1041" s="75" t="s">
        <v>516</v>
      </c>
      <c r="H1041" s="75" t="s">
        <v>2213</v>
      </c>
      <c r="I1041" s="75" t="s">
        <v>105</v>
      </c>
      <c r="J1041" s="75" t="s">
        <v>518</v>
      </c>
      <c r="K1041" s="75" t="s">
        <v>242</v>
      </c>
      <c r="L1041" s="74">
        <v>46092</v>
      </c>
      <c r="M1041" s="73">
        <v>0</v>
      </c>
      <c r="N1041" s="75" t="s">
        <v>4259</v>
      </c>
      <c r="O1041" s="75" t="s">
        <v>4260</v>
      </c>
      <c r="P1041" s="75">
        <v>2830048850</v>
      </c>
      <c r="Q1041" s="74">
        <v>46063</v>
      </c>
      <c r="R1041" s="75">
        <v>1209384074</v>
      </c>
      <c r="S1041" s="75">
        <v>224183083</v>
      </c>
      <c r="T1041" s="74">
        <v>46063</v>
      </c>
      <c r="U1041" s="190">
        <v>3750.3040000000001</v>
      </c>
      <c r="V1041" s="190">
        <v>3650.9029999999998</v>
      </c>
      <c r="W1041" s="75">
        <v>5</v>
      </c>
      <c r="X1041" s="75">
        <v>0</v>
      </c>
      <c r="Y1041" s="98" t="s">
        <v>4261</v>
      </c>
      <c r="Z1041" s="82" t="s">
        <v>258</v>
      </c>
      <c r="AA1041" s="75" t="s">
        <v>3189</v>
      </c>
      <c r="AB1041" s="75" t="s">
        <v>3190</v>
      </c>
      <c r="AC1041" s="98" t="s">
        <v>4238</v>
      </c>
      <c r="AD1041" s="75" t="s">
        <v>113</v>
      </c>
      <c r="AE1041" s="74">
        <v>46076</v>
      </c>
      <c r="AF1041" s="80">
        <v>46065.416666666664</v>
      </c>
      <c r="AG1041" s="80">
        <v>46064.791666666664</v>
      </c>
      <c r="AH1041" s="80">
        <v>46064.791666666664</v>
      </c>
      <c r="AI1041" s="99">
        <v>46066</v>
      </c>
      <c r="AJ1041" s="99">
        <v>46065</v>
      </c>
      <c r="AK1041" s="99">
        <v>46065</v>
      </c>
      <c r="AL1041" s="99">
        <v>46069</v>
      </c>
      <c r="AM1041" s="69"/>
      <c r="AN1041" s="99">
        <v>46069</v>
      </c>
      <c r="AO1041" s="95" t="s">
        <v>121</v>
      </c>
      <c r="AP1041" s="95" t="s">
        <v>121</v>
      </c>
      <c r="AQ1041" s="95" t="s">
        <v>121</v>
      </c>
      <c r="AR1041" s="95" t="s">
        <v>121</v>
      </c>
      <c r="AS1041" s="95" t="s">
        <v>121</v>
      </c>
      <c r="AT1041" s="95" t="s">
        <v>121</v>
      </c>
      <c r="AU1041" s="82" t="s">
        <v>443</v>
      </c>
      <c r="AV1041" s="74">
        <v>46063</v>
      </c>
      <c r="AW1041" s="75">
        <v>0</v>
      </c>
      <c r="AX1041" s="75">
        <v>0</v>
      </c>
      <c r="AY1041" s="75"/>
      <c r="AZ1041" s="96"/>
      <c r="BA1041" s="75"/>
      <c r="BB1041" s="75"/>
      <c r="BC1041" s="75"/>
      <c r="BD1041" s="75"/>
      <c r="BE1041" s="75"/>
      <c r="BF1041" s="75"/>
      <c r="BG1041" s="75"/>
      <c r="BH1041" s="75"/>
      <c r="BI1041" s="75"/>
      <c r="BJ1041" s="75"/>
      <c r="BK1041" s="75"/>
      <c r="BL1041" s="75"/>
      <c r="BM1041" s="75"/>
      <c r="BN1041" s="75"/>
      <c r="BO1041" s="75"/>
      <c r="BP1041" s="75"/>
      <c r="BQ1041" s="75"/>
      <c r="BR1041" s="75"/>
      <c r="BS1041" s="75"/>
      <c r="BT1041" s="75">
        <v>0</v>
      </c>
      <c r="BU1041" s="84" t="s">
        <v>4244</v>
      </c>
      <c r="BV1041" s="74">
        <v>46066</v>
      </c>
      <c r="BW1041" s="85">
        <f t="shared" si="343"/>
        <v>1</v>
      </c>
      <c r="BX1041" s="85">
        <f t="shared" si="344"/>
        <v>1</v>
      </c>
      <c r="BY1041" s="86" t="s">
        <v>120</v>
      </c>
      <c r="BZ1041" s="87">
        <f t="shared" si="342"/>
        <v>7</v>
      </c>
      <c r="CB1041" s="88">
        <f t="shared" si="345"/>
        <v>7</v>
      </c>
      <c r="CC1041" s="89"/>
      <c r="CE1041" s="87">
        <f t="shared" si="349"/>
        <v>2</v>
      </c>
      <c r="CF1041" s="90"/>
      <c r="CG1041" s="90"/>
      <c r="CH1041" s="90"/>
      <c r="CJ1041" s="87">
        <f t="shared" si="346"/>
        <v>2</v>
      </c>
      <c r="CK1041" s="87">
        <f t="shared" si="347"/>
        <v>7</v>
      </c>
      <c r="CL1041" s="22" t="s">
        <v>121</v>
      </c>
      <c r="CM1041" s="22" t="s">
        <v>4245</v>
      </c>
    </row>
    <row r="1042" spans="1:91" ht="14.45" customHeight="1" x14ac:dyDescent="0.25">
      <c r="A1042" s="69">
        <f t="shared" si="348"/>
        <v>1040</v>
      </c>
      <c r="B1042" s="70" t="s">
        <v>102</v>
      </c>
      <c r="C1042" s="107" t="s">
        <v>4238</v>
      </c>
      <c r="D1042" s="106">
        <v>145386955</v>
      </c>
      <c r="E1042" s="73">
        <v>5320007706</v>
      </c>
      <c r="F1042" s="74">
        <v>46062</v>
      </c>
      <c r="G1042" s="75" t="s">
        <v>516</v>
      </c>
      <c r="H1042" s="75" t="s">
        <v>2213</v>
      </c>
      <c r="I1042" s="75" t="s">
        <v>105</v>
      </c>
      <c r="J1042" s="75" t="s">
        <v>518</v>
      </c>
      <c r="K1042" s="75" t="s">
        <v>242</v>
      </c>
      <c r="L1042" s="74">
        <v>46091</v>
      </c>
      <c r="M1042" s="73">
        <v>40</v>
      </c>
      <c r="N1042" s="75" t="s">
        <v>4259</v>
      </c>
      <c r="O1042" s="75" t="s">
        <v>4260</v>
      </c>
      <c r="P1042" s="75">
        <v>2830048848</v>
      </c>
      <c r="Q1042" s="74">
        <v>46063</v>
      </c>
      <c r="R1042" s="75">
        <v>1209384071</v>
      </c>
      <c r="S1042" s="75">
        <v>224183070</v>
      </c>
      <c r="T1042" s="74">
        <v>46063</v>
      </c>
      <c r="U1042" s="190">
        <v>11830.616</v>
      </c>
      <c r="V1042" s="190">
        <v>11405.163</v>
      </c>
      <c r="W1042" s="75">
        <v>14</v>
      </c>
      <c r="X1042" s="75">
        <v>0</v>
      </c>
      <c r="Y1042" s="98" t="s">
        <v>4261</v>
      </c>
      <c r="Z1042" s="82" t="s">
        <v>258</v>
      </c>
      <c r="AA1042" s="75" t="s">
        <v>3189</v>
      </c>
      <c r="AB1042" s="75" t="s">
        <v>3190</v>
      </c>
      <c r="AC1042" s="98" t="s">
        <v>4238</v>
      </c>
      <c r="AD1042" s="75" t="s">
        <v>113</v>
      </c>
      <c r="AE1042" s="74">
        <v>46076</v>
      </c>
      <c r="AF1042" s="80">
        <v>46065.416666666664</v>
      </c>
      <c r="AG1042" s="80">
        <v>46064.791666666664</v>
      </c>
      <c r="AH1042" s="80">
        <v>46064.791666666664</v>
      </c>
      <c r="AI1042" s="99">
        <v>46066</v>
      </c>
      <c r="AJ1042" s="99">
        <v>46065</v>
      </c>
      <c r="AK1042" s="99">
        <v>46065</v>
      </c>
      <c r="AL1042" s="99">
        <v>46069</v>
      </c>
      <c r="AM1042" s="69"/>
      <c r="AN1042" s="99">
        <v>46069</v>
      </c>
      <c r="AO1042" s="95" t="s">
        <v>121</v>
      </c>
      <c r="AP1042" s="95" t="s">
        <v>121</v>
      </c>
      <c r="AQ1042" s="95" t="s">
        <v>121</v>
      </c>
      <c r="AR1042" s="95" t="s">
        <v>121</v>
      </c>
      <c r="AS1042" s="95" t="s">
        <v>121</v>
      </c>
      <c r="AT1042" s="95" t="s">
        <v>121</v>
      </c>
      <c r="AU1042" s="82" t="s">
        <v>443</v>
      </c>
      <c r="AV1042" s="74">
        <v>46063</v>
      </c>
      <c r="AW1042" s="75">
        <v>0</v>
      </c>
      <c r="AX1042" s="75">
        <v>0</v>
      </c>
      <c r="AY1042" s="75"/>
      <c r="AZ1042" s="96"/>
      <c r="BA1042" s="75"/>
      <c r="BB1042" s="75"/>
      <c r="BC1042" s="75"/>
      <c r="BD1042" s="75"/>
      <c r="BE1042" s="75"/>
      <c r="BF1042" s="75"/>
      <c r="BG1042" s="75"/>
      <c r="BH1042" s="75"/>
      <c r="BI1042" s="75"/>
      <c r="BJ1042" s="75"/>
      <c r="BK1042" s="75"/>
      <c r="BL1042" s="75"/>
      <c r="BM1042" s="75"/>
      <c r="BN1042" s="75"/>
      <c r="BO1042" s="75"/>
      <c r="BP1042" s="75"/>
      <c r="BQ1042" s="75"/>
      <c r="BR1042" s="75"/>
      <c r="BS1042" s="75"/>
      <c r="BT1042" s="75">
        <v>0</v>
      </c>
      <c r="BU1042" s="84" t="s">
        <v>4244</v>
      </c>
      <c r="BV1042" s="74">
        <v>46066</v>
      </c>
      <c r="BW1042" s="85">
        <f t="shared" si="343"/>
        <v>1</v>
      </c>
      <c r="BX1042" s="85">
        <f t="shared" si="344"/>
        <v>1</v>
      </c>
      <c r="BY1042" s="86" t="s">
        <v>120</v>
      </c>
      <c r="BZ1042" s="87">
        <f t="shared" si="342"/>
        <v>7</v>
      </c>
      <c r="CB1042" s="88">
        <f t="shared" si="345"/>
        <v>7</v>
      </c>
      <c r="CC1042" s="89"/>
      <c r="CE1042" s="87">
        <f t="shared" si="349"/>
        <v>2</v>
      </c>
      <c r="CF1042" s="90">
        <v>13010970</v>
      </c>
      <c r="CG1042" s="90"/>
      <c r="CH1042" s="90">
        <v>13010970</v>
      </c>
      <c r="CI1042" s="22">
        <v>25970</v>
      </c>
      <c r="CJ1042" s="87">
        <f t="shared" si="346"/>
        <v>2</v>
      </c>
      <c r="CK1042" s="87">
        <f t="shared" si="347"/>
        <v>7</v>
      </c>
      <c r="CL1042" s="22" t="s">
        <v>121</v>
      </c>
      <c r="CM1042" s="22" t="s">
        <v>4245</v>
      </c>
    </row>
    <row r="1043" spans="1:91" ht="14.45" customHeight="1" x14ac:dyDescent="0.25">
      <c r="A1043" s="69">
        <f t="shared" si="348"/>
        <v>1041</v>
      </c>
      <c r="B1043" s="70" t="s">
        <v>102</v>
      </c>
      <c r="C1043" s="107" t="s">
        <v>4238</v>
      </c>
      <c r="D1043" s="106">
        <v>145397329</v>
      </c>
      <c r="E1043" s="73"/>
      <c r="F1043" s="74">
        <v>46062</v>
      </c>
      <c r="G1043" s="75" t="s">
        <v>516</v>
      </c>
      <c r="H1043" s="75" t="s">
        <v>2213</v>
      </c>
      <c r="I1043" s="75" t="s">
        <v>105</v>
      </c>
      <c r="J1043" s="75" t="s">
        <v>518</v>
      </c>
      <c r="K1043" s="75" t="s">
        <v>242</v>
      </c>
      <c r="L1043" s="74">
        <v>46092</v>
      </c>
      <c r="M1043" s="73">
        <v>40</v>
      </c>
      <c r="N1043" s="75" t="s">
        <v>4264</v>
      </c>
      <c r="O1043" s="75" t="s">
        <v>4265</v>
      </c>
      <c r="P1043" s="75">
        <v>2830048829</v>
      </c>
      <c r="Q1043" s="74">
        <v>46063</v>
      </c>
      <c r="R1043" s="75">
        <v>1209383994</v>
      </c>
      <c r="S1043" s="75">
        <v>224182977</v>
      </c>
      <c r="T1043" s="74">
        <v>46063</v>
      </c>
      <c r="U1043" s="190">
        <v>18462.918000000001</v>
      </c>
      <c r="V1043" s="190">
        <v>17973.575000000001</v>
      </c>
      <c r="W1043" s="75">
        <v>20</v>
      </c>
      <c r="X1043" s="75">
        <v>0</v>
      </c>
      <c r="Y1043" s="98" t="s">
        <v>4266</v>
      </c>
      <c r="Z1043" s="82" t="s">
        <v>258</v>
      </c>
      <c r="AA1043" s="75" t="s">
        <v>3189</v>
      </c>
      <c r="AB1043" s="75" t="s">
        <v>3190</v>
      </c>
      <c r="AC1043" s="98" t="s">
        <v>4238</v>
      </c>
      <c r="AD1043" s="75" t="s">
        <v>113</v>
      </c>
      <c r="AE1043" s="74">
        <v>46076</v>
      </c>
      <c r="AF1043" s="80">
        <v>46065.416666666664</v>
      </c>
      <c r="AG1043" s="80">
        <v>46064.791666666664</v>
      </c>
      <c r="AH1043" s="80">
        <v>46064.791666666664</v>
      </c>
      <c r="AI1043" s="99">
        <v>46066</v>
      </c>
      <c r="AJ1043" s="99">
        <v>46065</v>
      </c>
      <c r="AK1043" s="99">
        <v>46065</v>
      </c>
      <c r="AL1043" s="99">
        <v>46069</v>
      </c>
      <c r="AM1043" s="69"/>
      <c r="AN1043" s="99">
        <v>46069</v>
      </c>
      <c r="AO1043" s="81">
        <f t="shared" ref="AO1043:AO1049" si="350">IF(AH1043&lt;AG1043,IF(AH1043=0,"",AH1043-1),IF(AG1043=0,"",AG1043-1))</f>
        <v>46063.791666666664</v>
      </c>
      <c r="AP1043" s="81">
        <f t="shared" ref="AP1043:AP1049" si="351">IF(AH1043&lt;AG1043,IF(AH1043=0,"",AH1043),IF(AG1043=0,"",AG1043))</f>
        <v>46064.791666666664</v>
      </c>
      <c r="AQ1043" s="81">
        <f t="shared" ref="AQ1043:AQ1049" si="352">IF(AH1043&lt;AG1043,IF(AH1043=0,"",AH1043),IF(AG1043=0,"",AG1043))</f>
        <v>46064.791666666664</v>
      </c>
      <c r="AR1043" s="81">
        <f t="shared" ref="AR1043:AR1049" si="353">IF(AI1043=0,"",IF(AI1043&lt;AJ1043,AJ1043+1,AI1043+1))</f>
        <v>46067</v>
      </c>
      <c r="AS1043" s="81">
        <f t="shared" ref="AS1043:AS1049" si="354">IF(AI1043=0,"",IF(AE1043=0,IF(AJ1043=0,AI1043+2,AJ1043+2),AE1043+2))</f>
        <v>46078</v>
      </c>
      <c r="AT1043" s="81">
        <f t="shared" ref="AT1043:AT1049" si="355">IF(AI1043=0,"",IF(AI1043&lt;AJ1043,AJ1043+1,AI1043+1))</f>
        <v>46067</v>
      </c>
      <c r="AU1043" s="82" t="s">
        <v>443</v>
      </c>
      <c r="AV1043" s="74">
        <v>46063</v>
      </c>
      <c r="AW1043" s="75" t="s">
        <v>4267</v>
      </c>
      <c r="AX1043" s="75" t="s">
        <v>4268</v>
      </c>
      <c r="AY1043" s="75"/>
      <c r="AZ1043" s="96"/>
      <c r="BA1043" s="75"/>
      <c r="BB1043" s="75"/>
      <c r="BC1043" s="75"/>
      <c r="BD1043" s="75"/>
      <c r="BE1043" s="75"/>
      <c r="BF1043" s="75"/>
      <c r="BG1043" s="75"/>
      <c r="BH1043" s="75"/>
      <c r="BI1043" s="75"/>
      <c r="BJ1043" s="75"/>
      <c r="BK1043" s="75"/>
      <c r="BL1043" s="75"/>
      <c r="BM1043" s="75"/>
      <c r="BN1043" s="75"/>
      <c r="BO1043" s="75"/>
      <c r="BP1043" s="75"/>
      <c r="BQ1043" s="75"/>
      <c r="BR1043" s="75"/>
      <c r="BS1043" s="75"/>
      <c r="BT1043" s="75">
        <v>0</v>
      </c>
      <c r="BU1043" s="84" t="s">
        <v>4244</v>
      </c>
      <c r="BV1043" s="74">
        <v>46066</v>
      </c>
      <c r="BW1043" s="85">
        <f t="shared" si="343"/>
        <v>1</v>
      </c>
      <c r="BX1043" s="85">
        <f t="shared" si="344"/>
        <v>1</v>
      </c>
      <c r="BY1043" s="86" t="s">
        <v>120</v>
      </c>
      <c r="BZ1043" s="87">
        <f t="shared" si="342"/>
        <v>7</v>
      </c>
      <c r="CB1043" s="88">
        <f t="shared" si="345"/>
        <v>7</v>
      </c>
      <c r="CC1043" s="89"/>
      <c r="CE1043" s="87">
        <f t="shared" si="349"/>
        <v>2</v>
      </c>
      <c r="CF1043" s="90">
        <v>13010970</v>
      </c>
      <c r="CG1043" s="90"/>
      <c r="CH1043" s="90">
        <v>13010970</v>
      </c>
      <c r="CI1043" s="22">
        <v>25970</v>
      </c>
      <c r="CJ1043" s="87">
        <f t="shared" si="346"/>
        <v>2</v>
      </c>
      <c r="CK1043" s="87">
        <f t="shared" si="347"/>
        <v>7</v>
      </c>
      <c r="CL1043" s="22" t="s">
        <v>121</v>
      </c>
      <c r="CM1043" s="22" t="s">
        <v>4245</v>
      </c>
    </row>
    <row r="1044" spans="1:91" ht="14.45" customHeight="1" x14ac:dyDescent="0.25">
      <c r="A1044" s="69">
        <f t="shared" si="348"/>
        <v>1042</v>
      </c>
      <c r="B1044" s="70" t="s">
        <v>102</v>
      </c>
      <c r="C1044" s="107" t="s">
        <v>4238</v>
      </c>
      <c r="D1044" s="106">
        <v>145368126</v>
      </c>
      <c r="E1044" s="73"/>
      <c r="F1044" s="74">
        <v>46062</v>
      </c>
      <c r="G1044" s="75" t="s">
        <v>532</v>
      </c>
      <c r="H1044" s="75" t="s">
        <v>2213</v>
      </c>
      <c r="I1044" s="75" t="s">
        <v>105</v>
      </c>
      <c r="J1044" s="75" t="s">
        <v>518</v>
      </c>
      <c r="K1044" s="75" t="s">
        <v>242</v>
      </c>
      <c r="L1044" s="74">
        <v>46092</v>
      </c>
      <c r="M1044" s="73">
        <v>40</v>
      </c>
      <c r="N1044" s="75" t="s">
        <v>4269</v>
      </c>
      <c r="O1044" s="75" t="s">
        <v>4270</v>
      </c>
      <c r="P1044" s="75">
        <v>2830048852</v>
      </c>
      <c r="Q1044" s="74">
        <v>46063</v>
      </c>
      <c r="R1044" s="75">
        <v>1209384082</v>
      </c>
      <c r="S1044" s="75">
        <v>224182986</v>
      </c>
      <c r="T1044" s="74">
        <v>46063</v>
      </c>
      <c r="U1044" s="190">
        <v>15559.429</v>
      </c>
      <c r="V1044" s="190">
        <v>14999.883</v>
      </c>
      <c r="W1044" s="75">
        <v>18</v>
      </c>
      <c r="X1044" s="75">
        <v>0</v>
      </c>
      <c r="Y1044" s="98" t="s">
        <v>4271</v>
      </c>
      <c r="Z1044" s="82" t="s">
        <v>258</v>
      </c>
      <c r="AA1044" s="75" t="s">
        <v>3189</v>
      </c>
      <c r="AB1044" s="75" t="s">
        <v>3190</v>
      </c>
      <c r="AC1044" s="98" t="s">
        <v>4238</v>
      </c>
      <c r="AD1044" s="75" t="s">
        <v>113</v>
      </c>
      <c r="AE1044" s="74">
        <v>46076</v>
      </c>
      <c r="AF1044" s="80">
        <v>46065.416666666664</v>
      </c>
      <c r="AG1044" s="80">
        <v>46064.791666666664</v>
      </c>
      <c r="AH1044" s="80">
        <v>46064.791666666664</v>
      </c>
      <c r="AI1044" s="99">
        <v>46066</v>
      </c>
      <c r="AJ1044" s="99">
        <v>46065</v>
      </c>
      <c r="AK1044" s="99">
        <v>46065</v>
      </c>
      <c r="AL1044" s="99">
        <v>46069</v>
      </c>
      <c r="AM1044" s="69"/>
      <c r="AN1044" s="99">
        <v>46069</v>
      </c>
      <c r="AO1044" s="81">
        <f t="shared" si="350"/>
        <v>46063.791666666664</v>
      </c>
      <c r="AP1044" s="81">
        <f t="shared" si="351"/>
        <v>46064.791666666664</v>
      </c>
      <c r="AQ1044" s="81">
        <f t="shared" si="352"/>
        <v>46064.791666666664</v>
      </c>
      <c r="AR1044" s="81">
        <f t="shared" si="353"/>
        <v>46067</v>
      </c>
      <c r="AS1044" s="81">
        <f t="shared" si="354"/>
        <v>46078</v>
      </c>
      <c r="AT1044" s="81">
        <f t="shared" si="355"/>
        <v>46067</v>
      </c>
      <c r="AU1044" s="82" t="s">
        <v>443</v>
      </c>
      <c r="AV1044" s="74">
        <v>46063</v>
      </c>
      <c r="AW1044" s="75" t="s">
        <v>4272</v>
      </c>
      <c r="AX1044" s="75" t="s">
        <v>4273</v>
      </c>
      <c r="AY1044" s="75"/>
      <c r="AZ1044" s="96"/>
      <c r="BA1044" s="75"/>
      <c r="BB1044" s="75"/>
      <c r="BC1044" s="75"/>
      <c r="BD1044" s="75"/>
      <c r="BE1044" s="75"/>
      <c r="BF1044" s="75"/>
      <c r="BG1044" s="75"/>
      <c r="BH1044" s="75"/>
      <c r="BI1044" s="75"/>
      <c r="BJ1044" s="75"/>
      <c r="BK1044" s="75"/>
      <c r="BL1044" s="75"/>
      <c r="BM1044" s="75"/>
      <c r="BN1044" s="75"/>
      <c r="BO1044" s="75"/>
      <c r="BP1044" s="75"/>
      <c r="BQ1044" s="75"/>
      <c r="BR1044" s="75"/>
      <c r="BS1044" s="75"/>
      <c r="BT1044" s="75">
        <v>0</v>
      </c>
      <c r="BU1044" s="84" t="s">
        <v>4244</v>
      </c>
      <c r="BV1044" s="74">
        <v>46066</v>
      </c>
      <c r="BW1044" s="85">
        <f t="shared" si="343"/>
        <v>1</v>
      </c>
      <c r="BX1044" s="85">
        <f t="shared" si="344"/>
        <v>1</v>
      </c>
      <c r="BY1044" s="86" t="s">
        <v>120</v>
      </c>
      <c r="BZ1044" s="87">
        <f t="shared" si="342"/>
        <v>7</v>
      </c>
      <c r="CB1044" s="88">
        <f t="shared" si="345"/>
        <v>7</v>
      </c>
      <c r="CC1044" s="89"/>
      <c r="CE1044" s="87">
        <f t="shared" si="349"/>
        <v>2</v>
      </c>
      <c r="CF1044" s="90">
        <v>13010970</v>
      </c>
      <c r="CG1044" s="90"/>
      <c r="CH1044" s="90">
        <v>13010970</v>
      </c>
      <c r="CI1044" s="22">
        <v>25970</v>
      </c>
      <c r="CJ1044" s="87">
        <f t="shared" si="346"/>
        <v>2</v>
      </c>
      <c r="CK1044" s="87">
        <f t="shared" si="347"/>
        <v>7</v>
      </c>
      <c r="CL1044" s="22" t="s">
        <v>121</v>
      </c>
      <c r="CM1044" s="22" t="s">
        <v>4245</v>
      </c>
    </row>
    <row r="1045" spans="1:91" ht="14.45" customHeight="1" x14ac:dyDescent="0.25">
      <c r="A1045" s="69">
        <f t="shared" si="348"/>
        <v>1043</v>
      </c>
      <c r="B1045" s="73" t="s">
        <v>102</v>
      </c>
      <c r="C1045" s="107" t="s">
        <v>4230</v>
      </c>
      <c r="D1045" s="106">
        <v>145368159</v>
      </c>
      <c r="E1045" s="73"/>
      <c r="F1045" s="74">
        <v>46062</v>
      </c>
      <c r="G1045" s="75" t="s">
        <v>532</v>
      </c>
      <c r="H1045" s="75" t="s">
        <v>2213</v>
      </c>
      <c r="I1045" s="75" t="s">
        <v>105</v>
      </c>
      <c r="J1045" s="75" t="s">
        <v>518</v>
      </c>
      <c r="K1045" s="75" t="s">
        <v>242</v>
      </c>
      <c r="L1045" s="74">
        <v>46091</v>
      </c>
      <c r="M1045" s="73">
        <v>40</v>
      </c>
      <c r="N1045" s="75" t="s">
        <v>4274</v>
      </c>
      <c r="O1045" s="75" t="s">
        <v>4275</v>
      </c>
      <c r="P1045" s="75">
        <v>2830048862</v>
      </c>
      <c r="Q1045" s="74">
        <v>46063</v>
      </c>
      <c r="R1045" s="75">
        <v>1209384140</v>
      </c>
      <c r="S1045" s="75">
        <v>224182988</v>
      </c>
      <c r="T1045" s="74">
        <v>46063</v>
      </c>
      <c r="U1045" s="190">
        <v>14447.986999999999</v>
      </c>
      <c r="V1045" s="190">
        <v>14005.305</v>
      </c>
      <c r="W1045" s="75">
        <v>16</v>
      </c>
      <c r="X1045" s="75">
        <v>0</v>
      </c>
      <c r="Y1045" s="98" t="s">
        <v>4276</v>
      </c>
      <c r="Z1045" s="82" t="s">
        <v>258</v>
      </c>
      <c r="AA1045" s="75" t="s">
        <v>3189</v>
      </c>
      <c r="AB1045" s="75" t="s">
        <v>3190</v>
      </c>
      <c r="AC1045" s="109" t="s">
        <v>4230</v>
      </c>
      <c r="AD1045" s="75" t="s">
        <v>113</v>
      </c>
      <c r="AE1045" s="74">
        <v>46076</v>
      </c>
      <c r="AF1045" s="80">
        <v>46065.416666666664</v>
      </c>
      <c r="AG1045" s="80">
        <v>46064.791666666664</v>
      </c>
      <c r="AH1045" s="80">
        <v>46064.791666666664</v>
      </c>
      <c r="AI1045" s="99">
        <v>46066</v>
      </c>
      <c r="AJ1045" s="99">
        <v>46065</v>
      </c>
      <c r="AK1045" s="99">
        <v>46065</v>
      </c>
      <c r="AL1045" s="99">
        <v>46069</v>
      </c>
      <c r="AM1045" s="69"/>
      <c r="AN1045" s="74">
        <v>46069</v>
      </c>
      <c r="AO1045" s="81">
        <f t="shared" si="350"/>
        <v>46063.791666666664</v>
      </c>
      <c r="AP1045" s="81">
        <f t="shared" si="351"/>
        <v>46064.791666666664</v>
      </c>
      <c r="AQ1045" s="81">
        <f t="shared" si="352"/>
        <v>46064.791666666664</v>
      </c>
      <c r="AR1045" s="81">
        <f t="shared" si="353"/>
        <v>46067</v>
      </c>
      <c r="AS1045" s="81">
        <f t="shared" si="354"/>
        <v>46078</v>
      </c>
      <c r="AT1045" s="81">
        <f t="shared" si="355"/>
        <v>46067</v>
      </c>
      <c r="AU1045" s="82" t="s">
        <v>443</v>
      </c>
      <c r="AV1045" s="74">
        <v>46063</v>
      </c>
      <c r="AW1045" s="75" t="s">
        <v>4277</v>
      </c>
      <c r="AX1045" s="75" t="s">
        <v>4278</v>
      </c>
      <c r="AY1045" s="75"/>
      <c r="AZ1045" s="96"/>
      <c r="BA1045" s="75"/>
      <c r="BB1045" s="75"/>
      <c r="BC1045" s="75"/>
      <c r="BD1045" s="75"/>
      <c r="BE1045" s="75"/>
      <c r="BF1045" s="75"/>
      <c r="BG1045" s="75"/>
      <c r="BH1045" s="75"/>
      <c r="BI1045" s="75"/>
      <c r="BJ1045" s="75"/>
      <c r="BK1045" s="75"/>
      <c r="BL1045" s="75"/>
      <c r="BM1045" s="75"/>
      <c r="BN1045" s="75"/>
      <c r="BO1045" s="75"/>
      <c r="BP1045" s="75"/>
      <c r="BQ1045" s="75"/>
      <c r="BR1045" s="75"/>
      <c r="BS1045" s="75"/>
      <c r="BT1045" s="75">
        <v>0</v>
      </c>
      <c r="BU1045" s="84" t="s">
        <v>4236</v>
      </c>
      <c r="BV1045" s="74">
        <v>46066</v>
      </c>
      <c r="BW1045" s="85">
        <f t="shared" si="343"/>
        <v>1</v>
      </c>
      <c r="BX1045" s="85">
        <f t="shared" si="344"/>
        <v>1</v>
      </c>
      <c r="BY1045" s="86" t="s">
        <v>120</v>
      </c>
      <c r="BZ1045" s="87">
        <f t="shared" si="342"/>
        <v>7</v>
      </c>
      <c r="CB1045" s="88">
        <f t="shared" si="345"/>
        <v>7</v>
      </c>
      <c r="CC1045" s="89"/>
      <c r="CE1045" s="87">
        <f t="shared" si="349"/>
        <v>2</v>
      </c>
      <c r="CF1045" s="90">
        <v>13010970</v>
      </c>
      <c r="CG1045" s="90"/>
      <c r="CH1045" s="90">
        <v>13010970</v>
      </c>
      <c r="CI1045" s="22">
        <v>25970</v>
      </c>
      <c r="CJ1045" s="87">
        <f t="shared" si="346"/>
        <v>2</v>
      </c>
      <c r="CK1045" s="87">
        <f t="shared" si="347"/>
        <v>7</v>
      </c>
      <c r="CL1045" s="22" t="s">
        <v>121</v>
      </c>
      <c r="CM1045" s="22" t="s">
        <v>4237</v>
      </c>
    </row>
    <row r="1046" spans="1:91" ht="14.45" customHeight="1" x14ac:dyDescent="0.25">
      <c r="A1046" s="69">
        <f t="shared" si="348"/>
        <v>1044</v>
      </c>
      <c r="B1046" s="73" t="s">
        <v>102</v>
      </c>
      <c r="C1046" s="107" t="s">
        <v>4230</v>
      </c>
      <c r="D1046" s="106">
        <v>145337913</v>
      </c>
      <c r="E1046" s="73"/>
      <c r="F1046" s="74">
        <v>46062</v>
      </c>
      <c r="G1046" s="75" t="s">
        <v>740</v>
      </c>
      <c r="H1046" s="75" t="s">
        <v>2213</v>
      </c>
      <c r="I1046" s="75" t="s">
        <v>105</v>
      </c>
      <c r="J1046" s="75" t="s">
        <v>518</v>
      </c>
      <c r="K1046" s="75" t="s">
        <v>242</v>
      </c>
      <c r="L1046" s="74">
        <v>46090</v>
      </c>
      <c r="M1046" s="73">
        <v>40</v>
      </c>
      <c r="N1046" s="75" t="s">
        <v>4279</v>
      </c>
      <c r="O1046" s="75" t="s">
        <v>4280</v>
      </c>
      <c r="P1046" s="75">
        <v>2830048859</v>
      </c>
      <c r="Q1046" s="74">
        <v>46063</v>
      </c>
      <c r="R1046" s="75">
        <v>1209384109</v>
      </c>
      <c r="S1046" s="75">
        <v>224188147</v>
      </c>
      <c r="T1046" s="74">
        <v>46063</v>
      </c>
      <c r="U1046" s="190">
        <v>14563.755999999999</v>
      </c>
      <c r="V1046" s="190">
        <v>14027.207</v>
      </c>
      <c r="W1046" s="75">
        <v>20</v>
      </c>
      <c r="X1046" s="75">
        <v>0</v>
      </c>
      <c r="Y1046" s="98" t="s">
        <v>4281</v>
      </c>
      <c r="Z1046" s="82" t="s">
        <v>258</v>
      </c>
      <c r="AA1046" s="75" t="s">
        <v>3189</v>
      </c>
      <c r="AB1046" s="75" t="s">
        <v>3190</v>
      </c>
      <c r="AC1046" s="109" t="s">
        <v>4230</v>
      </c>
      <c r="AD1046" s="75" t="s">
        <v>113</v>
      </c>
      <c r="AE1046" s="74">
        <v>46076</v>
      </c>
      <c r="AF1046" s="80">
        <v>46065.416666666664</v>
      </c>
      <c r="AG1046" s="80">
        <v>46064.791666666664</v>
      </c>
      <c r="AH1046" s="80">
        <v>46064.791666666664</v>
      </c>
      <c r="AI1046" s="99">
        <v>46066</v>
      </c>
      <c r="AJ1046" s="99">
        <v>46065</v>
      </c>
      <c r="AK1046" s="99">
        <v>46065</v>
      </c>
      <c r="AL1046" s="99">
        <v>46069</v>
      </c>
      <c r="AM1046" s="69"/>
      <c r="AN1046" s="74">
        <v>46069</v>
      </c>
      <c r="AO1046" s="81">
        <f t="shared" si="350"/>
        <v>46063.791666666664</v>
      </c>
      <c r="AP1046" s="81">
        <f t="shared" si="351"/>
        <v>46064.791666666664</v>
      </c>
      <c r="AQ1046" s="81">
        <f t="shared" si="352"/>
        <v>46064.791666666664</v>
      </c>
      <c r="AR1046" s="81">
        <f t="shared" si="353"/>
        <v>46067</v>
      </c>
      <c r="AS1046" s="81">
        <f t="shared" si="354"/>
        <v>46078</v>
      </c>
      <c r="AT1046" s="81">
        <f t="shared" si="355"/>
        <v>46067</v>
      </c>
      <c r="AU1046" s="82" t="s">
        <v>443</v>
      </c>
      <c r="AV1046" s="74">
        <v>46063</v>
      </c>
      <c r="AW1046" s="75" t="s">
        <v>4282</v>
      </c>
      <c r="AX1046" s="75" t="s">
        <v>4283</v>
      </c>
      <c r="AY1046" s="75"/>
      <c r="AZ1046" s="96"/>
      <c r="BA1046" s="75"/>
      <c r="BB1046" s="75"/>
      <c r="BC1046" s="75"/>
      <c r="BD1046" s="75"/>
      <c r="BE1046" s="75"/>
      <c r="BF1046" s="75"/>
      <c r="BG1046" s="75"/>
      <c r="BH1046" s="75"/>
      <c r="BI1046" s="75"/>
      <c r="BJ1046" s="75"/>
      <c r="BK1046" s="75"/>
      <c r="BL1046" s="75"/>
      <c r="BM1046" s="75"/>
      <c r="BN1046" s="75"/>
      <c r="BO1046" s="75"/>
      <c r="BP1046" s="75"/>
      <c r="BQ1046" s="75"/>
      <c r="BR1046" s="75"/>
      <c r="BS1046" s="75"/>
      <c r="BT1046" s="75">
        <v>0</v>
      </c>
      <c r="BU1046" s="84" t="s">
        <v>4236</v>
      </c>
      <c r="BV1046" s="74">
        <v>46066</v>
      </c>
      <c r="BW1046" s="85">
        <f t="shared" si="343"/>
        <v>1</v>
      </c>
      <c r="BX1046" s="85">
        <f t="shared" si="344"/>
        <v>1</v>
      </c>
      <c r="BY1046" s="86" t="s">
        <v>120</v>
      </c>
      <c r="BZ1046" s="87">
        <f t="shared" si="342"/>
        <v>7</v>
      </c>
      <c r="CB1046" s="88">
        <f t="shared" si="345"/>
        <v>7</v>
      </c>
      <c r="CC1046" s="89"/>
      <c r="CE1046" s="87">
        <f t="shared" si="349"/>
        <v>2</v>
      </c>
      <c r="CF1046" s="90">
        <v>13010970</v>
      </c>
      <c r="CG1046" s="90"/>
      <c r="CH1046" s="90">
        <v>13010970</v>
      </c>
      <c r="CI1046" s="22">
        <v>25970</v>
      </c>
      <c r="CJ1046" s="87">
        <f t="shared" si="346"/>
        <v>2</v>
      </c>
      <c r="CK1046" s="87">
        <f t="shared" si="347"/>
        <v>7</v>
      </c>
      <c r="CL1046" s="22" t="s">
        <v>121</v>
      </c>
      <c r="CM1046" s="22" t="s">
        <v>4237</v>
      </c>
    </row>
    <row r="1047" spans="1:91" ht="14.45" customHeight="1" x14ac:dyDescent="0.25">
      <c r="A1047" s="69">
        <f t="shared" si="348"/>
        <v>1045</v>
      </c>
      <c r="B1047" s="73" t="s">
        <v>102</v>
      </c>
      <c r="C1047" s="107" t="s">
        <v>4246</v>
      </c>
      <c r="D1047" s="106">
        <v>145368127</v>
      </c>
      <c r="E1047" s="73"/>
      <c r="F1047" s="74">
        <v>46062</v>
      </c>
      <c r="G1047" s="75" t="s">
        <v>516</v>
      </c>
      <c r="H1047" s="75" t="s">
        <v>2213</v>
      </c>
      <c r="I1047" s="75" t="s">
        <v>105</v>
      </c>
      <c r="J1047" s="75" t="s">
        <v>518</v>
      </c>
      <c r="K1047" s="75" t="s">
        <v>242</v>
      </c>
      <c r="L1047" s="74">
        <v>46090</v>
      </c>
      <c r="M1047" s="73">
        <v>40</v>
      </c>
      <c r="N1047" s="75" t="s">
        <v>4284</v>
      </c>
      <c r="O1047" s="75" t="s">
        <v>4285</v>
      </c>
      <c r="P1047" s="75">
        <v>2830048814</v>
      </c>
      <c r="Q1047" s="74">
        <v>46063</v>
      </c>
      <c r="R1047" s="75">
        <v>1209383926</v>
      </c>
      <c r="S1047" s="75">
        <v>224183369</v>
      </c>
      <c r="T1047" s="74">
        <v>46063</v>
      </c>
      <c r="U1047" s="190">
        <v>18145.885999999999</v>
      </c>
      <c r="V1047" s="190">
        <v>17589.804</v>
      </c>
      <c r="W1047" s="75">
        <v>20</v>
      </c>
      <c r="X1047" s="75">
        <v>0</v>
      </c>
      <c r="Y1047" s="98" t="s">
        <v>4286</v>
      </c>
      <c r="Z1047" s="82" t="s">
        <v>258</v>
      </c>
      <c r="AA1047" s="75" t="s">
        <v>3189</v>
      </c>
      <c r="AB1047" s="75" t="s">
        <v>3190</v>
      </c>
      <c r="AC1047" s="109" t="s">
        <v>4246</v>
      </c>
      <c r="AD1047" s="75" t="s">
        <v>113</v>
      </c>
      <c r="AE1047" s="74">
        <v>46066</v>
      </c>
      <c r="AF1047" s="80">
        <v>46065.416666666664</v>
      </c>
      <c r="AG1047" s="80">
        <v>46064.791666666664</v>
      </c>
      <c r="AH1047" s="80">
        <v>46064.791666666664</v>
      </c>
      <c r="AI1047" s="99">
        <v>46066</v>
      </c>
      <c r="AJ1047" s="99">
        <v>46065</v>
      </c>
      <c r="AK1047" s="99">
        <v>46065</v>
      </c>
      <c r="AL1047" s="99">
        <v>46069</v>
      </c>
      <c r="AM1047" s="69"/>
      <c r="AN1047" s="74">
        <v>46069</v>
      </c>
      <c r="AO1047" s="81">
        <f t="shared" si="350"/>
        <v>46063.791666666664</v>
      </c>
      <c r="AP1047" s="81">
        <f t="shared" si="351"/>
        <v>46064.791666666664</v>
      </c>
      <c r="AQ1047" s="81">
        <f t="shared" si="352"/>
        <v>46064.791666666664</v>
      </c>
      <c r="AR1047" s="81">
        <f t="shared" si="353"/>
        <v>46067</v>
      </c>
      <c r="AS1047" s="81">
        <f t="shared" si="354"/>
        <v>46068</v>
      </c>
      <c r="AT1047" s="81">
        <f t="shared" si="355"/>
        <v>46067</v>
      </c>
      <c r="AU1047" s="82" t="s">
        <v>443</v>
      </c>
      <c r="AV1047" s="74">
        <v>46063</v>
      </c>
      <c r="AW1047" s="75" t="s">
        <v>4287</v>
      </c>
      <c r="AX1047" s="75" t="s">
        <v>4288</v>
      </c>
      <c r="AY1047" s="75"/>
      <c r="AZ1047" s="96"/>
      <c r="BA1047" s="75"/>
      <c r="BB1047" s="75"/>
      <c r="BC1047" s="75"/>
      <c r="BD1047" s="75"/>
      <c r="BE1047" s="75"/>
      <c r="BF1047" s="75"/>
      <c r="BG1047" s="75"/>
      <c r="BH1047" s="75"/>
      <c r="BI1047" s="75"/>
      <c r="BJ1047" s="75"/>
      <c r="BK1047" s="75"/>
      <c r="BL1047" s="75"/>
      <c r="BM1047" s="75"/>
      <c r="BN1047" s="75"/>
      <c r="BO1047" s="75"/>
      <c r="BP1047" s="75"/>
      <c r="BQ1047" s="75"/>
      <c r="BR1047" s="75"/>
      <c r="BS1047" s="75"/>
      <c r="BT1047" s="75">
        <v>0</v>
      </c>
      <c r="BU1047" s="84" t="s">
        <v>4252</v>
      </c>
      <c r="BV1047" s="74">
        <v>46066</v>
      </c>
      <c r="BW1047" s="85">
        <f t="shared" si="343"/>
        <v>1</v>
      </c>
      <c r="BX1047" s="85">
        <f t="shared" si="344"/>
        <v>1</v>
      </c>
      <c r="BY1047" s="86" t="s">
        <v>120</v>
      </c>
      <c r="BZ1047" s="87">
        <f t="shared" si="342"/>
        <v>7</v>
      </c>
      <c r="CB1047" s="88">
        <f t="shared" si="345"/>
        <v>7</v>
      </c>
      <c r="CC1047" s="89"/>
      <c r="CE1047" s="87">
        <f t="shared" si="349"/>
        <v>2</v>
      </c>
      <c r="CF1047" s="90">
        <v>13010970</v>
      </c>
      <c r="CG1047" s="90"/>
      <c r="CH1047" s="90">
        <v>13010970</v>
      </c>
      <c r="CI1047" s="91">
        <v>25970</v>
      </c>
      <c r="CJ1047" s="87">
        <f t="shared" si="346"/>
        <v>2</v>
      </c>
      <c r="CK1047" s="87">
        <f t="shared" si="347"/>
        <v>7</v>
      </c>
      <c r="CL1047" s="22" t="s">
        <v>121</v>
      </c>
      <c r="CM1047" s="22" t="s">
        <v>4253</v>
      </c>
    </row>
    <row r="1048" spans="1:91" ht="14.45" customHeight="1" x14ac:dyDescent="0.25">
      <c r="A1048" s="69">
        <f t="shared" si="348"/>
        <v>1046</v>
      </c>
      <c r="B1048" s="73" t="s">
        <v>102</v>
      </c>
      <c r="C1048" s="107" t="s">
        <v>4246</v>
      </c>
      <c r="D1048" s="106">
        <v>145368138</v>
      </c>
      <c r="E1048" s="73"/>
      <c r="F1048" s="74">
        <v>46062</v>
      </c>
      <c r="G1048" s="75" t="s">
        <v>516</v>
      </c>
      <c r="H1048" s="75" t="s">
        <v>2213</v>
      </c>
      <c r="I1048" s="75" t="s">
        <v>105</v>
      </c>
      <c r="J1048" s="75" t="s">
        <v>518</v>
      </c>
      <c r="K1048" s="75" t="s">
        <v>242</v>
      </c>
      <c r="L1048" s="74">
        <v>46091</v>
      </c>
      <c r="M1048" s="73">
        <v>40</v>
      </c>
      <c r="N1048" s="75" t="s">
        <v>4289</v>
      </c>
      <c r="O1048" s="75" t="s">
        <v>4290</v>
      </c>
      <c r="P1048" s="75">
        <v>2830048858</v>
      </c>
      <c r="Q1048" s="74">
        <v>46063</v>
      </c>
      <c r="R1048" s="75">
        <v>1209384103</v>
      </c>
      <c r="S1048" s="75">
        <v>224183378</v>
      </c>
      <c r="T1048" s="74">
        <v>46063</v>
      </c>
      <c r="U1048" s="190">
        <v>17358.303</v>
      </c>
      <c r="V1048" s="190">
        <v>16733.240000000002</v>
      </c>
      <c r="W1048" s="75">
        <v>20</v>
      </c>
      <c r="X1048" s="75">
        <v>0</v>
      </c>
      <c r="Y1048" s="98" t="s">
        <v>4291</v>
      </c>
      <c r="Z1048" s="82" t="s">
        <v>258</v>
      </c>
      <c r="AA1048" s="75" t="s">
        <v>3189</v>
      </c>
      <c r="AB1048" s="75" t="s">
        <v>3190</v>
      </c>
      <c r="AC1048" s="109" t="s">
        <v>4246</v>
      </c>
      <c r="AD1048" s="75" t="s">
        <v>113</v>
      </c>
      <c r="AE1048" s="74">
        <v>46066</v>
      </c>
      <c r="AF1048" s="80">
        <v>46065.416666666664</v>
      </c>
      <c r="AG1048" s="80">
        <v>46064.791666666664</v>
      </c>
      <c r="AH1048" s="80">
        <v>46064.791666666664</v>
      </c>
      <c r="AI1048" s="99">
        <v>46066</v>
      </c>
      <c r="AJ1048" s="99">
        <v>46065</v>
      </c>
      <c r="AK1048" s="99">
        <v>46065</v>
      </c>
      <c r="AL1048" s="99">
        <v>46069</v>
      </c>
      <c r="AM1048" s="69"/>
      <c r="AN1048" s="74">
        <v>46069</v>
      </c>
      <c r="AO1048" s="81">
        <f t="shared" si="350"/>
        <v>46063.791666666664</v>
      </c>
      <c r="AP1048" s="81">
        <f t="shared" si="351"/>
        <v>46064.791666666664</v>
      </c>
      <c r="AQ1048" s="81">
        <f t="shared" si="352"/>
        <v>46064.791666666664</v>
      </c>
      <c r="AR1048" s="81">
        <f t="shared" si="353"/>
        <v>46067</v>
      </c>
      <c r="AS1048" s="81">
        <f t="shared" si="354"/>
        <v>46068</v>
      </c>
      <c r="AT1048" s="81">
        <f t="shared" si="355"/>
        <v>46067</v>
      </c>
      <c r="AU1048" s="82" t="s">
        <v>443</v>
      </c>
      <c r="AV1048" s="74">
        <v>46063</v>
      </c>
      <c r="AW1048" s="75" t="s">
        <v>4292</v>
      </c>
      <c r="AX1048" s="75" t="s">
        <v>4293</v>
      </c>
      <c r="AY1048" s="75"/>
      <c r="AZ1048" s="96"/>
      <c r="BA1048" s="75"/>
      <c r="BB1048" s="75"/>
      <c r="BC1048" s="75"/>
      <c r="BD1048" s="75"/>
      <c r="BE1048" s="75"/>
      <c r="BF1048" s="75"/>
      <c r="BG1048" s="75"/>
      <c r="BH1048" s="75"/>
      <c r="BI1048" s="75"/>
      <c r="BJ1048" s="75"/>
      <c r="BK1048" s="75"/>
      <c r="BL1048" s="75"/>
      <c r="BM1048" s="75"/>
      <c r="BN1048" s="75"/>
      <c r="BO1048" s="75"/>
      <c r="BP1048" s="75"/>
      <c r="BQ1048" s="75"/>
      <c r="BR1048" s="75"/>
      <c r="BS1048" s="75"/>
      <c r="BT1048" s="75">
        <v>0</v>
      </c>
      <c r="BU1048" s="84" t="s">
        <v>4252</v>
      </c>
      <c r="BV1048" s="74">
        <v>46066</v>
      </c>
      <c r="BW1048" s="85">
        <f t="shared" si="343"/>
        <v>1</v>
      </c>
      <c r="BX1048" s="85">
        <f t="shared" si="344"/>
        <v>1</v>
      </c>
      <c r="BY1048" s="86" t="s">
        <v>120</v>
      </c>
      <c r="BZ1048" s="87">
        <f t="shared" si="342"/>
        <v>7</v>
      </c>
      <c r="CB1048" s="88">
        <f t="shared" si="345"/>
        <v>7</v>
      </c>
      <c r="CC1048" s="89"/>
      <c r="CE1048" s="87">
        <f t="shared" si="349"/>
        <v>2</v>
      </c>
      <c r="CF1048" s="90">
        <v>13010970</v>
      </c>
      <c r="CG1048" s="90"/>
      <c r="CH1048" s="90">
        <v>13010970</v>
      </c>
      <c r="CI1048" s="91">
        <v>25970</v>
      </c>
      <c r="CJ1048" s="87">
        <f t="shared" si="346"/>
        <v>2</v>
      </c>
      <c r="CK1048" s="87">
        <f t="shared" si="347"/>
        <v>7</v>
      </c>
      <c r="CL1048" s="22" t="s">
        <v>121</v>
      </c>
      <c r="CM1048" s="22" t="s">
        <v>4253</v>
      </c>
    </row>
    <row r="1049" spans="1:91" ht="14.45" customHeight="1" x14ac:dyDescent="0.25">
      <c r="A1049" s="69">
        <f t="shared" si="348"/>
        <v>1047</v>
      </c>
      <c r="B1049" s="70" t="s">
        <v>102</v>
      </c>
      <c r="C1049" s="107">
        <v>265185842</v>
      </c>
      <c r="D1049" s="106">
        <v>145357210</v>
      </c>
      <c r="E1049" s="73"/>
      <c r="F1049" s="74">
        <v>46064</v>
      </c>
      <c r="G1049" s="75" t="s">
        <v>3332</v>
      </c>
      <c r="H1049" s="75" t="s">
        <v>2845</v>
      </c>
      <c r="I1049" s="75" t="s">
        <v>105</v>
      </c>
      <c r="J1049" s="75" t="s">
        <v>1570</v>
      </c>
      <c r="K1049" s="75" t="s">
        <v>242</v>
      </c>
      <c r="L1049" s="74">
        <v>46104</v>
      </c>
      <c r="M1049" s="73">
        <v>40</v>
      </c>
      <c r="N1049" s="75" t="s">
        <v>4294</v>
      </c>
      <c r="O1049" s="75" t="s">
        <v>4295</v>
      </c>
      <c r="P1049" s="75">
        <v>2830048877</v>
      </c>
      <c r="Q1049" s="74">
        <v>46064</v>
      </c>
      <c r="R1049" s="75">
        <v>1209384326</v>
      </c>
      <c r="S1049" s="75">
        <v>224193323</v>
      </c>
      <c r="T1049" s="74">
        <v>46064</v>
      </c>
      <c r="U1049" s="190">
        <v>23531.641</v>
      </c>
      <c r="V1049" s="190">
        <v>22950.616999999998</v>
      </c>
      <c r="W1049" s="75">
        <v>36</v>
      </c>
      <c r="X1049" s="75">
        <v>8</v>
      </c>
      <c r="Y1049" s="98">
        <v>265185842</v>
      </c>
      <c r="Z1049" s="82" t="s">
        <v>110</v>
      </c>
      <c r="AA1049" s="75" t="s">
        <v>2247</v>
      </c>
      <c r="AB1049" s="75" t="s">
        <v>1594</v>
      </c>
      <c r="AC1049" s="98">
        <v>265185842</v>
      </c>
      <c r="AD1049" s="75" t="s">
        <v>113</v>
      </c>
      <c r="AE1049" s="99">
        <v>46066</v>
      </c>
      <c r="AF1049" s="80">
        <v>46066.666666666664</v>
      </c>
      <c r="AG1049" s="80">
        <v>46065.666666666664</v>
      </c>
      <c r="AH1049" s="80">
        <v>46066.583333333336</v>
      </c>
      <c r="AI1049" s="99">
        <v>46067</v>
      </c>
      <c r="AJ1049" s="99">
        <v>46066</v>
      </c>
      <c r="AK1049" s="99">
        <v>46066</v>
      </c>
      <c r="AL1049" s="99">
        <v>46086</v>
      </c>
      <c r="AM1049" s="99">
        <v>46099</v>
      </c>
      <c r="AN1049" s="99">
        <v>46099</v>
      </c>
      <c r="AO1049" s="81">
        <f t="shared" si="350"/>
        <v>46064.666666666664</v>
      </c>
      <c r="AP1049" s="81">
        <f t="shared" si="351"/>
        <v>46065.666666666664</v>
      </c>
      <c r="AQ1049" s="81">
        <f t="shared" si="352"/>
        <v>46065.666666666664</v>
      </c>
      <c r="AR1049" s="81">
        <f t="shared" si="353"/>
        <v>46068</v>
      </c>
      <c r="AS1049" s="81">
        <f t="shared" si="354"/>
        <v>46068</v>
      </c>
      <c r="AT1049" s="81">
        <f t="shared" si="355"/>
        <v>46068</v>
      </c>
      <c r="AU1049" s="82" t="s">
        <v>443</v>
      </c>
      <c r="AV1049" s="74">
        <v>46064</v>
      </c>
      <c r="AW1049" s="75" t="s">
        <v>4296</v>
      </c>
      <c r="AX1049" s="75" t="s">
        <v>4297</v>
      </c>
      <c r="AY1049" s="75"/>
      <c r="AZ1049" s="96"/>
      <c r="BA1049" s="75"/>
      <c r="BB1049" s="75"/>
      <c r="BC1049" s="75"/>
      <c r="BD1049" s="75"/>
      <c r="BE1049" s="75"/>
      <c r="BF1049" s="75"/>
      <c r="BG1049" s="75"/>
      <c r="BH1049" s="75"/>
      <c r="BI1049" s="75"/>
      <c r="BJ1049" s="75"/>
      <c r="BK1049" s="75"/>
      <c r="BL1049" s="75"/>
      <c r="BM1049" s="75"/>
      <c r="BN1049" s="75"/>
      <c r="BO1049" s="75"/>
      <c r="BP1049" s="75"/>
      <c r="BQ1049" s="75"/>
      <c r="BR1049" s="75"/>
      <c r="BS1049" s="75"/>
      <c r="BT1049" s="75">
        <v>1</v>
      </c>
      <c r="BU1049" s="84" t="s">
        <v>4298</v>
      </c>
      <c r="BV1049" s="74">
        <v>46066</v>
      </c>
      <c r="BW1049" s="85">
        <f t="shared" si="343"/>
        <v>0</v>
      </c>
      <c r="BX1049" s="85">
        <f t="shared" si="344"/>
        <v>0</v>
      </c>
      <c r="BY1049" s="86" t="s">
        <v>120</v>
      </c>
      <c r="BZ1049" s="87">
        <f t="shared" si="342"/>
        <v>7</v>
      </c>
      <c r="CB1049" s="88">
        <f t="shared" si="345"/>
        <v>7</v>
      </c>
      <c r="CC1049" s="89"/>
      <c r="CE1049" s="87">
        <f t="shared" si="349"/>
        <v>2</v>
      </c>
      <c r="CF1049" s="90">
        <v>85297386</v>
      </c>
      <c r="CG1049" s="90">
        <v>12177826</v>
      </c>
      <c r="CH1049" s="90">
        <v>97475212</v>
      </c>
      <c r="CI1049" s="91">
        <v>26302</v>
      </c>
      <c r="CJ1049" s="87">
        <f t="shared" si="346"/>
        <v>2</v>
      </c>
      <c r="CK1049" s="87">
        <f t="shared" si="347"/>
        <v>7</v>
      </c>
      <c r="CL1049" s="22" t="s">
        <v>121</v>
      </c>
      <c r="CM1049" s="22" t="s">
        <v>4299</v>
      </c>
    </row>
    <row r="1050" spans="1:91" ht="14.45" customHeight="1" x14ac:dyDescent="0.25">
      <c r="A1050" s="69">
        <f t="shared" si="348"/>
        <v>1048</v>
      </c>
      <c r="B1050" s="70" t="s">
        <v>102</v>
      </c>
      <c r="C1050" s="97">
        <v>235600197073</v>
      </c>
      <c r="D1050" s="106">
        <v>145445742</v>
      </c>
      <c r="E1050" s="73">
        <v>5320007551</v>
      </c>
      <c r="F1050" s="74">
        <v>46063</v>
      </c>
      <c r="G1050" s="75" t="s">
        <v>298</v>
      </c>
      <c r="H1050" s="75" t="s">
        <v>1657</v>
      </c>
      <c r="I1050" s="75" t="s">
        <v>105</v>
      </c>
      <c r="J1050" s="75" t="s">
        <v>322</v>
      </c>
      <c r="K1050" s="75" t="s">
        <v>242</v>
      </c>
      <c r="L1050" s="74">
        <v>46083</v>
      </c>
      <c r="M1050" s="73">
        <v>40</v>
      </c>
      <c r="N1050" s="75" t="s">
        <v>4300</v>
      </c>
      <c r="O1050" s="75" t="s">
        <v>4301</v>
      </c>
      <c r="P1050" s="75">
        <v>2830048868</v>
      </c>
      <c r="Q1050" s="74">
        <v>46064</v>
      </c>
      <c r="R1050" s="75">
        <v>1209384302</v>
      </c>
      <c r="S1050" s="75">
        <v>224189202</v>
      </c>
      <c r="T1050" s="74">
        <v>46064</v>
      </c>
      <c r="U1050" s="190">
        <v>5818.558</v>
      </c>
      <c r="V1050" s="190">
        <v>5632.6710000000003</v>
      </c>
      <c r="W1050" s="75">
        <v>6</v>
      </c>
      <c r="X1050" s="75">
        <v>0</v>
      </c>
      <c r="Y1050" s="98">
        <v>235600197073</v>
      </c>
      <c r="Z1050" s="82" t="s">
        <v>128</v>
      </c>
      <c r="AA1050" s="75" t="s">
        <v>280</v>
      </c>
      <c r="AB1050" s="75" t="s">
        <v>2599</v>
      </c>
      <c r="AC1050" s="98">
        <v>235600197073</v>
      </c>
      <c r="AD1050" s="75" t="s">
        <v>113</v>
      </c>
      <c r="AE1050" s="74">
        <v>46070</v>
      </c>
      <c r="AF1050" s="80">
        <v>46068.041666666664</v>
      </c>
      <c r="AG1050" s="80">
        <v>46066.5</v>
      </c>
      <c r="AH1050" s="80">
        <v>46066.5</v>
      </c>
      <c r="AI1050" s="99">
        <v>46069</v>
      </c>
      <c r="AJ1050" s="69"/>
      <c r="AK1050" s="99">
        <v>46069</v>
      </c>
      <c r="AL1050" s="99">
        <v>46072</v>
      </c>
      <c r="AM1050" s="69"/>
      <c r="AN1050" s="74">
        <v>46072</v>
      </c>
      <c r="AO1050" s="95" t="s">
        <v>121</v>
      </c>
      <c r="AP1050" s="95" t="s">
        <v>121</v>
      </c>
      <c r="AQ1050" s="95" t="s">
        <v>121</v>
      </c>
      <c r="AR1050" s="95" t="s">
        <v>121</v>
      </c>
      <c r="AS1050" s="95" t="s">
        <v>121</v>
      </c>
      <c r="AT1050" s="95" t="s">
        <v>121</v>
      </c>
      <c r="AU1050" s="82" t="s">
        <v>2600</v>
      </c>
      <c r="AV1050" s="74">
        <v>46064</v>
      </c>
      <c r="AW1050" s="75" t="s">
        <v>4302</v>
      </c>
      <c r="AX1050" s="75" t="s">
        <v>4303</v>
      </c>
      <c r="AY1050" s="75"/>
      <c r="AZ1050" s="96"/>
      <c r="BA1050" s="75"/>
      <c r="BB1050" s="75"/>
      <c r="BC1050" s="75"/>
      <c r="BD1050" s="75"/>
      <c r="BE1050" s="75"/>
      <c r="BF1050" s="75"/>
      <c r="BG1050" s="75"/>
      <c r="BH1050" s="75"/>
      <c r="BI1050" s="75"/>
      <c r="BJ1050" s="75"/>
      <c r="BK1050" s="75"/>
      <c r="BL1050" s="75"/>
      <c r="BM1050" s="75"/>
      <c r="BN1050" s="75"/>
      <c r="BO1050" s="75"/>
      <c r="BP1050" s="75"/>
      <c r="BQ1050" s="75"/>
      <c r="BR1050" s="75"/>
      <c r="BS1050" s="75"/>
      <c r="BT1050" s="75">
        <v>1</v>
      </c>
      <c r="BU1050" s="84" t="s">
        <v>4304</v>
      </c>
      <c r="BV1050" s="74">
        <v>46076</v>
      </c>
      <c r="BW1050" s="85">
        <f t="shared" si="343"/>
        <v>7</v>
      </c>
      <c r="BX1050" s="85">
        <f t="shared" si="344"/>
        <v>7</v>
      </c>
      <c r="BY1050" s="86" t="s">
        <v>120</v>
      </c>
      <c r="BZ1050" s="87">
        <f t="shared" si="342"/>
        <v>7</v>
      </c>
      <c r="CB1050" s="88">
        <f t="shared" si="345"/>
        <v>9</v>
      </c>
      <c r="CC1050" s="89"/>
      <c r="CE1050" s="87">
        <f t="shared" si="349"/>
        <v>2</v>
      </c>
      <c r="CF1050" s="90">
        <v>15534000</v>
      </c>
      <c r="CG1050" s="90"/>
      <c r="CH1050" s="90">
        <v>15534000</v>
      </c>
      <c r="CI1050" s="22">
        <v>25890</v>
      </c>
      <c r="CJ1050" s="87">
        <f t="shared" si="346"/>
        <v>2</v>
      </c>
      <c r="CK1050" s="87">
        <f t="shared" si="347"/>
        <v>7</v>
      </c>
      <c r="CL1050" s="22" t="s">
        <v>121</v>
      </c>
      <c r="CM1050" s="22" t="s">
        <v>4305</v>
      </c>
    </row>
    <row r="1051" spans="1:91" ht="14.45" customHeight="1" x14ac:dyDescent="0.25">
      <c r="A1051" s="69">
        <f t="shared" si="348"/>
        <v>1049</v>
      </c>
      <c r="B1051" s="70" t="s">
        <v>102</v>
      </c>
      <c r="C1051" s="97">
        <v>235600197073</v>
      </c>
      <c r="D1051" s="106">
        <v>145348610</v>
      </c>
      <c r="E1051" s="73">
        <v>5320007551</v>
      </c>
      <c r="F1051" s="74">
        <v>46063</v>
      </c>
      <c r="G1051" s="75" t="s">
        <v>4306</v>
      </c>
      <c r="H1051" s="75" t="s">
        <v>1657</v>
      </c>
      <c r="I1051" s="75" t="s">
        <v>105</v>
      </c>
      <c r="J1051" s="75" t="s">
        <v>322</v>
      </c>
      <c r="K1051" s="75" t="s">
        <v>242</v>
      </c>
      <c r="L1051" s="74">
        <v>46083</v>
      </c>
      <c r="M1051" s="73">
        <v>0</v>
      </c>
      <c r="N1051" s="75" t="s">
        <v>4300</v>
      </c>
      <c r="O1051" s="75" t="s">
        <v>4301</v>
      </c>
      <c r="P1051" s="75">
        <v>2830048867</v>
      </c>
      <c r="Q1051" s="74">
        <v>46064</v>
      </c>
      <c r="R1051" s="75">
        <v>1209384301</v>
      </c>
      <c r="S1051" s="75">
        <v>224189211</v>
      </c>
      <c r="T1051" s="74">
        <v>46064</v>
      </c>
      <c r="U1051" s="190">
        <v>11954.281000000001</v>
      </c>
      <c r="V1051" s="190">
        <v>11651.937</v>
      </c>
      <c r="W1051" s="75">
        <v>14</v>
      </c>
      <c r="X1051" s="75">
        <v>0</v>
      </c>
      <c r="Y1051" s="98">
        <v>235600197073</v>
      </c>
      <c r="Z1051" s="82" t="s">
        <v>128</v>
      </c>
      <c r="AA1051" s="75" t="s">
        <v>280</v>
      </c>
      <c r="AB1051" s="75" t="s">
        <v>2599</v>
      </c>
      <c r="AC1051" s="98">
        <v>235600197073</v>
      </c>
      <c r="AD1051" s="75" t="s">
        <v>113</v>
      </c>
      <c r="AE1051" s="74">
        <v>46070</v>
      </c>
      <c r="AF1051" s="80">
        <v>46068.041666666664</v>
      </c>
      <c r="AG1051" s="80">
        <v>46066.5</v>
      </c>
      <c r="AH1051" s="80">
        <v>46066.5</v>
      </c>
      <c r="AI1051" s="99">
        <v>46069</v>
      </c>
      <c r="AJ1051" s="69"/>
      <c r="AK1051" s="99">
        <v>46069</v>
      </c>
      <c r="AL1051" s="99">
        <v>46072</v>
      </c>
      <c r="AM1051" s="69"/>
      <c r="AN1051" s="74">
        <v>46072</v>
      </c>
      <c r="AO1051" s="95" t="s">
        <v>121</v>
      </c>
      <c r="AP1051" s="95" t="s">
        <v>121</v>
      </c>
      <c r="AQ1051" s="95" t="s">
        <v>121</v>
      </c>
      <c r="AR1051" s="95" t="s">
        <v>121</v>
      </c>
      <c r="AS1051" s="95" t="s">
        <v>121</v>
      </c>
      <c r="AT1051" s="95" t="s">
        <v>121</v>
      </c>
      <c r="AU1051" s="82" t="s">
        <v>2600</v>
      </c>
      <c r="AV1051" s="74">
        <v>46064</v>
      </c>
      <c r="AW1051" s="75">
        <v>0</v>
      </c>
      <c r="AX1051" s="75">
        <v>0</v>
      </c>
      <c r="AY1051" s="75"/>
      <c r="AZ1051" s="96"/>
      <c r="BA1051" s="75"/>
      <c r="BB1051" s="75"/>
      <c r="BC1051" s="75"/>
      <c r="BD1051" s="75"/>
      <c r="BE1051" s="75"/>
      <c r="BF1051" s="75"/>
      <c r="BG1051" s="75"/>
      <c r="BH1051" s="75"/>
      <c r="BI1051" s="75"/>
      <c r="BJ1051" s="75"/>
      <c r="BK1051" s="75"/>
      <c r="BL1051" s="75"/>
      <c r="BM1051" s="75"/>
      <c r="BN1051" s="75"/>
      <c r="BO1051" s="75"/>
      <c r="BP1051" s="75"/>
      <c r="BQ1051" s="75"/>
      <c r="BR1051" s="75"/>
      <c r="BS1051" s="75"/>
      <c r="BT1051" s="75">
        <v>0</v>
      </c>
      <c r="BU1051" s="84" t="s">
        <v>4304</v>
      </c>
      <c r="BV1051" s="74">
        <v>46076</v>
      </c>
      <c r="BW1051" s="85">
        <f t="shared" si="343"/>
        <v>7</v>
      </c>
      <c r="BX1051" s="85">
        <f t="shared" si="344"/>
        <v>7</v>
      </c>
      <c r="BY1051" s="86" t="s">
        <v>120</v>
      </c>
      <c r="BZ1051" s="87">
        <f t="shared" si="342"/>
        <v>7</v>
      </c>
      <c r="CB1051" s="88">
        <f t="shared" si="345"/>
        <v>9</v>
      </c>
      <c r="CC1051" s="89"/>
      <c r="CE1051" s="87">
        <f t="shared" si="349"/>
        <v>2</v>
      </c>
      <c r="CF1051" s="90"/>
      <c r="CG1051" s="90"/>
      <c r="CH1051" s="90"/>
      <c r="CJ1051" s="87">
        <f t="shared" si="346"/>
        <v>2</v>
      </c>
      <c r="CK1051" s="87">
        <f t="shared" si="347"/>
        <v>7</v>
      </c>
      <c r="CL1051" s="22" t="s">
        <v>121</v>
      </c>
      <c r="CM1051" s="22" t="s">
        <v>4305</v>
      </c>
    </row>
    <row r="1052" spans="1:91" ht="14.45" customHeight="1" x14ac:dyDescent="0.25">
      <c r="A1052" s="69">
        <f t="shared" si="348"/>
        <v>1050</v>
      </c>
      <c r="B1052" s="70" t="s">
        <v>102</v>
      </c>
      <c r="C1052" s="97">
        <v>235600155401</v>
      </c>
      <c r="D1052" s="106">
        <v>145397223</v>
      </c>
      <c r="E1052" s="73"/>
      <c r="F1052" s="74">
        <v>46064</v>
      </c>
      <c r="G1052" s="75" t="s">
        <v>567</v>
      </c>
      <c r="H1052" s="75" t="s">
        <v>2213</v>
      </c>
      <c r="I1052" s="75" t="s">
        <v>105</v>
      </c>
      <c r="J1052" s="75" t="s">
        <v>568</v>
      </c>
      <c r="K1052" s="75" t="s">
        <v>242</v>
      </c>
      <c r="L1052" s="74">
        <v>46091</v>
      </c>
      <c r="M1052" s="73">
        <v>40</v>
      </c>
      <c r="N1052" s="75" t="s">
        <v>4307</v>
      </c>
      <c r="O1052" s="75" t="s">
        <v>4308</v>
      </c>
      <c r="P1052" s="75">
        <v>2830048900</v>
      </c>
      <c r="Q1052" s="74">
        <v>46064</v>
      </c>
      <c r="R1052" s="75">
        <v>1209384439</v>
      </c>
      <c r="S1052" s="75">
        <v>224193318</v>
      </c>
      <c r="T1052" s="74">
        <v>46064</v>
      </c>
      <c r="U1052" s="190">
        <v>15352.847</v>
      </c>
      <c r="V1052" s="190">
        <v>14721.415999999999</v>
      </c>
      <c r="W1052" s="75">
        <v>17</v>
      </c>
      <c r="X1052" s="75">
        <v>0</v>
      </c>
      <c r="Y1052" s="98">
        <v>235600155401</v>
      </c>
      <c r="Z1052" s="82" t="s">
        <v>128</v>
      </c>
      <c r="AA1052" s="75" t="s">
        <v>280</v>
      </c>
      <c r="AB1052" s="75" t="s">
        <v>2599</v>
      </c>
      <c r="AC1052" s="98">
        <v>235600155401</v>
      </c>
      <c r="AD1052" s="75" t="s">
        <v>113</v>
      </c>
      <c r="AE1052" s="74">
        <v>46076</v>
      </c>
      <c r="AF1052" s="80">
        <v>46068.041666666664</v>
      </c>
      <c r="AG1052" s="80">
        <v>46066.5</v>
      </c>
      <c r="AH1052" s="80">
        <v>46066.5</v>
      </c>
      <c r="AI1052" s="99">
        <v>46069</v>
      </c>
      <c r="AJ1052" s="69"/>
      <c r="AK1052" s="99">
        <v>46069</v>
      </c>
      <c r="AL1052" s="99">
        <v>46078</v>
      </c>
      <c r="AM1052" s="69"/>
      <c r="AN1052" s="99">
        <v>46078</v>
      </c>
      <c r="AO1052" s="81">
        <f>IF(AH1052&lt;AG1052,IF(AH1052=0,"",AH1052-1),IF(AG1052=0,"",AG1052-1))</f>
        <v>46065.5</v>
      </c>
      <c r="AP1052" s="81">
        <f>IF(AH1052&lt;AG1052,IF(AH1052=0,"",AH1052),IF(AG1052=0,"",AG1052))</f>
        <v>46066.5</v>
      </c>
      <c r="AQ1052" s="81">
        <f>IF(AH1052&lt;AG1052,IF(AH1052=0,"",AH1052),IF(AG1052=0,"",AG1052))</f>
        <v>46066.5</v>
      </c>
      <c r="AR1052" s="81">
        <f>IF(AI1052=0,"",IF(AI1052&lt;AJ1052,AJ1052+1,AI1052+1))</f>
        <v>46070</v>
      </c>
      <c r="AS1052" s="81">
        <f>IF(AI1052=0,"",IF(AE1052=0,IF(AJ1052=0,AI1052+2,AJ1052+2),AE1052+2))</f>
        <v>46078</v>
      </c>
      <c r="AT1052" s="81">
        <f>IF(AI1052=0,"",IF(AI1052&lt;AJ1052,AJ1052+1,AI1052+1))</f>
        <v>46070</v>
      </c>
      <c r="AU1052" s="82" t="s">
        <v>2600</v>
      </c>
      <c r="AV1052" s="74">
        <v>46064</v>
      </c>
      <c r="AW1052" s="75" t="s">
        <v>4309</v>
      </c>
      <c r="AX1052" s="75" t="s">
        <v>4310</v>
      </c>
      <c r="AY1052" s="75"/>
      <c r="AZ1052" s="96"/>
      <c r="BA1052" s="75"/>
      <c r="BB1052" s="75"/>
      <c r="BC1052" s="75"/>
      <c r="BD1052" s="75"/>
      <c r="BE1052" s="75"/>
      <c r="BF1052" s="75"/>
      <c r="BG1052" s="75"/>
      <c r="BH1052" s="75"/>
      <c r="BI1052" s="75"/>
      <c r="BJ1052" s="75"/>
      <c r="BK1052" s="75"/>
      <c r="BL1052" s="75"/>
      <c r="BM1052" s="75"/>
      <c r="BN1052" s="75"/>
      <c r="BO1052" s="75"/>
      <c r="BP1052" s="75"/>
      <c r="BQ1052" s="75"/>
      <c r="BR1052" s="75"/>
      <c r="BS1052" s="75"/>
      <c r="BT1052" s="75">
        <v>1</v>
      </c>
      <c r="BU1052" s="84" t="s">
        <v>4311</v>
      </c>
      <c r="BV1052" s="74">
        <v>46076</v>
      </c>
      <c r="BW1052" s="85">
        <f t="shared" si="343"/>
        <v>7</v>
      </c>
      <c r="BX1052" s="85">
        <f t="shared" si="344"/>
        <v>7</v>
      </c>
      <c r="BY1052" s="86" t="s">
        <v>120</v>
      </c>
      <c r="BZ1052" s="87">
        <f t="shared" si="342"/>
        <v>7</v>
      </c>
      <c r="CB1052" s="88">
        <f t="shared" si="345"/>
        <v>9</v>
      </c>
      <c r="CC1052" s="89"/>
      <c r="CE1052" s="87">
        <f t="shared" si="349"/>
        <v>2</v>
      </c>
      <c r="CF1052" s="90">
        <v>18123000</v>
      </c>
      <c r="CG1052" s="90"/>
      <c r="CH1052" s="90">
        <v>18123000</v>
      </c>
      <c r="CI1052" s="22">
        <v>25890</v>
      </c>
      <c r="CJ1052" s="87">
        <f t="shared" si="346"/>
        <v>2</v>
      </c>
      <c r="CK1052" s="87">
        <f t="shared" si="347"/>
        <v>7</v>
      </c>
      <c r="CL1052" s="22" t="s">
        <v>121</v>
      </c>
      <c r="CM1052" s="22" t="s">
        <v>4312</v>
      </c>
    </row>
    <row r="1053" spans="1:91" ht="14.45" customHeight="1" x14ac:dyDescent="0.25">
      <c r="A1053" s="69">
        <f t="shared" si="348"/>
        <v>1051</v>
      </c>
      <c r="B1053" s="70" t="s">
        <v>102</v>
      </c>
      <c r="C1053" s="97">
        <v>235600198835</v>
      </c>
      <c r="D1053" s="106">
        <v>145515543</v>
      </c>
      <c r="E1053" s="73">
        <v>5320007674</v>
      </c>
      <c r="F1053" s="74">
        <v>46063</v>
      </c>
      <c r="G1053" s="75" t="s">
        <v>2163</v>
      </c>
      <c r="H1053" s="75" t="s">
        <v>1657</v>
      </c>
      <c r="I1053" s="75" t="s">
        <v>105</v>
      </c>
      <c r="J1053" s="75" t="s">
        <v>322</v>
      </c>
      <c r="K1053" s="75" t="s">
        <v>242</v>
      </c>
      <c r="L1053" s="74">
        <v>46081</v>
      </c>
      <c r="M1053" s="73">
        <v>40</v>
      </c>
      <c r="N1053" s="75" t="s">
        <v>4313</v>
      </c>
      <c r="O1053" s="75" t="s">
        <v>4314</v>
      </c>
      <c r="P1053" s="75">
        <v>2830048925</v>
      </c>
      <c r="Q1053" s="74">
        <v>46065</v>
      </c>
      <c r="R1053" s="75">
        <v>1209384764</v>
      </c>
      <c r="S1053" s="75">
        <v>224189219</v>
      </c>
      <c r="T1053" s="74">
        <v>46065</v>
      </c>
      <c r="U1053" s="190">
        <v>10912.802</v>
      </c>
      <c r="V1053" s="190">
        <v>10478.762000000001</v>
      </c>
      <c r="W1053" s="75">
        <v>12</v>
      </c>
      <c r="X1053" s="75">
        <v>0</v>
      </c>
      <c r="Y1053" s="98">
        <v>235600198835</v>
      </c>
      <c r="Z1053" s="82" t="s">
        <v>128</v>
      </c>
      <c r="AA1053" s="75" t="s">
        <v>280</v>
      </c>
      <c r="AB1053" s="75" t="s">
        <v>2599</v>
      </c>
      <c r="AC1053" s="98"/>
      <c r="AD1053" s="75" t="s">
        <v>113</v>
      </c>
      <c r="AE1053" s="75"/>
      <c r="AF1053" s="80">
        <v>46068.041666666664</v>
      </c>
      <c r="AG1053" s="80">
        <v>46066.5</v>
      </c>
      <c r="AH1053" s="80">
        <v>46066.5</v>
      </c>
      <c r="AI1053" s="99">
        <v>46069</v>
      </c>
      <c r="AJ1053" s="69"/>
      <c r="AK1053" s="99">
        <v>46069</v>
      </c>
      <c r="AL1053" s="99">
        <v>46072</v>
      </c>
      <c r="AM1053" s="69"/>
      <c r="AN1053" s="99">
        <v>46072</v>
      </c>
      <c r="AO1053" s="95" t="s">
        <v>121</v>
      </c>
      <c r="AP1053" s="95" t="s">
        <v>121</v>
      </c>
      <c r="AQ1053" s="95" t="s">
        <v>121</v>
      </c>
      <c r="AR1053" s="95" t="s">
        <v>121</v>
      </c>
      <c r="AS1053" s="95" t="s">
        <v>121</v>
      </c>
      <c r="AT1053" s="95" t="s">
        <v>121</v>
      </c>
      <c r="AU1053" s="82" t="s">
        <v>2600</v>
      </c>
      <c r="AV1053" s="74">
        <v>46065</v>
      </c>
      <c r="AW1053" s="75" t="s">
        <v>4315</v>
      </c>
      <c r="AX1053" s="75" t="s">
        <v>4316</v>
      </c>
      <c r="AY1053" s="75"/>
      <c r="AZ1053" s="96"/>
      <c r="BA1053" s="75"/>
      <c r="BB1053" s="75"/>
      <c r="BC1053" s="75"/>
      <c r="BD1053" s="75"/>
      <c r="BE1053" s="75"/>
      <c r="BF1053" s="75"/>
      <c r="BG1053" s="75"/>
      <c r="BH1053" s="75"/>
      <c r="BI1053" s="75"/>
      <c r="BJ1053" s="75"/>
      <c r="BK1053" s="75"/>
      <c r="BL1053" s="75"/>
      <c r="BM1053" s="75"/>
      <c r="BN1053" s="75"/>
      <c r="BO1053" s="75"/>
      <c r="BP1053" s="75"/>
      <c r="BQ1053" s="75"/>
      <c r="BR1053" s="75"/>
      <c r="BS1053" s="75"/>
      <c r="BT1053" s="75">
        <v>1</v>
      </c>
      <c r="BU1053" s="84" t="s">
        <v>4317</v>
      </c>
      <c r="BV1053" s="74">
        <v>46076</v>
      </c>
      <c r="BW1053" s="85">
        <f t="shared" si="343"/>
        <v>7</v>
      </c>
      <c r="BX1053" s="85">
        <f t="shared" si="344"/>
        <v>7</v>
      </c>
      <c r="BY1053" s="86" t="s">
        <v>120</v>
      </c>
      <c r="BZ1053" s="87">
        <f t="shared" si="342"/>
        <v>7</v>
      </c>
      <c r="CB1053" s="88">
        <f t="shared" si="345"/>
        <v>9</v>
      </c>
      <c r="CC1053" s="89"/>
      <c r="CE1053" s="87">
        <f t="shared" si="349"/>
        <v>2</v>
      </c>
      <c r="CF1053" s="90">
        <v>15534000</v>
      </c>
      <c r="CG1053" s="90"/>
      <c r="CH1053" s="90">
        <v>15534000</v>
      </c>
      <c r="CI1053" s="22">
        <v>25890</v>
      </c>
      <c r="CJ1053" s="87">
        <f t="shared" si="346"/>
        <v>2</v>
      </c>
      <c r="CK1053" s="87">
        <f t="shared" si="347"/>
        <v>7</v>
      </c>
      <c r="CL1053" s="22" t="s">
        <v>121</v>
      </c>
      <c r="CM1053" s="22" t="s">
        <v>4318</v>
      </c>
    </row>
    <row r="1054" spans="1:91" ht="14.45" customHeight="1" x14ac:dyDescent="0.25">
      <c r="A1054" s="69">
        <f t="shared" si="348"/>
        <v>1052</v>
      </c>
      <c r="B1054" s="70" t="s">
        <v>102</v>
      </c>
      <c r="C1054" s="97">
        <v>235600198835</v>
      </c>
      <c r="D1054" s="106">
        <v>145463351</v>
      </c>
      <c r="E1054" s="73">
        <v>5320007674</v>
      </c>
      <c r="F1054" s="74">
        <v>46063</v>
      </c>
      <c r="G1054" s="75" t="s">
        <v>298</v>
      </c>
      <c r="H1054" s="75" t="s">
        <v>1657</v>
      </c>
      <c r="I1054" s="75" t="s">
        <v>105</v>
      </c>
      <c r="J1054" s="75" t="s">
        <v>322</v>
      </c>
      <c r="K1054" s="75" t="s">
        <v>242</v>
      </c>
      <c r="L1054" s="74">
        <v>46080</v>
      </c>
      <c r="M1054" s="73">
        <v>0</v>
      </c>
      <c r="N1054" s="75" t="s">
        <v>4313</v>
      </c>
      <c r="O1054" s="75" t="s">
        <v>4314</v>
      </c>
      <c r="P1054" s="75">
        <v>2830048924</v>
      </c>
      <c r="Q1054" s="74">
        <v>46065</v>
      </c>
      <c r="R1054" s="75">
        <v>1209384763</v>
      </c>
      <c r="S1054" s="75">
        <v>224189217</v>
      </c>
      <c r="T1054" s="74">
        <v>46065</v>
      </c>
      <c r="U1054" s="190">
        <v>7210.2870000000003</v>
      </c>
      <c r="V1054" s="190">
        <v>6979.9430000000002</v>
      </c>
      <c r="W1054" s="75">
        <v>7</v>
      </c>
      <c r="X1054" s="75">
        <v>0</v>
      </c>
      <c r="Y1054" s="98">
        <v>235600198835</v>
      </c>
      <c r="Z1054" s="82" t="s">
        <v>128</v>
      </c>
      <c r="AA1054" s="75" t="s">
        <v>280</v>
      </c>
      <c r="AB1054" s="75" t="s">
        <v>2599</v>
      </c>
      <c r="AC1054" s="98"/>
      <c r="AD1054" s="75" t="s">
        <v>113</v>
      </c>
      <c r="AE1054" s="75"/>
      <c r="AF1054" s="80">
        <v>46068.041666666664</v>
      </c>
      <c r="AG1054" s="80">
        <v>46066.5</v>
      </c>
      <c r="AH1054" s="80">
        <v>46066.5</v>
      </c>
      <c r="AI1054" s="99">
        <v>46069</v>
      </c>
      <c r="AJ1054" s="69"/>
      <c r="AK1054" s="99">
        <v>46069</v>
      </c>
      <c r="AL1054" s="99">
        <v>46072</v>
      </c>
      <c r="AM1054" s="69"/>
      <c r="AN1054" s="99">
        <v>46072</v>
      </c>
      <c r="AO1054" s="95" t="s">
        <v>121</v>
      </c>
      <c r="AP1054" s="95" t="s">
        <v>121</v>
      </c>
      <c r="AQ1054" s="95" t="s">
        <v>121</v>
      </c>
      <c r="AR1054" s="95" t="s">
        <v>121</v>
      </c>
      <c r="AS1054" s="95" t="s">
        <v>121</v>
      </c>
      <c r="AT1054" s="95" t="s">
        <v>121</v>
      </c>
      <c r="AU1054" s="82" t="s">
        <v>2600</v>
      </c>
      <c r="AV1054" s="74">
        <v>46065</v>
      </c>
      <c r="AW1054" s="75">
        <v>0</v>
      </c>
      <c r="AX1054" s="75">
        <v>0</v>
      </c>
      <c r="AY1054" s="75"/>
      <c r="AZ1054" s="96"/>
      <c r="BA1054" s="75"/>
      <c r="BB1054" s="75"/>
      <c r="BC1054" s="75"/>
      <c r="BD1054" s="75"/>
      <c r="BE1054" s="75"/>
      <c r="BF1054" s="75"/>
      <c r="BG1054" s="75"/>
      <c r="BH1054" s="75"/>
      <c r="BI1054" s="75"/>
      <c r="BJ1054" s="75"/>
      <c r="BK1054" s="75"/>
      <c r="BL1054" s="75"/>
      <c r="BM1054" s="75"/>
      <c r="BN1054" s="75"/>
      <c r="BO1054" s="75"/>
      <c r="BP1054" s="75"/>
      <c r="BQ1054" s="75"/>
      <c r="BR1054" s="75"/>
      <c r="BS1054" s="75"/>
      <c r="BT1054" s="75">
        <v>0</v>
      </c>
      <c r="BU1054" s="84" t="s">
        <v>4317</v>
      </c>
      <c r="BV1054" s="74">
        <v>46076</v>
      </c>
      <c r="BW1054" s="85">
        <f t="shared" si="343"/>
        <v>7</v>
      </c>
      <c r="BX1054" s="85">
        <f t="shared" si="344"/>
        <v>7</v>
      </c>
      <c r="BY1054" s="86" t="s">
        <v>120</v>
      </c>
      <c r="BZ1054" s="87">
        <f t="shared" si="342"/>
        <v>7</v>
      </c>
      <c r="CB1054" s="88">
        <f t="shared" si="345"/>
        <v>9</v>
      </c>
      <c r="CC1054" s="89"/>
      <c r="CE1054" s="87">
        <f t="shared" si="349"/>
        <v>2</v>
      </c>
      <c r="CF1054" s="90"/>
      <c r="CG1054" s="90"/>
      <c r="CH1054" s="90"/>
      <c r="CJ1054" s="87">
        <f t="shared" si="346"/>
        <v>2</v>
      </c>
      <c r="CK1054" s="87">
        <f t="shared" si="347"/>
        <v>7</v>
      </c>
      <c r="CL1054" s="22" t="s">
        <v>121</v>
      </c>
      <c r="CM1054" s="22" t="s">
        <v>4318</v>
      </c>
    </row>
    <row r="1055" spans="1:91" ht="14.45" customHeight="1" x14ac:dyDescent="0.25">
      <c r="A1055" s="69">
        <f t="shared" si="348"/>
        <v>1053</v>
      </c>
      <c r="B1055" s="70" t="s">
        <v>102</v>
      </c>
      <c r="C1055" s="97">
        <v>235600198835</v>
      </c>
      <c r="D1055" s="106">
        <v>145387083</v>
      </c>
      <c r="E1055" s="73">
        <v>5320007675</v>
      </c>
      <c r="F1055" s="74">
        <v>46063</v>
      </c>
      <c r="G1055" s="75" t="s">
        <v>290</v>
      </c>
      <c r="H1055" s="75" t="s">
        <v>1657</v>
      </c>
      <c r="I1055" s="75" t="s">
        <v>105</v>
      </c>
      <c r="J1055" s="75" t="s">
        <v>322</v>
      </c>
      <c r="K1055" s="75" t="s">
        <v>242</v>
      </c>
      <c r="L1055" s="74">
        <v>46083</v>
      </c>
      <c r="M1055" s="73">
        <v>0</v>
      </c>
      <c r="N1055" s="75" t="s">
        <v>4319</v>
      </c>
      <c r="O1055" s="75" t="s">
        <v>4320</v>
      </c>
      <c r="P1055" s="75">
        <v>2830048865</v>
      </c>
      <c r="Q1055" s="74">
        <v>46064</v>
      </c>
      <c r="R1055" s="75">
        <v>1209384292</v>
      </c>
      <c r="S1055" s="75">
        <v>224189223</v>
      </c>
      <c r="T1055" s="74">
        <v>46064</v>
      </c>
      <c r="U1055" s="190">
        <v>6420.8490000000002</v>
      </c>
      <c r="V1055" s="190">
        <v>6250.67</v>
      </c>
      <c r="W1055" s="75">
        <v>8</v>
      </c>
      <c r="X1055" s="75">
        <v>0</v>
      </c>
      <c r="Y1055" s="98">
        <v>235600209314</v>
      </c>
      <c r="Z1055" s="82" t="s">
        <v>128</v>
      </c>
      <c r="AA1055" s="75" t="s">
        <v>280</v>
      </c>
      <c r="AB1055" s="75" t="s">
        <v>2599</v>
      </c>
      <c r="AC1055" s="98"/>
      <c r="AD1055" s="75" t="s">
        <v>113</v>
      </c>
      <c r="AE1055" s="75"/>
      <c r="AF1055" s="80">
        <v>46068.041666666664</v>
      </c>
      <c r="AG1055" s="80">
        <v>46066.5</v>
      </c>
      <c r="AH1055" s="80">
        <v>46066.5</v>
      </c>
      <c r="AI1055" s="99">
        <v>46069</v>
      </c>
      <c r="AJ1055" s="69"/>
      <c r="AK1055" s="99">
        <v>46069</v>
      </c>
      <c r="AL1055" s="99">
        <v>46072</v>
      </c>
      <c r="AM1055" s="69"/>
      <c r="AN1055" s="99">
        <v>46072</v>
      </c>
      <c r="AO1055" s="95" t="s">
        <v>121</v>
      </c>
      <c r="AP1055" s="95" t="s">
        <v>121</v>
      </c>
      <c r="AQ1055" s="95" t="s">
        <v>121</v>
      </c>
      <c r="AR1055" s="95" t="s">
        <v>121</v>
      </c>
      <c r="AS1055" s="95" t="s">
        <v>121</v>
      </c>
      <c r="AT1055" s="95" t="s">
        <v>121</v>
      </c>
      <c r="AU1055" s="82" t="s">
        <v>2600</v>
      </c>
      <c r="AV1055" s="74">
        <v>46064</v>
      </c>
      <c r="AW1055" s="75" t="s">
        <v>4321</v>
      </c>
      <c r="AX1055" s="75" t="s">
        <v>4322</v>
      </c>
      <c r="AY1055" s="75"/>
      <c r="AZ1055" s="96"/>
      <c r="BA1055" s="75"/>
      <c r="BB1055" s="75"/>
      <c r="BC1055" s="75"/>
      <c r="BD1055" s="75"/>
      <c r="BE1055" s="75"/>
      <c r="BF1055" s="75"/>
      <c r="BG1055" s="75"/>
      <c r="BH1055" s="75"/>
      <c r="BI1055" s="75"/>
      <c r="BJ1055" s="75"/>
      <c r="BK1055" s="75"/>
      <c r="BL1055" s="75"/>
      <c r="BM1055" s="75"/>
      <c r="BN1055" s="75"/>
      <c r="BO1055" s="75"/>
      <c r="BP1055" s="75"/>
      <c r="BQ1055" s="75"/>
      <c r="BR1055" s="75"/>
      <c r="BS1055" s="75"/>
      <c r="BT1055" s="75">
        <v>0</v>
      </c>
      <c r="BU1055" s="84" t="s">
        <v>4317</v>
      </c>
      <c r="BV1055" s="74">
        <v>46076</v>
      </c>
      <c r="BW1055" s="85">
        <f t="shared" si="343"/>
        <v>7</v>
      </c>
      <c r="BX1055" s="85">
        <f t="shared" si="344"/>
        <v>7</v>
      </c>
      <c r="BY1055" s="86" t="s">
        <v>120</v>
      </c>
      <c r="BZ1055" s="87">
        <f t="shared" si="342"/>
        <v>7</v>
      </c>
      <c r="CB1055" s="88">
        <f t="shared" si="345"/>
        <v>9</v>
      </c>
      <c r="CC1055" s="89"/>
      <c r="CE1055" s="87">
        <f t="shared" si="349"/>
        <v>2</v>
      </c>
      <c r="CF1055" s="90"/>
      <c r="CG1055" s="90"/>
      <c r="CH1055" s="90"/>
      <c r="CJ1055" s="87">
        <f t="shared" si="346"/>
        <v>2</v>
      </c>
      <c r="CK1055" s="87">
        <f t="shared" si="347"/>
        <v>7</v>
      </c>
      <c r="CL1055" s="22" t="s">
        <v>121</v>
      </c>
      <c r="CM1055" s="22" t="s">
        <v>4318</v>
      </c>
    </row>
    <row r="1056" spans="1:91" ht="14.45" customHeight="1" x14ac:dyDescent="0.25">
      <c r="A1056" s="69">
        <f t="shared" si="348"/>
        <v>1054</v>
      </c>
      <c r="B1056" s="70" t="s">
        <v>102</v>
      </c>
      <c r="C1056" s="97">
        <v>235600198835</v>
      </c>
      <c r="D1056" s="106">
        <v>145427155</v>
      </c>
      <c r="E1056" s="73">
        <v>5320007675</v>
      </c>
      <c r="F1056" s="74">
        <v>46063</v>
      </c>
      <c r="G1056" s="75" t="s">
        <v>290</v>
      </c>
      <c r="H1056" s="75" t="s">
        <v>1657</v>
      </c>
      <c r="I1056" s="75" t="s">
        <v>105</v>
      </c>
      <c r="J1056" s="75" t="s">
        <v>322</v>
      </c>
      <c r="K1056" s="75" t="s">
        <v>242</v>
      </c>
      <c r="L1056" s="74">
        <v>46085</v>
      </c>
      <c r="M1056" s="73">
        <v>40</v>
      </c>
      <c r="N1056" s="75" t="s">
        <v>4319</v>
      </c>
      <c r="O1056" s="75" t="s">
        <v>4320</v>
      </c>
      <c r="P1056" s="75">
        <v>2830048866</v>
      </c>
      <c r="Q1056" s="74">
        <v>46064</v>
      </c>
      <c r="R1056" s="75">
        <v>1209384293</v>
      </c>
      <c r="S1056" s="75">
        <v>224189232</v>
      </c>
      <c r="T1056" s="74">
        <v>46064</v>
      </c>
      <c r="U1056" s="190">
        <v>12354.172</v>
      </c>
      <c r="V1056" s="190">
        <v>11909.895</v>
      </c>
      <c r="W1056" s="75">
        <v>13</v>
      </c>
      <c r="X1056" s="75">
        <v>0</v>
      </c>
      <c r="Y1056" s="98">
        <v>235600209314</v>
      </c>
      <c r="Z1056" s="82" t="s">
        <v>128</v>
      </c>
      <c r="AA1056" s="75" t="s">
        <v>280</v>
      </c>
      <c r="AB1056" s="75" t="s">
        <v>2599</v>
      </c>
      <c r="AC1056" s="98"/>
      <c r="AD1056" s="75" t="s">
        <v>113</v>
      </c>
      <c r="AE1056" s="75"/>
      <c r="AF1056" s="80">
        <v>46068.041666666664</v>
      </c>
      <c r="AG1056" s="80">
        <v>46066.5</v>
      </c>
      <c r="AH1056" s="80">
        <v>46066.5</v>
      </c>
      <c r="AI1056" s="99">
        <v>46069</v>
      </c>
      <c r="AJ1056" s="69"/>
      <c r="AK1056" s="99">
        <v>46069</v>
      </c>
      <c r="AL1056" s="99">
        <v>46072</v>
      </c>
      <c r="AM1056" s="69"/>
      <c r="AN1056" s="99">
        <v>46072</v>
      </c>
      <c r="AO1056" s="95" t="s">
        <v>121</v>
      </c>
      <c r="AP1056" s="95" t="s">
        <v>121</v>
      </c>
      <c r="AQ1056" s="95" t="s">
        <v>121</v>
      </c>
      <c r="AR1056" s="95" t="s">
        <v>121</v>
      </c>
      <c r="AS1056" s="95" t="s">
        <v>121</v>
      </c>
      <c r="AT1056" s="95" t="s">
        <v>121</v>
      </c>
      <c r="AU1056" s="82" t="s">
        <v>2600</v>
      </c>
      <c r="AV1056" s="74">
        <v>46064</v>
      </c>
      <c r="AW1056" s="75">
        <v>0</v>
      </c>
      <c r="AX1056" s="75">
        <v>0</v>
      </c>
      <c r="AY1056" s="75"/>
      <c r="AZ1056" s="96"/>
      <c r="BA1056" s="75"/>
      <c r="BB1056" s="75"/>
      <c r="BC1056" s="75"/>
      <c r="BD1056" s="75"/>
      <c r="BE1056" s="75"/>
      <c r="BF1056" s="75"/>
      <c r="BG1056" s="75"/>
      <c r="BH1056" s="75"/>
      <c r="BI1056" s="75"/>
      <c r="BJ1056" s="75"/>
      <c r="BK1056" s="75"/>
      <c r="BL1056" s="75"/>
      <c r="BM1056" s="75"/>
      <c r="BN1056" s="75"/>
      <c r="BO1056" s="75"/>
      <c r="BP1056" s="75"/>
      <c r="BQ1056" s="75"/>
      <c r="BR1056" s="75"/>
      <c r="BS1056" s="75"/>
      <c r="BT1056" s="75">
        <v>0</v>
      </c>
      <c r="BU1056" s="84" t="s">
        <v>4317</v>
      </c>
      <c r="BV1056" s="74">
        <v>46076</v>
      </c>
      <c r="BW1056" s="85">
        <f t="shared" si="343"/>
        <v>7</v>
      </c>
      <c r="BX1056" s="85">
        <f t="shared" si="344"/>
        <v>7</v>
      </c>
      <c r="BY1056" s="86" t="s">
        <v>120</v>
      </c>
      <c r="BZ1056" s="87">
        <f t="shared" si="342"/>
        <v>7</v>
      </c>
      <c r="CB1056" s="88">
        <f t="shared" si="345"/>
        <v>9</v>
      </c>
      <c r="CC1056" s="89"/>
      <c r="CE1056" s="87">
        <f t="shared" si="349"/>
        <v>2</v>
      </c>
      <c r="CF1056" s="90">
        <v>15534000</v>
      </c>
      <c r="CG1056" s="90"/>
      <c r="CH1056" s="90">
        <v>15534000</v>
      </c>
      <c r="CI1056" s="22">
        <v>25890</v>
      </c>
      <c r="CJ1056" s="87">
        <f t="shared" si="346"/>
        <v>2</v>
      </c>
      <c r="CK1056" s="87">
        <f t="shared" si="347"/>
        <v>7</v>
      </c>
      <c r="CL1056" s="22" t="s">
        <v>121</v>
      </c>
      <c r="CM1056" s="22" t="s">
        <v>4318</v>
      </c>
    </row>
    <row r="1057" spans="1:91" ht="14.45" customHeight="1" x14ac:dyDescent="0.25">
      <c r="A1057" s="69">
        <f t="shared" si="348"/>
        <v>1055</v>
      </c>
      <c r="B1057" s="70" t="s">
        <v>102</v>
      </c>
      <c r="C1057" s="97">
        <v>235600197073</v>
      </c>
      <c r="D1057" s="106">
        <v>145395673</v>
      </c>
      <c r="E1057" s="73">
        <v>5320007676</v>
      </c>
      <c r="F1057" s="74">
        <v>46063</v>
      </c>
      <c r="G1057" s="75" t="s">
        <v>290</v>
      </c>
      <c r="H1057" s="75" t="s">
        <v>1657</v>
      </c>
      <c r="I1057" s="75" t="s">
        <v>105</v>
      </c>
      <c r="J1057" s="75" t="s">
        <v>322</v>
      </c>
      <c r="K1057" s="75" t="s">
        <v>242</v>
      </c>
      <c r="L1057" s="74">
        <v>46080</v>
      </c>
      <c r="M1057" s="73">
        <v>40</v>
      </c>
      <c r="N1057" s="75" t="s">
        <v>4323</v>
      </c>
      <c r="O1057" s="75" t="s">
        <v>4324</v>
      </c>
      <c r="P1057" s="75">
        <v>2830048872</v>
      </c>
      <c r="Q1057" s="74">
        <v>46064</v>
      </c>
      <c r="R1057" s="75">
        <v>1209384313</v>
      </c>
      <c r="S1057" s="75">
        <v>224189246</v>
      </c>
      <c r="T1057" s="74">
        <v>46064</v>
      </c>
      <c r="U1057" s="190">
        <v>3029.076</v>
      </c>
      <c r="V1057" s="190">
        <v>2920.145</v>
      </c>
      <c r="W1057" s="75">
        <v>3</v>
      </c>
      <c r="X1057" s="75">
        <v>0</v>
      </c>
      <c r="Y1057" s="98">
        <v>235600248506</v>
      </c>
      <c r="Z1057" s="82" t="s">
        <v>128</v>
      </c>
      <c r="AA1057" s="75" t="s">
        <v>280</v>
      </c>
      <c r="AB1057" s="75" t="s">
        <v>2599</v>
      </c>
      <c r="AC1057" s="98">
        <v>235600197073</v>
      </c>
      <c r="AD1057" s="75" t="s">
        <v>113</v>
      </c>
      <c r="AE1057" s="74">
        <v>46070</v>
      </c>
      <c r="AF1057" s="80">
        <v>46068.041666666664</v>
      </c>
      <c r="AG1057" s="80">
        <v>46066.5</v>
      </c>
      <c r="AH1057" s="80">
        <v>46066.5</v>
      </c>
      <c r="AI1057" s="99">
        <v>46069</v>
      </c>
      <c r="AJ1057" s="69"/>
      <c r="AK1057" s="99">
        <v>46069</v>
      </c>
      <c r="AL1057" s="99">
        <v>46072</v>
      </c>
      <c r="AM1057" s="69"/>
      <c r="AN1057" s="74">
        <v>46072</v>
      </c>
      <c r="AO1057" s="95" t="s">
        <v>121</v>
      </c>
      <c r="AP1057" s="95" t="s">
        <v>121</v>
      </c>
      <c r="AQ1057" s="95" t="s">
        <v>121</v>
      </c>
      <c r="AR1057" s="95" t="s">
        <v>121</v>
      </c>
      <c r="AS1057" s="95" t="s">
        <v>121</v>
      </c>
      <c r="AT1057" s="95" t="s">
        <v>121</v>
      </c>
      <c r="AU1057" s="82" t="s">
        <v>2600</v>
      </c>
      <c r="AV1057" s="74">
        <v>46064</v>
      </c>
      <c r="AW1057" s="75" t="s">
        <v>4325</v>
      </c>
      <c r="AX1057" s="75" t="s">
        <v>4326</v>
      </c>
      <c r="AY1057" s="75"/>
      <c r="AZ1057" s="96"/>
      <c r="BA1057" s="75"/>
      <c r="BB1057" s="75"/>
      <c r="BC1057" s="75"/>
      <c r="BD1057" s="75"/>
      <c r="BE1057" s="75"/>
      <c r="BF1057" s="75"/>
      <c r="BG1057" s="75"/>
      <c r="BH1057" s="75"/>
      <c r="BI1057" s="75"/>
      <c r="BJ1057" s="75"/>
      <c r="BK1057" s="75"/>
      <c r="BL1057" s="75"/>
      <c r="BM1057" s="75"/>
      <c r="BN1057" s="75"/>
      <c r="BO1057" s="75"/>
      <c r="BP1057" s="75"/>
      <c r="BQ1057" s="75"/>
      <c r="BR1057" s="75"/>
      <c r="BS1057" s="75"/>
      <c r="BT1057" s="75">
        <v>0</v>
      </c>
      <c r="BU1057" s="84" t="s">
        <v>4304</v>
      </c>
      <c r="BV1057" s="74">
        <v>46076</v>
      </c>
      <c r="BW1057" s="85">
        <f t="shared" si="343"/>
        <v>7</v>
      </c>
      <c r="BX1057" s="85">
        <f t="shared" si="344"/>
        <v>7</v>
      </c>
      <c r="BY1057" s="86" t="s">
        <v>120</v>
      </c>
      <c r="BZ1057" s="87">
        <f t="shared" si="342"/>
        <v>7</v>
      </c>
      <c r="CB1057" s="88">
        <f t="shared" si="345"/>
        <v>9</v>
      </c>
      <c r="CC1057" s="89"/>
      <c r="CE1057" s="87">
        <f t="shared" si="349"/>
        <v>2</v>
      </c>
      <c r="CF1057" s="90">
        <v>15534000</v>
      </c>
      <c r="CG1057" s="90"/>
      <c r="CH1057" s="90">
        <v>15534000</v>
      </c>
      <c r="CI1057" s="22">
        <v>25890</v>
      </c>
      <c r="CJ1057" s="87">
        <f t="shared" si="346"/>
        <v>2</v>
      </c>
      <c r="CK1057" s="87">
        <f t="shared" si="347"/>
        <v>7</v>
      </c>
      <c r="CL1057" s="22" t="s">
        <v>121</v>
      </c>
      <c r="CM1057" s="22" t="s">
        <v>4305</v>
      </c>
    </row>
    <row r="1058" spans="1:91" ht="14.45" customHeight="1" x14ac:dyDescent="0.25">
      <c r="A1058" s="69">
        <f t="shared" si="348"/>
        <v>1056</v>
      </c>
      <c r="B1058" s="70" t="s">
        <v>102</v>
      </c>
      <c r="C1058" s="97">
        <v>235600197073</v>
      </c>
      <c r="D1058" s="106">
        <v>145378212</v>
      </c>
      <c r="E1058" s="73">
        <v>5320007676</v>
      </c>
      <c r="F1058" s="74">
        <v>46063</v>
      </c>
      <c r="G1058" s="75" t="s">
        <v>2611</v>
      </c>
      <c r="H1058" s="75" t="s">
        <v>1657</v>
      </c>
      <c r="I1058" s="75" t="s">
        <v>105</v>
      </c>
      <c r="J1058" s="75" t="s">
        <v>322</v>
      </c>
      <c r="K1058" s="75" t="s">
        <v>242</v>
      </c>
      <c r="L1058" s="74">
        <v>46085</v>
      </c>
      <c r="M1058" s="73">
        <v>0</v>
      </c>
      <c r="N1058" s="75" t="s">
        <v>4323</v>
      </c>
      <c r="O1058" s="75" t="s">
        <v>4324</v>
      </c>
      <c r="P1058" s="75">
        <v>2830048871</v>
      </c>
      <c r="Q1058" s="74">
        <v>46064</v>
      </c>
      <c r="R1058" s="75">
        <v>1209384312</v>
      </c>
      <c r="S1058" s="75">
        <v>224189242</v>
      </c>
      <c r="T1058" s="74">
        <v>46064</v>
      </c>
      <c r="U1058" s="190">
        <v>2082.1709999999998</v>
      </c>
      <c r="V1058" s="190">
        <v>2032.8810000000001</v>
      </c>
      <c r="W1058" s="75">
        <v>3</v>
      </c>
      <c r="X1058" s="75">
        <v>0</v>
      </c>
      <c r="Y1058" s="98">
        <v>235600248506</v>
      </c>
      <c r="Z1058" s="82" t="s">
        <v>128</v>
      </c>
      <c r="AA1058" s="75" t="s">
        <v>280</v>
      </c>
      <c r="AB1058" s="75" t="s">
        <v>2599</v>
      </c>
      <c r="AC1058" s="98">
        <v>235600197073</v>
      </c>
      <c r="AD1058" s="75" t="s">
        <v>113</v>
      </c>
      <c r="AE1058" s="74">
        <v>46070</v>
      </c>
      <c r="AF1058" s="80">
        <v>46068.041666666664</v>
      </c>
      <c r="AG1058" s="80">
        <v>46066.5</v>
      </c>
      <c r="AH1058" s="80">
        <v>46066.5</v>
      </c>
      <c r="AI1058" s="99">
        <v>46069</v>
      </c>
      <c r="AJ1058" s="69"/>
      <c r="AK1058" s="99">
        <v>46069</v>
      </c>
      <c r="AL1058" s="99">
        <v>46072</v>
      </c>
      <c r="AM1058" s="69"/>
      <c r="AN1058" s="74">
        <v>46072</v>
      </c>
      <c r="AO1058" s="95" t="s">
        <v>121</v>
      </c>
      <c r="AP1058" s="95" t="s">
        <v>121</v>
      </c>
      <c r="AQ1058" s="95" t="s">
        <v>121</v>
      </c>
      <c r="AR1058" s="95" t="s">
        <v>121</v>
      </c>
      <c r="AS1058" s="95" t="s">
        <v>121</v>
      </c>
      <c r="AT1058" s="95" t="s">
        <v>121</v>
      </c>
      <c r="AU1058" s="82" t="s">
        <v>2600</v>
      </c>
      <c r="AV1058" s="74">
        <v>46064</v>
      </c>
      <c r="AW1058" s="75">
        <v>0</v>
      </c>
      <c r="AX1058" s="75">
        <v>0</v>
      </c>
      <c r="AY1058" s="75"/>
      <c r="AZ1058" s="96"/>
      <c r="BA1058" s="75"/>
      <c r="BB1058" s="75"/>
      <c r="BC1058" s="75"/>
      <c r="BD1058" s="75"/>
      <c r="BE1058" s="75"/>
      <c r="BF1058" s="75"/>
      <c r="BG1058" s="75"/>
      <c r="BH1058" s="75"/>
      <c r="BI1058" s="75"/>
      <c r="BJ1058" s="75"/>
      <c r="BK1058" s="75"/>
      <c r="BL1058" s="75"/>
      <c r="BM1058" s="75"/>
      <c r="BN1058" s="75"/>
      <c r="BO1058" s="75"/>
      <c r="BP1058" s="75"/>
      <c r="BQ1058" s="75"/>
      <c r="BR1058" s="75"/>
      <c r="BS1058" s="75"/>
      <c r="BT1058" s="75">
        <v>0</v>
      </c>
      <c r="BU1058" s="84" t="s">
        <v>4304</v>
      </c>
      <c r="BV1058" s="74">
        <v>46076</v>
      </c>
      <c r="BW1058" s="85">
        <f t="shared" si="343"/>
        <v>7</v>
      </c>
      <c r="BX1058" s="85">
        <f t="shared" si="344"/>
        <v>7</v>
      </c>
      <c r="BY1058" s="86" t="s">
        <v>120</v>
      </c>
      <c r="BZ1058" s="87">
        <f t="shared" si="342"/>
        <v>7</v>
      </c>
      <c r="CB1058" s="88">
        <f t="shared" si="345"/>
        <v>9</v>
      </c>
      <c r="CC1058" s="89"/>
      <c r="CE1058" s="87">
        <f t="shared" si="349"/>
        <v>2</v>
      </c>
      <c r="CF1058" s="90"/>
      <c r="CG1058" s="90"/>
      <c r="CH1058" s="90"/>
      <c r="CJ1058" s="87">
        <f t="shared" si="346"/>
        <v>2</v>
      </c>
      <c r="CK1058" s="87">
        <f t="shared" si="347"/>
        <v>7</v>
      </c>
      <c r="CL1058" s="22" t="s">
        <v>121</v>
      </c>
      <c r="CM1058" s="22" t="s">
        <v>4305</v>
      </c>
    </row>
    <row r="1059" spans="1:91" ht="14.45" customHeight="1" x14ac:dyDescent="0.25">
      <c r="A1059" s="69">
        <f t="shared" si="348"/>
        <v>1057</v>
      </c>
      <c r="B1059" s="70" t="s">
        <v>102</v>
      </c>
      <c r="C1059" s="97">
        <v>235600197073</v>
      </c>
      <c r="D1059" s="106">
        <v>145465641</v>
      </c>
      <c r="E1059" s="73">
        <v>5320007676</v>
      </c>
      <c r="F1059" s="74">
        <v>46063</v>
      </c>
      <c r="G1059" s="75" t="s">
        <v>290</v>
      </c>
      <c r="H1059" s="75" t="s">
        <v>1657</v>
      </c>
      <c r="I1059" s="75" t="s">
        <v>105</v>
      </c>
      <c r="J1059" s="75" t="s">
        <v>322</v>
      </c>
      <c r="K1059" s="75" t="s">
        <v>242</v>
      </c>
      <c r="L1059" s="74">
        <v>46086</v>
      </c>
      <c r="M1059" s="73">
        <v>0</v>
      </c>
      <c r="N1059" s="75" t="s">
        <v>4323</v>
      </c>
      <c r="O1059" s="75" t="s">
        <v>4324</v>
      </c>
      <c r="P1059" s="75">
        <v>2830048873</v>
      </c>
      <c r="Q1059" s="74">
        <v>46064</v>
      </c>
      <c r="R1059" s="75">
        <v>1209384314</v>
      </c>
      <c r="S1059" s="75">
        <v>224189249</v>
      </c>
      <c r="T1059" s="74">
        <v>46064</v>
      </c>
      <c r="U1059" s="190">
        <v>12408.716</v>
      </c>
      <c r="V1059" s="190">
        <v>11962.477000000001</v>
      </c>
      <c r="W1059" s="75">
        <v>13</v>
      </c>
      <c r="X1059" s="75">
        <v>0</v>
      </c>
      <c r="Y1059" s="98">
        <v>235600248506</v>
      </c>
      <c r="Z1059" s="82" t="s">
        <v>128</v>
      </c>
      <c r="AA1059" s="75" t="s">
        <v>280</v>
      </c>
      <c r="AB1059" s="75" t="s">
        <v>2599</v>
      </c>
      <c r="AC1059" s="98">
        <v>235600197073</v>
      </c>
      <c r="AD1059" s="75" t="s">
        <v>113</v>
      </c>
      <c r="AE1059" s="74">
        <v>46070</v>
      </c>
      <c r="AF1059" s="80">
        <v>46068.041666666664</v>
      </c>
      <c r="AG1059" s="80">
        <v>46066.5</v>
      </c>
      <c r="AH1059" s="80">
        <v>46066.5</v>
      </c>
      <c r="AI1059" s="99">
        <v>46069</v>
      </c>
      <c r="AJ1059" s="69"/>
      <c r="AK1059" s="99">
        <v>46069</v>
      </c>
      <c r="AL1059" s="99">
        <v>46072</v>
      </c>
      <c r="AM1059" s="69"/>
      <c r="AN1059" s="74">
        <v>46072</v>
      </c>
      <c r="AO1059" s="95" t="s">
        <v>121</v>
      </c>
      <c r="AP1059" s="95" t="s">
        <v>121</v>
      </c>
      <c r="AQ1059" s="95" t="s">
        <v>121</v>
      </c>
      <c r="AR1059" s="95" t="s">
        <v>121</v>
      </c>
      <c r="AS1059" s="95" t="s">
        <v>121</v>
      </c>
      <c r="AT1059" s="95" t="s">
        <v>121</v>
      </c>
      <c r="AU1059" s="82" t="s">
        <v>2600</v>
      </c>
      <c r="AV1059" s="74">
        <v>46064</v>
      </c>
      <c r="AW1059" s="75">
        <v>0</v>
      </c>
      <c r="AX1059" s="75">
        <v>0</v>
      </c>
      <c r="AY1059" s="75"/>
      <c r="AZ1059" s="96"/>
      <c r="BA1059" s="75"/>
      <c r="BB1059" s="75"/>
      <c r="BC1059" s="75"/>
      <c r="BD1059" s="75"/>
      <c r="BE1059" s="75"/>
      <c r="BF1059" s="75"/>
      <c r="BG1059" s="75"/>
      <c r="BH1059" s="75"/>
      <c r="BI1059" s="75"/>
      <c r="BJ1059" s="75"/>
      <c r="BK1059" s="75"/>
      <c r="BL1059" s="75"/>
      <c r="BM1059" s="75"/>
      <c r="BN1059" s="75"/>
      <c r="BO1059" s="75"/>
      <c r="BP1059" s="75"/>
      <c r="BQ1059" s="75"/>
      <c r="BR1059" s="75"/>
      <c r="BS1059" s="75"/>
      <c r="BT1059" s="75">
        <v>0</v>
      </c>
      <c r="BU1059" s="84" t="s">
        <v>4304</v>
      </c>
      <c r="BV1059" s="74">
        <v>46076</v>
      </c>
      <c r="BW1059" s="85">
        <f t="shared" si="343"/>
        <v>7</v>
      </c>
      <c r="BX1059" s="85">
        <f t="shared" si="344"/>
        <v>7</v>
      </c>
      <c r="BY1059" s="86" t="s">
        <v>120</v>
      </c>
      <c r="BZ1059" s="87">
        <f t="shared" si="342"/>
        <v>7</v>
      </c>
      <c r="CB1059" s="88">
        <f t="shared" si="345"/>
        <v>9</v>
      </c>
      <c r="CC1059" s="89"/>
      <c r="CE1059" s="87">
        <f t="shared" si="349"/>
        <v>2</v>
      </c>
      <c r="CF1059" s="90"/>
      <c r="CG1059" s="90"/>
      <c r="CH1059" s="90"/>
      <c r="CJ1059" s="87">
        <f t="shared" si="346"/>
        <v>2</v>
      </c>
      <c r="CK1059" s="87">
        <f t="shared" si="347"/>
        <v>7</v>
      </c>
      <c r="CL1059" s="22" t="s">
        <v>121</v>
      </c>
      <c r="CM1059" s="22" t="s">
        <v>4305</v>
      </c>
    </row>
    <row r="1060" spans="1:91" ht="14.45" customHeight="1" x14ac:dyDescent="0.25">
      <c r="A1060" s="69">
        <f t="shared" si="348"/>
        <v>1058</v>
      </c>
      <c r="B1060" s="70" t="s">
        <v>102</v>
      </c>
      <c r="C1060" s="97">
        <v>235600197073</v>
      </c>
      <c r="D1060" s="106">
        <v>145427129</v>
      </c>
      <c r="E1060" s="73">
        <v>5320007777</v>
      </c>
      <c r="F1060" s="74">
        <v>46063</v>
      </c>
      <c r="G1060" s="75" t="s">
        <v>290</v>
      </c>
      <c r="H1060" s="75" t="s">
        <v>1657</v>
      </c>
      <c r="I1060" s="75" t="s">
        <v>105</v>
      </c>
      <c r="J1060" s="75" t="s">
        <v>322</v>
      </c>
      <c r="K1060" s="75" t="s">
        <v>242</v>
      </c>
      <c r="L1060" s="74">
        <v>46080</v>
      </c>
      <c r="M1060" s="73">
        <v>40</v>
      </c>
      <c r="N1060" s="75" t="s">
        <v>4327</v>
      </c>
      <c r="O1060" s="75" t="s">
        <v>4328</v>
      </c>
      <c r="P1060" s="75">
        <v>2830048879</v>
      </c>
      <c r="Q1060" s="74">
        <v>46064</v>
      </c>
      <c r="R1060" s="75">
        <v>1209384385</v>
      </c>
      <c r="S1060" s="75">
        <v>224189255</v>
      </c>
      <c r="T1060" s="74">
        <v>46064</v>
      </c>
      <c r="U1060" s="190">
        <v>12496.656000000001</v>
      </c>
      <c r="V1060" s="190">
        <v>12047.254000000001</v>
      </c>
      <c r="W1060" s="75">
        <v>13</v>
      </c>
      <c r="X1060" s="75">
        <v>0</v>
      </c>
      <c r="Y1060" s="98">
        <v>235600174562</v>
      </c>
      <c r="Z1060" s="82" t="s">
        <v>128</v>
      </c>
      <c r="AA1060" s="75" t="s">
        <v>280</v>
      </c>
      <c r="AB1060" s="75" t="s">
        <v>2599</v>
      </c>
      <c r="AC1060" s="98">
        <v>235600197073</v>
      </c>
      <c r="AD1060" s="75" t="s">
        <v>113</v>
      </c>
      <c r="AE1060" s="74">
        <v>46070</v>
      </c>
      <c r="AF1060" s="80">
        <v>46068.041666666664</v>
      </c>
      <c r="AG1060" s="80">
        <v>46066.5</v>
      </c>
      <c r="AH1060" s="80">
        <v>46066.5</v>
      </c>
      <c r="AI1060" s="99">
        <v>46069</v>
      </c>
      <c r="AJ1060" s="69"/>
      <c r="AK1060" s="99">
        <v>46069</v>
      </c>
      <c r="AL1060" s="99">
        <v>46072</v>
      </c>
      <c r="AM1060" s="69"/>
      <c r="AN1060" s="74">
        <v>46072</v>
      </c>
      <c r="AO1060" s="95" t="s">
        <v>121</v>
      </c>
      <c r="AP1060" s="95" t="s">
        <v>121</v>
      </c>
      <c r="AQ1060" s="95" t="s">
        <v>121</v>
      </c>
      <c r="AR1060" s="95" t="s">
        <v>121</v>
      </c>
      <c r="AS1060" s="95" t="s">
        <v>121</v>
      </c>
      <c r="AT1060" s="95" t="s">
        <v>121</v>
      </c>
      <c r="AU1060" s="82" t="s">
        <v>2600</v>
      </c>
      <c r="AV1060" s="74">
        <v>46064</v>
      </c>
      <c r="AW1060" s="75" t="s">
        <v>4329</v>
      </c>
      <c r="AX1060" s="75" t="s">
        <v>4330</v>
      </c>
      <c r="AY1060" s="75"/>
      <c r="AZ1060" s="96"/>
      <c r="BA1060" s="75"/>
      <c r="BB1060" s="75"/>
      <c r="BC1060" s="75"/>
      <c r="BD1060" s="75"/>
      <c r="BE1060" s="75"/>
      <c r="BF1060" s="75"/>
      <c r="BG1060" s="75"/>
      <c r="BH1060" s="75"/>
      <c r="BI1060" s="75"/>
      <c r="BJ1060" s="75"/>
      <c r="BK1060" s="75"/>
      <c r="BL1060" s="75"/>
      <c r="BM1060" s="75"/>
      <c r="BN1060" s="75"/>
      <c r="BO1060" s="75"/>
      <c r="BP1060" s="75"/>
      <c r="BQ1060" s="75"/>
      <c r="BR1060" s="75"/>
      <c r="BS1060" s="75"/>
      <c r="BT1060" s="75">
        <v>0</v>
      </c>
      <c r="BU1060" s="84" t="s">
        <v>4304</v>
      </c>
      <c r="BV1060" s="74">
        <v>46076</v>
      </c>
      <c r="BW1060" s="85">
        <f t="shared" si="343"/>
        <v>7</v>
      </c>
      <c r="BX1060" s="85">
        <f t="shared" si="344"/>
        <v>7</v>
      </c>
      <c r="BY1060" s="86" t="s">
        <v>120</v>
      </c>
      <c r="BZ1060" s="87">
        <f t="shared" si="342"/>
        <v>7</v>
      </c>
      <c r="CB1060" s="88">
        <f t="shared" si="345"/>
        <v>9</v>
      </c>
      <c r="CC1060" s="89"/>
      <c r="CE1060" s="87">
        <f t="shared" si="349"/>
        <v>2</v>
      </c>
      <c r="CF1060" s="90">
        <v>15534000</v>
      </c>
      <c r="CG1060" s="90"/>
      <c r="CH1060" s="90">
        <v>15534000</v>
      </c>
      <c r="CI1060" s="22">
        <v>25890</v>
      </c>
      <c r="CJ1060" s="87">
        <f t="shared" si="346"/>
        <v>2</v>
      </c>
      <c r="CK1060" s="87">
        <f t="shared" si="347"/>
        <v>7</v>
      </c>
      <c r="CL1060" s="22" t="s">
        <v>121</v>
      </c>
      <c r="CM1060" s="22" t="s">
        <v>4305</v>
      </c>
    </row>
    <row r="1061" spans="1:91" ht="14.45" customHeight="1" x14ac:dyDescent="0.25">
      <c r="A1061" s="69">
        <f t="shared" si="348"/>
        <v>1059</v>
      </c>
      <c r="B1061" s="70" t="s">
        <v>102</v>
      </c>
      <c r="C1061" s="97">
        <v>235600197073</v>
      </c>
      <c r="D1061" s="106">
        <v>145471467</v>
      </c>
      <c r="E1061" s="73">
        <v>5320007777</v>
      </c>
      <c r="F1061" s="74">
        <v>46063</v>
      </c>
      <c r="G1061" s="75" t="s">
        <v>2163</v>
      </c>
      <c r="H1061" s="75" t="s">
        <v>1657</v>
      </c>
      <c r="I1061" s="75" t="s">
        <v>105</v>
      </c>
      <c r="J1061" s="75" t="s">
        <v>322</v>
      </c>
      <c r="K1061" s="75" t="s">
        <v>242</v>
      </c>
      <c r="L1061" s="74">
        <v>46085</v>
      </c>
      <c r="M1061" s="73">
        <v>0</v>
      </c>
      <c r="N1061" s="75" t="s">
        <v>4327</v>
      </c>
      <c r="O1061" s="75" t="s">
        <v>4328</v>
      </c>
      <c r="P1061" s="75">
        <v>2830048880</v>
      </c>
      <c r="Q1061" s="74">
        <v>46064</v>
      </c>
      <c r="R1061" s="75">
        <v>1209384388</v>
      </c>
      <c r="S1061" s="75">
        <v>224189252</v>
      </c>
      <c r="T1061" s="74">
        <v>46064</v>
      </c>
      <c r="U1061" s="190">
        <v>2624.337</v>
      </c>
      <c r="V1061" s="190">
        <v>2565.011</v>
      </c>
      <c r="W1061" s="75">
        <v>3</v>
      </c>
      <c r="X1061" s="75">
        <v>0</v>
      </c>
      <c r="Y1061" s="98">
        <v>235600174562</v>
      </c>
      <c r="Z1061" s="82" t="s">
        <v>128</v>
      </c>
      <c r="AA1061" s="75" t="s">
        <v>280</v>
      </c>
      <c r="AB1061" s="75" t="s">
        <v>2599</v>
      </c>
      <c r="AC1061" s="98">
        <v>235600197073</v>
      </c>
      <c r="AD1061" s="75" t="s">
        <v>113</v>
      </c>
      <c r="AE1061" s="74">
        <v>46070</v>
      </c>
      <c r="AF1061" s="80">
        <v>46068.041666666664</v>
      </c>
      <c r="AG1061" s="80">
        <v>46066.5</v>
      </c>
      <c r="AH1061" s="80">
        <v>46066.5</v>
      </c>
      <c r="AI1061" s="99">
        <v>46069</v>
      </c>
      <c r="AJ1061" s="69"/>
      <c r="AK1061" s="99">
        <v>46069</v>
      </c>
      <c r="AL1061" s="99">
        <v>46072</v>
      </c>
      <c r="AM1061" s="69"/>
      <c r="AN1061" s="74">
        <v>46072</v>
      </c>
      <c r="AO1061" s="95" t="s">
        <v>121</v>
      </c>
      <c r="AP1061" s="95" t="s">
        <v>121</v>
      </c>
      <c r="AQ1061" s="95" t="s">
        <v>121</v>
      </c>
      <c r="AR1061" s="95" t="s">
        <v>121</v>
      </c>
      <c r="AS1061" s="95" t="s">
        <v>121</v>
      </c>
      <c r="AT1061" s="95" t="s">
        <v>121</v>
      </c>
      <c r="AU1061" s="82" t="s">
        <v>2600</v>
      </c>
      <c r="AV1061" s="74">
        <v>46064</v>
      </c>
      <c r="AW1061" s="75">
        <v>0</v>
      </c>
      <c r="AX1061" s="75">
        <v>0</v>
      </c>
      <c r="AY1061" s="75"/>
      <c r="AZ1061" s="96"/>
      <c r="BA1061" s="75"/>
      <c r="BB1061" s="75"/>
      <c r="BC1061" s="75"/>
      <c r="BD1061" s="75"/>
      <c r="BE1061" s="75"/>
      <c r="BF1061" s="75"/>
      <c r="BG1061" s="75"/>
      <c r="BH1061" s="75"/>
      <c r="BI1061" s="75"/>
      <c r="BJ1061" s="75"/>
      <c r="BK1061" s="75"/>
      <c r="BL1061" s="75"/>
      <c r="BM1061" s="75"/>
      <c r="BN1061" s="75"/>
      <c r="BO1061" s="75"/>
      <c r="BP1061" s="75"/>
      <c r="BQ1061" s="75"/>
      <c r="BR1061" s="75"/>
      <c r="BS1061" s="75"/>
      <c r="BT1061" s="75">
        <v>0</v>
      </c>
      <c r="BU1061" s="84" t="s">
        <v>4304</v>
      </c>
      <c r="BV1061" s="74">
        <v>46076</v>
      </c>
      <c r="BW1061" s="85">
        <f t="shared" si="343"/>
        <v>7</v>
      </c>
      <c r="BX1061" s="85">
        <f t="shared" si="344"/>
        <v>7</v>
      </c>
      <c r="BY1061" s="86" t="s">
        <v>120</v>
      </c>
      <c r="BZ1061" s="87">
        <f t="shared" si="342"/>
        <v>7</v>
      </c>
      <c r="CB1061" s="88">
        <f t="shared" si="345"/>
        <v>9</v>
      </c>
      <c r="CC1061" s="89"/>
      <c r="CE1061" s="87">
        <f t="shared" si="349"/>
        <v>2</v>
      </c>
      <c r="CF1061" s="90"/>
      <c r="CG1061" s="90"/>
      <c r="CH1061" s="90"/>
      <c r="CJ1061" s="87">
        <f t="shared" si="346"/>
        <v>2</v>
      </c>
      <c r="CK1061" s="87">
        <f t="shared" si="347"/>
        <v>7</v>
      </c>
      <c r="CL1061" s="22" t="s">
        <v>121</v>
      </c>
      <c r="CM1061" s="22" t="s">
        <v>4305</v>
      </c>
    </row>
    <row r="1062" spans="1:91" ht="14.45" customHeight="1" x14ac:dyDescent="0.25">
      <c r="A1062" s="69">
        <f t="shared" si="348"/>
        <v>1060</v>
      </c>
      <c r="B1062" s="70" t="s">
        <v>102</v>
      </c>
      <c r="C1062" s="180">
        <v>235600197090</v>
      </c>
      <c r="D1062" s="106">
        <v>145463347</v>
      </c>
      <c r="E1062" s="73"/>
      <c r="F1062" s="74">
        <v>46063</v>
      </c>
      <c r="G1062" s="75" t="s">
        <v>298</v>
      </c>
      <c r="H1062" s="75" t="s">
        <v>1657</v>
      </c>
      <c r="I1062" s="75" t="s">
        <v>105</v>
      </c>
      <c r="J1062" s="75" t="s">
        <v>322</v>
      </c>
      <c r="K1062" s="75" t="s">
        <v>242</v>
      </c>
      <c r="L1062" s="74">
        <v>46080</v>
      </c>
      <c r="M1062" s="73">
        <v>40</v>
      </c>
      <c r="N1062" s="75" t="s">
        <v>4331</v>
      </c>
      <c r="O1062" s="75" t="s">
        <v>4332</v>
      </c>
      <c r="P1062" s="75">
        <v>2830048902</v>
      </c>
      <c r="Q1062" s="74">
        <v>46064</v>
      </c>
      <c r="R1062" s="75">
        <v>1209384445</v>
      </c>
      <c r="S1062" s="75">
        <v>224189131</v>
      </c>
      <c r="T1062" s="74">
        <v>46064</v>
      </c>
      <c r="U1062" s="190">
        <v>17595.977999999999</v>
      </c>
      <c r="V1062" s="190">
        <v>17056.846000000001</v>
      </c>
      <c r="W1062" s="75">
        <v>17</v>
      </c>
      <c r="X1062" s="75">
        <v>0</v>
      </c>
      <c r="Y1062" s="98">
        <v>235600197553</v>
      </c>
      <c r="Z1062" s="82" t="s">
        <v>128</v>
      </c>
      <c r="AA1062" s="75" t="s">
        <v>280</v>
      </c>
      <c r="AB1062" s="75" t="s">
        <v>2599</v>
      </c>
      <c r="AC1062" s="181">
        <v>235600197090</v>
      </c>
      <c r="AD1062" s="75" t="s">
        <v>113</v>
      </c>
      <c r="AE1062" s="74">
        <v>46071</v>
      </c>
      <c r="AF1062" s="80">
        <v>46068.041666666664</v>
      </c>
      <c r="AG1062" s="80">
        <v>46066.5</v>
      </c>
      <c r="AH1062" s="80">
        <v>46066.5</v>
      </c>
      <c r="AI1062" s="99">
        <v>46069</v>
      </c>
      <c r="AJ1062" s="69"/>
      <c r="AK1062" s="99">
        <v>46069</v>
      </c>
      <c r="AL1062" s="99">
        <v>46072</v>
      </c>
      <c r="AM1062" s="69"/>
      <c r="AN1062" s="101">
        <v>46072</v>
      </c>
      <c r="AO1062" s="81">
        <f>IF(AH1062&lt;AG1062,IF(AH1062=0,"",AH1062-1),IF(AG1062=0,"",AG1062-1))</f>
        <v>46065.5</v>
      </c>
      <c r="AP1062" s="81">
        <f>IF(AH1062&lt;AG1062,IF(AH1062=0,"",AH1062),IF(AG1062=0,"",AG1062))</f>
        <v>46066.5</v>
      </c>
      <c r="AQ1062" s="81">
        <f>IF(AH1062&lt;AG1062,IF(AH1062=0,"",AH1062),IF(AG1062=0,"",AG1062))</f>
        <v>46066.5</v>
      </c>
      <c r="AR1062" s="81">
        <f>IF(AI1062=0,"",IF(AI1062&lt;AJ1062,AJ1062+1,AI1062+1))</f>
        <v>46070</v>
      </c>
      <c r="AS1062" s="81">
        <f>IF(AI1062=0,"",IF(AE1062=0,IF(AJ1062=0,AI1062+2,AJ1062+2),AE1062+2))</f>
        <v>46073</v>
      </c>
      <c r="AT1062" s="81">
        <f>IF(AI1062=0,"",IF(AI1062&lt;AJ1062,AJ1062+1,AI1062+1))</f>
        <v>46070</v>
      </c>
      <c r="AU1062" s="82" t="s">
        <v>2600</v>
      </c>
      <c r="AV1062" s="74">
        <v>46064</v>
      </c>
      <c r="AW1062" s="75" t="s">
        <v>4333</v>
      </c>
      <c r="AX1062" s="75" t="s">
        <v>4334</v>
      </c>
      <c r="AY1062" s="75"/>
      <c r="AZ1062" s="96"/>
      <c r="BA1062" s="75"/>
      <c r="BB1062" s="75"/>
      <c r="BC1062" s="75"/>
      <c r="BD1062" s="75"/>
      <c r="BE1062" s="75"/>
      <c r="BF1062" s="75"/>
      <c r="BG1062" s="75"/>
      <c r="BH1062" s="75"/>
      <c r="BI1062" s="75"/>
      <c r="BJ1062" s="75"/>
      <c r="BK1062" s="75"/>
      <c r="BL1062" s="75"/>
      <c r="BM1062" s="75"/>
      <c r="BN1062" s="75"/>
      <c r="BO1062" s="75"/>
      <c r="BP1062" s="75"/>
      <c r="BQ1062" s="75"/>
      <c r="BR1062" s="75"/>
      <c r="BS1062" s="75"/>
      <c r="BT1062" s="75">
        <v>0</v>
      </c>
      <c r="BU1062" s="84" t="s">
        <v>2609</v>
      </c>
      <c r="BV1062" s="74">
        <v>46076</v>
      </c>
      <c r="BW1062" s="85">
        <f t="shared" si="343"/>
        <v>7</v>
      </c>
      <c r="BX1062" s="85">
        <f t="shared" si="344"/>
        <v>7</v>
      </c>
      <c r="BY1062" s="86" t="s">
        <v>120</v>
      </c>
      <c r="BZ1062" s="87">
        <f t="shared" si="342"/>
        <v>7</v>
      </c>
      <c r="CB1062" s="88">
        <f t="shared" si="345"/>
        <v>9</v>
      </c>
      <c r="CC1062" s="89"/>
      <c r="CE1062" s="87">
        <f t="shared" si="349"/>
        <v>2</v>
      </c>
      <c r="CF1062" s="90">
        <v>15534000</v>
      </c>
      <c r="CG1062" s="90"/>
      <c r="CH1062" s="90">
        <v>15534000</v>
      </c>
      <c r="CI1062" s="22">
        <v>25890</v>
      </c>
      <c r="CJ1062" s="87">
        <f t="shared" si="346"/>
        <v>2</v>
      </c>
      <c r="CK1062" s="87">
        <f t="shared" si="347"/>
        <v>7</v>
      </c>
      <c r="CL1062" s="22" t="s">
        <v>121</v>
      </c>
      <c r="CM1062" s="22" t="s">
        <v>2610</v>
      </c>
    </row>
    <row r="1063" spans="1:91" ht="14.45" customHeight="1" x14ac:dyDescent="0.25">
      <c r="A1063" s="69">
        <f t="shared" si="348"/>
        <v>1061</v>
      </c>
      <c r="B1063" s="70" t="s">
        <v>102</v>
      </c>
      <c r="C1063" s="97">
        <v>235600263042</v>
      </c>
      <c r="D1063" s="106">
        <v>145463350</v>
      </c>
      <c r="E1063" s="73"/>
      <c r="F1063" s="74">
        <v>46063</v>
      </c>
      <c r="G1063" s="75" t="s">
        <v>298</v>
      </c>
      <c r="H1063" s="75" t="s">
        <v>1657</v>
      </c>
      <c r="I1063" s="75" t="s">
        <v>105</v>
      </c>
      <c r="J1063" s="75" t="s">
        <v>322</v>
      </c>
      <c r="K1063" s="75" t="s">
        <v>242</v>
      </c>
      <c r="L1063" s="74">
        <v>46080</v>
      </c>
      <c r="M1063" s="73">
        <v>40</v>
      </c>
      <c r="N1063" s="75" t="s">
        <v>4335</v>
      </c>
      <c r="O1063" s="75" t="s">
        <v>4336</v>
      </c>
      <c r="P1063" s="75">
        <v>2830048901</v>
      </c>
      <c r="Q1063" s="74">
        <v>46064</v>
      </c>
      <c r="R1063" s="75">
        <v>1209384441</v>
      </c>
      <c r="S1063" s="75">
        <v>224189139</v>
      </c>
      <c r="T1063" s="74">
        <v>46064</v>
      </c>
      <c r="U1063" s="190">
        <v>21218.897000000001</v>
      </c>
      <c r="V1063" s="190">
        <v>20541.022000000001</v>
      </c>
      <c r="W1063" s="75">
        <v>21</v>
      </c>
      <c r="X1063" s="75">
        <v>0</v>
      </c>
      <c r="Y1063" s="98">
        <v>235600199832</v>
      </c>
      <c r="Z1063" s="82" t="s">
        <v>128</v>
      </c>
      <c r="AA1063" s="75" t="s">
        <v>280</v>
      </c>
      <c r="AB1063" s="75" t="s">
        <v>2599</v>
      </c>
      <c r="AC1063" s="98">
        <v>235600263042</v>
      </c>
      <c r="AD1063" s="75" t="s">
        <v>113</v>
      </c>
      <c r="AE1063" s="74">
        <v>46071</v>
      </c>
      <c r="AF1063" s="80">
        <v>46068.041666666664</v>
      </c>
      <c r="AG1063" s="80">
        <v>46066.5</v>
      </c>
      <c r="AH1063" s="80">
        <v>46066.5</v>
      </c>
      <c r="AI1063" s="99">
        <v>46069</v>
      </c>
      <c r="AJ1063" s="69"/>
      <c r="AK1063" s="99">
        <v>46069</v>
      </c>
      <c r="AL1063" s="99">
        <v>46072</v>
      </c>
      <c r="AM1063" s="69"/>
      <c r="AN1063" s="101">
        <v>46072</v>
      </c>
      <c r="AO1063" s="81">
        <f>IF(AH1063&lt;AG1063,IF(AH1063=0,"",AH1063-1),IF(AG1063=0,"",AG1063-1))</f>
        <v>46065.5</v>
      </c>
      <c r="AP1063" s="81">
        <f>IF(AH1063&lt;AG1063,IF(AH1063=0,"",AH1063),IF(AG1063=0,"",AG1063))</f>
        <v>46066.5</v>
      </c>
      <c r="AQ1063" s="81">
        <f>IF(AH1063&lt;AG1063,IF(AH1063=0,"",AH1063),IF(AG1063=0,"",AG1063))</f>
        <v>46066.5</v>
      </c>
      <c r="AR1063" s="81">
        <f>IF(AI1063=0,"",IF(AI1063&lt;AJ1063,AJ1063+1,AI1063+1))</f>
        <v>46070</v>
      </c>
      <c r="AS1063" s="81">
        <f>IF(AI1063=0,"",IF(AE1063=0,IF(AJ1063=0,AI1063+2,AJ1063+2),AE1063+2))</f>
        <v>46073</v>
      </c>
      <c r="AT1063" s="81">
        <f>IF(AI1063=0,"",IF(AI1063&lt;AJ1063,AJ1063+1,AI1063+1))</f>
        <v>46070</v>
      </c>
      <c r="AU1063" s="82" t="s">
        <v>2600</v>
      </c>
      <c r="AV1063" s="74">
        <v>46064</v>
      </c>
      <c r="AW1063" s="75" t="s">
        <v>4337</v>
      </c>
      <c r="AX1063" s="75" t="s">
        <v>4338</v>
      </c>
      <c r="AY1063" s="75"/>
      <c r="AZ1063" s="96"/>
      <c r="BA1063" s="75"/>
      <c r="BB1063" s="75"/>
      <c r="BC1063" s="75"/>
      <c r="BD1063" s="75"/>
      <c r="BE1063" s="75"/>
      <c r="BF1063" s="75"/>
      <c r="BG1063" s="75"/>
      <c r="BH1063" s="75"/>
      <c r="BI1063" s="75"/>
      <c r="BJ1063" s="75"/>
      <c r="BK1063" s="75"/>
      <c r="BL1063" s="75"/>
      <c r="BM1063" s="75"/>
      <c r="BN1063" s="75"/>
      <c r="BO1063" s="75"/>
      <c r="BP1063" s="75"/>
      <c r="BQ1063" s="75"/>
      <c r="BR1063" s="75"/>
      <c r="BS1063" s="75"/>
      <c r="BT1063" s="75">
        <v>0</v>
      </c>
      <c r="BU1063" s="84" t="s">
        <v>2603</v>
      </c>
      <c r="BV1063" s="74">
        <v>46076</v>
      </c>
      <c r="BW1063" s="85">
        <f t="shared" si="343"/>
        <v>7</v>
      </c>
      <c r="BX1063" s="85">
        <f t="shared" si="344"/>
        <v>7</v>
      </c>
      <c r="BY1063" s="86" t="s">
        <v>120</v>
      </c>
      <c r="BZ1063" s="87">
        <f t="shared" si="342"/>
        <v>7</v>
      </c>
      <c r="CB1063" s="88">
        <f t="shared" si="345"/>
        <v>9</v>
      </c>
      <c r="CC1063" s="89"/>
      <c r="CE1063" s="87">
        <f t="shared" si="349"/>
        <v>2</v>
      </c>
      <c r="CF1063" s="90">
        <v>15534000</v>
      </c>
      <c r="CG1063" s="90"/>
      <c r="CH1063" s="90">
        <v>15534000</v>
      </c>
      <c r="CI1063" s="22">
        <v>25890</v>
      </c>
      <c r="CJ1063" s="87">
        <f t="shared" si="346"/>
        <v>2</v>
      </c>
      <c r="CK1063" s="87">
        <f t="shared" si="347"/>
        <v>7</v>
      </c>
      <c r="CL1063" s="22" t="s">
        <v>121</v>
      </c>
      <c r="CM1063" s="22" t="s">
        <v>2604</v>
      </c>
    </row>
    <row r="1064" spans="1:91" ht="14.45" customHeight="1" x14ac:dyDescent="0.25">
      <c r="A1064" s="69">
        <f t="shared" si="348"/>
        <v>1062</v>
      </c>
      <c r="B1064" s="70" t="s">
        <v>102</v>
      </c>
      <c r="C1064" s="107" t="s">
        <v>4339</v>
      </c>
      <c r="D1064" s="106">
        <v>145434659</v>
      </c>
      <c r="E1064" s="73">
        <v>5320007541</v>
      </c>
      <c r="F1064" s="74">
        <v>46064</v>
      </c>
      <c r="G1064" s="75" t="s">
        <v>540</v>
      </c>
      <c r="H1064" s="75" t="s">
        <v>4340</v>
      </c>
      <c r="I1064" s="75" t="s">
        <v>105</v>
      </c>
      <c r="J1064" s="75" t="s">
        <v>2035</v>
      </c>
      <c r="K1064" s="75" t="s">
        <v>242</v>
      </c>
      <c r="L1064" s="74">
        <v>46083</v>
      </c>
      <c r="M1064" s="73">
        <v>40</v>
      </c>
      <c r="N1064" s="75" t="s">
        <v>4341</v>
      </c>
      <c r="O1064" s="75" t="s">
        <v>4342</v>
      </c>
      <c r="P1064" s="75">
        <v>2830048904</v>
      </c>
      <c r="Q1064" s="74">
        <v>46064</v>
      </c>
      <c r="R1064" s="75">
        <v>1209384468</v>
      </c>
      <c r="S1064" s="75">
        <v>224193607</v>
      </c>
      <c r="T1064" s="74">
        <v>46064</v>
      </c>
      <c r="U1064" s="190">
        <v>2951.6219999999998</v>
      </c>
      <c r="V1064" s="190">
        <v>2851.567</v>
      </c>
      <c r="W1064" s="75">
        <v>3</v>
      </c>
      <c r="X1064" s="75">
        <v>0</v>
      </c>
      <c r="Y1064" s="98" t="s">
        <v>4343</v>
      </c>
      <c r="Z1064" s="82" t="s">
        <v>258</v>
      </c>
      <c r="AA1064" s="75" t="s">
        <v>2039</v>
      </c>
      <c r="AB1064" s="75" t="s">
        <v>4344</v>
      </c>
      <c r="AC1064" s="98"/>
      <c r="AD1064" s="75" t="s">
        <v>113</v>
      </c>
      <c r="AE1064" s="75"/>
      <c r="AF1064" s="80">
        <v>46067.708333333336</v>
      </c>
      <c r="AG1064" s="80">
        <v>46066.625</v>
      </c>
      <c r="AH1064" s="80">
        <v>46066.625</v>
      </c>
      <c r="AI1064" s="99">
        <v>46069</v>
      </c>
      <c r="AJ1064" s="69"/>
      <c r="AK1064" s="99">
        <v>46069</v>
      </c>
      <c r="AL1064" s="99">
        <v>46077</v>
      </c>
      <c r="AM1064" s="69"/>
      <c r="AN1064" s="99">
        <v>46077</v>
      </c>
      <c r="AO1064" s="95" t="s">
        <v>121</v>
      </c>
      <c r="AP1064" s="95" t="s">
        <v>121</v>
      </c>
      <c r="AQ1064" s="95" t="s">
        <v>121</v>
      </c>
      <c r="AR1064" s="95" t="s">
        <v>121</v>
      </c>
      <c r="AS1064" s="82" t="s">
        <v>10</v>
      </c>
      <c r="AT1064" s="95" t="s">
        <v>121</v>
      </c>
      <c r="AU1064" s="82" t="s">
        <v>2600</v>
      </c>
      <c r="AV1064" s="74">
        <v>46064</v>
      </c>
      <c r="AW1064" s="75" t="s">
        <v>4345</v>
      </c>
      <c r="AX1064" s="75" t="s">
        <v>4346</v>
      </c>
      <c r="AY1064" s="75"/>
      <c r="AZ1064" s="96"/>
      <c r="BA1064" s="75"/>
      <c r="BB1064" s="75"/>
      <c r="BC1064" s="75"/>
      <c r="BD1064" s="75"/>
      <c r="BE1064" s="75"/>
      <c r="BF1064" s="75"/>
      <c r="BG1064" s="75"/>
      <c r="BH1064" s="75"/>
      <c r="BI1064" s="75"/>
      <c r="BJ1064" s="75"/>
      <c r="BK1064" s="75"/>
      <c r="BL1064" s="75"/>
      <c r="BM1064" s="75"/>
      <c r="BN1064" s="75"/>
      <c r="BO1064" s="75"/>
      <c r="BP1064" s="75"/>
      <c r="BQ1064" s="75"/>
      <c r="BR1064" s="75"/>
      <c r="BS1064" s="75"/>
      <c r="BT1064" s="75">
        <v>1</v>
      </c>
      <c r="BU1064" s="84" t="s">
        <v>4347</v>
      </c>
      <c r="BV1064" s="74">
        <v>46072</v>
      </c>
      <c r="BW1064" s="85">
        <f t="shared" si="343"/>
        <v>3</v>
      </c>
      <c r="BX1064" s="85">
        <f t="shared" si="344"/>
        <v>3</v>
      </c>
      <c r="BY1064" s="86" t="s">
        <v>120</v>
      </c>
      <c r="BZ1064" s="87">
        <f t="shared" si="342"/>
        <v>7</v>
      </c>
      <c r="CB1064" s="88">
        <f t="shared" si="345"/>
        <v>8</v>
      </c>
      <c r="CC1064" s="89"/>
      <c r="CE1064" s="87">
        <f t="shared" si="349"/>
        <v>2</v>
      </c>
      <c r="CF1064" s="90">
        <v>13790070</v>
      </c>
      <c r="CG1064" s="90"/>
      <c r="CH1064" s="90">
        <v>13790070</v>
      </c>
      <c r="CI1064" s="22">
        <v>25970</v>
      </c>
      <c r="CJ1064" s="87">
        <f t="shared" si="346"/>
        <v>2</v>
      </c>
      <c r="CK1064" s="87">
        <f t="shared" si="347"/>
        <v>7</v>
      </c>
      <c r="CL1064" s="22" t="s">
        <v>121</v>
      </c>
      <c r="CM1064" s="22" t="s">
        <v>4348</v>
      </c>
    </row>
    <row r="1065" spans="1:91" ht="14.45" customHeight="1" x14ac:dyDescent="0.25">
      <c r="A1065" s="69">
        <f t="shared" si="348"/>
        <v>1063</v>
      </c>
      <c r="B1065" s="70" t="s">
        <v>102</v>
      </c>
      <c r="C1065" s="107" t="s">
        <v>4339</v>
      </c>
      <c r="D1065" s="106">
        <v>145491393</v>
      </c>
      <c r="E1065" s="73">
        <v>5320007541</v>
      </c>
      <c r="F1065" s="74">
        <v>46064</v>
      </c>
      <c r="G1065" s="75" t="s">
        <v>627</v>
      </c>
      <c r="H1065" s="75" t="s">
        <v>4340</v>
      </c>
      <c r="I1065" s="75" t="s">
        <v>105</v>
      </c>
      <c r="J1065" s="75" t="s">
        <v>2035</v>
      </c>
      <c r="K1065" s="75" t="s">
        <v>242</v>
      </c>
      <c r="L1065" s="74">
        <v>46087</v>
      </c>
      <c r="M1065" s="73">
        <v>0</v>
      </c>
      <c r="N1065" s="75" t="s">
        <v>4341</v>
      </c>
      <c r="O1065" s="75" t="s">
        <v>4342</v>
      </c>
      <c r="P1065" s="75">
        <v>2830048907</v>
      </c>
      <c r="Q1065" s="74">
        <v>46064</v>
      </c>
      <c r="R1065" s="75">
        <v>1209384471</v>
      </c>
      <c r="S1065" s="75">
        <v>224193597</v>
      </c>
      <c r="T1065" s="74">
        <v>46064</v>
      </c>
      <c r="U1065" s="190">
        <v>3111.8679999999999</v>
      </c>
      <c r="V1065" s="190">
        <v>3006.3809999999999</v>
      </c>
      <c r="W1065" s="75">
        <v>3</v>
      </c>
      <c r="X1065" s="75">
        <v>0</v>
      </c>
      <c r="Y1065" s="98" t="s">
        <v>4343</v>
      </c>
      <c r="Z1065" s="82" t="s">
        <v>258</v>
      </c>
      <c r="AA1065" s="75" t="s">
        <v>2039</v>
      </c>
      <c r="AB1065" s="75" t="s">
        <v>4344</v>
      </c>
      <c r="AC1065" s="98"/>
      <c r="AD1065" s="75" t="s">
        <v>113</v>
      </c>
      <c r="AE1065" s="75"/>
      <c r="AF1065" s="80">
        <v>46067.708333333336</v>
      </c>
      <c r="AG1065" s="80">
        <v>46066.625</v>
      </c>
      <c r="AH1065" s="80">
        <v>46066.625</v>
      </c>
      <c r="AI1065" s="99">
        <v>46069</v>
      </c>
      <c r="AJ1065" s="69"/>
      <c r="AK1065" s="99">
        <v>46069</v>
      </c>
      <c r="AL1065" s="99">
        <v>46077</v>
      </c>
      <c r="AM1065" s="69"/>
      <c r="AN1065" s="99">
        <v>46077</v>
      </c>
      <c r="AO1065" s="95" t="s">
        <v>121</v>
      </c>
      <c r="AP1065" s="95" t="s">
        <v>121</v>
      </c>
      <c r="AQ1065" s="95" t="s">
        <v>121</v>
      </c>
      <c r="AR1065" s="95" t="s">
        <v>121</v>
      </c>
      <c r="AS1065" s="82" t="s">
        <v>10</v>
      </c>
      <c r="AT1065" s="95" t="s">
        <v>121</v>
      </c>
      <c r="AU1065" s="82" t="s">
        <v>2600</v>
      </c>
      <c r="AV1065" s="74">
        <v>46064</v>
      </c>
      <c r="AW1065" s="75">
        <v>0</v>
      </c>
      <c r="AX1065" s="75">
        <v>0</v>
      </c>
      <c r="AY1065" s="75"/>
      <c r="AZ1065" s="96"/>
      <c r="BA1065" s="75"/>
      <c r="BB1065" s="75"/>
      <c r="BC1065" s="75"/>
      <c r="BD1065" s="75"/>
      <c r="BE1065" s="75"/>
      <c r="BF1065" s="75"/>
      <c r="BG1065" s="75"/>
      <c r="BH1065" s="75"/>
      <c r="BI1065" s="75"/>
      <c r="BJ1065" s="75"/>
      <c r="BK1065" s="75"/>
      <c r="BL1065" s="75"/>
      <c r="BM1065" s="75"/>
      <c r="BN1065" s="75"/>
      <c r="BO1065" s="75"/>
      <c r="BP1065" s="75"/>
      <c r="BQ1065" s="75"/>
      <c r="BR1065" s="75"/>
      <c r="BS1065" s="75"/>
      <c r="BT1065" s="75">
        <v>0</v>
      </c>
      <c r="BU1065" s="84" t="s">
        <v>4347</v>
      </c>
      <c r="BV1065" s="74">
        <v>46072</v>
      </c>
      <c r="BW1065" s="85">
        <f t="shared" si="343"/>
        <v>3</v>
      </c>
      <c r="BX1065" s="85">
        <f t="shared" si="344"/>
        <v>3</v>
      </c>
      <c r="BY1065" s="86" t="s">
        <v>120</v>
      </c>
      <c r="BZ1065" s="87">
        <f t="shared" si="342"/>
        <v>7</v>
      </c>
      <c r="CB1065" s="88">
        <f t="shared" si="345"/>
        <v>8</v>
      </c>
      <c r="CC1065" s="89"/>
      <c r="CE1065" s="87">
        <f t="shared" si="349"/>
        <v>2</v>
      </c>
      <c r="CF1065" s="90"/>
      <c r="CG1065" s="90"/>
      <c r="CH1065" s="90"/>
      <c r="CJ1065" s="87">
        <f t="shared" si="346"/>
        <v>2</v>
      </c>
      <c r="CK1065" s="87">
        <f t="shared" si="347"/>
        <v>7</v>
      </c>
      <c r="CL1065" s="22" t="s">
        <v>121</v>
      </c>
      <c r="CM1065" s="22" t="s">
        <v>4348</v>
      </c>
    </row>
    <row r="1066" spans="1:91" ht="14.45" customHeight="1" x14ac:dyDescent="0.25">
      <c r="A1066" s="69">
        <f t="shared" si="348"/>
        <v>1064</v>
      </c>
      <c r="B1066" s="70" t="s">
        <v>102</v>
      </c>
      <c r="C1066" s="107" t="s">
        <v>4339</v>
      </c>
      <c r="D1066" s="106">
        <v>145471649</v>
      </c>
      <c r="E1066" s="73">
        <v>5320007541</v>
      </c>
      <c r="F1066" s="74">
        <v>46064</v>
      </c>
      <c r="G1066" s="75" t="s">
        <v>2045</v>
      </c>
      <c r="H1066" s="75" t="s">
        <v>4340</v>
      </c>
      <c r="I1066" s="75" t="s">
        <v>105</v>
      </c>
      <c r="J1066" s="75" t="s">
        <v>2035</v>
      </c>
      <c r="K1066" s="75" t="s">
        <v>242</v>
      </c>
      <c r="L1066" s="74">
        <v>46087</v>
      </c>
      <c r="M1066" s="73">
        <v>0</v>
      </c>
      <c r="N1066" s="75" t="s">
        <v>4341</v>
      </c>
      <c r="O1066" s="75" t="s">
        <v>4342</v>
      </c>
      <c r="P1066" s="75">
        <v>2830048906</v>
      </c>
      <c r="Q1066" s="74">
        <v>46064</v>
      </c>
      <c r="R1066" s="75">
        <v>1209384470</v>
      </c>
      <c r="S1066" s="75">
        <v>224193615</v>
      </c>
      <c r="T1066" s="74">
        <v>46064</v>
      </c>
      <c r="U1066" s="190">
        <v>6276.7470000000003</v>
      </c>
      <c r="V1066" s="190">
        <v>6063.9759999999997</v>
      </c>
      <c r="W1066" s="75">
        <v>7</v>
      </c>
      <c r="X1066" s="75">
        <v>0</v>
      </c>
      <c r="Y1066" s="98" t="s">
        <v>4343</v>
      </c>
      <c r="Z1066" s="82" t="s">
        <v>258</v>
      </c>
      <c r="AA1066" s="75" t="s">
        <v>2039</v>
      </c>
      <c r="AB1066" s="75" t="s">
        <v>4344</v>
      </c>
      <c r="AC1066" s="98"/>
      <c r="AD1066" s="75" t="s">
        <v>113</v>
      </c>
      <c r="AE1066" s="75"/>
      <c r="AF1066" s="80">
        <v>46067.708333333336</v>
      </c>
      <c r="AG1066" s="80">
        <v>46066.625</v>
      </c>
      <c r="AH1066" s="80">
        <v>46066.625</v>
      </c>
      <c r="AI1066" s="99">
        <v>46069</v>
      </c>
      <c r="AJ1066" s="69"/>
      <c r="AK1066" s="99">
        <v>46069</v>
      </c>
      <c r="AL1066" s="99">
        <v>46077</v>
      </c>
      <c r="AM1066" s="69"/>
      <c r="AN1066" s="99">
        <v>46077</v>
      </c>
      <c r="AO1066" s="95" t="s">
        <v>121</v>
      </c>
      <c r="AP1066" s="95" t="s">
        <v>121</v>
      </c>
      <c r="AQ1066" s="95" t="s">
        <v>121</v>
      </c>
      <c r="AR1066" s="95" t="s">
        <v>121</v>
      </c>
      <c r="AS1066" s="82" t="s">
        <v>10</v>
      </c>
      <c r="AT1066" s="95" t="s">
        <v>121</v>
      </c>
      <c r="AU1066" s="82" t="s">
        <v>2600</v>
      </c>
      <c r="AV1066" s="74">
        <v>46064</v>
      </c>
      <c r="AW1066" s="75">
        <v>0</v>
      </c>
      <c r="AX1066" s="75">
        <v>0</v>
      </c>
      <c r="AY1066" s="75"/>
      <c r="AZ1066" s="96"/>
      <c r="BA1066" s="75"/>
      <c r="BB1066" s="75"/>
      <c r="BC1066" s="75"/>
      <c r="BD1066" s="75"/>
      <c r="BE1066" s="75"/>
      <c r="BF1066" s="75"/>
      <c r="BG1066" s="75"/>
      <c r="BH1066" s="75"/>
      <c r="BI1066" s="75"/>
      <c r="BJ1066" s="75"/>
      <c r="BK1066" s="75"/>
      <c r="BL1066" s="75"/>
      <c r="BM1066" s="75"/>
      <c r="BN1066" s="75"/>
      <c r="BO1066" s="75"/>
      <c r="BP1066" s="75"/>
      <c r="BQ1066" s="75"/>
      <c r="BR1066" s="75"/>
      <c r="BS1066" s="75"/>
      <c r="BT1066" s="75">
        <v>0</v>
      </c>
      <c r="BU1066" s="84" t="s">
        <v>4347</v>
      </c>
      <c r="BV1066" s="74">
        <v>46072</v>
      </c>
      <c r="BW1066" s="85">
        <f t="shared" si="343"/>
        <v>3</v>
      </c>
      <c r="BX1066" s="85">
        <f t="shared" si="344"/>
        <v>3</v>
      </c>
      <c r="BY1066" s="86" t="s">
        <v>120</v>
      </c>
      <c r="BZ1066" s="87">
        <f t="shared" si="342"/>
        <v>7</v>
      </c>
      <c r="CB1066" s="88">
        <f t="shared" si="345"/>
        <v>8</v>
      </c>
      <c r="CC1066" s="89"/>
      <c r="CE1066" s="87">
        <f t="shared" si="349"/>
        <v>2</v>
      </c>
      <c r="CF1066" s="90"/>
      <c r="CG1066" s="90"/>
      <c r="CH1066" s="90"/>
      <c r="CJ1066" s="87">
        <f t="shared" si="346"/>
        <v>2</v>
      </c>
      <c r="CK1066" s="87">
        <f t="shared" si="347"/>
        <v>7</v>
      </c>
      <c r="CL1066" s="22" t="s">
        <v>121</v>
      </c>
      <c r="CM1066" s="22" t="s">
        <v>4348</v>
      </c>
    </row>
    <row r="1067" spans="1:91" ht="14.45" customHeight="1" x14ac:dyDescent="0.25">
      <c r="A1067" s="69">
        <f t="shared" si="348"/>
        <v>1065</v>
      </c>
      <c r="B1067" s="70" t="s">
        <v>102</v>
      </c>
      <c r="C1067" s="107" t="s">
        <v>4339</v>
      </c>
      <c r="D1067" s="106">
        <v>145445540</v>
      </c>
      <c r="E1067" s="73">
        <v>5320007541</v>
      </c>
      <c r="F1067" s="74">
        <v>46064</v>
      </c>
      <c r="G1067" s="75" t="s">
        <v>551</v>
      </c>
      <c r="H1067" s="75" t="s">
        <v>4340</v>
      </c>
      <c r="I1067" s="75" t="s">
        <v>105</v>
      </c>
      <c r="J1067" s="75" t="s">
        <v>2035</v>
      </c>
      <c r="K1067" s="75" t="s">
        <v>242</v>
      </c>
      <c r="L1067" s="74">
        <v>46078</v>
      </c>
      <c r="M1067" s="73">
        <v>0</v>
      </c>
      <c r="N1067" s="75" t="s">
        <v>4341</v>
      </c>
      <c r="O1067" s="75" t="s">
        <v>4342</v>
      </c>
      <c r="P1067" s="75">
        <v>2830048905</v>
      </c>
      <c r="Q1067" s="74">
        <v>46064</v>
      </c>
      <c r="R1067" s="75">
        <v>1209384469</v>
      </c>
      <c r="S1067" s="75">
        <v>224193603</v>
      </c>
      <c r="T1067" s="74">
        <v>46064</v>
      </c>
      <c r="U1067" s="190">
        <v>2296.1080000000002</v>
      </c>
      <c r="V1067" s="190">
        <v>2222.5160000000001</v>
      </c>
      <c r="W1067" s="75">
        <v>3</v>
      </c>
      <c r="X1067" s="75">
        <v>0</v>
      </c>
      <c r="Y1067" s="98" t="s">
        <v>4343</v>
      </c>
      <c r="Z1067" s="82" t="s">
        <v>258</v>
      </c>
      <c r="AA1067" s="75" t="s">
        <v>2039</v>
      </c>
      <c r="AB1067" s="75" t="s">
        <v>4344</v>
      </c>
      <c r="AC1067" s="98"/>
      <c r="AD1067" s="75" t="s">
        <v>113</v>
      </c>
      <c r="AE1067" s="75"/>
      <c r="AF1067" s="80">
        <v>46067.708333333336</v>
      </c>
      <c r="AG1067" s="80">
        <v>46066.625</v>
      </c>
      <c r="AH1067" s="80">
        <v>46066.625</v>
      </c>
      <c r="AI1067" s="99">
        <v>46069</v>
      </c>
      <c r="AJ1067" s="69"/>
      <c r="AK1067" s="99">
        <v>46069</v>
      </c>
      <c r="AL1067" s="99">
        <v>46077</v>
      </c>
      <c r="AM1067" s="69"/>
      <c r="AN1067" s="99">
        <v>46077</v>
      </c>
      <c r="AO1067" s="95" t="s">
        <v>121</v>
      </c>
      <c r="AP1067" s="95" t="s">
        <v>121</v>
      </c>
      <c r="AQ1067" s="95" t="s">
        <v>121</v>
      </c>
      <c r="AR1067" s="95" t="s">
        <v>121</v>
      </c>
      <c r="AS1067" s="82" t="s">
        <v>10</v>
      </c>
      <c r="AT1067" s="95" t="s">
        <v>121</v>
      </c>
      <c r="AU1067" s="82" t="s">
        <v>2600</v>
      </c>
      <c r="AV1067" s="74">
        <v>46064</v>
      </c>
      <c r="AW1067" s="75">
        <v>0</v>
      </c>
      <c r="AX1067" s="75">
        <v>0</v>
      </c>
      <c r="AY1067" s="75"/>
      <c r="AZ1067" s="96"/>
      <c r="BA1067" s="75"/>
      <c r="BB1067" s="75"/>
      <c r="BC1067" s="75"/>
      <c r="BD1067" s="75"/>
      <c r="BE1067" s="75"/>
      <c r="BF1067" s="75"/>
      <c r="BG1067" s="75"/>
      <c r="BH1067" s="75"/>
      <c r="BI1067" s="75"/>
      <c r="BJ1067" s="75"/>
      <c r="BK1067" s="75"/>
      <c r="BL1067" s="75"/>
      <c r="BM1067" s="75"/>
      <c r="BN1067" s="75"/>
      <c r="BO1067" s="75"/>
      <c r="BP1067" s="75"/>
      <c r="BQ1067" s="75"/>
      <c r="BR1067" s="75"/>
      <c r="BS1067" s="75"/>
      <c r="BT1067" s="75">
        <v>0</v>
      </c>
      <c r="BU1067" s="84" t="s">
        <v>4347</v>
      </c>
      <c r="BV1067" s="74">
        <v>46072</v>
      </c>
      <c r="BW1067" s="85">
        <f t="shared" si="343"/>
        <v>3</v>
      </c>
      <c r="BX1067" s="85">
        <f t="shared" si="344"/>
        <v>3</v>
      </c>
      <c r="BY1067" s="86" t="s">
        <v>120</v>
      </c>
      <c r="BZ1067" s="87">
        <f t="shared" si="342"/>
        <v>7</v>
      </c>
      <c r="CB1067" s="88">
        <f t="shared" si="345"/>
        <v>8</v>
      </c>
      <c r="CC1067" s="89"/>
      <c r="CE1067" s="87">
        <f t="shared" si="349"/>
        <v>2</v>
      </c>
      <c r="CF1067" s="90"/>
      <c r="CG1067" s="90"/>
      <c r="CH1067" s="90"/>
      <c r="CJ1067" s="87">
        <f t="shared" si="346"/>
        <v>2</v>
      </c>
      <c r="CK1067" s="87">
        <f t="shared" si="347"/>
        <v>7</v>
      </c>
      <c r="CL1067" s="22" t="s">
        <v>121</v>
      </c>
      <c r="CM1067" s="22" t="s">
        <v>4348</v>
      </c>
    </row>
    <row r="1068" spans="1:91" ht="14.45" customHeight="1" x14ac:dyDescent="0.25">
      <c r="A1068" s="69">
        <f t="shared" si="348"/>
        <v>1066</v>
      </c>
      <c r="B1068" s="70" t="s">
        <v>102</v>
      </c>
      <c r="C1068" s="107" t="s">
        <v>4339</v>
      </c>
      <c r="D1068" s="106">
        <v>145425607</v>
      </c>
      <c r="E1068" s="73">
        <v>5320007541</v>
      </c>
      <c r="F1068" s="74">
        <v>46064</v>
      </c>
      <c r="G1068" s="75" t="s">
        <v>2045</v>
      </c>
      <c r="H1068" s="75" t="s">
        <v>4340</v>
      </c>
      <c r="I1068" s="75" t="s">
        <v>105</v>
      </c>
      <c r="J1068" s="75" t="s">
        <v>2035</v>
      </c>
      <c r="K1068" s="75" t="s">
        <v>242</v>
      </c>
      <c r="L1068" s="74">
        <v>46085</v>
      </c>
      <c r="M1068" s="73">
        <v>0</v>
      </c>
      <c r="N1068" s="75" t="s">
        <v>4341</v>
      </c>
      <c r="O1068" s="75" t="s">
        <v>4342</v>
      </c>
      <c r="P1068" s="75">
        <v>2830048903</v>
      </c>
      <c r="Q1068" s="74">
        <v>46064</v>
      </c>
      <c r="R1068" s="75">
        <v>1209384467</v>
      </c>
      <c r="S1068" s="75">
        <v>224193612</v>
      </c>
      <c r="T1068" s="74">
        <v>46064</v>
      </c>
      <c r="U1068" s="190">
        <v>3130.7179999999998</v>
      </c>
      <c r="V1068" s="190">
        <v>3024.5920000000001</v>
      </c>
      <c r="W1068" s="75">
        <v>3</v>
      </c>
      <c r="X1068" s="75">
        <v>0</v>
      </c>
      <c r="Y1068" s="98" t="s">
        <v>4343</v>
      </c>
      <c r="Z1068" s="82" t="s">
        <v>258</v>
      </c>
      <c r="AA1068" s="75" t="s">
        <v>2039</v>
      </c>
      <c r="AB1068" s="75" t="s">
        <v>4344</v>
      </c>
      <c r="AC1068" s="98"/>
      <c r="AD1068" s="75" t="s">
        <v>113</v>
      </c>
      <c r="AE1068" s="75"/>
      <c r="AF1068" s="80">
        <v>46067.708333333336</v>
      </c>
      <c r="AG1068" s="80">
        <v>46066.625</v>
      </c>
      <c r="AH1068" s="80">
        <v>46066.625</v>
      </c>
      <c r="AI1068" s="99">
        <v>46069</v>
      </c>
      <c r="AJ1068" s="69"/>
      <c r="AK1068" s="99">
        <v>46069</v>
      </c>
      <c r="AL1068" s="99">
        <v>46077</v>
      </c>
      <c r="AM1068" s="69"/>
      <c r="AN1068" s="99">
        <v>46077</v>
      </c>
      <c r="AO1068" s="95" t="s">
        <v>121</v>
      </c>
      <c r="AP1068" s="95" t="s">
        <v>121</v>
      </c>
      <c r="AQ1068" s="95" t="s">
        <v>121</v>
      </c>
      <c r="AR1068" s="95" t="s">
        <v>121</v>
      </c>
      <c r="AS1068" s="82" t="s">
        <v>10</v>
      </c>
      <c r="AT1068" s="95" t="s">
        <v>121</v>
      </c>
      <c r="AU1068" s="82" t="s">
        <v>2600</v>
      </c>
      <c r="AV1068" s="74">
        <v>46064</v>
      </c>
      <c r="AW1068" s="75">
        <v>0</v>
      </c>
      <c r="AX1068" s="75">
        <v>0</v>
      </c>
      <c r="AY1068" s="75"/>
      <c r="AZ1068" s="96"/>
      <c r="BA1068" s="75"/>
      <c r="BB1068" s="75"/>
      <c r="BC1068" s="75"/>
      <c r="BD1068" s="75"/>
      <c r="BE1068" s="75"/>
      <c r="BF1068" s="75"/>
      <c r="BG1068" s="75"/>
      <c r="BH1068" s="75"/>
      <c r="BI1068" s="75"/>
      <c r="BJ1068" s="75"/>
      <c r="BK1068" s="75"/>
      <c r="BL1068" s="75"/>
      <c r="BM1068" s="75"/>
      <c r="BN1068" s="75"/>
      <c r="BO1068" s="75"/>
      <c r="BP1068" s="75"/>
      <c r="BQ1068" s="75"/>
      <c r="BR1068" s="75"/>
      <c r="BS1068" s="75"/>
      <c r="BT1068" s="75">
        <v>0</v>
      </c>
      <c r="BU1068" s="84" t="s">
        <v>4347</v>
      </c>
      <c r="BV1068" s="74">
        <v>46072</v>
      </c>
      <c r="BW1068" s="85">
        <f t="shared" si="343"/>
        <v>3</v>
      </c>
      <c r="BX1068" s="85">
        <f t="shared" si="344"/>
        <v>3</v>
      </c>
      <c r="BY1068" s="86" t="s">
        <v>120</v>
      </c>
      <c r="BZ1068" s="87">
        <f t="shared" si="342"/>
        <v>7</v>
      </c>
      <c r="CB1068" s="88">
        <f t="shared" si="345"/>
        <v>8</v>
      </c>
      <c r="CC1068" s="89"/>
      <c r="CE1068" s="87">
        <f t="shared" si="349"/>
        <v>2</v>
      </c>
      <c r="CF1068" s="90"/>
      <c r="CG1068" s="90"/>
      <c r="CH1068" s="90"/>
      <c r="CJ1068" s="87">
        <f t="shared" si="346"/>
        <v>2</v>
      </c>
      <c r="CK1068" s="87">
        <f t="shared" si="347"/>
        <v>7</v>
      </c>
      <c r="CL1068" s="22" t="s">
        <v>121</v>
      </c>
      <c r="CM1068" s="22" t="s">
        <v>4348</v>
      </c>
    </row>
    <row r="1069" spans="1:91" ht="14.45" customHeight="1" x14ac:dyDescent="0.25">
      <c r="A1069" s="69">
        <f t="shared" si="348"/>
        <v>1067</v>
      </c>
      <c r="B1069" s="70" t="s">
        <v>102</v>
      </c>
      <c r="C1069" s="97">
        <v>235600229838</v>
      </c>
      <c r="D1069" s="106">
        <v>145482236</v>
      </c>
      <c r="E1069" s="73">
        <v>5320007602</v>
      </c>
      <c r="F1069" s="74">
        <v>46064</v>
      </c>
      <c r="G1069" s="75" t="s">
        <v>551</v>
      </c>
      <c r="H1069" s="75" t="s">
        <v>4340</v>
      </c>
      <c r="I1069" s="75" t="s">
        <v>105</v>
      </c>
      <c r="J1069" s="75" t="s">
        <v>2035</v>
      </c>
      <c r="K1069" s="75" t="s">
        <v>242</v>
      </c>
      <c r="L1069" s="74">
        <v>46086</v>
      </c>
      <c r="M1069" s="73">
        <v>40</v>
      </c>
      <c r="N1069" s="75" t="s">
        <v>4349</v>
      </c>
      <c r="O1069" s="75" t="s">
        <v>4350</v>
      </c>
      <c r="P1069" s="75">
        <v>2830048909</v>
      </c>
      <c r="Q1069" s="74">
        <v>46064</v>
      </c>
      <c r="R1069" s="75">
        <v>1209384482</v>
      </c>
      <c r="S1069" s="75">
        <v>224193625</v>
      </c>
      <c r="T1069" s="74">
        <v>46064</v>
      </c>
      <c r="U1069" s="190">
        <v>1549.145</v>
      </c>
      <c r="V1069" s="190">
        <v>1493.7809999999999</v>
      </c>
      <c r="W1069" s="75">
        <v>2</v>
      </c>
      <c r="X1069" s="75">
        <v>0</v>
      </c>
      <c r="Y1069" s="98">
        <v>235600229838</v>
      </c>
      <c r="Z1069" s="82" t="s">
        <v>128</v>
      </c>
      <c r="AA1069" s="75" t="s">
        <v>4351</v>
      </c>
      <c r="AB1069" s="75" t="s">
        <v>2040</v>
      </c>
      <c r="AC1069" s="97">
        <v>235600229838</v>
      </c>
      <c r="AD1069" s="75" t="s">
        <v>113</v>
      </c>
      <c r="AE1069" s="99">
        <v>46067</v>
      </c>
      <c r="AF1069" s="80">
        <v>46066.041666666664</v>
      </c>
      <c r="AG1069" s="80">
        <v>46066.5</v>
      </c>
      <c r="AH1069" s="80">
        <v>46065.416666666664</v>
      </c>
      <c r="AI1069" s="99">
        <v>46067</v>
      </c>
      <c r="AJ1069" s="69"/>
      <c r="AK1069" s="99">
        <v>46067</v>
      </c>
      <c r="AL1069" s="99">
        <v>46073</v>
      </c>
      <c r="AM1069" s="69"/>
      <c r="AN1069" s="99">
        <v>46073</v>
      </c>
      <c r="AO1069" s="95" t="s">
        <v>121</v>
      </c>
      <c r="AP1069" s="95" t="s">
        <v>121</v>
      </c>
      <c r="AQ1069" s="95" t="s">
        <v>121</v>
      </c>
      <c r="AR1069" s="95" t="s">
        <v>121</v>
      </c>
      <c r="AS1069" s="82" t="s">
        <v>10</v>
      </c>
      <c r="AT1069" s="95" t="s">
        <v>121</v>
      </c>
      <c r="AU1069" s="82" t="s">
        <v>2600</v>
      </c>
      <c r="AV1069" s="74">
        <v>46064</v>
      </c>
      <c r="AW1069" s="75" t="s">
        <v>4352</v>
      </c>
      <c r="AX1069" s="75" t="s">
        <v>4353</v>
      </c>
      <c r="AY1069" s="75"/>
      <c r="AZ1069" s="96"/>
      <c r="BA1069" s="75"/>
      <c r="BB1069" s="75"/>
      <c r="BC1069" s="75"/>
      <c r="BD1069" s="75"/>
      <c r="BE1069" s="75"/>
      <c r="BF1069" s="75"/>
      <c r="BG1069" s="75"/>
      <c r="BH1069" s="75"/>
      <c r="BI1069" s="75"/>
      <c r="BJ1069" s="75"/>
      <c r="BK1069" s="75"/>
      <c r="BL1069" s="75"/>
      <c r="BM1069" s="75"/>
      <c r="BN1069" s="75"/>
      <c r="BO1069" s="75"/>
      <c r="BP1069" s="75"/>
      <c r="BQ1069" s="75"/>
      <c r="BR1069" s="75"/>
      <c r="BS1069" s="75"/>
      <c r="BT1069" s="75">
        <v>1</v>
      </c>
      <c r="BU1069" s="84" t="s">
        <v>4354</v>
      </c>
      <c r="BV1069" s="74">
        <v>46076</v>
      </c>
      <c r="BW1069" s="85">
        <f t="shared" si="343"/>
        <v>9</v>
      </c>
      <c r="BX1069" s="85">
        <f t="shared" si="344"/>
        <v>9</v>
      </c>
      <c r="BY1069" s="86" t="s">
        <v>120</v>
      </c>
      <c r="BZ1069" s="87">
        <f t="shared" si="342"/>
        <v>7</v>
      </c>
      <c r="CB1069" s="88">
        <f t="shared" si="345"/>
        <v>9</v>
      </c>
      <c r="CC1069" s="89"/>
      <c r="CE1069" s="87">
        <f t="shared" si="349"/>
        <v>2</v>
      </c>
      <c r="CF1069" s="90">
        <v>17475750</v>
      </c>
      <c r="CG1069" s="90"/>
      <c r="CH1069" s="90">
        <v>17475750</v>
      </c>
      <c r="CI1069" s="22">
        <v>25890</v>
      </c>
      <c r="CJ1069" s="87">
        <f t="shared" si="346"/>
        <v>2</v>
      </c>
      <c r="CK1069" s="87">
        <f t="shared" si="347"/>
        <v>7</v>
      </c>
      <c r="CL1069" s="22" t="s">
        <v>121</v>
      </c>
      <c r="CM1069" s="22" t="s">
        <v>4355</v>
      </c>
    </row>
    <row r="1070" spans="1:91" ht="14.45" customHeight="1" x14ac:dyDescent="0.25">
      <c r="A1070" s="69">
        <f t="shared" si="348"/>
        <v>1068</v>
      </c>
      <c r="B1070" s="70" t="s">
        <v>102</v>
      </c>
      <c r="C1070" s="97">
        <v>235600229838</v>
      </c>
      <c r="D1070" s="106">
        <v>145508170</v>
      </c>
      <c r="E1070" s="73">
        <v>5320007602</v>
      </c>
      <c r="F1070" s="74">
        <v>46064</v>
      </c>
      <c r="G1070" s="75" t="s">
        <v>540</v>
      </c>
      <c r="H1070" s="75" t="s">
        <v>4340</v>
      </c>
      <c r="I1070" s="75" t="s">
        <v>105</v>
      </c>
      <c r="J1070" s="75" t="s">
        <v>2035</v>
      </c>
      <c r="K1070" s="75" t="s">
        <v>242</v>
      </c>
      <c r="L1070" s="74">
        <v>46091</v>
      </c>
      <c r="M1070" s="73">
        <v>0</v>
      </c>
      <c r="N1070" s="75" t="s">
        <v>4349</v>
      </c>
      <c r="O1070" s="75" t="s">
        <v>4350</v>
      </c>
      <c r="P1070" s="75">
        <v>2830048911</v>
      </c>
      <c r="Q1070" s="74">
        <v>46064</v>
      </c>
      <c r="R1070" s="75">
        <v>1209384484</v>
      </c>
      <c r="S1070" s="75">
        <v>224193629</v>
      </c>
      <c r="T1070" s="74">
        <v>46064</v>
      </c>
      <c r="U1070" s="190">
        <v>3086.7919999999999</v>
      </c>
      <c r="V1070" s="190">
        <v>2982.1550000000002</v>
      </c>
      <c r="W1070" s="75">
        <v>3</v>
      </c>
      <c r="X1070" s="75">
        <v>0</v>
      </c>
      <c r="Y1070" s="98">
        <v>235600229838</v>
      </c>
      <c r="Z1070" s="82" t="s">
        <v>128</v>
      </c>
      <c r="AA1070" s="75" t="s">
        <v>4351</v>
      </c>
      <c r="AB1070" s="75" t="s">
        <v>2040</v>
      </c>
      <c r="AC1070" s="97">
        <v>235600229838</v>
      </c>
      <c r="AD1070" s="75" t="s">
        <v>113</v>
      </c>
      <c r="AE1070" s="99">
        <v>46067</v>
      </c>
      <c r="AF1070" s="80">
        <v>46066.041666666664</v>
      </c>
      <c r="AG1070" s="80">
        <v>46066.5</v>
      </c>
      <c r="AH1070" s="80">
        <v>46065.416666666664</v>
      </c>
      <c r="AI1070" s="99">
        <v>46067</v>
      </c>
      <c r="AJ1070" s="69"/>
      <c r="AK1070" s="99">
        <v>46067</v>
      </c>
      <c r="AL1070" s="99">
        <v>46073</v>
      </c>
      <c r="AM1070" s="69"/>
      <c r="AN1070" s="99">
        <v>46073</v>
      </c>
      <c r="AO1070" s="95" t="s">
        <v>121</v>
      </c>
      <c r="AP1070" s="95" t="s">
        <v>121</v>
      </c>
      <c r="AQ1070" s="95" t="s">
        <v>121</v>
      </c>
      <c r="AR1070" s="95" t="s">
        <v>121</v>
      </c>
      <c r="AS1070" s="82" t="s">
        <v>10</v>
      </c>
      <c r="AT1070" s="95" t="s">
        <v>121</v>
      </c>
      <c r="AU1070" s="82" t="s">
        <v>2600</v>
      </c>
      <c r="AV1070" s="74">
        <v>46064</v>
      </c>
      <c r="AW1070" s="75">
        <v>0</v>
      </c>
      <c r="AX1070" s="75">
        <v>0</v>
      </c>
      <c r="AY1070" s="75"/>
      <c r="AZ1070" s="96"/>
      <c r="BA1070" s="75"/>
      <c r="BB1070" s="75"/>
      <c r="BC1070" s="75"/>
      <c r="BD1070" s="75"/>
      <c r="BE1070" s="75"/>
      <c r="BF1070" s="75"/>
      <c r="BG1070" s="75"/>
      <c r="BH1070" s="75"/>
      <c r="BI1070" s="75"/>
      <c r="BJ1070" s="75"/>
      <c r="BK1070" s="75"/>
      <c r="BL1070" s="75"/>
      <c r="BM1070" s="75"/>
      <c r="BN1070" s="75"/>
      <c r="BO1070" s="75"/>
      <c r="BP1070" s="75"/>
      <c r="BQ1070" s="75"/>
      <c r="BR1070" s="75"/>
      <c r="BS1070" s="75"/>
      <c r="BT1070" s="75">
        <v>0</v>
      </c>
      <c r="BU1070" s="84" t="s">
        <v>4354</v>
      </c>
      <c r="BV1070" s="74">
        <v>46076</v>
      </c>
      <c r="BW1070" s="85">
        <f t="shared" si="343"/>
        <v>9</v>
      </c>
      <c r="BX1070" s="85">
        <f t="shared" si="344"/>
        <v>9</v>
      </c>
      <c r="BY1070" s="86" t="s">
        <v>120</v>
      </c>
      <c r="BZ1070" s="87">
        <f t="shared" si="342"/>
        <v>7</v>
      </c>
      <c r="CB1070" s="88">
        <f t="shared" si="345"/>
        <v>9</v>
      </c>
      <c r="CC1070" s="89"/>
      <c r="CE1070" s="87">
        <f t="shared" si="349"/>
        <v>2</v>
      </c>
      <c r="CF1070" s="90"/>
      <c r="CG1070" s="90"/>
      <c r="CH1070" s="90"/>
      <c r="CJ1070" s="87">
        <f t="shared" si="346"/>
        <v>2</v>
      </c>
      <c r="CK1070" s="87">
        <f t="shared" si="347"/>
        <v>7</v>
      </c>
      <c r="CL1070" s="22" t="s">
        <v>121</v>
      </c>
      <c r="CM1070" s="22" t="s">
        <v>4355</v>
      </c>
    </row>
    <row r="1071" spans="1:91" ht="14.45" customHeight="1" x14ac:dyDescent="0.25">
      <c r="A1071" s="69">
        <f t="shared" si="348"/>
        <v>1069</v>
      </c>
      <c r="B1071" s="70" t="s">
        <v>102</v>
      </c>
      <c r="C1071" s="97">
        <v>235600229838</v>
      </c>
      <c r="D1071" s="106">
        <v>145492941</v>
      </c>
      <c r="E1071" s="73">
        <v>5320007602</v>
      </c>
      <c r="F1071" s="74">
        <v>46064</v>
      </c>
      <c r="G1071" s="75" t="s">
        <v>551</v>
      </c>
      <c r="H1071" s="75" t="s">
        <v>4340</v>
      </c>
      <c r="I1071" s="75" t="s">
        <v>105</v>
      </c>
      <c r="J1071" s="75" t="s">
        <v>2035</v>
      </c>
      <c r="K1071" s="75" t="s">
        <v>242</v>
      </c>
      <c r="L1071" s="74">
        <v>46087</v>
      </c>
      <c r="M1071" s="73">
        <v>0</v>
      </c>
      <c r="N1071" s="75" t="s">
        <v>4349</v>
      </c>
      <c r="O1071" s="75" t="s">
        <v>4350</v>
      </c>
      <c r="P1071" s="75">
        <v>2830048910</v>
      </c>
      <c r="Q1071" s="74">
        <v>46064</v>
      </c>
      <c r="R1071" s="75">
        <v>1209384483</v>
      </c>
      <c r="S1071" s="75">
        <v>224193627</v>
      </c>
      <c r="T1071" s="74">
        <v>46064</v>
      </c>
      <c r="U1071" s="190">
        <v>4926.3490000000002</v>
      </c>
      <c r="V1071" s="190">
        <v>4768.4579999999996</v>
      </c>
      <c r="W1071" s="75">
        <v>6</v>
      </c>
      <c r="X1071" s="75">
        <v>0</v>
      </c>
      <c r="Y1071" s="98">
        <v>235600229838</v>
      </c>
      <c r="Z1071" s="82" t="s">
        <v>128</v>
      </c>
      <c r="AA1071" s="75" t="s">
        <v>4351</v>
      </c>
      <c r="AB1071" s="75" t="s">
        <v>2040</v>
      </c>
      <c r="AC1071" s="97">
        <v>235600229838</v>
      </c>
      <c r="AD1071" s="75" t="s">
        <v>113</v>
      </c>
      <c r="AE1071" s="99">
        <v>46067</v>
      </c>
      <c r="AF1071" s="80">
        <v>46066.041666666664</v>
      </c>
      <c r="AG1071" s="80">
        <v>46066.5</v>
      </c>
      <c r="AH1071" s="80">
        <v>46065.416666666664</v>
      </c>
      <c r="AI1071" s="99">
        <v>46067</v>
      </c>
      <c r="AJ1071" s="69"/>
      <c r="AK1071" s="99">
        <v>46067</v>
      </c>
      <c r="AL1071" s="99">
        <v>46073</v>
      </c>
      <c r="AM1071" s="69"/>
      <c r="AN1071" s="99">
        <v>46073</v>
      </c>
      <c r="AO1071" s="95" t="s">
        <v>121</v>
      </c>
      <c r="AP1071" s="95" t="s">
        <v>121</v>
      </c>
      <c r="AQ1071" s="95" t="s">
        <v>121</v>
      </c>
      <c r="AR1071" s="95" t="s">
        <v>121</v>
      </c>
      <c r="AS1071" s="82" t="s">
        <v>10</v>
      </c>
      <c r="AT1071" s="95" t="s">
        <v>121</v>
      </c>
      <c r="AU1071" s="82" t="s">
        <v>2600</v>
      </c>
      <c r="AV1071" s="74">
        <v>46064</v>
      </c>
      <c r="AW1071" s="75">
        <v>0</v>
      </c>
      <c r="AX1071" s="75">
        <v>0</v>
      </c>
      <c r="AY1071" s="75"/>
      <c r="AZ1071" s="96"/>
      <c r="BA1071" s="75"/>
      <c r="BB1071" s="75"/>
      <c r="BC1071" s="75"/>
      <c r="BD1071" s="75"/>
      <c r="BE1071" s="75"/>
      <c r="BF1071" s="75"/>
      <c r="BG1071" s="75"/>
      <c r="BH1071" s="75"/>
      <c r="BI1071" s="75"/>
      <c r="BJ1071" s="75"/>
      <c r="BK1071" s="75"/>
      <c r="BL1071" s="75"/>
      <c r="BM1071" s="75"/>
      <c r="BN1071" s="75"/>
      <c r="BO1071" s="75"/>
      <c r="BP1071" s="75"/>
      <c r="BQ1071" s="75"/>
      <c r="BR1071" s="75"/>
      <c r="BS1071" s="75"/>
      <c r="BT1071" s="75">
        <v>0</v>
      </c>
      <c r="BU1071" s="84" t="s">
        <v>4354</v>
      </c>
      <c r="BV1071" s="74">
        <v>46076</v>
      </c>
      <c r="BW1071" s="85">
        <f t="shared" si="343"/>
        <v>9</v>
      </c>
      <c r="BX1071" s="85">
        <f t="shared" si="344"/>
        <v>9</v>
      </c>
      <c r="BY1071" s="86" t="s">
        <v>120</v>
      </c>
      <c r="BZ1071" s="87">
        <f t="shared" si="342"/>
        <v>7</v>
      </c>
      <c r="CB1071" s="88">
        <f t="shared" si="345"/>
        <v>9</v>
      </c>
      <c r="CC1071" s="89"/>
      <c r="CE1071" s="87">
        <f t="shared" si="349"/>
        <v>2</v>
      </c>
      <c r="CF1071" s="90"/>
      <c r="CG1071" s="90"/>
      <c r="CH1071" s="90"/>
      <c r="CJ1071" s="87">
        <f t="shared" si="346"/>
        <v>2</v>
      </c>
      <c r="CK1071" s="87">
        <f t="shared" si="347"/>
        <v>7</v>
      </c>
      <c r="CL1071" s="22" t="s">
        <v>121</v>
      </c>
      <c r="CM1071" s="22" t="s">
        <v>4355</v>
      </c>
    </row>
    <row r="1072" spans="1:91" ht="14.45" customHeight="1" x14ac:dyDescent="0.25">
      <c r="A1072" s="69">
        <f t="shared" si="348"/>
        <v>1070</v>
      </c>
      <c r="B1072" s="70" t="s">
        <v>102</v>
      </c>
      <c r="C1072" s="97">
        <v>235600229838</v>
      </c>
      <c r="D1072" s="106">
        <v>145473700</v>
      </c>
      <c r="E1072" s="73">
        <v>5320007602</v>
      </c>
      <c r="F1072" s="74">
        <v>46064</v>
      </c>
      <c r="G1072" s="75" t="s">
        <v>540</v>
      </c>
      <c r="H1072" s="75" t="s">
        <v>4340</v>
      </c>
      <c r="I1072" s="75" t="s">
        <v>105</v>
      </c>
      <c r="J1072" s="75" t="s">
        <v>2035</v>
      </c>
      <c r="K1072" s="75" t="s">
        <v>242</v>
      </c>
      <c r="L1072" s="74">
        <v>46085</v>
      </c>
      <c r="M1072" s="73">
        <v>0</v>
      </c>
      <c r="N1072" s="75" t="s">
        <v>4349</v>
      </c>
      <c r="O1072" s="75" t="s">
        <v>4350</v>
      </c>
      <c r="P1072" s="75">
        <v>2830048908</v>
      </c>
      <c r="Q1072" s="74">
        <v>46064</v>
      </c>
      <c r="R1072" s="75">
        <v>1209384481</v>
      </c>
      <c r="S1072" s="75">
        <v>224193628</v>
      </c>
      <c r="T1072" s="74">
        <v>46064</v>
      </c>
      <c r="U1072" s="190">
        <v>6225.4740000000002</v>
      </c>
      <c r="V1072" s="190">
        <v>6014.4409999999998</v>
      </c>
      <c r="W1072" s="75">
        <v>8</v>
      </c>
      <c r="X1072" s="75">
        <v>0</v>
      </c>
      <c r="Y1072" s="98">
        <v>235600229838</v>
      </c>
      <c r="Z1072" s="82" t="s">
        <v>128</v>
      </c>
      <c r="AA1072" s="75" t="s">
        <v>4351</v>
      </c>
      <c r="AB1072" s="75" t="s">
        <v>2040</v>
      </c>
      <c r="AC1072" s="97">
        <v>235600229838</v>
      </c>
      <c r="AD1072" s="75" t="s">
        <v>113</v>
      </c>
      <c r="AE1072" s="99">
        <v>46067</v>
      </c>
      <c r="AF1072" s="80">
        <v>46066.041666666664</v>
      </c>
      <c r="AG1072" s="80">
        <v>46066.5</v>
      </c>
      <c r="AH1072" s="80">
        <v>46065.416666666664</v>
      </c>
      <c r="AI1072" s="99">
        <v>46067</v>
      </c>
      <c r="AJ1072" s="69"/>
      <c r="AK1072" s="99">
        <v>46067</v>
      </c>
      <c r="AL1072" s="99">
        <v>46073</v>
      </c>
      <c r="AM1072" s="69"/>
      <c r="AN1072" s="99">
        <v>46073</v>
      </c>
      <c r="AO1072" s="95" t="s">
        <v>121</v>
      </c>
      <c r="AP1072" s="95" t="s">
        <v>121</v>
      </c>
      <c r="AQ1072" s="95" t="s">
        <v>121</v>
      </c>
      <c r="AR1072" s="95" t="s">
        <v>121</v>
      </c>
      <c r="AS1072" s="82" t="s">
        <v>10</v>
      </c>
      <c r="AT1072" s="95" t="s">
        <v>121</v>
      </c>
      <c r="AU1072" s="82" t="s">
        <v>2600</v>
      </c>
      <c r="AV1072" s="74">
        <v>46064</v>
      </c>
      <c r="AW1072" s="75">
        <v>0</v>
      </c>
      <c r="AX1072" s="75">
        <v>0</v>
      </c>
      <c r="AY1072" s="75"/>
      <c r="AZ1072" s="96"/>
      <c r="BA1072" s="75"/>
      <c r="BB1072" s="75"/>
      <c r="BC1072" s="75"/>
      <c r="BD1072" s="75"/>
      <c r="BE1072" s="75"/>
      <c r="BF1072" s="75"/>
      <c r="BG1072" s="75"/>
      <c r="BH1072" s="75"/>
      <c r="BI1072" s="75"/>
      <c r="BJ1072" s="75"/>
      <c r="BK1072" s="75"/>
      <c r="BL1072" s="75"/>
      <c r="BM1072" s="75"/>
      <c r="BN1072" s="75"/>
      <c r="BO1072" s="75"/>
      <c r="BP1072" s="75"/>
      <c r="BQ1072" s="75"/>
      <c r="BR1072" s="75"/>
      <c r="BS1072" s="75"/>
      <c r="BT1072" s="75">
        <v>0</v>
      </c>
      <c r="BU1072" s="84" t="s">
        <v>4354</v>
      </c>
      <c r="BV1072" s="74">
        <v>46076</v>
      </c>
      <c r="BW1072" s="85">
        <f t="shared" si="343"/>
        <v>9</v>
      </c>
      <c r="BX1072" s="85">
        <f t="shared" si="344"/>
        <v>9</v>
      </c>
      <c r="BY1072" s="86" t="s">
        <v>120</v>
      </c>
      <c r="BZ1072" s="87">
        <f t="shared" si="342"/>
        <v>7</v>
      </c>
      <c r="CB1072" s="88">
        <f t="shared" si="345"/>
        <v>9</v>
      </c>
      <c r="CC1072" s="89"/>
      <c r="CE1072" s="87">
        <f t="shared" si="349"/>
        <v>2</v>
      </c>
      <c r="CF1072" s="90"/>
      <c r="CG1072" s="90"/>
      <c r="CH1072" s="90"/>
      <c r="CJ1072" s="87">
        <f t="shared" si="346"/>
        <v>2</v>
      </c>
      <c r="CK1072" s="87">
        <f t="shared" si="347"/>
        <v>7</v>
      </c>
      <c r="CL1072" s="22" t="s">
        <v>121</v>
      </c>
      <c r="CM1072" s="22" t="s">
        <v>4355</v>
      </c>
    </row>
    <row r="1073" spans="1:91" ht="14.45" customHeight="1" x14ac:dyDescent="0.25">
      <c r="A1073" s="69">
        <f t="shared" si="348"/>
        <v>1071</v>
      </c>
      <c r="B1073" s="70" t="s">
        <v>102</v>
      </c>
      <c r="C1073" s="97" t="s">
        <v>4356</v>
      </c>
      <c r="D1073" s="106">
        <v>145481366</v>
      </c>
      <c r="E1073" s="73"/>
      <c r="F1073" s="74">
        <v>46065</v>
      </c>
      <c r="G1073" s="75" t="s">
        <v>164</v>
      </c>
      <c r="H1073" s="75" t="s">
        <v>140</v>
      </c>
      <c r="I1073" s="75" t="s">
        <v>105</v>
      </c>
      <c r="J1073" s="75" t="s">
        <v>165</v>
      </c>
      <c r="K1073" s="75" t="s">
        <v>242</v>
      </c>
      <c r="L1073" s="74">
        <v>46097</v>
      </c>
      <c r="M1073" s="73">
        <v>40</v>
      </c>
      <c r="N1073" s="75" t="s">
        <v>4357</v>
      </c>
      <c r="O1073" s="75" t="s">
        <v>4358</v>
      </c>
      <c r="P1073" s="75">
        <v>2830048892</v>
      </c>
      <c r="Q1073" s="74">
        <v>46064</v>
      </c>
      <c r="R1073" s="75">
        <v>1209384410</v>
      </c>
      <c r="S1073" s="75">
        <v>224189141</v>
      </c>
      <c r="T1073" s="74">
        <v>46064</v>
      </c>
      <c r="U1073" s="190">
        <v>15402.296</v>
      </c>
      <c r="V1073" s="190">
        <v>14898.102000000001</v>
      </c>
      <c r="W1073" s="75">
        <v>20</v>
      </c>
      <c r="X1073" s="75">
        <v>5</v>
      </c>
      <c r="Y1073" s="98" t="s">
        <v>4359</v>
      </c>
      <c r="Z1073" s="82" t="s">
        <v>258</v>
      </c>
      <c r="AA1073" s="75" t="s">
        <v>3364</v>
      </c>
      <c r="AB1073" s="75" t="s">
        <v>4360</v>
      </c>
      <c r="AC1073" s="98" t="s">
        <v>4356</v>
      </c>
      <c r="AD1073" s="75" t="s">
        <v>113</v>
      </c>
      <c r="AE1073" s="74">
        <v>46073</v>
      </c>
      <c r="AF1073" s="80">
        <v>46067.083333333336</v>
      </c>
      <c r="AG1073" s="80">
        <v>46065.583333333336</v>
      </c>
      <c r="AH1073" s="80">
        <v>46065.583333333336</v>
      </c>
      <c r="AI1073" s="99">
        <v>46067</v>
      </c>
      <c r="AJ1073" s="99">
        <v>46068</v>
      </c>
      <c r="AK1073" s="99">
        <v>46067</v>
      </c>
      <c r="AL1073" s="99">
        <v>46082</v>
      </c>
      <c r="AM1073" s="99">
        <v>46089</v>
      </c>
      <c r="AN1073" s="124">
        <v>46090</v>
      </c>
      <c r="AO1073" s="81">
        <f>IF(AH1073&lt;AG1073,IF(AH1073=0,"",AH1073-1),IF(AG1073=0,"",AG1073-1))</f>
        <v>46064.583333333336</v>
      </c>
      <c r="AP1073" s="81">
        <f>IF(AH1073&lt;AG1073,IF(AH1073=0,"",AH1073),IF(AG1073=0,"",AG1073))</f>
        <v>46065.583333333336</v>
      </c>
      <c r="AQ1073" s="81">
        <f>IF(AH1073&lt;AG1073,IF(AH1073=0,"",AH1073),IF(AG1073=0,"",AG1073))</f>
        <v>46065.583333333336</v>
      </c>
      <c r="AR1073" s="81">
        <f>IF(AI1073=0,"",IF(AI1073&lt;AJ1073,AJ1073+1,AI1073+1))</f>
        <v>46069</v>
      </c>
      <c r="AS1073" s="81">
        <f>IF(AI1073=0,"",IF(AE1073=0,IF(AJ1073=0,AI1073+2,AJ1073+2),AE1073+2))</f>
        <v>46075</v>
      </c>
      <c r="AT1073" s="81">
        <f>IF(AI1073=0,"",IF(AI1073&lt;AJ1073,AJ1073+1,AI1073+1))</f>
        <v>46069</v>
      </c>
      <c r="AU1073" s="82" t="s">
        <v>2600</v>
      </c>
      <c r="AV1073" s="74">
        <v>46064</v>
      </c>
      <c r="AW1073" s="75" t="s">
        <v>4361</v>
      </c>
      <c r="AX1073" s="75" t="s">
        <v>4362</v>
      </c>
      <c r="AY1073" s="75"/>
      <c r="AZ1073" s="96"/>
      <c r="BA1073" s="75"/>
      <c r="BB1073" s="75"/>
      <c r="BC1073" s="75"/>
      <c r="BD1073" s="75"/>
      <c r="BE1073" s="75"/>
      <c r="BF1073" s="75"/>
      <c r="BG1073" s="75"/>
      <c r="BH1073" s="75"/>
      <c r="BI1073" s="75"/>
      <c r="BJ1073" s="75"/>
      <c r="BK1073" s="75"/>
      <c r="BL1073" s="75"/>
      <c r="BM1073" s="75"/>
      <c r="BN1073" s="75"/>
      <c r="BO1073" s="75"/>
      <c r="BP1073" s="75"/>
      <c r="BQ1073" s="75"/>
      <c r="BR1073" s="75"/>
      <c r="BS1073" s="75"/>
      <c r="BT1073" s="75">
        <v>1</v>
      </c>
      <c r="BU1073" s="84" t="s">
        <v>4363</v>
      </c>
      <c r="BV1073" s="74">
        <v>46069</v>
      </c>
      <c r="BW1073" s="85">
        <f t="shared" si="343"/>
        <v>2</v>
      </c>
      <c r="BX1073" s="85">
        <f t="shared" si="344"/>
        <v>2</v>
      </c>
      <c r="BY1073" s="86" t="s">
        <v>120</v>
      </c>
      <c r="BZ1073" s="87">
        <f t="shared" si="342"/>
        <v>7</v>
      </c>
      <c r="CB1073" s="88">
        <f t="shared" si="345"/>
        <v>8</v>
      </c>
      <c r="CC1073" s="89"/>
      <c r="CE1073" s="87">
        <f t="shared" si="349"/>
        <v>2</v>
      </c>
      <c r="CF1073" s="90">
        <v>22619870</v>
      </c>
      <c r="CG1073" s="90"/>
      <c r="CH1073" s="90">
        <v>22619870</v>
      </c>
      <c r="CI1073" s="22">
        <v>25970</v>
      </c>
      <c r="CJ1073" s="87">
        <f t="shared" si="346"/>
        <v>2</v>
      </c>
      <c r="CK1073" s="87">
        <f t="shared" si="347"/>
        <v>7</v>
      </c>
      <c r="CL1073" s="22" t="s">
        <v>121</v>
      </c>
      <c r="CM1073" s="22" t="s">
        <v>4364</v>
      </c>
    </row>
    <row r="1074" spans="1:91" ht="14.45" customHeight="1" x14ac:dyDescent="0.25">
      <c r="A1074" s="69">
        <f t="shared" si="348"/>
        <v>1072</v>
      </c>
      <c r="B1074" s="70" t="s">
        <v>102</v>
      </c>
      <c r="C1074" s="107" t="s">
        <v>4365</v>
      </c>
      <c r="D1074" s="73">
        <v>145279717</v>
      </c>
      <c r="E1074" s="73">
        <v>5320007307</v>
      </c>
      <c r="F1074" s="74">
        <v>46062</v>
      </c>
      <c r="G1074" s="75" t="s">
        <v>740</v>
      </c>
      <c r="H1074" s="75" t="s">
        <v>2213</v>
      </c>
      <c r="I1074" s="75" t="s">
        <v>105</v>
      </c>
      <c r="J1074" s="75" t="s">
        <v>518</v>
      </c>
      <c r="K1074" s="75" t="s">
        <v>242</v>
      </c>
      <c r="L1074" s="74">
        <v>46090</v>
      </c>
      <c r="M1074" s="73">
        <v>0</v>
      </c>
      <c r="N1074" s="75" t="s">
        <v>4366</v>
      </c>
      <c r="O1074" s="75" t="s">
        <v>4367</v>
      </c>
      <c r="P1074" s="75">
        <v>2830048954</v>
      </c>
      <c r="Q1074" s="74">
        <v>46065</v>
      </c>
      <c r="R1074" s="75">
        <v>1209384862</v>
      </c>
      <c r="S1074" s="75">
        <v>224193694</v>
      </c>
      <c r="T1074" s="74">
        <v>46065</v>
      </c>
      <c r="U1074" s="190">
        <v>5835.5619999999999</v>
      </c>
      <c r="V1074" s="190">
        <v>5620.5749999999998</v>
      </c>
      <c r="W1074" s="75">
        <v>8</v>
      </c>
      <c r="X1074" s="75">
        <v>0</v>
      </c>
      <c r="Y1074" s="98">
        <v>7266282740</v>
      </c>
      <c r="Z1074" s="82" t="s">
        <v>354</v>
      </c>
      <c r="AA1074" s="75" t="s">
        <v>521</v>
      </c>
      <c r="AB1074" s="75" t="s">
        <v>4368</v>
      </c>
      <c r="AC1074" s="109" t="s">
        <v>4365</v>
      </c>
      <c r="AD1074" s="75" t="s">
        <v>113</v>
      </c>
      <c r="AE1074" s="134">
        <v>46069</v>
      </c>
      <c r="AF1074" s="130">
        <v>46068.291666666664</v>
      </c>
      <c r="AG1074" s="130">
        <v>46066.375</v>
      </c>
      <c r="AH1074" s="130">
        <v>46066.375</v>
      </c>
      <c r="AI1074" s="99">
        <v>46069</v>
      </c>
      <c r="AJ1074" s="69"/>
      <c r="AK1074" s="99">
        <v>46069</v>
      </c>
      <c r="AL1074" s="99">
        <v>46074</v>
      </c>
      <c r="AM1074" s="69"/>
      <c r="AN1074" s="74">
        <v>46074</v>
      </c>
      <c r="AO1074" s="95" t="s">
        <v>121</v>
      </c>
      <c r="AP1074" s="95" t="s">
        <v>121</v>
      </c>
      <c r="AQ1074" s="95" t="s">
        <v>121</v>
      </c>
      <c r="AR1074" s="95" t="s">
        <v>121</v>
      </c>
      <c r="AS1074" s="95" t="s">
        <v>121</v>
      </c>
      <c r="AT1074" s="95" t="s">
        <v>121</v>
      </c>
      <c r="AU1074" s="82" t="s">
        <v>2600</v>
      </c>
      <c r="AV1074" s="74">
        <v>46065</v>
      </c>
      <c r="AW1074" s="75" t="s">
        <v>4369</v>
      </c>
      <c r="AX1074" s="75">
        <v>30752722</v>
      </c>
      <c r="AY1074" s="75"/>
      <c r="AZ1074" s="96"/>
      <c r="BA1074" s="75"/>
      <c r="BB1074" s="75"/>
      <c r="BC1074" s="75"/>
      <c r="BD1074" s="75"/>
      <c r="BE1074" s="75"/>
      <c r="BF1074" s="75"/>
      <c r="BG1074" s="75"/>
      <c r="BH1074" s="75"/>
      <c r="BI1074" s="75"/>
      <c r="BJ1074" s="75"/>
      <c r="BK1074" s="75"/>
      <c r="BL1074" s="75"/>
      <c r="BM1074" s="75"/>
      <c r="BN1074" s="75"/>
      <c r="BO1074" s="75"/>
      <c r="BP1074" s="75"/>
      <c r="BQ1074" s="75"/>
      <c r="BR1074" s="75"/>
      <c r="BS1074" s="75"/>
      <c r="BT1074" s="75">
        <v>1</v>
      </c>
      <c r="BU1074" s="84" t="s">
        <v>4370</v>
      </c>
      <c r="BV1074" s="74">
        <v>46076</v>
      </c>
      <c r="BW1074" s="85">
        <f t="shared" si="343"/>
        <v>7</v>
      </c>
      <c r="BX1074" s="85">
        <f t="shared" si="344"/>
        <v>7</v>
      </c>
      <c r="BY1074" s="86" t="s">
        <v>120</v>
      </c>
      <c r="BZ1074" s="87">
        <f t="shared" si="342"/>
        <v>7</v>
      </c>
      <c r="CB1074" s="88">
        <f t="shared" si="345"/>
        <v>9</v>
      </c>
      <c r="CC1074" s="89">
        <f t="shared" ref="CC1074:CC1122" si="356">BV1074-AK1074</f>
        <v>7</v>
      </c>
      <c r="CE1074" s="87">
        <f t="shared" si="349"/>
        <v>2</v>
      </c>
      <c r="CF1074" s="90"/>
      <c r="CG1074" s="90"/>
      <c r="CH1074" s="90"/>
      <c r="CJ1074" s="87">
        <f t="shared" si="346"/>
        <v>2</v>
      </c>
      <c r="CK1074" s="87">
        <f t="shared" si="347"/>
        <v>7</v>
      </c>
      <c r="CL1074" s="22" t="s">
        <v>121</v>
      </c>
      <c r="CM1074" s="22" t="s">
        <v>4371</v>
      </c>
    </row>
    <row r="1075" spans="1:91" ht="14.45" customHeight="1" x14ac:dyDescent="0.25">
      <c r="A1075" s="69">
        <f t="shared" si="348"/>
        <v>1073</v>
      </c>
      <c r="B1075" s="70" t="s">
        <v>102</v>
      </c>
      <c r="C1075" s="107" t="s">
        <v>4365</v>
      </c>
      <c r="D1075" s="73">
        <v>145242887</v>
      </c>
      <c r="E1075" s="73">
        <v>5320007307</v>
      </c>
      <c r="F1075" s="74">
        <v>46062</v>
      </c>
      <c r="G1075" s="75" t="s">
        <v>740</v>
      </c>
      <c r="H1075" s="75" t="s">
        <v>2213</v>
      </c>
      <c r="I1075" s="75" t="s">
        <v>105</v>
      </c>
      <c r="J1075" s="75" t="s">
        <v>518</v>
      </c>
      <c r="K1075" s="75" t="s">
        <v>242</v>
      </c>
      <c r="L1075" s="74">
        <v>46090</v>
      </c>
      <c r="M1075" s="73">
        <v>40</v>
      </c>
      <c r="N1075" s="75" t="s">
        <v>4366</v>
      </c>
      <c r="O1075" s="75" t="s">
        <v>4367</v>
      </c>
      <c r="P1075" s="75">
        <v>2830048952</v>
      </c>
      <c r="Q1075" s="74">
        <v>46065</v>
      </c>
      <c r="R1075" s="75">
        <v>1209384860</v>
      </c>
      <c r="S1075" s="75">
        <v>224193682</v>
      </c>
      <c r="T1075" s="74">
        <v>46065</v>
      </c>
      <c r="U1075" s="190">
        <v>2917.0940000000001</v>
      </c>
      <c r="V1075" s="190">
        <v>2809.625</v>
      </c>
      <c r="W1075" s="75">
        <v>4</v>
      </c>
      <c r="X1075" s="75">
        <v>0</v>
      </c>
      <c r="Y1075" s="98">
        <v>7266282740</v>
      </c>
      <c r="Z1075" s="82" t="s">
        <v>354</v>
      </c>
      <c r="AA1075" s="75" t="s">
        <v>521</v>
      </c>
      <c r="AB1075" s="75" t="s">
        <v>4368</v>
      </c>
      <c r="AC1075" s="109" t="s">
        <v>4365</v>
      </c>
      <c r="AD1075" s="75" t="s">
        <v>113</v>
      </c>
      <c r="AE1075" s="134">
        <v>46069</v>
      </c>
      <c r="AF1075" s="130">
        <v>46068.291666666664</v>
      </c>
      <c r="AG1075" s="130">
        <v>46066.375</v>
      </c>
      <c r="AH1075" s="130">
        <v>46066.375</v>
      </c>
      <c r="AI1075" s="99">
        <v>46069</v>
      </c>
      <c r="AJ1075" s="69"/>
      <c r="AK1075" s="99">
        <v>46069</v>
      </c>
      <c r="AL1075" s="99">
        <v>46074</v>
      </c>
      <c r="AM1075" s="69"/>
      <c r="AN1075" s="74">
        <v>46074</v>
      </c>
      <c r="AO1075" s="95" t="s">
        <v>121</v>
      </c>
      <c r="AP1075" s="95" t="s">
        <v>121</v>
      </c>
      <c r="AQ1075" s="95" t="s">
        <v>121</v>
      </c>
      <c r="AR1075" s="95" t="s">
        <v>121</v>
      </c>
      <c r="AS1075" s="95" t="s">
        <v>121</v>
      </c>
      <c r="AT1075" s="95" t="s">
        <v>121</v>
      </c>
      <c r="AU1075" s="82" t="s">
        <v>2600</v>
      </c>
      <c r="AV1075" s="74">
        <v>46065</v>
      </c>
      <c r="AW1075" s="75">
        <v>0</v>
      </c>
      <c r="AX1075" s="75">
        <v>0</v>
      </c>
      <c r="AY1075" s="75"/>
      <c r="AZ1075" s="96"/>
      <c r="BA1075" s="75"/>
      <c r="BB1075" s="75"/>
      <c r="BC1075" s="75"/>
      <c r="BD1075" s="75"/>
      <c r="BE1075" s="75"/>
      <c r="BF1075" s="75"/>
      <c r="BG1075" s="75"/>
      <c r="BH1075" s="75"/>
      <c r="BI1075" s="75"/>
      <c r="BJ1075" s="75"/>
      <c r="BK1075" s="75"/>
      <c r="BL1075" s="75"/>
      <c r="BM1075" s="75"/>
      <c r="BN1075" s="75"/>
      <c r="BO1075" s="75"/>
      <c r="BP1075" s="75"/>
      <c r="BQ1075" s="75"/>
      <c r="BR1075" s="75"/>
      <c r="BS1075" s="75"/>
      <c r="BT1075" s="75">
        <v>0</v>
      </c>
      <c r="BU1075" s="84" t="s">
        <v>4370</v>
      </c>
      <c r="BV1075" s="74">
        <v>46076</v>
      </c>
      <c r="BW1075" s="85">
        <f t="shared" si="343"/>
        <v>7</v>
      </c>
      <c r="BX1075" s="85">
        <f t="shared" si="344"/>
        <v>7</v>
      </c>
      <c r="BY1075" s="86" t="s">
        <v>120</v>
      </c>
      <c r="BZ1075" s="87">
        <f t="shared" si="342"/>
        <v>7</v>
      </c>
      <c r="CB1075" s="88">
        <f t="shared" si="345"/>
        <v>9</v>
      </c>
      <c r="CC1075" s="89">
        <f t="shared" si="356"/>
        <v>7</v>
      </c>
      <c r="CE1075" s="87">
        <f t="shared" si="349"/>
        <v>2</v>
      </c>
      <c r="CF1075" s="90">
        <v>8498750</v>
      </c>
      <c r="CG1075" s="90"/>
      <c r="CH1075" s="90">
        <v>8498750</v>
      </c>
      <c r="CI1075" s="22">
        <v>26150</v>
      </c>
      <c r="CJ1075" s="87">
        <f t="shared" si="346"/>
        <v>2</v>
      </c>
      <c r="CK1075" s="87">
        <f t="shared" si="347"/>
        <v>7</v>
      </c>
      <c r="CL1075" s="22" t="s">
        <v>121</v>
      </c>
      <c r="CM1075" s="22" t="s">
        <v>4371</v>
      </c>
    </row>
    <row r="1076" spans="1:91" ht="14.45" customHeight="1" x14ac:dyDescent="0.25">
      <c r="A1076" s="69">
        <f t="shared" si="348"/>
        <v>1074</v>
      </c>
      <c r="B1076" s="70" t="s">
        <v>102</v>
      </c>
      <c r="C1076" s="107" t="s">
        <v>4365</v>
      </c>
      <c r="D1076" s="73">
        <v>145279712</v>
      </c>
      <c r="E1076" s="73">
        <v>5320007307</v>
      </c>
      <c r="F1076" s="74">
        <v>46062</v>
      </c>
      <c r="G1076" s="75" t="s">
        <v>740</v>
      </c>
      <c r="H1076" s="75" t="s">
        <v>2213</v>
      </c>
      <c r="I1076" s="75" t="s">
        <v>105</v>
      </c>
      <c r="J1076" s="75" t="s">
        <v>518</v>
      </c>
      <c r="K1076" s="75" t="s">
        <v>242</v>
      </c>
      <c r="L1076" s="74">
        <v>46090</v>
      </c>
      <c r="M1076" s="73">
        <v>0</v>
      </c>
      <c r="N1076" s="75" t="s">
        <v>4366</v>
      </c>
      <c r="O1076" s="75" t="s">
        <v>4367</v>
      </c>
      <c r="P1076" s="75">
        <v>2830048953</v>
      </c>
      <c r="Q1076" s="74">
        <v>46065</v>
      </c>
      <c r="R1076" s="75">
        <v>1209384861</v>
      </c>
      <c r="S1076" s="75">
        <v>224193686</v>
      </c>
      <c r="T1076" s="74">
        <v>46065</v>
      </c>
      <c r="U1076" s="190">
        <v>5835.5640000000003</v>
      </c>
      <c r="V1076" s="190">
        <v>5620.5749999999998</v>
      </c>
      <c r="W1076" s="75">
        <v>8</v>
      </c>
      <c r="X1076" s="75">
        <v>0</v>
      </c>
      <c r="Y1076" s="98">
        <v>7266282740</v>
      </c>
      <c r="Z1076" s="82" t="s">
        <v>354</v>
      </c>
      <c r="AA1076" s="75" t="s">
        <v>521</v>
      </c>
      <c r="AB1076" s="75" t="s">
        <v>4368</v>
      </c>
      <c r="AC1076" s="109" t="s">
        <v>4365</v>
      </c>
      <c r="AD1076" s="75" t="s">
        <v>113</v>
      </c>
      <c r="AE1076" s="134">
        <v>46069</v>
      </c>
      <c r="AF1076" s="130">
        <v>46068.291666666664</v>
      </c>
      <c r="AG1076" s="130">
        <v>46066.375</v>
      </c>
      <c r="AH1076" s="130">
        <v>46066.375</v>
      </c>
      <c r="AI1076" s="99">
        <v>46069</v>
      </c>
      <c r="AJ1076" s="69"/>
      <c r="AK1076" s="99">
        <v>46069</v>
      </c>
      <c r="AL1076" s="99">
        <v>46074</v>
      </c>
      <c r="AM1076" s="69"/>
      <c r="AN1076" s="74">
        <v>46074</v>
      </c>
      <c r="AO1076" s="95" t="s">
        <v>121</v>
      </c>
      <c r="AP1076" s="95" t="s">
        <v>121</v>
      </c>
      <c r="AQ1076" s="95" t="s">
        <v>121</v>
      </c>
      <c r="AR1076" s="95" t="s">
        <v>121</v>
      </c>
      <c r="AS1076" s="95" t="s">
        <v>121</v>
      </c>
      <c r="AT1076" s="95" t="s">
        <v>121</v>
      </c>
      <c r="AU1076" s="82" t="s">
        <v>2600</v>
      </c>
      <c r="AV1076" s="74">
        <v>46065</v>
      </c>
      <c r="AW1076" s="75">
        <v>0</v>
      </c>
      <c r="AX1076" s="75">
        <v>0</v>
      </c>
      <c r="AY1076" s="75"/>
      <c r="AZ1076" s="96"/>
      <c r="BA1076" s="75"/>
      <c r="BB1076" s="75"/>
      <c r="BC1076" s="75"/>
      <c r="BD1076" s="75"/>
      <c r="BE1076" s="75"/>
      <c r="BF1076" s="75"/>
      <c r="BG1076" s="75"/>
      <c r="BH1076" s="75"/>
      <c r="BI1076" s="75"/>
      <c r="BJ1076" s="75"/>
      <c r="BK1076" s="75"/>
      <c r="BL1076" s="75"/>
      <c r="BM1076" s="75"/>
      <c r="BN1076" s="75"/>
      <c r="BO1076" s="75"/>
      <c r="BP1076" s="75"/>
      <c r="BQ1076" s="75"/>
      <c r="BR1076" s="75"/>
      <c r="BS1076" s="75"/>
      <c r="BT1076" s="75">
        <v>0</v>
      </c>
      <c r="BU1076" s="84" t="s">
        <v>4370</v>
      </c>
      <c r="BV1076" s="74">
        <v>46076</v>
      </c>
      <c r="BW1076" s="85">
        <f t="shared" si="343"/>
        <v>7</v>
      </c>
      <c r="BX1076" s="85">
        <f t="shared" si="344"/>
        <v>7</v>
      </c>
      <c r="BY1076" s="86" t="s">
        <v>120</v>
      </c>
      <c r="BZ1076" s="87">
        <f t="shared" si="342"/>
        <v>7</v>
      </c>
      <c r="CB1076" s="88">
        <f t="shared" si="345"/>
        <v>9</v>
      </c>
      <c r="CC1076" s="89">
        <f t="shared" si="356"/>
        <v>7</v>
      </c>
      <c r="CE1076" s="87">
        <f t="shared" si="349"/>
        <v>2</v>
      </c>
      <c r="CF1076" s="90"/>
      <c r="CG1076" s="90"/>
      <c r="CH1076" s="90"/>
      <c r="CJ1076" s="87">
        <f t="shared" si="346"/>
        <v>2</v>
      </c>
      <c r="CK1076" s="87">
        <f t="shared" si="347"/>
        <v>7</v>
      </c>
      <c r="CL1076" s="22" t="s">
        <v>121</v>
      </c>
      <c r="CM1076" s="22" t="s">
        <v>4371</v>
      </c>
    </row>
    <row r="1077" spans="1:91" ht="14.45" customHeight="1" x14ac:dyDescent="0.25">
      <c r="A1077" s="69">
        <f t="shared" si="348"/>
        <v>1075</v>
      </c>
      <c r="B1077" s="70" t="s">
        <v>102</v>
      </c>
      <c r="C1077" s="107" t="s">
        <v>4372</v>
      </c>
      <c r="D1077" s="73">
        <v>145242878</v>
      </c>
      <c r="E1077" s="73">
        <v>5320007392</v>
      </c>
      <c r="F1077" s="74">
        <v>46062</v>
      </c>
      <c r="G1077" s="75" t="s">
        <v>740</v>
      </c>
      <c r="H1077" s="75" t="s">
        <v>2213</v>
      </c>
      <c r="I1077" s="75" t="s">
        <v>105</v>
      </c>
      <c r="J1077" s="75" t="s">
        <v>518</v>
      </c>
      <c r="K1077" s="75" t="s">
        <v>242</v>
      </c>
      <c r="L1077" s="74">
        <v>46090</v>
      </c>
      <c r="M1077" s="73">
        <v>40</v>
      </c>
      <c r="N1077" s="75" t="s">
        <v>4373</v>
      </c>
      <c r="O1077" s="75" t="s">
        <v>4374</v>
      </c>
      <c r="P1077" s="75">
        <v>2830048948</v>
      </c>
      <c r="Q1077" s="74">
        <v>46065</v>
      </c>
      <c r="R1077" s="75">
        <v>1209384849</v>
      </c>
      <c r="S1077" s="75">
        <v>224193707</v>
      </c>
      <c r="T1077" s="74">
        <v>46065</v>
      </c>
      <c r="U1077" s="190">
        <v>2899.8490000000002</v>
      </c>
      <c r="V1077" s="190">
        <v>2793.0160000000001</v>
      </c>
      <c r="W1077" s="75">
        <v>4</v>
      </c>
      <c r="X1077" s="75">
        <v>0</v>
      </c>
      <c r="Y1077" s="98">
        <v>7266282741</v>
      </c>
      <c r="Z1077" s="82" t="s">
        <v>354</v>
      </c>
      <c r="AA1077" s="75" t="s">
        <v>521</v>
      </c>
      <c r="AB1077" s="75" t="s">
        <v>4368</v>
      </c>
      <c r="AC1077" s="109" t="s">
        <v>4372</v>
      </c>
      <c r="AD1077" s="75" t="s">
        <v>113</v>
      </c>
      <c r="AE1077" s="74">
        <v>46074</v>
      </c>
      <c r="AF1077" s="130">
        <v>46068.291666666664</v>
      </c>
      <c r="AG1077" s="130">
        <v>46066.375</v>
      </c>
      <c r="AH1077" s="130">
        <v>46066.375</v>
      </c>
      <c r="AI1077" s="99">
        <v>46069</v>
      </c>
      <c r="AJ1077" s="69"/>
      <c r="AK1077" s="99">
        <v>46069</v>
      </c>
      <c r="AL1077" s="99">
        <v>46074</v>
      </c>
      <c r="AM1077" s="69"/>
      <c r="AN1077" s="99">
        <v>46074</v>
      </c>
      <c r="AO1077" s="95" t="s">
        <v>121</v>
      </c>
      <c r="AP1077" s="95" t="s">
        <v>121</v>
      </c>
      <c r="AQ1077" s="95" t="s">
        <v>121</v>
      </c>
      <c r="AR1077" s="95" t="s">
        <v>121</v>
      </c>
      <c r="AS1077" s="95" t="s">
        <v>121</v>
      </c>
      <c r="AT1077" s="95" t="s">
        <v>121</v>
      </c>
      <c r="AU1077" s="82" t="s">
        <v>2600</v>
      </c>
      <c r="AV1077" s="74">
        <v>46065</v>
      </c>
      <c r="AW1077" s="75" t="s">
        <v>4375</v>
      </c>
      <c r="AX1077" s="75">
        <v>32247719</v>
      </c>
      <c r="AY1077" s="75"/>
      <c r="AZ1077" s="96"/>
      <c r="BA1077" s="75"/>
      <c r="BB1077" s="75"/>
      <c r="BC1077" s="75"/>
      <c r="BD1077" s="75"/>
      <c r="BE1077" s="75"/>
      <c r="BF1077" s="75"/>
      <c r="BG1077" s="75"/>
      <c r="BH1077" s="75"/>
      <c r="BI1077" s="75"/>
      <c r="BJ1077" s="75"/>
      <c r="BK1077" s="75"/>
      <c r="BL1077" s="75"/>
      <c r="BM1077" s="75"/>
      <c r="BN1077" s="75"/>
      <c r="BO1077" s="75"/>
      <c r="BP1077" s="75"/>
      <c r="BQ1077" s="75"/>
      <c r="BR1077" s="75"/>
      <c r="BS1077" s="75"/>
      <c r="BT1077" s="75">
        <v>1</v>
      </c>
      <c r="BU1077" s="84" t="s">
        <v>4376</v>
      </c>
      <c r="BV1077" s="74">
        <v>46077</v>
      </c>
      <c r="BW1077" s="85">
        <f t="shared" si="343"/>
        <v>8</v>
      </c>
      <c r="BX1077" s="85">
        <f t="shared" si="344"/>
        <v>8</v>
      </c>
      <c r="BY1077" s="86" t="s">
        <v>120</v>
      </c>
      <c r="BZ1077" s="87">
        <f t="shared" si="342"/>
        <v>7</v>
      </c>
      <c r="CB1077" s="88">
        <f t="shared" si="345"/>
        <v>9</v>
      </c>
      <c r="CC1077" s="89">
        <f t="shared" si="356"/>
        <v>8</v>
      </c>
      <c r="CE1077" s="87">
        <f t="shared" si="349"/>
        <v>2</v>
      </c>
      <c r="CF1077" s="90">
        <v>8498750</v>
      </c>
      <c r="CG1077" s="90"/>
      <c r="CH1077" s="90">
        <v>8498750</v>
      </c>
      <c r="CI1077" s="22">
        <v>26150</v>
      </c>
      <c r="CJ1077" s="87">
        <f t="shared" si="346"/>
        <v>2</v>
      </c>
      <c r="CK1077" s="87">
        <f t="shared" si="347"/>
        <v>7</v>
      </c>
      <c r="CL1077" s="22" t="s">
        <v>121</v>
      </c>
      <c r="CM1077" s="22" t="s">
        <v>4377</v>
      </c>
    </row>
    <row r="1078" spans="1:91" ht="14.45" customHeight="1" x14ac:dyDescent="0.25">
      <c r="A1078" s="69">
        <f t="shared" si="348"/>
        <v>1076</v>
      </c>
      <c r="B1078" s="70" t="s">
        <v>102</v>
      </c>
      <c r="C1078" s="107" t="s">
        <v>4372</v>
      </c>
      <c r="D1078" s="73">
        <v>145332410</v>
      </c>
      <c r="E1078" s="73">
        <v>5320007392</v>
      </c>
      <c r="F1078" s="74">
        <v>46062</v>
      </c>
      <c r="G1078" s="75" t="s">
        <v>740</v>
      </c>
      <c r="H1078" s="75" t="s">
        <v>2213</v>
      </c>
      <c r="I1078" s="75" t="s">
        <v>105</v>
      </c>
      <c r="J1078" s="75" t="s">
        <v>518</v>
      </c>
      <c r="K1078" s="75" t="s">
        <v>242</v>
      </c>
      <c r="L1078" s="74">
        <v>46090</v>
      </c>
      <c r="M1078" s="73">
        <v>0</v>
      </c>
      <c r="N1078" s="75" t="s">
        <v>4373</v>
      </c>
      <c r="O1078" s="75" t="s">
        <v>4374</v>
      </c>
      <c r="P1078" s="75">
        <v>2830048949</v>
      </c>
      <c r="Q1078" s="74">
        <v>46065</v>
      </c>
      <c r="R1078" s="75">
        <v>1209384850</v>
      </c>
      <c r="S1078" s="75">
        <v>224193725</v>
      </c>
      <c r="T1078" s="74">
        <v>46065</v>
      </c>
      <c r="U1078" s="190">
        <v>10020.014999999999</v>
      </c>
      <c r="V1078" s="190">
        <v>9650.8680000000004</v>
      </c>
      <c r="W1078" s="75">
        <v>14</v>
      </c>
      <c r="X1078" s="75">
        <v>0</v>
      </c>
      <c r="Y1078" s="98">
        <v>7266282741</v>
      </c>
      <c r="Z1078" s="82" t="s">
        <v>354</v>
      </c>
      <c r="AA1078" s="75" t="s">
        <v>521</v>
      </c>
      <c r="AB1078" s="75" t="s">
        <v>4368</v>
      </c>
      <c r="AC1078" s="109" t="s">
        <v>4372</v>
      </c>
      <c r="AD1078" s="75" t="s">
        <v>113</v>
      </c>
      <c r="AE1078" s="74">
        <v>46074</v>
      </c>
      <c r="AF1078" s="130">
        <v>46068.291666666664</v>
      </c>
      <c r="AG1078" s="130">
        <v>46066.375</v>
      </c>
      <c r="AH1078" s="130">
        <v>46066.375</v>
      </c>
      <c r="AI1078" s="99">
        <v>46069</v>
      </c>
      <c r="AJ1078" s="69"/>
      <c r="AK1078" s="99">
        <v>46069</v>
      </c>
      <c r="AL1078" s="99">
        <v>46074</v>
      </c>
      <c r="AM1078" s="69"/>
      <c r="AN1078" s="99">
        <v>46074</v>
      </c>
      <c r="AO1078" s="95" t="s">
        <v>121</v>
      </c>
      <c r="AP1078" s="95" t="s">
        <v>121</v>
      </c>
      <c r="AQ1078" s="95" t="s">
        <v>121</v>
      </c>
      <c r="AR1078" s="95" t="s">
        <v>121</v>
      </c>
      <c r="AS1078" s="95" t="s">
        <v>121</v>
      </c>
      <c r="AT1078" s="95" t="s">
        <v>121</v>
      </c>
      <c r="AU1078" s="82" t="s">
        <v>2600</v>
      </c>
      <c r="AV1078" s="74">
        <v>46065</v>
      </c>
      <c r="AW1078" s="75">
        <v>0</v>
      </c>
      <c r="AX1078" s="75">
        <v>0</v>
      </c>
      <c r="AY1078" s="75"/>
      <c r="AZ1078" s="96"/>
      <c r="BA1078" s="75"/>
      <c r="BB1078" s="75"/>
      <c r="BC1078" s="75"/>
      <c r="BD1078" s="75"/>
      <c r="BE1078" s="75"/>
      <c r="BF1078" s="75"/>
      <c r="BG1078" s="75"/>
      <c r="BH1078" s="75"/>
      <c r="BI1078" s="75"/>
      <c r="BJ1078" s="75"/>
      <c r="BK1078" s="75"/>
      <c r="BL1078" s="75"/>
      <c r="BM1078" s="75"/>
      <c r="BN1078" s="75"/>
      <c r="BO1078" s="75"/>
      <c r="BP1078" s="75"/>
      <c r="BQ1078" s="75"/>
      <c r="BR1078" s="75"/>
      <c r="BS1078" s="75"/>
      <c r="BT1078" s="75">
        <v>0</v>
      </c>
      <c r="BU1078" s="84" t="s">
        <v>4376</v>
      </c>
      <c r="BV1078" s="74">
        <v>46077</v>
      </c>
      <c r="BW1078" s="85">
        <f t="shared" si="343"/>
        <v>8</v>
      </c>
      <c r="BX1078" s="85">
        <f t="shared" si="344"/>
        <v>8</v>
      </c>
      <c r="BY1078" s="86" t="s">
        <v>120</v>
      </c>
      <c r="BZ1078" s="87">
        <f t="shared" si="342"/>
        <v>7</v>
      </c>
      <c r="CB1078" s="88">
        <f t="shared" si="345"/>
        <v>9</v>
      </c>
      <c r="CC1078" s="89">
        <f t="shared" si="356"/>
        <v>8</v>
      </c>
      <c r="CE1078" s="87">
        <f t="shared" si="349"/>
        <v>2</v>
      </c>
      <c r="CF1078" s="90"/>
      <c r="CG1078" s="90"/>
      <c r="CH1078" s="90"/>
      <c r="CJ1078" s="87">
        <f t="shared" si="346"/>
        <v>2</v>
      </c>
      <c r="CK1078" s="87">
        <f t="shared" si="347"/>
        <v>7</v>
      </c>
      <c r="CL1078" s="22" t="s">
        <v>121</v>
      </c>
      <c r="CM1078" s="22" t="s">
        <v>4377</v>
      </c>
    </row>
    <row r="1079" spans="1:91" ht="14.45" customHeight="1" x14ac:dyDescent="0.25">
      <c r="A1079" s="69">
        <f t="shared" si="348"/>
        <v>1077</v>
      </c>
      <c r="B1079" s="70" t="s">
        <v>102</v>
      </c>
      <c r="C1079" s="107" t="s">
        <v>4378</v>
      </c>
      <c r="D1079" s="73">
        <v>145337945</v>
      </c>
      <c r="E1079" s="73">
        <v>5320007393</v>
      </c>
      <c r="F1079" s="74">
        <v>46062</v>
      </c>
      <c r="G1079" s="75" t="s">
        <v>740</v>
      </c>
      <c r="H1079" s="75" t="s">
        <v>2213</v>
      </c>
      <c r="I1079" s="75" t="s">
        <v>105</v>
      </c>
      <c r="J1079" s="75" t="s">
        <v>518</v>
      </c>
      <c r="K1079" s="75" t="s">
        <v>242</v>
      </c>
      <c r="L1079" s="74">
        <v>46090</v>
      </c>
      <c r="M1079" s="73">
        <v>40</v>
      </c>
      <c r="N1079" s="75" t="s">
        <v>4379</v>
      </c>
      <c r="O1079" s="75" t="s">
        <v>4380</v>
      </c>
      <c r="P1079" s="75">
        <v>2830048926</v>
      </c>
      <c r="Q1079" s="74">
        <v>46065</v>
      </c>
      <c r="R1079" s="75">
        <v>1209384767</v>
      </c>
      <c r="S1079" s="75">
        <v>224193768</v>
      </c>
      <c r="T1079" s="74">
        <v>46065</v>
      </c>
      <c r="U1079" s="190">
        <v>6363.6710000000003</v>
      </c>
      <c r="V1079" s="190">
        <v>6195.01</v>
      </c>
      <c r="W1079" s="75">
        <v>10</v>
      </c>
      <c r="X1079" s="75">
        <v>0</v>
      </c>
      <c r="Y1079" s="98">
        <v>7266282742</v>
      </c>
      <c r="Z1079" s="82" t="s">
        <v>354</v>
      </c>
      <c r="AA1079" s="75" t="s">
        <v>521</v>
      </c>
      <c r="AB1079" s="75" t="s">
        <v>4368</v>
      </c>
      <c r="AC1079" s="109" t="s">
        <v>4378</v>
      </c>
      <c r="AD1079" s="75" t="s">
        <v>113</v>
      </c>
      <c r="AE1079" s="74">
        <v>46071</v>
      </c>
      <c r="AF1079" s="130">
        <v>46068.291666666664</v>
      </c>
      <c r="AG1079" s="130">
        <v>46066.375</v>
      </c>
      <c r="AH1079" s="130">
        <v>46066.375</v>
      </c>
      <c r="AI1079" s="99">
        <v>46069</v>
      </c>
      <c r="AJ1079" s="69"/>
      <c r="AK1079" s="99">
        <v>46069</v>
      </c>
      <c r="AL1079" s="99">
        <v>46074</v>
      </c>
      <c r="AM1079" s="69"/>
      <c r="AN1079" s="99">
        <v>46074</v>
      </c>
      <c r="AO1079" s="95" t="s">
        <v>121</v>
      </c>
      <c r="AP1079" s="95" t="s">
        <v>121</v>
      </c>
      <c r="AQ1079" s="95" t="s">
        <v>121</v>
      </c>
      <c r="AR1079" s="95" t="s">
        <v>121</v>
      </c>
      <c r="AS1079" s="95" t="s">
        <v>121</v>
      </c>
      <c r="AT1079" s="95" t="s">
        <v>121</v>
      </c>
      <c r="AU1079" s="82" t="s">
        <v>2600</v>
      </c>
      <c r="AV1079" s="74">
        <v>46065</v>
      </c>
      <c r="AW1079" s="75" t="s">
        <v>4381</v>
      </c>
      <c r="AX1079" s="75">
        <v>30752731</v>
      </c>
      <c r="AY1079" s="75"/>
      <c r="AZ1079" s="96"/>
      <c r="BA1079" s="75"/>
      <c r="BB1079" s="75"/>
      <c r="BC1079" s="75"/>
      <c r="BD1079" s="75"/>
      <c r="BE1079" s="75"/>
      <c r="BF1079" s="75"/>
      <c r="BG1079" s="75"/>
      <c r="BH1079" s="75"/>
      <c r="BI1079" s="75"/>
      <c r="BJ1079" s="75"/>
      <c r="BK1079" s="75"/>
      <c r="BL1079" s="75"/>
      <c r="BM1079" s="75"/>
      <c r="BN1079" s="75"/>
      <c r="BO1079" s="75"/>
      <c r="BP1079" s="75"/>
      <c r="BQ1079" s="75"/>
      <c r="BR1079" s="75"/>
      <c r="BS1079" s="75"/>
      <c r="BT1079" s="75">
        <v>1</v>
      </c>
      <c r="BU1079" s="84" t="s">
        <v>4382</v>
      </c>
      <c r="BV1079" s="74">
        <v>46076</v>
      </c>
      <c r="BW1079" s="85">
        <f t="shared" si="343"/>
        <v>7</v>
      </c>
      <c r="BX1079" s="85">
        <f t="shared" si="344"/>
        <v>7</v>
      </c>
      <c r="BY1079" s="86" t="s">
        <v>120</v>
      </c>
      <c r="BZ1079" s="87">
        <f t="shared" ref="BZ1079:BZ1142" si="357">_xlfn.ISOWEEKNUM(F1079)</f>
        <v>7</v>
      </c>
      <c r="CB1079" s="88">
        <f t="shared" si="345"/>
        <v>9</v>
      </c>
      <c r="CC1079" s="89">
        <f t="shared" si="356"/>
        <v>7</v>
      </c>
      <c r="CE1079" s="87">
        <f t="shared" si="349"/>
        <v>2</v>
      </c>
      <c r="CF1079" s="90">
        <v>8498750</v>
      </c>
      <c r="CG1079" s="90"/>
      <c r="CH1079" s="90">
        <v>8498750</v>
      </c>
      <c r="CI1079" s="22">
        <v>26150</v>
      </c>
      <c r="CJ1079" s="87">
        <f t="shared" si="346"/>
        <v>2</v>
      </c>
      <c r="CK1079" s="87">
        <f t="shared" si="347"/>
        <v>7</v>
      </c>
      <c r="CL1079" s="22" t="s">
        <v>121</v>
      </c>
      <c r="CM1079" s="22" t="s">
        <v>4383</v>
      </c>
    </row>
    <row r="1080" spans="1:91" ht="14.45" customHeight="1" x14ac:dyDescent="0.25">
      <c r="A1080" s="69">
        <f t="shared" si="348"/>
        <v>1078</v>
      </c>
      <c r="B1080" s="70" t="s">
        <v>102</v>
      </c>
      <c r="C1080" s="107" t="s">
        <v>4378</v>
      </c>
      <c r="D1080" s="73">
        <v>145541284</v>
      </c>
      <c r="E1080" s="73">
        <v>5320007393</v>
      </c>
      <c r="F1080" s="74">
        <v>46062</v>
      </c>
      <c r="G1080" s="75" t="s">
        <v>516</v>
      </c>
      <c r="H1080" s="75" t="s">
        <v>2213</v>
      </c>
      <c r="I1080" s="75" t="s">
        <v>105</v>
      </c>
      <c r="J1080" s="75" t="s">
        <v>518</v>
      </c>
      <c r="K1080" s="75" t="s">
        <v>242</v>
      </c>
      <c r="L1080" s="74">
        <v>46092</v>
      </c>
      <c r="M1080" s="73">
        <v>0</v>
      </c>
      <c r="N1080" s="75" t="s">
        <v>4379</v>
      </c>
      <c r="O1080" s="75" t="s">
        <v>4380</v>
      </c>
      <c r="P1080" s="75">
        <v>2830048928</v>
      </c>
      <c r="Q1080" s="74">
        <v>46065</v>
      </c>
      <c r="R1080" s="75">
        <v>1209384769</v>
      </c>
      <c r="S1080" s="75">
        <v>224193760</v>
      </c>
      <c r="T1080" s="74">
        <v>46065</v>
      </c>
      <c r="U1080" s="190">
        <v>1624.6980000000001</v>
      </c>
      <c r="V1080" s="190">
        <v>1581.635</v>
      </c>
      <c r="W1080" s="75">
        <v>2</v>
      </c>
      <c r="X1080" s="75">
        <v>0</v>
      </c>
      <c r="Y1080" s="98">
        <v>7266282742</v>
      </c>
      <c r="Z1080" s="82" t="s">
        <v>354</v>
      </c>
      <c r="AA1080" s="75" t="s">
        <v>521</v>
      </c>
      <c r="AB1080" s="75" t="s">
        <v>4368</v>
      </c>
      <c r="AC1080" s="109" t="s">
        <v>4378</v>
      </c>
      <c r="AD1080" s="75" t="s">
        <v>113</v>
      </c>
      <c r="AE1080" s="74">
        <v>46071</v>
      </c>
      <c r="AF1080" s="130">
        <v>46068.291666666664</v>
      </c>
      <c r="AG1080" s="130">
        <v>46066.375</v>
      </c>
      <c r="AH1080" s="130">
        <v>46066.375</v>
      </c>
      <c r="AI1080" s="99">
        <v>46069</v>
      </c>
      <c r="AJ1080" s="69"/>
      <c r="AK1080" s="99">
        <v>46069</v>
      </c>
      <c r="AL1080" s="99">
        <v>46074</v>
      </c>
      <c r="AM1080" s="69"/>
      <c r="AN1080" s="99">
        <v>46074</v>
      </c>
      <c r="AO1080" s="95" t="s">
        <v>121</v>
      </c>
      <c r="AP1080" s="95" t="s">
        <v>121</v>
      </c>
      <c r="AQ1080" s="95" t="s">
        <v>121</v>
      </c>
      <c r="AR1080" s="95" t="s">
        <v>121</v>
      </c>
      <c r="AS1080" s="95" t="s">
        <v>121</v>
      </c>
      <c r="AT1080" s="95" t="s">
        <v>121</v>
      </c>
      <c r="AU1080" s="82" t="s">
        <v>2600</v>
      </c>
      <c r="AV1080" s="74">
        <v>46065</v>
      </c>
      <c r="AW1080" s="75">
        <v>0</v>
      </c>
      <c r="AX1080" s="75">
        <v>0</v>
      </c>
      <c r="AY1080" s="75"/>
      <c r="AZ1080" s="96"/>
      <c r="BA1080" s="75"/>
      <c r="BB1080" s="75"/>
      <c r="BC1080" s="75"/>
      <c r="BD1080" s="75"/>
      <c r="BE1080" s="75"/>
      <c r="BF1080" s="75"/>
      <c r="BG1080" s="75"/>
      <c r="BH1080" s="75"/>
      <c r="BI1080" s="75"/>
      <c r="BJ1080" s="75"/>
      <c r="BK1080" s="75"/>
      <c r="BL1080" s="75"/>
      <c r="BM1080" s="75"/>
      <c r="BN1080" s="75"/>
      <c r="BO1080" s="75"/>
      <c r="BP1080" s="75"/>
      <c r="BQ1080" s="75"/>
      <c r="BR1080" s="75"/>
      <c r="BS1080" s="75"/>
      <c r="BT1080" s="75">
        <v>0</v>
      </c>
      <c r="BU1080" s="84" t="s">
        <v>4382</v>
      </c>
      <c r="BV1080" s="74">
        <v>46076</v>
      </c>
      <c r="BW1080" s="85">
        <f t="shared" si="343"/>
        <v>7</v>
      </c>
      <c r="BX1080" s="85">
        <f t="shared" si="344"/>
        <v>7</v>
      </c>
      <c r="BY1080" s="86" t="s">
        <v>120</v>
      </c>
      <c r="BZ1080" s="87">
        <f t="shared" si="357"/>
        <v>7</v>
      </c>
      <c r="CB1080" s="88">
        <f t="shared" si="345"/>
        <v>9</v>
      </c>
      <c r="CC1080" s="89">
        <f t="shared" si="356"/>
        <v>7</v>
      </c>
      <c r="CE1080" s="87">
        <f t="shared" si="349"/>
        <v>2</v>
      </c>
      <c r="CF1080" s="90"/>
      <c r="CG1080" s="90"/>
      <c r="CH1080" s="90"/>
      <c r="CJ1080" s="87">
        <f t="shared" si="346"/>
        <v>2</v>
      </c>
      <c r="CK1080" s="87">
        <f t="shared" si="347"/>
        <v>7</v>
      </c>
      <c r="CL1080" s="22" t="s">
        <v>121</v>
      </c>
      <c r="CM1080" s="22" t="s">
        <v>4383</v>
      </c>
    </row>
    <row r="1081" spans="1:91" ht="14.45" customHeight="1" x14ac:dyDescent="0.25">
      <c r="A1081" s="69">
        <f t="shared" si="348"/>
        <v>1079</v>
      </c>
      <c r="B1081" s="70" t="s">
        <v>102</v>
      </c>
      <c r="C1081" s="107" t="s">
        <v>4378</v>
      </c>
      <c r="D1081" s="73">
        <v>145406581</v>
      </c>
      <c r="E1081" s="73">
        <v>5320007393</v>
      </c>
      <c r="F1081" s="74">
        <v>46062</v>
      </c>
      <c r="G1081" s="75" t="s">
        <v>516</v>
      </c>
      <c r="H1081" s="75" t="s">
        <v>2213</v>
      </c>
      <c r="I1081" s="75" t="s">
        <v>105</v>
      </c>
      <c r="J1081" s="75" t="s">
        <v>518</v>
      </c>
      <c r="K1081" s="75" t="s">
        <v>242</v>
      </c>
      <c r="L1081" s="74">
        <v>46092</v>
      </c>
      <c r="M1081" s="73">
        <v>0</v>
      </c>
      <c r="N1081" s="75" t="s">
        <v>4379</v>
      </c>
      <c r="O1081" s="75" t="s">
        <v>4380</v>
      </c>
      <c r="P1081" s="75">
        <v>2830048929</v>
      </c>
      <c r="Q1081" s="74">
        <v>46065</v>
      </c>
      <c r="R1081" s="75">
        <v>1209384770</v>
      </c>
      <c r="S1081" s="75">
        <v>224193756</v>
      </c>
      <c r="T1081" s="74">
        <v>46065</v>
      </c>
      <c r="U1081" s="190">
        <v>3676.9949999999999</v>
      </c>
      <c r="V1081" s="190">
        <v>3579.54</v>
      </c>
      <c r="W1081" s="75">
        <v>4</v>
      </c>
      <c r="X1081" s="75">
        <v>0</v>
      </c>
      <c r="Y1081" s="98">
        <v>7266282742</v>
      </c>
      <c r="Z1081" s="82" t="s">
        <v>354</v>
      </c>
      <c r="AA1081" s="75" t="s">
        <v>521</v>
      </c>
      <c r="AB1081" s="75" t="s">
        <v>4368</v>
      </c>
      <c r="AC1081" s="109" t="s">
        <v>4378</v>
      </c>
      <c r="AD1081" s="75" t="s">
        <v>113</v>
      </c>
      <c r="AE1081" s="74">
        <v>46071</v>
      </c>
      <c r="AF1081" s="130">
        <v>46068.291666666664</v>
      </c>
      <c r="AG1081" s="130">
        <v>46066.375</v>
      </c>
      <c r="AH1081" s="130">
        <v>46066.375</v>
      </c>
      <c r="AI1081" s="99">
        <v>46069</v>
      </c>
      <c r="AJ1081" s="69"/>
      <c r="AK1081" s="99">
        <v>46069</v>
      </c>
      <c r="AL1081" s="99">
        <v>46074</v>
      </c>
      <c r="AM1081" s="69"/>
      <c r="AN1081" s="99">
        <v>46074</v>
      </c>
      <c r="AO1081" s="95" t="s">
        <v>121</v>
      </c>
      <c r="AP1081" s="95" t="s">
        <v>121</v>
      </c>
      <c r="AQ1081" s="95" t="s">
        <v>121</v>
      </c>
      <c r="AR1081" s="95" t="s">
        <v>121</v>
      </c>
      <c r="AS1081" s="95" t="s">
        <v>121</v>
      </c>
      <c r="AT1081" s="95" t="s">
        <v>121</v>
      </c>
      <c r="AU1081" s="82" t="s">
        <v>2600</v>
      </c>
      <c r="AV1081" s="74">
        <v>46065</v>
      </c>
      <c r="AW1081" s="75">
        <v>0</v>
      </c>
      <c r="AX1081" s="75">
        <v>0</v>
      </c>
      <c r="AY1081" s="75"/>
      <c r="AZ1081" s="96"/>
      <c r="BA1081" s="75"/>
      <c r="BB1081" s="75"/>
      <c r="BC1081" s="75"/>
      <c r="BD1081" s="75"/>
      <c r="BE1081" s="75"/>
      <c r="BF1081" s="75"/>
      <c r="BG1081" s="75"/>
      <c r="BH1081" s="75"/>
      <c r="BI1081" s="75"/>
      <c r="BJ1081" s="75"/>
      <c r="BK1081" s="75"/>
      <c r="BL1081" s="75"/>
      <c r="BM1081" s="75"/>
      <c r="BN1081" s="75"/>
      <c r="BO1081" s="75"/>
      <c r="BP1081" s="75"/>
      <c r="BQ1081" s="75"/>
      <c r="BR1081" s="75"/>
      <c r="BS1081" s="75"/>
      <c r="BT1081" s="75">
        <v>0</v>
      </c>
      <c r="BU1081" s="84" t="s">
        <v>4382</v>
      </c>
      <c r="BV1081" s="74">
        <v>46076</v>
      </c>
      <c r="BW1081" s="85">
        <f t="shared" si="343"/>
        <v>7</v>
      </c>
      <c r="BX1081" s="85">
        <f t="shared" si="344"/>
        <v>7</v>
      </c>
      <c r="BY1081" s="86" t="s">
        <v>120</v>
      </c>
      <c r="BZ1081" s="87">
        <f t="shared" si="357"/>
        <v>7</v>
      </c>
      <c r="CB1081" s="88">
        <f t="shared" si="345"/>
        <v>9</v>
      </c>
      <c r="CC1081" s="89">
        <f t="shared" si="356"/>
        <v>7</v>
      </c>
      <c r="CE1081" s="87">
        <f t="shared" si="349"/>
        <v>2</v>
      </c>
      <c r="CF1081" s="90"/>
      <c r="CG1081" s="90"/>
      <c r="CH1081" s="90"/>
      <c r="CJ1081" s="87">
        <f t="shared" si="346"/>
        <v>2</v>
      </c>
      <c r="CK1081" s="87">
        <f t="shared" si="347"/>
        <v>7</v>
      </c>
      <c r="CL1081" s="22" t="s">
        <v>121</v>
      </c>
      <c r="CM1081" s="22" t="s">
        <v>4383</v>
      </c>
    </row>
    <row r="1082" spans="1:91" ht="14.45" customHeight="1" x14ac:dyDescent="0.25">
      <c r="A1082" s="69">
        <f t="shared" si="348"/>
        <v>1080</v>
      </c>
      <c r="B1082" s="70" t="s">
        <v>102</v>
      </c>
      <c r="C1082" s="107" t="s">
        <v>4378</v>
      </c>
      <c r="D1082" s="73">
        <v>145347604</v>
      </c>
      <c r="E1082" s="73">
        <v>5320007393</v>
      </c>
      <c r="F1082" s="74">
        <v>46062</v>
      </c>
      <c r="G1082" s="75" t="s">
        <v>740</v>
      </c>
      <c r="H1082" s="75" t="s">
        <v>2213</v>
      </c>
      <c r="I1082" s="75" t="s">
        <v>105</v>
      </c>
      <c r="J1082" s="75" t="s">
        <v>518</v>
      </c>
      <c r="K1082" s="75" t="s">
        <v>242</v>
      </c>
      <c r="L1082" s="74">
        <v>46090</v>
      </c>
      <c r="M1082" s="73">
        <v>0</v>
      </c>
      <c r="N1082" s="75" t="s">
        <v>4379</v>
      </c>
      <c r="O1082" s="75" t="s">
        <v>4380</v>
      </c>
      <c r="P1082" s="75">
        <v>2830048927</v>
      </c>
      <c r="Q1082" s="74">
        <v>46065</v>
      </c>
      <c r="R1082" s="75">
        <v>1209384768</v>
      </c>
      <c r="S1082" s="75">
        <v>224193782</v>
      </c>
      <c r="T1082" s="74">
        <v>46065</v>
      </c>
      <c r="U1082" s="190">
        <v>2911.4430000000002</v>
      </c>
      <c r="V1082" s="190">
        <v>2804.183</v>
      </c>
      <c r="W1082" s="75">
        <v>4</v>
      </c>
      <c r="X1082" s="75">
        <v>0</v>
      </c>
      <c r="Y1082" s="98">
        <v>7266282742</v>
      </c>
      <c r="Z1082" s="82" t="s">
        <v>354</v>
      </c>
      <c r="AA1082" s="75" t="s">
        <v>521</v>
      </c>
      <c r="AB1082" s="75" t="s">
        <v>4368</v>
      </c>
      <c r="AC1082" s="109" t="s">
        <v>4378</v>
      </c>
      <c r="AD1082" s="75" t="s">
        <v>113</v>
      </c>
      <c r="AE1082" s="74">
        <v>46071</v>
      </c>
      <c r="AF1082" s="130">
        <v>46068.291666666664</v>
      </c>
      <c r="AG1082" s="130">
        <v>46066.375</v>
      </c>
      <c r="AH1082" s="130">
        <v>46066.375</v>
      </c>
      <c r="AI1082" s="99">
        <v>46069</v>
      </c>
      <c r="AJ1082" s="69"/>
      <c r="AK1082" s="99">
        <v>46069</v>
      </c>
      <c r="AL1082" s="99">
        <v>46074</v>
      </c>
      <c r="AM1082" s="69"/>
      <c r="AN1082" s="99">
        <v>46074</v>
      </c>
      <c r="AO1082" s="95" t="s">
        <v>121</v>
      </c>
      <c r="AP1082" s="95" t="s">
        <v>121</v>
      </c>
      <c r="AQ1082" s="95" t="s">
        <v>121</v>
      </c>
      <c r="AR1082" s="95" t="s">
        <v>121</v>
      </c>
      <c r="AS1082" s="95" t="s">
        <v>121</v>
      </c>
      <c r="AT1082" s="95" t="s">
        <v>121</v>
      </c>
      <c r="AU1082" s="82" t="s">
        <v>2600</v>
      </c>
      <c r="AV1082" s="74">
        <v>46065</v>
      </c>
      <c r="AW1082" s="75">
        <v>0</v>
      </c>
      <c r="AX1082" s="75">
        <v>0</v>
      </c>
      <c r="AY1082" s="75"/>
      <c r="AZ1082" s="96"/>
      <c r="BA1082" s="75"/>
      <c r="BB1082" s="75"/>
      <c r="BC1082" s="75"/>
      <c r="BD1082" s="75"/>
      <c r="BE1082" s="75"/>
      <c r="BF1082" s="75"/>
      <c r="BG1082" s="75"/>
      <c r="BH1082" s="75"/>
      <c r="BI1082" s="75"/>
      <c r="BJ1082" s="75"/>
      <c r="BK1082" s="75"/>
      <c r="BL1082" s="75"/>
      <c r="BM1082" s="75"/>
      <c r="BN1082" s="75"/>
      <c r="BO1082" s="75"/>
      <c r="BP1082" s="75"/>
      <c r="BQ1082" s="75"/>
      <c r="BR1082" s="75"/>
      <c r="BS1082" s="75"/>
      <c r="BT1082" s="75">
        <v>0</v>
      </c>
      <c r="BU1082" s="84" t="s">
        <v>4382</v>
      </c>
      <c r="BV1082" s="74">
        <v>46076</v>
      </c>
      <c r="BW1082" s="85">
        <f t="shared" si="343"/>
        <v>7</v>
      </c>
      <c r="BX1082" s="85">
        <f t="shared" si="344"/>
        <v>7</v>
      </c>
      <c r="BY1082" s="86" t="s">
        <v>120</v>
      </c>
      <c r="BZ1082" s="87">
        <f t="shared" si="357"/>
        <v>7</v>
      </c>
      <c r="CB1082" s="88">
        <f t="shared" si="345"/>
        <v>9</v>
      </c>
      <c r="CC1082" s="89">
        <f t="shared" si="356"/>
        <v>7</v>
      </c>
      <c r="CE1082" s="87">
        <f t="shared" si="349"/>
        <v>2</v>
      </c>
      <c r="CF1082" s="90"/>
      <c r="CG1082" s="90"/>
      <c r="CH1082" s="90"/>
      <c r="CJ1082" s="87">
        <f t="shared" si="346"/>
        <v>2</v>
      </c>
      <c r="CK1082" s="87">
        <f t="shared" si="347"/>
        <v>7</v>
      </c>
      <c r="CL1082" s="22" t="s">
        <v>121</v>
      </c>
      <c r="CM1082" s="22" t="s">
        <v>4383</v>
      </c>
    </row>
    <row r="1083" spans="1:91" ht="14.45" customHeight="1" x14ac:dyDescent="0.25">
      <c r="A1083" s="69">
        <f t="shared" si="348"/>
        <v>1081</v>
      </c>
      <c r="B1083" s="70" t="s">
        <v>102</v>
      </c>
      <c r="C1083" s="107" t="s">
        <v>4378</v>
      </c>
      <c r="D1083" s="73">
        <v>145368232</v>
      </c>
      <c r="E1083" s="73">
        <v>5320007436</v>
      </c>
      <c r="F1083" s="74">
        <v>46055</v>
      </c>
      <c r="G1083" s="75" t="s">
        <v>516</v>
      </c>
      <c r="H1083" s="75" t="s">
        <v>2213</v>
      </c>
      <c r="I1083" s="75" t="s">
        <v>105</v>
      </c>
      <c r="J1083" s="75" t="s">
        <v>518</v>
      </c>
      <c r="K1083" s="75" t="s">
        <v>242</v>
      </c>
      <c r="L1083" s="74">
        <v>46084</v>
      </c>
      <c r="M1083" s="73">
        <v>40</v>
      </c>
      <c r="N1083" s="75" t="s">
        <v>4384</v>
      </c>
      <c r="O1083" s="75" t="s">
        <v>4385</v>
      </c>
      <c r="P1083" s="75">
        <v>2830048917</v>
      </c>
      <c r="Q1083" s="74">
        <v>46065</v>
      </c>
      <c r="R1083" s="75">
        <v>1209384705</v>
      </c>
      <c r="S1083" s="75">
        <v>224193677</v>
      </c>
      <c r="T1083" s="74">
        <v>46065</v>
      </c>
      <c r="U1083" s="190">
        <v>3107.9119999999998</v>
      </c>
      <c r="V1083" s="190">
        <v>2996.1489999999999</v>
      </c>
      <c r="W1083" s="75">
        <v>4</v>
      </c>
      <c r="X1083" s="75">
        <v>0</v>
      </c>
      <c r="Y1083" s="98">
        <v>7266282743</v>
      </c>
      <c r="Z1083" s="82" t="s">
        <v>354</v>
      </c>
      <c r="AA1083" s="75" t="s">
        <v>521</v>
      </c>
      <c r="AB1083" s="75" t="s">
        <v>4368</v>
      </c>
      <c r="AC1083" s="109" t="s">
        <v>4378</v>
      </c>
      <c r="AD1083" s="75" t="s">
        <v>113</v>
      </c>
      <c r="AE1083" s="74">
        <v>46071</v>
      </c>
      <c r="AF1083" s="130">
        <v>46068.291666666664</v>
      </c>
      <c r="AG1083" s="130">
        <v>46066.375</v>
      </c>
      <c r="AH1083" s="130">
        <v>46066.375</v>
      </c>
      <c r="AI1083" s="99">
        <v>46069</v>
      </c>
      <c r="AJ1083" s="69"/>
      <c r="AK1083" s="99">
        <v>46069</v>
      </c>
      <c r="AL1083" s="99">
        <v>46074</v>
      </c>
      <c r="AM1083" s="69"/>
      <c r="AN1083" s="99">
        <v>46074</v>
      </c>
      <c r="AO1083" s="95" t="s">
        <v>121</v>
      </c>
      <c r="AP1083" s="95" t="s">
        <v>121</v>
      </c>
      <c r="AQ1083" s="95" t="s">
        <v>121</v>
      </c>
      <c r="AR1083" s="95" t="s">
        <v>121</v>
      </c>
      <c r="AS1083" s="95" t="s">
        <v>121</v>
      </c>
      <c r="AT1083" s="95" t="s">
        <v>121</v>
      </c>
      <c r="AU1083" s="82" t="s">
        <v>2600</v>
      </c>
      <c r="AV1083" s="74">
        <v>46065</v>
      </c>
      <c r="AW1083" s="75" t="s">
        <v>4386</v>
      </c>
      <c r="AX1083" s="75">
        <v>32210182</v>
      </c>
      <c r="AY1083" s="75"/>
      <c r="AZ1083" s="96"/>
      <c r="BA1083" s="75"/>
      <c r="BB1083" s="75"/>
      <c r="BC1083" s="75"/>
      <c r="BD1083" s="75"/>
      <c r="BE1083" s="75"/>
      <c r="BF1083" s="75"/>
      <c r="BG1083" s="75"/>
      <c r="BH1083" s="75"/>
      <c r="BI1083" s="75"/>
      <c r="BJ1083" s="75"/>
      <c r="BK1083" s="75"/>
      <c r="BL1083" s="75"/>
      <c r="BM1083" s="75"/>
      <c r="BN1083" s="75"/>
      <c r="BO1083" s="75"/>
      <c r="BP1083" s="75"/>
      <c r="BQ1083" s="75"/>
      <c r="BR1083" s="75"/>
      <c r="BS1083" s="75"/>
      <c r="BT1083" s="75">
        <v>0</v>
      </c>
      <c r="BU1083" s="84" t="s">
        <v>4382</v>
      </c>
      <c r="BV1083" s="74">
        <v>46076</v>
      </c>
      <c r="BW1083" s="85">
        <f t="shared" si="343"/>
        <v>7</v>
      </c>
      <c r="BX1083" s="85">
        <f t="shared" si="344"/>
        <v>7</v>
      </c>
      <c r="BY1083" s="86" t="s">
        <v>120</v>
      </c>
      <c r="BZ1083" s="87">
        <f t="shared" si="357"/>
        <v>6</v>
      </c>
      <c r="CB1083" s="88">
        <f t="shared" si="345"/>
        <v>9</v>
      </c>
      <c r="CC1083" s="89">
        <f t="shared" si="356"/>
        <v>7</v>
      </c>
      <c r="CE1083" s="87">
        <f t="shared" si="349"/>
        <v>2</v>
      </c>
      <c r="CF1083" s="90">
        <v>8498750</v>
      </c>
      <c r="CG1083" s="90"/>
      <c r="CH1083" s="90">
        <v>8498750</v>
      </c>
      <c r="CI1083" s="22">
        <v>26150</v>
      </c>
      <c r="CJ1083" s="87">
        <f t="shared" si="346"/>
        <v>2</v>
      </c>
      <c r="CK1083" s="87">
        <f t="shared" si="347"/>
        <v>7</v>
      </c>
      <c r="CL1083" s="22" t="s">
        <v>121</v>
      </c>
      <c r="CM1083" s="22" t="s">
        <v>4383</v>
      </c>
    </row>
    <row r="1084" spans="1:91" ht="14.45" customHeight="1" x14ac:dyDescent="0.25">
      <c r="A1084" s="69">
        <f t="shared" si="348"/>
        <v>1082</v>
      </c>
      <c r="B1084" s="70" t="s">
        <v>102</v>
      </c>
      <c r="C1084" s="107" t="s">
        <v>4378</v>
      </c>
      <c r="D1084" s="73">
        <v>145368251</v>
      </c>
      <c r="E1084" s="73">
        <v>5320007436</v>
      </c>
      <c r="F1084" s="74">
        <v>46055</v>
      </c>
      <c r="G1084" s="75" t="s">
        <v>516</v>
      </c>
      <c r="H1084" s="75" t="s">
        <v>2213</v>
      </c>
      <c r="I1084" s="75" t="s">
        <v>105</v>
      </c>
      <c r="J1084" s="75" t="s">
        <v>518</v>
      </c>
      <c r="K1084" s="75" t="s">
        <v>242</v>
      </c>
      <c r="L1084" s="74">
        <v>46083</v>
      </c>
      <c r="M1084" s="73">
        <v>0</v>
      </c>
      <c r="N1084" s="75" t="s">
        <v>4384</v>
      </c>
      <c r="O1084" s="75" t="s">
        <v>4385</v>
      </c>
      <c r="P1084" s="75">
        <v>2830048918</v>
      </c>
      <c r="Q1084" s="74">
        <v>46065</v>
      </c>
      <c r="R1084" s="75">
        <v>1209384706</v>
      </c>
      <c r="S1084" s="75">
        <v>224193679</v>
      </c>
      <c r="T1084" s="74">
        <v>46065</v>
      </c>
      <c r="U1084" s="190">
        <v>14233.341</v>
      </c>
      <c r="V1084" s="190">
        <v>13721.49</v>
      </c>
      <c r="W1084" s="75">
        <v>17</v>
      </c>
      <c r="X1084" s="75">
        <v>0</v>
      </c>
      <c r="Y1084" s="98">
        <v>7266282743</v>
      </c>
      <c r="Z1084" s="82" t="s">
        <v>354</v>
      </c>
      <c r="AA1084" s="75" t="s">
        <v>521</v>
      </c>
      <c r="AB1084" s="75" t="s">
        <v>4368</v>
      </c>
      <c r="AC1084" s="109" t="s">
        <v>4378</v>
      </c>
      <c r="AD1084" s="75" t="s">
        <v>113</v>
      </c>
      <c r="AE1084" s="74">
        <v>46071</v>
      </c>
      <c r="AF1084" s="130">
        <v>46068.291666666664</v>
      </c>
      <c r="AG1084" s="130">
        <v>46066.375</v>
      </c>
      <c r="AH1084" s="130">
        <v>46066.375</v>
      </c>
      <c r="AI1084" s="99">
        <v>46069</v>
      </c>
      <c r="AJ1084" s="69"/>
      <c r="AK1084" s="99">
        <v>46069</v>
      </c>
      <c r="AL1084" s="99">
        <v>46074</v>
      </c>
      <c r="AM1084" s="69"/>
      <c r="AN1084" s="99">
        <v>46074</v>
      </c>
      <c r="AO1084" s="95" t="s">
        <v>121</v>
      </c>
      <c r="AP1084" s="95" t="s">
        <v>121</v>
      </c>
      <c r="AQ1084" s="95" t="s">
        <v>121</v>
      </c>
      <c r="AR1084" s="95" t="s">
        <v>121</v>
      </c>
      <c r="AS1084" s="95" t="s">
        <v>121</v>
      </c>
      <c r="AT1084" s="95" t="s">
        <v>121</v>
      </c>
      <c r="AU1084" s="82" t="s">
        <v>2600</v>
      </c>
      <c r="AV1084" s="74">
        <v>46065</v>
      </c>
      <c r="AW1084" s="75">
        <v>0</v>
      </c>
      <c r="AX1084" s="75">
        <v>0</v>
      </c>
      <c r="AY1084" s="75"/>
      <c r="AZ1084" s="96"/>
      <c r="BA1084" s="75"/>
      <c r="BB1084" s="75"/>
      <c r="BC1084" s="75"/>
      <c r="BD1084" s="75"/>
      <c r="BE1084" s="75"/>
      <c r="BF1084" s="75"/>
      <c r="BG1084" s="75"/>
      <c r="BH1084" s="75"/>
      <c r="BI1084" s="75"/>
      <c r="BJ1084" s="75"/>
      <c r="BK1084" s="75"/>
      <c r="BL1084" s="75"/>
      <c r="BM1084" s="75"/>
      <c r="BN1084" s="75"/>
      <c r="BO1084" s="75"/>
      <c r="BP1084" s="75"/>
      <c r="BQ1084" s="75"/>
      <c r="BR1084" s="75"/>
      <c r="BS1084" s="75"/>
      <c r="BT1084" s="75">
        <v>0</v>
      </c>
      <c r="BU1084" s="84" t="s">
        <v>4382</v>
      </c>
      <c r="BV1084" s="74">
        <v>46076</v>
      </c>
      <c r="BW1084" s="85">
        <f t="shared" si="343"/>
        <v>7</v>
      </c>
      <c r="BX1084" s="85">
        <f t="shared" si="344"/>
        <v>7</v>
      </c>
      <c r="BY1084" s="86" t="s">
        <v>120</v>
      </c>
      <c r="BZ1084" s="87">
        <f t="shared" si="357"/>
        <v>6</v>
      </c>
      <c r="CB1084" s="88">
        <f t="shared" si="345"/>
        <v>9</v>
      </c>
      <c r="CC1084" s="89">
        <f t="shared" si="356"/>
        <v>7</v>
      </c>
      <c r="CE1084" s="87">
        <f t="shared" si="349"/>
        <v>2</v>
      </c>
      <c r="CF1084" s="90"/>
      <c r="CG1084" s="90"/>
      <c r="CH1084" s="90"/>
      <c r="CJ1084" s="87">
        <f t="shared" si="346"/>
        <v>2</v>
      </c>
      <c r="CK1084" s="87">
        <f t="shared" si="347"/>
        <v>7</v>
      </c>
      <c r="CL1084" s="22" t="s">
        <v>121</v>
      </c>
      <c r="CM1084" s="22" t="s">
        <v>4383</v>
      </c>
    </row>
    <row r="1085" spans="1:91" ht="14.45" customHeight="1" x14ac:dyDescent="0.25">
      <c r="A1085" s="69">
        <f t="shared" si="348"/>
        <v>1083</v>
      </c>
      <c r="B1085" s="70" t="s">
        <v>102</v>
      </c>
      <c r="C1085" s="107" t="s">
        <v>4378</v>
      </c>
      <c r="D1085" s="73">
        <v>145386951</v>
      </c>
      <c r="E1085" s="73">
        <v>5320007463</v>
      </c>
      <c r="F1085" s="74">
        <v>46062</v>
      </c>
      <c r="G1085" s="75" t="s">
        <v>516</v>
      </c>
      <c r="H1085" s="75" t="s">
        <v>2213</v>
      </c>
      <c r="I1085" s="75" t="s">
        <v>105</v>
      </c>
      <c r="J1085" s="75" t="s">
        <v>518</v>
      </c>
      <c r="K1085" s="75" t="s">
        <v>242</v>
      </c>
      <c r="L1085" s="74">
        <v>46091</v>
      </c>
      <c r="M1085" s="73">
        <v>40</v>
      </c>
      <c r="N1085" s="75" t="s">
        <v>4387</v>
      </c>
      <c r="O1085" s="75" t="s">
        <v>4388</v>
      </c>
      <c r="P1085" s="75">
        <v>2830048943</v>
      </c>
      <c r="Q1085" s="74">
        <v>46065</v>
      </c>
      <c r="R1085" s="75">
        <v>1209384816</v>
      </c>
      <c r="S1085" s="75">
        <v>224193727</v>
      </c>
      <c r="T1085" s="74">
        <v>46065</v>
      </c>
      <c r="U1085" s="190">
        <v>12386.424000000001</v>
      </c>
      <c r="V1085" s="190">
        <v>11940.984</v>
      </c>
      <c r="W1085" s="75">
        <v>15</v>
      </c>
      <c r="X1085" s="75">
        <v>0</v>
      </c>
      <c r="Y1085" s="98">
        <v>7266282744</v>
      </c>
      <c r="Z1085" s="82" t="s">
        <v>354</v>
      </c>
      <c r="AA1085" s="75" t="s">
        <v>521</v>
      </c>
      <c r="AB1085" s="75" t="s">
        <v>4368</v>
      </c>
      <c r="AC1085" s="109" t="s">
        <v>4378</v>
      </c>
      <c r="AD1085" s="75" t="s">
        <v>113</v>
      </c>
      <c r="AE1085" s="74">
        <v>46071</v>
      </c>
      <c r="AF1085" s="130">
        <v>46068.291666666664</v>
      </c>
      <c r="AG1085" s="130">
        <v>46066.375</v>
      </c>
      <c r="AH1085" s="130">
        <v>46066.375</v>
      </c>
      <c r="AI1085" s="99">
        <v>46069</v>
      </c>
      <c r="AJ1085" s="69"/>
      <c r="AK1085" s="99">
        <v>46069</v>
      </c>
      <c r="AL1085" s="99">
        <v>46074</v>
      </c>
      <c r="AM1085" s="69"/>
      <c r="AN1085" s="99">
        <v>46074</v>
      </c>
      <c r="AO1085" s="95" t="s">
        <v>121</v>
      </c>
      <c r="AP1085" s="95" t="s">
        <v>121</v>
      </c>
      <c r="AQ1085" s="95" t="s">
        <v>121</v>
      </c>
      <c r="AR1085" s="95" t="s">
        <v>121</v>
      </c>
      <c r="AS1085" s="95" t="s">
        <v>121</v>
      </c>
      <c r="AT1085" s="95" t="s">
        <v>121</v>
      </c>
      <c r="AU1085" s="82" t="s">
        <v>2600</v>
      </c>
      <c r="AV1085" s="74">
        <v>46065</v>
      </c>
      <c r="AW1085" s="75" t="s">
        <v>4389</v>
      </c>
      <c r="AX1085" s="75">
        <v>32247803</v>
      </c>
      <c r="AY1085" s="75"/>
      <c r="AZ1085" s="96"/>
      <c r="BA1085" s="75"/>
      <c r="BB1085" s="75"/>
      <c r="BC1085" s="75"/>
      <c r="BD1085" s="75"/>
      <c r="BE1085" s="75"/>
      <c r="BF1085" s="75"/>
      <c r="BG1085" s="75"/>
      <c r="BH1085" s="75"/>
      <c r="BI1085" s="75"/>
      <c r="BJ1085" s="75"/>
      <c r="BK1085" s="75"/>
      <c r="BL1085" s="75"/>
      <c r="BM1085" s="75"/>
      <c r="BN1085" s="75"/>
      <c r="BO1085" s="75"/>
      <c r="BP1085" s="75"/>
      <c r="BQ1085" s="75"/>
      <c r="BR1085" s="75"/>
      <c r="BS1085" s="75"/>
      <c r="BT1085" s="75">
        <v>0</v>
      </c>
      <c r="BU1085" s="84" t="s">
        <v>4382</v>
      </c>
      <c r="BV1085" s="74">
        <v>46076</v>
      </c>
      <c r="BW1085" s="85">
        <f t="shared" si="343"/>
        <v>7</v>
      </c>
      <c r="BX1085" s="85">
        <f t="shared" si="344"/>
        <v>7</v>
      </c>
      <c r="BY1085" s="86" t="s">
        <v>120</v>
      </c>
      <c r="BZ1085" s="87">
        <f t="shared" si="357"/>
        <v>7</v>
      </c>
      <c r="CB1085" s="88">
        <f t="shared" si="345"/>
        <v>9</v>
      </c>
      <c r="CC1085" s="89">
        <f t="shared" si="356"/>
        <v>7</v>
      </c>
      <c r="CE1085" s="87">
        <f t="shared" si="349"/>
        <v>2</v>
      </c>
      <c r="CF1085" s="90">
        <v>8498750</v>
      </c>
      <c r="CG1085" s="90"/>
      <c r="CH1085" s="90">
        <v>8498750</v>
      </c>
      <c r="CI1085" s="22">
        <v>26150</v>
      </c>
      <c r="CJ1085" s="87">
        <f t="shared" si="346"/>
        <v>2</v>
      </c>
      <c r="CK1085" s="87">
        <f t="shared" si="347"/>
        <v>7</v>
      </c>
      <c r="CL1085" s="22" t="s">
        <v>121</v>
      </c>
      <c r="CM1085" s="22" t="s">
        <v>4383</v>
      </c>
    </row>
    <row r="1086" spans="1:91" ht="14.45" customHeight="1" x14ac:dyDescent="0.25">
      <c r="A1086" s="69">
        <f t="shared" si="348"/>
        <v>1084</v>
      </c>
      <c r="B1086" s="70" t="s">
        <v>102</v>
      </c>
      <c r="C1086" s="107" t="s">
        <v>4378</v>
      </c>
      <c r="D1086" s="73">
        <v>145387890</v>
      </c>
      <c r="E1086" s="73">
        <v>5320007463</v>
      </c>
      <c r="F1086" s="74">
        <v>46062</v>
      </c>
      <c r="G1086" s="75" t="s">
        <v>740</v>
      </c>
      <c r="H1086" s="75" t="s">
        <v>2213</v>
      </c>
      <c r="I1086" s="75" t="s">
        <v>105</v>
      </c>
      <c r="J1086" s="75" t="s">
        <v>518</v>
      </c>
      <c r="K1086" s="75" t="s">
        <v>242</v>
      </c>
      <c r="L1086" s="74">
        <v>46092</v>
      </c>
      <c r="M1086" s="73">
        <v>0</v>
      </c>
      <c r="N1086" s="75" t="s">
        <v>4387</v>
      </c>
      <c r="O1086" s="75" t="s">
        <v>4388</v>
      </c>
      <c r="P1086" s="75">
        <v>2830048944</v>
      </c>
      <c r="Q1086" s="74">
        <v>46065</v>
      </c>
      <c r="R1086" s="75">
        <v>1209384819</v>
      </c>
      <c r="S1086" s="75">
        <v>224193728</v>
      </c>
      <c r="T1086" s="74">
        <v>46065</v>
      </c>
      <c r="U1086" s="190">
        <v>3225.623</v>
      </c>
      <c r="V1086" s="190">
        <v>3140.1280000000002</v>
      </c>
      <c r="W1086" s="75">
        <v>5</v>
      </c>
      <c r="X1086" s="75">
        <v>0</v>
      </c>
      <c r="Y1086" s="98">
        <v>7266282744</v>
      </c>
      <c r="Z1086" s="82" t="s">
        <v>354</v>
      </c>
      <c r="AA1086" s="75" t="s">
        <v>521</v>
      </c>
      <c r="AB1086" s="75" t="s">
        <v>4368</v>
      </c>
      <c r="AC1086" s="109" t="s">
        <v>4378</v>
      </c>
      <c r="AD1086" s="75" t="s">
        <v>113</v>
      </c>
      <c r="AE1086" s="74">
        <v>46071</v>
      </c>
      <c r="AF1086" s="130">
        <v>46068.291666666664</v>
      </c>
      <c r="AG1086" s="130">
        <v>46066.375</v>
      </c>
      <c r="AH1086" s="130">
        <v>46066.375</v>
      </c>
      <c r="AI1086" s="99">
        <v>46069</v>
      </c>
      <c r="AJ1086" s="69"/>
      <c r="AK1086" s="99">
        <v>46069</v>
      </c>
      <c r="AL1086" s="99">
        <v>46074</v>
      </c>
      <c r="AM1086" s="69"/>
      <c r="AN1086" s="99">
        <v>46074</v>
      </c>
      <c r="AO1086" s="95" t="s">
        <v>121</v>
      </c>
      <c r="AP1086" s="95" t="s">
        <v>121</v>
      </c>
      <c r="AQ1086" s="95" t="s">
        <v>121</v>
      </c>
      <c r="AR1086" s="95" t="s">
        <v>121</v>
      </c>
      <c r="AS1086" s="95" t="s">
        <v>121</v>
      </c>
      <c r="AT1086" s="95" t="s">
        <v>121</v>
      </c>
      <c r="AU1086" s="82" t="s">
        <v>2600</v>
      </c>
      <c r="AV1086" s="74">
        <v>46065</v>
      </c>
      <c r="AW1086" s="75">
        <v>0</v>
      </c>
      <c r="AX1086" s="75">
        <v>0</v>
      </c>
      <c r="AY1086" s="75"/>
      <c r="AZ1086" s="96"/>
      <c r="BA1086" s="75"/>
      <c r="BB1086" s="75"/>
      <c r="BC1086" s="75"/>
      <c r="BD1086" s="75"/>
      <c r="BE1086" s="75"/>
      <c r="BF1086" s="75"/>
      <c r="BG1086" s="75"/>
      <c r="BH1086" s="75"/>
      <c r="BI1086" s="75"/>
      <c r="BJ1086" s="75"/>
      <c r="BK1086" s="75"/>
      <c r="BL1086" s="75"/>
      <c r="BM1086" s="75"/>
      <c r="BN1086" s="75"/>
      <c r="BO1086" s="75"/>
      <c r="BP1086" s="75"/>
      <c r="BQ1086" s="75"/>
      <c r="BR1086" s="75"/>
      <c r="BS1086" s="75"/>
      <c r="BT1086" s="75">
        <v>0</v>
      </c>
      <c r="BU1086" s="84" t="s">
        <v>4382</v>
      </c>
      <c r="BV1086" s="74">
        <v>46076</v>
      </c>
      <c r="BW1086" s="85">
        <f t="shared" si="343"/>
        <v>7</v>
      </c>
      <c r="BX1086" s="85">
        <f t="shared" si="344"/>
        <v>7</v>
      </c>
      <c r="BY1086" s="86" t="s">
        <v>120</v>
      </c>
      <c r="BZ1086" s="87">
        <f t="shared" si="357"/>
        <v>7</v>
      </c>
      <c r="CB1086" s="88">
        <f t="shared" si="345"/>
        <v>9</v>
      </c>
      <c r="CC1086" s="89">
        <f t="shared" si="356"/>
        <v>7</v>
      </c>
      <c r="CE1086" s="87">
        <f t="shared" si="349"/>
        <v>2</v>
      </c>
      <c r="CF1086" s="90"/>
      <c r="CG1086" s="90"/>
      <c r="CH1086" s="90"/>
      <c r="CJ1086" s="87">
        <f t="shared" si="346"/>
        <v>2</v>
      </c>
      <c r="CK1086" s="87">
        <f t="shared" si="347"/>
        <v>7</v>
      </c>
      <c r="CL1086" s="22" t="s">
        <v>121</v>
      </c>
      <c r="CM1086" s="22" t="s">
        <v>4383</v>
      </c>
    </row>
    <row r="1087" spans="1:91" ht="14.45" customHeight="1" x14ac:dyDescent="0.25">
      <c r="A1087" s="69">
        <f t="shared" si="348"/>
        <v>1085</v>
      </c>
      <c r="B1087" s="70" t="s">
        <v>102</v>
      </c>
      <c r="C1087" s="107" t="s">
        <v>4390</v>
      </c>
      <c r="D1087" s="73">
        <v>145386936</v>
      </c>
      <c r="E1087" s="73">
        <v>5320007464</v>
      </c>
      <c r="F1087" s="74">
        <v>46062</v>
      </c>
      <c r="G1087" s="75" t="s">
        <v>532</v>
      </c>
      <c r="H1087" s="75" t="s">
        <v>2213</v>
      </c>
      <c r="I1087" s="75" t="s">
        <v>105</v>
      </c>
      <c r="J1087" s="75" t="s">
        <v>518</v>
      </c>
      <c r="K1087" s="75" t="s">
        <v>242</v>
      </c>
      <c r="L1087" s="74">
        <v>46092</v>
      </c>
      <c r="M1087" s="73">
        <v>40</v>
      </c>
      <c r="N1087" s="75" t="s">
        <v>4391</v>
      </c>
      <c r="O1087" s="75" t="s">
        <v>4392</v>
      </c>
      <c r="P1087" s="75">
        <v>2830048945</v>
      </c>
      <c r="Q1087" s="74">
        <v>46065</v>
      </c>
      <c r="R1087" s="75">
        <v>1209384824</v>
      </c>
      <c r="S1087" s="75">
        <v>224194573</v>
      </c>
      <c r="T1087" s="74">
        <v>46065</v>
      </c>
      <c r="U1087" s="190">
        <v>9999.92</v>
      </c>
      <c r="V1087" s="190">
        <v>9769.3420000000006</v>
      </c>
      <c r="W1087" s="75">
        <v>12</v>
      </c>
      <c r="X1087" s="75">
        <v>0</v>
      </c>
      <c r="Y1087" s="98">
        <v>7266282745</v>
      </c>
      <c r="Z1087" s="82" t="s">
        <v>354</v>
      </c>
      <c r="AA1087" s="75" t="s">
        <v>521</v>
      </c>
      <c r="AB1087" s="75" t="s">
        <v>4368</v>
      </c>
      <c r="AC1087" s="109" t="s">
        <v>4390</v>
      </c>
      <c r="AD1087" s="75" t="s">
        <v>113</v>
      </c>
      <c r="AE1087" s="74">
        <v>46071</v>
      </c>
      <c r="AF1087" s="130">
        <v>46068.291666666664</v>
      </c>
      <c r="AG1087" s="130">
        <v>46066.375</v>
      </c>
      <c r="AH1087" s="130">
        <v>46066.375</v>
      </c>
      <c r="AI1087" s="99">
        <v>46069</v>
      </c>
      <c r="AJ1087" s="69"/>
      <c r="AK1087" s="99">
        <v>46069</v>
      </c>
      <c r="AL1087" s="99">
        <v>46074</v>
      </c>
      <c r="AM1087" s="69"/>
      <c r="AN1087" s="99">
        <v>46074</v>
      </c>
      <c r="AO1087" s="95" t="s">
        <v>121</v>
      </c>
      <c r="AP1087" s="95" t="s">
        <v>121</v>
      </c>
      <c r="AQ1087" s="95" t="s">
        <v>121</v>
      </c>
      <c r="AR1087" s="95" t="s">
        <v>121</v>
      </c>
      <c r="AS1087" s="95" t="s">
        <v>121</v>
      </c>
      <c r="AT1087" s="95" t="s">
        <v>121</v>
      </c>
      <c r="AU1087" s="82" t="s">
        <v>2600</v>
      </c>
      <c r="AV1087" s="74">
        <v>46065</v>
      </c>
      <c r="AW1087" s="75" t="s">
        <v>4393</v>
      </c>
      <c r="AX1087" s="75">
        <v>30752733</v>
      </c>
      <c r="AY1087" s="75"/>
      <c r="AZ1087" s="96"/>
      <c r="BA1087" s="75"/>
      <c r="BB1087" s="75"/>
      <c r="BC1087" s="75"/>
      <c r="BD1087" s="75"/>
      <c r="BE1087" s="75"/>
      <c r="BF1087" s="75"/>
      <c r="BG1087" s="75"/>
      <c r="BH1087" s="75"/>
      <c r="BI1087" s="75"/>
      <c r="BJ1087" s="75"/>
      <c r="BK1087" s="75"/>
      <c r="BL1087" s="75"/>
      <c r="BM1087" s="75"/>
      <c r="BN1087" s="75"/>
      <c r="BO1087" s="75"/>
      <c r="BP1087" s="75"/>
      <c r="BQ1087" s="75"/>
      <c r="BR1087" s="75"/>
      <c r="BS1087" s="75"/>
      <c r="BT1087" s="75">
        <v>1</v>
      </c>
      <c r="BU1087" s="84" t="s">
        <v>4394</v>
      </c>
      <c r="BV1087" s="74">
        <v>46076</v>
      </c>
      <c r="BW1087" s="85">
        <f t="shared" si="343"/>
        <v>7</v>
      </c>
      <c r="BX1087" s="85">
        <f t="shared" si="344"/>
        <v>7</v>
      </c>
      <c r="BY1087" s="86" t="s">
        <v>120</v>
      </c>
      <c r="BZ1087" s="87">
        <f t="shared" si="357"/>
        <v>7</v>
      </c>
      <c r="CB1087" s="88">
        <f t="shared" si="345"/>
        <v>9</v>
      </c>
      <c r="CC1087" s="89">
        <f t="shared" si="356"/>
        <v>7</v>
      </c>
      <c r="CE1087" s="87">
        <f t="shared" si="349"/>
        <v>2</v>
      </c>
      <c r="CF1087" s="90">
        <v>8498750</v>
      </c>
      <c r="CG1087" s="90"/>
      <c r="CH1087" s="90">
        <v>8498750</v>
      </c>
      <c r="CI1087" s="22">
        <v>26150</v>
      </c>
      <c r="CJ1087" s="87">
        <f t="shared" si="346"/>
        <v>2</v>
      </c>
      <c r="CK1087" s="87">
        <f t="shared" si="347"/>
        <v>7</v>
      </c>
      <c r="CL1087" s="22" t="s">
        <v>121</v>
      </c>
      <c r="CM1087" s="22" t="s">
        <v>4395</v>
      </c>
    </row>
    <row r="1088" spans="1:91" ht="14.45" customHeight="1" x14ac:dyDescent="0.25">
      <c r="A1088" s="69">
        <f t="shared" si="348"/>
        <v>1086</v>
      </c>
      <c r="B1088" s="70" t="s">
        <v>102</v>
      </c>
      <c r="C1088" s="107" t="s">
        <v>4390</v>
      </c>
      <c r="D1088" s="73">
        <v>145386988</v>
      </c>
      <c r="E1088" s="73">
        <v>5320007464</v>
      </c>
      <c r="F1088" s="74">
        <v>46062</v>
      </c>
      <c r="G1088" s="75" t="s">
        <v>532</v>
      </c>
      <c r="H1088" s="75" t="s">
        <v>2213</v>
      </c>
      <c r="I1088" s="75" t="s">
        <v>105</v>
      </c>
      <c r="J1088" s="75" t="s">
        <v>518</v>
      </c>
      <c r="K1088" s="75" t="s">
        <v>242</v>
      </c>
      <c r="L1088" s="74">
        <v>46090</v>
      </c>
      <c r="M1088" s="73">
        <v>0</v>
      </c>
      <c r="N1088" s="75" t="s">
        <v>4391</v>
      </c>
      <c r="O1088" s="75" t="s">
        <v>4392</v>
      </c>
      <c r="P1088" s="75">
        <v>2830048946</v>
      </c>
      <c r="Q1088" s="74">
        <v>46065</v>
      </c>
      <c r="R1088" s="75">
        <v>1209384825</v>
      </c>
      <c r="S1088" s="75">
        <v>224194581</v>
      </c>
      <c r="T1088" s="74">
        <v>46065</v>
      </c>
      <c r="U1088" s="190">
        <v>5478.1210000000001</v>
      </c>
      <c r="V1088" s="190">
        <v>5351.8069999999998</v>
      </c>
      <c r="W1088" s="75">
        <v>6</v>
      </c>
      <c r="X1088" s="75">
        <v>0</v>
      </c>
      <c r="Y1088" s="98">
        <v>7266282745</v>
      </c>
      <c r="Z1088" s="82" t="s">
        <v>354</v>
      </c>
      <c r="AA1088" s="75" t="s">
        <v>521</v>
      </c>
      <c r="AB1088" s="75" t="s">
        <v>4368</v>
      </c>
      <c r="AC1088" s="109" t="s">
        <v>4390</v>
      </c>
      <c r="AD1088" s="75" t="s">
        <v>113</v>
      </c>
      <c r="AE1088" s="74">
        <v>46071</v>
      </c>
      <c r="AF1088" s="130">
        <v>46068.291666666664</v>
      </c>
      <c r="AG1088" s="130">
        <v>46066.375</v>
      </c>
      <c r="AH1088" s="130">
        <v>46066.375</v>
      </c>
      <c r="AI1088" s="99">
        <v>46069</v>
      </c>
      <c r="AJ1088" s="69"/>
      <c r="AK1088" s="99">
        <v>46069</v>
      </c>
      <c r="AL1088" s="99">
        <v>46074</v>
      </c>
      <c r="AM1088" s="69"/>
      <c r="AN1088" s="99">
        <v>46074</v>
      </c>
      <c r="AO1088" s="95" t="s">
        <v>121</v>
      </c>
      <c r="AP1088" s="95" t="s">
        <v>121</v>
      </c>
      <c r="AQ1088" s="95" t="s">
        <v>121</v>
      </c>
      <c r="AR1088" s="95" t="s">
        <v>121</v>
      </c>
      <c r="AS1088" s="95" t="s">
        <v>121</v>
      </c>
      <c r="AT1088" s="95" t="s">
        <v>121</v>
      </c>
      <c r="AU1088" s="82" t="s">
        <v>2600</v>
      </c>
      <c r="AV1088" s="74">
        <v>46065</v>
      </c>
      <c r="AW1088" s="75">
        <v>0</v>
      </c>
      <c r="AX1088" s="75">
        <v>0</v>
      </c>
      <c r="AY1088" s="75"/>
      <c r="AZ1088" s="96"/>
      <c r="BA1088" s="75"/>
      <c r="BB1088" s="75"/>
      <c r="BC1088" s="75"/>
      <c r="BD1088" s="75"/>
      <c r="BE1088" s="75"/>
      <c r="BF1088" s="75"/>
      <c r="BG1088" s="75"/>
      <c r="BH1088" s="75"/>
      <c r="BI1088" s="75"/>
      <c r="BJ1088" s="75"/>
      <c r="BK1088" s="75"/>
      <c r="BL1088" s="75"/>
      <c r="BM1088" s="75"/>
      <c r="BN1088" s="75"/>
      <c r="BO1088" s="75"/>
      <c r="BP1088" s="75"/>
      <c r="BQ1088" s="75"/>
      <c r="BR1088" s="75"/>
      <c r="BS1088" s="75"/>
      <c r="BT1088" s="75">
        <v>0</v>
      </c>
      <c r="BU1088" s="84" t="s">
        <v>4394</v>
      </c>
      <c r="BV1088" s="74">
        <v>46076</v>
      </c>
      <c r="BW1088" s="85">
        <f t="shared" ref="BW1088:BW1122" si="358">BV1088-AK1088</f>
        <v>7</v>
      </c>
      <c r="BX1088" s="85">
        <f t="shared" ref="BX1088:BX1122" si="359">BV1088-AK1088</f>
        <v>7</v>
      </c>
      <c r="BY1088" s="86" t="s">
        <v>120</v>
      </c>
      <c r="BZ1088" s="87">
        <f t="shared" si="357"/>
        <v>7</v>
      </c>
      <c r="CB1088" s="88">
        <f t="shared" si="345"/>
        <v>9</v>
      </c>
      <c r="CC1088" s="89">
        <f t="shared" si="356"/>
        <v>7</v>
      </c>
      <c r="CE1088" s="87">
        <f t="shared" si="349"/>
        <v>2</v>
      </c>
      <c r="CF1088" s="90"/>
      <c r="CG1088" s="90"/>
      <c r="CH1088" s="90"/>
      <c r="CJ1088" s="87">
        <f t="shared" si="346"/>
        <v>2</v>
      </c>
      <c r="CK1088" s="87">
        <f t="shared" si="347"/>
        <v>7</v>
      </c>
      <c r="CL1088" s="22" t="s">
        <v>121</v>
      </c>
      <c r="CM1088" s="22" t="s">
        <v>4395</v>
      </c>
    </row>
    <row r="1089" spans="1:91" ht="14.45" customHeight="1" x14ac:dyDescent="0.25">
      <c r="A1089" s="69">
        <f t="shared" si="348"/>
        <v>1087</v>
      </c>
      <c r="B1089" s="70" t="s">
        <v>102</v>
      </c>
      <c r="C1089" s="107" t="s">
        <v>4390</v>
      </c>
      <c r="D1089" s="73">
        <v>145386741</v>
      </c>
      <c r="E1089" s="73">
        <v>5320007465</v>
      </c>
      <c r="F1089" s="74">
        <v>46062</v>
      </c>
      <c r="G1089" s="75" t="s">
        <v>591</v>
      </c>
      <c r="H1089" s="75" t="s">
        <v>2213</v>
      </c>
      <c r="I1089" s="75" t="s">
        <v>105</v>
      </c>
      <c r="J1089" s="75" t="s">
        <v>518</v>
      </c>
      <c r="K1089" s="75" t="s">
        <v>242</v>
      </c>
      <c r="L1089" s="74">
        <v>46090</v>
      </c>
      <c r="M1089" s="73">
        <v>40</v>
      </c>
      <c r="N1089" s="75" t="s">
        <v>4396</v>
      </c>
      <c r="O1089" s="75" t="s">
        <v>4397</v>
      </c>
      <c r="P1089" s="75">
        <v>2830048914</v>
      </c>
      <c r="Q1089" s="74">
        <v>46065</v>
      </c>
      <c r="R1089" s="75">
        <v>1209384695</v>
      </c>
      <c r="S1089" s="75">
        <v>224193733</v>
      </c>
      <c r="T1089" s="74">
        <v>46065</v>
      </c>
      <c r="U1089" s="190">
        <v>5364.7089999999998</v>
      </c>
      <c r="V1089" s="190">
        <v>5172.9830000000002</v>
      </c>
      <c r="W1089" s="75">
        <v>8</v>
      </c>
      <c r="X1089" s="75">
        <v>0</v>
      </c>
      <c r="Y1089" s="98">
        <v>7266282746</v>
      </c>
      <c r="Z1089" s="82" t="s">
        <v>354</v>
      </c>
      <c r="AA1089" s="75" t="s">
        <v>521</v>
      </c>
      <c r="AB1089" s="75" t="s">
        <v>4368</v>
      </c>
      <c r="AC1089" s="109" t="s">
        <v>4390</v>
      </c>
      <c r="AD1089" s="75" t="s">
        <v>113</v>
      </c>
      <c r="AE1089" s="74">
        <v>46071</v>
      </c>
      <c r="AF1089" s="130">
        <v>46068.291666666664</v>
      </c>
      <c r="AG1089" s="130">
        <v>46066.375</v>
      </c>
      <c r="AH1089" s="130">
        <v>46066.375</v>
      </c>
      <c r="AI1089" s="99">
        <v>46069</v>
      </c>
      <c r="AJ1089" s="69"/>
      <c r="AK1089" s="99">
        <v>46069</v>
      </c>
      <c r="AL1089" s="99">
        <v>46074</v>
      </c>
      <c r="AM1089" s="69"/>
      <c r="AN1089" s="99">
        <v>46074</v>
      </c>
      <c r="AO1089" s="95" t="s">
        <v>121</v>
      </c>
      <c r="AP1089" s="95" t="s">
        <v>121</v>
      </c>
      <c r="AQ1089" s="95" t="s">
        <v>121</v>
      </c>
      <c r="AR1089" s="95" t="s">
        <v>121</v>
      </c>
      <c r="AS1089" s="95" t="s">
        <v>121</v>
      </c>
      <c r="AT1089" s="95" t="s">
        <v>121</v>
      </c>
      <c r="AU1089" s="82" t="s">
        <v>2600</v>
      </c>
      <c r="AV1089" s="74">
        <v>46065</v>
      </c>
      <c r="AW1089" s="75" t="s">
        <v>4398</v>
      </c>
      <c r="AX1089" s="75">
        <v>32210059</v>
      </c>
      <c r="AY1089" s="75"/>
      <c r="AZ1089" s="96"/>
      <c r="BA1089" s="75"/>
      <c r="BB1089" s="75"/>
      <c r="BC1089" s="75"/>
      <c r="BD1089" s="75"/>
      <c r="BE1089" s="75"/>
      <c r="BF1089" s="75"/>
      <c r="BG1089" s="75"/>
      <c r="BH1089" s="75"/>
      <c r="BI1089" s="75"/>
      <c r="BJ1089" s="75"/>
      <c r="BK1089" s="75"/>
      <c r="BL1089" s="75"/>
      <c r="BM1089" s="75"/>
      <c r="BN1089" s="75"/>
      <c r="BO1089" s="75"/>
      <c r="BP1089" s="75"/>
      <c r="BQ1089" s="75"/>
      <c r="BR1089" s="75"/>
      <c r="BS1089" s="75"/>
      <c r="BT1089" s="75">
        <v>0</v>
      </c>
      <c r="BU1089" s="84" t="s">
        <v>4394</v>
      </c>
      <c r="BV1089" s="74">
        <v>46076</v>
      </c>
      <c r="BW1089" s="85">
        <f t="shared" si="358"/>
        <v>7</v>
      </c>
      <c r="BX1089" s="85">
        <f t="shared" si="359"/>
        <v>7</v>
      </c>
      <c r="BY1089" s="86" t="s">
        <v>120</v>
      </c>
      <c r="BZ1089" s="87">
        <f t="shared" si="357"/>
        <v>7</v>
      </c>
      <c r="CB1089" s="88">
        <f t="shared" si="345"/>
        <v>9</v>
      </c>
      <c r="CC1089" s="89">
        <f t="shared" si="356"/>
        <v>7</v>
      </c>
      <c r="CE1089" s="87">
        <f t="shared" si="349"/>
        <v>2</v>
      </c>
      <c r="CF1089" s="90">
        <v>8498750</v>
      </c>
      <c r="CG1089" s="90"/>
      <c r="CH1089" s="90">
        <v>8498750</v>
      </c>
      <c r="CI1089" s="22">
        <v>26150</v>
      </c>
      <c r="CJ1089" s="87">
        <f t="shared" si="346"/>
        <v>2</v>
      </c>
      <c r="CK1089" s="87">
        <f t="shared" si="347"/>
        <v>7</v>
      </c>
      <c r="CL1089" s="22" t="s">
        <v>121</v>
      </c>
      <c r="CM1089" s="22" t="s">
        <v>4395</v>
      </c>
    </row>
    <row r="1090" spans="1:91" ht="14.45" customHeight="1" x14ac:dyDescent="0.25">
      <c r="A1090" s="69">
        <f t="shared" si="348"/>
        <v>1088</v>
      </c>
      <c r="B1090" s="70" t="s">
        <v>102</v>
      </c>
      <c r="C1090" s="107" t="s">
        <v>4390</v>
      </c>
      <c r="D1090" s="73">
        <v>145347662</v>
      </c>
      <c r="E1090" s="73">
        <v>5320007465</v>
      </c>
      <c r="F1090" s="74">
        <v>46062</v>
      </c>
      <c r="G1090" s="75" t="s">
        <v>771</v>
      </c>
      <c r="H1090" s="75" t="s">
        <v>2213</v>
      </c>
      <c r="I1090" s="75" t="s">
        <v>105</v>
      </c>
      <c r="J1090" s="75" t="s">
        <v>518</v>
      </c>
      <c r="K1090" s="75" t="s">
        <v>242</v>
      </c>
      <c r="L1090" s="74">
        <v>46090</v>
      </c>
      <c r="M1090" s="73">
        <v>0</v>
      </c>
      <c r="N1090" s="75" t="s">
        <v>4396</v>
      </c>
      <c r="O1090" s="75" t="s">
        <v>4397</v>
      </c>
      <c r="P1090" s="75">
        <v>2830048913</v>
      </c>
      <c r="Q1090" s="74">
        <v>46065</v>
      </c>
      <c r="R1090" s="75">
        <v>1209384694</v>
      </c>
      <c r="S1090" s="75">
        <v>224193734</v>
      </c>
      <c r="T1090" s="74">
        <v>46065</v>
      </c>
      <c r="U1090" s="190">
        <v>10009.046</v>
      </c>
      <c r="V1090" s="190">
        <v>9681.4629999999997</v>
      </c>
      <c r="W1090" s="75">
        <v>12</v>
      </c>
      <c r="X1090" s="75">
        <v>0</v>
      </c>
      <c r="Y1090" s="98">
        <v>7266282746</v>
      </c>
      <c r="Z1090" s="82" t="s">
        <v>354</v>
      </c>
      <c r="AA1090" s="75" t="s">
        <v>521</v>
      </c>
      <c r="AB1090" s="75" t="s">
        <v>4368</v>
      </c>
      <c r="AC1090" s="109" t="s">
        <v>4390</v>
      </c>
      <c r="AD1090" s="75" t="s">
        <v>113</v>
      </c>
      <c r="AE1090" s="74">
        <v>46071</v>
      </c>
      <c r="AF1090" s="130">
        <v>46068.291666666664</v>
      </c>
      <c r="AG1090" s="130">
        <v>46066.375</v>
      </c>
      <c r="AH1090" s="130">
        <v>46066.375</v>
      </c>
      <c r="AI1090" s="99">
        <v>46069</v>
      </c>
      <c r="AJ1090" s="69"/>
      <c r="AK1090" s="99">
        <v>46069</v>
      </c>
      <c r="AL1090" s="99">
        <v>46074</v>
      </c>
      <c r="AM1090" s="69"/>
      <c r="AN1090" s="99">
        <v>46074</v>
      </c>
      <c r="AO1090" s="95" t="s">
        <v>121</v>
      </c>
      <c r="AP1090" s="95" t="s">
        <v>121</v>
      </c>
      <c r="AQ1090" s="95" t="s">
        <v>121</v>
      </c>
      <c r="AR1090" s="95" t="s">
        <v>121</v>
      </c>
      <c r="AS1090" s="95" t="s">
        <v>121</v>
      </c>
      <c r="AT1090" s="95" t="s">
        <v>121</v>
      </c>
      <c r="AU1090" s="82" t="s">
        <v>2600</v>
      </c>
      <c r="AV1090" s="74">
        <v>46065</v>
      </c>
      <c r="AW1090" s="75">
        <v>0</v>
      </c>
      <c r="AX1090" s="75">
        <v>0</v>
      </c>
      <c r="AY1090" s="75"/>
      <c r="AZ1090" s="96"/>
      <c r="BA1090" s="75"/>
      <c r="BB1090" s="75"/>
      <c r="BC1090" s="75"/>
      <c r="BD1090" s="75"/>
      <c r="BE1090" s="75"/>
      <c r="BF1090" s="75"/>
      <c r="BG1090" s="75"/>
      <c r="BH1090" s="75"/>
      <c r="BI1090" s="75"/>
      <c r="BJ1090" s="75"/>
      <c r="BK1090" s="75"/>
      <c r="BL1090" s="75"/>
      <c r="BM1090" s="75"/>
      <c r="BN1090" s="75"/>
      <c r="BO1090" s="75"/>
      <c r="BP1090" s="75"/>
      <c r="BQ1090" s="75"/>
      <c r="BR1090" s="75"/>
      <c r="BS1090" s="75"/>
      <c r="BT1090" s="75">
        <v>0</v>
      </c>
      <c r="BU1090" s="84" t="s">
        <v>4394</v>
      </c>
      <c r="BV1090" s="74">
        <v>46076</v>
      </c>
      <c r="BW1090" s="85">
        <f t="shared" si="358"/>
        <v>7</v>
      </c>
      <c r="BX1090" s="85">
        <f t="shared" si="359"/>
        <v>7</v>
      </c>
      <c r="BY1090" s="86" t="s">
        <v>120</v>
      </c>
      <c r="BZ1090" s="87">
        <f t="shared" si="357"/>
        <v>7</v>
      </c>
      <c r="CB1090" s="88">
        <f t="shared" si="345"/>
        <v>9</v>
      </c>
      <c r="CC1090" s="89">
        <f t="shared" si="356"/>
        <v>7</v>
      </c>
      <c r="CE1090" s="87">
        <f t="shared" si="349"/>
        <v>2</v>
      </c>
      <c r="CF1090" s="90"/>
      <c r="CG1090" s="90"/>
      <c r="CH1090" s="90"/>
      <c r="CJ1090" s="87">
        <f t="shared" si="346"/>
        <v>2</v>
      </c>
      <c r="CK1090" s="87">
        <f t="shared" si="347"/>
        <v>7</v>
      </c>
      <c r="CL1090" s="22" t="s">
        <v>121</v>
      </c>
      <c r="CM1090" s="22" t="s">
        <v>4395</v>
      </c>
    </row>
    <row r="1091" spans="1:91" ht="14.45" customHeight="1" x14ac:dyDescent="0.25">
      <c r="A1091" s="69">
        <f t="shared" si="348"/>
        <v>1089</v>
      </c>
      <c r="B1091" s="70" t="s">
        <v>102</v>
      </c>
      <c r="C1091" s="107" t="s">
        <v>4390</v>
      </c>
      <c r="D1091" s="73">
        <v>145361401</v>
      </c>
      <c r="E1091" s="73">
        <v>5320007466</v>
      </c>
      <c r="F1091" s="74">
        <v>46062</v>
      </c>
      <c r="G1091" s="75" t="s">
        <v>740</v>
      </c>
      <c r="H1091" s="75" t="s">
        <v>2213</v>
      </c>
      <c r="I1091" s="75" t="s">
        <v>105</v>
      </c>
      <c r="J1091" s="75" t="s">
        <v>518</v>
      </c>
      <c r="K1091" s="75" t="s">
        <v>242</v>
      </c>
      <c r="L1091" s="74">
        <v>46092</v>
      </c>
      <c r="M1091" s="73">
        <v>40</v>
      </c>
      <c r="N1091" s="75" t="s">
        <v>4399</v>
      </c>
      <c r="O1091" s="75" t="s">
        <v>4400</v>
      </c>
      <c r="P1091" s="75">
        <v>2830048930</v>
      </c>
      <c r="Q1091" s="74">
        <v>46065</v>
      </c>
      <c r="R1091" s="75">
        <v>1209384786</v>
      </c>
      <c r="S1091" s="75">
        <v>224193736</v>
      </c>
      <c r="T1091" s="74">
        <v>46065</v>
      </c>
      <c r="U1091" s="190">
        <v>6259.7240000000002</v>
      </c>
      <c r="V1091" s="190">
        <v>6093.817</v>
      </c>
      <c r="W1091" s="75">
        <v>9</v>
      </c>
      <c r="X1091" s="75">
        <v>0</v>
      </c>
      <c r="Y1091" s="98">
        <v>7266282747</v>
      </c>
      <c r="Z1091" s="82" t="s">
        <v>354</v>
      </c>
      <c r="AA1091" s="75" t="s">
        <v>521</v>
      </c>
      <c r="AB1091" s="75" t="s">
        <v>4368</v>
      </c>
      <c r="AC1091" s="109" t="s">
        <v>4390</v>
      </c>
      <c r="AD1091" s="75" t="s">
        <v>113</v>
      </c>
      <c r="AE1091" s="74">
        <v>46071</v>
      </c>
      <c r="AF1091" s="130">
        <v>46068.291666666664</v>
      </c>
      <c r="AG1091" s="130">
        <v>46066.375</v>
      </c>
      <c r="AH1091" s="130">
        <v>46066.375</v>
      </c>
      <c r="AI1091" s="99">
        <v>46069</v>
      </c>
      <c r="AJ1091" s="69"/>
      <c r="AK1091" s="99">
        <v>46069</v>
      </c>
      <c r="AL1091" s="99">
        <v>46074</v>
      </c>
      <c r="AM1091" s="69"/>
      <c r="AN1091" s="99">
        <v>46074</v>
      </c>
      <c r="AO1091" s="95" t="s">
        <v>121</v>
      </c>
      <c r="AP1091" s="95" t="s">
        <v>121</v>
      </c>
      <c r="AQ1091" s="95" t="s">
        <v>121</v>
      </c>
      <c r="AR1091" s="95" t="s">
        <v>121</v>
      </c>
      <c r="AS1091" s="95" t="s">
        <v>121</v>
      </c>
      <c r="AT1091" s="95" t="s">
        <v>121</v>
      </c>
      <c r="AU1091" s="82" t="s">
        <v>2600</v>
      </c>
      <c r="AV1091" s="74">
        <v>46065</v>
      </c>
      <c r="AW1091" s="75" t="s">
        <v>4401</v>
      </c>
      <c r="AX1091" s="75">
        <v>30752723</v>
      </c>
      <c r="AY1091" s="75"/>
      <c r="AZ1091" s="96"/>
      <c r="BA1091" s="75"/>
      <c r="BB1091" s="75"/>
      <c r="BC1091" s="75"/>
      <c r="BD1091" s="75"/>
      <c r="BE1091" s="75"/>
      <c r="BF1091" s="75"/>
      <c r="BG1091" s="75"/>
      <c r="BH1091" s="75"/>
      <c r="BI1091" s="75"/>
      <c r="BJ1091" s="75"/>
      <c r="BK1091" s="75"/>
      <c r="BL1091" s="75"/>
      <c r="BM1091" s="75"/>
      <c r="BN1091" s="75"/>
      <c r="BO1091" s="75"/>
      <c r="BP1091" s="75"/>
      <c r="BQ1091" s="75"/>
      <c r="BR1091" s="75"/>
      <c r="BS1091" s="75"/>
      <c r="BT1091" s="75">
        <v>0</v>
      </c>
      <c r="BU1091" s="84" t="s">
        <v>4394</v>
      </c>
      <c r="BV1091" s="74">
        <v>46076</v>
      </c>
      <c r="BW1091" s="85">
        <f t="shared" si="358"/>
        <v>7</v>
      </c>
      <c r="BX1091" s="85">
        <f t="shared" si="359"/>
        <v>7</v>
      </c>
      <c r="BY1091" s="86" t="s">
        <v>120</v>
      </c>
      <c r="BZ1091" s="87">
        <f t="shared" si="357"/>
        <v>7</v>
      </c>
      <c r="CB1091" s="88">
        <f t="shared" ref="CB1091:CB1154" si="360">WEEKNUM(BV1091,)</f>
        <v>9</v>
      </c>
      <c r="CC1091" s="89">
        <f t="shared" si="356"/>
        <v>7</v>
      </c>
      <c r="CE1091" s="87">
        <f t="shared" si="349"/>
        <v>2</v>
      </c>
      <c r="CF1091" s="90">
        <v>8498750</v>
      </c>
      <c r="CG1091" s="90"/>
      <c r="CH1091" s="90">
        <v>8498750</v>
      </c>
      <c r="CI1091" s="22">
        <v>26150</v>
      </c>
      <c r="CJ1091" s="87">
        <f t="shared" ref="CJ1091:CJ1154" si="361">MONTH(AV1091)</f>
        <v>2</v>
      </c>
      <c r="CK1091" s="87">
        <f t="shared" ref="CK1091:CK1154" si="362">WEEKNUM(AV1091,2)</f>
        <v>7</v>
      </c>
      <c r="CL1091" s="22" t="s">
        <v>121</v>
      </c>
      <c r="CM1091" s="22" t="s">
        <v>4395</v>
      </c>
    </row>
    <row r="1092" spans="1:91" ht="14.45" customHeight="1" x14ac:dyDescent="0.25">
      <c r="A1092" s="69">
        <f t="shared" si="348"/>
        <v>1090</v>
      </c>
      <c r="B1092" s="70" t="s">
        <v>102</v>
      </c>
      <c r="C1092" s="107" t="s">
        <v>4390</v>
      </c>
      <c r="D1092" s="73">
        <v>145369694</v>
      </c>
      <c r="E1092" s="73">
        <v>5320007466</v>
      </c>
      <c r="F1092" s="74">
        <v>46062</v>
      </c>
      <c r="G1092" s="75" t="s">
        <v>771</v>
      </c>
      <c r="H1092" s="75" t="s">
        <v>2213</v>
      </c>
      <c r="I1092" s="75" t="s">
        <v>105</v>
      </c>
      <c r="J1092" s="75" t="s">
        <v>518</v>
      </c>
      <c r="K1092" s="75" t="s">
        <v>242</v>
      </c>
      <c r="L1092" s="74">
        <v>46090</v>
      </c>
      <c r="M1092" s="73">
        <v>0</v>
      </c>
      <c r="N1092" s="75" t="s">
        <v>4399</v>
      </c>
      <c r="O1092" s="75" t="s">
        <v>4400</v>
      </c>
      <c r="P1092" s="75">
        <v>2830048932</v>
      </c>
      <c r="Q1092" s="74">
        <v>46065</v>
      </c>
      <c r="R1092" s="75">
        <v>1209384788</v>
      </c>
      <c r="S1092" s="75">
        <v>224193739</v>
      </c>
      <c r="T1092" s="74">
        <v>46065</v>
      </c>
      <c r="U1092" s="190">
        <v>8284.8979999999992</v>
      </c>
      <c r="V1092" s="190">
        <v>8013.7420000000002</v>
      </c>
      <c r="W1092" s="75">
        <v>10</v>
      </c>
      <c r="X1092" s="75">
        <v>0</v>
      </c>
      <c r="Y1092" s="98">
        <v>7266282747</v>
      </c>
      <c r="Z1092" s="82" t="s">
        <v>354</v>
      </c>
      <c r="AA1092" s="75" t="s">
        <v>521</v>
      </c>
      <c r="AB1092" s="75" t="s">
        <v>4368</v>
      </c>
      <c r="AC1092" s="109" t="s">
        <v>4390</v>
      </c>
      <c r="AD1092" s="75" t="s">
        <v>113</v>
      </c>
      <c r="AE1092" s="74">
        <v>46071</v>
      </c>
      <c r="AF1092" s="130">
        <v>46068.291666666664</v>
      </c>
      <c r="AG1092" s="130">
        <v>46066.375</v>
      </c>
      <c r="AH1092" s="130">
        <v>46066.375</v>
      </c>
      <c r="AI1092" s="99">
        <v>46069</v>
      </c>
      <c r="AJ1092" s="69"/>
      <c r="AK1092" s="99">
        <v>46069</v>
      </c>
      <c r="AL1092" s="99">
        <v>46074</v>
      </c>
      <c r="AM1092" s="69"/>
      <c r="AN1092" s="99">
        <v>46074</v>
      </c>
      <c r="AO1092" s="95" t="s">
        <v>121</v>
      </c>
      <c r="AP1092" s="95" t="s">
        <v>121</v>
      </c>
      <c r="AQ1092" s="95" t="s">
        <v>121</v>
      </c>
      <c r="AR1092" s="95" t="s">
        <v>121</v>
      </c>
      <c r="AS1092" s="95" t="s">
        <v>121</v>
      </c>
      <c r="AT1092" s="95" t="s">
        <v>121</v>
      </c>
      <c r="AU1092" s="82" t="s">
        <v>2600</v>
      </c>
      <c r="AV1092" s="74">
        <v>46065</v>
      </c>
      <c r="AW1092" s="75">
        <v>0</v>
      </c>
      <c r="AX1092" s="75">
        <v>0</v>
      </c>
      <c r="AY1092" s="75"/>
      <c r="AZ1092" s="96"/>
      <c r="BA1092" s="75"/>
      <c r="BB1092" s="75"/>
      <c r="BC1092" s="75"/>
      <c r="BD1092" s="75"/>
      <c r="BE1092" s="75"/>
      <c r="BF1092" s="75"/>
      <c r="BG1092" s="75"/>
      <c r="BH1092" s="75"/>
      <c r="BI1092" s="75"/>
      <c r="BJ1092" s="75"/>
      <c r="BK1092" s="75"/>
      <c r="BL1092" s="75"/>
      <c r="BM1092" s="75"/>
      <c r="BN1092" s="75"/>
      <c r="BO1092" s="75"/>
      <c r="BP1092" s="75"/>
      <c r="BQ1092" s="75"/>
      <c r="BR1092" s="75"/>
      <c r="BS1092" s="75"/>
      <c r="BT1092" s="75">
        <v>0</v>
      </c>
      <c r="BU1092" s="84" t="s">
        <v>4394</v>
      </c>
      <c r="BV1092" s="74">
        <v>46076</v>
      </c>
      <c r="BW1092" s="85">
        <f t="shared" si="358"/>
        <v>7</v>
      </c>
      <c r="BX1092" s="85">
        <f t="shared" si="359"/>
        <v>7</v>
      </c>
      <c r="BY1092" s="86" t="s">
        <v>120</v>
      </c>
      <c r="BZ1092" s="87">
        <f t="shared" si="357"/>
        <v>7</v>
      </c>
      <c r="CB1092" s="88">
        <f t="shared" si="360"/>
        <v>9</v>
      </c>
      <c r="CC1092" s="89">
        <f t="shared" si="356"/>
        <v>7</v>
      </c>
      <c r="CE1092" s="87">
        <f t="shared" si="349"/>
        <v>2</v>
      </c>
      <c r="CF1092" s="90"/>
      <c r="CG1092" s="90"/>
      <c r="CH1092" s="90"/>
      <c r="CJ1092" s="87">
        <f t="shared" si="361"/>
        <v>2</v>
      </c>
      <c r="CK1092" s="87">
        <f t="shared" si="362"/>
        <v>7</v>
      </c>
      <c r="CL1092" s="22" t="s">
        <v>121</v>
      </c>
      <c r="CM1092" s="22" t="s">
        <v>4395</v>
      </c>
    </row>
    <row r="1093" spans="1:91" ht="14.45" customHeight="1" x14ac:dyDescent="0.25">
      <c r="A1093" s="69">
        <f t="shared" si="348"/>
        <v>1091</v>
      </c>
      <c r="B1093" s="70" t="s">
        <v>102</v>
      </c>
      <c r="C1093" s="107" t="s">
        <v>4365</v>
      </c>
      <c r="D1093" s="73">
        <v>145386933</v>
      </c>
      <c r="E1093" s="73">
        <v>5320007467</v>
      </c>
      <c r="F1093" s="74">
        <v>46062</v>
      </c>
      <c r="G1093" s="75" t="s">
        <v>532</v>
      </c>
      <c r="H1093" s="75" t="s">
        <v>2213</v>
      </c>
      <c r="I1093" s="75" t="s">
        <v>105</v>
      </c>
      <c r="J1093" s="75" t="s">
        <v>518</v>
      </c>
      <c r="K1093" s="75" t="s">
        <v>242</v>
      </c>
      <c r="L1093" s="74">
        <v>46092</v>
      </c>
      <c r="M1093" s="73">
        <v>40</v>
      </c>
      <c r="N1093" s="75" t="s">
        <v>4402</v>
      </c>
      <c r="O1093" s="75" t="s">
        <v>4403</v>
      </c>
      <c r="P1093" s="75">
        <v>2830048921</v>
      </c>
      <c r="Q1093" s="74">
        <v>46065</v>
      </c>
      <c r="R1093" s="75">
        <v>1209384721</v>
      </c>
      <c r="S1093" s="75">
        <v>224193742</v>
      </c>
      <c r="T1093" s="74">
        <v>46065</v>
      </c>
      <c r="U1093" s="190">
        <v>13658.605</v>
      </c>
      <c r="V1093" s="190">
        <v>13343.665999999999</v>
      </c>
      <c r="W1093" s="75">
        <v>15</v>
      </c>
      <c r="X1093" s="75">
        <v>0</v>
      </c>
      <c r="Y1093" s="98">
        <v>7266282748</v>
      </c>
      <c r="Z1093" s="82" t="s">
        <v>354</v>
      </c>
      <c r="AA1093" s="75" t="s">
        <v>521</v>
      </c>
      <c r="AB1093" s="75" t="s">
        <v>4368</v>
      </c>
      <c r="AC1093" s="109" t="s">
        <v>4365</v>
      </c>
      <c r="AD1093" s="75" t="s">
        <v>113</v>
      </c>
      <c r="AE1093" s="134">
        <v>46069</v>
      </c>
      <c r="AF1093" s="130">
        <v>46068.291666666664</v>
      </c>
      <c r="AG1093" s="130">
        <v>46066.375</v>
      </c>
      <c r="AH1093" s="130">
        <v>46066.375</v>
      </c>
      <c r="AI1093" s="99">
        <v>46069</v>
      </c>
      <c r="AJ1093" s="69"/>
      <c r="AK1093" s="99">
        <v>46069</v>
      </c>
      <c r="AL1093" s="99">
        <v>46074</v>
      </c>
      <c r="AM1093" s="69"/>
      <c r="AN1093" s="74">
        <v>46074</v>
      </c>
      <c r="AO1093" s="95" t="s">
        <v>121</v>
      </c>
      <c r="AP1093" s="95" t="s">
        <v>121</v>
      </c>
      <c r="AQ1093" s="95" t="s">
        <v>121</v>
      </c>
      <c r="AR1093" s="95" t="s">
        <v>121</v>
      </c>
      <c r="AS1093" s="95" t="s">
        <v>121</v>
      </c>
      <c r="AT1093" s="95" t="s">
        <v>121</v>
      </c>
      <c r="AU1093" s="82" t="s">
        <v>2600</v>
      </c>
      <c r="AV1093" s="74">
        <v>46065</v>
      </c>
      <c r="AW1093" s="75" t="s">
        <v>4404</v>
      </c>
      <c r="AX1093" s="75">
        <v>30752710</v>
      </c>
      <c r="AY1093" s="75"/>
      <c r="AZ1093" s="96"/>
      <c r="BA1093" s="75"/>
      <c r="BB1093" s="75"/>
      <c r="BC1093" s="75"/>
      <c r="BD1093" s="75"/>
      <c r="BE1093" s="75"/>
      <c r="BF1093" s="75"/>
      <c r="BG1093" s="75"/>
      <c r="BH1093" s="75"/>
      <c r="BI1093" s="75"/>
      <c r="BJ1093" s="75"/>
      <c r="BK1093" s="75"/>
      <c r="BL1093" s="75"/>
      <c r="BM1093" s="75"/>
      <c r="BN1093" s="75"/>
      <c r="BO1093" s="75"/>
      <c r="BP1093" s="75"/>
      <c r="BQ1093" s="75"/>
      <c r="BR1093" s="75"/>
      <c r="BS1093" s="75"/>
      <c r="BT1093" s="75">
        <v>0</v>
      </c>
      <c r="BU1093" s="84" t="s">
        <v>4370</v>
      </c>
      <c r="BV1093" s="74">
        <v>46076</v>
      </c>
      <c r="BW1093" s="85">
        <f t="shared" si="358"/>
        <v>7</v>
      </c>
      <c r="BX1093" s="85">
        <f t="shared" si="359"/>
        <v>7</v>
      </c>
      <c r="BY1093" s="86" t="s">
        <v>120</v>
      </c>
      <c r="BZ1093" s="87">
        <f t="shared" si="357"/>
        <v>7</v>
      </c>
      <c r="CB1093" s="88">
        <f t="shared" si="360"/>
        <v>9</v>
      </c>
      <c r="CC1093" s="89">
        <f t="shared" si="356"/>
        <v>7</v>
      </c>
      <c r="CE1093" s="87">
        <f t="shared" si="349"/>
        <v>2</v>
      </c>
      <c r="CF1093" s="90">
        <v>8498750</v>
      </c>
      <c r="CG1093" s="90"/>
      <c r="CH1093" s="90">
        <v>8498750</v>
      </c>
      <c r="CI1093" s="22">
        <v>26150</v>
      </c>
      <c r="CJ1093" s="87">
        <f t="shared" si="361"/>
        <v>2</v>
      </c>
      <c r="CK1093" s="87">
        <f t="shared" si="362"/>
        <v>7</v>
      </c>
      <c r="CL1093" s="22" t="s">
        <v>121</v>
      </c>
      <c r="CM1093" s="22" t="s">
        <v>4371</v>
      </c>
    </row>
    <row r="1094" spans="1:91" ht="14.45" customHeight="1" x14ac:dyDescent="0.25">
      <c r="A1094" s="69">
        <f t="shared" si="348"/>
        <v>1092</v>
      </c>
      <c r="B1094" s="70" t="s">
        <v>102</v>
      </c>
      <c r="C1094" s="107" t="s">
        <v>4365</v>
      </c>
      <c r="D1094" s="73">
        <v>145386531</v>
      </c>
      <c r="E1094" s="73">
        <v>5320007467</v>
      </c>
      <c r="F1094" s="74">
        <v>46062</v>
      </c>
      <c r="G1094" s="75" t="s">
        <v>771</v>
      </c>
      <c r="H1094" s="75" t="s">
        <v>2213</v>
      </c>
      <c r="I1094" s="75" t="s">
        <v>105</v>
      </c>
      <c r="J1094" s="75" t="s">
        <v>518</v>
      </c>
      <c r="K1094" s="75" t="s">
        <v>242</v>
      </c>
      <c r="L1094" s="74">
        <v>46090</v>
      </c>
      <c r="M1094" s="73">
        <v>0</v>
      </c>
      <c r="N1094" s="75" t="s">
        <v>4402</v>
      </c>
      <c r="O1094" s="75" t="s">
        <v>4403</v>
      </c>
      <c r="P1094" s="75">
        <v>2830048920</v>
      </c>
      <c r="Q1094" s="74">
        <v>46065</v>
      </c>
      <c r="R1094" s="75">
        <v>1209384720</v>
      </c>
      <c r="S1094" s="75">
        <v>224193748</v>
      </c>
      <c r="T1094" s="74">
        <v>46065</v>
      </c>
      <c r="U1094" s="190">
        <v>1734.992</v>
      </c>
      <c r="V1094" s="190">
        <v>1678.2080000000001</v>
      </c>
      <c r="W1094" s="75">
        <v>2</v>
      </c>
      <c r="X1094" s="75">
        <v>0</v>
      </c>
      <c r="Y1094" s="98">
        <v>7266282748</v>
      </c>
      <c r="Z1094" s="82" t="s">
        <v>354</v>
      </c>
      <c r="AA1094" s="75" t="s">
        <v>521</v>
      </c>
      <c r="AB1094" s="75" t="s">
        <v>4368</v>
      </c>
      <c r="AC1094" s="109" t="s">
        <v>4365</v>
      </c>
      <c r="AD1094" s="75" t="s">
        <v>113</v>
      </c>
      <c r="AE1094" s="134">
        <v>46069</v>
      </c>
      <c r="AF1094" s="130">
        <v>46068.291666666664</v>
      </c>
      <c r="AG1094" s="130">
        <v>46066.375</v>
      </c>
      <c r="AH1094" s="130">
        <v>46066.375</v>
      </c>
      <c r="AI1094" s="99">
        <v>46069</v>
      </c>
      <c r="AJ1094" s="69"/>
      <c r="AK1094" s="99">
        <v>46069</v>
      </c>
      <c r="AL1094" s="99">
        <v>46074</v>
      </c>
      <c r="AM1094" s="69"/>
      <c r="AN1094" s="74">
        <v>46074</v>
      </c>
      <c r="AO1094" s="95" t="s">
        <v>121</v>
      </c>
      <c r="AP1094" s="95" t="s">
        <v>121</v>
      </c>
      <c r="AQ1094" s="95" t="s">
        <v>121</v>
      </c>
      <c r="AR1094" s="95" t="s">
        <v>121</v>
      </c>
      <c r="AS1094" s="95" t="s">
        <v>121</v>
      </c>
      <c r="AT1094" s="95" t="s">
        <v>121</v>
      </c>
      <c r="AU1094" s="82" t="s">
        <v>2600</v>
      </c>
      <c r="AV1094" s="74">
        <v>46065</v>
      </c>
      <c r="AW1094" s="75">
        <v>0</v>
      </c>
      <c r="AX1094" s="75">
        <v>0</v>
      </c>
      <c r="AY1094" s="75"/>
      <c r="AZ1094" s="96"/>
      <c r="BA1094" s="75"/>
      <c r="BB1094" s="75"/>
      <c r="BC1094" s="75"/>
      <c r="BD1094" s="75"/>
      <c r="BE1094" s="75"/>
      <c r="BF1094" s="75"/>
      <c r="BG1094" s="75"/>
      <c r="BH1094" s="75"/>
      <c r="BI1094" s="75"/>
      <c r="BJ1094" s="75"/>
      <c r="BK1094" s="75"/>
      <c r="BL1094" s="75"/>
      <c r="BM1094" s="75"/>
      <c r="BN1094" s="75"/>
      <c r="BO1094" s="75"/>
      <c r="BP1094" s="75"/>
      <c r="BQ1094" s="75"/>
      <c r="BR1094" s="75"/>
      <c r="BS1094" s="75"/>
      <c r="BT1094" s="75">
        <v>0</v>
      </c>
      <c r="BU1094" s="84" t="s">
        <v>4370</v>
      </c>
      <c r="BV1094" s="74">
        <v>46076</v>
      </c>
      <c r="BW1094" s="85">
        <f t="shared" si="358"/>
        <v>7</v>
      </c>
      <c r="BX1094" s="85">
        <f t="shared" si="359"/>
        <v>7</v>
      </c>
      <c r="BY1094" s="86" t="s">
        <v>120</v>
      </c>
      <c r="BZ1094" s="87">
        <f t="shared" si="357"/>
        <v>7</v>
      </c>
      <c r="CB1094" s="88">
        <f t="shared" si="360"/>
        <v>9</v>
      </c>
      <c r="CC1094" s="89">
        <f t="shared" si="356"/>
        <v>7</v>
      </c>
      <c r="CE1094" s="87">
        <f t="shared" si="349"/>
        <v>2</v>
      </c>
      <c r="CF1094" s="90"/>
      <c r="CG1094" s="90"/>
      <c r="CH1094" s="90"/>
      <c r="CJ1094" s="87">
        <f t="shared" si="361"/>
        <v>2</v>
      </c>
      <c r="CK1094" s="87">
        <f t="shared" si="362"/>
        <v>7</v>
      </c>
      <c r="CL1094" s="22" t="s">
        <v>121</v>
      </c>
      <c r="CM1094" s="22" t="s">
        <v>4371</v>
      </c>
    </row>
    <row r="1095" spans="1:91" ht="14.45" customHeight="1" x14ac:dyDescent="0.25">
      <c r="A1095" s="69">
        <f t="shared" si="348"/>
        <v>1093</v>
      </c>
      <c r="B1095" s="70" t="s">
        <v>102</v>
      </c>
      <c r="C1095" s="107" t="s">
        <v>4365</v>
      </c>
      <c r="D1095" s="73">
        <v>145397081</v>
      </c>
      <c r="E1095" s="73">
        <v>5320007481</v>
      </c>
      <c r="F1095" s="74">
        <v>46062</v>
      </c>
      <c r="G1095" s="75" t="s">
        <v>740</v>
      </c>
      <c r="H1095" s="75" t="s">
        <v>2213</v>
      </c>
      <c r="I1095" s="75" t="s">
        <v>105</v>
      </c>
      <c r="J1095" s="75" t="s">
        <v>518</v>
      </c>
      <c r="K1095" s="75" t="s">
        <v>242</v>
      </c>
      <c r="L1095" s="74">
        <v>46090</v>
      </c>
      <c r="M1095" s="73">
        <v>40</v>
      </c>
      <c r="N1095" s="75" t="s">
        <v>4405</v>
      </c>
      <c r="O1095" s="75" t="s">
        <v>4406</v>
      </c>
      <c r="P1095" s="75">
        <v>2830048922</v>
      </c>
      <c r="Q1095" s="74">
        <v>46065</v>
      </c>
      <c r="R1095" s="75">
        <v>1209384758</v>
      </c>
      <c r="S1095" s="75">
        <v>224194585</v>
      </c>
      <c r="T1095" s="74">
        <v>46065</v>
      </c>
      <c r="U1095" s="190">
        <v>8858.1370000000006</v>
      </c>
      <c r="V1095" s="190">
        <v>8531.7939999999999</v>
      </c>
      <c r="W1095" s="75">
        <v>12</v>
      </c>
      <c r="X1095" s="75">
        <v>0</v>
      </c>
      <c r="Y1095" s="98">
        <v>7266282749</v>
      </c>
      <c r="Z1095" s="82" t="s">
        <v>354</v>
      </c>
      <c r="AA1095" s="75" t="s">
        <v>521</v>
      </c>
      <c r="AB1095" s="75" t="s">
        <v>4368</v>
      </c>
      <c r="AC1095" s="109" t="s">
        <v>4365</v>
      </c>
      <c r="AD1095" s="75" t="s">
        <v>113</v>
      </c>
      <c r="AE1095" s="134">
        <v>46069</v>
      </c>
      <c r="AF1095" s="130">
        <v>46068.291666666664</v>
      </c>
      <c r="AG1095" s="130">
        <v>46066.375</v>
      </c>
      <c r="AH1095" s="130">
        <v>46066.375</v>
      </c>
      <c r="AI1095" s="99">
        <v>46069</v>
      </c>
      <c r="AJ1095" s="69"/>
      <c r="AK1095" s="99">
        <v>46069</v>
      </c>
      <c r="AL1095" s="99">
        <v>46074</v>
      </c>
      <c r="AM1095" s="69"/>
      <c r="AN1095" s="74">
        <v>46074</v>
      </c>
      <c r="AO1095" s="95" t="s">
        <v>121</v>
      </c>
      <c r="AP1095" s="95" t="s">
        <v>121</v>
      </c>
      <c r="AQ1095" s="95" t="s">
        <v>121</v>
      </c>
      <c r="AR1095" s="95" t="s">
        <v>121</v>
      </c>
      <c r="AS1095" s="95" t="s">
        <v>121</v>
      </c>
      <c r="AT1095" s="95" t="s">
        <v>121</v>
      </c>
      <c r="AU1095" s="82" t="s">
        <v>2600</v>
      </c>
      <c r="AV1095" s="74">
        <v>46065</v>
      </c>
      <c r="AW1095" s="75" t="s">
        <v>4407</v>
      </c>
      <c r="AX1095" s="75">
        <v>30752726</v>
      </c>
      <c r="AY1095" s="75"/>
      <c r="AZ1095" s="96"/>
      <c r="BA1095" s="75"/>
      <c r="BB1095" s="75"/>
      <c r="BC1095" s="75"/>
      <c r="BD1095" s="75"/>
      <c r="BE1095" s="75"/>
      <c r="BF1095" s="75"/>
      <c r="BG1095" s="75"/>
      <c r="BH1095" s="75"/>
      <c r="BI1095" s="75"/>
      <c r="BJ1095" s="75"/>
      <c r="BK1095" s="75"/>
      <c r="BL1095" s="75"/>
      <c r="BM1095" s="75"/>
      <c r="BN1095" s="75"/>
      <c r="BO1095" s="75"/>
      <c r="BP1095" s="75"/>
      <c r="BQ1095" s="75"/>
      <c r="BR1095" s="75"/>
      <c r="BS1095" s="75"/>
      <c r="BT1095" s="75">
        <v>0</v>
      </c>
      <c r="BU1095" s="84" t="s">
        <v>4370</v>
      </c>
      <c r="BV1095" s="74">
        <v>46076</v>
      </c>
      <c r="BW1095" s="85">
        <f t="shared" si="358"/>
        <v>7</v>
      </c>
      <c r="BX1095" s="85">
        <f t="shared" si="359"/>
        <v>7</v>
      </c>
      <c r="BY1095" s="86" t="s">
        <v>120</v>
      </c>
      <c r="BZ1095" s="87">
        <f t="shared" si="357"/>
        <v>7</v>
      </c>
      <c r="CB1095" s="88">
        <f t="shared" si="360"/>
        <v>9</v>
      </c>
      <c r="CC1095" s="89">
        <f t="shared" si="356"/>
        <v>7</v>
      </c>
      <c r="CE1095" s="87">
        <f t="shared" si="349"/>
        <v>2</v>
      </c>
      <c r="CF1095" s="90">
        <v>8498750</v>
      </c>
      <c r="CG1095" s="90"/>
      <c r="CH1095" s="90">
        <v>8498750</v>
      </c>
      <c r="CI1095" s="22">
        <v>26150</v>
      </c>
      <c r="CJ1095" s="87">
        <f t="shared" si="361"/>
        <v>2</v>
      </c>
      <c r="CK1095" s="87">
        <f t="shared" si="362"/>
        <v>7</v>
      </c>
      <c r="CL1095" s="22" t="s">
        <v>121</v>
      </c>
      <c r="CM1095" s="22" t="s">
        <v>4371</v>
      </c>
    </row>
    <row r="1096" spans="1:91" ht="14.45" customHeight="1" x14ac:dyDescent="0.25">
      <c r="A1096" s="69">
        <f t="shared" si="348"/>
        <v>1094</v>
      </c>
      <c r="B1096" s="70" t="s">
        <v>102</v>
      </c>
      <c r="C1096" s="107" t="s">
        <v>4365</v>
      </c>
      <c r="D1096" s="73">
        <v>145397102</v>
      </c>
      <c r="E1096" s="73">
        <v>5320007481</v>
      </c>
      <c r="F1096" s="74">
        <v>46062</v>
      </c>
      <c r="G1096" s="75" t="s">
        <v>740</v>
      </c>
      <c r="H1096" s="75" t="s">
        <v>2213</v>
      </c>
      <c r="I1096" s="75" t="s">
        <v>105</v>
      </c>
      <c r="J1096" s="75" t="s">
        <v>518</v>
      </c>
      <c r="K1096" s="75" t="s">
        <v>242</v>
      </c>
      <c r="L1096" s="74">
        <v>46091</v>
      </c>
      <c r="M1096" s="73">
        <v>0</v>
      </c>
      <c r="N1096" s="75" t="s">
        <v>4405</v>
      </c>
      <c r="O1096" s="75" t="s">
        <v>4406</v>
      </c>
      <c r="P1096" s="75">
        <v>2830048923</v>
      </c>
      <c r="Q1096" s="74">
        <v>46065</v>
      </c>
      <c r="R1096" s="75">
        <v>1209384759</v>
      </c>
      <c r="S1096" s="75">
        <v>224194587</v>
      </c>
      <c r="T1096" s="74">
        <v>46065</v>
      </c>
      <c r="U1096" s="190">
        <v>6026.6790000000001</v>
      </c>
      <c r="V1096" s="190">
        <v>5804.652</v>
      </c>
      <c r="W1096" s="75">
        <v>8</v>
      </c>
      <c r="X1096" s="75">
        <v>0</v>
      </c>
      <c r="Y1096" s="98">
        <v>7266282749</v>
      </c>
      <c r="Z1096" s="82" t="s">
        <v>354</v>
      </c>
      <c r="AA1096" s="75" t="s">
        <v>521</v>
      </c>
      <c r="AB1096" s="75" t="s">
        <v>4368</v>
      </c>
      <c r="AC1096" s="109" t="s">
        <v>4365</v>
      </c>
      <c r="AD1096" s="75" t="s">
        <v>113</v>
      </c>
      <c r="AE1096" s="134">
        <v>46069</v>
      </c>
      <c r="AF1096" s="130">
        <v>46068.291666666664</v>
      </c>
      <c r="AG1096" s="130">
        <v>46066.375</v>
      </c>
      <c r="AH1096" s="130">
        <v>46066.375</v>
      </c>
      <c r="AI1096" s="99">
        <v>46069</v>
      </c>
      <c r="AJ1096" s="69"/>
      <c r="AK1096" s="99">
        <v>46069</v>
      </c>
      <c r="AL1096" s="99">
        <v>46074</v>
      </c>
      <c r="AM1096" s="69"/>
      <c r="AN1096" s="74">
        <v>46074</v>
      </c>
      <c r="AO1096" s="95" t="s">
        <v>121</v>
      </c>
      <c r="AP1096" s="95" t="s">
        <v>121</v>
      </c>
      <c r="AQ1096" s="95" t="s">
        <v>121</v>
      </c>
      <c r="AR1096" s="95" t="s">
        <v>121</v>
      </c>
      <c r="AS1096" s="95" t="s">
        <v>121</v>
      </c>
      <c r="AT1096" s="95" t="s">
        <v>121</v>
      </c>
      <c r="AU1096" s="82" t="s">
        <v>2600</v>
      </c>
      <c r="AV1096" s="74">
        <v>46065</v>
      </c>
      <c r="AW1096" s="75">
        <v>0</v>
      </c>
      <c r="AX1096" s="75">
        <v>0</v>
      </c>
      <c r="AY1096" s="75"/>
      <c r="AZ1096" s="96"/>
      <c r="BA1096" s="75"/>
      <c r="BB1096" s="75"/>
      <c r="BC1096" s="75"/>
      <c r="BD1096" s="75"/>
      <c r="BE1096" s="75"/>
      <c r="BF1096" s="75"/>
      <c r="BG1096" s="75"/>
      <c r="BH1096" s="75"/>
      <c r="BI1096" s="75"/>
      <c r="BJ1096" s="75"/>
      <c r="BK1096" s="75"/>
      <c r="BL1096" s="75"/>
      <c r="BM1096" s="75"/>
      <c r="BN1096" s="75"/>
      <c r="BO1096" s="75"/>
      <c r="BP1096" s="75"/>
      <c r="BQ1096" s="75"/>
      <c r="BR1096" s="75"/>
      <c r="BS1096" s="75"/>
      <c r="BT1096" s="75">
        <v>0</v>
      </c>
      <c r="BU1096" s="84" t="s">
        <v>4370</v>
      </c>
      <c r="BV1096" s="74">
        <v>46076</v>
      </c>
      <c r="BW1096" s="85">
        <f t="shared" si="358"/>
        <v>7</v>
      </c>
      <c r="BX1096" s="85">
        <f t="shared" si="359"/>
        <v>7</v>
      </c>
      <c r="BY1096" s="86" t="s">
        <v>120</v>
      </c>
      <c r="BZ1096" s="87">
        <f t="shared" si="357"/>
        <v>7</v>
      </c>
      <c r="CB1096" s="88">
        <f t="shared" si="360"/>
        <v>9</v>
      </c>
      <c r="CC1096" s="89">
        <f t="shared" si="356"/>
        <v>7</v>
      </c>
      <c r="CE1096" s="87">
        <f t="shared" si="349"/>
        <v>2</v>
      </c>
      <c r="CF1096" s="90"/>
      <c r="CG1096" s="90"/>
      <c r="CH1096" s="90"/>
      <c r="CJ1096" s="87">
        <f t="shared" si="361"/>
        <v>2</v>
      </c>
      <c r="CK1096" s="87">
        <f t="shared" si="362"/>
        <v>7</v>
      </c>
      <c r="CL1096" s="22" t="s">
        <v>121</v>
      </c>
      <c r="CM1096" s="22" t="s">
        <v>4371</v>
      </c>
    </row>
    <row r="1097" spans="1:91" ht="14.45" customHeight="1" x14ac:dyDescent="0.25">
      <c r="A1097" s="69">
        <f t="shared" si="348"/>
        <v>1095</v>
      </c>
      <c r="B1097" s="70" t="s">
        <v>102</v>
      </c>
      <c r="C1097" s="107" t="s">
        <v>4408</v>
      </c>
      <c r="D1097" s="73">
        <v>145368132</v>
      </c>
      <c r="E1097" s="73">
        <v>5320007545</v>
      </c>
      <c r="F1097" s="74">
        <v>46062</v>
      </c>
      <c r="G1097" s="75" t="s">
        <v>516</v>
      </c>
      <c r="H1097" s="75" t="s">
        <v>2213</v>
      </c>
      <c r="I1097" s="75" t="s">
        <v>105</v>
      </c>
      <c r="J1097" s="75" t="s">
        <v>518</v>
      </c>
      <c r="K1097" s="75" t="s">
        <v>242</v>
      </c>
      <c r="L1097" s="74">
        <v>46090</v>
      </c>
      <c r="M1097" s="73">
        <v>40</v>
      </c>
      <c r="N1097" s="75" t="s">
        <v>4409</v>
      </c>
      <c r="O1097" s="75" t="s">
        <v>4410</v>
      </c>
      <c r="P1097" s="75">
        <v>2830048915</v>
      </c>
      <c r="Q1097" s="74">
        <v>46065</v>
      </c>
      <c r="R1097" s="75">
        <v>1209384701</v>
      </c>
      <c r="S1097" s="75">
        <v>224194591</v>
      </c>
      <c r="T1097" s="74">
        <v>46065</v>
      </c>
      <c r="U1097" s="190">
        <v>13912.86</v>
      </c>
      <c r="V1097" s="190">
        <v>13486.575000000001</v>
      </c>
      <c r="W1097" s="75">
        <v>16</v>
      </c>
      <c r="X1097" s="75">
        <v>0</v>
      </c>
      <c r="Y1097" s="98">
        <v>7266282750</v>
      </c>
      <c r="Z1097" s="82" t="s">
        <v>354</v>
      </c>
      <c r="AA1097" s="75" t="s">
        <v>521</v>
      </c>
      <c r="AB1097" s="75" t="s">
        <v>4368</v>
      </c>
      <c r="AC1097" s="109" t="s">
        <v>4408</v>
      </c>
      <c r="AD1097" s="75" t="s">
        <v>113</v>
      </c>
      <c r="AE1097" s="134">
        <v>46069</v>
      </c>
      <c r="AF1097" s="130">
        <v>46068.291666666664</v>
      </c>
      <c r="AG1097" s="130">
        <v>46066.375</v>
      </c>
      <c r="AH1097" s="130">
        <v>46066.375</v>
      </c>
      <c r="AI1097" s="99">
        <v>46069</v>
      </c>
      <c r="AJ1097" s="69"/>
      <c r="AK1097" s="99">
        <v>46069</v>
      </c>
      <c r="AL1097" s="99">
        <v>46074</v>
      </c>
      <c r="AM1097" s="69"/>
      <c r="AN1097" s="74">
        <v>46074</v>
      </c>
      <c r="AO1097" s="95" t="s">
        <v>121</v>
      </c>
      <c r="AP1097" s="95" t="s">
        <v>121</v>
      </c>
      <c r="AQ1097" s="95" t="s">
        <v>121</v>
      </c>
      <c r="AR1097" s="95" t="s">
        <v>121</v>
      </c>
      <c r="AS1097" s="95" t="s">
        <v>121</v>
      </c>
      <c r="AT1097" s="95" t="s">
        <v>121</v>
      </c>
      <c r="AU1097" s="82" t="s">
        <v>2600</v>
      </c>
      <c r="AV1097" s="74">
        <v>46065</v>
      </c>
      <c r="AW1097" s="75" t="s">
        <v>4411</v>
      </c>
      <c r="AX1097" s="75">
        <v>30752705</v>
      </c>
      <c r="AY1097" s="75"/>
      <c r="AZ1097" s="96"/>
      <c r="BA1097" s="75"/>
      <c r="BB1097" s="75"/>
      <c r="BC1097" s="75"/>
      <c r="BD1097" s="75"/>
      <c r="BE1097" s="75"/>
      <c r="BF1097" s="75"/>
      <c r="BG1097" s="75"/>
      <c r="BH1097" s="75"/>
      <c r="BI1097" s="75"/>
      <c r="BJ1097" s="75"/>
      <c r="BK1097" s="75"/>
      <c r="BL1097" s="75"/>
      <c r="BM1097" s="75"/>
      <c r="BN1097" s="75"/>
      <c r="BO1097" s="75"/>
      <c r="BP1097" s="75"/>
      <c r="BQ1097" s="75"/>
      <c r="BR1097" s="75"/>
      <c r="BS1097" s="75"/>
      <c r="BT1097" s="75">
        <v>1</v>
      </c>
      <c r="BU1097" s="84" t="s">
        <v>4412</v>
      </c>
      <c r="BV1097" s="74">
        <v>46076</v>
      </c>
      <c r="BW1097" s="85">
        <f t="shared" si="358"/>
        <v>7</v>
      </c>
      <c r="BX1097" s="85">
        <f t="shared" si="359"/>
        <v>7</v>
      </c>
      <c r="BY1097" s="86" t="s">
        <v>120</v>
      </c>
      <c r="BZ1097" s="87">
        <f t="shared" si="357"/>
        <v>7</v>
      </c>
      <c r="CB1097" s="88">
        <f t="shared" si="360"/>
        <v>9</v>
      </c>
      <c r="CC1097" s="89">
        <f t="shared" si="356"/>
        <v>7</v>
      </c>
      <c r="CE1097" s="87">
        <f t="shared" si="349"/>
        <v>2</v>
      </c>
      <c r="CF1097" s="90">
        <v>8498750</v>
      </c>
      <c r="CG1097" s="90"/>
      <c r="CH1097" s="90">
        <v>8498750</v>
      </c>
      <c r="CI1097" s="22">
        <v>26150</v>
      </c>
      <c r="CJ1097" s="87">
        <f t="shared" si="361"/>
        <v>2</v>
      </c>
      <c r="CK1097" s="87">
        <f t="shared" si="362"/>
        <v>7</v>
      </c>
      <c r="CL1097" s="22" t="s">
        <v>121</v>
      </c>
      <c r="CM1097" s="22" t="s">
        <v>4413</v>
      </c>
    </row>
    <row r="1098" spans="1:91" ht="14.45" customHeight="1" x14ac:dyDescent="0.25">
      <c r="A1098" s="69">
        <f t="shared" si="348"/>
        <v>1096</v>
      </c>
      <c r="B1098" s="70" t="s">
        <v>102</v>
      </c>
      <c r="C1098" s="107" t="s">
        <v>4408</v>
      </c>
      <c r="D1098" s="73">
        <v>145437873</v>
      </c>
      <c r="E1098" s="73">
        <v>5320007545</v>
      </c>
      <c r="F1098" s="74">
        <v>46062</v>
      </c>
      <c r="G1098" s="75" t="s">
        <v>516</v>
      </c>
      <c r="H1098" s="75" t="s">
        <v>2213</v>
      </c>
      <c r="I1098" s="75" t="s">
        <v>105</v>
      </c>
      <c r="J1098" s="75" t="s">
        <v>518</v>
      </c>
      <c r="K1098" s="75" t="s">
        <v>242</v>
      </c>
      <c r="L1098" s="74">
        <v>46090</v>
      </c>
      <c r="M1098" s="73">
        <v>0</v>
      </c>
      <c r="N1098" s="75" t="s">
        <v>4409</v>
      </c>
      <c r="O1098" s="75" t="s">
        <v>4410</v>
      </c>
      <c r="P1098" s="75">
        <v>2830048916</v>
      </c>
      <c r="Q1098" s="74">
        <v>46065</v>
      </c>
      <c r="R1098" s="75">
        <v>1209384702</v>
      </c>
      <c r="S1098" s="75">
        <v>224194597</v>
      </c>
      <c r="T1098" s="74">
        <v>46065</v>
      </c>
      <c r="U1098" s="190">
        <v>2683.3490000000002</v>
      </c>
      <c r="V1098" s="190">
        <v>2612.2310000000002</v>
      </c>
      <c r="W1098" s="75">
        <v>3</v>
      </c>
      <c r="X1098" s="75">
        <v>0</v>
      </c>
      <c r="Y1098" s="98">
        <v>7266282750</v>
      </c>
      <c r="Z1098" s="82" t="s">
        <v>354</v>
      </c>
      <c r="AA1098" s="75" t="s">
        <v>521</v>
      </c>
      <c r="AB1098" s="75" t="s">
        <v>4368</v>
      </c>
      <c r="AC1098" s="109" t="s">
        <v>4408</v>
      </c>
      <c r="AD1098" s="75" t="s">
        <v>113</v>
      </c>
      <c r="AE1098" s="134">
        <v>46069</v>
      </c>
      <c r="AF1098" s="130">
        <v>46068.291666666664</v>
      </c>
      <c r="AG1098" s="130">
        <v>46066.375</v>
      </c>
      <c r="AH1098" s="130">
        <v>46066.375</v>
      </c>
      <c r="AI1098" s="99">
        <v>46069</v>
      </c>
      <c r="AJ1098" s="69"/>
      <c r="AK1098" s="99">
        <v>46069</v>
      </c>
      <c r="AL1098" s="99">
        <v>46074</v>
      </c>
      <c r="AM1098" s="69"/>
      <c r="AN1098" s="74">
        <v>46074</v>
      </c>
      <c r="AO1098" s="95" t="s">
        <v>121</v>
      </c>
      <c r="AP1098" s="95" t="s">
        <v>121</v>
      </c>
      <c r="AQ1098" s="95" t="s">
        <v>121</v>
      </c>
      <c r="AR1098" s="95" t="s">
        <v>121</v>
      </c>
      <c r="AS1098" s="95" t="s">
        <v>121</v>
      </c>
      <c r="AT1098" s="95" t="s">
        <v>121</v>
      </c>
      <c r="AU1098" s="82" t="s">
        <v>2600</v>
      </c>
      <c r="AV1098" s="74">
        <v>46065</v>
      </c>
      <c r="AW1098" s="75">
        <v>0</v>
      </c>
      <c r="AX1098" s="75">
        <v>0</v>
      </c>
      <c r="AY1098" s="75"/>
      <c r="AZ1098" s="96"/>
      <c r="BA1098" s="75"/>
      <c r="BB1098" s="75"/>
      <c r="BC1098" s="75"/>
      <c r="BD1098" s="75"/>
      <c r="BE1098" s="75"/>
      <c r="BF1098" s="75"/>
      <c r="BG1098" s="75"/>
      <c r="BH1098" s="75"/>
      <c r="BI1098" s="75"/>
      <c r="BJ1098" s="75"/>
      <c r="BK1098" s="75"/>
      <c r="BL1098" s="75"/>
      <c r="BM1098" s="75"/>
      <c r="BN1098" s="75"/>
      <c r="BO1098" s="75"/>
      <c r="BP1098" s="75"/>
      <c r="BQ1098" s="75"/>
      <c r="BR1098" s="75"/>
      <c r="BS1098" s="75"/>
      <c r="BT1098" s="75">
        <v>0</v>
      </c>
      <c r="BU1098" s="84" t="s">
        <v>4412</v>
      </c>
      <c r="BV1098" s="74">
        <v>46076</v>
      </c>
      <c r="BW1098" s="85">
        <f t="shared" si="358"/>
        <v>7</v>
      </c>
      <c r="BX1098" s="85">
        <f t="shared" si="359"/>
        <v>7</v>
      </c>
      <c r="BY1098" s="86" t="s">
        <v>120</v>
      </c>
      <c r="BZ1098" s="87">
        <f t="shared" si="357"/>
        <v>7</v>
      </c>
      <c r="CB1098" s="88">
        <f t="shared" si="360"/>
        <v>9</v>
      </c>
      <c r="CC1098" s="89">
        <f t="shared" si="356"/>
        <v>7</v>
      </c>
      <c r="CE1098" s="87">
        <f t="shared" si="349"/>
        <v>2</v>
      </c>
      <c r="CF1098" s="90"/>
      <c r="CG1098" s="90"/>
      <c r="CH1098" s="90"/>
      <c r="CJ1098" s="87">
        <f t="shared" si="361"/>
        <v>2</v>
      </c>
      <c r="CK1098" s="87">
        <f t="shared" si="362"/>
        <v>7</v>
      </c>
      <c r="CL1098" s="22" t="s">
        <v>121</v>
      </c>
      <c r="CM1098" s="22" t="s">
        <v>4413</v>
      </c>
    </row>
    <row r="1099" spans="1:91" ht="14.45" customHeight="1" x14ac:dyDescent="0.25">
      <c r="A1099" s="69">
        <f t="shared" si="348"/>
        <v>1097</v>
      </c>
      <c r="B1099" s="70" t="s">
        <v>102</v>
      </c>
      <c r="C1099" s="107" t="s">
        <v>4408</v>
      </c>
      <c r="D1099" s="73">
        <v>145489507</v>
      </c>
      <c r="E1099" s="73">
        <v>5320007608</v>
      </c>
      <c r="F1099" s="74">
        <v>46062</v>
      </c>
      <c r="G1099" s="75" t="s">
        <v>591</v>
      </c>
      <c r="H1099" s="75" t="s">
        <v>2213</v>
      </c>
      <c r="I1099" s="75" t="s">
        <v>105</v>
      </c>
      <c r="J1099" s="75" t="s">
        <v>518</v>
      </c>
      <c r="K1099" s="75" t="s">
        <v>242</v>
      </c>
      <c r="L1099" s="74">
        <v>46090</v>
      </c>
      <c r="M1099" s="73">
        <v>40</v>
      </c>
      <c r="N1099" s="75" t="s">
        <v>4414</v>
      </c>
      <c r="O1099" s="75" t="s">
        <v>4415</v>
      </c>
      <c r="P1099" s="75">
        <v>2830048958</v>
      </c>
      <c r="Q1099" s="74">
        <v>46065</v>
      </c>
      <c r="R1099" s="75">
        <v>1209384871</v>
      </c>
      <c r="S1099" s="75">
        <v>224193834</v>
      </c>
      <c r="T1099" s="74">
        <v>46065</v>
      </c>
      <c r="U1099" s="190">
        <v>12659.925999999999</v>
      </c>
      <c r="V1099" s="190">
        <v>12230.776</v>
      </c>
      <c r="W1099" s="75">
        <v>14</v>
      </c>
      <c r="X1099" s="75">
        <v>0</v>
      </c>
      <c r="Y1099" s="98">
        <v>7266282755</v>
      </c>
      <c r="Z1099" s="82" t="s">
        <v>354</v>
      </c>
      <c r="AA1099" s="75" t="s">
        <v>521</v>
      </c>
      <c r="AB1099" s="75" t="s">
        <v>4368</v>
      </c>
      <c r="AC1099" s="109" t="s">
        <v>4408</v>
      </c>
      <c r="AD1099" s="75" t="s">
        <v>113</v>
      </c>
      <c r="AE1099" s="134">
        <v>46069</v>
      </c>
      <c r="AF1099" s="130">
        <v>46068.291666666664</v>
      </c>
      <c r="AG1099" s="130">
        <v>46066.375</v>
      </c>
      <c r="AH1099" s="130">
        <v>46066.375</v>
      </c>
      <c r="AI1099" s="99">
        <v>46069</v>
      </c>
      <c r="AJ1099" s="69"/>
      <c r="AK1099" s="99">
        <v>46069</v>
      </c>
      <c r="AL1099" s="99">
        <v>46074</v>
      </c>
      <c r="AM1099" s="69"/>
      <c r="AN1099" s="74">
        <v>46074</v>
      </c>
      <c r="AO1099" s="95" t="s">
        <v>121</v>
      </c>
      <c r="AP1099" s="95" t="s">
        <v>121</v>
      </c>
      <c r="AQ1099" s="95" t="s">
        <v>121</v>
      </c>
      <c r="AR1099" s="95" t="s">
        <v>121</v>
      </c>
      <c r="AS1099" s="95" t="s">
        <v>121</v>
      </c>
      <c r="AT1099" s="95" t="s">
        <v>121</v>
      </c>
      <c r="AU1099" s="82" t="s">
        <v>2600</v>
      </c>
      <c r="AV1099" s="74">
        <v>46065</v>
      </c>
      <c r="AW1099" s="75" t="s">
        <v>4416</v>
      </c>
      <c r="AX1099" s="75">
        <v>30752719</v>
      </c>
      <c r="AY1099" s="75"/>
      <c r="AZ1099" s="96"/>
      <c r="BA1099" s="75"/>
      <c r="BB1099" s="75"/>
      <c r="BC1099" s="75"/>
      <c r="BD1099" s="75"/>
      <c r="BE1099" s="75"/>
      <c r="BF1099" s="75"/>
      <c r="BG1099" s="75"/>
      <c r="BH1099" s="75"/>
      <c r="BI1099" s="75"/>
      <c r="BJ1099" s="75"/>
      <c r="BK1099" s="75"/>
      <c r="BL1099" s="75"/>
      <c r="BM1099" s="75"/>
      <c r="BN1099" s="75"/>
      <c r="BO1099" s="75"/>
      <c r="BP1099" s="75"/>
      <c r="BQ1099" s="75"/>
      <c r="BR1099" s="75"/>
      <c r="BS1099" s="75"/>
      <c r="BT1099" s="75">
        <v>0</v>
      </c>
      <c r="BU1099" s="84" t="s">
        <v>4412</v>
      </c>
      <c r="BV1099" s="74">
        <v>46076</v>
      </c>
      <c r="BW1099" s="85">
        <f t="shared" si="358"/>
        <v>7</v>
      </c>
      <c r="BX1099" s="85">
        <f t="shared" si="359"/>
        <v>7</v>
      </c>
      <c r="BY1099" s="86" t="s">
        <v>120</v>
      </c>
      <c r="BZ1099" s="87">
        <f t="shared" si="357"/>
        <v>7</v>
      </c>
      <c r="CB1099" s="88">
        <f t="shared" si="360"/>
        <v>9</v>
      </c>
      <c r="CC1099" s="89">
        <f t="shared" si="356"/>
        <v>7</v>
      </c>
      <c r="CE1099" s="87">
        <f t="shared" si="349"/>
        <v>2</v>
      </c>
      <c r="CF1099" s="90">
        <v>8498750</v>
      </c>
      <c r="CG1099" s="90"/>
      <c r="CH1099" s="90">
        <v>8498750</v>
      </c>
      <c r="CI1099" s="22">
        <v>26150</v>
      </c>
      <c r="CJ1099" s="87">
        <f t="shared" si="361"/>
        <v>2</v>
      </c>
      <c r="CK1099" s="87">
        <f t="shared" si="362"/>
        <v>7</v>
      </c>
      <c r="CL1099" s="22" t="s">
        <v>121</v>
      </c>
      <c r="CM1099" s="22" t="s">
        <v>4413</v>
      </c>
    </row>
    <row r="1100" spans="1:91" ht="14.45" customHeight="1" x14ac:dyDescent="0.25">
      <c r="A1100" s="69">
        <f t="shared" si="348"/>
        <v>1098</v>
      </c>
      <c r="B1100" s="70" t="s">
        <v>102</v>
      </c>
      <c r="C1100" s="107" t="s">
        <v>4408</v>
      </c>
      <c r="D1100" s="73">
        <v>145490319</v>
      </c>
      <c r="E1100" s="73">
        <v>5320007608</v>
      </c>
      <c r="F1100" s="74">
        <v>46062</v>
      </c>
      <c r="G1100" s="75" t="s">
        <v>602</v>
      </c>
      <c r="H1100" s="75" t="s">
        <v>2213</v>
      </c>
      <c r="I1100" s="75" t="s">
        <v>105</v>
      </c>
      <c r="J1100" s="75" t="s">
        <v>518</v>
      </c>
      <c r="K1100" s="75" t="s">
        <v>242</v>
      </c>
      <c r="L1100" s="74">
        <v>46090</v>
      </c>
      <c r="M1100" s="73">
        <v>0</v>
      </c>
      <c r="N1100" s="75" t="s">
        <v>4414</v>
      </c>
      <c r="O1100" s="75" t="s">
        <v>4415</v>
      </c>
      <c r="P1100" s="75">
        <v>2830048959</v>
      </c>
      <c r="Q1100" s="74">
        <v>46065</v>
      </c>
      <c r="R1100" s="75">
        <v>1209384873</v>
      </c>
      <c r="S1100" s="75">
        <v>224193839</v>
      </c>
      <c r="T1100" s="74">
        <v>46065</v>
      </c>
      <c r="U1100" s="190">
        <v>3059.1129999999998</v>
      </c>
      <c r="V1100" s="190">
        <v>2949.1019999999999</v>
      </c>
      <c r="W1100" s="75">
        <v>6</v>
      </c>
      <c r="X1100" s="75">
        <v>0</v>
      </c>
      <c r="Y1100" s="98">
        <v>7266282755</v>
      </c>
      <c r="Z1100" s="82" t="s">
        <v>354</v>
      </c>
      <c r="AA1100" s="75" t="s">
        <v>521</v>
      </c>
      <c r="AB1100" s="75" t="s">
        <v>4368</v>
      </c>
      <c r="AC1100" s="109" t="s">
        <v>4408</v>
      </c>
      <c r="AD1100" s="75" t="s">
        <v>113</v>
      </c>
      <c r="AE1100" s="134">
        <v>46069</v>
      </c>
      <c r="AF1100" s="130">
        <v>46068.291666666664</v>
      </c>
      <c r="AG1100" s="130">
        <v>46066.375</v>
      </c>
      <c r="AH1100" s="130">
        <v>46066.375</v>
      </c>
      <c r="AI1100" s="99">
        <v>46069</v>
      </c>
      <c r="AJ1100" s="69"/>
      <c r="AK1100" s="99">
        <v>46069</v>
      </c>
      <c r="AL1100" s="99">
        <v>46074</v>
      </c>
      <c r="AM1100" s="69"/>
      <c r="AN1100" s="74">
        <v>46074</v>
      </c>
      <c r="AO1100" s="95" t="s">
        <v>121</v>
      </c>
      <c r="AP1100" s="95" t="s">
        <v>121</v>
      </c>
      <c r="AQ1100" s="95" t="s">
        <v>121</v>
      </c>
      <c r="AR1100" s="95" t="s">
        <v>121</v>
      </c>
      <c r="AS1100" s="95" t="s">
        <v>121</v>
      </c>
      <c r="AT1100" s="95" t="s">
        <v>121</v>
      </c>
      <c r="AU1100" s="82" t="s">
        <v>2600</v>
      </c>
      <c r="AV1100" s="74">
        <v>46065</v>
      </c>
      <c r="AW1100" s="75">
        <v>0</v>
      </c>
      <c r="AX1100" s="75">
        <v>0</v>
      </c>
      <c r="AY1100" s="75"/>
      <c r="AZ1100" s="96"/>
      <c r="BA1100" s="75"/>
      <c r="BB1100" s="75"/>
      <c r="BC1100" s="75"/>
      <c r="BD1100" s="75"/>
      <c r="BE1100" s="75"/>
      <c r="BF1100" s="75"/>
      <c r="BG1100" s="75"/>
      <c r="BH1100" s="75"/>
      <c r="BI1100" s="75"/>
      <c r="BJ1100" s="75"/>
      <c r="BK1100" s="75"/>
      <c r="BL1100" s="75"/>
      <c r="BM1100" s="75"/>
      <c r="BN1100" s="75"/>
      <c r="BO1100" s="75"/>
      <c r="BP1100" s="75"/>
      <c r="BQ1100" s="75"/>
      <c r="BR1100" s="75"/>
      <c r="BS1100" s="75"/>
      <c r="BT1100" s="75">
        <v>0</v>
      </c>
      <c r="BU1100" s="84" t="s">
        <v>4412</v>
      </c>
      <c r="BV1100" s="74">
        <v>46076</v>
      </c>
      <c r="BW1100" s="85">
        <f t="shared" si="358"/>
        <v>7</v>
      </c>
      <c r="BX1100" s="85">
        <f t="shared" si="359"/>
        <v>7</v>
      </c>
      <c r="BY1100" s="86" t="s">
        <v>120</v>
      </c>
      <c r="BZ1100" s="87">
        <f t="shared" si="357"/>
        <v>7</v>
      </c>
      <c r="CB1100" s="88">
        <f t="shared" si="360"/>
        <v>9</v>
      </c>
      <c r="CC1100" s="89">
        <f t="shared" si="356"/>
        <v>7</v>
      </c>
      <c r="CE1100" s="87">
        <f t="shared" si="349"/>
        <v>2</v>
      </c>
      <c r="CF1100" s="90"/>
      <c r="CG1100" s="90"/>
      <c r="CH1100" s="90"/>
      <c r="CJ1100" s="87">
        <f t="shared" si="361"/>
        <v>2</v>
      </c>
      <c r="CK1100" s="87">
        <f t="shared" si="362"/>
        <v>7</v>
      </c>
      <c r="CL1100" s="22" t="s">
        <v>121</v>
      </c>
      <c r="CM1100" s="22" t="s">
        <v>4413</v>
      </c>
    </row>
    <row r="1101" spans="1:91" ht="14.45" customHeight="1" x14ac:dyDescent="0.25">
      <c r="A1101" s="69">
        <f t="shared" si="348"/>
        <v>1099</v>
      </c>
      <c r="B1101" s="70" t="s">
        <v>102</v>
      </c>
      <c r="C1101" s="107" t="s">
        <v>4408</v>
      </c>
      <c r="D1101" s="73">
        <v>145507854</v>
      </c>
      <c r="E1101" s="73">
        <v>5320007640</v>
      </c>
      <c r="F1101" s="74">
        <v>46057</v>
      </c>
      <c r="G1101" s="75" t="s">
        <v>612</v>
      </c>
      <c r="H1101" s="75" t="s">
        <v>2213</v>
      </c>
      <c r="I1101" s="75" t="s">
        <v>105</v>
      </c>
      <c r="J1101" s="75" t="s">
        <v>518</v>
      </c>
      <c r="K1101" s="75" t="s">
        <v>242</v>
      </c>
      <c r="L1101" s="74">
        <v>46084</v>
      </c>
      <c r="M1101" s="73">
        <v>40</v>
      </c>
      <c r="N1101" s="75" t="s">
        <v>4417</v>
      </c>
      <c r="O1101" s="75" t="s">
        <v>4418</v>
      </c>
      <c r="P1101" s="75">
        <v>2830048936</v>
      </c>
      <c r="Q1101" s="74">
        <v>46065</v>
      </c>
      <c r="R1101" s="75">
        <v>1209384794</v>
      </c>
      <c r="S1101" s="75">
        <v>224193857</v>
      </c>
      <c r="T1101" s="74">
        <v>46065</v>
      </c>
      <c r="U1101" s="190">
        <v>16236.931</v>
      </c>
      <c r="V1101" s="190">
        <v>15806.588</v>
      </c>
      <c r="W1101" s="75">
        <v>18</v>
      </c>
      <c r="X1101" s="75">
        <v>0</v>
      </c>
      <c r="Y1101" s="98">
        <v>7266282754</v>
      </c>
      <c r="Z1101" s="82" t="s">
        <v>354</v>
      </c>
      <c r="AA1101" s="75" t="s">
        <v>521</v>
      </c>
      <c r="AB1101" s="75" t="s">
        <v>4368</v>
      </c>
      <c r="AC1101" s="109" t="s">
        <v>4408</v>
      </c>
      <c r="AD1101" s="75" t="s">
        <v>113</v>
      </c>
      <c r="AE1101" s="134">
        <v>46069</v>
      </c>
      <c r="AF1101" s="130">
        <v>46068.291666666664</v>
      </c>
      <c r="AG1101" s="130">
        <v>46066.375</v>
      </c>
      <c r="AH1101" s="130">
        <v>46066.375</v>
      </c>
      <c r="AI1101" s="99">
        <v>46069</v>
      </c>
      <c r="AJ1101" s="69"/>
      <c r="AK1101" s="99">
        <v>46069</v>
      </c>
      <c r="AL1101" s="99">
        <v>46074</v>
      </c>
      <c r="AM1101" s="69"/>
      <c r="AN1101" s="74">
        <v>46074</v>
      </c>
      <c r="AO1101" s="95" t="s">
        <v>121</v>
      </c>
      <c r="AP1101" s="95" t="s">
        <v>121</v>
      </c>
      <c r="AQ1101" s="95" t="s">
        <v>121</v>
      </c>
      <c r="AR1101" s="95" t="s">
        <v>121</v>
      </c>
      <c r="AS1101" s="95" t="s">
        <v>121</v>
      </c>
      <c r="AT1101" s="95" t="s">
        <v>121</v>
      </c>
      <c r="AU1101" s="82" t="s">
        <v>2600</v>
      </c>
      <c r="AV1101" s="74">
        <v>46065</v>
      </c>
      <c r="AW1101" s="75" t="s">
        <v>4419</v>
      </c>
      <c r="AX1101" s="75">
        <v>32212646</v>
      </c>
      <c r="AY1101" s="75"/>
      <c r="AZ1101" s="96"/>
      <c r="BA1101" s="75"/>
      <c r="BB1101" s="75"/>
      <c r="BC1101" s="75"/>
      <c r="BD1101" s="75"/>
      <c r="BE1101" s="75"/>
      <c r="BF1101" s="75"/>
      <c r="BG1101" s="75"/>
      <c r="BH1101" s="75"/>
      <c r="BI1101" s="75"/>
      <c r="BJ1101" s="75"/>
      <c r="BK1101" s="75"/>
      <c r="BL1101" s="75"/>
      <c r="BM1101" s="75"/>
      <c r="BN1101" s="75"/>
      <c r="BO1101" s="75"/>
      <c r="BP1101" s="75"/>
      <c r="BQ1101" s="75"/>
      <c r="BR1101" s="75"/>
      <c r="BS1101" s="75"/>
      <c r="BT1101" s="75">
        <v>0</v>
      </c>
      <c r="BU1101" s="84" t="s">
        <v>4412</v>
      </c>
      <c r="BV1101" s="74">
        <v>46076</v>
      </c>
      <c r="BW1101" s="85">
        <f t="shared" si="358"/>
        <v>7</v>
      </c>
      <c r="BX1101" s="85">
        <f t="shared" si="359"/>
        <v>7</v>
      </c>
      <c r="BY1101" s="86" t="s">
        <v>120</v>
      </c>
      <c r="BZ1101" s="87">
        <f t="shared" si="357"/>
        <v>6</v>
      </c>
      <c r="CB1101" s="88">
        <f t="shared" si="360"/>
        <v>9</v>
      </c>
      <c r="CC1101" s="89">
        <f t="shared" si="356"/>
        <v>7</v>
      </c>
      <c r="CE1101" s="87">
        <f t="shared" si="349"/>
        <v>2</v>
      </c>
      <c r="CF1101" s="90">
        <v>8498750</v>
      </c>
      <c r="CG1101" s="90"/>
      <c r="CH1101" s="90">
        <v>8498750</v>
      </c>
      <c r="CI1101" s="22">
        <v>26150</v>
      </c>
      <c r="CJ1101" s="87">
        <f t="shared" si="361"/>
        <v>2</v>
      </c>
      <c r="CK1101" s="87">
        <f t="shared" si="362"/>
        <v>7</v>
      </c>
      <c r="CL1101" s="22" t="s">
        <v>121</v>
      </c>
      <c r="CM1101" s="22" t="s">
        <v>4413</v>
      </c>
    </row>
    <row r="1102" spans="1:91" ht="14.45" customHeight="1" x14ac:dyDescent="0.25">
      <c r="A1102" s="69">
        <f t="shared" ref="A1102:A1165" si="363">ROW()-2</f>
        <v>1100</v>
      </c>
      <c r="B1102" s="70" t="s">
        <v>102</v>
      </c>
      <c r="C1102" s="107" t="s">
        <v>4408</v>
      </c>
      <c r="D1102" s="73">
        <v>145507859</v>
      </c>
      <c r="E1102" s="73">
        <v>5320007640</v>
      </c>
      <c r="F1102" s="74">
        <v>46057</v>
      </c>
      <c r="G1102" s="75" t="s">
        <v>612</v>
      </c>
      <c r="H1102" s="75" t="s">
        <v>2213</v>
      </c>
      <c r="I1102" s="75" t="s">
        <v>105</v>
      </c>
      <c r="J1102" s="75" t="s">
        <v>518</v>
      </c>
      <c r="K1102" s="75" t="s">
        <v>242</v>
      </c>
      <c r="L1102" s="74">
        <v>46084</v>
      </c>
      <c r="M1102" s="73">
        <v>0</v>
      </c>
      <c r="N1102" s="75" t="s">
        <v>4417</v>
      </c>
      <c r="O1102" s="75" t="s">
        <v>4418</v>
      </c>
      <c r="P1102" s="75">
        <v>2830048937</v>
      </c>
      <c r="Q1102" s="74">
        <v>46065</v>
      </c>
      <c r="R1102" s="75">
        <v>1209384795</v>
      </c>
      <c r="S1102" s="75">
        <v>224193859</v>
      </c>
      <c r="T1102" s="74">
        <v>46065</v>
      </c>
      <c r="U1102" s="190">
        <v>2571.2860000000001</v>
      </c>
      <c r="V1102" s="190">
        <v>2503.1210000000001</v>
      </c>
      <c r="W1102" s="75">
        <v>3</v>
      </c>
      <c r="X1102" s="75">
        <v>0</v>
      </c>
      <c r="Y1102" s="98">
        <v>7266282754</v>
      </c>
      <c r="Z1102" s="82" t="s">
        <v>354</v>
      </c>
      <c r="AA1102" s="75" t="s">
        <v>521</v>
      </c>
      <c r="AB1102" s="75" t="s">
        <v>4368</v>
      </c>
      <c r="AC1102" s="109" t="s">
        <v>4408</v>
      </c>
      <c r="AD1102" s="75" t="s">
        <v>113</v>
      </c>
      <c r="AE1102" s="134">
        <v>46069</v>
      </c>
      <c r="AF1102" s="130">
        <v>46068.291666666664</v>
      </c>
      <c r="AG1102" s="130">
        <v>46066.375</v>
      </c>
      <c r="AH1102" s="130">
        <v>46066.375</v>
      </c>
      <c r="AI1102" s="99">
        <v>46069</v>
      </c>
      <c r="AJ1102" s="69"/>
      <c r="AK1102" s="99">
        <v>46069</v>
      </c>
      <c r="AL1102" s="99">
        <v>46074</v>
      </c>
      <c r="AM1102" s="69"/>
      <c r="AN1102" s="74">
        <v>46074</v>
      </c>
      <c r="AO1102" s="95" t="s">
        <v>121</v>
      </c>
      <c r="AP1102" s="95" t="s">
        <v>121</v>
      </c>
      <c r="AQ1102" s="95" t="s">
        <v>121</v>
      </c>
      <c r="AR1102" s="95" t="s">
        <v>121</v>
      </c>
      <c r="AS1102" s="95" t="s">
        <v>121</v>
      </c>
      <c r="AT1102" s="95" t="s">
        <v>121</v>
      </c>
      <c r="AU1102" s="82" t="s">
        <v>2600</v>
      </c>
      <c r="AV1102" s="74">
        <v>46065</v>
      </c>
      <c r="AW1102" s="75">
        <v>0</v>
      </c>
      <c r="AX1102" s="75">
        <v>0</v>
      </c>
      <c r="AY1102" s="75"/>
      <c r="AZ1102" s="96"/>
      <c r="BA1102" s="75"/>
      <c r="BB1102" s="75"/>
      <c r="BC1102" s="75"/>
      <c r="BD1102" s="75"/>
      <c r="BE1102" s="75"/>
      <c r="BF1102" s="75"/>
      <c r="BG1102" s="75"/>
      <c r="BH1102" s="75"/>
      <c r="BI1102" s="75"/>
      <c r="BJ1102" s="75"/>
      <c r="BK1102" s="75"/>
      <c r="BL1102" s="75"/>
      <c r="BM1102" s="75"/>
      <c r="BN1102" s="75"/>
      <c r="BO1102" s="75"/>
      <c r="BP1102" s="75"/>
      <c r="BQ1102" s="75"/>
      <c r="BR1102" s="75"/>
      <c r="BS1102" s="75"/>
      <c r="BT1102" s="75">
        <v>0</v>
      </c>
      <c r="BU1102" s="84" t="s">
        <v>4412</v>
      </c>
      <c r="BV1102" s="74">
        <v>46076</v>
      </c>
      <c r="BW1102" s="85">
        <f t="shared" si="358"/>
        <v>7</v>
      </c>
      <c r="BX1102" s="85">
        <f t="shared" si="359"/>
        <v>7</v>
      </c>
      <c r="BY1102" s="86" t="s">
        <v>120</v>
      </c>
      <c r="BZ1102" s="87">
        <f t="shared" si="357"/>
        <v>6</v>
      </c>
      <c r="CB1102" s="88">
        <f t="shared" si="360"/>
        <v>9</v>
      </c>
      <c r="CC1102" s="89">
        <f t="shared" si="356"/>
        <v>7</v>
      </c>
      <c r="CE1102" s="87">
        <f t="shared" si="349"/>
        <v>2</v>
      </c>
      <c r="CF1102" s="90"/>
      <c r="CG1102" s="90"/>
      <c r="CH1102" s="90"/>
      <c r="CJ1102" s="87">
        <f t="shared" si="361"/>
        <v>2</v>
      </c>
      <c r="CK1102" s="87">
        <f t="shared" si="362"/>
        <v>7</v>
      </c>
      <c r="CL1102" s="22" t="s">
        <v>121</v>
      </c>
      <c r="CM1102" s="22" t="s">
        <v>4413</v>
      </c>
    </row>
    <row r="1103" spans="1:91" ht="14.45" customHeight="1" x14ac:dyDescent="0.25">
      <c r="A1103" s="69">
        <f t="shared" si="363"/>
        <v>1101</v>
      </c>
      <c r="B1103" s="70" t="s">
        <v>102</v>
      </c>
      <c r="C1103" s="107" t="s">
        <v>4372</v>
      </c>
      <c r="D1103" s="73">
        <v>145507861</v>
      </c>
      <c r="E1103" s="73"/>
      <c r="F1103" s="74">
        <v>46057</v>
      </c>
      <c r="G1103" s="75" t="s">
        <v>612</v>
      </c>
      <c r="H1103" s="75" t="s">
        <v>2213</v>
      </c>
      <c r="I1103" s="75" t="s">
        <v>105</v>
      </c>
      <c r="J1103" s="75" t="s">
        <v>518</v>
      </c>
      <c r="K1103" s="75" t="s">
        <v>242</v>
      </c>
      <c r="L1103" s="74">
        <v>46084</v>
      </c>
      <c r="M1103" s="73">
        <v>40</v>
      </c>
      <c r="N1103" s="75" t="s">
        <v>4420</v>
      </c>
      <c r="O1103" s="75" t="s">
        <v>4421</v>
      </c>
      <c r="P1103" s="75">
        <v>2830048942</v>
      </c>
      <c r="Q1103" s="74">
        <v>46065</v>
      </c>
      <c r="R1103" s="75">
        <v>1209384810</v>
      </c>
      <c r="S1103" s="75">
        <v>224201278</v>
      </c>
      <c r="T1103" s="74">
        <v>46065</v>
      </c>
      <c r="U1103" s="190">
        <v>15858.279</v>
      </c>
      <c r="V1103" s="190">
        <v>15437.972</v>
      </c>
      <c r="W1103" s="75">
        <v>18</v>
      </c>
      <c r="X1103" s="75">
        <v>0</v>
      </c>
      <c r="Y1103" s="98">
        <v>7266282756</v>
      </c>
      <c r="Z1103" s="82" t="s">
        <v>354</v>
      </c>
      <c r="AA1103" s="75" t="s">
        <v>521</v>
      </c>
      <c r="AB1103" s="75" t="s">
        <v>4368</v>
      </c>
      <c r="AC1103" s="109" t="s">
        <v>4372</v>
      </c>
      <c r="AD1103" s="75" t="s">
        <v>113</v>
      </c>
      <c r="AE1103" s="74">
        <v>46074</v>
      </c>
      <c r="AF1103" s="130">
        <v>46068.291666666664</v>
      </c>
      <c r="AG1103" s="130">
        <v>46066.375</v>
      </c>
      <c r="AH1103" s="130">
        <v>46066.375</v>
      </c>
      <c r="AI1103" s="99">
        <v>46069</v>
      </c>
      <c r="AJ1103" s="69"/>
      <c r="AK1103" s="99">
        <v>46069</v>
      </c>
      <c r="AL1103" s="99">
        <v>46074</v>
      </c>
      <c r="AM1103" s="69"/>
      <c r="AN1103" s="99">
        <v>46074</v>
      </c>
      <c r="AO1103" s="81">
        <f>IF(AH1103&lt;AG1103,IF(AH1103=0,"",AH1103-1),IF(AG1103=0,"",AG1103-1))</f>
        <v>46065.375</v>
      </c>
      <c r="AP1103" s="81">
        <f>IF(AH1103&lt;AG1103,IF(AH1103=0,"",AH1103),IF(AG1103=0,"",AG1103))</f>
        <v>46066.375</v>
      </c>
      <c r="AQ1103" s="81">
        <f>IF(AH1103&lt;AG1103,IF(AH1103=0,"",AH1103),IF(AG1103=0,"",AG1103))</f>
        <v>46066.375</v>
      </c>
      <c r="AR1103" s="81">
        <f>IF(AI1103=0,"",IF(AI1103&lt;AJ1103,AJ1103+1,AI1103+1))</f>
        <v>46070</v>
      </c>
      <c r="AS1103" s="81">
        <f>IF(AI1103=0,"",IF(AE1103=0,IF(AJ1103=0,AI1103+2,AJ1103+2),AE1103+2))</f>
        <v>46076</v>
      </c>
      <c r="AT1103" s="81">
        <f>IF(AI1103=0,"",IF(AI1103&lt;AJ1103,AJ1103+1,AI1103+1))</f>
        <v>46070</v>
      </c>
      <c r="AU1103" s="82" t="s">
        <v>2600</v>
      </c>
      <c r="AV1103" s="74">
        <v>46065</v>
      </c>
      <c r="AW1103" s="75" t="s">
        <v>4422</v>
      </c>
      <c r="AX1103" s="75">
        <v>32210248</v>
      </c>
      <c r="AY1103" s="75"/>
      <c r="AZ1103" s="96"/>
      <c r="BA1103" s="75"/>
      <c r="BB1103" s="75"/>
      <c r="BC1103" s="75"/>
      <c r="BD1103" s="75"/>
      <c r="BE1103" s="75"/>
      <c r="BF1103" s="75"/>
      <c r="BG1103" s="75"/>
      <c r="BH1103" s="75"/>
      <c r="BI1103" s="75"/>
      <c r="BJ1103" s="75"/>
      <c r="BK1103" s="75"/>
      <c r="BL1103" s="75"/>
      <c r="BM1103" s="75"/>
      <c r="BN1103" s="75"/>
      <c r="BO1103" s="75"/>
      <c r="BP1103" s="75"/>
      <c r="BQ1103" s="75"/>
      <c r="BR1103" s="75"/>
      <c r="BS1103" s="75"/>
      <c r="BT1103" s="75">
        <v>0</v>
      </c>
      <c r="BU1103" s="84" t="s">
        <v>4376</v>
      </c>
      <c r="BV1103" s="74">
        <v>46077</v>
      </c>
      <c r="BW1103" s="85">
        <f t="shared" si="358"/>
        <v>8</v>
      </c>
      <c r="BX1103" s="85">
        <f t="shared" si="359"/>
        <v>8</v>
      </c>
      <c r="BY1103" s="86" t="s">
        <v>120</v>
      </c>
      <c r="BZ1103" s="87">
        <f t="shared" si="357"/>
        <v>6</v>
      </c>
      <c r="CB1103" s="88">
        <f t="shared" si="360"/>
        <v>9</v>
      </c>
      <c r="CC1103" s="89">
        <f t="shared" si="356"/>
        <v>8</v>
      </c>
      <c r="CE1103" s="87">
        <f t="shared" si="349"/>
        <v>2</v>
      </c>
      <c r="CF1103" s="90">
        <v>8498750</v>
      </c>
      <c r="CG1103" s="90"/>
      <c r="CH1103" s="90">
        <v>8498750</v>
      </c>
      <c r="CI1103" s="22">
        <v>26150</v>
      </c>
      <c r="CJ1103" s="87">
        <f t="shared" si="361"/>
        <v>2</v>
      </c>
      <c r="CK1103" s="87">
        <f t="shared" si="362"/>
        <v>7</v>
      </c>
      <c r="CL1103" s="22" t="s">
        <v>121</v>
      </c>
      <c r="CM1103" s="22" t="s">
        <v>4377</v>
      </c>
    </row>
    <row r="1104" spans="1:91" ht="14.45" customHeight="1" x14ac:dyDescent="0.25">
      <c r="A1104" s="69">
        <f t="shared" si="363"/>
        <v>1102</v>
      </c>
      <c r="B1104" s="70" t="s">
        <v>102</v>
      </c>
      <c r="C1104" s="107" t="s">
        <v>4372</v>
      </c>
      <c r="D1104" s="215">
        <v>145386973</v>
      </c>
      <c r="E1104" s="73"/>
      <c r="F1104" s="74">
        <v>46062</v>
      </c>
      <c r="G1104" s="75" t="s">
        <v>532</v>
      </c>
      <c r="H1104" s="75" t="s">
        <v>2213</v>
      </c>
      <c r="I1104" s="75" t="s">
        <v>105</v>
      </c>
      <c r="J1104" s="75" t="s">
        <v>518</v>
      </c>
      <c r="K1104" s="75" t="s">
        <v>242</v>
      </c>
      <c r="L1104" s="74">
        <v>46090</v>
      </c>
      <c r="M1104" s="73">
        <v>40</v>
      </c>
      <c r="N1104" s="75" t="s">
        <v>4423</v>
      </c>
      <c r="O1104" s="75" t="s">
        <v>4424</v>
      </c>
      <c r="P1104" s="75">
        <v>2830048961</v>
      </c>
      <c r="Q1104" s="74">
        <v>46065</v>
      </c>
      <c r="R1104" s="75">
        <v>1209384890</v>
      </c>
      <c r="S1104" s="75">
        <v>224194608</v>
      </c>
      <c r="T1104" s="74">
        <v>46065</v>
      </c>
      <c r="U1104" s="190">
        <v>18756.289000000001</v>
      </c>
      <c r="V1104" s="190">
        <v>18323.811000000002</v>
      </c>
      <c r="W1104" s="75">
        <v>21</v>
      </c>
      <c r="X1104" s="75">
        <v>0</v>
      </c>
      <c r="Y1104" s="98">
        <v>7266282751</v>
      </c>
      <c r="Z1104" s="82" t="s">
        <v>354</v>
      </c>
      <c r="AA1104" s="75" t="s">
        <v>521</v>
      </c>
      <c r="AB1104" s="75" t="s">
        <v>4368</v>
      </c>
      <c r="AC1104" s="109" t="s">
        <v>4372</v>
      </c>
      <c r="AD1104" s="75" t="s">
        <v>113</v>
      </c>
      <c r="AE1104" s="74">
        <v>46074</v>
      </c>
      <c r="AF1104" s="130">
        <v>46068.291666666664</v>
      </c>
      <c r="AG1104" s="130">
        <v>46066.375</v>
      </c>
      <c r="AH1104" s="130">
        <v>46066.375</v>
      </c>
      <c r="AI1104" s="99">
        <v>46069</v>
      </c>
      <c r="AJ1104" s="69"/>
      <c r="AK1104" s="99">
        <v>46069</v>
      </c>
      <c r="AL1104" s="99">
        <v>46074</v>
      </c>
      <c r="AM1104" s="69"/>
      <c r="AN1104" s="99">
        <v>46074</v>
      </c>
      <c r="AO1104" s="81">
        <f>IF(AH1104&lt;AG1104,IF(AH1104=0,"",AH1104-1),IF(AG1104=0,"",AG1104-1))</f>
        <v>46065.375</v>
      </c>
      <c r="AP1104" s="81">
        <f>IF(AH1104&lt;AG1104,IF(AH1104=0,"",AH1104),IF(AG1104=0,"",AG1104))</f>
        <v>46066.375</v>
      </c>
      <c r="AQ1104" s="81">
        <f>IF(AH1104&lt;AG1104,IF(AH1104=0,"",AH1104),IF(AG1104=0,"",AG1104))</f>
        <v>46066.375</v>
      </c>
      <c r="AR1104" s="81">
        <f>IF(AI1104=0,"",IF(AI1104&lt;AJ1104,AJ1104+1,AI1104+1))</f>
        <v>46070</v>
      </c>
      <c r="AS1104" s="81">
        <f>IF(AI1104=0,"",IF(AE1104=0,IF(AJ1104=0,AI1104+2,AJ1104+2),AE1104+2))</f>
        <v>46076</v>
      </c>
      <c r="AT1104" s="81">
        <f>IF(AI1104=0,"",IF(AI1104&lt;AJ1104,AJ1104+1,AI1104+1))</f>
        <v>46070</v>
      </c>
      <c r="AU1104" s="82" t="s">
        <v>2600</v>
      </c>
      <c r="AV1104" s="74">
        <v>46065</v>
      </c>
      <c r="AW1104" s="75" t="s">
        <v>4425</v>
      </c>
      <c r="AX1104" s="75">
        <v>32209907</v>
      </c>
      <c r="AY1104" s="75"/>
      <c r="AZ1104" s="96"/>
      <c r="BA1104" s="75"/>
      <c r="BB1104" s="75"/>
      <c r="BC1104" s="75"/>
      <c r="BD1104" s="75"/>
      <c r="BE1104" s="75"/>
      <c r="BF1104" s="75"/>
      <c r="BG1104" s="75"/>
      <c r="BH1104" s="75"/>
      <c r="BI1104" s="75"/>
      <c r="BJ1104" s="75"/>
      <c r="BK1104" s="75"/>
      <c r="BL1104" s="75"/>
      <c r="BM1104" s="75"/>
      <c r="BN1104" s="75"/>
      <c r="BO1104" s="75"/>
      <c r="BP1104" s="75"/>
      <c r="BQ1104" s="75"/>
      <c r="BR1104" s="75"/>
      <c r="BS1104" s="75"/>
      <c r="BT1104" s="75">
        <v>0</v>
      </c>
      <c r="BU1104" s="84" t="s">
        <v>4376</v>
      </c>
      <c r="BV1104" s="74">
        <v>46077</v>
      </c>
      <c r="BW1104" s="85">
        <f t="shared" si="358"/>
        <v>8</v>
      </c>
      <c r="BX1104" s="85">
        <f t="shared" si="359"/>
        <v>8</v>
      </c>
      <c r="BY1104" s="86" t="s">
        <v>120</v>
      </c>
      <c r="BZ1104" s="87">
        <f t="shared" si="357"/>
        <v>7</v>
      </c>
      <c r="CB1104" s="88">
        <f t="shared" si="360"/>
        <v>9</v>
      </c>
      <c r="CC1104" s="89">
        <f t="shared" si="356"/>
        <v>8</v>
      </c>
      <c r="CE1104" s="87">
        <f t="shared" ref="CE1104:CE1132" si="364">IF(AD1104="Sea waybill", IF(AK1104&lt;&gt;0, MONTH(AK1104), IF(AJ1104&gt;AI1104, MONTH(AJ1104), MONTH(AI1104))),"")</f>
        <v>2</v>
      </c>
      <c r="CF1104" s="90">
        <v>8498750</v>
      </c>
      <c r="CG1104" s="90"/>
      <c r="CH1104" s="90">
        <v>8498750</v>
      </c>
      <c r="CI1104" s="22">
        <v>26150</v>
      </c>
      <c r="CJ1104" s="87">
        <f t="shared" si="361"/>
        <v>2</v>
      </c>
      <c r="CK1104" s="87">
        <f t="shared" si="362"/>
        <v>7</v>
      </c>
      <c r="CL1104" s="22" t="s">
        <v>121</v>
      </c>
      <c r="CM1104" s="22" t="s">
        <v>4377</v>
      </c>
    </row>
    <row r="1105" spans="1:91" ht="14.45" customHeight="1" x14ac:dyDescent="0.25">
      <c r="A1105" s="69">
        <f t="shared" si="363"/>
        <v>1103</v>
      </c>
      <c r="B1105" s="70" t="s">
        <v>102</v>
      </c>
      <c r="C1105" s="107" t="s">
        <v>4390</v>
      </c>
      <c r="D1105" s="215">
        <v>145368189</v>
      </c>
      <c r="E1105" s="73"/>
      <c r="F1105" s="74">
        <v>46058</v>
      </c>
      <c r="G1105" s="75" t="s">
        <v>516</v>
      </c>
      <c r="H1105" s="75" t="s">
        <v>2213</v>
      </c>
      <c r="I1105" s="75" t="s">
        <v>105</v>
      </c>
      <c r="J1105" s="75" t="s">
        <v>518</v>
      </c>
      <c r="K1105" s="75" t="s">
        <v>242</v>
      </c>
      <c r="L1105" s="74">
        <v>46087</v>
      </c>
      <c r="M1105" s="73">
        <v>40</v>
      </c>
      <c r="N1105" s="75" t="s">
        <v>4426</v>
      </c>
      <c r="O1105" s="75" t="s">
        <v>4427</v>
      </c>
      <c r="P1105" s="75">
        <v>2830048960</v>
      </c>
      <c r="Q1105" s="74">
        <v>46065</v>
      </c>
      <c r="R1105" s="75">
        <v>1209384874</v>
      </c>
      <c r="S1105" s="75">
        <v>224193925</v>
      </c>
      <c r="T1105" s="74">
        <v>46065</v>
      </c>
      <c r="U1105" s="190">
        <v>17528.971000000001</v>
      </c>
      <c r="V1105" s="190">
        <v>17064.383999999998</v>
      </c>
      <c r="W1105" s="75">
        <v>19</v>
      </c>
      <c r="X1105" s="75">
        <v>0</v>
      </c>
      <c r="Y1105" s="98">
        <v>7266282752</v>
      </c>
      <c r="Z1105" s="82" t="s">
        <v>354</v>
      </c>
      <c r="AA1105" s="75" t="s">
        <v>521</v>
      </c>
      <c r="AB1105" s="75" t="s">
        <v>4368</v>
      </c>
      <c r="AC1105" s="109" t="s">
        <v>4390</v>
      </c>
      <c r="AD1105" s="75" t="s">
        <v>113</v>
      </c>
      <c r="AE1105" s="74">
        <v>46071</v>
      </c>
      <c r="AF1105" s="130">
        <v>46068.291666666664</v>
      </c>
      <c r="AG1105" s="130">
        <v>46066.375</v>
      </c>
      <c r="AH1105" s="130">
        <v>46066.375</v>
      </c>
      <c r="AI1105" s="99">
        <v>46069</v>
      </c>
      <c r="AJ1105" s="69"/>
      <c r="AK1105" s="99">
        <v>46069</v>
      </c>
      <c r="AL1105" s="99">
        <v>46074</v>
      </c>
      <c r="AM1105" s="69"/>
      <c r="AN1105" s="99">
        <v>46074</v>
      </c>
      <c r="AO1105" s="81">
        <f>IF(AH1105&lt;AG1105,IF(AH1105=0,"",AH1105-1),IF(AG1105=0,"",AG1105-1))</f>
        <v>46065.375</v>
      </c>
      <c r="AP1105" s="81">
        <f>IF(AH1105&lt;AG1105,IF(AH1105=0,"",AH1105),IF(AG1105=0,"",AG1105))</f>
        <v>46066.375</v>
      </c>
      <c r="AQ1105" s="81">
        <f>IF(AH1105&lt;AG1105,IF(AH1105=0,"",AH1105),IF(AG1105=0,"",AG1105))</f>
        <v>46066.375</v>
      </c>
      <c r="AR1105" s="81">
        <f>IF(AI1105=0,"",IF(AI1105&lt;AJ1105,AJ1105+1,AI1105+1))</f>
        <v>46070</v>
      </c>
      <c r="AS1105" s="81">
        <f>IF(AI1105=0,"",IF(AE1105=0,IF(AJ1105=0,AI1105+2,AJ1105+2),AE1105+2))</f>
        <v>46073</v>
      </c>
      <c r="AT1105" s="81">
        <f>IF(AI1105=0,"",IF(AI1105&lt;AJ1105,AJ1105+1,AI1105+1))</f>
        <v>46070</v>
      </c>
      <c r="AU1105" s="82" t="s">
        <v>2600</v>
      </c>
      <c r="AV1105" s="74">
        <v>46065</v>
      </c>
      <c r="AW1105" s="75" t="s">
        <v>4428</v>
      </c>
      <c r="AX1105" s="75">
        <v>32209973</v>
      </c>
      <c r="AY1105" s="75"/>
      <c r="AZ1105" s="96"/>
      <c r="BA1105" s="75"/>
      <c r="BB1105" s="75"/>
      <c r="BC1105" s="75"/>
      <c r="BD1105" s="75"/>
      <c r="BE1105" s="75"/>
      <c r="BF1105" s="75"/>
      <c r="BG1105" s="75"/>
      <c r="BH1105" s="75"/>
      <c r="BI1105" s="75"/>
      <c r="BJ1105" s="75"/>
      <c r="BK1105" s="75"/>
      <c r="BL1105" s="75"/>
      <c r="BM1105" s="75"/>
      <c r="BN1105" s="75"/>
      <c r="BO1105" s="75"/>
      <c r="BP1105" s="75"/>
      <c r="BQ1105" s="75"/>
      <c r="BR1105" s="75"/>
      <c r="BS1105" s="75"/>
      <c r="BT1105" s="75">
        <v>0</v>
      </c>
      <c r="BU1105" s="84" t="s">
        <v>4394</v>
      </c>
      <c r="BV1105" s="74">
        <v>46076</v>
      </c>
      <c r="BW1105" s="85">
        <f t="shared" si="358"/>
        <v>7</v>
      </c>
      <c r="BX1105" s="85">
        <f t="shared" si="359"/>
        <v>7</v>
      </c>
      <c r="BY1105" s="86" t="s">
        <v>120</v>
      </c>
      <c r="BZ1105" s="87">
        <f t="shared" si="357"/>
        <v>6</v>
      </c>
      <c r="CB1105" s="88">
        <f t="shared" si="360"/>
        <v>9</v>
      </c>
      <c r="CC1105" s="89">
        <f t="shared" si="356"/>
        <v>7</v>
      </c>
      <c r="CE1105" s="87">
        <f t="shared" si="364"/>
        <v>2</v>
      </c>
      <c r="CF1105" s="90">
        <v>8498750</v>
      </c>
      <c r="CG1105" s="90"/>
      <c r="CH1105" s="90">
        <v>8498750</v>
      </c>
      <c r="CI1105" s="22">
        <v>26150</v>
      </c>
      <c r="CJ1105" s="87">
        <f t="shared" si="361"/>
        <v>2</v>
      </c>
      <c r="CK1105" s="87">
        <f t="shared" si="362"/>
        <v>7</v>
      </c>
      <c r="CL1105" s="22" t="s">
        <v>121</v>
      </c>
      <c r="CM1105" s="22" t="s">
        <v>4395</v>
      </c>
    </row>
    <row r="1106" spans="1:91" ht="14.45" customHeight="1" x14ac:dyDescent="0.25">
      <c r="A1106" s="69">
        <f t="shared" si="363"/>
        <v>1104</v>
      </c>
      <c r="B1106" s="70" t="s">
        <v>102</v>
      </c>
      <c r="C1106" s="107" t="s">
        <v>4408</v>
      </c>
      <c r="D1106" s="73">
        <v>145368199</v>
      </c>
      <c r="E1106" s="73"/>
      <c r="F1106" s="74">
        <v>46058</v>
      </c>
      <c r="G1106" s="75" t="s">
        <v>516</v>
      </c>
      <c r="H1106" s="75" t="s">
        <v>2213</v>
      </c>
      <c r="I1106" s="75" t="s">
        <v>105</v>
      </c>
      <c r="J1106" s="75" t="s">
        <v>518</v>
      </c>
      <c r="K1106" s="75" t="s">
        <v>242</v>
      </c>
      <c r="L1106" s="74">
        <v>46087</v>
      </c>
      <c r="M1106" s="73">
        <v>40</v>
      </c>
      <c r="N1106" s="75" t="s">
        <v>4429</v>
      </c>
      <c r="O1106" s="75" t="s">
        <v>4430</v>
      </c>
      <c r="P1106" s="75">
        <v>2830048957</v>
      </c>
      <c r="Q1106" s="74">
        <v>46065</v>
      </c>
      <c r="R1106" s="75">
        <v>1209384866</v>
      </c>
      <c r="S1106" s="75">
        <v>224193942</v>
      </c>
      <c r="T1106" s="74">
        <v>46065</v>
      </c>
      <c r="U1106" s="190">
        <v>17268.345000000001</v>
      </c>
      <c r="V1106" s="190">
        <v>16810.663</v>
      </c>
      <c r="W1106" s="75">
        <v>19</v>
      </c>
      <c r="X1106" s="75">
        <v>0</v>
      </c>
      <c r="Y1106" s="98">
        <v>7266282753</v>
      </c>
      <c r="Z1106" s="82" t="s">
        <v>354</v>
      </c>
      <c r="AA1106" s="75" t="s">
        <v>521</v>
      </c>
      <c r="AB1106" s="75" t="s">
        <v>4368</v>
      </c>
      <c r="AC1106" s="109" t="s">
        <v>4408</v>
      </c>
      <c r="AD1106" s="75" t="s">
        <v>113</v>
      </c>
      <c r="AE1106" s="134">
        <v>46069</v>
      </c>
      <c r="AF1106" s="130">
        <v>46068.291666666664</v>
      </c>
      <c r="AG1106" s="130">
        <v>46066.375</v>
      </c>
      <c r="AH1106" s="130">
        <v>46066.375</v>
      </c>
      <c r="AI1106" s="99">
        <v>46069</v>
      </c>
      <c r="AJ1106" s="69"/>
      <c r="AK1106" s="99">
        <v>46069</v>
      </c>
      <c r="AL1106" s="99">
        <v>46074</v>
      </c>
      <c r="AM1106" s="69"/>
      <c r="AN1106" s="74">
        <v>46074</v>
      </c>
      <c r="AO1106" s="81">
        <f>IF(AH1106&lt;AG1106,IF(AH1106=0,"",AH1106-1),IF(AG1106=0,"",AG1106-1))</f>
        <v>46065.375</v>
      </c>
      <c r="AP1106" s="81">
        <f>IF(AH1106&lt;AG1106,IF(AH1106=0,"",AH1106),IF(AG1106=0,"",AG1106))</f>
        <v>46066.375</v>
      </c>
      <c r="AQ1106" s="81">
        <f>IF(AH1106&lt;AG1106,IF(AH1106=0,"",AH1106),IF(AG1106=0,"",AG1106))</f>
        <v>46066.375</v>
      </c>
      <c r="AR1106" s="81">
        <f>IF(AI1106=0,"",IF(AI1106&lt;AJ1106,AJ1106+1,AI1106+1))</f>
        <v>46070</v>
      </c>
      <c r="AS1106" s="81">
        <f>IF(AI1106=0,"",IF(AE1106=0,IF(AJ1106=0,AI1106+2,AJ1106+2),AE1106+2))</f>
        <v>46071</v>
      </c>
      <c r="AT1106" s="81">
        <f>IF(AI1106=0,"",IF(AI1106&lt;AJ1106,AJ1106+1,AI1106+1))</f>
        <v>46070</v>
      </c>
      <c r="AU1106" s="82" t="s">
        <v>2600</v>
      </c>
      <c r="AV1106" s="74">
        <v>46065</v>
      </c>
      <c r="AW1106" s="75" t="s">
        <v>4431</v>
      </c>
      <c r="AX1106" s="75">
        <v>32209909</v>
      </c>
      <c r="AY1106" s="75"/>
      <c r="AZ1106" s="96"/>
      <c r="BA1106" s="75"/>
      <c r="BB1106" s="75"/>
      <c r="BC1106" s="75"/>
      <c r="BD1106" s="75"/>
      <c r="BE1106" s="75"/>
      <c r="BF1106" s="75"/>
      <c r="BG1106" s="75"/>
      <c r="BH1106" s="75"/>
      <c r="BI1106" s="75"/>
      <c r="BJ1106" s="75"/>
      <c r="BK1106" s="75"/>
      <c r="BL1106" s="75"/>
      <c r="BM1106" s="75"/>
      <c r="BN1106" s="75"/>
      <c r="BO1106" s="75"/>
      <c r="BP1106" s="75"/>
      <c r="BQ1106" s="75"/>
      <c r="BR1106" s="75"/>
      <c r="BS1106" s="75"/>
      <c r="BT1106" s="75">
        <v>0</v>
      </c>
      <c r="BU1106" s="84" t="s">
        <v>4412</v>
      </c>
      <c r="BV1106" s="74">
        <v>46076</v>
      </c>
      <c r="BW1106" s="85">
        <f t="shared" si="358"/>
        <v>7</v>
      </c>
      <c r="BX1106" s="85">
        <f t="shared" si="359"/>
        <v>7</v>
      </c>
      <c r="BY1106" s="86" t="s">
        <v>120</v>
      </c>
      <c r="BZ1106" s="87">
        <f t="shared" si="357"/>
        <v>6</v>
      </c>
      <c r="CB1106" s="88">
        <f t="shared" si="360"/>
        <v>9</v>
      </c>
      <c r="CC1106" s="89">
        <f t="shared" si="356"/>
        <v>7</v>
      </c>
      <c r="CE1106" s="87">
        <f t="shared" si="364"/>
        <v>2</v>
      </c>
      <c r="CF1106" s="90">
        <v>8498750</v>
      </c>
      <c r="CG1106" s="90"/>
      <c r="CH1106" s="90">
        <v>8498750</v>
      </c>
      <c r="CI1106" s="22">
        <v>26150</v>
      </c>
      <c r="CJ1106" s="87">
        <f t="shared" si="361"/>
        <v>2</v>
      </c>
      <c r="CK1106" s="87">
        <f t="shared" si="362"/>
        <v>7</v>
      </c>
      <c r="CL1106" s="22" t="s">
        <v>121</v>
      </c>
      <c r="CM1106" s="22" t="s">
        <v>4413</v>
      </c>
    </row>
    <row r="1107" spans="1:91" ht="14.45" customHeight="1" x14ac:dyDescent="0.25">
      <c r="A1107" s="69">
        <f t="shared" si="363"/>
        <v>1105</v>
      </c>
      <c r="B1107" s="70" t="s">
        <v>102</v>
      </c>
      <c r="C1107" s="107" t="s">
        <v>4432</v>
      </c>
      <c r="D1107" s="106">
        <v>145493332</v>
      </c>
      <c r="E1107" s="73">
        <v>5320007618</v>
      </c>
      <c r="F1107" s="74">
        <v>46064</v>
      </c>
      <c r="G1107" s="75" t="s">
        <v>1159</v>
      </c>
      <c r="H1107" s="75" t="s">
        <v>2963</v>
      </c>
      <c r="I1107" s="75" t="s">
        <v>105</v>
      </c>
      <c r="J1107" s="75" t="s">
        <v>1161</v>
      </c>
      <c r="K1107" s="75" t="s">
        <v>242</v>
      </c>
      <c r="L1107" s="74">
        <v>46078</v>
      </c>
      <c r="M1107" s="73">
        <v>40</v>
      </c>
      <c r="N1107" s="75" t="s">
        <v>4433</v>
      </c>
      <c r="O1107" s="75" t="s">
        <v>4434</v>
      </c>
      <c r="P1107" s="75">
        <v>2830048990</v>
      </c>
      <c r="Q1107" s="74">
        <v>46066</v>
      </c>
      <c r="R1107" s="75">
        <v>1209385186</v>
      </c>
      <c r="S1107" s="75">
        <v>224194615</v>
      </c>
      <c r="T1107" s="74">
        <v>46066</v>
      </c>
      <c r="U1107" s="190">
        <v>14134.681</v>
      </c>
      <c r="V1107" s="190">
        <v>13626.375</v>
      </c>
      <c r="W1107" s="75">
        <v>15</v>
      </c>
      <c r="X1107" s="75">
        <v>0</v>
      </c>
      <c r="Y1107" s="98">
        <v>7266551984</v>
      </c>
      <c r="Z1107" s="82" t="s">
        <v>354</v>
      </c>
      <c r="AA1107" s="75" t="s">
        <v>4435</v>
      </c>
      <c r="AB1107" s="75" t="s">
        <v>4436</v>
      </c>
      <c r="AC1107" s="98" t="s">
        <v>4432</v>
      </c>
      <c r="AD1107" s="75" t="s">
        <v>113</v>
      </c>
      <c r="AE1107" s="74">
        <v>46071</v>
      </c>
      <c r="AF1107" s="130">
        <v>46068.916666666664</v>
      </c>
      <c r="AG1107" s="130">
        <v>46067.375</v>
      </c>
      <c r="AH1107" s="130">
        <v>46067.375</v>
      </c>
      <c r="AI1107" s="99">
        <v>46068</v>
      </c>
      <c r="AJ1107" s="99">
        <v>46069</v>
      </c>
      <c r="AK1107" s="99">
        <v>46070</v>
      </c>
      <c r="AL1107" s="99">
        <v>46070</v>
      </c>
      <c r="AM1107" s="99">
        <v>46071</v>
      </c>
      <c r="AN1107" s="131">
        <v>46072</v>
      </c>
      <c r="AO1107" s="95" t="s">
        <v>121</v>
      </c>
      <c r="AP1107" s="95" t="s">
        <v>121</v>
      </c>
      <c r="AQ1107" s="95" t="s">
        <v>121</v>
      </c>
      <c r="AR1107" s="95" t="s">
        <v>121</v>
      </c>
      <c r="AS1107" s="95" t="s">
        <v>121</v>
      </c>
      <c r="AT1107" s="95" t="s">
        <v>121</v>
      </c>
      <c r="AU1107" s="82" t="s">
        <v>2600</v>
      </c>
      <c r="AV1107" s="74">
        <v>46066</v>
      </c>
      <c r="AW1107" s="75" t="s">
        <v>4437</v>
      </c>
      <c r="AX1107" s="75">
        <v>30752783</v>
      </c>
      <c r="AY1107" s="75"/>
      <c r="AZ1107" s="96"/>
      <c r="BA1107" s="75"/>
      <c r="BB1107" s="75"/>
      <c r="BC1107" s="75"/>
      <c r="BD1107" s="75"/>
      <c r="BE1107" s="75"/>
      <c r="BF1107" s="75"/>
      <c r="BG1107" s="75"/>
      <c r="BH1107" s="75"/>
      <c r="BI1107" s="75"/>
      <c r="BJ1107" s="75"/>
      <c r="BK1107" s="75"/>
      <c r="BL1107" s="75"/>
      <c r="BM1107" s="75"/>
      <c r="BN1107" s="75"/>
      <c r="BO1107" s="75"/>
      <c r="BP1107" s="75"/>
      <c r="BQ1107" s="75"/>
      <c r="BR1107" s="75"/>
      <c r="BS1107" s="75"/>
      <c r="BT1107" s="75">
        <v>1</v>
      </c>
      <c r="BU1107" s="84" t="s">
        <v>4438</v>
      </c>
      <c r="BV1107" s="74">
        <v>46076</v>
      </c>
      <c r="BW1107" s="85">
        <f t="shared" si="358"/>
        <v>6</v>
      </c>
      <c r="BX1107" s="85">
        <f t="shared" si="359"/>
        <v>6</v>
      </c>
      <c r="BY1107" s="86" t="s">
        <v>120</v>
      </c>
      <c r="BZ1107" s="87">
        <f t="shared" si="357"/>
        <v>7</v>
      </c>
      <c r="CB1107" s="88">
        <f t="shared" si="360"/>
        <v>9</v>
      </c>
      <c r="CC1107" s="89">
        <f t="shared" si="356"/>
        <v>6</v>
      </c>
      <c r="CE1107" s="87">
        <f t="shared" si="364"/>
        <v>2</v>
      </c>
      <c r="CF1107" s="90">
        <v>6021400</v>
      </c>
      <c r="CG1107" s="90"/>
      <c r="CH1107" s="90">
        <v>6021400</v>
      </c>
      <c r="CI1107" s="22">
        <v>26180</v>
      </c>
      <c r="CJ1107" s="87">
        <f t="shared" si="361"/>
        <v>2</v>
      </c>
      <c r="CK1107" s="87">
        <f t="shared" si="362"/>
        <v>7</v>
      </c>
      <c r="CL1107" s="22" t="s">
        <v>121</v>
      </c>
      <c r="CM1107" s="22" t="s">
        <v>4439</v>
      </c>
    </row>
    <row r="1108" spans="1:91" ht="14.45" customHeight="1" x14ac:dyDescent="0.25">
      <c r="A1108" s="69">
        <f t="shared" si="363"/>
        <v>1106</v>
      </c>
      <c r="B1108" s="70" t="s">
        <v>102</v>
      </c>
      <c r="C1108" s="107" t="s">
        <v>4432</v>
      </c>
      <c r="D1108" s="106">
        <v>145493336</v>
      </c>
      <c r="E1108" s="73">
        <v>5320007618</v>
      </c>
      <c r="F1108" s="74">
        <v>46064</v>
      </c>
      <c r="G1108" s="75" t="s">
        <v>1159</v>
      </c>
      <c r="H1108" s="75" t="s">
        <v>2963</v>
      </c>
      <c r="I1108" s="75" t="s">
        <v>105</v>
      </c>
      <c r="J1108" s="75" t="s">
        <v>1161</v>
      </c>
      <c r="K1108" s="75" t="s">
        <v>242</v>
      </c>
      <c r="L1108" s="74">
        <v>46078</v>
      </c>
      <c r="M1108" s="73">
        <v>0</v>
      </c>
      <c r="N1108" s="75" t="s">
        <v>4433</v>
      </c>
      <c r="O1108" s="75" t="s">
        <v>4434</v>
      </c>
      <c r="P1108" s="75">
        <v>2830048991</v>
      </c>
      <c r="Q1108" s="74">
        <v>46066</v>
      </c>
      <c r="R1108" s="75">
        <v>1209385187</v>
      </c>
      <c r="S1108" s="75">
        <v>224194631</v>
      </c>
      <c r="T1108" s="74">
        <v>46066</v>
      </c>
      <c r="U1108" s="190">
        <v>3092.3829999999998</v>
      </c>
      <c r="V1108" s="190">
        <v>2981.1759999999999</v>
      </c>
      <c r="W1108" s="75">
        <v>4</v>
      </c>
      <c r="X1108" s="75">
        <v>0</v>
      </c>
      <c r="Y1108" s="98">
        <v>7266551984</v>
      </c>
      <c r="Z1108" s="82" t="s">
        <v>354</v>
      </c>
      <c r="AA1108" s="75" t="s">
        <v>4435</v>
      </c>
      <c r="AB1108" s="75" t="s">
        <v>4436</v>
      </c>
      <c r="AC1108" s="98" t="s">
        <v>4432</v>
      </c>
      <c r="AD1108" s="75" t="s">
        <v>113</v>
      </c>
      <c r="AE1108" s="74">
        <v>46071</v>
      </c>
      <c r="AF1108" s="130">
        <v>46068.916666666664</v>
      </c>
      <c r="AG1108" s="130">
        <v>46067.375</v>
      </c>
      <c r="AH1108" s="130">
        <v>46067.375</v>
      </c>
      <c r="AI1108" s="99">
        <v>46068</v>
      </c>
      <c r="AJ1108" s="99">
        <v>46069</v>
      </c>
      <c r="AK1108" s="99">
        <v>46070</v>
      </c>
      <c r="AL1108" s="99">
        <v>46070</v>
      </c>
      <c r="AM1108" s="99">
        <v>46071</v>
      </c>
      <c r="AN1108" s="131">
        <v>46072</v>
      </c>
      <c r="AO1108" s="95" t="s">
        <v>121</v>
      </c>
      <c r="AP1108" s="95" t="s">
        <v>121</v>
      </c>
      <c r="AQ1108" s="95" t="s">
        <v>121</v>
      </c>
      <c r="AR1108" s="95" t="s">
        <v>121</v>
      </c>
      <c r="AS1108" s="95" t="s">
        <v>121</v>
      </c>
      <c r="AT1108" s="95" t="s">
        <v>121</v>
      </c>
      <c r="AU1108" s="82" t="s">
        <v>2600</v>
      </c>
      <c r="AV1108" s="74">
        <v>46066</v>
      </c>
      <c r="AW1108" s="75">
        <v>0</v>
      </c>
      <c r="AX1108" s="75">
        <v>0</v>
      </c>
      <c r="AY1108" s="75"/>
      <c r="AZ1108" s="96"/>
      <c r="BA1108" s="75"/>
      <c r="BB1108" s="75"/>
      <c r="BC1108" s="75"/>
      <c r="BD1108" s="75"/>
      <c r="BE1108" s="75"/>
      <c r="BF1108" s="75"/>
      <c r="BG1108" s="75"/>
      <c r="BH1108" s="75"/>
      <c r="BI1108" s="75"/>
      <c r="BJ1108" s="75"/>
      <c r="BK1108" s="75"/>
      <c r="BL1108" s="75"/>
      <c r="BM1108" s="75"/>
      <c r="BN1108" s="75"/>
      <c r="BO1108" s="75"/>
      <c r="BP1108" s="75"/>
      <c r="BQ1108" s="75"/>
      <c r="BR1108" s="75"/>
      <c r="BS1108" s="75"/>
      <c r="BT1108" s="75">
        <v>0</v>
      </c>
      <c r="BU1108" s="84" t="s">
        <v>4438</v>
      </c>
      <c r="BV1108" s="74">
        <v>46076</v>
      </c>
      <c r="BW1108" s="85">
        <f t="shared" si="358"/>
        <v>6</v>
      </c>
      <c r="BX1108" s="85">
        <f t="shared" si="359"/>
        <v>6</v>
      </c>
      <c r="BY1108" s="86" t="s">
        <v>120</v>
      </c>
      <c r="BZ1108" s="87">
        <f t="shared" si="357"/>
        <v>7</v>
      </c>
      <c r="CB1108" s="88">
        <f t="shared" si="360"/>
        <v>9</v>
      </c>
      <c r="CC1108" s="89">
        <f t="shared" si="356"/>
        <v>6</v>
      </c>
      <c r="CE1108" s="87">
        <f t="shared" si="364"/>
        <v>2</v>
      </c>
      <c r="CF1108" s="90"/>
      <c r="CG1108" s="90"/>
      <c r="CH1108" s="90"/>
      <c r="CJ1108" s="87">
        <f t="shared" si="361"/>
        <v>2</v>
      </c>
      <c r="CK1108" s="87">
        <f t="shared" si="362"/>
        <v>7</v>
      </c>
      <c r="CL1108" s="22" t="s">
        <v>121</v>
      </c>
      <c r="CM1108" s="22" t="s">
        <v>4439</v>
      </c>
    </row>
    <row r="1109" spans="1:91" ht="14.45" customHeight="1" x14ac:dyDescent="0.25">
      <c r="A1109" s="69">
        <f t="shared" si="363"/>
        <v>1107</v>
      </c>
      <c r="B1109" s="70" t="s">
        <v>102</v>
      </c>
      <c r="C1109" s="107" t="s">
        <v>4440</v>
      </c>
      <c r="D1109" s="106">
        <v>145492731</v>
      </c>
      <c r="E1109" s="73">
        <v>5320007620</v>
      </c>
      <c r="F1109" s="74">
        <v>46064</v>
      </c>
      <c r="G1109" s="75" t="s">
        <v>1211</v>
      </c>
      <c r="H1109" s="75" t="s">
        <v>2963</v>
      </c>
      <c r="I1109" s="75" t="s">
        <v>105</v>
      </c>
      <c r="J1109" s="75" t="s">
        <v>1161</v>
      </c>
      <c r="K1109" s="75" t="s">
        <v>242</v>
      </c>
      <c r="L1109" s="74">
        <v>46080</v>
      </c>
      <c r="M1109" s="73">
        <v>40</v>
      </c>
      <c r="N1109" s="75" t="s">
        <v>4441</v>
      </c>
      <c r="O1109" s="75" t="s">
        <v>4442</v>
      </c>
      <c r="P1109" s="75">
        <v>2830049001</v>
      </c>
      <c r="Q1109" s="74">
        <v>46066</v>
      </c>
      <c r="R1109" s="75">
        <v>1209385233</v>
      </c>
      <c r="S1109" s="75">
        <v>224200395</v>
      </c>
      <c r="T1109" s="74">
        <v>46066</v>
      </c>
      <c r="U1109" s="190">
        <v>6235.2309999999998</v>
      </c>
      <c r="V1109" s="190">
        <v>6013.585</v>
      </c>
      <c r="W1109" s="75">
        <v>7</v>
      </c>
      <c r="X1109" s="75">
        <v>5</v>
      </c>
      <c r="Y1109" s="98">
        <v>7266551983</v>
      </c>
      <c r="Z1109" s="82" t="s">
        <v>354</v>
      </c>
      <c r="AA1109" s="75" t="s">
        <v>4435</v>
      </c>
      <c r="AB1109" s="75" t="s">
        <v>4436</v>
      </c>
      <c r="AC1109" s="216" t="s">
        <v>4440</v>
      </c>
      <c r="AD1109" s="75" t="s">
        <v>113</v>
      </c>
      <c r="AE1109" s="74">
        <v>46071</v>
      </c>
      <c r="AF1109" s="130">
        <v>46068.916666666664</v>
      </c>
      <c r="AG1109" s="130">
        <v>46067.375</v>
      </c>
      <c r="AH1109" s="130">
        <v>46067.375</v>
      </c>
      <c r="AI1109" s="99">
        <v>46068</v>
      </c>
      <c r="AJ1109" s="99">
        <v>46069</v>
      </c>
      <c r="AK1109" s="99">
        <v>46070</v>
      </c>
      <c r="AL1109" s="99">
        <v>46070</v>
      </c>
      <c r="AM1109" s="99">
        <v>46071</v>
      </c>
      <c r="AN1109" s="131">
        <v>46072</v>
      </c>
      <c r="AO1109" s="95" t="s">
        <v>121</v>
      </c>
      <c r="AP1109" s="95" t="s">
        <v>121</v>
      </c>
      <c r="AQ1109" s="95" t="s">
        <v>121</v>
      </c>
      <c r="AR1109" s="95" t="s">
        <v>121</v>
      </c>
      <c r="AS1109" s="95" t="s">
        <v>121</v>
      </c>
      <c r="AT1109" s="95" t="s">
        <v>121</v>
      </c>
      <c r="AU1109" s="82" t="s">
        <v>2600</v>
      </c>
      <c r="AV1109" s="74">
        <v>46066</v>
      </c>
      <c r="AW1109" s="75" t="s">
        <v>4443</v>
      </c>
      <c r="AX1109" s="75">
        <v>30752787</v>
      </c>
      <c r="AY1109" s="75"/>
      <c r="AZ1109" s="96"/>
      <c r="BA1109" s="75"/>
      <c r="BB1109" s="75"/>
      <c r="BC1109" s="75"/>
      <c r="BD1109" s="75"/>
      <c r="BE1109" s="75"/>
      <c r="BF1109" s="75"/>
      <c r="BG1109" s="75"/>
      <c r="BH1109" s="75"/>
      <c r="BI1109" s="75"/>
      <c r="BJ1109" s="75"/>
      <c r="BK1109" s="75"/>
      <c r="BL1109" s="75"/>
      <c r="BM1109" s="75"/>
      <c r="BN1109" s="75"/>
      <c r="BO1109" s="75"/>
      <c r="BP1109" s="75"/>
      <c r="BQ1109" s="75"/>
      <c r="BR1109" s="75"/>
      <c r="BS1109" s="75"/>
      <c r="BT1109" s="75">
        <v>1</v>
      </c>
      <c r="BU1109" s="84" t="s">
        <v>4444</v>
      </c>
      <c r="BV1109" s="74">
        <v>46076</v>
      </c>
      <c r="BW1109" s="85">
        <f t="shared" si="358"/>
        <v>6</v>
      </c>
      <c r="BX1109" s="85">
        <f t="shared" si="359"/>
        <v>6</v>
      </c>
      <c r="BY1109" s="86" t="s">
        <v>120</v>
      </c>
      <c r="BZ1109" s="87">
        <f t="shared" si="357"/>
        <v>7</v>
      </c>
      <c r="CB1109" s="88">
        <f t="shared" si="360"/>
        <v>9</v>
      </c>
      <c r="CC1109" s="89">
        <f t="shared" si="356"/>
        <v>6</v>
      </c>
      <c r="CE1109" s="87">
        <f t="shared" si="364"/>
        <v>2</v>
      </c>
      <c r="CF1109" s="90">
        <v>6021400</v>
      </c>
      <c r="CG1109" s="90"/>
      <c r="CH1109" s="90">
        <v>6021400</v>
      </c>
      <c r="CI1109" s="22">
        <v>26180</v>
      </c>
      <c r="CJ1109" s="87">
        <f t="shared" si="361"/>
        <v>2</v>
      </c>
      <c r="CK1109" s="87">
        <f t="shared" si="362"/>
        <v>7</v>
      </c>
      <c r="CL1109" s="22" t="s">
        <v>121</v>
      </c>
      <c r="CM1109" s="22" t="s">
        <v>4445</v>
      </c>
    </row>
    <row r="1110" spans="1:91" ht="14.45" customHeight="1" x14ac:dyDescent="0.25">
      <c r="A1110" s="69">
        <f t="shared" si="363"/>
        <v>1108</v>
      </c>
      <c r="B1110" s="70" t="s">
        <v>102</v>
      </c>
      <c r="C1110" s="107" t="s">
        <v>4440</v>
      </c>
      <c r="D1110" s="106">
        <v>145492662</v>
      </c>
      <c r="E1110" s="73">
        <v>5320007620</v>
      </c>
      <c r="F1110" s="74">
        <v>46064</v>
      </c>
      <c r="G1110" s="75" t="s">
        <v>1178</v>
      </c>
      <c r="H1110" s="75" t="s">
        <v>2963</v>
      </c>
      <c r="I1110" s="75" t="s">
        <v>105</v>
      </c>
      <c r="J1110" s="75" t="s">
        <v>1161</v>
      </c>
      <c r="K1110" s="75" t="s">
        <v>242</v>
      </c>
      <c r="L1110" s="74">
        <v>46078</v>
      </c>
      <c r="M1110" s="73">
        <v>0</v>
      </c>
      <c r="N1110" s="75" t="s">
        <v>4441</v>
      </c>
      <c r="O1110" s="75" t="s">
        <v>4442</v>
      </c>
      <c r="P1110" s="75">
        <v>2830049000</v>
      </c>
      <c r="Q1110" s="74">
        <v>46066</v>
      </c>
      <c r="R1110" s="75">
        <v>1209385232</v>
      </c>
      <c r="S1110" s="75">
        <v>224200399</v>
      </c>
      <c r="T1110" s="74">
        <v>46066</v>
      </c>
      <c r="U1110" s="190">
        <v>10618.526</v>
      </c>
      <c r="V1110" s="190">
        <v>10184.489</v>
      </c>
      <c r="W1110" s="75">
        <v>12</v>
      </c>
      <c r="X1110" s="75">
        <v>6</v>
      </c>
      <c r="Y1110" s="98">
        <v>7266551983</v>
      </c>
      <c r="Z1110" s="82" t="s">
        <v>354</v>
      </c>
      <c r="AA1110" s="75" t="s">
        <v>4435</v>
      </c>
      <c r="AB1110" s="75" t="s">
        <v>4436</v>
      </c>
      <c r="AC1110" s="216" t="s">
        <v>4440</v>
      </c>
      <c r="AD1110" s="75" t="s">
        <v>113</v>
      </c>
      <c r="AE1110" s="74">
        <v>46071</v>
      </c>
      <c r="AF1110" s="130">
        <v>46068.916666666664</v>
      </c>
      <c r="AG1110" s="130">
        <v>46067.375</v>
      </c>
      <c r="AH1110" s="130">
        <v>46067.375</v>
      </c>
      <c r="AI1110" s="99">
        <v>46068</v>
      </c>
      <c r="AJ1110" s="99">
        <v>46069</v>
      </c>
      <c r="AK1110" s="99">
        <v>46070</v>
      </c>
      <c r="AL1110" s="99">
        <v>46070</v>
      </c>
      <c r="AM1110" s="99">
        <v>46071</v>
      </c>
      <c r="AN1110" s="131">
        <v>46072</v>
      </c>
      <c r="AO1110" s="95" t="s">
        <v>121</v>
      </c>
      <c r="AP1110" s="95" t="s">
        <v>121</v>
      </c>
      <c r="AQ1110" s="95" t="s">
        <v>121</v>
      </c>
      <c r="AR1110" s="95" t="s">
        <v>121</v>
      </c>
      <c r="AS1110" s="95" t="s">
        <v>121</v>
      </c>
      <c r="AT1110" s="95" t="s">
        <v>121</v>
      </c>
      <c r="AU1110" s="82" t="s">
        <v>2600</v>
      </c>
      <c r="AV1110" s="74">
        <v>46066</v>
      </c>
      <c r="AW1110" s="75">
        <v>0</v>
      </c>
      <c r="AX1110" s="75">
        <v>0</v>
      </c>
      <c r="AY1110" s="75"/>
      <c r="AZ1110" s="96"/>
      <c r="BA1110" s="75"/>
      <c r="BB1110" s="75"/>
      <c r="BC1110" s="75"/>
      <c r="BD1110" s="75"/>
      <c r="BE1110" s="75"/>
      <c r="BF1110" s="75"/>
      <c r="BG1110" s="75"/>
      <c r="BH1110" s="75"/>
      <c r="BI1110" s="75"/>
      <c r="BJ1110" s="75"/>
      <c r="BK1110" s="75"/>
      <c r="BL1110" s="75"/>
      <c r="BM1110" s="75"/>
      <c r="BN1110" s="75"/>
      <c r="BO1110" s="75"/>
      <c r="BP1110" s="75"/>
      <c r="BQ1110" s="75"/>
      <c r="BR1110" s="75"/>
      <c r="BS1110" s="75"/>
      <c r="BT1110" s="75">
        <v>0</v>
      </c>
      <c r="BU1110" s="84" t="s">
        <v>4444</v>
      </c>
      <c r="BV1110" s="74">
        <v>46076</v>
      </c>
      <c r="BW1110" s="85">
        <f t="shared" si="358"/>
        <v>6</v>
      </c>
      <c r="BX1110" s="85">
        <f t="shared" si="359"/>
        <v>6</v>
      </c>
      <c r="BY1110" s="86" t="s">
        <v>120</v>
      </c>
      <c r="BZ1110" s="87">
        <f t="shared" si="357"/>
        <v>7</v>
      </c>
      <c r="CB1110" s="88">
        <f t="shared" si="360"/>
        <v>9</v>
      </c>
      <c r="CC1110" s="89">
        <f t="shared" si="356"/>
        <v>6</v>
      </c>
      <c r="CE1110" s="87">
        <f t="shared" si="364"/>
        <v>2</v>
      </c>
      <c r="CF1110" s="90"/>
      <c r="CG1110" s="90"/>
      <c r="CH1110" s="90"/>
      <c r="CJ1110" s="87">
        <f t="shared" si="361"/>
        <v>2</v>
      </c>
      <c r="CK1110" s="87">
        <f t="shared" si="362"/>
        <v>7</v>
      </c>
      <c r="CL1110" s="22" t="s">
        <v>121</v>
      </c>
      <c r="CM1110" s="22" t="s">
        <v>4445</v>
      </c>
    </row>
    <row r="1111" spans="1:91" ht="14.45" customHeight="1" x14ac:dyDescent="0.25">
      <c r="A1111" s="69">
        <f t="shared" si="363"/>
        <v>1109</v>
      </c>
      <c r="B1111" s="70" t="s">
        <v>102</v>
      </c>
      <c r="C1111" s="107" t="s">
        <v>4440</v>
      </c>
      <c r="D1111" s="106">
        <v>145492670</v>
      </c>
      <c r="E1111" s="73">
        <v>5320007622</v>
      </c>
      <c r="F1111" s="74">
        <v>46065</v>
      </c>
      <c r="G1111" s="75" t="s">
        <v>1274</v>
      </c>
      <c r="H1111" s="75" t="s">
        <v>2963</v>
      </c>
      <c r="I1111" s="75" t="s">
        <v>105</v>
      </c>
      <c r="J1111" s="75" t="s">
        <v>1161</v>
      </c>
      <c r="K1111" s="75" t="s">
        <v>242</v>
      </c>
      <c r="L1111" s="74">
        <v>46079</v>
      </c>
      <c r="M1111" s="73">
        <v>40</v>
      </c>
      <c r="N1111" s="75" t="s">
        <v>4446</v>
      </c>
      <c r="O1111" s="75" t="s">
        <v>4447</v>
      </c>
      <c r="P1111" s="75">
        <v>2830048995</v>
      </c>
      <c r="Q1111" s="74">
        <v>46066</v>
      </c>
      <c r="R1111" s="75">
        <v>1209385210</v>
      </c>
      <c r="S1111" s="75">
        <v>224199138</v>
      </c>
      <c r="T1111" s="74">
        <v>46066</v>
      </c>
      <c r="U1111" s="190">
        <v>5464.7269999999999</v>
      </c>
      <c r="V1111" s="190">
        <v>5261.2209999999995</v>
      </c>
      <c r="W1111" s="75">
        <v>6</v>
      </c>
      <c r="X1111" s="75">
        <v>4</v>
      </c>
      <c r="Y1111" s="98">
        <v>7266551985</v>
      </c>
      <c r="Z1111" s="82" t="s">
        <v>354</v>
      </c>
      <c r="AA1111" s="75" t="s">
        <v>4435</v>
      </c>
      <c r="AB1111" s="75" t="s">
        <v>4436</v>
      </c>
      <c r="AC1111" s="216" t="s">
        <v>4440</v>
      </c>
      <c r="AD1111" s="75" t="s">
        <v>113</v>
      </c>
      <c r="AE1111" s="74">
        <v>46071</v>
      </c>
      <c r="AF1111" s="130">
        <v>46068.916666666664</v>
      </c>
      <c r="AG1111" s="130">
        <v>46067.375</v>
      </c>
      <c r="AH1111" s="130">
        <v>46067.375</v>
      </c>
      <c r="AI1111" s="99">
        <v>46068</v>
      </c>
      <c r="AJ1111" s="99">
        <v>46069</v>
      </c>
      <c r="AK1111" s="99">
        <v>46070</v>
      </c>
      <c r="AL1111" s="99">
        <v>46070</v>
      </c>
      <c r="AM1111" s="99">
        <v>46071</v>
      </c>
      <c r="AN1111" s="131">
        <v>46072</v>
      </c>
      <c r="AO1111" s="95" t="s">
        <v>121</v>
      </c>
      <c r="AP1111" s="95" t="s">
        <v>121</v>
      </c>
      <c r="AQ1111" s="95" t="s">
        <v>121</v>
      </c>
      <c r="AR1111" s="95" t="s">
        <v>121</v>
      </c>
      <c r="AS1111" s="95" t="s">
        <v>121</v>
      </c>
      <c r="AT1111" s="95" t="s">
        <v>121</v>
      </c>
      <c r="AU1111" s="82" t="s">
        <v>2600</v>
      </c>
      <c r="AV1111" s="74">
        <v>46066</v>
      </c>
      <c r="AW1111" s="75" t="s">
        <v>4448</v>
      </c>
      <c r="AX1111" s="75">
        <v>32213199</v>
      </c>
      <c r="AY1111" s="75"/>
      <c r="AZ1111" s="96"/>
      <c r="BA1111" s="75"/>
      <c r="BB1111" s="75"/>
      <c r="BC1111" s="75"/>
      <c r="BD1111" s="75"/>
      <c r="BE1111" s="75"/>
      <c r="BF1111" s="75"/>
      <c r="BG1111" s="75"/>
      <c r="BH1111" s="75"/>
      <c r="BI1111" s="75"/>
      <c r="BJ1111" s="75"/>
      <c r="BK1111" s="75"/>
      <c r="BL1111" s="75"/>
      <c r="BM1111" s="75"/>
      <c r="BN1111" s="75"/>
      <c r="BO1111" s="75"/>
      <c r="BP1111" s="75"/>
      <c r="BQ1111" s="75"/>
      <c r="BR1111" s="75"/>
      <c r="BS1111" s="75"/>
      <c r="BT1111" s="75">
        <v>0</v>
      </c>
      <c r="BU1111" s="84" t="s">
        <v>4444</v>
      </c>
      <c r="BV1111" s="74">
        <v>46076</v>
      </c>
      <c r="BW1111" s="85">
        <f t="shared" si="358"/>
        <v>6</v>
      </c>
      <c r="BX1111" s="85">
        <f t="shared" si="359"/>
        <v>6</v>
      </c>
      <c r="BY1111" s="86" t="s">
        <v>120</v>
      </c>
      <c r="BZ1111" s="87">
        <f t="shared" si="357"/>
        <v>7</v>
      </c>
      <c r="CB1111" s="88">
        <f t="shared" si="360"/>
        <v>9</v>
      </c>
      <c r="CC1111" s="89">
        <f t="shared" si="356"/>
        <v>6</v>
      </c>
      <c r="CE1111" s="87">
        <f t="shared" si="364"/>
        <v>2</v>
      </c>
      <c r="CF1111" s="90">
        <v>6021400</v>
      </c>
      <c r="CG1111" s="90"/>
      <c r="CH1111" s="90">
        <v>6021400</v>
      </c>
      <c r="CI1111" s="22">
        <v>26180</v>
      </c>
      <c r="CJ1111" s="87">
        <f t="shared" si="361"/>
        <v>2</v>
      </c>
      <c r="CK1111" s="87">
        <f t="shared" si="362"/>
        <v>7</v>
      </c>
      <c r="CL1111" s="22" t="s">
        <v>121</v>
      </c>
      <c r="CM1111" s="22" t="s">
        <v>4445</v>
      </c>
    </row>
    <row r="1112" spans="1:91" ht="14.45" customHeight="1" x14ac:dyDescent="0.25">
      <c r="A1112" s="69">
        <f t="shared" si="363"/>
        <v>1110</v>
      </c>
      <c r="B1112" s="70" t="s">
        <v>102</v>
      </c>
      <c r="C1112" s="107" t="s">
        <v>4440</v>
      </c>
      <c r="D1112" s="106">
        <v>145492747</v>
      </c>
      <c r="E1112" s="73">
        <v>5320007622</v>
      </c>
      <c r="F1112" s="74">
        <v>46065</v>
      </c>
      <c r="G1112" s="75" t="s">
        <v>1211</v>
      </c>
      <c r="H1112" s="75" t="s">
        <v>2963</v>
      </c>
      <c r="I1112" s="75" t="s">
        <v>105</v>
      </c>
      <c r="J1112" s="75" t="s">
        <v>1161</v>
      </c>
      <c r="K1112" s="75" t="s">
        <v>242</v>
      </c>
      <c r="L1112" s="74">
        <v>46084</v>
      </c>
      <c r="M1112" s="73">
        <v>0</v>
      </c>
      <c r="N1112" s="75" t="s">
        <v>4446</v>
      </c>
      <c r="O1112" s="75" t="s">
        <v>4447</v>
      </c>
      <c r="P1112" s="75">
        <v>2830048996</v>
      </c>
      <c r="Q1112" s="74">
        <v>46066</v>
      </c>
      <c r="R1112" s="75">
        <v>1209385212</v>
      </c>
      <c r="S1112" s="75">
        <v>224199135</v>
      </c>
      <c r="T1112" s="74">
        <v>46066</v>
      </c>
      <c r="U1112" s="190">
        <v>9300.0730000000003</v>
      </c>
      <c r="V1112" s="190">
        <v>8956.7639999999992</v>
      </c>
      <c r="W1112" s="75">
        <v>11</v>
      </c>
      <c r="X1112" s="75">
        <v>8</v>
      </c>
      <c r="Y1112" s="98">
        <v>7266551985</v>
      </c>
      <c r="Z1112" s="82" t="s">
        <v>354</v>
      </c>
      <c r="AA1112" s="75" t="s">
        <v>4435</v>
      </c>
      <c r="AB1112" s="75" t="s">
        <v>4436</v>
      </c>
      <c r="AC1112" s="216" t="s">
        <v>4440</v>
      </c>
      <c r="AD1112" s="75" t="s">
        <v>113</v>
      </c>
      <c r="AE1112" s="74">
        <v>46071</v>
      </c>
      <c r="AF1112" s="130">
        <v>46068.916666666664</v>
      </c>
      <c r="AG1112" s="130">
        <v>46067.375</v>
      </c>
      <c r="AH1112" s="130">
        <v>46067.375</v>
      </c>
      <c r="AI1112" s="99">
        <v>46068</v>
      </c>
      <c r="AJ1112" s="99">
        <v>46069</v>
      </c>
      <c r="AK1112" s="99">
        <v>46070</v>
      </c>
      <c r="AL1112" s="99">
        <v>46070</v>
      </c>
      <c r="AM1112" s="99">
        <v>46071</v>
      </c>
      <c r="AN1112" s="131">
        <v>46072</v>
      </c>
      <c r="AO1112" s="95" t="s">
        <v>121</v>
      </c>
      <c r="AP1112" s="95" t="s">
        <v>121</v>
      </c>
      <c r="AQ1112" s="95" t="s">
        <v>121</v>
      </c>
      <c r="AR1112" s="95" t="s">
        <v>121</v>
      </c>
      <c r="AS1112" s="95" t="s">
        <v>121</v>
      </c>
      <c r="AT1112" s="95" t="s">
        <v>121</v>
      </c>
      <c r="AU1112" s="82" t="s">
        <v>2600</v>
      </c>
      <c r="AV1112" s="74">
        <v>46066</v>
      </c>
      <c r="AW1112" s="75">
        <v>0</v>
      </c>
      <c r="AX1112" s="75">
        <v>0</v>
      </c>
      <c r="AY1112" s="75"/>
      <c r="AZ1112" s="96"/>
      <c r="BA1112" s="75"/>
      <c r="BB1112" s="75"/>
      <c r="BC1112" s="75"/>
      <c r="BD1112" s="75"/>
      <c r="BE1112" s="75"/>
      <c r="BF1112" s="75"/>
      <c r="BG1112" s="75"/>
      <c r="BH1112" s="75"/>
      <c r="BI1112" s="75"/>
      <c r="BJ1112" s="75"/>
      <c r="BK1112" s="75"/>
      <c r="BL1112" s="75"/>
      <c r="BM1112" s="75"/>
      <c r="BN1112" s="75"/>
      <c r="BO1112" s="75"/>
      <c r="BP1112" s="75"/>
      <c r="BQ1112" s="75"/>
      <c r="BR1112" s="75"/>
      <c r="BS1112" s="75"/>
      <c r="BT1112" s="75">
        <v>0</v>
      </c>
      <c r="BU1112" s="84" t="s">
        <v>4444</v>
      </c>
      <c r="BV1112" s="74">
        <v>46076</v>
      </c>
      <c r="BW1112" s="85">
        <f t="shared" si="358"/>
        <v>6</v>
      </c>
      <c r="BX1112" s="85">
        <f t="shared" si="359"/>
        <v>6</v>
      </c>
      <c r="BY1112" s="86" t="s">
        <v>120</v>
      </c>
      <c r="BZ1112" s="87">
        <f t="shared" si="357"/>
        <v>7</v>
      </c>
      <c r="CB1112" s="88">
        <f t="shared" si="360"/>
        <v>9</v>
      </c>
      <c r="CC1112" s="89">
        <f t="shared" si="356"/>
        <v>6</v>
      </c>
      <c r="CE1112" s="87">
        <f t="shared" si="364"/>
        <v>2</v>
      </c>
      <c r="CF1112" s="90"/>
      <c r="CG1112" s="90"/>
      <c r="CH1112" s="90"/>
      <c r="CJ1112" s="87">
        <f t="shared" si="361"/>
        <v>2</v>
      </c>
      <c r="CK1112" s="87">
        <f t="shared" si="362"/>
        <v>7</v>
      </c>
      <c r="CL1112" s="22" t="s">
        <v>121</v>
      </c>
      <c r="CM1112" s="22" t="s">
        <v>4445</v>
      </c>
    </row>
    <row r="1113" spans="1:91" ht="14.45" customHeight="1" x14ac:dyDescent="0.25">
      <c r="A1113" s="69">
        <f t="shared" si="363"/>
        <v>1111</v>
      </c>
      <c r="B1113" s="70" t="s">
        <v>102</v>
      </c>
      <c r="C1113" s="107" t="s">
        <v>4432</v>
      </c>
      <c r="D1113" s="106">
        <v>145506574</v>
      </c>
      <c r="E1113" s="73">
        <v>5320007634</v>
      </c>
      <c r="F1113" s="74">
        <v>46064</v>
      </c>
      <c r="G1113" s="75" t="s">
        <v>1186</v>
      </c>
      <c r="H1113" s="75" t="s">
        <v>2963</v>
      </c>
      <c r="I1113" s="75" t="s">
        <v>105</v>
      </c>
      <c r="J1113" s="75" t="s">
        <v>1161</v>
      </c>
      <c r="K1113" s="75" t="s">
        <v>242</v>
      </c>
      <c r="L1113" s="74">
        <v>46078</v>
      </c>
      <c r="M1113" s="73">
        <v>40</v>
      </c>
      <c r="N1113" s="75" t="s">
        <v>4449</v>
      </c>
      <c r="O1113" s="75" t="s">
        <v>4450</v>
      </c>
      <c r="P1113" s="75">
        <v>2830048997</v>
      </c>
      <c r="Q1113" s="74">
        <v>46066</v>
      </c>
      <c r="R1113" s="75">
        <v>1209385220</v>
      </c>
      <c r="S1113" s="75">
        <v>224194633</v>
      </c>
      <c r="T1113" s="74">
        <v>46066</v>
      </c>
      <c r="U1113" s="190">
        <v>17127.368999999999</v>
      </c>
      <c r="V1113" s="190">
        <v>16461.496999999999</v>
      </c>
      <c r="W1113" s="75">
        <v>17</v>
      </c>
      <c r="X1113" s="75">
        <v>30</v>
      </c>
      <c r="Y1113" s="98">
        <v>7266551990</v>
      </c>
      <c r="Z1113" s="82" t="s">
        <v>354</v>
      </c>
      <c r="AA1113" s="75" t="s">
        <v>4435</v>
      </c>
      <c r="AB1113" s="75" t="s">
        <v>4436</v>
      </c>
      <c r="AC1113" s="98" t="s">
        <v>4432</v>
      </c>
      <c r="AD1113" s="75" t="s">
        <v>113</v>
      </c>
      <c r="AE1113" s="74">
        <v>46071</v>
      </c>
      <c r="AF1113" s="130">
        <v>46068.916666666664</v>
      </c>
      <c r="AG1113" s="130">
        <v>46067.375</v>
      </c>
      <c r="AH1113" s="130">
        <v>46067.375</v>
      </c>
      <c r="AI1113" s="99">
        <v>46068</v>
      </c>
      <c r="AJ1113" s="99">
        <v>46069</v>
      </c>
      <c r="AK1113" s="99">
        <v>46070</v>
      </c>
      <c r="AL1113" s="99">
        <v>46070</v>
      </c>
      <c r="AM1113" s="99">
        <v>46071</v>
      </c>
      <c r="AN1113" s="131">
        <v>46072</v>
      </c>
      <c r="AO1113" s="95" t="s">
        <v>121</v>
      </c>
      <c r="AP1113" s="95" t="s">
        <v>121</v>
      </c>
      <c r="AQ1113" s="95" t="s">
        <v>121</v>
      </c>
      <c r="AR1113" s="95" t="s">
        <v>121</v>
      </c>
      <c r="AS1113" s="95" t="s">
        <v>121</v>
      </c>
      <c r="AT1113" s="95" t="s">
        <v>121</v>
      </c>
      <c r="AU1113" s="82" t="s">
        <v>2600</v>
      </c>
      <c r="AV1113" s="74">
        <v>46066</v>
      </c>
      <c r="AW1113" s="75" t="s">
        <v>4451</v>
      </c>
      <c r="AX1113" s="75">
        <v>30752774</v>
      </c>
      <c r="AY1113" s="75"/>
      <c r="AZ1113" s="96"/>
      <c r="BA1113" s="75"/>
      <c r="BB1113" s="75"/>
      <c r="BC1113" s="75"/>
      <c r="BD1113" s="75"/>
      <c r="BE1113" s="75"/>
      <c r="BF1113" s="75"/>
      <c r="BG1113" s="75"/>
      <c r="BH1113" s="75"/>
      <c r="BI1113" s="75"/>
      <c r="BJ1113" s="75"/>
      <c r="BK1113" s="75"/>
      <c r="BL1113" s="75"/>
      <c r="BM1113" s="75"/>
      <c r="BN1113" s="75"/>
      <c r="BO1113" s="75"/>
      <c r="BP1113" s="75"/>
      <c r="BQ1113" s="75"/>
      <c r="BR1113" s="75"/>
      <c r="BS1113" s="75"/>
      <c r="BT1113" s="75">
        <v>0</v>
      </c>
      <c r="BU1113" s="84" t="s">
        <v>4438</v>
      </c>
      <c r="BV1113" s="74">
        <v>46076</v>
      </c>
      <c r="BW1113" s="85">
        <f t="shared" si="358"/>
        <v>6</v>
      </c>
      <c r="BX1113" s="85">
        <f t="shared" si="359"/>
        <v>6</v>
      </c>
      <c r="BY1113" s="86" t="s">
        <v>120</v>
      </c>
      <c r="BZ1113" s="87">
        <f t="shared" si="357"/>
        <v>7</v>
      </c>
      <c r="CB1113" s="88">
        <f t="shared" si="360"/>
        <v>9</v>
      </c>
      <c r="CC1113" s="89">
        <f t="shared" si="356"/>
        <v>6</v>
      </c>
      <c r="CE1113" s="87">
        <f t="shared" si="364"/>
        <v>2</v>
      </c>
      <c r="CF1113" s="90">
        <v>6021400</v>
      </c>
      <c r="CG1113" s="90"/>
      <c r="CH1113" s="90">
        <v>6021400</v>
      </c>
      <c r="CI1113" s="22">
        <v>26180</v>
      </c>
      <c r="CJ1113" s="87">
        <f t="shared" si="361"/>
        <v>2</v>
      </c>
      <c r="CK1113" s="87">
        <f t="shared" si="362"/>
        <v>7</v>
      </c>
      <c r="CL1113" s="22" t="s">
        <v>121</v>
      </c>
      <c r="CM1113" s="22" t="s">
        <v>4439</v>
      </c>
    </row>
    <row r="1114" spans="1:91" ht="14.45" customHeight="1" x14ac:dyDescent="0.25">
      <c r="A1114" s="69">
        <f t="shared" si="363"/>
        <v>1112</v>
      </c>
      <c r="B1114" s="70" t="s">
        <v>102</v>
      </c>
      <c r="C1114" s="107" t="s">
        <v>4432</v>
      </c>
      <c r="D1114" s="106">
        <v>145506575</v>
      </c>
      <c r="E1114" s="73">
        <v>5320007634</v>
      </c>
      <c r="F1114" s="74">
        <v>46064</v>
      </c>
      <c r="G1114" s="75" t="s">
        <v>1186</v>
      </c>
      <c r="H1114" s="75" t="s">
        <v>2963</v>
      </c>
      <c r="I1114" s="75" t="s">
        <v>105</v>
      </c>
      <c r="J1114" s="75" t="s">
        <v>1161</v>
      </c>
      <c r="K1114" s="75" t="s">
        <v>242</v>
      </c>
      <c r="L1114" s="74">
        <v>46078</v>
      </c>
      <c r="M1114" s="73">
        <v>0</v>
      </c>
      <c r="N1114" s="75" t="s">
        <v>4449</v>
      </c>
      <c r="O1114" s="75" t="s">
        <v>4450</v>
      </c>
      <c r="P1114" s="75">
        <v>2830048998</v>
      </c>
      <c r="Q1114" s="74">
        <v>46066</v>
      </c>
      <c r="R1114" s="75">
        <v>1209385221</v>
      </c>
      <c r="S1114" s="75">
        <v>224194639</v>
      </c>
      <c r="T1114" s="74">
        <v>46066</v>
      </c>
      <c r="U1114" s="190">
        <v>2142.8690000000001</v>
      </c>
      <c r="V1114" s="190">
        <v>2067.2510000000002</v>
      </c>
      <c r="W1114" s="75">
        <v>2</v>
      </c>
      <c r="X1114" s="75">
        <v>0</v>
      </c>
      <c r="Y1114" s="98">
        <v>7266551990</v>
      </c>
      <c r="Z1114" s="82" t="s">
        <v>354</v>
      </c>
      <c r="AA1114" s="75" t="s">
        <v>4435</v>
      </c>
      <c r="AB1114" s="75" t="s">
        <v>4436</v>
      </c>
      <c r="AC1114" s="98" t="s">
        <v>4432</v>
      </c>
      <c r="AD1114" s="75" t="s">
        <v>113</v>
      </c>
      <c r="AE1114" s="74">
        <v>46071</v>
      </c>
      <c r="AF1114" s="130">
        <v>46068.916666666664</v>
      </c>
      <c r="AG1114" s="130">
        <v>46067.375</v>
      </c>
      <c r="AH1114" s="130">
        <v>46067.375</v>
      </c>
      <c r="AI1114" s="99">
        <v>46068</v>
      </c>
      <c r="AJ1114" s="99">
        <v>46069</v>
      </c>
      <c r="AK1114" s="99">
        <v>46070</v>
      </c>
      <c r="AL1114" s="99">
        <v>46070</v>
      </c>
      <c r="AM1114" s="99">
        <v>46071</v>
      </c>
      <c r="AN1114" s="131">
        <v>46072</v>
      </c>
      <c r="AO1114" s="95" t="s">
        <v>121</v>
      </c>
      <c r="AP1114" s="95" t="s">
        <v>121</v>
      </c>
      <c r="AQ1114" s="95" t="s">
        <v>121</v>
      </c>
      <c r="AR1114" s="95" t="s">
        <v>121</v>
      </c>
      <c r="AS1114" s="95" t="s">
        <v>121</v>
      </c>
      <c r="AT1114" s="95" t="s">
        <v>121</v>
      </c>
      <c r="AU1114" s="82" t="s">
        <v>2600</v>
      </c>
      <c r="AV1114" s="74">
        <v>46066</v>
      </c>
      <c r="AW1114" s="75">
        <v>0</v>
      </c>
      <c r="AX1114" s="75">
        <v>0</v>
      </c>
      <c r="AY1114" s="75"/>
      <c r="AZ1114" s="96"/>
      <c r="BA1114" s="75"/>
      <c r="BB1114" s="75"/>
      <c r="BC1114" s="75"/>
      <c r="BD1114" s="75"/>
      <c r="BE1114" s="75"/>
      <c r="BF1114" s="75"/>
      <c r="BG1114" s="75"/>
      <c r="BH1114" s="75"/>
      <c r="BI1114" s="75"/>
      <c r="BJ1114" s="75"/>
      <c r="BK1114" s="75"/>
      <c r="BL1114" s="75"/>
      <c r="BM1114" s="75"/>
      <c r="BN1114" s="75"/>
      <c r="BO1114" s="75"/>
      <c r="BP1114" s="75"/>
      <c r="BQ1114" s="75"/>
      <c r="BR1114" s="75"/>
      <c r="BS1114" s="75"/>
      <c r="BT1114" s="75">
        <v>0</v>
      </c>
      <c r="BU1114" s="84" t="s">
        <v>4438</v>
      </c>
      <c r="BV1114" s="74">
        <v>46076</v>
      </c>
      <c r="BW1114" s="85">
        <f t="shared" si="358"/>
        <v>6</v>
      </c>
      <c r="BX1114" s="85">
        <f t="shared" si="359"/>
        <v>6</v>
      </c>
      <c r="BY1114" s="86" t="s">
        <v>120</v>
      </c>
      <c r="BZ1114" s="87">
        <f t="shared" si="357"/>
        <v>7</v>
      </c>
      <c r="CB1114" s="88">
        <f t="shared" si="360"/>
        <v>9</v>
      </c>
      <c r="CC1114" s="89">
        <f t="shared" si="356"/>
        <v>6</v>
      </c>
      <c r="CE1114" s="87">
        <f t="shared" si="364"/>
        <v>2</v>
      </c>
      <c r="CF1114" s="90"/>
      <c r="CG1114" s="90"/>
      <c r="CH1114" s="90"/>
      <c r="CJ1114" s="87">
        <f t="shared" si="361"/>
        <v>2</v>
      </c>
      <c r="CK1114" s="87">
        <f t="shared" si="362"/>
        <v>7</v>
      </c>
      <c r="CL1114" s="22" t="s">
        <v>121</v>
      </c>
      <c r="CM1114" s="22" t="s">
        <v>4439</v>
      </c>
    </row>
    <row r="1115" spans="1:91" ht="14.45" customHeight="1" x14ac:dyDescent="0.25">
      <c r="A1115" s="69">
        <f t="shared" si="363"/>
        <v>1113</v>
      </c>
      <c r="B1115" s="70" t="s">
        <v>102</v>
      </c>
      <c r="C1115" s="107" t="s">
        <v>4440</v>
      </c>
      <c r="D1115" s="106">
        <v>145476892</v>
      </c>
      <c r="E1115" s="73">
        <v>5320007636</v>
      </c>
      <c r="F1115" s="74">
        <v>46065</v>
      </c>
      <c r="G1115" s="75" t="s">
        <v>2992</v>
      </c>
      <c r="H1115" s="75" t="s">
        <v>2963</v>
      </c>
      <c r="I1115" s="75" t="s">
        <v>105</v>
      </c>
      <c r="J1115" s="75" t="s">
        <v>1161</v>
      </c>
      <c r="K1115" s="75" t="s">
        <v>242</v>
      </c>
      <c r="L1115" s="74">
        <v>46080</v>
      </c>
      <c r="M1115" s="73">
        <v>40</v>
      </c>
      <c r="N1115" s="75" t="s">
        <v>4452</v>
      </c>
      <c r="O1115" s="75" t="s">
        <v>4453</v>
      </c>
      <c r="P1115" s="75">
        <v>2830048992</v>
      </c>
      <c r="Q1115" s="74">
        <v>46066</v>
      </c>
      <c r="R1115" s="75">
        <v>1209385195</v>
      </c>
      <c r="S1115" s="75">
        <v>224201514</v>
      </c>
      <c r="T1115" s="74">
        <v>46066</v>
      </c>
      <c r="U1115" s="190">
        <v>8608.6350000000002</v>
      </c>
      <c r="V1115" s="190">
        <v>8288.6939999999995</v>
      </c>
      <c r="W1115" s="75">
        <v>10</v>
      </c>
      <c r="X1115" s="75">
        <v>6</v>
      </c>
      <c r="Y1115" s="98">
        <v>7266072180</v>
      </c>
      <c r="Z1115" s="82" t="s">
        <v>354</v>
      </c>
      <c r="AA1115" s="75" t="s">
        <v>4435</v>
      </c>
      <c r="AB1115" s="75" t="s">
        <v>4436</v>
      </c>
      <c r="AC1115" s="216" t="s">
        <v>4440</v>
      </c>
      <c r="AD1115" s="75" t="s">
        <v>113</v>
      </c>
      <c r="AE1115" s="74">
        <v>46071</v>
      </c>
      <c r="AF1115" s="130">
        <v>46068.916666666664</v>
      </c>
      <c r="AG1115" s="130">
        <v>46067.375</v>
      </c>
      <c r="AH1115" s="130">
        <v>46067.375</v>
      </c>
      <c r="AI1115" s="99">
        <v>46068</v>
      </c>
      <c r="AJ1115" s="99">
        <v>46069</v>
      </c>
      <c r="AK1115" s="99">
        <v>46070</v>
      </c>
      <c r="AL1115" s="99">
        <v>46070</v>
      </c>
      <c r="AM1115" s="99">
        <v>46071</v>
      </c>
      <c r="AN1115" s="131">
        <v>46072</v>
      </c>
      <c r="AO1115" s="95" t="s">
        <v>121</v>
      </c>
      <c r="AP1115" s="95" t="s">
        <v>121</v>
      </c>
      <c r="AQ1115" s="95" t="s">
        <v>121</v>
      </c>
      <c r="AR1115" s="95" t="s">
        <v>121</v>
      </c>
      <c r="AS1115" s="95" t="s">
        <v>121</v>
      </c>
      <c r="AT1115" s="95" t="s">
        <v>121</v>
      </c>
      <c r="AU1115" s="82" t="s">
        <v>2600</v>
      </c>
      <c r="AV1115" s="74">
        <v>46066</v>
      </c>
      <c r="AW1115" s="75" t="s">
        <v>4454</v>
      </c>
      <c r="AX1115" s="75">
        <v>32213160</v>
      </c>
      <c r="AY1115" s="75"/>
      <c r="AZ1115" s="96"/>
      <c r="BA1115" s="75"/>
      <c r="BB1115" s="75"/>
      <c r="BC1115" s="75"/>
      <c r="BD1115" s="75"/>
      <c r="BE1115" s="75"/>
      <c r="BF1115" s="75"/>
      <c r="BG1115" s="75"/>
      <c r="BH1115" s="75"/>
      <c r="BI1115" s="75"/>
      <c r="BJ1115" s="75"/>
      <c r="BK1115" s="75"/>
      <c r="BL1115" s="75"/>
      <c r="BM1115" s="75"/>
      <c r="BN1115" s="75"/>
      <c r="BO1115" s="75"/>
      <c r="BP1115" s="75"/>
      <c r="BQ1115" s="75"/>
      <c r="BR1115" s="75"/>
      <c r="BS1115" s="75"/>
      <c r="BT1115" s="75">
        <v>0</v>
      </c>
      <c r="BU1115" s="84" t="s">
        <v>4444</v>
      </c>
      <c r="BV1115" s="74">
        <v>46076</v>
      </c>
      <c r="BW1115" s="85">
        <f t="shared" si="358"/>
        <v>6</v>
      </c>
      <c r="BX1115" s="85">
        <f t="shared" si="359"/>
        <v>6</v>
      </c>
      <c r="BY1115" s="86" t="s">
        <v>120</v>
      </c>
      <c r="BZ1115" s="87">
        <f t="shared" si="357"/>
        <v>7</v>
      </c>
      <c r="CB1115" s="88">
        <f t="shared" si="360"/>
        <v>9</v>
      </c>
      <c r="CC1115" s="89">
        <f t="shared" si="356"/>
        <v>6</v>
      </c>
      <c r="CE1115" s="87">
        <f t="shared" si="364"/>
        <v>2</v>
      </c>
      <c r="CF1115" s="90">
        <v>6021400</v>
      </c>
      <c r="CG1115" s="90"/>
      <c r="CH1115" s="90">
        <v>6021400</v>
      </c>
      <c r="CI1115" s="22">
        <v>26180</v>
      </c>
      <c r="CJ1115" s="87">
        <f t="shared" si="361"/>
        <v>2</v>
      </c>
      <c r="CK1115" s="87">
        <f t="shared" si="362"/>
        <v>7</v>
      </c>
      <c r="CL1115" s="22" t="s">
        <v>121</v>
      </c>
      <c r="CM1115" s="22" t="s">
        <v>4445</v>
      </c>
    </row>
    <row r="1116" spans="1:91" ht="14.45" customHeight="1" x14ac:dyDescent="0.25">
      <c r="A1116" s="69">
        <f t="shared" si="363"/>
        <v>1114</v>
      </c>
      <c r="B1116" s="70" t="s">
        <v>102</v>
      </c>
      <c r="C1116" s="107" t="s">
        <v>4440</v>
      </c>
      <c r="D1116" s="106">
        <v>145493596</v>
      </c>
      <c r="E1116" s="73">
        <v>5320007636</v>
      </c>
      <c r="F1116" s="74">
        <v>46065</v>
      </c>
      <c r="G1116" s="75" t="s">
        <v>1159</v>
      </c>
      <c r="H1116" s="75" t="s">
        <v>2963</v>
      </c>
      <c r="I1116" s="75" t="s">
        <v>105</v>
      </c>
      <c r="J1116" s="75" t="s">
        <v>1161</v>
      </c>
      <c r="K1116" s="75" t="s">
        <v>242</v>
      </c>
      <c r="L1116" s="74">
        <v>46083</v>
      </c>
      <c r="M1116" s="73">
        <v>0</v>
      </c>
      <c r="N1116" s="75" t="s">
        <v>4452</v>
      </c>
      <c r="O1116" s="75" t="s">
        <v>4453</v>
      </c>
      <c r="P1116" s="75">
        <v>2830048993</v>
      </c>
      <c r="Q1116" s="74">
        <v>46066</v>
      </c>
      <c r="R1116" s="75">
        <v>1209385197</v>
      </c>
      <c r="S1116" s="75">
        <v>224201502</v>
      </c>
      <c r="T1116" s="74">
        <v>46066</v>
      </c>
      <c r="U1116" s="190">
        <v>6983.1580000000004</v>
      </c>
      <c r="V1116" s="190">
        <v>6630.0609999999997</v>
      </c>
      <c r="W1116" s="75">
        <v>9</v>
      </c>
      <c r="X1116" s="75">
        <v>50</v>
      </c>
      <c r="Y1116" s="98">
        <v>7266072180</v>
      </c>
      <c r="Z1116" s="82" t="s">
        <v>354</v>
      </c>
      <c r="AA1116" s="75" t="s">
        <v>4435</v>
      </c>
      <c r="AB1116" s="75" t="s">
        <v>4436</v>
      </c>
      <c r="AC1116" s="216" t="s">
        <v>4440</v>
      </c>
      <c r="AD1116" s="75" t="s">
        <v>113</v>
      </c>
      <c r="AE1116" s="74">
        <v>46071</v>
      </c>
      <c r="AF1116" s="130">
        <v>46068.916666666664</v>
      </c>
      <c r="AG1116" s="130">
        <v>46067.375</v>
      </c>
      <c r="AH1116" s="130">
        <v>46067.375</v>
      </c>
      <c r="AI1116" s="99">
        <v>46068</v>
      </c>
      <c r="AJ1116" s="99">
        <v>46069</v>
      </c>
      <c r="AK1116" s="99">
        <v>46070</v>
      </c>
      <c r="AL1116" s="99">
        <v>46070</v>
      </c>
      <c r="AM1116" s="99">
        <v>46071</v>
      </c>
      <c r="AN1116" s="131">
        <v>46072</v>
      </c>
      <c r="AO1116" s="95" t="s">
        <v>121</v>
      </c>
      <c r="AP1116" s="95" t="s">
        <v>121</v>
      </c>
      <c r="AQ1116" s="95" t="s">
        <v>121</v>
      </c>
      <c r="AR1116" s="95" t="s">
        <v>121</v>
      </c>
      <c r="AS1116" s="95" t="s">
        <v>121</v>
      </c>
      <c r="AT1116" s="95" t="s">
        <v>121</v>
      </c>
      <c r="AU1116" s="82" t="s">
        <v>2600</v>
      </c>
      <c r="AV1116" s="74">
        <v>46066</v>
      </c>
      <c r="AW1116" s="75">
        <v>0</v>
      </c>
      <c r="AX1116" s="75">
        <v>0</v>
      </c>
      <c r="AY1116" s="75"/>
      <c r="AZ1116" s="96"/>
      <c r="BA1116" s="75"/>
      <c r="BB1116" s="75"/>
      <c r="BC1116" s="75"/>
      <c r="BD1116" s="75"/>
      <c r="BE1116" s="75"/>
      <c r="BF1116" s="75"/>
      <c r="BG1116" s="75"/>
      <c r="BH1116" s="75"/>
      <c r="BI1116" s="75"/>
      <c r="BJ1116" s="75"/>
      <c r="BK1116" s="75"/>
      <c r="BL1116" s="75"/>
      <c r="BM1116" s="75"/>
      <c r="BN1116" s="75"/>
      <c r="BO1116" s="75"/>
      <c r="BP1116" s="75"/>
      <c r="BQ1116" s="75"/>
      <c r="BR1116" s="75"/>
      <c r="BS1116" s="75"/>
      <c r="BT1116" s="75">
        <v>0</v>
      </c>
      <c r="BU1116" s="84" t="s">
        <v>4444</v>
      </c>
      <c r="BV1116" s="74">
        <v>46076</v>
      </c>
      <c r="BW1116" s="85">
        <f t="shared" si="358"/>
        <v>6</v>
      </c>
      <c r="BX1116" s="85">
        <f t="shared" si="359"/>
        <v>6</v>
      </c>
      <c r="BY1116" s="86"/>
      <c r="BZ1116" s="87">
        <f t="shared" si="357"/>
        <v>7</v>
      </c>
      <c r="CB1116" s="88">
        <f t="shared" si="360"/>
        <v>9</v>
      </c>
      <c r="CC1116" s="89">
        <f t="shared" si="356"/>
        <v>6</v>
      </c>
      <c r="CE1116" s="87">
        <f t="shared" si="364"/>
        <v>2</v>
      </c>
      <c r="CF1116" s="90"/>
      <c r="CG1116" s="90"/>
      <c r="CH1116" s="90"/>
      <c r="CJ1116" s="87">
        <f t="shared" si="361"/>
        <v>2</v>
      </c>
      <c r="CK1116" s="87">
        <f t="shared" si="362"/>
        <v>7</v>
      </c>
      <c r="CL1116" s="22" t="s">
        <v>121</v>
      </c>
      <c r="CM1116" s="22" t="s">
        <v>4445</v>
      </c>
    </row>
    <row r="1117" spans="1:91" ht="14.45" customHeight="1" x14ac:dyDescent="0.25">
      <c r="A1117" s="69">
        <f t="shared" si="363"/>
        <v>1115</v>
      </c>
      <c r="B1117" s="70" t="s">
        <v>102</v>
      </c>
      <c r="C1117" s="107" t="s">
        <v>4455</v>
      </c>
      <c r="D1117" s="106">
        <v>145510988</v>
      </c>
      <c r="E1117" s="73">
        <v>5320007665</v>
      </c>
      <c r="F1117" s="74">
        <v>46065</v>
      </c>
      <c r="G1117" s="75" t="s">
        <v>1228</v>
      </c>
      <c r="H1117" s="75" t="s">
        <v>2963</v>
      </c>
      <c r="I1117" s="75" t="s">
        <v>105</v>
      </c>
      <c r="J1117" s="75" t="s">
        <v>1161</v>
      </c>
      <c r="K1117" s="75" t="s">
        <v>242</v>
      </c>
      <c r="L1117" s="74">
        <v>46083</v>
      </c>
      <c r="M1117" s="73">
        <v>40</v>
      </c>
      <c r="N1117" s="75" t="s">
        <v>4456</v>
      </c>
      <c r="O1117" s="75" t="s">
        <v>4457</v>
      </c>
      <c r="P1117" s="75">
        <v>2830049007</v>
      </c>
      <c r="Q1117" s="74">
        <v>46067</v>
      </c>
      <c r="R1117" s="75">
        <v>1209385394</v>
      </c>
      <c r="S1117" s="75">
        <v>224201528</v>
      </c>
      <c r="T1117" s="74">
        <v>46067</v>
      </c>
      <c r="U1117" s="190">
        <v>10308.541999999999</v>
      </c>
      <c r="V1117" s="190">
        <v>9971.8279999999995</v>
      </c>
      <c r="W1117" s="75">
        <v>12</v>
      </c>
      <c r="X1117" s="75">
        <v>3</v>
      </c>
      <c r="Y1117" s="98">
        <v>7266551988</v>
      </c>
      <c r="Z1117" s="82" t="s">
        <v>354</v>
      </c>
      <c r="AA1117" s="75" t="s">
        <v>4435</v>
      </c>
      <c r="AB1117" s="75" t="s">
        <v>4436</v>
      </c>
      <c r="AC1117" s="109" t="s">
        <v>4455</v>
      </c>
      <c r="AD1117" s="75" t="s">
        <v>113</v>
      </c>
      <c r="AE1117" s="74">
        <v>46071</v>
      </c>
      <c r="AF1117" s="130">
        <v>46068.916666666664</v>
      </c>
      <c r="AG1117" s="130">
        <v>46067.375</v>
      </c>
      <c r="AH1117" s="130">
        <v>46067.375</v>
      </c>
      <c r="AI1117" s="99">
        <v>46068</v>
      </c>
      <c r="AJ1117" s="99">
        <v>46069</v>
      </c>
      <c r="AK1117" s="99">
        <v>46070</v>
      </c>
      <c r="AL1117" s="99">
        <v>46070</v>
      </c>
      <c r="AM1117" s="99">
        <v>46071</v>
      </c>
      <c r="AN1117" s="131">
        <v>46072</v>
      </c>
      <c r="AO1117" s="95" t="s">
        <v>121</v>
      </c>
      <c r="AP1117" s="95" t="s">
        <v>121</v>
      </c>
      <c r="AQ1117" s="95" t="s">
        <v>121</v>
      </c>
      <c r="AR1117" s="95" t="s">
        <v>121</v>
      </c>
      <c r="AS1117" s="95" t="s">
        <v>121</v>
      </c>
      <c r="AT1117" s="95" t="s">
        <v>121</v>
      </c>
      <c r="AU1117" s="82" t="s">
        <v>2600</v>
      </c>
      <c r="AV1117" s="74">
        <v>46067</v>
      </c>
      <c r="AW1117" s="75" t="s">
        <v>4458</v>
      </c>
      <c r="AX1117" s="75">
        <v>30752801</v>
      </c>
      <c r="AY1117" s="75"/>
      <c r="AZ1117" s="96"/>
      <c r="BA1117" s="75"/>
      <c r="BB1117" s="75"/>
      <c r="BC1117" s="75"/>
      <c r="BD1117" s="75"/>
      <c r="BE1117" s="75"/>
      <c r="BF1117" s="75"/>
      <c r="BG1117" s="75"/>
      <c r="BH1117" s="75"/>
      <c r="BI1117" s="75"/>
      <c r="BJ1117" s="75"/>
      <c r="BK1117" s="75"/>
      <c r="BL1117" s="75"/>
      <c r="BM1117" s="75"/>
      <c r="BN1117" s="75"/>
      <c r="BO1117" s="75"/>
      <c r="BP1117" s="75"/>
      <c r="BQ1117" s="75"/>
      <c r="BR1117" s="75"/>
      <c r="BS1117" s="75"/>
      <c r="BT1117" s="75">
        <v>1</v>
      </c>
      <c r="BU1117" s="84" t="s">
        <v>4459</v>
      </c>
      <c r="BV1117" s="74">
        <v>46076</v>
      </c>
      <c r="BW1117" s="85">
        <f t="shared" si="358"/>
        <v>6</v>
      </c>
      <c r="BX1117" s="85">
        <f t="shared" si="359"/>
        <v>6</v>
      </c>
      <c r="BY1117" s="86"/>
      <c r="BZ1117" s="87">
        <f t="shared" si="357"/>
        <v>7</v>
      </c>
      <c r="CB1117" s="88">
        <f t="shared" si="360"/>
        <v>9</v>
      </c>
      <c r="CC1117" s="89">
        <f t="shared" si="356"/>
        <v>6</v>
      </c>
      <c r="CE1117" s="87">
        <f t="shared" si="364"/>
        <v>2</v>
      </c>
      <c r="CF1117" s="90">
        <v>6021400</v>
      </c>
      <c r="CG1117" s="90"/>
      <c r="CH1117" s="90">
        <v>6021400</v>
      </c>
      <c r="CI1117" s="22">
        <v>26180</v>
      </c>
      <c r="CJ1117" s="87">
        <f t="shared" si="361"/>
        <v>2</v>
      </c>
      <c r="CK1117" s="87">
        <f t="shared" si="362"/>
        <v>7</v>
      </c>
      <c r="CL1117" s="22" t="s">
        <v>121</v>
      </c>
      <c r="CM1117" s="22" t="s">
        <v>4460</v>
      </c>
    </row>
    <row r="1118" spans="1:91" ht="14.45" customHeight="1" x14ac:dyDescent="0.25">
      <c r="A1118" s="69">
        <f t="shared" si="363"/>
        <v>1116</v>
      </c>
      <c r="B1118" s="70" t="s">
        <v>102</v>
      </c>
      <c r="C1118" s="107" t="s">
        <v>4455</v>
      </c>
      <c r="D1118" s="106">
        <v>145510005</v>
      </c>
      <c r="E1118" s="73">
        <v>5320007665</v>
      </c>
      <c r="F1118" s="74">
        <v>46065</v>
      </c>
      <c r="G1118" s="75" t="s">
        <v>1205</v>
      </c>
      <c r="H1118" s="75" t="s">
        <v>2963</v>
      </c>
      <c r="I1118" s="75" t="s">
        <v>105</v>
      </c>
      <c r="J1118" s="75" t="s">
        <v>4461</v>
      </c>
      <c r="K1118" s="75" t="s">
        <v>242</v>
      </c>
      <c r="L1118" s="74">
        <v>46083</v>
      </c>
      <c r="M1118" s="73">
        <v>0</v>
      </c>
      <c r="N1118" s="75" t="s">
        <v>4456</v>
      </c>
      <c r="O1118" s="75" t="s">
        <v>4457</v>
      </c>
      <c r="P1118" s="75">
        <v>2830049006</v>
      </c>
      <c r="Q1118" s="74">
        <v>46067</v>
      </c>
      <c r="R1118" s="75">
        <v>1209385393</v>
      </c>
      <c r="S1118" s="75">
        <v>224201541</v>
      </c>
      <c r="T1118" s="74">
        <v>46067</v>
      </c>
      <c r="U1118" s="190">
        <v>4546.1819999999998</v>
      </c>
      <c r="V1118" s="190">
        <v>4393.2179999999998</v>
      </c>
      <c r="W1118" s="75">
        <v>6</v>
      </c>
      <c r="X1118" s="75">
        <v>2</v>
      </c>
      <c r="Y1118" s="98">
        <v>7266551988</v>
      </c>
      <c r="Z1118" s="82" t="s">
        <v>354</v>
      </c>
      <c r="AA1118" s="75" t="s">
        <v>4435</v>
      </c>
      <c r="AB1118" s="75" t="s">
        <v>4436</v>
      </c>
      <c r="AC1118" s="109" t="s">
        <v>4455</v>
      </c>
      <c r="AD1118" s="75" t="s">
        <v>113</v>
      </c>
      <c r="AE1118" s="74">
        <v>46071</v>
      </c>
      <c r="AF1118" s="130">
        <v>46068.916666666664</v>
      </c>
      <c r="AG1118" s="130">
        <v>46067.375</v>
      </c>
      <c r="AH1118" s="130">
        <v>46067.375</v>
      </c>
      <c r="AI1118" s="99">
        <v>46068</v>
      </c>
      <c r="AJ1118" s="99">
        <v>46069</v>
      </c>
      <c r="AK1118" s="99">
        <v>46070</v>
      </c>
      <c r="AL1118" s="99">
        <v>46070</v>
      </c>
      <c r="AM1118" s="99">
        <v>46071</v>
      </c>
      <c r="AN1118" s="131">
        <v>46072</v>
      </c>
      <c r="AO1118" s="95" t="s">
        <v>121</v>
      </c>
      <c r="AP1118" s="95" t="s">
        <v>121</v>
      </c>
      <c r="AQ1118" s="95" t="s">
        <v>121</v>
      </c>
      <c r="AR1118" s="95" t="s">
        <v>121</v>
      </c>
      <c r="AS1118" s="95" t="s">
        <v>121</v>
      </c>
      <c r="AT1118" s="95" t="s">
        <v>121</v>
      </c>
      <c r="AU1118" s="82" t="s">
        <v>2600</v>
      </c>
      <c r="AV1118" s="74">
        <v>46067</v>
      </c>
      <c r="AW1118" s="75">
        <v>0</v>
      </c>
      <c r="AX1118" s="75">
        <v>0</v>
      </c>
      <c r="AY1118" s="75"/>
      <c r="AZ1118" s="96"/>
      <c r="BA1118" s="75"/>
      <c r="BB1118" s="75"/>
      <c r="BC1118" s="75"/>
      <c r="BD1118" s="75"/>
      <c r="BE1118" s="75"/>
      <c r="BF1118" s="75"/>
      <c r="BG1118" s="75"/>
      <c r="BH1118" s="75"/>
      <c r="BI1118" s="75"/>
      <c r="BJ1118" s="75"/>
      <c r="BK1118" s="75"/>
      <c r="BL1118" s="75"/>
      <c r="BM1118" s="75"/>
      <c r="BN1118" s="75"/>
      <c r="BO1118" s="75"/>
      <c r="BP1118" s="75"/>
      <c r="BQ1118" s="75"/>
      <c r="BR1118" s="75"/>
      <c r="BS1118" s="75"/>
      <c r="BT1118" s="75">
        <v>0</v>
      </c>
      <c r="BU1118" s="84" t="s">
        <v>4459</v>
      </c>
      <c r="BV1118" s="74">
        <v>46076</v>
      </c>
      <c r="BW1118" s="85">
        <f t="shared" si="358"/>
        <v>6</v>
      </c>
      <c r="BX1118" s="85">
        <f t="shared" si="359"/>
        <v>6</v>
      </c>
      <c r="BY1118" s="86"/>
      <c r="BZ1118" s="87">
        <f t="shared" si="357"/>
        <v>7</v>
      </c>
      <c r="CB1118" s="88">
        <f t="shared" si="360"/>
        <v>9</v>
      </c>
      <c r="CC1118" s="89">
        <f t="shared" si="356"/>
        <v>6</v>
      </c>
      <c r="CE1118" s="87">
        <f t="shared" si="364"/>
        <v>2</v>
      </c>
      <c r="CF1118" s="90"/>
      <c r="CG1118" s="90"/>
      <c r="CH1118" s="90"/>
      <c r="CJ1118" s="87">
        <f t="shared" si="361"/>
        <v>2</v>
      </c>
      <c r="CK1118" s="87">
        <f t="shared" si="362"/>
        <v>7</v>
      </c>
      <c r="CL1118" s="22" t="s">
        <v>121</v>
      </c>
      <c r="CM1118" s="22" t="s">
        <v>4460</v>
      </c>
    </row>
    <row r="1119" spans="1:91" ht="14.45" customHeight="1" x14ac:dyDescent="0.25">
      <c r="A1119" s="69">
        <f t="shared" si="363"/>
        <v>1117</v>
      </c>
      <c r="B1119" s="70" t="s">
        <v>102</v>
      </c>
      <c r="C1119" s="107" t="s">
        <v>4462</v>
      </c>
      <c r="D1119" s="106">
        <v>145516913</v>
      </c>
      <c r="E1119" s="73">
        <v>5320007690</v>
      </c>
      <c r="F1119" s="74">
        <v>46065</v>
      </c>
      <c r="G1119" s="75" t="s">
        <v>1187</v>
      </c>
      <c r="H1119" s="75" t="s">
        <v>2963</v>
      </c>
      <c r="I1119" s="75" t="s">
        <v>105</v>
      </c>
      <c r="J1119" s="75" t="s">
        <v>1161</v>
      </c>
      <c r="K1119" s="75" t="s">
        <v>242</v>
      </c>
      <c r="L1119" s="74">
        <v>46083</v>
      </c>
      <c r="M1119" s="73">
        <v>40</v>
      </c>
      <c r="N1119" s="75" t="s">
        <v>4463</v>
      </c>
      <c r="O1119" s="75" t="s">
        <v>4464</v>
      </c>
      <c r="P1119" s="75">
        <v>2830049043</v>
      </c>
      <c r="Q1119" s="74">
        <v>46067</v>
      </c>
      <c r="R1119" s="75">
        <v>1209385476</v>
      </c>
      <c r="S1119" s="75">
        <v>224201567</v>
      </c>
      <c r="T1119" s="74">
        <v>46067</v>
      </c>
      <c r="U1119" s="190">
        <v>3055.3429999999998</v>
      </c>
      <c r="V1119" s="190">
        <v>2957.4870000000001</v>
      </c>
      <c r="W1119" s="75">
        <v>4</v>
      </c>
      <c r="X1119" s="75">
        <v>2</v>
      </c>
      <c r="Y1119" s="98">
        <v>7266498198</v>
      </c>
      <c r="Z1119" s="82" t="s">
        <v>354</v>
      </c>
      <c r="AA1119" s="75" t="s">
        <v>4435</v>
      </c>
      <c r="AB1119" s="75" t="s">
        <v>4436</v>
      </c>
      <c r="AC1119" s="109" t="s">
        <v>4462</v>
      </c>
      <c r="AD1119" s="75" t="s">
        <v>113</v>
      </c>
      <c r="AE1119" s="74">
        <v>46071</v>
      </c>
      <c r="AF1119" s="130">
        <v>46068.916666666664</v>
      </c>
      <c r="AG1119" s="130">
        <v>46067.375</v>
      </c>
      <c r="AH1119" s="130">
        <v>46067.375</v>
      </c>
      <c r="AI1119" s="99">
        <v>46068</v>
      </c>
      <c r="AJ1119" s="99">
        <v>46069</v>
      </c>
      <c r="AK1119" s="99">
        <v>46070</v>
      </c>
      <c r="AL1119" s="99">
        <v>46070</v>
      </c>
      <c r="AM1119" s="99">
        <v>46071</v>
      </c>
      <c r="AN1119" s="131">
        <v>46072</v>
      </c>
      <c r="AO1119" s="95" t="s">
        <v>121</v>
      </c>
      <c r="AP1119" s="95" t="s">
        <v>121</v>
      </c>
      <c r="AQ1119" s="95" t="s">
        <v>121</v>
      </c>
      <c r="AR1119" s="95" t="s">
        <v>121</v>
      </c>
      <c r="AS1119" s="95" t="s">
        <v>121</v>
      </c>
      <c r="AT1119" s="95" t="s">
        <v>121</v>
      </c>
      <c r="AU1119" s="82" t="s">
        <v>2600</v>
      </c>
      <c r="AV1119" s="74">
        <v>46067</v>
      </c>
      <c r="AW1119" s="75" t="s">
        <v>4465</v>
      </c>
      <c r="AX1119" s="75">
        <v>30752815</v>
      </c>
      <c r="AY1119" s="75"/>
      <c r="AZ1119" s="96"/>
      <c r="BA1119" s="75"/>
      <c r="BB1119" s="75"/>
      <c r="BC1119" s="75"/>
      <c r="BD1119" s="75"/>
      <c r="BE1119" s="75"/>
      <c r="BF1119" s="75"/>
      <c r="BG1119" s="75"/>
      <c r="BH1119" s="75"/>
      <c r="BI1119" s="75"/>
      <c r="BJ1119" s="75"/>
      <c r="BK1119" s="75"/>
      <c r="BL1119" s="75"/>
      <c r="BM1119" s="75"/>
      <c r="BN1119" s="75"/>
      <c r="BO1119" s="75"/>
      <c r="BP1119" s="75"/>
      <c r="BQ1119" s="75"/>
      <c r="BR1119" s="75"/>
      <c r="BS1119" s="75"/>
      <c r="BT1119" s="75">
        <v>1</v>
      </c>
      <c r="BU1119" s="84" t="s">
        <v>4466</v>
      </c>
      <c r="BV1119" s="74">
        <v>46076</v>
      </c>
      <c r="BW1119" s="85">
        <f t="shared" si="358"/>
        <v>6</v>
      </c>
      <c r="BX1119" s="85">
        <f t="shared" si="359"/>
        <v>6</v>
      </c>
      <c r="BY1119" s="86"/>
      <c r="BZ1119" s="87">
        <f t="shared" si="357"/>
        <v>7</v>
      </c>
      <c r="CB1119" s="88">
        <f t="shared" si="360"/>
        <v>9</v>
      </c>
      <c r="CC1119" s="89">
        <f t="shared" si="356"/>
        <v>6</v>
      </c>
      <c r="CE1119" s="87">
        <f t="shared" si="364"/>
        <v>2</v>
      </c>
      <c r="CF1119" s="90">
        <v>6021400</v>
      </c>
      <c r="CG1119" s="90"/>
      <c r="CH1119" s="90">
        <v>6021400</v>
      </c>
      <c r="CI1119" s="22">
        <v>26180</v>
      </c>
      <c r="CJ1119" s="87">
        <f t="shared" si="361"/>
        <v>2</v>
      </c>
      <c r="CK1119" s="87">
        <f t="shared" si="362"/>
        <v>7</v>
      </c>
      <c r="CL1119" s="22" t="s">
        <v>121</v>
      </c>
      <c r="CM1119" s="22" t="s">
        <v>4467</v>
      </c>
    </row>
    <row r="1120" spans="1:91" ht="14.45" customHeight="1" x14ac:dyDescent="0.25">
      <c r="A1120" s="69">
        <f t="shared" si="363"/>
        <v>1118</v>
      </c>
      <c r="B1120" s="70" t="s">
        <v>102</v>
      </c>
      <c r="C1120" s="107" t="s">
        <v>4462</v>
      </c>
      <c r="D1120" s="106">
        <v>145518272</v>
      </c>
      <c r="E1120" s="73">
        <v>5320007690</v>
      </c>
      <c r="F1120" s="74">
        <v>46065</v>
      </c>
      <c r="G1120" s="75" t="s">
        <v>1188</v>
      </c>
      <c r="H1120" s="75" t="s">
        <v>2963</v>
      </c>
      <c r="I1120" s="75" t="s">
        <v>105</v>
      </c>
      <c r="J1120" s="75" t="s">
        <v>1161</v>
      </c>
      <c r="K1120" s="75" t="s">
        <v>242</v>
      </c>
      <c r="L1120" s="74">
        <v>46083</v>
      </c>
      <c r="M1120" s="73">
        <v>0</v>
      </c>
      <c r="N1120" s="75" t="s">
        <v>4463</v>
      </c>
      <c r="O1120" s="75" t="s">
        <v>4464</v>
      </c>
      <c r="P1120" s="75">
        <v>2830049044</v>
      </c>
      <c r="Q1120" s="74">
        <v>46067</v>
      </c>
      <c r="R1120" s="75">
        <v>1209385477</v>
      </c>
      <c r="S1120" s="75">
        <v>224201562</v>
      </c>
      <c r="T1120" s="74">
        <v>46067</v>
      </c>
      <c r="U1120" s="190">
        <v>2534.54</v>
      </c>
      <c r="V1120" s="190">
        <v>2451.2130000000002</v>
      </c>
      <c r="W1120" s="75">
        <v>4</v>
      </c>
      <c r="X1120" s="75">
        <v>1</v>
      </c>
      <c r="Y1120" s="98">
        <v>7266498198</v>
      </c>
      <c r="Z1120" s="82" t="s">
        <v>354</v>
      </c>
      <c r="AA1120" s="75" t="s">
        <v>4435</v>
      </c>
      <c r="AB1120" s="75" t="s">
        <v>4436</v>
      </c>
      <c r="AC1120" s="109" t="s">
        <v>4462</v>
      </c>
      <c r="AD1120" s="75" t="s">
        <v>113</v>
      </c>
      <c r="AE1120" s="74">
        <v>46071</v>
      </c>
      <c r="AF1120" s="130">
        <v>46068.916666666664</v>
      </c>
      <c r="AG1120" s="130">
        <v>46067.375</v>
      </c>
      <c r="AH1120" s="130">
        <v>46067.375</v>
      </c>
      <c r="AI1120" s="99">
        <v>46068</v>
      </c>
      <c r="AJ1120" s="99">
        <v>46069</v>
      </c>
      <c r="AK1120" s="99">
        <v>46070</v>
      </c>
      <c r="AL1120" s="99">
        <v>46070</v>
      </c>
      <c r="AM1120" s="99">
        <v>46071</v>
      </c>
      <c r="AN1120" s="131">
        <v>46072</v>
      </c>
      <c r="AO1120" s="95" t="s">
        <v>121</v>
      </c>
      <c r="AP1120" s="95" t="s">
        <v>121</v>
      </c>
      <c r="AQ1120" s="95" t="s">
        <v>121</v>
      </c>
      <c r="AR1120" s="95" t="s">
        <v>121</v>
      </c>
      <c r="AS1120" s="95" t="s">
        <v>121</v>
      </c>
      <c r="AT1120" s="95" t="s">
        <v>121</v>
      </c>
      <c r="AU1120" s="82" t="s">
        <v>2600</v>
      </c>
      <c r="AV1120" s="74">
        <v>46067</v>
      </c>
      <c r="AW1120" s="75">
        <v>0</v>
      </c>
      <c r="AX1120" s="75">
        <v>0</v>
      </c>
      <c r="AY1120" s="75"/>
      <c r="AZ1120" s="96"/>
      <c r="BA1120" s="75"/>
      <c r="BB1120" s="75"/>
      <c r="BC1120" s="75"/>
      <c r="BD1120" s="75"/>
      <c r="BE1120" s="75"/>
      <c r="BF1120" s="75"/>
      <c r="BG1120" s="75"/>
      <c r="BH1120" s="75"/>
      <c r="BI1120" s="75"/>
      <c r="BJ1120" s="75"/>
      <c r="BK1120" s="75"/>
      <c r="BL1120" s="75"/>
      <c r="BM1120" s="75"/>
      <c r="BN1120" s="75"/>
      <c r="BO1120" s="75"/>
      <c r="BP1120" s="75"/>
      <c r="BQ1120" s="75"/>
      <c r="BR1120" s="75"/>
      <c r="BS1120" s="75"/>
      <c r="BT1120" s="75">
        <v>0</v>
      </c>
      <c r="BU1120" s="84" t="s">
        <v>4466</v>
      </c>
      <c r="BV1120" s="74">
        <v>46076</v>
      </c>
      <c r="BW1120" s="85">
        <f t="shared" si="358"/>
        <v>6</v>
      </c>
      <c r="BX1120" s="85">
        <f t="shared" si="359"/>
        <v>6</v>
      </c>
      <c r="BY1120" s="86"/>
      <c r="BZ1120" s="87">
        <f t="shared" si="357"/>
        <v>7</v>
      </c>
      <c r="CB1120" s="88">
        <f t="shared" si="360"/>
        <v>9</v>
      </c>
      <c r="CC1120" s="89">
        <f t="shared" si="356"/>
        <v>6</v>
      </c>
      <c r="CE1120" s="87">
        <f t="shared" si="364"/>
        <v>2</v>
      </c>
      <c r="CF1120" s="90"/>
      <c r="CG1120" s="90"/>
      <c r="CH1120" s="90"/>
      <c r="CJ1120" s="87">
        <f t="shared" si="361"/>
        <v>2</v>
      </c>
      <c r="CK1120" s="87">
        <f t="shared" si="362"/>
        <v>7</v>
      </c>
      <c r="CL1120" s="22" t="s">
        <v>121</v>
      </c>
      <c r="CM1120" s="22" t="s">
        <v>4467</v>
      </c>
    </row>
    <row r="1121" spans="1:91" ht="14.45" customHeight="1" x14ac:dyDescent="0.25">
      <c r="A1121" s="69">
        <f t="shared" si="363"/>
        <v>1119</v>
      </c>
      <c r="B1121" s="70" t="s">
        <v>102</v>
      </c>
      <c r="C1121" s="107" t="s">
        <v>4462</v>
      </c>
      <c r="D1121" s="106">
        <v>145524126</v>
      </c>
      <c r="E1121" s="73">
        <v>5320007690</v>
      </c>
      <c r="F1121" s="74">
        <v>46065</v>
      </c>
      <c r="G1121" s="75" t="s">
        <v>1159</v>
      </c>
      <c r="H1121" s="75" t="s">
        <v>2963</v>
      </c>
      <c r="I1121" s="75" t="s">
        <v>105</v>
      </c>
      <c r="J1121" s="75" t="s">
        <v>1161</v>
      </c>
      <c r="K1121" s="75" t="s">
        <v>242</v>
      </c>
      <c r="L1121" s="74">
        <v>46083</v>
      </c>
      <c r="M1121" s="73">
        <v>0</v>
      </c>
      <c r="N1121" s="75" t="s">
        <v>4463</v>
      </c>
      <c r="O1121" s="75" t="s">
        <v>4464</v>
      </c>
      <c r="P1121" s="75">
        <v>2830049045</v>
      </c>
      <c r="Q1121" s="74">
        <v>46067</v>
      </c>
      <c r="R1121" s="75">
        <v>1209385478</v>
      </c>
      <c r="S1121" s="75">
        <v>224201564</v>
      </c>
      <c r="T1121" s="74">
        <v>46067</v>
      </c>
      <c r="U1121" s="190">
        <v>4400.8109999999997</v>
      </c>
      <c r="V1121" s="190">
        <v>4242.5510000000004</v>
      </c>
      <c r="W1121" s="75">
        <v>6</v>
      </c>
      <c r="X1121" s="75">
        <v>0</v>
      </c>
      <c r="Y1121" s="98">
        <v>7266498198</v>
      </c>
      <c r="Z1121" s="82" t="s">
        <v>354</v>
      </c>
      <c r="AA1121" s="75" t="s">
        <v>4435</v>
      </c>
      <c r="AB1121" s="75" t="s">
        <v>4436</v>
      </c>
      <c r="AC1121" s="109" t="s">
        <v>4462</v>
      </c>
      <c r="AD1121" s="75" t="s">
        <v>113</v>
      </c>
      <c r="AE1121" s="74">
        <v>46071</v>
      </c>
      <c r="AF1121" s="130">
        <v>46068.916666666664</v>
      </c>
      <c r="AG1121" s="130">
        <v>46067.375</v>
      </c>
      <c r="AH1121" s="130">
        <v>46067.375</v>
      </c>
      <c r="AI1121" s="99">
        <v>46068</v>
      </c>
      <c r="AJ1121" s="99">
        <v>46069</v>
      </c>
      <c r="AK1121" s="99">
        <v>46070</v>
      </c>
      <c r="AL1121" s="99">
        <v>46070</v>
      </c>
      <c r="AM1121" s="99">
        <v>46071</v>
      </c>
      <c r="AN1121" s="131">
        <v>46072</v>
      </c>
      <c r="AO1121" s="95" t="s">
        <v>121</v>
      </c>
      <c r="AP1121" s="95" t="s">
        <v>121</v>
      </c>
      <c r="AQ1121" s="95" t="s">
        <v>121</v>
      </c>
      <c r="AR1121" s="95" t="s">
        <v>121</v>
      </c>
      <c r="AS1121" s="95" t="s">
        <v>121</v>
      </c>
      <c r="AT1121" s="95" t="s">
        <v>121</v>
      </c>
      <c r="AU1121" s="82" t="s">
        <v>2600</v>
      </c>
      <c r="AV1121" s="74">
        <v>46067</v>
      </c>
      <c r="AW1121" s="75">
        <v>0</v>
      </c>
      <c r="AX1121" s="75">
        <v>0</v>
      </c>
      <c r="AY1121" s="75"/>
      <c r="AZ1121" s="96"/>
      <c r="BA1121" s="75"/>
      <c r="BB1121" s="75"/>
      <c r="BC1121" s="75"/>
      <c r="BD1121" s="75"/>
      <c r="BE1121" s="75"/>
      <c r="BF1121" s="75"/>
      <c r="BG1121" s="75"/>
      <c r="BH1121" s="75"/>
      <c r="BI1121" s="75"/>
      <c r="BJ1121" s="75"/>
      <c r="BK1121" s="75"/>
      <c r="BL1121" s="75"/>
      <c r="BM1121" s="75"/>
      <c r="BN1121" s="75"/>
      <c r="BO1121" s="75"/>
      <c r="BP1121" s="75"/>
      <c r="BQ1121" s="75"/>
      <c r="BR1121" s="75"/>
      <c r="BS1121" s="75"/>
      <c r="BT1121" s="75">
        <v>0</v>
      </c>
      <c r="BU1121" s="84" t="s">
        <v>4466</v>
      </c>
      <c r="BV1121" s="74">
        <v>46076</v>
      </c>
      <c r="BW1121" s="85">
        <f t="shared" si="358"/>
        <v>6</v>
      </c>
      <c r="BX1121" s="85">
        <f t="shared" si="359"/>
        <v>6</v>
      </c>
      <c r="BY1121" s="86"/>
      <c r="BZ1121" s="87">
        <f t="shared" si="357"/>
        <v>7</v>
      </c>
      <c r="CB1121" s="88">
        <f t="shared" si="360"/>
        <v>9</v>
      </c>
      <c r="CC1121" s="89">
        <f t="shared" si="356"/>
        <v>6</v>
      </c>
      <c r="CE1121" s="87">
        <f t="shared" si="364"/>
        <v>2</v>
      </c>
      <c r="CF1121" s="90"/>
      <c r="CG1121" s="90"/>
      <c r="CH1121" s="90"/>
      <c r="CJ1121" s="87">
        <f t="shared" si="361"/>
        <v>2</v>
      </c>
      <c r="CK1121" s="87">
        <f t="shared" si="362"/>
        <v>7</v>
      </c>
      <c r="CL1121" s="22" t="s">
        <v>121</v>
      </c>
      <c r="CM1121" s="22" t="s">
        <v>4467</v>
      </c>
    </row>
    <row r="1122" spans="1:91" ht="14.45" customHeight="1" x14ac:dyDescent="0.25">
      <c r="A1122" s="69">
        <f t="shared" si="363"/>
        <v>1120</v>
      </c>
      <c r="B1122" s="70" t="s">
        <v>102</v>
      </c>
      <c r="C1122" s="107" t="s">
        <v>4462</v>
      </c>
      <c r="D1122" s="106">
        <v>145516769</v>
      </c>
      <c r="E1122" s="73">
        <v>5320007690</v>
      </c>
      <c r="F1122" s="74">
        <v>46065</v>
      </c>
      <c r="G1122" s="75" t="s">
        <v>1280</v>
      </c>
      <c r="H1122" s="75" t="s">
        <v>2963</v>
      </c>
      <c r="I1122" s="75" t="s">
        <v>105</v>
      </c>
      <c r="J1122" s="75" t="s">
        <v>1161</v>
      </c>
      <c r="K1122" s="75" t="s">
        <v>242</v>
      </c>
      <c r="L1122" s="74">
        <v>46083</v>
      </c>
      <c r="M1122" s="73">
        <v>0</v>
      </c>
      <c r="N1122" s="75" t="s">
        <v>4463</v>
      </c>
      <c r="O1122" s="75" t="s">
        <v>4464</v>
      </c>
      <c r="P1122" s="75">
        <v>2830049042</v>
      </c>
      <c r="Q1122" s="74">
        <v>46067</v>
      </c>
      <c r="R1122" s="75">
        <v>1209385475</v>
      </c>
      <c r="S1122" s="75">
        <v>224201568</v>
      </c>
      <c r="T1122" s="74">
        <v>46067</v>
      </c>
      <c r="U1122" s="190">
        <v>4188.4179999999997</v>
      </c>
      <c r="V1122" s="190">
        <v>4015.9250000000002</v>
      </c>
      <c r="W1122" s="75">
        <v>5</v>
      </c>
      <c r="X1122" s="75">
        <v>3</v>
      </c>
      <c r="Y1122" s="98">
        <v>7266498198</v>
      </c>
      <c r="Z1122" s="82" t="s">
        <v>354</v>
      </c>
      <c r="AA1122" s="75" t="s">
        <v>4435</v>
      </c>
      <c r="AB1122" s="75" t="s">
        <v>4436</v>
      </c>
      <c r="AC1122" s="109" t="s">
        <v>4462</v>
      </c>
      <c r="AD1122" s="75" t="s">
        <v>113</v>
      </c>
      <c r="AE1122" s="74">
        <v>46071</v>
      </c>
      <c r="AF1122" s="130">
        <v>46068.916666666664</v>
      </c>
      <c r="AG1122" s="130">
        <v>46067.375</v>
      </c>
      <c r="AH1122" s="130">
        <v>46067.375</v>
      </c>
      <c r="AI1122" s="99">
        <v>46068</v>
      </c>
      <c r="AJ1122" s="99">
        <v>46069</v>
      </c>
      <c r="AK1122" s="99">
        <v>46070</v>
      </c>
      <c r="AL1122" s="99">
        <v>46070</v>
      </c>
      <c r="AM1122" s="99">
        <v>46071</v>
      </c>
      <c r="AN1122" s="131">
        <v>46072</v>
      </c>
      <c r="AO1122" s="95" t="s">
        <v>121</v>
      </c>
      <c r="AP1122" s="95" t="s">
        <v>121</v>
      </c>
      <c r="AQ1122" s="95" t="s">
        <v>121</v>
      </c>
      <c r="AR1122" s="95" t="s">
        <v>121</v>
      </c>
      <c r="AS1122" s="95" t="s">
        <v>121</v>
      </c>
      <c r="AT1122" s="95" t="s">
        <v>121</v>
      </c>
      <c r="AU1122" s="82" t="s">
        <v>2600</v>
      </c>
      <c r="AV1122" s="74">
        <v>46067</v>
      </c>
      <c r="AW1122" s="75">
        <v>0</v>
      </c>
      <c r="AX1122" s="75">
        <v>0</v>
      </c>
      <c r="AY1122" s="75"/>
      <c r="AZ1122" s="96"/>
      <c r="BA1122" s="75"/>
      <c r="BB1122" s="75"/>
      <c r="BC1122" s="75"/>
      <c r="BD1122" s="75"/>
      <c r="BE1122" s="75"/>
      <c r="BF1122" s="75"/>
      <c r="BG1122" s="75"/>
      <c r="BH1122" s="75"/>
      <c r="BI1122" s="75"/>
      <c r="BJ1122" s="75"/>
      <c r="BK1122" s="75"/>
      <c r="BL1122" s="75"/>
      <c r="BM1122" s="75"/>
      <c r="BN1122" s="75"/>
      <c r="BO1122" s="75"/>
      <c r="BP1122" s="75"/>
      <c r="BQ1122" s="75"/>
      <c r="BR1122" s="75"/>
      <c r="BS1122" s="75"/>
      <c r="BT1122" s="75">
        <v>0</v>
      </c>
      <c r="BU1122" s="84" t="s">
        <v>4466</v>
      </c>
      <c r="BV1122" s="74">
        <v>46076</v>
      </c>
      <c r="BW1122" s="85">
        <f t="shared" si="358"/>
        <v>6</v>
      </c>
      <c r="BX1122" s="85">
        <f t="shared" si="359"/>
        <v>6</v>
      </c>
      <c r="BY1122" s="86"/>
      <c r="BZ1122" s="87">
        <f t="shared" si="357"/>
        <v>7</v>
      </c>
      <c r="CB1122" s="88">
        <f t="shared" si="360"/>
        <v>9</v>
      </c>
      <c r="CC1122" s="89">
        <f t="shared" si="356"/>
        <v>6</v>
      </c>
      <c r="CE1122" s="87">
        <f t="shared" si="364"/>
        <v>2</v>
      </c>
      <c r="CF1122" s="90"/>
      <c r="CG1122" s="90"/>
      <c r="CH1122" s="90"/>
      <c r="CJ1122" s="87">
        <f t="shared" si="361"/>
        <v>2</v>
      </c>
      <c r="CK1122" s="87">
        <f t="shared" si="362"/>
        <v>7</v>
      </c>
      <c r="CL1122" s="22" t="s">
        <v>121</v>
      </c>
      <c r="CM1122" s="22" t="s">
        <v>4467</v>
      </c>
    </row>
    <row r="1123" spans="1:91" ht="14.45" customHeight="1" x14ac:dyDescent="0.25">
      <c r="A1123" s="69">
        <f t="shared" si="363"/>
        <v>1121</v>
      </c>
      <c r="B1123" s="70" t="s">
        <v>102</v>
      </c>
      <c r="C1123" s="107" t="s">
        <v>4468</v>
      </c>
      <c r="D1123" s="106">
        <v>145474140</v>
      </c>
      <c r="E1123" s="73"/>
      <c r="F1123" s="74">
        <v>46065</v>
      </c>
      <c r="G1123" s="75" t="s">
        <v>1178</v>
      </c>
      <c r="H1123" s="75" t="s">
        <v>2963</v>
      </c>
      <c r="I1123" s="75" t="s">
        <v>105</v>
      </c>
      <c r="J1123" s="75" t="s">
        <v>1161</v>
      </c>
      <c r="K1123" s="75" t="s">
        <v>242</v>
      </c>
      <c r="L1123" s="74">
        <v>46083</v>
      </c>
      <c r="M1123" s="73">
        <v>40</v>
      </c>
      <c r="N1123" s="75" t="s">
        <v>4469</v>
      </c>
      <c r="O1123" s="75" t="s">
        <v>4470</v>
      </c>
      <c r="P1123" s="75">
        <v>2830048962</v>
      </c>
      <c r="Q1123" s="74">
        <v>46065</v>
      </c>
      <c r="R1123" s="75">
        <v>1209384891</v>
      </c>
      <c r="S1123" s="75">
        <v>224194661</v>
      </c>
      <c r="T1123" s="74">
        <v>46065</v>
      </c>
      <c r="U1123" s="190">
        <v>16832.468000000001</v>
      </c>
      <c r="V1123" s="190">
        <v>16280.343999999999</v>
      </c>
      <c r="W1123" s="75">
        <v>19</v>
      </c>
      <c r="X1123" s="75">
        <v>6</v>
      </c>
      <c r="Y1123" s="98" t="s">
        <v>4471</v>
      </c>
      <c r="Z1123" s="82" t="s">
        <v>258</v>
      </c>
      <c r="AA1123" s="75" t="s">
        <v>3310</v>
      </c>
      <c r="AB1123" s="75" t="s">
        <v>4472</v>
      </c>
      <c r="AC1123" s="109" t="s">
        <v>4468</v>
      </c>
      <c r="AD1123" s="75" t="s">
        <v>113</v>
      </c>
      <c r="AE1123" s="99">
        <v>46083</v>
      </c>
      <c r="AF1123" s="130">
        <v>46082</v>
      </c>
      <c r="AG1123" s="130">
        <v>46080.625</v>
      </c>
      <c r="AH1123" s="130">
        <v>46080.625</v>
      </c>
      <c r="AI1123" s="99">
        <v>46082</v>
      </c>
      <c r="AJ1123" s="69"/>
      <c r="AK1123" s="217">
        <v>46082</v>
      </c>
      <c r="AL1123" s="99">
        <v>46084</v>
      </c>
      <c r="AM1123" s="69"/>
      <c r="AN1123" s="99">
        <v>46084</v>
      </c>
      <c r="AO1123" s="81">
        <f>IF(AH1123&lt;AG1123,IF(AH1123=0,"",AH1123-1),IF(AG1123=0,"",AG1123-1))</f>
        <v>46079.625</v>
      </c>
      <c r="AP1123" s="81">
        <f>IF(AH1123&lt;AG1123,IF(AH1123=0,"",AH1123),IF(AG1123=0,"",AG1123))</f>
        <v>46080.625</v>
      </c>
      <c r="AQ1123" s="81">
        <f>IF(AH1123&lt;AG1123,IF(AH1123=0,"",AH1123),IF(AG1123=0,"",AG1123))</f>
        <v>46080.625</v>
      </c>
      <c r="AR1123" s="81">
        <f>IF(AI1123=0,"",IF(AI1123&lt;AJ1123,AJ1123+1,AI1123+1))</f>
        <v>46083</v>
      </c>
      <c r="AS1123" s="81">
        <f>IF(AI1123=0,"",IF(AE1123=0,IF(AJ1123=0,AI1123+2,AJ1123+2),AE1123+2))</f>
        <v>46085</v>
      </c>
      <c r="AT1123" s="81">
        <f>IF(AI1123=0,"",IF(AI1123&lt;AJ1123,AJ1123+1,AI1123+1))</f>
        <v>46083</v>
      </c>
      <c r="AU1123" s="82" t="s">
        <v>2794</v>
      </c>
      <c r="AV1123" s="74">
        <v>46065</v>
      </c>
      <c r="AW1123" s="75" t="s">
        <v>4473</v>
      </c>
      <c r="AX1123" s="75" t="s">
        <v>4474</v>
      </c>
      <c r="AY1123" s="75"/>
      <c r="AZ1123" s="96"/>
      <c r="BA1123" s="75"/>
      <c r="BB1123" s="75"/>
      <c r="BC1123" s="75"/>
      <c r="BD1123" s="75"/>
      <c r="BE1123" s="75"/>
      <c r="BF1123" s="75"/>
      <c r="BG1123" s="75"/>
      <c r="BH1123" s="75"/>
      <c r="BI1123" s="75"/>
      <c r="BJ1123" s="75"/>
      <c r="BK1123" s="75"/>
      <c r="BL1123" s="75"/>
      <c r="BM1123" s="75"/>
      <c r="BN1123" s="75"/>
      <c r="BO1123" s="75"/>
      <c r="BP1123" s="75"/>
      <c r="BQ1123" s="75"/>
      <c r="BR1123" s="75"/>
      <c r="BS1123" s="75"/>
      <c r="BT1123" s="75">
        <v>1</v>
      </c>
      <c r="BU1123" s="192" t="s">
        <v>4475</v>
      </c>
      <c r="BV1123" s="74">
        <v>46083</v>
      </c>
      <c r="BW1123" s="85"/>
      <c r="BX1123" s="85"/>
      <c r="BY1123" s="86"/>
      <c r="BZ1123" s="87">
        <f t="shared" si="357"/>
        <v>7</v>
      </c>
      <c r="CB1123" s="88">
        <f t="shared" si="360"/>
        <v>10</v>
      </c>
      <c r="CC1123" s="89"/>
      <c r="CE1123" s="87">
        <f t="shared" si="364"/>
        <v>3</v>
      </c>
      <c r="CF1123" s="90">
        <v>6926640</v>
      </c>
      <c r="CG1123" s="90"/>
      <c r="CH1123" s="90">
        <v>6926640</v>
      </c>
      <c r="CI1123" s="91">
        <v>26040</v>
      </c>
      <c r="CJ1123" s="87">
        <f t="shared" si="361"/>
        <v>2</v>
      </c>
      <c r="CK1123" s="87">
        <f t="shared" si="362"/>
        <v>7</v>
      </c>
      <c r="CL1123" s="22" t="s">
        <v>121</v>
      </c>
      <c r="CM1123" s="22" t="s">
        <v>4476</v>
      </c>
    </row>
    <row r="1124" spans="1:91" ht="14.45" customHeight="1" x14ac:dyDescent="0.25">
      <c r="A1124" s="69">
        <f t="shared" si="363"/>
        <v>1122</v>
      </c>
      <c r="B1124" s="70" t="s">
        <v>102</v>
      </c>
      <c r="C1124" s="107" t="s">
        <v>4468</v>
      </c>
      <c r="D1124" s="106">
        <v>145481732</v>
      </c>
      <c r="E1124" s="73"/>
      <c r="F1124" s="74">
        <v>46065</v>
      </c>
      <c r="G1124" s="75" t="s">
        <v>1245</v>
      </c>
      <c r="H1124" s="75" t="s">
        <v>2963</v>
      </c>
      <c r="I1124" s="75" t="s">
        <v>105</v>
      </c>
      <c r="J1124" s="75" t="s">
        <v>1161</v>
      </c>
      <c r="K1124" s="75" t="s">
        <v>242</v>
      </c>
      <c r="L1124" s="74">
        <v>46083</v>
      </c>
      <c r="M1124" s="73">
        <v>40</v>
      </c>
      <c r="N1124" s="75" t="s">
        <v>4477</v>
      </c>
      <c r="O1124" s="75" t="s">
        <v>4478</v>
      </c>
      <c r="P1124" s="75">
        <v>2830048912</v>
      </c>
      <c r="Q1124" s="74">
        <v>46065</v>
      </c>
      <c r="R1124" s="75">
        <v>1209384664</v>
      </c>
      <c r="S1124" s="75">
        <v>224194664</v>
      </c>
      <c r="T1124" s="74">
        <v>46065</v>
      </c>
      <c r="U1124" s="190">
        <v>13795.477999999999</v>
      </c>
      <c r="V1124" s="190">
        <v>13312.706</v>
      </c>
      <c r="W1124" s="75">
        <v>18</v>
      </c>
      <c r="X1124" s="75">
        <v>0</v>
      </c>
      <c r="Y1124" s="98" t="s">
        <v>4479</v>
      </c>
      <c r="Z1124" s="82" t="s">
        <v>258</v>
      </c>
      <c r="AA1124" s="75" t="s">
        <v>3310</v>
      </c>
      <c r="AB1124" s="75" t="s">
        <v>4472</v>
      </c>
      <c r="AC1124" s="109" t="s">
        <v>4468</v>
      </c>
      <c r="AD1124" s="75" t="s">
        <v>113</v>
      </c>
      <c r="AE1124" s="99">
        <v>46083</v>
      </c>
      <c r="AF1124" s="130">
        <v>46082</v>
      </c>
      <c r="AG1124" s="130">
        <v>46080.625</v>
      </c>
      <c r="AH1124" s="130">
        <v>46080.625</v>
      </c>
      <c r="AI1124" s="99">
        <v>46082</v>
      </c>
      <c r="AJ1124" s="69"/>
      <c r="AK1124" s="217">
        <v>46082</v>
      </c>
      <c r="AL1124" s="99">
        <v>46084</v>
      </c>
      <c r="AM1124" s="69"/>
      <c r="AN1124" s="99">
        <v>46084</v>
      </c>
      <c r="AO1124" s="81">
        <f>IF(AH1124&lt;AG1124,IF(AH1124=0,"",AH1124-1),IF(AG1124=0,"",AG1124-1))</f>
        <v>46079.625</v>
      </c>
      <c r="AP1124" s="81">
        <f>IF(AH1124&lt;AG1124,IF(AH1124=0,"",AH1124),IF(AG1124=0,"",AG1124))</f>
        <v>46080.625</v>
      </c>
      <c r="AQ1124" s="81">
        <f>IF(AH1124&lt;AG1124,IF(AH1124=0,"",AH1124),IF(AG1124=0,"",AG1124))</f>
        <v>46080.625</v>
      </c>
      <c r="AR1124" s="81">
        <f>IF(AI1124=0,"",IF(AI1124&lt;AJ1124,AJ1124+1,AI1124+1))</f>
        <v>46083</v>
      </c>
      <c r="AS1124" s="81">
        <f>IF(AI1124=0,"",IF(AE1124=0,IF(AJ1124=0,AI1124+2,AJ1124+2),AE1124+2))</f>
        <v>46085</v>
      </c>
      <c r="AT1124" s="81">
        <f>IF(AI1124=0,"",IF(AI1124&lt;AJ1124,AJ1124+1,AI1124+1))</f>
        <v>46083</v>
      </c>
      <c r="AU1124" s="82" t="s">
        <v>2794</v>
      </c>
      <c r="AV1124" s="74">
        <v>46065</v>
      </c>
      <c r="AW1124" s="75" t="s">
        <v>4480</v>
      </c>
      <c r="AX1124" s="75" t="s">
        <v>4481</v>
      </c>
      <c r="AY1124" s="75"/>
      <c r="AZ1124" s="96"/>
      <c r="BA1124" s="75"/>
      <c r="BB1124" s="75"/>
      <c r="BC1124" s="75"/>
      <c r="BD1124" s="75"/>
      <c r="BE1124" s="75"/>
      <c r="BF1124" s="75"/>
      <c r="BG1124" s="75"/>
      <c r="BH1124" s="75"/>
      <c r="BI1124" s="75"/>
      <c r="BJ1124" s="75"/>
      <c r="BK1124" s="75"/>
      <c r="BL1124" s="75"/>
      <c r="BM1124" s="75"/>
      <c r="BN1124" s="75"/>
      <c r="BO1124" s="75"/>
      <c r="BP1124" s="75"/>
      <c r="BQ1124" s="75"/>
      <c r="BR1124" s="75"/>
      <c r="BS1124" s="75"/>
      <c r="BT1124" s="75">
        <v>0</v>
      </c>
      <c r="BU1124" s="192" t="s">
        <v>4475</v>
      </c>
      <c r="BV1124" s="74">
        <v>46083</v>
      </c>
      <c r="BW1124" s="85"/>
      <c r="BX1124" s="85"/>
      <c r="BY1124" s="86"/>
      <c r="BZ1124" s="87">
        <f t="shared" si="357"/>
        <v>7</v>
      </c>
      <c r="CB1124" s="88">
        <f t="shared" si="360"/>
        <v>10</v>
      </c>
      <c r="CC1124" s="89"/>
      <c r="CE1124" s="87">
        <f t="shared" si="364"/>
        <v>3</v>
      </c>
      <c r="CF1124" s="90">
        <v>6926640</v>
      </c>
      <c r="CG1124" s="90"/>
      <c r="CH1124" s="90">
        <v>6926640</v>
      </c>
      <c r="CI1124" s="91">
        <v>26040</v>
      </c>
      <c r="CJ1124" s="87">
        <f t="shared" si="361"/>
        <v>2</v>
      </c>
      <c r="CK1124" s="87">
        <f t="shared" si="362"/>
        <v>7</v>
      </c>
      <c r="CL1124" s="22" t="s">
        <v>121</v>
      </c>
      <c r="CM1124" s="22" t="s">
        <v>4476</v>
      </c>
    </row>
    <row r="1125" spans="1:91" ht="14.45" customHeight="1" x14ac:dyDescent="0.25">
      <c r="A1125" s="69">
        <f t="shared" si="363"/>
        <v>1123</v>
      </c>
      <c r="B1125" s="70" t="s">
        <v>102</v>
      </c>
      <c r="C1125" s="107" t="s">
        <v>4468</v>
      </c>
      <c r="D1125" s="106">
        <v>145506578</v>
      </c>
      <c r="E1125" s="73">
        <v>5320007715</v>
      </c>
      <c r="F1125" s="74">
        <v>46064</v>
      </c>
      <c r="G1125" s="75" t="s">
        <v>1186</v>
      </c>
      <c r="H1125" s="75" t="s">
        <v>2963</v>
      </c>
      <c r="I1125" s="75" t="s">
        <v>105</v>
      </c>
      <c r="J1125" s="75" t="s">
        <v>1161</v>
      </c>
      <c r="K1125" s="75" t="s">
        <v>242</v>
      </c>
      <c r="L1125" s="74">
        <v>46078</v>
      </c>
      <c r="M1125" s="73">
        <v>0</v>
      </c>
      <c r="N1125" s="75" t="s">
        <v>4482</v>
      </c>
      <c r="O1125" s="75" t="s">
        <v>4483</v>
      </c>
      <c r="P1125" s="75">
        <v>2830048967</v>
      </c>
      <c r="Q1125" s="74">
        <v>46066</v>
      </c>
      <c r="R1125" s="75">
        <v>1209385033</v>
      </c>
      <c r="S1125" s="75">
        <v>224194650</v>
      </c>
      <c r="T1125" s="74">
        <v>46066</v>
      </c>
      <c r="U1125" s="190">
        <v>4974.5780000000004</v>
      </c>
      <c r="V1125" s="190">
        <v>4737.4660000000003</v>
      </c>
      <c r="W1125" s="75">
        <v>6</v>
      </c>
      <c r="X1125" s="75">
        <v>30</v>
      </c>
      <c r="Y1125" s="98" t="s">
        <v>4484</v>
      </c>
      <c r="Z1125" s="82" t="s">
        <v>258</v>
      </c>
      <c r="AA1125" s="75" t="s">
        <v>3310</v>
      </c>
      <c r="AB1125" s="75" t="s">
        <v>4472</v>
      </c>
      <c r="AC1125" s="109" t="s">
        <v>4468</v>
      </c>
      <c r="AD1125" s="75" t="s">
        <v>113</v>
      </c>
      <c r="AE1125" s="99">
        <v>46083</v>
      </c>
      <c r="AF1125" s="130">
        <v>46082</v>
      </c>
      <c r="AG1125" s="130">
        <v>46080.625</v>
      </c>
      <c r="AH1125" s="130">
        <v>46080.625</v>
      </c>
      <c r="AI1125" s="99">
        <v>46082</v>
      </c>
      <c r="AJ1125" s="69"/>
      <c r="AK1125" s="99">
        <v>46082</v>
      </c>
      <c r="AL1125" s="99">
        <v>46084</v>
      </c>
      <c r="AM1125" s="69"/>
      <c r="AN1125" s="99">
        <v>46084</v>
      </c>
      <c r="AO1125" s="95" t="s">
        <v>121</v>
      </c>
      <c r="AP1125" s="95" t="s">
        <v>121</v>
      </c>
      <c r="AQ1125" s="95" t="s">
        <v>121</v>
      </c>
      <c r="AR1125" s="95" t="s">
        <v>121</v>
      </c>
      <c r="AS1125" s="95" t="s">
        <v>121</v>
      </c>
      <c r="AT1125" s="95" t="s">
        <v>121</v>
      </c>
      <c r="AU1125" s="82" t="s">
        <v>2794</v>
      </c>
      <c r="AV1125" s="74">
        <v>46066</v>
      </c>
      <c r="AW1125" s="75" t="s">
        <v>4485</v>
      </c>
      <c r="AX1125" s="75" t="s">
        <v>4486</v>
      </c>
      <c r="AY1125" s="75"/>
      <c r="AZ1125" s="96"/>
      <c r="BA1125" s="75"/>
      <c r="BB1125" s="75"/>
      <c r="BC1125" s="75"/>
      <c r="BD1125" s="75"/>
      <c r="BE1125" s="75"/>
      <c r="BF1125" s="75"/>
      <c r="BG1125" s="75"/>
      <c r="BH1125" s="75"/>
      <c r="BI1125" s="75"/>
      <c r="BJ1125" s="75"/>
      <c r="BK1125" s="75"/>
      <c r="BL1125" s="75"/>
      <c r="BM1125" s="75"/>
      <c r="BN1125" s="75"/>
      <c r="BO1125" s="75"/>
      <c r="BP1125" s="75"/>
      <c r="BQ1125" s="75"/>
      <c r="BR1125" s="75"/>
      <c r="BS1125" s="75"/>
      <c r="BT1125" s="75">
        <v>0</v>
      </c>
      <c r="BU1125" s="192" t="s">
        <v>4475</v>
      </c>
      <c r="BV1125" s="74">
        <v>46083</v>
      </c>
      <c r="BW1125" s="85"/>
      <c r="BX1125" s="85"/>
      <c r="BY1125" s="86"/>
      <c r="BZ1125" s="87">
        <f t="shared" si="357"/>
        <v>7</v>
      </c>
      <c r="CB1125" s="88">
        <f t="shared" si="360"/>
        <v>10</v>
      </c>
      <c r="CC1125" s="89"/>
      <c r="CE1125" s="87">
        <f t="shared" si="364"/>
        <v>3</v>
      </c>
      <c r="CF1125" s="90"/>
      <c r="CG1125" s="90"/>
      <c r="CH1125" s="90"/>
      <c r="CJ1125" s="87">
        <f t="shared" si="361"/>
        <v>2</v>
      </c>
      <c r="CK1125" s="87">
        <f t="shared" si="362"/>
        <v>7</v>
      </c>
      <c r="CL1125" s="22" t="s">
        <v>121</v>
      </c>
      <c r="CM1125" s="22" t="s">
        <v>4476</v>
      </c>
    </row>
    <row r="1126" spans="1:91" ht="14.45" customHeight="1" x14ac:dyDescent="0.25">
      <c r="A1126" s="69">
        <f t="shared" si="363"/>
        <v>1124</v>
      </c>
      <c r="B1126" s="70" t="s">
        <v>102</v>
      </c>
      <c r="C1126" s="107" t="s">
        <v>4468</v>
      </c>
      <c r="D1126" s="106">
        <v>145416009</v>
      </c>
      <c r="E1126" s="73">
        <v>5320007715</v>
      </c>
      <c r="F1126" s="74">
        <v>46064</v>
      </c>
      <c r="G1126" s="75" t="s">
        <v>1280</v>
      </c>
      <c r="H1126" s="75" t="s">
        <v>2963</v>
      </c>
      <c r="I1126" s="75" t="s">
        <v>105</v>
      </c>
      <c r="J1126" s="75" t="s">
        <v>1161</v>
      </c>
      <c r="K1126" s="75" t="s">
        <v>242</v>
      </c>
      <c r="L1126" s="74">
        <v>46080</v>
      </c>
      <c r="M1126" s="73">
        <v>40</v>
      </c>
      <c r="N1126" s="75" t="s">
        <v>4482</v>
      </c>
      <c r="O1126" s="75" t="s">
        <v>4483</v>
      </c>
      <c r="P1126" s="75">
        <v>2830048966</v>
      </c>
      <c r="Q1126" s="74">
        <v>46066</v>
      </c>
      <c r="R1126" s="75">
        <v>1209385032</v>
      </c>
      <c r="S1126" s="75">
        <v>224194656</v>
      </c>
      <c r="T1126" s="74">
        <v>46066</v>
      </c>
      <c r="U1126" s="190">
        <v>10805.998</v>
      </c>
      <c r="V1126" s="190">
        <v>10419.612999999999</v>
      </c>
      <c r="W1126" s="75">
        <v>13</v>
      </c>
      <c r="X1126" s="75">
        <v>4</v>
      </c>
      <c r="Y1126" s="98" t="s">
        <v>4484</v>
      </c>
      <c r="Z1126" s="82" t="s">
        <v>258</v>
      </c>
      <c r="AA1126" s="75" t="s">
        <v>3310</v>
      </c>
      <c r="AB1126" s="75" t="s">
        <v>4472</v>
      </c>
      <c r="AC1126" s="109" t="s">
        <v>4468</v>
      </c>
      <c r="AD1126" s="75" t="s">
        <v>113</v>
      </c>
      <c r="AE1126" s="99">
        <v>46083</v>
      </c>
      <c r="AF1126" s="130">
        <v>46082</v>
      </c>
      <c r="AG1126" s="130">
        <v>46080.625</v>
      </c>
      <c r="AH1126" s="130">
        <v>46080.625</v>
      </c>
      <c r="AI1126" s="99">
        <v>46082</v>
      </c>
      <c r="AJ1126" s="69"/>
      <c r="AK1126" s="217">
        <v>46082</v>
      </c>
      <c r="AL1126" s="99">
        <v>46084</v>
      </c>
      <c r="AM1126" s="69"/>
      <c r="AN1126" s="99">
        <v>46084</v>
      </c>
      <c r="AO1126" s="95" t="s">
        <v>121</v>
      </c>
      <c r="AP1126" s="95" t="s">
        <v>121</v>
      </c>
      <c r="AQ1126" s="95" t="s">
        <v>121</v>
      </c>
      <c r="AR1126" s="95" t="s">
        <v>121</v>
      </c>
      <c r="AS1126" s="95" t="s">
        <v>121</v>
      </c>
      <c r="AT1126" s="95" t="s">
        <v>121</v>
      </c>
      <c r="AU1126" s="82" t="s">
        <v>2794</v>
      </c>
      <c r="AV1126" s="74">
        <v>46066</v>
      </c>
      <c r="AW1126" s="75">
        <v>0</v>
      </c>
      <c r="AX1126" s="75">
        <v>0</v>
      </c>
      <c r="AY1126" s="75"/>
      <c r="AZ1126" s="96"/>
      <c r="BA1126" s="75"/>
      <c r="BB1126" s="75"/>
      <c r="BC1126" s="75"/>
      <c r="BD1126" s="75"/>
      <c r="BE1126" s="75"/>
      <c r="BF1126" s="75"/>
      <c r="BG1126" s="75"/>
      <c r="BH1126" s="75"/>
      <c r="BI1126" s="75"/>
      <c r="BJ1126" s="75"/>
      <c r="BK1126" s="75"/>
      <c r="BL1126" s="75"/>
      <c r="BM1126" s="75"/>
      <c r="BN1126" s="75"/>
      <c r="BO1126" s="75"/>
      <c r="BP1126" s="75"/>
      <c r="BQ1126" s="75"/>
      <c r="BR1126" s="75"/>
      <c r="BS1126" s="75"/>
      <c r="BT1126" s="75">
        <v>0</v>
      </c>
      <c r="BU1126" s="192" t="s">
        <v>4475</v>
      </c>
      <c r="BV1126" s="74">
        <v>46083</v>
      </c>
      <c r="BW1126" s="85"/>
      <c r="BX1126" s="85"/>
      <c r="BY1126" s="86"/>
      <c r="BZ1126" s="87">
        <f t="shared" si="357"/>
        <v>7</v>
      </c>
      <c r="CB1126" s="88">
        <f t="shared" si="360"/>
        <v>10</v>
      </c>
      <c r="CC1126" s="89"/>
      <c r="CE1126" s="87">
        <f t="shared" si="364"/>
        <v>3</v>
      </c>
      <c r="CF1126" s="90">
        <v>6926640</v>
      </c>
      <c r="CG1126" s="90"/>
      <c r="CH1126" s="90">
        <v>6926640</v>
      </c>
      <c r="CI1126" s="91">
        <v>26040</v>
      </c>
      <c r="CJ1126" s="87">
        <f t="shared" si="361"/>
        <v>2</v>
      </c>
      <c r="CK1126" s="87">
        <f t="shared" si="362"/>
        <v>7</v>
      </c>
      <c r="CL1126" s="22" t="s">
        <v>121</v>
      </c>
      <c r="CM1126" s="22" t="s">
        <v>4476</v>
      </c>
    </row>
    <row r="1127" spans="1:91" ht="14.45" customHeight="1" x14ac:dyDescent="0.25">
      <c r="A1127" s="69">
        <f t="shared" si="363"/>
        <v>1125</v>
      </c>
      <c r="B1127" s="70" t="s">
        <v>102</v>
      </c>
      <c r="C1127" s="107" t="s">
        <v>4432</v>
      </c>
      <c r="D1127" s="106">
        <v>145428705</v>
      </c>
      <c r="E1127" s="73"/>
      <c r="F1127" s="74">
        <v>46064</v>
      </c>
      <c r="G1127" s="75" t="s">
        <v>1422</v>
      </c>
      <c r="H1127" s="75" t="s">
        <v>2963</v>
      </c>
      <c r="I1127" s="75" t="s">
        <v>105</v>
      </c>
      <c r="J1127" s="75" t="s">
        <v>1161</v>
      </c>
      <c r="K1127" s="75" t="s">
        <v>242</v>
      </c>
      <c r="L1127" s="74">
        <v>46080</v>
      </c>
      <c r="M1127" s="73">
        <v>40</v>
      </c>
      <c r="N1127" s="75" t="s">
        <v>4487</v>
      </c>
      <c r="O1127" s="75" t="s">
        <v>4488</v>
      </c>
      <c r="P1127" s="75">
        <v>2830048984</v>
      </c>
      <c r="Q1127" s="74">
        <v>46066</v>
      </c>
      <c r="R1127" s="75">
        <v>1209385154</v>
      </c>
      <c r="S1127" s="75">
        <v>224195550</v>
      </c>
      <c r="T1127" s="74">
        <v>46066</v>
      </c>
      <c r="U1127" s="190">
        <v>20997.050999999999</v>
      </c>
      <c r="V1127" s="190">
        <v>20384.951000000001</v>
      </c>
      <c r="W1127" s="75">
        <v>20</v>
      </c>
      <c r="X1127" s="75">
        <v>13</v>
      </c>
      <c r="Y1127" s="98">
        <v>7266072200</v>
      </c>
      <c r="Z1127" s="82" t="s">
        <v>354</v>
      </c>
      <c r="AA1127" s="75" t="s">
        <v>4435</v>
      </c>
      <c r="AB1127" s="75" t="s">
        <v>4436</v>
      </c>
      <c r="AC1127" s="98" t="s">
        <v>4432</v>
      </c>
      <c r="AD1127" s="75" t="s">
        <v>113</v>
      </c>
      <c r="AE1127" s="74">
        <v>46071</v>
      </c>
      <c r="AF1127" s="130">
        <v>46068.916666666664</v>
      </c>
      <c r="AG1127" s="130">
        <v>46067.375</v>
      </c>
      <c r="AH1127" s="130">
        <v>46067.375</v>
      </c>
      <c r="AI1127" s="99">
        <v>46068</v>
      </c>
      <c r="AJ1127" s="99">
        <v>46069</v>
      </c>
      <c r="AK1127" s="99">
        <v>46070</v>
      </c>
      <c r="AL1127" s="99">
        <v>46070</v>
      </c>
      <c r="AM1127" s="99">
        <v>46071</v>
      </c>
      <c r="AN1127" s="131">
        <v>46072</v>
      </c>
      <c r="AO1127" s="81">
        <f>IF(AH1127&lt;AG1127,IF(AH1127=0,"",AH1127-1),IF(AG1127=0,"",AG1127-1))</f>
        <v>46066.375</v>
      </c>
      <c r="AP1127" s="81">
        <f>IF(AH1127&lt;AG1127,IF(AH1127=0,"",AH1127),IF(AG1127=0,"",AG1127))</f>
        <v>46067.375</v>
      </c>
      <c r="AQ1127" s="81">
        <f>IF(AH1127&lt;AG1127,IF(AH1127=0,"",AH1127),IF(AG1127=0,"",AG1127))</f>
        <v>46067.375</v>
      </c>
      <c r="AR1127" s="81">
        <f>IF(AI1127=0,"",IF(AI1127&lt;AJ1127,AJ1127+1,AI1127+1))</f>
        <v>46070</v>
      </c>
      <c r="AS1127" s="81">
        <f>IF(AI1127=0,"",IF(AE1127=0,IF(AJ1127=0,AI1127+2,AJ1127+2),AE1127+2))</f>
        <v>46073</v>
      </c>
      <c r="AT1127" s="81">
        <f>IF(AI1127=0,"",IF(AI1127&lt;AJ1127,AJ1127+1,AI1127+1))</f>
        <v>46070</v>
      </c>
      <c r="AU1127" s="82" t="s">
        <v>2600</v>
      </c>
      <c r="AV1127" s="74">
        <v>46066</v>
      </c>
      <c r="AW1127" s="75" t="s">
        <v>4489</v>
      </c>
      <c r="AX1127" s="75">
        <v>32217206</v>
      </c>
      <c r="AY1127" s="75"/>
      <c r="AZ1127" s="96"/>
      <c r="BA1127" s="75"/>
      <c r="BB1127" s="75"/>
      <c r="BC1127" s="75"/>
      <c r="BD1127" s="75"/>
      <c r="BE1127" s="75"/>
      <c r="BF1127" s="75"/>
      <c r="BG1127" s="75"/>
      <c r="BH1127" s="75"/>
      <c r="BI1127" s="75"/>
      <c r="BJ1127" s="75"/>
      <c r="BK1127" s="75"/>
      <c r="BL1127" s="75"/>
      <c r="BM1127" s="75"/>
      <c r="BN1127" s="75"/>
      <c r="BO1127" s="75"/>
      <c r="BP1127" s="75"/>
      <c r="BQ1127" s="75"/>
      <c r="BR1127" s="75"/>
      <c r="BS1127" s="75"/>
      <c r="BT1127" s="75">
        <v>0</v>
      </c>
      <c r="BU1127" s="84" t="s">
        <v>4438</v>
      </c>
      <c r="BV1127" s="74">
        <v>46076</v>
      </c>
      <c r="BW1127" s="85">
        <f t="shared" ref="BW1127:BW1149" si="365">BV1127-AK1127</f>
        <v>6</v>
      </c>
      <c r="BX1127" s="85">
        <f t="shared" ref="BX1127:BX1149" si="366">BV1127-AK1127</f>
        <v>6</v>
      </c>
      <c r="BY1127" s="86"/>
      <c r="BZ1127" s="87">
        <f t="shared" si="357"/>
        <v>7</v>
      </c>
      <c r="CB1127" s="88">
        <f t="shared" si="360"/>
        <v>9</v>
      </c>
      <c r="CC1127" s="89">
        <f>BV1127-AK1127</f>
        <v>6</v>
      </c>
      <c r="CE1127" s="87">
        <f t="shared" si="364"/>
        <v>2</v>
      </c>
      <c r="CF1127" s="90">
        <v>6021400</v>
      </c>
      <c r="CG1127" s="90"/>
      <c r="CH1127" s="90">
        <v>6021400</v>
      </c>
      <c r="CI1127" s="22">
        <v>26180</v>
      </c>
      <c r="CJ1127" s="87">
        <f t="shared" si="361"/>
        <v>2</v>
      </c>
      <c r="CK1127" s="87">
        <f t="shared" si="362"/>
        <v>7</v>
      </c>
      <c r="CL1127" s="22" t="s">
        <v>121</v>
      </c>
      <c r="CM1127" s="22" t="s">
        <v>4439</v>
      </c>
    </row>
    <row r="1128" spans="1:91" ht="14.45" customHeight="1" x14ac:dyDescent="0.25">
      <c r="A1128" s="69">
        <f t="shared" si="363"/>
        <v>1126</v>
      </c>
      <c r="B1128" s="70" t="s">
        <v>102</v>
      </c>
      <c r="C1128" s="107" t="s">
        <v>4432</v>
      </c>
      <c r="D1128" s="106">
        <v>145476868</v>
      </c>
      <c r="E1128" s="73"/>
      <c r="F1128" s="74">
        <v>46064</v>
      </c>
      <c r="G1128" s="75" t="s">
        <v>2992</v>
      </c>
      <c r="H1128" s="75" t="s">
        <v>2963</v>
      </c>
      <c r="I1128" s="75" t="s">
        <v>105</v>
      </c>
      <c r="J1128" s="75" t="s">
        <v>1161</v>
      </c>
      <c r="K1128" s="75" t="s">
        <v>242</v>
      </c>
      <c r="L1128" s="74">
        <v>46080</v>
      </c>
      <c r="M1128" s="73">
        <v>40</v>
      </c>
      <c r="N1128" s="218" t="s">
        <v>4490</v>
      </c>
      <c r="O1128" s="218" t="s">
        <v>4491</v>
      </c>
      <c r="P1128" s="75">
        <v>2830048994</v>
      </c>
      <c r="Q1128" s="74">
        <v>46066</v>
      </c>
      <c r="R1128" s="75">
        <v>1209385207</v>
      </c>
      <c r="S1128" s="75">
        <v>224195512</v>
      </c>
      <c r="T1128" s="74">
        <v>46066</v>
      </c>
      <c r="U1128" s="190">
        <v>18220.182000000001</v>
      </c>
      <c r="V1128" s="190">
        <v>17540.87</v>
      </c>
      <c r="W1128" s="75">
        <v>20</v>
      </c>
      <c r="X1128" s="75">
        <v>14</v>
      </c>
      <c r="Y1128" s="98">
        <v>7266072120</v>
      </c>
      <c r="Z1128" s="82" t="s">
        <v>354</v>
      </c>
      <c r="AA1128" s="75" t="s">
        <v>4435</v>
      </c>
      <c r="AB1128" s="75" t="s">
        <v>4436</v>
      </c>
      <c r="AC1128" s="98" t="s">
        <v>4432</v>
      </c>
      <c r="AD1128" s="75" t="s">
        <v>113</v>
      </c>
      <c r="AE1128" s="74">
        <v>46071</v>
      </c>
      <c r="AF1128" s="130">
        <v>46068.916666666664</v>
      </c>
      <c r="AG1128" s="130">
        <v>46067.375</v>
      </c>
      <c r="AH1128" s="130">
        <v>46067.375</v>
      </c>
      <c r="AI1128" s="99">
        <v>46068</v>
      </c>
      <c r="AJ1128" s="99">
        <v>46069</v>
      </c>
      <c r="AK1128" s="99">
        <v>46070</v>
      </c>
      <c r="AL1128" s="99">
        <v>46070</v>
      </c>
      <c r="AM1128" s="99">
        <v>46071</v>
      </c>
      <c r="AN1128" s="131">
        <v>46072</v>
      </c>
      <c r="AO1128" s="81">
        <f>IF(AH1128&lt;AG1128,IF(AH1128=0,"",AH1128-1),IF(AG1128=0,"",AG1128-1))</f>
        <v>46066.375</v>
      </c>
      <c r="AP1128" s="81">
        <f>IF(AH1128&lt;AG1128,IF(AH1128=0,"",AH1128),IF(AG1128=0,"",AG1128))</f>
        <v>46067.375</v>
      </c>
      <c r="AQ1128" s="81">
        <f>IF(AH1128&lt;AG1128,IF(AH1128=0,"",AH1128),IF(AG1128=0,"",AG1128))</f>
        <v>46067.375</v>
      </c>
      <c r="AR1128" s="81">
        <f>IF(AI1128=0,"",IF(AI1128&lt;AJ1128,AJ1128+1,AI1128+1))</f>
        <v>46070</v>
      </c>
      <c r="AS1128" s="81">
        <f>IF(AI1128=0,"",IF(AE1128=0,IF(AJ1128=0,AI1128+2,AJ1128+2),AE1128+2))</f>
        <v>46073</v>
      </c>
      <c r="AT1128" s="81">
        <f>IF(AI1128=0,"",IF(AI1128&lt;AJ1128,AJ1128+1,AI1128+1))</f>
        <v>46070</v>
      </c>
      <c r="AU1128" s="82" t="s">
        <v>2600</v>
      </c>
      <c r="AV1128" s="74">
        <v>46066</v>
      </c>
      <c r="AW1128" s="75" t="s">
        <v>4492</v>
      </c>
      <c r="AX1128" s="75">
        <v>32217253</v>
      </c>
      <c r="AY1128" s="75"/>
      <c r="AZ1128" s="96"/>
      <c r="BA1128" s="75"/>
      <c r="BB1128" s="75"/>
      <c r="BC1128" s="75"/>
      <c r="BD1128" s="75"/>
      <c r="BE1128" s="75"/>
      <c r="BF1128" s="75"/>
      <c r="BG1128" s="75"/>
      <c r="BH1128" s="75"/>
      <c r="BI1128" s="75"/>
      <c r="BJ1128" s="75"/>
      <c r="BK1128" s="75"/>
      <c r="BL1128" s="75"/>
      <c r="BM1128" s="75"/>
      <c r="BN1128" s="75"/>
      <c r="BO1128" s="75"/>
      <c r="BP1128" s="75"/>
      <c r="BQ1128" s="75"/>
      <c r="BR1128" s="75"/>
      <c r="BS1128" s="75"/>
      <c r="BT1128" s="75">
        <v>0</v>
      </c>
      <c r="BU1128" s="84" t="s">
        <v>4438</v>
      </c>
      <c r="BV1128" s="74">
        <v>46076</v>
      </c>
      <c r="BW1128" s="85">
        <f t="shared" si="365"/>
        <v>6</v>
      </c>
      <c r="BX1128" s="85">
        <f t="shared" si="366"/>
        <v>6</v>
      </c>
      <c r="BY1128" s="86"/>
      <c r="BZ1128" s="87">
        <f t="shared" si="357"/>
        <v>7</v>
      </c>
      <c r="CB1128" s="88">
        <f t="shared" si="360"/>
        <v>9</v>
      </c>
      <c r="CC1128" s="89">
        <f>BV1128-AK1128</f>
        <v>6</v>
      </c>
      <c r="CE1128" s="87">
        <f t="shared" si="364"/>
        <v>2</v>
      </c>
      <c r="CF1128" s="90">
        <v>6021400</v>
      </c>
      <c r="CG1128" s="90"/>
      <c r="CH1128" s="90">
        <v>6021400</v>
      </c>
      <c r="CI1128" s="22">
        <v>26180</v>
      </c>
      <c r="CJ1128" s="87">
        <f t="shared" si="361"/>
        <v>2</v>
      </c>
      <c r="CK1128" s="87">
        <f t="shared" si="362"/>
        <v>7</v>
      </c>
      <c r="CL1128" s="22" t="s">
        <v>121</v>
      </c>
      <c r="CM1128" s="22" t="s">
        <v>4439</v>
      </c>
    </row>
    <row r="1129" spans="1:91" ht="14.45" customHeight="1" x14ac:dyDescent="0.25">
      <c r="A1129" s="69">
        <f t="shared" si="363"/>
        <v>1127</v>
      </c>
      <c r="B1129" s="70" t="s">
        <v>102</v>
      </c>
      <c r="C1129" s="107" t="s">
        <v>4440</v>
      </c>
      <c r="D1129" s="106">
        <v>145476885</v>
      </c>
      <c r="E1129" s="73"/>
      <c r="F1129" s="74">
        <v>46064</v>
      </c>
      <c r="G1129" s="75" t="s">
        <v>2992</v>
      </c>
      <c r="H1129" s="75" t="s">
        <v>2963</v>
      </c>
      <c r="I1129" s="75" t="s">
        <v>105</v>
      </c>
      <c r="J1129" s="75" t="s">
        <v>1161</v>
      </c>
      <c r="K1129" s="75" t="s">
        <v>242</v>
      </c>
      <c r="L1129" s="74">
        <v>46080</v>
      </c>
      <c r="M1129" s="73">
        <v>40</v>
      </c>
      <c r="N1129" s="75" t="s">
        <v>4493</v>
      </c>
      <c r="O1129" s="75" t="s">
        <v>4494</v>
      </c>
      <c r="P1129" s="75">
        <v>2830048979</v>
      </c>
      <c r="Q1129" s="74">
        <v>46066</v>
      </c>
      <c r="R1129" s="75">
        <v>1209385151</v>
      </c>
      <c r="S1129" s="75">
        <v>224195535</v>
      </c>
      <c r="T1129" s="74">
        <v>46066</v>
      </c>
      <c r="U1129" s="190">
        <v>17794.339</v>
      </c>
      <c r="V1129" s="190">
        <v>17131.777999999998</v>
      </c>
      <c r="W1129" s="75">
        <v>20</v>
      </c>
      <c r="X1129" s="75">
        <v>13</v>
      </c>
      <c r="Y1129" s="98">
        <v>7266072130</v>
      </c>
      <c r="Z1129" s="82" t="s">
        <v>354</v>
      </c>
      <c r="AA1129" s="75" t="s">
        <v>4435</v>
      </c>
      <c r="AB1129" s="75" t="s">
        <v>4436</v>
      </c>
      <c r="AC1129" s="216" t="s">
        <v>4440</v>
      </c>
      <c r="AD1129" s="75" t="s">
        <v>113</v>
      </c>
      <c r="AE1129" s="74">
        <v>46071</v>
      </c>
      <c r="AF1129" s="130">
        <v>46068.916666666664</v>
      </c>
      <c r="AG1129" s="130">
        <v>46067.375</v>
      </c>
      <c r="AH1129" s="130">
        <v>46067.375</v>
      </c>
      <c r="AI1129" s="99">
        <v>46068</v>
      </c>
      <c r="AJ1129" s="99">
        <v>46069</v>
      </c>
      <c r="AK1129" s="99">
        <v>46070</v>
      </c>
      <c r="AL1129" s="99">
        <v>46070</v>
      </c>
      <c r="AM1129" s="99">
        <v>46071</v>
      </c>
      <c r="AN1129" s="131">
        <v>46072</v>
      </c>
      <c r="AO1129" s="81">
        <f>IF(AH1129&lt;AG1129,IF(AH1129=0,"",AH1129-1),IF(AG1129=0,"",AG1129-1))</f>
        <v>46066.375</v>
      </c>
      <c r="AP1129" s="81">
        <f>IF(AH1129&lt;AG1129,IF(AH1129=0,"",AH1129),IF(AG1129=0,"",AG1129))</f>
        <v>46067.375</v>
      </c>
      <c r="AQ1129" s="81">
        <f>IF(AH1129&lt;AG1129,IF(AH1129=0,"",AH1129),IF(AG1129=0,"",AG1129))</f>
        <v>46067.375</v>
      </c>
      <c r="AR1129" s="81">
        <f>IF(AI1129=0,"",IF(AI1129&lt;AJ1129,AJ1129+1,AI1129+1))</f>
        <v>46070</v>
      </c>
      <c r="AS1129" s="81">
        <f>IF(AI1129=0,"",IF(AE1129=0,IF(AJ1129=0,AI1129+2,AJ1129+2),AE1129+2))</f>
        <v>46073</v>
      </c>
      <c r="AT1129" s="81">
        <f>IF(AI1129=0,"",IF(AI1129&lt;AJ1129,AJ1129+1,AI1129+1))</f>
        <v>46070</v>
      </c>
      <c r="AU1129" s="82" t="s">
        <v>2600</v>
      </c>
      <c r="AV1129" s="74">
        <v>46066</v>
      </c>
      <c r="AW1129" s="75" t="s">
        <v>4495</v>
      </c>
      <c r="AX1129" s="75">
        <v>32217155</v>
      </c>
      <c r="AY1129" s="75"/>
      <c r="AZ1129" s="96"/>
      <c r="BA1129" s="75"/>
      <c r="BB1129" s="75"/>
      <c r="BC1129" s="75"/>
      <c r="BD1129" s="75"/>
      <c r="BE1129" s="75"/>
      <c r="BF1129" s="75"/>
      <c r="BG1129" s="75"/>
      <c r="BH1129" s="75"/>
      <c r="BI1129" s="75"/>
      <c r="BJ1129" s="75"/>
      <c r="BK1129" s="75"/>
      <c r="BL1129" s="75"/>
      <c r="BM1129" s="75"/>
      <c r="BN1129" s="75"/>
      <c r="BO1129" s="75"/>
      <c r="BP1129" s="75"/>
      <c r="BQ1129" s="75"/>
      <c r="BR1129" s="75"/>
      <c r="BS1129" s="75"/>
      <c r="BT1129" s="75">
        <v>0</v>
      </c>
      <c r="BU1129" s="84" t="s">
        <v>4444</v>
      </c>
      <c r="BV1129" s="74">
        <v>46076</v>
      </c>
      <c r="BW1129" s="85">
        <f t="shared" si="365"/>
        <v>6</v>
      </c>
      <c r="BX1129" s="85">
        <f t="shared" si="366"/>
        <v>6</v>
      </c>
      <c r="BY1129" s="86"/>
      <c r="BZ1129" s="87">
        <f t="shared" si="357"/>
        <v>7</v>
      </c>
      <c r="CB1129" s="88">
        <f t="shared" si="360"/>
        <v>9</v>
      </c>
      <c r="CC1129" s="89">
        <f>BV1129-AK1129</f>
        <v>6</v>
      </c>
      <c r="CE1129" s="87">
        <f t="shared" si="364"/>
        <v>2</v>
      </c>
      <c r="CF1129" s="90">
        <v>6021400</v>
      </c>
      <c r="CG1129" s="90"/>
      <c r="CH1129" s="90">
        <v>6021400</v>
      </c>
      <c r="CI1129" s="22">
        <v>26180</v>
      </c>
      <c r="CJ1129" s="87">
        <f t="shared" si="361"/>
        <v>2</v>
      </c>
      <c r="CK1129" s="87">
        <f t="shared" si="362"/>
        <v>7</v>
      </c>
      <c r="CL1129" s="22" t="s">
        <v>121</v>
      </c>
      <c r="CM1129" s="22" t="s">
        <v>4445</v>
      </c>
    </row>
    <row r="1130" spans="1:91" ht="14.45" customHeight="1" x14ac:dyDescent="0.25">
      <c r="A1130" s="69">
        <f t="shared" si="363"/>
        <v>1128</v>
      </c>
      <c r="B1130" s="70" t="s">
        <v>102</v>
      </c>
      <c r="C1130" s="107" t="s">
        <v>4440</v>
      </c>
      <c r="D1130" s="106">
        <v>145493307</v>
      </c>
      <c r="E1130" s="73"/>
      <c r="F1130" s="74">
        <v>46064</v>
      </c>
      <c r="G1130" s="75" t="s">
        <v>1159</v>
      </c>
      <c r="H1130" s="75" t="s">
        <v>2963</v>
      </c>
      <c r="I1130" s="75" t="s">
        <v>105</v>
      </c>
      <c r="J1130" s="75" t="s">
        <v>1161</v>
      </c>
      <c r="K1130" s="75" t="s">
        <v>242</v>
      </c>
      <c r="L1130" s="74">
        <v>46078</v>
      </c>
      <c r="M1130" s="73">
        <v>40</v>
      </c>
      <c r="N1130" s="75" t="s">
        <v>4496</v>
      </c>
      <c r="O1130" s="75" t="s">
        <v>4497</v>
      </c>
      <c r="P1130" s="75">
        <v>2830049002</v>
      </c>
      <c r="Q1130" s="74">
        <v>46066</v>
      </c>
      <c r="R1130" s="75">
        <v>1209385236</v>
      </c>
      <c r="S1130" s="75">
        <v>224195485</v>
      </c>
      <c r="T1130" s="74">
        <v>46066</v>
      </c>
      <c r="U1130" s="190">
        <v>19947.861000000001</v>
      </c>
      <c r="V1130" s="190">
        <v>19230.499</v>
      </c>
      <c r="W1130" s="75">
        <v>20</v>
      </c>
      <c r="X1130" s="75">
        <v>0</v>
      </c>
      <c r="Y1130" s="98">
        <v>7266551980</v>
      </c>
      <c r="Z1130" s="82" t="s">
        <v>354</v>
      </c>
      <c r="AA1130" s="75" t="s">
        <v>4435</v>
      </c>
      <c r="AB1130" s="75" t="s">
        <v>4436</v>
      </c>
      <c r="AC1130" s="216" t="s">
        <v>4440</v>
      </c>
      <c r="AD1130" s="75" t="s">
        <v>113</v>
      </c>
      <c r="AE1130" s="74">
        <v>46071</v>
      </c>
      <c r="AF1130" s="130">
        <v>46068.916666666664</v>
      </c>
      <c r="AG1130" s="130">
        <v>46067.375</v>
      </c>
      <c r="AH1130" s="130">
        <v>46067.375</v>
      </c>
      <c r="AI1130" s="99">
        <v>46068</v>
      </c>
      <c r="AJ1130" s="99">
        <v>46069</v>
      </c>
      <c r="AK1130" s="99">
        <v>46070</v>
      </c>
      <c r="AL1130" s="99">
        <v>46070</v>
      </c>
      <c r="AM1130" s="99">
        <v>46071</v>
      </c>
      <c r="AN1130" s="131">
        <v>46072</v>
      </c>
      <c r="AO1130" s="81">
        <f>IF(AH1130&lt;AG1130,IF(AH1130=0,"",AH1130-1),IF(AG1130=0,"",AG1130-1))</f>
        <v>46066.375</v>
      </c>
      <c r="AP1130" s="81">
        <f>IF(AH1130&lt;AG1130,IF(AH1130=0,"",AH1130),IF(AG1130=0,"",AG1130))</f>
        <v>46067.375</v>
      </c>
      <c r="AQ1130" s="81">
        <f>IF(AH1130&lt;AG1130,IF(AH1130=0,"",AH1130),IF(AG1130=0,"",AG1130))</f>
        <v>46067.375</v>
      </c>
      <c r="AR1130" s="81">
        <f>IF(AI1130=0,"",IF(AI1130&lt;AJ1130,AJ1130+1,AI1130+1))</f>
        <v>46070</v>
      </c>
      <c r="AS1130" s="81">
        <f>IF(AI1130=0,"",IF(AE1130=0,IF(AJ1130=0,AI1130+2,AJ1130+2),AE1130+2))</f>
        <v>46073</v>
      </c>
      <c r="AT1130" s="81">
        <f>IF(AI1130=0,"",IF(AI1130&lt;AJ1130,AJ1130+1,AI1130+1))</f>
        <v>46070</v>
      </c>
      <c r="AU1130" s="82" t="s">
        <v>2600</v>
      </c>
      <c r="AV1130" s="74">
        <v>46066</v>
      </c>
      <c r="AW1130" s="75" t="s">
        <v>4498</v>
      </c>
      <c r="AX1130" s="75">
        <v>32217159</v>
      </c>
      <c r="AY1130" s="75"/>
      <c r="AZ1130" s="96"/>
      <c r="BA1130" s="75"/>
      <c r="BB1130" s="75"/>
      <c r="BC1130" s="75"/>
      <c r="BD1130" s="75"/>
      <c r="BE1130" s="75"/>
      <c r="BF1130" s="75"/>
      <c r="BG1130" s="75"/>
      <c r="BH1130" s="75"/>
      <c r="BI1130" s="75"/>
      <c r="BJ1130" s="75"/>
      <c r="BK1130" s="75"/>
      <c r="BL1130" s="75"/>
      <c r="BM1130" s="75"/>
      <c r="BN1130" s="75"/>
      <c r="BO1130" s="75"/>
      <c r="BP1130" s="75"/>
      <c r="BQ1130" s="75"/>
      <c r="BR1130" s="75"/>
      <c r="BS1130" s="75"/>
      <c r="BT1130" s="75">
        <v>0</v>
      </c>
      <c r="BU1130" s="84" t="s">
        <v>4444</v>
      </c>
      <c r="BV1130" s="74">
        <v>46076</v>
      </c>
      <c r="BW1130" s="85">
        <f t="shared" si="365"/>
        <v>6</v>
      </c>
      <c r="BX1130" s="85">
        <f t="shared" si="366"/>
        <v>6</v>
      </c>
      <c r="BY1130" s="86"/>
      <c r="BZ1130" s="87">
        <f t="shared" si="357"/>
        <v>7</v>
      </c>
      <c r="CB1130" s="88">
        <f t="shared" si="360"/>
        <v>9</v>
      </c>
      <c r="CC1130" s="89">
        <f>BV1130-AK1130</f>
        <v>6</v>
      </c>
      <c r="CE1130" s="87">
        <f t="shared" si="364"/>
        <v>2</v>
      </c>
      <c r="CF1130" s="90">
        <v>6021400</v>
      </c>
      <c r="CG1130" s="90"/>
      <c r="CH1130" s="90">
        <v>6021400</v>
      </c>
      <c r="CI1130" s="22">
        <v>26180</v>
      </c>
      <c r="CJ1130" s="87">
        <f t="shared" si="361"/>
        <v>2</v>
      </c>
      <c r="CK1130" s="87">
        <f t="shared" si="362"/>
        <v>7</v>
      </c>
      <c r="CL1130" s="22" t="s">
        <v>121</v>
      </c>
      <c r="CM1130" s="22" t="s">
        <v>4445</v>
      </c>
    </row>
    <row r="1131" spans="1:91" ht="14.45" customHeight="1" x14ac:dyDescent="0.25">
      <c r="A1131" s="69">
        <f t="shared" si="363"/>
        <v>1129</v>
      </c>
      <c r="B1131" s="70" t="s">
        <v>102</v>
      </c>
      <c r="C1131" s="107" t="s">
        <v>4432</v>
      </c>
      <c r="D1131" s="106">
        <v>145493342</v>
      </c>
      <c r="E1131" s="73"/>
      <c r="F1131" s="74">
        <v>46064</v>
      </c>
      <c r="G1131" s="75" t="s">
        <v>1159</v>
      </c>
      <c r="H1131" s="75" t="s">
        <v>2963</v>
      </c>
      <c r="I1131" s="75" t="s">
        <v>105</v>
      </c>
      <c r="J1131" s="75" t="s">
        <v>1161</v>
      </c>
      <c r="K1131" s="75" t="s">
        <v>242</v>
      </c>
      <c r="L1131" s="74">
        <v>46079</v>
      </c>
      <c r="M1131" s="73">
        <v>40</v>
      </c>
      <c r="N1131" s="75" t="s">
        <v>4499</v>
      </c>
      <c r="O1131" s="75" t="s">
        <v>4500</v>
      </c>
      <c r="P1131" s="75">
        <v>2830048978</v>
      </c>
      <c r="Q1131" s="74">
        <v>46066</v>
      </c>
      <c r="R1131" s="75">
        <v>1209385118</v>
      </c>
      <c r="S1131" s="75">
        <v>224195498</v>
      </c>
      <c r="T1131" s="74">
        <v>46066</v>
      </c>
      <c r="U1131" s="190">
        <v>18636.879000000001</v>
      </c>
      <c r="V1131" s="190">
        <v>17966.662</v>
      </c>
      <c r="W1131" s="75">
        <v>20</v>
      </c>
      <c r="X1131" s="75">
        <v>0</v>
      </c>
      <c r="Y1131" s="98">
        <v>7266498191</v>
      </c>
      <c r="Z1131" s="82" t="s">
        <v>354</v>
      </c>
      <c r="AA1131" s="75" t="s">
        <v>4435</v>
      </c>
      <c r="AB1131" s="75" t="s">
        <v>4436</v>
      </c>
      <c r="AC1131" s="98" t="s">
        <v>4432</v>
      </c>
      <c r="AD1131" s="75" t="s">
        <v>113</v>
      </c>
      <c r="AE1131" s="74">
        <v>46071</v>
      </c>
      <c r="AF1131" s="130">
        <v>46068.916666666664</v>
      </c>
      <c r="AG1131" s="130">
        <v>46067.375</v>
      </c>
      <c r="AH1131" s="130">
        <v>46067.375</v>
      </c>
      <c r="AI1131" s="99">
        <v>46068</v>
      </c>
      <c r="AJ1131" s="99">
        <v>46069</v>
      </c>
      <c r="AK1131" s="99">
        <v>46070</v>
      </c>
      <c r="AL1131" s="99">
        <v>46070</v>
      </c>
      <c r="AM1131" s="99">
        <v>46071</v>
      </c>
      <c r="AN1131" s="131">
        <v>46072</v>
      </c>
      <c r="AO1131" s="81">
        <f>IF(AH1131&lt;AG1131,IF(AH1131=0,"",AH1131-1),IF(AG1131=0,"",AG1131-1))</f>
        <v>46066.375</v>
      </c>
      <c r="AP1131" s="81">
        <f>IF(AH1131&lt;AG1131,IF(AH1131=0,"",AH1131),IF(AG1131=0,"",AG1131))</f>
        <v>46067.375</v>
      </c>
      <c r="AQ1131" s="81">
        <f>IF(AH1131&lt;AG1131,IF(AH1131=0,"",AH1131),IF(AG1131=0,"",AG1131))</f>
        <v>46067.375</v>
      </c>
      <c r="AR1131" s="81">
        <f>IF(AI1131=0,"",IF(AI1131&lt;AJ1131,AJ1131+1,AI1131+1))</f>
        <v>46070</v>
      </c>
      <c r="AS1131" s="81">
        <f>IF(AI1131=0,"",IF(AE1131=0,IF(AJ1131=0,AI1131+2,AJ1131+2),AE1131+2))</f>
        <v>46073</v>
      </c>
      <c r="AT1131" s="81">
        <f>IF(AI1131=0,"",IF(AI1131&lt;AJ1131,AJ1131+1,AI1131+1))</f>
        <v>46070</v>
      </c>
      <c r="AU1131" s="82" t="s">
        <v>2600</v>
      </c>
      <c r="AV1131" s="74">
        <v>46066</v>
      </c>
      <c r="AW1131" s="75" t="s">
        <v>4501</v>
      </c>
      <c r="AX1131" s="75">
        <v>32217217</v>
      </c>
      <c r="AY1131" s="75"/>
      <c r="AZ1131" s="96"/>
      <c r="BA1131" s="75"/>
      <c r="BB1131" s="75"/>
      <c r="BC1131" s="75"/>
      <c r="BD1131" s="75"/>
      <c r="BE1131" s="75"/>
      <c r="BF1131" s="75"/>
      <c r="BG1131" s="75"/>
      <c r="BH1131" s="75"/>
      <c r="BI1131" s="75"/>
      <c r="BJ1131" s="75"/>
      <c r="BK1131" s="75"/>
      <c r="BL1131" s="75"/>
      <c r="BM1131" s="75"/>
      <c r="BN1131" s="75"/>
      <c r="BO1131" s="75"/>
      <c r="BP1131" s="75"/>
      <c r="BQ1131" s="75"/>
      <c r="BR1131" s="75"/>
      <c r="BS1131" s="75"/>
      <c r="BT1131" s="75">
        <v>0</v>
      </c>
      <c r="BU1131" s="84" t="s">
        <v>4438</v>
      </c>
      <c r="BV1131" s="74">
        <v>46076</v>
      </c>
      <c r="BW1131" s="85">
        <f t="shared" si="365"/>
        <v>6</v>
      </c>
      <c r="BX1131" s="85">
        <f t="shared" si="366"/>
        <v>6</v>
      </c>
      <c r="BY1131" s="86"/>
      <c r="BZ1131" s="87">
        <f t="shared" si="357"/>
        <v>7</v>
      </c>
      <c r="CB1131" s="88">
        <f t="shared" si="360"/>
        <v>9</v>
      </c>
      <c r="CC1131" s="89">
        <f>BV1131-AK1131</f>
        <v>6</v>
      </c>
      <c r="CE1131" s="87">
        <f t="shared" si="364"/>
        <v>2</v>
      </c>
      <c r="CF1131" s="90">
        <v>6021400</v>
      </c>
      <c r="CG1131" s="90"/>
      <c r="CH1131" s="90">
        <v>6021400</v>
      </c>
      <c r="CI1131" s="22">
        <v>26180</v>
      </c>
      <c r="CJ1131" s="87">
        <f t="shared" si="361"/>
        <v>2</v>
      </c>
      <c r="CK1131" s="87">
        <f t="shared" si="362"/>
        <v>7</v>
      </c>
      <c r="CL1131" s="22" t="s">
        <v>121</v>
      </c>
      <c r="CM1131" s="22" t="s">
        <v>4439</v>
      </c>
    </row>
    <row r="1132" spans="1:91" ht="14.45" customHeight="1" x14ac:dyDescent="0.25">
      <c r="A1132" s="69">
        <f t="shared" si="363"/>
        <v>1130</v>
      </c>
      <c r="B1132" s="70" t="s">
        <v>102</v>
      </c>
      <c r="C1132" s="107">
        <v>265626323</v>
      </c>
      <c r="D1132" s="106">
        <v>145368140</v>
      </c>
      <c r="E1132" s="73">
        <v>5320007427</v>
      </c>
      <c r="F1132" s="74">
        <v>46062</v>
      </c>
      <c r="G1132" s="75" t="s">
        <v>516</v>
      </c>
      <c r="H1132" s="75" t="s">
        <v>2213</v>
      </c>
      <c r="I1132" s="75" t="s">
        <v>105</v>
      </c>
      <c r="J1132" s="75" t="s">
        <v>518</v>
      </c>
      <c r="K1132" s="75" t="s">
        <v>242</v>
      </c>
      <c r="L1132" s="74">
        <v>46091</v>
      </c>
      <c r="M1132" s="73">
        <v>40</v>
      </c>
      <c r="N1132" s="75" t="s">
        <v>4502</v>
      </c>
      <c r="O1132" s="75" t="s">
        <v>4503</v>
      </c>
      <c r="P1132" s="75">
        <v>2830049046</v>
      </c>
      <c r="Q1132" s="74">
        <v>46067</v>
      </c>
      <c r="R1132" s="75">
        <v>1209385480</v>
      </c>
      <c r="S1132" s="75">
        <v>224201600</v>
      </c>
      <c r="T1132" s="74">
        <v>46067</v>
      </c>
      <c r="U1132" s="190">
        <v>14494.401</v>
      </c>
      <c r="V1132" s="190">
        <v>13973.155000000001</v>
      </c>
      <c r="W1132" s="75">
        <v>17</v>
      </c>
      <c r="X1132" s="75">
        <v>0</v>
      </c>
      <c r="Y1132" s="98">
        <v>265626323</v>
      </c>
      <c r="Z1132" s="82" t="s">
        <v>110</v>
      </c>
      <c r="AA1132" s="75" t="s">
        <v>535</v>
      </c>
      <c r="AB1132" s="75" t="s">
        <v>4504</v>
      </c>
      <c r="AC1132" s="109">
        <v>265626323</v>
      </c>
      <c r="AD1132" s="75" t="s">
        <v>113</v>
      </c>
      <c r="AE1132" s="74">
        <v>46076</v>
      </c>
      <c r="AF1132" s="130">
        <v>46068.333333333336</v>
      </c>
      <c r="AG1132" s="130">
        <v>46067.708333333336</v>
      </c>
      <c r="AH1132" s="130">
        <v>46067.708333333336</v>
      </c>
      <c r="AI1132" s="99">
        <v>46069</v>
      </c>
      <c r="AJ1132" s="69"/>
      <c r="AK1132" s="99">
        <v>46069</v>
      </c>
      <c r="AL1132" s="99">
        <v>46079</v>
      </c>
      <c r="AM1132" s="69"/>
      <c r="AN1132" s="99">
        <v>46079</v>
      </c>
      <c r="AO1132" s="95" t="s">
        <v>121</v>
      </c>
      <c r="AP1132" s="95" t="s">
        <v>121</v>
      </c>
      <c r="AQ1132" s="95" t="s">
        <v>121</v>
      </c>
      <c r="AR1132" s="95" t="s">
        <v>121</v>
      </c>
      <c r="AS1132" s="95" t="s">
        <v>121</v>
      </c>
      <c r="AT1132" s="82" t="s">
        <v>2057</v>
      </c>
      <c r="AU1132" s="82" t="s">
        <v>2600</v>
      </c>
      <c r="AV1132" s="74">
        <v>46067</v>
      </c>
      <c r="AW1132" s="75" t="s">
        <v>4505</v>
      </c>
      <c r="AX1132" s="75" t="s">
        <v>4506</v>
      </c>
      <c r="AY1132" s="75"/>
      <c r="AZ1132" s="96"/>
      <c r="BA1132" s="75"/>
      <c r="BB1132" s="75"/>
      <c r="BC1132" s="75"/>
      <c r="BD1132" s="75"/>
      <c r="BE1132" s="75"/>
      <c r="BF1132" s="75"/>
      <c r="BG1132" s="75"/>
      <c r="BH1132" s="75"/>
      <c r="BI1132" s="75"/>
      <c r="BJ1132" s="75"/>
      <c r="BK1132" s="75"/>
      <c r="BL1132" s="75"/>
      <c r="BM1132" s="75"/>
      <c r="BN1132" s="75"/>
      <c r="BO1132" s="75"/>
      <c r="BP1132" s="75"/>
      <c r="BQ1132" s="75"/>
      <c r="BR1132" s="75"/>
      <c r="BS1132" s="75"/>
      <c r="BT1132" s="75">
        <v>1</v>
      </c>
      <c r="BU1132" s="84" t="s">
        <v>4507</v>
      </c>
      <c r="BV1132" s="74">
        <v>46069</v>
      </c>
      <c r="BW1132" s="85">
        <f t="shared" si="365"/>
        <v>0</v>
      </c>
      <c r="BX1132" s="85">
        <f t="shared" si="366"/>
        <v>0</v>
      </c>
      <c r="BY1132" s="86"/>
      <c r="BZ1132" s="87">
        <f t="shared" si="357"/>
        <v>7</v>
      </c>
      <c r="CB1132" s="88">
        <f t="shared" si="360"/>
        <v>8</v>
      </c>
      <c r="CC1132" s="89"/>
      <c r="CE1132" s="87">
        <f t="shared" si="364"/>
        <v>2</v>
      </c>
      <c r="CF1132" s="90">
        <v>16074799</v>
      </c>
      <c r="CG1132" s="90">
        <v>2999226</v>
      </c>
      <c r="CH1132" s="90">
        <v>19074025</v>
      </c>
      <c r="CI1132" s="91">
        <v>26309</v>
      </c>
      <c r="CJ1132" s="87">
        <f t="shared" si="361"/>
        <v>2</v>
      </c>
      <c r="CK1132" s="87">
        <f t="shared" si="362"/>
        <v>7</v>
      </c>
      <c r="CL1132" s="22" t="s">
        <v>121</v>
      </c>
      <c r="CM1132" s="22" t="s">
        <v>4508</v>
      </c>
    </row>
    <row r="1133" spans="1:91" ht="14.45" customHeight="1" x14ac:dyDescent="0.25">
      <c r="A1133" s="69">
        <f t="shared" si="363"/>
        <v>1131</v>
      </c>
      <c r="B1133" s="70" t="s">
        <v>102</v>
      </c>
      <c r="C1133" s="107">
        <v>265626323</v>
      </c>
      <c r="D1133" s="106">
        <v>145541295</v>
      </c>
      <c r="E1133" s="73">
        <v>5320007427</v>
      </c>
      <c r="F1133" s="74">
        <v>46062</v>
      </c>
      <c r="G1133" s="75" t="s">
        <v>516</v>
      </c>
      <c r="H1133" s="75" t="s">
        <v>2213</v>
      </c>
      <c r="I1133" s="75" t="s">
        <v>105</v>
      </c>
      <c r="J1133" s="75" t="s">
        <v>518</v>
      </c>
      <c r="K1133" s="75" t="s">
        <v>242</v>
      </c>
      <c r="L1133" s="74">
        <v>46092</v>
      </c>
      <c r="M1133" s="73">
        <v>0</v>
      </c>
      <c r="N1133" s="75" t="s">
        <v>4502</v>
      </c>
      <c r="O1133" s="75" t="s">
        <v>4503</v>
      </c>
      <c r="P1133" s="75">
        <v>2830049048</v>
      </c>
      <c r="Q1133" s="74">
        <v>46067</v>
      </c>
      <c r="R1133" s="75">
        <v>1209385482</v>
      </c>
      <c r="S1133" s="75">
        <v>224201631</v>
      </c>
      <c r="T1133" s="74">
        <v>46067</v>
      </c>
      <c r="U1133" s="75">
        <v>921.53</v>
      </c>
      <c r="V1133" s="75">
        <v>897.10400000000004</v>
      </c>
      <c r="W1133" s="75">
        <v>1</v>
      </c>
      <c r="X1133" s="75">
        <v>0</v>
      </c>
      <c r="Y1133" s="98">
        <v>265626323</v>
      </c>
      <c r="Z1133" s="82" t="s">
        <v>110</v>
      </c>
      <c r="AA1133" s="75" t="s">
        <v>535</v>
      </c>
      <c r="AB1133" s="75" t="s">
        <v>4504</v>
      </c>
      <c r="AC1133" s="109">
        <v>265626323</v>
      </c>
      <c r="AD1133" s="75" t="s">
        <v>113</v>
      </c>
      <c r="AE1133" s="74">
        <v>46076</v>
      </c>
      <c r="AF1133" s="130">
        <v>46068.333333333336</v>
      </c>
      <c r="AG1133" s="130">
        <v>46067.708333333336</v>
      </c>
      <c r="AH1133" s="130">
        <v>46067.708333333336</v>
      </c>
      <c r="AI1133" s="99">
        <v>46069</v>
      </c>
      <c r="AJ1133" s="69"/>
      <c r="AK1133" s="99">
        <v>46069</v>
      </c>
      <c r="AL1133" s="99">
        <v>46079</v>
      </c>
      <c r="AM1133" s="69"/>
      <c r="AN1133" s="99">
        <v>46079</v>
      </c>
      <c r="AO1133" s="95" t="s">
        <v>121</v>
      </c>
      <c r="AP1133" s="95" t="s">
        <v>121</v>
      </c>
      <c r="AQ1133" s="95" t="s">
        <v>121</v>
      </c>
      <c r="AR1133" s="95" t="s">
        <v>121</v>
      </c>
      <c r="AS1133" s="95" t="s">
        <v>121</v>
      </c>
      <c r="AT1133" s="82" t="s">
        <v>2057</v>
      </c>
      <c r="AU1133" s="82" t="s">
        <v>2600</v>
      </c>
      <c r="AV1133" s="74">
        <v>46067</v>
      </c>
      <c r="AW1133" s="75">
        <v>0</v>
      </c>
      <c r="AX1133" s="75">
        <v>0</v>
      </c>
      <c r="AY1133" s="75"/>
      <c r="AZ1133" s="96"/>
      <c r="BA1133" s="75"/>
      <c r="BB1133" s="75"/>
      <c r="BC1133" s="75"/>
      <c r="BD1133" s="75"/>
      <c r="BE1133" s="75"/>
      <c r="BF1133" s="75"/>
      <c r="BG1133" s="75"/>
      <c r="BH1133" s="75"/>
      <c r="BI1133" s="75"/>
      <c r="BJ1133" s="75"/>
      <c r="BK1133" s="75"/>
      <c r="BL1133" s="75"/>
      <c r="BM1133" s="75"/>
      <c r="BN1133" s="75"/>
      <c r="BO1133" s="75"/>
      <c r="BP1133" s="75"/>
      <c r="BQ1133" s="75"/>
      <c r="BR1133" s="75"/>
      <c r="BS1133" s="75"/>
      <c r="BT1133" s="75">
        <v>0</v>
      </c>
      <c r="BU1133" s="84" t="s">
        <v>4507</v>
      </c>
      <c r="BV1133" s="74">
        <v>46069</v>
      </c>
      <c r="BW1133" s="85">
        <f t="shared" si="365"/>
        <v>0</v>
      </c>
      <c r="BX1133" s="85">
        <f t="shared" si="366"/>
        <v>0</v>
      </c>
      <c r="BY1133" s="86"/>
      <c r="BZ1133" s="87">
        <f t="shared" si="357"/>
        <v>7</v>
      </c>
      <c r="CB1133" s="88">
        <f t="shared" si="360"/>
        <v>8</v>
      </c>
      <c r="CC1133" s="89"/>
      <c r="CF1133" s="90"/>
      <c r="CG1133" s="90"/>
      <c r="CH1133" s="90"/>
      <c r="CJ1133" s="87">
        <f t="shared" si="361"/>
        <v>2</v>
      </c>
      <c r="CK1133" s="87">
        <f t="shared" si="362"/>
        <v>7</v>
      </c>
      <c r="CL1133" s="22" t="s">
        <v>121</v>
      </c>
      <c r="CM1133" s="22" t="s">
        <v>4508</v>
      </c>
    </row>
    <row r="1134" spans="1:91" ht="14.45" customHeight="1" x14ac:dyDescent="0.25">
      <c r="A1134" s="69">
        <f t="shared" si="363"/>
        <v>1132</v>
      </c>
      <c r="B1134" s="70" t="s">
        <v>102</v>
      </c>
      <c r="C1134" s="107">
        <v>265626323</v>
      </c>
      <c r="D1134" s="106">
        <v>145368147</v>
      </c>
      <c r="E1134" s="73">
        <v>5320007427</v>
      </c>
      <c r="F1134" s="74">
        <v>46062</v>
      </c>
      <c r="G1134" s="75" t="s">
        <v>516</v>
      </c>
      <c r="H1134" s="75" t="s">
        <v>2213</v>
      </c>
      <c r="I1134" s="75" t="s">
        <v>105</v>
      </c>
      <c r="J1134" s="75" t="s">
        <v>518</v>
      </c>
      <c r="K1134" s="75" t="s">
        <v>242</v>
      </c>
      <c r="L1134" s="74">
        <v>46092</v>
      </c>
      <c r="M1134" s="73">
        <v>0</v>
      </c>
      <c r="N1134" s="75" t="s">
        <v>4502</v>
      </c>
      <c r="O1134" s="75" t="s">
        <v>4503</v>
      </c>
      <c r="P1134" s="75">
        <v>2830049047</v>
      </c>
      <c r="Q1134" s="74">
        <v>46067</v>
      </c>
      <c r="R1134" s="75">
        <v>1209385481</v>
      </c>
      <c r="S1134" s="75">
        <v>224201605</v>
      </c>
      <c r="T1134" s="74">
        <v>46067</v>
      </c>
      <c r="U1134" s="190">
        <v>1110.9010000000001</v>
      </c>
      <c r="V1134" s="190">
        <v>1081.4559999999999</v>
      </c>
      <c r="W1134" s="75">
        <v>2</v>
      </c>
      <c r="X1134" s="75">
        <v>0</v>
      </c>
      <c r="Y1134" s="98">
        <v>265626323</v>
      </c>
      <c r="Z1134" s="82" t="s">
        <v>110</v>
      </c>
      <c r="AA1134" s="75" t="s">
        <v>535</v>
      </c>
      <c r="AB1134" s="75" t="s">
        <v>4504</v>
      </c>
      <c r="AC1134" s="109">
        <v>265626323</v>
      </c>
      <c r="AD1134" s="75" t="s">
        <v>113</v>
      </c>
      <c r="AE1134" s="74">
        <v>46076</v>
      </c>
      <c r="AF1134" s="130">
        <v>46068.333333333336</v>
      </c>
      <c r="AG1134" s="130">
        <v>46067.708333333336</v>
      </c>
      <c r="AH1134" s="130">
        <v>46067.708333333336</v>
      </c>
      <c r="AI1134" s="99">
        <v>46069</v>
      </c>
      <c r="AJ1134" s="69"/>
      <c r="AK1134" s="99">
        <v>46069</v>
      </c>
      <c r="AL1134" s="99">
        <v>46079</v>
      </c>
      <c r="AM1134" s="69"/>
      <c r="AN1134" s="99">
        <v>46079</v>
      </c>
      <c r="AO1134" s="95" t="s">
        <v>121</v>
      </c>
      <c r="AP1134" s="95" t="s">
        <v>121</v>
      </c>
      <c r="AQ1134" s="95" t="s">
        <v>121</v>
      </c>
      <c r="AR1134" s="95" t="s">
        <v>121</v>
      </c>
      <c r="AS1134" s="95" t="s">
        <v>121</v>
      </c>
      <c r="AT1134" s="82" t="s">
        <v>2057</v>
      </c>
      <c r="AU1134" s="82" t="s">
        <v>2600</v>
      </c>
      <c r="AV1134" s="74">
        <v>46067</v>
      </c>
      <c r="AW1134" s="75">
        <v>0</v>
      </c>
      <c r="AX1134" s="75">
        <v>0</v>
      </c>
      <c r="AY1134" s="75"/>
      <c r="AZ1134" s="96"/>
      <c r="BA1134" s="75"/>
      <c r="BB1134" s="75"/>
      <c r="BC1134" s="75"/>
      <c r="BD1134" s="75"/>
      <c r="BE1134" s="75"/>
      <c r="BF1134" s="75"/>
      <c r="BG1134" s="75"/>
      <c r="BH1134" s="75"/>
      <c r="BI1134" s="75"/>
      <c r="BJ1134" s="75"/>
      <c r="BK1134" s="75"/>
      <c r="BL1134" s="75"/>
      <c r="BM1134" s="75"/>
      <c r="BN1134" s="75"/>
      <c r="BO1134" s="75"/>
      <c r="BP1134" s="75"/>
      <c r="BQ1134" s="75"/>
      <c r="BR1134" s="75"/>
      <c r="BS1134" s="75"/>
      <c r="BT1134" s="75">
        <v>0</v>
      </c>
      <c r="BU1134" s="84" t="s">
        <v>4507</v>
      </c>
      <c r="BV1134" s="74">
        <v>46069</v>
      </c>
      <c r="BW1134" s="85">
        <f t="shared" si="365"/>
        <v>0</v>
      </c>
      <c r="BX1134" s="85">
        <f t="shared" si="366"/>
        <v>0</v>
      </c>
      <c r="BY1134" s="86"/>
      <c r="BZ1134" s="87">
        <f t="shared" si="357"/>
        <v>7</v>
      </c>
      <c r="CB1134" s="88">
        <f t="shared" si="360"/>
        <v>8</v>
      </c>
      <c r="CC1134" s="89"/>
      <c r="CF1134" s="90"/>
      <c r="CG1134" s="90"/>
      <c r="CH1134" s="90"/>
      <c r="CJ1134" s="87">
        <f t="shared" si="361"/>
        <v>2</v>
      </c>
      <c r="CK1134" s="87">
        <f t="shared" si="362"/>
        <v>7</v>
      </c>
      <c r="CL1134" s="22" t="s">
        <v>121</v>
      </c>
      <c r="CM1134" s="22" t="s">
        <v>4508</v>
      </c>
    </row>
    <row r="1135" spans="1:91" ht="14.45" customHeight="1" x14ac:dyDescent="0.25">
      <c r="A1135" s="69">
        <f t="shared" si="363"/>
        <v>1133</v>
      </c>
      <c r="B1135" s="70" t="s">
        <v>102</v>
      </c>
      <c r="C1135" s="107">
        <v>265626067</v>
      </c>
      <c r="D1135" s="106">
        <v>145368157</v>
      </c>
      <c r="E1135" s="73">
        <v>5320007548</v>
      </c>
      <c r="F1135" s="74">
        <v>46065</v>
      </c>
      <c r="G1135" s="75" t="s">
        <v>516</v>
      </c>
      <c r="H1135" s="75" t="s">
        <v>2213</v>
      </c>
      <c r="I1135" s="75" t="s">
        <v>105</v>
      </c>
      <c r="J1135" s="75" t="s">
        <v>518</v>
      </c>
      <c r="K1135" s="75" t="s">
        <v>242</v>
      </c>
      <c r="L1135" s="74">
        <v>46092</v>
      </c>
      <c r="M1135" s="73">
        <v>40</v>
      </c>
      <c r="N1135" s="75" t="s">
        <v>4509</v>
      </c>
      <c r="O1135" s="75" t="s">
        <v>4510</v>
      </c>
      <c r="P1135" s="75">
        <v>2830049018</v>
      </c>
      <c r="Q1135" s="74">
        <v>46067</v>
      </c>
      <c r="R1135" s="75">
        <v>1209385412</v>
      </c>
      <c r="S1135" s="75">
        <v>224205959</v>
      </c>
      <c r="T1135" s="74">
        <v>46067</v>
      </c>
      <c r="U1135" s="190">
        <v>8308.9809999999998</v>
      </c>
      <c r="V1135" s="190">
        <v>8088.7619999999997</v>
      </c>
      <c r="W1135" s="75">
        <v>9</v>
      </c>
      <c r="X1135" s="75">
        <v>0</v>
      </c>
      <c r="Y1135" s="98">
        <v>265626067</v>
      </c>
      <c r="Z1135" s="82" t="s">
        <v>110</v>
      </c>
      <c r="AA1135" s="75" t="s">
        <v>535</v>
      </c>
      <c r="AB1135" s="75" t="s">
        <v>4504</v>
      </c>
      <c r="AC1135" s="98">
        <v>265626067</v>
      </c>
      <c r="AD1135" s="75" t="s">
        <v>113</v>
      </c>
      <c r="AE1135" s="74">
        <v>46070</v>
      </c>
      <c r="AF1135" s="130">
        <v>46068.333333333336</v>
      </c>
      <c r="AG1135" s="130">
        <v>46067.708333333336</v>
      </c>
      <c r="AH1135" s="130">
        <v>46067.708333333336</v>
      </c>
      <c r="AI1135" s="99">
        <v>46069</v>
      </c>
      <c r="AJ1135" s="69"/>
      <c r="AK1135" s="99">
        <v>46068</v>
      </c>
      <c r="AL1135" s="99">
        <v>46079</v>
      </c>
      <c r="AM1135" s="69"/>
      <c r="AN1135" s="124">
        <v>46079</v>
      </c>
      <c r="AO1135" s="95" t="s">
        <v>121</v>
      </c>
      <c r="AP1135" s="95" t="s">
        <v>121</v>
      </c>
      <c r="AQ1135" s="95" t="s">
        <v>121</v>
      </c>
      <c r="AR1135" s="95" t="s">
        <v>121</v>
      </c>
      <c r="AS1135" s="95" t="s">
        <v>121</v>
      </c>
      <c r="AT1135" s="82" t="s">
        <v>2057</v>
      </c>
      <c r="AU1135" s="82" t="s">
        <v>2600</v>
      </c>
      <c r="AV1135" s="74">
        <v>46067</v>
      </c>
      <c r="AW1135" s="75" t="s">
        <v>4511</v>
      </c>
      <c r="AX1135" s="75" t="s">
        <v>4512</v>
      </c>
      <c r="AY1135" s="75"/>
      <c r="AZ1135" s="96"/>
      <c r="BA1135" s="75"/>
      <c r="BB1135" s="75"/>
      <c r="BC1135" s="75"/>
      <c r="BD1135" s="75"/>
      <c r="BE1135" s="75"/>
      <c r="BF1135" s="75"/>
      <c r="BG1135" s="75"/>
      <c r="BH1135" s="75"/>
      <c r="BI1135" s="75"/>
      <c r="BJ1135" s="75"/>
      <c r="BK1135" s="75"/>
      <c r="BL1135" s="75"/>
      <c r="BM1135" s="75"/>
      <c r="BN1135" s="75"/>
      <c r="BO1135" s="75"/>
      <c r="BP1135" s="75"/>
      <c r="BQ1135" s="75"/>
      <c r="BR1135" s="75"/>
      <c r="BS1135" s="75"/>
      <c r="BT1135" s="75">
        <v>1</v>
      </c>
      <c r="BU1135" s="84" t="s">
        <v>4513</v>
      </c>
      <c r="BV1135" s="74">
        <v>46069</v>
      </c>
      <c r="BW1135" s="85">
        <f t="shared" si="365"/>
        <v>1</v>
      </c>
      <c r="BX1135" s="85">
        <f t="shared" si="366"/>
        <v>1</v>
      </c>
      <c r="BY1135" s="86"/>
      <c r="BZ1135" s="87">
        <f t="shared" si="357"/>
        <v>7</v>
      </c>
      <c r="CB1135" s="88">
        <f t="shared" si="360"/>
        <v>8</v>
      </c>
      <c r="CC1135" s="89"/>
      <c r="CE1135" s="87">
        <f>IF(AD1135="Sea waybill", IF(AK1135&lt;&gt;0, MONTH(AK1135), IF(AJ1135&gt;AI1135, MONTH(AJ1135), MONTH(AI1135))),"")</f>
        <v>2</v>
      </c>
      <c r="CF1135" s="90">
        <v>16074799</v>
      </c>
      <c r="CG1135" s="90">
        <v>2999226</v>
      </c>
      <c r="CH1135" s="90">
        <v>19074025</v>
      </c>
      <c r="CI1135" s="91">
        <v>26309</v>
      </c>
      <c r="CJ1135" s="87">
        <f t="shared" si="361"/>
        <v>2</v>
      </c>
      <c r="CK1135" s="87">
        <f t="shared" si="362"/>
        <v>7</v>
      </c>
      <c r="CL1135" s="22" t="s">
        <v>121</v>
      </c>
      <c r="CM1135" s="22" t="s">
        <v>4514</v>
      </c>
    </row>
    <row r="1136" spans="1:91" ht="14.45" customHeight="1" x14ac:dyDescent="0.25">
      <c r="A1136" s="69">
        <f t="shared" si="363"/>
        <v>1134</v>
      </c>
      <c r="B1136" s="70" t="s">
        <v>102</v>
      </c>
      <c r="C1136" s="107">
        <v>265626067</v>
      </c>
      <c r="D1136" s="106">
        <v>145570837</v>
      </c>
      <c r="E1136" s="73">
        <v>5320007548</v>
      </c>
      <c r="F1136" s="74">
        <v>46065</v>
      </c>
      <c r="G1136" s="75" t="s">
        <v>516</v>
      </c>
      <c r="H1136" s="75" t="s">
        <v>2213</v>
      </c>
      <c r="I1136" s="75" t="s">
        <v>105</v>
      </c>
      <c r="J1136" s="75" t="s">
        <v>518</v>
      </c>
      <c r="K1136" s="75" t="s">
        <v>242</v>
      </c>
      <c r="L1136" s="74">
        <v>46092</v>
      </c>
      <c r="M1136" s="73">
        <v>0</v>
      </c>
      <c r="N1136" s="75" t="s">
        <v>4509</v>
      </c>
      <c r="O1136" s="75" t="s">
        <v>4510</v>
      </c>
      <c r="P1136" s="75">
        <v>2830049021</v>
      </c>
      <c r="Q1136" s="74">
        <v>46067</v>
      </c>
      <c r="R1136" s="75">
        <v>1209385415</v>
      </c>
      <c r="S1136" s="75">
        <v>224205961</v>
      </c>
      <c r="T1136" s="74">
        <v>46067</v>
      </c>
      <c r="U1136" s="190">
        <v>1592.9179999999999</v>
      </c>
      <c r="V1136" s="190">
        <v>1556.1890000000001</v>
      </c>
      <c r="W1136" s="75">
        <v>2</v>
      </c>
      <c r="X1136" s="75">
        <v>0</v>
      </c>
      <c r="Y1136" s="98">
        <v>265626067</v>
      </c>
      <c r="Z1136" s="82" t="s">
        <v>110</v>
      </c>
      <c r="AA1136" s="75" t="s">
        <v>535</v>
      </c>
      <c r="AB1136" s="75" t="s">
        <v>4504</v>
      </c>
      <c r="AC1136" s="98">
        <v>265626067</v>
      </c>
      <c r="AD1136" s="75" t="s">
        <v>113</v>
      </c>
      <c r="AE1136" s="74">
        <v>46070</v>
      </c>
      <c r="AF1136" s="130">
        <v>46068.333333333336</v>
      </c>
      <c r="AG1136" s="130">
        <v>46067.708333333336</v>
      </c>
      <c r="AH1136" s="130">
        <v>46067.708333333336</v>
      </c>
      <c r="AI1136" s="99">
        <v>46069</v>
      </c>
      <c r="AJ1136" s="69"/>
      <c r="AK1136" s="99">
        <v>46068</v>
      </c>
      <c r="AL1136" s="99">
        <v>46079</v>
      </c>
      <c r="AM1136" s="69"/>
      <c r="AN1136" s="124">
        <v>46079</v>
      </c>
      <c r="AO1136" s="95" t="s">
        <v>121</v>
      </c>
      <c r="AP1136" s="95" t="s">
        <v>121</v>
      </c>
      <c r="AQ1136" s="95" t="s">
        <v>121</v>
      </c>
      <c r="AR1136" s="95" t="s">
        <v>121</v>
      </c>
      <c r="AS1136" s="95" t="s">
        <v>121</v>
      </c>
      <c r="AT1136" s="82" t="s">
        <v>2057</v>
      </c>
      <c r="AU1136" s="82" t="s">
        <v>2600</v>
      </c>
      <c r="AV1136" s="74">
        <v>46067</v>
      </c>
      <c r="AW1136" s="75">
        <v>0</v>
      </c>
      <c r="AX1136" s="75">
        <v>0</v>
      </c>
      <c r="AY1136" s="75"/>
      <c r="AZ1136" s="96"/>
      <c r="BA1136" s="75"/>
      <c r="BB1136" s="75"/>
      <c r="BC1136" s="75"/>
      <c r="BD1136" s="75"/>
      <c r="BE1136" s="75"/>
      <c r="BF1136" s="75"/>
      <c r="BG1136" s="75"/>
      <c r="BH1136" s="75"/>
      <c r="BI1136" s="75"/>
      <c r="BJ1136" s="75"/>
      <c r="BK1136" s="75"/>
      <c r="BL1136" s="75"/>
      <c r="BM1136" s="75"/>
      <c r="BN1136" s="75"/>
      <c r="BO1136" s="75"/>
      <c r="BP1136" s="75"/>
      <c r="BQ1136" s="75"/>
      <c r="BR1136" s="75"/>
      <c r="BS1136" s="75"/>
      <c r="BT1136" s="75">
        <v>0</v>
      </c>
      <c r="BU1136" s="84" t="s">
        <v>4513</v>
      </c>
      <c r="BV1136" s="74">
        <v>46069</v>
      </c>
      <c r="BW1136" s="85">
        <f t="shared" si="365"/>
        <v>1</v>
      </c>
      <c r="BX1136" s="85">
        <f t="shared" si="366"/>
        <v>1</v>
      </c>
      <c r="BY1136" s="86"/>
      <c r="BZ1136" s="87">
        <f t="shared" si="357"/>
        <v>7</v>
      </c>
      <c r="CB1136" s="88">
        <f t="shared" si="360"/>
        <v>8</v>
      </c>
      <c r="CC1136" s="89"/>
      <c r="CF1136" s="90"/>
      <c r="CG1136" s="90"/>
      <c r="CH1136" s="90"/>
      <c r="CI1136" s="91"/>
      <c r="CJ1136" s="87">
        <f t="shared" si="361"/>
        <v>2</v>
      </c>
      <c r="CK1136" s="87">
        <f t="shared" si="362"/>
        <v>7</v>
      </c>
      <c r="CL1136" s="22" t="s">
        <v>121</v>
      </c>
      <c r="CM1136" s="22" t="s">
        <v>4514</v>
      </c>
    </row>
    <row r="1137" spans="1:91" ht="14.45" customHeight="1" x14ac:dyDescent="0.25">
      <c r="A1137" s="69">
        <f t="shared" si="363"/>
        <v>1135</v>
      </c>
      <c r="B1137" s="70" t="s">
        <v>102</v>
      </c>
      <c r="C1137" s="107">
        <v>265626067</v>
      </c>
      <c r="D1137" s="106">
        <v>145426345</v>
      </c>
      <c r="E1137" s="73">
        <v>5320007548</v>
      </c>
      <c r="F1137" s="74">
        <v>46065</v>
      </c>
      <c r="G1137" s="75" t="s">
        <v>516</v>
      </c>
      <c r="H1137" s="75" t="s">
        <v>2213</v>
      </c>
      <c r="I1137" s="75" t="s">
        <v>105</v>
      </c>
      <c r="J1137" s="75" t="s">
        <v>518</v>
      </c>
      <c r="K1137" s="75" t="s">
        <v>242</v>
      </c>
      <c r="L1137" s="74">
        <v>46094</v>
      </c>
      <c r="M1137" s="73">
        <v>0</v>
      </c>
      <c r="N1137" s="75" t="s">
        <v>4509</v>
      </c>
      <c r="O1137" s="75" t="s">
        <v>4510</v>
      </c>
      <c r="P1137" s="75">
        <v>2830049019</v>
      </c>
      <c r="Q1137" s="74">
        <v>46067</v>
      </c>
      <c r="R1137" s="75">
        <v>1209385413</v>
      </c>
      <c r="S1137" s="75">
        <v>224205960</v>
      </c>
      <c r="T1137" s="74">
        <v>46067</v>
      </c>
      <c r="U1137" s="190">
        <v>6401.491</v>
      </c>
      <c r="V1137" s="190">
        <v>6231.8249999999998</v>
      </c>
      <c r="W1137" s="75">
        <v>8</v>
      </c>
      <c r="X1137" s="75">
        <v>0</v>
      </c>
      <c r="Y1137" s="98">
        <v>265626067</v>
      </c>
      <c r="Z1137" s="82" t="s">
        <v>110</v>
      </c>
      <c r="AA1137" s="75" t="s">
        <v>535</v>
      </c>
      <c r="AB1137" s="75" t="s">
        <v>4504</v>
      </c>
      <c r="AC1137" s="98">
        <v>265626067</v>
      </c>
      <c r="AD1137" s="75" t="s">
        <v>113</v>
      </c>
      <c r="AE1137" s="74">
        <v>46070</v>
      </c>
      <c r="AF1137" s="130">
        <v>46068.333333333336</v>
      </c>
      <c r="AG1137" s="130">
        <v>46067.708333333336</v>
      </c>
      <c r="AH1137" s="130">
        <v>46067.708333333336</v>
      </c>
      <c r="AI1137" s="99">
        <v>46069</v>
      </c>
      <c r="AJ1137" s="69"/>
      <c r="AK1137" s="99">
        <v>46068</v>
      </c>
      <c r="AL1137" s="99">
        <v>46079</v>
      </c>
      <c r="AM1137" s="69"/>
      <c r="AN1137" s="124">
        <v>46079</v>
      </c>
      <c r="AO1137" s="95" t="s">
        <v>121</v>
      </c>
      <c r="AP1137" s="95" t="s">
        <v>121</v>
      </c>
      <c r="AQ1137" s="95" t="s">
        <v>121</v>
      </c>
      <c r="AR1137" s="95" t="s">
        <v>121</v>
      </c>
      <c r="AS1137" s="95" t="s">
        <v>121</v>
      </c>
      <c r="AT1137" s="82" t="s">
        <v>2057</v>
      </c>
      <c r="AU1137" s="82" t="s">
        <v>2600</v>
      </c>
      <c r="AV1137" s="74">
        <v>46067</v>
      </c>
      <c r="AW1137" s="75">
        <v>0</v>
      </c>
      <c r="AX1137" s="75">
        <v>0</v>
      </c>
      <c r="AY1137" s="75"/>
      <c r="AZ1137" s="96"/>
      <c r="BA1137" s="75"/>
      <c r="BB1137" s="75"/>
      <c r="BC1137" s="75"/>
      <c r="BD1137" s="75"/>
      <c r="BE1137" s="75"/>
      <c r="BF1137" s="75"/>
      <c r="BG1137" s="75"/>
      <c r="BH1137" s="75"/>
      <c r="BI1137" s="75"/>
      <c r="BJ1137" s="75"/>
      <c r="BK1137" s="75"/>
      <c r="BL1137" s="75"/>
      <c r="BM1137" s="75"/>
      <c r="BN1137" s="75"/>
      <c r="BO1137" s="75"/>
      <c r="BP1137" s="75"/>
      <c r="BQ1137" s="75"/>
      <c r="BR1137" s="75"/>
      <c r="BS1137" s="75"/>
      <c r="BT1137" s="75">
        <v>0</v>
      </c>
      <c r="BU1137" s="84" t="s">
        <v>4513</v>
      </c>
      <c r="BV1137" s="74">
        <v>46069</v>
      </c>
      <c r="BW1137" s="85">
        <f t="shared" si="365"/>
        <v>1</v>
      </c>
      <c r="BX1137" s="85">
        <f t="shared" si="366"/>
        <v>1</v>
      </c>
      <c r="BY1137" s="86"/>
      <c r="BZ1137" s="87">
        <f t="shared" si="357"/>
        <v>7</v>
      </c>
      <c r="CB1137" s="88">
        <f t="shared" si="360"/>
        <v>8</v>
      </c>
      <c r="CC1137" s="89"/>
      <c r="CF1137" s="90"/>
      <c r="CG1137" s="90"/>
      <c r="CH1137" s="90"/>
      <c r="CI1137" s="91"/>
      <c r="CJ1137" s="87">
        <f t="shared" si="361"/>
        <v>2</v>
      </c>
      <c r="CK1137" s="87">
        <f t="shared" si="362"/>
        <v>7</v>
      </c>
      <c r="CL1137" s="22" t="s">
        <v>121</v>
      </c>
      <c r="CM1137" s="22" t="s">
        <v>4514</v>
      </c>
    </row>
    <row r="1138" spans="1:91" ht="14.45" customHeight="1" x14ac:dyDescent="0.25">
      <c r="A1138" s="69">
        <f t="shared" si="363"/>
        <v>1136</v>
      </c>
      <c r="B1138" s="70" t="s">
        <v>102</v>
      </c>
      <c r="C1138" s="107">
        <v>265626715</v>
      </c>
      <c r="D1138" s="106">
        <v>145288546</v>
      </c>
      <c r="E1138" s="73"/>
      <c r="F1138" s="74">
        <v>46062</v>
      </c>
      <c r="G1138" s="75" t="s">
        <v>612</v>
      </c>
      <c r="H1138" s="75" t="s">
        <v>2213</v>
      </c>
      <c r="I1138" s="75" t="s">
        <v>105</v>
      </c>
      <c r="J1138" s="75" t="s">
        <v>518</v>
      </c>
      <c r="K1138" s="75" t="s">
        <v>242</v>
      </c>
      <c r="L1138" s="74">
        <v>46090</v>
      </c>
      <c r="M1138" s="73">
        <v>40</v>
      </c>
      <c r="N1138" s="75" t="s">
        <v>4515</v>
      </c>
      <c r="O1138" s="75" t="s">
        <v>4516</v>
      </c>
      <c r="P1138" s="75">
        <v>2830049059</v>
      </c>
      <c r="Q1138" s="74">
        <v>46067</v>
      </c>
      <c r="R1138" s="75">
        <v>1209385510</v>
      </c>
      <c r="S1138" s="75">
        <v>224201714</v>
      </c>
      <c r="T1138" s="74">
        <v>46067</v>
      </c>
      <c r="U1138" s="190">
        <v>16051.118</v>
      </c>
      <c r="V1138" s="190">
        <v>15625.7</v>
      </c>
      <c r="W1138" s="75">
        <v>18</v>
      </c>
      <c r="X1138" s="75">
        <v>0</v>
      </c>
      <c r="Y1138" s="98">
        <v>265626715</v>
      </c>
      <c r="Z1138" s="82" t="s">
        <v>110</v>
      </c>
      <c r="AA1138" s="75" t="s">
        <v>535</v>
      </c>
      <c r="AB1138" s="75" t="s">
        <v>4504</v>
      </c>
      <c r="AC1138" s="98">
        <v>265626715</v>
      </c>
      <c r="AD1138" s="75" t="s">
        <v>113</v>
      </c>
      <c r="AE1138" s="74">
        <v>46076</v>
      </c>
      <c r="AF1138" s="130">
        <v>46068.333333333336</v>
      </c>
      <c r="AG1138" s="130">
        <v>46067.708333333336</v>
      </c>
      <c r="AH1138" s="130">
        <v>46067.708333333336</v>
      </c>
      <c r="AI1138" s="99">
        <v>46069</v>
      </c>
      <c r="AJ1138" s="69"/>
      <c r="AK1138" s="99">
        <v>46069</v>
      </c>
      <c r="AL1138" s="99">
        <v>46079</v>
      </c>
      <c r="AM1138" s="69"/>
      <c r="AN1138" s="99">
        <v>46079</v>
      </c>
      <c r="AO1138" s="81">
        <f t="shared" ref="AO1138:AO1158" si="367">IF(AH1138&lt;AG1138,IF(AH1138=0,"",AH1138-1),IF(AG1138=0,"",AG1138-1))</f>
        <v>46066.708333333336</v>
      </c>
      <c r="AP1138" s="81">
        <f t="shared" ref="AP1138:AP1158" si="368">IF(AH1138&lt;AG1138,IF(AH1138=0,"",AH1138),IF(AG1138=0,"",AG1138))</f>
        <v>46067.708333333336</v>
      </c>
      <c r="AQ1138" s="81">
        <f t="shared" ref="AQ1138:AQ1158" si="369">IF(AH1138&lt;AG1138,IF(AH1138=0,"",AH1138),IF(AG1138=0,"",AG1138))</f>
        <v>46067.708333333336</v>
      </c>
      <c r="AR1138" s="81">
        <f t="shared" ref="AR1138:AR1158" si="370">IF(AI1138=0,"",IF(AI1138&lt;AJ1138,AJ1138+1,AI1138+1))</f>
        <v>46070</v>
      </c>
      <c r="AS1138" s="81">
        <f t="shared" ref="AS1138:AS1158" si="371">IF(AI1138=0,"",IF(AE1138=0,IF(AJ1138=0,AI1138+2,AJ1138+2),AE1138+2))</f>
        <v>46078</v>
      </c>
      <c r="AT1138" s="81">
        <f t="shared" ref="AT1138:AT1158" si="372">IF(AI1138=0,"",IF(AI1138&lt;AJ1138,AJ1138+1,AI1138+1))</f>
        <v>46070</v>
      </c>
      <c r="AU1138" s="82" t="s">
        <v>2600</v>
      </c>
      <c r="AV1138" s="74">
        <v>46067</v>
      </c>
      <c r="AW1138" s="75" t="s">
        <v>4517</v>
      </c>
      <c r="AX1138" s="75" t="s">
        <v>4518</v>
      </c>
      <c r="AY1138" s="75"/>
      <c r="AZ1138" s="96"/>
      <c r="BA1138" s="75"/>
      <c r="BB1138" s="75"/>
      <c r="BC1138" s="75"/>
      <c r="BD1138" s="75"/>
      <c r="BE1138" s="75"/>
      <c r="BF1138" s="75"/>
      <c r="BG1138" s="75"/>
      <c r="BH1138" s="75"/>
      <c r="BI1138" s="75"/>
      <c r="BJ1138" s="75"/>
      <c r="BK1138" s="75"/>
      <c r="BL1138" s="75"/>
      <c r="BM1138" s="75"/>
      <c r="BN1138" s="75"/>
      <c r="BO1138" s="75"/>
      <c r="BP1138" s="75"/>
      <c r="BQ1138" s="75"/>
      <c r="BR1138" s="75"/>
      <c r="BS1138" s="75"/>
      <c r="BT1138" s="75">
        <v>1</v>
      </c>
      <c r="BU1138" s="84" t="s">
        <v>4519</v>
      </c>
      <c r="BV1138" s="74">
        <v>46069</v>
      </c>
      <c r="BW1138" s="85">
        <f t="shared" si="365"/>
        <v>0</v>
      </c>
      <c r="BX1138" s="85">
        <f t="shared" si="366"/>
        <v>0</v>
      </c>
      <c r="BY1138" s="86"/>
      <c r="BZ1138" s="87">
        <f t="shared" si="357"/>
        <v>7</v>
      </c>
      <c r="CB1138" s="88">
        <f t="shared" si="360"/>
        <v>8</v>
      </c>
      <c r="CC1138" s="89"/>
      <c r="CE1138" s="87">
        <f t="shared" ref="CE1138:CE1159" si="373">IF(AD1138="Sea waybill", IF(AK1138&lt;&gt;0, MONTH(AK1138), IF(AJ1138&gt;AI1138, MONTH(AJ1138), MONTH(AI1138))),"")</f>
        <v>2</v>
      </c>
      <c r="CF1138" s="90">
        <v>16074799</v>
      </c>
      <c r="CG1138" s="90">
        <v>2999226</v>
      </c>
      <c r="CH1138" s="90">
        <v>19074025</v>
      </c>
      <c r="CI1138" s="91">
        <v>26309</v>
      </c>
      <c r="CJ1138" s="87">
        <f t="shared" si="361"/>
        <v>2</v>
      </c>
      <c r="CK1138" s="87">
        <f t="shared" si="362"/>
        <v>7</v>
      </c>
      <c r="CL1138" s="22" t="s">
        <v>121</v>
      </c>
      <c r="CM1138" s="22" t="s">
        <v>4520</v>
      </c>
    </row>
    <row r="1139" spans="1:91" ht="14.45" customHeight="1" x14ac:dyDescent="0.25">
      <c r="A1139" s="69">
        <f t="shared" si="363"/>
        <v>1137</v>
      </c>
      <c r="B1139" s="70" t="s">
        <v>102</v>
      </c>
      <c r="C1139" s="107">
        <v>265626715</v>
      </c>
      <c r="D1139" s="106">
        <v>145368139</v>
      </c>
      <c r="E1139" s="73"/>
      <c r="F1139" s="74">
        <v>46062</v>
      </c>
      <c r="G1139" s="75" t="s">
        <v>516</v>
      </c>
      <c r="H1139" s="75" t="s">
        <v>2213</v>
      </c>
      <c r="I1139" s="75" t="s">
        <v>105</v>
      </c>
      <c r="J1139" s="75" t="s">
        <v>518</v>
      </c>
      <c r="K1139" s="75" t="s">
        <v>242</v>
      </c>
      <c r="L1139" s="74">
        <v>46091</v>
      </c>
      <c r="M1139" s="73">
        <v>40</v>
      </c>
      <c r="N1139" s="75" t="s">
        <v>4521</v>
      </c>
      <c r="O1139" s="75" t="s">
        <v>4522</v>
      </c>
      <c r="P1139" s="75">
        <v>2830049054</v>
      </c>
      <c r="Q1139" s="74">
        <v>46067</v>
      </c>
      <c r="R1139" s="75">
        <v>1209385497</v>
      </c>
      <c r="S1139" s="75">
        <v>224183385</v>
      </c>
      <c r="T1139" s="74">
        <v>46067</v>
      </c>
      <c r="U1139" s="190">
        <v>17324.79</v>
      </c>
      <c r="V1139" s="190">
        <v>16701.762999999999</v>
      </c>
      <c r="W1139" s="75">
        <v>20</v>
      </c>
      <c r="X1139" s="75">
        <v>0</v>
      </c>
      <c r="Y1139" s="98">
        <v>266122727</v>
      </c>
      <c r="Z1139" s="82" t="s">
        <v>110</v>
      </c>
      <c r="AA1139" s="75" t="s">
        <v>535</v>
      </c>
      <c r="AB1139" s="75" t="s">
        <v>4504</v>
      </c>
      <c r="AC1139" s="98">
        <v>265626715</v>
      </c>
      <c r="AD1139" s="75" t="s">
        <v>113</v>
      </c>
      <c r="AE1139" s="74">
        <v>46076</v>
      </c>
      <c r="AF1139" s="130">
        <v>46068.333333333336</v>
      </c>
      <c r="AG1139" s="130">
        <v>46067.708333333336</v>
      </c>
      <c r="AH1139" s="130">
        <v>46067.708333333336</v>
      </c>
      <c r="AI1139" s="99">
        <v>46069</v>
      </c>
      <c r="AJ1139" s="69"/>
      <c r="AK1139" s="99">
        <v>46069</v>
      </c>
      <c r="AL1139" s="99">
        <v>46079</v>
      </c>
      <c r="AM1139" s="69"/>
      <c r="AN1139" s="99">
        <v>46079</v>
      </c>
      <c r="AO1139" s="81">
        <f t="shared" si="367"/>
        <v>46066.708333333336</v>
      </c>
      <c r="AP1139" s="81">
        <f t="shared" si="368"/>
        <v>46067.708333333336</v>
      </c>
      <c r="AQ1139" s="81">
        <f t="shared" si="369"/>
        <v>46067.708333333336</v>
      </c>
      <c r="AR1139" s="81">
        <f t="shared" si="370"/>
        <v>46070</v>
      </c>
      <c r="AS1139" s="81">
        <f t="shared" si="371"/>
        <v>46078</v>
      </c>
      <c r="AT1139" s="81">
        <f t="shared" si="372"/>
        <v>46070</v>
      </c>
      <c r="AU1139" s="82" t="s">
        <v>2600</v>
      </c>
      <c r="AV1139" s="74">
        <v>46067</v>
      </c>
      <c r="AW1139" s="75" t="s">
        <v>4523</v>
      </c>
      <c r="AX1139" s="75" t="s">
        <v>4524</v>
      </c>
      <c r="AY1139" s="75"/>
      <c r="AZ1139" s="96"/>
      <c r="BA1139" s="75"/>
      <c r="BB1139" s="75"/>
      <c r="BC1139" s="75"/>
      <c r="BD1139" s="75"/>
      <c r="BE1139" s="75"/>
      <c r="BF1139" s="75"/>
      <c r="BG1139" s="75"/>
      <c r="BH1139" s="75"/>
      <c r="BI1139" s="75"/>
      <c r="BJ1139" s="75"/>
      <c r="BK1139" s="75"/>
      <c r="BL1139" s="75"/>
      <c r="BM1139" s="75"/>
      <c r="BN1139" s="75"/>
      <c r="BO1139" s="75"/>
      <c r="BP1139" s="75"/>
      <c r="BQ1139" s="75"/>
      <c r="BR1139" s="75"/>
      <c r="BS1139" s="75"/>
      <c r="BT1139" s="75">
        <v>0</v>
      </c>
      <c r="BU1139" s="84" t="s">
        <v>4519</v>
      </c>
      <c r="BV1139" s="74">
        <v>46069</v>
      </c>
      <c r="BW1139" s="85">
        <f t="shared" si="365"/>
        <v>0</v>
      </c>
      <c r="BX1139" s="85">
        <f t="shared" si="366"/>
        <v>0</v>
      </c>
      <c r="BY1139" s="86"/>
      <c r="BZ1139" s="87">
        <f t="shared" si="357"/>
        <v>7</v>
      </c>
      <c r="CB1139" s="88">
        <f t="shared" si="360"/>
        <v>8</v>
      </c>
      <c r="CC1139" s="89"/>
      <c r="CE1139" s="87">
        <f t="shared" si="373"/>
        <v>2</v>
      </c>
      <c r="CF1139" s="90">
        <v>16074799</v>
      </c>
      <c r="CG1139" s="90">
        <v>2999226</v>
      </c>
      <c r="CH1139" s="90">
        <v>19074025</v>
      </c>
      <c r="CI1139" s="91">
        <v>26309</v>
      </c>
      <c r="CJ1139" s="87">
        <f t="shared" si="361"/>
        <v>2</v>
      </c>
      <c r="CK1139" s="87">
        <f t="shared" si="362"/>
        <v>7</v>
      </c>
      <c r="CL1139" s="22" t="s">
        <v>121</v>
      </c>
      <c r="CM1139" s="22" t="s">
        <v>4520</v>
      </c>
    </row>
    <row r="1140" spans="1:91" ht="14.45" customHeight="1" x14ac:dyDescent="0.25">
      <c r="A1140" s="69">
        <f t="shared" si="363"/>
        <v>1138</v>
      </c>
      <c r="B1140" s="70" t="s">
        <v>102</v>
      </c>
      <c r="C1140" s="107">
        <v>265626323</v>
      </c>
      <c r="D1140" s="106">
        <v>145368144</v>
      </c>
      <c r="E1140" s="73"/>
      <c r="F1140" s="74">
        <v>46062</v>
      </c>
      <c r="G1140" s="75" t="s">
        <v>516</v>
      </c>
      <c r="H1140" s="75" t="s">
        <v>2213</v>
      </c>
      <c r="I1140" s="75" t="s">
        <v>105</v>
      </c>
      <c r="J1140" s="75" t="s">
        <v>518</v>
      </c>
      <c r="K1140" s="75" t="s">
        <v>242</v>
      </c>
      <c r="L1140" s="74">
        <v>46092</v>
      </c>
      <c r="M1140" s="73">
        <v>40</v>
      </c>
      <c r="N1140" s="75" t="s">
        <v>4525</v>
      </c>
      <c r="O1140" s="75" t="s">
        <v>4526</v>
      </c>
      <c r="P1140" s="75">
        <v>2830049009</v>
      </c>
      <c r="Q1140" s="74">
        <v>46067</v>
      </c>
      <c r="R1140" s="75">
        <v>1209385396</v>
      </c>
      <c r="S1140" s="75">
        <v>224201708</v>
      </c>
      <c r="T1140" s="74">
        <v>46067</v>
      </c>
      <c r="U1140" s="190">
        <v>18179.404999999999</v>
      </c>
      <c r="V1140" s="190">
        <v>17697.579000000002</v>
      </c>
      <c r="W1140" s="75">
        <v>20</v>
      </c>
      <c r="X1140" s="75">
        <v>0</v>
      </c>
      <c r="Y1140" s="98">
        <v>265626111</v>
      </c>
      <c r="Z1140" s="82" t="s">
        <v>110</v>
      </c>
      <c r="AA1140" s="75" t="s">
        <v>535</v>
      </c>
      <c r="AB1140" s="75" t="s">
        <v>4504</v>
      </c>
      <c r="AC1140" s="109">
        <v>265626323</v>
      </c>
      <c r="AD1140" s="75" t="s">
        <v>113</v>
      </c>
      <c r="AE1140" s="74">
        <v>46076</v>
      </c>
      <c r="AF1140" s="130">
        <v>46068.333333333336</v>
      </c>
      <c r="AG1140" s="130">
        <v>46067.708333333336</v>
      </c>
      <c r="AH1140" s="130">
        <v>46067.708333333336</v>
      </c>
      <c r="AI1140" s="99">
        <v>46069</v>
      </c>
      <c r="AJ1140" s="69"/>
      <c r="AK1140" s="99">
        <v>46069</v>
      </c>
      <c r="AL1140" s="99">
        <v>46079</v>
      </c>
      <c r="AM1140" s="69"/>
      <c r="AN1140" s="99">
        <v>46079</v>
      </c>
      <c r="AO1140" s="81">
        <f t="shared" si="367"/>
        <v>46066.708333333336</v>
      </c>
      <c r="AP1140" s="81">
        <f t="shared" si="368"/>
        <v>46067.708333333336</v>
      </c>
      <c r="AQ1140" s="81">
        <f t="shared" si="369"/>
        <v>46067.708333333336</v>
      </c>
      <c r="AR1140" s="81">
        <f t="shared" si="370"/>
        <v>46070</v>
      </c>
      <c r="AS1140" s="81">
        <f t="shared" si="371"/>
        <v>46078</v>
      </c>
      <c r="AT1140" s="81">
        <f t="shared" si="372"/>
        <v>46070</v>
      </c>
      <c r="AU1140" s="82" t="s">
        <v>2600</v>
      </c>
      <c r="AV1140" s="74">
        <v>46067</v>
      </c>
      <c r="AW1140" s="75" t="s">
        <v>4527</v>
      </c>
      <c r="AX1140" s="75" t="s">
        <v>4528</v>
      </c>
      <c r="AY1140" s="75"/>
      <c r="AZ1140" s="96"/>
      <c r="BA1140" s="75"/>
      <c r="BB1140" s="75"/>
      <c r="BC1140" s="75"/>
      <c r="BD1140" s="75"/>
      <c r="BE1140" s="75"/>
      <c r="BF1140" s="75"/>
      <c r="BG1140" s="75"/>
      <c r="BH1140" s="75"/>
      <c r="BI1140" s="75"/>
      <c r="BJ1140" s="75"/>
      <c r="BK1140" s="75"/>
      <c r="BL1140" s="75"/>
      <c r="BM1140" s="75"/>
      <c r="BN1140" s="75"/>
      <c r="BO1140" s="75"/>
      <c r="BP1140" s="75"/>
      <c r="BQ1140" s="75"/>
      <c r="BR1140" s="75"/>
      <c r="BS1140" s="75"/>
      <c r="BT1140" s="75">
        <v>0</v>
      </c>
      <c r="BU1140" s="84" t="s">
        <v>4507</v>
      </c>
      <c r="BV1140" s="74">
        <v>46069</v>
      </c>
      <c r="BW1140" s="85">
        <f t="shared" si="365"/>
        <v>0</v>
      </c>
      <c r="BX1140" s="85">
        <f t="shared" si="366"/>
        <v>0</v>
      </c>
      <c r="BY1140" s="86"/>
      <c r="BZ1140" s="87">
        <f t="shared" si="357"/>
        <v>7</v>
      </c>
      <c r="CB1140" s="88">
        <f t="shared" si="360"/>
        <v>8</v>
      </c>
      <c r="CC1140" s="89"/>
      <c r="CE1140" s="87">
        <f t="shared" si="373"/>
        <v>2</v>
      </c>
      <c r="CF1140" s="90">
        <v>16074799</v>
      </c>
      <c r="CG1140" s="90">
        <v>2999226</v>
      </c>
      <c r="CH1140" s="90">
        <v>19074025</v>
      </c>
      <c r="CI1140" s="22">
        <v>26309</v>
      </c>
      <c r="CJ1140" s="87">
        <f t="shared" si="361"/>
        <v>2</v>
      </c>
      <c r="CK1140" s="87">
        <f t="shared" si="362"/>
        <v>7</v>
      </c>
      <c r="CL1140" s="22" t="s">
        <v>121</v>
      </c>
      <c r="CM1140" s="22" t="s">
        <v>4508</v>
      </c>
    </row>
    <row r="1141" spans="1:91" ht="14.45" customHeight="1" x14ac:dyDescent="0.25">
      <c r="A1141" s="69">
        <f t="shared" si="363"/>
        <v>1139</v>
      </c>
      <c r="B1141" s="70" t="s">
        <v>102</v>
      </c>
      <c r="C1141" s="107">
        <v>265626067</v>
      </c>
      <c r="D1141" s="106">
        <v>145368155</v>
      </c>
      <c r="E1141" s="73"/>
      <c r="F1141" s="74">
        <v>46062</v>
      </c>
      <c r="G1141" s="75" t="s">
        <v>516</v>
      </c>
      <c r="H1141" s="75" t="s">
        <v>2213</v>
      </c>
      <c r="I1141" s="75" t="s">
        <v>105</v>
      </c>
      <c r="J1141" s="75" t="s">
        <v>518</v>
      </c>
      <c r="K1141" s="75" t="s">
        <v>242</v>
      </c>
      <c r="L1141" s="74">
        <v>46092</v>
      </c>
      <c r="M1141" s="73">
        <v>40</v>
      </c>
      <c r="N1141" s="75" t="s">
        <v>4529</v>
      </c>
      <c r="O1141" s="75" t="s">
        <v>4530</v>
      </c>
      <c r="P1141" s="75">
        <v>2830049041</v>
      </c>
      <c r="Q1141" s="74">
        <v>46067</v>
      </c>
      <c r="R1141" s="75">
        <v>1209385474</v>
      </c>
      <c r="S1141" s="75">
        <v>224209689</v>
      </c>
      <c r="T1141" s="74">
        <v>46067</v>
      </c>
      <c r="U1141" s="190">
        <v>17566.445</v>
      </c>
      <c r="V1141" s="190">
        <v>17100.868999999999</v>
      </c>
      <c r="W1141" s="75">
        <v>20</v>
      </c>
      <c r="X1141" s="75">
        <v>0</v>
      </c>
      <c r="Y1141" s="98">
        <v>265626179</v>
      </c>
      <c r="Z1141" s="82" t="s">
        <v>110</v>
      </c>
      <c r="AA1141" s="75" t="s">
        <v>535</v>
      </c>
      <c r="AB1141" s="75" t="s">
        <v>4504</v>
      </c>
      <c r="AC1141" s="98">
        <v>265626067</v>
      </c>
      <c r="AD1141" s="75" t="s">
        <v>113</v>
      </c>
      <c r="AE1141" s="74">
        <v>46070</v>
      </c>
      <c r="AF1141" s="130">
        <v>46068.333333333336</v>
      </c>
      <c r="AG1141" s="130">
        <v>46067.708333333336</v>
      </c>
      <c r="AH1141" s="130">
        <v>46067.708333333336</v>
      </c>
      <c r="AI1141" s="99">
        <v>46069</v>
      </c>
      <c r="AJ1141" s="69"/>
      <c r="AK1141" s="99">
        <v>46068</v>
      </c>
      <c r="AL1141" s="99">
        <v>46079</v>
      </c>
      <c r="AM1141" s="69"/>
      <c r="AN1141" s="101">
        <v>46079</v>
      </c>
      <c r="AO1141" s="81">
        <f t="shared" si="367"/>
        <v>46066.708333333336</v>
      </c>
      <c r="AP1141" s="81">
        <f t="shared" si="368"/>
        <v>46067.708333333336</v>
      </c>
      <c r="AQ1141" s="81">
        <f t="shared" si="369"/>
        <v>46067.708333333336</v>
      </c>
      <c r="AR1141" s="81">
        <f t="shared" si="370"/>
        <v>46070</v>
      </c>
      <c r="AS1141" s="81">
        <f t="shared" si="371"/>
        <v>46072</v>
      </c>
      <c r="AT1141" s="81">
        <f t="shared" si="372"/>
        <v>46070</v>
      </c>
      <c r="AU1141" s="82" t="s">
        <v>2600</v>
      </c>
      <c r="AV1141" s="74">
        <v>46067</v>
      </c>
      <c r="AW1141" s="75" t="s">
        <v>4531</v>
      </c>
      <c r="AX1141" s="75" t="s">
        <v>4532</v>
      </c>
      <c r="AY1141" s="75"/>
      <c r="AZ1141" s="96"/>
      <c r="BA1141" s="75"/>
      <c r="BB1141" s="75"/>
      <c r="BC1141" s="75"/>
      <c r="BD1141" s="75"/>
      <c r="BE1141" s="75"/>
      <c r="BF1141" s="75"/>
      <c r="BG1141" s="75"/>
      <c r="BH1141" s="75"/>
      <c r="BI1141" s="75"/>
      <c r="BJ1141" s="75"/>
      <c r="BK1141" s="75"/>
      <c r="BL1141" s="75"/>
      <c r="BM1141" s="75"/>
      <c r="BN1141" s="75"/>
      <c r="BO1141" s="75"/>
      <c r="BP1141" s="75"/>
      <c r="BQ1141" s="75"/>
      <c r="BR1141" s="75"/>
      <c r="BS1141" s="75"/>
      <c r="BT1141" s="75">
        <v>0</v>
      </c>
      <c r="BU1141" s="84" t="s">
        <v>4513</v>
      </c>
      <c r="BV1141" s="74">
        <v>46069</v>
      </c>
      <c r="BW1141" s="85">
        <f t="shared" si="365"/>
        <v>1</v>
      </c>
      <c r="BX1141" s="85">
        <f t="shared" si="366"/>
        <v>1</v>
      </c>
      <c r="BY1141" s="86"/>
      <c r="BZ1141" s="87">
        <f t="shared" si="357"/>
        <v>7</v>
      </c>
      <c r="CB1141" s="88">
        <f t="shared" si="360"/>
        <v>8</v>
      </c>
      <c r="CC1141" s="89"/>
      <c r="CE1141" s="87">
        <f t="shared" si="373"/>
        <v>2</v>
      </c>
      <c r="CF1141" s="90">
        <v>16074799</v>
      </c>
      <c r="CG1141" s="90">
        <v>2999226</v>
      </c>
      <c r="CH1141" s="90">
        <v>19074025</v>
      </c>
      <c r="CI1141" s="91">
        <v>26309</v>
      </c>
      <c r="CJ1141" s="87">
        <f t="shared" si="361"/>
        <v>2</v>
      </c>
      <c r="CK1141" s="87">
        <f t="shared" si="362"/>
        <v>7</v>
      </c>
      <c r="CL1141" s="22" t="s">
        <v>121</v>
      </c>
      <c r="CM1141" s="22" t="s">
        <v>4514</v>
      </c>
    </row>
    <row r="1142" spans="1:91" ht="14.45" customHeight="1" x14ac:dyDescent="0.25">
      <c r="A1142" s="69">
        <f t="shared" si="363"/>
        <v>1140</v>
      </c>
      <c r="B1142" s="70" t="s">
        <v>102</v>
      </c>
      <c r="C1142" s="107">
        <v>265626067</v>
      </c>
      <c r="D1142" s="106">
        <v>145397334</v>
      </c>
      <c r="E1142" s="73"/>
      <c r="F1142" s="74">
        <v>46062</v>
      </c>
      <c r="G1142" s="75" t="s">
        <v>516</v>
      </c>
      <c r="H1142" s="75" t="s">
        <v>2213</v>
      </c>
      <c r="I1142" s="75" t="s">
        <v>105</v>
      </c>
      <c r="J1142" s="75" t="s">
        <v>518</v>
      </c>
      <c r="K1142" s="75" t="s">
        <v>242</v>
      </c>
      <c r="L1142" s="74">
        <v>46092</v>
      </c>
      <c r="M1142" s="73">
        <v>40</v>
      </c>
      <c r="N1142" s="75" t="s">
        <v>4533</v>
      </c>
      <c r="O1142" s="75" t="s">
        <v>4534</v>
      </c>
      <c r="P1142" s="75">
        <v>2830049012</v>
      </c>
      <c r="Q1142" s="74">
        <v>46067</v>
      </c>
      <c r="R1142" s="75">
        <v>1209385404</v>
      </c>
      <c r="S1142" s="75">
        <v>224200028</v>
      </c>
      <c r="T1142" s="74">
        <v>46067</v>
      </c>
      <c r="U1142" s="190">
        <v>18457.208999999999</v>
      </c>
      <c r="V1142" s="190">
        <v>17968.018</v>
      </c>
      <c r="W1142" s="75">
        <v>20</v>
      </c>
      <c r="X1142" s="75">
        <v>0</v>
      </c>
      <c r="Y1142" s="98">
        <v>265625983</v>
      </c>
      <c r="Z1142" s="82" t="s">
        <v>110</v>
      </c>
      <c r="AA1142" s="75" t="s">
        <v>535</v>
      </c>
      <c r="AB1142" s="75" t="s">
        <v>4504</v>
      </c>
      <c r="AC1142" s="98">
        <v>265626067</v>
      </c>
      <c r="AD1142" s="75" t="s">
        <v>113</v>
      </c>
      <c r="AE1142" s="74">
        <v>46070</v>
      </c>
      <c r="AF1142" s="130">
        <v>46068.333333333336</v>
      </c>
      <c r="AG1142" s="130">
        <v>46067.708333333336</v>
      </c>
      <c r="AH1142" s="130">
        <v>46067.708333333336</v>
      </c>
      <c r="AI1142" s="99">
        <v>46069</v>
      </c>
      <c r="AJ1142" s="69"/>
      <c r="AK1142" s="99">
        <v>46068</v>
      </c>
      <c r="AL1142" s="99">
        <v>46079</v>
      </c>
      <c r="AM1142" s="69"/>
      <c r="AN1142" s="101">
        <v>46079</v>
      </c>
      <c r="AO1142" s="81">
        <f t="shared" si="367"/>
        <v>46066.708333333336</v>
      </c>
      <c r="AP1142" s="81">
        <f t="shared" si="368"/>
        <v>46067.708333333336</v>
      </c>
      <c r="AQ1142" s="81">
        <f t="shared" si="369"/>
        <v>46067.708333333336</v>
      </c>
      <c r="AR1142" s="81">
        <f t="shared" si="370"/>
        <v>46070</v>
      </c>
      <c r="AS1142" s="81">
        <f t="shared" si="371"/>
        <v>46072</v>
      </c>
      <c r="AT1142" s="81">
        <f t="shared" si="372"/>
        <v>46070</v>
      </c>
      <c r="AU1142" s="82" t="s">
        <v>2600</v>
      </c>
      <c r="AV1142" s="74">
        <v>46067</v>
      </c>
      <c r="AW1142" s="75" t="s">
        <v>4535</v>
      </c>
      <c r="AX1142" s="75" t="s">
        <v>4536</v>
      </c>
      <c r="AY1142" s="75"/>
      <c r="AZ1142" s="96"/>
      <c r="BA1142" s="75"/>
      <c r="BB1142" s="75"/>
      <c r="BC1142" s="75"/>
      <c r="BD1142" s="75"/>
      <c r="BE1142" s="75"/>
      <c r="BF1142" s="75"/>
      <c r="BG1142" s="75"/>
      <c r="BH1142" s="75"/>
      <c r="BI1142" s="75"/>
      <c r="BJ1142" s="75"/>
      <c r="BK1142" s="75"/>
      <c r="BL1142" s="75"/>
      <c r="BM1142" s="75"/>
      <c r="BN1142" s="75"/>
      <c r="BO1142" s="75"/>
      <c r="BP1142" s="75"/>
      <c r="BQ1142" s="75"/>
      <c r="BR1142" s="75"/>
      <c r="BS1142" s="75"/>
      <c r="BT1142" s="75">
        <v>0</v>
      </c>
      <c r="BU1142" s="84" t="s">
        <v>4513</v>
      </c>
      <c r="BV1142" s="74">
        <v>46069</v>
      </c>
      <c r="BW1142" s="85">
        <f t="shared" si="365"/>
        <v>1</v>
      </c>
      <c r="BX1142" s="85">
        <f t="shared" si="366"/>
        <v>1</v>
      </c>
      <c r="BY1142" s="86"/>
      <c r="BZ1142" s="87">
        <f t="shared" si="357"/>
        <v>7</v>
      </c>
      <c r="CB1142" s="88">
        <f t="shared" si="360"/>
        <v>8</v>
      </c>
      <c r="CC1142" s="89"/>
      <c r="CE1142" s="87">
        <f t="shared" si="373"/>
        <v>2</v>
      </c>
      <c r="CF1142" s="90">
        <v>16074799</v>
      </c>
      <c r="CG1142" s="90">
        <v>2999226</v>
      </c>
      <c r="CH1142" s="90">
        <v>19074025</v>
      </c>
      <c r="CI1142" s="91">
        <v>26309</v>
      </c>
      <c r="CJ1142" s="87">
        <f t="shared" si="361"/>
        <v>2</v>
      </c>
      <c r="CK1142" s="87">
        <f t="shared" si="362"/>
        <v>7</v>
      </c>
      <c r="CL1142" s="22" t="s">
        <v>121</v>
      </c>
      <c r="CM1142" s="22" t="s">
        <v>4514</v>
      </c>
    </row>
    <row r="1143" spans="1:91" ht="14.45" customHeight="1" x14ac:dyDescent="0.25">
      <c r="A1143" s="69">
        <f t="shared" si="363"/>
        <v>1141</v>
      </c>
      <c r="B1143" s="70" t="s">
        <v>102</v>
      </c>
      <c r="C1143" s="107">
        <v>265626254</v>
      </c>
      <c r="D1143" s="106">
        <v>145397342</v>
      </c>
      <c r="E1143" s="73"/>
      <c r="F1143" s="74">
        <v>46062</v>
      </c>
      <c r="G1143" s="75" t="s">
        <v>516</v>
      </c>
      <c r="H1143" s="75" t="s">
        <v>2213</v>
      </c>
      <c r="I1143" s="75" t="s">
        <v>105</v>
      </c>
      <c r="J1143" s="75" t="s">
        <v>518</v>
      </c>
      <c r="K1143" s="75" t="s">
        <v>242</v>
      </c>
      <c r="L1143" s="74">
        <v>46092</v>
      </c>
      <c r="M1143" s="73">
        <v>40</v>
      </c>
      <c r="N1143" s="75" t="s">
        <v>4537</v>
      </c>
      <c r="O1143" s="75" t="s">
        <v>4538</v>
      </c>
      <c r="P1143" s="75">
        <v>2830049029</v>
      </c>
      <c r="Q1143" s="74">
        <v>46067</v>
      </c>
      <c r="R1143" s="75">
        <v>1209385438</v>
      </c>
      <c r="S1143" s="75">
        <v>224200103</v>
      </c>
      <c r="T1143" s="74">
        <v>46067</v>
      </c>
      <c r="U1143" s="190">
        <v>17809.039000000001</v>
      </c>
      <c r="V1143" s="190">
        <v>17337.028999999999</v>
      </c>
      <c r="W1143" s="75">
        <v>20</v>
      </c>
      <c r="X1143" s="75">
        <v>0</v>
      </c>
      <c r="Y1143" s="98">
        <v>265626254</v>
      </c>
      <c r="Z1143" s="82" t="s">
        <v>110</v>
      </c>
      <c r="AA1143" s="75" t="s">
        <v>535</v>
      </c>
      <c r="AB1143" s="75" t="s">
        <v>4504</v>
      </c>
      <c r="AC1143" s="98">
        <v>265626254</v>
      </c>
      <c r="AD1143" s="75" t="s">
        <v>113</v>
      </c>
      <c r="AE1143" s="74">
        <v>46070</v>
      </c>
      <c r="AF1143" s="130">
        <v>46068.333333333336</v>
      </c>
      <c r="AG1143" s="130">
        <v>46067.708333333336</v>
      </c>
      <c r="AH1143" s="130">
        <v>46067.708333333336</v>
      </c>
      <c r="AI1143" s="99">
        <v>46069</v>
      </c>
      <c r="AJ1143" s="69"/>
      <c r="AK1143" s="99">
        <v>46068</v>
      </c>
      <c r="AL1143" s="99">
        <v>46079</v>
      </c>
      <c r="AM1143" s="69"/>
      <c r="AN1143" s="101">
        <v>46079</v>
      </c>
      <c r="AO1143" s="81">
        <f t="shared" si="367"/>
        <v>46066.708333333336</v>
      </c>
      <c r="AP1143" s="81">
        <f t="shared" si="368"/>
        <v>46067.708333333336</v>
      </c>
      <c r="AQ1143" s="81">
        <f t="shared" si="369"/>
        <v>46067.708333333336</v>
      </c>
      <c r="AR1143" s="81">
        <f t="shared" si="370"/>
        <v>46070</v>
      </c>
      <c r="AS1143" s="81">
        <f t="shared" si="371"/>
        <v>46072</v>
      </c>
      <c r="AT1143" s="81">
        <f t="shared" si="372"/>
        <v>46070</v>
      </c>
      <c r="AU1143" s="82" t="s">
        <v>2600</v>
      </c>
      <c r="AV1143" s="74">
        <v>46067</v>
      </c>
      <c r="AW1143" s="75" t="s">
        <v>4539</v>
      </c>
      <c r="AX1143" s="75" t="s">
        <v>4540</v>
      </c>
      <c r="AY1143" s="75"/>
      <c r="AZ1143" s="96"/>
      <c r="BA1143" s="75"/>
      <c r="BB1143" s="75"/>
      <c r="BC1143" s="75"/>
      <c r="BD1143" s="75"/>
      <c r="BE1143" s="75"/>
      <c r="BF1143" s="75"/>
      <c r="BG1143" s="75"/>
      <c r="BH1143" s="75"/>
      <c r="BI1143" s="75"/>
      <c r="BJ1143" s="75"/>
      <c r="BK1143" s="75"/>
      <c r="BL1143" s="75"/>
      <c r="BM1143" s="75"/>
      <c r="BN1143" s="75"/>
      <c r="BO1143" s="75"/>
      <c r="BP1143" s="75"/>
      <c r="BQ1143" s="75"/>
      <c r="BR1143" s="75"/>
      <c r="BS1143" s="75"/>
      <c r="BT1143" s="75">
        <v>1</v>
      </c>
      <c r="BU1143" s="84" t="s">
        <v>4541</v>
      </c>
      <c r="BV1143" s="74">
        <v>46069</v>
      </c>
      <c r="BW1143" s="85">
        <f t="shared" si="365"/>
        <v>1</v>
      </c>
      <c r="BX1143" s="85">
        <f t="shared" si="366"/>
        <v>1</v>
      </c>
      <c r="BY1143" s="86"/>
      <c r="BZ1143" s="87">
        <f t="shared" ref="BZ1143:BZ1206" si="374">_xlfn.ISOWEEKNUM(F1143)</f>
        <v>7</v>
      </c>
      <c r="CB1143" s="88">
        <f t="shared" si="360"/>
        <v>8</v>
      </c>
      <c r="CC1143" s="89"/>
      <c r="CE1143" s="87">
        <f t="shared" si="373"/>
        <v>2</v>
      </c>
      <c r="CF1143" s="90">
        <v>16074799</v>
      </c>
      <c r="CG1143" s="90">
        <v>2999226</v>
      </c>
      <c r="CH1143" s="90">
        <v>19074025</v>
      </c>
      <c r="CI1143" s="91">
        <v>26309</v>
      </c>
      <c r="CJ1143" s="87">
        <f t="shared" si="361"/>
        <v>2</v>
      </c>
      <c r="CK1143" s="87">
        <f t="shared" si="362"/>
        <v>7</v>
      </c>
      <c r="CL1143" s="22" t="s">
        <v>121</v>
      </c>
      <c r="CM1143" s="22" t="s">
        <v>4542</v>
      </c>
    </row>
    <row r="1144" spans="1:91" ht="14.45" customHeight="1" x14ac:dyDescent="0.25">
      <c r="A1144" s="69">
        <f t="shared" si="363"/>
        <v>1142</v>
      </c>
      <c r="B1144" s="70" t="s">
        <v>102</v>
      </c>
      <c r="C1144" s="107">
        <v>265626323</v>
      </c>
      <c r="D1144" s="106">
        <v>145406572</v>
      </c>
      <c r="E1144" s="73"/>
      <c r="F1144" s="74">
        <v>46062</v>
      </c>
      <c r="G1144" s="75" t="s">
        <v>516</v>
      </c>
      <c r="H1144" s="75" t="s">
        <v>2213</v>
      </c>
      <c r="I1144" s="75" t="s">
        <v>105</v>
      </c>
      <c r="J1144" s="75" t="s">
        <v>518</v>
      </c>
      <c r="K1144" s="75" t="s">
        <v>242</v>
      </c>
      <c r="L1144" s="74">
        <v>46092</v>
      </c>
      <c r="M1144" s="73">
        <v>40</v>
      </c>
      <c r="N1144" s="75" t="s">
        <v>4543</v>
      </c>
      <c r="O1144" s="75" t="s">
        <v>4544</v>
      </c>
      <c r="P1144" s="75">
        <v>2830049008</v>
      </c>
      <c r="Q1144" s="74">
        <v>46067</v>
      </c>
      <c r="R1144" s="75">
        <v>1209385395</v>
      </c>
      <c r="S1144" s="75">
        <v>224200038</v>
      </c>
      <c r="T1144" s="74">
        <v>46067</v>
      </c>
      <c r="U1144" s="190">
        <v>18463.11</v>
      </c>
      <c r="V1144" s="190">
        <v>17973.952000000001</v>
      </c>
      <c r="W1144" s="75">
        <v>20</v>
      </c>
      <c r="X1144" s="75">
        <v>0</v>
      </c>
      <c r="Y1144" s="98">
        <v>265732084</v>
      </c>
      <c r="Z1144" s="82" t="s">
        <v>110</v>
      </c>
      <c r="AA1144" s="75" t="s">
        <v>535</v>
      </c>
      <c r="AB1144" s="75" t="s">
        <v>4504</v>
      </c>
      <c r="AC1144" s="109">
        <v>265626323</v>
      </c>
      <c r="AD1144" s="75" t="s">
        <v>113</v>
      </c>
      <c r="AE1144" s="74">
        <v>46076</v>
      </c>
      <c r="AF1144" s="130">
        <v>46068.333333333336</v>
      </c>
      <c r="AG1144" s="130">
        <v>46067.708333333336</v>
      </c>
      <c r="AH1144" s="130">
        <v>46067.708333333336</v>
      </c>
      <c r="AI1144" s="99">
        <v>46069</v>
      </c>
      <c r="AJ1144" s="69"/>
      <c r="AK1144" s="99">
        <v>46069</v>
      </c>
      <c r="AL1144" s="99">
        <v>46079</v>
      </c>
      <c r="AM1144" s="69"/>
      <c r="AN1144" s="99">
        <v>46079</v>
      </c>
      <c r="AO1144" s="81">
        <f t="shared" si="367"/>
        <v>46066.708333333336</v>
      </c>
      <c r="AP1144" s="81">
        <f t="shared" si="368"/>
        <v>46067.708333333336</v>
      </c>
      <c r="AQ1144" s="81">
        <f t="shared" si="369"/>
        <v>46067.708333333336</v>
      </c>
      <c r="AR1144" s="81">
        <f t="shared" si="370"/>
        <v>46070</v>
      </c>
      <c r="AS1144" s="81">
        <f t="shared" si="371"/>
        <v>46078</v>
      </c>
      <c r="AT1144" s="81">
        <f t="shared" si="372"/>
        <v>46070</v>
      </c>
      <c r="AU1144" s="82" t="s">
        <v>2600</v>
      </c>
      <c r="AV1144" s="74">
        <v>46067</v>
      </c>
      <c r="AW1144" s="75" t="s">
        <v>4545</v>
      </c>
      <c r="AX1144" s="75" t="s">
        <v>4546</v>
      </c>
      <c r="AY1144" s="75"/>
      <c r="AZ1144" s="96"/>
      <c r="BA1144" s="75"/>
      <c r="BB1144" s="75"/>
      <c r="BC1144" s="75"/>
      <c r="BD1144" s="75"/>
      <c r="BE1144" s="75"/>
      <c r="BF1144" s="75"/>
      <c r="BG1144" s="75"/>
      <c r="BH1144" s="75"/>
      <c r="BI1144" s="75"/>
      <c r="BJ1144" s="75"/>
      <c r="BK1144" s="75"/>
      <c r="BL1144" s="75"/>
      <c r="BM1144" s="75"/>
      <c r="BN1144" s="75"/>
      <c r="BO1144" s="75"/>
      <c r="BP1144" s="75"/>
      <c r="BQ1144" s="75"/>
      <c r="BR1144" s="75"/>
      <c r="BS1144" s="75"/>
      <c r="BT1144" s="75">
        <v>0</v>
      </c>
      <c r="BU1144" s="84" t="s">
        <v>4507</v>
      </c>
      <c r="BV1144" s="74">
        <v>46069</v>
      </c>
      <c r="BW1144" s="85">
        <f t="shared" si="365"/>
        <v>0</v>
      </c>
      <c r="BX1144" s="85">
        <f t="shared" si="366"/>
        <v>0</v>
      </c>
      <c r="BY1144" s="86"/>
      <c r="BZ1144" s="87">
        <f t="shared" si="374"/>
        <v>7</v>
      </c>
      <c r="CB1144" s="88">
        <f t="shared" si="360"/>
        <v>8</v>
      </c>
      <c r="CC1144" s="89"/>
      <c r="CE1144" s="87">
        <f t="shared" si="373"/>
        <v>2</v>
      </c>
      <c r="CF1144" s="90">
        <v>16074799</v>
      </c>
      <c r="CG1144" s="90">
        <v>2999226</v>
      </c>
      <c r="CH1144" s="90">
        <v>19074025</v>
      </c>
      <c r="CI1144" s="22">
        <v>26309</v>
      </c>
      <c r="CJ1144" s="87">
        <f t="shared" si="361"/>
        <v>2</v>
      </c>
      <c r="CK1144" s="87">
        <f t="shared" si="362"/>
        <v>7</v>
      </c>
      <c r="CL1144" s="22" t="s">
        <v>121</v>
      </c>
      <c r="CM1144" s="22" t="s">
        <v>4508</v>
      </c>
    </row>
    <row r="1145" spans="1:91" ht="14.45" customHeight="1" x14ac:dyDescent="0.25">
      <c r="A1145" s="69">
        <f t="shared" si="363"/>
        <v>1143</v>
      </c>
      <c r="B1145" s="70" t="s">
        <v>102</v>
      </c>
      <c r="C1145" s="107">
        <v>265626715</v>
      </c>
      <c r="D1145" s="106">
        <v>145406578</v>
      </c>
      <c r="E1145" s="73"/>
      <c r="F1145" s="74">
        <v>46062</v>
      </c>
      <c r="G1145" s="75" t="s">
        <v>516</v>
      </c>
      <c r="H1145" s="75" t="s">
        <v>2213</v>
      </c>
      <c r="I1145" s="75" t="s">
        <v>105</v>
      </c>
      <c r="J1145" s="75" t="s">
        <v>518</v>
      </c>
      <c r="K1145" s="75" t="s">
        <v>242</v>
      </c>
      <c r="L1145" s="74">
        <v>46092</v>
      </c>
      <c r="M1145" s="73">
        <v>40</v>
      </c>
      <c r="N1145" s="75" t="s">
        <v>4547</v>
      </c>
      <c r="O1145" s="75" t="s">
        <v>4548</v>
      </c>
      <c r="P1145" s="75">
        <v>2830049055</v>
      </c>
      <c r="Q1145" s="74">
        <v>46067</v>
      </c>
      <c r="R1145" s="75">
        <v>1209385499</v>
      </c>
      <c r="S1145" s="75">
        <v>224183395</v>
      </c>
      <c r="T1145" s="74">
        <v>46067</v>
      </c>
      <c r="U1145" s="190">
        <v>18464.405999999999</v>
      </c>
      <c r="V1145" s="190">
        <v>17974.946</v>
      </c>
      <c r="W1145" s="75">
        <v>20</v>
      </c>
      <c r="X1145" s="75">
        <v>0</v>
      </c>
      <c r="Y1145" s="98">
        <v>266122864</v>
      </c>
      <c r="Z1145" s="82" t="s">
        <v>110</v>
      </c>
      <c r="AA1145" s="75" t="s">
        <v>535</v>
      </c>
      <c r="AB1145" s="75" t="s">
        <v>4504</v>
      </c>
      <c r="AC1145" s="98">
        <v>265626715</v>
      </c>
      <c r="AD1145" s="75" t="s">
        <v>113</v>
      </c>
      <c r="AE1145" s="74">
        <v>46076</v>
      </c>
      <c r="AF1145" s="130">
        <v>46068.333333333336</v>
      </c>
      <c r="AG1145" s="130">
        <v>46067.708333333336</v>
      </c>
      <c r="AH1145" s="130">
        <v>46067.708333333336</v>
      </c>
      <c r="AI1145" s="99">
        <v>46069</v>
      </c>
      <c r="AJ1145" s="69"/>
      <c r="AK1145" s="99">
        <v>46069</v>
      </c>
      <c r="AL1145" s="99">
        <v>46079</v>
      </c>
      <c r="AM1145" s="69"/>
      <c r="AN1145" s="99">
        <v>46079</v>
      </c>
      <c r="AO1145" s="81">
        <f t="shared" si="367"/>
        <v>46066.708333333336</v>
      </c>
      <c r="AP1145" s="81">
        <f t="shared" si="368"/>
        <v>46067.708333333336</v>
      </c>
      <c r="AQ1145" s="81">
        <f t="shared" si="369"/>
        <v>46067.708333333336</v>
      </c>
      <c r="AR1145" s="81">
        <f t="shared" si="370"/>
        <v>46070</v>
      </c>
      <c r="AS1145" s="81">
        <f t="shared" si="371"/>
        <v>46078</v>
      </c>
      <c r="AT1145" s="81">
        <f t="shared" si="372"/>
        <v>46070</v>
      </c>
      <c r="AU1145" s="82" t="s">
        <v>2600</v>
      </c>
      <c r="AV1145" s="74">
        <v>46067</v>
      </c>
      <c r="AW1145" s="75" t="s">
        <v>4549</v>
      </c>
      <c r="AX1145" s="75" t="s">
        <v>4550</v>
      </c>
      <c r="AY1145" s="75"/>
      <c r="AZ1145" s="96"/>
      <c r="BA1145" s="75"/>
      <c r="BB1145" s="75"/>
      <c r="BC1145" s="75"/>
      <c r="BD1145" s="75"/>
      <c r="BE1145" s="75"/>
      <c r="BF1145" s="75"/>
      <c r="BG1145" s="75"/>
      <c r="BH1145" s="75"/>
      <c r="BI1145" s="75"/>
      <c r="BJ1145" s="75"/>
      <c r="BK1145" s="75"/>
      <c r="BL1145" s="75"/>
      <c r="BM1145" s="75"/>
      <c r="BN1145" s="75"/>
      <c r="BO1145" s="75"/>
      <c r="BP1145" s="75"/>
      <c r="BQ1145" s="75"/>
      <c r="BR1145" s="75"/>
      <c r="BS1145" s="75"/>
      <c r="BT1145" s="75">
        <v>0</v>
      </c>
      <c r="BU1145" s="84" t="s">
        <v>4519</v>
      </c>
      <c r="BV1145" s="74">
        <v>46069</v>
      </c>
      <c r="BW1145" s="85">
        <f t="shared" si="365"/>
        <v>0</v>
      </c>
      <c r="BX1145" s="85">
        <f t="shared" si="366"/>
        <v>0</v>
      </c>
      <c r="BY1145" s="86"/>
      <c r="BZ1145" s="87">
        <f t="shared" si="374"/>
        <v>7</v>
      </c>
      <c r="CB1145" s="88">
        <f t="shared" si="360"/>
        <v>8</v>
      </c>
      <c r="CC1145" s="89"/>
      <c r="CE1145" s="87">
        <f t="shared" si="373"/>
        <v>2</v>
      </c>
      <c r="CF1145" s="90">
        <v>16074799</v>
      </c>
      <c r="CG1145" s="90">
        <v>2999226</v>
      </c>
      <c r="CH1145" s="90">
        <v>19074025</v>
      </c>
      <c r="CI1145" s="91">
        <v>26309</v>
      </c>
      <c r="CJ1145" s="87">
        <f t="shared" si="361"/>
        <v>2</v>
      </c>
      <c r="CK1145" s="87">
        <f t="shared" si="362"/>
        <v>7</v>
      </c>
      <c r="CL1145" s="22" t="s">
        <v>121</v>
      </c>
      <c r="CM1145" s="22" t="s">
        <v>4520</v>
      </c>
    </row>
    <row r="1146" spans="1:91" ht="14.45" customHeight="1" x14ac:dyDescent="0.25">
      <c r="A1146" s="69">
        <f t="shared" si="363"/>
        <v>1144</v>
      </c>
      <c r="B1146" s="70" t="s">
        <v>102</v>
      </c>
      <c r="C1146" s="107">
        <v>265626715</v>
      </c>
      <c r="D1146" s="106">
        <v>145426309</v>
      </c>
      <c r="E1146" s="73"/>
      <c r="F1146" s="74">
        <v>46062</v>
      </c>
      <c r="G1146" s="75" t="s">
        <v>516</v>
      </c>
      <c r="H1146" s="75" t="s">
        <v>2213</v>
      </c>
      <c r="I1146" s="75" t="s">
        <v>105</v>
      </c>
      <c r="J1146" s="75" t="s">
        <v>518</v>
      </c>
      <c r="K1146" s="75" t="s">
        <v>242</v>
      </c>
      <c r="L1146" s="74">
        <v>46090</v>
      </c>
      <c r="M1146" s="73">
        <v>40</v>
      </c>
      <c r="N1146" s="75" t="s">
        <v>4551</v>
      </c>
      <c r="O1146" s="75" t="s">
        <v>4552</v>
      </c>
      <c r="P1146" s="75">
        <v>2830049003</v>
      </c>
      <c r="Q1146" s="74">
        <v>46067</v>
      </c>
      <c r="R1146" s="75">
        <v>1209385382</v>
      </c>
      <c r="S1146" s="75">
        <v>224188166</v>
      </c>
      <c r="T1146" s="74">
        <v>46067</v>
      </c>
      <c r="U1146" s="190">
        <v>18395.328000000001</v>
      </c>
      <c r="V1146" s="190">
        <v>17907.78</v>
      </c>
      <c r="W1146" s="75">
        <v>20</v>
      </c>
      <c r="X1146" s="75">
        <v>0</v>
      </c>
      <c r="Y1146" s="98">
        <v>266123038</v>
      </c>
      <c r="Z1146" s="82" t="s">
        <v>110</v>
      </c>
      <c r="AA1146" s="75" t="s">
        <v>535</v>
      </c>
      <c r="AB1146" s="75" t="s">
        <v>4504</v>
      </c>
      <c r="AC1146" s="98">
        <v>265626715</v>
      </c>
      <c r="AD1146" s="75" t="s">
        <v>113</v>
      </c>
      <c r="AE1146" s="74">
        <v>46076</v>
      </c>
      <c r="AF1146" s="130">
        <v>46068.333333333336</v>
      </c>
      <c r="AG1146" s="130">
        <v>46067.708333333336</v>
      </c>
      <c r="AH1146" s="130">
        <v>46067.708333333336</v>
      </c>
      <c r="AI1146" s="99">
        <v>46069</v>
      </c>
      <c r="AJ1146" s="69"/>
      <c r="AK1146" s="99">
        <v>46069</v>
      </c>
      <c r="AL1146" s="99">
        <v>46079</v>
      </c>
      <c r="AM1146" s="69"/>
      <c r="AN1146" s="99">
        <v>46079</v>
      </c>
      <c r="AO1146" s="81">
        <f t="shared" si="367"/>
        <v>46066.708333333336</v>
      </c>
      <c r="AP1146" s="81">
        <f t="shared" si="368"/>
        <v>46067.708333333336</v>
      </c>
      <c r="AQ1146" s="81">
        <f t="shared" si="369"/>
        <v>46067.708333333336</v>
      </c>
      <c r="AR1146" s="81">
        <f t="shared" si="370"/>
        <v>46070</v>
      </c>
      <c r="AS1146" s="81">
        <f t="shared" si="371"/>
        <v>46078</v>
      </c>
      <c r="AT1146" s="81">
        <f t="shared" si="372"/>
        <v>46070</v>
      </c>
      <c r="AU1146" s="82" t="s">
        <v>2600</v>
      </c>
      <c r="AV1146" s="74">
        <v>46067</v>
      </c>
      <c r="AW1146" s="75" t="s">
        <v>4553</v>
      </c>
      <c r="AX1146" s="75" t="s">
        <v>4554</v>
      </c>
      <c r="AY1146" s="75"/>
      <c r="AZ1146" s="96"/>
      <c r="BA1146" s="75"/>
      <c r="BB1146" s="75"/>
      <c r="BC1146" s="75"/>
      <c r="BD1146" s="75"/>
      <c r="BE1146" s="75"/>
      <c r="BF1146" s="75"/>
      <c r="BG1146" s="75"/>
      <c r="BH1146" s="75"/>
      <c r="BI1146" s="75"/>
      <c r="BJ1146" s="75"/>
      <c r="BK1146" s="75"/>
      <c r="BL1146" s="75"/>
      <c r="BM1146" s="75"/>
      <c r="BN1146" s="75"/>
      <c r="BO1146" s="75"/>
      <c r="BP1146" s="75"/>
      <c r="BQ1146" s="75"/>
      <c r="BR1146" s="75"/>
      <c r="BS1146" s="75"/>
      <c r="BT1146" s="75">
        <v>0</v>
      </c>
      <c r="BU1146" s="84" t="s">
        <v>4519</v>
      </c>
      <c r="BV1146" s="74">
        <v>46069</v>
      </c>
      <c r="BW1146" s="85">
        <f t="shared" si="365"/>
        <v>0</v>
      </c>
      <c r="BX1146" s="85">
        <f t="shared" si="366"/>
        <v>0</v>
      </c>
      <c r="BY1146" s="86"/>
      <c r="BZ1146" s="87">
        <f t="shared" si="374"/>
        <v>7</v>
      </c>
      <c r="CB1146" s="88">
        <f t="shared" si="360"/>
        <v>8</v>
      </c>
      <c r="CC1146" s="89"/>
      <c r="CE1146" s="87">
        <f t="shared" si="373"/>
        <v>2</v>
      </c>
      <c r="CF1146" s="90">
        <v>16074799</v>
      </c>
      <c r="CG1146" s="90">
        <v>2999226</v>
      </c>
      <c r="CH1146" s="90">
        <v>19074025</v>
      </c>
      <c r="CI1146" s="91">
        <v>26309</v>
      </c>
      <c r="CJ1146" s="87">
        <f t="shared" si="361"/>
        <v>2</v>
      </c>
      <c r="CK1146" s="87">
        <f t="shared" si="362"/>
        <v>7</v>
      </c>
      <c r="CL1146" s="22" t="s">
        <v>121</v>
      </c>
      <c r="CM1146" s="22" t="s">
        <v>4520</v>
      </c>
    </row>
    <row r="1147" spans="1:91" ht="14.45" customHeight="1" x14ac:dyDescent="0.25">
      <c r="A1147" s="69">
        <f t="shared" si="363"/>
        <v>1145</v>
      </c>
      <c r="B1147" s="70" t="s">
        <v>102</v>
      </c>
      <c r="C1147" s="107">
        <v>265626254</v>
      </c>
      <c r="D1147" s="106">
        <v>145426315</v>
      </c>
      <c r="E1147" s="73"/>
      <c r="F1147" s="74">
        <v>46062</v>
      </c>
      <c r="G1147" s="75" t="s">
        <v>516</v>
      </c>
      <c r="H1147" s="75" t="s">
        <v>2213</v>
      </c>
      <c r="I1147" s="75" t="s">
        <v>105</v>
      </c>
      <c r="J1147" s="75" t="s">
        <v>518</v>
      </c>
      <c r="K1147" s="75" t="s">
        <v>242</v>
      </c>
      <c r="L1147" s="74">
        <v>46090</v>
      </c>
      <c r="M1147" s="73">
        <v>40</v>
      </c>
      <c r="N1147" s="75" t="s">
        <v>4555</v>
      </c>
      <c r="O1147" s="75" t="s">
        <v>4556</v>
      </c>
      <c r="P1147" s="75">
        <v>2830049057</v>
      </c>
      <c r="Q1147" s="74">
        <v>46067</v>
      </c>
      <c r="R1147" s="75">
        <v>1209385503</v>
      </c>
      <c r="S1147" s="75">
        <v>224188179</v>
      </c>
      <c r="T1147" s="74">
        <v>46067</v>
      </c>
      <c r="U1147" s="190">
        <v>18458.929</v>
      </c>
      <c r="V1147" s="190">
        <v>17969.696</v>
      </c>
      <c r="W1147" s="75">
        <v>20</v>
      </c>
      <c r="X1147" s="75">
        <v>0</v>
      </c>
      <c r="Y1147" s="98">
        <v>266123123</v>
      </c>
      <c r="Z1147" s="82" t="s">
        <v>110</v>
      </c>
      <c r="AA1147" s="75" t="s">
        <v>535</v>
      </c>
      <c r="AB1147" s="75" t="s">
        <v>4504</v>
      </c>
      <c r="AC1147" s="98">
        <v>265626254</v>
      </c>
      <c r="AD1147" s="75" t="s">
        <v>113</v>
      </c>
      <c r="AE1147" s="74">
        <v>46070</v>
      </c>
      <c r="AF1147" s="130">
        <v>46068.333333333336</v>
      </c>
      <c r="AG1147" s="130">
        <v>46067.708333333336</v>
      </c>
      <c r="AH1147" s="130">
        <v>46067.708333333336</v>
      </c>
      <c r="AI1147" s="99">
        <v>46069</v>
      </c>
      <c r="AJ1147" s="69"/>
      <c r="AK1147" s="99">
        <v>46068</v>
      </c>
      <c r="AL1147" s="99">
        <v>46079</v>
      </c>
      <c r="AM1147" s="69"/>
      <c r="AN1147" s="101">
        <v>46079</v>
      </c>
      <c r="AO1147" s="81">
        <f t="shared" si="367"/>
        <v>46066.708333333336</v>
      </c>
      <c r="AP1147" s="81">
        <f t="shared" si="368"/>
        <v>46067.708333333336</v>
      </c>
      <c r="AQ1147" s="81">
        <f t="shared" si="369"/>
        <v>46067.708333333336</v>
      </c>
      <c r="AR1147" s="81">
        <f t="shared" si="370"/>
        <v>46070</v>
      </c>
      <c r="AS1147" s="81">
        <f t="shared" si="371"/>
        <v>46072</v>
      </c>
      <c r="AT1147" s="81">
        <f t="shared" si="372"/>
        <v>46070</v>
      </c>
      <c r="AU1147" s="82" t="s">
        <v>2600</v>
      </c>
      <c r="AV1147" s="74">
        <v>46067</v>
      </c>
      <c r="AW1147" s="75">
        <v>0</v>
      </c>
      <c r="AX1147" s="75">
        <v>0</v>
      </c>
      <c r="AY1147" s="75"/>
      <c r="AZ1147" s="96"/>
      <c r="BA1147" s="75"/>
      <c r="BB1147" s="75"/>
      <c r="BC1147" s="75"/>
      <c r="BD1147" s="75"/>
      <c r="BE1147" s="75"/>
      <c r="BF1147" s="75"/>
      <c r="BG1147" s="75"/>
      <c r="BH1147" s="75"/>
      <c r="BI1147" s="75"/>
      <c r="BJ1147" s="75"/>
      <c r="BK1147" s="75"/>
      <c r="BL1147" s="75"/>
      <c r="BM1147" s="75"/>
      <c r="BN1147" s="75"/>
      <c r="BO1147" s="75"/>
      <c r="BP1147" s="75"/>
      <c r="BQ1147" s="75"/>
      <c r="BR1147" s="75"/>
      <c r="BS1147" s="75"/>
      <c r="BT1147" s="75">
        <v>0</v>
      </c>
      <c r="BU1147" s="84" t="s">
        <v>4541</v>
      </c>
      <c r="BV1147" s="74">
        <v>46069</v>
      </c>
      <c r="BW1147" s="85">
        <f t="shared" si="365"/>
        <v>1</v>
      </c>
      <c r="BX1147" s="85">
        <f t="shared" si="366"/>
        <v>1</v>
      </c>
      <c r="BY1147" s="86"/>
      <c r="BZ1147" s="87">
        <f t="shared" si="374"/>
        <v>7</v>
      </c>
      <c r="CB1147" s="88">
        <f t="shared" si="360"/>
        <v>8</v>
      </c>
      <c r="CC1147" s="89"/>
      <c r="CE1147" s="87">
        <f t="shared" si="373"/>
        <v>2</v>
      </c>
      <c r="CF1147" s="90">
        <v>16074799</v>
      </c>
      <c r="CG1147" s="90">
        <v>2999226</v>
      </c>
      <c r="CH1147" s="90">
        <v>19074025</v>
      </c>
      <c r="CI1147" s="91">
        <v>26309</v>
      </c>
      <c r="CJ1147" s="87">
        <f t="shared" si="361"/>
        <v>2</v>
      </c>
      <c r="CK1147" s="87">
        <f t="shared" si="362"/>
        <v>7</v>
      </c>
      <c r="CL1147" s="22" t="s">
        <v>121</v>
      </c>
      <c r="CM1147" s="22" t="s">
        <v>4542</v>
      </c>
    </row>
    <row r="1148" spans="1:91" ht="14.45" customHeight="1" x14ac:dyDescent="0.25">
      <c r="A1148" s="69">
        <f t="shared" si="363"/>
        <v>1146</v>
      </c>
      <c r="B1148" s="70" t="s">
        <v>102</v>
      </c>
      <c r="C1148" s="107">
        <v>265626254</v>
      </c>
      <c r="D1148" s="106">
        <v>145426329</v>
      </c>
      <c r="E1148" s="73"/>
      <c r="F1148" s="74">
        <v>46062</v>
      </c>
      <c r="G1148" s="75" t="s">
        <v>516</v>
      </c>
      <c r="H1148" s="75" t="s">
        <v>2213</v>
      </c>
      <c r="I1148" s="75" t="s">
        <v>105</v>
      </c>
      <c r="J1148" s="75" t="s">
        <v>518</v>
      </c>
      <c r="K1148" s="75" t="s">
        <v>242</v>
      </c>
      <c r="L1148" s="74">
        <v>46090</v>
      </c>
      <c r="M1148" s="73">
        <v>40</v>
      </c>
      <c r="N1148" s="75" t="s">
        <v>4557</v>
      </c>
      <c r="O1148" s="75" t="s">
        <v>4558</v>
      </c>
      <c r="P1148" s="75">
        <v>2830049058</v>
      </c>
      <c r="Q1148" s="74">
        <v>46067</v>
      </c>
      <c r="R1148" s="75">
        <v>1209385509</v>
      </c>
      <c r="S1148" s="75">
        <v>224188188</v>
      </c>
      <c r="T1148" s="74">
        <v>46067</v>
      </c>
      <c r="U1148" s="190">
        <v>18461.796999999999</v>
      </c>
      <c r="V1148" s="190">
        <v>17972.490000000002</v>
      </c>
      <c r="W1148" s="75">
        <v>20</v>
      </c>
      <c r="X1148" s="75">
        <v>0</v>
      </c>
      <c r="Y1148" s="98">
        <v>266123317</v>
      </c>
      <c r="Z1148" s="82" t="s">
        <v>110</v>
      </c>
      <c r="AA1148" s="75" t="s">
        <v>535</v>
      </c>
      <c r="AB1148" s="75" t="s">
        <v>4504</v>
      </c>
      <c r="AC1148" s="98">
        <v>265626254</v>
      </c>
      <c r="AD1148" s="75" t="s">
        <v>113</v>
      </c>
      <c r="AE1148" s="74">
        <v>46070</v>
      </c>
      <c r="AF1148" s="130">
        <v>46068.333333333336</v>
      </c>
      <c r="AG1148" s="130">
        <v>46067.708333333336</v>
      </c>
      <c r="AH1148" s="130">
        <v>46067.708333333336</v>
      </c>
      <c r="AI1148" s="99">
        <v>46069</v>
      </c>
      <c r="AJ1148" s="69"/>
      <c r="AK1148" s="99">
        <v>46068</v>
      </c>
      <c r="AL1148" s="99">
        <v>46079</v>
      </c>
      <c r="AM1148" s="69"/>
      <c r="AN1148" s="101">
        <v>46079</v>
      </c>
      <c r="AO1148" s="81">
        <f t="shared" si="367"/>
        <v>46066.708333333336</v>
      </c>
      <c r="AP1148" s="81">
        <f t="shared" si="368"/>
        <v>46067.708333333336</v>
      </c>
      <c r="AQ1148" s="81">
        <f t="shared" si="369"/>
        <v>46067.708333333336</v>
      </c>
      <c r="AR1148" s="81">
        <f t="shared" si="370"/>
        <v>46070</v>
      </c>
      <c r="AS1148" s="81">
        <f t="shared" si="371"/>
        <v>46072</v>
      </c>
      <c r="AT1148" s="81">
        <f t="shared" si="372"/>
        <v>46070</v>
      </c>
      <c r="AU1148" s="82" t="s">
        <v>2600</v>
      </c>
      <c r="AV1148" s="74">
        <v>46067</v>
      </c>
      <c r="AW1148" s="75">
        <v>0</v>
      </c>
      <c r="AX1148" s="75">
        <v>0</v>
      </c>
      <c r="AY1148" s="75"/>
      <c r="AZ1148" s="96"/>
      <c r="BA1148" s="75"/>
      <c r="BB1148" s="75"/>
      <c r="BC1148" s="75"/>
      <c r="BD1148" s="75"/>
      <c r="BE1148" s="75"/>
      <c r="BF1148" s="75"/>
      <c r="BG1148" s="75"/>
      <c r="BH1148" s="75"/>
      <c r="BI1148" s="75"/>
      <c r="BJ1148" s="75"/>
      <c r="BK1148" s="75"/>
      <c r="BL1148" s="75"/>
      <c r="BM1148" s="75"/>
      <c r="BN1148" s="75"/>
      <c r="BO1148" s="75"/>
      <c r="BP1148" s="75"/>
      <c r="BQ1148" s="75"/>
      <c r="BR1148" s="75"/>
      <c r="BS1148" s="75"/>
      <c r="BT1148" s="75">
        <v>0</v>
      </c>
      <c r="BU1148" s="84" t="s">
        <v>4541</v>
      </c>
      <c r="BV1148" s="74">
        <v>46069</v>
      </c>
      <c r="BW1148" s="85">
        <f t="shared" si="365"/>
        <v>1</v>
      </c>
      <c r="BX1148" s="85">
        <f t="shared" si="366"/>
        <v>1</v>
      </c>
      <c r="BY1148" s="86"/>
      <c r="BZ1148" s="87">
        <f t="shared" si="374"/>
        <v>7</v>
      </c>
      <c r="CB1148" s="88">
        <f t="shared" si="360"/>
        <v>8</v>
      </c>
      <c r="CC1148" s="89"/>
      <c r="CE1148" s="87">
        <f t="shared" si="373"/>
        <v>2</v>
      </c>
      <c r="CF1148" s="90">
        <v>16074799</v>
      </c>
      <c r="CG1148" s="90">
        <v>2999226</v>
      </c>
      <c r="CH1148" s="90">
        <v>19074025</v>
      </c>
      <c r="CI1148" s="91">
        <v>26309</v>
      </c>
      <c r="CJ1148" s="87">
        <f t="shared" si="361"/>
        <v>2</v>
      </c>
      <c r="CK1148" s="87">
        <f t="shared" si="362"/>
        <v>7</v>
      </c>
      <c r="CL1148" s="22" t="s">
        <v>121</v>
      </c>
      <c r="CM1148" s="22" t="s">
        <v>4542</v>
      </c>
    </row>
    <row r="1149" spans="1:91" ht="14.45" customHeight="1" x14ac:dyDescent="0.25">
      <c r="A1149" s="69">
        <f t="shared" si="363"/>
        <v>1147</v>
      </c>
      <c r="B1149" s="70" t="s">
        <v>102</v>
      </c>
      <c r="C1149" s="107">
        <v>265626254</v>
      </c>
      <c r="D1149" s="106">
        <v>145507897</v>
      </c>
      <c r="E1149" s="73"/>
      <c r="F1149" s="74">
        <v>46057</v>
      </c>
      <c r="G1149" s="75" t="s">
        <v>612</v>
      </c>
      <c r="H1149" s="75" t="s">
        <v>2213</v>
      </c>
      <c r="I1149" s="75" t="s">
        <v>105</v>
      </c>
      <c r="J1149" s="75" t="s">
        <v>518</v>
      </c>
      <c r="K1149" s="75" t="s">
        <v>242</v>
      </c>
      <c r="L1149" s="74">
        <v>46084</v>
      </c>
      <c r="M1149" s="73">
        <v>40</v>
      </c>
      <c r="N1149" s="75" t="s">
        <v>4559</v>
      </c>
      <c r="O1149" s="75" t="s">
        <v>4560</v>
      </c>
      <c r="P1149" s="75">
        <v>2830049049</v>
      </c>
      <c r="Q1149" s="74">
        <v>46067</v>
      </c>
      <c r="R1149" s="75">
        <v>1209385483</v>
      </c>
      <c r="S1149" s="75">
        <v>224200019</v>
      </c>
      <c r="T1149" s="74">
        <v>46067</v>
      </c>
      <c r="U1149" s="190">
        <v>18512.550999999999</v>
      </c>
      <c r="V1149" s="190">
        <v>18021.898000000001</v>
      </c>
      <c r="W1149" s="75">
        <v>21</v>
      </c>
      <c r="X1149" s="75">
        <v>0</v>
      </c>
      <c r="Y1149" s="98">
        <v>266041580</v>
      </c>
      <c r="Z1149" s="82" t="s">
        <v>110</v>
      </c>
      <c r="AA1149" s="75" t="s">
        <v>535</v>
      </c>
      <c r="AB1149" s="75" t="s">
        <v>4504</v>
      </c>
      <c r="AC1149" s="98">
        <v>265626254</v>
      </c>
      <c r="AD1149" s="75" t="s">
        <v>113</v>
      </c>
      <c r="AE1149" s="74">
        <v>46070</v>
      </c>
      <c r="AF1149" s="130">
        <v>46068.333333333336</v>
      </c>
      <c r="AG1149" s="130">
        <v>46067.708333333336</v>
      </c>
      <c r="AH1149" s="130">
        <v>46067.708333333336</v>
      </c>
      <c r="AI1149" s="99">
        <v>46069</v>
      </c>
      <c r="AJ1149" s="69"/>
      <c r="AK1149" s="99">
        <v>46068</v>
      </c>
      <c r="AL1149" s="99">
        <v>46079</v>
      </c>
      <c r="AM1149" s="69"/>
      <c r="AN1149" s="101">
        <v>46079</v>
      </c>
      <c r="AO1149" s="81">
        <f t="shared" si="367"/>
        <v>46066.708333333336</v>
      </c>
      <c r="AP1149" s="81">
        <f t="shared" si="368"/>
        <v>46067.708333333336</v>
      </c>
      <c r="AQ1149" s="81">
        <f t="shared" si="369"/>
        <v>46067.708333333336</v>
      </c>
      <c r="AR1149" s="81">
        <f t="shared" si="370"/>
        <v>46070</v>
      </c>
      <c r="AS1149" s="81">
        <f t="shared" si="371"/>
        <v>46072</v>
      </c>
      <c r="AT1149" s="81">
        <f t="shared" si="372"/>
        <v>46070</v>
      </c>
      <c r="AU1149" s="82" t="s">
        <v>2600</v>
      </c>
      <c r="AV1149" s="74">
        <v>46067</v>
      </c>
      <c r="AW1149" s="75" t="s">
        <v>4561</v>
      </c>
      <c r="AX1149" s="75" t="s">
        <v>4562</v>
      </c>
      <c r="AY1149" s="75"/>
      <c r="AZ1149" s="96"/>
      <c r="BA1149" s="75"/>
      <c r="BB1149" s="75"/>
      <c r="BC1149" s="75"/>
      <c r="BD1149" s="75"/>
      <c r="BE1149" s="75"/>
      <c r="BF1149" s="75"/>
      <c r="BG1149" s="75"/>
      <c r="BH1149" s="75"/>
      <c r="BI1149" s="75"/>
      <c r="BJ1149" s="75"/>
      <c r="BK1149" s="75"/>
      <c r="BL1149" s="75"/>
      <c r="BM1149" s="75"/>
      <c r="BN1149" s="75"/>
      <c r="BO1149" s="75"/>
      <c r="BP1149" s="75"/>
      <c r="BQ1149" s="75"/>
      <c r="BR1149" s="75"/>
      <c r="BS1149" s="75"/>
      <c r="BT1149" s="75">
        <v>0</v>
      </c>
      <c r="BU1149" s="84" t="s">
        <v>4541</v>
      </c>
      <c r="BV1149" s="74">
        <v>46069</v>
      </c>
      <c r="BW1149" s="85">
        <f t="shared" si="365"/>
        <v>1</v>
      </c>
      <c r="BX1149" s="85">
        <f t="shared" si="366"/>
        <v>1</v>
      </c>
      <c r="BY1149" s="86"/>
      <c r="BZ1149" s="87">
        <f t="shared" si="374"/>
        <v>6</v>
      </c>
      <c r="CB1149" s="88">
        <f t="shared" si="360"/>
        <v>8</v>
      </c>
      <c r="CC1149" s="89"/>
      <c r="CE1149" s="87">
        <f t="shared" si="373"/>
        <v>2</v>
      </c>
      <c r="CF1149" s="90">
        <v>16074799</v>
      </c>
      <c r="CG1149" s="90">
        <v>2999226</v>
      </c>
      <c r="CH1149" s="90">
        <v>19074025</v>
      </c>
      <c r="CI1149" s="91">
        <v>26309</v>
      </c>
      <c r="CJ1149" s="87">
        <f t="shared" si="361"/>
        <v>2</v>
      </c>
      <c r="CK1149" s="87">
        <f t="shared" si="362"/>
        <v>7</v>
      </c>
      <c r="CL1149" s="22" t="s">
        <v>121</v>
      </c>
      <c r="CM1149" s="22" t="s">
        <v>4542</v>
      </c>
    </row>
    <row r="1150" spans="1:91" ht="14.45" customHeight="1" x14ac:dyDescent="0.25">
      <c r="A1150" s="69">
        <f t="shared" si="363"/>
        <v>1148</v>
      </c>
      <c r="B1150" s="70" t="s">
        <v>102</v>
      </c>
      <c r="C1150" s="107" t="s">
        <v>4563</v>
      </c>
      <c r="D1150" s="106">
        <v>145474096</v>
      </c>
      <c r="E1150" s="73"/>
      <c r="F1150" s="74">
        <v>46065</v>
      </c>
      <c r="G1150" s="75" t="s">
        <v>1178</v>
      </c>
      <c r="H1150" s="75" t="s">
        <v>2963</v>
      </c>
      <c r="I1150" s="75" t="s">
        <v>105</v>
      </c>
      <c r="J1150" s="75" t="s">
        <v>1161</v>
      </c>
      <c r="K1150" s="75" t="s">
        <v>242</v>
      </c>
      <c r="L1150" s="74">
        <v>46083</v>
      </c>
      <c r="M1150" s="73">
        <v>40</v>
      </c>
      <c r="N1150" s="75" t="s">
        <v>4564</v>
      </c>
      <c r="O1150" s="75" t="s">
        <v>4565</v>
      </c>
      <c r="P1150" s="75">
        <v>2830048988</v>
      </c>
      <c r="Q1150" s="74">
        <v>46066</v>
      </c>
      <c r="R1150" s="75">
        <v>1209385175</v>
      </c>
      <c r="S1150" s="75">
        <v>224205091</v>
      </c>
      <c r="T1150" s="74">
        <v>46066</v>
      </c>
      <c r="U1150" s="190">
        <v>17796.034</v>
      </c>
      <c r="V1150" s="190">
        <v>17213.092000000001</v>
      </c>
      <c r="W1150" s="75">
        <v>20</v>
      </c>
      <c r="X1150" s="75">
        <v>6</v>
      </c>
      <c r="Y1150" s="98" t="s">
        <v>4566</v>
      </c>
      <c r="Z1150" s="82" t="s">
        <v>258</v>
      </c>
      <c r="AA1150" s="75" t="s">
        <v>3310</v>
      </c>
      <c r="AB1150" s="75" t="s">
        <v>4472</v>
      </c>
      <c r="AC1150" s="109" t="s">
        <v>4563</v>
      </c>
      <c r="AD1150" s="75" t="s">
        <v>113</v>
      </c>
      <c r="AE1150" s="99">
        <v>46083</v>
      </c>
      <c r="AF1150" s="130">
        <v>46082</v>
      </c>
      <c r="AG1150" s="130">
        <v>46080.625</v>
      </c>
      <c r="AH1150" s="130">
        <v>46080.625</v>
      </c>
      <c r="AI1150" s="99">
        <v>46082</v>
      </c>
      <c r="AJ1150" s="69"/>
      <c r="AK1150" s="217">
        <v>46082</v>
      </c>
      <c r="AL1150" s="99">
        <v>46084</v>
      </c>
      <c r="AM1150" s="69"/>
      <c r="AN1150" s="99">
        <v>46084</v>
      </c>
      <c r="AO1150" s="81">
        <f t="shared" si="367"/>
        <v>46079.625</v>
      </c>
      <c r="AP1150" s="81">
        <f t="shared" si="368"/>
        <v>46080.625</v>
      </c>
      <c r="AQ1150" s="81">
        <f t="shared" si="369"/>
        <v>46080.625</v>
      </c>
      <c r="AR1150" s="81">
        <f t="shared" si="370"/>
        <v>46083</v>
      </c>
      <c r="AS1150" s="81">
        <f t="shared" si="371"/>
        <v>46085</v>
      </c>
      <c r="AT1150" s="81">
        <f t="shared" si="372"/>
        <v>46083</v>
      </c>
      <c r="AU1150" s="82" t="s">
        <v>2794</v>
      </c>
      <c r="AV1150" s="74">
        <v>46066</v>
      </c>
      <c r="AW1150" s="75" t="s">
        <v>4567</v>
      </c>
      <c r="AX1150" s="75" t="s">
        <v>4568</v>
      </c>
      <c r="AY1150" s="75"/>
      <c r="AZ1150" s="96"/>
      <c r="BA1150" s="75"/>
      <c r="BB1150" s="75"/>
      <c r="BC1150" s="75"/>
      <c r="BD1150" s="75"/>
      <c r="BE1150" s="75"/>
      <c r="BF1150" s="75"/>
      <c r="BG1150" s="75"/>
      <c r="BH1150" s="75"/>
      <c r="BI1150" s="75"/>
      <c r="BJ1150" s="75"/>
      <c r="BK1150" s="75"/>
      <c r="BL1150" s="75"/>
      <c r="BM1150" s="75"/>
      <c r="BN1150" s="75"/>
      <c r="BO1150" s="75"/>
      <c r="BP1150" s="75"/>
      <c r="BQ1150" s="75"/>
      <c r="BR1150" s="75"/>
      <c r="BS1150" s="75"/>
      <c r="BT1150" s="75">
        <v>1</v>
      </c>
      <c r="BU1150" s="192" t="s">
        <v>4569</v>
      </c>
      <c r="BV1150" s="74">
        <v>46083</v>
      </c>
      <c r="BW1150" s="85"/>
      <c r="BX1150" s="85"/>
      <c r="BY1150" s="86"/>
      <c r="BZ1150" s="87">
        <f t="shared" si="374"/>
        <v>7</v>
      </c>
      <c r="CB1150" s="88">
        <f t="shared" si="360"/>
        <v>10</v>
      </c>
      <c r="CC1150" s="89"/>
      <c r="CE1150" s="87">
        <f t="shared" si="373"/>
        <v>3</v>
      </c>
      <c r="CF1150" s="90">
        <v>6926640</v>
      </c>
      <c r="CG1150" s="90"/>
      <c r="CH1150" s="90">
        <v>6926640</v>
      </c>
      <c r="CI1150" s="91">
        <v>26040</v>
      </c>
      <c r="CJ1150" s="87">
        <f t="shared" si="361"/>
        <v>2</v>
      </c>
      <c r="CK1150" s="87">
        <f t="shared" si="362"/>
        <v>7</v>
      </c>
      <c r="CL1150" s="22" t="s">
        <v>121</v>
      </c>
      <c r="CM1150" s="22" t="s">
        <v>4570</v>
      </c>
    </row>
    <row r="1151" spans="1:91" ht="14.45" customHeight="1" x14ac:dyDescent="0.25">
      <c r="A1151" s="69">
        <f t="shared" si="363"/>
        <v>1149</v>
      </c>
      <c r="B1151" s="70" t="s">
        <v>102</v>
      </c>
      <c r="C1151" s="107" t="s">
        <v>4563</v>
      </c>
      <c r="D1151" s="106">
        <v>145474111</v>
      </c>
      <c r="E1151" s="73"/>
      <c r="F1151" s="74">
        <v>46065</v>
      </c>
      <c r="G1151" s="75" t="s">
        <v>1178</v>
      </c>
      <c r="H1151" s="75" t="s">
        <v>2963</v>
      </c>
      <c r="I1151" s="75" t="s">
        <v>105</v>
      </c>
      <c r="J1151" s="75" t="s">
        <v>1161</v>
      </c>
      <c r="K1151" s="75" t="s">
        <v>242</v>
      </c>
      <c r="L1151" s="74">
        <v>46083</v>
      </c>
      <c r="M1151" s="73">
        <v>40</v>
      </c>
      <c r="N1151" s="75" t="s">
        <v>4571</v>
      </c>
      <c r="O1151" s="75" t="s">
        <v>4572</v>
      </c>
      <c r="P1151" s="75">
        <v>2830048971</v>
      </c>
      <c r="Q1151" s="74">
        <v>46066</v>
      </c>
      <c r="R1151" s="75">
        <v>1209385104</v>
      </c>
      <c r="S1151" s="75">
        <v>224205098</v>
      </c>
      <c r="T1151" s="74">
        <v>46066</v>
      </c>
      <c r="U1151" s="190">
        <v>17735.039000000001</v>
      </c>
      <c r="V1151" s="190">
        <v>17154.177</v>
      </c>
      <c r="W1151" s="75">
        <v>20</v>
      </c>
      <c r="X1151" s="75">
        <v>6</v>
      </c>
      <c r="Y1151" s="98" t="s">
        <v>4573</v>
      </c>
      <c r="Z1151" s="82" t="s">
        <v>258</v>
      </c>
      <c r="AA1151" s="75" t="s">
        <v>3310</v>
      </c>
      <c r="AB1151" s="75" t="s">
        <v>4472</v>
      </c>
      <c r="AC1151" s="109" t="s">
        <v>4563</v>
      </c>
      <c r="AD1151" s="75" t="s">
        <v>113</v>
      </c>
      <c r="AE1151" s="99">
        <v>46083</v>
      </c>
      <c r="AF1151" s="130">
        <v>46082</v>
      </c>
      <c r="AG1151" s="130">
        <v>46080.625</v>
      </c>
      <c r="AH1151" s="130">
        <v>46080.625</v>
      </c>
      <c r="AI1151" s="99">
        <v>46082</v>
      </c>
      <c r="AJ1151" s="69"/>
      <c r="AK1151" s="217">
        <v>46082</v>
      </c>
      <c r="AL1151" s="99">
        <v>46084</v>
      </c>
      <c r="AM1151" s="69"/>
      <c r="AN1151" s="99">
        <v>46084</v>
      </c>
      <c r="AO1151" s="81">
        <f t="shared" si="367"/>
        <v>46079.625</v>
      </c>
      <c r="AP1151" s="81">
        <f t="shared" si="368"/>
        <v>46080.625</v>
      </c>
      <c r="AQ1151" s="81">
        <f t="shared" si="369"/>
        <v>46080.625</v>
      </c>
      <c r="AR1151" s="81">
        <f t="shared" si="370"/>
        <v>46083</v>
      </c>
      <c r="AS1151" s="81">
        <f t="shared" si="371"/>
        <v>46085</v>
      </c>
      <c r="AT1151" s="81">
        <f t="shared" si="372"/>
        <v>46083</v>
      </c>
      <c r="AU1151" s="82" t="s">
        <v>2794</v>
      </c>
      <c r="AV1151" s="74">
        <v>46066</v>
      </c>
      <c r="AW1151" s="75" t="s">
        <v>4574</v>
      </c>
      <c r="AX1151" s="75" t="s">
        <v>4575</v>
      </c>
      <c r="AY1151" s="75"/>
      <c r="AZ1151" s="96"/>
      <c r="BA1151" s="75"/>
      <c r="BB1151" s="75"/>
      <c r="BC1151" s="75"/>
      <c r="BD1151" s="75"/>
      <c r="BE1151" s="75"/>
      <c r="BF1151" s="75"/>
      <c r="BG1151" s="75"/>
      <c r="BH1151" s="75"/>
      <c r="BI1151" s="75"/>
      <c r="BJ1151" s="75"/>
      <c r="BK1151" s="75"/>
      <c r="BL1151" s="75"/>
      <c r="BM1151" s="75"/>
      <c r="BN1151" s="75"/>
      <c r="BO1151" s="75"/>
      <c r="BP1151" s="75"/>
      <c r="BQ1151" s="75"/>
      <c r="BR1151" s="75"/>
      <c r="BS1151" s="75"/>
      <c r="BT1151" s="75">
        <v>0</v>
      </c>
      <c r="BU1151" s="192" t="s">
        <v>4569</v>
      </c>
      <c r="BV1151" s="74">
        <v>46083</v>
      </c>
      <c r="BW1151" s="85"/>
      <c r="BX1151" s="85"/>
      <c r="BY1151" s="86"/>
      <c r="BZ1151" s="87">
        <f t="shared" si="374"/>
        <v>7</v>
      </c>
      <c r="CB1151" s="88">
        <f t="shared" si="360"/>
        <v>10</v>
      </c>
      <c r="CC1151" s="89"/>
      <c r="CE1151" s="87">
        <f t="shared" si="373"/>
        <v>3</v>
      </c>
      <c r="CF1151" s="90">
        <v>6926640</v>
      </c>
      <c r="CG1151" s="90"/>
      <c r="CH1151" s="90">
        <v>6926640</v>
      </c>
      <c r="CI1151" s="91">
        <v>26040</v>
      </c>
      <c r="CJ1151" s="87">
        <f t="shared" si="361"/>
        <v>2</v>
      </c>
      <c r="CK1151" s="87">
        <f t="shared" si="362"/>
        <v>7</v>
      </c>
      <c r="CL1151" s="22" t="s">
        <v>121</v>
      </c>
      <c r="CM1151" s="22" t="s">
        <v>4570</v>
      </c>
    </row>
    <row r="1152" spans="1:91" ht="14.45" customHeight="1" x14ac:dyDescent="0.25">
      <c r="A1152" s="69">
        <f t="shared" si="363"/>
        <v>1150</v>
      </c>
      <c r="B1152" s="70" t="s">
        <v>102</v>
      </c>
      <c r="C1152" s="107" t="s">
        <v>4563</v>
      </c>
      <c r="D1152" s="106">
        <v>145492697</v>
      </c>
      <c r="E1152" s="73"/>
      <c r="F1152" s="74">
        <v>46064</v>
      </c>
      <c r="G1152" s="75" t="s">
        <v>1211</v>
      </c>
      <c r="H1152" s="75" t="s">
        <v>2963</v>
      </c>
      <c r="I1152" s="75" t="s">
        <v>105</v>
      </c>
      <c r="J1152" s="75" t="s">
        <v>1161</v>
      </c>
      <c r="K1152" s="75" t="s">
        <v>242</v>
      </c>
      <c r="L1152" s="74">
        <v>46078</v>
      </c>
      <c r="M1152" s="73">
        <v>40</v>
      </c>
      <c r="N1152" s="75" t="s">
        <v>4576</v>
      </c>
      <c r="O1152" s="75" t="s">
        <v>4577</v>
      </c>
      <c r="P1152" s="75">
        <v>2830048975</v>
      </c>
      <c r="Q1152" s="74">
        <v>46066</v>
      </c>
      <c r="R1152" s="75">
        <v>1209385109</v>
      </c>
      <c r="S1152" s="75">
        <v>224200044</v>
      </c>
      <c r="T1152" s="74">
        <v>46066</v>
      </c>
      <c r="U1152" s="190">
        <v>17901.708999999999</v>
      </c>
      <c r="V1152" s="190">
        <v>17264.957999999999</v>
      </c>
      <c r="W1152" s="75">
        <v>21</v>
      </c>
      <c r="X1152" s="75">
        <v>11</v>
      </c>
      <c r="Y1152" s="98" t="s">
        <v>4578</v>
      </c>
      <c r="Z1152" s="82" t="s">
        <v>258</v>
      </c>
      <c r="AA1152" s="75" t="s">
        <v>3310</v>
      </c>
      <c r="AB1152" s="75" t="s">
        <v>4472</v>
      </c>
      <c r="AC1152" s="109" t="s">
        <v>4563</v>
      </c>
      <c r="AD1152" s="75" t="s">
        <v>113</v>
      </c>
      <c r="AE1152" s="99">
        <v>46083</v>
      </c>
      <c r="AF1152" s="130">
        <v>46082</v>
      </c>
      <c r="AG1152" s="130">
        <v>46080.625</v>
      </c>
      <c r="AH1152" s="130">
        <v>46080.625</v>
      </c>
      <c r="AI1152" s="99">
        <v>46082</v>
      </c>
      <c r="AJ1152" s="69"/>
      <c r="AK1152" s="217">
        <v>46082</v>
      </c>
      <c r="AL1152" s="99">
        <v>46084</v>
      </c>
      <c r="AM1152" s="69"/>
      <c r="AN1152" s="99">
        <v>46084</v>
      </c>
      <c r="AO1152" s="81">
        <f t="shared" si="367"/>
        <v>46079.625</v>
      </c>
      <c r="AP1152" s="81">
        <f t="shared" si="368"/>
        <v>46080.625</v>
      </c>
      <c r="AQ1152" s="81">
        <f t="shared" si="369"/>
        <v>46080.625</v>
      </c>
      <c r="AR1152" s="81">
        <f t="shared" si="370"/>
        <v>46083</v>
      </c>
      <c r="AS1152" s="81">
        <f t="shared" si="371"/>
        <v>46085</v>
      </c>
      <c r="AT1152" s="81">
        <f t="shared" si="372"/>
        <v>46083</v>
      </c>
      <c r="AU1152" s="82" t="s">
        <v>2794</v>
      </c>
      <c r="AV1152" s="74">
        <v>46066</v>
      </c>
      <c r="AW1152" s="75" t="s">
        <v>4579</v>
      </c>
      <c r="AX1152" s="75" t="s">
        <v>4580</v>
      </c>
      <c r="AY1152" s="75"/>
      <c r="AZ1152" s="96"/>
      <c r="BA1152" s="75"/>
      <c r="BB1152" s="75"/>
      <c r="BC1152" s="75"/>
      <c r="BD1152" s="75"/>
      <c r="BE1152" s="75"/>
      <c r="BF1152" s="75"/>
      <c r="BG1152" s="75"/>
      <c r="BH1152" s="75"/>
      <c r="BI1152" s="75"/>
      <c r="BJ1152" s="75"/>
      <c r="BK1152" s="75"/>
      <c r="BL1152" s="75"/>
      <c r="BM1152" s="75"/>
      <c r="BN1152" s="75"/>
      <c r="BO1152" s="75"/>
      <c r="BP1152" s="75"/>
      <c r="BQ1152" s="75"/>
      <c r="BR1152" s="75"/>
      <c r="BS1152" s="75"/>
      <c r="BT1152" s="75">
        <v>0</v>
      </c>
      <c r="BU1152" s="192" t="s">
        <v>4569</v>
      </c>
      <c r="BV1152" s="74">
        <v>46083</v>
      </c>
      <c r="BW1152" s="85"/>
      <c r="BX1152" s="85"/>
      <c r="BY1152" s="86"/>
      <c r="BZ1152" s="87">
        <f t="shared" si="374"/>
        <v>7</v>
      </c>
      <c r="CB1152" s="88">
        <f t="shared" si="360"/>
        <v>10</v>
      </c>
      <c r="CC1152" s="89"/>
      <c r="CE1152" s="87">
        <f t="shared" si="373"/>
        <v>3</v>
      </c>
      <c r="CF1152" s="90">
        <v>6926640</v>
      </c>
      <c r="CG1152" s="90"/>
      <c r="CH1152" s="90">
        <v>6926640</v>
      </c>
      <c r="CI1152" s="91">
        <v>26040</v>
      </c>
      <c r="CJ1152" s="87">
        <f t="shared" si="361"/>
        <v>2</v>
      </c>
      <c r="CK1152" s="87">
        <f t="shared" si="362"/>
        <v>7</v>
      </c>
      <c r="CL1152" s="22" t="s">
        <v>121</v>
      </c>
      <c r="CM1152" s="22" t="s">
        <v>4570</v>
      </c>
    </row>
    <row r="1153" spans="1:91" ht="14.45" customHeight="1" x14ac:dyDescent="0.25">
      <c r="A1153" s="69">
        <f t="shared" si="363"/>
        <v>1151</v>
      </c>
      <c r="B1153" s="70" t="s">
        <v>102</v>
      </c>
      <c r="C1153" s="107" t="s">
        <v>4563</v>
      </c>
      <c r="D1153" s="106">
        <v>145492718</v>
      </c>
      <c r="E1153" s="73"/>
      <c r="F1153" s="74">
        <v>46064</v>
      </c>
      <c r="G1153" s="75" t="s">
        <v>1211</v>
      </c>
      <c r="H1153" s="75" t="s">
        <v>2963</v>
      </c>
      <c r="I1153" s="75" t="s">
        <v>105</v>
      </c>
      <c r="J1153" s="75" t="s">
        <v>1161</v>
      </c>
      <c r="K1153" s="75" t="s">
        <v>242</v>
      </c>
      <c r="L1153" s="74">
        <v>46078</v>
      </c>
      <c r="M1153" s="73">
        <v>40</v>
      </c>
      <c r="N1153" s="75" t="s">
        <v>4581</v>
      </c>
      <c r="O1153" s="75" t="s">
        <v>4582</v>
      </c>
      <c r="P1153" s="75">
        <v>2830048968</v>
      </c>
      <c r="Q1153" s="74">
        <v>46066</v>
      </c>
      <c r="R1153" s="75">
        <v>1209385034</v>
      </c>
      <c r="S1153" s="75">
        <v>224200068</v>
      </c>
      <c r="T1153" s="74">
        <v>46066</v>
      </c>
      <c r="U1153" s="190">
        <v>12699.790999999999</v>
      </c>
      <c r="V1153" s="190">
        <v>12255.45</v>
      </c>
      <c r="W1153" s="75">
        <v>17</v>
      </c>
      <c r="X1153" s="75">
        <v>7</v>
      </c>
      <c r="Y1153" s="98" t="s">
        <v>4583</v>
      </c>
      <c r="Z1153" s="82" t="s">
        <v>258</v>
      </c>
      <c r="AA1153" s="75" t="s">
        <v>3310</v>
      </c>
      <c r="AB1153" s="75" t="s">
        <v>4472</v>
      </c>
      <c r="AC1153" s="109" t="s">
        <v>4563</v>
      </c>
      <c r="AD1153" s="75" t="s">
        <v>113</v>
      </c>
      <c r="AE1153" s="99">
        <v>46083</v>
      </c>
      <c r="AF1153" s="130">
        <v>46082</v>
      </c>
      <c r="AG1153" s="130">
        <v>46080.625</v>
      </c>
      <c r="AH1153" s="130">
        <v>46080.625</v>
      </c>
      <c r="AI1153" s="99">
        <v>46082</v>
      </c>
      <c r="AJ1153" s="69"/>
      <c r="AK1153" s="217">
        <v>46082</v>
      </c>
      <c r="AL1153" s="99">
        <v>46084</v>
      </c>
      <c r="AM1153" s="69"/>
      <c r="AN1153" s="99">
        <v>46084</v>
      </c>
      <c r="AO1153" s="81">
        <f t="shared" si="367"/>
        <v>46079.625</v>
      </c>
      <c r="AP1153" s="81">
        <f t="shared" si="368"/>
        <v>46080.625</v>
      </c>
      <c r="AQ1153" s="81">
        <f t="shared" si="369"/>
        <v>46080.625</v>
      </c>
      <c r="AR1153" s="81">
        <f t="shared" si="370"/>
        <v>46083</v>
      </c>
      <c r="AS1153" s="81">
        <f t="shared" si="371"/>
        <v>46085</v>
      </c>
      <c r="AT1153" s="81">
        <f t="shared" si="372"/>
        <v>46083</v>
      </c>
      <c r="AU1153" s="82" t="s">
        <v>2794</v>
      </c>
      <c r="AV1153" s="74">
        <v>46066</v>
      </c>
      <c r="AW1153" s="75" t="s">
        <v>4584</v>
      </c>
      <c r="AX1153" s="75" t="s">
        <v>4585</v>
      </c>
      <c r="AY1153" s="75"/>
      <c r="AZ1153" s="96"/>
      <c r="BA1153" s="75"/>
      <c r="BB1153" s="75"/>
      <c r="BC1153" s="75"/>
      <c r="BD1153" s="75"/>
      <c r="BE1153" s="75"/>
      <c r="BF1153" s="75"/>
      <c r="BG1153" s="75"/>
      <c r="BH1153" s="75"/>
      <c r="BI1153" s="75"/>
      <c r="BJ1153" s="75"/>
      <c r="BK1153" s="75"/>
      <c r="BL1153" s="75"/>
      <c r="BM1153" s="75"/>
      <c r="BN1153" s="75"/>
      <c r="BO1153" s="75"/>
      <c r="BP1153" s="75"/>
      <c r="BQ1153" s="75"/>
      <c r="BR1153" s="75"/>
      <c r="BS1153" s="75"/>
      <c r="BT1153" s="75">
        <v>0</v>
      </c>
      <c r="BU1153" s="192" t="s">
        <v>4569</v>
      </c>
      <c r="BV1153" s="74">
        <v>46083</v>
      </c>
      <c r="BW1153" s="85"/>
      <c r="BX1153" s="85"/>
      <c r="BY1153" s="86"/>
      <c r="BZ1153" s="87">
        <f t="shared" si="374"/>
        <v>7</v>
      </c>
      <c r="CB1153" s="88">
        <f t="shared" si="360"/>
        <v>10</v>
      </c>
      <c r="CC1153" s="89"/>
      <c r="CE1153" s="87">
        <f t="shared" si="373"/>
        <v>3</v>
      </c>
      <c r="CF1153" s="90">
        <v>6926640</v>
      </c>
      <c r="CG1153" s="90"/>
      <c r="CH1153" s="90">
        <v>6926640</v>
      </c>
      <c r="CI1153" s="91">
        <v>26040</v>
      </c>
      <c r="CJ1153" s="87">
        <f t="shared" si="361"/>
        <v>2</v>
      </c>
      <c r="CK1153" s="87">
        <f t="shared" si="362"/>
        <v>7</v>
      </c>
      <c r="CL1153" s="22" t="s">
        <v>121</v>
      </c>
      <c r="CM1153" s="22" t="s">
        <v>4570</v>
      </c>
    </row>
    <row r="1154" spans="1:91" ht="14.45" customHeight="1" x14ac:dyDescent="0.25">
      <c r="A1154" s="69">
        <f t="shared" si="363"/>
        <v>1152</v>
      </c>
      <c r="B1154" s="70" t="s">
        <v>102</v>
      </c>
      <c r="C1154" s="107" t="s">
        <v>4563</v>
      </c>
      <c r="D1154" s="106">
        <v>145493292</v>
      </c>
      <c r="E1154" s="73"/>
      <c r="F1154" s="74">
        <v>46064</v>
      </c>
      <c r="G1154" s="75" t="s">
        <v>1159</v>
      </c>
      <c r="H1154" s="75" t="s">
        <v>2963</v>
      </c>
      <c r="I1154" s="75" t="s">
        <v>105</v>
      </c>
      <c r="J1154" s="75" t="s">
        <v>1161</v>
      </c>
      <c r="K1154" s="75" t="s">
        <v>242</v>
      </c>
      <c r="L1154" s="74">
        <v>46079</v>
      </c>
      <c r="M1154" s="73">
        <v>40</v>
      </c>
      <c r="N1154" s="75" t="s">
        <v>4586</v>
      </c>
      <c r="O1154" s="75" t="s">
        <v>4587</v>
      </c>
      <c r="P1154" s="75">
        <v>2830048970</v>
      </c>
      <c r="Q1154" s="74">
        <v>46066</v>
      </c>
      <c r="R1154" s="75">
        <v>1209385039</v>
      </c>
      <c r="S1154" s="75">
        <v>224200075</v>
      </c>
      <c r="T1154" s="74">
        <v>46066</v>
      </c>
      <c r="U1154" s="190">
        <v>18542.473999999998</v>
      </c>
      <c r="V1154" s="190">
        <v>17875.649000000001</v>
      </c>
      <c r="W1154" s="75">
        <v>19</v>
      </c>
      <c r="X1154" s="75">
        <v>0</v>
      </c>
      <c r="Y1154" s="98" t="s">
        <v>4588</v>
      </c>
      <c r="Z1154" s="82" t="s">
        <v>258</v>
      </c>
      <c r="AA1154" s="75" t="s">
        <v>3310</v>
      </c>
      <c r="AB1154" s="75" t="s">
        <v>4472</v>
      </c>
      <c r="AC1154" s="109" t="s">
        <v>4563</v>
      </c>
      <c r="AD1154" s="75" t="s">
        <v>113</v>
      </c>
      <c r="AE1154" s="99">
        <v>46083</v>
      </c>
      <c r="AF1154" s="130">
        <v>46082</v>
      </c>
      <c r="AG1154" s="130">
        <v>46080.625</v>
      </c>
      <c r="AH1154" s="130">
        <v>46080.625</v>
      </c>
      <c r="AI1154" s="99">
        <v>46082</v>
      </c>
      <c r="AJ1154" s="69"/>
      <c r="AK1154" s="217">
        <v>46082</v>
      </c>
      <c r="AL1154" s="99">
        <v>46084</v>
      </c>
      <c r="AM1154" s="69"/>
      <c r="AN1154" s="99">
        <v>46084</v>
      </c>
      <c r="AO1154" s="81">
        <f t="shared" si="367"/>
        <v>46079.625</v>
      </c>
      <c r="AP1154" s="81">
        <f t="shared" si="368"/>
        <v>46080.625</v>
      </c>
      <c r="AQ1154" s="81">
        <f t="shared" si="369"/>
        <v>46080.625</v>
      </c>
      <c r="AR1154" s="81">
        <f t="shared" si="370"/>
        <v>46083</v>
      </c>
      <c r="AS1154" s="81">
        <f t="shared" si="371"/>
        <v>46085</v>
      </c>
      <c r="AT1154" s="81">
        <f t="shared" si="372"/>
        <v>46083</v>
      </c>
      <c r="AU1154" s="82" t="s">
        <v>2794</v>
      </c>
      <c r="AV1154" s="74">
        <v>46066</v>
      </c>
      <c r="AW1154" s="75" t="s">
        <v>4589</v>
      </c>
      <c r="AX1154" s="75" t="s">
        <v>4590</v>
      </c>
      <c r="AY1154" s="75"/>
      <c r="AZ1154" s="96"/>
      <c r="BA1154" s="75"/>
      <c r="BB1154" s="75"/>
      <c r="BC1154" s="75"/>
      <c r="BD1154" s="75"/>
      <c r="BE1154" s="75"/>
      <c r="BF1154" s="75"/>
      <c r="BG1154" s="75"/>
      <c r="BH1154" s="75"/>
      <c r="BI1154" s="75"/>
      <c r="BJ1154" s="75"/>
      <c r="BK1154" s="75"/>
      <c r="BL1154" s="75"/>
      <c r="BM1154" s="75"/>
      <c r="BN1154" s="75"/>
      <c r="BO1154" s="75"/>
      <c r="BP1154" s="75"/>
      <c r="BQ1154" s="75"/>
      <c r="BR1154" s="75"/>
      <c r="BS1154" s="75"/>
      <c r="BT1154" s="75">
        <v>0</v>
      </c>
      <c r="BU1154" s="192" t="s">
        <v>4569</v>
      </c>
      <c r="BV1154" s="74">
        <v>46083</v>
      </c>
      <c r="BW1154" s="85"/>
      <c r="BX1154" s="85"/>
      <c r="BY1154" s="86"/>
      <c r="BZ1154" s="87">
        <f t="shared" si="374"/>
        <v>7</v>
      </c>
      <c r="CB1154" s="88">
        <f t="shared" si="360"/>
        <v>10</v>
      </c>
      <c r="CC1154" s="89"/>
      <c r="CE1154" s="87">
        <f t="shared" si="373"/>
        <v>3</v>
      </c>
      <c r="CF1154" s="90">
        <v>6926640</v>
      </c>
      <c r="CG1154" s="90"/>
      <c r="CH1154" s="90">
        <v>6926640</v>
      </c>
      <c r="CI1154" s="91">
        <v>26040</v>
      </c>
      <c r="CJ1154" s="87">
        <f t="shared" si="361"/>
        <v>2</v>
      </c>
      <c r="CK1154" s="87">
        <f t="shared" si="362"/>
        <v>7</v>
      </c>
      <c r="CL1154" s="22" t="s">
        <v>121</v>
      </c>
      <c r="CM1154" s="22" t="s">
        <v>4570</v>
      </c>
    </row>
    <row r="1155" spans="1:91" ht="14.45" customHeight="1" x14ac:dyDescent="0.25">
      <c r="A1155" s="69">
        <f t="shared" si="363"/>
        <v>1153</v>
      </c>
      <c r="B1155" s="70" t="s">
        <v>102</v>
      </c>
      <c r="C1155" s="107" t="s">
        <v>4468</v>
      </c>
      <c r="D1155" s="106">
        <v>145493298</v>
      </c>
      <c r="E1155" s="73"/>
      <c r="F1155" s="74">
        <v>46064</v>
      </c>
      <c r="G1155" s="75" t="s">
        <v>1159</v>
      </c>
      <c r="H1155" s="75" t="s">
        <v>2963</v>
      </c>
      <c r="I1155" s="75" t="s">
        <v>105</v>
      </c>
      <c r="J1155" s="75" t="s">
        <v>1161</v>
      </c>
      <c r="K1155" s="75" t="s">
        <v>242</v>
      </c>
      <c r="L1155" s="74">
        <v>46078</v>
      </c>
      <c r="M1155" s="73">
        <v>40</v>
      </c>
      <c r="N1155" s="75" t="s">
        <v>4591</v>
      </c>
      <c r="O1155" s="75" t="s">
        <v>4592</v>
      </c>
      <c r="P1155" s="75">
        <v>2830048999</v>
      </c>
      <c r="Q1155" s="74">
        <v>46066</v>
      </c>
      <c r="R1155" s="75">
        <v>1209385223</v>
      </c>
      <c r="S1155" s="75">
        <v>224200083</v>
      </c>
      <c r="T1155" s="74">
        <v>46066</v>
      </c>
      <c r="U1155" s="190">
        <v>18654.197</v>
      </c>
      <c r="V1155" s="190">
        <v>17983.356</v>
      </c>
      <c r="W1155" s="75">
        <v>19</v>
      </c>
      <c r="X1155" s="75">
        <v>0</v>
      </c>
      <c r="Y1155" s="98" t="s">
        <v>4593</v>
      </c>
      <c r="Z1155" s="82" t="s">
        <v>258</v>
      </c>
      <c r="AA1155" s="75" t="s">
        <v>3310</v>
      </c>
      <c r="AB1155" s="75" t="s">
        <v>4472</v>
      </c>
      <c r="AC1155" s="109" t="s">
        <v>4468</v>
      </c>
      <c r="AD1155" s="75" t="s">
        <v>113</v>
      </c>
      <c r="AE1155" s="99">
        <v>46083</v>
      </c>
      <c r="AF1155" s="130">
        <v>46082</v>
      </c>
      <c r="AG1155" s="130">
        <v>46080.625</v>
      </c>
      <c r="AH1155" s="130">
        <v>46080.625</v>
      </c>
      <c r="AI1155" s="99">
        <v>46082</v>
      </c>
      <c r="AJ1155" s="69"/>
      <c r="AK1155" s="217">
        <v>46082</v>
      </c>
      <c r="AL1155" s="99">
        <v>46084</v>
      </c>
      <c r="AM1155" s="69"/>
      <c r="AN1155" s="99">
        <v>46084</v>
      </c>
      <c r="AO1155" s="81">
        <f t="shared" si="367"/>
        <v>46079.625</v>
      </c>
      <c r="AP1155" s="81">
        <f t="shared" si="368"/>
        <v>46080.625</v>
      </c>
      <c r="AQ1155" s="81">
        <f t="shared" si="369"/>
        <v>46080.625</v>
      </c>
      <c r="AR1155" s="81">
        <f t="shared" si="370"/>
        <v>46083</v>
      </c>
      <c r="AS1155" s="81">
        <f t="shared" si="371"/>
        <v>46085</v>
      </c>
      <c r="AT1155" s="81">
        <f t="shared" si="372"/>
        <v>46083</v>
      </c>
      <c r="AU1155" s="82" t="s">
        <v>2794</v>
      </c>
      <c r="AV1155" s="74">
        <v>46066</v>
      </c>
      <c r="AW1155" s="75" t="s">
        <v>4594</v>
      </c>
      <c r="AX1155" s="75" t="s">
        <v>4595</v>
      </c>
      <c r="AY1155" s="75"/>
      <c r="AZ1155" s="96"/>
      <c r="BA1155" s="75"/>
      <c r="BB1155" s="75"/>
      <c r="BC1155" s="75"/>
      <c r="BD1155" s="75"/>
      <c r="BE1155" s="75"/>
      <c r="BF1155" s="75"/>
      <c r="BG1155" s="75"/>
      <c r="BH1155" s="75"/>
      <c r="BI1155" s="75"/>
      <c r="BJ1155" s="75"/>
      <c r="BK1155" s="75"/>
      <c r="BL1155" s="75"/>
      <c r="BM1155" s="75"/>
      <c r="BN1155" s="75"/>
      <c r="BO1155" s="75"/>
      <c r="BP1155" s="75"/>
      <c r="BQ1155" s="75"/>
      <c r="BR1155" s="75"/>
      <c r="BS1155" s="75"/>
      <c r="BT1155" s="75">
        <v>0</v>
      </c>
      <c r="BU1155" s="192" t="s">
        <v>4475</v>
      </c>
      <c r="BV1155" s="74">
        <v>46083</v>
      </c>
      <c r="BW1155" s="85"/>
      <c r="BX1155" s="85"/>
      <c r="BY1155" s="86"/>
      <c r="BZ1155" s="87">
        <f t="shared" si="374"/>
        <v>7</v>
      </c>
      <c r="CB1155" s="88">
        <f t="shared" ref="CB1155:CB1218" si="375">WEEKNUM(BV1155,)</f>
        <v>10</v>
      </c>
      <c r="CC1155" s="89"/>
      <c r="CE1155" s="87">
        <f t="shared" si="373"/>
        <v>3</v>
      </c>
      <c r="CF1155" s="90">
        <v>6926640</v>
      </c>
      <c r="CG1155" s="90"/>
      <c r="CH1155" s="90">
        <v>6926640</v>
      </c>
      <c r="CI1155" s="91">
        <v>26040</v>
      </c>
      <c r="CJ1155" s="87">
        <f t="shared" ref="CJ1155:CJ1218" si="376">MONTH(AV1155)</f>
        <v>2</v>
      </c>
      <c r="CK1155" s="87">
        <f t="shared" ref="CK1155:CK1218" si="377">WEEKNUM(AV1155,2)</f>
        <v>7</v>
      </c>
      <c r="CL1155" s="22" t="s">
        <v>121</v>
      </c>
      <c r="CM1155" s="22" t="s">
        <v>4476</v>
      </c>
    </row>
    <row r="1156" spans="1:91" ht="14.45" customHeight="1" x14ac:dyDescent="0.25">
      <c r="A1156" s="69">
        <f t="shared" si="363"/>
        <v>1154</v>
      </c>
      <c r="B1156" s="70" t="s">
        <v>102</v>
      </c>
      <c r="C1156" s="107" t="s">
        <v>4455</v>
      </c>
      <c r="D1156" s="106">
        <v>145506572</v>
      </c>
      <c r="E1156" s="73"/>
      <c r="F1156" s="74">
        <v>46064</v>
      </c>
      <c r="G1156" s="75" t="s">
        <v>1186</v>
      </c>
      <c r="H1156" s="75" t="s">
        <v>2963</v>
      </c>
      <c r="I1156" s="75" t="s">
        <v>105</v>
      </c>
      <c r="J1156" s="75" t="s">
        <v>1161</v>
      </c>
      <c r="K1156" s="75" t="s">
        <v>242</v>
      </c>
      <c r="L1156" s="74">
        <v>46078</v>
      </c>
      <c r="M1156" s="73">
        <v>40</v>
      </c>
      <c r="N1156" s="75" t="s">
        <v>4596</v>
      </c>
      <c r="O1156" s="75" t="s">
        <v>4597</v>
      </c>
      <c r="P1156" s="75">
        <v>2830049004</v>
      </c>
      <c r="Q1156" s="74">
        <v>46067</v>
      </c>
      <c r="R1156" s="75">
        <v>1209385383</v>
      </c>
      <c r="S1156" s="75">
        <v>224200043</v>
      </c>
      <c r="T1156" s="74">
        <v>46067</v>
      </c>
      <c r="U1156" s="190">
        <v>19976.045999999998</v>
      </c>
      <c r="V1156" s="190">
        <v>19271.157999999999</v>
      </c>
      <c r="W1156" s="75">
        <v>19</v>
      </c>
      <c r="X1156" s="75">
        <v>0</v>
      </c>
      <c r="Y1156" s="98">
        <v>7266551981</v>
      </c>
      <c r="Z1156" s="82" t="s">
        <v>354</v>
      </c>
      <c r="AA1156" s="75" t="s">
        <v>4435</v>
      </c>
      <c r="AB1156" s="75" t="s">
        <v>4436</v>
      </c>
      <c r="AC1156" s="109" t="s">
        <v>4455</v>
      </c>
      <c r="AD1156" s="75" t="s">
        <v>113</v>
      </c>
      <c r="AE1156" s="74">
        <v>46071</v>
      </c>
      <c r="AF1156" s="130">
        <v>46068.916666666664</v>
      </c>
      <c r="AG1156" s="130">
        <v>46067.375</v>
      </c>
      <c r="AH1156" s="130">
        <v>46067.375</v>
      </c>
      <c r="AI1156" s="99">
        <v>46068</v>
      </c>
      <c r="AJ1156" s="99">
        <v>46069</v>
      </c>
      <c r="AK1156" s="99">
        <v>46070</v>
      </c>
      <c r="AL1156" s="99">
        <v>46070</v>
      </c>
      <c r="AM1156" s="99">
        <v>46071</v>
      </c>
      <c r="AN1156" s="131">
        <v>46072</v>
      </c>
      <c r="AO1156" s="81">
        <f t="shared" si="367"/>
        <v>46066.375</v>
      </c>
      <c r="AP1156" s="81">
        <f t="shared" si="368"/>
        <v>46067.375</v>
      </c>
      <c r="AQ1156" s="81">
        <f t="shared" si="369"/>
        <v>46067.375</v>
      </c>
      <c r="AR1156" s="81">
        <f t="shared" si="370"/>
        <v>46070</v>
      </c>
      <c r="AS1156" s="81">
        <f t="shared" si="371"/>
        <v>46073</v>
      </c>
      <c r="AT1156" s="81">
        <f t="shared" si="372"/>
        <v>46070</v>
      </c>
      <c r="AU1156" s="82" t="s">
        <v>2600</v>
      </c>
      <c r="AV1156" s="74">
        <v>46067</v>
      </c>
      <c r="AW1156" s="75" t="s">
        <v>4598</v>
      </c>
      <c r="AX1156" s="75">
        <v>30752811</v>
      </c>
      <c r="AY1156" s="75"/>
      <c r="AZ1156" s="96"/>
      <c r="BA1156" s="75"/>
      <c r="BB1156" s="75"/>
      <c r="BC1156" s="75"/>
      <c r="BD1156" s="75"/>
      <c r="BE1156" s="75"/>
      <c r="BF1156" s="75"/>
      <c r="BG1156" s="75"/>
      <c r="BH1156" s="75"/>
      <c r="BI1156" s="75"/>
      <c r="BJ1156" s="75"/>
      <c r="BK1156" s="75"/>
      <c r="BL1156" s="75"/>
      <c r="BM1156" s="75"/>
      <c r="BN1156" s="75"/>
      <c r="BO1156" s="75"/>
      <c r="BP1156" s="75"/>
      <c r="BQ1156" s="75"/>
      <c r="BR1156" s="75"/>
      <c r="BS1156" s="75"/>
      <c r="BT1156" s="75">
        <v>0</v>
      </c>
      <c r="BU1156" s="84" t="s">
        <v>4459</v>
      </c>
      <c r="BV1156" s="74">
        <v>46076</v>
      </c>
      <c r="BW1156" s="85">
        <f t="shared" ref="BW1156:BW1178" si="378">BV1156-AK1156</f>
        <v>6</v>
      </c>
      <c r="BX1156" s="85">
        <f t="shared" ref="BX1156:BX1178" si="379">BV1156-AK1156</f>
        <v>6</v>
      </c>
      <c r="BY1156" s="86"/>
      <c r="BZ1156" s="87">
        <f t="shared" si="374"/>
        <v>7</v>
      </c>
      <c r="CB1156" s="88">
        <f t="shared" si="375"/>
        <v>9</v>
      </c>
      <c r="CC1156" s="89">
        <f>BV1156-AK1156</f>
        <v>6</v>
      </c>
      <c r="CE1156" s="87">
        <f t="shared" si="373"/>
        <v>2</v>
      </c>
      <c r="CF1156" s="90">
        <v>6021400</v>
      </c>
      <c r="CG1156" s="90"/>
      <c r="CH1156" s="90">
        <v>6021400</v>
      </c>
      <c r="CI1156" s="22">
        <v>26180</v>
      </c>
      <c r="CJ1156" s="87">
        <f t="shared" si="376"/>
        <v>2</v>
      </c>
      <c r="CK1156" s="87">
        <f t="shared" si="377"/>
        <v>7</v>
      </c>
      <c r="CL1156" s="22" t="s">
        <v>121</v>
      </c>
      <c r="CM1156" s="22" t="s">
        <v>4460</v>
      </c>
    </row>
    <row r="1157" spans="1:91" ht="14.45" customHeight="1" x14ac:dyDescent="0.25">
      <c r="A1157" s="69">
        <f t="shared" si="363"/>
        <v>1155</v>
      </c>
      <c r="B1157" s="70" t="s">
        <v>102</v>
      </c>
      <c r="C1157" s="107" t="s">
        <v>4455</v>
      </c>
      <c r="D1157" s="106">
        <v>145515382</v>
      </c>
      <c r="E1157" s="73"/>
      <c r="F1157" s="74">
        <v>46064</v>
      </c>
      <c r="G1157" s="75" t="s">
        <v>1247</v>
      </c>
      <c r="H1157" s="75" t="s">
        <v>2963</v>
      </c>
      <c r="I1157" s="75" t="s">
        <v>105</v>
      </c>
      <c r="J1157" s="75" t="s">
        <v>1161</v>
      </c>
      <c r="K1157" s="75" t="s">
        <v>242</v>
      </c>
      <c r="L1157" s="74">
        <v>46079</v>
      </c>
      <c r="M1157" s="73">
        <v>40</v>
      </c>
      <c r="N1157" s="75" t="s">
        <v>4599</v>
      </c>
      <c r="O1157" s="75" t="s">
        <v>4600</v>
      </c>
      <c r="P1157" s="75">
        <v>2830049026</v>
      </c>
      <c r="Q1157" s="74">
        <v>46067</v>
      </c>
      <c r="R1157" s="75"/>
      <c r="S1157" s="75">
        <v>224200113</v>
      </c>
      <c r="T1157" s="74">
        <v>46067</v>
      </c>
      <c r="U1157" s="190">
        <v>18937.759999999998</v>
      </c>
      <c r="V1157" s="190">
        <v>18226.376</v>
      </c>
      <c r="W1157" s="75">
        <v>19</v>
      </c>
      <c r="X1157" s="75">
        <v>15</v>
      </c>
      <c r="Y1157" s="98">
        <v>7266498199</v>
      </c>
      <c r="Z1157" s="82" t="s">
        <v>354</v>
      </c>
      <c r="AA1157" s="75" t="s">
        <v>4435</v>
      </c>
      <c r="AB1157" s="75" t="s">
        <v>4436</v>
      </c>
      <c r="AC1157" s="109" t="s">
        <v>4455</v>
      </c>
      <c r="AD1157" s="75" t="s">
        <v>113</v>
      </c>
      <c r="AE1157" s="74">
        <v>46071</v>
      </c>
      <c r="AF1157" s="130">
        <v>46068.916666666664</v>
      </c>
      <c r="AG1157" s="130">
        <v>46067.375</v>
      </c>
      <c r="AH1157" s="130">
        <v>46067.375</v>
      </c>
      <c r="AI1157" s="99">
        <v>46068</v>
      </c>
      <c r="AJ1157" s="99">
        <v>46069</v>
      </c>
      <c r="AK1157" s="99">
        <v>46070</v>
      </c>
      <c r="AL1157" s="99">
        <v>46070</v>
      </c>
      <c r="AM1157" s="99">
        <v>46071</v>
      </c>
      <c r="AN1157" s="131">
        <v>46072</v>
      </c>
      <c r="AO1157" s="81">
        <f t="shared" si="367"/>
        <v>46066.375</v>
      </c>
      <c r="AP1157" s="81">
        <f t="shared" si="368"/>
        <v>46067.375</v>
      </c>
      <c r="AQ1157" s="81">
        <f t="shared" si="369"/>
        <v>46067.375</v>
      </c>
      <c r="AR1157" s="81">
        <f t="shared" si="370"/>
        <v>46070</v>
      </c>
      <c r="AS1157" s="81">
        <f t="shared" si="371"/>
        <v>46073</v>
      </c>
      <c r="AT1157" s="81">
        <f t="shared" si="372"/>
        <v>46070</v>
      </c>
      <c r="AU1157" s="82" t="s">
        <v>2600</v>
      </c>
      <c r="AV1157" s="74">
        <v>46067</v>
      </c>
      <c r="AW1157" s="75" t="s">
        <v>4601</v>
      </c>
      <c r="AX1157" s="75">
        <v>30752814</v>
      </c>
      <c r="AY1157" s="75"/>
      <c r="AZ1157" s="96"/>
      <c r="BA1157" s="75"/>
      <c r="BB1157" s="75"/>
      <c r="BC1157" s="75"/>
      <c r="BD1157" s="75"/>
      <c r="BE1157" s="75"/>
      <c r="BF1157" s="75"/>
      <c r="BG1157" s="75"/>
      <c r="BH1157" s="75"/>
      <c r="BI1157" s="75"/>
      <c r="BJ1157" s="75"/>
      <c r="BK1157" s="75"/>
      <c r="BL1157" s="75"/>
      <c r="BM1157" s="75"/>
      <c r="BN1157" s="75"/>
      <c r="BO1157" s="75"/>
      <c r="BP1157" s="75"/>
      <c r="BQ1157" s="75"/>
      <c r="BR1157" s="75"/>
      <c r="BS1157" s="75"/>
      <c r="BT1157" s="75">
        <v>0</v>
      </c>
      <c r="BU1157" s="84" t="s">
        <v>4459</v>
      </c>
      <c r="BV1157" s="74">
        <v>46076</v>
      </c>
      <c r="BW1157" s="85">
        <f t="shared" si="378"/>
        <v>6</v>
      </c>
      <c r="BX1157" s="85">
        <f t="shared" si="379"/>
        <v>6</v>
      </c>
      <c r="BY1157" s="86"/>
      <c r="BZ1157" s="87">
        <f t="shared" si="374"/>
        <v>7</v>
      </c>
      <c r="CB1157" s="88">
        <f t="shared" si="375"/>
        <v>9</v>
      </c>
      <c r="CC1157" s="89">
        <f>BV1157-AK1157</f>
        <v>6</v>
      </c>
      <c r="CE1157" s="87">
        <f t="shared" si="373"/>
        <v>2</v>
      </c>
      <c r="CF1157" s="90">
        <v>6021400</v>
      </c>
      <c r="CG1157" s="90"/>
      <c r="CH1157" s="90">
        <v>6021400</v>
      </c>
      <c r="CI1157" s="22">
        <v>26180</v>
      </c>
      <c r="CJ1157" s="87">
        <f t="shared" si="376"/>
        <v>2</v>
      </c>
      <c r="CK1157" s="87">
        <f t="shared" si="377"/>
        <v>7</v>
      </c>
      <c r="CL1157" s="22" t="s">
        <v>121</v>
      </c>
      <c r="CM1157" s="22" t="s">
        <v>4460</v>
      </c>
    </row>
    <row r="1158" spans="1:91" ht="14.45" customHeight="1" x14ac:dyDescent="0.25">
      <c r="A1158" s="69">
        <f t="shared" si="363"/>
        <v>1156</v>
      </c>
      <c r="B1158" s="70" t="s">
        <v>102</v>
      </c>
      <c r="C1158" s="107" t="s">
        <v>4602</v>
      </c>
      <c r="D1158" s="106">
        <v>145588580</v>
      </c>
      <c r="E1158" s="73"/>
      <c r="F1158" s="74">
        <v>46064</v>
      </c>
      <c r="G1158" s="75" t="s">
        <v>2934</v>
      </c>
      <c r="H1158" s="75" t="s">
        <v>2935</v>
      </c>
      <c r="I1158" s="75" t="s">
        <v>105</v>
      </c>
      <c r="J1158" s="75" t="s">
        <v>193</v>
      </c>
      <c r="K1158" s="75" t="s">
        <v>242</v>
      </c>
      <c r="L1158" s="74">
        <v>46105</v>
      </c>
      <c r="M1158" s="73">
        <v>20</v>
      </c>
      <c r="N1158" s="75" t="s">
        <v>4603</v>
      </c>
      <c r="O1158" s="75" t="s">
        <v>4604</v>
      </c>
      <c r="P1158" s="75">
        <v>2830049050</v>
      </c>
      <c r="Q1158" s="74">
        <v>46067</v>
      </c>
      <c r="R1158" s="75">
        <v>1209385485</v>
      </c>
      <c r="S1158" s="75">
        <v>224206511</v>
      </c>
      <c r="T1158" s="74">
        <v>46067</v>
      </c>
      <c r="U1158" s="190">
        <v>4997.3980000000001</v>
      </c>
      <c r="V1158" s="190">
        <v>4833.8389999999999</v>
      </c>
      <c r="W1158" s="75">
        <v>8</v>
      </c>
      <c r="X1158" s="75">
        <v>0</v>
      </c>
      <c r="Y1158" s="98" t="s">
        <v>4605</v>
      </c>
      <c r="Z1158" s="82" t="s">
        <v>258</v>
      </c>
      <c r="AA1158" s="75" t="s">
        <v>4606</v>
      </c>
      <c r="AB1158" s="75" t="s">
        <v>4607</v>
      </c>
      <c r="AC1158" s="109" t="s">
        <v>4602</v>
      </c>
      <c r="AD1158" s="75" t="s">
        <v>113</v>
      </c>
      <c r="AE1158" s="74">
        <v>46076</v>
      </c>
      <c r="AF1158" s="80">
        <v>46070.583333333336</v>
      </c>
      <c r="AG1158" s="80">
        <v>46069.416666666664</v>
      </c>
      <c r="AH1158" s="80">
        <v>46069.416666666664</v>
      </c>
      <c r="AI1158" s="99">
        <v>46072</v>
      </c>
      <c r="AJ1158" s="69"/>
      <c r="AK1158" s="99">
        <v>46074</v>
      </c>
      <c r="AL1158" s="99">
        <v>46093</v>
      </c>
      <c r="AM1158" s="99">
        <v>46089</v>
      </c>
      <c r="AN1158" s="74">
        <v>46093</v>
      </c>
      <c r="AO1158" s="81">
        <f t="shared" si="367"/>
        <v>46068.416666666664</v>
      </c>
      <c r="AP1158" s="81">
        <f t="shared" si="368"/>
        <v>46069.416666666664</v>
      </c>
      <c r="AQ1158" s="81">
        <f t="shared" si="369"/>
        <v>46069.416666666664</v>
      </c>
      <c r="AR1158" s="81">
        <f t="shared" si="370"/>
        <v>46073</v>
      </c>
      <c r="AS1158" s="81">
        <f t="shared" si="371"/>
        <v>46078</v>
      </c>
      <c r="AT1158" s="81">
        <f t="shared" si="372"/>
        <v>46073</v>
      </c>
      <c r="AU1158" s="82" t="s">
        <v>2600</v>
      </c>
      <c r="AV1158" s="74">
        <v>46067</v>
      </c>
      <c r="AW1158" s="75" t="s">
        <v>4608</v>
      </c>
      <c r="AX1158" s="75" t="s">
        <v>4609</v>
      </c>
      <c r="AY1158" s="75"/>
      <c r="AZ1158" s="96"/>
      <c r="BA1158" s="75"/>
      <c r="BB1158" s="75"/>
      <c r="BC1158" s="75"/>
      <c r="BD1158" s="75"/>
      <c r="BE1158" s="75"/>
      <c r="BF1158" s="75"/>
      <c r="BG1158" s="75"/>
      <c r="BH1158" s="75"/>
      <c r="BI1158" s="75"/>
      <c r="BJ1158" s="75"/>
      <c r="BK1158" s="75"/>
      <c r="BL1158" s="75"/>
      <c r="BM1158" s="75"/>
      <c r="BN1158" s="75"/>
      <c r="BO1158" s="75"/>
      <c r="BP1158" s="75"/>
      <c r="BQ1158" s="75"/>
      <c r="BR1158" s="75"/>
      <c r="BS1158" s="75"/>
      <c r="BT1158" s="75">
        <v>1</v>
      </c>
      <c r="BU1158" s="84" t="s">
        <v>4610</v>
      </c>
      <c r="BV1158" s="74">
        <v>46076</v>
      </c>
      <c r="BW1158" s="85">
        <f t="shared" si="378"/>
        <v>2</v>
      </c>
      <c r="BX1158" s="85">
        <f t="shared" si="379"/>
        <v>2</v>
      </c>
      <c r="BY1158" s="86"/>
      <c r="BZ1158" s="87">
        <f t="shared" si="374"/>
        <v>7</v>
      </c>
      <c r="CB1158" s="88">
        <f t="shared" si="375"/>
        <v>9</v>
      </c>
      <c r="CC1158" s="89"/>
      <c r="CE1158" s="87">
        <f t="shared" si="373"/>
        <v>2</v>
      </c>
      <c r="CF1158" s="90">
        <v>33761000</v>
      </c>
      <c r="CG1158" s="90"/>
      <c r="CH1158" s="90">
        <v>33761000</v>
      </c>
      <c r="CI1158" s="22">
        <v>25970</v>
      </c>
      <c r="CJ1158" s="87">
        <f t="shared" si="376"/>
        <v>2</v>
      </c>
      <c r="CK1158" s="87">
        <f t="shared" si="377"/>
        <v>7</v>
      </c>
      <c r="CL1158" s="22" t="s">
        <v>121</v>
      </c>
      <c r="CM1158" s="22" t="s">
        <v>4611</v>
      </c>
    </row>
    <row r="1159" spans="1:91" ht="14.45" customHeight="1" x14ac:dyDescent="0.25">
      <c r="A1159" s="69">
        <f t="shared" si="363"/>
        <v>1157</v>
      </c>
      <c r="B1159" s="70" t="s">
        <v>102</v>
      </c>
      <c r="C1159" s="107">
        <v>265781558</v>
      </c>
      <c r="D1159" s="106">
        <v>145473901</v>
      </c>
      <c r="E1159" s="73">
        <v>5320007588</v>
      </c>
      <c r="F1159" s="74">
        <v>46065</v>
      </c>
      <c r="G1159" s="75" t="s">
        <v>1178</v>
      </c>
      <c r="H1159" s="75" t="s">
        <v>2963</v>
      </c>
      <c r="I1159" s="75" t="s">
        <v>105</v>
      </c>
      <c r="J1159" s="75" t="s">
        <v>1161</v>
      </c>
      <c r="K1159" s="75" t="s">
        <v>242</v>
      </c>
      <c r="L1159" s="74">
        <v>46083</v>
      </c>
      <c r="M1159" s="73">
        <v>40</v>
      </c>
      <c r="N1159" s="75" t="s">
        <v>4612</v>
      </c>
      <c r="O1159" s="75" t="s">
        <v>4613</v>
      </c>
      <c r="P1159" s="75">
        <v>2830049032</v>
      </c>
      <c r="Q1159" s="74">
        <v>46067</v>
      </c>
      <c r="R1159" s="75">
        <v>1209385465</v>
      </c>
      <c r="S1159" s="75">
        <v>224204110</v>
      </c>
      <c r="T1159" s="74">
        <v>46067</v>
      </c>
      <c r="U1159" s="190">
        <v>2733.018</v>
      </c>
      <c r="V1159" s="190">
        <v>2620.348</v>
      </c>
      <c r="W1159" s="75">
        <v>3</v>
      </c>
      <c r="X1159" s="75">
        <v>2</v>
      </c>
      <c r="Y1159" s="98">
        <v>265781558</v>
      </c>
      <c r="Z1159" s="82" t="s">
        <v>110</v>
      </c>
      <c r="AA1159" s="75" t="s">
        <v>1164</v>
      </c>
      <c r="AB1159" s="75" t="s">
        <v>821</v>
      </c>
      <c r="AC1159" s="109">
        <v>265781558</v>
      </c>
      <c r="AD1159" s="75" t="s">
        <v>113</v>
      </c>
      <c r="AE1159" s="74">
        <v>46073</v>
      </c>
      <c r="AF1159" s="130">
        <v>46072.5</v>
      </c>
      <c r="AG1159" s="130">
        <v>46071.5</v>
      </c>
      <c r="AH1159" s="130">
        <v>46071.5</v>
      </c>
      <c r="AI1159" s="99">
        <v>46069</v>
      </c>
      <c r="AJ1159" s="99">
        <v>46073</v>
      </c>
      <c r="AK1159" s="99">
        <v>46073</v>
      </c>
      <c r="AL1159" s="99">
        <v>46075</v>
      </c>
      <c r="AM1159" s="69"/>
      <c r="AN1159" s="99">
        <v>46075</v>
      </c>
      <c r="AO1159" s="95" t="s">
        <v>121</v>
      </c>
      <c r="AP1159" s="95" t="s">
        <v>121</v>
      </c>
      <c r="AQ1159" s="95" t="s">
        <v>121</v>
      </c>
      <c r="AR1159" s="95" t="s">
        <v>121</v>
      </c>
      <c r="AS1159" s="95" t="s">
        <v>121</v>
      </c>
      <c r="AT1159" s="95" t="s">
        <v>121</v>
      </c>
      <c r="AU1159" s="82" t="s">
        <v>2600</v>
      </c>
      <c r="AV1159" s="74">
        <v>46067</v>
      </c>
      <c r="AW1159" s="75" t="s">
        <v>4614</v>
      </c>
      <c r="AX1159" s="75" t="s">
        <v>4615</v>
      </c>
      <c r="AY1159" s="75"/>
      <c r="AZ1159" s="96"/>
      <c r="BA1159" s="75"/>
      <c r="BB1159" s="75"/>
      <c r="BC1159" s="75"/>
      <c r="BD1159" s="75"/>
      <c r="BE1159" s="75"/>
      <c r="BF1159" s="75"/>
      <c r="BG1159" s="75"/>
      <c r="BH1159" s="75"/>
      <c r="BI1159" s="75"/>
      <c r="BJ1159" s="75"/>
      <c r="BK1159" s="75"/>
      <c r="BL1159" s="75"/>
      <c r="BM1159" s="75"/>
      <c r="BN1159" s="75"/>
      <c r="BO1159" s="75"/>
      <c r="BP1159" s="75"/>
      <c r="BQ1159" s="75"/>
      <c r="BR1159" s="75"/>
      <c r="BS1159" s="75"/>
      <c r="BT1159" s="75">
        <v>1</v>
      </c>
      <c r="BU1159" s="84" t="s">
        <v>4616</v>
      </c>
      <c r="BV1159" s="74">
        <v>46073</v>
      </c>
      <c r="BW1159" s="85">
        <f t="shared" si="378"/>
        <v>0</v>
      </c>
      <c r="BX1159" s="85">
        <f t="shared" si="379"/>
        <v>0</v>
      </c>
      <c r="BY1159" s="86"/>
      <c r="BZ1159" s="87">
        <f t="shared" si="374"/>
        <v>7</v>
      </c>
      <c r="CB1159" s="88">
        <f t="shared" si="375"/>
        <v>8</v>
      </c>
      <c r="CC1159" s="89"/>
      <c r="CE1159" s="87">
        <f t="shared" si="373"/>
        <v>2</v>
      </c>
      <c r="CF1159" s="90">
        <v>3998968</v>
      </c>
      <c r="CG1159" s="90">
        <v>2999226</v>
      </c>
      <c r="CH1159" s="90">
        <v>6998194</v>
      </c>
      <c r="CI1159" s="91">
        <v>26309</v>
      </c>
      <c r="CJ1159" s="87">
        <f t="shared" si="376"/>
        <v>2</v>
      </c>
      <c r="CK1159" s="87">
        <f t="shared" si="377"/>
        <v>7</v>
      </c>
      <c r="CL1159" s="22" t="s">
        <v>121</v>
      </c>
      <c r="CM1159" s="22" t="s">
        <v>4617</v>
      </c>
    </row>
    <row r="1160" spans="1:91" ht="14.45" customHeight="1" x14ac:dyDescent="0.25">
      <c r="A1160" s="69">
        <f t="shared" si="363"/>
        <v>1158</v>
      </c>
      <c r="B1160" s="70" t="s">
        <v>102</v>
      </c>
      <c r="C1160" s="107">
        <v>265781558</v>
      </c>
      <c r="D1160" s="106">
        <v>145474150</v>
      </c>
      <c r="E1160" s="73">
        <v>5320007588</v>
      </c>
      <c r="F1160" s="74">
        <v>46065</v>
      </c>
      <c r="G1160" s="75" t="s">
        <v>1178</v>
      </c>
      <c r="H1160" s="75" t="s">
        <v>2963</v>
      </c>
      <c r="I1160" s="75" t="s">
        <v>105</v>
      </c>
      <c r="J1160" s="75" t="s">
        <v>1161</v>
      </c>
      <c r="K1160" s="75" t="s">
        <v>242</v>
      </c>
      <c r="L1160" s="74">
        <v>46083</v>
      </c>
      <c r="M1160" s="73">
        <v>0</v>
      </c>
      <c r="N1160" s="75" t="s">
        <v>4612</v>
      </c>
      <c r="O1160" s="75" t="s">
        <v>4613</v>
      </c>
      <c r="P1160" s="75">
        <v>2830049033</v>
      </c>
      <c r="Q1160" s="74">
        <v>46067</v>
      </c>
      <c r="R1160" s="75">
        <v>1209385466</v>
      </c>
      <c r="S1160" s="75">
        <v>224204131</v>
      </c>
      <c r="T1160" s="74">
        <v>46067</v>
      </c>
      <c r="U1160" s="190">
        <v>2523.2669999999998</v>
      </c>
      <c r="V1160" s="190">
        <v>2440.288</v>
      </c>
      <c r="W1160" s="75">
        <v>3</v>
      </c>
      <c r="X1160" s="75">
        <v>1</v>
      </c>
      <c r="Y1160" s="98">
        <v>265781558</v>
      </c>
      <c r="Z1160" s="82" t="s">
        <v>110</v>
      </c>
      <c r="AA1160" s="75" t="s">
        <v>1164</v>
      </c>
      <c r="AB1160" s="75" t="s">
        <v>821</v>
      </c>
      <c r="AC1160" s="109">
        <v>265781558</v>
      </c>
      <c r="AD1160" s="75" t="s">
        <v>113</v>
      </c>
      <c r="AE1160" s="74">
        <v>46073</v>
      </c>
      <c r="AF1160" s="130">
        <v>46072.5</v>
      </c>
      <c r="AG1160" s="130">
        <v>46071.5</v>
      </c>
      <c r="AH1160" s="130">
        <v>46071.5</v>
      </c>
      <c r="AI1160" s="99">
        <v>46069</v>
      </c>
      <c r="AJ1160" s="99">
        <v>46073</v>
      </c>
      <c r="AK1160" s="99">
        <v>46073</v>
      </c>
      <c r="AL1160" s="99">
        <v>46075</v>
      </c>
      <c r="AM1160" s="69"/>
      <c r="AN1160" s="99">
        <v>46075</v>
      </c>
      <c r="AO1160" s="95" t="s">
        <v>121</v>
      </c>
      <c r="AP1160" s="95" t="s">
        <v>121</v>
      </c>
      <c r="AQ1160" s="95" t="s">
        <v>121</v>
      </c>
      <c r="AR1160" s="95" t="s">
        <v>121</v>
      </c>
      <c r="AS1160" s="95" t="s">
        <v>121</v>
      </c>
      <c r="AT1160" s="95" t="s">
        <v>121</v>
      </c>
      <c r="AU1160" s="82" t="s">
        <v>2600</v>
      </c>
      <c r="AV1160" s="74">
        <v>46067</v>
      </c>
      <c r="AW1160" s="75">
        <v>0</v>
      </c>
      <c r="AX1160" s="75">
        <v>0</v>
      </c>
      <c r="AY1160" s="75"/>
      <c r="AZ1160" s="96"/>
      <c r="BA1160" s="75"/>
      <c r="BB1160" s="75"/>
      <c r="BC1160" s="75"/>
      <c r="BD1160" s="75"/>
      <c r="BE1160" s="75"/>
      <c r="BF1160" s="75"/>
      <c r="BG1160" s="75"/>
      <c r="BH1160" s="75"/>
      <c r="BI1160" s="75"/>
      <c r="BJ1160" s="75"/>
      <c r="BK1160" s="75"/>
      <c r="BL1160" s="75"/>
      <c r="BM1160" s="75"/>
      <c r="BN1160" s="75"/>
      <c r="BO1160" s="75"/>
      <c r="BP1160" s="75"/>
      <c r="BQ1160" s="75"/>
      <c r="BR1160" s="75"/>
      <c r="BS1160" s="75"/>
      <c r="BT1160" s="75">
        <v>0</v>
      </c>
      <c r="BU1160" s="84" t="s">
        <v>4616</v>
      </c>
      <c r="BV1160" s="74">
        <v>46073</v>
      </c>
      <c r="BW1160" s="85">
        <f t="shared" si="378"/>
        <v>0</v>
      </c>
      <c r="BX1160" s="85">
        <f t="shared" si="379"/>
        <v>0</v>
      </c>
      <c r="BY1160" s="86"/>
      <c r="BZ1160" s="87">
        <f t="shared" si="374"/>
        <v>7</v>
      </c>
      <c r="CB1160" s="88">
        <f t="shared" si="375"/>
        <v>8</v>
      </c>
      <c r="CC1160" s="89"/>
      <c r="CF1160" s="90"/>
      <c r="CG1160" s="90"/>
      <c r="CH1160" s="90"/>
      <c r="CJ1160" s="87">
        <f t="shared" si="376"/>
        <v>2</v>
      </c>
      <c r="CK1160" s="87">
        <f t="shared" si="377"/>
        <v>7</v>
      </c>
      <c r="CL1160" s="22" t="s">
        <v>121</v>
      </c>
      <c r="CM1160" s="22" t="s">
        <v>4617</v>
      </c>
    </row>
    <row r="1161" spans="1:91" ht="14.45" customHeight="1" x14ac:dyDescent="0.25">
      <c r="A1161" s="69">
        <f t="shared" si="363"/>
        <v>1159</v>
      </c>
      <c r="B1161" s="70" t="s">
        <v>102</v>
      </c>
      <c r="C1161" s="107">
        <v>265781558</v>
      </c>
      <c r="D1161" s="106">
        <v>145474161</v>
      </c>
      <c r="E1161" s="73">
        <v>5320007588</v>
      </c>
      <c r="F1161" s="74">
        <v>46065</v>
      </c>
      <c r="G1161" s="75" t="s">
        <v>1178</v>
      </c>
      <c r="H1161" s="75" t="s">
        <v>2963</v>
      </c>
      <c r="I1161" s="75" t="s">
        <v>105</v>
      </c>
      <c r="J1161" s="75" t="s">
        <v>1161</v>
      </c>
      <c r="K1161" s="75" t="s">
        <v>242</v>
      </c>
      <c r="L1161" s="74">
        <v>46083</v>
      </c>
      <c r="M1161" s="73">
        <v>0</v>
      </c>
      <c r="N1161" s="75" t="s">
        <v>4612</v>
      </c>
      <c r="O1161" s="75" t="s">
        <v>4613</v>
      </c>
      <c r="P1161" s="75">
        <v>2830049035</v>
      </c>
      <c r="Q1161" s="74">
        <v>46067</v>
      </c>
      <c r="R1161" s="75">
        <v>1209385468</v>
      </c>
      <c r="S1161" s="75">
        <v>224204147</v>
      </c>
      <c r="T1161" s="74">
        <v>46067</v>
      </c>
      <c r="U1161" s="190">
        <v>2515.4070000000002</v>
      </c>
      <c r="V1161" s="190">
        <v>2432.6669999999999</v>
      </c>
      <c r="W1161" s="75">
        <v>3</v>
      </c>
      <c r="X1161" s="75">
        <v>1</v>
      </c>
      <c r="Y1161" s="98">
        <v>265781558</v>
      </c>
      <c r="Z1161" s="82" t="s">
        <v>110</v>
      </c>
      <c r="AA1161" s="75" t="s">
        <v>1164</v>
      </c>
      <c r="AB1161" s="75" t="s">
        <v>821</v>
      </c>
      <c r="AC1161" s="109">
        <v>265781558</v>
      </c>
      <c r="AD1161" s="75" t="s">
        <v>113</v>
      </c>
      <c r="AE1161" s="74">
        <v>46073</v>
      </c>
      <c r="AF1161" s="130">
        <v>46072.5</v>
      </c>
      <c r="AG1161" s="130">
        <v>46071.5</v>
      </c>
      <c r="AH1161" s="130">
        <v>46071.5</v>
      </c>
      <c r="AI1161" s="99">
        <v>46069</v>
      </c>
      <c r="AJ1161" s="99">
        <v>46073</v>
      </c>
      <c r="AK1161" s="99">
        <v>46073</v>
      </c>
      <c r="AL1161" s="99">
        <v>46075</v>
      </c>
      <c r="AM1161" s="69"/>
      <c r="AN1161" s="99">
        <v>46075</v>
      </c>
      <c r="AO1161" s="95" t="s">
        <v>121</v>
      </c>
      <c r="AP1161" s="95" t="s">
        <v>121</v>
      </c>
      <c r="AQ1161" s="95" t="s">
        <v>121</v>
      </c>
      <c r="AR1161" s="95" t="s">
        <v>121</v>
      </c>
      <c r="AS1161" s="95" t="s">
        <v>121</v>
      </c>
      <c r="AT1161" s="95" t="s">
        <v>121</v>
      </c>
      <c r="AU1161" s="82" t="s">
        <v>2600</v>
      </c>
      <c r="AV1161" s="74">
        <v>46067</v>
      </c>
      <c r="AW1161" s="75">
        <v>0</v>
      </c>
      <c r="AX1161" s="75">
        <v>0</v>
      </c>
      <c r="AY1161" s="75"/>
      <c r="AZ1161" s="96"/>
      <c r="BA1161" s="75"/>
      <c r="BB1161" s="75"/>
      <c r="BC1161" s="75"/>
      <c r="BD1161" s="75"/>
      <c r="BE1161" s="75"/>
      <c r="BF1161" s="75"/>
      <c r="BG1161" s="75"/>
      <c r="BH1161" s="75"/>
      <c r="BI1161" s="75"/>
      <c r="BJ1161" s="75"/>
      <c r="BK1161" s="75"/>
      <c r="BL1161" s="75"/>
      <c r="BM1161" s="75"/>
      <c r="BN1161" s="75"/>
      <c r="BO1161" s="75"/>
      <c r="BP1161" s="75"/>
      <c r="BQ1161" s="75"/>
      <c r="BR1161" s="75"/>
      <c r="BS1161" s="75"/>
      <c r="BT1161" s="75">
        <v>0</v>
      </c>
      <c r="BU1161" s="84" t="s">
        <v>4616</v>
      </c>
      <c r="BV1161" s="74">
        <v>46073</v>
      </c>
      <c r="BW1161" s="85">
        <f t="shared" si="378"/>
        <v>0</v>
      </c>
      <c r="BX1161" s="85">
        <f t="shared" si="379"/>
        <v>0</v>
      </c>
      <c r="BY1161" s="86"/>
      <c r="BZ1161" s="87">
        <f t="shared" si="374"/>
        <v>7</v>
      </c>
      <c r="CB1161" s="88">
        <f t="shared" si="375"/>
        <v>8</v>
      </c>
      <c r="CC1161" s="89"/>
      <c r="CF1161" s="90"/>
      <c r="CG1161" s="90"/>
      <c r="CH1161" s="90"/>
      <c r="CJ1161" s="87">
        <f t="shared" si="376"/>
        <v>2</v>
      </c>
      <c r="CK1161" s="87">
        <f t="shared" si="377"/>
        <v>7</v>
      </c>
      <c r="CL1161" s="22" t="s">
        <v>121</v>
      </c>
      <c r="CM1161" s="22" t="s">
        <v>4617</v>
      </c>
    </row>
    <row r="1162" spans="1:91" ht="14.45" customHeight="1" x14ac:dyDescent="0.25">
      <c r="A1162" s="69">
        <f t="shared" si="363"/>
        <v>1160</v>
      </c>
      <c r="B1162" s="70" t="s">
        <v>102</v>
      </c>
      <c r="C1162" s="107">
        <v>265781558</v>
      </c>
      <c r="D1162" s="106">
        <v>145474172</v>
      </c>
      <c r="E1162" s="73">
        <v>5320007588</v>
      </c>
      <c r="F1162" s="74">
        <v>46065</v>
      </c>
      <c r="G1162" s="75" t="s">
        <v>1178</v>
      </c>
      <c r="H1162" s="75" t="s">
        <v>2963</v>
      </c>
      <c r="I1162" s="75" t="s">
        <v>105</v>
      </c>
      <c r="J1162" s="75" t="s">
        <v>1161</v>
      </c>
      <c r="K1162" s="75" t="s">
        <v>242</v>
      </c>
      <c r="L1162" s="74">
        <v>46083</v>
      </c>
      <c r="M1162" s="73">
        <v>0</v>
      </c>
      <c r="N1162" s="75" t="s">
        <v>4612</v>
      </c>
      <c r="O1162" s="75" t="s">
        <v>4613</v>
      </c>
      <c r="P1162" s="75">
        <v>2830049036</v>
      </c>
      <c r="Q1162" s="74">
        <v>46067</v>
      </c>
      <c r="R1162" s="75">
        <v>1209385469</v>
      </c>
      <c r="S1162" s="75">
        <v>224204162</v>
      </c>
      <c r="T1162" s="74">
        <v>46067</v>
      </c>
      <c r="U1162" s="190">
        <v>2800.6149999999998</v>
      </c>
      <c r="V1162" s="190">
        <v>2685.2950000000001</v>
      </c>
      <c r="W1162" s="75">
        <v>3</v>
      </c>
      <c r="X1162" s="75">
        <v>2</v>
      </c>
      <c r="Y1162" s="98">
        <v>265781558</v>
      </c>
      <c r="Z1162" s="82" t="s">
        <v>110</v>
      </c>
      <c r="AA1162" s="75" t="s">
        <v>1164</v>
      </c>
      <c r="AB1162" s="75" t="s">
        <v>821</v>
      </c>
      <c r="AC1162" s="109">
        <v>265781558</v>
      </c>
      <c r="AD1162" s="75" t="s">
        <v>113</v>
      </c>
      <c r="AE1162" s="74">
        <v>46073</v>
      </c>
      <c r="AF1162" s="130">
        <v>46072.5</v>
      </c>
      <c r="AG1162" s="130">
        <v>46071.5</v>
      </c>
      <c r="AH1162" s="130">
        <v>46071.5</v>
      </c>
      <c r="AI1162" s="99">
        <v>46069</v>
      </c>
      <c r="AJ1162" s="99">
        <v>46073</v>
      </c>
      <c r="AK1162" s="99">
        <v>46073</v>
      </c>
      <c r="AL1162" s="99">
        <v>46075</v>
      </c>
      <c r="AM1162" s="69"/>
      <c r="AN1162" s="99">
        <v>46075</v>
      </c>
      <c r="AO1162" s="95" t="s">
        <v>121</v>
      </c>
      <c r="AP1162" s="95" t="s">
        <v>121</v>
      </c>
      <c r="AQ1162" s="95" t="s">
        <v>121</v>
      </c>
      <c r="AR1162" s="95" t="s">
        <v>121</v>
      </c>
      <c r="AS1162" s="95" t="s">
        <v>121</v>
      </c>
      <c r="AT1162" s="95" t="s">
        <v>121</v>
      </c>
      <c r="AU1162" s="82" t="s">
        <v>2600</v>
      </c>
      <c r="AV1162" s="74">
        <v>46067</v>
      </c>
      <c r="AW1162" s="75">
        <v>0</v>
      </c>
      <c r="AX1162" s="75">
        <v>0</v>
      </c>
      <c r="AY1162" s="75"/>
      <c r="AZ1162" s="96"/>
      <c r="BA1162" s="75"/>
      <c r="BB1162" s="75"/>
      <c r="BC1162" s="75"/>
      <c r="BD1162" s="75"/>
      <c r="BE1162" s="75"/>
      <c r="BF1162" s="75"/>
      <c r="BG1162" s="75"/>
      <c r="BH1162" s="75"/>
      <c r="BI1162" s="75"/>
      <c r="BJ1162" s="75"/>
      <c r="BK1162" s="75"/>
      <c r="BL1162" s="75"/>
      <c r="BM1162" s="75"/>
      <c r="BN1162" s="75"/>
      <c r="BO1162" s="75"/>
      <c r="BP1162" s="75"/>
      <c r="BQ1162" s="75"/>
      <c r="BR1162" s="75"/>
      <c r="BS1162" s="75"/>
      <c r="BT1162" s="75">
        <v>0</v>
      </c>
      <c r="BU1162" s="84" t="s">
        <v>4616</v>
      </c>
      <c r="BV1162" s="74">
        <v>46073</v>
      </c>
      <c r="BW1162" s="85">
        <f t="shared" si="378"/>
        <v>0</v>
      </c>
      <c r="BX1162" s="85">
        <f t="shared" si="379"/>
        <v>0</v>
      </c>
      <c r="BY1162" s="86"/>
      <c r="BZ1162" s="87">
        <f t="shared" si="374"/>
        <v>7</v>
      </c>
      <c r="CB1162" s="88">
        <f t="shared" si="375"/>
        <v>8</v>
      </c>
      <c r="CC1162" s="89"/>
      <c r="CF1162" s="90"/>
      <c r="CG1162" s="90"/>
      <c r="CH1162" s="90"/>
      <c r="CJ1162" s="87">
        <f t="shared" si="376"/>
        <v>2</v>
      </c>
      <c r="CK1162" s="87">
        <f t="shared" si="377"/>
        <v>7</v>
      </c>
      <c r="CL1162" s="22" t="s">
        <v>121</v>
      </c>
      <c r="CM1162" s="22" t="s">
        <v>4617</v>
      </c>
    </row>
    <row r="1163" spans="1:91" ht="14.45" customHeight="1" x14ac:dyDescent="0.25">
      <c r="A1163" s="69">
        <f t="shared" si="363"/>
        <v>1161</v>
      </c>
      <c r="B1163" s="70" t="s">
        <v>102</v>
      </c>
      <c r="C1163" s="107">
        <v>265781558</v>
      </c>
      <c r="D1163" s="106">
        <v>145474183</v>
      </c>
      <c r="E1163" s="73">
        <v>5320007588</v>
      </c>
      <c r="F1163" s="74">
        <v>46065</v>
      </c>
      <c r="G1163" s="75" t="s">
        <v>1178</v>
      </c>
      <c r="H1163" s="75" t="s">
        <v>2963</v>
      </c>
      <c r="I1163" s="75" t="s">
        <v>105</v>
      </c>
      <c r="J1163" s="75" t="s">
        <v>1161</v>
      </c>
      <c r="K1163" s="75" t="s">
        <v>242</v>
      </c>
      <c r="L1163" s="74">
        <v>46083</v>
      </c>
      <c r="M1163" s="73">
        <v>0</v>
      </c>
      <c r="N1163" s="75" t="s">
        <v>4612</v>
      </c>
      <c r="O1163" s="75" t="s">
        <v>4613</v>
      </c>
      <c r="P1163" s="75">
        <v>2830049037</v>
      </c>
      <c r="Q1163" s="74">
        <v>46067</v>
      </c>
      <c r="R1163" s="75">
        <v>1209385470</v>
      </c>
      <c r="S1163" s="75">
        <v>224204175</v>
      </c>
      <c r="T1163" s="74">
        <v>46067</v>
      </c>
      <c r="U1163" s="190">
        <v>2635.9520000000002</v>
      </c>
      <c r="V1163" s="190">
        <v>2574.1019999999999</v>
      </c>
      <c r="W1163" s="75">
        <v>4</v>
      </c>
      <c r="X1163" s="75">
        <v>1</v>
      </c>
      <c r="Y1163" s="98">
        <v>265781558</v>
      </c>
      <c r="Z1163" s="82" t="s">
        <v>110</v>
      </c>
      <c r="AA1163" s="75" t="s">
        <v>1164</v>
      </c>
      <c r="AB1163" s="75" t="s">
        <v>821</v>
      </c>
      <c r="AC1163" s="109">
        <v>265781558</v>
      </c>
      <c r="AD1163" s="75" t="s">
        <v>113</v>
      </c>
      <c r="AE1163" s="74">
        <v>46073</v>
      </c>
      <c r="AF1163" s="130">
        <v>46072.5</v>
      </c>
      <c r="AG1163" s="130">
        <v>46071.5</v>
      </c>
      <c r="AH1163" s="130">
        <v>46071.5</v>
      </c>
      <c r="AI1163" s="99">
        <v>46069</v>
      </c>
      <c r="AJ1163" s="99">
        <v>46073</v>
      </c>
      <c r="AK1163" s="99">
        <v>46073</v>
      </c>
      <c r="AL1163" s="99">
        <v>46075</v>
      </c>
      <c r="AM1163" s="69"/>
      <c r="AN1163" s="99">
        <v>46075</v>
      </c>
      <c r="AO1163" s="95" t="s">
        <v>121</v>
      </c>
      <c r="AP1163" s="95" t="s">
        <v>121</v>
      </c>
      <c r="AQ1163" s="95" t="s">
        <v>121</v>
      </c>
      <c r="AR1163" s="95" t="s">
        <v>121</v>
      </c>
      <c r="AS1163" s="95" t="s">
        <v>121</v>
      </c>
      <c r="AT1163" s="95" t="s">
        <v>121</v>
      </c>
      <c r="AU1163" s="82" t="s">
        <v>2600</v>
      </c>
      <c r="AV1163" s="74">
        <v>46067</v>
      </c>
      <c r="AW1163" s="75">
        <v>0</v>
      </c>
      <c r="AX1163" s="75">
        <v>0</v>
      </c>
      <c r="AY1163" s="75"/>
      <c r="AZ1163" s="96"/>
      <c r="BA1163" s="75"/>
      <c r="BB1163" s="75"/>
      <c r="BC1163" s="75"/>
      <c r="BD1163" s="75"/>
      <c r="BE1163" s="75"/>
      <c r="BF1163" s="75"/>
      <c r="BG1163" s="75"/>
      <c r="BH1163" s="75"/>
      <c r="BI1163" s="75"/>
      <c r="BJ1163" s="75"/>
      <c r="BK1163" s="75"/>
      <c r="BL1163" s="75"/>
      <c r="BM1163" s="75"/>
      <c r="BN1163" s="75"/>
      <c r="BO1163" s="75"/>
      <c r="BP1163" s="75"/>
      <c r="BQ1163" s="75"/>
      <c r="BR1163" s="75"/>
      <c r="BS1163" s="75"/>
      <c r="BT1163" s="75">
        <v>0</v>
      </c>
      <c r="BU1163" s="84" t="s">
        <v>4616</v>
      </c>
      <c r="BV1163" s="74">
        <v>46073</v>
      </c>
      <c r="BW1163" s="85">
        <f t="shared" si="378"/>
        <v>0</v>
      </c>
      <c r="BX1163" s="85">
        <f t="shared" si="379"/>
        <v>0</v>
      </c>
      <c r="BY1163" s="86"/>
      <c r="BZ1163" s="87">
        <f t="shared" si="374"/>
        <v>7</v>
      </c>
      <c r="CB1163" s="88">
        <f t="shared" si="375"/>
        <v>8</v>
      </c>
      <c r="CC1163" s="89"/>
      <c r="CF1163" s="90"/>
      <c r="CG1163" s="90"/>
      <c r="CH1163" s="90"/>
      <c r="CJ1163" s="87">
        <f t="shared" si="376"/>
        <v>2</v>
      </c>
      <c r="CK1163" s="87">
        <f t="shared" si="377"/>
        <v>7</v>
      </c>
      <c r="CL1163" s="22" t="s">
        <v>121</v>
      </c>
      <c r="CM1163" s="22" t="s">
        <v>4617</v>
      </c>
    </row>
    <row r="1164" spans="1:91" ht="14.45" customHeight="1" x14ac:dyDescent="0.25">
      <c r="A1164" s="69">
        <f t="shared" si="363"/>
        <v>1162</v>
      </c>
      <c r="B1164" s="70" t="s">
        <v>102</v>
      </c>
      <c r="C1164" s="107">
        <v>265781558</v>
      </c>
      <c r="D1164" s="106">
        <v>145474193</v>
      </c>
      <c r="E1164" s="73">
        <v>5320007588</v>
      </c>
      <c r="F1164" s="74">
        <v>46065</v>
      </c>
      <c r="G1164" s="75" t="s">
        <v>1178</v>
      </c>
      <c r="H1164" s="75" t="s">
        <v>2963</v>
      </c>
      <c r="I1164" s="75" t="s">
        <v>105</v>
      </c>
      <c r="J1164" s="75" t="s">
        <v>1161</v>
      </c>
      <c r="K1164" s="75" t="s">
        <v>242</v>
      </c>
      <c r="L1164" s="74">
        <v>46083</v>
      </c>
      <c r="M1164" s="73">
        <v>0</v>
      </c>
      <c r="N1164" s="75" t="s">
        <v>4612</v>
      </c>
      <c r="O1164" s="75" t="s">
        <v>4613</v>
      </c>
      <c r="P1164" s="75">
        <v>2830049038</v>
      </c>
      <c r="Q1164" s="74">
        <v>46067</v>
      </c>
      <c r="R1164" s="75">
        <v>1209385471</v>
      </c>
      <c r="S1164" s="75">
        <v>224204176</v>
      </c>
      <c r="T1164" s="74">
        <v>46067</v>
      </c>
      <c r="U1164" s="190">
        <v>2916.6979999999999</v>
      </c>
      <c r="V1164" s="190">
        <v>2831.2530000000002</v>
      </c>
      <c r="W1164" s="75">
        <v>3</v>
      </c>
      <c r="X1164" s="75">
        <v>2</v>
      </c>
      <c r="Y1164" s="98">
        <v>265781558</v>
      </c>
      <c r="Z1164" s="82" t="s">
        <v>110</v>
      </c>
      <c r="AA1164" s="75" t="s">
        <v>1164</v>
      </c>
      <c r="AB1164" s="75" t="s">
        <v>821</v>
      </c>
      <c r="AC1164" s="109">
        <v>265781558</v>
      </c>
      <c r="AD1164" s="75" t="s">
        <v>113</v>
      </c>
      <c r="AE1164" s="74">
        <v>46073</v>
      </c>
      <c r="AF1164" s="130">
        <v>46072.5</v>
      </c>
      <c r="AG1164" s="130">
        <v>46071.5</v>
      </c>
      <c r="AH1164" s="130">
        <v>46071.5</v>
      </c>
      <c r="AI1164" s="99">
        <v>46069</v>
      </c>
      <c r="AJ1164" s="99">
        <v>46073</v>
      </c>
      <c r="AK1164" s="99">
        <v>46073</v>
      </c>
      <c r="AL1164" s="99">
        <v>46075</v>
      </c>
      <c r="AM1164" s="69"/>
      <c r="AN1164" s="99">
        <v>46075</v>
      </c>
      <c r="AO1164" s="95" t="s">
        <v>121</v>
      </c>
      <c r="AP1164" s="95" t="s">
        <v>121</v>
      </c>
      <c r="AQ1164" s="95" t="s">
        <v>121</v>
      </c>
      <c r="AR1164" s="95" t="s">
        <v>121</v>
      </c>
      <c r="AS1164" s="95" t="s">
        <v>121</v>
      </c>
      <c r="AT1164" s="95" t="s">
        <v>121</v>
      </c>
      <c r="AU1164" s="82" t="s">
        <v>2600</v>
      </c>
      <c r="AV1164" s="74">
        <v>46067</v>
      </c>
      <c r="AW1164" s="75">
        <v>0</v>
      </c>
      <c r="AX1164" s="75">
        <v>0</v>
      </c>
      <c r="AY1164" s="75"/>
      <c r="AZ1164" s="96"/>
      <c r="BA1164" s="75"/>
      <c r="BB1164" s="75"/>
      <c r="BC1164" s="75"/>
      <c r="BD1164" s="75"/>
      <c r="BE1164" s="75"/>
      <c r="BF1164" s="75"/>
      <c r="BG1164" s="75"/>
      <c r="BH1164" s="75"/>
      <c r="BI1164" s="75"/>
      <c r="BJ1164" s="75"/>
      <c r="BK1164" s="75"/>
      <c r="BL1164" s="75"/>
      <c r="BM1164" s="75"/>
      <c r="BN1164" s="75"/>
      <c r="BO1164" s="75"/>
      <c r="BP1164" s="75"/>
      <c r="BQ1164" s="75"/>
      <c r="BR1164" s="75"/>
      <c r="BS1164" s="75"/>
      <c r="BT1164" s="75">
        <v>0</v>
      </c>
      <c r="BU1164" s="84" t="s">
        <v>4616</v>
      </c>
      <c r="BV1164" s="74">
        <v>46073</v>
      </c>
      <c r="BW1164" s="85">
        <f t="shared" si="378"/>
        <v>0</v>
      </c>
      <c r="BX1164" s="85">
        <f t="shared" si="379"/>
        <v>0</v>
      </c>
      <c r="BY1164" s="86"/>
      <c r="BZ1164" s="87">
        <f t="shared" si="374"/>
        <v>7</v>
      </c>
      <c r="CB1164" s="88">
        <f t="shared" si="375"/>
        <v>8</v>
      </c>
      <c r="CC1164" s="89"/>
      <c r="CF1164" s="90"/>
      <c r="CG1164" s="90"/>
      <c r="CH1164" s="90"/>
      <c r="CJ1164" s="87">
        <f t="shared" si="376"/>
        <v>2</v>
      </c>
      <c r="CK1164" s="87">
        <f t="shared" si="377"/>
        <v>7</v>
      </c>
      <c r="CL1164" s="22" t="s">
        <v>121</v>
      </c>
      <c r="CM1164" s="22" t="s">
        <v>4617</v>
      </c>
    </row>
    <row r="1165" spans="1:91" ht="14.45" customHeight="1" x14ac:dyDescent="0.25">
      <c r="A1165" s="69">
        <f t="shared" si="363"/>
        <v>1163</v>
      </c>
      <c r="B1165" s="70" t="s">
        <v>102</v>
      </c>
      <c r="C1165" s="107">
        <v>265781195</v>
      </c>
      <c r="D1165" s="106">
        <v>145476479</v>
      </c>
      <c r="E1165" s="73">
        <v>5320007637</v>
      </c>
      <c r="F1165" s="74">
        <v>46064</v>
      </c>
      <c r="G1165" s="75" t="s">
        <v>1246</v>
      </c>
      <c r="H1165" s="75" t="s">
        <v>2963</v>
      </c>
      <c r="I1165" s="75" t="s">
        <v>105</v>
      </c>
      <c r="J1165" s="75" t="s">
        <v>1161</v>
      </c>
      <c r="K1165" s="75" t="s">
        <v>242</v>
      </c>
      <c r="L1165" s="74">
        <v>46078</v>
      </c>
      <c r="M1165" s="73">
        <v>40</v>
      </c>
      <c r="N1165" s="75" t="s">
        <v>4618</v>
      </c>
      <c r="O1165" s="75" t="s">
        <v>4619</v>
      </c>
      <c r="P1165" s="75">
        <v>2830049013</v>
      </c>
      <c r="Q1165" s="74">
        <v>46067</v>
      </c>
      <c r="R1165" s="75">
        <v>1209385406</v>
      </c>
      <c r="S1165" s="75">
        <v>224201680</v>
      </c>
      <c r="T1165" s="74">
        <v>46067</v>
      </c>
      <c r="U1165" s="190">
        <v>3155.7489999999998</v>
      </c>
      <c r="V1165" s="190">
        <v>3036.16</v>
      </c>
      <c r="W1165" s="75">
        <v>4</v>
      </c>
      <c r="X1165" s="75">
        <v>3</v>
      </c>
      <c r="Y1165" s="98">
        <v>265781195</v>
      </c>
      <c r="Z1165" s="82" t="s">
        <v>110</v>
      </c>
      <c r="AA1165" s="75" t="s">
        <v>1164</v>
      </c>
      <c r="AB1165" s="75" t="s">
        <v>821</v>
      </c>
      <c r="AC1165" s="109">
        <v>265781195</v>
      </c>
      <c r="AD1165" s="75" t="s">
        <v>113</v>
      </c>
      <c r="AE1165" s="74">
        <v>46073</v>
      </c>
      <c r="AF1165" s="130">
        <v>46072.5</v>
      </c>
      <c r="AG1165" s="130">
        <v>46071.5</v>
      </c>
      <c r="AH1165" s="130">
        <v>46071.5</v>
      </c>
      <c r="AI1165" s="99">
        <v>46069</v>
      </c>
      <c r="AJ1165" s="99">
        <v>46073</v>
      </c>
      <c r="AK1165" s="99">
        <v>46073</v>
      </c>
      <c r="AL1165" s="99">
        <v>46075</v>
      </c>
      <c r="AM1165" s="69"/>
      <c r="AN1165" s="99">
        <v>46075</v>
      </c>
      <c r="AO1165" s="95" t="s">
        <v>121</v>
      </c>
      <c r="AP1165" s="95" t="s">
        <v>121</v>
      </c>
      <c r="AQ1165" s="95" t="s">
        <v>121</v>
      </c>
      <c r="AR1165" s="95" t="s">
        <v>121</v>
      </c>
      <c r="AS1165" s="95" t="s">
        <v>121</v>
      </c>
      <c r="AT1165" s="95" t="s">
        <v>121</v>
      </c>
      <c r="AU1165" s="82" t="s">
        <v>2600</v>
      </c>
      <c r="AV1165" s="74">
        <v>46067</v>
      </c>
      <c r="AW1165" s="75" t="s">
        <v>4620</v>
      </c>
      <c r="AX1165" s="75" t="s">
        <v>4621</v>
      </c>
      <c r="AY1165" s="75"/>
      <c r="AZ1165" s="96"/>
      <c r="BA1165" s="75"/>
      <c r="BB1165" s="75"/>
      <c r="BC1165" s="75"/>
      <c r="BD1165" s="75"/>
      <c r="BE1165" s="75"/>
      <c r="BF1165" s="75"/>
      <c r="BG1165" s="75"/>
      <c r="BH1165" s="75"/>
      <c r="BI1165" s="75"/>
      <c r="BJ1165" s="75"/>
      <c r="BK1165" s="75"/>
      <c r="BL1165" s="75"/>
      <c r="BM1165" s="75"/>
      <c r="BN1165" s="75"/>
      <c r="BO1165" s="75"/>
      <c r="BP1165" s="75"/>
      <c r="BQ1165" s="75"/>
      <c r="BR1165" s="75"/>
      <c r="BS1165" s="75"/>
      <c r="BT1165" s="75">
        <v>1</v>
      </c>
      <c r="BU1165" s="84" t="s">
        <v>4622</v>
      </c>
      <c r="BV1165" s="74">
        <v>46073</v>
      </c>
      <c r="BW1165" s="85">
        <f t="shared" si="378"/>
        <v>0</v>
      </c>
      <c r="BX1165" s="85">
        <f t="shared" si="379"/>
        <v>0</v>
      </c>
      <c r="BY1165" s="86"/>
      <c r="BZ1165" s="87">
        <f t="shared" si="374"/>
        <v>7</v>
      </c>
      <c r="CB1165" s="88">
        <f t="shared" si="375"/>
        <v>8</v>
      </c>
      <c r="CC1165" s="89"/>
      <c r="CE1165" s="87">
        <f>IF(AD1165="Sea waybill", IF(AK1165&lt;&gt;0, MONTH(AK1165), IF(AJ1165&gt;AI1165, MONTH(AJ1165), MONTH(AI1165))),"")</f>
        <v>2</v>
      </c>
      <c r="CF1165" s="90">
        <v>3998968</v>
      </c>
      <c r="CG1165" s="90">
        <v>2999226</v>
      </c>
      <c r="CH1165" s="90">
        <v>6998194</v>
      </c>
      <c r="CI1165" s="91">
        <v>26309</v>
      </c>
      <c r="CJ1165" s="87">
        <f t="shared" si="376"/>
        <v>2</v>
      </c>
      <c r="CK1165" s="87">
        <f t="shared" si="377"/>
        <v>7</v>
      </c>
      <c r="CL1165" s="22" t="s">
        <v>121</v>
      </c>
      <c r="CM1165" s="22" t="s">
        <v>4623</v>
      </c>
    </row>
    <row r="1166" spans="1:91" ht="14.45" customHeight="1" x14ac:dyDescent="0.25">
      <c r="A1166" s="69">
        <f t="shared" ref="A1166:A1229" si="380">ROW()-2</f>
        <v>1164</v>
      </c>
      <c r="B1166" s="70" t="s">
        <v>102</v>
      </c>
      <c r="C1166" s="107">
        <v>265781195</v>
      </c>
      <c r="D1166" s="106">
        <v>145428776</v>
      </c>
      <c r="E1166" s="73">
        <v>5320007637</v>
      </c>
      <c r="F1166" s="74">
        <v>46064</v>
      </c>
      <c r="G1166" s="75" t="s">
        <v>4624</v>
      </c>
      <c r="H1166" s="75" t="s">
        <v>2963</v>
      </c>
      <c r="I1166" s="75" t="s">
        <v>3457</v>
      </c>
      <c r="J1166" s="75" t="s">
        <v>1161</v>
      </c>
      <c r="K1166" s="75" t="s">
        <v>242</v>
      </c>
      <c r="L1166" s="74">
        <v>46084</v>
      </c>
      <c r="M1166" s="73">
        <v>0</v>
      </c>
      <c r="N1166" s="75" t="s">
        <v>4618</v>
      </c>
      <c r="O1166" s="75" t="s">
        <v>4619</v>
      </c>
      <c r="P1166" s="75">
        <v>2830049011</v>
      </c>
      <c r="Q1166" s="74">
        <v>46067</v>
      </c>
      <c r="R1166" s="75">
        <v>1209385403</v>
      </c>
      <c r="S1166" s="75">
        <v>224201667</v>
      </c>
      <c r="T1166" s="74">
        <v>46067</v>
      </c>
      <c r="U1166" s="190">
        <v>2697.2489999999998</v>
      </c>
      <c r="V1166" s="190">
        <v>2586.0169999999998</v>
      </c>
      <c r="W1166" s="75">
        <v>3</v>
      </c>
      <c r="X1166" s="75">
        <v>2</v>
      </c>
      <c r="Y1166" s="98">
        <v>265781195</v>
      </c>
      <c r="Z1166" s="82" t="s">
        <v>110</v>
      </c>
      <c r="AA1166" s="75" t="s">
        <v>1164</v>
      </c>
      <c r="AB1166" s="75" t="s">
        <v>821</v>
      </c>
      <c r="AC1166" s="109">
        <v>265781195</v>
      </c>
      <c r="AD1166" s="75" t="s">
        <v>113</v>
      </c>
      <c r="AE1166" s="74">
        <v>46073</v>
      </c>
      <c r="AF1166" s="130">
        <v>46072.5</v>
      </c>
      <c r="AG1166" s="130">
        <v>46071.5</v>
      </c>
      <c r="AH1166" s="130">
        <v>46071.5</v>
      </c>
      <c r="AI1166" s="99">
        <v>46069</v>
      </c>
      <c r="AJ1166" s="99">
        <v>46073</v>
      </c>
      <c r="AK1166" s="99">
        <v>46073</v>
      </c>
      <c r="AL1166" s="99">
        <v>46075</v>
      </c>
      <c r="AM1166" s="69"/>
      <c r="AN1166" s="99">
        <v>46075</v>
      </c>
      <c r="AO1166" s="95" t="s">
        <v>121</v>
      </c>
      <c r="AP1166" s="95" t="s">
        <v>121</v>
      </c>
      <c r="AQ1166" s="95" t="s">
        <v>121</v>
      </c>
      <c r="AR1166" s="95" t="s">
        <v>121</v>
      </c>
      <c r="AS1166" s="95" t="s">
        <v>121</v>
      </c>
      <c r="AT1166" s="95" t="s">
        <v>121</v>
      </c>
      <c r="AU1166" s="82" t="s">
        <v>2600</v>
      </c>
      <c r="AV1166" s="74">
        <v>46067</v>
      </c>
      <c r="AW1166" s="75">
        <v>0</v>
      </c>
      <c r="AX1166" s="75">
        <v>0</v>
      </c>
      <c r="AY1166" s="75"/>
      <c r="AZ1166" s="96"/>
      <c r="BA1166" s="75"/>
      <c r="BB1166" s="75"/>
      <c r="BC1166" s="75"/>
      <c r="BD1166" s="75"/>
      <c r="BE1166" s="75"/>
      <c r="BF1166" s="75"/>
      <c r="BG1166" s="75"/>
      <c r="BH1166" s="75"/>
      <c r="BI1166" s="75"/>
      <c r="BJ1166" s="75"/>
      <c r="BK1166" s="75"/>
      <c r="BL1166" s="75"/>
      <c r="BM1166" s="75"/>
      <c r="BN1166" s="75"/>
      <c r="BO1166" s="75"/>
      <c r="BP1166" s="75"/>
      <c r="BQ1166" s="75"/>
      <c r="BR1166" s="75"/>
      <c r="BS1166" s="75"/>
      <c r="BT1166" s="75">
        <v>0</v>
      </c>
      <c r="BU1166" s="84" t="s">
        <v>4622</v>
      </c>
      <c r="BV1166" s="74">
        <v>46073</v>
      </c>
      <c r="BW1166" s="85">
        <f t="shared" si="378"/>
        <v>0</v>
      </c>
      <c r="BX1166" s="85">
        <f t="shared" si="379"/>
        <v>0</v>
      </c>
      <c r="BY1166" s="86"/>
      <c r="BZ1166" s="87">
        <f t="shared" si="374"/>
        <v>7</v>
      </c>
      <c r="CB1166" s="88">
        <f t="shared" si="375"/>
        <v>8</v>
      </c>
      <c r="CC1166" s="89"/>
      <c r="CF1166" s="90"/>
      <c r="CG1166" s="90"/>
      <c r="CH1166" s="90"/>
      <c r="CJ1166" s="87">
        <f t="shared" si="376"/>
        <v>2</v>
      </c>
      <c r="CK1166" s="87">
        <f t="shared" si="377"/>
        <v>7</v>
      </c>
      <c r="CL1166" s="22" t="s">
        <v>121</v>
      </c>
      <c r="CM1166" s="22" t="s">
        <v>4623</v>
      </c>
    </row>
    <row r="1167" spans="1:91" ht="14.45" customHeight="1" x14ac:dyDescent="0.25">
      <c r="A1167" s="69">
        <f t="shared" si="380"/>
        <v>1165</v>
      </c>
      <c r="B1167" s="70" t="s">
        <v>102</v>
      </c>
      <c r="C1167" s="107">
        <v>265781195</v>
      </c>
      <c r="D1167" s="106">
        <v>145481563</v>
      </c>
      <c r="E1167" s="73">
        <v>5320007637</v>
      </c>
      <c r="F1167" s="74">
        <v>46064</v>
      </c>
      <c r="G1167" s="75" t="s">
        <v>4625</v>
      </c>
      <c r="H1167" s="75" t="s">
        <v>2963</v>
      </c>
      <c r="I1167" s="75" t="s">
        <v>105</v>
      </c>
      <c r="J1167" s="75" t="s">
        <v>1161</v>
      </c>
      <c r="K1167" s="75" t="s">
        <v>242</v>
      </c>
      <c r="L1167" s="74">
        <v>46078</v>
      </c>
      <c r="M1167" s="73">
        <v>0</v>
      </c>
      <c r="N1167" s="75" t="s">
        <v>4618</v>
      </c>
      <c r="O1167" s="75" t="s">
        <v>4619</v>
      </c>
      <c r="P1167" s="75">
        <v>2830049014</v>
      </c>
      <c r="Q1167" s="74">
        <v>46067</v>
      </c>
      <c r="R1167" s="75">
        <v>1209385407</v>
      </c>
      <c r="S1167" s="75">
        <v>224201659</v>
      </c>
      <c r="T1167" s="74">
        <v>46067</v>
      </c>
      <c r="U1167" s="190">
        <v>3188.0169999999998</v>
      </c>
      <c r="V1167" s="190">
        <v>3097.9769999999999</v>
      </c>
      <c r="W1167" s="75">
        <v>4</v>
      </c>
      <c r="X1167" s="75">
        <v>3</v>
      </c>
      <c r="Y1167" s="98">
        <v>265781195</v>
      </c>
      <c r="Z1167" s="82" t="s">
        <v>110</v>
      </c>
      <c r="AA1167" s="75" t="s">
        <v>1164</v>
      </c>
      <c r="AB1167" s="75" t="s">
        <v>821</v>
      </c>
      <c r="AC1167" s="109">
        <v>265781195</v>
      </c>
      <c r="AD1167" s="75" t="s">
        <v>113</v>
      </c>
      <c r="AE1167" s="74">
        <v>46073</v>
      </c>
      <c r="AF1167" s="130">
        <v>46072.5</v>
      </c>
      <c r="AG1167" s="130">
        <v>46071.5</v>
      </c>
      <c r="AH1167" s="130">
        <v>46071.5</v>
      </c>
      <c r="AI1167" s="99">
        <v>46069</v>
      </c>
      <c r="AJ1167" s="99">
        <v>46073</v>
      </c>
      <c r="AK1167" s="99">
        <v>46073</v>
      </c>
      <c r="AL1167" s="99">
        <v>46075</v>
      </c>
      <c r="AM1167" s="69"/>
      <c r="AN1167" s="99">
        <v>46075</v>
      </c>
      <c r="AO1167" s="95" t="s">
        <v>121</v>
      </c>
      <c r="AP1167" s="95" t="s">
        <v>121</v>
      </c>
      <c r="AQ1167" s="95" t="s">
        <v>121</v>
      </c>
      <c r="AR1167" s="95" t="s">
        <v>121</v>
      </c>
      <c r="AS1167" s="95" t="s">
        <v>121</v>
      </c>
      <c r="AT1167" s="95" t="s">
        <v>121</v>
      </c>
      <c r="AU1167" s="82" t="s">
        <v>2600</v>
      </c>
      <c r="AV1167" s="74">
        <v>46067</v>
      </c>
      <c r="AW1167" s="75">
        <v>0</v>
      </c>
      <c r="AX1167" s="75">
        <v>0</v>
      </c>
      <c r="AY1167" s="75"/>
      <c r="AZ1167" s="96"/>
      <c r="BA1167" s="75"/>
      <c r="BB1167" s="75"/>
      <c r="BC1167" s="75"/>
      <c r="BD1167" s="75"/>
      <c r="BE1167" s="75"/>
      <c r="BF1167" s="75"/>
      <c r="BG1167" s="75"/>
      <c r="BH1167" s="75"/>
      <c r="BI1167" s="75"/>
      <c r="BJ1167" s="75"/>
      <c r="BK1167" s="75"/>
      <c r="BL1167" s="75"/>
      <c r="BM1167" s="75"/>
      <c r="BN1167" s="75"/>
      <c r="BO1167" s="75"/>
      <c r="BP1167" s="75"/>
      <c r="BQ1167" s="75"/>
      <c r="BR1167" s="75"/>
      <c r="BS1167" s="75"/>
      <c r="BT1167" s="75">
        <v>0</v>
      </c>
      <c r="BU1167" s="84" t="s">
        <v>4622</v>
      </c>
      <c r="BV1167" s="74">
        <v>46073</v>
      </c>
      <c r="BW1167" s="85">
        <f t="shared" si="378"/>
        <v>0</v>
      </c>
      <c r="BX1167" s="85">
        <f t="shared" si="379"/>
        <v>0</v>
      </c>
      <c r="BY1167" s="86"/>
      <c r="BZ1167" s="87">
        <f t="shared" si="374"/>
        <v>7</v>
      </c>
      <c r="CB1167" s="88">
        <f t="shared" si="375"/>
        <v>8</v>
      </c>
      <c r="CC1167" s="89"/>
      <c r="CF1167" s="90"/>
      <c r="CG1167" s="90"/>
      <c r="CH1167" s="90"/>
      <c r="CJ1167" s="87">
        <f t="shared" si="376"/>
        <v>2</v>
      </c>
      <c r="CK1167" s="87">
        <f t="shared" si="377"/>
        <v>7</v>
      </c>
      <c r="CL1167" s="22" t="s">
        <v>121</v>
      </c>
      <c r="CM1167" s="22" t="s">
        <v>4623</v>
      </c>
    </row>
    <row r="1168" spans="1:91" ht="14.45" customHeight="1" x14ac:dyDescent="0.25">
      <c r="A1168" s="69">
        <f t="shared" si="380"/>
        <v>1166</v>
      </c>
      <c r="B1168" s="70" t="s">
        <v>102</v>
      </c>
      <c r="C1168" s="107">
        <v>265781195</v>
      </c>
      <c r="D1168" s="106">
        <v>145493410</v>
      </c>
      <c r="E1168" s="73">
        <v>5320007637</v>
      </c>
      <c r="F1168" s="74">
        <v>46064</v>
      </c>
      <c r="G1168" s="75" t="s">
        <v>1159</v>
      </c>
      <c r="H1168" s="75" t="s">
        <v>2963</v>
      </c>
      <c r="I1168" s="75" t="s">
        <v>105</v>
      </c>
      <c r="J1168" s="75" t="s">
        <v>1161</v>
      </c>
      <c r="K1168" s="75" t="s">
        <v>242</v>
      </c>
      <c r="L1168" s="74">
        <v>46079</v>
      </c>
      <c r="M1168" s="73">
        <v>0</v>
      </c>
      <c r="N1168" s="75" t="s">
        <v>4618</v>
      </c>
      <c r="O1168" s="75" t="s">
        <v>4619</v>
      </c>
      <c r="P1168" s="75">
        <v>2830049015</v>
      </c>
      <c r="Q1168" s="74">
        <v>46067</v>
      </c>
      <c r="R1168" s="75">
        <v>1209385408</v>
      </c>
      <c r="S1168" s="75">
        <v>224201653</v>
      </c>
      <c r="T1168" s="74">
        <v>46067</v>
      </c>
      <c r="U1168" s="190">
        <v>6213.8670000000002</v>
      </c>
      <c r="V1168" s="190">
        <v>5990.4049999999997</v>
      </c>
      <c r="W1168" s="75">
        <v>7</v>
      </c>
      <c r="X1168" s="75">
        <v>0</v>
      </c>
      <c r="Y1168" s="98">
        <v>265781195</v>
      </c>
      <c r="Z1168" s="82" t="s">
        <v>110</v>
      </c>
      <c r="AA1168" s="75" t="s">
        <v>1164</v>
      </c>
      <c r="AB1168" s="75" t="s">
        <v>821</v>
      </c>
      <c r="AC1168" s="109">
        <v>265781195</v>
      </c>
      <c r="AD1168" s="75" t="s">
        <v>113</v>
      </c>
      <c r="AE1168" s="74">
        <v>46073</v>
      </c>
      <c r="AF1168" s="130">
        <v>46072.5</v>
      </c>
      <c r="AG1168" s="130">
        <v>46071.5</v>
      </c>
      <c r="AH1168" s="130">
        <v>46071.5</v>
      </c>
      <c r="AI1168" s="99">
        <v>46069</v>
      </c>
      <c r="AJ1168" s="99">
        <v>46073</v>
      </c>
      <c r="AK1168" s="99">
        <v>46073</v>
      </c>
      <c r="AL1168" s="99">
        <v>46075</v>
      </c>
      <c r="AM1168" s="69"/>
      <c r="AN1168" s="99">
        <v>46075</v>
      </c>
      <c r="AO1168" s="95" t="s">
        <v>121</v>
      </c>
      <c r="AP1168" s="95" t="s">
        <v>121</v>
      </c>
      <c r="AQ1168" s="95" t="s">
        <v>121</v>
      </c>
      <c r="AR1168" s="95" t="s">
        <v>121</v>
      </c>
      <c r="AS1168" s="95" t="s">
        <v>121</v>
      </c>
      <c r="AT1168" s="95" t="s">
        <v>121</v>
      </c>
      <c r="AU1168" s="82" t="s">
        <v>2600</v>
      </c>
      <c r="AV1168" s="74">
        <v>46067</v>
      </c>
      <c r="AW1168" s="75">
        <v>0</v>
      </c>
      <c r="AX1168" s="75">
        <v>0</v>
      </c>
      <c r="AY1168" s="75"/>
      <c r="AZ1168" s="96"/>
      <c r="BA1168" s="75"/>
      <c r="BB1168" s="75"/>
      <c r="BC1168" s="75"/>
      <c r="BD1168" s="75"/>
      <c r="BE1168" s="75"/>
      <c r="BF1168" s="75"/>
      <c r="BG1168" s="75"/>
      <c r="BH1168" s="75"/>
      <c r="BI1168" s="75"/>
      <c r="BJ1168" s="75"/>
      <c r="BK1168" s="75"/>
      <c r="BL1168" s="75"/>
      <c r="BM1168" s="75"/>
      <c r="BN1168" s="75"/>
      <c r="BO1168" s="75"/>
      <c r="BP1168" s="75"/>
      <c r="BQ1168" s="75"/>
      <c r="BR1168" s="75"/>
      <c r="BS1168" s="75"/>
      <c r="BT1168" s="75">
        <v>0</v>
      </c>
      <c r="BU1168" s="84" t="s">
        <v>4622</v>
      </c>
      <c r="BV1168" s="74">
        <v>46073</v>
      </c>
      <c r="BW1168" s="85">
        <f t="shared" si="378"/>
        <v>0</v>
      </c>
      <c r="BX1168" s="85">
        <f t="shared" si="379"/>
        <v>0</v>
      </c>
      <c r="BY1168" s="86"/>
      <c r="BZ1168" s="87">
        <f t="shared" si="374"/>
        <v>7</v>
      </c>
      <c r="CB1168" s="88">
        <f t="shared" si="375"/>
        <v>8</v>
      </c>
      <c r="CC1168" s="89"/>
      <c r="CF1168" s="90"/>
      <c r="CG1168" s="90"/>
      <c r="CH1168" s="90"/>
      <c r="CJ1168" s="87">
        <f t="shared" si="376"/>
        <v>2</v>
      </c>
      <c r="CK1168" s="87">
        <f t="shared" si="377"/>
        <v>7</v>
      </c>
      <c r="CL1168" s="22" t="s">
        <v>121</v>
      </c>
      <c r="CM1168" s="22" t="s">
        <v>4623</v>
      </c>
    </row>
    <row r="1169" spans="1:91" ht="14.45" customHeight="1" x14ac:dyDescent="0.25">
      <c r="A1169" s="69">
        <f t="shared" si="380"/>
        <v>1167</v>
      </c>
      <c r="B1169" s="70" t="s">
        <v>102</v>
      </c>
      <c r="C1169" s="107">
        <v>265781195</v>
      </c>
      <c r="D1169" s="106">
        <v>145527584</v>
      </c>
      <c r="E1169" s="73">
        <v>5320007637</v>
      </c>
      <c r="F1169" s="74">
        <v>46064</v>
      </c>
      <c r="G1169" s="75" t="s">
        <v>1186</v>
      </c>
      <c r="H1169" s="75" t="s">
        <v>2963</v>
      </c>
      <c r="I1169" s="75" t="s">
        <v>105</v>
      </c>
      <c r="J1169" s="75" t="s">
        <v>1161</v>
      </c>
      <c r="K1169" s="75" t="s">
        <v>242</v>
      </c>
      <c r="L1169" s="74">
        <v>46078</v>
      </c>
      <c r="M1169" s="73">
        <v>0</v>
      </c>
      <c r="N1169" s="75" t="s">
        <v>4618</v>
      </c>
      <c r="O1169" s="75" t="s">
        <v>4619</v>
      </c>
      <c r="P1169" s="75">
        <v>2830049016</v>
      </c>
      <c r="Q1169" s="74">
        <v>46067</v>
      </c>
      <c r="R1169" s="75">
        <v>1209385409</v>
      </c>
      <c r="S1169" s="75">
        <v>224201645</v>
      </c>
      <c r="T1169" s="74">
        <v>46067</v>
      </c>
      <c r="U1169" s="190">
        <v>1065.6679999999999</v>
      </c>
      <c r="V1169" s="190">
        <v>1028.0640000000001</v>
      </c>
      <c r="W1169" s="75">
        <v>1</v>
      </c>
      <c r="X1169" s="75">
        <v>0</v>
      </c>
      <c r="Y1169" s="98">
        <v>265781195</v>
      </c>
      <c r="Z1169" s="82" t="s">
        <v>110</v>
      </c>
      <c r="AA1169" s="75" t="s">
        <v>1164</v>
      </c>
      <c r="AB1169" s="75" t="s">
        <v>821</v>
      </c>
      <c r="AC1169" s="109">
        <v>265781195</v>
      </c>
      <c r="AD1169" s="75" t="s">
        <v>113</v>
      </c>
      <c r="AE1169" s="74">
        <v>46073</v>
      </c>
      <c r="AF1169" s="130">
        <v>46072.5</v>
      </c>
      <c r="AG1169" s="130">
        <v>46071.5</v>
      </c>
      <c r="AH1169" s="130">
        <v>46071.5</v>
      </c>
      <c r="AI1169" s="99">
        <v>46069</v>
      </c>
      <c r="AJ1169" s="99">
        <v>46073</v>
      </c>
      <c r="AK1169" s="99">
        <v>46073</v>
      </c>
      <c r="AL1169" s="99">
        <v>46075</v>
      </c>
      <c r="AM1169" s="69"/>
      <c r="AN1169" s="99">
        <v>46075</v>
      </c>
      <c r="AO1169" s="95" t="s">
        <v>121</v>
      </c>
      <c r="AP1169" s="95" t="s">
        <v>121</v>
      </c>
      <c r="AQ1169" s="95" t="s">
        <v>121</v>
      </c>
      <c r="AR1169" s="95" t="s">
        <v>121</v>
      </c>
      <c r="AS1169" s="95" t="s">
        <v>121</v>
      </c>
      <c r="AT1169" s="95" t="s">
        <v>121</v>
      </c>
      <c r="AU1169" s="82" t="s">
        <v>2600</v>
      </c>
      <c r="AV1169" s="74">
        <v>46067</v>
      </c>
      <c r="AW1169" s="75">
        <v>0</v>
      </c>
      <c r="AX1169" s="75">
        <v>0</v>
      </c>
      <c r="AY1169" s="75"/>
      <c r="AZ1169" s="96"/>
      <c r="BA1169" s="75"/>
      <c r="BB1169" s="75"/>
      <c r="BC1169" s="75"/>
      <c r="BD1169" s="75"/>
      <c r="BE1169" s="75"/>
      <c r="BF1169" s="75"/>
      <c r="BG1169" s="75"/>
      <c r="BH1169" s="75"/>
      <c r="BI1169" s="75"/>
      <c r="BJ1169" s="75"/>
      <c r="BK1169" s="75"/>
      <c r="BL1169" s="75"/>
      <c r="BM1169" s="75"/>
      <c r="BN1169" s="75"/>
      <c r="BO1169" s="75"/>
      <c r="BP1169" s="75"/>
      <c r="BQ1169" s="75"/>
      <c r="BR1169" s="75"/>
      <c r="BS1169" s="75"/>
      <c r="BT1169" s="75">
        <v>0</v>
      </c>
      <c r="BU1169" s="84" t="s">
        <v>4622</v>
      </c>
      <c r="BV1169" s="74">
        <v>46073</v>
      </c>
      <c r="BW1169" s="85">
        <f t="shared" si="378"/>
        <v>0</v>
      </c>
      <c r="BX1169" s="85">
        <f t="shared" si="379"/>
        <v>0</v>
      </c>
      <c r="BY1169" s="86"/>
      <c r="BZ1169" s="87">
        <f t="shared" si="374"/>
        <v>7</v>
      </c>
      <c r="CB1169" s="88">
        <f t="shared" si="375"/>
        <v>8</v>
      </c>
      <c r="CC1169" s="89"/>
      <c r="CF1169" s="90"/>
      <c r="CG1169" s="90"/>
      <c r="CH1169" s="90"/>
      <c r="CJ1169" s="87">
        <f t="shared" si="376"/>
        <v>2</v>
      </c>
      <c r="CK1169" s="87">
        <f t="shared" si="377"/>
        <v>7</v>
      </c>
      <c r="CL1169" s="22" t="s">
        <v>121</v>
      </c>
      <c r="CM1169" s="22" t="s">
        <v>4623</v>
      </c>
    </row>
    <row r="1170" spans="1:91" ht="14.45" customHeight="1" x14ac:dyDescent="0.25">
      <c r="A1170" s="69">
        <f t="shared" si="380"/>
        <v>1168</v>
      </c>
      <c r="B1170" s="70" t="s">
        <v>102</v>
      </c>
      <c r="C1170" s="107">
        <v>265781195</v>
      </c>
      <c r="D1170" s="106">
        <v>145527604</v>
      </c>
      <c r="E1170" s="73">
        <v>5320007637</v>
      </c>
      <c r="F1170" s="74">
        <v>46064</v>
      </c>
      <c r="G1170" s="75" t="s">
        <v>1186</v>
      </c>
      <c r="H1170" s="75" t="s">
        <v>2963</v>
      </c>
      <c r="I1170" s="75" t="s">
        <v>105</v>
      </c>
      <c r="J1170" s="75" t="s">
        <v>1161</v>
      </c>
      <c r="K1170" s="75" t="s">
        <v>242</v>
      </c>
      <c r="L1170" s="74">
        <v>46078</v>
      </c>
      <c r="M1170" s="73">
        <v>0</v>
      </c>
      <c r="N1170" s="75" t="s">
        <v>4618</v>
      </c>
      <c r="O1170" s="75" t="s">
        <v>4619</v>
      </c>
      <c r="P1170" s="75">
        <v>2830049017</v>
      </c>
      <c r="Q1170" s="74">
        <v>46067</v>
      </c>
      <c r="R1170" s="75">
        <v>1209385410</v>
      </c>
      <c r="S1170" s="75">
        <v>224201649</v>
      </c>
      <c r="T1170" s="74">
        <v>46067</v>
      </c>
      <c r="U1170" s="75">
        <v>671.12900000000002</v>
      </c>
      <c r="V1170" s="75">
        <v>647.447</v>
      </c>
      <c r="W1170" s="75">
        <v>1</v>
      </c>
      <c r="X1170" s="75">
        <v>0</v>
      </c>
      <c r="Y1170" s="98">
        <v>265781195</v>
      </c>
      <c r="Z1170" s="82" t="s">
        <v>110</v>
      </c>
      <c r="AA1170" s="75" t="s">
        <v>1164</v>
      </c>
      <c r="AB1170" s="75" t="s">
        <v>821</v>
      </c>
      <c r="AC1170" s="109">
        <v>265781195</v>
      </c>
      <c r="AD1170" s="75" t="s">
        <v>113</v>
      </c>
      <c r="AE1170" s="74">
        <v>46073</v>
      </c>
      <c r="AF1170" s="130">
        <v>46072.5</v>
      </c>
      <c r="AG1170" s="130">
        <v>46071.5</v>
      </c>
      <c r="AH1170" s="130">
        <v>46071.5</v>
      </c>
      <c r="AI1170" s="99">
        <v>46069</v>
      </c>
      <c r="AJ1170" s="99">
        <v>46073</v>
      </c>
      <c r="AK1170" s="99">
        <v>46073</v>
      </c>
      <c r="AL1170" s="99">
        <v>46075</v>
      </c>
      <c r="AM1170" s="69"/>
      <c r="AN1170" s="99">
        <v>46075</v>
      </c>
      <c r="AO1170" s="95" t="s">
        <v>121</v>
      </c>
      <c r="AP1170" s="95" t="s">
        <v>121</v>
      </c>
      <c r="AQ1170" s="95" t="s">
        <v>121</v>
      </c>
      <c r="AR1170" s="95" t="s">
        <v>121</v>
      </c>
      <c r="AS1170" s="95" t="s">
        <v>121</v>
      </c>
      <c r="AT1170" s="95" t="s">
        <v>121</v>
      </c>
      <c r="AU1170" s="82" t="s">
        <v>2600</v>
      </c>
      <c r="AV1170" s="74">
        <v>46067</v>
      </c>
      <c r="AW1170" s="75">
        <v>0</v>
      </c>
      <c r="AX1170" s="75">
        <v>0</v>
      </c>
      <c r="AY1170" s="75"/>
      <c r="AZ1170" s="96"/>
      <c r="BA1170" s="75"/>
      <c r="BB1170" s="75"/>
      <c r="BC1170" s="75"/>
      <c r="BD1170" s="75"/>
      <c r="BE1170" s="75"/>
      <c r="BF1170" s="75"/>
      <c r="BG1170" s="75"/>
      <c r="BH1170" s="75"/>
      <c r="BI1170" s="75"/>
      <c r="BJ1170" s="75"/>
      <c r="BK1170" s="75"/>
      <c r="BL1170" s="75"/>
      <c r="BM1170" s="75"/>
      <c r="BN1170" s="75"/>
      <c r="BO1170" s="75"/>
      <c r="BP1170" s="75"/>
      <c r="BQ1170" s="75"/>
      <c r="BR1170" s="75"/>
      <c r="BS1170" s="75"/>
      <c r="BT1170" s="75">
        <v>0</v>
      </c>
      <c r="BU1170" s="84" t="s">
        <v>4622</v>
      </c>
      <c r="BV1170" s="74">
        <v>46073</v>
      </c>
      <c r="BW1170" s="85">
        <f t="shared" si="378"/>
        <v>0</v>
      </c>
      <c r="BX1170" s="85">
        <f t="shared" si="379"/>
        <v>0</v>
      </c>
      <c r="BY1170" s="86"/>
      <c r="BZ1170" s="87">
        <f t="shared" si="374"/>
        <v>7</v>
      </c>
      <c r="CB1170" s="88">
        <f t="shared" si="375"/>
        <v>8</v>
      </c>
      <c r="CC1170" s="89"/>
      <c r="CF1170" s="90"/>
      <c r="CG1170" s="90"/>
      <c r="CH1170" s="90"/>
      <c r="CJ1170" s="87">
        <f t="shared" si="376"/>
        <v>2</v>
      </c>
      <c r="CK1170" s="87">
        <f t="shared" si="377"/>
        <v>7</v>
      </c>
      <c r="CL1170" s="22" t="s">
        <v>121</v>
      </c>
      <c r="CM1170" s="22" t="s">
        <v>4623</v>
      </c>
    </row>
    <row r="1171" spans="1:91" ht="14.45" customHeight="1" x14ac:dyDescent="0.25">
      <c r="A1171" s="69">
        <f t="shared" si="380"/>
        <v>1169</v>
      </c>
      <c r="B1171" s="70" t="s">
        <v>102</v>
      </c>
      <c r="C1171" s="107" t="s">
        <v>4626</v>
      </c>
      <c r="D1171" s="106">
        <v>145510974</v>
      </c>
      <c r="E1171" s="73">
        <v>5320007699</v>
      </c>
      <c r="F1171" s="74">
        <v>46065</v>
      </c>
      <c r="G1171" s="75" t="s">
        <v>1228</v>
      </c>
      <c r="H1171" s="75" t="s">
        <v>2963</v>
      </c>
      <c r="I1171" s="75" t="s">
        <v>105</v>
      </c>
      <c r="J1171" s="75" t="s">
        <v>1161</v>
      </c>
      <c r="K1171" s="75" t="s">
        <v>242</v>
      </c>
      <c r="L1171" s="74">
        <v>46083</v>
      </c>
      <c r="M1171" s="73">
        <v>40</v>
      </c>
      <c r="N1171" s="75" t="s">
        <v>4627</v>
      </c>
      <c r="O1171" s="75" t="s">
        <v>4628</v>
      </c>
      <c r="P1171" s="75">
        <v>2830049051</v>
      </c>
      <c r="Q1171" s="74">
        <v>46067</v>
      </c>
      <c r="R1171" s="75">
        <v>1209385493</v>
      </c>
      <c r="S1171" s="75">
        <v>224200016</v>
      </c>
      <c r="T1171" s="74">
        <v>46067</v>
      </c>
      <c r="U1171" s="190">
        <v>10094.48</v>
      </c>
      <c r="V1171" s="190">
        <v>9764.6949999999997</v>
      </c>
      <c r="W1171" s="75">
        <v>12</v>
      </c>
      <c r="X1171" s="75">
        <v>3</v>
      </c>
      <c r="Y1171" s="98">
        <v>7266498209</v>
      </c>
      <c r="Z1171" s="82" t="s">
        <v>354</v>
      </c>
      <c r="AA1171" s="75" t="s">
        <v>4435</v>
      </c>
      <c r="AB1171" s="75" t="s">
        <v>4436</v>
      </c>
      <c r="AC1171" s="109" t="s">
        <v>4626</v>
      </c>
      <c r="AD1171" s="75" t="s">
        <v>113</v>
      </c>
      <c r="AE1171" s="74">
        <v>46071</v>
      </c>
      <c r="AF1171" s="130">
        <v>46068.916666666664</v>
      </c>
      <c r="AG1171" s="130">
        <v>46067.375</v>
      </c>
      <c r="AH1171" s="130">
        <v>46067.375</v>
      </c>
      <c r="AI1171" s="99">
        <v>46068</v>
      </c>
      <c r="AJ1171" s="99">
        <v>46069</v>
      </c>
      <c r="AK1171" s="99">
        <v>46070</v>
      </c>
      <c r="AL1171" s="99">
        <v>46070</v>
      </c>
      <c r="AM1171" s="99">
        <v>46071</v>
      </c>
      <c r="AN1171" s="131">
        <v>46072</v>
      </c>
      <c r="AO1171" s="95" t="s">
        <v>121</v>
      </c>
      <c r="AP1171" s="95" t="s">
        <v>121</v>
      </c>
      <c r="AQ1171" s="95" t="s">
        <v>121</v>
      </c>
      <c r="AR1171" s="95" t="s">
        <v>121</v>
      </c>
      <c r="AS1171" s="95" t="s">
        <v>121</v>
      </c>
      <c r="AT1171" s="95" t="s">
        <v>121</v>
      </c>
      <c r="AU1171" s="82" t="s">
        <v>2600</v>
      </c>
      <c r="AV1171" s="74">
        <v>46067</v>
      </c>
      <c r="AW1171" s="75" t="s">
        <v>4629</v>
      </c>
      <c r="AX1171" s="75">
        <v>32215944</v>
      </c>
      <c r="AY1171" s="75"/>
      <c r="AZ1171" s="96"/>
      <c r="BA1171" s="75"/>
      <c r="BB1171" s="75"/>
      <c r="BC1171" s="75"/>
      <c r="BD1171" s="75"/>
      <c r="BE1171" s="75"/>
      <c r="BF1171" s="75"/>
      <c r="BG1171" s="75"/>
      <c r="BH1171" s="75"/>
      <c r="BI1171" s="75"/>
      <c r="BJ1171" s="75"/>
      <c r="BK1171" s="75"/>
      <c r="BL1171" s="75"/>
      <c r="BM1171" s="75"/>
      <c r="BN1171" s="75"/>
      <c r="BO1171" s="75"/>
      <c r="BP1171" s="75"/>
      <c r="BQ1171" s="75"/>
      <c r="BR1171" s="75"/>
      <c r="BS1171" s="75"/>
      <c r="BT1171" s="75">
        <v>1</v>
      </c>
      <c r="BU1171" s="84" t="s">
        <v>4630</v>
      </c>
      <c r="BV1171" s="74">
        <v>46076</v>
      </c>
      <c r="BW1171" s="85">
        <f t="shared" si="378"/>
        <v>6</v>
      </c>
      <c r="BX1171" s="85">
        <f t="shared" si="379"/>
        <v>6</v>
      </c>
      <c r="BY1171" s="86"/>
      <c r="BZ1171" s="87">
        <f t="shared" si="374"/>
        <v>7</v>
      </c>
      <c r="CB1171" s="88">
        <f t="shared" si="375"/>
        <v>9</v>
      </c>
      <c r="CC1171" s="89">
        <f>BV1171-AK1171</f>
        <v>6</v>
      </c>
      <c r="CE1171" s="87">
        <f>IF(AD1171="Sea waybill", IF(AK1171&lt;&gt;0, MONTH(AK1171), IF(AJ1171&gt;AI1171, MONTH(AJ1171), MONTH(AI1171))),"")</f>
        <v>2</v>
      </c>
      <c r="CF1171" s="90">
        <v>6021400</v>
      </c>
      <c r="CG1171" s="90"/>
      <c r="CH1171" s="90">
        <v>6021400</v>
      </c>
      <c r="CI1171" s="22">
        <v>26180</v>
      </c>
      <c r="CJ1171" s="87">
        <f t="shared" si="376"/>
        <v>2</v>
      </c>
      <c r="CK1171" s="87">
        <f t="shared" si="377"/>
        <v>7</v>
      </c>
      <c r="CL1171" s="22" t="s">
        <v>121</v>
      </c>
      <c r="CM1171" s="22" t="s">
        <v>4631</v>
      </c>
    </row>
    <row r="1172" spans="1:91" ht="14.45" customHeight="1" x14ac:dyDescent="0.25">
      <c r="A1172" s="69">
        <f t="shared" si="380"/>
        <v>1170</v>
      </c>
      <c r="B1172" s="70" t="s">
        <v>102</v>
      </c>
      <c r="C1172" s="107" t="s">
        <v>4626</v>
      </c>
      <c r="D1172" s="106">
        <v>145560311</v>
      </c>
      <c r="E1172" s="73">
        <v>5320007699</v>
      </c>
      <c r="F1172" s="74">
        <v>46065</v>
      </c>
      <c r="G1172" s="75" t="s">
        <v>2987</v>
      </c>
      <c r="H1172" s="75" t="s">
        <v>2963</v>
      </c>
      <c r="I1172" s="75" t="s">
        <v>105</v>
      </c>
      <c r="J1172" s="75" t="s">
        <v>1161</v>
      </c>
      <c r="K1172" s="75" t="s">
        <v>242</v>
      </c>
      <c r="L1172" s="74">
        <v>46084</v>
      </c>
      <c r="M1172" s="73">
        <v>0</v>
      </c>
      <c r="N1172" s="75" t="s">
        <v>4627</v>
      </c>
      <c r="O1172" s="75" t="s">
        <v>4628</v>
      </c>
      <c r="P1172" s="75">
        <v>2830049053</v>
      </c>
      <c r="Q1172" s="74">
        <v>46067</v>
      </c>
      <c r="R1172" s="75">
        <v>1209385495</v>
      </c>
      <c r="S1172" s="75">
        <v>224200012</v>
      </c>
      <c r="T1172" s="74">
        <v>46067</v>
      </c>
      <c r="U1172" s="190">
        <v>1344.415</v>
      </c>
      <c r="V1172" s="190">
        <v>1299.2619999999999</v>
      </c>
      <c r="W1172" s="75">
        <v>2</v>
      </c>
      <c r="X1172" s="75">
        <v>1</v>
      </c>
      <c r="Y1172" s="98">
        <v>7266498209</v>
      </c>
      <c r="Z1172" s="82" t="s">
        <v>354</v>
      </c>
      <c r="AA1172" s="75" t="s">
        <v>4435</v>
      </c>
      <c r="AB1172" s="75" t="s">
        <v>4436</v>
      </c>
      <c r="AC1172" s="109" t="s">
        <v>4626</v>
      </c>
      <c r="AD1172" s="75" t="s">
        <v>113</v>
      </c>
      <c r="AE1172" s="74">
        <v>46071</v>
      </c>
      <c r="AF1172" s="130">
        <v>46068.916666666664</v>
      </c>
      <c r="AG1172" s="130">
        <v>46067.375</v>
      </c>
      <c r="AH1172" s="130">
        <v>46067.375</v>
      </c>
      <c r="AI1172" s="99">
        <v>46068</v>
      </c>
      <c r="AJ1172" s="99">
        <v>46069</v>
      </c>
      <c r="AK1172" s="99">
        <v>46070</v>
      </c>
      <c r="AL1172" s="99">
        <v>46070</v>
      </c>
      <c r="AM1172" s="99">
        <v>46071</v>
      </c>
      <c r="AN1172" s="131">
        <v>46072</v>
      </c>
      <c r="AO1172" s="95" t="s">
        <v>121</v>
      </c>
      <c r="AP1172" s="95" t="s">
        <v>121</v>
      </c>
      <c r="AQ1172" s="95" t="s">
        <v>121</v>
      </c>
      <c r="AR1172" s="95" t="s">
        <v>121</v>
      </c>
      <c r="AS1172" s="95" t="s">
        <v>121</v>
      </c>
      <c r="AT1172" s="95" t="s">
        <v>121</v>
      </c>
      <c r="AU1172" s="82" t="s">
        <v>2600</v>
      </c>
      <c r="AV1172" s="74">
        <v>46067</v>
      </c>
      <c r="AW1172" s="75">
        <v>0</v>
      </c>
      <c r="AX1172" s="75">
        <v>0</v>
      </c>
      <c r="AY1172" s="75"/>
      <c r="AZ1172" s="96"/>
      <c r="BA1172" s="75"/>
      <c r="BB1172" s="75"/>
      <c r="BC1172" s="75"/>
      <c r="BD1172" s="75"/>
      <c r="BE1172" s="75"/>
      <c r="BF1172" s="75"/>
      <c r="BG1172" s="75"/>
      <c r="BH1172" s="75"/>
      <c r="BI1172" s="75"/>
      <c r="BJ1172" s="75"/>
      <c r="BK1172" s="75"/>
      <c r="BL1172" s="75"/>
      <c r="BM1172" s="75"/>
      <c r="BN1172" s="75"/>
      <c r="BO1172" s="75"/>
      <c r="BP1172" s="75"/>
      <c r="BQ1172" s="75"/>
      <c r="BR1172" s="75"/>
      <c r="BS1172" s="75"/>
      <c r="BT1172" s="75">
        <v>0</v>
      </c>
      <c r="BU1172" s="84" t="s">
        <v>4630</v>
      </c>
      <c r="BV1172" s="74">
        <v>46076</v>
      </c>
      <c r="BW1172" s="85">
        <f t="shared" si="378"/>
        <v>6</v>
      </c>
      <c r="BX1172" s="85">
        <f t="shared" si="379"/>
        <v>6</v>
      </c>
      <c r="BY1172" s="86"/>
      <c r="BZ1172" s="87">
        <f t="shared" si="374"/>
        <v>7</v>
      </c>
      <c r="CB1172" s="88">
        <f t="shared" si="375"/>
        <v>9</v>
      </c>
      <c r="CC1172" s="89">
        <f>BV1172-AK1172</f>
        <v>6</v>
      </c>
      <c r="CF1172" s="90"/>
      <c r="CG1172" s="90"/>
      <c r="CH1172" s="90"/>
      <c r="CJ1172" s="87">
        <f t="shared" si="376"/>
        <v>2</v>
      </c>
      <c r="CK1172" s="87">
        <f t="shared" si="377"/>
        <v>7</v>
      </c>
      <c r="CL1172" s="22" t="s">
        <v>121</v>
      </c>
      <c r="CM1172" s="22" t="s">
        <v>4631</v>
      </c>
    </row>
    <row r="1173" spans="1:91" ht="14.45" customHeight="1" x14ac:dyDescent="0.25">
      <c r="A1173" s="69">
        <f t="shared" si="380"/>
        <v>1171</v>
      </c>
      <c r="B1173" s="70" t="s">
        <v>102</v>
      </c>
      <c r="C1173" s="107" t="s">
        <v>4626</v>
      </c>
      <c r="D1173" s="106">
        <v>145516432</v>
      </c>
      <c r="E1173" s="73">
        <v>5320007699</v>
      </c>
      <c r="F1173" s="74">
        <v>46065</v>
      </c>
      <c r="G1173" s="75" t="s">
        <v>1246</v>
      </c>
      <c r="H1173" s="75" t="s">
        <v>2963</v>
      </c>
      <c r="I1173" s="75" t="s">
        <v>105</v>
      </c>
      <c r="J1173" s="75" t="s">
        <v>1161</v>
      </c>
      <c r="K1173" s="75" t="s">
        <v>242</v>
      </c>
      <c r="L1173" s="74">
        <v>46080</v>
      </c>
      <c r="M1173" s="73">
        <v>0</v>
      </c>
      <c r="N1173" s="75" t="s">
        <v>4627</v>
      </c>
      <c r="O1173" s="75" t="s">
        <v>4628</v>
      </c>
      <c r="P1173" s="75">
        <v>2830049052</v>
      </c>
      <c r="Q1173" s="74">
        <v>46067</v>
      </c>
      <c r="R1173" s="75">
        <v>1209385494</v>
      </c>
      <c r="S1173" s="75">
        <v>224200015</v>
      </c>
      <c r="T1173" s="74">
        <v>46067</v>
      </c>
      <c r="U1173" s="190">
        <v>3138.9360000000001</v>
      </c>
      <c r="V1173" s="190">
        <v>3020.0250000000001</v>
      </c>
      <c r="W1173" s="75">
        <v>4</v>
      </c>
      <c r="X1173" s="75">
        <v>3</v>
      </c>
      <c r="Y1173" s="98">
        <v>7266498209</v>
      </c>
      <c r="Z1173" s="82" t="s">
        <v>354</v>
      </c>
      <c r="AA1173" s="75" t="s">
        <v>4435</v>
      </c>
      <c r="AB1173" s="75" t="s">
        <v>4436</v>
      </c>
      <c r="AC1173" s="109" t="s">
        <v>4626</v>
      </c>
      <c r="AD1173" s="75" t="s">
        <v>113</v>
      </c>
      <c r="AE1173" s="74">
        <v>46071</v>
      </c>
      <c r="AF1173" s="130">
        <v>46068.916666666664</v>
      </c>
      <c r="AG1173" s="130">
        <v>46067.375</v>
      </c>
      <c r="AH1173" s="130">
        <v>46067.375</v>
      </c>
      <c r="AI1173" s="99">
        <v>46068</v>
      </c>
      <c r="AJ1173" s="99">
        <v>46069</v>
      </c>
      <c r="AK1173" s="99">
        <v>46070</v>
      </c>
      <c r="AL1173" s="99">
        <v>46070</v>
      </c>
      <c r="AM1173" s="99">
        <v>46071</v>
      </c>
      <c r="AN1173" s="131">
        <v>46072</v>
      </c>
      <c r="AO1173" s="95" t="s">
        <v>121</v>
      </c>
      <c r="AP1173" s="95" t="s">
        <v>121</v>
      </c>
      <c r="AQ1173" s="95" t="s">
        <v>121</v>
      </c>
      <c r="AR1173" s="95" t="s">
        <v>121</v>
      </c>
      <c r="AS1173" s="95" t="s">
        <v>121</v>
      </c>
      <c r="AT1173" s="95" t="s">
        <v>121</v>
      </c>
      <c r="AU1173" s="82" t="s">
        <v>2600</v>
      </c>
      <c r="AV1173" s="74">
        <v>46067</v>
      </c>
      <c r="AW1173" s="75">
        <v>0</v>
      </c>
      <c r="AX1173" s="75">
        <v>0</v>
      </c>
      <c r="AY1173" s="75"/>
      <c r="AZ1173" s="96"/>
      <c r="BA1173" s="75"/>
      <c r="BB1173" s="75"/>
      <c r="BC1173" s="75"/>
      <c r="BD1173" s="75"/>
      <c r="BE1173" s="75"/>
      <c r="BF1173" s="75"/>
      <c r="BG1173" s="75"/>
      <c r="BH1173" s="75"/>
      <c r="BI1173" s="75"/>
      <c r="BJ1173" s="75"/>
      <c r="BK1173" s="75"/>
      <c r="BL1173" s="75"/>
      <c r="BM1173" s="75"/>
      <c r="BN1173" s="75"/>
      <c r="BO1173" s="75"/>
      <c r="BP1173" s="75"/>
      <c r="BQ1173" s="75"/>
      <c r="BR1173" s="75"/>
      <c r="BS1173" s="75"/>
      <c r="BT1173" s="75">
        <v>0</v>
      </c>
      <c r="BU1173" s="84" t="s">
        <v>4630</v>
      </c>
      <c r="BV1173" s="74">
        <v>46076</v>
      </c>
      <c r="BW1173" s="85">
        <f t="shared" si="378"/>
        <v>6</v>
      </c>
      <c r="BX1173" s="85">
        <f t="shared" si="379"/>
        <v>6</v>
      </c>
      <c r="BY1173" s="86"/>
      <c r="BZ1173" s="87">
        <f t="shared" si="374"/>
        <v>7</v>
      </c>
      <c r="CB1173" s="88">
        <f t="shared" si="375"/>
        <v>9</v>
      </c>
      <c r="CC1173" s="89">
        <f>BV1173-AK1173</f>
        <v>6</v>
      </c>
      <c r="CF1173" s="90"/>
      <c r="CG1173" s="90"/>
      <c r="CH1173" s="90"/>
      <c r="CJ1173" s="87">
        <f t="shared" si="376"/>
        <v>2</v>
      </c>
      <c r="CK1173" s="87">
        <f t="shared" si="377"/>
        <v>7</v>
      </c>
      <c r="CL1173" s="22" t="s">
        <v>121</v>
      </c>
      <c r="CM1173" s="22" t="s">
        <v>4631</v>
      </c>
    </row>
    <row r="1174" spans="1:91" ht="14.45" customHeight="1" x14ac:dyDescent="0.25">
      <c r="A1174" s="69">
        <f t="shared" si="380"/>
        <v>1172</v>
      </c>
      <c r="B1174" s="70" t="s">
        <v>102</v>
      </c>
      <c r="C1174" s="107">
        <v>265781558</v>
      </c>
      <c r="D1174" s="106">
        <v>145417298</v>
      </c>
      <c r="E1174" s="73"/>
      <c r="F1174" s="74">
        <v>46065</v>
      </c>
      <c r="G1174" s="75" t="s">
        <v>1205</v>
      </c>
      <c r="H1174" s="75" t="s">
        <v>2963</v>
      </c>
      <c r="I1174" s="75" t="s">
        <v>105</v>
      </c>
      <c r="J1174" s="75" t="s">
        <v>1161</v>
      </c>
      <c r="K1174" s="75" t="s">
        <v>242</v>
      </c>
      <c r="L1174" s="74">
        <v>46083</v>
      </c>
      <c r="M1174" s="73">
        <v>40</v>
      </c>
      <c r="N1174" s="75" t="s">
        <v>4632</v>
      </c>
      <c r="O1174" s="75" t="s">
        <v>4633</v>
      </c>
      <c r="P1174" s="75">
        <v>2830049040</v>
      </c>
      <c r="Q1174" s="74">
        <v>46067</v>
      </c>
      <c r="R1174" s="75">
        <v>1209385473</v>
      </c>
      <c r="S1174" s="75">
        <v>224201777</v>
      </c>
      <c r="T1174" s="74">
        <v>46067</v>
      </c>
      <c r="U1174" s="190">
        <v>17287.348000000002</v>
      </c>
      <c r="V1174" s="190">
        <v>16706.983</v>
      </c>
      <c r="W1174" s="75">
        <v>20</v>
      </c>
      <c r="X1174" s="75">
        <v>7</v>
      </c>
      <c r="Y1174" s="98">
        <v>265781614</v>
      </c>
      <c r="Z1174" s="82" t="s">
        <v>110</v>
      </c>
      <c r="AA1174" s="75" t="s">
        <v>1164</v>
      </c>
      <c r="AB1174" s="75" t="s">
        <v>821</v>
      </c>
      <c r="AC1174" s="109">
        <v>265781558</v>
      </c>
      <c r="AD1174" s="75" t="s">
        <v>113</v>
      </c>
      <c r="AE1174" s="74">
        <v>46073</v>
      </c>
      <c r="AF1174" s="130">
        <v>46072.5</v>
      </c>
      <c r="AG1174" s="130">
        <v>46071.5</v>
      </c>
      <c r="AH1174" s="130">
        <v>46071.5</v>
      </c>
      <c r="AI1174" s="99">
        <v>46069</v>
      </c>
      <c r="AJ1174" s="99">
        <v>46073</v>
      </c>
      <c r="AK1174" s="99">
        <v>46073</v>
      </c>
      <c r="AL1174" s="99">
        <v>46075</v>
      </c>
      <c r="AM1174" s="69"/>
      <c r="AN1174" s="99">
        <v>46075</v>
      </c>
      <c r="AO1174" s="81">
        <f>IF(AH1174&lt;AG1174,IF(AH1174=0,"",AH1174-1),IF(AG1174=0,"",AG1174-1))</f>
        <v>46070.5</v>
      </c>
      <c r="AP1174" s="81">
        <f>IF(AH1174&lt;AG1174,IF(AH1174=0,"",AH1174),IF(AG1174=0,"",AG1174))</f>
        <v>46071.5</v>
      </c>
      <c r="AQ1174" s="81">
        <f>IF(AH1174&lt;AG1174,IF(AH1174=0,"",AH1174),IF(AG1174=0,"",AG1174))</f>
        <v>46071.5</v>
      </c>
      <c r="AR1174" s="81">
        <f>IF(AI1174=0,"",IF(AI1174&lt;AJ1174,AJ1174+1,AI1174+1))</f>
        <v>46074</v>
      </c>
      <c r="AS1174" s="81">
        <f>IF(AI1174=0,"",IF(AE1174=0,IF(AJ1174=0,AI1174+2,AJ1174+2),AE1174+2))</f>
        <v>46075</v>
      </c>
      <c r="AT1174" s="81">
        <f>IF(AI1174=0,"",IF(AI1174&lt;AJ1174,AJ1174+1,AI1174+1))</f>
        <v>46074</v>
      </c>
      <c r="AU1174" s="82" t="s">
        <v>2600</v>
      </c>
      <c r="AV1174" s="74">
        <v>46067</v>
      </c>
      <c r="AW1174" s="75" t="s">
        <v>4634</v>
      </c>
      <c r="AX1174" s="75" t="s">
        <v>4635</v>
      </c>
      <c r="AY1174" s="75"/>
      <c r="AZ1174" s="96"/>
      <c r="BA1174" s="75"/>
      <c r="BB1174" s="75"/>
      <c r="BC1174" s="75"/>
      <c r="BD1174" s="75"/>
      <c r="BE1174" s="75"/>
      <c r="BF1174" s="75"/>
      <c r="BG1174" s="75"/>
      <c r="BH1174" s="75"/>
      <c r="BI1174" s="75"/>
      <c r="BJ1174" s="75"/>
      <c r="BK1174" s="75"/>
      <c r="BL1174" s="75"/>
      <c r="BM1174" s="75"/>
      <c r="BN1174" s="75"/>
      <c r="BO1174" s="75"/>
      <c r="BP1174" s="75"/>
      <c r="BQ1174" s="75"/>
      <c r="BR1174" s="75"/>
      <c r="BS1174" s="75"/>
      <c r="BT1174" s="75">
        <v>0</v>
      </c>
      <c r="BU1174" s="84" t="s">
        <v>4616</v>
      </c>
      <c r="BV1174" s="74">
        <v>46073</v>
      </c>
      <c r="BW1174" s="85">
        <f t="shared" si="378"/>
        <v>0</v>
      </c>
      <c r="BX1174" s="85">
        <f t="shared" si="379"/>
        <v>0</v>
      </c>
      <c r="BY1174" s="86"/>
      <c r="BZ1174" s="87">
        <f t="shared" si="374"/>
        <v>7</v>
      </c>
      <c r="CB1174" s="88">
        <f t="shared" si="375"/>
        <v>8</v>
      </c>
      <c r="CC1174" s="89"/>
      <c r="CE1174" s="87">
        <f>IF(AD1174="Sea waybill", IF(AK1174&lt;&gt;0, MONTH(AK1174), IF(AJ1174&gt;AI1174, MONTH(AJ1174), MONTH(AI1174))),"")</f>
        <v>2</v>
      </c>
      <c r="CF1174" s="90">
        <v>3998968</v>
      </c>
      <c r="CG1174" s="90">
        <v>2999226</v>
      </c>
      <c r="CH1174" s="90">
        <v>6998194</v>
      </c>
      <c r="CI1174" s="22">
        <v>26309</v>
      </c>
      <c r="CJ1174" s="87">
        <f t="shared" si="376"/>
        <v>2</v>
      </c>
      <c r="CK1174" s="87">
        <f t="shared" si="377"/>
        <v>7</v>
      </c>
      <c r="CL1174" s="22" t="s">
        <v>121</v>
      </c>
      <c r="CM1174" s="22" t="s">
        <v>4617</v>
      </c>
    </row>
    <row r="1175" spans="1:91" ht="14.45" customHeight="1" x14ac:dyDescent="0.25">
      <c r="A1175" s="69">
        <f t="shared" si="380"/>
        <v>1173</v>
      </c>
      <c r="B1175" s="70" t="s">
        <v>102</v>
      </c>
      <c r="C1175" s="107">
        <v>265781558</v>
      </c>
      <c r="D1175" s="106">
        <v>145455954</v>
      </c>
      <c r="E1175" s="73"/>
      <c r="F1175" s="74">
        <v>46065</v>
      </c>
      <c r="G1175" s="75" t="s">
        <v>1178</v>
      </c>
      <c r="H1175" s="75" t="s">
        <v>2963</v>
      </c>
      <c r="I1175" s="75" t="s">
        <v>105</v>
      </c>
      <c r="J1175" s="75" t="s">
        <v>1161</v>
      </c>
      <c r="K1175" s="75" t="s">
        <v>242</v>
      </c>
      <c r="L1175" s="74">
        <v>46083</v>
      </c>
      <c r="M1175" s="73">
        <v>40</v>
      </c>
      <c r="N1175" s="75" t="s">
        <v>4636</v>
      </c>
      <c r="O1175" s="75" t="s">
        <v>4637</v>
      </c>
      <c r="P1175" s="75">
        <v>2830049024</v>
      </c>
      <c r="Q1175" s="74">
        <v>46067</v>
      </c>
      <c r="R1175" s="75">
        <v>1209385420</v>
      </c>
      <c r="S1175" s="75">
        <v>224201768</v>
      </c>
      <c r="T1175" s="74">
        <v>46067</v>
      </c>
      <c r="U1175" s="190">
        <v>17498.359</v>
      </c>
      <c r="V1175" s="190">
        <v>16925.096000000001</v>
      </c>
      <c r="W1175" s="75">
        <v>20</v>
      </c>
      <c r="X1175" s="75">
        <v>6</v>
      </c>
      <c r="Y1175" s="98">
        <v>265825960</v>
      </c>
      <c r="Z1175" s="82" t="s">
        <v>110</v>
      </c>
      <c r="AA1175" s="75" t="s">
        <v>1164</v>
      </c>
      <c r="AB1175" s="75" t="s">
        <v>821</v>
      </c>
      <c r="AC1175" s="109">
        <v>265781558</v>
      </c>
      <c r="AD1175" s="75" t="s">
        <v>113</v>
      </c>
      <c r="AE1175" s="74">
        <v>46073</v>
      </c>
      <c r="AF1175" s="130">
        <v>46072.5</v>
      </c>
      <c r="AG1175" s="130">
        <v>46071.5</v>
      </c>
      <c r="AH1175" s="130">
        <v>46071.5</v>
      </c>
      <c r="AI1175" s="99">
        <v>46069</v>
      </c>
      <c r="AJ1175" s="99">
        <v>46073</v>
      </c>
      <c r="AK1175" s="99">
        <v>46073</v>
      </c>
      <c r="AL1175" s="99">
        <v>46075</v>
      </c>
      <c r="AM1175" s="69"/>
      <c r="AN1175" s="99">
        <v>46075</v>
      </c>
      <c r="AO1175" s="81">
        <f>IF(AH1175&lt;AG1175,IF(AH1175=0,"",AH1175-1),IF(AG1175=0,"",AG1175-1))</f>
        <v>46070.5</v>
      </c>
      <c r="AP1175" s="81">
        <f>IF(AH1175&lt;AG1175,IF(AH1175=0,"",AH1175),IF(AG1175=0,"",AG1175))</f>
        <v>46071.5</v>
      </c>
      <c r="AQ1175" s="81">
        <f>IF(AH1175&lt;AG1175,IF(AH1175=0,"",AH1175),IF(AG1175=0,"",AG1175))</f>
        <v>46071.5</v>
      </c>
      <c r="AR1175" s="81">
        <f>IF(AI1175=0,"",IF(AI1175&lt;AJ1175,AJ1175+1,AI1175+1))</f>
        <v>46074</v>
      </c>
      <c r="AS1175" s="81">
        <f>IF(AI1175=0,"",IF(AE1175=0,IF(AJ1175=0,AI1175+2,AJ1175+2),AE1175+2))</f>
        <v>46075</v>
      </c>
      <c r="AT1175" s="81">
        <f>IF(AI1175=0,"",IF(AI1175&lt;AJ1175,AJ1175+1,AI1175+1))</f>
        <v>46074</v>
      </c>
      <c r="AU1175" s="82" t="s">
        <v>2600</v>
      </c>
      <c r="AV1175" s="74">
        <v>46067</v>
      </c>
      <c r="AW1175" s="75" t="s">
        <v>4638</v>
      </c>
      <c r="AX1175" s="75" t="s">
        <v>4639</v>
      </c>
      <c r="AY1175" s="75"/>
      <c r="AZ1175" s="96"/>
      <c r="BA1175" s="75"/>
      <c r="BB1175" s="75"/>
      <c r="BC1175" s="75"/>
      <c r="BD1175" s="75"/>
      <c r="BE1175" s="75"/>
      <c r="BF1175" s="75"/>
      <c r="BG1175" s="75"/>
      <c r="BH1175" s="75"/>
      <c r="BI1175" s="75"/>
      <c r="BJ1175" s="75"/>
      <c r="BK1175" s="75"/>
      <c r="BL1175" s="75"/>
      <c r="BM1175" s="75"/>
      <c r="BN1175" s="75"/>
      <c r="BO1175" s="75"/>
      <c r="BP1175" s="75"/>
      <c r="BQ1175" s="75"/>
      <c r="BR1175" s="75"/>
      <c r="BS1175" s="75"/>
      <c r="BT1175" s="75">
        <v>0</v>
      </c>
      <c r="BU1175" s="84" t="s">
        <v>4616</v>
      </c>
      <c r="BV1175" s="74">
        <v>46073</v>
      </c>
      <c r="BW1175" s="85">
        <f t="shared" si="378"/>
        <v>0</v>
      </c>
      <c r="BX1175" s="85">
        <f t="shared" si="379"/>
        <v>0</v>
      </c>
      <c r="BY1175" s="86"/>
      <c r="BZ1175" s="87">
        <f t="shared" si="374"/>
        <v>7</v>
      </c>
      <c r="CB1175" s="88">
        <f t="shared" si="375"/>
        <v>8</v>
      </c>
      <c r="CC1175" s="89"/>
      <c r="CE1175" s="87">
        <f>IF(AD1175="Sea waybill", IF(AK1175&lt;&gt;0, MONTH(AK1175), IF(AJ1175&gt;AI1175, MONTH(AJ1175), MONTH(AI1175))),"")</f>
        <v>2</v>
      </c>
      <c r="CF1175" s="90">
        <v>3998968</v>
      </c>
      <c r="CG1175" s="90">
        <v>2999226</v>
      </c>
      <c r="CH1175" s="90">
        <v>6998194</v>
      </c>
      <c r="CI1175" s="22">
        <v>26309</v>
      </c>
      <c r="CJ1175" s="87">
        <f t="shared" si="376"/>
        <v>2</v>
      </c>
      <c r="CK1175" s="87">
        <f t="shared" si="377"/>
        <v>7</v>
      </c>
      <c r="CL1175" s="22" t="s">
        <v>121</v>
      </c>
      <c r="CM1175" s="22" t="s">
        <v>4617</v>
      </c>
    </row>
    <row r="1176" spans="1:91" ht="14.45" customHeight="1" x14ac:dyDescent="0.25">
      <c r="A1176" s="69">
        <f t="shared" si="380"/>
        <v>1174</v>
      </c>
      <c r="B1176" s="70" t="s">
        <v>102</v>
      </c>
      <c r="C1176" s="107">
        <v>265781558</v>
      </c>
      <c r="D1176" s="106">
        <v>145465673</v>
      </c>
      <c r="E1176" s="73"/>
      <c r="F1176" s="74">
        <v>46065</v>
      </c>
      <c r="G1176" s="75" t="s">
        <v>2987</v>
      </c>
      <c r="H1176" s="75" t="s">
        <v>2963</v>
      </c>
      <c r="I1176" s="75" t="s">
        <v>105</v>
      </c>
      <c r="J1176" s="75" t="s">
        <v>1161</v>
      </c>
      <c r="K1176" s="75" t="s">
        <v>242</v>
      </c>
      <c r="L1176" s="74">
        <v>46083</v>
      </c>
      <c r="M1176" s="73">
        <v>40</v>
      </c>
      <c r="N1176" s="75" t="s">
        <v>4640</v>
      </c>
      <c r="O1176" s="75" t="s">
        <v>4641</v>
      </c>
      <c r="P1176" s="75">
        <v>2830049005</v>
      </c>
      <c r="Q1176" s="74">
        <v>46067</v>
      </c>
      <c r="R1176" s="75">
        <v>1209385384</v>
      </c>
      <c r="S1176" s="75">
        <v>224201766</v>
      </c>
      <c r="T1176" s="74">
        <v>46067</v>
      </c>
      <c r="U1176" s="190">
        <v>15415.806</v>
      </c>
      <c r="V1176" s="190">
        <v>14911.237999999999</v>
      </c>
      <c r="W1176" s="75">
        <v>18</v>
      </c>
      <c r="X1176" s="75">
        <v>5</v>
      </c>
      <c r="Y1176" s="98">
        <v>265826107</v>
      </c>
      <c r="Z1176" s="82" t="s">
        <v>110</v>
      </c>
      <c r="AA1176" s="75" t="s">
        <v>1164</v>
      </c>
      <c r="AB1176" s="75" t="s">
        <v>821</v>
      </c>
      <c r="AC1176" s="109">
        <v>265781558</v>
      </c>
      <c r="AD1176" s="75" t="s">
        <v>113</v>
      </c>
      <c r="AE1176" s="74">
        <v>46073</v>
      </c>
      <c r="AF1176" s="130">
        <v>46072.5</v>
      </c>
      <c r="AG1176" s="130">
        <v>46071.5</v>
      </c>
      <c r="AH1176" s="130">
        <v>46071.5</v>
      </c>
      <c r="AI1176" s="99">
        <v>46069</v>
      </c>
      <c r="AJ1176" s="99">
        <v>46073</v>
      </c>
      <c r="AK1176" s="99">
        <v>46073</v>
      </c>
      <c r="AL1176" s="99">
        <v>46075</v>
      </c>
      <c r="AM1176" s="69"/>
      <c r="AN1176" s="99">
        <v>46075</v>
      </c>
      <c r="AO1176" s="81">
        <f>IF(AH1176&lt;AG1176,IF(AH1176=0,"",AH1176-1),IF(AG1176=0,"",AG1176-1))</f>
        <v>46070.5</v>
      </c>
      <c r="AP1176" s="81">
        <f>IF(AH1176&lt;AG1176,IF(AH1176=0,"",AH1176),IF(AG1176=0,"",AG1176))</f>
        <v>46071.5</v>
      </c>
      <c r="AQ1176" s="81">
        <f>IF(AH1176&lt;AG1176,IF(AH1176=0,"",AH1176),IF(AG1176=0,"",AG1176))</f>
        <v>46071.5</v>
      </c>
      <c r="AR1176" s="81">
        <f>IF(AI1176=0,"",IF(AI1176&lt;AJ1176,AJ1176+1,AI1176+1))</f>
        <v>46074</v>
      </c>
      <c r="AS1176" s="81">
        <f>IF(AI1176=0,"",IF(AE1176=0,IF(AJ1176=0,AI1176+2,AJ1176+2),AE1176+2))</f>
        <v>46075</v>
      </c>
      <c r="AT1176" s="81">
        <f>IF(AI1176=0,"",IF(AI1176&lt;AJ1176,AJ1176+1,AI1176+1))</f>
        <v>46074</v>
      </c>
      <c r="AU1176" s="82" t="s">
        <v>2600</v>
      </c>
      <c r="AV1176" s="74">
        <v>46067</v>
      </c>
      <c r="AW1176" s="75" t="s">
        <v>4642</v>
      </c>
      <c r="AX1176" s="75" t="s">
        <v>4643</v>
      </c>
      <c r="AY1176" s="75"/>
      <c r="AZ1176" s="96"/>
      <c r="BA1176" s="75"/>
      <c r="BB1176" s="75"/>
      <c r="BC1176" s="75"/>
      <c r="BD1176" s="75"/>
      <c r="BE1176" s="75"/>
      <c r="BF1176" s="75"/>
      <c r="BG1176" s="75"/>
      <c r="BH1176" s="75"/>
      <c r="BI1176" s="75"/>
      <c r="BJ1176" s="75"/>
      <c r="BK1176" s="75"/>
      <c r="BL1176" s="75"/>
      <c r="BM1176" s="75"/>
      <c r="BN1176" s="75"/>
      <c r="BO1176" s="75"/>
      <c r="BP1176" s="75"/>
      <c r="BQ1176" s="75"/>
      <c r="BR1176" s="75"/>
      <c r="BS1176" s="75"/>
      <c r="BT1176" s="75">
        <v>0</v>
      </c>
      <c r="BU1176" s="84" t="s">
        <v>4616</v>
      </c>
      <c r="BV1176" s="74">
        <v>46073</v>
      </c>
      <c r="BW1176" s="85">
        <f t="shared" si="378"/>
        <v>0</v>
      </c>
      <c r="BX1176" s="85">
        <f t="shared" si="379"/>
        <v>0</v>
      </c>
      <c r="BY1176" s="86"/>
      <c r="BZ1176" s="87">
        <f t="shared" si="374"/>
        <v>7</v>
      </c>
      <c r="CB1176" s="88">
        <f t="shared" si="375"/>
        <v>8</v>
      </c>
      <c r="CC1176" s="89"/>
      <c r="CE1176" s="87">
        <f>IF(AD1176="Sea waybill", IF(AK1176&lt;&gt;0, MONTH(AK1176), IF(AJ1176&gt;AI1176, MONTH(AJ1176), MONTH(AI1176))),"")</f>
        <v>2</v>
      </c>
      <c r="CF1176" s="90">
        <v>3998968</v>
      </c>
      <c r="CG1176" s="90">
        <v>2999226</v>
      </c>
      <c r="CH1176" s="90">
        <v>6998194</v>
      </c>
      <c r="CI1176" s="22">
        <v>26309</v>
      </c>
      <c r="CJ1176" s="87">
        <f t="shared" si="376"/>
        <v>2</v>
      </c>
      <c r="CK1176" s="87">
        <f t="shared" si="377"/>
        <v>7</v>
      </c>
      <c r="CL1176" s="22" t="s">
        <v>121</v>
      </c>
      <c r="CM1176" s="22" t="s">
        <v>4617</v>
      </c>
    </row>
    <row r="1177" spans="1:91" ht="14.45" customHeight="1" x14ac:dyDescent="0.25">
      <c r="A1177" s="69">
        <f t="shared" si="380"/>
        <v>1175</v>
      </c>
      <c r="B1177" s="70" t="s">
        <v>102</v>
      </c>
      <c r="C1177" s="107">
        <v>265781195</v>
      </c>
      <c r="D1177" s="106">
        <v>145493362</v>
      </c>
      <c r="E1177" s="73"/>
      <c r="F1177" s="74">
        <v>46064</v>
      </c>
      <c r="G1177" s="75" t="s">
        <v>1159</v>
      </c>
      <c r="H1177" s="75" t="s">
        <v>2963</v>
      </c>
      <c r="I1177" s="75" t="s">
        <v>105</v>
      </c>
      <c r="J1177" s="75" t="s">
        <v>1161</v>
      </c>
      <c r="K1177" s="75" t="s">
        <v>242</v>
      </c>
      <c r="L1177" s="74">
        <v>46079</v>
      </c>
      <c r="M1177" s="73">
        <v>40</v>
      </c>
      <c r="N1177" s="75" t="s">
        <v>4644</v>
      </c>
      <c r="O1177" s="75" t="s">
        <v>4645</v>
      </c>
      <c r="P1177" s="75">
        <v>2830049039</v>
      </c>
      <c r="Q1177" s="74">
        <v>46067</v>
      </c>
      <c r="R1177" s="75">
        <v>1209385472</v>
      </c>
      <c r="S1177" s="75">
        <v>224201725</v>
      </c>
      <c r="T1177" s="74">
        <v>46067</v>
      </c>
      <c r="U1177" s="190">
        <v>14030.103999999999</v>
      </c>
      <c r="V1177" s="190">
        <v>13324.277</v>
      </c>
      <c r="W1177" s="75">
        <v>18</v>
      </c>
      <c r="X1177" s="75">
        <v>99</v>
      </c>
      <c r="Y1177" s="98">
        <v>265895153</v>
      </c>
      <c r="Z1177" s="82" t="s">
        <v>110</v>
      </c>
      <c r="AA1177" s="75" t="s">
        <v>1164</v>
      </c>
      <c r="AB1177" s="75" t="s">
        <v>821</v>
      </c>
      <c r="AC1177" s="109">
        <v>265781195</v>
      </c>
      <c r="AD1177" s="75" t="s">
        <v>113</v>
      </c>
      <c r="AE1177" s="74">
        <v>46073</v>
      </c>
      <c r="AF1177" s="130">
        <v>46072.5</v>
      </c>
      <c r="AG1177" s="130">
        <v>46071.5</v>
      </c>
      <c r="AH1177" s="130">
        <v>46071.5</v>
      </c>
      <c r="AI1177" s="99">
        <v>46069</v>
      </c>
      <c r="AJ1177" s="99">
        <v>46073</v>
      </c>
      <c r="AK1177" s="99">
        <v>46073</v>
      </c>
      <c r="AL1177" s="99">
        <v>46075</v>
      </c>
      <c r="AM1177" s="69"/>
      <c r="AN1177" s="99">
        <v>46075</v>
      </c>
      <c r="AO1177" s="81">
        <f>IF(AH1177&lt;AG1177,IF(AH1177=0,"",AH1177-1),IF(AG1177=0,"",AG1177-1))</f>
        <v>46070.5</v>
      </c>
      <c r="AP1177" s="81">
        <f>IF(AH1177&lt;AG1177,IF(AH1177=0,"",AH1177),IF(AG1177=0,"",AG1177))</f>
        <v>46071.5</v>
      </c>
      <c r="AQ1177" s="81">
        <f>IF(AH1177&lt;AG1177,IF(AH1177=0,"",AH1177),IF(AG1177=0,"",AG1177))</f>
        <v>46071.5</v>
      </c>
      <c r="AR1177" s="81">
        <f>IF(AI1177=0,"",IF(AI1177&lt;AJ1177,AJ1177+1,AI1177+1))</f>
        <v>46074</v>
      </c>
      <c r="AS1177" s="81">
        <f>IF(AI1177=0,"",IF(AE1177=0,IF(AJ1177=0,AI1177+2,AJ1177+2),AE1177+2))</f>
        <v>46075</v>
      </c>
      <c r="AT1177" s="81">
        <f>IF(AI1177=0,"",IF(AI1177&lt;AJ1177,AJ1177+1,AI1177+1))</f>
        <v>46074</v>
      </c>
      <c r="AU1177" s="82" t="s">
        <v>2600</v>
      </c>
      <c r="AV1177" s="74">
        <v>46067</v>
      </c>
      <c r="AW1177" s="75" t="s">
        <v>4646</v>
      </c>
      <c r="AX1177" s="75" t="s">
        <v>4647</v>
      </c>
      <c r="AY1177" s="75"/>
      <c r="AZ1177" s="96"/>
      <c r="BA1177" s="75"/>
      <c r="BB1177" s="75"/>
      <c r="BC1177" s="75"/>
      <c r="BD1177" s="75"/>
      <c r="BE1177" s="75"/>
      <c r="BF1177" s="75"/>
      <c r="BG1177" s="75"/>
      <c r="BH1177" s="75"/>
      <c r="BI1177" s="75"/>
      <c r="BJ1177" s="75"/>
      <c r="BK1177" s="75"/>
      <c r="BL1177" s="75"/>
      <c r="BM1177" s="75"/>
      <c r="BN1177" s="75"/>
      <c r="BO1177" s="75"/>
      <c r="BP1177" s="75"/>
      <c r="BQ1177" s="75"/>
      <c r="BR1177" s="75"/>
      <c r="BS1177" s="75"/>
      <c r="BT1177" s="75">
        <v>0</v>
      </c>
      <c r="BU1177" s="84" t="s">
        <v>4622</v>
      </c>
      <c r="BV1177" s="74">
        <v>46073</v>
      </c>
      <c r="BW1177" s="85">
        <f t="shared" si="378"/>
        <v>0</v>
      </c>
      <c r="BX1177" s="85">
        <f t="shared" si="379"/>
        <v>0</v>
      </c>
      <c r="BY1177" s="86"/>
      <c r="BZ1177" s="87">
        <f t="shared" si="374"/>
        <v>7</v>
      </c>
      <c r="CB1177" s="88">
        <f t="shared" si="375"/>
        <v>8</v>
      </c>
      <c r="CC1177" s="89"/>
      <c r="CE1177" s="87">
        <f>IF(AD1177="Sea waybill", IF(AK1177&lt;&gt;0, MONTH(AK1177), IF(AJ1177&gt;AI1177, MONTH(AJ1177), MONTH(AI1177))),"")</f>
        <v>2</v>
      </c>
      <c r="CF1177" s="90">
        <v>3998968</v>
      </c>
      <c r="CG1177" s="90">
        <v>2999226</v>
      </c>
      <c r="CH1177" s="90">
        <v>6998194</v>
      </c>
      <c r="CI1177" s="91">
        <v>26309</v>
      </c>
      <c r="CJ1177" s="87">
        <f t="shared" si="376"/>
        <v>2</v>
      </c>
      <c r="CK1177" s="87">
        <f t="shared" si="377"/>
        <v>7</v>
      </c>
      <c r="CL1177" s="22" t="s">
        <v>121</v>
      </c>
      <c r="CM1177" s="22" t="s">
        <v>4623</v>
      </c>
    </row>
    <row r="1178" spans="1:91" ht="14.45" customHeight="1" x14ac:dyDescent="0.25">
      <c r="A1178" s="69">
        <f t="shared" si="380"/>
        <v>1176</v>
      </c>
      <c r="B1178" s="70" t="s">
        <v>102</v>
      </c>
      <c r="C1178" s="107">
        <v>265781195</v>
      </c>
      <c r="D1178" s="106">
        <v>145493429</v>
      </c>
      <c r="E1178" s="73"/>
      <c r="F1178" s="74">
        <v>46065</v>
      </c>
      <c r="G1178" s="75" t="s">
        <v>1159</v>
      </c>
      <c r="H1178" s="75" t="s">
        <v>2963</v>
      </c>
      <c r="I1178" s="75" t="s">
        <v>105</v>
      </c>
      <c r="J1178" s="75" t="s">
        <v>1161</v>
      </c>
      <c r="K1178" s="75" t="s">
        <v>242</v>
      </c>
      <c r="L1178" s="74">
        <v>46081</v>
      </c>
      <c r="M1178" s="73">
        <v>40</v>
      </c>
      <c r="N1178" s="75" t="s">
        <v>4648</v>
      </c>
      <c r="O1178" s="75" t="s">
        <v>4649</v>
      </c>
      <c r="P1178" s="75">
        <v>2830049056</v>
      </c>
      <c r="Q1178" s="74">
        <v>46067</v>
      </c>
      <c r="R1178" s="75">
        <v>1209385500</v>
      </c>
      <c r="S1178" s="75">
        <v>224201757</v>
      </c>
      <c r="T1178" s="74">
        <v>46067</v>
      </c>
      <c r="U1178" s="190">
        <v>14381.257</v>
      </c>
      <c r="V1178" s="190">
        <v>13613.302</v>
      </c>
      <c r="W1178" s="75">
        <v>18</v>
      </c>
      <c r="X1178" s="75">
        <v>123</v>
      </c>
      <c r="Y1178" s="98">
        <v>265895195</v>
      </c>
      <c r="Z1178" s="82" t="s">
        <v>110</v>
      </c>
      <c r="AA1178" s="75" t="s">
        <v>1164</v>
      </c>
      <c r="AB1178" s="75" t="s">
        <v>821</v>
      </c>
      <c r="AC1178" s="109">
        <v>265781195</v>
      </c>
      <c r="AD1178" s="75" t="s">
        <v>113</v>
      </c>
      <c r="AE1178" s="74">
        <v>46073</v>
      </c>
      <c r="AF1178" s="130">
        <v>46072.5</v>
      </c>
      <c r="AG1178" s="130">
        <v>46071.5</v>
      </c>
      <c r="AH1178" s="130">
        <v>46071.5</v>
      </c>
      <c r="AI1178" s="99">
        <v>46069</v>
      </c>
      <c r="AJ1178" s="99">
        <v>46073</v>
      </c>
      <c r="AK1178" s="99">
        <v>46073</v>
      </c>
      <c r="AL1178" s="99">
        <v>46075</v>
      </c>
      <c r="AM1178" s="69"/>
      <c r="AN1178" s="99">
        <v>46075</v>
      </c>
      <c r="AO1178" s="81">
        <f>IF(AH1178&lt;AG1178,IF(AH1178=0,"",AH1178-1),IF(AG1178=0,"",AG1178-1))</f>
        <v>46070.5</v>
      </c>
      <c r="AP1178" s="81">
        <f>IF(AH1178&lt;AG1178,IF(AH1178=0,"",AH1178),IF(AG1178=0,"",AG1178))</f>
        <v>46071.5</v>
      </c>
      <c r="AQ1178" s="81">
        <f>IF(AH1178&lt;AG1178,IF(AH1178=0,"",AH1178),IF(AG1178=0,"",AG1178))</f>
        <v>46071.5</v>
      </c>
      <c r="AR1178" s="81">
        <f>IF(AI1178=0,"",IF(AI1178&lt;AJ1178,AJ1178+1,AI1178+1))</f>
        <v>46074</v>
      </c>
      <c r="AS1178" s="81">
        <f>IF(AI1178=0,"",IF(AE1178=0,IF(AJ1178=0,AI1178+2,AJ1178+2),AE1178+2))</f>
        <v>46075</v>
      </c>
      <c r="AT1178" s="81">
        <f>IF(AI1178=0,"",IF(AI1178&lt;AJ1178,AJ1178+1,AI1178+1))</f>
        <v>46074</v>
      </c>
      <c r="AU1178" s="82" t="s">
        <v>2600</v>
      </c>
      <c r="AV1178" s="74">
        <v>46067</v>
      </c>
      <c r="AW1178" s="75" t="s">
        <v>4650</v>
      </c>
      <c r="AX1178" s="75" t="s">
        <v>4651</v>
      </c>
      <c r="AY1178" s="75"/>
      <c r="AZ1178" s="96"/>
      <c r="BA1178" s="75"/>
      <c r="BB1178" s="75"/>
      <c r="BC1178" s="75"/>
      <c r="BD1178" s="75"/>
      <c r="BE1178" s="75"/>
      <c r="BF1178" s="75"/>
      <c r="BG1178" s="75"/>
      <c r="BH1178" s="75"/>
      <c r="BI1178" s="75"/>
      <c r="BJ1178" s="75"/>
      <c r="BK1178" s="75"/>
      <c r="BL1178" s="75"/>
      <c r="BM1178" s="75"/>
      <c r="BN1178" s="75"/>
      <c r="BO1178" s="75"/>
      <c r="BP1178" s="75"/>
      <c r="BQ1178" s="75"/>
      <c r="BR1178" s="75"/>
      <c r="BS1178" s="75"/>
      <c r="BT1178" s="75">
        <v>0</v>
      </c>
      <c r="BU1178" s="84" t="s">
        <v>4622</v>
      </c>
      <c r="BV1178" s="74">
        <v>46073</v>
      </c>
      <c r="BW1178" s="85">
        <f t="shared" si="378"/>
        <v>0</v>
      </c>
      <c r="BX1178" s="85">
        <f t="shared" si="379"/>
        <v>0</v>
      </c>
      <c r="BY1178" s="86"/>
      <c r="BZ1178" s="87">
        <f t="shared" si="374"/>
        <v>7</v>
      </c>
      <c r="CB1178" s="88">
        <f t="shared" si="375"/>
        <v>8</v>
      </c>
      <c r="CC1178" s="89"/>
      <c r="CE1178" s="87">
        <f>IF(AD1178="Sea waybill", IF(AK1178&lt;&gt;0, MONTH(AK1178), IF(AJ1178&gt;AI1178, MONTH(AJ1178), MONTH(AI1178))),"")</f>
        <v>2</v>
      </c>
      <c r="CF1178" s="90">
        <v>3998968</v>
      </c>
      <c r="CG1178" s="90">
        <v>2999226</v>
      </c>
      <c r="CH1178" s="90">
        <v>6998194</v>
      </c>
      <c r="CI1178" s="91">
        <v>26309</v>
      </c>
      <c r="CJ1178" s="87">
        <f t="shared" si="376"/>
        <v>2</v>
      </c>
      <c r="CK1178" s="87">
        <f t="shared" si="377"/>
        <v>7</v>
      </c>
      <c r="CL1178" s="22" t="s">
        <v>121</v>
      </c>
      <c r="CM1178" s="22" t="s">
        <v>4623</v>
      </c>
    </row>
    <row r="1179" spans="1:91" ht="14.45" customHeight="1" x14ac:dyDescent="0.25">
      <c r="A1179" s="69">
        <f t="shared" si="380"/>
        <v>1177</v>
      </c>
      <c r="B1179" s="70" t="s">
        <v>102</v>
      </c>
      <c r="C1179" s="97">
        <v>235600151294</v>
      </c>
      <c r="D1179" s="106">
        <v>145337879</v>
      </c>
      <c r="E1179" s="73">
        <v>5320007443</v>
      </c>
      <c r="F1179" s="74">
        <v>46063</v>
      </c>
      <c r="G1179" s="75" t="s">
        <v>428</v>
      </c>
      <c r="H1179" s="75" t="s">
        <v>2531</v>
      </c>
      <c r="I1179" s="75" t="s">
        <v>656</v>
      </c>
      <c r="J1179" s="75" t="s">
        <v>430</v>
      </c>
      <c r="K1179" s="75" t="s">
        <v>242</v>
      </c>
      <c r="L1179" s="74">
        <v>46079</v>
      </c>
      <c r="M1179" s="73">
        <v>20</v>
      </c>
      <c r="N1179" s="75" t="s">
        <v>4652</v>
      </c>
      <c r="O1179" s="75" t="s">
        <v>4653</v>
      </c>
      <c r="P1179" s="75">
        <v>2830049062</v>
      </c>
      <c r="Q1179" s="74">
        <v>46077</v>
      </c>
      <c r="R1179" s="75">
        <v>1209387357</v>
      </c>
      <c r="S1179" s="75">
        <v>224210687</v>
      </c>
      <c r="T1179" s="74">
        <v>46077</v>
      </c>
      <c r="U1179" s="190">
        <v>2694.1579999999999</v>
      </c>
      <c r="V1179" s="190">
        <v>2587.002</v>
      </c>
      <c r="W1179" s="73">
        <v>3</v>
      </c>
      <c r="X1179" s="73">
        <v>0</v>
      </c>
      <c r="Y1179" s="98">
        <v>235600151294</v>
      </c>
      <c r="Z1179" s="82" t="s">
        <v>128</v>
      </c>
      <c r="AA1179" s="75" t="s">
        <v>399</v>
      </c>
      <c r="AB1179" s="82" t="s">
        <v>4654</v>
      </c>
      <c r="AC1179" s="98">
        <v>235600151294</v>
      </c>
      <c r="AD1179" s="75" t="s">
        <v>113</v>
      </c>
      <c r="AE1179" s="74">
        <v>46083</v>
      </c>
      <c r="AF1179" s="80">
        <v>46079.625</v>
      </c>
      <c r="AG1179" s="80">
        <v>46079.5</v>
      </c>
      <c r="AH1179" s="80">
        <v>46078.625</v>
      </c>
      <c r="AI1179" s="99">
        <v>46080</v>
      </c>
      <c r="AJ1179" s="69"/>
      <c r="AK1179" s="99">
        <v>46080</v>
      </c>
      <c r="AL1179" s="99">
        <v>46083</v>
      </c>
      <c r="AM1179" s="69"/>
      <c r="AN1179" s="99">
        <v>46083</v>
      </c>
      <c r="AO1179" s="95" t="s">
        <v>121</v>
      </c>
      <c r="AP1179" s="95" t="s">
        <v>121</v>
      </c>
      <c r="AQ1179" s="95" t="s">
        <v>121</v>
      </c>
      <c r="AR1179" s="95" t="s">
        <v>121</v>
      </c>
      <c r="AS1179" s="95" t="s">
        <v>121</v>
      </c>
      <c r="AT1179" s="95" t="s">
        <v>121</v>
      </c>
      <c r="AU1179" s="82" t="s">
        <v>2794</v>
      </c>
      <c r="AV1179" s="74">
        <v>46077</v>
      </c>
      <c r="AW1179" s="75" t="s">
        <v>4655</v>
      </c>
      <c r="AX1179" s="75" t="s">
        <v>4656</v>
      </c>
      <c r="AY1179" s="75"/>
      <c r="AZ1179" s="96"/>
      <c r="BA1179" s="75"/>
      <c r="BB1179" s="75"/>
      <c r="BC1179" s="75"/>
      <c r="BD1179" s="75"/>
      <c r="BE1179" s="75"/>
      <c r="BF1179" s="75"/>
      <c r="BG1179" s="75"/>
      <c r="BH1179" s="75"/>
      <c r="BI1179" s="75"/>
      <c r="BJ1179" s="75"/>
      <c r="BK1179" s="75"/>
      <c r="BL1179" s="75"/>
      <c r="BM1179" s="75"/>
      <c r="BN1179" s="75"/>
      <c r="BO1179" s="75"/>
      <c r="BP1179" s="75"/>
      <c r="BQ1179" s="75"/>
      <c r="BR1179" s="75"/>
      <c r="BS1179" s="75"/>
      <c r="BT1179" s="75">
        <v>1</v>
      </c>
      <c r="BU1179" s="192" t="s">
        <v>4657</v>
      </c>
      <c r="BV1179" s="74">
        <v>46084</v>
      </c>
      <c r="BW1179" s="85"/>
      <c r="BX1179" s="85"/>
      <c r="BY1179" s="86"/>
      <c r="BZ1179" s="87">
        <f t="shared" si="374"/>
        <v>7</v>
      </c>
      <c r="CB1179" s="88">
        <f t="shared" si="375"/>
        <v>10</v>
      </c>
      <c r="CC1179" s="89"/>
      <c r="CF1179" s="90">
        <v>9138500</v>
      </c>
      <c r="CG1179" s="90"/>
      <c r="CH1179" s="90">
        <v>9138500</v>
      </c>
      <c r="CI1179" s="22">
        <v>26110</v>
      </c>
      <c r="CJ1179" s="87">
        <f t="shared" si="376"/>
        <v>2</v>
      </c>
      <c r="CK1179" s="87">
        <f t="shared" si="377"/>
        <v>9</v>
      </c>
      <c r="CL1179" s="22" t="s">
        <v>121</v>
      </c>
      <c r="CM1179" s="22" t="s">
        <v>4658</v>
      </c>
    </row>
    <row r="1180" spans="1:91" ht="14.45" customHeight="1" x14ac:dyDescent="0.25">
      <c r="A1180" s="69">
        <f t="shared" si="380"/>
        <v>1178</v>
      </c>
      <c r="B1180" s="70" t="s">
        <v>102</v>
      </c>
      <c r="C1180" s="97">
        <v>235600151294</v>
      </c>
      <c r="D1180" s="106">
        <v>145361352</v>
      </c>
      <c r="E1180" s="73">
        <v>5320007443</v>
      </c>
      <c r="F1180" s="74">
        <v>46063</v>
      </c>
      <c r="G1180" s="75" t="s">
        <v>428</v>
      </c>
      <c r="H1180" s="75" t="s">
        <v>2531</v>
      </c>
      <c r="I1180" s="75" t="s">
        <v>656</v>
      </c>
      <c r="J1180" s="75" t="s">
        <v>430</v>
      </c>
      <c r="K1180" s="75" t="s">
        <v>242</v>
      </c>
      <c r="L1180" s="74">
        <v>46079</v>
      </c>
      <c r="M1180" s="73">
        <v>0</v>
      </c>
      <c r="N1180" s="75" t="s">
        <v>4652</v>
      </c>
      <c r="O1180" s="75" t="s">
        <v>4653</v>
      </c>
      <c r="P1180" s="75">
        <v>2830049063</v>
      </c>
      <c r="Q1180" s="74">
        <v>46077</v>
      </c>
      <c r="R1180" s="75">
        <v>1209387360</v>
      </c>
      <c r="S1180" s="75">
        <v>224210688</v>
      </c>
      <c r="T1180" s="74">
        <v>46077</v>
      </c>
      <c r="U1180" s="190">
        <v>2521.7559999999999</v>
      </c>
      <c r="V1180" s="190">
        <v>2440.9340000000002</v>
      </c>
      <c r="W1180" s="73">
        <v>3</v>
      </c>
      <c r="X1180" s="73">
        <v>0</v>
      </c>
      <c r="Y1180" s="98">
        <v>235600151294</v>
      </c>
      <c r="Z1180" s="82" t="s">
        <v>128</v>
      </c>
      <c r="AA1180" s="75" t="s">
        <v>399</v>
      </c>
      <c r="AB1180" s="82" t="s">
        <v>4654</v>
      </c>
      <c r="AC1180" s="98">
        <v>235600151294</v>
      </c>
      <c r="AD1180" s="75" t="s">
        <v>113</v>
      </c>
      <c r="AE1180" s="74">
        <v>46083</v>
      </c>
      <c r="AF1180" s="80">
        <v>46079.625</v>
      </c>
      <c r="AG1180" s="80">
        <v>46079.5</v>
      </c>
      <c r="AH1180" s="80">
        <v>46078.625</v>
      </c>
      <c r="AI1180" s="99">
        <v>46080</v>
      </c>
      <c r="AJ1180" s="69"/>
      <c r="AK1180" s="99">
        <v>46080</v>
      </c>
      <c r="AL1180" s="99">
        <v>46083</v>
      </c>
      <c r="AM1180" s="69"/>
      <c r="AN1180" s="99">
        <v>46083</v>
      </c>
      <c r="AO1180" s="95" t="s">
        <v>121</v>
      </c>
      <c r="AP1180" s="95" t="s">
        <v>121</v>
      </c>
      <c r="AQ1180" s="95" t="s">
        <v>121</v>
      </c>
      <c r="AR1180" s="95" t="s">
        <v>121</v>
      </c>
      <c r="AS1180" s="95" t="s">
        <v>121</v>
      </c>
      <c r="AT1180" s="95" t="s">
        <v>121</v>
      </c>
      <c r="AU1180" s="82" t="s">
        <v>2794</v>
      </c>
      <c r="AV1180" s="74">
        <v>46077</v>
      </c>
      <c r="AW1180" s="75">
        <v>0</v>
      </c>
      <c r="AX1180" s="75">
        <v>0</v>
      </c>
      <c r="AY1180" s="75"/>
      <c r="AZ1180" s="96"/>
      <c r="BA1180" s="75"/>
      <c r="BB1180" s="75"/>
      <c r="BC1180" s="75"/>
      <c r="BD1180" s="75"/>
      <c r="BE1180" s="75"/>
      <c r="BF1180" s="75"/>
      <c r="BG1180" s="75"/>
      <c r="BH1180" s="75"/>
      <c r="BI1180" s="75"/>
      <c r="BJ1180" s="75"/>
      <c r="BK1180" s="75"/>
      <c r="BL1180" s="75"/>
      <c r="BM1180" s="75"/>
      <c r="BN1180" s="75"/>
      <c r="BO1180" s="75"/>
      <c r="BP1180" s="75"/>
      <c r="BQ1180" s="75"/>
      <c r="BR1180" s="75"/>
      <c r="BS1180" s="75"/>
      <c r="BT1180" s="75">
        <v>0</v>
      </c>
      <c r="BU1180" s="192" t="s">
        <v>4657</v>
      </c>
      <c r="BV1180" s="74">
        <v>46084</v>
      </c>
      <c r="BW1180" s="85"/>
      <c r="BX1180" s="85"/>
      <c r="BY1180" s="86"/>
      <c r="BZ1180" s="87">
        <f t="shared" si="374"/>
        <v>7</v>
      </c>
      <c r="CB1180" s="88">
        <f t="shared" si="375"/>
        <v>10</v>
      </c>
      <c r="CC1180" s="89"/>
      <c r="CF1180" s="90"/>
      <c r="CG1180" s="90"/>
      <c r="CH1180" s="90"/>
      <c r="CJ1180" s="87">
        <f t="shared" si="376"/>
        <v>2</v>
      </c>
      <c r="CK1180" s="87">
        <f t="shared" si="377"/>
        <v>9</v>
      </c>
      <c r="CL1180" s="22" t="s">
        <v>121</v>
      </c>
      <c r="CM1180" s="22" t="s">
        <v>4658</v>
      </c>
    </row>
    <row r="1181" spans="1:91" ht="14.45" customHeight="1" x14ac:dyDescent="0.25">
      <c r="A1181" s="69">
        <f t="shared" si="380"/>
        <v>1179</v>
      </c>
      <c r="B1181" s="70" t="s">
        <v>102</v>
      </c>
      <c r="C1181" s="97">
        <v>235600151294</v>
      </c>
      <c r="D1181" s="106">
        <v>145367945</v>
      </c>
      <c r="E1181" s="73">
        <v>5320007443</v>
      </c>
      <c r="F1181" s="74">
        <v>46063</v>
      </c>
      <c r="G1181" s="75" t="s">
        <v>428</v>
      </c>
      <c r="H1181" s="75" t="s">
        <v>2531</v>
      </c>
      <c r="I1181" s="75" t="s">
        <v>656</v>
      </c>
      <c r="J1181" s="75" t="s">
        <v>430</v>
      </c>
      <c r="K1181" s="75" t="s">
        <v>242</v>
      </c>
      <c r="L1181" s="74">
        <v>46079</v>
      </c>
      <c r="M1181" s="73">
        <v>0</v>
      </c>
      <c r="N1181" s="75" t="s">
        <v>4652</v>
      </c>
      <c r="O1181" s="75" t="s">
        <v>4653</v>
      </c>
      <c r="P1181" s="75">
        <v>2830049065</v>
      </c>
      <c r="Q1181" s="74">
        <v>46077</v>
      </c>
      <c r="R1181" s="75">
        <v>1209387361</v>
      </c>
      <c r="S1181" s="75">
        <v>224210689</v>
      </c>
      <c r="T1181" s="74">
        <v>46077</v>
      </c>
      <c r="U1181" s="75">
        <v>739.04899999999998</v>
      </c>
      <c r="V1181" s="75">
        <v>712.83</v>
      </c>
      <c r="W1181" s="73">
        <v>1</v>
      </c>
      <c r="X1181" s="73">
        <v>0</v>
      </c>
      <c r="Y1181" s="98">
        <v>235600151294</v>
      </c>
      <c r="Z1181" s="82" t="s">
        <v>128</v>
      </c>
      <c r="AA1181" s="75" t="s">
        <v>399</v>
      </c>
      <c r="AB1181" s="82" t="s">
        <v>4654</v>
      </c>
      <c r="AC1181" s="98">
        <v>235600151294</v>
      </c>
      <c r="AD1181" s="75" t="s">
        <v>113</v>
      </c>
      <c r="AE1181" s="74">
        <v>46083</v>
      </c>
      <c r="AF1181" s="80">
        <v>46079.625</v>
      </c>
      <c r="AG1181" s="80">
        <v>46079.5</v>
      </c>
      <c r="AH1181" s="80">
        <v>46078.625</v>
      </c>
      <c r="AI1181" s="99">
        <v>46080</v>
      </c>
      <c r="AJ1181" s="69"/>
      <c r="AK1181" s="99">
        <v>46080</v>
      </c>
      <c r="AL1181" s="99">
        <v>46083</v>
      </c>
      <c r="AM1181" s="69"/>
      <c r="AN1181" s="99">
        <v>46083</v>
      </c>
      <c r="AO1181" s="95" t="s">
        <v>121</v>
      </c>
      <c r="AP1181" s="95" t="s">
        <v>121</v>
      </c>
      <c r="AQ1181" s="95" t="s">
        <v>121</v>
      </c>
      <c r="AR1181" s="95" t="s">
        <v>121</v>
      </c>
      <c r="AS1181" s="95" t="s">
        <v>121</v>
      </c>
      <c r="AT1181" s="95" t="s">
        <v>121</v>
      </c>
      <c r="AU1181" s="82" t="s">
        <v>2794</v>
      </c>
      <c r="AV1181" s="74">
        <v>46077</v>
      </c>
      <c r="AW1181" s="75">
        <v>0</v>
      </c>
      <c r="AX1181" s="75">
        <v>0</v>
      </c>
      <c r="AY1181" s="75"/>
      <c r="AZ1181" s="96"/>
      <c r="BA1181" s="75"/>
      <c r="BB1181" s="75"/>
      <c r="BC1181" s="75"/>
      <c r="BD1181" s="75"/>
      <c r="BE1181" s="75"/>
      <c r="BF1181" s="75"/>
      <c r="BG1181" s="75"/>
      <c r="BH1181" s="75"/>
      <c r="BI1181" s="75"/>
      <c r="BJ1181" s="75"/>
      <c r="BK1181" s="75"/>
      <c r="BL1181" s="75"/>
      <c r="BM1181" s="75"/>
      <c r="BN1181" s="75"/>
      <c r="BO1181" s="75"/>
      <c r="BP1181" s="75"/>
      <c r="BQ1181" s="75"/>
      <c r="BR1181" s="75"/>
      <c r="BS1181" s="75"/>
      <c r="BT1181" s="75">
        <v>0</v>
      </c>
      <c r="BU1181" s="192" t="s">
        <v>4657</v>
      </c>
      <c r="BV1181" s="74">
        <v>46084</v>
      </c>
      <c r="BW1181" s="85"/>
      <c r="BX1181" s="85"/>
      <c r="BY1181" s="86"/>
      <c r="BZ1181" s="87">
        <f t="shared" si="374"/>
        <v>7</v>
      </c>
      <c r="CB1181" s="88">
        <f t="shared" si="375"/>
        <v>10</v>
      </c>
      <c r="CC1181" s="89"/>
      <c r="CF1181" s="90"/>
      <c r="CG1181" s="90"/>
      <c r="CH1181" s="90"/>
      <c r="CJ1181" s="87">
        <f t="shared" si="376"/>
        <v>2</v>
      </c>
      <c r="CK1181" s="87">
        <f t="shared" si="377"/>
        <v>9</v>
      </c>
      <c r="CL1181" s="22" t="s">
        <v>121</v>
      </c>
      <c r="CM1181" s="22" t="s">
        <v>4658</v>
      </c>
    </row>
    <row r="1182" spans="1:91" ht="14.45" customHeight="1" x14ac:dyDescent="0.25">
      <c r="A1182" s="69">
        <f t="shared" si="380"/>
        <v>1180</v>
      </c>
      <c r="B1182" s="70" t="s">
        <v>102</v>
      </c>
      <c r="C1182" s="97">
        <v>235600151294</v>
      </c>
      <c r="D1182" s="106">
        <v>145524473</v>
      </c>
      <c r="E1182" s="73">
        <v>5320007443</v>
      </c>
      <c r="F1182" s="74">
        <v>46077</v>
      </c>
      <c r="G1182" s="75" t="s">
        <v>428</v>
      </c>
      <c r="H1182" s="75" t="s">
        <v>2531</v>
      </c>
      <c r="I1182" s="75" t="s">
        <v>656</v>
      </c>
      <c r="J1182" s="75" t="s">
        <v>430</v>
      </c>
      <c r="K1182" s="75" t="s">
        <v>242</v>
      </c>
      <c r="L1182" s="74">
        <v>46094</v>
      </c>
      <c r="M1182" s="73">
        <v>0</v>
      </c>
      <c r="N1182" s="75" t="s">
        <v>4652</v>
      </c>
      <c r="O1182" s="75" t="s">
        <v>4653</v>
      </c>
      <c r="P1182" s="75">
        <v>2830049066</v>
      </c>
      <c r="Q1182" s="74">
        <v>46077</v>
      </c>
      <c r="R1182" s="75">
        <v>1209387362</v>
      </c>
      <c r="S1182" s="75">
        <v>224210690</v>
      </c>
      <c r="T1182" s="74">
        <v>46077</v>
      </c>
      <c r="U1182" s="190">
        <v>2677.556</v>
      </c>
      <c r="V1182" s="190">
        <v>2571.06</v>
      </c>
      <c r="W1182" s="73">
        <v>3</v>
      </c>
      <c r="X1182" s="73">
        <v>0</v>
      </c>
      <c r="Y1182" s="98">
        <v>235600151294</v>
      </c>
      <c r="Z1182" s="82" t="s">
        <v>128</v>
      </c>
      <c r="AA1182" s="75" t="s">
        <v>399</v>
      </c>
      <c r="AB1182" s="82" t="s">
        <v>4654</v>
      </c>
      <c r="AC1182" s="98">
        <v>235600151294</v>
      </c>
      <c r="AD1182" s="75" t="s">
        <v>113</v>
      </c>
      <c r="AE1182" s="74">
        <v>46083</v>
      </c>
      <c r="AF1182" s="80">
        <v>46079.625</v>
      </c>
      <c r="AG1182" s="80">
        <v>46079.5</v>
      </c>
      <c r="AH1182" s="80">
        <v>46078.625</v>
      </c>
      <c r="AI1182" s="99">
        <v>46080</v>
      </c>
      <c r="AJ1182" s="69"/>
      <c r="AK1182" s="99">
        <v>46080</v>
      </c>
      <c r="AL1182" s="99">
        <v>46083</v>
      </c>
      <c r="AM1182" s="69"/>
      <c r="AN1182" s="99">
        <v>46083</v>
      </c>
      <c r="AO1182" s="95" t="s">
        <v>121</v>
      </c>
      <c r="AP1182" s="95" t="s">
        <v>121</v>
      </c>
      <c r="AQ1182" s="95" t="s">
        <v>121</v>
      </c>
      <c r="AR1182" s="95" t="s">
        <v>121</v>
      </c>
      <c r="AS1182" s="95" t="s">
        <v>121</v>
      </c>
      <c r="AT1182" s="95" t="s">
        <v>121</v>
      </c>
      <c r="AU1182" s="82" t="s">
        <v>2794</v>
      </c>
      <c r="AV1182" s="74">
        <v>46077</v>
      </c>
      <c r="AW1182" s="75">
        <v>0</v>
      </c>
      <c r="AX1182" s="75">
        <v>0</v>
      </c>
      <c r="AY1182" s="75"/>
      <c r="AZ1182" s="96"/>
      <c r="BA1182" s="75"/>
      <c r="BB1182" s="75"/>
      <c r="BC1182" s="75"/>
      <c r="BD1182" s="75"/>
      <c r="BE1182" s="75"/>
      <c r="BF1182" s="75"/>
      <c r="BG1182" s="75"/>
      <c r="BH1182" s="75"/>
      <c r="BI1182" s="75"/>
      <c r="BJ1182" s="75"/>
      <c r="BK1182" s="75"/>
      <c r="BL1182" s="75"/>
      <c r="BM1182" s="75"/>
      <c r="BN1182" s="75"/>
      <c r="BO1182" s="75"/>
      <c r="BP1182" s="75"/>
      <c r="BQ1182" s="75"/>
      <c r="BR1182" s="75"/>
      <c r="BS1182" s="75"/>
      <c r="BT1182" s="75">
        <v>0</v>
      </c>
      <c r="BU1182" s="192" t="s">
        <v>4657</v>
      </c>
      <c r="BV1182" s="74">
        <v>46084</v>
      </c>
      <c r="BW1182" s="85"/>
      <c r="BX1182" s="85"/>
      <c r="BY1182" s="86"/>
      <c r="BZ1182" s="87">
        <f t="shared" si="374"/>
        <v>9</v>
      </c>
      <c r="CB1182" s="88">
        <f t="shared" si="375"/>
        <v>10</v>
      </c>
      <c r="CC1182" s="89"/>
      <c r="CF1182" s="90"/>
      <c r="CG1182" s="90"/>
      <c r="CH1182" s="90"/>
      <c r="CJ1182" s="87">
        <f t="shared" si="376"/>
        <v>2</v>
      </c>
      <c r="CK1182" s="87">
        <f t="shared" si="377"/>
        <v>9</v>
      </c>
      <c r="CL1182" s="22" t="s">
        <v>121</v>
      </c>
      <c r="CM1182" s="22" t="s">
        <v>4658</v>
      </c>
    </row>
    <row r="1183" spans="1:91" ht="14.45" customHeight="1" x14ac:dyDescent="0.25">
      <c r="A1183" s="69">
        <f t="shared" si="380"/>
        <v>1181</v>
      </c>
      <c r="B1183" s="70" t="s">
        <v>102</v>
      </c>
      <c r="C1183" s="97">
        <v>235600151308</v>
      </c>
      <c r="D1183" s="106">
        <v>145279735</v>
      </c>
      <c r="E1183" s="73">
        <v>5320007536</v>
      </c>
      <c r="F1183" s="74">
        <v>46063</v>
      </c>
      <c r="G1183" s="75" t="s">
        <v>428</v>
      </c>
      <c r="H1183" s="75" t="s">
        <v>2531</v>
      </c>
      <c r="I1183" s="75" t="s">
        <v>656</v>
      </c>
      <c r="J1183" s="75" t="s">
        <v>430</v>
      </c>
      <c r="K1183" s="75" t="s">
        <v>242</v>
      </c>
      <c r="L1183" s="74">
        <v>46081</v>
      </c>
      <c r="M1183" s="73">
        <v>0</v>
      </c>
      <c r="N1183" s="75" t="s">
        <v>4659</v>
      </c>
      <c r="O1183" s="75" t="s">
        <v>4660</v>
      </c>
      <c r="P1183" s="75">
        <v>2830049171</v>
      </c>
      <c r="Q1183" s="74">
        <v>46078</v>
      </c>
      <c r="R1183" s="75">
        <v>1209387959</v>
      </c>
      <c r="S1183" s="75">
        <v>224210651</v>
      </c>
      <c r="T1183" s="74">
        <v>46078</v>
      </c>
      <c r="U1183" s="190">
        <v>2921.192</v>
      </c>
      <c r="V1183" s="190">
        <v>2818.9290000000001</v>
      </c>
      <c r="W1183" s="73">
        <v>5</v>
      </c>
      <c r="X1183" s="73">
        <v>0</v>
      </c>
      <c r="Y1183" s="98">
        <v>235600151308</v>
      </c>
      <c r="Z1183" s="82" t="s">
        <v>128</v>
      </c>
      <c r="AA1183" s="75" t="s">
        <v>399</v>
      </c>
      <c r="AB1183" s="82" t="s">
        <v>4654</v>
      </c>
      <c r="AC1183" s="98">
        <v>235600151308</v>
      </c>
      <c r="AD1183" s="75" t="s">
        <v>113</v>
      </c>
      <c r="AE1183" s="74">
        <v>46083</v>
      </c>
      <c r="AF1183" s="80">
        <v>46079.625</v>
      </c>
      <c r="AG1183" s="80">
        <v>46079.5</v>
      </c>
      <c r="AH1183" s="80">
        <v>46079.416666666664</v>
      </c>
      <c r="AI1183" s="99">
        <v>46080</v>
      </c>
      <c r="AJ1183" s="69"/>
      <c r="AK1183" s="99">
        <v>46080</v>
      </c>
      <c r="AL1183" s="99">
        <v>46083</v>
      </c>
      <c r="AM1183" s="69"/>
      <c r="AN1183" s="99">
        <v>46083</v>
      </c>
      <c r="AO1183" s="95" t="s">
        <v>121</v>
      </c>
      <c r="AP1183" s="95" t="s">
        <v>121</v>
      </c>
      <c r="AQ1183" s="95" t="s">
        <v>121</v>
      </c>
      <c r="AR1183" s="95" t="s">
        <v>121</v>
      </c>
      <c r="AS1183" s="95" t="s">
        <v>121</v>
      </c>
      <c r="AT1183" s="95" t="s">
        <v>121</v>
      </c>
      <c r="AU1183" s="82" t="s">
        <v>2794</v>
      </c>
      <c r="AV1183" s="74">
        <v>46078</v>
      </c>
      <c r="AW1183" s="75" t="s">
        <v>4661</v>
      </c>
      <c r="AX1183" s="75" t="s">
        <v>4662</v>
      </c>
      <c r="AY1183" s="75"/>
      <c r="AZ1183" s="96"/>
      <c r="BA1183" s="75"/>
      <c r="BB1183" s="75"/>
      <c r="BC1183" s="75"/>
      <c r="BD1183" s="75"/>
      <c r="BE1183" s="75"/>
      <c r="BF1183" s="75"/>
      <c r="BG1183" s="75"/>
      <c r="BH1183" s="75"/>
      <c r="BI1183" s="75"/>
      <c r="BJ1183" s="75"/>
      <c r="BK1183" s="75"/>
      <c r="BL1183" s="75"/>
      <c r="BM1183" s="75"/>
      <c r="BN1183" s="75"/>
      <c r="BO1183" s="75"/>
      <c r="BP1183" s="75"/>
      <c r="BQ1183" s="75"/>
      <c r="BR1183" s="75"/>
      <c r="BS1183" s="75"/>
      <c r="BT1183" s="75">
        <v>1</v>
      </c>
      <c r="BU1183" s="192" t="s">
        <v>4663</v>
      </c>
      <c r="BV1183" s="74">
        <v>46084</v>
      </c>
      <c r="BW1183" s="85"/>
      <c r="BX1183" s="85"/>
      <c r="BY1183" s="86"/>
      <c r="BZ1183" s="87">
        <f t="shared" si="374"/>
        <v>7</v>
      </c>
      <c r="CB1183" s="88">
        <f t="shared" si="375"/>
        <v>10</v>
      </c>
      <c r="CC1183" s="89"/>
      <c r="CF1183" s="90"/>
      <c r="CG1183" s="90"/>
      <c r="CH1183" s="90"/>
      <c r="CJ1183" s="87">
        <f t="shared" si="376"/>
        <v>2</v>
      </c>
      <c r="CK1183" s="87">
        <f t="shared" si="377"/>
        <v>9</v>
      </c>
      <c r="CL1183" s="22" t="s">
        <v>121</v>
      </c>
      <c r="CM1183" s="22" t="s">
        <v>4664</v>
      </c>
    </row>
    <row r="1184" spans="1:91" ht="14.45" customHeight="1" x14ac:dyDescent="0.25">
      <c r="A1184" s="69">
        <f t="shared" si="380"/>
        <v>1182</v>
      </c>
      <c r="B1184" s="70" t="s">
        <v>102</v>
      </c>
      <c r="C1184" s="97">
        <v>235600151308</v>
      </c>
      <c r="D1184" s="106">
        <v>145426169</v>
      </c>
      <c r="E1184" s="73">
        <v>5320007536</v>
      </c>
      <c r="F1184" s="74">
        <v>46063</v>
      </c>
      <c r="G1184" s="75" t="s">
        <v>428</v>
      </c>
      <c r="H1184" s="75" t="s">
        <v>2531</v>
      </c>
      <c r="I1184" s="75" t="s">
        <v>656</v>
      </c>
      <c r="J1184" s="75" t="s">
        <v>430</v>
      </c>
      <c r="K1184" s="75" t="s">
        <v>242</v>
      </c>
      <c r="L1184" s="74">
        <v>46079</v>
      </c>
      <c r="M1184" s="73">
        <v>0</v>
      </c>
      <c r="N1184" s="75" t="s">
        <v>4659</v>
      </c>
      <c r="O1184" s="75" t="s">
        <v>4660</v>
      </c>
      <c r="P1184" s="75">
        <v>2830049172</v>
      </c>
      <c r="Q1184" s="74">
        <v>46078</v>
      </c>
      <c r="R1184" s="75">
        <v>1209387960</v>
      </c>
      <c r="S1184" s="75">
        <v>224210656</v>
      </c>
      <c r="T1184" s="74">
        <v>46078</v>
      </c>
      <c r="U1184" s="190">
        <v>2519.5859999999998</v>
      </c>
      <c r="V1184" s="190">
        <v>2438.8330000000001</v>
      </c>
      <c r="W1184" s="73">
        <v>3</v>
      </c>
      <c r="X1184" s="73">
        <v>0</v>
      </c>
      <c r="Y1184" s="98">
        <v>235600151308</v>
      </c>
      <c r="Z1184" s="82" t="s">
        <v>128</v>
      </c>
      <c r="AA1184" s="75" t="s">
        <v>399</v>
      </c>
      <c r="AB1184" s="82" t="s">
        <v>4654</v>
      </c>
      <c r="AC1184" s="98">
        <v>235600151308</v>
      </c>
      <c r="AD1184" s="75" t="s">
        <v>113</v>
      </c>
      <c r="AE1184" s="74">
        <v>46083</v>
      </c>
      <c r="AF1184" s="80">
        <v>46079.625</v>
      </c>
      <c r="AG1184" s="80">
        <v>46079.5</v>
      </c>
      <c r="AH1184" s="80">
        <v>46079.416666666664</v>
      </c>
      <c r="AI1184" s="99">
        <v>46080</v>
      </c>
      <c r="AJ1184" s="69"/>
      <c r="AK1184" s="99">
        <v>46080</v>
      </c>
      <c r="AL1184" s="99">
        <v>46083</v>
      </c>
      <c r="AM1184" s="69"/>
      <c r="AN1184" s="99">
        <v>46083</v>
      </c>
      <c r="AO1184" s="95" t="s">
        <v>121</v>
      </c>
      <c r="AP1184" s="95" t="s">
        <v>121</v>
      </c>
      <c r="AQ1184" s="95" t="s">
        <v>121</v>
      </c>
      <c r="AR1184" s="95" t="s">
        <v>121</v>
      </c>
      <c r="AS1184" s="95" t="s">
        <v>121</v>
      </c>
      <c r="AT1184" s="95" t="s">
        <v>121</v>
      </c>
      <c r="AU1184" s="82" t="s">
        <v>2794</v>
      </c>
      <c r="AV1184" s="74">
        <v>46078</v>
      </c>
      <c r="AW1184" s="75">
        <v>0</v>
      </c>
      <c r="AX1184" s="75">
        <v>0</v>
      </c>
      <c r="AY1184" s="75"/>
      <c r="AZ1184" s="96"/>
      <c r="BA1184" s="75"/>
      <c r="BB1184" s="75"/>
      <c r="BC1184" s="75"/>
      <c r="BD1184" s="75"/>
      <c r="BE1184" s="75"/>
      <c r="BF1184" s="75"/>
      <c r="BG1184" s="75"/>
      <c r="BH1184" s="75"/>
      <c r="BI1184" s="75"/>
      <c r="BJ1184" s="75"/>
      <c r="BK1184" s="75"/>
      <c r="BL1184" s="75"/>
      <c r="BM1184" s="75"/>
      <c r="BN1184" s="75"/>
      <c r="BO1184" s="75"/>
      <c r="BP1184" s="75"/>
      <c r="BQ1184" s="75"/>
      <c r="BR1184" s="75"/>
      <c r="BS1184" s="75"/>
      <c r="BT1184" s="75">
        <v>0</v>
      </c>
      <c r="BU1184" s="192" t="s">
        <v>4663</v>
      </c>
      <c r="BV1184" s="74">
        <v>46084</v>
      </c>
      <c r="BW1184" s="85"/>
      <c r="BX1184" s="85"/>
      <c r="BY1184" s="86"/>
      <c r="BZ1184" s="87">
        <f t="shared" si="374"/>
        <v>7</v>
      </c>
      <c r="CB1184" s="88">
        <f t="shared" si="375"/>
        <v>10</v>
      </c>
      <c r="CC1184" s="89"/>
      <c r="CF1184" s="90"/>
      <c r="CG1184" s="90"/>
      <c r="CH1184" s="90"/>
      <c r="CJ1184" s="87">
        <f t="shared" si="376"/>
        <v>2</v>
      </c>
      <c r="CK1184" s="87">
        <f t="shared" si="377"/>
        <v>9</v>
      </c>
      <c r="CL1184" s="22" t="s">
        <v>121</v>
      </c>
      <c r="CM1184" s="22" t="s">
        <v>4664</v>
      </c>
    </row>
    <row r="1185" spans="1:91" ht="14.45" customHeight="1" x14ac:dyDescent="0.25">
      <c r="A1185" s="69">
        <f t="shared" si="380"/>
        <v>1183</v>
      </c>
      <c r="B1185" s="70" t="s">
        <v>102</v>
      </c>
      <c r="C1185" s="97">
        <v>235600151308</v>
      </c>
      <c r="D1185" s="106">
        <v>145242906</v>
      </c>
      <c r="E1185" s="73">
        <v>5320007536</v>
      </c>
      <c r="F1185" s="74">
        <v>46063</v>
      </c>
      <c r="G1185" s="75" t="s">
        <v>428</v>
      </c>
      <c r="H1185" s="75" t="s">
        <v>2531</v>
      </c>
      <c r="I1185" s="75" t="s">
        <v>656</v>
      </c>
      <c r="J1185" s="75" t="s">
        <v>430</v>
      </c>
      <c r="K1185" s="75" t="s">
        <v>242</v>
      </c>
      <c r="L1185" s="74">
        <v>46081</v>
      </c>
      <c r="M1185" s="73">
        <v>20</v>
      </c>
      <c r="N1185" s="75" t="s">
        <v>4659</v>
      </c>
      <c r="O1185" s="75" t="s">
        <v>4660</v>
      </c>
      <c r="P1185" s="75">
        <v>2830049170</v>
      </c>
      <c r="Q1185" s="74">
        <v>46078</v>
      </c>
      <c r="R1185" s="75">
        <v>1209387958</v>
      </c>
      <c r="S1185" s="75">
        <v>224210647</v>
      </c>
      <c r="T1185" s="74">
        <v>46078</v>
      </c>
      <c r="U1185" s="190">
        <v>2925.0360000000001</v>
      </c>
      <c r="V1185" s="190">
        <v>2822.6379999999999</v>
      </c>
      <c r="W1185" s="73">
        <v>5</v>
      </c>
      <c r="X1185" s="73">
        <v>0</v>
      </c>
      <c r="Y1185" s="98">
        <v>235600151308</v>
      </c>
      <c r="Z1185" s="82" t="s">
        <v>128</v>
      </c>
      <c r="AA1185" s="75" t="s">
        <v>399</v>
      </c>
      <c r="AB1185" s="82" t="s">
        <v>4654</v>
      </c>
      <c r="AC1185" s="98">
        <v>235600151308</v>
      </c>
      <c r="AD1185" s="75" t="s">
        <v>113</v>
      </c>
      <c r="AE1185" s="74">
        <v>46083</v>
      </c>
      <c r="AF1185" s="80">
        <v>46079.625</v>
      </c>
      <c r="AG1185" s="80">
        <v>46079.5</v>
      </c>
      <c r="AH1185" s="80">
        <v>46079.416666666664</v>
      </c>
      <c r="AI1185" s="99">
        <v>46080</v>
      </c>
      <c r="AJ1185" s="69"/>
      <c r="AK1185" s="99">
        <v>46080</v>
      </c>
      <c r="AL1185" s="99">
        <v>46083</v>
      </c>
      <c r="AM1185" s="69"/>
      <c r="AN1185" s="99">
        <v>46083</v>
      </c>
      <c r="AO1185" s="95" t="s">
        <v>121</v>
      </c>
      <c r="AP1185" s="95" t="s">
        <v>121</v>
      </c>
      <c r="AQ1185" s="95" t="s">
        <v>121</v>
      </c>
      <c r="AR1185" s="95" t="s">
        <v>121</v>
      </c>
      <c r="AS1185" s="95" t="s">
        <v>121</v>
      </c>
      <c r="AT1185" s="95" t="s">
        <v>121</v>
      </c>
      <c r="AU1185" s="82" t="s">
        <v>2794</v>
      </c>
      <c r="AV1185" s="74">
        <v>46078</v>
      </c>
      <c r="AW1185" s="75">
        <v>0</v>
      </c>
      <c r="AX1185" s="75">
        <v>0</v>
      </c>
      <c r="AY1185" s="75"/>
      <c r="AZ1185" s="96"/>
      <c r="BA1185" s="75"/>
      <c r="BB1185" s="75"/>
      <c r="BC1185" s="75"/>
      <c r="BD1185" s="75"/>
      <c r="BE1185" s="75"/>
      <c r="BF1185" s="75"/>
      <c r="BG1185" s="75"/>
      <c r="BH1185" s="75"/>
      <c r="BI1185" s="75"/>
      <c r="BJ1185" s="75"/>
      <c r="BK1185" s="75"/>
      <c r="BL1185" s="75"/>
      <c r="BM1185" s="75"/>
      <c r="BN1185" s="75"/>
      <c r="BO1185" s="75"/>
      <c r="BP1185" s="75"/>
      <c r="BQ1185" s="75"/>
      <c r="BR1185" s="75"/>
      <c r="BS1185" s="75"/>
      <c r="BT1185" s="75">
        <v>0</v>
      </c>
      <c r="BU1185" s="192" t="s">
        <v>4663</v>
      </c>
      <c r="BV1185" s="74">
        <v>46084</v>
      </c>
      <c r="BW1185" s="85"/>
      <c r="BX1185" s="85"/>
      <c r="BY1185" s="86"/>
      <c r="BZ1185" s="87">
        <f t="shared" si="374"/>
        <v>7</v>
      </c>
      <c r="CB1185" s="88">
        <f t="shared" si="375"/>
        <v>10</v>
      </c>
      <c r="CC1185" s="89"/>
      <c r="CF1185" s="90">
        <v>9138500</v>
      </c>
      <c r="CG1185" s="90"/>
      <c r="CH1185" s="90">
        <v>9138500</v>
      </c>
      <c r="CI1185" s="22">
        <v>26110</v>
      </c>
      <c r="CJ1185" s="87">
        <f t="shared" si="376"/>
        <v>2</v>
      </c>
      <c r="CK1185" s="87">
        <f t="shared" si="377"/>
        <v>9</v>
      </c>
      <c r="CL1185" s="22" t="s">
        <v>121</v>
      </c>
      <c r="CM1185" s="22" t="s">
        <v>4664</v>
      </c>
    </row>
    <row r="1186" spans="1:91" ht="14.45" customHeight="1" x14ac:dyDescent="0.25">
      <c r="A1186" s="69">
        <f t="shared" si="380"/>
        <v>1184</v>
      </c>
      <c r="B1186" s="70" t="s">
        <v>102</v>
      </c>
      <c r="C1186" s="97">
        <v>235600180715</v>
      </c>
      <c r="D1186" s="106">
        <v>145407970</v>
      </c>
      <c r="E1186" s="73">
        <v>5320007539</v>
      </c>
      <c r="F1186" s="74">
        <v>46056</v>
      </c>
      <c r="G1186" s="75" t="s">
        <v>479</v>
      </c>
      <c r="H1186" s="75" t="s">
        <v>2531</v>
      </c>
      <c r="I1186" s="75" t="s">
        <v>105</v>
      </c>
      <c r="J1186" s="75" t="s">
        <v>430</v>
      </c>
      <c r="K1186" s="75" t="s">
        <v>242</v>
      </c>
      <c r="L1186" s="74">
        <v>46071</v>
      </c>
      <c r="M1186" s="73">
        <v>40</v>
      </c>
      <c r="N1186" s="139" t="s">
        <v>4665</v>
      </c>
      <c r="O1186" s="139" t="s">
        <v>4666</v>
      </c>
      <c r="P1186" s="75">
        <v>2830049116</v>
      </c>
      <c r="Q1186" s="74">
        <v>46077</v>
      </c>
      <c r="R1186" s="75">
        <v>1209387589</v>
      </c>
      <c r="S1186" s="75">
        <v>224210623</v>
      </c>
      <c r="T1186" s="74">
        <v>46077</v>
      </c>
      <c r="U1186" s="190">
        <v>4945.0990000000002</v>
      </c>
      <c r="V1186" s="190">
        <v>4823.6459999999997</v>
      </c>
      <c r="W1186" s="75">
        <v>9</v>
      </c>
      <c r="X1186" s="75">
        <v>2</v>
      </c>
      <c r="Y1186" s="98">
        <v>235600180715</v>
      </c>
      <c r="Z1186" s="82" t="s">
        <v>128</v>
      </c>
      <c r="AA1186" s="75" t="s">
        <v>399</v>
      </c>
      <c r="AB1186" s="82" t="s">
        <v>4654</v>
      </c>
      <c r="AC1186" s="97">
        <v>235600180715</v>
      </c>
      <c r="AD1186" s="75" t="s">
        <v>113</v>
      </c>
      <c r="AE1186" s="74">
        <v>46083</v>
      </c>
      <c r="AF1186" s="80">
        <v>46079.625</v>
      </c>
      <c r="AG1186" s="80">
        <v>46079.5</v>
      </c>
      <c r="AH1186" s="80">
        <v>46078.625</v>
      </c>
      <c r="AI1186" s="99">
        <v>46080</v>
      </c>
      <c r="AJ1186" s="69"/>
      <c r="AK1186" s="99">
        <v>46080</v>
      </c>
      <c r="AL1186" s="99">
        <v>46083</v>
      </c>
      <c r="AM1186" s="69"/>
      <c r="AN1186" s="99">
        <v>46083</v>
      </c>
      <c r="AO1186" s="95" t="s">
        <v>121</v>
      </c>
      <c r="AP1186" s="95" t="s">
        <v>121</v>
      </c>
      <c r="AQ1186" s="95" t="s">
        <v>121</v>
      </c>
      <c r="AR1186" s="95" t="s">
        <v>121</v>
      </c>
      <c r="AS1186" s="82" t="s">
        <v>261</v>
      </c>
      <c r="AT1186" s="95" t="s">
        <v>121</v>
      </c>
      <c r="AU1186" s="82" t="s">
        <v>2794</v>
      </c>
      <c r="AV1186" s="74">
        <v>46077</v>
      </c>
      <c r="AW1186" s="75" t="s">
        <v>4667</v>
      </c>
      <c r="AX1186" s="75" t="s">
        <v>4668</v>
      </c>
      <c r="AY1186" s="75"/>
      <c r="AZ1186" s="96"/>
      <c r="BA1186" s="75"/>
      <c r="BB1186" s="75"/>
      <c r="BC1186" s="75"/>
      <c r="BD1186" s="75"/>
      <c r="BE1186" s="75"/>
      <c r="BF1186" s="75"/>
      <c r="BG1186" s="75"/>
      <c r="BH1186" s="75"/>
      <c r="BI1186" s="75"/>
      <c r="BJ1186" s="75"/>
      <c r="BK1186" s="75"/>
      <c r="BL1186" s="75"/>
      <c r="BM1186" s="75"/>
      <c r="BN1186" s="75"/>
      <c r="BO1186" s="75"/>
      <c r="BP1186" s="75"/>
      <c r="BQ1186" s="75"/>
      <c r="BR1186" s="75"/>
      <c r="BS1186" s="75"/>
      <c r="BT1186" s="75">
        <v>1</v>
      </c>
      <c r="BU1186" s="192" t="s">
        <v>4669</v>
      </c>
      <c r="BV1186" s="74">
        <v>46084</v>
      </c>
      <c r="BW1186" s="85"/>
      <c r="BX1186" s="85"/>
      <c r="BY1186" s="86"/>
      <c r="BZ1186" s="87">
        <f t="shared" si="374"/>
        <v>6</v>
      </c>
      <c r="CB1186" s="88">
        <f t="shared" si="375"/>
        <v>10</v>
      </c>
      <c r="CC1186" s="89"/>
      <c r="CF1186" s="90">
        <v>18277000</v>
      </c>
      <c r="CG1186" s="90"/>
      <c r="CH1186" s="90">
        <v>18277000</v>
      </c>
      <c r="CI1186" s="91">
        <v>26110</v>
      </c>
      <c r="CJ1186" s="87">
        <f t="shared" si="376"/>
        <v>2</v>
      </c>
      <c r="CK1186" s="87">
        <f t="shared" si="377"/>
        <v>9</v>
      </c>
      <c r="CL1186" s="22" t="s">
        <v>121</v>
      </c>
      <c r="CM1186" s="22" t="s">
        <v>4670</v>
      </c>
    </row>
    <row r="1187" spans="1:91" ht="14.45" customHeight="1" x14ac:dyDescent="0.25">
      <c r="A1187" s="69">
        <f t="shared" si="380"/>
        <v>1185</v>
      </c>
      <c r="B1187" s="70" t="s">
        <v>102</v>
      </c>
      <c r="C1187" s="97">
        <v>235600180715</v>
      </c>
      <c r="D1187" s="106">
        <v>145434322</v>
      </c>
      <c r="E1187" s="73">
        <v>5320007539</v>
      </c>
      <c r="F1187" s="74">
        <v>46056</v>
      </c>
      <c r="G1187" s="75" t="s">
        <v>479</v>
      </c>
      <c r="H1187" s="75" t="s">
        <v>2531</v>
      </c>
      <c r="I1187" s="75" t="s">
        <v>105</v>
      </c>
      <c r="J1187" s="75" t="s">
        <v>430</v>
      </c>
      <c r="K1187" s="75" t="s">
        <v>242</v>
      </c>
      <c r="L1187" s="74">
        <v>46071</v>
      </c>
      <c r="M1187" s="73">
        <v>0</v>
      </c>
      <c r="N1187" s="139" t="s">
        <v>4665</v>
      </c>
      <c r="O1187" s="139" t="s">
        <v>4666</v>
      </c>
      <c r="P1187" s="75">
        <v>2830049117</v>
      </c>
      <c r="Q1187" s="74">
        <v>46077</v>
      </c>
      <c r="R1187" s="75">
        <v>1209387591</v>
      </c>
      <c r="S1187" s="75">
        <v>224210626</v>
      </c>
      <c r="T1187" s="74">
        <v>46077</v>
      </c>
      <c r="U1187" s="190">
        <v>5044.9539999999997</v>
      </c>
      <c r="V1187" s="190">
        <v>4921.1469999999999</v>
      </c>
      <c r="W1187" s="75">
        <v>10</v>
      </c>
      <c r="X1187" s="75">
        <v>2</v>
      </c>
      <c r="Y1187" s="98">
        <v>235600180715</v>
      </c>
      <c r="Z1187" s="82" t="s">
        <v>128</v>
      </c>
      <c r="AA1187" s="75" t="s">
        <v>399</v>
      </c>
      <c r="AB1187" s="82" t="s">
        <v>4654</v>
      </c>
      <c r="AC1187" s="97">
        <v>235600180715</v>
      </c>
      <c r="AD1187" s="75" t="s">
        <v>113</v>
      </c>
      <c r="AE1187" s="74">
        <v>46083</v>
      </c>
      <c r="AF1187" s="80">
        <v>46079.625</v>
      </c>
      <c r="AG1187" s="80">
        <v>46079.5</v>
      </c>
      <c r="AH1187" s="80">
        <v>46078.625</v>
      </c>
      <c r="AI1187" s="99">
        <v>46080</v>
      </c>
      <c r="AJ1187" s="69"/>
      <c r="AK1187" s="99">
        <v>46080</v>
      </c>
      <c r="AL1187" s="99">
        <v>46083</v>
      </c>
      <c r="AM1187" s="69"/>
      <c r="AN1187" s="99">
        <v>46083</v>
      </c>
      <c r="AO1187" s="95" t="s">
        <v>121</v>
      </c>
      <c r="AP1187" s="95" t="s">
        <v>121</v>
      </c>
      <c r="AQ1187" s="95" t="s">
        <v>121</v>
      </c>
      <c r="AR1187" s="95" t="s">
        <v>121</v>
      </c>
      <c r="AS1187" s="82" t="s">
        <v>261</v>
      </c>
      <c r="AT1187" s="95" t="s">
        <v>121</v>
      </c>
      <c r="AU1187" s="82" t="s">
        <v>2794</v>
      </c>
      <c r="AV1187" s="74">
        <v>46077</v>
      </c>
      <c r="AW1187" s="75">
        <v>0</v>
      </c>
      <c r="AX1187" s="75">
        <v>0</v>
      </c>
      <c r="AY1187" s="75"/>
      <c r="AZ1187" s="96"/>
      <c r="BA1187" s="75"/>
      <c r="BB1187" s="75"/>
      <c r="BC1187" s="75"/>
      <c r="BD1187" s="75"/>
      <c r="BE1187" s="75"/>
      <c r="BF1187" s="75"/>
      <c r="BG1187" s="75"/>
      <c r="BH1187" s="75"/>
      <c r="BI1187" s="75"/>
      <c r="BJ1187" s="75"/>
      <c r="BK1187" s="75"/>
      <c r="BL1187" s="75"/>
      <c r="BM1187" s="75"/>
      <c r="BN1187" s="75"/>
      <c r="BO1187" s="75"/>
      <c r="BP1187" s="75"/>
      <c r="BQ1187" s="75"/>
      <c r="BR1187" s="75"/>
      <c r="BS1187" s="75"/>
      <c r="BT1187" s="75">
        <v>0</v>
      </c>
      <c r="BU1187" s="192" t="s">
        <v>4669</v>
      </c>
      <c r="BV1187" s="74">
        <v>46084</v>
      </c>
      <c r="BW1187" s="85"/>
      <c r="BX1187" s="85"/>
      <c r="BY1187" s="86"/>
      <c r="BZ1187" s="87">
        <f t="shared" si="374"/>
        <v>6</v>
      </c>
      <c r="CB1187" s="88">
        <f t="shared" si="375"/>
        <v>10</v>
      </c>
      <c r="CC1187" s="89"/>
      <c r="CF1187" s="90">
        <v>18277000</v>
      </c>
      <c r="CG1187" s="90"/>
      <c r="CH1187" s="90">
        <v>18277000</v>
      </c>
      <c r="CI1187" s="22">
        <v>26110</v>
      </c>
      <c r="CJ1187" s="87">
        <f t="shared" si="376"/>
        <v>2</v>
      </c>
      <c r="CK1187" s="87">
        <f t="shared" si="377"/>
        <v>9</v>
      </c>
      <c r="CL1187" s="22" t="s">
        <v>121</v>
      </c>
      <c r="CM1187" s="22" t="s">
        <v>4670</v>
      </c>
    </row>
    <row r="1188" spans="1:91" ht="14.45" customHeight="1" x14ac:dyDescent="0.25">
      <c r="A1188" s="69">
        <f t="shared" si="380"/>
        <v>1186</v>
      </c>
      <c r="B1188" s="70" t="s">
        <v>102</v>
      </c>
      <c r="C1188" s="97">
        <v>235600151294</v>
      </c>
      <c r="D1188" s="106">
        <v>145445078</v>
      </c>
      <c r="E1188" s="73">
        <v>5320007567</v>
      </c>
      <c r="F1188" s="74">
        <v>46063</v>
      </c>
      <c r="G1188" s="75" t="s">
        <v>428</v>
      </c>
      <c r="H1188" s="75" t="s">
        <v>2531</v>
      </c>
      <c r="I1188" s="75" t="s">
        <v>656</v>
      </c>
      <c r="J1188" s="75" t="s">
        <v>430</v>
      </c>
      <c r="K1188" s="75" t="s">
        <v>242</v>
      </c>
      <c r="L1188" s="74">
        <v>46075</v>
      </c>
      <c r="M1188" s="73">
        <v>20</v>
      </c>
      <c r="N1188" s="75" t="s">
        <v>4671</v>
      </c>
      <c r="O1188" s="75" t="s">
        <v>4672</v>
      </c>
      <c r="P1188" s="75">
        <v>2830049060</v>
      </c>
      <c r="Q1188" s="74">
        <v>46077</v>
      </c>
      <c r="R1188" s="75">
        <v>1209387355</v>
      </c>
      <c r="S1188" s="75">
        <v>224210658</v>
      </c>
      <c r="T1188" s="74">
        <v>46077</v>
      </c>
      <c r="U1188" s="190">
        <v>2917.7330000000002</v>
      </c>
      <c r="V1188" s="190">
        <v>2815.5909999999999</v>
      </c>
      <c r="W1188" s="73">
        <v>5</v>
      </c>
      <c r="X1188" s="73">
        <v>0</v>
      </c>
      <c r="Y1188" s="98">
        <v>235600209136</v>
      </c>
      <c r="Z1188" s="82" t="s">
        <v>128</v>
      </c>
      <c r="AA1188" s="75" t="s">
        <v>399</v>
      </c>
      <c r="AB1188" s="82" t="s">
        <v>4654</v>
      </c>
      <c r="AC1188" s="98">
        <v>235600151294</v>
      </c>
      <c r="AD1188" s="75" t="s">
        <v>113</v>
      </c>
      <c r="AE1188" s="74">
        <v>46083</v>
      </c>
      <c r="AF1188" s="80">
        <v>46079.625</v>
      </c>
      <c r="AG1188" s="80">
        <v>46079.5</v>
      </c>
      <c r="AH1188" s="80">
        <v>46078.625</v>
      </c>
      <c r="AI1188" s="99">
        <v>46080</v>
      </c>
      <c r="AJ1188" s="69"/>
      <c r="AK1188" s="99">
        <v>46080</v>
      </c>
      <c r="AL1188" s="99">
        <v>46083</v>
      </c>
      <c r="AM1188" s="69"/>
      <c r="AN1188" s="99">
        <v>46083</v>
      </c>
      <c r="AO1188" s="95" t="s">
        <v>121</v>
      </c>
      <c r="AP1188" s="95" t="s">
        <v>121</v>
      </c>
      <c r="AQ1188" s="95" t="s">
        <v>121</v>
      </c>
      <c r="AR1188" s="95" t="s">
        <v>121</v>
      </c>
      <c r="AS1188" s="95" t="s">
        <v>121</v>
      </c>
      <c r="AT1188" s="95" t="s">
        <v>121</v>
      </c>
      <c r="AU1188" s="82" t="s">
        <v>2794</v>
      </c>
      <c r="AV1188" s="74">
        <v>46077</v>
      </c>
      <c r="AW1188" s="75" t="s">
        <v>4673</v>
      </c>
      <c r="AX1188" s="75" t="s">
        <v>4674</v>
      </c>
      <c r="AY1188" s="75"/>
      <c r="AZ1188" s="96"/>
      <c r="BA1188" s="75"/>
      <c r="BB1188" s="75"/>
      <c r="BC1188" s="75"/>
      <c r="BD1188" s="75"/>
      <c r="BE1188" s="75"/>
      <c r="BF1188" s="75"/>
      <c r="BG1188" s="75"/>
      <c r="BH1188" s="75"/>
      <c r="BI1188" s="75"/>
      <c r="BJ1188" s="75"/>
      <c r="BK1188" s="75"/>
      <c r="BL1188" s="75"/>
      <c r="BM1188" s="75"/>
      <c r="BN1188" s="75"/>
      <c r="BO1188" s="75"/>
      <c r="BP1188" s="75"/>
      <c r="BQ1188" s="75"/>
      <c r="BR1188" s="75"/>
      <c r="BS1188" s="75"/>
      <c r="BT1188" s="75">
        <v>0</v>
      </c>
      <c r="BU1188" s="192" t="s">
        <v>4657</v>
      </c>
      <c r="BV1188" s="74">
        <v>46084</v>
      </c>
      <c r="BW1188" s="85"/>
      <c r="BX1188" s="85"/>
      <c r="BY1188" s="86"/>
      <c r="BZ1188" s="87">
        <f t="shared" si="374"/>
        <v>7</v>
      </c>
      <c r="CB1188" s="88">
        <f t="shared" si="375"/>
        <v>10</v>
      </c>
      <c r="CC1188" s="89"/>
      <c r="CF1188" s="90">
        <v>9138500</v>
      </c>
      <c r="CG1188" s="90"/>
      <c r="CH1188" s="90">
        <v>9138500</v>
      </c>
      <c r="CI1188" s="22">
        <v>26110</v>
      </c>
      <c r="CJ1188" s="87">
        <f t="shared" si="376"/>
        <v>2</v>
      </c>
      <c r="CK1188" s="87">
        <f t="shared" si="377"/>
        <v>9</v>
      </c>
      <c r="CL1188" s="22" t="s">
        <v>121</v>
      </c>
      <c r="CM1188" s="22" t="s">
        <v>4658</v>
      </c>
    </row>
    <row r="1189" spans="1:91" ht="14.45" customHeight="1" x14ac:dyDescent="0.25">
      <c r="A1189" s="69">
        <f t="shared" si="380"/>
        <v>1187</v>
      </c>
      <c r="B1189" s="70" t="s">
        <v>102</v>
      </c>
      <c r="C1189" s="97">
        <v>235600151294</v>
      </c>
      <c r="D1189" s="106">
        <v>145454003</v>
      </c>
      <c r="E1189" s="73">
        <v>5320007567</v>
      </c>
      <c r="F1189" s="74">
        <v>46063</v>
      </c>
      <c r="G1189" s="75" t="s">
        <v>428</v>
      </c>
      <c r="H1189" s="75" t="s">
        <v>2531</v>
      </c>
      <c r="I1189" s="75" t="s">
        <v>656</v>
      </c>
      <c r="J1189" s="75" t="s">
        <v>430</v>
      </c>
      <c r="K1189" s="75" t="s">
        <v>242</v>
      </c>
      <c r="L1189" s="74">
        <v>46075</v>
      </c>
      <c r="M1189" s="73">
        <v>0</v>
      </c>
      <c r="N1189" s="75" t="s">
        <v>4671</v>
      </c>
      <c r="O1189" s="75" t="s">
        <v>4672</v>
      </c>
      <c r="P1189" s="75">
        <v>2830049061</v>
      </c>
      <c r="Q1189" s="74">
        <v>46077</v>
      </c>
      <c r="R1189" s="75">
        <v>1209387356</v>
      </c>
      <c r="S1189" s="75">
        <v>224210660</v>
      </c>
      <c r="T1189" s="74">
        <v>46077</v>
      </c>
      <c r="U1189" s="190">
        <v>2480.7130000000002</v>
      </c>
      <c r="V1189" s="190">
        <v>2401.2060000000001</v>
      </c>
      <c r="W1189" s="73">
        <v>3</v>
      </c>
      <c r="X1189" s="73">
        <v>0</v>
      </c>
      <c r="Y1189" s="98">
        <v>235600209136</v>
      </c>
      <c r="Z1189" s="82" t="s">
        <v>128</v>
      </c>
      <c r="AA1189" s="75" t="s">
        <v>399</v>
      </c>
      <c r="AB1189" s="82" t="s">
        <v>4654</v>
      </c>
      <c r="AC1189" s="98">
        <v>235600151294</v>
      </c>
      <c r="AD1189" s="75" t="s">
        <v>113</v>
      </c>
      <c r="AE1189" s="74">
        <v>46083</v>
      </c>
      <c r="AF1189" s="80">
        <v>46079.625</v>
      </c>
      <c r="AG1189" s="80">
        <v>46079.5</v>
      </c>
      <c r="AH1189" s="80">
        <v>46078.625</v>
      </c>
      <c r="AI1189" s="99">
        <v>46080</v>
      </c>
      <c r="AJ1189" s="69"/>
      <c r="AK1189" s="99">
        <v>46080</v>
      </c>
      <c r="AL1189" s="99">
        <v>46083</v>
      </c>
      <c r="AM1189" s="69"/>
      <c r="AN1189" s="99">
        <v>46083</v>
      </c>
      <c r="AO1189" s="95" t="s">
        <v>121</v>
      </c>
      <c r="AP1189" s="95" t="s">
        <v>121</v>
      </c>
      <c r="AQ1189" s="95" t="s">
        <v>121</v>
      </c>
      <c r="AR1189" s="95" t="s">
        <v>121</v>
      </c>
      <c r="AS1189" s="95" t="s">
        <v>121</v>
      </c>
      <c r="AT1189" s="95" t="s">
        <v>121</v>
      </c>
      <c r="AU1189" s="82" t="s">
        <v>2794</v>
      </c>
      <c r="AV1189" s="74">
        <v>46077</v>
      </c>
      <c r="AW1189" s="75">
        <v>0</v>
      </c>
      <c r="AX1189" s="75">
        <v>0</v>
      </c>
      <c r="AY1189" s="75"/>
      <c r="AZ1189" s="96"/>
      <c r="BA1189" s="75"/>
      <c r="BB1189" s="75"/>
      <c r="BC1189" s="75"/>
      <c r="BD1189" s="75"/>
      <c r="BE1189" s="75"/>
      <c r="BF1189" s="75"/>
      <c r="BG1189" s="75"/>
      <c r="BH1189" s="75"/>
      <c r="BI1189" s="75"/>
      <c r="BJ1189" s="75"/>
      <c r="BK1189" s="75"/>
      <c r="BL1189" s="75"/>
      <c r="BM1189" s="75"/>
      <c r="BN1189" s="75"/>
      <c r="BO1189" s="75"/>
      <c r="BP1189" s="75"/>
      <c r="BQ1189" s="75"/>
      <c r="BR1189" s="75"/>
      <c r="BS1189" s="75"/>
      <c r="BT1189" s="75">
        <v>0</v>
      </c>
      <c r="BU1189" s="192" t="s">
        <v>4657</v>
      </c>
      <c r="BV1189" s="74">
        <v>46084</v>
      </c>
      <c r="BW1189" s="85"/>
      <c r="BX1189" s="85"/>
      <c r="BY1189" s="86"/>
      <c r="BZ1189" s="87">
        <f t="shared" si="374"/>
        <v>7</v>
      </c>
      <c r="CB1189" s="88">
        <f t="shared" si="375"/>
        <v>10</v>
      </c>
      <c r="CC1189" s="89"/>
      <c r="CF1189" s="90"/>
      <c r="CG1189" s="90"/>
      <c r="CH1189" s="90"/>
      <c r="CJ1189" s="87">
        <f t="shared" si="376"/>
        <v>2</v>
      </c>
      <c r="CK1189" s="87">
        <f t="shared" si="377"/>
        <v>9</v>
      </c>
      <c r="CL1189" s="22" t="s">
        <v>121</v>
      </c>
      <c r="CM1189" s="22" t="s">
        <v>4658</v>
      </c>
    </row>
    <row r="1190" spans="1:91" ht="14.45" customHeight="1" x14ac:dyDescent="0.25">
      <c r="A1190" s="69">
        <f t="shared" si="380"/>
        <v>1188</v>
      </c>
      <c r="B1190" s="70" t="s">
        <v>102</v>
      </c>
      <c r="C1190" s="107">
        <v>235600209187</v>
      </c>
      <c r="D1190" s="106">
        <v>145279747</v>
      </c>
      <c r="E1190" s="73">
        <v>5320007596</v>
      </c>
      <c r="F1190" s="74">
        <v>46077</v>
      </c>
      <c r="G1190" s="75" t="s">
        <v>428</v>
      </c>
      <c r="H1190" s="75" t="s">
        <v>2531</v>
      </c>
      <c r="I1190" s="75" t="s">
        <v>656</v>
      </c>
      <c r="J1190" s="75" t="s">
        <v>430</v>
      </c>
      <c r="K1190" s="75" t="s">
        <v>242</v>
      </c>
      <c r="L1190" s="74">
        <v>46095</v>
      </c>
      <c r="M1190" s="73">
        <v>20</v>
      </c>
      <c r="N1190" s="75" t="s">
        <v>4675</v>
      </c>
      <c r="O1190" s="75" t="s">
        <v>4676</v>
      </c>
      <c r="P1190" s="75">
        <v>2830049082</v>
      </c>
      <c r="Q1190" s="74">
        <v>46077</v>
      </c>
      <c r="R1190" s="75">
        <v>1209387430</v>
      </c>
      <c r="S1190" s="75">
        <v>224220279</v>
      </c>
      <c r="T1190" s="74">
        <v>46077</v>
      </c>
      <c r="U1190" s="190">
        <v>2985.3510000000001</v>
      </c>
      <c r="V1190" s="190">
        <v>2880.8429999999998</v>
      </c>
      <c r="W1190" s="73">
        <v>5</v>
      </c>
      <c r="X1190" s="73">
        <v>0</v>
      </c>
      <c r="Y1190" s="98">
        <v>235600209187</v>
      </c>
      <c r="Z1190" s="82" t="s">
        <v>128</v>
      </c>
      <c r="AA1190" s="75" t="s">
        <v>399</v>
      </c>
      <c r="AB1190" s="82" t="s">
        <v>4654</v>
      </c>
      <c r="AC1190" s="109">
        <v>235600209187</v>
      </c>
      <c r="AD1190" s="75" t="s">
        <v>113</v>
      </c>
      <c r="AE1190" s="74">
        <v>46083</v>
      </c>
      <c r="AF1190" s="80">
        <v>46079.625</v>
      </c>
      <c r="AG1190" s="80">
        <v>46079.5</v>
      </c>
      <c r="AH1190" s="80">
        <v>46078.625</v>
      </c>
      <c r="AI1190" s="99">
        <v>46080</v>
      </c>
      <c r="AJ1190" s="69"/>
      <c r="AK1190" s="99">
        <v>46080</v>
      </c>
      <c r="AL1190" s="99">
        <v>46083</v>
      </c>
      <c r="AM1190" s="69"/>
      <c r="AN1190" s="99">
        <v>46083</v>
      </c>
      <c r="AO1190" s="95" t="s">
        <v>121</v>
      </c>
      <c r="AP1190" s="95" t="s">
        <v>121</v>
      </c>
      <c r="AQ1190" s="95" t="s">
        <v>121</v>
      </c>
      <c r="AR1190" s="95" t="s">
        <v>121</v>
      </c>
      <c r="AS1190" s="95" t="s">
        <v>121</v>
      </c>
      <c r="AT1190" s="95" t="s">
        <v>121</v>
      </c>
      <c r="AU1190" s="82" t="s">
        <v>2794</v>
      </c>
      <c r="AV1190" s="74">
        <v>46077</v>
      </c>
      <c r="AW1190" s="75" t="s">
        <v>4677</v>
      </c>
      <c r="AX1190" s="75" t="s">
        <v>4678</v>
      </c>
      <c r="AY1190" s="75"/>
      <c r="AZ1190" s="96"/>
      <c r="BA1190" s="75"/>
      <c r="BB1190" s="75"/>
      <c r="BC1190" s="75"/>
      <c r="BD1190" s="75"/>
      <c r="BE1190" s="75"/>
      <c r="BF1190" s="75"/>
      <c r="BG1190" s="75"/>
      <c r="BH1190" s="75"/>
      <c r="BI1190" s="75"/>
      <c r="BJ1190" s="75"/>
      <c r="BK1190" s="75"/>
      <c r="BL1190" s="75"/>
      <c r="BM1190" s="75"/>
      <c r="BN1190" s="75"/>
      <c r="BO1190" s="75"/>
      <c r="BP1190" s="75"/>
      <c r="BQ1190" s="75"/>
      <c r="BR1190" s="75"/>
      <c r="BS1190" s="75"/>
      <c r="BT1190" s="75">
        <v>1</v>
      </c>
      <c r="BU1190" s="192" t="s">
        <v>4679</v>
      </c>
      <c r="BV1190" s="74">
        <v>46083</v>
      </c>
      <c r="BW1190" s="85"/>
      <c r="BX1190" s="85"/>
      <c r="BY1190" s="86"/>
      <c r="BZ1190" s="87">
        <f t="shared" si="374"/>
        <v>9</v>
      </c>
      <c r="CB1190" s="88">
        <f t="shared" si="375"/>
        <v>10</v>
      </c>
      <c r="CC1190" s="89"/>
      <c r="CF1190" s="90">
        <v>9138500</v>
      </c>
      <c r="CG1190" s="90"/>
      <c r="CH1190" s="90">
        <v>9138500</v>
      </c>
      <c r="CI1190" s="91">
        <v>26110</v>
      </c>
      <c r="CJ1190" s="87">
        <f t="shared" si="376"/>
        <v>2</v>
      </c>
      <c r="CK1190" s="87">
        <f t="shared" si="377"/>
        <v>9</v>
      </c>
      <c r="CL1190" s="22" t="s">
        <v>121</v>
      </c>
      <c r="CM1190" s="22" t="s">
        <v>4680</v>
      </c>
    </row>
    <row r="1191" spans="1:91" ht="14.45" customHeight="1" x14ac:dyDescent="0.25">
      <c r="A1191" s="69">
        <f t="shared" si="380"/>
        <v>1189</v>
      </c>
      <c r="B1191" s="70" t="s">
        <v>102</v>
      </c>
      <c r="C1191" s="107">
        <v>235600209187</v>
      </c>
      <c r="D1191" s="106">
        <v>145437691</v>
      </c>
      <c r="E1191" s="73">
        <v>5320007596</v>
      </c>
      <c r="F1191" s="74">
        <v>46077</v>
      </c>
      <c r="G1191" s="75" t="s">
        <v>428</v>
      </c>
      <c r="H1191" s="75" t="s">
        <v>2531</v>
      </c>
      <c r="I1191" s="75" t="s">
        <v>656</v>
      </c>
      <c r="J1191" s="75" t="s">
        <v>430</v>
      </c>
      <c r="K1191" s="75" t="s">
        <v>242</v>
      </c>
      <c r="L1191" s="74">
        <v>46084</v>
      </c>
      <c r="M1191" s="73">
        <v>0</v>
      </c>
      <c r="N1191" s="75" t="s">
        <v>4675</v>
      </c>
      <c r="O1191" s="75" t="s">
        <v>4676</v>
      </c>
      <c r="P1191" s="75">
        <v>2830049083</v>
      </c>
      <c r="Q1191" s="74">
        <v>46077</v>
      </c>
      <c r="R1191" s="75">
        <v>1209387431</v>
      </c>
      <c r="S1191" s="75">
        <v>224220283</v>
      </c>
      <c r="T1191" s="74">
        <v>46077</v>
      </c>
      <c r="U1191" s="190">
        <v>2521.2139999999999</v>
      </c>
      <c r="V1191" s="190">
        <v>2440.4070000000002</v>
      </c>
      <c r="W1191" s="73">
        <v>4</v>
      </c>
      <c r="X1191" s="73">
        <v>0</v>
      </c>
      <c r="Y1191" s="98">
        <v>235600209187</v>
      </c>
      <c r="Z1191" s="82" t="s">
        <v>128</v>
      </c>
      <c r="AA1191" s="75" t="s">
        <v>399</v>
      </c>
      <c r="AB1191" s="82" t="s">
        <v>4654</v>
      </c>
      <c r="AC1191" s="109">
        <v>235600209187</v>
      </c>
      <c r="AD1191" s="75" t="s">
        <v>113</v>
      </c>
      <c r="AE1191" s="74">
        <v>46083</v>
      </c>
      <c r="AF1191" s="80">
        <v>46079.625</v>
      </c>
      <c r="AG1191" s="80">
        <v>46079.5</v>
      </c>
      <c r="AH1191" s="80">
        <v>46078.625</v>
      </c>
      <c r="AI1191" s="99">
        <v>46080</v>
      </c>
      <c r="AJ1191" s="69"/>
      <c r="AK1191" s="99">
        <v>46080</v>
      </c>
      <c r="AL1191" s="99">
        <v>46083</v>
      </c>
      <c r="AM1191" s="69"/>
      <c r="AN1191" s="99">
        <v>46083</v>
      </c>
      <c r="AO1191" s="95" t="s">
        <v>121</v>
      </c>
      <c r="AP1191" s="95" t="s">
        <v>121</v>
      </c>
      <c r="AQ1191" s="95" t="s">
        <v>121</v>
      </c>
      <c r="AR1191" s="95" t="s">
        <v>121</v>
      </c>
      <c r="AS1191" s="95" t="s">
        <v>121</v>
      </c>
      <c r="AT1191" s="95" t="s">
        <v>121</v>
      </c>
      <c r="AU1191" s="82" t="s">
        <v>2794</v>
      </c>
      <c r="AV1191" s="74">
        <v>46077</v>
      </c>
      <c r="AW1191" s="75">
        <v>0</v>
      </c>
      <c r="AX1191" s="75">
        <v>0</v>
      </c>
      <c r="AY1191" s="75"/>
      <c r="AZ1191" s="96"/>
      <c r="BA1191" s="75"/>
      <c r="BB1191" s="75"/>
      <c r="BC1191" s="75"/>
      <c r="BD1191" s="75"/>
      <c r="BE1191" s="75"/>
      <c r="BF1191" s="75"/>
      <c r="BG1191" s="75"/>
      <c r="BH1191" s="75"/>
      <c r="BI1191" s="75"/>
      <c r="BJ1191" s="75"/>
      <c r="BK1191" s="75"/>
      <c r="BL1191" s="75"/>
      <c r="BM1191" s="75"/>
      <c r="BN1191" s="75"/>
      <c r="BO1191" s="75"/>
      <c r="BP1191" s="75"/>
      <c r="BQ1191" s="75"/>
      <c r="BR1191" s="75"/>
      <c r="BS1191" s="75"/>
      <c r="BT1191" s="75">
        <v>0</v>
      </c>
      <c r="BU1191" s="192" t="s">
        <v>4679</v>
      </c>
      <c r="BV1191" s="74">
        <v>46083</v>
      </c>
      <c r="BW1191" s="85"/>
      <c r="BX1191" s="85"/>
      <c r="BY1191" s="86"/>
      <c r="BZ1191" s="87">
        <f t="shared" si="374"/>
        <v>9</v>
      </c>
      <c r="CB1191" s="88">
        <f t="shared" si="375"/>
        <v>10</v>
      </c>
      <c r="CC1191" s="89"/>
      <c r="CF1191" s="90"/>
      <c r="CG1191" s="90"/>
      <c r="CH1191" s="90"/>
      <c r="CJ1191" s="87">
        <f t="shared" si="376"/>
        <v>2</v>
      </c>
      <c r="CK1191" s="87">
        <f t="shared" si="377"/>
        <v>9</v>
      </c>
      <c r="CL1191" s="22" t="s">
        <v>121</v>
      </c>
      <c r="CM1191" s="22" t="s">
        <v>4680</v>
      </c>
    </row>
    <row r="1192" spans="1:91" ht="14.45" customHeight="1" x14ac:dyDescent="0.25">
      <c r="A1192" s="69">
        <f t="shared" si="380"/>
        <v>1190</v>
      </c>
      <c r="B1192" s="70" t="s">
        <v>102</v>
      </c>
      <c r="C1192" s="107">
        <v>235600209187</v>
      </c>
      <c r="D1192" s="106">
        <v>145490296</v>
      </c>
      <c r="E1192" s="73">
        <v>5320007596</v>
      </c>
      <c r="F1192" s="74">
        <v>46077</v>
      </c>
      <c r="G1192" s="75" t="s">
        <v>428</v>
      </c>
      <c r="H1192" s="75" t="s">
        <v>2531</v>
      </c>
      <c r="I1192" s="75" t="s">
        <v>656</v>
      </c>
      <c r="J1192" s="75" t="s">
        <v>430</v>
      </c>
      <c r="K1192" s="75" t="s">
        <v>242</v>
      </c>
      <c r="L1192" s="74">
        <v>46092</v>
      </c>
      <c r="M1192" s="73">
        <v>0</v>
      </c>
      <c r="N1192" s="75" t="s">
        <v>4675</v>
      </c>
      <c r="O1192" s="75" t="s">
        <v>4676</v>
      </c>
      <c r="P1192" s="75">
        <v>2830049084</v>
      </c>
      <c r="Q1192" s="74">
        <v>46077</v>
      </c>
      <c r="R1192" s="75">
        <v>1209387432</v>
      </c>
      <c r="S1192" s="75">
        <v>224220286</v>
      </c>
      <c r="T1192" s="74">
        <v>46077</v>
      </c>
      <c r="U1192" s="190">
        <v>2784.75</v>
      </c>
      <c r="V1192" s="190">
        <v>2687.2629999999999</v>
      </c>
      <c r="W1192" s="73">
        <v>4</v>
      </c>
      <c r="X1192" s="73">
        <v>0</v>
      </c>
      <c r="Y1192" s="98">
        <v>235600209187</v>
      </c>
      <c r="Z1192" s="82" t="s">
        <v>128</v>
      </c>
      <c r="AA1192" s="75" t="s">
        <v>399</v>
      </c>
      <c r="AB1192" s="82" t="s">
        <v>4654</v>
      </c>
      <c r="AC1192" s="109">
        <v>235600209187</v>
      </c>
      <c r="AD1192" s="75" t="s">
        <v>113</v>
      </c>
      <c r="AE1192" s="74">
        <v>46083</v>
      </c>
      <c r="AF1192" s="80">
        <v>46079.625</v>
      </c>
      <c r="AG1192" s="80">
        <v>46079.5</v>
      </c>
      <c r="AH1192" s="80">
        <v>46078.625</v>
      </c>
      <c r="AI1192" s="99">
        <v>46080</v>
      </c>
      <c r="AJ1192" s="69"/>
      <c r="AK1192" s="99">
        <v>46080</v>
      </c>
      <c r="AL1192" s="99">
        <v>46083</v>
      </c>
      <c r="AM1192" s="69"/>
      <c r="AN1192" s="99">
        <v>46083</v>
      </c>
      <c r="AO1192" s="95" t="s">
        <v>121</v>
      </c>
      <c r="AP1192" s="95" t="s">
        <v>121</v>
      </c>
      <c r="AQ1192" s="95" t="s">
        <v>121</v>
      </c>
      <c r="AR1192" s="95" t="s">
        <v>121</v>
      </c>
      <c r="AS1192" s="95" t="s">
        <v>121</v>
      </c>
      <c r="AT1192" s="95" t="s">
        <v>121</v>
      </c>
      <c r="AU1192" s="82" t="s">
        <v>2794</v>
      </c>
      <c r="AV1192" s="74">
        <v>46077</v>
      </c>
      <c r="AW1192" s="75">
        <v>0</v>
      </c>
      <c r="AX1192" s="75">
        <v>0</v>
      </c>
      <c r="AY1192" s="75"/>
      <c r="AZ1192" s="96"/>
      <c r="BA1192" s="75"/>
      <c r="BB1192" s="75"/>
      <c r="BC1192" s="75"/>
      <c r="BD1192" s="75"/>
      <c r="BE1192" s="75"/>
      <c r="BF1192" s="75"/>
      <c r="BG1192" s="75"/>
      <c r="BH1192" s="75"/>
      <c r="BI1192" s="75"/>
      <c r="BJ1192" s="75"/>
      <c r="BK1192" s="75"/>
      <c r="BL1192" s="75"/>
      <c r="BM1192" s="75"/>
      <c r="BN1192" s="75"/>
      <c r="BO1192" s="75"/>
      <c r="BP1192" s="75"/>
      <c r="BQ1192" s="75"/>
      <c r="BR1192" s="75"/>
      <c r="BS1192" s="75"/>
      <c r="BT1192" s="75">
        <v>0</v>
      </c>
      <c r="BU1192" s="192" t="s">
        <v>4679</v>
      </c>
      <c r="BV1192" s="74">
        <v>46083</v>
      </c>
      <c r="BW1192" s="85"/>
      <c r="BX1192" s="85"/>
      <c r="BY1192" s="86"/>
      <c r="BZ1192" s="87">
        <f t="shared" si="374"/>
        <v>9</v>
      </c>
      <c r="CB1192" s="88">
        <f t="shared" si="375"/>
        <v>10</v>
      </c>
      <c r="CC1192" s="89"/>
      <c r="CF1192" s="90"/>
      <c r="CG1192" s="90"/>
      <c r="CH1192" s="90"/>
      <c r="CJ1192" s="87">
        <f t="shared" si="376"/>
        <v>2</v>
      </c>
      <c r="CK1192" s="87">
        <f t="shared" si="377"/>
        <v>9</v>
      </c>
      <c r="CL1192" s="22" t="s">
        <v>121</v>
      </c>
      <c r="CM1192" s="22" t="s">
        <v>4680</v>
      </c>
    </row>
    <row r="1193" spans="1:91" ht="14.45" customHeight="1" x14ac:dyDescent="0.25">
      <c r="A1193" s="69">
        <f t="shared" si="380"/>
        <v>1191</v>
      </c>
      <c r="B1193" s="70" t="s">
        <v>102</v>
      </c>
      <c r="C1193" s="107">
        <v>235600281350</v>
      </c>
      <c r="D1193" s="106">
        <v>145498570</v>
      </c>
      <c r="E1193" s="73">
        <v>5320007625</v>
      </c>
      <c r="F1193" s="74">
        <v>46065</v>
      </c>
      <c r="G1193" s="75" t="s">
        <v>164</v>
      </c>
      <c r="H1193" s="75" t="s">
        <v>140</v>
      </c>
      <c r="I1193" s="75" t="s">
        <v>105</v>
      </c>
      <c r="J1193" s="75" t="s">
        <v>165</v>
      </c>
      <c r="K1193" s="75" t="s">
        <v>242</v>
      </c>
      <c r="L1193" s="74">
        <v>46097</v>
      </c>
      <c r="M1193" s="73">
        <v>40</v>
      </c>
      <c r="N1193" s="79" t="s">
        <v>4681</v>
      </c>
      <c r="O1193" s="79" t="s">
        <v>4682</v>
      </c>
      <c r="P1193" s="75">
        <v>2830049119</v>
      </c>
      <c r="Q1193" s="74">
        <v>46077</v>
      </c>
      <c r="R1193" s="75">
        <v>1209387605</v>
      </c>
      <c r="S1193" s="75">
        <v>224210680</v>
      </c>
      <c r="T1193" s="74">
        <v>46077</v>
      </c>
      <c r="U1193" s="190">
        <v>2495.538</v>
      </c>
      <c r="V1193" s="190">
        <v>2436.89</v>
      </c>
      <c r="W1193" s="75">
        <v>5</v>
      </c>
      <c r="X1193" s="75">
        <v>1</v>
      </c>
      <c r="Y1193" s="98">
        <v>235600281350</v>
      </c>
      <c r="Z1193" s="82" t="s">
        <v>128</v>
      </c>
      <c r="AA1193" s="75" t="s">
        <v>1507</v>
      </c>
      <c r="AB1193" s="75" t="s">
        <v>4683</v>
      </c>
      <c r="AC1193" s="98">
        <v>235600179652</v>
      </c>
      <c r="AD1193" s="75" t="s">
        <v>113</v>
      </c>
      <c r="AE1193" s="74">
        <v>46083</v>
      </c>
      <c r="AF1193" s="80">
        <v>46079.916666666664</v>
      </c>
      <c r="AG1193" s="80">
        <v>46078.583333333336</v>
      </c>
      <c r="AH1193" s="80">
        <v>46079.416666666664</v>
      </c>
      <c r="AI1193" s="99">
        <v>46081</v>
      </c>
      <c r="AJ1193" s="69"/>
      <c r="AK1193" s="99">
        <v>46081</v>
      </c>
      <c r="AL1193" s="99">
        <v>46093</v>
      </c>
      <c r="AM1193" s="69"/>
      <c r="AN1193" s="99">
        <v>46093</v>
      </c>
      <c r="AO1193" s="95" t="s">
        <v>121</v>
      </c>
      <c r="AP1193" s="95" t="s">
        <v>121</v>
      </c>
      <c r="AQ1193" s="95" t="s">
        <v>121</v>
      </c>
      <c r="AR1193" s="95" t="s">
        <v>121</v>
      </c>
      <c r="AS1193" s="95" t="s">
        <v>121</v>
      </c>
      <c r="AT1193" s="95" t="s">
        <v>121</v>
      </c>
      <c r="AU1193" s="82" t="s">
        <v>2794</v>
      </c>
      <c r="AV1193" s="74">
        <v>46077</v>
      </c>
      <c r="AW1193" s="75" t="s">
        <v>4684</v>
      </c>
      <c r="AX1193" s="75" t="s">
        <v>4685</v>
      </c>
      <c r="AY1193" s="75"/>
      <c r="AZ1193" s="96"/>
      <c r="BA1193" s="75"/>
      <c r="BB1193" s="75"/>
      <c r="BC1193" s="75"/>
      <c r="BD1193" s="75"/>
      <c r="BE1193" s="75"/>
      <c r="BF1193" s="75"/>
      <c r="BG1193" s="75"/>
      <c r="BH1193" s="75"/>
      <c r="BI1193" s="75"/>
      <c r="BJ1193" s="75"/>
      <c r="BK1193" s="75"/>
      <c r="BL1193" s="75"/>
      <c r="BM1193" s="75"/>
      <c r="BN1193" s="75"/>
      <c r="BO1193" s="75"/>
      <c r="BP1193" s="75"/>
      <c r="BQ1193" s="75"/>
      <c r="BR1193" s="75"/>
      <c r="BS1193" s="75"/>
      <c r="BT1193" s="75">
        <v>1</v>
      </c>
      <c r="BU1193" s="192" t="s">
        <v>4686</v>
      </c>
      <c r="BV1193" s="74">
        <v>46084</v>
      </c>
      <c r="BW1193" s="85"/>
      <c r="BX1193" s="85"/>
      <c r="BY1193" s="86"/>
      <c r="BZ1193" s="87">
        <f t="shared" si="374"/>
        <v>7</v>
      </c>
      <c r="CB1193" s="88">
        <f t="shared" si="375"/>
        <v>10</v>
      </c>
      <c r="CC1193" s="89"/>
      <c r="CF1193" s="90">
        <v>36608600</v>
      </c>
      <c r="CG1193" s="90"/>
      <c r="CH1193" s="90">
        <v>36608600</v>
      </c>
      <c r="CI1193" s="22">
        <v>26149</v>
      </c>
      <c r="CJ1193" s="87">
        <f t="shared" si="376"/>
        <v>2</v>
      </c>
      <c r="CK1193" s="87">
        <f t="shared" si="377"/>
        <v>9</v>
      </c>
      <c r="CL1193" s="22" t="s">
        <v>121</v>
      </c>
      <c r="CM1193" s="22" t="s">
        <v>4687</v>
      </c>
    </row>
    <row r="1194" spans="1:91" ht="14.45" customHeight="1" x14ac:dyDescent="0.25">
      <c r="A1194" s="69">
        <f t="shared" si="380"/>
        <v>1192</v>
      </c>
      <c r="B1194" s="70" t="s">
        <v>102</v>
      </c>
      <c r="C1194" s="107">
        <v>235600281350</v>
      </c>
      <c r="D1194" s="106">
        <v>145498575</v>
      </c>
      <c r="E1194" s="73">
        <v>5320007625</v>
      </c>
      <c r="F1194" s="74">
        <v>46065</v>
      </c>
      <c r="G1194" s="75" t="s">
        <v>164</v>
      </c>
      <c r="H1194" s="75" t="s">
        <v>140</v>
      </c>
      <c r="I1194" s="75" t="s">
        <v>105</v>
      </c>
      <c r="J1194" s="75" t="s">
        <v>165</v>
      </c>
      <c r="K1194" s="75" t="s">
        <v>242</v>
      </c>
      <c r="L1194" s="74">
        <v>46092</v>
      </c>
      <c r="M1194" s="73">
        <v>0</v>
      </c>
      <c r="N1194" s="79" t="s">
        <v>4681</v>
      </c>
      <c r="O1194" s="79" t="s">
        <v>4682</v>
      </c>
      <c r="P1194" s="75">
        <v>2830049120</v>
      </c>
      <c r="Q1194" s="74">
        <v>46077</v>
      </c>
      <c r="R1194" s="75">
        <v>1209387606</v>
      </c>
      <c r="S1194" s="75">
        <v>224210682</v>
      </c>
      <c r="T1194" s="74">
        <v>46077</v>
      </c>
      <c r="U1194" s="190">
        <v>5270.6610000000001</v>
      </c>
      <c r="V1194" s="190">
        <v>5076.7389999999996</v>
      </c>
      <c r="W1194" s="75">
        <v>7</v>
      </c>
      <c r="X1194" s="75">
        <v>2</v>
      </c>
      <c r="Y1194" s="98">
        <v>235600281350</v>
      </c>
      <c r="Z1194" s="82" t="s">
        <v>128</v>
      </c>
      <c r="AA1194" s="75" t="s">
        <v>1507</v>
      </c>
      <c r="AB1194" s="75" t="s">
        <v>4683</v>
      </c>
      <c r="AC1194" s="109">
        <v>235600209187</v>
      </c>
      <c r="AD1194" s="75" t="s">
        <v>113</v>
      </c>
      <c r="AE1194" s="74">
        <v>46083</v>
      </c>
      <c r="AF1194" s="80">
        <v>46079.916666666664</v>
      </c>
      <c r="AG1194" s="80">
        <v>46078.583333333336</v>
      </c>
      <c r="AH1194" s="80">
        <v>46079.416666666664</v>
      </c>
      <c r="AI1194" s="99">
        <v>46081</v>
      </c>
      <c r="AJ1194" s="69"/>
      <c r="AK1194" s="99">
        <v>46081</v>
      </c>
      <c r="AL1194" s="99">
        <v>46093</v>
      </c>
      <c r="AM1194" s="69"/>
      <c r="AN1194" s="99">
        <v>46093</v>
      </c>
      <c r="AO1194" s="95" t="s">
        <v>121</v>
      </c>
      <c r="AP1194" s="95" t="s">
        <v>121</v>
      </c>
      <c r="AQ1194" s="95" t="s">
        <v>121</v>
      </c>
      <c r="AR1194" s="95" t="s">
        <v>121</v>
      </c>
      <c r="AS1194" s="95" t="s">
        <v>121</v>
      </c>
      <c r="AT1194" s="95" t="s">
        <v>121</v>
      </c>
      <c r="AU1194" s="82" t="s">
        <v>2794</v>
      </c>
      <c r="AV1194" s="74">
        <v>46077</v>
      </c>
      <c r="AW1194" s="75">
        <v>0</v>
      </c>
      <c r="AX1194" s="75">
        <v>0</v>
      </c>
      <c r="AY1194" s="75"/>
      <c r="AZ1194" s="96"/>
      <c r="BA1194" s="75"/>
      <c r="BB1194" s="75"/>
      <c r="BC1194" s="75"/>
      <c r="BD1194" s="75"/>
      <c r="BE1194" s="75"/>
      <c r="BF1194" s="75"/>
      <c r="BG1194" s="75"/>
      <c r="BH1194" s="75"/>
      <c r="BI1194" s="75"/>
      <c r="BJ1194" s="75"/>
      <c r="BK1194" s="75"/>
      <c r="BL1194" s="75"/>
      <c r="BM1194" s="75"/>
      <c r="BN1194" s="75"/>
      <c r="BO1194" s="75"/>
      <c r="BP1194" s="75"/>
      <c r="BQ1194" s="75"/>
      <c r="BR1194" s="75"/>
      <c r="BS1194" s="75"/>
      <c r="BT1194" s="75">
        <v>0</v>
      </c>
      <c r="BU1194" s="192" t="s">
        <v>4686</v>
      </c>
      <c r="BV1194" s="74">
        <v>46084</v>
      </c>
      <c r="BW1194" s="85"/>
      <c r="BX1194" s="85"/>
      <c r="BY1194" s="86"/>
      <c r="BZ1194" s="87">
        <f t="shared" si="374"/>
        <v>7</v>
      </c>
      <c r="CB1194" s="88">
        <f t="shared" si="375"/>
        <v>10</v>
      </c>
      <c r="CC1194" s="89"/>
      <c r="CF1194" s="90"/>
      <c r="CG1194" s="90"/>
      <c r="CH1194" s="90"/>
      <c r="CJ1194" s="87">
        <f t="shared" si="376"/>
        <v>2</v>
      </c>
      <c r="CK1194" s="87">
        <f t="shared" si="377"/>
        <v>9</v>
      </c>
      <c r="CL1194" s="22" t="s">
        <v>121</v>
      </c>
      <c r="CM1194" s="22" t="s">
        <v>4687</v>
      </c>
    </row>
    <row r="1195" spans="1:91" ht="14.45" customHeight="1" x14ac:dyDescent="0.25">
      <c r="A1195" s="69">
        <f t="shared" si="380"/>
        <v>1193</v>
      </c>
      <c r="B1195" s="70" t="s">
        <v>102</v>
      </c>
      <c r="C1195" s="107">
        <v>235600281350</v>
      </c>
      <c r="D1195" s="106">
        <v>145481423</v>
      </c>
      <c r="E1195" s="73">
        <v>5320007625</v>
      </c>
      <c r="F1195" s="74">
        <v>46065</v>
      </c>
      <c r="G1195" s="75" t="s">
        <v>164</v>
      </c>
      <c r="H1195" s="75" t="s">
        <v>140</v>
      </c>
      <c r="I1195" s="75" t="s">
        <v>105</v>
      </c>
      <c r="J1195" s="75" t="s">
        <v>165</v>
      </c>
      <c r="K1195" s="75" t="s">
        <v>242</v>
      </c>
      <c r="L1195" s="74">
        <v>46097</v>
      </c>
      <c r="M1195" s="73">
        <v>0</v>
      </c>
      <c r="N1195" s="79" t="s">
        <v>4681</v>
      </c>
      <c r="O1195" s="79" t="s">
        <v>4682</v>
      </c>
      <c r="P1195" s="75">
        <v>2830049118</v>
      </c>
      <c r="Q1195" s="74">
        <v>46077</v>
      </c>
      <c r="R1195" s="75">
        <v>1209387604</v>
      </c>
      <c r="S1195" s="75">
        <v>224210679</v>
      </c>
      <c r="T1195" s="74">
        <v>46077</v>
      </c>
      <c r="U1195" s="190">
        <v>7526.4989999999998</v>
      </c>
      <c r="V1195" s="190">
        <v>7258.2730000000001</v>
      </c>
      <c r="W1195" s="75">
        <v>11</v>
      </c>
      <c r="X1195" s="75">
        <v>3</v>
      </c>
      <c r="Y1195" s="98">
        <v>235600281350</v>
      </c>
      <c r="Z1195" s="82" t="s">
        <v>128</v>
      </c>
      <c r="AA1195" s="75" t="s">
        <v>1507</v>
      </c>
      <c r="AB1195" s="75" t="s">
        <v>4683</v>
      </c>
      <c r="AC1195" s="109">
        <v>235600151324</v>
      </c>
      <c r="AD1195" s="75" t="s">
        <v>113</v>
      </c>
      <c r="AE1195" s="74">
        <v>46083</v>
      </c>
      <c r="AF1195" s="80">
        <v>46079.916666666664</v>
      </c>
      <c r="AG1195" s="80">
        <v>46078.583333333336</v>
      </c>
      <c r="AH1195" s="80">
        <v>46079.416666666664</v>
      </c>
      <c r="AI1195" s="99">
        <v>46081</v>
      </c>
      <c r="AJ1195" s="69"/>
      <c r="AK1195" s="99">
        <v>46081</v>
      </c>
      <c r="AL1195" s="99">
        <v>46093</v>
      </c>
      <c r="AM1195" s="69"/>
      <c r="AN1195" s="99">
        <v>46093</v>
      </c>
      <c r="AO1195" s="95" t="s">
        <v>121</v>
      </c>
      <c r="AP1195" s="95" t="s">
        <v>121</v>
      </c>
      <c r="AQ1195" s="95" t="s">
        <v>121</v>
      </c>
      <c r="AR1195" s="95" t="s">
        <v>121</v>
      </c>
      <c r="AS1195" s="95" t="s">
        <v>121</v>
      </c>
      <c r="AT1195" s="95" t="s">
        <v>121</v>
      </c>
      <c r="AU1195" s="82" t="s">
        <v>2794</v>
      </c>
      <c r="AV1195" s="74">
        <v>46077</v>
      </c>
      <c r="AW1195" s="75">
        <v>0</v>
      </c>
      <c r="AX1195" s="75">
        <v>0</v>
      </c>
      <c r="AY1195" s="75"/>
      <c r="AZ1195" s="96"/>
      <c r="BA1195" s="75"/>
      <c r="BB1195" s="75"/>
      <c r="BC1195" s="75"/>
      <c r="BD1195" s="75"/>
      <c r="BE1195" s="75"/>
      <c r="BF1195" s="75"/>
      <c r="BG1195" s="75"/>
      <c r="BH1195" s="75"/>
      <c r="BI1195" s="75"/>
      <c r="BJ1195" s="75"/>
      <c r="BK1195" s="75"/>
      <c r="BL1195" s="75"/>
      <c r="BM1195" s="75"/>
      <c r="BN1195" s="75"/>
      <c r="BO1195" s="75"/>
      <c r="BP1195" s="75"/>
      <c r="BQ1195" s="75"/>
      <c r="BR1195" s="75"/>
      <c r="BS1195" s="75"/>
      <c r="BT1195" s="75">
        <v>0</v>
      </c>
      <c r="BU1195" s="192" t="s">
        <v>4686</v>
      </c>
      <c r="BV1195" s="74">
        <v>46084</v>
      </c>
      <c r="BW1195" s="85"/>
      <c r="BX1195" s="85"/>
      <c r="BY1195" s="86"/>
      <c r="BZ1195" s="87">
        <f t="shared" si="374"/>
        <v>7</v>
      </c>
      <c r="CB1195" s="88">
        <f t="shared" si="375"/>
        <v>10</v>
      </c>
      <c r="CC1195" s="89"/>
      <c r="CF1195" s="90"/>
      <c r="CG1195" s="90"/>
      <c r="CH1195" s="90"/>
      <c r="CJ1195" s="87">
        <f t="shared" si="376"/>
        <v>2</v>
      </c>
      <c r="CK1195" s="87">
        <f t="shared" si="377"/>
        <v>9</v>
      </c>
      <c r="CL1195" s="22" t="s">
        <v>121</v>
      </c>
      <c r="CM1195" s="22" t="s">
        <v>4687</v>
      </c>
    </row>
    <row r="1196" spans="1:91" ht="14.45" customHeight="1" x14ac:dyDescent="0.25">
      <c r="A1196" s="69">
        <f t="shared" si="380"/>
        <v>1194</v>
      </c>
      <c r="B1196" s="70" t="s">
        <v>102</v>
      </c>
      <c r="C1196" s="107">
        <v>235600209187</v>
      </c>
      <c r="D1196" s="106">
        <v>145386676</v>
      </c>
      <c r="E1196" s="73">
        <v>5320007708</v>
      </c>
      <c r="F1196" s="74">
        <v>46063</v>
      </c>
      <c r="G1196" s="75" t="s">
        <v>428</v>
      </c>
      <c r="H1196" s="75" t="s">
        <v>2531</v>
      </c>
      <c r="I1196" s="75" t="s">
        <v>656</v>
      </c>
      <c r="J1196" s="75" t="s">
        <v>430</v>
      </c>
      <c r="K1196" s="75" t="s">
        <v>242</v>
      </c>
      <c r="L1196" s="74">
        <v>46079</v>
      </c>
      <c r="M1196" s="73">
        <v>20</v>
      </c>
      <c r="N1196" s="75" t="s">
        <v>4688</v>
      </c>
      <c r="O1196" s="75" t="s">
        <v>4689</v>
      </c>
      <c r="P1196" s="75">
        <v>2830049105</v>
      </c>
      <c r="Q1196" s="74">
        <v>46077</v>
      </c>
      <c r="R1196" s="75">
        <v>1209387549</v>
      </c>
      <c r="S1196" s="75">
        <v>224210663</v>
      </c>
      <c r="T1196" s="74">
        <v>46077</v>
      </c>
      <c r="U1196" s="190">
        <v>3006.6030000000001</v>
      </c>
      <c r="V1196" s="190">
        <v>2901.348</v>
      </c>
      <c r="W1196" s="73">
        <v>5</v>
      </c>
      <c r="X1196" s="73">
        <v>0</v>
      </c>
      <c r="Y1196" s="98">
        <v>235600247372</v>
      </c>
      <c r="Z1196" s="82" t="s">
        <v>128</v>
      </c>
      <c r="AA1196" s="75" t="s">
        <v>399</v>
      </c>
      <c r="AB1196" s="82" t="s">
        <v>4654</v>
      </c>
      <c r="AC1196" s="109">
        <v>235600151324</v>
      </c>
      <c r="AD1196" s="75" t="s">
        <v>113</v>
      </c>
      <c r="AE1196" s="74">
        <v>46083</v>
      </c>
      <c r="AF1196" s="80">
        <v>46079.625</v>
      </c>
      <c r="AG1196" s="80">
        <v>46079.5</v>
      </c>
      <c r="AH1196" s="80">
        <v>46078.625</v>
      </c>
      <c r="AI1196" s="99">
        <v>46080</v>
      </c>
      <c r="AJ1196" s="69"/>
      <c r="AK1196" s="99">
        <v>46080</v>
      </c>
      <c r="AL1196" s="99">
        <v>46083</v>
      </c>
      <c r="AM1196" s="69"/>
      <c r="AN1196" s="99">
        <v>46083</v>
      </c>
      <c r="AO1196" s="95" t="s">
        <v>121</v>
      </c>
      <c r="AP1196" s="95" t="s">
        <v>121</v>
      </c>
      <c r="AQ1196" s="95" t="s">
        <v>121</v>
      </c>
      <c r="AR1196" s="95" t="s">
        <v>121</v>
      </c>
      <c r="AS1196" s="95" t="s">
        <v>121</v>
      </c>
      <c r="AT1196" s="95" t="s">
        <v>121</v>
      </c>
      <c r="AU1196" s="82" t="s">
        <v>2794</v>
      </c>
      <c r="AV1196" s="74">
        <v>46077</v>
      </c>
      <c r="AW1196" s="75" t="s">
        <v>4690</v>
      </c>
      <c r="AX1196" s="75" t="s">
        <v>4691</v>
      </c>
      <c r="AY1196" s="75"/>
      <c r="AZ1196" s="96"/>
      <c r="BA1196" s="75"/>
      <c r="BB1196" s="75"/>
      <c r="BC1196" s="75"/>
      <c r="BD1196" s="75"/>
      <c r="BE1196" s="75"/>
      <c r="BF1196" s="75"/>
      <c r="BG1196" s="75"/>
      <c r="BH1196" s="75"/>
      <c r="BI1196" s="75"/>
      <c r="BJ1196" s="75"/>
      <c r="BK1196" s="75"/>
      <c r="BL1196" s="75"/>
      <c r="BM1196" s="75"/>
      <c r="BN1196" s="75"/>
      <c r="BO1196" s="75"/>
      <c r="BP1196" s="75"/>
      <c r="BQ1196" s="75"/>
      <c r="BR1196" s="75"/>
      <c r="BS1196" s="75"/>
      <c r="BT1196" s="75">
        <v>0</v>
      </c>
      <c r="BU1196" s="192" t="s">
        <v>4679</v>
      </c>
      <c r="BV1196" s="74">
        <v>46083</v>
      </c>
      <c r="BW1196" s="85"/>
      <c r="BX1196" s="85"/>
      <c r="BY1196" s="86"/>
      <c r="BZ1196" s="87">
        <f t="shared" si="374"/>
        <v>7</v>
      </c>
      <c r="CB1196" s="88">
        <f t="shared" si="375"/>
        <v>10</v>
      </c>
      <c r="CC1196" s="89"/>
      <c r="CF1196" s="90">
        <v>9138500</v>
      </c>
      <c r="CG1196" s="90"/>
      <c r="CH1196" s="90">
        <v>9138500</v>
      </c>
      <c r="CI1196" s="91">
        <v>26110</v>
      </c>
      <c r="CJ1196" s="87">
        <f t="shared" si="376"/>
        <v>2</v>
      </c>
      <c r="CK1196" s="87">
        <f t="shared" si="377"/>
        <v>9</v>
      </c>
      <c r="CL1196" s="22" t="s">
        <v>121</v>
      </c>
      <c r="CM1196" s="22" t="s">
        <v>4680</v>
      </c>
    </row>
    <row r="1197" spans="1:91" ht="14.45" customHeight="1" x14ac:dyDescent="0.25">
      <c r="A1197" s="69">
        <f t="shared" si="380"/>
        <v>1195</v>
      </c>
      <c r="B1197" s="70" t="s">
        <v>102</v>
      </c>
      <c r="C1197" s="107">
        <v>235600209187</v>
      </c>
      <c r="D1197" s="106">
        <v>145524250</v>
      </c>
      <c r="E1197" s="73">
        <v>5320007708</v>
      </c>
      <c r="F1197" s="74">
        <v>46063</v>
      </c>
      <c r="G1197" s="75" t="s">
        <v>428</v>
      </c>
      <c r="H1197" s="75" t="s">
        <v>2531</v>
      </c>
      <c r="I1197" s="75" t="s">
        <v>656</v>
      </c>
      <c r="J1197" s="75" t="s">
        <v>430</v>
      </c>
      <c r="K1197" s="75" t="s">
        <v>242</v>
      </c>
      <c r="L1197" s="74">
        <v>46077</v>
      </c>
      <c r="M1197" s="73">
        <v>0</v>
      </c>
      <c r="N1197" s="75" t="s">
        <v>4688</v>
      </c>
      <c r="O1197" s="75" t="s">
        <v>4689</v>
      </c>
      <c r="P1197" s="75">
        <v>2830049107</v>
      </c>
      <c r="Q1197" s="74">
        <v>46077</v>
      </c>
      <c r="R1197" s="75">
        <v>1209387551</v>
      </c>
      <c r="S1197" s="75">
        <v>224210667</v>
      </c>
      <c r="T1197" s="74">
        <v>46077</v>
      </c>
      <c r="U1197" s="190">
        <v>5315.0889999999999</v>
      </c>
      <c r="V1197" s="190">
        <v>5144.7439999999997</v>
      </c>
      <c r="W1197" s="73">
        <v>6</v>
      </c>
      <c r="X1197" s="73">
        <v>0</v>
      </c>
      <c r="Y1197" s="98">
        <v>235600247372</v>
      </c>
      <c r="Z1197" s="82" t="s">
        <v>128</v>
      </c>
      <c r="AA1197" s="75" t="s">
        <v>399</v>
      </c>
      <c r="AB1197" s="82" t="s">
        <v>4654</v>
      </c>
      <c r="AC1197" s="109">
        <v>235600209187</v>
      </c>
      <c r="AD1197" s="75" t="s">
        <v>113</v>
      </c>
      <c r="AE1197" s="74">
        <v>46083</v>
      </c>
      <c r="AF1197" s="80">
        <v>46079.625</v>
      </c>
      <c r="AG1197" s="80">
        <v>46079.5</v>
      </c>
      <c r="AH1197" s="80">
        <v>46078.625</v>
      </c>
      <c r="AI1197" s="99">
        <v>46080</v>
      </c>
      <c r="AJ1197" s="69"/>
      <c r="AK1197" s="99">
        <v>46080</v>
      </c>
      <c r="AL1197" s="99">
        <v>46083</v>
      </c>
      <c r="AM1197" s="69"/>
      <c r="AN1197" s="99">
        <v>46083</v>
      </c>
      <c r="AO1197" s="95" t="s">
        <v>121</v>
      </c>
      <c r="AP1197" s="95" t="s">
        <v>121</v>
      </c>
      <c r="AQ1197" s="95" t="s">
        <v>121</v>
      </c>
      <c r="AR1197" s="95" t="s">
        <v>121</v>
      </c>
      <c r="AS1197" s="95" t="s">
        <v>121</v>
      </c>
      <c r="AT1197" s="95" t="s">
        <v>121</v>
      </c>
      <c r="AU1197" s="82" t="s">
        <v>2794</v>
      </c>
      <c r="AV1197" s="74">
        <v>46077</v>
      </c>
      <c r="AW1197" s="75">
        <v>0</v>
      </c>
      <c r="AX1197" s="75">
        <v>0</v>
      </c>
      <c r="AY1197" s="75"/>
      <c r="AZ1197" s="96"/>
      <c r="BA1197" s="75"/>
      <c r="BB1197" s="75"/>
      <c r="BC1197" s="75"/>
      <c r="BD1197" s="75"/>
      <c r="BE1197" s="75"/>
      <c r="BF1197" s="75"/>
      <c r="BG1197" s="75"/>
      <c r="BH1197" s="75"/>
      <c r="BI1197" s="75"/>
      <c r="BJ1197" s="75"/>
      <c r="BK1197" s="75"/>
      <c r="BL1197" s="75"/>
      <c r="BM1197" s="75"/>
      <c r="BN1197" s="75"/>
      <c r="BO1197" s="75"/>
      <c r="BP1197" s="75"/>
      <c r="BQ1197" s="75"/>
      <c r="BR1197" s="75"/>
      <c r="BS1197" s="75"/>
      <c r="BT1197" s="75">
        <v>0</v>
      </c>
      <c r="BU1197" s="192" t="s">
        <v>4679</v>
      </c>
      <c r="BV1197" s="74">
        <v>46083</v>
      </c>
      <c r="BW1197" s="85"/>
      <c r="BX1197" s="85"/>
      <c r="BY1197" s="86"/>
      <c r="BZ1197" s="87">
        <f t="shared" si="374"/>
        <v>7</v>
      </c>
      <c r="CB1197" s="88">
        <f t="shared" si="375"/>
        <v>10</v>
      </c>
      <c r="CC1197" s="89"/>
      <c r="CF1197" s="90"/>
      <c r="CG1197" s="90"/>
      <c r="CH1197" s="90"/>
      <c r="CJ1197" s="87">
        <f t="shared" si="376"/>
        <v>2</v>
      </c>
      <c r="CK1197" s="87">
        <f t="shared" si="377"/>
        <v>9</v>
      </c>
      <c r="CL1197" s="22" t="s">
        <v>121</v>
      </c>
      <c r="CM1197" s="22" t="s">
        <v>4680</v>
      </c>
    </row>
    <row r="1198" spans="1:91" ht="14.45" customHeight="1" x14ac:dyDescent="0.25">
      <c r="A1198" s="69">
        <f t="shared" si="380"/>
        <v>1196</v>
      </c>
      <c r="B1198" s="70" t="s">
        <v>102</v>
      </c>
      <c r="C1198" s="107">
        <v>235600209187</v>
      </c>
      <c r="D1198" s="106">
        <v>145397015</v>
      </c>
      <c r="E1198" s="73">
        <v>5320007708</v>
      </c>
      <c r="F1198" s="74">
        <v>46063</v>
      </c>
      <c r="G1198" s="75" t="s">
        <v>428</v>
      </c>
      <c r="H1198" s="75" t="s">
        <v>2531</v>
      </c>
      <c r="I1198" s="75" t="s">
        <v>656</v>
      </c>
      <c r="J1198" s="75" t="s">
        <v>430</v>
      </c>
      <c r="K1198" s="75" t="s">
        <v>242</v>
      </c>
      <c r="L1198" s="74">
        <v>46079</v>
      </c>
      <c r="M1198" s="73">
        <v>0</v>
      </c>
      <c r="N1198" s="75" t="s">
        <v>4688</v>
      </c>
      <c r="O1198" s="75" t="s">
        <v>4689</v>
      </c>
      <c r="P1198" s="75">
        <v>2830049106</v>
      </c>
      <c r="Q1198" s="74">
        <v>46077</v>
      </c>
      <c r="R1198" s="75">
        <v>1209387550</v>
      </c>
      <c r="S1198" s="75">
        <v>224210665</v>
      </c>
      <c r="T1198" s="74">
        <v>46077</v>
      </c>
      <c r="U1198" s="190">
        <v>2997.348</v>
      </c>
      <c r="V1198" s="190">
        <v>2892.3229999999999</v>
      </c>
      <c r="W1198" s="73">
        <v>5</v>
      </c>
      <c r="X1198" s="73">
        <v>0</v>
      </c>
      <c r="Y1198" s="98">
        <v>235600247372</v>
      </c>
      <c r="Z1198" s="82" t="s">
        <v>128</v>
      </c>
      <c r="AA1198" s="75" t="s">
        <v>399</v>
      </c>
      <c r="AB1198" s="82" t="s">
        <v>4654</v>
      </c>
      <c r="AC1198" s="109">
        <v>235600209187</v>
      </c>
      <c r="AD1198" s="75" t="s">
        <v>113</v>
      </c>
      <c r="AE1198" s="74">
        <v>46083</v>
      </c>
      <c r="AF1198" s="80">
        <v>46079.625</v>
      </c>
      <c r="AG1198" s="80">
        <v>46079.5</v>
      </c>
      <c r="AH1198" s="80">
        <v>46078.625</v>
      </c>
      <c r="AI1198" s="99">
        <v>46080</v>
      </c>
      <c r="AJ1198" s="69"/>
      <c r="AK1198" s="99">
        <v>46080</v>
      </c>
      <c r="AL1198" s="99">
        <v>46083</v>
      </c>
      <c r="AM1198" s="69"/>
      <c r="AN1198" s="99">
        <v>46083</v>
      </c>
      <c r="AO1198" s="95" t="s">
        <v>121</v>
      </c>
      <c r="AP1198" s="95" t="s">
        <v>121</v>
      </c>
      <c r="AQ1198" s="95" t="s">
        <v>121</v>
      </c>
      <c r="AR1198" s="95" t="s">
        <v>121</v>
      </c>
      <c r="AS1198" s="95" t="s">
        <v>121</v>
      </c>
      <c r="AT1198" s="95" t="s">
        <v>121</v>
      </c>
      <c r="AU1198" s="82" t="s">
        <v>2794</v>
      </c>
      <c r="AV1198" s="74">
        <v>46077</v>
      </c>
      <c r="AW1198" s="75">
        <v>0</v>
      </c>
      <c r="AX1198" s="75">
        <v>0</v>
      </c>
      <c r="AY1198" s="75"/>
      <c r="AZ1198" s="96"/>
      <c r="BA1198" s="75"/>
      <c r="BB1198" s="75"/>
      <c r="BC1198" s="75"/>
      <c r="BD1198" s="75"/>
      <c r="BE1198" s="75"/>
      <c r="BF1198" s="75"/>
      <c r="BG1198" s="75"/>
      <c r="BH1198" s="75"/>
      <c r="BI1198" s="75"/>
      <c r="BJ1198" s="75"/>
      <c r="BK1198" s="75"/>
      <c r="BL1198" s="75"/>
      <c r="BM1198" s="75"/>
      <c r="BN1198" s="75"/>
      <c r="BO1198" s="75"/>
      <c r="BP1198" s="75"/>
      <c r="BQ1198" s="75"/>
      <c r="BR1198" s="75"/>
      <c r="BS1198" s="75"/>
      <c r="BT1198" s="75">
        <v>0</v>
      </c>
      <c r="BU1198" s="192" t="s">
        <v>4679</v>
      </c>
      <c r="BV1198" s="74">
        <v>46083</v>
      </c>
      <c r="BW1198" s="85"/>
      <c r="BX1198" s="85"/>
      <c r="BY1198" s="86"/>
      <c r="BZ1198" s="87">
        <f t="shared" si="374"/>
        <v>7</v>
      </c>
      <c r="CB1198" s="88">
        <f t="shared" si="375"/>
        <v>10</v>
      </c>
      <c r="CC1198" s="89"/>
      <c r="CF1198" s="90"/>
      <c r="CG1198" s="90"/>
      <c r="CH1198" s="90"/>
      <c r="CJ1198" s="87">
        <f t="shared" si="376"/>
        <v>2</v>
      </c>
      <c r="CK1198" s="87">
        <f t="shared" si="377"/>
        <v>9</v>
      </c>
      <c r="CL1198" s="22" t="s">
        <v>121</v>
      </c>
      <c r="CM1198" s="22" t="s">
        <v>4680</v>
      </c>
    </row>
    <row r="1199" spans="1:91" ht="14.45" customHeight="1" x14ac:dyDescent="0.25">
      <c r="A1199" s="69">
        <f t="shared" si="380"/>
        <v>1197</v>
      </c>
      <c r="B1199" s="70" t="s">
        <v>102</v>
      </c>
      <c r="C1199" s="97">
        <v>235600179652</v>
      </c>
      <c r="D1199" s="106">
        <v>145261148</v>
      </c>
      <c r="E1199" s="73"/>
      <c r="F1199" s="74">
        <v>46065</v>
      </c>
      <c r="G1199" s="75" t="s">
        <v>497</v>
      </c>
      <c r="H1199" s="75" t="s">
        <v>2531</v>
      </c>
      <c r="I1199" s="75" t="s">
        <v>656</v>
      </c>
      <c r="J1199" s="75" t="s">
        <v>430</v>
      </c>
      <c r="K1199" s="75" t="s">
        <v>242</v>
      </c>
      <c r="L1199" s="74">
        <v>46081</v>
      </c>
      <c r="M1199" s="73">
        <v>20</v>
      </c>
      <c r="N1199" s="75" t="s">
        <v>4692</v>
      </c>
      <c r="O1199" s="75" t="s">
        <v>4693</v>
      </c>
      <c r="P1199" s="75">
        <v>2830049068</v>
      </c>
      <c r="Q1199" s="74">
        <v>46077</v>
      </c>
      <c r="R1199" s="75">
        <v>1209387363</v>
      </c>
      <c r="S1199" s="75">
        <v>224210676</v>
      </c>
      <c r="T1199" s="74">
        <v>46077</v>
      </c>
      <c r="U1199" s="190">
        <v>2963.7249999999999</v>
      </c>
      <c r="V1199" s="190">
        <v>2859.9749999999999</v>
      </c>
      <c r="W1199" s="75">
        <v>5</v>
      </c>
      <c r="X1199" s="75">
        <v>0</v>
      </c>
      <c r="Y1199" s="98">
        <v>235600179652</v>
      </c>
      <c r="Z1199" s="82" t="s">
        <v>128</v>
      </c>
      <c r="AA1199" s="75" t="s">
        <v>399</v>
      </c>
      <c r="AB1199" s="82" t="s">
        <v>4654</v>
      </c>
      <c r="AC1199" s="98">
        <v>235600179652</v>
      </c>
      <c r="AD1199" s="75" t="s">
        <v>113</v>
      </c>
      <c r="AE1199" s="74">
        <v>46083</v>
      </c>
      <c r="AF1199" s="80">
        <v>46079.625</v>
      </c>
      <c r="AG1199" s="80">
        <v>46079.5</v>
      </c>
      <c r="AH1199" s="80">
        <v>46078.625</v>
      </c>
      <c r="AI1199" s="99">
        <v>46080</v>
      </c>
      <c r="AJ1199" s="69"/>
      <c r="AK1199" s="99">
        <v>46080</v>
      </c>
      <c r="AL1199" s="99">
        <v>46083</v>
      </c>
      <c r="AM1199" s="69"/>
      <c r="AN1199" s="99">
        <v>46083</v>
      </c>
      <c r="AO1199" s="81">
        <f t="shared" ref="AO1199:AO1216" si="381">IF(AH1199&lt;AG1199,IF(AH1199=0,"",AH1199-1),IF(AG1199=0,"",AG1199-1))</f>
        <v>46077.625</v>
      </c>
      <c r="AP1199" s="81">
        <f t="shared" ref="AP1199:AP1216" si="382">IF(AH1199&lt;AG1199,IF(AH1199=0,"",AH1199),IF(AG1199=0,"",AG1199))</f>
        <v>46078.625</v>
      </c>
      <c r="AQ1199" s="81">
        <f t="shared" ref="AQ1199:AQ1216" si="383">IF(AH1199&lt;AG1199,IF(AH1199=0,"",AH1199),IF(AG1199=0,"",AG1199))</f>
        <v>46078.625</v>
      </c>
      <c r="AR1199" s="81">
        <f t="shared" ref="AR1199:AR1216" si="384">IF(AI1199=0,"",IF(AI1199&lt;AJ1199,AJ1199+1,AI1199+1))</f>
        <v>46081</v>
      </c>
      <c r="AS1199" s="81">
        <f t="shared" ref="AS1199:AS1216" si="385">IF(AI1199=0,"",IF(AE1199=0,IF(AJ1199=0,AI1199+2,AJ1199+2),AE1199+2))</f>
        <v>46085</v>
      </c>
      <c r="AT1199" s="81">
        <f t="shared" ref="AT1199:AT1216" si="386">IF(AI1199=0,"",IF(AI1199&lt;AJ1199,AJ1199+1,AI1199+1))</f>
        <v>46081</v>
      </c>
      <c r="AU1199" s="82" t="s">
        <v>2794</v>
      </c>
      <c r="AV1199" s="74">
        <v>46077</v>
      </c>
      <c r="AW1199" s="75" t="s">
        <v>4694</v>
      </c>
      <c r="AX1199" s="75" t="s">
        <v>4695</v>
      </c>
      <c r="AY1199" s="75"/>
      <c r="AZ1199" s="96"/>
      <c r="BA1199" s="75"/>
      <c r="BB1199" s="75"/>
      <c r="BC1199" s="75"/>
      <c r="BD1199" s="75"/>
      <c r="BE1199" s="75"/>
      <c r="BF1199" s="75"/>
      <c r="BG1199" s="75"/>
      <c r="BH1199" s="75"/>
      <c r="BI1199" s="75"/>
      <c r="BJ1199" s="75"/>
      <c r="BK1199" s="75"/>
      <c r="BL1199" s="75"/>
      <c r="BM1199" s="75"/>
      <c r="BN1199" s="75"/>
      <c r="BO1199" s="75"/>
      <c r="BP1199" s="75"/>
      <c r="BQ1199" s="75"/>
      <c r="BR1199" s="75"/>
      <c r="BS1199" s="75"/>
      <c r="BT1199" s="75">
        <v>1</v>
      </c>
      <c r="BU1199" s="192" t="s">
        <v>4696</v>
      </c>
      <c r="BV1199" s="74">
        <v>46083</v>
      </c>
      <c r="BW1199" s="85"/>
      <c r="BX1199" s="85"/>
      <c r="BY1199" s="86"/>
      <c r="BZ1199" s="87">
        <f t="shared" si="374"/>
        <v>7</v>
      </c>
      <c r="CB1199" s="88">
        <f t="shared" si="375"/>
        <v>10</v>
      </c>
      <c r="CC1199" s="89"/>
      <c r="CF1199" s="90">
        <v>9138500</v>
      </c>
      <c r="CG1199" s="90"/>
      <c r="CH1199" s="90">
        <v>9138500</v>
      </c>
      <c r="CI1199" s="91">
        <v>26110</v>
      </c>
      <c r="CJ1199" s="87">
        <f t="shared" si="376"/>
        <v>2</v>
      </c>
      <c r="CK1199" s="87">
        <f t="shared" si="377"/>
        <v>9</v>
      </c>
      <c r="CL1199" s="22" t="s">
        <v>121</v>
      </c>
      <c r="CM1199" s="22" t="s">
        <v>4697</v>
      </c>
    </row>
    <row r="1200" spans="1:91" ht="14.45" customHeight="1" x14ac:dyDescent="0.25">
      <c r="A1200" s="69">
        <f t="shared" si="380"/>
        <v>1198</v>
      </c>
      <c r="B1200" s="70" t="s">
        <v>102</v>
      </c>
      <c r="C1200" s="107">
        <v>235600209187</v>
      </c>
      <c r="D1200" s="106">
        <v>145367933</v>
      </c>
      <c r="E1200" s="73"/>
      <c r="F1200" s="74">
        <v>46063</v>
      </c>
      <c r="G1200" s="75" t="s">
        <v>428</v>
      </c>
      <c r="H1200" s="75" t="s">
        <v>2531</v>
      </c>
      <c r="I1200" s="75" t="s">
        <v>656</v>
      </c>
      <c r="J1200" s="75" t="s">
        <v>430</v>
      </c>
      <c r="K1200" s="75" t="s">
        <v>242</v>
      </c>
      <c r="L1200" s="74">
        <v>46079</v>
      </c>
      <c r="M1200" s="73">
        <v>20</v>
      </c>
      <c r="N1200" s="75" t="s">
        <v>4698</v>
      </c>
      <c r="O1200" s="75" t="s">
        <v>4699</v>
      </c>
      <c r="P1200" s="75">
        <v>2830049114</v>
      </c>
      <c r="Q1200" s="74">
        <v>46077</v>
      </c>
      <c r="R1200" s="75">
        <v>1209387565</v>
      </c>
      <c r="S1200" s="75">
        <v>224210628</v>
      </c>
      <c r="T1200" s="74">
        <v>46077</v>
      </c>
      <c r="U1200" s="190">
        <v>17543.444</v>
      </c>
      <c r="V1200" s="190">
        <v>16920.800999999999</v>
      </c>
      <c r="W1200" s="73">
        <v>20</v>
      </c>
      <c r="X1200" s="73">
        <v>0</v>
      </c>
      <c r="Y1200" s="98">
        <v>235600151316</v>
      </c>
      <c r="Z1200" s="82" t="s">
        <v>128</v>
      </c>
      <c r="AA1200" s="75" t="s">
        <v>399</v>
      </c>
      <c r="AB1200" s="82" t="s">
        <v>4654</v>
      </c>
      <c r="AC1200" s="109">
        <v>235600209187</v>
      </c>
      <c r="AD1200" s="75" t="s">
        <v>113</v>
      </c>
      <c r="AE1200" s="74">
        <v>46083</v>
      </c>
      <c r="AF1200" s="80">
        <v>46079.625</v>
      </c>
      <c r="AG1200" s="80">
        <v>46079.5</v>
      </c>
      <c r="AH1200" s="80">
        <v>46078.625</v>
      </c>
      <c r="AI1200" s="99">
        <v>46080</v>
      </c>
      <c r="AJ1200" s="69"/>
      <c r="AK1200" s="99">
        <v>46080</v>
      </c>
      <c r="AL1200" s="99">
        <v>46083</v>
      </c>
      <c r="AM1200" s="69"/>
      <c r="AN1200" s="99">
        <v>46083</v>
      </c>
      <c r="AO1200" s="81">
        <f t="shared" si="381"/>
        <v>46077.625</v>
      </c>
      <c r="AP1200" s="81">
        <f t="shared" si="382"/>
        <v>46078.625</v>
      </c>
      <c r="AQ1200" s="81">
        <f t="shared" si="383"/>
        <v>46078.625</v>
      </c>
      <c r="AR1200" s="81">
        <f t="shared" si="384"/>
        <v>46081</v>
      </c>
      <c r="AS1200" s="81">
        <f t="shared" si="385"/>
        <v>46085</v>
      </c>
      <c r="AT1200" s="81">
        <f t="shared" si="386"/>
        <v>46081</v>
      </c>
      <c r="AU1200" s="82" t="s">
        <v>2794</v>
      </c>
      <c r="AV1200" s="74">
        <v>46077</v>
      </c>
      <c r="AW1200" s="75" t="s">
        <v>4700</v>
      </c>
      <c r="AX1200" s="75" t="s">
        <v>4701</v>
      </c>
      <c r="AY1200" s="75"/>
      <c r="AZ1200" s="96"/>
      <c r="BA1200" s="75"/>
      <c r="BB1200" s="75"/>
      <c r="BC1200" s="75"/>
      <c r="BD1200" s="75"/>
      <c r="BE1200" s="75"/>
      <c r="BF1200" s="75"/>
      <c r="BG1200" s="75"/>
      <c r="BH1200" s="75"/>
      <c r="BI1200" s="75"/>
      <c r="BJ1200" s="75"/>
      <c r="BK1200" s="75"/>
      <c r="BL1200" s="75"/>
      <c r="BM1200" s="75"/>
      <c r="BN1200" s="75"/>
      <c r="BO1200" s="75"/>
      <c r="BP1200" s="75"/>
      <c r="BQ1200" s="75"/>
      <c r="BR1200" s="75"/>
      <c r="BS1200" s="75"/>
      <c r="BT1200" s="75">
        <v>0</v>
      </c>
      <c r="BU1200" s="192" t="s">
        <v>4679</v>
      </c>
      <c r="BV1200" s="74">
        <v>46083</v>
      </c>
      <c r="BW1200" s="85"/>
      <c r="BX1200" s="85"/>
      <c r="BY1200" s="86"/>
      <c r="BZ1200" s="87">
        <f t="shared" si="374"/>
        <v>7</v>
      </c>
      <c r="CB1200" s="88">
        <f t="shared" si="375"/>
        <v>10</v>
      </c>
      <c r="CC1200" s="89"/>
      <c r="CF1200" s="90">
        <v>9138500</v>
      </c>
      <c r="CG1200" s="90"/>
      <c r="CH1200" s="90">
        <v>9138500</v>
      </c>
      <c r="CI1200" s="91">
        <v>26110</v>
      </c>
      <c r="CJ1200" s="87">
        <f t="shared" si="376"/>
        <v>2</v>
      </c>
      <c r="CK1200" s="87">
        <f t="shared" si="377"/>
        <v>9</v>
      </c>
      <c r="CL1200" s="22" t="s">
        <v>121</v>
      </c>
      <c r="CM1200" s="22" t="s">
        <v>4680</v>
      </c>
    </row>
    <row r="1201" spans="1:91" ht="14.45" customHeight="1" x14ac:dyDescent="0.25">
      <c r="A1201" s="69">
        <f t="shared" si="380"/>
        <v>1199</v>
      </c>
      <c r="B1201" s="70" t="s">
        <v>102</v>
      </c>
      <c r="C1201" s="107">
        <v>235600151324</v>
      </c>
      <c r="D1201" s="106">
        <v>145367940</v>
      </c>
      <c r="E1201" s="73"/>
      <c r="F1201" s="74">
        <v>46063</v>
      </c>
      <c r="G1201" s="75" t="s">
        <v>428</v>
      </c>
      <c r="H1201" s="75" t="s">
        <v>2531</v>
      </c>
      <c r="I1201" s="75" t="s">
        <v>656</v>
      </c>
      <c r="J1201" s="75" t="s">
        <v>430</v>
      </c>
      <c r="K1201" s="75" t="s">
        <v>242</v>
      </c>
      <c r="L1201" s="74">
        <v>46079</v>
      </c>
      <c r="M1201" s="73">
        <v>20</v>
      </c>
      <c r="N1201" s="75" t="s">
        <v>4702</v>
      </c>
      <c r="O1201" s="75" t="s">
        <v>4703</v>
      </c>
      <c r="P1201" s="75">
        <v>2830049089</v>
      </c>
      <c r="Q1201" s="74">
        <v>46077</v>
      </c>
      <c r="R1201" s="75">
        <v>1209387497</v>
      </c>
      <c r="S1201" s="75">
        <v>224210630</v>
      </c>
      <c r="T1201" s="74">
        <v>46077</v>
      </c>
      <c r="U1201" s="190">
        <v>17461.324000000001</v>
      </c>
      <c r="V1201" s="190">
        <v>16841.87</v>
      </c>
      <c r="W1201" s="73">
        <v>20</v>
      </c>
      <c r="X1201" s="73">
        <v>0</v>
      </c>
      <c r="Y1201" s="98">
        <v>235600151324</v>
      </c>
      <c r="Z1201" s="82" t="s">
        <v>128</v>
      </c>
      <c r="AA1201" s="75" t="s">
        <v>399</v>
      </c>
      <c r="AB1201" s="82" t="s">
        <v>4654</v>
      </c>
      <c r="AC1201" s="109">
        <v>235600151324</v>
      </c>
      <c r="AD1201" s="75" t="s">
        <v>113</v>
      </c>
      <c r="AE1201" s="74">
        <v>46083</v>
      </c>
      <c r="AF1201" s="80">
        <v>46079.625</v>
      </c>
      <c r="AG1201" s="80">
        <v>46079.5</v>
      </c>
      <c r="AH1201" s="80">
        <v>46078.625</v>
      </c>
      <c r="AI1201" s="99">
        <v>46080</v>
      </c>
      <c r="AJ1201" s="69"/>
      <c r="AK1201" s="99">
        <v>46080</v>
      </c>
      <c r="AL1201" s="99">
        <v>46083</v>
      </c>
      <c r="AM1201" s="69"/>
      <c r="AN1201" s="99">
        <v>46083</v>
      </c>
      <c r="AO1201" s="81">
        <f t="shared" si="381"/>
        <v>46077.625</v>
      </c>
      <c r="AP1201" s="81">
        <f t="shared" si="382"/>
        <v>46078.625</v>
      </c>
      <c r="AQ1201" s="81">
        <f t="shared" si="383"/>
        <v>46078.625</v>
      </c>
      <c r="AR1201" s="81">
        <f t="shared" si="384"/>
        <v>46081</v>
      </c>
      <c r="AS1201" s="81">
        <f t="shared" si="385"/>
        <v>46085</v>
      </c>
      <c r="AT1201" s="81">
        <f t="shared" si="386"/>
        <v>46081</v>
      </c>
      <c r="AU1201" s="82" t="s">
        <v>2794</v>
      </c>
      <c r="AV1201" s="74">
        <v>46077</v>
      </c>
      <c r="AW1201" s="75" t="s">
        <v>4704</v>
      </c>
      <c r="AX1201" s="75" t="s">
        <v>4705</v>
      </c>
      <c r="AY1201" s="75"/>
      <c r="AZ1201" s="96"/>
      <c r="BA1201" s="75"/>
      <c r="BB1201" s="75"/>
      <c r="BC1201" s="75"/>
      <c r="BD1201" s="75"/>
      <c r="BE1201" s="75"/>
      <c r="BF1201" s="75"/>
      <c r="BG1201" s="75"/>
      <c r="BH1201" s="75"/>
      <c r="BI1201" s="75"/>
      <c r="BJ1201" s="75"/>
      <c r="BK1201" s="75"/>
      <c r="BL1201" s="75"/>
      <c r="BM1201" s="75"/>
      <c r="BN1201" s="75"/>
      <c r="BO1201" s="75"/>
      <c r="BP1201" s="75"/>
      <c r="BQ1201" s="75"/>
      <c r="BR1201" s="75"/>
      <c r="BS1201" s="75"/>
      <c r="BT1201" s="75">
        <v>1</v>
      </c>
      <c r="BU1201" s="192" t="s">
        <v>4706</v>
      </c>
      <c r="BV1201" s="74">
        <v>46083</v>
      </c>
      <c r="BW1201" s="85"/>
      <c r="BX1201" s="85"/>
      <c r="BY1201" s="86"/>
      <c r="BZ1201" s="87">
        <f t="shared" si="374"/>
        <v>7</v>
      </c>
      <c r="CB1201" s="88">
        <f t="shared" si="375"/>
        <v>10</v>
      </c>
      <c r="CC1201" s="89"/>
      <c r="CF1201" s="90">
        <v>9138500</v>
      </c>
      <c r="CG1201" s="90"/>
      <c r="CH1201" s="90">
        <v>9138500</v>
      </c>
      <c r="CI1201" s="91">
        <v>26110</v>
      </c>
      <c r="CJ1201" s="87">
        <f t="shared" si="376"/>
        <v>2</v>
      </c>
      <c r="CK1201" s="87">
        <f t="shared" si="377"/>
        <v>9</v>
      </c>
      <c r="CL1201" s="22" t="s">
        <v>121</v>
      </c>
      <c r="CM1201" s="22" t="s">
        <v>4707</v>
      </c>
    </row>
    <row r="1202" spans="1:91" ht="14.45" customHeight="1" x14ac:dyDescent="0.25">
      <c r="A1202" s="69">
        <f t="shared" si="380"/>
        <v>1200</v>
      </c>
      <c r="B1202" s="70" t="s">
        <v>102</v>
      </c>
      <c r="C1202" s="107">
        <v>235600151324</v>
      </c>
      <c r="D1202" s="106">
        <v>145367954</v>
      </c>
      <c r="E1202" s="73"/>
      <c r="F1202" s="74">
        <v>46063</v>
      </c>
      <c r="G1202" s="75" t="s">
        <v>428</v>
      </c>
      <c r="H1202" s="75" t="s">
        <v>2531</v>
      </c>
      <c r="I1202" s="75" t="s">
        <v>656</v>
      </c>
      <c r="J1202" s="75" t="s">
        <v>430</v>
      </c>
      <c r="K1202" s="75" t="s">
        <v>242</v>
      </c>
      <c r="L1202" s="74">
        <v>46079</v>
      </c>
      <c r="M1202" s="73">
        <v>20</v>
      </c>
      <c r="N1202" s="75" t="s">
        <v>4708</v>
      </c>
      <c r="O1202" s="75" t="s">
        <v>4709</v>
      </c>
      <c r="P1202" s="75">
        <v>2830049102</v>
      </c>
      <c r="Q1202" s="74">
        <v>46077</v>
      </c>
      <c r="R1202" s="75">
        <v>1209387540</v>
      </c>
      <c r="S1202" s="75">
        <v>224210631</v>
      </c>
      <c r="T1202" s="74">
        <v>46077</v>
      </c>
      <c r="U1202" s="190">
        <v>15876.06</v>
      </c>
      <c r="V1202" s="190">
        <v>15312.841</v>
      </c>
      <c r="W1202" s="73">
        <v>20</v>
      </c>
      <c r="X1202" s="73">
        <v>0</v>
      </c>
      <c r="Y1202" s="98">
        <v>235600151332</v>
      </c>
      <c r="Z1202" s="82" t="s">
        <v>128</v>
      </c>
      <c r="AA1202" s="75" t="s">
        <v>399</v>
      </c>
      <c r="AB1202" s="82" t="s">
        <v>4654</v>
      </c>
      <c r="AC1202" s="109">
        <v>235600151324</v>
      </c>
      <c r="AD1202" s="75" t="s">
        <v>113</v>
      </c>
      <c r="AE1202" s="74">
        <v>46083</v>
      </c>
      <c r="AF1202" s="80">
        <v>46079.625</v>
      </c>
      <c r="AG1202" s="80">
        <v>46079.5</v>
      </c>
      <c r="AH1202" s="80">
        <v>46078.625</v>
      </c>
      <c r="AI1202" s="99">
        <v>46080</v>
      </c>
      <c r="AJ1202" s="69"/>
      <c r="AK1202" s="99">
        <v>46080</v>
      </c>
      <c r="AL1202" s="99">
        <v>46083</v>
      </c>
      <c r="AM1202" s="69"/>
      <c r="AN1202" s="99">
        <v>46083</v>
      </c>
      <c r="AO1202" s="81">
        <f t="shared" si="381"/>
        <v>46077.625</v>
      </c>
      <c r="AP1202" s="81">
        <f t="shared" si="382"/>
        <v>46078.625</v>
      </c>
      <c r="AQ1202" s="81">
        <f t="shared" si="383"/>
        <v>46078.625</v>
      </c>
      <c r="AR1202" s="81">
        <f t="shared" si="384"/>
        <v>46081</v>
      </c>
      <c r="AS1202" s="81">
        <f t="shared" si="385"/>
        <v>46085</v>
      </c>
      <c r="AT1202" s="81">
        <f t="shared" si="386"/>
        <v>46081</v>
      </c>
      <c r="AU1202" s="82" t="s">
        <v>2794</v>
      </c>
      <c r="AV1202" s="74">
        <v>46077</v>
      </c>
      <c r="AW1202" s="75" t="s">
        <v>4710</v>
      </c>
      <c r="AX1202" s="75" t="s">
        <v>4711</v>
      </c>
      <c r="AY1202" s="75"/>
      <c r="AZ1202" s="96"/>
      <c r="BA1202" s="75"/>
      <c r="BB1202" s="75"/>
      <c r="BC1202" s="75"/>
      <c r="BD1202" s="75"/>
      <c r="BE1202" s="75"/>
      <c r="BF1202" s="75"/>
      <c r="BG1202" s="75"/>
      <c r="BH1202" s="75"/>
      <c r="BI1202" s="75"/>
      <c r="BJ1202" s="75"/>
      <c r="BK1202" s="75"/>
      <c r="BL1202" s="75"/>
      <c r="BM1202" s="75"/>
      <c r="BN1202" s="75"/>
      <c r="BO1202" s="75"/>
      <c r="BP1202" s="75"/>
      <c r="BQ1202" s="75"/>
      <c r="BR1202" s="75"/>
      <c r="BS1202" s="75"/>
      <c r="BT1202" s="75">
        <v>0</v>
      </c>
      <c r="BU1202" s="192" t="s">
        <v>4706</v>
      </c>
      <c r="BV1202" s="74">
        <v>46083</v>
      </c>
      <c r="BW1202" s="85"/>
      <c r="BX1202" s="85"/>
      <c r="BY1202" s="86"/>
      <c r="BZ1202" s="87">
        <f t="shared" si="374"/>
        <v>7</v>
      </c>
      <c r="CB1202" s="88">
        <f t="shared" si="375"/>
        <v>10</v>
      </c>
      <c r="CC1202" s="89"/>
      <c r="CF1202" s="90">
        <v>9138500</v>
      </c>
      <c r="CG1202" s="90"/>
      <c r="CH1202" s="90">
        <v>9138500</v>
      </c>
      <c r="CI1202" s="91">
        <v>26110</v>
      </c>
      <c r="CJ1202" s="87">
        <f t="shared" si="376"/>
        <v>2</v>
      </c>
      <c r="CK1202" s="87">
        <f t="shared" si="377"/>
        <v>9</v>
      </c>
      <c r="CL1202" s="22" t="s">
        <v>121</v>
      </c>
      <c r="CM1202" s="22" t="s">
        <v>4707</v>
      </c>
    </row>
    <row r="1203" spans="1:91" ht="14.45" customHeight="1" x14ac:dyDescent="0.25">
      <c r="A1203" s="69">
        <f t="shared" si="380"/>
        <v>1201</v>
      </c>
      <c r="B1203" s="70" t="s">
        <v>102</v>
      </c>
      <c r="C1203" s="107">
        <v>235600281350</v>
      </c>
      <c r="D1203" s="106">
        <v>145481373</v>
      </c>
      <c r="E1203" s="73"/>
      <c r="F1203" s="74">
        <v>46065</v>
      </c>
      <c r="G1203" s="75" t="s">
        <v>164</v>
      </c>
      <c r="H1203" s="75" t="s">
        <v>140</v>
      </c>
      <c r="I1203" s="75" t="s">
        <v>105</v>
      </c>
      <c r="J1203" s="75" t="s">
        <v>165</v>
      </c>
      <c r="K1203" s="75" t="s">
        <v>242</v>
      </c>
      <c r="L1203" s="74">
        <v>46092</v>
      </c>
      <c r="M1203" s="73">
        <v>40</v>
      </c>
      <c r="N1203" s="75" t="s">
        <v>4712</v>
      </c>
      <c r="O1203" s="75" t="s">
        <v>4713</v>
      </c>
      <c r="P1203" s="75">
        <v>2830049087</v>
      </c>
      <c r="Q1203" s="74">
        <v>46077</v>
      </c>
      <c r="R1203" s="75">
        <v>1209387481</v>
      </c>
      <c r="S1203" s="75">
        <v>224210669</v>
      </c>
      <c r="T1203" s="74">
        <v>46077</v>
      </c>
      <c r="U1203" s="190">
        <v>13010.437</v>
      </c>
      <c r="V1203" s="190">
        <v>12562.099</v>
      </c>
      <c r="W1203" s="75">
        <v>17</v>
      </c>
      <c r="X1203" s="75">
        <v>5</v>
      </c>
      <c r="Y1203" s="98">
        <v>235600281295</v>
      </c>
      <c r="Z1203" s="82" t="s">
        <v>128</v>
      </c>
      <c r="AA1203" s="75" t="s">
        <v>1507</v>
      </c>
      <c r="AB1203" s="75" t="s">
        <v>4683</v>
      </c>
      <c r="AC1203" s="98">
        <v>235600281350</v>
      </c>
      <c r="AD1203" s="75" t="s">
        <v>113</v>
      </c>
      <c r="AE1203" s="74">
        <v>46083</v>
      </c>
      <c r="AF1203" s="80">
        <v>46079.916666666664</v>
      </c>
      <c r="AG1203" s="80">
        <v>46078.583333333336</v>
      </c>
      <c r="AH1203" s="80">
        <v>46079.416666666664</v>
      </c>
      <c r="AI1203" s="99">
        <v>46081</v>
      </c>
      <c r="AJ1203" s="69"/>
      <c r="AK1203" s="99">
        <v>46081</v>
      </c>
      <c r="AL1203" s="99">
        <v>46093</v>
      </c>
      <c r="AM1203" s="69"/>
      <c r="AN1203" s="99">
        <v>46093</v>
      </c>
      <c r="AO1203" s="81">
        <f t="shared" si="381"/>
        <v>46077.583333333336</v>
      </c>
      <c r="AP1203" s="81">
        <f t="shared" si="382"/>
        <v>46078.583333333336</v>
      </c>
      <c r="AQ1203" s="81">
        <f t="shared" si="383"/>
        <v>46078.583333333336</v>
      </c>
      <c r="AR1203" s="81">
        <f t="shared" si="384"/>
        <v>46082</v>
      </c>
      <c r="AS1203" s="81">
        <f t="shared" si="385"/>
        <v>46085</v>
      </c>
      <c r="AT1203" s="81">
        <f t="shared" si="386"/>
        <v>46082</v>
      </c>
      <c r="AU1203" s="82" t="s">
        <v>2794</v>
      </c>
      <c r="AV1203" s="74">
        <v>46077</v>
      </c>
      <c r="AW1203" s="75" t="s">
        <v>4714</v>
      </c>
      <c r="AX1203" s="75" t="s">
        <v>4715</v>
      </c>
      <c r="AY1203" s="75"/>
      <c r="AZ1203" s="96"/>
      <c r="BA1203" s="75"/>
      <c r="BB1203" s="75"/>
      <c r="BC1203" s="75"/>
      <c r="BD1203" s="75"/>
      <c r="BE1203" s="75"/>
      <c r="BF1203" s="75"/>
      <c r="BG1203" s="75"/>
      <c r="BH1203" s="75"/>
      <c r="BI1203" s="75"/>
      <c r="BJ1203" s="75"/>
      <c r="BK1203" s="75"/>
      <c r="BL1203" s="75"/>
      <c r="BM1203" s="75"/>
      <c r="BN1203" s="75"/>
      <c r="BO1203" s="75"/>
      <c r="BP1203" s="75"/>
      <c r="BQ1203" s="75"/>
      <c r="BR1203" s="75"/>
      <c r="BS1203" s="75"/>
      <c r="BT1203" s="75">
        <v>0</v>
      </c>
      <c r="BU1203" s="192" t="s">
        <v>4686</v>
      </c>
      <c r="BV1203" s="74">
        <v>46084</v>
      </c>
      <c r="BW1203" s="85"/>
      <c r="BX1203" s="85"/>
      <c r="BY1203" s="86"/>
      <c r="BZ1203" s="87">
        <f t="shared" si="374"/>
        <v>7</v>
      </c>
      <c r="CB1203" s="88">
        <f t="shared" si="375"/>
        <v>10</v>
      </c>
      <c r="CC1203" s="89"/>
      <c r="CF1203" s="90">
        <v>36608600</v>
      </c>
      <c r="CG1203" s="90"/>
      <c r="CH1203" s="90">
        <v>36608600</v>
      </c>
      <c r="CI1203" s="22">
        <v>26149</v>
      </c>
      <c r="CJ1203" s="87">
        <f t="shared" si="376"/>
        <v>2</v>
      </c>
      <c r="CK1203" s="87">
        <f t="shared" si="377"/>
        <v>9</v>
      </c>
      <c r="CL1203" s="22" t="s">
        <v>121</v>
      </c>
      <c r="CM1203" s="22" t="s">
        <v>4687</v>
      </c>
    </row>
    <row r="1204" spans="1:91" ht="14.45" customHeight="1" x14ac:dyDescent="0.25">
      <c r="A1204" s="69">
        <f t="shared" si="380"/>
        <v>1202</v>
      </c>
      <c r="B1204" s="70" t="s">
        <v>102</v>
      </c>
      <c r="C1204" s="97">
        <v>235600281317</v>
      </c>
      <c r="D1204" s="106">
        <v>145481375</v>
      </c>
      <c r="E1204" s="73"/>
      <c r="F1204" s="74">
        <v>46065</v>
      </c>
      <c r="G1204" s="75" t="s">
        <v>164</v>
      </c>
      <c r="H1204" s="75" t="s">
        <v>140</v>
      </c>
      <c r="I1204" s="75" t="s">
        <v>105</v>
      </c>
      <c r="J1204" s="75" t="s">
        <v>165</v>
      </c>
      <c r="K1204" s="75" t="s">
        <v>242</v>
      </c>
      <c r="L1204" s="74">
        <v>46092</v>
      </c>
      <c r="M1204" s="73">
        <v>40</v>
      </c>
      <c r="N1204" s="75" t="s">
        <v>4716</v>
      </c>
      <c r="O1204" s="75" t="s">
        <v>4717</v>
      </c>
      <c r="P1204" s="75">
        <v>2830049070</v>
      </c>
      <c r="Q1204" s="74">
        <v>46077</v>
      </c>
      <c r="R1204" s="75">
        <v>1209387389</v>
      </c>
      <c r="S1204" s="75">
        <v>224210672</v>
      </c>
      <c r="T1204" s="74">
        <v>46077</v>
      </c>
      <c r="U1204" s="190">
        <v>15477.489</v>
      </c>
      <c r="V1204" s="190">
        <v>14970.913</v>
      </c>
      <c r="W1204" s="75">
        <v>19</v>
      </c>
      <c r="X1204" s="75">
        <v>5</v>
      </c>
      <c r="Y1204" s="98">
        <v>235600281317</v>
      </c>
      <c r="Z1204" s="82" t="s">
        <v>128</v>
      </c>
      <c r="AA1204" s="75" t="s">
        <v>1507</v>
      </c>
      <c r="AB1204" s="75" t="s">
        <v>4683</v>
      </c>
      <c r="AC1204" s="98">
        <v>235600281317</v>
      </c>
      <c r="AD1204" s="75" t="s">
        <v>113</v>
      </c>
      <c r="AE1204" s="74">
        <v>46083</v>
      </c>
      <c r="AF1204" s="80">
        <v>46079.916666666664</v>
      </c>
      <c r="AG1204" s="80">
        <v>46078.583333333336</v>
      </c>
      <c r="AH1204" s="80">
        <v>46079.416666666664</v>
      </c>
      <c r="AI1204" s="99">
        <v>46081</v>
      </c>
      <c r="AJ1204" s="69"/>
      <c r="AK1204" s="99">
        <v>46081</v>
      </c>
      <c r="AL1204" s="99">
        <v>46093</v>
      </c>
      <c r="AM1204" s="69"/>
      <c r="AN1204" s="99">
        <v>46093</v>
      </c>
      <c r="AO1204" s="81">
        <f t="shared" si="381"/>
        <v>46077.583333333336</v>
      </c>
      <c r="AP1204" s="81">
        <f t="shared" si="382"/>
        <v>46078.583333333336</v>
      </c>
      <c r="AQ1204" s="81">
        <f t="shared" si="383"/>
        <v>46078.583333333336</v>
      </c>
      <c r="AR1204" s="81">
        <f t="shared" si="384"/>
        <v>46082</v>
      </c>
      <c r="AS1204" s="81">
        <f t="shared" si="385"/>
        <v>46085</v>
      </c>
      <c r="AT1204" s="81">
        <f t="shared" si="386"/>
        <v>46082</v>
      </c>
      <c r="AU1204" s="82" t="s">
        <v>2794</v>
      </c>
      <c r="AV1204" s="74">
        <v>46077</v>
      </c>
      <c r="AW1204" s="75" t="s">
        <v>4718</v>
      </c>
      <c r="AX1204" s="75" t="s">
        <v>4719</v>
      </c>
      <c r="AY1204" s="75"/>
      <c r="AZ1204" s="96"/>
      <c r="BA1204" s="75"/>
      <c r="BB1204" s="75"/>
      <c r="BC1204" s="75"/>
      <c r="BD1204" s="75"/>
      <c r="BE1204" s="75"/>
      <c r="BF1204" s="75"/>
      <c r="BG1204" s="75"/>
      <c r="BH1204" s="75"/>
      <c r="BI1204" s="75"/>
      <c r="BJ1204" s="75"/>
      <c r="BK1204" s="75"/>
      <c r="BL1204" s="75"/>
      <c r="BM1204" s="75"/>
      <c r="BN1204" s="75"/>
      <c r="BO1204" s="75"/>
      <c r="BP1204" s="75"/>
      <c r="BQ1204" s="75"/>
      <c r="BR1204" s="75"/>
      <c r="BS1204" s="75"/>
      <c r="BT1204" s="75">
        <v>1</v>
      </c>
      <c r="BU1204" s="192" t="s">
        <v>4720</v>
      </c>
      <c r="BV1204" s="74">
        <v>46084</v>
      </c>
      <c r="BW1204" s="85"/>
      <c r="BX1204" s="85"/>
      <c r="BY1204" s="86"/>
      <c r="BZ1204" s="87">
        <f t="shared" si="374"/>
        <v>7</v>
      </c>
      <c r="CB1204" s="88">
        <f t="shared" si="375"/>
        <v>10</v>
      </c>
      <c r="CC1204" s="89"/>
      <c r="CF1204" s="90">
        <v>36608600</v>
      </c>
      <c r="CG1204" s="90"/>
      <c r="CH1204" s="90">
        <v>36608600</v>
      </c>
      <c r="CI1204" s="22">
        <v>26149</v>
      </c>
      <c r="CJ1204" s="87">
        <f t="shared" si="376"/>
        <v>2</v>
      </c>
      <c r="CK1204" s="87">
        <f t="shared" si="377"/>
        <v>9</v>
      </c>
      <c r="CL1204" s="22" t="s">
        <v>121</v>
      </c>
      <c r="CM1204" s="22" t="s">
        <v>4721</v>
      </c>
    </row>
    <row r="1205" spans="1:91" ht="14.45" customHeight="1" x14ac:dyDescent="0.25">
      <c r="A1205" s="69">
        <f t="shared" si="380"/>
        <v>1203</v>
      </c>
      <c r="B1205" s="70" t="s">
        <v>102</v>
      </c>
      <c r="C1205" s="97">
        <v>235600179652</v>
      </c>
      <c r="D1205" s="106">
        <v>145286598</v>
      </c>
      <c r="E1205" s="73"/>
      <c r="F1205" s="74">
        <v>46077</v>
      </c>
      <c r="G1205" s="75" t="s">
        <v>497</v>
      </c>
      <c r="H1205" s="75" t="s">
        <v>2531</v>
      </c>
      <c r="I1205" s="75" t="s">
        <v>656</v>
      </c>
      <c r="J1205" s="75" t="s">
        <v>430</v>
      </c>
      <c r="K1205" s="75" t="s">
        <v>242</v>
      </c>
      <c r="L1205" s="74">
        <v>46095</v>
      </c>
      <c r="M1205" s="73">
        <v>20</v>
      </c>
      <c r="N1205" s="75" t="s">
        <v>4722</v>
      </c>
      <c r="O1205" s="75" t="s">
        <v>4723</v>
      </c>
      <c r="P1205" s="75">
        <v>2830049098</v>
      </c>
      <c r="Q1205" s="74">
        <v>46077</v>
      </c>
      <c r="R1205" s="75">
        <v>1209387527</v>
      </c>
      <c r="S1205" s="75">
        <v>224210693</v>
      </c>
      <c r="T1205" s="74">
        <v>46077</v>
      </c>
      <c r="U1205" s="190">
        <v>14315.572</v>
      </c>
      <c r="V1205" s="190">
        <v>13814.42</v>
      </c>
      <c r="W1205" s="75">
        <v>20</v>
      </c>
      <c r="X1205" s="75">
        <v>0</v>
      </c>
      <c r="Y1205" s="98">
        <v>235600209217</v>
      </c>
      <c r="Z1205" s="82" t="s">
        <v>128</v>
      </c>
      <c r="AA1205" s="75" t="s">
        <v>399</v>
      </c>
      <c r="AB1205" s="82" t="s">
        <v>4654</v>
      </c>
      <c r="AC1205" s="97">
        <v>235600179652</v>
      </c>
      <c r="AD1205" s="75" t="s">
        <v>113</v>
      </c>
      <c r="AE1205" s="74">
        <v>46083</v>
      </c>
      <c r="AF1205" s="80">
        <v>46079.625</v>
      </c>
      <c r="AG1205" s="80">
        <v>46079.5</v>
      </c>
      <c r="AH1205" s="80">
        <v>46078.625</v>
      </c>
      <c r="AI1205" s="99">
        <v>46080</v>
      </c>
      <c r="AJ1205" s="69"/>
      <c r="AK1205" s="99">
        <v>46080</v>
      </c>
      <c r="AL1205" s="99">
        <v>46083</v>
      </c>
      <c r="AM1205" s="69"/>
      <c r="AN1205" s="99">
        <v>46083</v>
      </c>
      <c r="AO1205" s="81">
        <f t="shared" si="381"/>
        <v>46077.625</v>
      </c>
      <c r="AP1205" s="81">
        <f t="shared" si="382"/>
        <v>46078.625</v>
      </c>
      <c r="AQ1205" s="81">
        <f t="shared" si="383"/>
        <v>46078.625</v>
      </c>
      <c r="AR1205" s="81">
        <f t="shared" si="384"/>
        <v>46081</v>
      </c>
      <c r="AS1205" s="81">
        <f t="shared" si="385"/>
        <v>46085</v>
      </c>
      <c r="AT1205" s="81">
        <f t="shared" si="386"/>
        <v>46081</v>
      </c>
      <c r="AU1205" s="82" t="s">
        <v>2794</v>
      </c>
      <c r="AV1205" s="74">
        <v>46077</v>
      </c>
      <c r="AW1205" s="75" t="s">
        <v>4724</v>
      </c>
      <c r="AX1205" s="75" t="s">
        <v>4725</v>
      </c>
      <c r="AY1205" s="75"/>
      <c r="AZ1205" s="96"/>
      <c r="BA1205" s="75"/>
      <c r="BB1205" s="75"/>
      <c r="BC1205" s="75"/>
      <c r="BD1205" s="75"/>
      <c r="BE1205" s="75"/>
      <c r="BF1205" s="75"/>
      <c r="BG1205" s="75"/>
      <c r="BH1205" s="75"/>
      <c r="BI1205" s="75"/>
      <c r="BJ1205" s="75"/>
      <c r="BK1205" s="75"/>
      <c r="BL1205" s="75"/>
      <c r="BM1205" s="75"/>
      <c r="BN1205" s="75"/>
      <c r="BO1205" s="75"/>
      <c r="BP1205" s="75"/>
      <c r="BQ1205" s="75"/>
      <c r="BR1205" s="75"/>
      <c r="BS1205" s="75"/>
      <c r="BT1205" s="75">
        <v>0</v>
      </c>
      <c r="BU1205" s="192" t="s">
        <v>4696</v>
      </c>
      <c r="BV1205" s="74">
        <v>46083</v>
      </c>
      <c r="BW1205" s="85"/>
      <c r="BX1205" s="85"/>
      <c r="BY1205" s="86"/>
      <c r="BZ1205" s="87">
        <f t="shared" si="374"/>
        <v>9</v>
      </c>
      <c r="CB1205" s="88">
        <f t="shared" si="375"/>
        <v>10</v>
      </c>
      <c r="CC1205" s="89"/>
      <c r="CF1205" s="90">
        <v>9138500</v>
      </c>
      <c r="CG1205" s="90"/>
      <c r="CH1205" s="90">
        <v>9138500</v>
      </c>
      <c r="CI1205" s="91">
        <v>26110</v>
      </c>
      <c r="CJ1205" s="87">
        <f t="shared" si="376"/>
        <v>2</v>
      </c>
      <c r="CK1205" s="87">
        <f t="shared" si="377"/>
        <v>9</v>
      </c>
      <c r="CL1205" s="22" t="s">
        <v>121</v>
      </c>
      <c r="CM1205" s="22" t="s">
        <v>4697</v>
      </c>
    </row>
    <row r="1206" spans="1:91" ht="14.45" customHeight="1" x14ac:dyDescent="0.25">
      <c r="A1206" s="69">
        <f t="shared" si="380"/>
        <v>1204</v>
      </c>
      <c r="B1206" s="70" t="s">
        <v>102</v>
      </c>
      <c r="C1206" s="107">
        <v>235600179652</v>
      </c>
      <c r="D1206" s="106">
        <v>145286620</v>
      </c>
      <c r="E1206" s="73"/>
      <c r="F1206" s="74">
        <v>46077</v>
      </c>
      <c r="G1206" s="75" t="s">
        <v>497</v>
      </c>
      <c r="H1206" s="75" t="s">
        <v>2531</v>
      </c>
      <c r="I1206" s="75" t="s">
        <v>656</v>
      </c>
      <c r="J1206" s="75" t="s">
        <v>430</v>
      </c>
      <c r="K1206" s="75" t="s">
        <v>242</v>
      </c>
      <c r="L1206" s="74">
        <v>46095</v>
      </c>
      <c r="M1206" s="73">
        <v>20</v>
      </c>
      <c r="N1206" s="75" t="s">
        <v>4726</v>
      </c>
      <c r="O1206" s="75" t="s">
        <v>4727</v>
      </c>
      <c r="P1206" s="75">
        <v>2830049085</v>
      </c>
      <c r="Q1206" s="74">
        <v>46077</v>
      </c>
      <c r="R1206" s="75">
        <v>1209387454</v>
      </c>
      <c r="S1206" s="75">
        <v>224210696</v>
      </c>
      <c r="T1206" s="74">
        <v>46077</v>
      </c>
      <c r="U1206" s="190">
        <v>14324.017</v>
      </c>
      <c r="V1206" s="190">
        <v>13822.569</v>
      </c>
      <c r="W1206" s="75">
        <v>20</v>
      </c>
      <c r="X1206" s="75">
        <v>0</v>
      </c>
      <c r="Y1206" s="98">
        <v>235600209225</v>
      </c>
      <c r="Z1206" s="82" t="s">
        <v>128</v>
      </c>
      <c r="AA1206" s="75" t="s">
        <v>399</v>
      </c>
      <c r="AB1206" s="82" t="s">
        <v>4654</v>
      </c>
      <c r="AC1206" s="107">
        <v>235600179652</v>
      </c>
      <c r="AD1206" s="75" t="s">
        <v>113</v>
      </c>
      <c r="AE1206" s="74">
        <v>46083</v>
      </c>
      <c r="AF1206" s="80">
        <v>46079.625</v>
      </c>
      <c r="AG1206" s="80">
        <v>46079.5</v>
      </c>
      <c r="AH1206" s="80">
        <v>46078.625</v>
      </c>
      <c r="AI1206" s="99">
        <v>46080</v>
      </c>
      <c r="AJ1206" s="69"/>
      <c r="AK1206" s="99">
        <v>46080</v>
      </c>
      <c r="AL1206" s="99">
        <v>46083</v>
      </c>
      <c r="AM1206" s="69"/>
      <c r="AN1206" s="99">
        <v>46083</v>
      </c>
      <c r="AO1206" s="81">
        <f t="shared" si="381"/>
        <v>46077.625</v>
      </c>
      <c r="AP1206" s="81">
        <f t="shared" si="382"/>
        <v>46078.625</v>
      </c>
      <c r="AQ1206" s="81">
        <f t="shared" si="383"/>
        <v>46078.625</v>
      </c>
      <c r="AR1206" s="81">
        <f t="shared" si="384"/>
        <v>46081</v>
      </c>
      <c r="AS1206" s="81">
        <f t="shared" si="385"/>
        <v>46085</v>
      </c>
      <c r="AT1206" s="81">
        <f t="shared" si="386"/>
        <v>46081</v>
      </c>
      <c r="AU1206" s="82" t="s">
        <v>2794</v>
      </c>
      <c r="AV1206" s="74">
        <v>46077</v>
      </c>
      <c r="AW1206" s="75" t="s">
        <v>4728</v>
      </c>
      <c r="AX1206" s="75" t="s">
        <v>4729</v>
      </c>
      <c r="AY1206" s="75"/>
      <c r="AZ1206" s="96"/>
      <c r="BA1206" s="75"/>
      <c r="BB1206" s="75"/>
      <c r="BC1206" s="75"/>
      <c r="BD1206" s="75"/>
      <c r="BE1206" s="75"/>
      <c r="BF1206" s="75"/>
      <c r="BG1206" s="75"/>
      <c r="BH1206" s="75"/>
      <c r="BI1206" s="75"/>
      <c r="BJ1206" s="75"/>
      <c r="BK1206" s="75"/>
      <c r="BL1206" s="75"/>
      <c r="BM1206" s="75"/>
      <c r="BN1206" s="75"/>
      <c r="BO1206" s="75"/>
      <c r="BP1206" s="75"/>
      <c r="BQ1206" s="75"/>
      <c r="BR1206" s="75"/>
      <c r="BS1206" s="75"/>
      <c r="BT1206" s="75">
        <v>0</v>
      </c>
      <c r="BU1206" s="192" t="s">
        <v>4696</v>
      </c>
      <c r="BV1206" s="74">
        <v>46083</v>
      </c>
      <c r="BW1206" s="85"/>
      <c r="BX1206" s="85"/>
      <c r="BY1206" s="86"/>
      <c r="BZ1206" s="87">
        <f t="shared" si="374"/>
        <v>9</v>
      </c>
      <c r="CB1206" s="88">
        <f t="shared" si="375"/>
        <v>10</v>
      </c>
      <c r="CC1206" s="89"/>
      <c r="CF1206" s="90">
        <v>9138500</v>
      </c>
      <c r="CG1206" s="90"/>
      <c r="CH1206" s="90">
        <v>9138500</v>
      </c>
      <c r="CI1206" s="91">
        <v>26110</v>
      </c>
      <c r="CJ1206" s="87">
        <f t="shared" si="376"/>
        <v>2</v>
      </c>
      <c r="CK1206" s="87">
        <f t="shared" si="377"/>
        <v>9</v>
      </c>
      <c r="CL1206" s="22" t="s">
        <v>121</v>
      </c>
      <c r="CM1206" s="22" t="s">
        <v>4697</v>
      </c>
    </row>
    <row r="1207" spans="1:91" ht="14.45" customHeight="1" x14ac:dyDescent="0.25">
      <c r="A1207" s="69">
        <f t="shared" si="380"/>
        <v>1205</v>
      </c>
      <c r="B1207" s="70" t="s">
        <v>102</v>
      </c>
      <c r="C1207" s="107">
        <v>235600179652</v>
      </c>
      <c r="D1207" s="106">
        <v>145286622</v>
      </c>
      <c r="E1207" s="73"/>
      <c r="F1207" s="74">
        <v>46077</v>
      </c>
      <c r="G1207" s="75" t="s">
        <v>497</v>
      </c>
      <c r="H1207" s="75" t="s">
        <v>2531</v>
      </c>
      <c r="I1207" s="75" t="s">
        <v>656</v>
      </c>
      <c r="J1207" s="75" t="s">
        <v>430</v>
      </c>
      <c r="K1207" s="75" t="s">
        <v>242</v>
      </c>
      <c r="L1207" s="74">
        <v>46095</v>
      </c>
      <c r="M1207" s="73">
        <v>20</v>
      </c>
      <c r="N1207" s="75" t="s">
        <v>4730</v>
      </c>
      <c r="O1207" s="75" t="s">
        <v>4731</v>
      </c>
      <c r="P1207" s="75">
        <v>2830049069</v>
      </c>
      <c r="Q1207" s="74">
        <v>46077</v>
      </c>
      <c r="R1207" s="75">
        <v>1209387385</v>
      </c>
      <c r="S1207" s="75">
        <v>224210702</v>
      </c>
      <c r="T1207" s="74">
        <v>46077</v>
      </c>
      <c r="U1207" s="190">
        <v>6428.1689999999999</v>
      </c>
      <c r="V1207" s="190">
        <v>6203.1369999999997</v>
      </c>
      <c r="W1207" s="75">
        <v>9</v>
      </c>
      <c r="X1207" s="75">
        <v>0</v>
      </c>
      <c r="Y1207" s="98">
        <v>235600179661</v>
      </c>
      <c r="Z1207" s="82" t="s">
        <v>128</v>
      </c>
      <c r="AA1207" s="75" t="s">
        <v>399</v>
      </c>
      <c r="AB1207" s="82" t="s">
        <v>4654</v>
      </c>
      <c r="AC1207" s="107">
        <v>235600179652</v>
      </c>
      <c r="AD1207" s="75" t="s">
        <v>113</v>
      </c>
      <c r="AE1207" s="74">
        <v>46083</v>
      </c>
      <c r="AF1207" s="80">
        <v>46079.625</v>
      </c>
      <c r="AG1207" s="80">
        <v>46079.5</v>
      </c>
      <c r="AH1207" s="80">
        <v>46078.625</v>
      </c>
      <c r="AI1207" s="99">
        <v>46080</v>
      </c>
      <c r="AJ1207" s="69"/>
      <c r="AK1207" s="99">
        <v>46080</v>
      </c>
      <c r="AL1207" s="99">
        <v>46083</v>
      </c>
      <c r="AM1207" s="69"/>
      <c r="AN1207" s="99">
        <v>46083</v>
      </c>
      <c r="AO1207" s="81">
        <f t="shared" si="381"/>
        <v>46077.625</v>
      </c>
      <c r="AP1207" s="81">
        <f t="shared" si="382"/>
        <v>46078.625</v>
      </c>
      <c r="AQ1207" s="81">
        <f t="shared" si="383"/>
        <v>46078.625</v>
      </c>
      <c r="AR1207" s="81">
        <f t="shared" si="384"/>
        <v>46081</v>
      </c>
      <c r="AS1207" s="81">
        <f t="shared" si="385"/>
        <v>46085</v>
      </c>
      <c r="AT1207" s="81">
        <f t="shared" si="386"/>
        <v>46081</v>
      </c>
      <c r="AU1207" s="82" t="s">
        <v>2794</v>
      </c>
      <c r="AV1207" s="74">
        <v>46077</v>
      </c>
      <c r="AW1207" s="75" t="s">
        <v>4732</v>
      </c>
      <c r="AX1207" s="75" t="s">
        <v>4733</v>
      </c>
      <c r="AY1207" s="75"/>
      <c r="AZ1207" s="96"/>
      <c r="BA1207" s="75"/>
      <c r="BB1207" s="75"/>
      <c r="BC1207" s="75"/>
      <c r="BD1207" s="75"/>
      <c r="BE1207" s="75"/>
      <c r="BF1207" s="75"/>
      <c r="BG1207" s="75"/>
      <c r="BH1207" s="75"/>
      <c r="BI1207" s="75"/>
      <c r="BJ1207" s="75"/>
      <c r="BK1207" s="75"/>
      <c r="BL1207" s="75"/>
      <c r="BM1207" s="75"/>
      <c r="BN1207" s="75"/>
      <c r="BO1207" s="75"/>
      <c r="BP1207" s="75"/>
      <c r="BQ1207" s="75"/>
      <c r="BR1207" s="75"/>
      <c r="BS1207" s="75"/>
      <c r="BT1207" s="75">
        <v>0</v>
      </c>
      <c r="BU1207" s="192" t="s">
        <v>4696</v>
      </c>
      <c r="BV1207" s="74">
        <v>46083</v>
      </c>
      <c r="BW1207" s="85"/>
      <c r="BX1207" s="85"/>
      <c r="BY1207" s="86"/>
      <c r="BZ1207" s="87">
        <f t="shared" ref="BZ1207:BZ1270" si="387">_xlfn.ISOWEEKNUM(F1207)</f>
        <v>9</v>
      </c>
      <c r="CB1207" s="88">
        <f t="shared" si="375"/>
        <v>10</v>
      </c>
      <c r="CC1207" s="89"/>
      <c r="CF1207" s="90">
        <v>9138500</v>
      </c>
      <c r="CG1207" s="90"/>
      <c r="CH1207" s="90">
        <v>9138500</v>
      </c>
      <c r="CI1207" s="91">
        <v>26110</v>
      </c>
      <c r="CJ1207" s="87">
        <f t="shared" si="376"/>
        <v>2</v>
      </c>
      <c r="CK1207" s="87">
        <f t="shared" si="377"/>
        <v>9</v>
      </c>
      <c r="CL1207" s="22" t="s">
        <v>121</v>
      </c>
      <c r="CM1207" s="22" t="s">
        <v>4697</v>
      </c>
    </row>
    <row r="1208" spans="1:91" ht="14.45" customHeight="1" x14ac:dyDescent="0.25">
      <c r="A1208" s="69">
        <f t="shared" si="380"/>
        <v>1206</v>
      </c>
      <c r="B1208" s="70" t="s">
        <v>102</v>
      </c>
      <c r="C1208" s="97">
        <v>235600281317</v>
      </c>
      <c r="D1208" s="106">
        <v>145498579</v>
      </c>
      <c r="E1208" s="73"/>
      <c r="F1208" s="74">
        <v>46065</v>
      </c>
      <c r="G1208" s="75" t="s">
        <v>164</v>
      </c>
      <c r="H1208" s="75" t="s">
        <v>140</v>
      </c>
      <c r="I1208" s="75" t="s">
        <v>105</v>
      </c>
      <c r="J1208" s="75" t="s">
        <v>165</v>
      </c>
      <c r="K1208" s="75" t="s">
        <v>242</v>
      </c>
      <c r="L1208" s="74">
        <v>46092</v>
      </c>
      <c r="M1208" s="73">
        <v>40</v>
      </c>
      <c r="N1208" s="75" t="s">
        <v>4734</v>
      </c>
      <c r="O1208" s="75" t="s">
        <v>4735</v>
      </c>
      <c r="P1208" s="75">
        <v>2830049080</v>
      </c>
      <c r="Q1208" s="74">
        <v>46077</v>
      </c>
      <c r="R1208" s="75">
        <v>1209387419</v>
      </c>
      <c r="S1208" s="75">
        <v>224210673</v>
      </c>
      <c r="T1208" s="74">
        <v>46077</v>
      </c>
      <c r="U1208" s="190">
        <v>17755.184000000001</v>
      </c>
      <c r="V1208" s="190">
        <v>17175.697</v>
      </c>
      <c r="W1208" s="75">
        <v>22</v>
      </c>
      <c r="X1208" s="75">
        <v>5</v>
      </c>
      <c r="Y1208" s="98">
        <v>235600281406</v>
      </c>
      <c r="Z1208" s="82" t="s">
        <v>128</v>
      </c>
      <c r="AA1208" s="75" t="s">
        <v>1507</v>
      </c>
      <c r="AB1208" s="75" t="s">
        <v>4683</v>
      </c>
      <c r="AC1208" s="98">
        <v>235600281317</v>
      </c>
      <c r="AD1208" s="75" t="s">
        <v>113</v>
      </c>
      <c r="AE1208" s="74">
        <v>46083</v>
      </c>
      <c r="AF1208" s="80">
        <v>46079.916666666664</v>
      </c>
      <c r="AG1208" s="80">
        <v>46078.583333333336</v>
      </c>
      <c r="AH1208" s="80">
        <v>46079.416666666664</v>
      </c>
      <c r="AI1208" s="99">
        <v>46081</v>
      </c>
      <c r="AJ1208" s="69"/>
      <c r="AK1208" s="99">
        <v>46081</v>
      </c>
      <c r="AL1208" s="99">
        <v>46093</v>
      </c>
      <c r="AM1208" s="69"/>
      <c r="AN1208" s="99">
        <v>46093</v>
      </c>
      <c r="AO1208" s="81">
        <f t="shared" si="381"/>
        <v>46077.583333333336</v>
      </c>
      <c r="AP1208" s="81">
        <f t="shared" si="382"/>
        <v>46078.583333333336</v>
      </c>
      <c r="AQ1208" s="81">
        <f t="shared" si="383"/>
        <v>46078.583333333336</v>
      </c>
      <c r="AR1208" s="81">
        <f t="shared" si="384"/>
        <v>46082</v>
      </c>
      <c r="AS1208" s="81">
        <f t="shared" si="385"/>
        <v>46085</v>
      </c>
      <c r="AT1208" s="81">
        <f t="shared" si="386"/>
        <v>46082</v>
      </c>
      <c r="AU1208" s="82" t="s">
        <v>2794</v>
      </c>
      <c r="AV1208" s="74">
        <v>46077</v>
      </c>
      <c r="AW1208" s="75" t="s">
        <v>4736</v>
      </c>
      <c r="AX1208" s="75" t="s">
        <v>4737</v>
      </c>
      <c r="AY1208" s="75"/>
      <c r="AZ1208" s="96"/>
      <c r="BA1208" s="75"/>
      <c r="BB1208" s="75"/>
      <c r="BC1208" s="75"/>
      <c r="BD1208" s="75"/>
      <c r="BE1208" s="75"/>
      <c r="BF1208" s="75"/>
      <c r="BG1208" s="75"/>
      <c r="BH1208" s="75"/>
      <c r="BI1208" s="75"/>
      <c r="BJ1208" s="75"/>
      <c r="BK1208" s="75"/>
      <c r="BL1208" s="75"/>
      <c r="BM1208" s="75"/>
      <c r="BN1208" s="75"/>
      <c r="BO1208" s="75"/>
      <c r="BP1208" s="75"/>
      <c r="BQ1208" s="75"/>
      <c r="BR1208" s="75"/>
      <c r="BS1208" s="75"/>
      <c r="BT1208" s="75">
        <v>0</v>
      </c>
      <c r="BU1208" s="192" t="s">
        <v>4720</v>
      </c>
      <c r="BV1208" s="74">
        <v>46084</v>
      </c>
      <c r="BW1208" s="85"/>
      <c r="BX1208" s="85"/>
      <c r="BY1208" s="86"/>
      <c r="BZ1208" s="87">
        <f t="shared" si="387"/>
        <v>7</v>
      </c>
      <c r="CB1208" s="88">
        <f t="shared" si="375"/>
        <v>10</v>
      </c>
      <c r="CC1208" s="89"/>
      <c r="CF1208" s="90">
        <v>36608600</v>
      </c>
      <c r="CG1208" s="90"/>
      <c r="CH1208" s="90">
        <v>36608600</v>
      </c>
      <c r="CI1208" s="22">
        <v>26149</v>
      </c>
      <c r="CJ1208" s="87">
        <f t="shared" si="376"/>
        <v>2</v>
      </c>
      <c r="CK1208" s="87">
        <f t="shared" si="377"/>
        <v>9</v>
      </c>
      <c r="CL1208" s="22" t="s">
        <v>121</v>
      </c>
      <c r="CM1208" s="22" t="s">
        <v>4721</v>
      </c>
    </row>
    <row r="1209" spans="1:91" ht="14.45" customHeight="1" x14ac:dyDescent="0.25">
      <c r="A1209" s="69">
        <f t="shared" si="380"/>
        <v>1207</v>
      </c>
      <c r="B1209" s="70" t="s">
        <v>102</v>
      </c>
      <c r="C1209" s="107">
        <v>235600151324</v>
      </c>
      <c r="D1209" s="106">
        <v>145508060</v>
      </c>
      <c r="E1209" s="73"/>
      <c r="F1209" s="74">
        <v>46063</v>
      </c>
      <c r="G1209" s="75" t="s">
        <v>428</v>
      </c>
      <c r="H1209" s="75" t="s">
        <v>2531</v>
      </c>
      <c r="I1209" s="75" t="s">
        <v>656</v>
      </c>
      <c r="J1209" s="75" t="s">
        <v>430</v>
      </c>
      <c r="K1209" s="75" t="s">
        <v>242</v>
      </c>
      <c r="L1209" s="74">
        <v>46077</v>
      </c>
      <c r="M1209" s="73">
        <v>20</v>
      </c>
      <c r="N1209" s="75" t="s">
        <v>4738</v>
      </c>
      <c r="O1209" s="75" t="s">
        <v>4739</v>
      </c>
      <c r="P1209" s="75">
        <v>2830049096</v>
      </c>
      <c r="Q1209" s="74">
        <v>46077</v>
      </c>
      <c r="R1209" s="75">
        <v>1209387523</v>
      </c>
      <c r="S1209" s="75">
        <v>224210633</v>
      </c>
      <c r="T1209" s="74">
        <v>46077</v>
      </c>
      <c r="U1209" s="190">
        <v>8859.69</v>
      </c>
      <c r="V1209" s="190">
        <v>8575.7360000000008</v>
      </c>
      <c r="W1209" s="73">
        <v>10</v>
      </c>
      <c r="X1209" s="73">
        <v>0</v>
      </c>
      <c r="Y1209" s="98">
        <v>235600151286</v>
      </c>
      <c r="Z1209" s="82" t="s">
        <v>128</v>
      </c>
      <c r="AA1209" s="75" t="s">
        <v>399</v>
      </c>
      <c r="AB1209" s="82" t="s">
        <v>4654</v>
      </c>
      <c r="AC1209" s="107">
        <v>235600151324</v>
      </c>
      <c r="AD1209" s="75" t="s">
        <v>113</v>
      </c>
      <c r="AE1209" s="74">
        <v>46083</v>
      </c>
      <c r="AF1209" s="80">
        <v>46079.625</v>
      </c>
      <c r="AG1209" s="80">
        <v>46079.5</v>
      </c>
      <c r="AH1209" s="80">
        <v>46078.625</v>
      </c>
      <c r="AI1209" s="99">
        <v>46080</v>
      </c>
      <c r="AJ1209" s="69"/>
      <c r="AK1209" s="99">
        <v>46080</v>
      </c>
      <c r="AL1209" s="99">
        <v>46083</v>
      </c>
      <c r="AM1209" s="69"/>
      <c r="AN1209" s="99">
        <v>46083</v>
      </c>
      <c r="AO1209" s="81">
        <f t="shared" si="381"/>
        <v>46077.625</v>
      </c>
      <c r="AP1209" s="81">
        <f t="shared" si="382"/>
        <v>46078.625</v>
      </c>
      <c r="AQ1209" s="81">
        <f t="shared" si="383"/>
        <v>46078.625</v>
      </c>
      <c r="AR1209" s="81">
        <f t="shared" si="384"/>
        <v>46081</v>
      </c>
      <c r="AS1209" s="81">
        <f t="shared" si="385"/>
        <v>46085</v>
      </c>
      <c r="AT1209" s="81">
        <f t="shared" si="386"/>
        <v>46081</v>
      </c>
      <c r="AU1209" s="82" t="s">
        <v>2794</v>
      </c>
      <c r="AV1209" s="74">
        <v>46077</v>
      </c>
      <c r="AW1209" s="75" t="s">
        <v>4740</v>
      </c>
      <c r="AX1209" s="75" t="s">
        <v>4741</v>
      </c>
      <c r="AY1209" s="75"/>
      <c r="AZ1209" s="96"/>
      <c r="BA1209" s="75"/>
      <c r="BB1209" s="75"/>
      <c r="BC1209" s="75"/>
      <c r="BD1209" s="75"/>
      <c r="BE1209" s="75"/>
      <c r="BF1209" s="75"/>
      <c r="BG1209" s="75"/>
      <c r="BH1209" s="75"/>
      <c r="BI1209" s="75"/>
      <c r="BJ1209" s="75"/>
      <c r="BK1209" s="75"/>
      <c r="BL1209" s="75"/>
      <c r="BM1209" s="75"/>
      <c r="BN1209" s="75"/>
      <c r="BO1209" s="75"/>
      <c r="BP1209" s="75"/>
      <c r="BQ1209" s="75"/>
      <c r="BR1209" s="75"/>
      <c r="BS1209" s="75"/>
      <c r="BT1209" s="75">
        <v>0</v>
      </c>
      <c r="BU1209" s="192" t="s">
        <v>4706</v>
      </c>
      <c r="BV1209" s="74">
        <v>46083</v>
      </c>
      <c r="BW1209" s="85"/>
      <c r="BX1209" s="85"/>
      <c r="BY1209" s="86"/>
      <c r="BZ1209" s="87">
        <f t="shared" si="387"/>
        <v>7</v>
      </c>
      <c r="CB1209" s="88">
        <f t="shared" si="375"/>
        <v>10</v>
      </c>
      <c r="CC1209" s="89"/>
      <c r="CF1209" s="90">
        <v>9138500</v>
      </c>
      <c r="CG1209" s="90"/>
      <c r="CH1209" s="90">
        <v>9138500</v>
      </c>
      <c r="CI1209" s="91">
        <v>26110</v>
      </c>
      <c r="CJ1209" s="87">
        <f t="shared" si="376"/>
        <v>2</v>
      </c>
      <c r="CK1209" s="87">
        <f t="shared" si="377"/>
        <v>9</v>
      </c>
      <c r="CL1209" s="22" t="s">
        <v>121</v>
      </c>
      <c r="CM1209" s="22" t="s">
        <v>4707</v>
      </c>
    </row>
    <row r="1210" spans="1:91" ht="14.45" customHeight="1" x14ac:dyDescent="0.25">
      <c r="A1210" s="69">
        <f t="shared" si="380"/>
        <v>1208</v>
      </c>
      <c r="B1210" s="70" t="s">
        <v>102</v>
      </c>
      <c r="C1210" s="107">
        <v>235600151324</v>
      </c>
      <c r="D1210" s="106">
        <v>145508070</v>
      </c>
      <c r="E1210" s="73"/>
      <c r="F1210" s="74">
        <v>46063</v>
      </c>
      <c r="G1210" s="75" t="s">
        <v>428</v>
      </c>
      <c r="H1210" s="75" t="s">
        <v>2531</v>
      </c>
      <c r="I1210" s="75" t="s">
        <v>656</v>
      </c>
      <c r="J1210" s="75" t="s">
        <v>430</v>
      </c>
      <c r="K1210" s="75" t="s">
        <v>242</v>
      </c>
      <c r="L1210" s="74">
        <v>46077</v>
      </c>
      <c r="M1210" s="73">
        <v>20</v>
      </c>
      <c r="N1210" s="75" t="s">
        <v>4742</v>
      </c>
      <c r="O1210" s="75" t="s">
        <v>4743</v>
      </c>
      <c r="P1210" s="75">
        <v>2830049081</v>
      </c>
      <c r="Q1210" s="74">
        <v>46077</v>
      </c>
      <c r="R1210" s="75">
        <v>1209387422</v>
      </c>
      <c r="S1210" s="75">
        <v>224210646</v>
      </c>
      <c r="T1210" s="74">
        <v>46077</v>
      </c>
      <c r="U1210" s="190">
        <v>9009.0390000000007</v>
      </c>
      <c r="V1210" s="190">
        <v>8720.2980000000007</v>
      </c>
      <c r="W1210" s="73">
        <v>11</v>
      </c>
      <c r="X1210" s="73">
        <v>0</v>
      </c>
      <c r="Y1210" s="98">
        <v>235600151278</v>
      </c>
      <c r="Z1210" s="82" t="s">
        <v>128</v>
      </c>
      <c r="AA1210" s="75" t="s">
        <v>399</v>
      </c>
      <c r="AB1210" s="82" t="s">
        <v>4654</v>
      </c>
      <c r="AC1210" s="107">
        <v>235600151324</v>
      </c>
      <c r="AD1210" s="75" t="s">
        <v>113</v>
      </c>
      <c r="AE1210" s="74">
        <v>46083</v>
      </c>
      <c r="AF1210" s="80">
        <v>46079.625</v>
      </c>
      <c r="AG1210" s="80">
        <v>46079.5</v>
      </c>
      <c r="AH1210" s="80">
        <v>46078.625</v>
      </c>
      <c r="AI1210" s="99">
        <v>46080</v>
      </c>
      <c r="AJ1210" s="69"/>
      <c r="AK1210" s="99">
        <v>46080</v>
      </c>
      <c r="AL1210" s="99">
        <v>46083</v>
      </c>
      <c r="AM1210" s="69"/>
      <c r="AN1210" s="99">
        <v>46083</v>
      </c>
      <c r="AO1210" s="81">
        <f t="shared" si="381"/>
        <v>46077.625</v>
      </c>
      <c r="AP1210" s="81">
        <f t="shared" si="382"/>
        <v>46078.625</v>
      </c>
      <c r="AQ1210" s="81">
        <f t="shared" si="383"/>
        <v>46078.625</v>
      </c>
      <c r="AR1210" s="81">
        <f t="shared" si="384"/>
        <v>46081</v>
      </c>
      <c r="AS1210" s="81">
        <f t="shared" si="385"/>
        <v>46085</v>
      </c>
      <c r="AT1210" s="81">
        <f t="shared" si="386"/>
        <v>46081</v>
      </c>
      <c r="AU1210" s="82" t="s">
        <v>2794</v>
      </c>
      <c r="AV1210" s="74">
        <v>46077</v>
      </c>
      <c r="AW1210" s="75" t="s">
        <v>4744</v>
      </c>
      <c r="AX1210" s="75" t="s">
        <v>4745</v>
      </c>
      <c r="AY1210" s="75"/>
      <c r="AZ1210" s="96"/>
      <c r="BA1210" s="75"/>
      <c r="BB1210" s="75"/>
      <c r="BC1210" s="75"/>
      <c r="BD1210" s="75"/>
      <c r="BE1210" s="75"/>
      <c r="BF1210" s="75"/>
      <c r="BG1210" s="75"/>
      <c r="BH1210" s="75"/>
      <c r="BI1210" s="75"/>
      <c r="BJ1210" s="75"/>
      <c r="BK1210" s="75"/>
      <c r="BL1210" s="75"/>
      <c r="BM1210" s="75"/>
      <c r="BN1210" s="75"/>
      <c r="BO1210" s="75"/>
      <c r="BP1210" s="75"/>
      <c r="BQ1210" s="75"/>
      <c r="BR1210" s="75"/>
      <c r="BS1210" s="75"/>
      <c r="BT1210" s="75">
        <v>0</v>
      </c>
      <c r="BU1210" s="192" t="s">
        <v>4706</v>
      </c>
      <c r="BV1210" s="74">
        <v>46083</v>
      </c>
      <c r="BW1210" s="85"/>
      <c r="BX1210" s="85"/>
      <c r="BY1210" s="86"/>
      <c r="BZ1210" s="87">
        <f t="shared" si="387"/>
        <v>7</v>
      </c>
      <c r="CB1210" s="88">
        <f t="shared" si="375"/>
        <v>10</v>
      </c>
      <c r="CC1210" s="89"/>
      <c r="CF1210" s="90">
        <v>9138500</v>
      </c>
      <c r="CG1210" s="90"/>
      <c r="CH1210" s="90">
        <v>9138500</v>
      </c>
      <c r="CI1210" s="91">
        <v>26110</v>
      </c>
      <c r="CJ1210" s="87">
        <f t="shared" si="376"/>
        <v>2</v>
      </c>
      <c r="CK1210" s="87">
        <f t="shared" si="377"/>
        <v>9</v>
      </c>
      <c r="CL1210" s="22" t="s">
        <v>121</v>
      </c>
      <c r="CM1210" s="22" t="s">
        <v>4707</v>
      </c>
    </row>
    <row r="1211" spans="1:91" ht="14.45" customHeight="1" x14ac:dyDescent="0.25">
      <c r="A1211" s="69">
        <f t="shared" si="380"/>
        <v>1209</v>
      </c>
      <c r="B1211" s="70" t="s">
        <v>102</v>
      </c>
      <c r="C1211" s="97">
        <v>235600281317</v>
      </c>
      <c r="D1211" s="106">
        <v>145523791</v>
      </c>
      <c r="E1211" s="73"/>
      <c r="F1211" s="74">
        <v>46067</v>
      </c>
      <c r="G1211" s="75" t="s">
        <v>164</v>
      </c>
      <c r="H1211" s="75" t="s">
        <v>140</v>
      </c>
      <c r="I1211" s="75" t="s">
        <v>105</v>
      </c>
      <c r="J1211" s="75" t="s">
        <v>165</v>
      </c>
      <c r="K1211" s="75" t="s">
        <v>242</v>
      </c>
      <c r="L1211" s="74">
        <v>46104</v>
      </c>
      <c r="M1211" s="73">
        <v>40</v>
      </c>
      <c r="N1211" s="75" t="s">
        <v>4746</v>
      </c>
      <c r="O1211" s="75" t="s">
        <v>4747</v>
      </c>
      <c r="P1211" s="75">
        <v>2830049078</v>
      </c>
      <c r="Q1211" s="74">
        <v>46077</v>
      </c>
      <c r="R1211" s="75">
        <v>1209387416</v>
      </c>
      <c r="S1211" s="75">
        <v>224210683</v>
      </c>
      <c r="T1211" s="74">
        <v>46077</v>
      </c>
      <c r="U1211" s="190">
        <v>16413.812000000002</v>
      </c>
      <c r="V1211" s="190">
        <v>15743.2</v>
      </c>
      <c r="W1211" s="75">
        <v>19</v>
      </c>
      <c r="X1211" s="75">
        <v>9</v>
      </c>
      <c r="Y1211" s="98">
        <v>235600281392</v>
      </c>
      <c r="Z1211" s="82" t="s">
        <v>128</v>
      </c>
      <c r="AA1211" s="75" t="s">
        <v>1507</v>
      </c>
      <c r="AB1211" s="75" t="s">
        <v>4683</v>
      </c>
      <c r="AC1211" s="98">
        <v>235600281317</v>
      </c>
      <c r="AD1211" s="75" t="s">
        <v>113</v>
      </c>
      <c r="AE1211" s="74">
        <v>46083</v>
      </c>
      <c r="AF1211" s="80">
        <v>46079.916666666664</v>
      </c>
      <c r="AG1211" s="80">
        <v>46078.583333333336</v>
      </c>
      <c r="AH1211" s="80">
        <v>46079.416666666664</v>
      </c>
      <c r="AI1211" s="99">
        <v>46081</v>
      </c>
      <c r="AJ1211" s="69"/>
      <c r="AK1211" s="99">
        <v>46081</v>
      </c>
      <c r="AL1211" s="99">
        <v>46093</v>
      </c>
      <c r="AM1211" s="69"/>
      <c r="AN1211" s="99">
        <v>46093</v>
      </c>
      <c r="AO1211" s="81">
        <f t="shared" si="381"/>
        <v>46077.583333333336</v>
      </c>
      <c r="AP1211" s="81">
        <f t="shared" si="382"/>
        <v>46078.583333333336</v>
      </c>
      <c r="AQ1211" s="81">
        <f t="shared" si="383"/>
        <v>46078.583333333336</v>
      </c>
      <c r="AR1211" s="81">
        <f t="shared" si="384"/>
        <v>46082</v>
      </c>
      <c r="AS1211" s="81">
        <f t="shared" si="385"/>
        <v>46085</v>
      </c>
      <c r="AT1211" s="81">
        <f t="shared" si="386"/>
        <v>46082</v>
      </c>
      <c r="AU1211" s="82" t="s">
        <v>2794</v>
      </c>
      <c r="AV1211" s="74">
        <v>46077</v>
      </c>
      <c r="AW1211" s="75" t="s">
        <v>4748</v>
      </c>
      <c r="AX1211" s="75" t="s">
        <v>4749</v>
      </c>
      <c r="AY1211" s="75"/>
      <c r="AZ1211" s="96"/>
      <c r="BA1211" s="75"/>
      <c r="BB1211" s="75"/>
      <c r="BC1211" s="75"/>
      <c r="BD1211" s="75"/>
      <c r="BE1211" s="75"/>
      <c r="BF1211" s="75"/>
      <c r="BG1211" s="75"/>
      <c r="BH1211" s="75"/>
      <c r="BI1211" s="75"/>
      <c r="BJ1211" s="75"/>
      <c r="BK1211" s="75"/>
      <c r="BL1211" s="75"/>
      <c r="BM1211" s="75"/>
      <c r="BN1211" s="75"/>
      <c r="BO1211" s="75"/>
      <c r="BP1211" s="75"/>
      <c r="BQ1211" s="75"/>
      <c r="BR1211" s="75"/>
      <c r="BS1211" s="75"/>
      <c r="BT1211" s="75">
        <v>0</v>
      </c>
      <c r="BU1211" s="192" t="s">
        <v>4720</v>
      </c>
      <c r="BV1211" s="74">
        <v>46084</v>
      </c>
      <c r="BW1211" s="85"/>
      <c r="BX1211" s="85"/>
      <c r="BY1211" s="86"/>
      <c r="BZ1211" s="87">
        <f t="shared" si="387"/>
        <v>7</v>
      </c>
      <c r="CB1211" s="88">
        <f t="shared" si="375"/>
        <v>10</v>
      </c>
      <c r="CC1211" s="89"/>
      <c r="CF1211" s="90">
        <v>36608600</v>
      </c>
      <c r="CG1211" s="90"/>
      <c r="CH1211" s="90">
        <v>36608600</v>
      </c>
      <c r="CI1211" s="22">
        <v>26149</v>
      </c>
      <c r="CJ1211" s="87">
        <f t="shared" si="376"/>
        <v>2</v>
      </c>
      <c r="CK1211" s="87">
        <f t="shared" si="377"/>
        <v>9</v>
      </c>
      <c r="CL1211" s="22" t="s">
        <v>121</v>
      </c>
      <c r="CM1211" s="22" t="s">
        <v>4721</v>
      </c>
    </row>
    <row r="1212" spans="1:91" ht="14.45" customHeight="1" x14ac:dyDescent="0.25">
      <c r="A1212" s="69">
        <f t="shared" si="380"/>
        <v>1210</v>
      </c>
      <c r="B1212" s="70" t="s">
        <v>102</v>
      </c>
      <c r="C1212" s="97">
        <v>235600151294</v>
      </c>
      <c r="D1212" s="106">
        <v>145560294</v>
      </c>
      <c r="E1212" s="73"/>
      <c r="F1212" s="74">
        <v>46067</v>
      </c>
      <c r="G1212" s="75" t="s">
        <v>428</v>
      </c>
      <c r="H1212" s="75" t="s">
        <v>2531</v>
      </c>
      <c r="I1212" s="75" t="s">
        <v>656</v>
      </c>
      <c r="J1212" s="75" t="s">
        <v>430</v>
      </c>
      <c r="K1212" s="75" t="s">
        <v>242</v>
      </c>
      <c r="L1212" s="74">
        <v>46083</v>
      </c>
      <c r="M1212" s="73">
        <v>20</v>
      </c>
      <c r="N1212" s="75" t="s">
        <v>4750</v>
      </c>
      <c r="O1212" s="75" t="s">
        <v>4751</v>
      </c>
      <c r="P1212" s="75">
        <v>2830049088</v>
      </c>
      <c r="Q1212" s="74">
        <v>46077</v>
      </c>
      <c r="R1212" s="75">
        <v>1209387487</v>
      </c>
      <c r="S1212" s="75">
        <v>224220276</v>
      </c>
      <c r="T1212" s="74">
        <v>46077</v>
      </c>
      <c r="U1212" s="190">
        <v>10525.832</v>
      </c>
      <c r="V1212" s="190">
        <v>10152.415999999999</v>
      </c>
      <c r="W1212" s="73">
        <v>12</v>
      </c>
      <c r="X1212" s="73">
        <v>0</v>
      </c>
      <c r="Y1212" s="98">
        <v>235600287854</v>
      </c>
      <c r="Z1212" s="82" t="s">
        <v>128</v>
      </c>
      <c r="AA1212" s="75" t="s">
        <v>399</v>
      </c>
      <c r="AB1212" s="82" t="s">
        <v>4654</v>
      </c>
      <c r="AC1212" s="98">
        <v>235600151294</v>
      </c>
      <c r="AD1212" s="75" t="s">
        <v>113</v>
      </c>
      <c r="AE1212" s="74">
        <v>46083</v>
      </c>
      <c r="AF1212" s="80">
        <v>46079.625</v>
      </c>
      <c r="AG1212" s="80">
        <v>46079.5</v>
      </c>
      <c r="AH1212" s="80">
        <v>46078.625</v>
      </c>
      <c r="AI1212" s="99">
        <v>46080</v>
      </c>
      <c r="AJ1212" s="69"/>
      <c r="AK1212" s="99">
        <v>46080</v>
      </c>
      <c r="AL1212" s="99">
        <v>46083</v>
      </c>
      <c r="AM1212" s="69"/>
      <c r="AN1212" s="99">
        <v>46083</v>
      </c>
      <c r="AO1212" s="81">
        <f t="shared" si="381"/>
        <v>46077.625</v>
      </c>
      <c r="AP1212" s="81">
        <f t="shared" si="382"/>
        <v>46078.625</v>
      </c>
      <c r="AQ1212" s="81">
        <f t="shared" si="383"/>
        <v>46078.625</v>
      </c>
      <c r="AR1212" s="81">
        <f t="shared" si="384"/>
        <v>46081</v>
      </c>
      <c r="AS1212" s="81">
        <f t="shared" si="385"/>
        <v>46085</v>
      </c>
      <c r="AT1212" s="81">
        <f t="shared" si="386"/>
        <v>46081</v>
      </c>
      <c r="AU1212" s="82" t="s">
        <v>2794</v>
      </c>
      <c r="AV1212" s="74">
        <v>46077</v>
      </c>
      <c r="AW1212" s="75" t="s">
        <v>4752</v>
      </c>
      <c r="AX1212" s="75" t="s">
        <v>4753</v>
      </c>
      <c r="AY1212" s="75"/>
      <c r="AZ1212" s="96"/>
      <c r="BA1212" s="75"/>
      <c r="BB1212" s="75"/>
      <c r="BC1212" s="75"/>
      <c r="BD1212" s="75"/>
      <c r="BE1212" s="75"/>
      <c r="BF1212" s="75"/>
      <c r="BG1212" s="75"/>
      <c r="BH1212" s="75"/>
      <c r="BI1212" s="75"/>
      <c r="BJ1212" s="75"/>
      <c r="BK1212" s="75"/>
      <c r="BL1212" s="75"/>
      <c r="BM1212" s="75"/>
      <c r="BN1212" s="75"/>
      <c r="BO1212" s="75"/>
      <c r="BP1212" s="75"/>
      <c r="BQ1212" s="75"/>
      <c r="BR1212" s="75"/>
      <c r="BS1212" s="75"/>
      <c r="BT1212" s="75">
        <v>0</v>
      </c>
      <c r="BU1212" s="192" t="s">
        <v>4657</v>
      </c>
      <c r="BV1212" s="74">
        <v>46084</v>
      </c>
      <c r="BW1212" s="85"/>
      <c r="BX1212" s="85"/>
      <c r="BY1212" s="86"/>
      <c r="BZ1212" s="87">
        <f t="shared" si="387"/>
        <v>7</v>
      </c>
      <c r="CB1212" s="88">
        <f t="shared" si="375"/>
        <v>10</v>
      </c>
      <c r="CC1212" s="89"/>
      <c r="CF1212" s="90">
        <v>9138500</v>
      </c>
      <c r="CG1212" s="90"/>
      <c r="CH1212" s="90">
        <v>9138500</v>
      </c>
      <c r="CI1212" s="22">
        <v>26110</v>
      </c>
      <c r="CJ1212" s="87">
        <f t="shared" si="376"/>
        <v>2</v>
      </c>
      <c r="CK1212" s="87">
        <f t="shared" si="377"/>
        <v>9</v>
      </c>
      <c r="CL1212" s="22" t="s">
        <v>121</v>
      </c>
      <c r="CM1212" s="22" t="s">
        <v>4658</v>
      </c>
    </row>
    <row r="1213" spans="1:91" ht="14.45" customHeight="1" x14ac:dyDescent="0.25">
      <c r="A1213" s="69">
        <f t="shared" si="380"/>
        <v>1211</v>
      </c>
      <c r="B1213" s="70" t="s">
        <v>102</v>
      </c>
      <c r="C1213" s="97">
        <v>235600151294</v>
      </c>
      <c r="D1213" s="106">
        <v>145279750</v>
      </c>
      <c r="E1213" s="73"/>
      <c r="F1213" s="74">
        <v>46063</v>
      </c>
      <c r="G1213" s="75" t="s">
        <v>428</v>
      </c>
      <c r="H1213" s="75" t="s">
        <v>2531</v>
      </c>
      <c r="I1213" s="75" t="s">
        <v>656</v>
      </c>
      <c r="J1213" s="75" t="s">
        <v>430</v>
      </c>
      <c r="K1213" s="75" t="s">
        <v>242</v>
      </c>
      <c r="L1213" s="74">
        <v>46079</v>
      </c>
      <c r="M1213" s="73">
        <v>20</v>
      </c>
      <c r="N1213" s="75" t="s">
        <v>4754</v>
      </c>
      <c r="O1213" s="75" t="s">
        <v>4755</v>
      </c>
      <c r="P1213" s="75">
        <v>2830049086</v>
      </c>
      <c r="Q1213" s="74">
        <v>46077</v>
      </c>
      <c r="R1213" s="75">
        <v>1209387479</v>
      </c>
      <c r="S1213" s="75">
        <v>224210627</v>
      </c>
      <c r="T1213" s="74">
        <v>46077</v>
      </c>
      <c r="U1213" s="190">
        <v>5960.85</v>
      </c>
      <c r="V1213" s="190">
        <v>5752.174</v>
      </c>
      <c r="W1213" s="73">
        <v>10</v>
      </c>
      <c r="X1213" s="73">
        <v>0</v>
      </c>
      <c r="Y1213" s="98">
        <v>235600163985</v>
      </c>
      <c r="Z1213" s="82" t="s">
        <v>128</v>
      </c>
      <c r="AA1213" s="75" t="s">
        <v>399</v>
      </c>
      <c r="AB1213" s="82" t="s">
        <v>4654</v>
      </c>
      <c r="AC1213" s="98">
        <v>235600151294</v>
      </c>
      <c r="AD1213" s="75" t="s">
        <v>113</v>
      </c>
      <c r="AE1213" s="74">
        <v>46083</v>
      </c>
      <c r="AF1213" s="80">
        <v>46079.625</v>
      </c>
      <c r="AG1213" s="80">
        <v>46079.5</v>
      </c>
      <c r="AH1213" s="80">
        <v>46078.625</v>
      </c>
      <c r="AI1213" s="99">
        <v>46080</v>
      </c>
      <c r="AJ1213" s="69"/>
      <c r="AK1213" s="99">
        <v>46080</v>
      </c>
      <c r="AL1213" s="99">
        <v>46083</v>
      </c>
      <c r="AM1213" s="69"/>
      <c r="AN1213" s="99">
        <v>46083</v>
      </c>
      <c r="AO1213" s="81">
        <f t="shared" si="381"/>
        <v>46077.625</v>
      </c>
      <c r="AP1213" s="81">
        <f t="shared" si="382"/>
        <v>46078.625</v>
      </c>
      <c r="AQ1213" s="81">
        <f t="shared" si="383"/>
        <v>46078.625</v>
      </c>
      <c r="AR1213" s="81">
        <f t="shared" si="384"/>
        <v>46081</v>
      </c>
      <c r="AS1213" s="81">
        <f t="shared" si="385"/>
        <v>46085</v>
      </c>
      <c r="AT1213" s="81">
        <f t="shared" si="386"/>
        <v>46081</v>
      </c>
      <c r="AU1213" s="82" t="s">
        <v>2794</v>
      </c>
      <c r="AV1213" s="74">
        <v>46077</v>
      </c>
      <c r="AW1213" s="75" t="s">
        <v>4756</v>
      </c>
      <c r="AX1213" s="75" t="s">
        <v>4757</v>
      </c>
      <c r="AY1213" s="75"/>
      <c r="AZ1213" s="96"/>
      <c r="BA1213" s="75"/>
      <c r="BB1213" s="75"/>
      <c r="BC1213" s="75"/>
      <c r="BD1213" s="75"/>
      <c r="BE1213" s="75"/>
      <c r="BF1213" s="75"/>
      <c r="BG1213" s="75"/>
      <c r="BH1213" s="75"/>
      <c r="BI1213" s="75"/>
      <c r="BJ1213" s="75"/>
      <c r="BK1213" s="75"/>
      <c r="BL1213" s="75"/>
      <c r="BM1213" s="75"/>
      <c r="BN1213" s="75"/>
      <c r="BO1213" s="75"/>
      <c r="BP1213" s="75"/>
      <c r="BQ1213" s="75"/>
      <c r="BR1213" s="75"/>
      <c r="BS1213" s="75"/>
      <c r="BT1213" s="75">
        <v>0</v>
      </c>
      <c r="BU1213" s="192" t="s">
        <v>4657</v>
      </c>
      <c r="BV1213" s="74">
        <v>46084</v>
      </c>
      <c r="BW1213" s="85"/>
      <c r="BX1213" s="85"/>
      <c r="BY1213" s="86"/>
      <c r="BZ1213" s="87">
        <f t="shared" si="387"/>
        <v>7</v>
      </c>
      <c r="CB1213" s="88">
        <f t="shared" si="375"/>
        <v>10</v>
      </c>
      <c r="CC1213" s="89"/>
      <c r="CF1213" s="90">
        <v>9138500</v>
      </c>
      <c r="CG1213" s="90"/>
      <c r="CH1213" s="90">
        <v>9138500</v>
      </c>
      <c r="CI1213" s="22">
        <v>26110</v>
      </c>
      <c r="CJ1213" s="87">
        <f t="shared" si="376"/>
        <v>2</v>
      </c>
      <c r="CK1213" s="87">
        <f t="shared" si="377"/>
        <v>9</v>
      </c>
      <c r="CL1213" s="22" t="s">
        <v>121</v>
      </c>
      <c r="CM1213" s="22" t="s">
        <v>4658</v>
      </c>
    </row>
    <row r="1214" spans="1:91" ht="14.45" customHeight="1" x14ac:dyDescent="0.25">
      <c r="A1214" s="69">
        <f t="shared" si="380"/>
        <v>1212</v>
      </c>
      <c r="B1214" s="70" t="s">
        <v>102</v>
      </c>
      <c r="C1214" s="97">
        <v>235600151308</v>
      </c>
      <c r="D1214" s="106">
        <v>145445095</v>
      </c>
      <c r="E1214" s="73"/>
      <c r="F1214" s="74">
        <v>46077</v>
      </c>
      <c r="G1214" s="75" t="s">
        <v>428</v>
      </c>
      <c r="H1214" s="75" t="s">
        <v>2531</v>
      </c>
      <c r="I1214" s="75" t="s">
        <v>656</v>
      </c>
      <c r="J1214" s="75" t="s">
        <v>430</v>
      </c>
      <c r="K1214" s="75" t="s">
        <v>242</v>
      </c>
      <c r="L1214" s="74">
        <v>46093</v>
      </c>
      <c r="M1214" s="73">
        <v>20</v>
      </c>
      <c r="N1214" s="75" t="s">
        <v>4758</v>
      </c>
      <c r="O1214" s="75" t="s">
        <v>4759</v>
      </c>
      <c r="P1214" s="75">
        <v>2830049115</v>
      </c>
      <c r="Q1214" s="74">
        <v>46077</v>
      </c>
      <c r="R1214" s="75">
        <v>1209387573</v>
      </c>
      <c r="S1214" s="75">
        <v>224210706</v>
      </c>
      <c r="T1214" s="74">
        <v>46077</v>
      </c>
      <c r="U1214" s="190">
        <v>5956.0659999999998</v>
      </c>
      <c r="V1214" s="190">
        <v>5747.558</v>
      </c>
      <c r="W1214" s="73">
        <v>9</v>
      </c>
      <c r="X1214" s="73">
        <v>0</v>
      </c>
      <c r="Y1214" s="98">
        <v>235600209179</v>
      </c>
      <c r="Z1214" s="82" t="s">
        <v>128</v>
      </c>
      <c r="AA1214" s="75" t="s">
        <v>399</v>
      </c>
      <c r="AB1214" s="82" t="s">
        <v>4654</v>
      </c>
      <c r="AC1214" s="98">
        <v>235600151308</v>
      </c>
      <c r="AD1214" s="75" t="s">
        <v>113</v>
      </c>
      <c r="AE1214" s="74">
        <v>46083</v>
      </c>
      <c r="AF1214" s="80">
        <v>46079.625</v>
      </c>
      <c r="AG1214" s="80">
        <v>46079.5</v>
      </c>
      <c r="AH1214" s="80">
        <v>46079.416666666664</v>
      </c>
      <c r="AI1214" s="99">
        <v>46080</v>
      </c>
      <c r="AJ1214" s="69"/>
      <c r="AK1214" s="99">
        <v>46080</v>
      </c>
      <c r="AL1214" s="99">
        <v>46083</v>
      </c>
      <c r="AM1214" s="69"/>
      <c r="AN1214" s="99">
        <v>46083</v>
      </c>
      <c r="AO1214" s="81">
        <f t="shared" si="381"/>
        <v>46078.416666666664</v>
      </c>
      <c r="AP1214" s="81">
        <f t="shared" si="382"/>
        <v>46079.416666666664</v>
      </c>
      <c r="AQ1214" s="81">
        <f t="shared" si="383"/>
        <v>46079.416666666664</v>
      </c>
      <c r="AR1214" s="81">
        <f t="shared" si="384"/>
        <v>46081</v>
      </c>
      <c r="AS1214" s="81">
        <f t="shared" si="385"/>
        <v>46085</v>
      </c>
      <c r="AT1214" s="81">
        <f t="shared" si="386"/>
        <v>46081</v>
      </c>
      <c r="AU1214" s="82" t="s">
        <v>2794</v>
      </c>
      <c r="AV1214" s="74">
        <v>46077</v>
      </c>
      <c r="AW1214" s="75" t="s">
        <v>4760</v>
      </c>
      <c r="AX1214" s="75" t="s">
        <v>4761</v>
      </c>
      <c r="AY1214" s="75"/>
      <c r="AZ1214" s="96"/>
      <c r="BA1214" s="75"/>
      <c r="BB1214" s="75"/>
      <c r="BC1214" s="75"/>
      <c r="BD1214" s="75"/>
      <c r="BE1214" s="75"/>
      <c r="BF1214" s="75"/>
      <c r="BG1214" s="75"/>
      <c r="BH1214" s="75"/>
      <c r="BI1214" s="75"/>
      <c r="BJ1214" s="75"/>
      <c r="BK1214" s="75"/>
      <c r="BL1214" s="75"/>
      <c r="BM1214" s="75"/>
      <c r="BN1214" s="75"/>
      <c r="BO1214" s="75"/>
      <c r="BP1214" s="75"/>
      <c r="BQ1214" s="75"/>
      <c r="BR1214" s="75"/>
      <c r="BS1214" s="75"/>
      <c r="BT1214" s="75">
        <v>0</v>
      </c>
      <c r="BU1214" s="192" t="s">
        <v>4663</v>
      </c>
      <c r="BV1214" s="74">
        <v>46084</v>
      </c>
      <c r="BW1214" s="85"/>
      <c r="BX1214" s="85"/>
      <c r="BY1214" s="86"/>
      <c r="BZ1214" s="87">
        <f t="shared" si="387"/>
        <v>9</v>
      </c>
      <c r="CB1214" s="88">
        <f t="shared" si="375"/>
        <v>10</v>
      </c>
      <c r="CC1214" s="89"/>
      <c r="CF1214" s="90">
        <v>9138500</v>
      </c>
      <c r="CG1214" s="90"/>
      <c r="CH1214" s="90">
        <v>9138500</v>
      </c>
      <c r="CI1214" s="22">
        <v>26110</v>
      </c>
      <c r="CJ1214" s="87">
        <f t="shared" si="376"/>
        <v>2</v>
      </c>
      <c r="CK1214" s="87">
        <f t="shared" si="377"/>
        <v>9</v>
      </c>
      <c r="CL1214" s="22" t="s">
        <v>121</v>
      </c>
      <c r="CM1214" s="22" t="s">
        <v>4664</v>
      </c>
    </row>
    <row r="1215" spans="1:91" ht="14.45" customHeight="1" x14ac:dyDescent="0.25">
      <c r="A1215" s="183">
        <f t="shared" si="380"/>
        <v>1213</v>
      </c>
      <c r="B1215" s="70" t="s">
        <v>102</v>
      </c>
      <c r="C1215" s="107">
        <v>266123243</v>
      </c>
      <c r="D1215" s="106">
        <v>145372172</v>
      </c>
      <c r="E1215" s="73"/>
      <c r="F1215" s="74">
        <v>46060</v>
      </c>
      <c r="G1215" s="75" t="s">
        <v>4762</v>
      </c>
      <c r="H1215" s="75" t="s">
        <v>4763</v>
      </c>
      <c r="I1215" s="75" t="s">
        <v>105</v>
      </c>
      <c r="J1215" s="75" t="s">
        <v>2502</v>
      </c>
      <c r="K1215" s="75" t="s">
        <v>107</v>
      </c>
      <c r="L1215" s="74">
        <v>46083</v>
      </c>
      <c r="M1215" s="73">
        <v>20</v>
      </c>
      <c r="N1215" s="75" t="s">
        <v>2082</v>
      </c>
      <c r="O1215" s="75" t="s">
        <v>2082</v>
      </c>
      <c r="P1215" s="75">
        <v>2830049097</v>
      </c>
      <c r="Q1215" s="74">
        <v>46077</v>
      </c>
      <c r="R1215" s="75">
        <v>1209387525</v>
      </c>
      <c r="S1215" s="75">
        <v>224240981</v>
      </c>
      <c r="T1215" s="74">
        <v>46077</v>
      </c>
      <c r="U1215" s="190">
        <v>3251.6129999999998</v>
      </c>
      <c r="V1215" s="190">
        <v>3136.259</v>
      </c>
      <c r="W1215" s="75">
        <v>4</v>
      </c>
      <c r="X1215" s="75">
        <v>0</v>
      </c>
      <c r="Y1215" s="98">
        <v>266123243</v>
      </c>
      <c r="Z1215" s="82" t="s">
        <v>110</v>
      </c>
      <c r="AA1215" s="75" t="s">
        <v>4764</v>
      </c>
      <c r="AB1215" s="75" t="s">
        <v>4765</v>
      </c>
      <c r="AC1215" s="98">
        <v>266123243</v>
      </c>
      <c r="AD1215" s="75" t="s">
        <v>113</v>
      </c>
      <c r="AE1215" s="99">
        <v>46080</v>
      </c>
      <c r="AF1215" s="80">
        <v>46080.25</v>
      </c>
      <c r="AG1215" s="80">
        <v>46079.25</v>
      </c>
      <c r="AH1215" s="80">
        <v>46079.25</v>
      </c>
      <c r="AI1215" s="99">
        <v>46079</v>
      </c>
      <c r="AJ1215" s="99">
        <v>46080</v>
      </c>
      <c r="AK1215" s="99">
        <v>46080</v>
      </c>
      <c r="AL1215" s="99">
        <v>46086</v>
      </c>
      <c r="AM1215" s="69"/>
      <c r="AN1215" s="74">
        <v>46087</v>
      </c>
      <c r="AO1215" s="81">
        <f t="shared" si="381"/>
        <v>46078.25</v>
      </c>
      <c r="AP1215" s="81">
        <f t="shared" si="382"/>
        <v>46079.25</v>
      </c>
      <c r="AQ1215" s="81">
        <f t="shared" si="383"/>
        <v>46079.25</v>
      </c>
      <c r="AR1215" s="81">
        <f t="shared" si="384"/>
        <v>46081</v>
      </c>
      <c r="AS1215" s="81">
        <f t="shared" si="385"/>
        <v>46082</v>
      </c>
      <c r="AT1215" s="81">
        <f t="shared" si="386"/>
        <v>46081</v>
      </c>
      <c r="AU1215" s="82" t="s">
        <v>4766</v>
      </c>
      <c r="AV1215" s="74">
        <v>46077</v>
      </c>
      <c r="AW1215" s="75" t="s">
        <v>4767</v>
      </c>
      <c r="AX1215" s="75" t="s">
        <v>4768</v>
      </c>
      <c r="AY1215" s="75"/>
      <c r="AZ1215" s="96"/>
      <c r="BA1215" s="75"/>
      <c r="BB1215" s="75"/>
      <c r="BC1215" s="75"/>
      <c r="BD1215" s="75"/>
      <c r="BE1215" s="75"/>
      <c r="BF1215" s="75"/>
      <c r="BG1215" s="75"/>
      <c r="BH1215" s="75"/>
      <c r="BI1215" s="75"/>
      <c r="BJ1215" s="75"/>
      <c r="BK1215" s="75"/>
      <c r="BL1215" s="75"/>
      <c r="BM1215" s="75"/>
      <c r="BN1215" s="75"/>
      <c r="BO1215" s="75"/>
      <c r="BP1215" s="75"/>
      <c r="BQ1215" s="75"/>
      <c r="BR1215" s="75"/>
      <c r="BS1215" s="75"/>
      <c r="BT1215" s="75">
        <v>1</v>
      </c>
      <c r="BU1215" s="192" t="s">
        <v>4769</v>
      </c>
      <c r="BV1215" s="74">
        <v>46079</v>
      </c>
      <c r="BW1215" s="85">
        <f>BV1215-AK1215</f>
        <v>-1</v>
      </c>
      <c r="BX1215" s="85"/>
      <c r="BY1215" s="86"/>
      <c r="BZ1215" s="87">
        <f t="shared" si="387"/>
        <v>6</v>
      </c>
      <c r="CB1215" s="88">
        <f t="shared" si="375"/>
        <v>9</v>
      </c>
      <c r="CC1215" s="89"/>
      <c r="CF1215" s="90">
        <v>2649400</v>
      </c>
      <c r="CG1215" s="90">
        <v>1510158</v>
      </c>
      <c r="CH1215" s="90">
        <v>4159558</v>
      </c>
      <c r="CI1215" s="91">
        <v>26494</v>
      </c>
      <c r="CJ1215" s="87">
        <f t="shared" si="376"/>
        <v>2</v>
      </c>
      <c r="CK1215" s="87">
        <f t="shared" si="377"/>
        <v>9</v>
      </c>
      <c r="CL1215" s="22" t="s">
        <v>121</v>
      </c>
      <c r="CM1215" s="22" t="s">
        <v>4770</v>
      </c>
    </row>
    <row r="1216" spans="1:91" ht="14.45" customHeight="1" x14ac:dyDescent="0.25">
      <c r="A1216" s="75">
        <f t="shared" si="380"/>
        <v>1214</v>
      </c>
      <c r="B1216" s="204" t="s">
        <v>102</v>
      </c>
      <c r="C1216" s="107"/>
      <c r="D1216" s="106">
        <v>145554577</v>
      </c>
      <c r="E1216" s="73"/>
      <c r="F1216" s="74">
        <v>46067</v>
      </c>
      <c r="G1216" s="73" t="s">
        <v>2809</v>
      </c>
      <c r="H1216" s="73" t="s">
        <v>3625</v>
      </c>
      <c r="I1216" s="73" t="s">
        <v>4771</v>
      </c>
      <c r="J1216" s="73" t="s">
        <v>3626</v>
      </c>
      <c r="K1216" s="73" t="s">
        <v>2080</v>
      </c>
      <c r="L1216" s="75"/>
      <c r="M1216" s="73" t="s">
        <v>2081</v>
      </c>
      <c r="N1216" s="79" t="s">
        <v>2082</v>
      </c>
      <c r="O1216" s="79" t="s">
        <v>2082</v>
      </c>
      <c r="P1216" s="75">
        <v>2830048987</v>
      </c>
      <c r="Q1216" s="158">
        <v>46066</v>
      </c>
      <c r="R1216" s="82">
        <v>1209385171</v>
      </c>
      <c r="S1216" s="82">
        <v>224206559</v>
      </c>
      <c r="T1216" s="158">
        <v>46066</v>
      </c>
      <c r="U1216" s="82">
        <v>880</v>
      </c>
      <c r="V1216" s="82">
        <v>865.35</v>
      </c>
      <c r="W1216" s="82">
        <v>1</v>
      </c>
      <c r="X1216" s="82">
        <v>0</v>
      </c>
      <c r="Y1216" s="98" t="s">
        <v>4772</v>
      </c>
      <c r="Z1216" s="82" t="s">
        <v>4773</v>
      </c>
      <c r="AA1216" s="75" t="s">
        <v>4774</v>
      </c>
      <c r="AB1216" s="82">
        <v>766</v>
      </c>
      <c r="AC1216" s="98" t="s">
        <v>4772</v>
      </c>
      <c r="AD1216" s="82" t="s">
        <v>2086</v>
      </c>
      <c r="AE1216" s="75"/>
      <c r="AF1216" s="75"/>
      <c r="AG1216" s="75"/>
      <c r="AH1216" s="75"/>
      <c r="AI1216" s="69"/>
      <c r="AJ1216" s="69"/>
      <c r="AK1216" s="69"/>
      <c r="AL1216" s="69"/>
      <c r="AM1216" s="69"/>
      <c r="AN1216" s="75">
        <f>AL1216-L1216</f>
        <v>0</v>
      </c>
      <c r="AO1216" s="81" t="str">
        <f t="shared" si="381"/>
        <v/>
      </c>
      <c r="AP1216" s="81" t="str">
        <f t="shared" si="382"/>
        <v/>
      </c>
      <c r="AQ1216" s="81" t="str">
        <f t="shared" si="383"/>
        <v/>
      </c>
      <c r="AR1216" s="81" t="str">
        <f t="shared" si="384"/>
        <v/>
      </c>
      <c r="AS1216" s="81" t="str">
        <f t="shared" si="385"/>
        <v/>
      </c>
      <c r="AT1216" s="81" t="str">
        <f t="shared" si="386"/>
        <v/>
      </c>
      <c r="AU1216" s="82" t="s">
        <v>10</v>
      </c>
      <c r="AV1216" s="75"/>
      <c r="AW1216" s="75">
        <v>0</v>
      </c>
      <c r="AX1216" s="75">
        <v>0</v>
      </c>
      <c r="AY1216" s="75"/>
      <c r="AZ1216" s="96"/>
      <c r="BA1216" s="75"/>
      <c r="BB1216" s="75"/>
      <c r="BC1216" s="75"/>
      <c r="BD1216" s="75">
        <v>0</v>
      </c>
      <c r="BE1216" s="75" t="s">
        <v>132</v>
      </c>
      <c r="BF1216" s="75" t="e">
        <f>IF( COUNTIF(#REF!,#REF!)=1, 1, 0)</f>
        <v>#REF!</v>
      </c>
      <c r="BG1216" s="75"/>
      <c r="BH1216" s="75"/>
      <c r="BI1216" s="75"/>
      <c r="BJ1216" s="75"/>
      <c r="BK1216" s="75"/>
      <c r="BL1216" s="75"/>
      <c r="BM1216" s="75"/>
      <c r="BN1216" s="75"/>
      <c r="BO1216" s="75"/>
      <c r="BP1216" s="75"/>
      <c r="BQ1216" s="75"/>
      <c r="BR1216" s="75"/>
      <c r="BS1216" s="75"/>
      <c r="BT1216" s="75">
        <v>0</v>
      </c>
      <c r="BU1216" s="161" t="str">
        <f>IF(AK1216=0,"",AK1216+3)</f>
        <v/>
      </c>
      <c r="BV1216" s="75"/>
      <c r="BW1216" s="85"/>
      <c r="BX1216" s="85"/>
      <c r="BY1216" s="86" t="s">
        <v>120</v>
      </c>
      <c r="BZ1216" s="87">
        <f t="shared" si="387"/>
        <v>7</v>
      </c>
      <c r="CB1216" s="88">
        <f t="shared" si="375"/>
        <v>0</v>
      </c>
      <c r="CC1216" s="89"/>
      <c r="CF1216" s="90"/>
      <c r="CG1216" s="90"/>
      <c r="CH1216" s="90"/>
      <c r="CJ1216" s="87">
        <f t="shared" si="376"/>
        <v>1</v>
      </c>
      <c r="CK1216" s="87">
        <f t="shared" si="377"/>
        <v>1</v>
      </c>
      <c r="CM1216" s="22" t="str">
        <f>IF(OR(Z1216="COSU",Z1216="EGLV",Z1216="MAEU",Z1216="REGU",Z1216="HLCU",Z1216="OOLU",Z1216="ONEY"),
    IF(Z1216="COSU","1C26TAB",
    IF(Z1216="EGLV","1C26TAA",
    IF(Z1216="MAEU","1C26TML",
    IF(Z1216="REGU","1C26TAA",
    IF(Z1216="HLCU","1C26THC",
    IF(Z1216="OOLU","1C26TAR",
    IF(Z1216="ONEY","1K26TAD",""))))))) &amp; "^" &amp; BU1216,
    BU1216)</f>
        <v/>
      </c>
    </row>
    <row r="1217" spans="1:91" ht="14.45" customHeight="1" x14ac:dyDescent="0.25">
      <c r="A1217" s="205">
        <f t="shared" si="380"/>
        <v>1215</v>
      </c>
      <c r="B1217" s="70" t="s">
        <v>102</v>
      </c>
      <c r="C1217" s="200" t="s">
        <v>4775</v>
      </c>
      <c r="D1217" s="73">
        <v>145332375</v>
      </c>
      <c r="E1217" s="73">
        <v>5320007472</v>
      </c>
      <c r="F1217" s="74">
        <v>46066</v>
      </c>
      <c r="G1217" s="75" t="s">
        <v>740</v>
      </c>
      <c r="H1217" s="75" t="s">
        <v>2213</v>
      </c>
      <c r="I1217" s="75" t="s">
        <v>105</v>
      </c>
      <c r="J1217" s="75" t="s">
        <v>518</v>
      </c>
      <c r="K1217" s="75" t="s">
        <v>242</v>
      </c>
      <c r="L1217" s="74">
        <v>46097</v>
      </c>
      <c r="M1217" s="73">
        <v>40</v>
      </c>
      <c r="N1217" s="75" t="s">
        <v>4776</v>
      </c>
      <c r="O1217" s="75" t="s">
        <v>4777</v>
      </c>
      <c r="P1217" s="75">
        <v>2830049261</v>
      </c>
      <c r="Q1217" s="74">
        <v>46080</v>
      </c>
      <c r="R1217" s="75">
        <v>1209388610</v>
      </c>
      <c r="S1217" s="82">
        <v>224247679</v>
      </c>
      <c r="T1217" s="74">
        <v>46080</v>
      </c>
      <c r="U1217" s="76">
        <v>5287.47</v>
      </c>
      <c r="V1217" s="76">
        <v>5092.6729999999998</v>
      </c>
      <c r="W1217" s="75">
        <v>9</v>
      </c>
      <c r="X1217" s="75">
        <v>0</v>
      </c>
      <c r="Y1217" s="98">
        <v>7266714790</v>
      </c>
      <c r="Z1217" s="82" t="s">
        <v>354</v>
      </c>
      <c r="AA1217" s="75" t="s">
        <v>521</v>
      </c>
      <c r="AB1217" s="75" t="s">
        <v>4778</v>
      </c>
      <c r="AC1217" s="200" t="s">
        <v>4775</v>
      </c>
      <c r="AD1217" s="75" t="s">
        <v>113</v>
      </c>
      <c r="AE1217" s="99">
        <v>46086</v>
      </c>
      <c r="AF1217" s="130">
        <v>46082.291666666664</v>
      </c>
      <c r="AG1217" s="130">
        <v>46081.375</v>
      </c>
      <c r="AH1217" s="130">
        <v>46081.375</v>
      </c>
      <c r="AI1217" s="99">
        <v>46083</v>
      </c>
      <c r="AJ1217" s="69"/>
      <c r="AK1217" s="99">
        <v>46083</v>
      </c>
      <c r="AL1217" s="99">
        <v>46088</v>
      </c>
      <c r="AM1217" s="69"/>
      <c r="AN1217" s="99">
        <v>46088</v>
      </c>
      <c r="AO1217" s="95" t="s">
        <v>121</v>
      </c>
      <c r="AP1217" s="95" t="s">
        <v>121</v>
      </c>
      <c r="AQ1217" s="95" t="s">
        <v>121</v>
      </c>
      <c r="AR1217" s="95" t="s">
        <v>121</v>
      </c>
      <c r="AS1217" s="95" t="s">
        <v>121</v>
      </c>
      <c r="AT1217" s="95" t="s">
        <v>121</v>
      </c>
      <c r="AU1217" s="82" t="s">
        <v>2794</v>
      </c>
      <c r="AV1217" s="74">
        <v>46080</v>
      </c>
      <c r="AW1217" s="75" t="s">
        <v>4779</v>
      </c>
      <c r="AX1217" s="75">
        <v>32216001</v>
      </c>
      <c r="AY1217" s="75"/>
      <c r="AZ1217" s="96"/>
      <c r="BA1217" s="75"/>
      <c r="BB1217" s="75"/>
      <c r="BC1217" s="75"/>
      <c r="BD1217" s="75"/>
      <c r="BE1217" s="75"/>
      <c r="BF1217" s="75"/>
      <c r="BG1217" s="75"/>
      <c r="BH1217" s="75"/>
      <c r="BI1217" s="75"/>
      <c r="BJ1217" s="75"/>
      <c r="BK1217" s="75"/>
      <c r="BL1217" s="75"/>
      <c r="BM1217" s="75"/>
      <c r="BN1217" s="75"/>
      <c r="BO1217" s="75"/>
      <c r="BP1217" s="75"/>
      <c r="BQ1217" s="75"/>
      <c r="BR1217" s="75"/>
      <c r="BS1217" s="75"/>
      <c r="BT1217" s="75">
        <v>1</v>
      </c>
      <c r="BU1217" s="192" t="s">
        <v>4780</v>
      </c>
      <c r="BV1217" s="74">
        <v>46086</v>
      </c>
      <c r="BW1217" s="85"/>
      <c r="BX1217" s="85"/>
      <c r="BY1217" s="86" t="s">
        <v>120</v>
      </c>
      <c r="BZ1217" s="87">
        <f t="shared" si="387"/>
        <v>7</v>
      </c>
      <c r="CA1217" s="22" t="s">
        <v>4781</v>
      </c>
      <c r="CB1217" s="88">
        <f t="shared" si="375"/>
        <v>10</v>
      </c>
      <c r="CC1217" s="89"/>
      <c r="CE1217" s="87">
        <f t="shared" ref="CE1217:CE1280" si="388">IF(AD1217="Sea waybill", IF(AK1217&lt;&gt;0, MONTH(AK1217), IF(AJ1217&gt;AI1217, MONTH(AJ1217), MONTH(AI1217))),"")</f>
        <v>3</v>
      </c>
      <c r="CF1217" s="90">
        <v>8502000</v>
      </c>
      <c r="CG1217" s="90"/>
      <c r="CH1217" s="90">
        <v>8502000</v>
      </c>
      <c r="CI1217" s="22">
        <v>26160</v>
      </c>
      <c r="CJ1217" s="87">
        <f t="shared" si="376"/>
        <v>2</v>
      </c>
      <c r="CK1217" s="87">
        <f t="shared" si="377"/>
        <v>9</v>
      </c>
      <c r="CL1217" s="22" t="s">
        <v>121</v>
      </c>
      <c r="CM1217" s="22" t="s">
        <v>4782</v>
      </c>
    </row>
    <row r="1218" spans="1:91" ht="14.45" customHeight="1" x14ac:dyDescent="0.25">
      <c r="A1218" s="69">
        <f t="shared" si="380"/>
        <v>1216</v>
      </c>
      <c r="B1218" s="70" t="s">
        <v>102</v>
      </c>
      <c r="C1218" s="200" t="s">
        <v>4775</v>
      </c>
      <c r="D1218" s="73">
        <v>145397164</v>
      </c>
      <c r="E1218" s="73">
        <v>5320007472</v>
      </c>
      <c r="F1218" s="74">
        <v>46066</v>
      </c>
      <c r="G1218" s="75" t="s">
        <v>591</v>
      </c>
      <c r="H1218" s="75" t="s">
        <v>2213</v>
      </c>
      <c r="I1218" s="75" t="s">
        <v>105</v>
      </c>
      <c r="J1218" s="75" t="s">
        <v>518</v>
      </c>
      <c r="K1218" s="75" t="s">
        <v>242</v>
      </c>
      <c r="L1218" s="74">
        <v>46097</v>
      </c>
      <c r="M1218" s="73">
        <v>0</v>
      </c>
      <c r="N1218" s="75" t="s">
        <v>4776</v>
      </c>
      <c r="O1218" s="75" t="s">
        <v>4777</v>
      </c>
      <c r="P1218" s="75">
        <v>2830049263</v>
      </c>
      <c r="Q1218" s="74">
        <v>46080</v>
      </c>
      <c r="R1218" s="75">
        <v>1209388612</v>
      </c>
      <c r="S1218" s="82">
        <v>224247733</v>
      </c>
      <c r="T1218" s="74">
        <v>46080</v>
      </c>
      <c r="U1218" s="76">
        <v>2652.9290000000001</v>
      </c>
      <c r="V1218" s="76">
        <v>2558.116</v>
      </c>
      <c r="W1218" s="75">
        <v>4</v>
      </c>
      <c r="X1218" s="75">
        <v>0</v>
      </c>
      <c r="Y1218" s="98">
        <v>7266714790</v>
      </c>
      <c r="Z1218" s="82" t="s">
        <v>354</v>
      </c>
      <c r="AA1218" s="75" t="s">
        <v>521</v>
      </c>
      <c r="AB1218" s="75" t="s">
        <v>4778</v>
      </c>
      <c r="AC1218" s="200" t="s">
        <v>4775</v>
      </c>
      <c r="AD1218" s="75" t="s">
        <v>113</v>
      </c>
      <c r="AE1218" s="99">
        <v>46086</v>
      </c>
      <c r="AF1218" s="130">
        <v>46082.291666666664</v>
      </c>
      <c r="AG1218" s="130">
        <v>46081.375</v>
      </c>
      <c r="AH1218" s="130">
        <v>46081.375</v>
      </c>
      <c r="AI1218" s="99">
        <v>46083</v>
      </c>
      <c r="AJ1218" s="69"/>
      <c r="AK1218" s="99">
        <v>46083</v>
      </c>
      <c r="AL1218" s="99">
        <v>46088</v>
      </c>
      <c r="AM1218" s="69"/>
      <c r="AN1218" s="99">
        <v>46088</v>
      </c>
      <c r="AO1218" s="95" t="s">
        <v>121</v>
      </c>
      <c r="AP1218" s="95" t="s">
        <v>121</v>
      </c>
      <c r="AQ1218" s="95" t="s">
        <v>121</v>
      </c>
      <c r="AR1218" s="95" t="s">
        <v>121</v>
      </c>
      <c r="AS1218" s="95" t="s">
        <v>121</v>
      </c>
      <c r="AT1218" s="95" t="s">
        <v>121</v>
      </c>
      <c r="AU1218" s="82" t="s">
        <v>2794</v>
      </c>
      <c r="AV1218" s="74">
        <v>46080</v>
      </c>
      <c r="AW1218" s="75">
        <v>0</v>
      </c>
      <c r="AX1218" s="75">
        <v>0</v>
      </c>
      <c r="AY1218" s="75"/>
      <c r="AZ1218" s="96"/>
      <c r="BA1218" s="75"/>
      <c r="BB1218" s="75"/>
      <c r="BC1218" s="75"/>
      <c r="BD1218" s="75"/>
      <c r="BE1218" s="75"/>
      <c r="BF1218" s="75"/>
      <c r="BG1218" s="75"/>
      <c r="BH1218" s="75"/>
      <c r="BI1218" s="75"/>
      <c r="BJ1218" s="75"/>
      <c r="BK1218" s="75"/>
      <c r="BL1218" s="75"/>
      <c r="BM1218" s="75"/>
      <c r="BN1218" s="75"/>
      <c r="BO1218" s="75"/>
      <c r="BP1218" s="75"/>
      <c r="BQ1218" s="75"/>
      <c r="BR1218" s="75"/>
      <c r="BS1218" s="75"/>
      <c r="BT1218" s="75">
        <v>0</v>
      </c>
      <c r="BU1218" s="192" t="s">
        <v>4780</v>
      </c>
      <c r="BV1218" s="74">
        <v>46086</v>
      </c>
      <c r="BW1218" s="85"/>
      <c r="BX1218" s="85"/>
      <c r="BY1218" s="86" t="s">
        <v>120</v>
      </c>
      <c r="BZ1218" s="87">
        <f t="shared" si="387"/>
        <v>7</v>
      </c>
      <c r="CA1218" s="22" t="s">
        <v>4781</v>
      </c>
      <c r="CB1218" s="88">
        <f t="shared" si="375"/>
        <v>10</v>
      </c>
      <c r="CC1218" s="89"/>
      <c r="CE1218" s="87">
        <f t="shared" si="388"/>
        <v>3</v>
      </c>
      <c r="CF1218" s="90"/>
      <c r="CG1218" s="90"/>
      <c r="CH1218" s="90"/>
      <c r="CJ1218" s="87">
        <f t="shared" si="376"/>
        <v>2</v>
      </c>
      <c r="CK1218" s="87">
        <f t="shared" si="377"/>
        <v>9</v>
      </c>
      <c r="CL1218" s="22" t="s">
        <v>121</v>
      </c>
      <c r="CM1218" s="22" t="s">
        <v>4782</v>
      </c>
    </row>
    <row r="1219" spans="1:91" ht="14.45" customHeight="1" x14ac:dyDescent="0.25">
      <c r="A1219" s="69">
        <f t="shared" si="380"/>
        <v>1217</v>
      </c>
      <c r="B1219" s="70" t="s">
        <v>102</v>
      </c>
      <c r="C1219" s="200" t="s">
        <v>4775</v>
      </c>
      <c r="D1219" s="73">
        <v>145386719</v>
      </c>
      <c r="E1219" s="73">
        <v>5320007472</v>
      </c>
      <c r="F1219" s="74">
        <v>46066</v>
      </c>
      <c r="G1219" s="75" t="s">
        <v>591</v>
      </c>
      <c r="H1219" s="75" t="s">
        <v>2213</v>
      </c>
      <c r="I1219" s="75" t="s">
        <v>105</v>
      </c>
      <c r="J1219" s="75" t="s">
        <v>518</v>
      </c>
      <c r="K1219" s="75" t="s">
        <v>242</v>
      </c>
      <c r="L1219" s="74">
        <v>46097</v>
      </c>
      <c r="M1219" s="73">
        <v>0</v>
      </c>
      <c r="N1219" s="75" t="s">
        <v>4776</v>
      </c>
      <c r="O1219" s="75" t="s">
        <v>4777</v>
      </c>
      <c r="P1219" s="75">
        <v>2830049262</v>
      </c>
      <c r="Q1219" s="74">
        <v>46080</v>
      </c>
      <c r="R1219" s="75">
        <v>1209388611</v>
      </c>
      <c r="S1219" s="82">
        <v>224247684</v>
      </c>
      <c r="T1219" s="74">
        <v>46080</v>
      </c>
      <c r="U1219" s="76">
        <v>2643.8380000000002</v>
      </c>
      <c r="V1219" s="76">
        <v>2549.3490000000002</v>
      </c>
      <c r="W1219" s="75">
        <v>4</v>
      </c>
      <c r="X1219" s="75">
        <v>0</v>
      </c>
      <c r="Y1219" s="98">
        <v>7266714790</v>
      </c>
      <c r="Z1219" s="82" t="s">
        <v>354</v>
      </c>
      <c r="AA1219" s="75" t="s">
        <v>521</v>
      </c>
      <c r="AB1219" s="75" t="s">
        <v>4778</v>
      </c>
      <c r="AC1219" s="200" t="s">
        <v>4775</v>
      </c>
      <c r="AD1219" s="75" t="s">
        <v>113</v>
      </c>
      <c r="AE1219" s="99">
        <v>46086</v>
      </c>
      <c r="AF1219" s="130">
        <v>46082.291666666664</v>
      </c>
      <c r="AG1219" s="130">
        <v>46081.375</v>
      </c>
      <c r="AH1219" s="130">
        <v>46081.375</v>
      </c>
      <c r="AI1219" s="99">
        <v>46083</v>
      </c>
      <c r="AJ1219" s="69"/>
      <c r="AK1219" s="99">
        <v>46083</v>
      </c>
      <c r="AL1219" s="99">
        <v>46088</v>
      </c>
      <c r="AM1219" s="69"/>
      <c r="AN1219" s="99">
        <v>46088</v>
      </c>
      <c r="AO1219" s="95" t="s">
        <v>121</v>
      </c>
      <c r="AP1219" s="95" t="s">
        <v>121</v>
      </c>
      <c r="AQ1219" s="95" t="s">
        <v>121</v>
      </c>
      <c r="AR1219" s="95" t="s">
        <v>121</v>
      </c>
      <c r="AS1219" s="95" t="s">
        <v>121</v>
      </c>
      <c r="AT1219" s="95" t="s">
        <v>121</v>
      </c>
      <c r="AU1219" s="82" t="s">
        <v>2794</v>
      </c>
      <c r="AV1219" s="74">
        <v>46080</v>
      </c>
      <c r="AW1219" s="75">
        <v>0</v>
      </c>
      <c r="AX1219" s="75">
        <v>0</v>
      </c>
      <c r="AY1219" s="75"/>
      <c r="AZ1219" s="96"/>
      <c r="BA1219" s="75"/>
      <c r="BB1219" s="75"/>
      <c r="BC1219" s="75"/>
      <c r="BD1219" s="75"/>
      <c r="BE1219" s="75"/>
      <c r="BF1219" s="75"/>
      <c r="BG1219" s="75"/>
      <c r="BH1219" s="75"/>
      <c r="BI1219" s="75"/>
      <c r="BJ1219" s="75"/>
      <c r="BK1219" s="75"/>
      <c r="BL1219" s="75"/>
      <c r="BM1219" s="75"/>
      <c r="BN1219" s="75"/>
      <c r="BO1219" s="75"/>
      <c r="BP1219" s="75"/>
      <c r="BQ1219" s="75"/>
      <c r="BR1219" s="75"/>
      <c r="BS1219" s="75"/>
      <c r="BT1219" s="75">
        <v>0</v>
      </c>
      <c r="BU1219" s="192" t="s">
        <v>4780</v>
      </c>
      <c r="BV1219" s="74">
        <v>46086</v>
      </c>
      <c r="BW1219" s="85"/>
      <c r="BX1219" s="85"/>
      <c r="BY1219" s="86" t="s">
        <v>120</v>
      </c>
      <c r="BZ1219" s="87">
        <f t="shared" si="387"/>
        <v>7</v>
      </c>
      <c r="CA1219" s="22" t="s">
        <v>4781</v>
      </c>
      <c r="CB1219" s="88">
        <f t="shared" ref="CB1219:CB1282" si="389">WEEKNUM(BV1219,)</f>
        <v>10</v>
      </c>
      <c r="CC1219" s="89"/>
      <c r="CE1219" s="87">
        <f t="shared" si="388"/>
        <v>3</v>
      </c>
      <c r="CF1219" s="90"/>
      <c r="CG1219" s="90"/>
      <c r="CH1219" s="90"/>
      <c r="CJ1219" s="87">
        <f t="shared" ref="CJ1219:CJ1282" si="390">MONTH(AV1219)</f>
        <v>2</v>
      </c>
      <c r="CK1219" s="87">
        <f t="shared" ref="CK1219:CK1282" si="391">WEEKNUM(AV1219,2)</f>
        <v>9</v>
      </c>
      <c r="CL1219" s="22" t="s">
        <v>121</v>
      </c>
      <c r="CM1219" s="22" t="s">
        <v>4782</v>
      </c>
    </row>
    <row r="1220" spans="1:91" ht="14.45" customHeight="1" x14ac:dyDescent="0.25">
      <c r="A1220" s="69">
        <f t="shared" si="380"/>
        <v>1218</v>
      </c>
      <c r="B1220" s="70" t="s">
        <v>102</v>
      </c>
      <c r="C1220" s="200" t="s">
        <v>4783</v>
      </c>
      <c r="D1220" s="106">
        <v>145498752</v>
      </c>
      <c r="E1220" s="73">
        <v>5320007627</v>
      </c>
      <c r="F1220" s="74">
        <v>46062</v>
      </c>
      <c r="G1220" s="75" t="s">
        <v>757</v>
      </c>
      <c r="H1220" s="75" t="s">
        <v>2213</v>
      </c>
      <c r="I1220" s="75" t="s">
        <v>105</v>
      </c>
      <c r="J1220" s="75" t="s">
        <v>518</v>
      </c>
      <c r="K1220" s="75" t="s">
        <v>242</v>
      </c>
      <c r="L1220" s="74">
        <v>46091</v>
      </c>
      <c r="M1220" s="73">
        <v>40</v>
      </c>
      <c r="N1220" s="75" t="s">
        <v>4784</v>
      </c>
      <c r="O1220" s="75" t="s">
        <v>4785</v>
      </c>
      <c r="P1220" s="75">
        <v>2830049184</v>
      </c>
      <c r="Q1220" s="74">
        <v>46079</v>
      </c>
      <c r="R1220" s="75">
        <v>1209388188</v>
      </c>
      <c r="S1220" s="75">
        <v>224248042</v>
      </c>
      <c r="T1220" s="74">
        <v>46079</v>
      </c>
      <c r="U1220" s="190">
        <v>2668.5610000000001</v>
      </c>
      <c r="V1220" s="190">
        <v>2575.1750000000002</v>
      </c>
      <c r="W1220" s="75">
        <v>4</v>
      </c>
      <c r="X1220" s="75">
        <v>0</v>
      </c>
      <c r="Y1220" s="98">
        <v>7266714792</v>
      </c>
      <c r="Z1220" s="82" t="s">
        <v>354</v>
      </c>
      <c r="AA1220" s="75" t="s">
        <v>521</v>
      </c>
      <c r="AB1220" s="75" t="s">
        <v>4778</v>
      </c>
      <c r="AC1220" s="98" t="s">
        <v>4783</v>
      </c>
      <c r="AD1220" s="75" t="s">
        <v>113</v>
      </c>
      <c r="AE1220" s="99">
        <v>46086</v>
      </c>
      <c r="AF1220" s="130">
        <v>46082.291666666664</v>
      </c>
      <c r="AG1220" s="130">
        <v>46079.583333333336</v>
      </c>
      <c r="AH1220" s="130">
        <v>46079.583333333336</v>
      </c>
      <c r="AI1220" s="99">
        <v>46083</v>
      </c>
      <c r="AJ1220" s="69"/>
      <c r="AK1220" s="99">
        <v>46083</v>
      </c>
      <c r="AL1220" s="99">
        <v>46088</v>
      </c>
      <c r="AM1220" s="69"/>
      <c r="AN1220" s="99">
        <v>46088</v>
      </c>
      <c r="AO1220" s="95" t="s">
        <v>121</v>
      </c>
      <c r="AP1220" s="95" t="s">
        <v>121</v>
      </c>
      <c r="AQ1220" s="95" t="s">
        <v>121</v>
      </c>
      <c r="AR1220" s="95" t="s">
        <v>121</v>
      </c>
      <c r="AS1220" s="95" t="s">
        <v>121</v>
      </c>
      <c r="AT1220" s="95" t="s">
        <v>121</v>
      </c>
      <c r="AU1220" s="82" t="s">
        <v>2794</v>
      </c>
      <c r="AV1220" s="74">
        <v>46079</v>
      </c>
      <c r="AW1220" s="75" t="s">
        <v>4786</v>
      </c>
      <c r="AX1220" s="75">
        <v>32209153</v>
      </c>
      <c r="AY1220" s="75"/>
      <c r="AZ1220" s="96"/>
      <c r="BA1220" s="75"/>
      <c r="BB1220" s="75"/>
      <c r="BC1220" s="75"/>
      <c r="BD1220" s="75"/>
      <c r="BE1220" s="75"/>
      <c r="BF1220" s="75"/>
      <c r="BG1220" s="75"/>
      <c r="BH1220" s="75"/>
      <c r="BI1220" s="75"/>
      <c r="BJ1220" s="75"/>
      <c r="BK1220" s="75"/>
      <c r="BL1220" s="75"/>
      <c r="BM1220" s="75"/>
      <c r="BN1220" s="75"/>
      <c r="BO1220" s="75"/>
      <c r="BP1220" s="75"/>
      <c r="BQ1220" s="75"/>
      <c r="BR1220" s="75"/>
      <c r="BS1220" s="75"/>
      <c r="BT1220" s="75">
        <v>1</v>
      </c>
      <c r="BU1220" s="192" t="s">
        <v>4787</v>
      </c>
      <c r="BV1220" s="74">
        <v>46086</v>
      </c>
      <c r="BW1220" s="85"/>
      <c r="BX1220" s="85"/>
      <c r="BY1220" s="86" t="s">
        <v>120</v>
      </c>
      <c r="BZ1220" s="87">
        <f t="shared" si="387"/>
        <v>7</v>
      </c>
      <c r="CA1220" s="22" t="s">
        <v>4781</v>
      </c>
      <c r="CB1220" s="88">
        <f t="shared" si="389"/>
        <v>10</v>
      </c>
      <c r="CC1220" s="89"/>
      <c r="CE1220" s="87">
        <f t="shared" si="388"/>
        <v>3</v>
      </c>
      <c r="CF1220" s="90">
        <v>8502000</v>
      </c>
      <c r="CG1220" s="90"/>
      <c r="CH1220" s="90">
        <v>8502000</v>
      </c>
      <c r="CI1220" s="22">
        <v>26160</v>
      </c>
      <c r="CJ1220" s="87">
        <f t="shared" si="390"/>
        <v>2</v>
      </c>
      <c r="CK1220" s="87">
        <f t="shared" si="391"/>
        <v>9</v>
      </c>
      <c r="CL1220" s="22" t="s">
        <v>121</v>
      </c>
      <c r="CM1220" s="22" t="s">
        <v>4788</v>
      </c>
    </row>
    <row r="1221" spans="1:91" ht="14.45" customHeight="1" x14ac:dyDescent="0.25">
      <c r="A1221" s="69">
        <f t="shared" si="380"/>
        <v>1219</v>
      </c>
      <c r="B1221" s="70" t="s">
        <v>102</v>
      </c>
      <c r="C1221" s="200" t="s">
        <v>4783</v>
      </c>
      <c r="D1221" s="106">
        <v>145550931</v>
      </c>
      <c r="E1221" s="73">
        <v>5320007627</v>
      </c>
      <c r="F1221" s="74">
        <v>46062</v>
      </c>
      <c r="G1221" s="75" t="s">
        <v>1830</v>
      </c>
      <c r="H1221" s="75" t="s">
        <v>2213</v>
      </c>
      <c r="I1221" s="75" t="s">
        <v>105</v>
      </c>
      <c r="J1221" s="75" t="s">
        <v>518</v>
      </c>
      <c r="K1221" s="75" t="s">
        <v>242</v>
      </c>
      <c r="L1221" s="74">
        <v>46090</v>
      </c>
      <c r="M1221" s="73">
        <v>0</v>
      </c>
      <c r="N1221" s="75" t="s">
        <v>4784</v>
      </c>
      <c r="O1221" s="75" t="s">
        <v>4785</v>
      </c>
      <c r="P1221" s="75">
        <v>2830049185</v>
      </c>
      <c r="Q1221" s="74">
        <v>46079</v>
      </c>
      <c r="R1221" s="75">
        <v>1209388189</v>
      </c>
      <c r="S1221" s="75">
        <v>224248033</v>
      </c>
      <c r="T1221" s="74">
        <v>46079</v>
      </c>
      <c r="U1221" s="190">
        <v>8633.1039999999994</v>
      </c>
      <c r="V1221" s="190">
        <v>8322.6389999999992</v>
      </c>
      <c r="W1221" s="75">
        <v>10</v>
      </c>
      <c r="X1221" s="75">
        <v>0</v>
      </c>
      <c r="Y1221" s="98">
        <v>7266714792</v>
      </c>
      <c r="Z1221" s="82" t="s">
        <v>354</v>
      </c>
      <c r="AA1221" s="75" t="s">
        <v>521</v>
      </c>
      <c r="AB1221" s="75" t="s">
        <v>4778</v>
      </c>
      <c r="AC1221" s="98" t="s">
        <v>4783</v>
      </c>
      <c r="AD1221" s="75" t="s">
        <v>113</v>
      </c>
      <c r="AE1221" s="99">
        <v>46086</v>
      </c>
      <c r="AF1221" s="130">
        <v>46082.291666666664</v>
      </c>
      <c r="AG1221" s="130">
        <v>46079.583333333336</v>
      </c>
      <c r="AH1221" s="130">
        <v>46079.583333333336</v>
      </c>
      <c r="AI1221" s="99">
        <v>46083</v>
      </c>
      <c r="AJ1221" s="69"/>
      <c r="AK1221" s="99">
        <v>46083</v>
      </c>
      <c r="AL1221" s="99">
        <v>46088</v>
      </c>
      <c r="AM1221" s="69"/>
      <c r="AN1221" s="99">
        <v>46088</v>
      </c>
      <c r="AO1221" s="95" t="s">
        <v>121</v>
      </c>
      <c r="AP1221" s="95" t="s">
        <v>121</v>
      </c>
      <c r="AQ1221" s="95" t="s">
        <v>121</v>
      </c>
      <c r="AR1221" s="95" t="s">
        <v>121</v>
      </c>
      <c r="AS1221" s="95" t="s">
        <v>121</v>
      </c>
      <c r="AT1221" s="95" t="s">
        <v>121</v>
      </c>
      <c r="AU1221" s="82" t="s">
        <v>2794</v>
      </c>
      <c r="AV1221" s="74">
        <v>46079</v>
      </c>
      <c r="AW1221" s="75">
        <v>0</v>
      </c>
      <c r="AX1221" s="75">
        <v>0</v>
      </c>
      <c r="AY1221" s="75"/>
      <c r="AZ1221" s="96"/>
      <c r="BA1221" s="75"/>
      <c r="BB1221" s="75"/>
      <c r="BC1221" s="75"/>
      <c r="BD1221" s="75"/>
      <c r="BE1221" s="75"/>
      <c r="BF1221" s="75"/>
      <c r="BG1221" s="75"/>
      <c r="BH1221" s="75"/>
      <c r="BI1221" s="75"/>
      <c r="BJ1221" s="75"/>
      <c r="BK1221" s="75"/>
      <c r="BL1221" s="75"/>
      <c r="BM1221" s="75"/>
      <c r="BN1221" s="75"/>
      <c r="BO1221" s="75"/>
      <c r="BP1221" s="75"/>
      <c r="BQ1221" s="75"/>
      <c r="BR1221" s="75"/>
      <c r="BS1221" s="75"/>
      <c r="BT1221" s="75">
        <v>0</v>
      </c>
      <c r="BU1221" s="192" t="s">
        <v>4787</v>
      </c>
      <c r="BV1221" s="74">
        <v>46086</v>
      </c>
      <c r="BW1221" s="85"/>
      <c r="BX1221" s="85"/>
      <c r="BY1221" s="86" t="s">
        <v>120</v>
      </c>
      <c r="BZ1221" s="87">
        <f t="shared" si="387"/>
        <v>7</v>
      </c>
      <c r="CA1221" s="22" t="s">
        <v>4781</v>
      </c>
      <c r="CB1221" s="88">
        <f t="shared" si="389"/>
        <v>10</v>
      </c>
      <c r="CC1221" s="89"/>
      <c r="CE1221" s="87">
        <f t="shared" si="388"/>
        <v>3</v>
      </c>
      <c r="CF1221" s="90"/>
      <c r="CG1221" s="90"/>
      <c r="CH1221" s="90"/>
      <c r="CJ1221" s="87">
        <f t="shared" si="390"/>
        <v>2</v>
      </c>
      <c r="CK1221" s="87">
        <f t="shared" si="391"/>
        <v>9</v>
      </c>
      <c r="CL1221" s="22" t="s">
        <v>121</v>
      </c>
      <c r="CM1221" s="22" t="s">
        <v>4788</v>
      </c>
    </row>
    <row r="1222" spans="1:91" ht="14.45" customHeight="1" x14ac:dyDescent="0.25">
      <c r="A1222" s="69">
        <f t="shared" si="380"/>
        <v>1220</v>
      </c>
      <c r="B1222" s="70" t="s">
        <v>102</v>
      </c>
      <c r="C1222" s="200" t="s">
        <v>4783</v>
      </c>
      <c r="D1222" s="106">
        <v>145498725</v>
      </c>
      <c r="E1222" s="73">
        <v>5320007627</v>
      </c>
      <c r="F1222" s="74">
        <v>46062</v>
      </c>
      <c r="G1222" s="75" t="s">
        <v>1957</v>
      </c>
      <c r="H1222" s="75" t="s">
        <v>2213</v>
      </c>
      <c r="I1222" s="75" t="s">
        <v>105</v>
      </c>
      <c r="J1222" s="75" t="s">
        <v>518</v>
      </c>
      <c r="K1222" s="75" t="s">
        <v>242</v>
      </c>
      <c r="L1222" s="74">
        <v>46093</v>
      </c>
      <c r="M1222" s="73">
        <v>0</v>
      </c>
      <c r="N1222" s="75" t="s">
        <v>4784</v>
      </c>
      <c r="O1222" s="75" t="s">
        <v>4785</v>
      </c>
      <c r="P1222" s="75">
        <v>2830049183</v>
      </c>
      <c r="Q1222" s="74">
        <v>46079</v>
      </c>
      <c r="R1222" s="75">
        <v>1209388187</v>
      </c>
      <c r="S1222" s="75">
        <v>224248048</v>
      </c>
      <c r="T1222" s="74">
        <v>46079</v>
      </c>
      <c r="U1222" s="190">
        <v>5353.9319999999998</v>
      </c>
      <c r="V1222" s="190">
        <v>5162.5919999999996</v>
      </c>
      <c r="W1222" s="75">
        <v>7</v>
      </c>
      <c r="X1222" s="75">
        <v>0</v>
      </c>
      <c r="Y1222" s="98">
        <v>7266714792</v>
      </c>
      <c r="Z1222" s="82" t="s">
        <v>354</v>
      </c>
      <c r="AA1222" s="75" t="s">
        <v>521</v>
      </c>
      <c r="AB1222" s="75" t="s">
        <v>4778</v>
      </c>
      <c r="AC1222" s="98" t="s">
        <v>4783</v>
      </c>
      <c r="AD1222" s="75" t="s">
        <v>113</v>
      </c>
      <c r="AE1222" s="99">
        <v>46086</v>
      </c>
      <c r="AF1222" s="130">
        <v>46082.291666666664</v>
      </c>
      <c r="AG1222" s="130">
        <v>46079.583333333336</v>
      </c>
      <c r="AH1222" s="130">
        <v>46079.583333333336</v>
      </c>
      <c r="AI1222" s="99">
        <v>46083</v>
      </c>
      <c r="AJ1222" s="69"/>
      <c r="AK1222" s="99">
        <v>46083</v>
      </c>
      <c r="AL1222" s="99">
        <v>46088</v>
      </c>
      <c r="AM1222" s="69"/>
      <c r="AN1222" s="99">
        <v>46088</v>
      </c>
      <c r="AO1222" s="95" t="s">
        <v>121</v>
      </c>
      <c r="AP1222" s="95" t="s">
        <v>121</v>
      </c>
      <c r="AQ1222" s="95" t="s">
        <v>121</v>
      </c>
      <c r="AR1222" s="95" t="s">
        <v>121</v>
      </c>
      <c r="AS1222" s="95" t="s">
        <v>121</v>
      </c>
      <c r="AT1222" s="95" t="s">
        <v>121</v>
      </c>
      <c r="AU1222" s="82" t="s">
        <v>2794</v>
      </c>
      <c r="AV1222" s="74">
        <v>46079</v>
      </c>
      <c r="AW1222" s="75">
        <v>0</v>
      </c>
      <c r="AX1222" s="75">
        <v>0</v>
      </c>
      <c r="AY1222" s="75"/>
      <c r="AZ1222" s="96"/>
      <c r="BA1222" s="75"/>
      <c r="BB1222" s="75"/>
      <c r="BC1222" s="75"/>
      <c r="BD1222" s="75"/>
      <c r="BE1222" s="75"/>
      <c r="BF1222" s="75"/>
      <c r="BG1222" s="75"/>
      <c r="BH1222" s="75"/>
      <c r="BI1222" s="75"/>
      <c r="BJ1222" s="75"/>
      <c r="BK1222" s="75"/>
      <c r="BL1222" s="75"/>
      <c r="BM1222" s="75"/>
      <c r="BN1222" s="75"/>
      <c r="BO1222" s="75"/>
      <c r="BP1222" s="75"/>
      <c r="BQ1222" s="75"/>
      <c r="BR1222" s="75"/>
      <c r="BS1222" s="75"/>
      <c r="BT1222" s="75">
        <v>0</v>
      </c>
      <c r="BU1222" s="192" t="s">
        <v>4787</v>
      </c>
      <c r="BV1222" s="74">
        <v>46086</v>
      </c>
      <c r="BW1222" s="85"/>
      <c r="BX1222" s="85"/>
      <c r="BY1222" s="86" t="s">
        <v>120</v>
      </c>
      <c r="BZ1222" s="87">
        <f t="shared" si="387"/>
        <v>7</v>
      </c>
      <c r="CA1222" s="22" t="s">
        <v>4781</v>
      </c>
      <c r="CB1222" s="88">
        <f t="shared" si="389"/>
        <v>10</v>
      </c>
      <c r="CC1222" s="89"/>
      <c r="CE1222" s="87">
        <f t="shared" si="388"/>
        <v>3</v>
      </c>
      <c r="CF1222" s="90"/>
      <c r="CG1222" s="90"/>
      <c r="CH1222" s="90"/>
      <c r="CJ1222" s="87">
        <f t="shared" si="390"/>
        <v>2</v>
      </c>
      <c r="CK1222" s="87">
        <f t="shared" si="391"/>
        <v>9</v>
      </c>
      <c r="CL1222" s="22" t="s">
        <v>121</v>
      </c>
      <c r="CM1222" s="22" t="s">
        <v>4788</v>
      </c>
    </row>
    <row r="1223" spans="1:91" ht="14.45" customHeight="1" x14ac:dyDescent="0.25">
      <c r="A1223" s="69">
        <f t="shared" si="380"/>
        <v>1221</v>
      </c>
      <c r="B1223" s="70" t="s">
        <v>102</v>
      </c>
      <c r="C1223" s="97" t="s">
        <v>4789</v>
      </c>
      <c r="D1223" s="106">
        <v>145524488</v>
      </c>
      <c r="E1223" s="73">
        <v>5320007707</v>
      </c>
      <c r="F1223" s="74">
        <v>46065</v>
      </c>
      <c r="G1223" s="75" t="s">
        <v>4790</v>
      </c>
      <c r="H1223" s="75" t="s">
        <v>2213</v>
      </c>
      <c r="I1223" s="75" t="s">
        <v>105</v>
      </c>
      <c r="J1223" s="75" t="s">
        <v>518</v>
      </c>
      <c r="K1223" s="75" t="s">
        <v>242</v>
      </c>
      <c r="L1223" s="74">
        <v>46094</v>
      </c>
      <c r="M1223" s="73">
        <v>0</v>
      </c>
      <c r="N1223" s="75" t="s">
        <v>4791</v>
      </c>
      <c r="O1223" s="75" t="s">
        <v>4792</v>
      </c>
      <c r="P1223" s="75">
        <v>2830049215</v>
      </c>
      <c r="Q1223" s="74">
        <v>46079</v>
      </c>
      <c r="R1223" s="75">
        <v>1209388278</v>
      </c>
      <c r="S1223" s="75">
        <v>224201687</v>
      </c>
      <c r="T1223" s="74">
        <v>46079</v>
      </c>
      <c r="U1223" s="190">
        <v>2790.6750000000002</v>
      </c>
      <c r="V1223" s="190">
        <v>2703.692</v>
      </c>
      <c r="W1223" s="75">
        <v>4</v>
      </c>
      <c r="X1223" s="75">
        <v>0</v>
      </c>
      <c r="Y1223" s="98">
        <v>7266714793</v>
      </c>
      <c r="Z1223" s="82" t="s">
        <v>354</v>
      </c>
      <c r="AA1223" s="75" t="s">
        <v>521</v>
      </c>
      <c r="AB1223" s="75" t="s">
        <v>4778</v>
      </c>
      <c r="AC1223" s="98" t="s">
        <v>4789</v>
      </c>
      <c r="AD1223" s="75" t="s">
        <v>113</v>
      </c>
      <c r="AE1223" s="99">
        <v>46083</v>
      </c>
      <c r="AF1223" s="130">
        <v>46082.291666666664</v>
      </c>
      <c r="AG1223" s="130">
        <v>46079.583333333336</v>
      </c>
      <c r="AH1223" s="130">
        <v>46079.583333333336</v>
      </c>
      <c r="AI1223" s="99">
        <v>46083</v>
      </c>
      <c r="AJ1223" s="69"/>
      <c r="AK1223" s="99">
        <v>46083</v>
      </c>
      <c r="AL1223" s="99">
        <v>46088</v>
      </c>
      <c r="AM1223" s="69"/>
      <c r="AN1223" s="99">
        <v>46088</v>
      </c>
      <c r="AO1223" s="95" t="s">
        <v>121</v>
      </c>
      <c r="AP1223" s="95" t="s">
        <v>121</v>
      </c>
      <c r="AQ1223" s="95" t="s">
        <v>121</v>
      </c>
      <c r="AR1223" s="95" t="s">
        <v>121</v>
      </c>
      <c r="AS1223" s="95" t="s">
        <v>121</v>
      </c>
      <c r="AT1223" s="95" t="s">
        <v>121</v>
      </c>
      <c r="AU1223" s="82" t="s">
        <v>2794</v>
      </c>
      <c r="AV1223" s="74">
        <v>46079</v>
      </c>
      <c r="AW1223" s="75" t="s">
        <v>4793</v>
      </c>
      <c r="AX1223" s="75">
        <v>32216047</v>
      </c>
      <c r="AY1223" s="75"/>
      <c r="AZ1223" s="96"/>
      <c r="BA1223" s="75"/>
      <c r="BB1223" s="75"/>
      <c r="BC1223" s="75"/>
      <c r="BD1223" s="75"/>
      <c r="BE1223" s="75"/>
      <c r="BF1223" s="75"/>
      <c r="BG1223" s="75"/>
      <c r="BH1223" s="75"/>
      <c r="BI1223" s="75"/>
      <c r="BJ1223" s="75"/>
      <c r="BK1223" s="75"/>
      <c r="BL1223" s="75"/>
      <c r="BM1223" s="75"/>
      <c r="BN1223" s="75"/>
      <c r="BO1223" s="75"/>
      <c r="BP1223" s="75"/>
      <c r="BQ1223" s="75"/>
      <c r="BR1223" s="75"/>
      <c r="BS1223" s="75"/>
      <c r="BT1223" s="75">
        <v>1</v>
      </c>
      <c r="BU1223" s="192" t="s">
        <v>4794</v>
      </c>
      <c r="BV1223" s="74">
        <v>46084</v>
      </c>
      <c r="BW1223" s="85"/>
      <c r="BX1223" s="85"/>
      <c r="BY1223" s="86" t="s">
        <v>120</v>
      </c>
      <c r="BZ1223" s="87">
        <f t="shared" si="387"/>
        <v>7</v>
      </c>
      <c r="CB1223" s="88">
        <f t="shared" si="389"/>
        <v>10</v>
      </c>
      <c r="CC1223" s="89"/>
      <c r="CE1223" s="87">
        <f t="shared" si="388"/>
        <v>3</v>
      </c>
      <c r="CF1223" s="90"/>
      <c r="CG1223" s="90"/>
      <c r="CH1223" s="90"/>
      <c r="CJ1223" s="87">
        <f t="shared" si="390"/>
        <v>2</v>
      </c>
      <c r="CK1223" s="87">
        <f t="shared" si="391"/>
        <v>9</v>
      </c>
      <c r="CL1223" s="22" t="s">
        <v>121</v>
      </c>
      <c r="CM1223" s="22" t="s">
        <v>4795</v>
      </c>
    </row>
    <row r="1224" spans="1:91" ht="14.45" customHeight="1" x14ac:dyDescent="0.25">
      <c r="A1224" s="69">
        <f t="shared" si="380"/>
        <v>1222</v>
      </c>
      <c r="B1224" s="70" t="s">
        <v>102</v>
      </c>
      <c r="C1224" s="97" t="s">
        <v>4789</v>
      </c>
      <c r="D1224" s="106">
        <v>145508084</v>
      </c>
      <c r="E1224" s="73">
        <v>5320007707</v>
      </c>
      <c r="F1224" s="74">
        <v>46065</v>
      </c>
      <c r="G1224" s="75" t="s">
        <v>1957</v>
      </c>
      <c r="H1224" s="75" t="s">
        <v>2213</v>
      </c>
      <c r="I1224" s="75" t="s">
        <v>105</v>
      </c>
      <c r="J1224" s="75" t="s">
        <v>518</v>
      </c>
      <c r="K1224" s="75" t="s">
        <v>242</v>
      </c>
      <c r="L1224" s="74">
        <v>46095</v>
      </c>
      <c r="M1224" s="73">
        <v>40</v>
      </c>
      <c r="N1224" s="75" t="s">
        <v>4791</v>
      </c>
      <c r="O1224" s="75" t="s">
        <v>4792</v>
      </c>
      <c r="P1224" s="75">
        <v>2830049214</v>
      </c>
      <c r="Q1224" s="74">
        <v>46079</v>
      </c>
      <c r="R1224" s="75">
        <v>1209388277</v>
      </c>
      <c r="S1224" s="75">
        <v>224201694</v>
      </c>
      <c r="T1224" s="74">
        <v>46079</v>
      </c>
      <c r="U1224" s="190">
        <v>10634.243</v>
      </c>
      <c r="V1224" s="190">
        <v>10254.192999999999</v>
      </c>
      <c r="W1224" s="75">
        <v>14</v>
      </c>
      <c r="X1224" s="75">
        <v>0</v>
      </c>
      <c r="Y1224" s="98">
        <v>7266714793</v>
      </c>
      <c r="Z1224" s="82" t="s">
        <v>354</v>
      </c>
      <c r="AA1224" s="75" t="s">
        <v>521</v>
      </c>
      <c r="AB1224" s="75" t="s">
        <v>4778</v>
      </c>
      <c r="AC1224" s="98" t="s">
        <v>4789</v>
      </c>
      <c r="AD1224" s="75" t="s">
        <v>113</v>
      </c>
      <c r="AE1224" s="99">
        <v>46083</v>
      </c>
      <c r="AF1224" s="130">
        <v>46082.291666666664</v>
      </c>
      <c r="AG1224" s="130">
        <v>46079.583333333336</v>
      </c>
      <c r="AH1224" s="130">
        <v>46079.583333333336</v>
      </c>
      <c r="AI1224" s="99">
        <v>46083</v>
      </c>
      <c r="AJ1224" s="69"/>
      <c r="AK1224" s="99">
        <v>46083</v>
      </c>
      <c r="AL1224" s="99">
        <v>46088</v>
      </c>
      <c r="AM1224" s="69"/>
      <c r="AN1224" s="99">
        <v>46088</v>
      </c>
      <c r="AO1224" s="95" t="s">
        <v>121</v>
      </c>
      <c r="AP1224" s="95" t="s">
        <v>121</v>
      </c>
      <c r="AQ1224" s="95" t="s">
        <v>121</v>
      </c>
      <c r="AR1224" s="95" t="s">
        <v>121</v>
      </c>
      <c r="AS1224" s="95" t="s">
        <v>121</v>
      </c>
      <c r="AT1224" s="95" t="s">
        <v>121</v>
      </c>
      <c r="AU1224" s="82" t="s">
        <v>2794</v>
      </c>
      <c r="AV1224" s="74">
        <v>46079</v>
      </c>
      <c r="AW1224" s="75">
        <v>0</v>
      </c>
      <c r="AX1224" s="75">
        <v>0</v>
      </c>
      <c r="AY1224" s="75"/>
      <c r="AZ1224" s="96"/>
      <c r="BA1224" s="75"/>
      <c r="BB1224" s="75"/>
      <c r="BC1224" s="75"/>
      <c r="BD1224" s="75"/>
      <c r="BE1224" s="75"/>
      <c r="BF1224" s="75"/>
      <c r="BG1224" s="75"/>
      <c r="BH1224" s="75"/>
      <c r="BI1224" s="75"/>
      <c r="BJ1224" s="75"/>
      <c r="BK1224" s="75"/>
      <c r="BL1224" s="75"/>
      <c r="BM1224" s="75"/>
      <c r="BN1224" s="75"/>
      <c r="BO1224" s="75"/>
      <c r="BP1224" s="75"/>
      <c r="BQ1224" s="75"/>
      <c r="BR1224" s="75"/>
      <c r="BS1224" s="75"/>
      <c r="BT1224" s="75">
        <v>0</v>
      </c>
      <c r="BU1224" s="192" t="s">
        <v>4794</v>
      </c>
      <c r="BV1224" s="74">
        <v>46084</v>
      </c>
      <c r="BW1224" s="85"/>
      <c r="BX1224" s="85"/>
      <c r="BY1224" s="86" t="s">
        <v>120</v>
      </c>
      <c r="BZ1224" s="87">
        <f t="shared" si="387"/>
        <v>7</v>
      </c>
      <c r="CB1224" s="88">
        <f t="shared" si="389"/>
        <v>10</v>
      </c>
      <c r="CC1224" s="89"/>
      <c r="CE1224" s="87">
        <f t="shared" si="388"/>
        <v>3</v>
      </c>
      <c r="CF1224" s="90">
        <v>8502000</v>
      </c>
      <c r="CG1224" s="90"/>
      <c r="CH1224" s="90">
        <v>8502000</v>
      </c>
      <c r="CI1224" s="91">
        <v>26160</v>
      </c>
      <c r="CJ1224" s="87">
        <f t="shared" si="390"/>
        <v>2</v>
      </c>
      <c r="CK1224" s="87">
        <f t="shared" si="391"/>
        <v>9</v>
      </c>
      <c r="CL1224" s="22" t="s">
        <v>121</v>
      </c>
      <c r="CM1224" s="22" t="s">
        <v>4795</v>
      </c>
    </row>
    <row r="1225" spans="1:91" ht="14.45" customHeight="1" x14ac:dyDescent="0.25">
      <c r="A1225" s="69">
        <f t="shared" si="380"/>
        <v>1223</v>
      </c>
      <c r="B1225" s="70" t="s">
        <v>102</v>
      </c>
      <c r="C1225" s="97" t="s">
        <v>4789</v>
      </c>
      <c r="D1225" s="106">
        <v>145332366</v>
      </c>
      <c r="E1225" s="73">
        <v>5320007731</v>
      </c>
      <c r="F1225" s="74">
        <v>46077</v>
      </c>
      <c r="G1225" s="75" t="s">
        <v>4796</v>
      </c>
      <c r="H1225" s="75" t="s">
        <v>2213</v>
      </c>
      <c r="I1225" s="75" t="s">
        <v>105</v>
      </c>
      <c r="J1225" s="75" t="s">
        <v>518</v>
      </c>
      <c r="K1225" s="75" t="s">
        <v>242</v>
      </c>
      <c r="L1225" s="74">
        <v>46104</v>
      </c>
      <c r="M1225" s="73">
        <v>40</v>
      </c>
      <c r="N1225" s="75" t="s">
        <v>4797</v>
      </c>
      <c r="O1225" s="75" t="s">
        <v>4798</v>
      </c>
      <c r="P1225" s="75">
        <v>2830049203</v>
      </c>
      <c r="Q1225" s="74">
        <v>46079</v>
      </c>
      <c r="R1225" s="75">
        <v>1209388221</v>
      </c>
      <c r="S1225" s="75">
        <v>224247920</v>
      </c>
      <c r="T1225" s="74">
        <v>46079</v>
      </c>
      <c r="U1225" s="190">
        <v>1532.1179999999999</v>
      </c>
      <c r="V1225" s="190">
        <v>1475.675</v>
      </c>
      <c r="W1225" s="75">
        <v>2</v>
      </c>
      <c r="X1225" s="75">
        <v>0</v>
      </c>
      <c r="Y1225" s="98">
        <v>7266714794</v>
      </c>
      <c r="Z1225" s="82" t="s">
        <v>354</v>
      </c>
      <c r="AA1225" s="75" t="s">
        <v>521</v>
      </c>
      <c r="AB1225" s="75" t="s">
        <v>4778</v>
      </c>
      <c r="AC1225" s="98" t="s">
        <v>4789</v>
      </c>
      <c r="AD1225" s="75" t="s">
        <v>113</v>
      </c>
      <c r="AE1225" s="99">
        <v>46083</v>
      </c>
      <c r="AF1225" s="130">
        <v>46082.291666666664</v>
      </c>
      <c r="AG1225" s="130">
        <v>46079.583333333336</v>
      </c>
      <c r="AH1225" s="130">
        <v>46079.583333333336</v>
      </c>
      <c r="AI1225" s="99">
        <v>46083</v>
      </c>
      <c r="AJ1225" s="69"/>
      <c r="AK1225" s="99">
        <v>46083</v>
      </c>
      <c r="AL1225" s="99">
        <v>46088</v>
      </c>
      <c r="AM1225" s="69"/>
      <c r="AN1225" s="99">
        <v>46088</v>
      </c>
      <c r="AO1225" s="95" t="s">
        <v>121</v>
      </c>
      <c r="AP1225" s="95" t="s">
        <v>121</v>
      </c>
      <c r="AQ1225" s="95" t="s">
        <v>121</v>
      </c>
      <c r="AR1225" s="95" t="s">
        <v>121</v>
      </c>
      <c r="AS1225" s="95" t="s">
        <v>121</v>
      </c>
      <c r="AT1225" s="95" t="s">
        <v>121</v>
      </c>
      <c r="AU1225" s="82" t="s">
        <v>2794</v>
      </c>
      <c r="AV1225" s="74">
        <v>46079</v>
      </c>
      <c r="AW1225" s="75" t="s">
        <v>4799</v>
      </c>
      <c r="AX1225" s="75">
        <v>32215961</v>
      </c>
      <c r="AY1225" s="75"/>
      <c r="AZ1225" s="96"/>
      <c r="BA1225" s="75"/>
      <c r="BB1225" s="75"/>
      <c r="BC1225" s="75"/>
      <c r="BD1225" s="75"/>
      <c r="BE1225" s="75"/>
      <c r="BF1225" s="75"/>
      <c r="BG1225" s="75"/>
      <c r="BH1225" s="75"/>
      <c r="BI1225" s="75"/>
      <c r="BJ1225" s="75"/>
      <c r="BK1225" s="75"/>
      <c r="BL1225" s="75"/>
      <c r="BM1225" s="75"/>
      <c r="BN1225" s="75"/>
      <c r="BO1225" s="75"/>
      <c r="BP1225" s="75"/>
      <c r="BQ1225" s="75"/>
      <c r="BR1225" s="75"/>
      <c r="BS1225" s="75"/>
      <c r="BT1225" s="75">
        <v>0</v>
      </c>
      <c r="BU1225" s="192" t="s">
        <v>4794</v>
      </c>
      <c r="BV1225" s="74">
        <v>46084</v>
      </c>
      <c r="BW1225" s="85"/>
      <c r="BX1225" s="85"/>
      <c r="BY1225" s="86" t="s">
        <v>120</v>
      </c>
      <c r="BZ1225" s="87">
        <f t="shared" si="387"/>
        <v>9</v>
      </c>
      <c r="CB1225" s="88">
        <f t="shared" si="389"/>
        <v>10</v>
      </c>
      <c r="CC1225" s="89"/>
      <c r="CE1225" s="87">
        <f t="shared" si="388"/>
        <v>3</v>
      </c>
      <c r="CF1225" s="90">
        <v>8502000</v>
      </c>
      <c r="CG1225" s="90"/>
      <c r="CH1225" s="90">
        <v>8502000</v>
      </c>
      <c r="CI1225" s="91">
        <v>26160</v>
      </c>
      <c r="CJ1225" s="87">
        <f t="shared" si="390"/>
        <v>2</v>
      </c>
      <c r="CK1225" s="87">
        <f t="shared" si="391"/>
        <v>9</v>
      </c>
      <c r="CL1225" s="22" t="s">
        <v>121</v>
      </c>
      <c r="CM1225" s="22" t="s">
        <v>4795</v>
      </c>
    </row>
    <row r="1226" spans="1:91" ht="14.45" customHeight="1" x14ac:dyDescent="0.25">
      <c r="A1226" s="69">
        <f t="shared" si="380"/>
        <v>1224</v>
      </c>
      <c r="B1226" s="70" t="s">
        <v>102</v>
      </c>
      <c r="C1226" s="97" t="s">
        <v>4789</v>
      </c>
      <c r="D1226" s="106">
        <v>145533508</v>
      </c>
      <c r="E1226" s="73">
        <v>5320007731</v>
      </c>
      <c r="F1226" s="74">
        <v>46077</v>
      </c>
      <c r="G1226" s="75" t="s">
        <v>1957</v>
      </c>
      <c r="H1226" s="75" t="s">
        <v>2213</v>
      </c>
      <c r="I1226" s="75" t="s">
        <v>105</v>
      </c>
      <c r="J1226" s="75" t="s">
        <v>518</v>
      </c>
      <c r="K1226" s="75" t="s">
        <v>242</v>
      </c>
      <c r="L1226" s="74">
        <v>46105</v>
      </c>
      <c r="M1226" s="73">
        <v>0</v>
      </c>
      <c r="N1226" s="75" t="s">
        <v>4797</v>
      </c>
      <c r="O1226" s="75" t="s">
        <v>4798</v>
      </c>
      <c r="P1226" s="75">
        <v>2830049204</v>
      </c>
      <c r="Q1226" s="74">
        <v>46079</v>
      </c>
      <c r="R1226" s="75">
        <v>1209388223</v>
      </c>
      <c r="S1226" s="75">
        <v>224247921</v>
      </c>
      <c r="T1226" s="74">
        <v>46079</v>
      </c>
      <c r="U1226" s="190">
        <v>13307.573</v>
      </c>
      <c r="V1226" s="190">
        <v>12831.981</v>
      </c>
      <c r="W1226" s="75">
        <v>18</v>
      </c>
      <c r="X1226" s="75">
        <v>0</v>
      </c>
      <c r="Y1226" s="98">
        <v>7266714794</v>
      </c>
      <c r="Z1226" s="82" t="s">
        <v>354</v>
      </c>
      <c r="AA1226" s="75" t="s">
        <v>521</v>
      </c>
      <c r="AB1226" s="75" t="s">
        <v>4778</v>
      </c>
      <c r="AC1226" s="98" t="s">
        <v>4789</v>
      </c>
      <c r="AD1226" s="75" t="s">
        <v>113</v>
      </c>
      <c r="AE1226" s="99">
        <v>46083</v>
      </c>
      <c r="AF1226" s="130">
        <v>46082.291666666664</v>
      </c>
      <c r="AG1226" s="130">
        <v>46079.583333333336</v>
      </c>
      <c r="AH1226" s="130">
        <v>46079.583333333336</v>
      </c>
      <c r="AI1226" s="99">
        <v>46083</v>
      </c>
      <c r="AJ1226" s="69"/>
      <c r="AK1226" s="99">
        <v>46083</v>
      </c>
      <c r="AL1226" s="99">
        <v>46088</v>
      </c>
      <c r="AM1226" s="69"/>
      <c r="AN1226" s="99">
        <v>46088</v>
      </c>
      <c r="AO1226" s="95" t="s">
        <v>121</v>
      </c>
      <c r="AP1226" s="95" t="s">
        <v>121</v>
      </c>
      <c r="AQ1226" s="95" t="s">
        <v>121</v>
      </c>
      <c r="AR1226" s="95" t="s">
        <v>121</v>
      </c>
      <c r="AS1226" s="95" t="s">
        <v>121</v>
      </c>
      <c r="AT1226" s="95" t="s">
        <v>121</v>
      </c>
      <c r="AU1226" s="82" t="s">
        <v>2794</v>
      </c>
      <c r="AV1226" s="74">
        <v>46079</v>
      </c>
      <c r="AW1226" s="75">
        <v>0</v>
      </c>
      <c r="AX1226" s="75">
        <v>0</v>
      </c>
      <c r="AY1226" s="75"/>
      <c r="AZ1226" s="96"/>
      <c r="BA1226" s="75"/>
      <c r="BB1226" s="75"/>
      <c r="BC1226" s="75"/>
      <c r="BD1226" s="75"/>
      <c r="BE1226" s="75"/>
      <c r="BF1226" s="75"/>
      <c r="BG1226" s="75"/>
      <c r="BH1226" s="75"/>
      <c r="BI1226" s="75"/>
      <c r="BJ1226" s="75"/>
      <c r="BK1226" s="75"/>
      <c r="BL1226" s="75"/>
      <c r="BM1226" s="75"/>
      <c r="BN1226" s="75"/>
      <c r="BO1226" s="75"/>
      <c r="BP1226" s="75"/>
      <c r="BQ1226" s="75"/>
      <c r="BR1226" s="75"/>
      <c r="BS1226" s="75"/>
      <c r="BT1226" s="75">
        <v>0</v>
      </c>
      <c r="BU1226" s="192" t="s">
        <v>4794</v>
      </c>
      <c r="BV1226" s="74">
        <v>46084</v>
      </c>
      <c r="BW1226" s="85"/>
      <c r="BX1226" s="85"/>
      <c r="BY1226" s="86" t="s">
        <v>120</v>
      </c>
      <c r="BZ1226" s="87">
        <f t="shared" si="387"/>
        <v>9</v>
      </c>
      <c r="CB1226" s="88">
        <f t="shared" si="389"/>
        <v>10</v>
      </c>
      <c r="CC1226" s="89"/>
      <c r="CE1226" s="87">
        <f t="shared" si="388"/>
        <v>3</v>
      </c>
      <c r="CF1226" s="90"/>
      <c r="CG1226" s="90"/>
      <c r="CH1226" s="90"/>
      <c r="CJ1226" s="87">
        <f t="shared" si="390"/>
        <v>2</v>
      </c>
      <c r="CK1226" s="87">
        <f t="shared" si="391"/>
        <v>9</v>
      </c>
      <c r="CL1226" s="22" t="s">
        <v>121</v>
      </c>
      <c r="CM1226" s="22" t="s">
        <v>4795</v>
      </c>
    </row>
    <row r="1227" spans="1:91" ht="14.45" customHeight="1" x14ac:dyDescent="0.25">
      <c r="A1227" s="69">
        <f t="shared" si="380"/>
        <v>1225</v>
      </c>
      <c r="B1227" s="70" t="s">
        <v>102</v>
      </c>
      <c r="C1227" s="97" t="s">
        <v>4789</v>
      </c>
      <c r="D1227" s="106">
        <v>145482398</v>
      </c>
      <c r="E1227" s="73">
        <v>5320007732</v>
      </c>
      <c r="F1227" s="74">
        <v>46077</v>
      </c>
      <c r="G1227" s="75" t="s">
        <v>740</v>
      </c>
      <c r="H1227" s="75" t="s">
        <v>2213</v>
      </c>
      <c r="I1227" s="75" t="s">
        <v>105</v>
      </c>
      <c r="J1227" s="75" t="s">
        <v>518</v>
      </c>
      <c r="K1227" s="75" t="s">
        <v>242</v>
      </c>
      <c r="L1227" s="74">
        <v>46105</v>
      </c>
      <c r="M1227" s="73">
        <v>0</v>
      </c>
      <c r="N1227" s="75" t="s">
        <v>4800</v>
      </c>
      <c r="O1227" s="75" t="s">
        <v>4801</v>
      </c>
      <c r="P1227" s="75">
        <v>2830049189</v>
      </c>
      <c r="Q1227" s="74">
        <v>46079</v>
      </c>
      <c r="R1227" s="75">
        <v>1209388194</v>
      </c>
      <c r="S1227" s="75">
        <v>224247897</v>
      </c>
      <c r="T1227" s="74">
        <v>46079</v>
      </c>
      <c r="U1227" s="190">
        <v>3952.0729999999999</v>
      </c>
      <c r="V1227" s="190">
        <v>3847.3290000000002</v>
      </c>
      <c r="W1227" s="75">
        <v>5</v>
      </c>
      <c r="X1227" s="75">
        <v>0</v>
      </c>
      <c r="Y1227" s="98">
        <v>7266714795</v>
      </c>
      <c r="Z1227" s="82" t="s">
        <v>354</v>
      </c>
      <c r="AA1227" s="75" t="s">
        <v>521</v>
      </c>
      <c r="AB1227" s="75" t="s">
        <v>4778</v>
      </c>
      <c r="AC1227" s="98" t="s">
        <v>4789</v>
      </c>
      <c r="AD1227" s="75" t="s">
        <v>113</v>
      </c>
      <c r="AE1227" s="99">
        <v>46083</v>
      </c>
      <c r="AF1227" s="130">
        <v>46082.291666666664</v>
      </c>
      <c r="AG1227" s="130">
        <v>46079.583333333336</v>
      </c>
      <c r="AH1227" s="130">
        <v>46079.583333333336</v>
      </c>
      <c r="AI1227" s="99">
        <v>46083</v>
      </c>
      <c r="AJ1227" s="69"/>
      <c r="AK1227" s="99">
        <v>46083</v>
      </c>
      <c r="AL1227" s="99">
        <v>46088</v>
      </c>
      <c r="AM1227" s="69"/>
      <c r="AN1227" s="99">
        <v>46088</v>
      </c>
      <c r="AO1227" s="95" t="s">
        <v>121</v>
      </c>
      <c r="AP1227" s="95" t="s">
        <v>121</v>
      </c>
      <c r="AQ1227" s="95" t="s">
        <v>121</v>
      </c>
      <c r="AR1227" s="95" t="s">
        <v>121</v>
      </c>
      <c r="AS1227" s="95" t="s">
        <v>121</v>
      </c>
      <c r="AT1227" s="95" t="s">
        <v>121</v>
      </c>
      <c r="AU1227" s="82" t="s">
        <v>2794</v>
      </c>
      <c r="AV1227" s="74">
        <v>46079</v>
      </c>
      <c r="AW1227" s="75" t="s">
        <v>4802</v>
      </c>
      <c r="AX1227" s="75">
        <v>32246370</v>
      </c>
      <c r="AY1227" s="75"/>
      <c r="AZ1227" s="96"/>
      <c r="BA1227" s="75"/>
      <c r="BB1227" s="75"/>
      <c r="BC1227" s="75"/>
      <c r="BD1227" s="75"/>
      <c r="BE1227" s="75"/>
      <c r="BF1227" s="75"/>
      <c r="BG1227" s="75"/>
      <c r="BH1227" s="75"/>
      <c r="BI1227" s="75"/>
      <c r="BJ1227" s="75"/>
      <c r="BK1227" s="75"/>
      <c r="BL1227" s="75"/>
      <c r="BM1227" s="75"/>
      <c r="BN1227" s="75"/>
      <c r="BO1227" s="75"/>
      <c r="BP1227" s="75"/>
      <c r="BQ1227" s="75"/>
      <c r="BR1227" s="75"/>
      <c r="BS1227" s="75"/>
      <c r="BT1227" s="75">
        <v>0</v>
      </c>
      <c r="BU1227" s="192" t="s">
        <v>4794</v>
      </c>
      <c r="BV1227" s="74">
        <v>46084</v>
      </c>
      <c r="BW1227" s="85"/>
      <c r="BX1227" s="85"/>
      <c r="BY1227" s="86" t="s">
        <v>120</v>
      </c>
      <c r="BZ1227" s="87">
        <f t="shared" si="387"/>
        <v>9</v>
      </c>
      <c r="CB1227" s="88">
        <f t="shared" si="389"/>
        <v>10</v>
      </c>
      <c r="CC1227" s="89"/>
      <c r="CE1227" s="87">
        <f t="shared" si="388"/>
        <v>3</v>
      </c>
      <c r="CF1227" s="90"/>
      <c r="CG1227" s="90"/>
      <c r="CH1227" s="90"/>
      <c r="CJ1227" s="87">
        <f t="shared" si="390"/>
        <v>2</v>
      </c>
      <c r="CK1227" s="87">
        <f t="shared" si="391"/>
        <v>9</v>
      </c>
      <c r="CL1227" s="22" t="s">
        <v>121</v>
      </c>
      <c r="CM1227" s="22" t="s">
        <v>4795</v>
      </c>
    </row>
    <row r="1228" spans="1:91" ht="14.45" customHeight="1" x14ac:dyDescent="0.25">
      <c r="A1228" s="69">
        <f t="shared" si="380"/>
        <v>1226</v>
      </c>
      <c r="B1228" s="70" t="s">
        <v>102</v>
      </c>
      <c r="C1228" s="97" t="s">
        <v>4789</v>
      </c>
      <c r="D1228" s="106">
        <v>145490329</v>
      </c>
      <c r="E1228" s="73">
        <v>5320007732</v>
      </c>
      <c r="F1228" s="74">
        <v>46077</v>
      </c>
      <c r="G1228" s="75" t="s">
        <v>757</v>
      </c>
      <c r="H1228" s="75" t="s">
        <v>2213</v>
      </c>
      <c r="I1228" s="75" t="s">
        <v>105</v>
      </c>
      <c r="J1228" s="75" t="s">
        <v>518</v>
      </c>
      <c r="K1228" s="75" t="s">
        <v>242</v>
      </c>
      <c r="L1228" s="74">
        <v>46106</v>
      </c>
      <c r="M1228" s="73">
        <v>40</v>
      </c>
      <c r="N1228" s="75" t="s">
        <v>4800</v>
      </c>
      <c r="O1228" s="75" t="s">
        <v>4801</v>
      </c>
      <c r="P1228" s="75">
        <v>2830049190</v>
      </c>
      <c r="Q1228" s="74">
        <v>46079</v>
      </c>
      <c r="R1228" s="75">
        <v>1209388195</v>
      </c>
      <c r="S1228" s="75">
        <v>224247912</v>
      </c>
      <c r="T1228" s="74">
        <v>46079</v>
      </c>
      <c r="U1228" s="190">
        <v>12961.632</v>
      </c>
      <c r="V1228" s="190">
        <v>12508.04</v>
      </c>
      <c r="W1228" s="75">
        <v>16</v>
      </c>
      <c r="X1228" s="75">
        <v>0</v>
      </c>
      <c r="Y1228" s="98">
        <v>7266714795</v>
      </c>
      <c r="Z1228" s="82" t="s">
        <v>354</v>
      </c>
      <c r="AA1228" s="75" t="s">
        <v>521</v>
      </c>
      <c r="AB1228" s="75" t="s">
        <v>4778</v>
      </c>
      <c r="AC1228" s="98" t="s">
        <v>4789</v>
      </c>
      <c r="AD1228" s="75" t="s">
        <v>113</v>
      </c>
      <c r="AE1228" s="99">
        <v>46083</v>
      </c>
      <c r="AF1228" s="130">
        <v>46082.291666666664</v>
      </c>
      <c r="AG1228" s="130">
        <v>46079.583333333336</v>
      </c>
      <c r="AH1228" s="130">
        <v>46079.583333333336</v>
      </c>
      <c r="AI1228" s="99">
        <v>46083</v>
      </c>
      <c r="AJ1228" s="69"/>
      <c r="AK1228" s="99">
        <v>46083</v>
      </c>
      <c r="AL1228" s="99">
        <v>46088</v>
      </c>
      <c r="AM1228" s="69"/>
      <c r="AN1228" s="99">
        <v>46088</v>
      </c>
      <c r="AO1228" s="95" t="s">
        <v>121</v>
      </c>
      <c r="AP1228" s="95" t="s">
        <v>121</v>
      </c>
      <c r="AQ1228" s="95" t="s">
        <v>121</v>
      </c>
      <c r="AR1228" s="95" t="s">
        <v>121</v>
      </c>
      <c r="AS1228" s="95" t="s">
        <v>121</v>
      </c>
      <c r="AT1228" s="95" t="s">
        <v>121</v>
      </c>
      <c r="AU1228" s="82" t="s">
        <v>2794</v>
      </c>
      <c r="AV1228" s="74">
        <v>46079</v>
      </c>
      <c r="AW1228" s="75" t="s">
        <v>4</v>
      </c>
      <c r="AX1228" s="75" t="s">
        <v>4</v>
      </c>
      <c r="AY1228" s="75"/>
      <c r="AZ1228" s="96"/>
      <c r="BA1228" s="75"/>
      <c r="BB1228" s="75"/>
      <c r="BC1228" s="75"/>
      <c r="BD1228" s="75"/>
      <c r="BE1228" s="75"/>
      <c r="BF1228" s="75"/>
      <c r="BG1228" s="75"/>
      <c r="BH1228" s="75"/>
      <c r="BI1228" s="75"/>
      <c r="BJ1228" s="75"/>
      <c r="BK1228" s="75"/>
      <c r="BL1228" s="75"/>
      <c r="BM1228" s="75"/>
      <c r="BN1228" s="75"/>
      <c r="BO1228" s="75"/>
      <c r="BP1228" s="75"/>
      <c r="BQ1228" s="75"/>
      <c r="BR1228" s="75"/>
      <c r="BS1228" s="75"/>
      <c r="BT1228" s="75">
        <v>0</v>
      </c>
      <c r="BU1228" s="192" t="s">
        <v>4794</v>
      </c>
      <c r="BV1228" s="74">
        <v>46084</v>
      </c>
      <c r="BW1228" s="85"/>
      <c r="BX1228" s="85"/>
      <c r="BY1228" s="86" t="s">
        <v>120</v>
      </c>
      <c r="BZ1228" s="87">
        <f t="shared" si="387"/>
        <v>9</v>
      </c>
      <c r="CB1228" s="88">
        <f t="shared" si="389"/>
        <v>10</v>
      </c>
      <c r="CC1228" s="89"/>
      <c r="CE1228" s="87">
        <f t="shared" si="388"/>
        <v>3</v>
      </c>
      <c r="CF1228" s="90">
        <v>8502000</v>
      </c>
      <c r="CG1228" s="90"/>
      <c r="CH1228" s="90">
        <v>8502000</v>
      </c>
      <c r="CI1228" s="91">
        <v>26160</v>
      </c>
      <c r="CJ1228" s="87">
        <f t="shared" si="390"/>
        <v>2</v>
      </c>
      <c r="CK1228" s="87">
        <f t="shared" si="391"/>
        <v>9</v>
      </c>
      <c r="CL1228" s="22" t="s">
        <v>121</v>
      </c>
      <c r="CM1228" s="22" t="s">
        <v>4795</v>
      </c>
    </row>
    <row r="1229" spans="1:91" ht="14.85" customHeight="1" x14ac:dyDescent="0.25">
      <c r="A1229" s="69">
        <f t="shared" si="380"/>
        <v>1227</v>
      </c>
      <c r="B1229" s="70" t="s">
        <v>102</v>
      </c>
      <c r="C1229" s="107" t="s">
        <v>4803</v>
      </c>
      <c r="D1229" s="106">
        <v>145550734</v>
      </c>
      <c r="E1229" s="73">
        <v>5320007735</v>
      </c>
      <c r="F1229" s="74">
        <v>46062</v>
      </c>
      <c r="G1229" s="75" t="s">
        <v>612</v>
      </c>
      <c r="H1229" s="75" t="s">
        <v>2213</v>
      </c>
      <c r="I1229" s="75" t="s">
        <v>105</v>
      </c>
      <c r="J1229" s="75" t="s">
        <v>518</v>
      </c>
      <c r="K1229" s="75" t="s">
        <v>242</v>
      </c>
      <c r="L1229" s="74">
        <v>46090</v>
      </c>
      <c r="M1229" s="73">
        <v>0</v>
      </c>
      <c r="N1229" s="75" t="s">
        <v>4804</v>
      </c>
      <c r="O1229" s="75" t="s">
        <v>4805</v>
      </c>
      <c r="P1229" s="75">
        <v>2830049312</v>
      </c>
      <c r="Q1229" s="99">
        <v>46081</v>
      </c>
      <c r="R1229" s="75">
        <v>1209389164</v>
      </c>
      <c r="S1229" s="75">
        <v>224256017</v>
      </c>
      <c r="T1229" s="99">
        <v>46081</v>
      </c>
      <c r="U1229" s="75">
        <v>10093.007</v>
      </c>
      <c r="V1229" s="75">
        <v>9762.6749999999993</v>
      </c>
      <c r="W1229" s="75">
        <v>13</v>
      </c>
      <c r="X1229" s="75">
        <v>0</v>
      </c>
      <c r="Y1229" s="98" t="s">
        <v>4806</v>
      </c>
      <c r="Z1229" s="82" t="s">
        <v>4807</v>
      </c>
      <c r="AA1229" s="75" t="s">
        <v>4808</v>
      </c>
      <c r="AB1229" s="75" t="s">
        <v>3714</v>
      </c>
      <c r="AC1229" s="107" t="s">
        <v>4803</v>
      </c>
      <c r="AD1229" s="75" t="s">
        <v>113</v>
      </c>
      <c r="AE1229" s="99">
        <v>46087</v>
      </c>
      <c r="AF1229" s="80">
        <v>46084.416666666664</v>
      </c>
      <c r="AG1229" s="80">
        <v>46083.583333333336</v>
      </c>
      <c r="AH1229" s="80">
        <v>46083.583333333336</v>
      </c>
      <c r="AI1229" s="99">
        <v>46080</v>
      </c>
      <c r="AJ1229" s="99">
        <v>46085</v>
      </c>
      <c r="AK1229" s="99">
        <v>46085</v>
      </c>
      <c r="AL1229" s="99">
        <v>46085</v>
      </c>
      <c r="AM1229" s="99">
        <v>46091</v>
      </c>
      <c r="AN1229" s="99">
        <v>46091</v>
      </c>
      <c r="AO1229" s="95" t="s">
        <v>121</v>
      </c>
      <c r="AP1229" s="95" t="s">
        <v>121</v>
      </c>
      <c r="AQ1229" s="95" t="s">
        <v>121</v>
      </c>
      <c r="AR1229" s="95" t="s">
        <v>121</v>
      </c>
      <c r="AS1229" s="95" t="s">
        <v>121</v>
      </c>
      <c r="AT1229" s="81" t="s">
        <v>121</v>
      </c>
      <c r="AU1229" s="82" t="s">
        <v>2794</v>
      </c>
      <c r="AV1229" s="134">
        <v>46081</v>
      </c>
      <c r="AW1229" s="75" t="s">
        <v>4809</v>
      </c>
      <c r="AX1229" s="75">
        <v>538495</v>
      </c>
      <c r="AY1229" s="75"/>
      <c r="AZ1229" s="96"/>
      <c r="BA1229" s="75"/>
      <c r="BB1229" s="75"/>
      <c r="BC1229" s="75"/>
      <c r="BD1229" s="75"/>
      <c r="BE1229" s="75"/>
      <c r="BF1229" s="75"/>
      <c r="BG1229" s="75"/>
      <c r="BH1229" s="75"/>
      <c r="BI1229" s="75"/>
      <c r="BJ1229" s="75"/>
      <c r="BK1229" s="75"/>
      <c r="BL1229" s="75"/>
      <c r="BM1229" s="75"/>
      <c r="BN1229" s="75"/>
      <c r="BO1229" s="75"/>
      <c r="BP1229" s="75"/>
      <c r="BQ1229" s="75"/>
      <c r="BR1229" s="75"/>
      <c r="BS1229" s="75"/>
      <c r="BT1229" s="75">
        <v>1</v>
      </c>
      <c r="BU1229" s="189" t="s">
        <v>4810</v>
      </c>
      <c r="BV1229" s="74">
        <v>46085</v>
      </c>
      <c r="BW1229" s="85"/>
      <c r="BX1229" s="85"/>
      <c r="BY1229" s="86" t="s">
        <v>120</v>
      </c>
      <c r="BZ1229" s="87">
        <f t="shared" si="387"/>
        <v>7</v>
      </c>
      <c r="CB1229" s="88">
        <f t="shared" si="389"/>
        <v>10</v>
      </c>
      <c r="CC1229" s="89"/>
      <c r="CE1229" s="87">
        <f t="shared" si="388"/>
        <v>3</v>
      </c>
      <c r="CF1229" s="90"/>
      <c r="CG1229" s="90"/>
      <c r="CH1229" s="90"/>
      <c r="CJ1229" s="87">
        <f t="shared" si="390"/>
        <v>2</v>
      </c>
      <c r="CK1229" s="87">
        <f t="shared" si="391"/>
        <v>9</v>
      </c>
      <c r="CL1229" s="22" t="s">
        <v>121</v>
      </c>
      <c r="CM1229" s="22" t="s">
        <v>4782</v>
      </c>
    </row>
    <row r="1230" spans="1:91" ht="14.85" customHeight="1" x14ac:dyDescent="0.25">
      <c r="A1230" s="69">
        <f t="shared" ref="A1230:A1293" si="392">ROW()-2</f>
        <v>1228</v>
      </c>
      <c r="B1230" s="70" t="s">
        <v>102</v>
      </c>
      <c r="C1230" s="107" t="s">
        <v>4803</v>
      </c>
      <c r="D1230" s="106">
        <v>145550736</v>
      </c>
      <c r="E1230" s="73">
        <v>5320007735</v>
      </c>
      <c r="F1230" s="74">
        <v>46062</v>
      </c>
      <c r="G1230" s="75" t="s">
        <v>612</v>
      </c>
      <c r="H1230" s="75" t="s">
        <v>2213</v>
      </c>
      <c r="I1230" s="75" t="s">
        <v>105</v>
      </c>
      <c r="J1230" s="75" t="s">
        <v>518</v>
      </c>
      <c r="K1230" s="75" t="s">
        <v>242</v>
      </c>
      <c r="L1230" s="74">
        <v>46090</v>
      </c>
      <c r="M1230" s="73">
        <v>0</v>
      </c>
      <c r="N1230" s="75" t="s">
        <v>4804</v>
      </c>
      <c r="O1230" s="75" t="s">
        <v>4805</v>
      </c>
      <c r="P1230" s="75">
        <v>2830049313</v>
      </c>
      <c r="Q1230" s="99">
        <v>46081</v>
      </c>
      <c r="R1230" s="75">
        <v>1209389165</v>
      </c>
      <c r="S1230" s="75">
        <v>224256023</v>
      </c>
      <c r="T1230" s="99">
        <v>46081</v>
      </c>
      <c r="U1230" s="75">
        <v>6225.9340000000002</v>
      </c>
      <c r="V1230" s="75">
        <v>6035.1719999999996</v>
      </c>
      <c r="W1230" s="75">
        <v>8</v>
      </c>
      <c r="X1230" s="75">
        <v>0</v>
      </c>
      <c r="Y1230" s="98" t="s">
        <v>4806</v>
      </c>
      <c r="Z1230" s="82" t="s">
        <v>4807</v>
      </c>
      <c r="AA1230" s="75" t="s">
        <v>4808</v>
      </c>
      <c r="AB1230" s="75" t="s">
        <v>3714</v>
      </c>
      <c r="AC1230" s="107" t="s">
        <v>4803</v>
      </c>
      <c r="AD1230" s="75" t="s">
        <v>113</v>
      </c>
      <c r="AE1230" s="99">
        <v>46087</v>
      </c>
      <c r="AF1230" s="80">
        <v>46084.416666666664</v>
      </c>
      <c r="AG1230" s="80">
        <v>46083.583333333336</v>
      </c>
      <c r="AH1230" s="80">
        <v>46083.583333333336</v>
      </c>
      <c r="AI1230" s="99">
        <v>46080</v>
      </c>
      <c r="AJ1230" s="99">
        <v>46085</v>
      </c>
      <c r="AK1230" s="99">
        <v>46085</v>
      </c>
      <c r="AL1230" s="99">
        <v>46085</v>
      </c>
      <c r="AM1230" s="99">
        <v>46091</v>
      </c>
      <c r="AN1230" s="99">
        <v>46091</v>
      </c>
      <c r="AO1230" s="95" t="s">
        <v>121</v>
      </c>
      <c r="AP1230" s="95" t="s">
        <v>121</v>
      </c>
      <c r="AQ1230" s="95" t="s">
        <v>121</v>
      </c>
      <c r="AR1230" s="95" t="s">
        <v>121</v>
      </c>
      <c r="AS1230" s="95" t="s">
        <v>121</v>
      </c>
      <c r="AT1230" s="81" t="s">
        <v>121</v>
      </c>
      <c r="AU1230" s="82" t="s">
        <v>2794</v>
      </c>
      <c r="AV1230" s="134">
        <v>46081</v>
      </c>
      <c r="AW1230" s="75">
        <v>0</v>
      </c>
      <c r="AX1230" s="75">
        <v>0</v>
      </c>
      <c r="AY1230" s="75"/>
      <c r="AZ1230" s="96"/>
      <c r="BA1230" s="75"/>
      <c r="BB1230" s="75"/>
      <c r="BC1230" s="75"/>
      <c r="BD1230" s="75"/>
      <c r="BE1230" s="75"/>
      <c r="BF1230" s="75"/>
      <c r="BG1230" s="75"/>
      <c r="BH1230" s="75"/>
      <c r="BI1230" s="75"/>
      <c r="BJ1230" s="75"/>
      <c r="BK1230" s="75"/>
      <c r="BL1230" s="75"/>
      <c r="BM1230" s="75"/>
      <c r="BN1230" s="75"/>
      <c r="BO1230" s="75"/>
      <c r="BP1230" s="75"/>
      <c r="BQ1230" s="75"/>
      <c r="BR1230" s="75"/>
      <c r="BS1230" s="75"/>
      <c r="BT1230" s="75">
        <v>0</v>
      </c>
      <c r="BU1230" s="189" t="s">
        <v>4810</v>
      </c>
      <c r="BV1230" s="74">
        <v>46085</v>
      </c>
      <c r="BW1230" s="85"/>
      <c r="BX1230" s="85"/>
      <c r="BY1230" s="86" t="s">
        <v>120</v>
      </c>
      <c r="BZ1230" s="87">
        <f t="shared" si="387"/>
        <v>7</v>
      </c>
      <c r="CB1230" s="88">
        <f t="shared" si="389"/>
        <v>10</v>
      </c>
      <c r="CC1230" s="89"/>
      <c r="CE1230" s="87">
        <f t="shared" si="388"/>
        <v>3</v>
      </c>
      <c r="CF1230" s="90"/>
      <c r="CG1230" s="90"/>
      <c r="CH1230" s="90"/>
      <c r="CJ1230" s="87">
        <f t="shared" si="390"/>
        <v>2</v>
      </c>
      <c r="CK1230" s="87">
        <f t="shared" si="391"/>
        <v>9</v>
      </c>
      <c r="CL1230" s="22" t="s">
        <v>121</v>
      </c>
      <c r="CM1230" s="22" t="s">
        <v>4782</v>
      </c>
    </row>
    <row r="1231" spans="1:91" ht="14.85" customHeight="1" x14ac:dyDescent="0.25">
      <c r="A1231" s="69">
        <f t="shared" si="392"/>
        <v>1229</v>
      </c>
      <c r="B1231" s="70" t="s">
        <v>102</v>
      </c>
      <c r="C1231" s="107" t="s">
        <v>4803</v>
      </c>
      <c r="D1231" s="106">
        <v>145550738</v>
      </c>
      <c r="E1231" s="73">
        <v>5320007735</v>
      </c>
      <c r="F1231" s="74">
        <v>46062</v>
      </c>
      <c r="G1231" s="75" t="s">
        <v>612</v>
      </c>
      <c r="H1231" s="75" t="s">
        <v>2213</v>
      </c>
      <c r="I1231" s="75" t="s">
        <v>105</v>
      </c>
      <c r="J1231" s="75" t="s">
        <v>518</v>
      </c>
      <c r="K1231" s="75" t="s">
        <v>242</v>
      </c>
      <c r="L1231" s="74">
        <v>46090</v>
      </c>
      <c r="M1231" s="73">
        <v>40</v>
      </c>
      <c r="N1231" s="75" t="s">
        <v>4804</v>
      </c>
      <c r="O1231" s="75" t="s">
        <v>4805</v>
      </c>
      <c r="P1231" s="75">
        <v>2830049314</v>
      </c>
      <c r="Q1231" s="99">
        <v>46081</v>
      </c>
      <c r="R1231" s="75">
        <v>1209389166</v>
      </c>
      <c r="S1231" s="75">
        <v>224256036</v>
      </c>
      <c r="T1231" s="99">
        <v>46081</v>
      </c>
      <c r="U1231" s="75">
        <v>1951.711</v>
      </c>
      <c r="V1231" s="75">
        <v>1887.8340000000001</v>
      </c>
      <c r="W1231" s="75">
        <v>3</v>
      </c>
      <c r="X1231" s="75">
        <v>0</v>
      </c>
      <c r="Y1231" s="98" t="s">
        <v>4806</v>
      </c>
      <c r="Z1231" s="82" t="s">
        <v>4807</v>
      </c>
      <c r="AA1231" s="75" t="s">
        <v>4808</v>
      </c>
      <c r="AB1231" s="75" t="s">
        <v>3714</v>
      </c>
      <c r="AC1231" s="107" t="s">
        <v>4803</v>
      </c>
      <c r="AD1231" s="75" t="s">
        <v>113</v>
      </c>
      <c r="AE1231" s="99">
        <v>46087</v>
      </c>
      <c r="AF1231" s="80">
        <v>46084.416666666664</v>
      </c>
      <c r="AG1231" s="80">
        <v>46083.583333333336</v>
      </c>
      <c r="AH1231" s="80">
        <v>46083.583333333336</v>
      </c>
      <c r="AI1231" s="99">
        <v>46080</v>
      </c>
      <c r="AJ1231" s="99">
        <v>46085</v>
      </c>
      <c r="AK1231" s="99">
        <v>46085</v>
      </c>
      <c r="AL1231" s="99">
        <v>46085</v>
      </c>
      <c r="AM1231" s="99">
        <v>46091</v>
      </c>
      <c r="AN1231" s="99">
        <v>46091</v>
      </c>
      <c r="AO1231" s="95" t="s">
        <v>121</v>
      </c>
      <c r="AP1231" s="95" t="s">
        <v>121</v>
      </c>
      <c r="AQ1231" s="95" t="s">
        <v>121</v>
      </c>
      <c r="AR1231" s="95" t="s">
        <v>121</v>
      </c>
      <c r="AS1231" s="95" t="s">
        <v>121</v>
      </c>
      <c r="AT1231" s="81" t="s">
        <v>121</v>
      </c>
      <c r="AU1231" s="82" t="s">
        <v>2794</v>
      </c>
      <c r="AV1231" s="134">
        <v>46081</v>
      </c>
      <c r="AW1231" s="75">
        <v>0</v>
      </c>
      <c r="AX1231" s="75">
        <v>0</v>
      </c>
      <c r="AY1231" s="75"/>
      <c r="AZ1231" s="96"/>
      <c r="BA1231" s="75"/>
      <c r="BB1231" s="75"/>
      <c r="BC1231" s="75"/>
      <c r="BD1231" s="75"/>
      <c r="BE1231" s="75"/>
      <c r="BF1231" s="75"/>
      <c r="BG1231" s="75"/>
      <c r="BH1231" s="75"/>
      <c r="BI1231" s="75"/>
      <c r="BJ1231" s="75"/>
      <c r="BK1231" s="75"/>
      <c r="BL1231" s="75"/>
      <c r="BM1231" s="75"/>
      <c r="BN1231" s="75"/>
      <c r="BO1231" s="75"/>
      <c r="BP1231" s="75"/>
      <c r="BQ1231" s="75"/>
      <c r="BR1231" s="75"/>
      <c r="BS1231" s="75"/>
      <c r="BT1231" s="75">
        <v>0</v>
      </c>
      <c r="BU1231" s="189" t="s">
        <v>4810</v>
      </c>
      <c r="BV1231" s="74">
        <v>46085</v>
      </c>
      <c r="BW1231" s="85"/>
      <c r="BX1231" s="85"/>
      <c r="BY1231" s="86" t="s">
        <v>120</v>
      </c>
      <c r="BZ1231" s="87">
        <f t="shared" si="387"/>
        <v>7</v>
      </c>
      <c r="CB1231" s="88">
        <f t="shared" si="389"/>
        <v>10</v>
      </c>
      <c r="CC1231" s="89"/>
      <c r="CE1231" s="87">
        <f t="shared" si="388"/>
        <v>3</v>
      </c>
      <c r="CF1231" s="90">
        <v>51807060</v>
      </c>
      <c r="CG1231" s="90"/>
      <c r="CH1231" s="90">
        <v>51807060</v>
      </c>
      <c r="CI1231" s="91">
        <v>26298</v>
      </c>
      <c r="CJ1231" s="87">
        <f t="shared" si="390"/>
        <v>2</v>
      </c>
      <c r="CK1231" s="87">
        <f t="shared" si="391"/>
        <v>9</v>
      </c>
      <c r="CL1231" s="22" t="s">
        <v>121</v>
      </c>
      <c r="CM1231" s="22" t="s">
        <v>4782</v>
      </c>
    </row>
    <row r="1232" spans="1:91" ht="14.85" customHeight="1" x14ac:dyDescent="0.25">
      <c r="A1232" s="69">
        <f t="shared" si="392"/>
        <v>1230</v>
      </c>
      <c r="B1232" s="70" t="s">
        <v>102</v>
      </c>
      <c r="C1232" s="107" t="s">
        <v>4803</v>
      </c>
      <c r="D1232" s="106">
        <v>145550767</v>
      </c>
      <c r="E1232" s="73">
        <v>5320007736</v>
      </c>
      <c r="F1232" s="74">
        <v>46062</v>
      </c>
      <c r="G1232" s="75" t="s">
        <v>612</v>
      </c>
      <c r="H1232" s="75" t="s">
        <v>2213</v>
      </c>
      <c r="I1232" s="75" t="s">
        <v>105</v>
      </c>
      <c r="J1232" s="75" t="s">
        <v>518</v>
      </c>
      <c r="K1232" s="75" t="s">
        <v>242</v>
      </c>
      <c r="L1232" s="74">
        <v>46090</v>
      </c>
      <c r="M1232" s="73">
        <v>0</v>
      </c>
      <c r="N1232" s="75" t="s">
        <v>4811</v>
      </c>
      <c r="O1232" s="75" t="s">
        <v>4812</v>
      </c>
      <c r="P1232" s="75">
        <v>2830049315</v>
      </c>
      <c r="Q1232" s="99">
        <v>46081</v>
      </c>
      <c r="R1232" s="75">
        <v>1209389213</v>
      </c>
      <c r="S1232" s="75">
        <v>224256043</v>
      </c>
      <c r="T1232" s="99">
        <v>46081</v>
      </c>
      <c r="U1232" s="75">
        <v>11735.893</v>
      </c>
      <c r="V1232" s="75">
        <v>11376.312</v>
      </c>
      <c r="W1232" s="75">
        <v>13</v>
      </c>
      <c r="X1232" s="75">
        <v>0</v>
      </c>
      <c r="Y1232" s="98" t="s">
        <v>4813</v>
      </c>
      <c r="Z1232" s="82" t="s">
        <v>4807</v>
      </c>
      <c r="AA1232" s="75" t="s">
        <v>4808</v>
      </c>
      <c r="AB1232" s="75" t="s">
        <v>3714</v>
      </c>
      <c r="AC1232" s="107" t="s">
        <v>4803</v>
      </c>
      <c r="AD1232" s="75" t="s">
        <v>113</v>
      </c>
      <c r="AE1232" s="99">
        <v>46087</v>
      </c>
      <c r="AF1232" s="80">
        <v>46084.416666666664</v>
      </c>
      <c r="AG1232" s="80">
        <v>46083.583333333336</v>
      </c>
      <c r="AH1232" s="80">
        <v>46083.583333333336</v>
      </c>
      <c r="AI1232" s="99">
        <v>46080</v>
      </c>
      <c r="AJ1232" s="99">
        <v>46085</v>
      </c>
      <c r="AK1232" s="99">
        <v>46085</v>
      </c>
      <c r="AL1232" s="99">
        <v>46085</v>
      </c>
      <c r="AM1232" s="99">
        <v>46091</v>
      </c>
      <c r="AN1232" s="99">
        <v>46091</v>
      </c>
      <c r="AO1232" s="95" t="s">
        <v>121</v>
      </c>
      <c r="AP1232" s="95" t="s">
        <v>121</v>
      </c>
      <c r="AQ1232" s="95" t="s">
        <v>121</v>
      </c>
      <c r="AR1232" s="95" t="s">
        <v>121</v>
      </c>
      <c r="AS1232" s="95" t="s">
        <v>121</v>
      </c>
      <c r="AT1232" s="81" t="s">
        <v>121</v>
      </c>
      <c r="AU1232" s="82" t="s">
        <v>2794</v>
      </c>
      <c r="AV1232" s="134">
        <v>46081</v>
      </c>
      <c r="AW1232" s="75" t="s">
        <v>4814</v>
      </c>
      <c r="AX1232" s="75">
        <v>538496</v>
      </c>
      <c r="AY1232" s="75"/>
      <c r="AZ1232" s="96"/>
      <c r="BA1232" s="75"/>
      <c r="BB1232" s="75"/>
      <c r="BC1232" s="75"/>
      <c r="BD1232" s="75"/>
      <c r="BE1232" s="75"/>
      <c r="BF1232" s="75"/>
      <c r="BG1232" s="75"/>
      <c r="BH1232" s="75"/>
      <c r="BI1232" s="75"/>
      <c r="BJ1232" s="75"/>
      <c r="BK1232" s="75"/>
      <c r="BL1232" s="75"/>
      <c r="BM1232" s="75"/>
      <c r="BN1232" s="75"/>
      <c r="BO1232" s="75"/>
      <c r="BP1232" s="75"/>
      <c r="BQ1232" s="75"/>
      <c r="BR1232" s="75"/>
      <c r="BS1232" s="75"/>
      <c r="BT1232" s="75">
        <v>0</v>
      </c>
      <c r="BU1232" s="189" t="s">
        <v>4810</v>
      </c>
      <c r="BV1232" s="74">
        <v>46085</v>
      </c>
      <c r="BW1232" s="85"/>
      <c r="BX1232" s="85"/>
      <c r="BY1232" s="86" t="s">
        <v>120</v>
      </c>
      <c r="BZ1232" s="87">
        <f t="shared" si="387"/>
        <v>7</v>
      </c>
      <c r="CB1232" s="88">
        <f t="shared" si="389"/>
        <v>10</v>
      </c>
      <c r="CC1232" s="89"/>
      <c r="CE1232" s="87">
        <f t="shared" si="388"/>
        <v>3</v>
      </c>
      <c r="CF1232" s="90"/>
      <c r="CG1232" s="90"/>
      <c r="CH1232" s="90"/>
      <c r="CJ1232" s="87">
        <f t="shared" si="390"/>
        <v>2</v>
      </c>
      <c r="CK1232" s="87">
        <f t="shared" si="391"/>
        <v>9</v>
      </c>
      <c r="CL1232" s="22" t="s">
        <v>121</v>
      </c>
      <c r="CM1232" s="22" t="s">
        <v>4788</v>
      </c>
    </row>
    <row r="1233" spans="1:91" ht="14.85" customHeight="1" x14ac:dyDescent="0.25">
      <c r="A1233" s="69">
        <f t="shared" si="392"/>
        <v>1231</v>
      </c>
      <c r="B1233" s="70" t="s">
        <v>102</v>
      </c>
      <c r="C1233" s="107" t="s">
        <v>4803</v>
      </c>
      <c r="D1233" s="106">
        <v>145550778</v>
      </c>
      <c r="E1233" s="73">
        <v>5320007736</v>
      </c>
      <c r="F1233" s="74">
        <v>46062</v>
      </c>
      <c r="G1233" s="75" t="s">
        <v>612</v>
      </c>
      <c r="H1233" s="75" t="s">
        <v>2213</v>
      </c>
      <c r="I1233" s="75" t="s">
        <v>105</v>
      </c>
      <c r="J1233" s="75" t="s">
        <v>518</v>
      </c>
      <c r="K1233" s="75" t="s">
        <v>242</v>
      </c>
      <c r="L1233" s="74">
        <v>46090</v>
      </c>
      <c r="M1233" s="73">
        <v>40</v>
      </c>
      <c r="N1233" s="75" t="s">
        <v>4811</v>
      </c>
      <c r="O1233" s="75" t="s">
        <v>4812</v>
      </c>
      <c r="P1233" s="75">
        <v>2830049316</v>
      </c>
      <c r="Q1233" s="99">
        <v>46081</v>
      </c>
      <c r="R1233" s="75">
        <v>1209389214</v>
      </c>
      <c r="S1233" s="75">
        <v>224256047</v>
      </c>
      <c r="T1233" s="99">
        <v>46081</v>
      </c>
      <c r="U1233" s="75">
        <v>6070.5569999999998</v>
      </c>
      <c r="V1233" s="75">
        <v>5871.7070000000003</v>
      </c>
      <c r="W1233" s="75">
        <v>7</v>
      </c>
      <c r="X1233" s="75">
        <v>0</v>
      </c>
      <c r="Y1233" s="98" t="s">
        <v>4813</v>
      </c>
      <c r="Z1233" s="82" t="s">
        <v>4807</v>
      </c>
      <c r="AA1233" s="75" t="s">
        <v>4808</v>
      </c>
      <c r="AB1233" s="75" t="s">
        <v>3714</v>
      </c>
      <c r="AC1233" s="107" t="s">
        <v>4803</v>
      </c>
      <c r="AD1233" s="75" t="s">
        <v>113</v>
      </c>
      <c r="AE1233" s="99">
        <v>46087</v>
      </c>
      <c r="AF1233" s="80">
        <v>46084.416666666664</v>
      </c>
      <c r="AG1233" s="80">
        <v>46083.583333333336</v>
      </c>
      <c r="AH1233" s="80">
        <v>46083.583333333336</v>
      </c>
      <c r="AI1233" s="99">
        <v>46080</v>
      </c>
      <c r="AJ1233" s="99">
        <v>46085</v>
      </c>
      <c r="AK1233" s="99">
        <v>46085</v>
      </c>
      <c r="AL1233" s="99">
        <v>46085</v>
      </c>
      <c r="AM1233" s="99">
        <v>46091</v>
      </c>
      <c r="AN1233" s="99">
        <v>46091</v>
      </c>
      <c r="AO1233" s="95" t="s">
        <v>121</v>
      </c>
      <c r="AP1233" s="95" t="s">
        <v>121</v>
      </c>
      <c r="AQ1233" s="95" t="s">
        <v>121</v>
      </c>
      <c r="AR1233" s="95" t="s">
        <v>121</v>
      </c>
      <c r="AS1233" s="95" t="s">
        <v>121</v>
      </c>
      <c r="AT1233" s="81" t="s">
        <v>121</v>
      </c>
      <c r="AU1233" s="82" t="s">
        <v>2794</v>
      </c>
      <c r="AV1233" s="134">
        <v>46081</v>
      </c>
      <c r="AW1233" s="75">
        <v>0</v>
      </c>
      <c r="AX1233" s="75">
        <v>0</v>
      </c>
      <c r="AY1233" s="75"/>
      <c r="AZ1233" s="96"/>
      <c r="BA1233" s="75"/>
      <c r="BB1233" s="75"/>
      <c r="BC1233" s="75"/>
      <c r="BD1233" s="75"/>
      <c r="BE1233" s="75"/>
      <c r="BF1233" s="75"/>
      <c r="BG1233" s="75"/>
      <c r="BH1233" s="75"/>
      <c r="BI1233" s="75"/>
      <c r="BJ1233" s="75"/>
      <c r="BK1233" s="75"/>
      <c r="BL1233" s="75"/>
      <c r="BM1233" s="75"/>
      <c r="BN1233" s="75"/>
      <c r="BO1233" s="75"/>
      <c r="BP1233" s="75"/>
      <c r="BQ1233" s="75"/>
      <c r="BR1233" s="75"/>
      <c r="BS1233" s="75"/>
      <c r="BT1233" s="75">
        <v>0</v>
      </c>
      <c r="BU1233" s="189" t="s">
        <v>4810</v>
      </c>
      <c r="BV1233" s="74">
        <v>46085</v>
      </c>
      <c r="BW1233" s="85"/>
      <c r="BX1233" s="85"/>
      <c r="BY1233" s="86" t="s">
        <v>120</v>
      </c>
      <c r="BZ1233" s="87">
        <f t="shared" si="387"/>
        <v>7</v>
      </c>
      <c r="CB1233" s="88">
        <f t="shared" si="389"/>
        <v>10</v>
      </c>
      <c r="CC1233" s="89"/>
      <c r="CE1233" s="87">
        <f t="shared" si="388"/>
        <v>3</v>
      </c>
      <c r="CF1233" s="90">
        <v>51807060</v>
      </c>
      <c r="CG1233" s="90"/>
      <c r="CH1233" s="90">
        <v>51807060</v>
      </c>
      <c r="CI1233" s="91">
        <v>26298</v>
      </c>
      <c r="CJ1233" s="87">
        <f t="shared" si="390"/>
        <v>2</v>
      </c>
      <c r="CK1233" s="87">
        <f t="shared" si="391"/>
        <v>9</v>
      </c>
      <c r="CL1233" s="22" t="s">
        <v>121</v>
      </c>
      <c r="CM1233" s="22" t="s">
        <v>4788</v>
      </c>
    </row>
    <row r="1234" spans="1:91" ht="14.85" customHeight="1" x14ac:dyDescent="0.25">
      <c r="A1234" s="69">
        <f t="shared" si="392"/>
        <v>1232</v>
      </c>
      <c r="B1234" s="70" t="s">
        <v>102</v>
      </c>
      <c r="C1234" s="107" t="s">
        <v>4803</v>
      </c>
      <c r="D1234" s="106">
        <v>145550792</v>
      </c>
      <c r="E1234" s="73">
        <v>5320007737</v>
      </c>
      <c r="F1234" s="74">
        <v>46062</v>
      </c>
      <c r="G1234" s="75" t="s">
        <v>612</v>
      </c>
      <c r="H1234" s="75" t="s">
        <v>2213</v>
      </c>
      <c r="I1234" s="75" t="s">
        <v>105</v>
      </c>
      <c r="J1234" s="75" t="s">
        <v>518</v>
      </c>
      <c r="K1234" s="75" t="s">
        <v>242</v>
      </c>
      <c r="L1234" s="74">
        <v>46090</v>
      </c>
      <c r="M1234" s="73">
        <v>0</v>
      </c>
      <c r="N1234" s="75" t="s">
        <v>4815</v>
      </c>
      <c r="O1234" s="75" t="s">
        <v>4816</v>
      </c>
      <c r="P1234" s="75">
        <v>2830049310</v>
      </c>
      <c r="Q1234" s="99">
        <v>46081</v>
      </c>
      <c r="R1234" s="75">
        <v>1209389160</v>
      </c>
      <c r="S1234" s="75">
        <v>224256068</v>
      </c>
      <c r="T1234" s="99">
        <v>46081</v>
      </c>
      <c r="U1234" s="75">
        <v>16236.73</v>
      </c>
      <c r="V1234" s="75">
        <v>15806.395</v>
      </c>
      <c r="W1234" s="75">
        <v>18</v>
      </c>
      <c r="X1234" s="75">
        <v>0</v>
      </c>
      <c r="Y1234" s="98" t="s">
        <v>4817</v>
      </c>
      <c r="Z1234" s="82" t="s">
        <v>4807</v>
      </c>
      <c r="AA1234" s="75" t="s">
        <v>4808</v>
      </c>
      <c r="AB1234" s="75" t="s">
        <v>3714</v>
      </c>
      <c r="AC1234" s="107" t="s">
        <v>4803</v>
      </c>
      <c r="AD1234" s="75" t="s">
        <v>113</v>
      </c>
      <c r="AE1234" s="99">
        <v>46087</v>
      </c>
      <c r="AF1234" s="80">
        <v>46084.416666666664</v>
      </c>
      <c r="AG1234" s="80">
        <v>46083.583333333336</v>
      </c>
      <c r="AH1234" s="80">
        <v>46083.583333333336</v>
      </c>
      <c r="AI1234" s="99">
        <v>46080</v>
      </c>
      <c r="AJ1234" s="99">
        <v>46085</v>
      </c>
      <c r="AK1234" s="99">
        <v>46085</v>
      </c>
      <c r="AL1234" s="99">
        <v>46085</v>
      </c>
      <c r="AM1234" s="99">
        <v>46091</v>
      </c>
      <c r="AN1234" s="99">
        <v>46091</v>
      </c>
      <c r="AO1234" s="95" t="s">
        <v>121</v>
      </c>
      <c r="AP1234" s="95" t="s">
        <v>121</v>
      </c>
      <c r="AQ1234" s="95" t="s">
        <v>121</v>
      </c>
      <c r="AR1234" s="95" t="s">
        <v>121</v>
      </c>
      <c r="AS1234" s="95" t="s">
        <v>121</v>
      </c>
      <c r="AT1234" s="81" t="s">
        <v>121</v>
      </c>
      <c r="AU1234" s="82" t="s">
        <v>2794</v>
      </c>
      <c r="AV1234" s="134">
        <v>46081</v>
      </c>
      <c r="AW1234" s="75" t="s">
        <v>4818</v>
      </c>
      <c r="AX1234" s="75">
        <v>538389</v>
      </c>
      <c r="AY1234" s="75"/>
      <c r="AZ1234" s="96"/>
      <c r="BA1234" s="75"/>
      <c r="BB1234" s="75"/>
      <c r="BC1234" s="75"/>
      <c r="BD1234" s="75"/>
      <c r="BE1234" s="75"/>
      <c r="BF1234" s="75"/>
      <c r="BG1234" s="75"/>
      <c r="BH1234" s="75"/>
      <c r="BI1234" s="75"/>
      <c r="BJ1234" s="75"/>
      <c r="BK1234" s="75"/>
      <c r="BL1234" s="75"/>
      <c r="BM1234" s="75"/>
      <c r="BN1234" s="75"/>
      <c r="BO1234" s="75"/>
      <c r="BP1234" s="75"/>
      <c r="BQ1234" s="75"/>
      <c r="BR1234" s="75"/>
      <c r="BS1234" s="75"/>
      <c r="BT1234" s="75">
        <v>0</v>
      </c>
      <c r="BU1234" s="189" t="s">
        <v>4810</v>
      </c>
      <c r="BV1234" s="74">
        <v>46085</v>
      </c>
      <c r="BW1234" s="85"/>
      <c r="BX1234" s="85"/>
      <c r="BY1234" s="86" t="s">
        <v>120</v>
      </c>
      <c r="BZ1234" s="87">
        <f t="shared" si="387"/>
        <v>7</v>
      </c>
      <c r="CB1234" s="88">
        <f t="shared" si="389"/>
        <v>10</v>
      </c>
      <c r="CC1234" s="89"/>
      <c r="CE1234" s="87">
        <f t="shared" si="388"/>
        <v>3</v>
      </c>
      <c r="CF1234" s="90"/>
      <c r="CG1234" s="90"/>
      <c r="CH1234" s="90"/>
      <c r="CJ1234" s="87">
        <f t="shared" si="390"/>
        <v>2</v>
      </c>
      <c r="CK1234" s="87">
        <f t="shared" si="391"/>
        <v>9</v>
      </c>
      <c r="CL1234" s="22" t="s">
        <v>121</v>
      </c>
      <c r="CM1234" s="22" t="s">
        <v>4788</v>
      </c>
    </row>
    <row r="1235" spans="1:91" ht="14.85" customHeight="1" x14ac:dyDescent="0.25">
      <c r="A1235" s="69">
        <f t="shared" si="392"/>
        <v>1233</v>
      </c>
      <c r="B1235" s="70" t="s">
        <v>102</v>
      </c>
      <c r="C1235" s="107" t="s">
        <v>4803</v>
      </c>
      <c r="D1235" s="106">
        <v>145550799</v>
      </c>
      <c r="E1235" s="73">
        <v>5320007737</v>
      </c>
      <c r="F1235" s="74">
        <v>46062</v>
      </c>
      <c r="G1235" s="75" t="s">
        <v>612</v>
      </c>
      <c r="H1235" s="75" t="s">
        <v>2213</v>
      </c>
      <c r="I1235" s="75" t="s">
        <v>105</v>
      </c>
      <c r="J1235" s="75" t="s">
        <v>518</v>
      </c>
      <c r="K1235" s="75" t="s">
        <v>242</v>
      </c>
      <c r="L1235" s="74">
        <v>46090</v>
      </c>
      <c r="M1235" s="73">
        <v>40</v>
      </c>
      <c r="N1235" s="75" t="s">
        <v>4815</v>
      </c>
      <c r="O1235" s="75" t="s">
        <v>4816</v>
      </c>
      <c r="P1235" s="75">
        <v>2830049311</v>
      </c>
      <c r="Q1235" s="99">
        <v>46081</v>
      </c>
      <c r="R1235" s="75">
        <v>1209389161</v>
      </c>
      <c r="S1235" s="75">
        <v>224256066</v>
      </c>
      <c r="T1235" s="99">
        <v>46081</v>
      </c>
      <c r="U1235" s="75">
        <v>3469.46</v>
      </c>
      <c r="V1235" s="75">
        <v>3344.6909999999998</v>
      </c>
      <c r="W1235" s="75">
        <v>4</v>
      </c>
      <c r="X1235" s="75">
        <v>0</v>
      </c>
      <c r="Y1235" s="98" t="s">
        <v>4817</v>
      </c>
      <c r="Z1235" s="82" t="s">
        <v>4807</v>
      </c>
      <c r="AA1235" s="75" t="s">
        <v>4808</v>
      </c>
      <c r="AB1235" s="75" t="s">
        <v>3714</v>
      </c>
      <c r="AC1235" s="107" t="s">
        <v>4803</v>
      </c>
      <c r="AD1235" s="75" t="s">
        <v>113</v>
      </c>
      <c r="AE1235" s="99">
        <v>46087</v>
      </c>
      <c r="AF1235" s="80">
        <v>46084.416666666664</v>
      </c>
      <c r="AG1235" s="80">
        <v>46083.583333333336</v>
      </c>
      <c r="AH1235" s="80">
        <v>46083.583333333336</v>
      </c>
      <c r="AI1235" s="99">
        <v>46080</v>
      </c>
      <c r="AJ1235" s="99">
        <v>46085</v>
      </c>
      <c r="AK1235" s="99">
        <v>46085</v>
      </c>
      <c r="AL1235" s="99">
        <v>46085</v>
      </c>
      <c r="AM1235" s="99">
        <v>46091</v>
      </c>
      <c r="AN1235" s="99">
        <v>46091</v>
      </c>
      <c r="AO1235" s="95" t="s">
        <v>121</v>
      </c>
      <c r="AP1235" s="95" t="s">
        <v>121</v>
      </c>
      <c r="AQ1235" s="95" t="s">
        <v>121</v>
      </c>
      <c r="AR1235" s="95" t="s">
        <v>121</v>
      </c>
      <c r="AS1235" s="95" t="s">
        <v>121</v>
      </c>
      <c r="AT1235" s="81" t="s">
        <v>121</v>
      </c>
      <c r="AU1235" s="82" t="s">
        <v>2794</v>
      </c>
      <c r="AV1235" s="134">
        <v>46081</v>
      </c>
      <c r="AW1235" s="75">
        <v>0</v>
      </c>
      <c r="AX1235" s="75">
        <v>0</v>
      </c>
      <c r="AY1235" s="75"/>
      <c r="AZ1235" s="96"/>
      <c r="BA1235" s="75"/>
      <c r="BB1235" s="75"/>
      <c r="BC1235" s="75"/>
      <c r="BD1235" s="75"/>
      <c r="BE1235" s="75"/>
      <c r="BF1235" s="75"/>
      <c r="BG1235" s="75"/>
      <c r="BH1235" s="75"/>
      <c r="BI1235" s="75"/>
      <c r="BJ1235" s="75"/>
      <c r="BK1235" s="75"/>
      <c r="BL1235" s="75"/>
      <c r="BM1235" s="75"/>
      <c r="BN1235" s="75"/>
      <c r="BO1235" s="75"/>
      <c r="BP1235" s="75"/>
      <c r="BQ1235" s="75"/>
      <c r="BR1235" s="75"/>
      <c r="BS1235" s="75"/>
      <c r="BT1235" s="75">
        <v>0</v>
      </c>
      <c r="BU1235" s="189" t="s">
        <v>4810</v>
      </c>
      <c r="BV1235" s="74">
        <v>46085</v>
      </c>
      <c r="BW1235" s="85"/>
      <c r="BX1235" s="85"/>
      <c r="BY1235" s="86" t="s">
        <v>120</v>
      </c>
      <c r="BZ1235" s="87">
        <f t="shared" si="387"/>
        <v>7</v>
      </c>
      <c r="CB1235" s="88">
        <f t="shared" si="389"/>
        <v>10</v>
      </c>
      <c r="CC1235" s="89"/>
      <c r="CE1235" s="87">
        <f t="shared" si="388"/>
        <v>3</v>
      </c>
      <c r="CF1235" s="90">
        <v>51807060</v>
      </c>
      <c r="CG1235" s="90"/>
      <c r="CH1235" s="90">
        <v>51807060</v>
      </c>
      <c r="CI1235" s="91">
        <v>26298</v>
      </c>
      <c r="CJ1235" s="87">
        <f t="shared" si="390"/>
        <v>2</v>
      </c>
      <c r="CK1235" s="87">
        <f t="shared" si="391"/>
        <v>9</v>
      </c>
      <c r="CL1235" s="22" t="s">
        <v>121</v>
      </c>
      <c r="CM1235" s="22" t="s">
        <v>4795</v>
      </c>
    </row>
    <row r="1236" spans="1:91" ht="14.85" customHeight="1" x14ac:dyDescent="0.25">
      <c r="A1236" s="69">
        <f t="shared" si="392"/>
        <v>1234</v>
      </c>
      <c r="B1236" s="70" t="s">
        <v>102</v>
      </c>
      <c r="C1236" s="107" t="s">
        <v>4803</v>
      </c>
      <c r="D1236" s="106">
        <v>145550808</v>
      </c>
      <c r="E1236" s="73">
        <v>5320007738</v>
      </c>
      <c r="F1236" s="74">
        <v>46063</v>
      </c>
      <c r="G1236" s="75" t="s">
        <v>612</v>
      </c>
      <c r="H1236" s="75" t="s">
        <v>2213</v>
      </c>
      <c r="I1236" s="75" t="s">
        <v>105</v>
      </c>
      <c r="J1236" s="75" t="s">
        <v>518</v>
      </c>
      <c r="K1236" s="75" t="s">
        <v>242</v>
      </c>
      <c r="L1236" s="74">
        <v>46090</v>
      </c>
      <c r="M1236" s="73">
        <v>0</v>
      </c>
      <c r="N1236" s="75" t="s">
        <v>4819</v>
      </c>
      <c r="O1236" s="75" t="s">
        <v>4820</v>
      </c>
      <c r="P1236" s="75">
        <v>2830049328</v>
      </c>
      <c r="Q1236" s="99">
        <v>46081</v>
      </c>
      <c r="R1236" s="75">
        <v>1209389237</v>
      </c>
      <c r="S1236" s="75">
        <v>224256080</v>
      </c>
      <c r="T1236" s="99">
        <v>46081</v>
      </c>
      <c r="U1236" s="75">
        <v>16127.365</v>
      </c>
      <c r="V1236" s="75">
        <v>15699.929</v>
      </c>
      <c r="W1236" s="75">
        <v>18</v>
      </c>
      <c r="X1236" s="75">
        <v>0</v>
      </c>
      <c r="Y1236" s="98" t="s">
        <v>4821</v>
      </c>
      <c r="Z1236" s="82" t="s">
        <v>4807</v>
      </c>
      <c r="AA1236" s="75" t="s">
        <v>4808</v>
      </c>
      <c r="AB1236" s="75" t="s">
        <v>3714</v>
      </c>
      <c r="AC1236" s="107" t="s">
        <v>4803</v>
      </c>
      <c r="AD1236" s="75" t="s">
        <v>113</v>
      </c>
      <c r="AE1236" s="99">
        <v>46087</v>
      </c>
      <c r="AF1236" s="80">
        <v>46084.416666666664</v>
      </c>
      <c r="AG1236" s="80">
        <v>46083.583333333336</v>
      </c>
      <c r="AH1236" s="80">
        <v>46083.583333333336</v>
      </c>
      <c r="AI1236" s="99">
        <v>46080</v>
      </c>
      <c r="AJ1236" s="99">
        <v>46085</v>
      </c>
      <c r="AK1236" s="99">
        <v>46085</v>
      </c>
      <c r="AL1236" s="99">
        <v>46085</v>
      </c>
      <c r="AM1236" s="99">
        <v>46091</v>
      </c>
      <c r="AN1236" s="99">
        <v>46091</v>
      </c>
      <c r="AO1236" s="95" t="s">
        <v>121</v>
      </c>
      <c r="AP1236" s="95" t="s">
        <v>121</v>
      </c>
      <c r="AQ1236" s="95" t="s">
        <v>121</v>
      </c>
      <c r="AR1236" s="95" t="s">
        <v>121</v>
      </c>
      <c r="AS1236" s="95" t="s">
        <v>121</v>
      </c>
      <c r="AT1236" s="81" t="s">
        <v>121</v>
      </c>
      <c r="AU1236" s="82" t="s">
        <v>2794</v>
      </c>
      <c r="AV1236" s="134">
        <v>46081</v>
      </c>
      <c r="AW1236" s="75" t="s">
        <v>4822</v>
      </c>
      <c r="AX1236" s="75">
        <v>538396</v>
      </c>
      <c r="AY1236" s="75"/>
      <c r="AZ1236" s="96"/>
      <c r="BA1236" s="75"/>
      <c r="BB1236" s="75"/>
      <c r="BC1236" s="75"/>
      <c r="BD1236" s="75"/>
      <c r="BE1236" s="75"/>
      <c r="BF1236" s="75"/>
      <c r="BG1236" s="75"/>
      <c r="BH1236" s="75"/>
      <c r="BI1236" s="75"/>
      <c r="BJ1236" s="75"/>
      <c r="BK1236" s="75"/>
      <c r="BL1236" s="75"/>
      <c r="BM1236" s="75"/>
      <c r="BN1236" s="75"/>
      <c r="BO1236" s="75"/>
      <c r="BP1236" s="75"/>
      <c r="BQ1236" s="75"/>
      <c r="BR1236" s="75"/>
      <c r="BS1236" s="75"/>
      <c r="BT1236" s="75">
        <v>0</v>
      </c>
      <c r="BU1236" s="189" t="s">
        <v>4810</v>
      </c>
      <c r="BV1236" s="74">
        <v>46085</v>
      </c>
      <c r="BW1236" s="85"/>
      <c r="BX1236" s="85"/>
      <c r="BY1236" s="86" t="s">
        <v>120</v>
      </c>
      <c r="BZ1236" s="87">
        <f t="shared" si="387"/>
        <v>7</v>
      </c>
      <c r="CB1236" s="88">
        <f t="shared" si="389"/>
        <v>10</v>
      </c>
      <c r="CC1236" s="89"/>
      <c r="CE1236" s="87">
        <f t="shared" si="388"/>
        <v>3</v>
      </c>
      <c r="CF1236" s="90"/>
      <c r="CG1236" s="90"/>
      <c r="CH1236" s="90"/>
      <c r="CJ1236" s="87">
        <f t="shared" si="390"/>
        <v>2</v>
      </c>
      <c r="CK1236" s="87">
        <f t="shared" si="391"/>
        <v>9</v>
      </c>
      <c r="CL1236" s="22" t="s">
        <v>121</v>
      </c>
      <c r="CM1236" s="22" t="s">
        <v>4795</v>
      </c>
    </row>
    <row r="1237" spans="1:91" ht="14.85" customHeight="1" x14ac:dyDescent="0.25">
      <c r="A1237" s="69">
        <f t="shared" si="392"/>
        <v>1235</v>
      </c>
      <c r="B1237" s="70" t="s">
        <v>102</v>
      </c>
      <c r="C1237" s="107" t="s">
        <v>4803</v>
      </c>
      <c r="D1237" s="106">
        <v>145550819</v>
      </c>
      <c r="E1237" s="73">
        <v>5320007738</v>
      </c>
      <c r="F1237" s="74">
        <v>46063</v>
      </c>
      <c r="G1237" s="75" t="s">
        <v>612</v>
      </c>
      <c r="H1237" s="75" t="s">
        <v>2213</v>
      </c>
      <c r="I1237" s="75" t="s">
        <v>105</v>
      </c>
      <c r="J1237" s="75" t="s">
        <v>518</v>
      </c>
      <c r="K1237" s="75" t="s">
        <v>242</v>
      </c>
      <c r="L1237" s="74">
        <v>46090</v>
      </c>
      <c r="M1237" s="73">
        <v>40</v>
      </c>
      <c r="N1237" s="75" t="s">
        <v>4819</v>
      </c>
      <c r="O1237" s="75" t="s">
        <v>4820</v>
      </c>
      <c r="P1237" s="75">
        <v>2830049329</v>
      </c>
      <c r="Q1237" s="99">
        <v>46081</v>
      </c>
      <c r="R1237" s="75">
        <v>1209389238</v>
      </c>
      <c r="S1237" s="75">
        <v>224256078</v>
      </c>
      <c r="T1237" s="99">
        <v>46081</v>
      </c>
      <c r="U1237" s="75">
        <v>5204.317</v>
      </c>
      <c r="V1237" s="75">
        <v>5016.9920000000002</v>
      </c>
      <c r="W1237" s="75">
        <v>6</v>
      </c>
      <c r="X1237" s="75">
        <v>0</v>
      </c>
      <c r="Y1237" s="98" t="s">
        <v>4821</v>
      </c>
      <c r="Z1237" s="82" t="s">
        <v>4807</v>
      </c>
      <c r="AA1237" s="75" t="s">
        <v>4808</v>
      </c>
      <c r="AB1237" s="75" t="s">
        <v>3714</v>
      </c>
      <c r="AC1237" s="107" t="s">
        <v>4803</v>
      </c>
      <c r="AD1237" s="75" t="s">
        <v>113</v>
      </c>
      <c r="AE1237" s="99">
        <v>46087</v>
      </c>
      <c r="AF1237" s="80">
        <v>46084.416666666664</v>
      </c>
      <c r="AG1237" s="80">
        <v>46083.583333333336</v>
      </c>
      <c r="AH1237" s="80">
        <v>46083.583333333336</v>
      </c>
      <c r="AI1237" s="99">
        <v>46080</v>
      </c>
      <c r="AJ1237" s="99">
        <v>46085</v>
      </c>
      <c r="AK1237" s="99">
        <v>46085</v>
      </c>
      <c r="AL1237" s="99">
        <v>46085</v>
      </c>
      <c r="AM1237" s="99">
        <v>46091</v>
      </c>
      <c r="AN1237" s="99">
        <v>46091</v>
      </c>
      <c r="AO1237" s="95" t="s">
        <v>121</v>
      </c>
      <c r="AP1237" s="95" t="s">
        <v>121</v>
      </c>
      <c r="AQ1237" s="95" t="s">
        <v>121</v>
      </c>
      <c r="AR1237" s="95" t="s">
        <v>121</v>
      </c>
      <c r="AS1237" s="95" t="s">
        <v>121</v>
      </c>
      <c r="AT1237" s="81" t="s">
        <v>121</v>
      </c>
      <c r="AU1237" s="82" t="s">
        <v>2794</v>
      </c>
      <c r="AV1237" s="134">
        <v>46081</v>
      </c>
      <c r="AW1237" s="75">
        <v>0</v>
      </c>
      <c r="AX1237" s="75">
        <v>0</v>
      </c>
      <c r="AY1237" s="75"/>
      <c r="AZ1237" s="96"/>
      <c r="BA1237" s="75"/>
      <c r="BB1237" s="75"/>
      <c r="BC1237" s="75"/>
      <c r="BD1237" s="75"/>
      <c r="BE1237" s="75"/>
      <c r="BF1237" s="75"/>
      <c r="BG1237" s="75"/>
      <c r="BH1237" s="75"/>
      <c r="BI1237" s="75"/>
      <c r="BJ1237" s="75"/>
      <c r="BK1237" s="75"/>
      <c r="BL1237" s="75"/>
      <c r="BM1237" s="75"/>
      <c r="BN1237" s="75"/>
      <c r="BO1237" s="75"/>
      <c r="BP1237" s="75"/>
      <c r="BQ1237" s="75"/>
      <c r="BR1237" s="75"/>
      <c r="BS1237" s="75"/>
      <c r="BT1237" s="75">
        <v>0</v>
      </c>
      <c r="BU1237" s="189" t="s">
        <v>4810</v>
      </c>
      <c r="BV1237" s="74">
        <v>46085</v>
      </c>
      <c r="BW1237" s="85"/>
      <c r="BX1237" s="85"/>
      <c r="BY1237" s="86" t="s">
        <v>120</v>
      </c>
      <c r="BZ1237" s="87">
        <f t="shared" si="387"/>
        <v>7</v>
      </c>
      <c r="CB1237" s="88">
        <f t="shared" si="389"/>
        <v>10</v>
      </c>
      <c r="CC1237" s="89"/>
      <c r="CE1237" s="87">
        <f t="shared" si="388"/>
        <v>3</v>
      </c>
      <c r="CF1237" s="90">
        <v>51807060</v>
      </c>
      <c r="CG1237" s="90"/>
      <c r="CH1237" s="90">
        <v>51807060</v>
      </c>
      <c r="CI1237" s="91">
        <v>26298</v>
      </c>
      <c r="CJ1237" s="87">
        <f t="shared" si="390"/>
        <v>2</v>
      </c>
      <c r="CK1237" s="87">
        <f t="shared" si="391"/>
        <v>9</v>
      </c>
      <c r="CL1237" s="22" t="s">
        <v>121</v>
      </c>
      <c r="CM1237" s="22" t="s">
        <v>4795</v>
      </c>
    </row>
    <row r="1238" spans="1:91" ht="14.85" customHeight="1" x14ac:dyDescent="0.25">
      <c r="A1238" s="69">
        <f t="shared" si="392"/>
        <v>1236</v>
      </c>
      <c r="B1238" s="70" t="s">
        <v>102</v>
      </c>
      <c r="C1238" s="107" t="s">
        <v>4823</v>
      </c>
      <c r="D1238" s="106">
        <v>145550824</v>
      </c>
      <c r="E1238" s="73">
        <v>5320007739</v>
      </c>
      <c r="F1238" s="74">
        <v>46063</v>
      </c>
      <c r="G1238" s="75" t="s">
        <v>612</v>
      </c>
      <c r="H1238" s="75" t="s">
        <v>2213</v>
      </c>
      <c r="I1238" s="75" t="s">
        <v>105</v>
      </c>
      <c r="J1238" s="75" t="s">
        <v>518</v>
      </c>
      <c r="K1238" s="75" t="s">
        <v>242</v>
      </c>
      <c r="L1238" s="74">
        <v>46090</v>
      </c>
      <c r="M1238" s="73">
        <v>0</v>
      </c>
      <c r="N1238" s="75" t="s">
        <v>4824</v>
      </c>
      <c r="O1238" s="75" t="s">
        <v>4825</v>
      </c>
      <c r="P1238" s="75">
        <v>2830049317</v>
      </c>
      <c r="Q1238" s="74">
        <v>46081</v>
      </c>
      <c r="R1238" s="75">
        <v>1209389215</v>
      </c>
      <c r="S1238" s="75">
        <v>224256105</v>
      </c>
      <c r="T1238" s="74">
        <v>46081</v>
      </c>
      <c r="U1238" s="76">
        <v>15797.06</v>
      </c>
      <c r="V1238" s="76">
        <v>15378.37</v>
      </c>
      <c r="W1238" s="75">
        <v>18</v>
      </c>
      <c r="X1238" s="75">
        <v>0</v>
      </c>
      <c r="Y1238" s="98" t="s">
        <v>4823</v>
      </c>
      <c r="Z1238" s="82" t="s">
        <v>4807</v>
      </c>
      <c r="AA1238" s="75" t="s">
        <v>4808</v>
      </c>
      <c r="AB1238" s="75" t="s">
        <v>3714</v>
      </c>
      <c r="AC1238" s="107" t="s">
        <v>4823</v>
      </c>
      <c r="AD1238" s="75" t="s">
        <v>113</v>
      </c>
      <c r="AE1238" s="74">
        <v>46087</v>
      </c>
      <c r="AF1238" s="80">
        <v>46084.416666666664</v>
      </c>
      <c r="AG1238" s="80">
        <v>46083.583333333336</v>
      </c>
      <c r="AH1238" s="80">
        <v>46083.583333333336</v>
      </c>
      <c r="AI1238" s="99">
        <v>46080</v>
      </c>
      <c r="AJ1238" s="99">
        <v>46085</v>
      </c>
      <c r="AK1238" s="99">
        <v>46085</v>
      </c>
      <c r="AL1238" s="99">
        <v>46085</v>
      </c>
      <c r="AM1238" s="99">
        <v>46091</v>
      </c>
      <c r="AN1238" s="99">
        <v>46091</v>
      </c>
      <c r="AO1238" s="95" t="s">
        <v>121</v>
      </c>
      <c r="AP1238" s="95" t="s">
        <v>121</v>
      </c>
      <c r="AQ1238" s="95" t="s">
        <v>121</v>
      </c>
      <c r="AR1238" s="95" t="s">
        <v>121</v>
      </c>
      <c r="AS1238" s="95" t="s">
        <v>121</v>
      </c>
      <c r="AT1238" s="95" t="s">
        <v>121</v>
      </c>
      <c r="AU1238" s="82" t="s">
        <v>2794</v>
      </c>
      <c r="AV1238" s="134">
        <v>46081</v>
      </c>
      <c r="AW1238" s="75" t="s">
        <v>4826</v>
      </c>
      <c r="AX1238" s="75">
        <v>538323</v>
      </c>
      <c r="AY1238" s="75"/>
      <c r="AZ1238" s="96"/>
      <c r="BA1238" s="75"/>
      <c r="BB1238" s="75"/>
      <c r="BC1238" s="75"/>
      <c r="BD1238" s="75"/>
      <c r="BE1238" s="75"/>
      <c r="BF1238" s="75"/>
      <c r="BG1238" s="75"/>
      <c r="BH1238" s="75"/>
      <c r="BI1238" s="75"/>
      <c r="BJ1238" s="75"/>
      <c r="BK1238" s="75"/>
      <c r="BL1238" s="75"/>
      <c r="BM1238" s="75"/>
      <c r="BN1238" s="75"/>
      <c r="BO1238" s="75"/>
      <c r="BP1238" s="75"/>
      <c r="BQ1238" s="75"/>
      <c r="BR1238" s="75"/>
      <c r="BS1238" s="75"/>
      <c r="BT1238" s="75">
        <v>1</v>
      </c>
      <c r="BU1238" s="189" t="s">
        <v>4827</v>
      </c>
      <c r="BV1238" s="74">
        <v>46085</v>
      </c>
      <c r="BW1238" s="85"/>
      <c r="BX1238" s="85"/>
      <c r="BY1238" s="86" t="s">
        <v>120</v>
      </c>
      <c r="BZ1238" s="87">
        <f t="shared" si="387"/>
        <v>7</v>
      </c>
      <c r="CB1238" s="88">
        <f t="shared" si="389"/>
        <v>10</v>
      </c>
      <c r="CC1238" s="89"/>
      <c r="CE1238" s="87">
        <f t="shared" si="388"/>
        <v>3</v>
      </c>
      <c r="CF1238" s="90"/>
      <c r="CG1238" s="90"/>
      <c r="CH1238" s="90"/>
      <c r="CI1238" s="91"/>
      <c r="CJ1238" s="87">
        <f t="shared" si="390"/>
        <v>2</v>
      </c>
      <c r="CK1238" s="87">
        <f t="shared" si="391"/>
        <v>9</v>
      </c>
      <c r="CL1238" s="22" t="s">
        <v>121</v>
      </c>
      <c r="CM1238" s="22" t="s">
        <v>4795</v>
      </c>
    </row>
    <row r="1239" spans="1:91" ht="14.85" customHeight="1" x14ac:dyDescent="0.25">
      <c r="A1239" s="69">
        <f t="shared" si="392"/>
        <v>1237</v>
      </c>
      <c r="B1239" s="70" t="s">
        <v>102</v>
      </c>
      <c r="C1239" s="107" t="s">
        <v>4823</v>
      </c>
      <c r="D1239" s="106">
        <v>145550829</v>
      </c>
      <c r="E1239" s="73">
        <v>5320007739</v>
      </c>
      <c r="F1239" s="74">
        <v>46063</v>
      </c>
      <c r="G1239" s="75" t="s">
        <v>612</v>
      </c>
      <c r="H1239" s="75" t="s">
        <v>2213</v>
      </c>
      <c r="I1239" s="75" t="s">
        <v>105</v>
      </c>
      <c r="J1239" s="75" t="s">
        <v>518</v>
      </c>
      <c r="K1239" s="75" t="s">
        <v>242</v>
      </c>
      <c r="L1239" s="74">
        <v>46090</v>
      </c>
      <c r="M1239" s="73">
        <v>40</v>
      </c>
      <c r="N1239" s="75" t="s">
        <v>4824</v>
      </c>
      <c r="O1239" s="75" t="s">
        <v>4825</v>
      </c>
      <c r="P1239" s="75">
        <v>2830049318</v>
      </c>
      <c r="Q1239" s="74">
        <v>46081</v>
      </c>
      <c r="R1239" s="75">
        <v>1209389216</v>
      </c>
      <c r="S1239" s="75">
        <v>224256104</v>
      </c>
      <c r="T1239" s="74">
        <v>46081</v>
      </c>
      <c r="U1239" s="76">
        <v>3876.5309999999999</v>
      </c>
      <c r="V1239" s="76">
        <v>3737.1239999999998</v>
      </c>
      <c r="W1239" s="75">
        <v>5</v>
      </c>
      <c r="X1239" s="75">
        <v>0</v>
      </c>
      <c r="Y1239" s="98" t="s">
        <v>4823</v>
      </c>
      <c r="Z1239" s="82" t="s">
        <v>4807</v>
      </c>
      <c r="AA1239" s="75" t="s">
        <v>4808</v>
      </c>
      <c r="AB1239" s="75" t="s">
        <v>3714</v>
      </c>
      <c r="AC1239" s="107" t="s">
        <v>4823</v>
      </c>
      <c r="AD1239" s="75" t="s">
        <v>113</v>
      </c>
      <c r="AE1239" s="74">
        <v>46087</v>
      </c>
      <c r="AF1239" s="80">
        <v>46084.416666666664</v>
      </c>
      <c r="AG1239" s="80">
        <v>46083.583333333336</v>
      </c>
      <c r="AH1239" s="80">
        <v>46083.583333333336</v>
      </c>
      <c r="AI1239" s="99">
        <v>46080</v>
      </c>
      <c r="AJ1239" s="99">
        <v>46085</v>
      </c>
      <c r="AK1239" s="99">
        <v>46085</v>
      </c>
      <c r="AL1239" s="99">
        <v>46085</v>
      </c>
      <c r="AM1239" s="99">
        <v>46091</v>
      </c>
      <c r="AN1239" s="99">
        <v>46091</v>
      </c>
      <c r="AO1239" s="95" t="s">
        <v>121</v>
      </c>
      <c r="AP1239" s="95" t="s">
        <v>121</v>
      </c>
      <c r="AQ1239" s="95" t="s">
        <v>121</v>
      </c>
      <c r="AR1239" s="95" t="s">
        <v>121</v>
      </c>
      <c r="AS1239" s="95" t="s">
        <v>121</v>
      </c>
      <c r="AT1239" s="95" t="s">
        <v>121</v>
      </c>
      <c r="AU1239" s="82" t="s">
        <v>2794</v>
      </c>
      <c r="AV1239" s="134">
        <v>46081</v>
      </c>
      <c r="AW1239" s="75">
        <v>0</v>
      </c>
      <c r="AX1239" s="75">
        <v>0</v>
      </c>
      <c r="AY1239" s="75"/>
      <c r="AZ1239" s="96"/>
      <c r="BA1239" s="75"/>
      <c r="BB1239" s="75"/>
      <c r="BC1239" s="75"/>
      <c r="BD1239" s="75"/>
      <c r="BE1239" s="75"/>
      <c r="BF1239" s="75"/>
      <c r="BG1239" s="75"/>
      <c r="BH1239" s="75"/>
      <c r="BI1239" s="75"/>
      <c r="BJ1239" s="75"/>
      <c r="BK1239" s="75"/>
      <c r="BL1239" s="75"/>
      <c r="BM1239" s="75"/>
      <c r="BN1239" s="75"/>
      <c r="BO1239" s="75"/>
      <c r="BP1239" s="75"/>
      <c r="BQ1239" s="75"/>
      <c r="BR1239" s="75"/>
      <c r="BS1239" s="75"/>
      <c r="BT1239" s="75">
        <v>0</v>
      </c>
      <c r="BU1239" s="189" t="s">
        <v>4827</v>
      </c>
      <c r="BV1239" s="74">
        <v>46085</v>
      </c>
      <c r="BW1239" s="85"/>
      <c r="BX1239" s="85"/>
      <c r="BY1239" s="86" t="s">
        <v>120</v>
      </c>
      <c r="BZ1239" s="87">
        <f t="shared" si="387"/>
        <v>7</v>
      </c>
      <c r="CB1239" s="88">
        <f t="shared" si="389"/>
        <v>10</v>
      </c>
      <c r="CC1239" s="89"/>
      <c r="CE1239" s="87">
        <f t="shared" si="388"/>
        <v>3</v>
      </c>
      <c r="CF1239" s="90">
        <v>51807060</v>
      </c>
      <c r="CG1239" s="90"/>
      <c r="CH1239" s="90">
        <v>51807060</v>
      </c>
      <c r="CI1239" s="91">
        <v>26298</v>
      </c>
      <c r="CJ1239" s="87">
        <f t="shared" si="390"/>
        <v>2</v>
      </c>
      <c r="CK1239" s="87">
        <f t="shared" si="391"/>
        <v>9</v>
      </c>
      <c r="CL1239" s="22" t="s">
        <v>121</v>
      </c>
      <c r="CM1239" s="22" t="s">
        <v>4795</v>
      </c>
    </row>
    <row r="1240" spans="1:91" ht="14.85" customHeight="1" x14ac:dyDescent="0.25">
      <c r="A1240" s="69">
        <f t="shared" si="392"/>
        <v>1238</v>
      </c>
      <c r="B1240" s="70" t="s">
        <v>102</v>
      </c>
      <c r="C1240" s="107" t="s">
        <v>4823</v>
      </c>
      <c r="D1240" s="106">
        <v>145550836</v>
      </c>
      <c r="E1240" s="73">
        <v>5320007740</v>
      </c>
      <c r="F1240" s="74">
        <v>46063</v>
      </c>
      <c r="G1240" s="75" t="s">
        <v>612</v>
      </c>
      <c r="H1240" s="75" t="s">
        <v>2213</v>
      </c>
      <c r="I1240" s="75" t="s">
        <v>105</v>
      </c>
      <c r="J1240" s="75" t="s">
        <v>518</v>
      </c>
      <c r="K1240" s="75" t="s">
        <v>242</v>
      </c>
      <c r="L1240" s="74">
        <v>46090</v>
      </c>
      <c r="M1240" s="73">
        <v>0</v>
      </c>
      <c r="N1240" s="75" t="s">
        <v>4828</v>
      </c>
      <c r="O1240" s="75" t="s">
        <v>4829</v>
      </c>
      <c r="P1240" s="75">
        <v>2830049319</v>
      </c>
      <c r="Q1240" s="74">
        <v>46081</v>
      </c>
      <c r="R1240" s="75">
        <v>1209389220</v>
      </c>
      <c r="S1240" s="75">
        <v>224256119</v>
      </c>
      <c r="T1240" s="74">
        <v>46081</v>
      </c>
      <c r="U1240" s="76">
        <v>16124.125</v>
      </c>
      <c r="V1240" s="76">
        <v>15696.772999999999</v>
      </c>
      <c r="W1240" s="75">
        <v>18</v>
      </c>
      <c r="X1240" s="75">
        <v>0</v>
      </c>
      <c r="Y1240" s="98" t="s">
        <v>4830</v>
      </c>
      <c r="Z1240" s="82" t="s">
        <v>4807</v>
      </c>
      <c r="AA1240" s="75" t="s">
        <v>4808</v>
      </c>
      <c r="AB1240" s="75" t="s">
        <v>3714</v>
      </c>
      <c r="AC1240" s="107" t="s">
        <v>4823</v>
      </c>
      <c r="AD1240" s="75" t="s">
        <v>113</v>
      </c>
      <c r="AE1240" s="74">
        <v>46087</v>
      </c>
      <c r="AF1240" s="80">
        <v>46084.416666666664</v>
      </c>
      <c r="AG1240" s="80">
        <v>46083.583333333336</v>
      </c>
      <c r="AH1240" s="80">
        <v>46083.583333333336</v>
      </c>
      <c r="AI1240" s="99">
        <v>46080</v>
      </c>
      <c r="AJ1240" s="99">
        <v>46085</v>
      </c>
      <c r="AK1240" s="99">
        <v>46085</v>
      </c>
      <c r="AL1240" s="99">
        <v>46085</v>
      </c>
      <c r="AM1240" s="99">
        <v>46091</v>
      </c>
      <c r="AN1240" s="99">
        <v>46091</v>
      </c>
      <c r="AO1240" s="95" t="s">
        <v>121</v>
      </c>
      <c r="AP1240" s="95" t="s">
        <v>121</v>
      </c>
      <c r="AQ1240" s="95" t="s">
        <v>121</v>
      </c>
      <c r="AR1240" s="95" t="s">
        <v>121</v>
      </c>
      <c r="AS1240" s="95" t="s">
        <v>121</v>
      </c>
      <c r="AT1240" s="95" t="s">
        <v>121</v>
      </c>
      <c r="AU1240" s="82" t="s">
        <v>2794</v>
      </c>
      <c r="AV1240" s="134">
        <v>46081</v>
      </c>
      <c r="AW1240" s="75" t="s">
        <v>4831</v>
      </c>
      <c r="AX1240" s="75">
        <v>538398</v>
      </c>
      <c r="AY1240" s="75"/>
      <c r="AZ1240" s="96"/>
      <c r="BA1240" s="75"/>
      <c r="BB1240" s="75"/>
      <c r="BC1240" s="75"/>
      <c r="BD1240" s="75"/>
      <c r="BE1240" s="75"/>
      <c r="BF1240" s="75"/>
      <c r="BG1240" s="75"/>
      <c r="BH1240" s="75"/>
      <c r="BI1240" s="75"/>
      <c r="BJ1240" s="75"/>
      <c r="BK1240" s="75"/>
      <c r="BL1240" s="75"/>
      <c r="BM1240" s="75"/>
      <c r="BN1240" s="75"/>
      <c r="BO1240" s="75"/>
      <c r="BP1240" s="75"/>
      <c r="BQ1240" s="75"/>
      <c r="BR1240" s="75"/>
      <c r="BS1240" s="75"/>
      <c r="BT1240" s="75">
        <v>0</v>
      </c>
      <c r="BU1240" s="189" t="s">
        <v>4827</v>
      </c>
      <c r="BV1240" s="74">
        <v>46085</v>
      </c>
      <c r="BW1240" s="85"/>
      <c r="BX1240" s="85"/>
      <c r="BY1240" s="86" t="s">
        <v>120</v>
      </c>
      <c r="BZ1240" s="87">
        <f t="shared" si="387"/>
        <v>7</v>
      </c>
      <c r="CB1240" s="88">
        <f t="shared" si="389"/>
        <v>10</v>
      </c>
      <c r="CC1240" s="89"/>
      <c r="CE1240" s="87">
        <f t="shared" si="388"/>
        <v>3</v>
      </c>
      <c r="CF1240" s="90"/>
      <c r="CG1240" s="90"/>
      <c r="CH1240" s="90"/>
      <c r="CJ1240" s="87">
        <f t="shared" si="390"/>
        <v>2</v>
      </c>
      <c r="CK1240" s="87">
        <f t="shared" si="391"/>
        <v>9</v>
      </c>
      <c r="CL1240" s="22" t="s">
        <v>121</v>
      </c>
      <c r="CM1240" s="22" t="s">
        <v>4795</v>
      </c>
    </row>
    <row r="1241" spans="1:91" ht="14.85" customHeight="1" x14ac:dyDescent="0.25">
      <c r="A1241" s="69">
        <f t="shared" si="392"/>
        <v>1239</v>
      </c>
      <c r="B1241" s="70" t="s">
        <v>102</v>
      </c>
      <c r="C1241" s="107" t="s">
        <v>4823</v>
      </c>
      <c r="D1241" s="106">
        <v>145550843</v>
      </c>
      <c r="E1241" s="73">
        <v>5320007740</v>
      </c>
      <c r="F1241" s="74">
        <v>46063</v>
      </c>
      <c r="G1241" s="75" t="s">
        <v>612</v>
      </c>
      <c r="H1241" s="75" t="s">
        <v>2213</v>
      </c>
      <c r="I1241" s="75" t="s">
        <v>105</v>
      </c>
      <c r="J1241" s="75" t="s">
        <v>518</v>
      </c>
      <c r="K1241" s="75" t="s">
        <v>242</v>
      </c>
      <c r="L1241" s="74">
        <v>46090</v>
      </c>
      <c r="M1241" s="73">
        <v>40</v>
      </c>
      <c r="N1241" s="75" t="s">
        <v>4828</v>
      </c>
      <c r="O1241" s="75" t="s">
        <v>4829</v>
      </c>
      <c r="P1241" s="75">
        <v>2830049320</v>
      </c>
      <c r="Q1241" s="74">
        <v>46081</v>
      </c>
      <c r="R1241" s="75">
        <v>1209389221</v>
      </c>
      <c r="S1241" s="75">
        <v>224256118</v>
      </c>
      <c r="T1241" s="74">
        <v>46081</v>
      </c>
      <c r="U1241" s="76">
        <v>3470.6689999999999</v>
      </c>
      <c r="V1241" s="76">
        <v>3346.4360000000001</v>
      </c>
      <c r="W1241" s="75">
        <v>4</v>
      </c>
      <c r="X1241" s="75">
        <v>0</v>
      </c>
      <c r="Y1241" s="98" t="s">
        <v>4830</v>
      </c>
      <c r="Z1241" s="82" t="s">
        <v>4807</v>
      </c>
      <c r="AA1241" s="75" t="s">
        <v>4808</v>
      </c>
      <c r="AB1241" s="75" t="s">
        <v>3714</v>
      </c>
      <c r="AC1241" s="107" t="s">
        <v>4823</v>
      </c>
      <c r="AD1241" s="75" t="s">
        <v>113</v>
      </c>
      <c r="AE1241" s="74">
        <v>46087</v>
      </c>
      <c r="AF1241" s="80">
        <v>46084.416666666664</v>
      </c>
      <c r="AG1241" s="80">
        <v>46083.583333333336</v>
      </c>
      <c r="AH1241" s="80">
        <v>46083.583333333336</v>
      </c>
      <c r="AI1241" s="99">
        <v>46080</v>
      </c>
      <c r="AJ1241" s="99">
        <v>46085</v>
      </c>
      <c r="AK1241" s="99">
        <v>46085</v>
      </c>
      <c r="AL1241" s="99">
        <v>46085</v>
      </c>
      <c r="AM1241" s="99">
        <v>46091</v>
      </c>
      <c r="AN1241" s="99">
        <v>46091</v>
      </c>
      <c r="AO1241" s="95" t="s">
        <v>121</v>
      </c>
      <c r="AP1241" s="95" t="s">
        <v>121</v>
      </c>
      <c r="AQ1241" s="95" t="s">
        <v>121</v>
      </c>
      <c r="AR1241" s="95" t="s">
        <v>121</v>
      </c>
      <c r="AS1241" s="95" t="s">
        <v>121</v>
      </c>
      <c r="AT1241" s="95" t="s">
        <v>121</v>
      </c>
      <c r="AU1241" s="82" t="s">
        <v>2794</v>
      </c>
      <c r="AV1241" s="134">
        <v>46081</v>
      </c>
      <c r="AW1241" s="75">
        <v>0</v>
      </c>
      <c r="AX1241" s="75">
        <v>0</v>
      </c>
      <c r="AY1241" s="75"/>
      <c r="AZ1241" s="96"/>
      <c r="BA1241" s="75"/>
      <c r="BB1241" s="75"/>
      <c r="BC1241" s="75"/>
      <c r="BD1241" s="75"/>
      <c r="BE1241" s="75"/>
      <c r="BF1241" s="75"/>
      <c r="BG1241" s="75"/>
      <c r="BH1241" s="75"/>
      <c r="BI1241" s="75"/>
      <c r="BJ1241" s="75"/>
      <c r="BK1241" s="75"/>
      <c r="BL1241" s="75"/>
      <c r="BM1241" s="75"/>
      <c r="BN1241" s="75"/>
      <c r="BO1241" s="75"/>
      <c r="BP1241" s="75"/>
      <c r="BQ1241" s="75"/>
      <c r="BR1241" s="75"/>
      <c r="BS1241" s="75"/>
      <c r="BT1241" s="75">
        <v>0</v>
      </c>
      <c r="BU1241" s="189" t="s">
        <v>4827</v>
      </c>
      <c r="BV1241" s="74">
        <v>46085</v>
      </c>
      <c r="BW1241" s="85"/>
      <c r="BX1241" s="85"/>
      <c r="BY1241" s="86" t="s">
        <v>120</v>
      </c>
      <c r="BZ1241" s="87">
        <f t="shared" si="387"/>
        <v>7</v>
      </c>
      <c r="CB1241" s="88">
        <f t="shared" si="389"/>
        <v>10</v>
      </c>
      <c r="CC1241" s="89"/>
      <c r="CE1241" s="87">
        <f t="shared" si="388"/>
        <v>3</v>
      </c>
      <c r="CF1241" s="90">
        <v>51807060</v>
      </c>
      <c r="CG1241" s="90"/>
      <c r="CH1241" s="90">
        <v>51807060</v>
      </c>
      <c r="CI1241" s="91">
        <v>26298</v>
      </c>
      <c r="CJ1241" s="87">
        <f t="shared" si="390"/>
        <v>2</v>
      </c>
      <c r="CK1241" s="87">
        <f t="shared" si="391"/>
        <v>9</v>
      </c>
      <c r="CL1241" s="22" t="s">
        <v>121</v>
      </c>
      <c r="CM1241" s="22" t="s">
        <v>4827</v>
      </c>
    </row>
    <row r="1242" spans="1:91" ht="14.85" customHeight="1" x14ac:dyDescent="0.25">
      <c r="A1242" s="69">
        <f t="shared" si="392"/>
        <v>1240</v>
      </c>
      <c r="B1242" s="70" t="s">
        <v>102</v>
      </c>
      <c r="C1242" s="107" t="s">
        <v>4823</v>
      </c>
      <c r="D1242" s="106">
        <v>145550850</v>
      </c>
      <c r="E1242" s="73">
        <v>5320007741</v>
      </c>
      <c r="F1242" s="74">
        <v>46063</v>
      </c>
      <c r="G1242" s="75" t="s">
        <v>612</v>
      </c>
      <c r="H1242" s="75" t="s">
        <v>2213</v>
      </c>
      <c r="I1242" s="75" t="s">
        <v>105</v>
      </c>
      <c r="J1242" s="75" t="s">
        <v>518</v>
      </c>
      <c r="K1242" s="75" t="s">
        <v>242</v>
      </c>
      <c r="L1242" s="74">
        <v>46090</v>
      </c>
      <c r="M1242" s="73">
        <v>0</v>
      </c>
      <c r="N1242" s="75" t="s">
        <v>4832</v>
      </c>
      <c r="O1242" s="75" t="s">
        <v>4833</v>
      </c>
      <c r="P1242" s="75">
        <v>2830049332</v>
      </c>
      <c r="Q1242" s="74">
        <v>46081</v>
      </c>
      <c r="R1242" s="75">
        <v>1209389266</v>
      </c>
      <c r="S1242" s="75">
        <v>224256133</v>
      </c>
      <c r="T1242" s="74">
        <v>46081</v>
      </c>
      <c r="U1242" s="76">
        <v>16114.98</v>
      </c>
      <c r="V1242" s="76">
        <v>15687.867</v>
      </c>
      <c r="W1242" s="75">
        <v>18</v>
      </c>
      <c r="X1242" s="75">
        <v>0</v>
      </c>
      <c r="Y1242" s="98" t="s">
        <v>4834</v>
      </c>
      <c r="Z1242" s="82" t="s">
        <v>4807</v>
      </c>
      <c r="AA1242" s="75" t="s">
        <v>4808</v>
      </c>
      <c r="AB1242" s="75" t="s">
        <v>3714</v>
      </c>
      <c r="AC1242" s="107" t="s">
        <v>4823</v>
      </c>
      <c r="AD1242" s="75" t="s">
        <v>113</v>
      </c>
      <c r="AE1242" s="74">
        <v>46087</v>
      </c>
      <c r="AF1242" s="80">
        <v>46084.416666666664</v>
      </c>
      <c r="AG1242" s="80">
        <v>46083.583333333336</v>
      </c>
      <c r="AH1242" s="80">
        <v>46083.583333333336</v>
      </c>
      <c r="AI1242" s="99">
        <v>46080</v>
      </c>
      <c r="AJ1242" s="99">
        <v>46085</v>
      </c>
      <c r="AK1242" s="99">
        <v>46085</v>
      </c>
      <c r="AL1242" s="99">
        <v>46085</v>
      </c>
      <c r="AM1242" s="99">
        <v>46091</v>
      </c>
      <c r="AN1242" s="99">
        <v>46091</v>
      </c>
      <c r="AO1242" s="95" t="s">
        <v>121</v>
      </c>
      <c r="AP1242" s="95" t="s">
        <v>121</v>
      </c>
      <c r="AQ1242" s="95" t="s">
        <v>121</v>
      </c>
      <c r="AR1242" s="95" t="s">
        <v>121</v>
      </c>
      <c r="AS1242" s="95" t="s">
        <v>121</v>
      </c>
      <c r="AT1242" s="95" t="s">
        <v>121</v>
      </c>
      <c r="AU1242" s="82" t="s">
        <v>2794</v>
      </c>
      <c r="AV1242" s="134">
        <v>46081</v>
      </c>
      <c r="AW1242" s="75" t="s">
        <v>4835</v>
      </c>
      <c r="AX1242" s="75">
        <v>538330</v>
      </c>
      <c r="AY1242" s="75"/>
      <c r="AZ1242" s="96"/>
      <c r="BA1242" s="75"/>
      <c r="BB1242" s="75"/>
      <c r="BC1242" s="75"/>
      <c r="BD1242" s="75"/>
      <c r="BE1242" s="75"/>
      <c r="BF1242" s="75"/>
      <c r="BG1242" s="75"/>
      <c r="BH1242" s="75"/>
      <c r="BI1242" s="75"/>
      <c r="BJ1242" s="75"/>
      <c r="BK1242" s="75"/>
      <c r="BL1242" s="75"/>
      <c r="BM1242" s="75"/>
      <c r="BN1242" s="75"/>
      <c r="BO1242" s="75"/>
      <c r="BP1242" s="75"/>
      <c r="BQ1242" s="75"/>
      <c r="BR1242" s="75"/>
      <c r="BS1242" s="75"/>
      <c r="BT1242" s="75">
        <v>0</v>
      </c>
      <c r="BU1242" s="189" t="s">
        <v>4827</v>
      </c>
      <c r="BV1242" s="74">
        <v>46085</v>
      </c>
      <c r="BW1242" s="85"/>
      <c r="BX1242" s="85"/>
      <c r="BY1242" s="86" t="s">
        <v>120</v>
      </c>
      <c r="BZ1242" s="87">
        <f t="shared" si="387"/>
        <v>7</v>
      </c>
      <c r="CB1242" s="88">
        <f t="shared" si="389"/>
        <v>10</v>
      </c>
      <c r="CC1242" s="89"/>
      <c r="CE1242" s="87">
        <f t="shared" si="388"/>
        <v>3</v>
      </c>
      <c r="CF1242" s="90"/>
      <c r="CG1242" s="90"/>
      <c r="CH1242" s="90"/>
      <c r="CJ1242" s="87">
        <f t="shared" si="390"/>
        <v>2</v>
      </c>
      <c r="CK1242" s="87">
        <f t="shared" si="391"/>
        <v>9</v>
      </c>
      <c r="CL1242" s="22" t="s">
        <v>121</v>
      </c>
      <c r="CM1242" s="22" t="s">
        <v>4827</v>
      </c>
    </row>
    <row r="1243" spans="1:91" ht="14.85" customHeight="1" x14ac:dyDescent="0.25">
      <c r="A1243" s="69">
        <f t="shared" si="392"/>
        <v>1241</v>
      </c>
      <c r="B1243" s="70" t="s">
        <v>102</v>
      </c>
      <c r="C1243" s="107" t="s">
        <v>4823</v>
      </c>
      <c r="D1243" s="106">
        <v>145550854</v>
      </c>
      <c r="E1243" s="73">
        <v>5320007741</v>
      </c>
      <c r="F1243" s="74">
        <v>46063</v>
      </c>
      <c r="G1243" s="75" t="s">
        <v>612</v>
      </c>
      <c r="H1243" s="75" t="s">
        <v>2213</v>
      </c>
      <c r="I1243" s="75" t="s">
        <v>105</v>
      </c>
      <c r="J1243" s="75" t="s">
        <v>518</v>
      </c>
      <c r="K1243" s="75" t="s">
        <v>242</v>
      </c>
      <c r="L1243" s="74">
        <v>46090</v>
      </c>
      <c r="M1243" s="73">
        <v>40</v>
      </c>
      <c r="N1243" s="75" t="s">
        <v>4832</v>
      </c>
      <c r="O1243" s="75" t="s">
        <v>4833</v>
      </c>
      <c r="P1243" s="75">
        <v>2830049333</v>
      </c>
      <c r="Q1243" s="74">
        <v>46081</v>
      </c>
      <c r="R1243" s="75">
        <v>1209389268</v>
      </c>
      <c r="S1243" s="75">
        <v>224256132</v>
      </c>
      <c r="T1243" s="74">
        <v>46081</v>
      </c>
      <c r="U1243" s="76">
        <v>3470.6689999999999</v>
      </c>
      <c r="V1243" s="76">
        <v>3346.4360000000001</v>
      </c>
      <c r="W1243" s="75">
        <v>4</v>
      </c>
      <c r="X1243" s="75">
        <v>0</v>
      </c>
      <c r="Y1243" s="98" t="s">
        <v>4834</v>
      </c>
      <c r="Z1243" s="82" t="s">
        <v>4807</v>
      </c>
      <c r="AA1243" s="75" t="s">
        <v>4808</v>
      </c>
      <c r="AB1243" s="75" t="s">
        <v>3714</v>
      </c>
      <c r="AC1243" s="107" t="s">
        <v>4823</v>
      </c>
      <c r="AD1243" s="75" t="s">
        <v>113</v>
      </c>
      <c r="AE1243" s="74">
        <v>46087</v>
      </c>
      <c r="AF1243" s="80">
        <v>46084.416666666664</v>
      </c>
      <c r="AG1243" s="80">
        <v>46083.583333333336</v>
      </c>
      <c r="AH1243" s="80">
        <v>46083.583333333336</v>
      </c>
      <c r="AI1243" s="99">
        <v>46080</v>
      </c>
      <c r="AJ1243" s="99">
        <v>46085</v>
      </c>
      <c r="AK1243" s="99">
        <v>46085</v>
      </c>
      <c r="AL1243" s="99">
        <v>46085</v>
      </c>
      <c r="AM1243" s="99">
        <v>46091</v>
      </c>
      <c r="AN1243" s="99">
        <v>46091</v>
      </c>
      <c r="AO1243" s="95" t="s">
        <v>121</v>
      </c>
      <c r="AP1243" s="95" t="s">
        <v>121</v>
      </c>
      <c r="AQ1243" s="95" t="s">
        <v>121</v>
      </c>
      <c r="AR1243" s="95" t="s">
        <v>121</v>
      </c>
      <c r="AS1243" s="95" t="s">
        <v>121</v>
      </c>
      <c r="AT1243" s="95" t="s">
        <v>121</v>
      </c>
      <c r="AU1243" s="82" t="s">
        <v>2794</v>
      </c>
      <c r="AV1243" s="134">
        <v>46081</v>
      </c>
      <c r="AW1243" s="75">
        <v>0</v>
      </c>
      <c r="AX1243" s="75">
        <v>0</v>
      </c>
      <c r="AY1243" s="75"/>
      <c r="AZ1243" s="96"/>
      <c r="BA1243" s="75"/>
      <c r="BB1243" s="75"/>
      <c r="BC1243" s="75"/>
      <c r="BD1243" s="75"/>
      <c r="BE1243" s="75"/>
      <c r="BF1243" s="75"/>
      <c r="BG1243" s="75"/>
      <c r="BH1243" s="75"/>
      <c r="BI1243" s="75"/>
      <c r="BJ1243" s="75"/>
      <c r="BK1243" s="75"/>
      <c r="BL1243" s="75"/>
      <c r="BM1243" s="75"/>
      <c r="BN1243" s="75"/>
      <c r="BO1243" s="75"/>
      <c r="BP1243" s="75"/>
      <c r="BQ1243" s="75"/>
      <c r="BR1243" s="75"/>
      <c r="BS1243" s="75"/>
      <c r="BT1243" s="75">
        <v>0</v>
      </c>
      <c r="BU1243" s="189" t="s">
        <v>4827</v>
      </c>
      <c r="BV1243" s="74">
        <v>46085</v>
      </c>
      <c r="BW1243" s="85"/>
      <c r="BX1243" s="85"/>
      <c r="BY1243" s="86" t="s">
        <v>120</v>
      </c>
      <c r="BZ1243" s="87">
        <f t="shared" si="387"/>
        <v>7</v>
      </c>
      <c r="CB1243" s="88">
        <f t="shared" si="389"/>
        <v>10</v>
      </c>
      <c r="CC1243" s="89"/>
      <c r="CE1243" s="87">
        <f t="shared" si="388"/>
        <v>3</v>
      </c>
      <c r="CF1243" s="90">
        <v>51807060</v>
      </c>
      <c r="CG1243" s="90"/>
      <c r="CH1243" s="90">
        <v>51807060</v>
      </c>
      <c r="CI1243" s="91">
        <v>26298</v>
      </c>
      <c r="CJ1243" s="87">
        <f t="shared" si="390"/>
        <v>2</v>
      </c>
      <c r="CK1243" s="87">
        <f t="shared" si="391"/>
        <v>9</v>
      </c>
      <c r="CL1243" s="22" t="s">
        <v>121</v>
      </c>
      <c r="CM1243" s="22" t="s">
        <v>4827</v>
      </c>
    </row>
    <row r="1244" spans="1:91" ht="14.85" customHeight="1" x14ac:dyDescent="0.25">
      <c r="A1244" s="69">
        <f t="shared" si="392"/>
        <v>1242</v>
      </c>
      <c r="B1244" s="70" t="s">
        <v>102</v>
      </c>
      <c r="C1244" s="107" t="s">
        <v>4823</v>
      </c>
      <c r="D1244" s="106">
        <v>145550862</v>
      </c>
      <c r="E1244" s="73">
        <v>5320007743</v>
      </c>
      <c r="F1244" s="74">
        <v>46063</v>
      </c>
      <c r="G1244" s="75" t="s">
        <v>612</v>
      </c>
      <c r="H1244" s="75" t="s">
        <v>2213</v>
      </c>
      <c r="I1244" s="75" t="s">
        <v>105</v>
      </c>
      <c r="J1244" s="75" t="s">
        <v>518</v>
      </c>
      <c r="K1244" s="75" t="s">
        <v>242</v>
      </c>
      <c r="L1244" s="74">
        <v>46090</v>
      </c>
      <c r="M1244" s="73">
        <v>0</v>
      </c>
      <c r="N1244" s="75" t="s">
        <v>4836</v>
      </c>
      <c r="O1244" s="75" t="s">
        <v>4837</v>
      </c>
      <c r="P1244" s="75">
        <v>2830049368</v>
      </c>
      <c r="Q1244" s="74">
        <v>46081</v>
      </c>
      <c r="R1244" s="75">
        <v>1209389352</v>
      </c>
      <c r="S1244" s="75">
        <v>224256141</v>
      </c>
      <c r="T1244" s="74">
        <v>46081</v>
      </c>
      <c r="U1244" s="76">
        <v>15967.647999999999</v>
      </c>
      <c r="V1244" s="76">
        <v>15544.44</v>
      </c>
      <c r="W1244" s="75">
        <v>18</v>
      </c>
      <c r="X1244" s="75">
        <v>0</v>
      </c>
      <c r="Y1244" s="98" t="s">
        <v>4838</v>
      </c>
      <c r="Z1244" s="82" t="s">
        <v>4807</v>
      </c>
      <c r="AA1244" s="75" t="s">
        <v>4808</v>
      </c>
      <c r="AB1244" s="75" t="s">
        <v>3714</v>
      </c>
      <c r="AC1244" s="107" t="s">
        <v>4823</v>
      </c>
      <c r="AD1244" s="75" t="s">
        <v>113</v>
      </c>
      <c r="AE1244" s="74">
        <v>46087</v>
      </c>
      <c r="AF1244" s="80">
        <v>46084.416666666664</v>
      </c>
      <c r="AG1244" s="80">
        <v>46083.583333333336</v>
      </c>
      <c r="AH1244" s="80">
        <v>46083.583333333336</v>
      </c>
      <c r="AI1244" s="99">
        <v>46080</v>
      </c>
      <c r="AJ1244" s="99">
        <v>46085</v>
      </c>
      <c r="AK1244" s="99">
        <v>46085</v>
      </c>
      <c r="AL1244" s="99">
        <v>46085</v>
      </c>
      <c r="AM1244" s="99">
        <v>46091</v>
      </c>
      <c r="AN1244" s="99">
        <v>46091</v>
      </c>
      <c r="AO1244" s="95" t="s">
        <v>121</v>
      </c>
      <c r="AP1244" s="95" t="s">
        <v>121</v>
      </c>
      <c r="AQ1244" s="95" t="s">
        <v>121</v>
      </c>
      <c r="AR1244" s="95" t="s">
        <v>121</v>
      </c>
      <c r="AS1244" s="95" t="s">
        <v>121</v>
      </c>
      <c r="AT1244" s="95" t="s">
        <v>121</v>
      </c>
      <c r="AU1244" s="82" t="s">
        <v>2794</v>
      </c>
      <c r="AV1244" s="134">
        <v>46081</v>
      </c>
      <c r="AW1244" s="75" t="s">
        <v>4839</v>
      </c>
      <c r="AX1244" s="75">
        <v>538432</v>
      </c>
      <c r="AY1244" s="75"/>
      <c r="AZ1244" s="96"/>
      <c r="BA1244" s="75"/>
      <c r="BB1244" s="75"/>
      <c r="BC1244" s="75"/>
      <c r="BD1244" s="75"/>
      <c r="BE1244" s="75"/>
      <c r="BF1244" s="75"/>
      <c r="BG1244" s="75"/>
      <c r="BH1244" s="75"/>
      <c r="BI1244" s="75"/>
      <c r="BJ1244" s="75"/>
      <c r="BK1244" s="75"/>
      <c r="BL1244" s="75"/>
      <c r="BM1244" s="75"/>
      <c r="BN1244" s="75"/>
      <c r="BO1244" s="75"/>
      <c r="BP1244" s="75"/>
      <c r="BQ1244" s="75"/>
      <c r="BR1244" s="75"/>
      <c r="BS1244" s="75"/>
      <c r="BT1244" s="75">
        <v>0</v>
      </c>
      <c r="BU1244" s="189" t="s">
        <v>4827</v>
      </c>
      <c r="BV1244" s="74">
        <v>46085</v>
      </c>
      <c r="BW1244" s="85"/>
      <c r="BX1244" s="85"/>
      <c r="BY1244" s="86" t="s">
        <v>120</v>
      </c>
      <c r="BZ1244" s="87">
        <f t="shared" si="387"/>
        <v>7</v>
      </c>
      <c r="CB1244" s="88">
        <f t="shared" si="389"/>
        <v>10</v>
      </c>
      <c r="CC1244" s="89"/>
      <c r="CE1244" s="87">
        <f t="shared" si="388"/>
        <v>3</v>
      </c>
      <c r="CF1244" s="90"/>
      <c r="CG1244" s="90"/>
      <c r="CH1244" s="90"/>
      <c r="CJ1244" s="87">
        <f t="shared" si="390"/>
        <v>2</v>
      </c>
      <c r="CK1244" s="87">
        <f t="shared" si="391"/>
        <v>9</v>
      </c>
      <c r="CL1244" s="22" t="s">
        <v>121</v>
      </c>
      <c r="CM1244" s="22" t="s">
        <v>4827</v>
      </c>
    </row>
    <row r="1245" spans="1:91" ht="14.85" customHeight="1" x14ac:dyDescent="0.25">
      <c r="A1245" s="69">
        <f t="shared" si="392"/>
        <v>1243</v>
      </c>
      <c r="B1245" s="70" t="s">
        <v>102</v>
      </c>
      <c r="C1245" s="107" t="s">
        <v>4823</v>
      </c>
      <c r="D1245" s="106">
        <v>145550868</v>
      </c>
      <c r="E1245" s="73">
        <v>5320007743</v>
      </c>
      <c r="F1245" s="74">
        <v>46063</v>
      </c>
      <c r="G1245" s="75" t="s">
        <v>612</v>
      </c>
      <c r="H1245" s="75" t="s">
        <v>2213</v>
      </c>
      <c r="I1245" s="75" t="s">
        <v>105</v>
      </c>
      <c r="J1245" s="75" t="s">
        <v>518</v>
      </c>
      <c r="K1245" s="75" t="s">
        <v>242</v>
      </c>
      <c r="L1245" s="74">
        <v>46090</v>
      </c>
      <c r="M1245" s="73">
        <v>40</v>
      </c>
      <c r="N1245" s="75" t="s">
        <v>4836</v>
      </c>
      <c r="O1245" s="75" t="s">
        <v>4837</v>
      </c>
      <c r="P1245" s="75">
        <v>2830049369</v>
      </c>
      <c r="Q1245" s="74">
        <v>46081</v>
      </c>
      <c r="R1245" s="75">
        <v>1209389354</v>
      </c>
      <c r="S1245" s="75">
        <v>224256140</v>
      </c>
      <c r="T1245" s="74">
        <v>46081</v>
      </c>
      <c r="U1245" s="76">
        <v>3471.672</v>
      </c>
      <c r="V1245" s="76">
        <v>3346.8240000000001</v>
      </c>
      <c r="W1245" s="75">
        <v>4</v>
      </c>
      <c r="X1245" s="75">
        <v>0</v>
      </c>
      <c r="Y1245" s="98" t="s">
        <v>4838</v>
      </c>
      <c r="Z1245" s="82" t="s">
        <v>4807</v>
      </c>
      <c r="AA1245" s="75" t="s">
        <v>4808</v>
      </c>
      <c r="AB1245" s="75" t="s">
        <v>3714</v>
      </c>
      <c r="AC1245" s="107" t="s">
        <v>4823</v>
      </c>
      <c r="AD1245" s="75" t="s">
        <v>113</v>
      </c>
      <c r="AE1245" s="74">
        <v>46087</v>
      </c>
      <c r="AF1245" s="80">
        <v>46084.416666666664</v>
      </c>
      <c r="AG1245" s="80">
        <v>46083.583333333336</v>
      </c>
      <c r="AH1245" s="80">
        <v>46083.583333333336</v>
      </c>
      <c r="AI1245" s="99">
        <v>46080</v>
      </c>
      <c r="AJ1245" s="99">
        <v>46085</v>
      </c>
      <c r="AK1245" s="99">
        <v>46085</v>
      </c>
      <c r="AL1245" s="99">
        <v>46085</v>
      </c>
      <c r="AM1245" s="99">
        <v>46091</v>
      </c>
      <c r="AN1245" s="99">
        <v>46091</v>
      </c>
      <c r="AO1245" s="95" t="s">
        <v>121</v>
      </c>
      <c r="AP1245" s="95" t="s">
        <v>121</v>
      </c>
      <c r="AQ1245" s="95" t="s">
        <v>121</v>
      </c>
      <c r="AR1245" s="95" t="s">
        <v>121</v>
      </c>
      <c r="AS1245" s="95" t="s">
        <v>121</v>
      </c>
      <c r="AT1245" s="95" t="s">
        <v>121</v>
      </c>
      <c r="AU1245" s="82" t="s">
        <v>2794</v>
      </c>
      <c r="AV1245" s="134">
        <v>46081</v>
      </c>
      <c r="AW1245" s="75">
        <v>0</v>
      </c>
      <c r="AX1245" s="75">
        <v>0</v>
      </c>
      <c r="AY1245" s="75"/>
      <c r="AZ1245" s="96"/>
      <c r="BA1245" s="75"/>
      <c r="BB1245" s="75"/>
      <c r="BC1245" s="75"/>
      <c r="BD1245" s="75"/>
      <c r="BE1245" s="75"/>
      <c r="BF1245" s="75"/>
      <c r="BG1245" s="75"/>
      <c r="BH1245" s="75"/>
      <c r="BI1245" s="75"/>
      <c r="BJ1245" s="75"/>
      <c r="BK1245" s="75"/>
      <c r="BL1245" s="75"/>
      <c r="BM1245" s="75"/>
      <c r="BN1245" s="75"/>
      <c r="BO1245" s="75"/>
      <c r="BP1245" s="75"/>
      <c r="BQ1245" s="75"/>
      <c r="BR1245" s="75"/>
      <c r="BS1245" s="75"/>
      <c r="BT1245" s="75">
        <v>0</v>
      </c>
      <c r="BU1245" s="189" t="s">
        <v>4827</v>
      </c>
      <c r="BV1245" s="74">
        <v>46085</v>
      </c>
      <c r="BW1245" s="85"/>
      <c r="BX1245" s="85"/>
      <c r="BY1245" s="86" t="s">
        <v>120</v>
      </c>
      <c r="BZ1245" s="87">
        <f t="shared" si="387"/>
        <v>7</v>
      </c>
      <c r="CB1245" s="88">
        <f t="shared" si="389"/>
        <v>10</v>
      </c>
      <c r="CC1245" s="89"/>
      <c r="CE1245" s="87">
        <f t="shared" si="388"/>
        <v>3</v>
      </c>
      <c r="CF1245" s="90">
        <v>51807060</v>
      </c>
      <c r="CG1245" s="90"/>
      <c r="CH1245" s="90">
        <v>51807060</v>
      </c>
      <c r="CI1245" s="91">
        <v>26298</v>
      </c>
      <c r="CJ1245" s="87">
        <f t="shared" si="390"/>
        <v>2</v>
      </c>
      <c r="CK1245" s="87">
        <f t="shared" si="391"/>
        <v>9</v>
      </c>
      <c r="CL1245" s="22" t="s">
        <v>121</v>
      </c>
      <c r="CM1245" s="22" t="s">
        <v>4827</v>
      </c>
    </row>
    <row r="1246" spans="1:91" ht="14.85" customHeight="1" x14ac:dyDescent="0.25">
      <c r="A1246" s="69">
        <f t="shared" si="392"/>
        <v>1244</v>
      </c>
      <c r="B1246" s="70" t="s">
        <v>102</v>
      </c>
      <c r="C1246" s="107" t="s">
        <v>4840</v>
      </c>
      <c r="D1246" s="106">
        <v>145550878</v>
      </c>
      <c r="E1246" s="73">
        <v>5320007744</v>
      </c>
      <c r="F1246" s="74">
        <v>46063</v>
      </c>
      <c r="G1246" s="75" t="s">
        <v>612</v>
      </c>
      <c r="H1246" s="75" t="s">
        <v>2213</v>
      </c>
      <c r="I1246" s="75" t="s">
        <v>105</v>
      </c>
      <c r="J1246" s="75" t="s">
        <v>518</v>
      </c>
      <c r="K1246" s="75" t="s">
        <v>242</v>
      </c>
      <c r="L1246" s="74">
        <v>46090</v>
      </c>
      <c r="M1246" s="73">
        <v>0</v>
      </c>
      <c r="N1246" s="75" t="s">
        <v>4841</v>
      </c>
      <c r="O1246" s="75" t="s">
        <v>4842</v>
      </c>
      <c r="P1246" s="75">
        <v>2830049377</v>
      </c>
      <c r="Q1246" s="74">
        <v>46082</v>
      </c>
      <c r="R1246" s="75">
        <v>1209389499</v>
      </c>
      <c r="S1246" s="75">
        <v>224256149</v>
      </c>
      <c r="T1246" s="74">
        <v>46082</v>
      </c>
      <c r="U1246" s="76">
        <v>1080.329</v>
      </c>
      <c r="V1246" s="190">
        <v>1051.7</v>
      </c>
      <c r="W1246" s="75">
        <v>2</v>
      </c>
      <c r="X1246" s="75">
        <v>0</v>
      </c>
      <c r="Y1246" s="98" t="s">
        <v>4840</v>
      </c>
      <c r="Z1246" s="82" t="s">
        <v>4807</v>
      </c>
      <c r="AA1246" s="75" t="s">
        <v>4808</v>
      </c>
      <c r="AB1246" s="75" t="s">
        <v>3714</v>
      </c>
      <c r="AC1246" s="107" t="s">
        <v>4840</v>
      </c>
      <c r="AD1246" s="75" t="s">
        <v>113</v>
      </c>
      <c r="AE1246" s="74">
        <v>46087</v>
      </c>
      <c r="AF1246" s="80">
        <v>46084.416666666664</v>
      </c>
      <c r="AG1246" s="80">
        <v>46083.583333333336</v>
      </c>
      <c r="AH1246" s="80">
        <v>46083.583333333336</v>
      </c>
      <c r="AI1246" s="99">
        <v>46080</v>
      </c>
      <c r="AJ1246" s="99">
        <v>46085</v>
      </c>
      <c r="AK1246" s="99">
        <v>46085</v>
      </c>
      <c r="AL1246" s="99">
        <v>46085</v>
      </c>
      <c r="AM1246" s="99">
        <v>46091</v>
      </c>
      <c r="AN1246" s="99">
        <v>46091</v>
      </c>
      <c r="AO1246" s="95" t="s">
        <v>121</v>
      </c>
      <c r="AP1246" s="95" t="s">
        <v>121</v>
      </c>
      <c r="AQ1246" s="95" t="s">
        <v>121</v>
      </c>
      <c r="AR1246" s="95" t="s">
        <v>121</v>
      </c>
      <c r="AS1246" s="95" t="s">
        <v>121</v>
      </c>
      <c r="AT1246" s="81" t="s">
        <v>121</v>
      </c>
      <c r="AU1246" s="82" t="s">
        <v>2794</v>
      </c>
      <c r="AV1246" s="134">
        <v>46082</v>
      </c>
      <c r="AW1246" s="75" t="s">
        <v>4843</v>
      </c>
      <c r="AX1246" s="75">
        <v>538337</v>
      </c>
      <c r="AY1246" s="75"/>
      <c r="AZ1246" s="96"/>
      <c r="BA1246" s="75"/>
      <c r="BB1246" s="75"/>
      <c r="BC1246" s="75"/>
      <c r="BD1246" s="75"/>
      <c r="BE1246" s="75"/>
      <c r="BF1246" s="75"/>
      <c r="BG1246" s="75"/>
      <c r="BH1246" s="75"/>
      <c r="BI1246" s="75"/>
      <c r="BJ1246" s="75"/>
      <c r="BK1246" s="75"/>
      <c r="BL1246" s="75"/>
      <c r="BM1246" s="75"/>
      <c r="BN1246" s="75"/>
      <c r="BO1246" s="75"/>
      <c r="BP1246" s="75"/>
      <c r="BQ1246" s="75"/>
      <c r="BR1246" s="75"/>
      <c r="BS1246" s="75"/>
      <c r="BT1246" s="75">
        <v>1</v>
      </c>
      <c r="BU1246" s="189" t="s">
        <v>4844</v>
      </c>
      <c r="BV1246" s="74">
        <v>46085</v>
      </c>
      <c r="BW1246" s="85"/>
      <c r="BX1246" s="85"/>
      <c r="BY1246" s="86" t="s">
        <v>120</v>
      </c>
      <c r="BZ1246" s="87">
        <f t="shared" si="387"/>
        <v>7</v>
      </c>
      <c r="CB1246" s="88">
        <f t="shared" si="389"/>
        <v>10</v>
      </c>
      <c r="CC1246" s="89"/>
      <c r="CE1246" s="87">
        <f t="shared" si="388"/>
        <v>3</v>
      </c>
      <c r="CF1246" s="90"/>
      <c r="CG1246" s="90"/>
      <c r="CH1246" s="90"/>
      <c r="CJ1246" s="87">
        <f t="shared" si="390"/>
        <v>3</v>
      </c>
      <c r="CK1246" s="87">
        <f t="shared" si="391"/>
        <v>9</v>
      </c>
      <c r="CL1246" s="22" t="s">
        <v>121</v>
      </c>
      <c r="CM1246" s="22" t="s">
        <v>4844</v>
      </c>
    </row>
    <row r="1247" spans="1:91" ht="14.85" customHeight="1" x14ac:dyDescent="0.25">
      <c r="A1247" s="69">
        <f t="shared" si="392"/>
        <v>1245</v>
      </c>
      <c r="B1247" s="70" t="s">
        <v>102</v>
      </c>
      <c r="C1247" s="107" t="s">
        <v>4840</v>
      </c>
      <c r="D1247" s="106">
        <v>145550888</v>
      </c>
      <c r="E1247" s="73">
        <v>5320007744</v>
      </c>
      <c r="F1247" s="74">
        <v>46063</v>
      </c>
      <c r="G1247" s="75" t="s">
        <v>612</v>
      </c>
      <c r="H1247" s="75" t="s">
        <v>2213</v>
      </c>
      <c r="I1247" s="75" t="s">
        <v>105</v>
      </c>
      <c r="J1247" s="75" t="s">
        <v>518</v>
      </c>
      <c r="K1247" s="75" t="s">
        <v>242</v>
      </c>
      <c r="L1247" s="74">
        <v>46090</v>
      </c>
      <c r="M1247" s="73">
        <v>0</v>
      </c>
      <c r="N1247" s="75" t="s">
        <v>4841</v>
      </c>
      <c r="O1247" s="75" t="s">
        <v>4842</v>
      </c>
      <c r="P1247" s="75">
        <v>2830049378</v>
      </c>
      <c r="Q1247" s="74">
        <v>46082</v>
      </c>
      <c r="R1247" s="75">
        <v>1209389501</v>
      </c>
      <c r="S1247" s="75">
        <v>224256160</v>
      </c>
      <c r="T1247" s="74">
        <v>46082</v>
      </c>
      <c r="U1247" s="76">
        <v>6773.5940000000001</v>
      </c>
      <c r="V1247" s="190">
        <v>6551.9030000000002</v>
      </c>
      <c r="W1247" s="75">
        <v>8</v>
      </c>
      <c r="X1247" s="75">
        <v>0</v>
      </c>
      <c r="Y1247" s="98" t="s">
        <v>4840</v>
      </c>
      <c r="Z1247" s="82" t="s">
        <v>4807</v>
      </c>
      <c r="AA1247" s="75" t="s">
        <v>4808</v>
      </c>
      <c r="AB1247" s="75" t="s">
        <v>3714</v>
      </c>
      <c r="AC1247" s="107" t="s">
        <v>4840</v>
      </c>
      <c r="AD1247" s="75" t="s">
        <v>113</v>
      </c>
      <c r="AE1247" s="74">
        <v>46087</v>
      </c>
      <c r="AF1247" s="80">
        <v>46084.416666666664</v>
      </c>
      <c r="AG1247" s="80">
        <v>46083.583333333336</v>
      </c>
      <c r="AH1247" s="80">
        <v>46083.583333333336</v>
      </c>
      <c r="AI1247" s="99">
        <v>46080</v>
      </c>
      <c r="AJ1247" s="99">
        <v>46085</v>
      </c>
      <c r="AK1247" s="99">
        <v>46085</v>
      </c>
      <c r="AL1247" s="99">
        <v>46085</v>
      </c>
      <c r="AM1247" s="99">
        <v>46091</v>
      </c>
      <c r="AN1247" s="99">
        <v>46091</v>
      </c>
      <c r="AO1247" s="95" t="s">
        <v>121</v>
      </c>
      <c r="AP1247" s="95" t="s">
        <v>121</v>
      </c>
      <c r="AQ1247" s="95" t="s">
        <v>121</v>
      </c>
      <c r="AR1247" s="95" t="s">
        <v>121</v>
      </c>
      <c r="AS1247" s="95" t="s">
        <v>121</v>
      </c>
      <c r="AT1247" s="81" t="s">
        <v>121</v>
      </c>
      <c r="AU1247" s="82" t="s">
        <v>2794</v>
      </c>
      <c r="AV1247" s="134">
        <v>46082</v>
      </c>
      <c r="AW1247" s="75">
        <f>_xlfn.XLOOKUP(D1247,'[1]OPS Loading report'!$E:$E,'[1]OPS Loading report'!$G:$G)</f>
        <v>0</v>
      </c>
      <c r="AX1247" s="75">
        <v>0</v>
      </c>
      <c r="AY1247" s="75"/>
      <c r="AZ1247" s="96"/>
      <c r="BA1247" s="75"/>
      <c r="BB1247" s="75"/>
      <c r="BC1247" s="75"/>
      <c r="BD1247" s="75"/>
      <c r="BE1247" s="75"/>
      <c r="BF1247" s="75"/>
      <c r="BG1247" s="75"/>
      <c r="BH1247" s="75"/>
      <c r="BI1247" s="75"/>
      <c r="BJ1247" s="75"/>
      <c r="BK1247" s="75"/>
      <c r="BL1247" s="75"/>
      <c r="BM1247" s="75"/>
      <c r="BN1247" s="75"/>
      <c r="BO1247" s="75"/>
      <c r="BP1247" s="75"/>
      <c r="BQ1247" s="75"/>
      <c r="BR1247" s="75"/>
      <c r="BS1247" s="75"/>
      <c r="BT1247" s="75">
        <v>0</v>
      </c>
      <c r="BU1247" s="189" t="s">
        <v>4844</v>
      </c>
      <c r="BV1247" s="74">
        <v>46085</v>
      </c>
      <c r="BW1247" s="85"/>
      <c r="BX1247" s="85"/>
      <c r="BY1247" s="86" t="s">
        <v>120</v>
      </c>
      <c r="BZ1247" s="87">
        <f t="shared" si="387"/>
        <v>7</v>
      </c>
      <c r="CB1247" s="88">
        <f t="shared" si="389"/>
        <v>10</v>
      </c>
      <c r="CC1247" s="89"/>
      <c r="CE1247" s="87">
        <f t="shared" si="388"/>
        <v>3</v>
      </c>
      <c r="CF1247" s="90"/>
      <c r="CG1247" s="90"/>
      <c r="CH1247" s="90"/>
      <c r="CJ1247" s="87">
        <f t="shared" si="390"/>
        <v>3</v>
      </c>
      <c r="CK1247" s="87">
        <f t="shared" si="391"/>
        <v>9</v>
      </c>
      <c r="CL1247" s="22" t="s">
        <v>121</v>
      </c>
      <c r="CM1247" s="22" t="s">
        <v>4844</v>
      </c>
    </row>
    <row r="1248" spans="1:91" ht="14.85" customHeight="1" x14ac:dyDescent="0.25">
      <c r="A1248" s="69">
        <f t="shared" si="392"/>
        <v>1246</v>
      </c>
      <c r="B1248" s="70" t="s">
        <v>102</v>
      </c>
      <c r="C1248" s="107" t="s">
        <v>4840</v>
      </c>
      <c r="D1248" s="106">
        <v>145550894</v>
      </c>
      <c r="E1248" s="73">
        <v>5320007744</v>
      </c>
      <c r="F1248" s="74">
        <v>46063</v>
      </c>
      <c r="G1248" s="75" t="s">
        <v>612</v>
      </c>
      <c r="H1248" s="75" t="s">
        <v>2213</v>
      </c>
      <c r="I1248" s="75" t="s">
        <v>105</v>
      </c>
      <c r="J1248" s="75" t="s">
        <v>518</v>
      </c>
      <c r="K1248" s="75" t="s">
        <v>242</v>
      </c>
      <c r="L1248" s="74">
        <v>46090</v>
      </c>
      <c r="M1248" s="73">
        <v>0</v>
      </c>
      <c r="N1248" s="75" t="s">
        <v>4841</v>
      </c>
      <c r="O1248" s="75" t="s">
        <v>4842</v>
      </c>
      <c r="P1248" s="75">
        <v>2830049379</v>
      </c>
      <c r="Q1248" s="74">
        <v>46082</v>
      </c>
      <c r="R1248" s="75">
        <v>1209389502</v>
      </c>
      <c r="S1248" s="75">
        <v>224256171</v>
      </c>
      <c r="T1248" s="74">
        <v>46082</v>
      </c>
      <c r="U1248" s="76">
        <v>3757.7710000000002</v>
      </c>
      <c r="V1248" s="190">
        <v>3642.6320000000001</v>
      </c>
      <c r="W1248" s="75">
        <v>5</v>
      </c>
      <c r="X1248" s="75">
        <v>0</v>
      </c>
      <c r="Y1248" s="98" t="s">
        <v>4840</v>
      </c>
      <c r="Z1248" s="82" t="s">
        <v>4807</v>
      </c>
      <c r="AA1248" s="75" t="s">
        <v>4808</v>
      </c>
      <c r="AB1248" s="75" t="s">
        <v>3714</v>
      </c>
      <c r="AC1248" s="107" t="s">
        <v>4840</v>
      </c>
      <c r="AD1248" s="75" t="s">
        <v>113</v>
      </c>
      <c r="AE1248" s="74">
        <v>46087</v>
      </c>
      <c r="AF1248" s="80">
        <v>46084.416666666664</v>
      </c>
      <c r="AG1248" s="80">
        <v>46083.583333333336</v>
      </c>
      <c r="AH1248" s="80">
        <v>46083.583333333336</v>
      </c>
      <c r="AI1248" s="99">
        <v>46080</v>
      </c>
      <c r="AJ1248" s="99">
        <v>46085</v>
      </c>
      <c r="AK1248" s="99">
        <v>46085</v>
      </c>
      <c r="AL1248" s="99">
        <v>46085</v>
      </c>
      <c r="AM1248" s="99">
        <v>46091</v>
      </c>
      <c r="AN1248" s="99">
        <v>46091</v>
      </c>
      <c r="AO1248" s="95" t="s">
        <v>121</v>
      </c>
      <c r="AP1248" s="95" t="s">
        <v>121</v>
      </c>
      <c r="AQ1248" s="95" t="s">
        <v>121</v>
      </c>
      <c r="AR1248" s="95" t="s">
        <v>121</v>
      </c>
      <c r="AS1248" s="95" t="s">
        <v>121</v>
      </c>
      <c r="AT1248" s="81" t="s">
        <v>121</v>
      </c>
      <c r="AU1248" s="82" t="s">
        <v>2794</v>
      </c>
      <c r="AV1248" s="134">
        <v>46082</v>
      </c>
      <c r="AW1248" s="75">
        <f>_xlfn.XLOOKUP(D1248,'[1]OPS Loading report'!$E:$E,'[1]OPS Loading report'!$G:$G)</f>
        <v>0</v>
      </c>
      <c r="AX1248" s="75">
        <v>0</v>
      </c>
      <c r="AY1248" s="75"/>
      <c r="AZ1248" s="96"/>
      <c r="BA1248" s="75"/>
      <c r="BB1248" s="75"/>
      <c r="BC1248" s="75"/>
      <c r="BD1248" s="75"/>
      <c r="BE1248" s="75"/>
      <c r="BF1248" s="75"/>
      <c r="BG1248" s="75"/>
      <c r="BH1248" s="75"/>
      <c r="BI1248" s="75"/>
      <c r="BJ1248" s="75"/>
      <c r="BK1248" s="75"/>
      <c r="BL1248" s="75"/>
      <c r="BM1248" s="75"/>
      <c r="BN1248" s="75"/>
      <c r="BO1248" s="75"/>
      <c r="BP1248" s="75"/>
      <c r="BQ1248" s="75"/>
      <c r="BR1248" s="75"/>
      <c r="BS1248" s="75"/>
      <c r="BT1248" s="75">
        <v>0</v>
      </c>
      <c r="BU1248" s="189" t="s">
        <v>4844</v>
      </c>
      <c r="BV1248" s="74">
        <v>46085</v>
      </c>
      <c r="BW1248" s="85"/>
      <c r="BX1248" s="85"/>
      <c r="BY1248" s="86" t="s">
        <v>120</v>
      </c>
      <c r="BZ1248" s="87">
        <f t="shared" si="387"/>
        <v>7</v>
      </c>
      <c r="CB1248" s="88">
        <f t="shared" si="389"/>
        <v>10</v>
      </c>
      <c r="CC1248" s="89"/>
      <c r="CE1248" s="87">
        <f t="shared" si="388"/>
        <v>3</v>
      </c>
      <c r="CF1248" s="90"/>
      <c r="CG1248" s="90"/>
      <c r="CH1248" s="90"/>
      <c r="CJ1248" s="87">
        <f t="shared" si="390"/>
        <v>3</v>
      </c>
      <c r="CK1248" s="87">
        <f t="shared" si="391"/>
        <v>9</v>
      </c>
      <c r="CL1248" s="22" t="s">
        <v>121</v>
      </c>
      <c r="CM1248" s="22" t="s">
        <v>4844</v>
      </c>
    </row>
    <row r="1249" spans="1:91" ht="14.85" customHeight="1" x14ac:dyDescent="0.25">
      <c r="A1249" s="69">
        <f t="shared" si="392"/>
        <v>1247</v>
      </c>
      <c r="B1249" s="70" t="s">
        <v>102</v>
      </c>
      <c r="C1249" s="107" t="s">
        <v>4840</v>
      </c>
      <c r="D1249" s="106">
        <v>145550898</v>
      </c>
      <c r="E1249" s="73">
        <v>5320007744</v>
      </c>
      <c r="F1249" s="74">
        <v>46063</v>
      </c>
      <c r="G1249" s="75" t="s">
        <v>612</v>
      </c>
      <c r="H1249" s="75" t="s">
        <v>2213</v>
      </c>
      <c r="I1249" s="75" t="s">
        <v>105</v>
      </c>
      <c r="J1249" s="75" t="s">
        <v>518</v>
      </c>
      <c r="K1249" s="75" t="s">
        <v>242</v>
      </c>
      <c r="L1249" s="74">
        <v>46090</v>
      </c>
      <c r="M1249" s="73">
        <v>0</v>
      </c>
      <c r="N1249" s="75" t="s">
        <v>4841</v>
      </c>
      <c r="O1249" s="75" t="s">
        <v>4842</v>
      </c>
      <c r="P1249" s="75">
        <v>2830049380</v>
      </c>
      <c r="Q1249" s="74">
        <v>46082</v>
      </c>
      <c r="R1249" s="75">
        <v>1209389503</v>
      </c>
      <c r="S1249" s="75">
        <v>224256177</v>
      </c>
      <c r="T1249" s="74">
        <v>46082</v>
      </c>
      <c r="U1249" s="76">
        <v>5502.0940000000001</v>
      </c>
      <c r="V1249" s="190">
        <v>5356.2849999999999</v>
      </c>
      <c r="W1249" s="75">
        <v>6</v>
      </c>
      <c r="X1249" s="75">
        <v>0</v>
      </c>
      <c r="Y1249" s="98" t="s">
        <v>4840</v>
      </c>
      <c r="Z1249" s="82" t="s">
        <v>4807</v>
      </c>
      <c r="AA1249" s="75" t="s">
        <v>4808</v>
      </c>
      <c r="AB1249" s="75" t="s">
        <v>3714</v>
      </c>
      <c r="AC1249" s="107" t="s">
        <v>4840</v>
      </c>
      <c r="AD1249" s="75" t="s">
        <v>113</v>
      </c>
      <c r="AE1249" s="74">
        <v>46087</v>
      </c>
      <c r="AF1249" s="80">
        <v>46084.416666666664</v>
      </c>
      <c r="AG1249" s="80">
        <v>46083.583333333336</v>
      </c>
      <c r="AH1249" s="80">
        <v>46083.583333333336</v>
      </c>
      <c r="AI1249" s="99">
        <v>46080</v>
      </c>
      <c r="AJ1249" s="99">
        <v>46085</v>
      </c>
      <c r="AK1249" s="99">
        <v>46085</v>
      </c>
      <c r="AL1249" s="99">
        <v>46085</v>
      </c>
      <c r="AM1249" s="99">
        <v>46091</v>
      </c>
      <c r="AN1249" s="99">
        <v>46091</v>
      </c>
      <c r="AO1249" s="95" t="s">
        <v>121</v>
      </c>
      <c r="AP1249" s="95" t="s">
        <v>121</v>
      </c>
      <c r="AQ1249" s="95" t="s">
        <v>121</v>
      </c>
      <c r="AR1249" s="95" t="s">
        <v>121</v>
      </c>
      <c r="AS1249" s="95" t="s">
        <v>121</v>
      </c>
      <c r="AT1249" s="81" t="s">
        <v>121</v>
      </c>
      <c r="AU1249" s="82" t="s">
        <v>2794</v>
      </c>
      <c r="AV1249" s="134">
        <v>46082</v>
      </c>
      <c r="AW1249" s="75">
        <f>_xlfn.XLOOKUP(D1249,'[1]OPS Loading report'!$E:$E,'[1]OPS Loading report'!$G:$G)</f>
        <v>0</v>
      </c>
      <c r="AX1249" s="75">
        <v>0</v>
      </c>
      <c r="AY1249" s="75"/>
      <c r="AZ1249" s="96"/>
      <c r="BA1249" s="75"/>
      <c r="BB1249" s="75"/>
      <c r="BC1249" s="75"/>
      <c r="BD1249" s="75"/>
      <c r="BE1249" s="75"/>
      <c r="BF1249" s="75"/>
      <c r="BG1249" s="75"/>
      <c r="BH1249" s="75"/>
      <c r="BI1249" s="75"/>
      <c r="BJ1249" s="75"/>
      <c r="BK1249" s="75"/>
      <c r="BL1249" s="75"/>
      <c r="BM1249" s="75"/>
      <c r="BN1249" s="75"/>
      <c r="BO1249" s="75"/>
      <c r="BP1249" s="75"/>
      <c r="BQ1249" s="75"/>
      <c r="BR1249" s="75"/>
      <c r="BS1249" s="75"/>
      <c r="BT1249" s="75">
        <v>0</v>
      </c>
      <c r="BU1249" s="189" t="s">
        <v>4844</v>
      </c>
      <c r="BV1249" s="74">
        <v>46085</v>
      </c>
      <c r="BW1249" s="85"/>
      <c r="BX1249" s="85"/>
      <c r="BY1249" s="86" t="s">
        <v>120</v>
      </c>
      <c r="BZ1249" s="87">
        <f t="shared" si="387"/>
        <v>7</v>
      </c>
      <c r="CB1249" s="88">
        <f t="shared" si="389"/>
        <v>10</v>
      </c>
      <c r="CC1249" s="89"/>
      <c r="CE1249" s="87">
        <f t="shared" si="388"/>
        <v>3</v>
      </c>
      <c r="CF1249" s="90"/>
      <c r="CG1249" s="90"/>
      <c r="CH1249" s="90"/>
      <c r="CJ1249" s="87">
        <f t="shared" si="390"/>
        <v>3</v>
      </c>
      <c r="CK1249" s="87">
        <f t="shared" si="391"/>
        <v>9</v>
      </c>
      <c r="CL1249" s="22" t="s">
        <v>121</v>
      </c>
      <c r="CM1249" s="22" t="s">
        <v>4844</v>
      </c>
    </row>
    <row r="1250" spans="1:91" ht="14.85" customHeight="1" x14ac:dyDescent="0.25">
      <c r="A1250" s="69">
        <f t="shared" si="392"/>
        <v>1248</v>
      </c>
      <c r="B1250" s="70" t="s">
        <v>102</v>
      </c>
      <c r="C1250" s="107" t="s">
        <v>4840</v>
      </c>
      <c r="D1250" s="106">
        <v>145550905</v>
      </c>
      <c r="E1250" s="73">
        <v>5320007744</v>
      </c>
      <c r="F1250" s="74">
        <v>46063</v>
      </c>
      <c r="G1250" s="75" t="s">
        <v>612</v>
      </c>
      <c r="H1250" s="75" t="s">
        <v>2213</v>
      </c>
      <c r="I1250" s="75" t="s">
        <v>105</v>
      </c>
      <c r="J1250" s="75" t="s">
        <v>518</v>
      </c>
      <c r="K1250" s="75" t="s">
        <v>242</v>
      </c>
      <c r="L1250" s="74">
        <v>46090</v>
      </c>
      <c r="M1250" s="73">
        <v>40</v>
      </c>
      <c r="N1250" s="75" t="s">
        <v>4841</v>
      </c>
      <c r="O1250" s="75" t="s">
        <v>4842</v>
      </c>
      <c r="P1250" s="75">
        <v>2830049381</v>
      </c>
      <c r="Q1250" s="74">
        <v>46082</v>
      </c>
      <c r="R1250" s="75">
        <v>1209389504</v>
      </c>
      <c r="S1250" s="75">
        <v>224256184</v>
      </c>
      <c r="T1250" s="74">
        <v>46082</v>
      </c>
      <c r="U1250" s="219">
        <v>867</v>
      </c>
      <c r="V1250" s="219">
        <v>836.70699999999999</v>
      </c>
      <c r="W1250" s="75">
        <v>1</v>
      </c>
      <c r="X1250" s="75">
        <v>0</v>
      </c>
      <c r="Y1250" s="98" t="s">
        <v>4840</v>
      </c>
      <c r="Z1250" s="82" t="s">
        <v>4807</v>
      </c>
      <c r="AA1250" s="75" t="s">
        <v>4808</v>
      </c>
      <c r="AB1250" s="75" t="s">
        <v>3714</v>
      </c>
      <c r="AC1250" s="107" t="s">
        <v>4840</v>
      </c>
      <c r="AD1250" s="75" t="s">
        <v>113</v>
      </c>
      <c r="AE1250" s="74">
        <v>46087</v>
      </c>
      <c r="AF1250" s="80">
        <v>46084.416666666664</v>
      </c>
      <c r="AG1250" s="80">
        <v>46083.583333333336</v>
      </c>
      <c r="AH1250" s="80">
        <v>46083.583333333336</v>
      </c>
      <c r="AI1250" s="99">
        <v>46080</v>
      </c>
      <c r="AJ1250" s="99">
        <v>46085</v>
      </c>
      <c r="AK1250" s="99">
        <v>46085</v>
      </c>
      <c r="AL1250" s="99">
        <v>46085</v>
      </c>
      <c r="AM1250" s="99">
        <v>46091</v>
      </c>
      <c r="AN1250" s="99">
        <v>46091</v>
      </c>
      <c r="AO1250" s="95" t="s">
        <v>121</v>
      </c>
      <c r="AP1250" s="95" t="s">
        <v>121</v>
      </c>
      <c r="AQ1250" s="95" t="s">
        <v>121</v>
      </c>
      <c r="AR1250" s="95" t="s">
        <v>121</v>
      </c>
      <c r="AS1250" s="95" t="s">
        <v>121</v>
      </c>
      <c r="AT1250" s="81" t="s">
        <v>121</v>
      </c>
      <c r="AU1250" s="82" t="s">
        <v>2794</v>
      </c>
      <c r="AV1250" s="134">
        <v>46082</v>
      </c>
      <c r="AW1250" s="75">
        <f>_xlfn.XLOOKUP(D1250,'[1]OPS Loading report'!$E:$E,'[1]OPS Loading report'!$G:$G)</f>
        <v>0</v>
      </c>
      <c r="AX1250" s="75">
        <v>0</v>
      </c>
      <c r="AY1250" s="75"/>
      <c r="AZ1250" s="96"/>
      <c r="BA1250" s="75"/>
      <c r="BB1250" s="75"/>
      <c r="BC1250" s="75"/>
      <c r="BD1250" s="75"/>
      <c r="BE1250" s="75"/>
      <c r="BF1250" s="75"/>
      <c r="BG1250" s="75"/>
      <c r="BH1250" s="75"/>
      <c r="BI1250" s="75"/>
      <c r="BJ1250" s="75"/>
      <c r="BK1250" s="75"/>
      <c r="BL1250" s="75"/>
      <c r="BM1250" s="75"/>
      <c r="BN1250" s="75"/>
      <c r="BO1250" s="75"/>
      <c r="BP1250" s="75"/>
      <c r="BQ1250" s="75"/>
      <c r="BR1250" s="75"/>
      <c r="BS1250" s="75"/>
      <c r="BT1250" s="75">
        <v>0</v>
      </c>
      <c r="BU1250" s="189" t="s">
        <v>4844</v>
      </c>
      <c r="BV1250" s="74">
        <v>46085</v>
      </c>
      <c r="BW1250" s="85"/>
      <c r="BX1250" s="85"/>
      <c r="BY1250" s="86" t="s">
        <v>120</v>
      </c>
      <c r="BZ1250" s="87">
        <f t="shared" si="387"/>
        <v>7</v>
      </c>
      <c r="CB1250" s="88">
        <f t="shared" si="389"/>
        <v>10</v>
      </c>
      <c r="CC1250" s="89"/>
      <c r="CE1250" s="87">
        <f t="shared" si="388"/>
        <v>3</v>
      </c>
      <c r="CF1250" s="90">
        <v>51807060</v>
      </c>
      <c r="CG1250" s="90"/>
      <c r="CH1250" s="90">
        <v>51807060</v>
      </c>
      <c r="CI1250" s="91">
        <v>26298</v>
      </c>
      <c r="CJ1250" s="87">
        <f t="shared" si="390"/>
        <v>3</v>
      </c>
      <c r="CK1250" s="87">
        <f t="shared" si="391"/>
        <v>9</v>
      </c>
      <c r="CL1250" s="22" t="s">
        <v>121</v>
      </c>
      <c r="CM1250" s="22" t="s">
        <v>4844</v>
      </c>
    </row>
    <row r="1251" spans="1:91" ht="14.85" customHeight="1" x14ac:dyDescent="0.25">
      <c r="A1251" s="69">
        <f t="shared" si="392"/>
        <v>1249</v>
      </c>
      <c r="B1251" s="70" t="s">
        <v>102</v>
      </c>
      <c r="C1251" s="107" t="s">
        <v>4840</v>
      </c>
      <c r="D1251" s="106">
        <v>145550909</v>
      </c>
      <c r="E1251" s="73">
        <v>5320007745</v>
      </c>
      <c r="F1251" s="74">
        <v>46063</v>
      </c>
      <c r="G1251" s="75" t="s">
        <v>612</v>
      </c>
      <c r="H1251" s="75" t="s">
        <v>2213</v>
      </c>
      <c r="I1251" s="75" t="s">
        <v>105</v>
      </c>
      <c r="J1251" s="75" t="s">
        <v>518</v>
      </c>
      <c r="K1251" s="75" t="s">
        <v>242</v>
      </c>
      <c r="L1251" s="74">
        <v>46090</v>
      </c>
      <c r="M1251" s="73">
        <v>0</v>
      </c>
      <c r="N1251" s="75" t="s">
        <v>4845</v>
      </c>
      <c r="O1251" s="75" t="s">
        <v>4846</v>
      </c>
      <c r="P1251" s="75">
        <v>2830049390</v>
      </c>
      <c r="Q1251" s="74">
        <v>46082</v>
      </c>
      <c r="R1251" s="75">
        <v>1209389513</v>
      </c>
      <c r="S1251" s="75">
        <v>224256145</v>
      </c>
      <c r="T1251" s="74">
        <v>46082</v>
      </c>
      <c r="U1251" s="76">
        <v>16733.726999999999</v>
      </c>
      <c r="V1251" s="76">
        <v>16290.217000000001</v>
      </c>
      <c r="W1251" s="75">
        <v>19</v>
      </c>
      <c r="X1251" s="75">
        <v>0</v>
      </c>
      <c r="Y1251" s="98" t="s">
        <v>4847</v>
      </c>
      <c r="Z1251" s="82" t="s">
        <v>4807</v>
      </c>
      <c r="AA1251" s="75" t="s">
        <v>4808</v>
      </c>
      <c r="AB1251" s="75" t="s">
        <v>3714</v>
      </c>
      <c r="AC1251" s="107" t="s">
        <v>4840</v>
      </c>
      <c r="AD1251" s="75" t="s">
        <v>113</v>
      </c>
      <c r="AE1251" s="74">
        <v>46087</v>
      </c>
      <c r="AF1251" s="80">
        <v>46084.416666666664</v>
      </c>
      <c r="AG1251" s="80">
        <v>46083.583333333336</v>
      </c>
      <c r="AH1251" s="80">
        <v>46083.583333333336</v>
      </c>
      <c r="AI1251" s="99">
        <v>46080</v>
      </c>
      <c r="AJ1251" s="99">
        <v>46085</v>
      </c>
      <c r="AK1251" s="99">
        <v>46085</v>
      </c>
      <c r="AL1251" s="99">
        <v>46085</v>
      </c>
      <c r="AM1251" s="99">
        <v>46091</v>
      </c>
      <c r="AN1251" s="99">
        <v>46091</v>
      </c>
      <c r="AO1251" s="95" t="s">
        <v>121</v>
      </c>
      <c r="AP1251" s="95" t="s">
        <v>121</v>
      </c>
      <c r="AQ1251" s="95" t="s">
        <v>121</v>
      </c>
      <c r="AR1251" s="95" t="s">
        <v>121</v>
      </c>
      <c r="AS1251" s="95" t="s">
        <v>121</v>
      </c>
      <c r="AT1251" s="81" t="s">
        <v>121</v>
      </c>
      <c r="AU1251" s="82" t="s">
        <v>2794</v>
      </c>
      <c r="AV1251" s="134">
        <v>46082</v>
      </c>
      <c r="AW1251" s="75" t="s">
        <v>4848</v>
      </c>
      <c r="AX1251" s="75">
        <v>538344</v>
      </c>
      <c r="AY1251" s="75"/>
      <c r="AZ1251" s="96"/>
      <c r="BA1251" s="75"/>
      <c r="BB1251" s="75"/>
      <c r="BC1251" s="75"/>
      <c r="BD1251" s="75"/>
      <c r="BE1251" s="75"/>
      <c r="BF1251" s="75"/>
      <c r="BG1251" s="75"/>
      <c r="BH1251" s="75"/>
      <c r="BI1251" s="75"/>
      <c r="BJ1251" s="75"/>
      <c r="BK1251" s="75"/>
      <c r="BL1251" s="75"/>
      <c r="BM1251" s="75"/>
      <c r="BN1251" s="75"/>
      <c r="BO1251" s="75"/>
      <c r="BP1251" s="75"/>
      <c r="BQ1251" s="75"/>
      <c r="BR1251" s="75"/>
      <c r="BS1251" s="75"/>
      <c r="BT1251" s="75">
        <v>0</v>
      </c>
      <c r="BU1251" s="189" t="s">
        <v>4844</v>
      </c>
      <c r="BV1251" s="74">
        <v>46085</v>
      </c>
      <c r="BW1251" s="85"/>
      <c r="BX1251" s="85"/>
      <c r="BY1251" s="86" t="s">
        <v>120</v>
      </c>
      <c r="BZ1251" s="87">
        <f t="shared" si="387"/>
        <v>7</v>
      </c>
      <c r="CB1251" s="88">
        <f t="shared" si="389"/>
        <v>10</v>
      </c>
      <c r="CC1251" s="89"/>
      <c r="CE1251" s="87">
        <f t="shared" si="388"/>
        <v>3</v>
      </c>
      <c r="CF1251" s="90"/>
      <c r="CG1251" s="90"/>
      <c r="CH1251" s="90"/>
      <c r="CJ1251" s="87">
        <f t="shared" si="390"/>
        <v>3</v>
      </c>
      <c r="CK1251" s="87">
        <f t="shared" si="391"/>
        <v>9</v>
      </c>
      <c r="CL1251" s="22" t="s">
        <v>121</v>
      </c>
      <c r="CM1251" s="22" t="s">
        <v>4844</v>
      </c>
    </row>
    <row r="1252" spans="1:91" ht="14.85" customHeight="1" x14ac:dyDescent="0.25">
      <c r="A1252" s="69">
        <f t="shared" si="392"/>
        <v>1250</v>
      </c>
      <c r="B1252" s="70" t="s">
        <v>102</v>
      </c>
      <c r="C1252" s="107" t="s">
        <v>4840</v>
      </c>
      <c r="D1252" s="106">
        <v>145550912</v>
      </c>
      <c r="E1252" s="73">
        <v>5320007745</v>
      </c>
      <c r="F1252" s="74">
        <v>46063</v>
      </c>
      <c r="G1252" s="75" t="s">
        <v>612</v>
      </c>
      <c r="H1252" s="75" t="s">
        <v>2213</v>
      </c>
      <c r="I1252" s="75" t="s">
        <v>105</v>
      </c>
      <c r="J1252" s="75" t="s">
        <v>518</v>
      </c>
      <c r="K1252" s="75" t="s">
        <v>242</v>
      </c>
      <c r="L1252" s="74">
        <v>46090</v>
      </c>
      <c r="M1252" s="73">
        <v>40</v>
      </c>
      <c r="N1252" s="75" t="s">
        <v>4845</v>
      </c>
      <c r="O1252" s="75" t="s">
        <v>4846</v>
      </c>
      <c r="P1252" s="75">
        <v>2830049391</v>
      </c>
      <c r="Q1252" s="74">
        <v>46082</v>
      </c>
      <c r="R1252" s="75">
        <v>1209389514</v>
      </c>
      <c r="S1252" s="75">
        <v>224256144</v>
      </c>
      <c r="T1252" s="74">
        <v>46082</v>
      </c>
      <c r="U1252" s="76">
        <v>2603.7539999999999</v>
      </c>
      <c r="V1252" s="76">
        <v>2510.1179999999999</v>
      </c>
      <c r="W1252" s="75">
        <v>3</v>
      </c>
      <c r="X1252" s="75">
        <v>0</v>
      </c>
      <c r="Y1252" s="98" t="s">
        <v>4847</v>
      </c>
      <c r="Z1252" s="82" t="s">
        <v>4807</v>
      </c>
      <c r="AA1252" s="75" t="s">
        <v>4808</v>
      </c>
      <c r="AB1252" s="75" t="s">
        <v>3714</v>
      </c>
      <c r="AC1252" s="107" t="s">
        <v>4840</v>
      </c>
      <c r="AD1252" s="75" t="s">
        <v>113</v>
      </c>
      <c r="AE1252" s="74">
        <v>46087</v>
      </c>
      <c r="AF1252" s="80">
        <v>46084.416666666664</v>
      </c>
      <c r="AG1252" s="80">
        <v>46083.583333333336</v>
      </c>
      <c r="AH1252" s="80">
        <v>46083.583333333336</v>
      </c>
      <c r="AI1252" s="99">
        <v>46080</v>
      </c>
      <c r="AJ1252" s="99">
        <v>46085</v>
      </c>
      <c r="AK1252" s="99">
        <v>46085</v>
      </c>
      <c r="AL1252" s="99">
        <v>46085</v>
      </c>
      <c r="AM1252" s="99">
        <v>46091</v>
      </c>
      <c r="AN1252" s="99">
        <v>46091</v>
      </c>
      <c r="AO1252" s="95" t="s">
        <v>121</v>
      </c>
      <c r="AP1252" s="95" t="s">
        <v>121</v>
      </c>
      <c r="AQ1252" s="95" t="s">
        <v>121</v>
      </c>
      <c r="AR1252" s="95" t="s">
        <v>121</v>
      </c>
      <c r="AS1252" s="95" t="s">
        <v>121</v>
      </c>
      <c r="AT1252" s="81" t="s">
        <v>121</v>
      </c>
      <c r="AU1252" s="82" t="s">
        <v>2794</v>
      </c>
      <c r="AV1252" s="134">
        <v>46082</v>
      </c>
      <c r="AW1252" s="75">
        <f>_xlfn.XLOOKUP(D1252,'[1]OPS Loading report'!$E:$E,'[1]OPS Loading report'!$G:$G)</f>
        <v>0</v>
      </c>
      <c r="AX1252" s="75">
        <v>0</v>
      </c>
      <c r="AY1252" s="75"/>
      <c r="AZ1252" s="96"/>
      <c r="BA1252" s="75"/>
      <c r="BB1252" s="75"/>
      <c r="BC1252" s="75"/>
      <c r="BD1252" s="75"/>
      <c r="BE1252" s="75"/>
      <c r="BF1252" s="75"/>
      <c r="BG1252" s="75"/>
      <c r="BH1252" s="75"/>
      <c r="BI1252" s="75"/>
      <c r="BJ1252" s="75"/>
      <c r="BK1252" s="75"/>
      <c r="BL1252" s="75"/>
      <c r="BM1252" s="75"/>
      <c r="BN1252" s="75"/>
      <c r="BO1252" s="75"/>
      <c r="BP1252" s="75"/>
      <c r="BQ1252" s="75"/>
      <c r="BR1252" s="75"/>
      <c r="BS1252" s="75"/>
      <c r="BT1252" s="75">
        <v>0</v>
      </c>
      <c r="BU1252" s="189" t="s">
        <v>4844</v>
      </c>
      <c r="BV1252" s="74">
        <v>46085</v>
      </c>
      <c r="BW1252" s="85"/>
      <c r="BX1252" s="85"/>
      <c r="BY1252" s="86" t="s">
        <v>120</v>
      </c>
      <c r="BZ1252" s="87">
        <f t="shared" si="387"/>
        <v>7</v>
      </c>
      <c r="CB1252" s="88">
        <f t="shared" si="389"/>
        <v>10</v>
      </c>
      <c r="CC1252" s="89"/>
      <c r="CE1252" s="87">
        <f t="shared" si="388"/>
        <v>3</v>
      </c>
      <c r="CF1252" s="90">
        <v>51807060</v>
      </c>
      <c r="CG1252" s="90"/>
      <c r="CH1252" s="90">
        <v>51807060</v>
      </c>
      <c r="CI1252" s="91">
        <v>26298</v>
      </c>
      <c r="CJ1252" s="87">
        <f t="shared" si="390"/>
        <v>3</v>
      </c>
      <c r="CK1252" s="87">
        <f t="shared" si="391"/>
        <v>9</v>
      </c>
      <c r="CL1252" s="22" t="s">
        <v>121</v>
      </c>
      <c r="CM1252" s="22" t="s">
        <v>4844</v>
      </c>
    </row>
    <row r="1253" spans="1:91" ht="14.45" customHeight="1" x14ac:dyDescent="0.25">
      <c r="A1253" s="69">
        <f t="shared" si="392"/>
        <v>1251</v>
      </c>
      <c r="B1253" s="70" t="s">
        <v>102</v>
      </c>
      <c r="C1253" s="200" t="s">
        <v>4783</v>
      </c>
      <c r="D1253" s="106">
        <v>145550914</v>
      </c>
      <c r="E1253" s="73">
        <v>5320007746</v>
      </c>
      <c r="F1253" s="74">
        <v>46063</v>
      </c>
      <c r="G1253" s="75" t="s">
        <v>1830</v>
      </c>
      <c r="H1253" s="75" t="s">
        <v>2213</v>
      </c>
      <c r="I1253" s="75" t="s">
        <v>105</v>
      </c>
      <c r="J1253" s="75" t="s">
        <v>518</v>
      </c>
      <c r="K1253" s="75" t="s">
        <v>242</v>
      </c>
      <c r="L1253" s="74">
        <v>46090</v>
      </c>
      <c r="M1253" s="73">
        <v>0</v>
      </c>
      <c r="N1253" s="75" t="s">
        <v>4849</v>
      </c>
      <c r="O1253" s="75" t="s">
        <v>4850</v>
      </c>
      <c r="P1253" s="75">
        <v>2830049187</v>
      </c>
      <c r="Q1253" s="74">
        <v>46079</v>
      </c>
      <c r="R1253" s="75">
        <v>1209388191</v>
      </c>
      <c r="S1253" s="75">
        <v>224247511</v>
      </c>
      <c r="T1253" s="74">
        <v>46079</v>
      </c>
      <c r="U1253" s="190">
        <v>16588.831999999999</v>
      </c>
      <c r="V1253" s="190">
        <v>16148.487999999999</v>
      </c>
      <c r="W1253" s="75">
        <v>18</v>
      </c>
      <c r="X1253" s="75">
        <v>0</v>
      </c>
      <c r="Y1253" s="98">
        <v>7266714796</v>
      </c>
      <c r="Z1253" s="82" t="s">
        <v>354</v>
      </c>
      <c r="AA1253" s="75" t="s">
        <v>521</v>
      </c>
      <c r="AB1253" s="75" t="s">
        <v>4778</v>
      </c>
      <c r="AC1253" s="98" t="s">
        <v>4783</v>
      </c>
      <c r="AD1253" s="75" t="s">
        <v>113</v>
      </c>
      <c r="AE1253" s="99">
        <v>46086</v>
      </c>
      <c r="AF1253" s="130">
        <v>46082.291666666664</v>
      </c>
      <c r="AG1253" s="130">
        <v>46079.583333333336</v>
      </c>
      <c r="AH1253" s="130">
        <v>46079.583333333336</v>
      </c>
      <c r="AI1253" s="99">
        <v>46083</v>
      </c>
      <c r="AJ1253" s="69"/>
      <c r="AK1253" s="99">
        <v>46083</v>
      </c>
      <c r="AL1253" s="99">
        <v>46088</v>
      </c>
      <c r="AM1253" s="69"/>
      <c r="AN1253" s="99">
        <v>46088</v>
      </c>
      <c r="AO1253" s="95" t="s">
        <v>121</v>
      </c>
      <c r="AP1253" s="95" t="s">
        <v>121</v>
      </c>
      <c r="AQ1253" s="95" t="s">
        <v>121</v>
      </c>
      <c r="AR1253" s="95" t="s">
        <v>121</v>
      </c>
      <c r="AS1253" s="95" t="s">
        <v>121</v>
      </c>
      <c r="AT1253" s="95" t="s">
        <v>121</v>
      </c>
      <c r="AU1253" s="82" t="s">
        <v>2794</v>
      </c>
      <c r="AV1253" s="74">
        <v>46079</v>
      </c>
      <c r="AW1253" s="75" t="s">
        <v>4851</v>
      </c>
      <c r="AX1253" s="75">
        <v>32209180</v>
      </c>
      <c r="AY1253" s="75"/>
      <c r="AZ1253" s="96"/>
      <c r="BA1253" s="75"/>
      <c r="BB1253" s="75"/>
      <c r="BC1253" s="75"/>
      <c r="BD1253" s="75"/>
      <c r="BE1253" s="75"/>
      <c r="BF1253" s="75"/>
      <c r="BG1253" s="75"/>
      <c r="BH1253" s="75"/>
      <c r="BI1253" s="75"/>
      <c r="BJ1253" s="75"/>
      <c r="BK1253" s="75"/>
      <c r="BL1253" s="75"/>
      <c r="BM1253" s="75"/>
      <c r="BN1253" s="75"/>
      <c r="BO1253" s="75"/>
      <c r="BP1253" s="75"/>
      <c r="BQ1253" s="75"/>
      <c r="BR1253" s="75"/>
      <c r="BS1253" s="75"/>
      <c r="BT1253" s="75">
        <v>0</v>
      </c>
      <c r="BU1253" s="192" t="s">
        <v>4787</v>
      </c>
      <c r="BV1253" s="74">
        <v>46086</v>
      </c>
      <c r="BW1253" s="85"/>
      <c r="BX1253" s="85"/>
      <c r="BY1253" s="86" t="s">
        <v>120</v>
      </c>
      <c r="BZ1253" s="87">
        <f t="shared" si="387"/>
        <v>7</v>
      </c>
      <c r="CA1253" s="22" t="s">
        <v>4781</v>
      </c>
      <c r="CB1253" s="88">
        <f t="shared" si="389"/>
        <v>10</v>
      </c>
      <c r="CC1253" s="89"/>
      <c r="CE1253" s="87">
        <f t="shared" si="388"/>
        <v>3</v>
      </c>
      <c r="CF1253" s="90"/>
      <c r="CG1253" s="90"/>
      <c r="CH1253" s="90"/>
      <c r="CJ1253" s="87">
        <f t="shared" si="390"/>
        <v>2</v>
      </c>
      <c r="CK1253" s="87">
        <f t="shared" si="391"/>
        <v>9</v>
      </c>
      <c r="CL1253" s="22" t="s">
        <v>121</v>
      </c>
      <c r="CM1253" s="22" t="s">
        <v>4788</v>
      </c>
    </row>
    <row r="1254" spans="1:91" ht="14.45" customHeight="1" x14ac:dyDescent="0.25">
      <c r="A1254" s="69">
        <f t="shared" si="392"/>
        <v>1252</v>
      </c>
      <c r="B1254" s="70" t="s">
        <v>102</v>
      </c>
      <c r="C1254" s="200" t="s">
        <v>4783</v>
      </c>
      <c r="D1254" s="106">
        <v>145550916</v>
      </c>
      <c r="E1254" s="73">
        <v>5320007746</v>
      </c>
      <c r="F1254" s="74">
        <v>46063</v>
      </c>
      <c r="G1254" s="75" t="s">
        <v>1830</v>
      </c>
      <c r="H1254" s="75" t="s">
        <v>2213</v>
      </c>
      <c r="I1254" s="75" t="s">
        <v>105</v>
      </c>
      <c r="J1254" s="75" t="s">
        <v>518</v>
      </c>
      <c r="K1254" s="75" t="s">
        <v>242</v>
      </c>
      <c r="L1254" s="74">
        <v>46090</v>
      </c>
      <c r="M1254" s="73">
        <v>40</v>
      </c>
      <c r="N1254" s="75" t="s">
        <v>4849</v>
      </c>
      <c r="O1254" s="75" t="s">
        <v>4850</v>
      </c>
      <c r="P1254" s="75">
        <v>2830049188</v>
      </c>
      <c r="Q1254" s="74">
        <v>46079</v>
      </c>
      <c r="R1254" s="75">
        <v>1209388192</v>
      </c>
      <c r="S1254" s="75">
        <v>224247522</v>
      </c>
      <c r="T1254" s="74">
        <v>46079</v>
      </c>
      <c r="U1254" s="190">
        <v>3471.672</v>
      </c>
      <c r="V1254" s="190">
        <v>3346.8240000000001</v>
      </c>
      <c r="W1254" s="75">
        <v>4</v>
      </c>
      <c r="X1254" s="75">
        <v>0</v>
      </c>
      <c r="Y1254" s="98">
        <v>7266714796</v>
      </c>
      <c r="Z1254" s="82" t="s">
        <v>354</v>
      </c>
      <c r="AA1254" s="75" t="s">
        <v>521</v>
      </c>
      <c r="AB1254" s="75" t="s">
        <v>4778</v>
      </c>
      <c r="AC1254" s="98" t="s">
        <v>4783</v>
      </c>
      <c r="AD1254" s="75" t="s">
        <v>113</v>
      </c>
      <c r="AE1254" s="99">
        <v>46086</v>
      </c>
      <c r="AF1254" s="130">
        <v>46082.291666666664</v>
      </c>
      <c r="AG1254" s="130">
        <v>46079.583333333336</v>
      </c>
      <c r="AH1254" s="130">
        <v>46079.583333333336</v>
      </c>
      <c r="AI1254" s="99">
        <v>46083</v>
      </c>
      <c r="AJ1254" s="69"/>
      <c r="AK1254" s="99">
        <v>46083</v>
      </c>
      <c r="AL1254" s="99">
        <v>46088</v>
      </c>
      <c r="AM1254" s="69"/>
      <c r="AN1254" s="99">
        <v>46088</v>
      </c>
      <c r="AO1254" s="95" t="s">
        <v>121</v>
      </c>
      <c r="AP1254" s="95" t="s">
        <v>121</v>
      </c>
      <c r="AQ1254" s="95" t="s">
        <v>121</v>
      </c>
      <c r="AR1254" s="95" t="s">
        <v>121</v>
      </c>
      <c r="AS1254" s="95" t="s">
        <v>121</v>
      </c>
      <c r="AT1254" s="95" t="s">
        <v>121</v>
      </c>
      <c r="AU1254" s="82" t="s">
        <v>2794</v>
      </c>
      <c r="AV1254" s="74">
        <v>46079</v>
      </c>
      <c r="AW1254" s="75">
        <v>0</v>
      </c>
      <c r="AX1254" s="75">
        <v>0</v>
      </c>
      <c r="AY1254" s="75"/>
      <c r="AZ1254" s="96"/>
      <c r="BA1254" s="75"/>
      <c r="BB1254" s="75"/>
      <c r="BC1254" s="75"/>
      <c r="BD1254" s="75"/>
      <c r="BE1254" s="75"/>
      <c r="BF1254" s="75"/>
      <c r="BG1254" s="75"/>
      <c r="BH1254" s="75"/>
      <c r="BI1254" s="75"/>
      <c r="BJ1254" s="75"/>
      <c r="BK1254" s="75"/>
      <c r="BL1254" s="75"/>
      <c r="BM1254" s="75"/>
      <c r="BN1254" s="75"/>
      <c r="BO1254" s="75"/>
      <c r="BP1254" s="75"/>
      <c r="BQ1254" s="75"/>
      <c r="BR1254" s="75"/>
      <c r="BS1254" s="75"/>
      <c r="BT1254" s="75">
        <v>0</v>
      </c>
      <c r="BU1254" s="192" t="s">
        <v>4787</v>
      </c>
      <c r="BV1254" s="74">
        <v>46086</v>
      </c>
      <c r="BW1254" s="85"/>
      <c r="BX1254" s="85"/>
      <c r="BY1254" s="86" t="s">
        <v>120</v>
      </c>
      <c r="BZ1254" s="87">
        <f t="shared" si="387"/>
        <v>7</v>
      </c>
      <c r="CA1254" s="22" t="s">
        <v>4781</v>
      </c>
      <c r="CB1254" s="88">
        <f t="shared" si="389"/>
        <v>10</v>
      </c>
      <c r="CC1254" s="89"/>
      <c r="CE1254" s="87">
        <f t="shared" si="388"/>
        <v>3</v>
      </c>
      <c r="CF1254" s="90">
        <v>8502000</v>
      </c>
      <c r="CG1254" s="90"/>
      <c r="CH1254" s="90">
        <v>8502000</v>
      </c>
      <c r="CI1254" s="22">
        <v>26160</v>
      </c>
      <c r="CJ1254" s="87">
        <f t="shared" si="390"/>
        <v>2</v>
      </c>
      <c r="CK1254" s="87">
        <f t="shared" si="391"/>
        <v>9</v>
      </c>
      <c r="CL1254" s="22" t="s">
        <v>121</v>
      </c>
      <c r="CM1254" s="22" t="s">
        <v>4788</v>
      </c>
    </row>
    <row r="1255" spans="1:91" ht="14.45" customHeight="1" x14ac:dyDescent="0.25">
      <c r="A1255" s="69">
        <f t="shared" si="392"/>
        <v>1253</v>
      </c>
      <c r="B1255" s="70" t="s">
        <v>102</v>
      </c>
      <c r="C1255" s="220" t="s">
        <v>4852</v>
      </c>
      <c r="D1255" s="106">
        <v>145550921</v>
      </c>
      <c r="E1255" s="73">
        <v>5320007747</v>
      </c>
      <c r="F1255" s="74">
        <v>46063</v>
      </c>
      <c r="G1255" s="75" t="s">
        <v>1830</v>
      </c>
      <c r="H1255" s="75" t="s">
        <v>2213</v>
      </c>
      <c r="I1255" s="75" t="s">
        <v>105</v>
      </c>
      <c r="J1255" s="75" t="s">
        <v>518</v>
      </c>
      <c r="K1255" s="75" t="s">
        <v>242</v>
      </c>
      <c r="L1255" s="74">
        <v>46090</v>
      </c>
      <c r="M1255" s="73">
        <v>40</v>
      </c>
      <c r="N1255" s="75" t="s">
        <v>4853</v>
      </c>
      <c r="O1255" s="75" t="s">
        <v>4854</v>
      </c>
      <c r="P1255" s="75">
        <v>2830049236</v>
      </c>
      <c r="Q1255" s="74">
        <v>46079</v>
      </c>
      <c r="R1255" s="75">
        <v>1209388320</v>
      </c>
      <c r="S1255" s="75">
        <v>224247530</v>
      </c>
      <c r="T1255" s="74">
        <v>46079</v>
      </c>
      <c r="U1255" s="190">
        <v>12871.829</v>
      </c>
      <c r="V1255" s="190">
        <v>12530.681</v>
      </c>
      <c r="W1255" s="75">
        <v>14</v>
      </c>
      <c r="X1255" s="75">
        <v>0</v>
      </c>
      <c r="Y1255" s="98">
        <v>7266714797</v>
      </c>
      <c r="Z1255" s="82" t="s">
        <v>354</v>
      </c>
      <c r="AA1255" s="75" t="s">
        <v>521</v>
      </c>
      <c r="AB1255" s="75" t="s">
        <v>4778</v>
      </c>
      <c r="AC1255" s="220" t="s">
        <v>4852</v>
      </c>
      <c r="AD1255" s="75" t="s">
        <v>113</v>
      </c>
      <c r="AE1255" s="99">
        <v>46086</v>
      </c>
      <c r="AF1255" s="130">
        <v>46082.291666666664</v>
      </c>
      <c r="AG1255" s="130">
        <v>46079.583333333336</v>
      </c>
      <c r="AH1255" s="130">
        <v>46079.583333333336</v>
      </c>
      <c r="AI1255" s="99">
        <v>46083</v>
      </c>
      <c r="AJ1255" s="69"/>
      <c r="AK1255" s="99">
        <v>46083</v>
      </c>
      <c r="AL1255" s="99">
        <v>46088</v>
      </c>
      <c r="AM1255" s="69"/>
      <c r="AN1255" s="99">
        <v>46088</v>
      </c>
      <c r="AO1255" s="95" t="s">
        <v>121</v>
      </c>
      <c r="AP1255" s="95" t="s">
        <v>121</v>
      </c>
      <c r="AQ1255" s="95" t="s">
        <v>121</v>
      </c>
      <c r="AR1255" s="95" t="s">
        <v>121</v>
      </c>
      <c r="AS1255" s="95" t="s">
        <v>121</v>
      </c>
      <c r="AT1255" s="95" t="s">
        <v>121</v>
      </c>
      <c r="AU1255" s="82" t="s">
        <v>2794</v>
      </c>
      <c r="AV1255" s="74">
        <v>46079</v>
      </c>
      <c r="AW1255" s="75" t="s">
        <v>4855</v>
      </c>
      <c r="AX1255" s="75">
        <v>32216062</v>
      </c>
      <c r="AY1255" s="75"/>
      <c r="AZ1255" s="96"/>
      <c r="BA1255" s="75"/>
      <c r="BB1255" s="75"/>
      <c r="BC1255" s="75"/>
      <c r="BD1255" s="75"/>
      <c r="BE1255" s="75"/>
      <c r="BF1255" s="75"/>
      <c r="BG1255" s="75"/>
      <c r="BH1255" s="75"/>
      <c r="BI1255" s="75"/>
      <c r="BJ1255" s="75"/>
      <c r="BK1255" s="75"/>
      <c r="BL1255" s="75"/>
      <c r="BM1255" s="75"/>
      <c r="BN1255" s="75"/>
      <c r="BO1255" s="75"/>
      <c r="BP1255" s="75"/>
      <c r="BQ1255" s="75"/>
      <c r="BR1255" s="75"/>
      <c r="BS1255" s="75"/>
      <c r="BT1255" s="75">
        <v>1</v>
      </c>
      <c r="BU1255" s="192" t="s">
        <v>4856</v>
      </c>
      <c r="BV1255" s="74">
        <v>46086</v>
      </c>
      <c r="BW1255" s="85"/>
      <c r="BX1255" s="85"/>
      <c r="BY1255" s="86" t="s">
        <v>120</v>
      </c>
      <c r="BZ1255" s="87">
        <f t="shared" si="387"/>
        <v>7</v>
      </c>
      <c r="CA1255" s="22" t="s">
        <v>4781</v>
      </c>
      <c r="CB1255" s="88">
        <f t="shared" si="389"/>
        <v>10</v>
      </c>
      <c r="CC1255" s="89"/>
      <c r="CE1255" s="87">
        <f t="shared" si="388"/>
        <v>3</v>
      </c>
      <c r="CF1255" s="90">
        <v>8502000</v>
      </c>
      <c r="CG1255" s="90"/>
      <c r="CH1255" s="90">
        <v>8502000</v>
      </c>
      <c r="CI1255" s="22">
        <v>26160</v>
      </c>
      <c r="CJ1255" s="87">
        <f t="shared" si="390"/>
        <v>2</v>
      </c>
      <c r="CK1255" s="87">
        <f t="shared" si="391"/>
        <v>9</v>
      </c>
      <c r="CL1255" s="22" t="s">
        <v>121</v>
      </c>
      <c r="CM1255" s="22" t="s">
        <v>4857</v>
      </c>
    </row>
    <row r="1256" spans="1:91" ht="14.45" customHeight="1" x14ac:dyDescent="0.25">
      <c r="A1256" s="69">
        <f t="shared" si="392"/>
        <v>1254</v>
      </c>
      <c r="B1256" s="70" t="s">
        <v>102</v>
      </c>
      <c r="C1256" s="220" t="s">
        <v>4852</v>
      </c>
      <c r="D1256" s="106">
        <v>145550925</v>
      </c>
      <c r="E1256" s="73">
        <v>5320007747</v>
      </c>
      <c r="F1256" s="74">
        <v>46063</v>
      </c>
      <c r="G1256" s="75" t="s">
        <v>1830</v>
      </c>
      <c r="H1256" s="75" t="s">
        <v>2213</v>
      </c>
      <c r="I1256" s="75" t="s">
        <v>105</v>
      </c>
      <c r="J1256" s="75" t="s">
        <v>518</v>
      </c>
      <c r="K1256" s="75" t="s">
        <v>242</v>
      </c>
      <c r="L1256" s="74">
        <v>46090</v>
      </c>
      <c r="M1256" s="73">
        <v>0</v>
      </c>
      <c r="N1256" s="75" t="s">
        <v>4853</v>
      </c>
      <c r="O1256" s="75" t="s">
        <v>4854</v>
      </c>
      <c r="P1256" s="75">
        <v>2830049237</v>
      </c>
      <c r="Q1256" s="74">
        <v>46079</v>
      </c>
      <c r="R1256" s="75">
        <v>1209388321</v>
      </c>
      <c r="S1256" s="75">
        <v>224247531</v>
      </c>
      <c r="T1256" s="74">
        <v>46079</v>
      </c>
      <c r="U1256" s="190">
        <v>11278.977999999999</v>
      </c>
      <c r="V1256" s="190">
        <v>10873.364</v>
      </c>
      <c r="W1256" s="75">
        <v>13</v>
      </c>
      <c r="X1256" s="75">
        <v>0</v>
      </c>
      <c r="Y1256" s="98">
        <v>7266714797</v>
      </c>
      <c r="Z1256" s="82" t="s">
        <v>354</v>
      </c>
      <c r="AA1256" s="75" t="s">
        <v>521</v>
      </c>
      <c r="AB1256" s="75" t="s">
        <v>4778</v>
      </c>
      <c r="AC1256" s="220" t="s">
        <v>4852</v>
      </c>
      <c r="AD1256" s="75" t="s">
        <v>113</v>
      </c>
      <c r="AE1256" s="99">
        <v>46086</v>
      </c>
      <c r="AF1256" s="130">
        <v>46082.291666666664</v>
      </c>
      <c r="AG1256" s="130">
        <v>46079.583333333336</v>
      </c>
      <c r="AH1256" s="130">
        <v>46079.583333333336</v>
      </c>
      <c r="AI1256" s="99">
        <v>46083</v>
      </c>
      <c r="AJ1256" s="69"/>
      <c r="AK1256" s="99">
        <v>46083</v>
      </c>
      <c r="AL1256" s="99">
        <v>46088</v>
      </c>
      <c r="AM1256" s="69"/>
      <c r="AN1256" s="99">
        <v>46088</v>
      </c>
      <c r="AO1256" s="95" t="s">
        <v>121</v>
      </c>
      <c r="AP1256" s="95" t="s">
        <v>121</v>
      </c>
      <c r="AQ1256" s="95" t="s">
        <v>121</v>
      </c>
      <c r="AR1256" s="95" t="s">
        <v>121</v>
      </c>
      <c r="AS1256" s="95" t="s">
        <v>121</v>
      </c>
      <c r="AT1256" s="95" t="s">
        <v>121</v>
      </c>
      <c r="AU1256" s="82" t="s">
        <v>2794</v>
      </c>
      <c r="AV1256" s="74">
        <v>46079</v>
      </c>
      <c r="AW1256" s="75">
        <v>0</v>
      </c>
      <c r="AX1256" s="75">
        <v>0</v>
      </c>
      <c r="AY1256" s="75"/>
      <c r="AZ1256" s="96"/>
      <c r="BA1256" s="75"/>
      <c r="BB1256" s="75"/>
      <c r="BC1256" s="75"/>
      <c r="BD1256" s="75"/>
      <c r="BE1256" s="75"/>
      <c r="BF1256" s="75"/>
      <c r="BG1256" s="75"/>
      <c r="BH1256" s="75"/>
      <c r="BI1256" s="75"/>
      <c r="BJ1256" s="75"/>
      <c r="BK1256" s="75"/>
      <c r="BL1256" s="75"/>
      <c r="BM1256" s="75"/>
      <c r="BN1256" s="75"/>
      <c r="BO1256" s="75"/>
      <c r="BP1256" s="75"/>
      <c r="BQ1256" s="75"/>
      <c r="BR1256" s="75"/>
      <c r="BS1256" s="75"/>
      <c r="BT1256" s="75">
        <v>0</v>
      </c>
      <c r="BU1256" s="192" t="s">
        <v>4856</v>
      </c>
      <c r="BV1256" s="74">
        <v>46086</v>
      </c>
      <c r="BW1256" s="85"/>
      <c r="BX1256" s="85"/>
      <c r="BY1256" s="86" t="s">
        <v>120</v>
      </c>
      <c r="BZ1256" s="87">
        <f t="shared" si="387"/>
        <v>7</v>
      </c>
      <c r="CA1256" s="22" t="s">
        <v>4781</v>
      </c>
      <c r="CB1256" s="88">
        <f t="shared" si="389"/>
        <v>10</v>
      </c>
      <c r="CC1256" s="89"/>
      <c r="CE1256" s="87">
        <f t="shared" si="388"/>
        <v>3</v>
      </c>
      <c r="CF1256" s="90"/>
      <c r="CG1256" s="90"/>
      <c r="CH1256" s="90"/>
      <c r="CJ1256" s="87">
        <f t="shared" si="390"/>
        <v>2</v>
      </c>
      <c r="CK1256" s="87">
        <f t="shared" si="391"/>
        <v>9</v>
      </c>
      <c r="CL1256" s="22" t="s">
        <v>121</v>
      </c>
      <c r="CM1256" s="22" t="s">
        <v>4857</v>
      </c>
    </row>
    <row r="1257" spans="1:91" ht="14.85" customHeight="1" x14ac:dyDescent="0.25">
      <c r="A1257" s="69">
        <f t="shared" si="392"/>
        <v>1255</v>
      </c>
      <c r="B1257" s="70" t="s">
        <v>102</v>
      </c>
      <c r="C1257" s="98" t="s">
        <v>4858</v>
      </c>
      <c r="D1257" s="106">
        <v>145598340</v>
      </c>
      <c r="E1257" s="73">
        <v>5320007790</v>
      </c>
      <c r="F1257" s="74">
        <v>46074</v>
      </c>
      <c r="G1257" s="75" t="s">
        <v>1830</v>
      </c>
      <c r="H1257" s="75" t="s">
        <v>2213</v>
      </c>
      <c r="I1257" s="75" t="s">
        <v>105</v>
      </c>
      <c r="J1257" s="75" t="s">
        <v>518</v>
      </c>
      <c r="K1257" s="75" t="s">
        <v>107</v>
      </c>
      <c r="L1257" s="74">
        <v>46104</v>
      </c>
      <c r="M1257" s="73">
        <v>40</v>
      </c>
      <c r="N1257" s="75" t="s">
        <v>4859</v>
      </c>
      <c r="O1257" s="75" t="s">
        <v>4860</v>
      </c>
      <c r="P1257" s="75">
        <v>2830049405</v>
      </c>
      <c r="Q1257" s="74">
        <v>46082</v>
      </c>
      <c r="R1257" s="75">
        <v>1209389549</v>
      </c>
      <c r="S1257" s="75">
        <v>224259706</v>
      </c>
      <c r="T1257" s="74">
        <v>46082</v>
      </c>
      <c r="U1257" s="76">
        <v>16012.005999999999</v>
      </c>
      <c r="V1257" s="76">
        <v>15587.625</v>
      </c>
      <c r="W1257" s="75">
        <v>18</v>
      </c>
      <c r="X1257" s="75">
        <v>0</v>
      </c>
      <c r="Y1257" s="98" t="s">
        <v>4861</v>
      </c>
      <c r="Z1257" s="82" t="s">
        <v>258</v>
      </c>
      <c r="AA1257" s="75" t="s">
        <v>595</v>
      </c>
      <c r="AB1257" s="75" t="s">
        <v>4862</v>
      </c>
      <c r="AC1257" s="98" t="s">
        <v>4858</v>
      </c>
      <c r="AD1257" s="75" t="s">
        <v>113</v>
      </c>
      <c r="AE1257" s="74">
        <v>46086</v>
      </c>
      <c r="AF1257" s="164">
        <v>46084.416666666664</v>
      </c>
      <c r="AG1257" s="164">
        <v>46083.666666666664</v>
      </c>
      <c r="AH1257" s="164">
        <v>46083.666666666664</v>
      </c>
      <c r="AI1257" s="99">
        <v>46085</v>
      </c>
      <c r="AJ1257" s="69"/>
      <c r="AK1257" s="99">
        <v>46085</v>
      </c>
      <c r="AL1257" s="99">
        <v>46090</v>
      </c>
      <c r="AM1257" s="69"/>
      <c r="AN1257" s="74">
        <v>46091</v>
      </c>
      <c r="AO1257" s="95" t="s">
        <v>121</v>
      </c>
      <c r="AP1257" s="95" t="s">
        <v>121</v>
      </c>
      <c r="AQ1257" s="95" t="s">
        <v>121</v>
      </c>
      <c r="AR1257" s="95" t="s">
        <v>121</v>
      </c>
      <c r="AS1257" s="95" t="s">
        <v>121</v>
      </c>
      <c r="AT1257" s="95" t="s">
        <v>121</v>
      </c>
      <c r="AU1257" s="82" t="s">
        <v>2794</v>
      </c>
      <c r="AV1257" s="134">
        <v>46082</v>
      </c>
      <c r="AW1257" s="75" t="s">
        <v>4863</v>
      </c>
      <c r="AX1257" s="75" t="s">
        <v>4864</v>
      </c>
      <c r="AY1257" s="75"/>
      <c r="AZ1257" s="96"/>
      <c r="BA1257" s="75"/>
      <c r="BB1257" s="75"/>
      <c r="BC1257" s="75"/>
      <c r="BD1257" s="75"/>
      <c r="BE1257" s="75"/>
      <c r="BF1257" s="75"/>
      <c r="BG1257" s="75"/>
      <c r="BH1257" s="75"/>
      <c r="BI1257" s="75"/>
      <c r="BJ1257" s="75"/>
      <c r="BK1257" s="75"/>
      <c r="BL1257" s="75"/>
      <c r="BM1257" s="75"/>
      <c r="BN1257" s="75"/>
      <c r="BO1257" s="75"/>
      <c r="BP1257" s="75"/>
      <c r="BQ1257" s="75"/>
      <c r="BR1257" s="75"/>
      <c r="BS1257" s="75"/>
      <c r="BT1257" s="75">
        <v>1</v>
      </c>
      <c r="BU1257" s="189" t="s">
        <v>4865</v>
      </c>
      <c r="BV1257" s="74">
        <v>46086</v>
      </c>
      <c r="BW1257" s="85"/>
      <c r="BX1257" s="85"/>
      <c r="BY1257" s="86" t="s">
        <v>120</v>
      </c>
      <c r="BZ1257" s="87">
        <f t="shared" si="387"/>
        <v>8</v>
      </c>
      <c r="CB1257" s="88">
        <f t="shared" si="389"/>
        <v>10</v>
      </c>
      <c r="CC1257" s="89"/>
      <c r="CE1257" s="87">
        <f t="shared" si="388"/>
        <v>3</v>
      </c>
      <c r="CF1257" s="90">
        <v>13103154</v>
      </c>
      <c r="CG1257" s="90"/>
      <c r="CH1257" s="90">
        <v>13103154</v>
      </c>
      <c r="CI1257" s="22">
        <v>26154</v>
      </c>
      <c r="CJ1257" s="87">
        <f t="shared" si="390"/>
        <v>3</v>
      </c>
      <c r="CK1257" s="87">
        <f t="shared" si="391"/>
        <v>9</v>
      </c>
      <c r="CL1257" s="22" t="s">
        <v>121</v>
      </c>
      <c r="CM1257" s="22" t="s">
        <v>4866</v>
      </c>
    </row>
    <row r="1258" spans="1:91" ht="14.85" customHeight="1" x14ac:dyDescent="0.25">
      <c r="A1258" s="69">
        <f t="shared" si="392"/>
        <v>1256</v>
      </c>
      <c r="B1258" s="70" t="s">
        <v>102</v>
      </c>
      <c r="C1258" s="98" t="s">
        <v>4858</v>
      </c>
      <c r="D1258" s="106">
        <v>145598341</v>
      </c>
      <c r="E1258" s="73">
        <v>5320007790</v>
      </c>
      <c r="F1258" s="74">
        <v>46074</v>
      </c>
      <c r="G1258" s="75" t="s">
        <v>1830</v>
      </c>
      <c r="H1258" s="75" t="s">
        <v>2213</v>
      </c>
      <c r="I1258" s="75" t="s">
        <v>105</v>
      </c>
      <c r="J1258" s="75" t="s">
        <v>518</v>
      </c>
      <c r="K1258" s="75" t="s">
        <v>107</v>
      </c>
      <c r="L1258" s="74">
        <v>46104</v>
      </c>
      <c r="M1258" s="73">
        <v>0</v>
      </c>
      <c r="N1258" s="75" t="s">
        <v>4859</v>
      </c>
      <c r="O1258" s="75" t="s">
        <v>4860</v>
      </c>
      <c r="P1258" s="75">
        <v>2830049406</v>
      </c>
      <c r="Q1258" s="74">
        <v>46082</v>
      </c>
      <c r="R1258" s="75">
        <v>1209389550</v>
      </c>
      <c r="S1258" s="75">
        <v>224259705</v>
      </c>
      <c r="T1258" s="74">
        <v>46082</v>
      </c>
      <c r="U1258" s="76">
        <v>2770.0050000000001</v>
      </c>
      <c r="V1258" s="76">
        <v>2696.5889999999999</v>
      </c>
      <c r="W1258" s="75">
        <v>3</v>
      </c>
      <c r="X1258" s="75">
        <v>0</v>
      </c>
      <c r="Y1258" s="98" t="s">
        <v>4861</v>
      </c>
      <c r="Z1258" s="82" t="s">
        <v>258</v>
      </c>
      <c r="AA1258" s="75" t="s">
        <v>595</v>
      </c>
      <c r="AB1258" s="75" t="s">
        <v>4862</v>
      </c>
      <c r="AC1258" s="98" t="s">
        <v>4858</v>
      </c>
      <c r="AD1258" s="75" t="s">
        <v>113</v>
      </c>
      <c r="AE1258" s="74">
        <v>46086</v>
      </c>
      <c r="AF1258" s="164">
        <v>46084.416666666664</v>
      </c>
      <c r="AG1258" s="164">
        <v>46083.666666666664</v>
      </c>
      <c r="AH1258" s="164">
        <v>46083.666666666664</v>
      </c>
      <c r="AI1258" s="99">
        <v>46085</v>
      </c>
      <c r="AJ1258" s="69"/>
      <c r="AK1258" s="99">
        <v>46085</v>
      </c>
      <c r="AL1258" s="99">
        <v>46090</v>
      </c>
      <c r="AM1258" s="69"/>
      <c r="AN1258" s="74">
        <v>46091</v>
      </c>
      <c r="AO1258" s="95" t="s">
        <v>121</v>
      </c>
      <c r="AP1258" s="95" t="s">
        <v>121</v>
      </c>
      <c r="AQ1258" s="95" t="s">
        <v>121</v>
      </c>
      <c r="AR1258" s="95" t="s">
        <v>121</v>
      </c>
      <c r="AS1258" s="95" t="s">
        <v>121</v>
      </c>
      <c r="AT1258" s="95" t="s">
        <v>121</v>
      </c>
      <c r="AU1258" s="82" t="s">
        <v>2794</v>
      </c>
      <c r="AV1258" s="134">
        <v>46082</v>
      </c>
      <c r="AW1258" s="75">
        <f>_xlfn.XLOOKUP(D1258,'[1]OPS Loading report'!$E:$E,'[1]OPS Loading report'!$G:$G)</f>
        <v>0</v>
      </c>
      <c r="AX1258" s="75">
        <v>0</v>
      </c>
      <c r="AY1258" s="75"/>
      <c r="AZ1258" s="96"/>
      <c r="BA1258" s="75"/>
      <c r="BB1258" s="75"/>
      <c r="BC1258" s="75"/>
      <c r="BD1258" s="75"/>
      <c r="BE1258" s="75"/>
      <c r="BF1258" s="75"/>
      <c r="BG1258" s="75"/>
      <c r="BH1258" s="75"/>
      <c r="BI1258" s="75"/>
      <c r="BJ1258" s="75"/>
      <c r="BK1258" s="75"/>
      <c r="BL1258" s="75"/>
      <c r="BM1258" s="75"/>
      <c r="BN1258" s="75"/>
      <c r="BO1258" s="75"/>
      <c r="BP1258" s="75"/>
      <c r="BQ1258" s="75"/>
      <c r="BR1258" s="75"/>
      <c r="BS1258" s="75"/>
      <c r="BT1258" s="75">
        <v>0</v>
      </c>
      <c r="BU1258" s="189" t="s">
        <v>4865</v>
      </c>
      <c r="BV1258" s="74">
        <v>46086</v>
      </c>
      <c r="BW1258" s="85"/>
      <c r="BX1258" s="85"/>
      <c r="BY1258" s="86" t="s">
        <v>120</v>
      </c>
      <c r="BZ1258" s="87">
        <f t="shared" si="387"/>
        <v>8</v>
      </c>
      <c r="CB1258" s="88">
        <f t="shared" si="389"/>
        <v>10</v>
      </c>
      <c r="CC1258" s="89"/>
      <c r="CE1258" s="87">
        <f t="shared" si="388"/>
        <v>3</v>
      </c>
      <c r="CF1258" s="90"/>
      <c r="CG1258" s="90"/>
      <c r="CH1258" s="90"/>
      <c r="CJ1258" s="87">
        <f t="shared" si="390"/>
        <v>3</v>
      </c>
      <c r="CK1258" s="87">
        <f t="shared" si="391"/>
        <v>9</v>
      </c>
      <c r="CL1258" s="22" t="s">
        <v>121</v>
      </c>
      <c r="CM1258" s="22" t="s">
        <v>4866</v>
      </c>
    </row>
    <row r="1259" spans="1:91" ht="14.85" customHeight="1" x14ac:dyDescent="0.25">
      <c r="A1259" s="69">
        <f t="shared" si="392"/>
        <v>1257</v>
      </c>
      <c r="B1259" s="70" t="s">
        <v>102</v>
      </c>
      <c r="C1259" s="98" t="s">
        <v>4858</v>
      </c>
      <c r="D1259" s="106">
        <v>145598344</v>
      </c>
      <c r="E1259" s="73">
        <v>5320007791</v>
      </c>
      <c r="F1259" s="74">
        <v>46074</v>
      </c>
      <c r="G1259" s="75" t="s">
        <v>1830</v>
      </c>
      <c r="H1259" s="75" t="s">
        <v>2213</v>
      </c>
      <c r="I1259" s="75" t="s">
        <v>105</v>
      </c>
      <c r="J1259" s="75" t="s">
        <v>518</v>
      </c>
      <c r="K1259" s="75" t="s">
        <v>107</v>
      </c>
      <c r="L1259" s="74">
        <v>46104</v>
      </c>
      <c r="M1259" s="73">
        <v>40</v>
      </c>
      <c r="N1259" s="75" t="s">
        <v>4867</v>
      </c>
      <c r="O1259" s="75" t="s">
        <v>4868</v>
      </c>
      <c r="P1259" s="75">
        <v>2830049408</v>
      </c>
      <c r="Q1259" s="74">
        <v>46082</v>
      </c>
      <c r="R1259" s="75">
        <v>1209389555</v>
      </c>
      <c r="S1259" s="75">
        <v>224259699</v>
      </c>
      <c r="T1259" s="74">
        <v>46082</v>
      </c>
      <c r="U1259" s="76">
        <v>14704.831</v>
      </c>
      <c r="V1259" s="76">
        <v>14223.563</v>
      </c>
      <c r="W1259" s="75">
        <v>18</v>
      </c>
      <c r="X1259" s="75">
        <v>0</v>
      </c>
      <c r="Y1259" s="98" t="s">
        <v>4869</v>
      </c>
      <c r="Z1259" s="82" t="s">
        <v>258</v>
      </c>
      <c r="AA1259" s="75" t="s">
        <v>595</v>
      </c>
      <c r="AB1259" s="75" t="s">
        <v>4862</v>
      </c>
      <c r="AC1259" s="98" t="s">
        <v>4858</v>
      </c>
      <c r="AD1259" s="75" t="s">
        <v>113</v>
      </c>
      <c r="AE1259" s="74">
        <v>46086</v>
      </c>
      <c r="AF1259" s="164">
        <v>46084.416666666664</v>
      </c>
      <c r="AG1259" s="164">
        <v>46083.666666666664</v>
      </c>
      <c r="AH1259" s="164">
        <v>46083.666666666664</v>
      </c>
      <c r="AI1259" s="99">
        <v>46085</v>
      </c>
      <c r="AJ1259" s="69"/>
      <c r="AK1259" s="99">
        <v>46085</v>
      </c>
      <c r="AL1259" s="99">
        <v>46090</v>
      </c>
      <c r="AM1259" s="69"/>
      <c r="AN1259" s="74">
        <v>46091</v>
      </c>
      <c r="AO1259" s="95" t="s">
        <v>121</v>
      </c>
      <c r="AP1259" s="95" t="s">
        <v>121</v>
      </c>
      <c r="AQ1259" s="95" t="s">
        <v>121</v>
      </c>
      <c r="AR1259" s="95" t="s">
        <v>121</v>
      </c>
      <c r="AS1259" s="95" t="s">
        <v>121</v>
      </c>
      <c r="AT1259" s="95" t="s">
        <v>121</v>
      </c>
      <c r="AU1259" s="82" t="s">
        <v>2794</v>
      </c>
      <c r="AV1259" s="134">
        <v>46082</v>
      </c>
      <c r="AW1259" s="75" t="s">
        <v>4870</v>
      </c>
      <c r="AX1259" s="75" t="s">
        <v>4871</v>
      </c>
      <c r="AY1259" s="75"/>
      <c r="AZ1259" s="96"/>
      <c r="BA1259" s="75"/>
      <c r="BB1259" s="75"/>
      <c r="BC1259" s="75"/>
      <c r="BD1259" s="75"/>
      <c r="BE1259" s="75"/>
      <c r="BF1259" s="75"/>
      <c r="BG1259" s="75"/>
      <c r="BH1259" s="75"/>
      <c r="BI1259" s="75"/>
      <c r="BJ1259" s="75"/>
      <c r="BK1259" s="75"/>
      <c r="BL1259" s="75"/>
      <c r="BM1259" s="75"/>
      <c r="BN1259" s="75"/>
      <c r="BO1259" s="75"/>
      <c r="BP1259" s="75"/>
      <c r="BQ1259" s="75"/>
      <c r="BR1259" s="75"/>
      <c r="BS1259" s="75"/>
      <c r="BT1259" s="75">
        <v>0</v>
      </c>
      <c r="BU1259" s="189" t="s">
        <v>4865</v>
      </c>
      <c r="BV1259" s="74">
        <v>46086</v>
      </c>
      <c r="BW1259" s="85"/>
      <c r="BX1259" s="85"/>
      <c r="BY1259" s="86" t="s">
        <v>120</v>
      </c>
      <c r="BZ1259" s="87">
        <f t="shared" si="387"/>
        <v>8</v>
      </c>
      <c r="CB1259" s="88">
        <f t="shared" si="389"/>
        <v>10</v>
      </c>
      <c r="CC1259" s="89"/>
      <c r="CE1259" s="87">
        <f t="shared" si="388"/>
        <v>3</v>
      </c>
      <c r="CF1259" s="90">
        <v>13103154</v>
      </c>
      <c r="CG1259" s="90"/>
      <c r="CH1259" s="90">
        <v>13103154</v>
      </c>
      <c r="CI1259" s="22">
        <v>26154</v>
      </c>
      <c r="CJ1259" s="87">
        <f t="shared" si="390"/>
        <v>3</v>
      </c>
      <c r="CK1259" s="87">
        <f t="shared" si="391"/>
        <v>9</v>
      </c>
      <c r="CL1259" s="22" t="s">
        <v>121</v>
      </c>
      <c r="CM1259" s="22" t="s">
        <v>4866</v>
      </c>
    </row>
    <row r="1260" spans="1:91" ht="14.85" customHeight="1" x14ac:dyDescent="0.25">
      <c r="A1260" s="69">
        <f t="shared" si="392"/>
        <v>1258</v>
      </c>
      <c r="B1260" s="70" t="s">
        <v>102</v>
      </c>
      <c r="C1260" s="98" t="s">
        <v>4858</v>
      </c>
      <c r="D1260" s="106">
        <v>145598348</v>
      </c>
      <c r="E1260" s="73">
        <v>5320007791</v>
      </c>
      <c r="F1260" s="74">
        <v>46074</v>
      </c>
      <c r="G1260" s="75" t="s">
        <v>1830</v>
      </c>
      <c r="H1260" s="75" t="s">
        <v>2213</v>
      </c>
      <c r="I1260" s="75" t="s">
        <v>105</v>
      </c>
      <c r="J1260" s="75" t="s">
        <v>518</v>
      </c>
      <c r="K1260" s="75" t="s">
        <v>107</v>
      </c>
      <c r="L1260" s="74">
        <v>46104</v>
      </c>
      <c r="M1260" s="73">
        <v>0</v>
      </c>
      <c r="N1260" s="75" t="s">
        <v>4867</v>
      </c>
      <c r="O1260" s="75" t="s">
        <v>4868</v>
      </c>
      <c r="P1260" s="75">
        <v>2830049409</v>
      </c>
      <c r="Q1260" s="74">
        <v>46082</v>
      </c>
      <c r="R1260" s="75">
        <v>1209389556</v>
      </c>
      <c r="S1260" s="75">
        <v>224259701</v>
      </c>
      <c r="T1260" s="74">
        <v>46082</v>
      </c>
      <c r="U1260" s="76">
        <v>4618.3059999999996</v>
      </c>
      <c r="V1260" s="76">
        <v>4492.0609999999997</v>
      </c>
      <c r="W1260" s="83">
        <v>5</v>
      </c>
      <c r="X1260" s="83">
        <v>0</v>
      </c>
      <c r="Y1260" s="98" t="s">
        <v>4869</v>
      </c>
      <c r="Z1260" s="82" t="s">
        <v>258</v>
      </c>
      <c r="AA1260" s="75" t="s">
        <v>595</v>
      </c>
      <c r="AB1260" s="75" t="s">
        <v>4862</v>
      </c>
      <c r="AC1260" s="98" t="s">
        <v>4858</v>
      </c>
      <c r="AD1260" s="75" t="s">
        <v>113</v>
      </c>
      <c r="AE1260" s="74">
        <v>46086</v>
      </c>
      <c r="AF1260" s="164">
        <v>46084.416666666664</v>
      </c>
      <c r="AG1260" s="164">
        <v>46083.666666666664</v>
      </c>
      <c r="AH1260" s="164">
        <v>46083.666666666664</v>
      </c>
      <c r="AI1260" s="99">
        <v>46085</v>
      </c>
      <c r="AJ1260" s="69"/>
      <c r="AK1260" s="99">
        <v>46085</v>
      </c>
      <c r="AL1260" s="99">
        <v>46090</v>
      </c>
      <c r="AM1260" s="69"/>
      <c r="AN1260" s="74">
        <v>46091</v>
      </c>
      <c r="AO1260" s="95" t="s">
        <v>121</v>
      </c>
      <c r="AP1260" s="95" t="s">
        <v>121</v>
      </c>
      <c r="AQ1260" s="95" t="s">
        <v>121</v>
      </c>
      <c r="AR1260" s="95" t="s">
        <v>121</v>
      </c>
      <c r="AS1260" s="95" t="s">
        <v>121</v>
      </c>
      <c r="AT1260" s="95" t="s">
        <v>121</v>
      </c>
      <c r="AU1260" s="82" t="s">
        <v>2794</v>
      </c>
      <c r="AV1260" s="134">
        <v>46082</v>
      </c>
      <c r="AW1260" s="75">
        <f>_xlfn.XLOOKUP(D1260,'[1]OPS Loading report'!$E:$E,'[1]OPS Loading report'!$G:$G)</f>
        <v>0</v>
      </c>
      <c r="AX1260" s="75">
        <v>0</v>
      </c>
      <c r="AY1260" s="75"/>
      <c r="AZ1260" s="96"/>
      <c r="BA1260" s="75"/>
      <c r="BB1260" s="75"/>
      <c r="BC1260" s="75"/>
      <c r="BD1260" s="75"/>
      <c r="BE1260" s="75"/>
      <c r="BF1260" s="75"/>
      <c r="BG1260" s="75"/>
      <c r="BH1260" s="75"/>
      <c r="BI1260" s="75"/>
      <c r="BJ1260" s="75"/>
      <c r="BK1260" s="75"/>
      <c r="BL1260" s="75"/>
      <c r="BM1260" s="75"/>
      <c r="BN1260" s="75"/>
      <c r="BO1260" s="75"/>
      <c r="BP1260" s="75"/>
      <c r="BQ1260" s="75"/>
      <c r="BR1260" s="75"/>
      <c r="BS1260" s="75"/>
      <c r="BT1260" s="75">
        <v>0</v>
      </c>
      <c r="BU1260" s="189" t="s">
        <v>4865</v>
      </c>
      <c r="BV1260" s="74">
        <v>46086</v>
      </c>
      <c r="BW1260" s="85"/>
      <c r="BX1260" s="85"/>
      <c r="BY1260" s="86" t="s">
        <v>120</v>
      </c>
      <c r="BZ1260" s="87">
        <f t="shared" si="387"/>
        <v>8</v>
      </c>
      <c r="CB1260" s="88">
        <f t="shared" si="389"/>
        <v>10</v>
      </c>
      <c r="CC1260" s="89"/>
      <c r="CE1260" s="87">
        <f t="shared" si="388"/>
        <v>3</v>
      </c>
      <c r="CF1260" s="90"/>
      <c r="CG1260" s="90"/>
      <c r="CH1260" s="90"/>
      <c r="CJ1260" s="87">
        <f t="shared" si="390"/>
        <v>3</v>
      </c>
      <c r="CK1260" s="87">
        <f t="shared" si="391"/>
        <v>9</v>
      </c>
      <c r="CL1260" s="22" t="s">
        <v>121</v>
      </c>
      <c r="CM1260" s="22" t="s">
        <v>4866</v>
      </c>
    </row>
    <row r="1261" spans="1:91" ht="14.85" customHeight="1" x14ac:dyDescent="0.25">
      <c r="A1261" s="69">
        <f t="shared" si="392"/>
        <v>1259</v>
      </c>
      <c r="B1261" s="70" t="s">
        <v>102</v>
      </c>
      <c r="C1261" s="98" t="s">
        <v>4858</v>
      </c>
      <c r="D1261" s="106">
        <v>145598350</v>
      </c>
      <c r="E1261" s="73">
        <v>5320007792</v>
      </c>
      <c r="F1261" s="74">
        <v>46074</v>
      </c>
      <c r="G1261" s="75" t="s">
        <v>1830</v>
      </c>
      <c r="H1261" s="75" t="s">
        <v>2213</v>
      </c>
      <c r="I1261" s="75" t="s">
        <v>105</v>
      </c>
      <c r="J1261" s="75" t="s">
        <v>518</v>
      </c>
      <c r="K1261" s="75" t="s">
        <v>107</v>
      </c>
      <c r="L1261" s="74">
        <v>46104</v>
      </c>
      <c r="M1261" s="73">
        <v>40</v>
      </c>
      <c r="N1261" s="75" t="s">
        <v>4872</v>
      </c>
      <c r="O1261" s="75" t="s">
        <v>4873</v>
      </c>
      <c r="P1261" s="75">
        <v>2830049454</v>
      </c>
      <c r="Q1261" s="74">
        <v>46083</v>
      </c>
      <c r="R1261" s="75">
        <v>1209389705</v>
      </c>
      <c r="S1261" s="75">
        <v>224259712</v>
      </c>
      <c r="T1261" s="74">
        <v>46083</v>
      </c>
      <c r="U1261" s="76">
        <v>16135.91</v>
      </c>
      <c r="V1261" s="76">
        <v>15708.245000000001</v>
      </c>
      <c r="W1261" s="83">
        <v>18</v>
      </c>
      <c r="X1261" s="83">
        <v>0</v>
      </c>
      <c r="Y1261" s="98" t="s">
        <v>4874</v>
      </c>
      <c r="Z1261" s="82" t="s">
        <v>258</v>
      </c>
      <c r="AA1261" s="75" t="s">
        <v>595</v>
      </c>
      <c r="AB1261" s="75" t="s">
        <v>4862</v>
      </c>
      <c r="AC1261" s="98" t="s">
        <v>4858</v>
      </c>
      <c r="AD1261" s="75" t="s">
        <v>113</v>
      </c>
      <c r="AE1261" s="74">
        <v>46086</v>
      </c>
      <c r="AF1261" s="164">
        <v>46084.416666666664</v>
      </c>
      <c r="AG1261" s="164">
        <v>46083.666666666664</v>
      </c>
      <c r="AH1261" s="164">
        <v>46083.666666666664</v>
      </c>
      <c r="AI1261" s="99">
        <v>46085</v>
      </c>
      <c r="AJ1261" s="69"/>
      <c r="AK1261" s="99">
        <v>46085</v>
      </c>
      <c r="AL1261" s="99">
        <v>46090</v>
      </c>
      <c r="AM1261" s="69"/>
      <c r="AN1261" s="74">
        <v>46091</v>
      </c>
      <c r="AO1261" s="95" t="s">
        <v>121</v>
      </c>
      <c r="AP1261" s="95" t="s">
        <v>121</v>
      </c>
      <c r="AQ1261" s="95" t="s">
        <v>121</v>
      </c>
      <c r="AR1261" s="95" t="s">
        <v>121</v>
      </c>
      <c r="AS1261" s="95" t="s">
        <v>121</v>
      </c>
      <c r="AT1261" s="95" t="s">
        <v>121</v>
      </c>
      <c r="AU1261" s="82" t="s">
        <v>2794</v>
      </c>
      <c r="AV1261" s="134">
        <v>46083</v>
      </c>
      <c r="AW1261" s="75" t="s">
        <v>4875</v>
      </c>
      <c r="AX1261" s="75" t="s">
        <v>4876</v>
      </c>
      <c r="AY1261" s="75"/>
      <c r="AZ1261" s="96"/>
      <c r="BA1261" s="75"/>
      <c r="BB1261" s="75"/>
      <c r="BC1261" s="75"/>
      <c r="BD1261" s="75"/>
      <c r="BE1261" s="75"/>
      <c r="BF1261" s="75"/>
      <c r="BG1261" s="75"/>
      <c r="BH1261" s="75"/>
      <c r="BI1261" s="75"/>
      <c r="BJ1261" s="75"/>
      <c r="BK1261" s="75"/>
      <c r="BL1261" s="75"/>
      <c r="BM1261" s="75"/>
      <c r="BN1261" s="75"/>
      <c r="BO1261" s="75"/>
      <c r="BP1261" s="75"/>
      <c r="BQ1261" s="75"/>
      <c r="BR1261" s="75"/>
      <c r="BS1261" s="75"/>
      <c r="BT1261" s="75">
        <v>0</v>
      </c>
      <c r="BU1261" s="189" t="s">
        <v>4865</v>
      </c>
      <c r="BV1261" s="74">
        <v>46086</v>
      </c>
      <c r="BW1261" s="85"/>
      <c r="BX1261" s="85"/>
      <c r="BY1261" s="86" t="s">
        <v>120</v>
      </c>
      <c r="BZ1261" s="87">
        <f t="shared" si="387"/>
        <v>8</v>
      </c>
      <c r="CB1261" s="88">
        <f t="shared" si="389"/>
        <v>10</v>
      </c>
      <c r="CC1261" s="89"/>
      <c r="CE1261" s="87">
        <f t="shared" si="388"/>
        <v>3</v>
      </c>
      <c r="CF1261" s="90">
        <v>13103154</v>
      </c>
      <c r="CG1261" s="90"/>
      <c r="CH1261" s="90">
        <v>13103154</v>
      </c>
      <c r="CI1261" s="22">
        <v>26154</v>
      </c>
      <c r="CJ1261" s="87">
        <f t="shared" si="390"/>
        <v>3</v>
      </c>
      <c r="CK1261" s="87">
        <f t="shared" si="391"/>
        <v>10</v>
      </c>
      <c r="CL1261" s="22" t="s">
        <v>121</v>
      </c>
      <c r="CM1261" s="22" t="s">
        <v>4866</v>
      </c>
    </row>
    <row r="1262" spans="1:91" ht="14.85" customHeight="1" x14ac:dyDescent="0.25">
      <c r="A1262" s="69">
        <f t="shared" si="392"/>
        <v>1260</v>
      </c>
      <c r="B1262" s="70" t="s">
        <v>102</v>
      </c>
      <c r="C1262" s="98" t="s">
        <v>4858</v>
      </c>
      <c r="D1262" s="106">
        <v>145598351</v>
      </c>
      <c r="E1262" s="73">
        <v>5320007792</v>
      </c>
      <c r="F1262" s="74">
        <v>46074</v>
      </c>
      <c r="G1262" s="75" t="s">
        <v>1830</v>
      </c>
      <c r="H1262" s="75" t="s">
        <v>2213</v>
      </c>
      <c r="I1262" s="75" t="s">
        <v>105</v>
      </c>
      <c r="J1262" s="75" t="s">
        <v>518</v>
      </c>
      <c r="K1262" s="75" t="s">
        <v>107</v>
      </c>
      <c r="L1262" s="74">
        <v>46104</v>
      </c>
      <c r="M1262" s="73">
        <v>0</v>
      </c>
      <c r="N1262" s="75" t="s">
        <v>4872</v>
      </c>
      <c r="O1262" s="75" t="s">
        <v>4873</v>
      </c>
      <c r="P1262" s="75">
        <v>2830049455</v>
      </c>
      <c r="Q1262" s="74">
        <v>46083</v>
      </c>
      <c r="R1262" s="75">
        <v>1209389706</v>
      </c>
      <c r="S1262" s="75">
        <v>224259713</v>
      </c>
      <c r="T1262" s="74">
        <v>46083</v>
      </c>
      <c r="U1262" s="76">
        <v>2780.0940000000001</v>
      </c>
      <c r="V1262" s="76">
        <v>2698.962</v>
      </c>
      <c r="W1262" s="83">
        <v>3</v>
      </c>
      <c r="X1262" s="83">
        <v>0</v>
      </c>
      <c r="Y1262" s="98" t="s">
        <v>4874</v>
      </c>
      <c r="Z1262" s="82" t="s">
        <v>258</v>
      </c>
      <c r="AA1262" s="75" t="s">
        <v>595</v>
      </c>
      <c r="AB1262" s="75" t="s">
        <v>4862</v>
      </c>
      <c r="AC1262" s="98" t="s">
        <v>4858</v>
      </c>
      <c r="AD1262" s="75" t="s">
        <v>113</v>
      </c>
      <c r="AE1262" s="74">
        <v>46086</v>
      </c>
      <c r="AF1262" s="164">
        <v>46084.416666666664</v>
      </c>
      <c r="AG1262" s="164">
        <v>46083.666666666664</v>
      </c>
      <c r="AH1262" s="164">
        <v>46083.666666666664</v>
      </c>
      <c r="AI1262" s="99">
        <v>46085</v>
      </c>
      <c r="AJ1262" s="69"/>
      <c r="AK1262" s="99">
        <v>46085</v>
      </c>
      <c r="AL1262" s="99">
        <v>46090</v>
      </c>
      <c r="AM1262" s="69"/>
      <c r="AN1262" s="74">
        <v>46091</v>
      </c>
      <c r="AO1262" s="95" t="s">
        <v>121</v>
      </c>
      <c r="AP1262" s="95" t="s">
        <v>121</v>
      </c>
      <c r="AQ1262" s="95" t="s">
        <v>121</v>
      </c>
      <c r="AR1262" s="95" t="s">
        <v>121</v>
      </c>
      <c r="AS1262" s="95" t="s">
        <v>121</v>
      </c>
      <c r="AT1262" s="95" t="s">
        <v>121</v>
      </c>
      <c r="AU1262" s="82" t="s">
        <v>2794</v>
      </c>
      <c r="AV1262" s="134">
        <v>46083</v>
      </c>
      <c r="AW1262" s="75">
        <f>_xlfn.XLOOKUP(D1262,'[1]OPS Loading report'!$E:$E,'[1]OPS Loading report'!$G:$G)</f>
        <v>0</v>
      </c>
      <c r="AX1262" s="75">
        <v>0</v>
      </c>
      <c r="AY1262" s="75"/>
      <c r="AZ1262" s="96"/>
      <c r="BA1262" s="75"/>
      <c r="BB1262" s="75"/>
      <c r="BC1262" s="75"/>
      <c r="BD1262" s="75"/>
      <c r="BE1262" s="75"/>
      <c r="BF1262" s="75"/>
      <c r="BG1262" s="75"/>
      <c r="BH1262" s="75"/>
      <c r="BI1262" s="75"/>
      <c r="BJ1262" s="75"/>
      <c r="BK1262" s="75"/>
      <c r="BL1262" s="75"/>
      <c r="BM1262" s="75"/>
      <c r="BN1262" s="75"/>
      <c r="BO1262" s="75"/>
      <c r="BP1262" s="75"/>
      <c r="BQ1262" s="75"/>
      <c r="BR1262" s="75"/>
      <c r="BS1262" s="75"/>
      <c r="BT1262" s="75">
        <v>0</v>
      </c>
      <c r="BU1262" s="189" t="s">
        <v>4865</v>
      </c>
      <c r="BV1262" s="74">
        <v>46086</v>
      </c>
      <c r="BW1262" s="85"/>
      <c r="BX1262" s="85"/>
      <c r="BY1262" s="86" t="s">
        <v>120</v>
      </c>
      <c r="BZ1262" s="87">
        <f t="shared" si="387"/>
        <v>8</v>
      </c>
      <c r="CB1262" s="88">
        <f t="shared" si="389"/>
        <v>10</v>
      </c>
      <c r="CC1262" s="89"/>
      <c r="CE1262" s="87">
        <f t="shared" si="388"/>
        <v>3</v>
      </c>
      <c r="CF1262" s="90"/>
      <c r="CG1262" s="90"/>
      <c r="CH1262" s="90"/>
      <c r="CJ1262" s="87">
        <f t="shared" si="390"/>
        <v>3</v>
      </c>
      <c r="CK1262" s="87">
        <f t="shared" si="391"/>
        <v>10</v>
      </c>
      <c r="CL1262" s="22" t="s">
        <v>121</v>
      </c>
      <c r="CM1262" s="22" t="s">
        <v>4866</v>
      </c>
    </row>
    <row r="1263" spans="1:91" ht="14.85" customHeight="1" x14ac:dyDescent="0.25">
      <c r="A1263" s="69">
        <f t="shared" si="392"/>
        <v>1261</v>
      </c>
      <c r="B1263" s="70" t="s">
        <v>102</v>
      </c>
      <c r="C1263" s="107" t="s">
        <v>4877</v>
      </c>
      <c r="D1263" s="106">
        <v>145598353</v>
      </c>
      <c r="E1263" s="73">
        <v>5320007793</v>
      </c>
      <c r="F1263" s="74">
        <v>46074</v>
      </c>
      <c r="G1263" s="75" t="s">
        <v>1830</v>
      </c>
      <c r="H1263" s="75" t="s">
        <v>2213</v>
      </c>
      <c r="I1263" s="75" t="s">
        <v>105</v>
      </c>
      <c r="J1263" s="75" t="s">
        <v>518</v>
      </c>
      <c r="K1263" s="75" t="s">
        <v>107</v>
      </c>
      <c r="L1263" s="74">
        <v>46104</v>
      </c>
      <c r="M1263" s="73">
        <v>40</v>
      </c>
      <c r="N1263" s="75" t="s">
        <v>4878</v>
      </c>
      <c r="O1263" s="75" t="s">
        <v>4879</v>
      </c>
      <c r="P1263" s="75">
        <v>2830049387</v>
      </c>
      <c r="Q1263" s="158">
        <v>46082</v>
      </c>
      <c r="R1263" s="75">
        <v>1209389510</v>
      </c>
      <c r="S1263" s="82">
        <v>224259768</v>
      </c>
      <c r="T1263" s="158">
        <v>46082</v>
      </c>
      <c r="U1263" s="76">
        <v>16022.012000000001</v>
      </c>
      <c r="V1263" s="76">
        <v>15597.367</v>
      </c>
      <c r="W1263" s="82">
        <v>18</v>
      </c>
      <c r="X1263" s="82">
        <v>0</v>
      </c>
      <c r="Y1263" s="98" t="s">
        <v>4880</v>
      </c>
      <c r="Z1263" s="82" t="s">
        <v>258</v>
      </c>
      <c r="AA1263" s="75" t="s">
        <v>595</v>
      </c>
      <c r="AB1263" s="82" t="s">
        <v>4862</v>
      </c>
      <c r="AC1263" s="98" t="s">
        <v>4877</v>
      </c>
      <c r="AD1263" s="75" t="s">
        <v>113</v>
      </c>
      <c r="AE1263" s="74">
        <v>46085</v>
      </c>
      <c r="AF1263" s="164">
        <v>46084.416666666664</v>
      </c>
      <c r="AG1263" s="164">
        <v>46083.666666666664</v>
      </c>
      <c r="AH1263" s="164">
        <v>46083.666666666664</v>
      </c>
      <c r="AI1263" s="99">
        <v>46085</v>
      </c>
      <c r="AJ1263" s="69"/>
      <c r="AK1263" s="221">
        <v>46085</v>
      </c>
      <c r="AL1263" s="99">
        <v>46090</v>
      </c>
      <c r="AM1263" s="69"/>
      <c r="AN1263" s="99">
        <v>46090</v>
      </c>
      <c r="AO1263" s="95" t="s">
        <v>121</v>
      </c>
      <c r="AP1263" s="95" t="s">
        <v>121</v>
      </c>
      <c r="AQ1263" s="95" t="s">
        <v>121</v>
      </c>
      <c r="AR1263" s="95" t="s">
        <v>121</v>
      </c>
      <c r="AS1263" s="95" t="s">
        <v>121</v>
      </c>
      <c r="AT1263" s="95" t="s">
        <v>121</v>
      </c>
      <c r="AU1263" s="82" t="s">
        <v>2794</v>
      </c>
      <c r="AV1263" s="134">
        <v>46082</v>
      </c>
      <c r="AW1263" s="75" t="s">
        <v>4881</v>
      </c>
      <c r="AX1263" s="75" t="s">
        <v>4882</v>
      </c>
      <c r="AY1263" s="75"/>
      <c r="AZ1263" s="96"/>
      <c r="BA1263" s="75"/>
      <c r="BB1263" s="75"/>
      <c r="BC1263" s="75"/>
      <c r="BD1263" s="75"/>
      <c r="BE1263" s="75"/>
      <c r="BF1263" s="75"/>
      <c r="BG1263" s="75"/>
      <c r="BH1263" s="75"/>
      <c r="BI1263" s="75"/>
      <c r="BJ1263" s="75"/>
      <c r="BK1263" s="75"/>
      <c r="BL1263" s="75"/>
      <c r="BM1263" s="75"/>
      <c r="BN1263" s="75"/>
      <c r="BO1263" s="75"/>
      <c r="BP1263" s="75"/>
      <c r="BQ1263" s="75"/>
      <c r="BR1263" s="75"/>
      <c r="BS1263" s="75"/>
      <c r="BT1263" s="75">
        <v>1</v>
      </c>
      <c r="BU1263" s="189" t="s">
        <v>4883</v>
      </c>
      <c r="BV1263" s="74">
        <v>46086</v>
      </c>
      <c r="BW1263" s="85"/>
      <c r="BX1263" s="85"/>
      <c r="BY1263" s="86" t="s">
        <v>120</v>
      </c>
      <c r="BZ1263" s="87">
        <f t="shared" si="387"/>
        <v>8</v>
      </c>
      <c r="CB1263" s="88">
        <f t="shared" si="389"/>
        <v>10</v>
      </c>
      <c r="CC1263" s="89"/>
      <c r="CE1263" s="87">
        <f t="shared" si="388"/>
        <v>3</v>
      </c>
      <c r="CF1263" s="90">
        <v>13100148</v>
      </c>
      <c r="CG1263" s="90"/>
      <c r="CH1263" s="90">
        <v>13100148</v>
      </c>
      <c r="CI1263" s="22">
        <v>26148</v>
      </c>
      <c r="CJ1263" s="87">
        <f t="shared" si="390"/>
        <v>3</v>
      </c>
      <c r="CK1263" s="87">
        <f t="shared" si="391"/>
        <v>9</v>
      </c>
      <c r="CL1263" s="22" t="s">
        <v>121</v>
      </c>
      <c r="CM1263" s="22" t="s">
        <v>4884</v>
      </c>
    </row>
    <row r="1264" spans="1:91" ht="14.85" customHeight="1" x14ac:dyDescent="0.25">
      <c r="A1264" s="69">
        <f t="shared" si="392"/>
        <v>1262</v>
      </c>
      <c r="B1264" s="70" t="s">
        <v>102</v>
      </c>
      <c r="C1264" s="107" t="s">
        <v>4877</v>
      </c>
      <c r="D1264" s="106">
        <v>145598354</v>
      </c>
      <c r="E1264" s="73">
        <v>5320007793</v>
      </c>
      <c r="F1264" s="74">
        <v>46074</v>
      </c>
      <c r="G1264" s="75" t="s">
        <v>1830</v>
      </c>
      <c r="H1264" s="75" t="s">
        <v>2213</v>
      </c>
      <c r="I1264" s="75" t="s">
        <v>105</v>
      </c>
      <c r="J1264" s="75" t="s">
        <v>518</v>
      </c>
      <c r="K1264" s="75" t="s">
        <v>107</v>
      </c>
      <c r="L1264" s="74">
        <v>46104</v>
      </c>
      <c r="M1264" s="73">
        <v>0</v>
      </c>
      <c r="N1264" s="75" t="s">
        <v>4878</v>
      </c>
      <c r="O1264" s="75" t="s">
        <v>4879</v>
      </c>
      <c r="P1264" s="75">
        <v>2830049388</v>
      </c>
      <c r="Q1264" s="158">
        <v>46082</v>
      </c>
      <c r="R1264" s="75">
        <v>1209389511</v>
      </c>
      <c r="S1264" s="82">
        <v>224259752</v>
      </c>
      <c r="T1264" s="158">
        <v>46082</v>
      </c>
      <c r="U1264" s="76">
        <v>2769.002</v>
      </c>
      <c r="V1264" s="76">
        <v>2695.6120000000001</v>
      </c>
      <c r="W1264" s="82">
        <v>3</v>
      </c>
      <c r="X1264" s="82">
        <v>0</v>
      </c>
      <c r="Y1264" s="98" t="s">
        <v>4880</v>
      </c>
      <c r="Z1264" s="82" t="s">
        <v>258</v>
      </c>
      <c r="AA1264" s="75" t="s">
        <v>595</v>
      </c>
      <c r="AB1264" s="82" t="s">
        <v>4862</v>
      </c>
      <c r="AC1264" s="98" t="s">
        <v>4877</v>
      </c>
      <c r="AD1264" s="75" t="s">
        <v>113</v>
      </c>
      <c r="AE1264" s="74">
        <v>46085</v>
      </c>
      <c r="AF1264" s="164">
        <v>46084.416666666664</v>
      </c>
      <c r="AG1264" s="164">
        <v>46083.666666666664</v>
      </c>
      <c r="AH1264" s="164">
        <v>46083.666666666664</v>
      </c>
      <c r="AI1264" s="99">
        <v>46085</v>
      </c>
      <c r="AJ1264" s="69"/>
      <c r="AK1264" s="221">
        <v>46085</v>
      </c>
      <c r="AL1264" s="99">
        <v>46090</v>
      </c>
      <c r="AM1264" s="69"/>
      <c r="AN1264" s="99">
        <v>46090</v>
      </c>
      <c r="AO1264" s="95" t="s">
        <v>121</v>
      </c>
      <c r="AP1264" s="95" t="s">
        <v>121</v>
      </c>
      <c r="AQ1264" s="95" t="s">
        <v>121</v>
      </c>
      <c r="AR1264" s="95" t="s">
        <v>121</v>
      </c>
      <c r="AS1264" s="95" t="s">
        <v>121</v>
      </c>
      <c r="AT1264" s="95" t="s">
        <v>121</v>
      </c>
      <c r="AU1264" s="82" t="s">
        <v>2794</v>
      </c>
      <c r="AV1264" s="134">
        <v>46082</v>
      </c>
      <c r="AW1264" s="75">
        <f>_xlfn.XLOOKUP(D1264,'[1]OPS Loading report'!$E:$E,'[1]OPS Loading report'!$G:$G)</f>
        <v>0</v>
      </c>
      <c r="AX1264" s="75">
        <v>0</v>
      </c>
      <c r="AY1264" s="75"/>
      <c r="AZ1264" s="96"/>
      <c r="BA1264" s="75"/>
      <c r="BB1264" s="75"/>
      <c r="BC1264" s="75"/>
      <c r="BD1264" s="75"/>
      <c r="BE1264" s="75"/>
      <c r="BF1264" s="75"/>
      <c r="BG1264" s="75"/>
      <c r="BH1264" s="75"/>
      <c r="BI1264" s="75"/>
      <c r="BJ1264" s="75"/>
      <c r="BK1264" s="75"/>
      <c r="BL1264" s="75"/>
      <c r="BM1264" s="75"/>
      <c r="BN1264" s="75"/>
      <c r="BO1264" s="75"/>
      <c r="BP1264" s="75"/>
      <c r="BQ1264" s="75"/>
      <c r="BR1264" s="75"/>
      <c r="BS1264" s="75"/>
      <c r="BT1264" s="75">
        <v>0</v>
      </c>
      <c r="BU1264" s="189" t="s">
        <v>4883</v>
      </c>
      <c r="BV1264" s="74">
        <v>46086</v>
      </c>
      <c r="BW1264" s="85"/>
      <c r="BX1264" s="85"/>
      <c r="BY1264" s="86" t="s">
        <v>120</v>
      </c>
      <c r="BZ1264" s="87">
        <f t="shared" si="387"/>
        <v>8</v>
      </c>
      <c r="CB1264" s="88">
        <f t="shared" si="389"/>
        <v>10</v>
      </c>
      <c r="CC1264" s="89"/>
      <c r="CE1264" s="87">
        <f t="shared" si="388"/>
        <v>3</v>
      </c>
      <c r="CF1264" s="90"/>
      <c r="CG1264" s="90"/>
      <c r="CH1264" s="90"/>
      <c r="CJ1264" s="87">
        <f t="shared" si="390"/>
        <v>3</v>
      </c>
      <c r="CK1264" s="87">
        <f t="shared" si="391"/>
        <v>9</v>
      </c>
      <c r="CL1264" s="22" t="s">
        <v>121</v>
      </c>
      <c r="CM1264" s="22" t="s">
        <v>4884</v>
      </c>
    </row>
    <row r="1265" spans="1:91" ht="14.45" customHeight="1" x14ac:dyDescent="0.25">
      <c r="A1265" s="69">
        <f t="shared" si="392"/>
        <v>1263</v>
      </c>
      <c r="B1265" s="70" t="s">
        <v>102</v>
      </c>
      <c r="C1265" s="220" t="s">
        <v>4852</v>
      </c>
      <c r="D1265" s="106">
        <v>145598358</v>
      </c>
      <c r="E1265" s="73">
        <v>5320007795</v>
      </c>
      <c r="F1265" s="74">
        <v>46074</v>
      </c>
      <c r="G1265" s="75" t="s">
        <v>1830</v>
      </c>
      <c r="H1265" s="75" t="s">
        <v>2213</v>
      </c>
      <c r="I1265" s="75" t="s">
        <v>105</v>
      </c>
      <c r="J1265" s="75" t="s">
        <v>518</v>
      </c>
      <c r="K1265" s="75" t="s">
        <v>107</v>
      </c>
      <c r="L1265" s="74">
        <v>46104</v>
      </c>
      <c r="M1265" s="73">
        <v>40</v>
      </c>
      <c r="N1265" s="75" t="s">
        <v>4885</v>
      </c>
      <c r="O1265" s="75" t="s">
        <v>4886</v>
      </c>
      <c r="P1265" s="75">
        <v>2830049234</v>
      </c>
      <c r="Q1265" s="74">
        <v>46079</v>
      </c>
      <c r="R1265" s="75">
        <v>1209388318</v>
      </c>
      <c r="S1265" s="75">
        <v>224247775</v>
      </c>
      <c r="T1265" s="74">
        <v>46079</v>
      </c>
      <c r="U1265" s="190">
        <v>15899.686</v>
      </c>
      <c r="V1265" s="190">
        <v>15478.281000000001</v>
      </c>
      <c r="W1265" s="75">
        <v>18</v>
      </c>
      <c r="X1265" s="75">
        <v>0</v>
      </c>
      <c r="Y1265" s="98">
        <v>7266757727</v>
      </c>
      <c r="Z1265" s="82" t="s">
        <v>354</v>
      </c>
      <c r="AA1265" s="75" t="s">
        <v>521</v>
      </c>
      <c r="AB1265" s="75" t="s">
        <v>4778</v>
      </c>
      <c r="AC1265" s="220" t="s">
        <v>4852</v>
      </c>
      <c r="AD1265" s="75" t="s">
        <v>113</v>
      </c>
      <c r="AE1265" s="99">
        <v>46086</v>
      </c>
      <c r="AF1265" s="130">
        <v>46082.291666666664</v>
      </c>
      <c r="AG1265" s="130">
        <v>46079.583333333336</v>
      </c>
      <c r="AH1265" s="130">
        <v>46079.583333333336</v>
      </c>
      <c r="AI1265" s="99">
        <v>46083</v>
      </c>
      <c r="AJ1265" s="69"/>
      <c r="AK1265" s="99">
        <v>46083</v>
      </c>
      <c r="AL1265" s="99">
        <v>46088</v>
      </c>
      <c r="AM1265" s="69"/>
      <c r="AN1265" s="99">
        <v>46088</v>
      </c>
      <c r="AO1265" s="95" t="s">
        <v>121</v>
      </c>
      <c r="AP1265" s="95" t="s">
        <v>121</v>
      </c>
      <c r="AQ1265" s="95" t="s">
        <v>121</v>
      </c>
      <c r="AR1265" s="95" t="s">
        <v>121</v>
      </c>
      <c r="AS1265" s="95" t="s">
        <v>121</v>
      </c>
      <c r="AT1265" s="95" t="s">
        <v>121</v>
      </c>
      <c r="AU1265" s="82" t="s">
        <v>2794</v>
      </c>
      <c r="AV1265" s="74">
        <v>46079</v>
      </c>
      <c r="AW1265" s="75" t="s">
        <v>4887</v>
      </c>
      <c r="AX1265" s="75">
        <v>32215963</v>
      </c>
      <c r="AY1265" s="75"/>
      <c r="AZ1265" s="96"/>
      <c r="BA1265" s="75"/>
      <c r="BB1265" s="75"/>
      <c r="BC1265" s="75"/>
      <c r="BD1265" s="75"/>
      <c r="BE1265" s="75"/>
      <c r="BF1265" s="75"/>
      <c r="BG1265" s="75"/>
      <c r="BH1265" s="75"/>
      <c r="BI1265" s="75"/>
      <c r="BJ1265" s="75"/>
      <c r="BK1265" s="75"/>
      <c r="BL1265" s="75"/>
      <c r="BM1265" s="75"/>
      <c r="BN1265" s="75"/>
      <c r="BO1265" s="75"/>
      <c r="BP1265" s="75"/>
      <c r="BQ1265" s="75"/>
      <c r="BR1265" s="75"/>
      <c r="BS1265" s="75"/>
      <c r="BT1265" s="75">
        <v>0</v>
      </c>
      <c r="BU1265" s="192" t="s">
        <v>4856</v>
      </c>
      <c r="BV1265" s="74">
        <v>46086</v>
      </c>
      <c r="BW1265" s="85"/>
      <c r="BX1265" s="85"/>
      <c r="BY1265" s="86" t="s">
        <v>120</v>
      </c>
      <c r="BZ1265" s="87">
        <f t="shared" si="387"/>
        <v>8</v>
      </c>
      <c r="CA1265" s="22" t="s">
        <v>4781</v>
      </c>
      <c r="CB1265" s="88">
        <f t="shared" si="389"/>
        <v>10</v>
      </c>
      <c r="CC1265" s="89"/>
      <c r="CE1265" s="87">
        <f t="shared" si="388"/>
        <v>3</v>
      </c>
      <c r="CF1265" s="90">
        <v>8502000</v>
      </c>
      <c r="CG1265" s="90"/>
      <c r="CH1265" s="90">
        <v>8502000</v>
      </c>
      <c r="CI1265" s="22">
        <v>26160</v>
      </c>
      <c r="CJ1265" s="87">
        <f t="shared" si="390"/>
        <v>2</v>
      </c>
      <c r="CK1265" s="87">
        <f t="shared" si="391"/>
        <v>9</v>
      </c>
      <c r="CL1265" s="22" t="s">
        <v>121</v>
      </c>
      <c r="CM1265" s="22" t="s">
        <v>4857</v>
      </c>
    </row>
    <row r="1266" spans="1:91" ht="14.45" customHeight="1" x14ac:dyDescent="0.25">
      <c r="A1266" s="69">
        <f t="shared" si="392"/>
        <v>1264</v>
      </c>
      <c r="B1266" s="70" t="s">
        <v>102</v>
      </c>
      <c r="C1266" s="220" t="s">
        <v>4852</v>
      </c>
      <c r="D1266" s="106">
        <v>145598360</v>
      </c>
      <c r="E1266" s="73">
        <v>5320007795</v>
      </c>
      <c r="F1266" s="74">
        <v>46074</v>
      </c>
      <c r="G1266" s="75" t="s">
        <v>1830</v>
      </c>
      <c r="H1266" s="75" t="s">
        <v>2213</v>
      </c>
      <c r="I1266" s="75" t="s">
        <v>105</v>
      </c>
      <c r="J1266" s="75" t="s">
        <v>518</v>
      </c>
      <c r="K1266" s="75" t="s">
        <v>107</v>
      </c>
      <c r="L1266" s="74">
        <v>46104</v>
      </c>
      <c r="M1266" s="73">
        <v>0</v>
      </c>
      <c r="N1266" s="75" t="s">
        <v>4885</v>
      </c>
      <c r="O1266" s="75" t="s">
        <v>4886</v>
      </c>
      <c r="P1266" s="75">
        <v>2830049235</v>
      </c>
      <c r="Q1266" s="74">
        <v>46079</v>
      </c>
      <c r="R1266" s="75">
        <v>1209388319</v>
      </c>
      <c r="S1266" s="75">
        <v>224247783</v>
      </c>
      <c r="T1266" s="74">
        <v>46079</v>
      </c>
      <c r="U1266" s="190">
        <v>1341.2719999999999</v>
      </c>
      <c r="V1266" s="190">
        <v>1305.7249999999999</v>
      </c>
      <c r="W1266" s="75">
        <v>2</v>
      </c>
      <c r="X1266" s="75">
        <v>0</v>
      </c>
      <c r="Y1266" s="98">
        <v>7266757727</v>
      </c>
      <c r="Z1266" s="82" t="s">
        <v>354</v>
      </c>
      <c r="AA1266" s="75" t="s">
        <v>521</v>
      </c>
      <c r="AB1266" s="75" t="s">
        <v>4778</v>
      </c>
      <c r="AC1266" s="220" t="s">
        <v>4852</v>
      </c>
      <c r="AD1266" s="75" t="s">
        <v>113</v>
      </c>
      <c r="AE1266" s="99">
        <v>46086</v>
      </c>
      <c r="AF1266" s="130">
        <v>46082.291666666664</v>
      </c>
      <c r="AG1266" s="130">
        <v>46079.583333333336</v>
      </c>
      <c r="AH1266" s="130">
        <v>46079.583333333336</v>
      </c>
      <c r="AI1266" s="99">
        <v>46083</v>
      </c>
      <c r="AJ1266" s="69"/>
      <c r="AK1266" s="99">
        <v>46083</v>
      </c>
      <c r="AL1266" s="99">
        <v>46088</v>
      </c>
      <c r="AM1266" s="69"/>
      <c r="AN1266" s="99">
        <v>46088</v>
      </c>
      <c r="AO1266" s="95" t="s">
        <v>121</v>
      </c>
      <c r="AP1266" s="95" t="s">
        <v>121</v>
      </c>
      <c r="AQ1266" s="95" t="s">
        <v>121</v>
      </c>
      <c r="AR1266" s="95" t="s">
        <v>121</v>
      </c>
      <c r="AS1266" s="95" t="s">
        <v>121</v>
      </c>
      <c r="AT1266" s="95" t="s">
        <v>121</v>
      </c>
      <c r="AU1266" s="82" t="s">
        <v>2794</v>
      </c>
      <c r="AV1266" s="74">
        <v>46079</v>
      </c>
      <c r="AW1266" s="75">
        <v>0</v>
      </c>
      <c r="AX1266" s="75">
        <v>0</v>
      </c>
      <c r="AY1266" s="75"/>
      <c r="AZ1266" s="96"/>
      <c r="BA1266" s="75"/>
      <c r="BB1266" s="75"/>
      <c r="BC1266" s="75"/>
      <c r="BD1266" s="75"/>
      <c r="BE1266" s="75"/>
      <c r="BF1266" s="75"/>
      <c r="BG1266" s="75"/>
      <c r="BH1266" s="75"/>
      <c r="BI1266" s="75"/>
      <c r="BJ1266" s="75"/>
      <c r="BK1266" s="75"/>
      <c r="BL1266" s="75"/>
      <c r="BM1266" s="75"/>
      <c r="BN1266" s="75"/>
      <c r="BO1266" s="75"/>
      <c r="BP1266" s="75"/>
      <c r="BQ1266" s="75"/>
      <c r="BR1266" s="75"/>
      <c r="BS1266" s="75"/>
      <c r="BT1266" s="75">
        <v>0</v>
      </c>
      <c r="BU1266" s="192" t="s">
        <v>4856</v>
      </c>
      <c r="BV1266" s="74">
        <v>46086</v>
      </c>
      <c r="BW1266" s="85"/>
      <c r="BX1266" s="85"/>
      <c r="BY1266" s="86" t="s">
        <v>120</v>
      </c>
      <c r="BZ1266" s="87">
        <f t="shared" si="387"/>
        <v>8</v>
      </c>
      <c r="CA1266" s="22" t="s">
        <v>4781</v>
      </c>
      <c r="CB1266" s="88">
        <f t="shared" si="389"/>
        <v>10</v>
      </c>
      <c r="CC1266" s="89"/>
      <c r="CE1266" s="87">
        <f t="shared" si="388"/>
        <v>3</v>
      </c>
      <c r="CF1266" s="90"/>
      <c r="CG1266" s="90"/>
      <c r="CH1266" s="90"/>
      <c r="CJ1266" s="87">
        <f t="shared" si="390"/>
        <v>2</v>
      </c>
      <c r="CK1266" s="87">
        <f t="shared" si="391"/>
        <v>9</v>
      </c>
      <c r="CL1266" s="22" t="s">
        <v>121</v>
      </c>
      <c r="CM1266" s="22" t="s">
        <v>4857</v>
      </c>
    </row>
    <row r="1267" spans="1:91" ht="14.45" customHeight="1" x14ac:dyDescent="0.25">
      <c r="A1267" s="69">
        <f t="shared" si="392"/>
        <v>1265</v>
      </c>
      <c r="B1267" s="70" t="s">
        <v>102</v>
      </c>
      <c r="C1267" s="220" t="s">
        <v>4888</v>
      </c>
      <c r="D1267" s="106">
        <v>145332364</v>
      </c>
      <c r="E1267" s="82"/>
      <c r="F1267" s="158">
        <v>46066</v>
      </c>
      <c r="G1267" s="82" t="s">
        <v>740</v>
      </c>
      <c r="H1267" s="82" t="s">
        <v>2213</v>
      </c>
      <c r="I1267" s="82" t="s">
        <v>105</v>
      </c>
      <c r="J1267" s="82" t="s">
        <v>518</v>
      </c>
      <c r="K1267" s="82" t="s">
        <v>242</v>
      </c>
      <c r="L1267" s="158">
        <v>46104</v>
      </c>
      <c r="M1267" s="73">
        <v>40</v>
      </c>
      <c r="N1267" s="75" t="s">
        <v>4889</v>
      </c>
      <c r="O1267" s="75" t="s">
        <v>4890</v>
      </c>
      <c r="P1267" s="75">
        <v>2830049182</v>
      </c>
      <c r="Q1267" s="158">
        <v>46079</v>
      </c>
      <c r="R1267" s="82">
        <v>1209388186</v>
      </c>
      <c r="S1267" s="82">
        <v>224247653</v>
      </c>
      <c r="T1267" s="158">
        <v>46079</v>
      </c>
      <c r="U1267" s="159">
        <v>14657.097</v>
      </c>
      <c r="V1267" s="159">
        <v>14117.116</v>
      </c>
      <c r="W1267" s="82">
        <v>20</v>
      </c>
      <c r="X1267" s="82">
        <v>0</v>
      </c>
      <c r="Y1267" s="98">
        <v>7266714799</v>
      </c>
      <c r="Z1267" s="82" t="s">
        <v>354</v>
      </c>
      <c r="AA1267" s="75" t="s">
        <v>521</v>
      </c>
      <c r="AB1267" s="82" t="s">
        <v>4778</v>
      </c>
      <c r="AC1267" s="220" t="s">
        <v>4888</v>
      </c>
      <c r="AD1267" s="82" t="s">
        <v>113</v>
      </c>
      <c r="AE1267" s="222">
        <v>46083</v>
      </c>
      <c r="AF1267" s="223">
        <v>46082.291666666664</v>
      </c>
      <c r="AG1267" s="223">
        <v>46079.583333333336</v>
      </c>
      <c r="AH1267" s="223">
        <v>46079.583333333336</v>
      </c>
      <c r="AI1267" s="222">
        <v>46083</v>
      </c>
      <c r="AJ1267" s="224"/>
      <c r="AK1267" s="222">
        <v>46083</v>
      </c>
      <c r="AL1267" s="222">
        <v>46088</v>
      </c>
      <c r="AM1267" s="224"/>
      <c r="AN1267" s="222">
        <v>46088</v>
      </c>
      <c r="AO1267" s="81">
        <f t="shared" ref="AO1267:AO1272" si="393">IF(AH1267&lt;AG1267,IF(AH1267=0,"",AH1267-1),IF(AG1267=0,"",AG1267-1))</f>
        <v>46078.583333333336</v>
      </c>
      <c r="AP1267" s="81">
        <f t="shared" ref="AP1267:AP1272" si="394">IF(AH1267&lt;AG1267,IF(AH1267=0,"",AH1267),IF(AG1267=0,"",AG1267))</f>
        <v>46079.583333333336</v>
      </c>
      <c r="AQ1267" s="81">
        <f t="shared" ref="AQ1267:AQ1272" si="395">IF(AH1267&lt;AG1267,IF(AH1267=0,"",AH1267),IF(AG1267=0,"",AG1267))</f>
        <v>46079.583333333336</v>
      </c>
      <c r="AR1267" s="81">
        <f t="shared" ref="AR1267:AR1272" si="396">IF(AI1267=0,"",IF(AI1267&lt;AJ1267,AJ1267+1,AI1267+1))</f>
        <v>46084</v>
      </c>
      <c r="AS1267" s="81">
        <f t="shared" ref="AS1267:AS1272" si="397">IF(AI1267=0,"",IF(AE1267=0,IF(AJ1267=0,AI1267+2,AJ1267+2),AE1267+2))</f>
        <v>46085</v>
      </c>
      <c r="AT1267" s="81">
        <f t="shared" ref="AT1267:AT1272" si="398">IF(AI1267=0,"",IF(AI1267&lt;AJ1267,AJ1267+1,AI1267+1))</f>
        <v>46084</v>
      </c>
      <c r="AU1267" s="82" t="s">
        <v>2794</v>
      </c>
      <c r="AV1267" s="74">
        <v>46079</v>
      </c>
      <c r="AW1267" s="75" t="s">
        <v>4891</v>
      </c>
      <c r="AX1267" s="75">
        <v>32216031</v>
      </c>
      <c r="AY1267" s="75"/>
      <c r="AZ1267" s="96"/>
      <c r="BA1267" s="75"/>
      <c r="BB1267" s="75"/>
      <c r="BC1267" s="75"/>
      <c r="BD1267" s="75"/>
      <c r="BE1267" s="75"/>
      <c r="BF1267" s="75"/>
      <c r="BG1267" s="75"/>
      <c r="BH1267" s="75"/>
      <c r="BI1267" s="75"/>
      <c r="BJ1267" s="75"/>
      <c r="BK1267" s="75"/>
      <c r="BL1267" s="75"/>
      <c r="BM1267" s="75"/>
      <c r="BN1267" s="75"/>
      <c r="BO1267" s="75"/>
      <c r="BP1267" s="75"/>
      <c r="BQ1267" s="75"/>
      <c r="BR1267" s="75"/>
      <c r="BS1267" s="75"/>
      <c r="BT1267" s="75">
        <v>1</v>
      </c>
      <c r="BU1267" s="192" t="s">
        <v>4892</v>
      </c>
      <c r="BV1267" s="74">
        <v>46084</v>
      </c>
      <c r="BW1267" s="85"/>
      <c r="BX1267" s="85"/>
      <c r="BY1267" s="86" t="s">
        <v>120</v>
      </c>
      <c r="BZ1267" s="87">
        <f t="shared" si="387"/>
        <v>7</v>
      </c>
      <c r="CB1267" s="88">
        <f t="shared" si="389"/>
        <v>10</v>
      </c>
      <c r="CC1267" s="89"/>
      <c r="CE1267" s="87">
        <f t="shared" si="388"/>
        <v>3</v>
      </c>
      <c r="CF1267" s="90">
        <v>8502000</v>
      </c>
      <c r="CG1267" s="90"/>
      <c r="CH1267" s="90">
        <v>8502000</v>
      </c>
      <c r="CI1267" s="22">
        <v>26160</v>
      </c>
      <c r="CJ1267" s="87">
        <f t="shared" si="390"/>
        <v>2</v>
      </c>
      <c r="CK1267" s="87">
        <f t="shared" si="391"/>
        <v>9</v>
      </c>
      <c r="CL1267" s="22" t="s">
        <v>121</v>
      </c>
      <c r="CM1267" s="22" t="s">
        <v>4893</v>
      </c>
    </row>
    <row r="1268" spans="1:91" ht="14.45" customHeight="1" x14ac:dyDescent="0.25">
      <c r="A1268" s="69">
        <f t="shared" si="392"/>
        <v>1266</v>
      </c>
      <c r="B1268" s="70" t="s">
        <v>102</v>
      </c>
      <c r="C1268" s="220" t="s">
        <v>4888</v>
      </c>
      <c r="D1268" s="106">
        <v>145332369</v>
      </c>
      <c r="E1268" s="82"/>
      <c r="F1268" s="158">
        <v>46066</v>
      </c>
      <c r="G1268" s="82" t="s">
        <v>740</v>
      </c>
      <c r="H1268" s="82" t="s">
        <v>2213</v>
      </c>
      <c r="I1268" s="82" t="s">
        <v>105</v>
      </c>
      <c r="J1268" s="82" t="s">
        <v>518</v>
      </c>
      <c r="K1268" s="82" t="s">
        <v>242</v>
      </c>
      <c r="L1268" s="158">
        <v>46097</v>
      </c>
      <c r="M1268" s="73">
        <v>40</v>
      </c>
      <c r="N1268" s="75" t="s">
        <v>4894</v>
      </c>
      <c r="O1268" s="75" t="s">
        <v>4895</v>
      </c>
      <c r="P1268" s="75">
        <v>2830049230</v>
      </c>
      <c r="Q1268" s="158">
        <v>46079</v>
      </c>
      <c r="R1268" s="82">
        <v>1209388304</v>
      </c>
      <c r="S1268" s="82">
        <v>224247669</v>
      </c>
      <c r="T1268" s="158">
        <v>46079</v>
      </c>
      <c r="U1268" s="159">
        <v>16211.429</v>
      </c>
      <c r="V1268" s="159">
        <v>15614.181</v>
      </c>
      <c r="W1268" s="82">
        <v>20</v>
      </c>
      <c r="X1268" s="82">
        <v>0</v>
      </c>
      <c r="Y1268" s="98">
        <v>7266714800</v>
      </c>
      <c r="Z1268" s="82" t="s">
        <v>354</v>
      </c>
      <c r="AA1268" s="75" t="s">
        <v>521</v>
      </c>
      <c r="AB1268" s="82" t="s">
        <v>4778</v>
      </c>
      <c r="AC1268" s="220" t="s">
        <v>4888</v>
      </c>
      <c r="AD1268" s="82" t="s">
        <v>113</v>
      </c>
      <c r="AE1268" s="222">
        <v>46083</v>
      </c>
      <c r="AF1268" s="223">
        <v>46082.291666666664</v>
      </c>
      <c r="AG1268" s="223">
        <v>46079.583333333336</v>
      </c>
      <c r="AH1268" s="223">
        <v>46079.583333333336</v>
      </c>
      <c r="AI1268" s="222">
        <v>46083</v>
      </c>
      <c r="AJ1268" s="224"/>
      <c r="AK1268" s="222">
        <v>46083</v>
      </c>
      <c r="AL1268" s="222">
        <v>46088</v>
      </c>
      <c r="AM1268" s="224"/>
      <c r="AN1268" s="222">
        <v>46088</v>
      </c>
      <c r="AO1268" s="81">
        <f t="shared" si="393"/>
        <v>46078.583333333336</v>
      </c>
      <c r="AP1268" s="81">
        <f t="shared" si="394"/>
        <v>46079.583333333336</v>
      </c>
      <c r="AQ1268" s="81">
        <f t="shared" si="395"/>
        <v>46079.583333333336</v>
      </c>
      <c r="AR1268" s="81">
        <f t="shared" si="396"/>
        <v>46084</v>
      </c>
      <c r="AS1268" s="81">
        <f t="shared" si="397"/>
        <v>46085</v>
      </c>
      <c r="AT1268" s="81">
        <f t="shared" si="398"/>
        <v>46084</v>
      </c>
      <c r="AU1268" s="82" t="s">
        <v>2794</v>
      </c>
      <c r="AV1268" s="74">
        <v>46079</v>
      </c>
      <c r="AW1268" s="75" t="s">
        <v>4896</v>
      </c>
      <c r="AX1268" s="75">
        <v>32216033</v>
      </c>
      <c r="AY1268" s="75"/>
      <c r="AZ1268" s="96"/>
      <c r="BA1268" s="75"/>
      <c r="BB1268" s="75"/>
      <c r="BC1268" s="75"/>
      <c r="BD1268" s="75"/>
      <c r="BE1268" s="75"/>
      <c r="BF1268" s="75"/>
      <c r="BG1268" s="75"/>
      <c r="BH1268" s="75"/>
      <c r="BI1268" s="75"/>
      <c r="BJ1268" s="75"/>
      <c r="BK1268" s="75"/>
      <c r="BL1268" s="75"/>
      <c r="BM1268" s="75"/>
      <c r="BN1268" s="75"/>
      <c r="BO1268" s="75"/>
      <c r="BP1268" s="75"/>
      <c r="BQ1268" s="75"/>
      <c r="BR1268" s="75"/>
      <c r="BS1268" s="75"/>
      <c r="BT1268" s="75">
        <v>0</v>
      </c>
      <c r="BU1268" s="192" t="s">
        <v>4892</v>
      </c>
      <c r="BV1268" s="74">
        <v>46084</v>
      </c>
      <c r="BW1268" s="85"/>
      <c r="BX1268" s="85"/>
      <c r="BY1268" s="86" t="s">
        <v>120</v>
      </c>
      <c r="BZ1268" s="87">
        <f t="shared" si="387"/>
        <v>7</v>
      </c>
      <c r="CB1268" s="88">
        <f t="shared" si="389"/>
        <v>10</v>
      </c>
      <c r="CC1268" s="89"/>
      <c r="CE1268" s="87">
        <f t="shared" si="388"/>
        <v>3</v>
      </c>
      <c r="CF1268" s="90">
        <v>8502000</v>
      </c>
      <c r="CG1268" s="90"/>
      <c r="CH1268" s="90">
        <v>8502000</v>
      </c>
      <c r="CI1268" s="22">
        <v>26160</v>
      </c>
      <c r="CJ1268" s="87">
        <f t="shared" si="390"/>
        <v>2</v>
      </c>
      <c r="CK1268" s="87">
        <f t="shared" si="391"/>
        <v>9</v>
      </c>
      <c r="CL1268" s="22" t="s">
        <v>121</v>
      </c>
      <c r="CM1268" s="22" t="s">
        <v>4893</v>
      </c>
    </row>
    <row r="1269" spans="1:91" ht="14.45" customHeight="1" x14ac:dyDescent="0.25">
      <c r="A1269" s="69">
        <f t="shared" si="392"/>
        <v>1267</v>
      </c>
      <c r="B1269" s="70" t="s">
        <v>102</v>
      </c>
      <c r="C1269" s="220" t="s">
        <v>4888</v>
      </c>
      <c r="D1269" s="106">
        <v>145337924</v>
      </c>
      <c r="E1269" s="82"/>
      <c r="F1269" s="158">
        <v>46066</v>
      </c>
      <c r="G1269" s="82" t="s">
        <v>740</v>
      </c>
      <c r="H1269" s="82" t="s">
        <v>2213</v>
      </c>
      <c r="I1269" s="82" t="s">
        <v>105</v>
      </c>
      <c r="J1269" s="82" t="s">
        <v>518</v>
      </c>
      <c r="K1269" s="82" t="s">
        <v>242</v>
      </c>
      <c r="L1269" s="158">
        <v>46097</v>
      </c>
      <c r="M1269" s="73">
        <v>40</v>
      </c>
      <c r="N1269" s="75" t="s">
        <v>4897</v>
      </c>
      <c r="O1269" s="75" t="s">
        <v>4898</v>
      </c>
      <c r="P1269" s="75">
        <v>2830049252</v>
      </c>
      <c r="Q1269" s="158">
        <v>46079</v>
      </c>
      <c r="R1269" s="82">
        <v>1209388407</v>
      </c>
      <c r="S1269" s="82">
        <v>224247675</v>
      </c>
      <c r="T1269" s="158">
        <v>46079</v>
      </c>
      <c r="U1269" s="159">
        <v>14681.744000000001</v>
      </c>
      <c r="V1269" s="159">
        <v>14173.034</v>
      </c>
      <c r="W1269" s="82">
        <v>20</v>
      </c>
      <c r="X1269" s="82">
        <v>0</v>
      </c>
      <c r="Y1269" s="98">
        <v>7266714801</v>
      </c>
      <c r="Z1269" s="82" t="s">
        <v>354</v>
      </c>
      <c r="AA1269" s="75" t="s">
        <v>521</v>
      </c>
      <c r="AB1269" s="82" t="s">
        <v>4778</v>
      </c>
      <c r="AC1269" s="220" t="s">
        <v>4888</v>
      </c>
      <c r="AD1269" s="82" t="s">
        <v>113</v>
      </c>
      <c r="AE1269" s="222">
        <v>46083</v>
      </c>
      <c r="AF1269" s="223">
        <v>46082.291666666664</v>
      </c>
      <c r="AG1269" s="223">
        <v>46079.583333333336</v>
      </c>
      <c r="AH1269" s="223">
        <v>46079.583333333336</v>
      </c>
      <c r="AI1269" s="222">
        <v>46083</v>
      </c>
      <c r="AJ1269" s="224"/>
      <c r="AK1269" s="222">
        <v>46083</v>
      </c>
      <c r="AL1269" s="222">
        <v>46088</v>
      </c>
      <c r="AM1269" s="224"/>
      <c r="AN1269" s="222">
        <v>46088</v>
      </c>
      <c r="AO1269" s="81">
        <f t="shared" si="393"/>
        <v>46078.583333333336</v>
      </c>
      <c r="AP1269" s="81">
        <f t="shared" si="394"/>
        <v>46079.583333333336</v>
      </c>
      <c r="AQ1269" s="81">
        <f t="shared" si="395"/>
        <v>46079.583333333336</v>
      </c>
      <c r="AR1269" s="81">
        <f t="shared" si="396"/>
        <v>46084</v>
      </c>
      <c r="AS1269" s="81">
        <f t="shared" si="397"/>
        <v>46085</v>
      </c>
      <c r="AT1269" s="81">
        <f t="shared" si="398"/>
        <v>46084</v>
      </c>
      <c r="AU1269" s="82" t="s">
        <v>2794</v>
      </c>
      <c r="AV1269" s="74">
        <v>46079</v>
      </c>
      <c r="AW1269" s="75" t="s">
        <v>4899</v>
      </c>
      <c r="AX1269" s="75">
        <v>32209167</v>
      </c>
      <c r="AY1269" s="75"/>
      <c r="AZ1269" s="96"/>
      <c r="BA1269" s="75"/>
      <c r="BB1269" s="75"/>
      <c r="BC1269" s="75"/>
      <c r="BD1269" s="75"/>
      <c r="BE1269" s="75"/>
      <c r="BF1269" s="75"/>
      <c r="BG1269" s="75"/>
      <c r="BH1269" s="75"/>
      <c r="BI1269" s="75"/>
      <c r="BJ1269" s="75"/>
      <c r="BK1269" s="75"/>
      <c r="BL1269" s="75"/>
      <c r="BM1269" s="75"/>
      <c r="BN1269" s="75"/>
      <c r="BO1269" s="75"/>
      <c r="BP1269" s="75"/>
      <c r="BQ1269" s="75"/>
      <c r="BR1269" s="75"/>
      <c r="BS1269" s="75"/>
      <c r="BT1269" s="75">
        <v>0</v>
      </c>
      <c r="BU1269" s="192" t="s">
        <v>4892</v>
      </c>
      <c r="BV1269" s="74">
        <v>46084</v>
      </c>
      <c r="BW1269" s="85"/>
      <c r="BX1269" s="85"/>
      <c r="BY1269" s="86" t="s">
        <v>120</v>
      </c>
      <c r="BZ1269" s="87">
        <f t="shared" si="387"/>
        <v>7</v>
      </c>
      <c r="CB1269" s="88">
        <f t="shared" si="389"/>
        <v>10</v>
      </c>
      <c r="CC1269" s="89"/>
      <c r="CE1269" s="87">
        <f t="shared" si="388"/>
        <v>3</v>
      </c>
      <c r="CF1269" s="90">
        <v>8502000</v>
      </c>
      <c r="CG1269" s="90"/>
      <c r="CH1269" s="90">
        <v>8502000</v>
      </c>
      <c r="CI1269" s="22">
        <v>26160</v>
      </c>
      <c r="CJ1269" s="87">
        <f t="shared" si="390"/>
        <v>2</v>
      </c>
      <c r="CK1269" s="87">
        <f t="shared" si="391"/>
        <v>9</v>
      </c>
      <c r="CL1269" s="22" t="s">
        <v>121</v>
      </c>
      <c r="CM1269" s="22" t="s">
        <v>4893</v>
      </c>
    </row>
    <row r="1270" spans="1:91" ht="14.45" customHeight="1" x14ac:dyDescent="0.25">
      <c r="A1270" s="69">
        <f t="shared" si="392"/>
        <v>1268</v>
      </c>
      <c r="B1270" s="70" t="s">
        <v>102</v>
      </c>
      <c r="C1270" s="200" t="s">
        <v>4783</v>
      </c>
      <c r="D1270" s="106">
        <v>145550718</v>
      </c>
      <c r="E1270" s="73"/>
      <c r="F1270" s="74">
        <v>46062</v>
      </c>
      <c r="G1270" s="75" t="s">
        <v>1830</v>
      </c>
      <c r="H1270" s="75" t="s">
        <v>2213</v>
      </c>
      <c r="I1270" s="75" t="s">
        <v>105</v>
      </c>
      <c r="J1270" s="75" t="s">
        <v>518</v>
      </c>
      <c r="K1270" s="75" t="s">
        <v>242</v>
      </c>
      <c r="L1270" s="74">
        <v>46090</v>
      </c>
      <c r="M1270" s="73">
        <v>40</v>
      </c>
      <c r="N1270" s="75" t="s">
        <v>4900</v>
      </c>
      <c r="O1270" s="75" t="s">
        <v>4901</v>
      </c>
      <c r="P1270" s="75">
        <v>2830049228</v>
      </c>
      <c r="Q1270" s="74">
        <v>46079</v>
      </c>
      <c r="R1270" s="75">
        <v>1209388299</v>
      </c>
      <c r="S1270" s="75">
        <v>224248291</v>
      </c>
      <c r="T1270" s="74">
        <v>46079</v>
      </c>
      <c r="U1270" s="190">
        <v>18148.626</v>
      </c>
      <c r="V1270" s="190">
        <v>17592.355</v>
      </c>
      <c r="W1270" s="75">
        <v>20</v>
      </c>
      <c r="X1270" s="75">
        <v>0</v>
      </c>
      <c r="Y1270" s="98">
        <v>7266714806</v>
      </c>
      <c r="Z1270" s="82" t="s">
        <v>354</v>
      </c>
      <c r="AA1270" s="75" t="s">
        <v>521</v>
      </c>
      <c r="AB1270" s="75" t="s">
        <v>4778</v>
      </c>
      <c r="AC1270" s="98" t="s">
        <v>4783</v>
      </c>
      <c r="AD1270" s="75" t="s">
        <v>113</v>
      </c>
      <c r="AE1270" s="99">
        <v>46086</v>
      </c>
      <c r="AF1270" s="130">
        <v>46082.291666666664</v>
      </c>
      <c r="AG1270" s="130">
        <v>46079.583333333336</v>
      </c>
      <c r="AH1270" s="130">
        <v>46079.583333333336</v>
      </c>
      <c r="AI1270" s="99">
        <v>46083</v>
      </c>
      <c r="AJ1270" s="69"/>
      <c r="AK1270" s="99">
        <v>46083</v>
      </c>
      <c r="AL1270" s="99">
        <v>46088</v>
      </c>
      <c r="AM1270" s="69"/>
      <c r="AN1270" s="99">
        <v>46088</v>
      </c>
      <c r="AO1270" s="81">
        <f t="shared" si="393"/>
        <v>46078.583333333336</v>
      </c>
      <c r="AP1270" s="81">
        <f t="shared" si="394"/>
        <v>46079.583333333336</v>
      </c>
      <c r="AQ1270" s="81">
        <f t="shared" si="395"/>
        <v>46079.583333333336</v>
      </c>
      <c r="AR1270" s="81">
        <f t="shared" si="396"/>
        <v>46084</v>
      </c>
      <c r="AS1270" s="81">
        <f t="shared" si="397"/>
        <v>46088</v>
      </c>
      <c r="AT1270" s="81">
        <f t="shared" si="398"/>
        <v>46084</v>
      </c>
      <c r="AU1270" s="82" t="s">
        <v>2794</v>
      </c>
      <c r="AV1270" s="74">
        <v>46079</v>
      </c>
      <c r="AW1270" s="75" t="s">
        <v>4902</v>
      </c>
      <c r="AX1270" s="75">
        <v>32246416</v>
      </c>
      <c r="AY1270" s="75"/>
      <c r="AZ1270" s="96"/>
      <c r="BA1270" s="75"/>
      <c r="BB1270" s="75"/>
      <c r="BC1270" s="75"/>
      <c r="BD1270" s="75"/>
      <c r="BE1270" s="75"/>
      <c r="BF1270" s="75"/>
      <c r="BG1270" s="75"/>
      <c r="BH1270" s="75"/>
      <c r="BI1270" s="75"/>
      <c r="BJ1270" s="75"/>
      <c r="BK1270" s="75"/>
      <c r="BL1270" s="75"/>
      <c r="BM1270" s="75"/>
      <c r="BN1270" s="75"/>
      <c r="BO1270" s="75"/>
      <c r="BP1270" s="75"/>
      <c r="BQ1270" s="75"/>
      <c r="BR1270" s="75"/>
      <c r="BS1270" s="75"/>
      <c r="BT1270" s="75">
        <v>0</v>
      </c>
      <c r="BU1270" s="192" t="s">
        <v>4787</v>
      </c>
      <c r="BV1270" s="74">
        <v>46086</v>
      </c>
      <c r="BW1270" s="85"/>
      <c r="BX1270" s="85"/>
      <c r="BY1270" s="86" t="s">
        <v>120</v>
      </c>
      <c r="BZ1270" s="87">
        <f t="shared" si="387"/>
        <v>7</v>
      </c>
      <c r="CA1270" s="22" t="s">
        <v>4781</v>
      </c>
      <c r="CB1270" s="88">
        <f t="shared" si="389"/>
        <v>10</v>
      </c>
      <c r="CC1270" s="89"/>
      <c r="CE1270" s="87">
        <f t="shared" si="388"/>
        <v>3</v>
      </c>
      <c r="CF1270" s="90">
        <v>8502000</v>
      </c>
      <c r="CG1270" s="90"/>
      <c r="CH1270" s="90">
        <v>8502000</v>
      </c>
      <c r="CI1270" s="22">
        <v>26160</v>
      </c>
      <c r="CJ1270" s="87">
        <f t="shared" si="390"/>
        <v>2</v>
      </c>
      <c r="CK1270" s="87">
        <f t="shared" si="391"/>
        <v>9</v>
      </c>
      <c r="CL1270" s="22" t="s">
        <v>121</v>
      </c>
      <c r="CM1270" s="22" t="s">
        <v>4788</v>
      </c>
    </row>
    <row r="1271" spans="1:91" ht="14.45" customHeight="1" x14ac:dyDescent="0.25">
      <c r="A1271" s="69">
        <f t="shared" si="392"/>
        <v>1269</v>
      </c>
      <c r="B1271" s="70" t="s">
        <v>102</v>
      </c>
      <c r="C1271" s="200" t="s">
        <v>4783</v>
      </c>
      <c r="D1271" s="106">
        <v>145550725</v>
      </c>
      <c r="E1271" s="73"/>
      <c r="F1271" s="74">
        <v>46062</v>
      </c>
      <c r="G1271" s="75" t="s">
        <v>1830</v>
      </c>
      <c r="H1271" s="75" t="s">
        <v>2213</v>
      </c>
      <c r="I1271" s="75" t="s">
        <v>105</v>
      </c>
      <c r="J1271" s="75" t="s">
        <v>518</v>
      </c>
      <c r="K1271" s="75" t="s">
        <v>242</v>
      </c>
      <c r="L1271" s="74">
        <v>46090</v>
      </c>
      <c r="M1271" s="73">
        <v>40</v>
      </c>
      <c r="N1271" s="75" t="s">
        <v>4903</v>
      </c>
      <c r="O1271" s="75" t="s">
        <v>4904</v>
      </c>
      <c r="P1271" s="75">
        <v>2830049213</v>
      </c>
      <c r="Q1271" s="74">
        <v>46079</v>
      </c>
      <c r="R1271" s="75">
        <v>1209388272</v>
      </c>
      <c r="S1271" s="75">
        <v>224248301</v>
      </c>
      <c r="T1271" s="74">
        <v>46079</v>
      </c>
      <c r="U1271" s="190">
        <v>18142.23</v>
      </c>
      <c r="V1271" s="190">
        <v>17586.304</v>
      </c>
      <c r="W1271" s="75">
        <v>20</v>
      </c>
      <c r="X1271" s="75">
        <v>0</v>
      </c>
      <c r="Y1271" s="98">
        <v>7266757720</v>
      </c>
      <c r="Z1271" s="82" t="s">
        <v>354</v>
      </c>
      <c r="AA1271" s="75" t="s">
        <v>521</v>
      </c>
      <c r="AB1271" s="75" t="s">
        <v>4778</v>
      </c>
      <c r="AC1271" s="98" t="s">
        <v>4783</v>
      </c>
      <c r="AD1271" s="75" t="s">
        <v>113</v>
      </c>
      <c r="AE1271" s="99">
        <v>46086</v>
      </c>
      <c r="AF1271" s="130">
        <v>46082.291666666664</v>
      </c>
      <c r="AG1271" s="130">
        <v>46079.583333333336</v>
      </c>
      <c r="AH1271" s="130">
        <v>46079.583333333336</v>
      </c>
      <c r="AI1271" s="99">
        <v>46083</v>
      </c>
      <c r="AJ1271" s="69"/>
      <c r="AK1271" s="99">
        <v>46083</v>
      </c>
      <c r="AL1271" s="99">
        <v>46088</v>
      </c>
      <c r="AM1271" s="69"/>
      <c r="AN1271" s="99">
        <v>46088</v>
      </c>
      <c r="AO1271" s="81">
        <f t="shared" si="393"/>
        <v>46078.583333333336</v>
      </c>
      <c r="AP1271" s="81">
        <f t="shared" si="394"/>
        <v>46079.583333333336</v>
      </c>
      <c r="AQ1271" s="81">
        <f t="shared" si="395"/>
        <v>46079.583333333336</v>
      </c>
      <c r="AR1271" s="81">
        <f t="shared" si="396"/>
        <v>46084</v>
      </c>
      <c r="AS1271" s="81">
        <f t="shared" si="397"/>
        <v>46088</v>
      </c>
      <c r="AT1271" s="81">
        <f t="shared" si="398"/>
        <v>46084</v>
      </c>
      <c r="AU1271" s="82" t="s">
        <v>2794</v>
      </c>
      <c r="AV1271" s="74">
        <v>46079</v>
      </c>
      <c r="AW1271" s="75" t="s">
        <v>4905</v>
      </c>
      <c r="AX1271" s="75">
        <v>32215932</v>
      </c>
      <c r="AY1271" s="75"/>
      <c r="AZ1271" s="96"/>
      <c r="BA1271" s="75"/>
      <c r="BB1271" s="75"/>
      <c r="BC1271" s="75"/>
      <c r="BD1271" s="75"/>
      <c r="BE1271" s="75"/>
      <c r="BF1271" s="75"/>
      <c r="BG1271" s="75"/>
      <c r="BH1271" s="75"/>
      <c r="BI1271" s="75"/>
      <c r="BJ1271" s="75"/>
      <c r="BK1271" s="75"/>
      <c r="BL1271" s="75"/>
      <c r="BM1271" s="75"/>
      <c r="BN1271" s="75"/>
      <c r="BO1271" s="75"/>
      <c r="BP1271" s="75"/>
      <c r="BQ1271" s="75"/>
      <c r="BR1271" s="75"/>
      <c r="BS1271" s="75"/>
      <c r="BT1271" s="75">
        <v>0</v>
      </c>
      <c r="BU1271" s="192" t="s">
        <v>4787</v>
      </c>
      <c r="BV1271" s="74">
        <v>46086</v>
      </c>
      <c r="BW1271" s="85"/>
      <c r="BX1271" s="85"/>
      <c r="BY1271" s="86" t="s">
        <v>120</v>
      </c>
      <c r="BZ1271" s="87">
        <f t="shared" ref="BZ1271:BZ1286" si="399">_xlfn.ISOWEEKNUM(F1271)</f>
        <v>7</v>
      </c>
      <c r="CA1271" s="22" t="s">
        <v>4781</v>
      </c>
      <c r="CB1271" s="88">
        <f t="shared" si="389"/>
        <v>10</v>
      </c>
      <c r="CC1271" s="89"/>
      <c r="CE1271" s="87">
        <f t="shared" si="388"/>
        <v>3</v>
      </c>
      <c r="CF1271" s="90">
        <v>8502000</v>
      </c>
      <c r="CG1271" s="90"/>
      <c r="CH1271" s="90">
        <v>8502000</v>
      </c>
      <c r="CI1271" s="22">
        <v>26160</v>
      </c>
      <c r="CJ1271" s="87">
        <f t="shared" si="390"/>
        <v>2</v>
      </c>
      <c r="CK1271" s="87">
        <f t="shared" si="391"/>
        <v>9</v>
      </c>
      <c r="CL1271" s="22" t="s">
        <v>121</v>
      </c>
      <c r="CM1271" s="22" t="s">
        <v>4788</v>
      </c>
    </row>
    <row r="1272" spans="1:91" ht="14.45" customHeight="1" x14ac:dyDescent="0.25">
      <c r="A1272" s="69">
        <f t="shared" si="392"/>
        <v>1270</v>
      </c>
      <c r="B1272" s="70" t="s">
        <v>102</v>
      </c>
      <c r="C1272" s="220" t="s">
        <v>4852</v>
      </c>
      <c r="D1272" s="106">
        <v>145550728</v>
      </c>
      <c r="E1272" s="73"/>
      <c r="F1272" s="74">
        <v>46062</v>
      </c>
      <c r="G1272" s="75" t="s">
        <v>1830</v>
      </c>
      <c r="H1272" s="75" t="s">
        <v>2213</v>
      </c>
      <c r="I1272" s="75" t="s">
        <v>105</v>
      </c>
      <c r="J1272" s="75" t="s">
        <v>518</v>
      </c>
      <c r="K1272" s="75" t="s">
        <v>242</v>
      </c>
      <c r="L1272" s="74">
        <v>46090</v>
      </c>
      <c r="M1272" s="73">
        <v>40</v>
      </c>
      <c r="N1272" s="75" t="s">
        <v>4906</v>
      </c>
      <c r="O1272" s="75" t="s">
        <v>4907</v>
      </c>
      <c r="P1272" s="75">
        <v>2830049233</v>
      </c>
      <c r="Q1272" s="74">
        <v>46079</v>
      </c>
      <c r="R1272" s="75">
        <v>1209388316</v>
      </c>
      <c r="S1272" s="75">
        <v>224248309</v>
      </c>
      <c r="T1272" s="74">
        <v>46079</v>
      </c>
      <c r="U1272" s="190">
        <v>18076.281999999999</v>
      </c>
      <c r="V1272" s="190">
        <v>17522.431</v>
      </c>
      <c r="W1272" s="75">
        <v>20</v>
      </c>
      <c r="X1272" s="75">
        <v>0</v>
      </c>
      <c r="Y1272" s="98">
        <v>7266757721</v>
      </c>
      <c r="Z1272" s="82" t="s">
        <v>354</v>
      </c>
      <c r="AA1272" s="75" t="s">
        <v>521</v>
      </c>
      <c r="AB1272" s="75" t="s">
        <v>4778</v>
      </c>
      <c r="AC1272" s="220" t="s">
        <v>4852</v>
      </c>
      <c r="AD1272" s="75" t="s">
        <v>113</v>
      </c>
      <c r="AE1272" s="99">
        <v>46086</v>
      </c>
      <c r="AF1272" s="130">
        <v>46082.291666666664</v>
      </c>
      <c r="AG1272" s="130">
        <v>46079.583333333336</v>
      </c>
      <c r="AH1272" s="130">
        <v>46079.583333333336</v>
      </c>
      <c r="AI1272" s="99">
        <v>46083</v>
      </c>
      <c r="AJ1272" s="69"/>
      <c r="AK1272" s="99">
        <v>46083</v>
      </c>
      <c r="AL1272" s="99">
        <v>46088</v>
      </c>
      <c r="AM1272" s="69"/>
      <c r="AN1272" s="99">
        <v>46088</v>
      </c>
      <c r="AO1272" s="81">
        <f t="shared" si="393"/>
        <v>46078.583333333336</v>
      </c>
      <c r="AP1272" s="81">
        <f t="shared" si="394"/>
        <v>46079.583333333336</v>
      </c>
      <c r="AQ1272" s="81">
        <f t="shared" si="395"/>
        <v>46079.583333333336</v>
      </c>
      <c r="AR1272" s="81">
        <f t="shared" si="396"/>
        <v>46084</v>
      </c>
      <c r="AS1272" s="81">
        <f t="shared" si="397"/>
        <v>46088</v>
      </c>
      <c r="AT1272" s="81">
        <f t="shared" si="398"/>
        <v>46084</v>
      </c>
      <c r="AU1272" s="82" t="s">
        <v>2794</v>
      </c>
      <c r="AV1272" s="74">
        <v>46079</v>
      </c>
      <c r="AW1272" s="75" t="s">
        <v>4908</v>
      </c>
      <c r="AX1272" s="75">
        <v>32215968</v>
      </c>
      <c r="AY1272" s="75"/>
      <c r="AZ1272" s="96"/>
      <c r="BA1272" s="75"/>
      <c r="BB1272" s="75"/>
      <c r="BC1272" s="75"/>
      <c r="BD1272" s="75"/>
      <c r="BE1272" s="75"/>
      <c r="BF1272" s="75"/>
      <c r="BG1272" s="75"/>
      <c r="BH1272" s="75"/>
      <c r="BI1272" s="75"/>
      <c r="BJ1272" s="75"/>
      <c r="BK1272" s="75"/>
      <c r="BL1272" s="75"/>
      <c r="BM1272" s="75"/>
      <c r="BN1272" s="75"/>
      <c r="BO1272" s="75"/>
      <c r="BP1272" s="75"/>
      <c r="BQ1272" s="75"/>
      <c r="BR1272" s="75"/>
      <c r="BS1272" s="75"/>
      <c r="BT1272" s="75">
        <v>0</v>
      </c>
      <c r="BU1272" s="192" t="s">
        <v>4856</v>
      </c>
      <c r="BV1272" s="74">
        <v>46086</v>
      </c>
      <c r="BW1272" s="85"/>
      <c r="BX1272" s="85"/>
      <c r="BY1272" s="86" t="s">
        <v>120</v>
      </c>
      <c r="BZ1272" s="87">
        <f t="shared" si="399"/>
        <v>7</v>
      </c>
      <c r="CA1272" s="22" t="s">
        <v>4781</v>
      </c>
      <c r="CB1272" s="88">
        <f t="shared" si="389"/>
        <v>10</v>
      </c>
      <c r="CC1272" s="89"/>
      <c r="CE1272" s="87">
        <f t="shared" si="388"/>
        <v>3</v>
      </c>
      <c r="CF1272" s="90">
        <v>8502000</v>
      </c>
      <c r="CG1272" s="90"/>
      <c r="CH1272" s="90">
        <v>8502000</v>
      </c>
      <c r="CI1272" s="22">
        <v>26160</v>
      </c>
      <c r="CJ1272" s="87">
        <f t="shared" si="390"/>
        <v>2</v>
      </c>
      <c r="CK1272" s="87">
        <f t="shared" si="391"/>
        <v>9</v>
      </c>
      <c r="CL1272" s="22" t="s">
        <v>121</v>
      </c>
      <c r="CM1272" s="22" t="s">
        <v>4857</v>
      </c>
    </row>
    <row r="1273" spans="1:91" ht="14.85" customHeight="1" x14ac:dyDescent="0.25">
      <c r="A1273" s="69">
        <f t="shared" si="392"/>
        <v>1271</v>
      </c>
      <c r="B1273" s="70" t="s">
        <v>102</v>
      </c>
      <c r="C1273" s="107" t="s">
        <v>4909</v>
      </c>
      <c r="D1273" s="106">
        <v>145495650</v>
      </c>
      <c r="E1273" s="73">
        <v>5320007703</v>
      </c>
      <c r="F1273" s="74">
        <v>46077</v>
      </c>
      <c r="G1273" s="75" t="s">
        <v>1159</v>
      </c>
      <c r="H1273" s="75" t="s">
        <v>2963</v>
      </c>
      <c r="I1273" s="75" t="s">
        <v>105</v>
      </c>
      <c r="J1273" s="75" t="s">
        <v>1161</v>
      </c>
      <c r="K1273" s="75" t="s">
        <v>242</v>
      </c>
      <c r="L1273" s="74">
        <v>46091</v>
      </c>
      <c r="M1273" s="73">
        <v>40</v>
      </c>
      <c r="N1273" s="75" t="s">
        <v>4910</v>
      </c>
      <c r="O1273" s="75" t="s">
        <v>4911</v>
      </c>
      <c r="P1273" s="75">
        <v>2830049392</v>
      </c>
      <c r="Q1273" s="74">
        <v>46081</v>
      </c>
      <c r="R1273" s="75">
        <v>1209389515</v>
      </c>
      <c r="S1273" s="82">
        <v>224248480</v>
      </c>
      <c r="T1273" s="158">
        <v>46081</v>
      </c>
      <c r="U1273" s="76">
        <v>7853.39</v>
      </c>
      <c r="V1273" s="76">
        <v>7368.848</v>
      </c>
      <c r="W1273" s="75">
        <v>11</v>
      </c>
      <c r="X1273" s="75">
        <v>100</v>
      </c>
      <c r="Y1273" s="98" t="s">
        <v>4912</v>
      </c>
      <c r="Z1273" s="82" t="s">
        <v>258</v>
      </c>
      <c r="AA1273" s="75" t="s">
        <v>2039</v>
      </c>
      <c r="AB1273" s="75" t="s">
        <v>4913</v>
      </c>
      <c r="AC1273" s="98" t="s">
        <v>4909</v>
      </c>
      <c r="AD1273" s="75" t="s">
        <v>113</v>
      </c>
      <c r="AE1273" s="74">
        <v>46084</v>
      </c>
      <c r="AF1273" s="130">
        <v>46083.916666666664</v>
      </c>
      <c r="AG1273" s="130">
        <v>46082.625</v>
      </c>
      <c r="AH1273" s="130">
        <v>46082.625</v>
      </c>
      <c r="AI1273" s="99">
        <v>46083</v>
      </c>
      <c r="AJ1273" s="99">
        <v>46084</v>
      </c>
      <c r="AK1273" s="225">
        <v>46084</v>
      </c>
      <c r="AL1273" s="99">
        <v>46085</v>
      </c>
      <c r="AM1273" s="99">
        <v>46087</v>
      </c>
      <c r="AN1273" s="74">
        <v>46085</v>
      </c>
      <c r="AO1273" s="95" t="s">
        <v>121</v>
      </c>
      <c r="AP1273" s="95" t="s">
        <v>121</v>
      </c>
      <c r="AQ1273" s="95" t="s">
        <v>121</v>
      </c>
      <c r="AR1273" s="95" t="s">
        <v>121</v>
      </c>
      <c r="AS1273" s="95" t="s">
        <v>121</v>
      </c>
      <c r="AT1273" s="95" t="s">
        <v>121</v>
      </c>
      <c r="AU1273" s="82" t="s">
        <v>2794</v>
      </c>
      <c r="AV1273" s="134">
        <v>46082</v>
      </c>
      <c r="AW1273" s="75" t="s">
        <v>4914</v>
      </c>
      <c r="AX1273" s="75" t="s">
        <v>4915</v>
      </c>
      <c r="AY1273" s="75"/>
      <c r="AZ1273" s="96"/>
      <c r="BA1273" s="75"/>
      <c r="BB1273" s="75"/>
      <c r="BC1273" s="75"/>
      <c r="BD1273" s="75"/>
      <c r="BE1273" s="75"/>
      <c r="BF1273" s="75"/>
      <c r="BG1273" s="75"/>
      <c r="BH1273" s="75"/>
      <c r="BI1273" s="75"/>
      <c r="BJ1273" s="75"/>
      <c r="BK1273" s="75"/>
      <c r="BL1273" s="75"/>
      <c r="BM1273" s="75"/>
      <c r="BN1273" s="75"/>
      <c r="BO1273" s="75"/>
      <c r="BP1273" s="75"/>
      <c r="BQ1273" s="75"/>
      <c r="BR1273" s="75"/>
      <c r="BS1273" s="75"/>
      <c r="BT1273" s="75">
        <v>1</v>
      </c>
      <c r="BU1273" s="189" t="s">
        <v>4916</v>
      </c>
      <c r="BV1273" s="74">
        <v>46085</v>
      </c>
      <c r="BW1273" s="85"/>
      <c r="BX1273" s="85"/>
      <c r="BZ1273" s="87">
        <f t="shared" si="399"/>
        <v>9</v>
      </c>
      <c r="CB1273" s="88">
        <f t="shared" si="389"/>
        <v>10</v>
      </c>
      <c r="CC1273" s="89"/>
      <c r="CE1273" s="87">
        <f t="shared" si="388"/>
        <v>3</v>
      </c>
      <c r="CF1273" s="90">
        <v>6952974</v>
      </c>
      <c r="CG1273" s="90"/>
      <c r="CH1273" s="90">
        <v>6952974</v>
      </c>
      <c r="CI1273" s="22">
        <v>26139</v>
      </c>
      <c r="CJ1273" s="87">
        <f t="shared" si="390"/>
        <v>3</v>
      </c>
      <c r="CK1273" s="87">
        <f t="shared" si="391"/>
        <v>9</v>
      </c>
      <c r="CL1273" s="22" t="s">
        <v>121</v>
      </c>
      <c r="CM1273" s="22" t="s">
        <v>4917</v>
      </c>
    </row>
    <row r="1274" spans="1:91" ht="14.85" customHeight="1" x14ac:dyDescent="0.25">
      <c r="A1274" s="69">
        <f t="shared" si="392"/>
        <v>1272</v>
      </c>
      <c r="B1274" s="70" t="s">
        <v>102</v>
      </c>
      <c r="C1274" s="107" t="s">
        <v>4909</v>
      </c>
      <c r="D1274" s="106">
        <v>145524029</v>
      </c>
      <c r="E1274" s="73">
        <v>5320007703</v>
      </c>
      <c r="F1274" s="74">
        <v>46077</v>
      </c>
      <c r="G1274" s="75" t="s">
        <v>1159</v>
      </c>
      <c r="H1274" s="75" t="s">
        <v>2963</v>
      </c>
      <c r="I1274" s="75" t="s">
        <v>105</v>
      </c>
      <c r="J1274" s="75" t="s">
        <v>1161</v>
      </c>
      <c r="K1274" s="75" t="s">
        <v>242</v>
      </c>
      <c r="L1274" s="74">
        <v>46091</v>
      </c>
      <c r="M1274" s="73">
        <v>0</v>
      </c>
      <c r="N1274" s="75" t="s">
        <v>4910</v>
      </c>
      <c r="O1274" s="75" t="s">
        <v>4911</v>
      </c>
      <c r="P1274" s="75">
        <v>2830049393</v>
      </c>
      <c r="Q1274" s="74">
        <v>46081</v>
      </c>
      <c r="R1274" s="75">
        <v>1209389518</v>
      </c>
      <c r="S1274" s="82">
        <v>224248483</v>
      </c>
      <c r="T1274" s="158">
        <v>46081</v>
      </c>
      <c r="U1274" s="76">
        <v>4718.9780000000001</v>
      </c>
      <c r="V1274" s="76">
        <v>4348.3879999999999</v>
      </c>
      <c r="W1274" s="75">
        <v>8</v>
      </c>
      <c r="X1274" s="75">
        <v>99</v>
      </c>
      <c r="Y1274" s="98" t="s">
        <v>4912</v>
      </c>
      <c r="Z1274" s="82" t="s">
        <v>258</v>
      </c>
      <c r="AA1274" s="75" t="s">
        <v>2039</v>
      </c>
      <c r="AB1274" s="75" t="s">
        <v>4913</v>
      </c>
      <c r="AC1274" s="98" t="s">
        <v>4909</v>
      </c>
      <c r="AD1274" s="75" t="s">
        <v>113</v>
      </c>
      <c r="AE1274" s="74">
        <v>46084</v>
      </c>
      <c r="AF1274" s="130">
        <v>46083.916666666664</v>
      </c>
      <c r="AG1274" s="130">
        <v>46082.625</v>
      </c>
      <c r="AH1274" s="130">
        <v>46082.625</v>
      </c>
      <c r="AI1274" s="99">
        <v>46083</v>
      </c>
      <c r="AJ1274" s="99">
        <v>46084</v>
      </c>
      <c r="AK1274" s="74">
        <v>46084</v>
      </c>
      <c r="AL1274" s="99">
        <v>46085</v>
      </c>
      <c r="AM1274" s="99">
        <v>46087</v>
      </c>
      <c r="AN1274" s="74">
        <v>46085</v>
      </c>
      <c r="AO1274" s="95" t="s">
        <v>121</v>
      </c>
      <c r="AP1274" s="95" t="s">
        <v>121</v>
      </c>
      <c r="AQ1274" s="95" t="s">
        <v>121</v>
      </c>
      <c r="AR1274" s="95" t="s">
        <v>121</v>
      </c>
      <c r="AS1274" s="95" t="s">
        <v>121</v>
      </c>
      <c r="AT1274" s="95" t="s">
        <v>121</v>
      </c>
      <c r="AU1274" s="82" t="s">
        <v>2794</v>
      </c>
      <c r="AV1274" s="134">
        <v>46082</v>
      </c>
      <c r="AW1274" s="75">
        <f>_xlfn.XLOOKUP(D1274,'[1]OPS Loading report'!$E:$E,'[1]OPS Loading report'!$G:$G)</f>
        <v>0</v>
      </c>
      <c r="AX1274" s="75">
        <v>0</v>
      </c>
      <c r="AY1274" s="75"/>
      <c r="AZ1274" s="96"/>
      <c r="BA1274" s="75"/>
      <c r="BB1274" s="75"/>
      <c r="BC1274" s="75"/>
      <c r="BD1274" s="75"/>
      <c r="BE1274" s="75"/>
      <c r="BF1274" s="75"/>
      <c r="BG1274" s="75"/>
      <c r="BH1274" s="75"/>
      <c r="BI1274" s="75"/>
      <c r="BJ1274" s="75"/>
      <c r="BK1274" s="75"/>
      <c r="BL1274" s="75"/>
      <c r="BM1274" s="75"/>
      <c r="BN1274" s="75"/>
      <c r="BO1274" s="75"/>
      <c r="BP1274" s="75"/>
      <c r="BQ1274" s="75"/>
      <c r="BR1274" s="75"/>
      <c r="BS1274" s="75"/>
      <c r="BT1274" s="75">
        <v>0</v>
      </c>
      <c r="BU1274" s="189" t="s">
        <v>4916</v>
      </c>
      <c r="BV1274" s="74">
        <v>46085</v>
      </c>
      <c r="BW1274" s="85"/>
      <c r="BX1274" s="85"/>
      <c r="BY1274" s="86"/>
      <c r="BZ1274" s="87">
        <f t="shared" si="399"/>
        <v>9</v>
      </c>
      <c r="CB1274" s="88">
        <f t="shared" si="389"/>
        <v>10</v>
      </c>
      <c r="CC1274" s="89"/>
      <c r="CE1274" s="87">
        <f t="shared" si="388"/>
        <v>3</v>
      </c>
      <c r="CF1274" s="90"/>
      <c r="CG1274" s="90"/>
      <c r="CH1274" s="90"/>
      <c r="CJ1274" s="87">
        <f t="shared" si="390"/>
        <v>3</v>
      </c>
      <c r="CK1274" s="87">
        <f t="shared" si="391"/>
        <v>9</v>
      </c>
      <c r="CL1274" s="22" t="s">
        <v>121</v>
      </c>
      <c r="CM1274" s="22" t="s">
        <v>4917</v>
      </c>
    </row>
    <row r="1275" spans="1:91" ht="14.85" customHeight="1" x14ac:dyDescent="0.25">
      <c r="A1275" s="69">
        <f t="shared" si="392"/>
        <v>1273</v>
      </c>
      <c r="B1275" s="70" t="s">
        <v>102</v>
      </c>
      <c r="C1275" s="107" t="s">
        <v>4909</v>
      </c>
      <c r="D1275" s="106">
        <v>145495659</v>
      </c>
      <c r="E1275" s="73">
        <v>5320007704</v>
      </c>
      <c r="F1275" s="74">
        <v>46077</v>
      </c>
      <c r="G1275" s="75" t="s">
        <v>1159</v>
      </c>
      <c r="H1275" s="75" t="s">
        <v>2963</v>
      </c>
      <c r="I1275" s="75" t="s">
        <v>105</v>
      </c>
      <c r="J1275" s="75" t="s">
        <v>1161</v>
      </c>
      <c r="K1275" s="75" t="s">
        <v>242</v>
      </c>
      <c r="L1275" s="74">
        <v>46091</v>
      </c>
      <c r="M1275" s="73">
        <v>40</v>
      </c>
      <c r="N1275" s="75" t="s">
        <v>4918</v>
      </c>
      <c r="O1275" s="75" t="s">
        <v>4919</v>
      </c>
      <c r="P1275" s="75">
        <v>2830049330</v>
      </c>
      <c r="Q1275" s="74">
        <v>46081</v>
      </c>
      <c r="R1275" s="75">
        <v>1209389254</v>
      </c>
      <c r="S1275" s="82">
        <v>224248492</v>
      </c>
      <c r="T1275" s="158">
        <v>46081</v>
      </c>
      <c r="U1275" s="76">
        <v>6220.8869999999997</v>
      </c>
      <c r="V1275" s="76">
        <v>5997.1729999999998</v>
      </c>
      <c r="W1275" s="75">
        <v>7</v>
      </c>
      <c r="X1275" s="75">
        <v>0</v>
      </c>
      <c r="Y1275" s="98" t="s">
        <v>4920</v>
      </c>
      <c r="Z1275" s="82" t="s">
        <v>258</v>
      </c>
      <c r="AA1275" s="75" t="s">
        <v>2039</v>
      </c>
      <c r="AB1275" s="75" t="s">
        <v>4913</v>
      </c>
      <c r="AC1275" s="98" t="s">
        <v>4909</v>
      </c>
      <c r="AD1275" s="75" t="s">
        <v>113</v>
      </c>
      <c r="AE1275" s="74">
        <v>46084</v>
      </c>
      <c r="AF1275" s="130">
        <v>46083.916666666664</v>
      </c>
      <c r="AG1275" s="130">
        <v>46082.625</v>
      </c>
      <c r="AH1275" s="130">
        <v>46082.625</v>
      </c>
      <c r="AI1275" s="99">
        <v>46083</v>
      </c>
      <c r="AJ1275" s="99">
        <v>46084</v>
      </c>
      <c r="AK1275" s="225">
        <v>46084</v>
      </c>
      <c r="AL1275" s="99">
        <v>46085</v>
      </c>
      <c r="AM1275" s="99">
        <v>46087</v>
      </c>
      <c r="AN1275" s="74">
        <v>46085</v>
      </c>
      <c r="AO1275" s="95" t="s">
        <v>121</v>
      </c>
      <c r="AP1275" s="95" t="s">
        <v>121</v>
      </c>
      <c r="AQ1275" s="95" t="s">
        <v>121</v>
      </c>
      <c r="AR1275" s="95" t="s">
        <v>121</v>
      </c>
      <c r="AS1275" s="95" t="s">
        <v>121</v>
      </c>
      <c r="AT1275" s="95" t="s">
        <v>121</v>
      </c>
      <c r="AU1275" s="82" t="s">
        <v>2794</v>
      </c>
      <c r="AV1275" s="134">
        <v>46081</v>
      </c>
      <c r="AW1275" s="75" t="s">
        <v>4921</v>
      </c>
      <c r="AX1275" s="75" t="s">
        <v>4922</v>
      </c>
      <c r="AY1275" s="75"/>
      <c r="AZ1275" s="96"/>
      <c r="BA1275" s="75"/>
      <c r="BB1275" s="75"/>
      <c r="BC1275" s="75"/>
      <c r="BD1275" s="75"/>
      <c r="BE1275" s="75"/>
      <c r="BF1275" s="75"/>
      <c r="BG1275" s="75"/>
      <c r="BH1275" s="75"/>
      <c r="BI1275" s="75"/>
      <c r="BJ1275" s="75"/>
      <c r="BK1275" s="75"/>
      <c r="BL1275" s="75"/>
      <c r="BM1275" s="75"/>
      <c r="BN1275" s="75"/>
      <c r="BO1275" s="75"/>
      <c r="BP1275" s="75"/>
      <c r="BQ1275" s="75"/>
      <c r="BR1275" s="75"/>
      <c r="BS1275" s="75"/>
      <c r="BT1275" s="75">
        <v>0</v>
      </c>
      <c r="BU1275" s="189" t="s">
        <v>4916</v>
      </c>
      <c r="BV1275" s="74">
        <v>46085</v>
      </c>
      <c r="BW1275" s="85"/>
      <c r="BX1275" s="85"/>
      <c r="BY1275" s="86"/>
      <c r="BZ1275" s="87">
        <f t="shared" si="399"/>
        <v>9</v>
      </c>
      <c r="CB1275" s="88">
        <f t="shared" si="389"/>
        <v>10</v>
      </c>
      <c r="CC1275" s="89"/>
      <c r="CE1275" s="87">
        <f t="shared" si="388"/>
        <v>3</v>
      </c>
      <c r="CF1275" s="90">
        <v>6952974</v>
      </c>
      <c r="CG1275" s="90"/>
      <c r="CH1275" s="90">
        <v>6952974</v>
      </c>
      <c r="CI1275" s="22">
        <v>26139</v>
      </c>
      <c r="CJ1275" s="87">
        <f t="shared" si="390"/>
        <v>2</v>
      </c>
      <c r="CK1275" s="87">
        <f t="shared" si="391"/>
        <v>9</v>
      </c>
      <c r="CL1275" s="22" t="s">
        <v>121</v>
      </c>
      <c r="CM1275" s="22" t="s">
        <v>4917</v>
      </c>
    </row>
    <row r="1276" spans="1:91" ht="14.85" customHeight="1" x14ac:dyDescent="0.25">
      <c r="A1276" s="69">
        <f t="shared" si="392"/>
        <v>1274</v>
      </c>
      <c r="B1276" s="70" t="s">
        <v>102</v>
      </c>
      <c r="C1276" s="107" t="s">
        <v>4909</v>
      </c>
      <c r="D1276" s="106">
        <v>145456046</v>
      </c>
      <c r="E1276" s="73">
        <v>5320007704</v>
      </c>
      <c r="F1276" s="74">
        <v>46077</v>
      </c>
      <c r="G1276" s="75" t="s">
        <v>1178</v>
      </c>
      <c r="H1276" s="75" t="s">
        <v>2963</v>
      </c>
      <c r="I1276" s="75" t="s">
        <v>105</v>
      </c>
      <c r="J1276" s="75" t="s">
        <v>1161</v>
      </c>
      <c r="K1276" s="75" t="s">
        <v>242</v>
      </c>
      <c r="L1276" s="74">
        <v>46091</v>
      </c>
      <c r="M1276" s="73">
        <v>0</v>
      </c>
      <c r="N1276" s="75" t="s">
        <v>4918</v>
      </c>
      <c r="O1276" s="75" t="s">
        <v>4919</v>
      </c>
      <c r="P1276" s="75">
        <v>2830049331</v>
      </c>
      <c r="Q1276" s="74">
        <v>46081</v>
      </c>
      <c r="R1276" s="75">
        <v>1209389255</v>
      </c>
      <c r="S1276" s="82">
        <v>224248512</v>
      </c>
      <c r="T1276" s="158">
        <v>46081</v>
      </c>
      <c r="U1276" s="76">
        <v>10395.896000000001</v>
      </c>
      <c r="V1276" s="76">
        <v>10054.433999999999</v>
      </c>
      <c r="W1276" s="75">
        <v>12</v>
      </c>
      <c r="X1276" s="75">
        <v>4</v>
      </c>
      <c r="Y1276" s="98" t="s">
        <v>4920</v>
      </c>
      <c r="Z1276" s="82" t="s">
        <v>258</v>
      </c>
      <c r="AA1276" s="75" t="s">
        <v>2039</v>
      </c>
      <c r="AB1276" s="75" t="s">
        <v>4913</v>
      </c>
      <c r="AC1276" s="98" t="s">
        <v>4909</v>
      </c>
      <c r="AD1276" s="75" t="s">
        <v>113</v>
      </c>
      <c r="AE1276" s="74">
        <v>46084</v>
      </c>
      <c r="AF1276" s="130">
        <v>46083.916666666664</v>
      </c>
      <c r="AG1276" s="130">
        <v>46082.625</v>
      </c>
      <c r="AH1276" s="130">
        <v>46082.625</v>
      </c>
      <c r="AI1276" s="99">
        <v>46083</v>
      </c>
      <c r="AJ1276" s="99">
        <v>46084</v>
      </c>
      <c r="AK1276" s="74">
        <v>46084</v>
      </c>
      <c r="AL1276" s="99">
        <v>46085</v>
      </c>
      <c r="AM1276" s="99">
        <v>46087</v>
      </c>
      <c r="AN1276" s="74">
        <v>46085</v>
      </c>
      <c r="AO1276" s="95" t="s">
        <v>121</v>
      </c>
      <c r="AP1276" s="95" t="s">
        <v>121</v>
      </c>
      <c r="AQ1276" s="95" t="s">
        <v>121</v>
      </c>
      <c r="AR1276" s="95" t="s">
        <v>121</v>
      </c>
      <c r="AS1276" s="95" t="s">
        <v>121</v>
      </c>
      <c r="AT1276" s="95" t="s">
        <v>121</v>
      </c>
      <c r="AU1276" s="82" t="s">
        <v>2794</v>
      </c>
      <c r="AV1276" s="134">
        <v>46081</v>
      </c>
      <c r="AW1276" s="75">
        <v>0</v>
      </c>
      <c r="AX1276" s="75">
        <v>0</v>
      </c>
      <c r="AY1276" s="75"/>
      <c r="AZ1276" s="96"/>
      <c r="BA1276" s="75"/>
      <c r="BB1276" s="75"/>
      <c r="BC1276" s="75"/>
      <c r="BD1276" s="75"/>
      <c r="BE1276" s="75"/>
      <c r="BF1276" s="75"/>
      <c r="BG1276" s="75"/>
      <c r="BH1276" s="75"/>
      <c r="BI1276" s="75"/>
      <c r="BJ1276" s="75"/>
      <c r="BK1276" s="75"/>
      <c r="BL1276" s="75"/>
      <c r="BM1276" s="75"/>
      <c r="BN1276" s="75"/>
      <c r="BO1276" s="75"/>
      <c r="BP1276" s="75"/>
      <c r="BQ1276" s="75"/>
      <c r="BR1276" s="75"/>
      <c r="BS1276" s="75"/>
      <c r="BT1276" s="75">
        <v>0</v>
      </c>
      <c r="BU1276" s="189" t="s">
        <v>4916</v>
      </c>
      <c r="BV1276" s="74">
        <v>46085</v>
      </c>
      <c r="BW1276" s="85"/>
      <c r="BX1276" s="85"/>
      <c r="BY1276" s="86"/>
      <c r="BZ1276" s="87">
        <f t="shared" si="399"/>
        <v>9</v>
      </c>
      <c r="CB1276" s="88">
        <f t="shared" si="389"/>
        <v>10</v>
      </c>
      <c r="CC1276" s="89"/>
      <c r="CE1276" s="87">
        <f t="shared" si="388"/>
        <v>3</v>
      </c>
      <c r="CF1276" s="90"/>
      <c r="CG1276" s="90"/>
      <c r="CH1276" s="90"/>
      <c r="CJ1276" s="87">
        <f t="shared" si="390"/>
        <v>2</v>
      </c>
      <c r="CK1276" s="87">
        <f t="shared" si="391"/>
        <v>9</v>
      </c>
      <c r="CL1276" s="22" t="s">
        <v>121</v>
      </c>
      <c r="CM1276" s="22" t="s">
        <v>4917</v>
      </c>
    </row>
    <row r="1277" spans="1:91" ht="14.85" customHeight="1" x14ac:dyDescent="0.25">
      <c r="A1277" s="69">
        <f t="shared" si="392"/>
        <v>1275</v>
      </c>
      <c r="B1277" s="70" t="s">
        <v>102</v>
      </c>
      <c r="C1277" s="107" t="s">
        <v>4909</v>
      </c>
      <c r="D1277" s="106">
        <v>145428790</v>
      </c>
      <c r="E1277" s="73">
        <v>5320007705</v>
      </c>
      <c r="F1277" s="74">
        <v>46079</v>
      </c>
      <c r="G1277" s="75" t="s">
        <v>4624</v>
      </c>
      <c r="H1277" s="75" t="s">
        <v>2963</v>
      </c>
      <c r="I1277" s="75" t="s">
        <v>105</v>
      </c>
      <c r="J1277" s="75" t="s">
        <v>1161</v>
      </c>
      <c r="K1277" s="75" t="s">
        <v>242</v>
      </c>
      <c r="L1277" s="74">
        <v>46091</v>
      </c>
      <c r="M1277" s="73">
        <v>40</v>
      </c>
      <c r="N1277" s="75" t="s">
        <v>4923</v>
      </c>
      <c r="O1277" s="75" t="s">
        <v>4924</v>
      </c>
      <c r="P1277" s="75">
        <v>2830049335</v>
      </c>
      <c r="Q1277" s="74">
        <v>46081</v>
      </c>
      <c r="R1277" s="75">
        <v>1209389276</v>
      </c>
      <c r="S1277" s="82">
        <v>224253681</v>
      </c>
      <c r="T1277" s="158">
        <v>46081</v>
      </c>
      <c r="U1277" s="76">
        <v>2685.6280000000002</v>
      </c>
      <c r="V1277" s="76">
        <v>2574.8820000000001</v>
      </c>
      <c r="W1277" s="75">
        <v>3</v>
      </c>
      <c r="X1277" s="75">
        <v>2</v>
      </c>
      <c r="Y1277" s="98" t="s">
        <v>4925</v>
      </c>
      <c r="Z1277" s="82" t="s">
        <v>258</v>
      </c>
      <c r="AA1277" s="75" t="s">
        <v>2039</v>
      </c>
      <c r="AB1277" s="75" t="s">
        <v>4913</v>
      </c>
      <c r="AC1277" s="98" t="s">
        <v>4909</v>
      </c>
      <c r="AD1277" s="75" t="s">
        <v>113</v>
      </c>
      <c r="AE1277" s="74">
        <v>46084</v>
      </c>
      <c r="AF1277" s="130">
        <v>46083.916666666664</v>
      </c>
      <c r="AG1277" s="130">
        <v>46082.625</v>
      </c>
      <c r="AH1277" s="130">
        <v>46082.625</v>
      </c>
      <c r="AI1277" s="99">
        <v>46083</v>
      </c>
      <c r="AJ1277" s="99">
        <v>46084</v>
      </c>
      <c r="AK1277" s="225">
        <v>46084</v>
      </c>
      <c r="AL1277" s="99">
        <v>46085</v>
      </c>
      <c r="AM1277" s="99">
        <v>46087</v>
      </c>
      <c r="AN1277" s="74">
        <v>46085</v>
      </c>
      <c r="AO1277" s="95" t="s">
        <v>121</v>
      </c>
      <c r="AP1277" s="95" t="s">
        <v>121</v>
      </c>
      <c r="AQ1277" s="95" t="s">
        <v>121</v>
      </c>
      <c r="AR1277" s="95" t="s">
        <v>121</v>
      </c>
      <c r="AS1277" s="95" t="s">
        <v>121</v>
      </c>
      <c r="AT1277" s="95" t="s">
        <v>121</v>
      </c>
      <c r="AU1277" s="82" t="s">
        <v>2794</v>
      </c>
      <c r="AV1277" s="134">
        <v>46081</v>
      </c>
      <c r="AW1277" s="75" t="s">
        <v>4926</v>
      </c>
      <c r="AX1277" s="75" t="s">
        <v>4927</v>
      </c>
      <c r="AY1277" s="75"/>
      <c r="AZ1277" s="96"/>
      <c r="BA1277" s="75"/>
      <c r="BB1277" s="75"/>
      <c r="BC1277" s="75"/>
      <c r="BD1277" s="75"/>
      <c r="BE1277" s="75"/>
      <c r="BF1277" s="75"/>
      <c r="BG1277" s="75"/>
      <c r="BH1277" s="75"/>
      <c r="BI1277" s="75"/>
      <c r="BJ1277" s="75"/>
      <c r="BK1277" s="75"/>
      <c r="BL1277" s="75"/>
      <c r="BM1277" s="75"/>
      <c r="BN1277" s="75"/>
      <c r="BO1277" s="75"/>
      <c r="BP1277" s="75"/>
      <c r="BQ1277" s="75"/>
      <c r="BR1277" s="75"/>
      <c r="BS1277" s="75"/>
      <c r="BT1277" s="75">
        <v>0</v>
      </c>
      <c r="BU1277" s="189" t="s">
        <v>4916</v>
      </c>
      <c r="BV1277" s="74">
        <v>46085</v>
      </c>
      <c r="BW1277" s="85"/>
      <c r="BX1277" s="85"/>
      <c r="BY1277" s="86"/>
      <c r="BZ1277" s="87">
        <f t="shared" si="399"/>
        <v>9</v>
      </c>
      <c r="CB1277" s="88">
        <f t="shared" si="389"/>
        <v>10</v>
      </c>
      <c r="CC1277" s="89"/>
      <c r="CE1277" s="87">
        <f t="shared" si="388"/>
        <v>3</v>
      </c>
      <c r="CF1277" s="90">
        <v>6952974</v>
      </c>
      <c r="CG1277" s="90"/>
      <c r="CH1277" s="90">
        <v>6952974</v>
      </c>
      <c r="CI1277" s="22">
        <v>26139</v>
      </c>
      <c r="CJ1277" s="87">
        <f t="shared" si="390"/>
        <v>2</v>
      </c>
      <c r="CK1277" s="87">
        <f t="shared" si="391"/>
        <v>9</v>
      </c>
      <c r="CL1277" s="22" t="s">
        <v>121</v>
      </c>
      <c r="CM1277" s="22" t="s">
        <v>4917</v>
      </c>
    </row>
    <row r="1278" spans="1:91" ht="14.85" customHeight="1" x14ac:dyDescent="0.25">
      <c r="A1278" s="69">
        <f t="shared" si="392"/>
        <v>1276</v>
      </c>
      <c r="B1278" s="70" t="s">
        <v>102</v>
      </c>
      <c r="C1278" s="107" t="s">
        <v>4909</v>
      </c>
      <c r="D1278" s="106">
        <v>145493451</v>
      </c>
      <c r="E1278" s="73">
        <v>5320007705</v>
      </c>
      <c r="F1278" s="74">
        <v>46079</v>
      </c>
      <c r="G1278" s="75" t="s">
        <v>1274</v>
      </c>
      <c r="H1278" s="75" t="s">
        <v>2963</v>
      </c>
      <c r="I1278" s="75" t="s">
        <v>105</v>
      </c>
      <c r="J1278" s="75" t="s">
        <v>1161</v>
      </c>
      <c r="K1278" s="75" t="s">
        <v>242</v>
      </c>
      <c r="L1278" s="74">
        <v>46097</v>
      </c>
      <c r="M1278" s="73">
        <v>0</v>
      </c>
      <c r="N1278" s="75" t="s">
        <v>4923</v>
      </c>
      <c r="O1278" s="75" t="s">
        <v>4924</v>
      </c>
      <c r="P1278" s="75">
        <v>2830049336</v>
      </c>
      <c r="Q1278" s="74">
        <v>46081</v>
      </c>
      <c r="R1278" s="75">
        <v>1209389277</v>
      </c>
      <c r="S1278" s="82">
        <v>224253709</v>
      </c>
      <c r="T1278" s="158">
        <v>46081</v>
      </c>
      <c r="U1278" s="76">
        <v>6211.8639999999996</v>
      </c>
      <c r="V1278" s="76">
        <v>6052.9449999999997</v>
      </c>
      <c r="W1278" s="75">
        <v>6</v>
      </c>
      <c r="X1278" s="75">
        <v>3</v>
      </c>
      <c r="Y1278" s="98" t="s">
        <v>4925</v>
      </c>
      <c r="Z1278" s="82" t="s">
        <v>258</v>
      </c>
      <c r="AA1278" s="75" t="s">
        <v>2039</v>
      </c>
      <c r="AB1278" s="75" t="s">
        <v>4913</v>
      </c>
      <c r="AC1278" s="98" t="s">
        <v>4909</v>
      </c>
      <c r="AD1278" s="75" t="s">
        <v>113</v>
      </c>
      <c r="AE1278" s="74">
        <v>46084</v>
      </c>
      <c r="AF1278" s="130">
        <v>46083.916666666664</v>
      </c>
      <c r="AG1278" s="130">
        <v>46082.625</v>
      </c>
      <c r="AH1278" s="130">
        <v>46082.625</v>
      </c>
      <c r="AI1278" s="99">
        <v>46083</v>
      </c>
      <c r="AJ1278" s="99">
        <v>46084</v>
      </c>
      <c r="AK1278" s="74">
        <v>46084</v>
      </c>
      <c r="AL1278" s="99">
        <v>46085</v>
      </c>
      <c r="AM1278" s="99">
        <v>46087</v>
      </c>
      <c r="AN1278" s="74">
        <v>46085</v>
      </c>
      <c r="AO1278" s="95" t="s">
        <v>121</v>
      </c>
      <c r="AP1278" s="95" t="s">
        <v>121</v>
      </c>
      <c r="AQ1278" s="95" t="s">
        <v>121</v>
      </c>
      <c r="AR1278" s="95" t="s">
        <v>121</v>
      </c>
      <c r="AS1278" s="95" t="s">
        <v>121</v>
      </c>
      <c r="AT1278" s="95" t="s">
        <v>121</v>
      </c>
      <c r="AU1278" s="82" t="s">
        <v>2794</v>
      </c>
      <c r="AV1278" s="134">
        <v>46081</v>
      </c>
      <c r="AW1278" s="75">
        <v>0</v>
      </c>
      <c r="AX1278" s="75">
        <v>0</v>
      </c>
      <c r="AY1278" s="75"/>
      <c r="AZ1278" s="96"/>
      <c r="BA1278" s="75"/>
      <c r="BB1278" s="75"/>
      <c r="BC1278" s="75"/>
      <c r="BD1278" s="75"/>
      <c r="BE1278" s="75"/>
      <c r="BF1278" s="75"/>
      <c r="BG1278" s="75"/>
      <c r="BH1278" s="75"/>
      <c r="BI1278" s="75"/>
      <c r="BJ1278" s="75"/>
      <c r="BK1278" s="75"/>
      <c r="BL1278" s="75"/>
      <c r="BM1278" s="75"/>
      <c r="BN1278" s="75"/>
      <c r="BO1278" s="75"/>
      <c r="BP1278" s="75"/>
      <c r="BQ1278" s="75"/>
      <c r="BR1278" s="75"/>
      <c r="BS1278" s="75"/>
      <c r="BT1278" s="75">
        <v>0</v>
      </c>
      <c r="BU1278" s="189" t="s">
        <v>4916</v>
      </c>
      <c r="BV1278" s="74">
        <v>46085</v>
      </c>
      <c r="BW1278" s="85"/>
      <c r="BX1278" s="85"/>
      <c r="BY1278" s="86"/>
      <c r="BZ1278" s="87">
        <f t="shared" si="399"/>
        <v>9</v>
      </c>
      <c r="CB1278" s="88">
        <f t="shared" si="389"/>
        <v>10</v>
      </c>
      <c r="CC1278" s="89"/>
      <c r="CE1278" s="87">
        <f t="shared" si="388"/>
        <v>3</v>
      </c>
      <c r="CF1278" s="90"/>
      <c r="CG1278" s="90"/>
      <c r="CH1278" s="90"/>
      <c r="CJ1278" s="87">
        <f t="shared" si="390"/>
        <v>2</v>
      </c>
      <c r="CK1278" s="87">
        <f t="shared" si="391"/>
        <v>9</v>
      </c>
      <c r="CL1278" s="22" t="s">
        <v>121</v>
      </c>
      <c r="CM1278" s="22" t="s">
        <v>4917</v>
      </c>
    </row>
    <row r="1279" spans="1:91" ht="14.85" customHeight="1" x14ac:dyDescent="0.25">
      <c r="A1279" s="69">
        <f t="shared" si="392"/>
        <v>1277</v>
      </c>
      <c r="B1279" s="70" t="s">
        <v>102</v>
      </c>
      <c r="C1279" s="107" t="s">
        <v>4909</v>
      </c>
      <c r="D1279" s="106">
        <v>145592279</v>
      </c>
      <c r="E1279" s="73">
        <v>5320007705</v>
      </c>
      <c r="F1279" s="74">
        <v>46079</v>
      </c>
      <c r="G1279" s="75" t="s">
        <v>1211</v>
      </c>
      <c r="H1279" s="75" t="s">
        <v>2963</v>
      </c>
      <c r="I1279" s="75" t="s">
        <v>105</v>
      </c>
      <c r="J1279" s="75" t="s">
        <v>1161</v>
      </c>
      <c r="K1279" s="75" t="s">
        <v>242</v>
      </c>
      <c r="L1279" s="74">
        <v>46097</v>
      </c>
      <c r="M1279" s="73">
        <v>0</v>
      </c>
      <c r="N1279" s="75" t="s">
        <v>4923</v>
      </c>
      <c r="O1279" s="75" t="s">
        <v>4924</v>
      </c>
      <c r="P1279" s="75">
        <v>2830049337</v>
      </c>
      <c r="Q1279" s="74">
        <v>46081</v>
      </c>
      <c r="R1279" s="75">
        <v>1209389278</v>
      </c>
      <c r="S1279" s="82">
        <v>224253335</v>
      </c>
      <c r="T1279" s="158">
        <v>46081</v>
      </c>
      <c r="U1279" s="76">
        <v>2947.5010000000002</v>
      </c>
      <c r="V1279" s="76">
        <v>2852.91</v>
      </c>
      <c r="W1279" s="75">
        <v>4</v>
      </c>
      <c r="X1279" s="75">
        <v>2</v>
      </c>
      <c r="Y1279" s="98" t="s">
        <v>4925</v>
      </c>
      <c r="Z1279" s="82" t="s">
        <v>258</v>
      </c>
      <c r="AA1279" s="75" t="s">
        <v>2039</v>
      </c>
      <c r="AB1279" s="75" t="s">
        <v>4913</v>
      </c>
      <c r="AC1279" s="98" t="s">
        <v>4909</v>
      </c>
      <c r="AD1279" s="75" t="s">
        <v>113</v>
      </c>
      <c r="AE1279" s="74">
        <v>46084</v>
      </c>
      <c r="AF1279" s="130">
        <v>46083.916666666664</v>
      </c>
      <c r="AG1279" s="130">
        <v>46082.625</v>
      </c>
      <c r="AH1279" s="130">
        <v>46082.625</v>
      </c>
      <c r="AI1279" s="99">
        <v>46083</v>
      </c>
      <c r="AJ1279" s="99">
        <v>46084</v>
      </c>
      <c r="AK1279" s="74">
        <v>46084</v>
      </c>
      <c r="AL1279" s="99">
        <v>46085</v>
      </c>
      <c r="AM1279" s="99">
        <v>46087</v>
      </c>
      <c r="AN1279" s="74">
        <v>46085</v>
      </c>
      <c r="AO1279" s="95" t="s">
        <v>121</v>
      </c>
      <c r="AP1279" s="95" t="s">
        <v>121</v>
      </c>
      <c r="AQ1279" s="95" t="s">
        <v>121</v>
      </c>
      <c r="AR1279" s="95" t="s">
        <v>121</v>
      </c>
      <c r="AS1279" s="95" t="s">
        <v>121</v>
      </c>
      <c r="AT1279" s="95" t="s">
        <v>121</v>
      </c>
      <c r="AU1279" s="82" t="s">
        <v>2794</v>
      </c>
      <c r="AV1279" s="134">
        <v>46081</v>
      </c>
      <c r="AW1279" s="75">
        <v>0</v>
      </c>
      <c r="AX1279" s="75">
        <v>0</v>
      </c>
      <c r="AY1279" s="75"/>
      <c r="AZ1279" s="96"/>
      <c r="BA1279" s="75"/>
      <c r="BB1279" s="75"/>
      <c r="BC1279" s="75"/>
      <c r="BD1279" s="75"/>
      <c r="BE1279" s="75"/>
      <c r="BF1279" s="75"/>
      <c r="BG1279" s="75"/>
      <c r="BH1279" s="75"/>
      <c r="BI1279" s="75"/>
      <c r="BJ1279" s="75"/>
      <c r="BK1279" s="75"/>
      <c r="BL1279" s="75"/>
      <c r="BM1279" s="75"/>
      <c r="BN1279" s="75"/>
      <c r="BO1279" s="75"/>
      <c r="BP1279" s="75"/>
      <c r="BQ1279" s="75"/>
      <c r="BR1279" s="75"/>
      <c r="BS1279" s="75"/>
      <c r="BT1279" s="75">
        <v>0</v>
      </c>
      <c r="BU1279" s="189" t="s">
        <v>4916</v>
      </c>
      <c r="BV1279" s="74">
        <v>46085</v>
      </c>
      <c r="BW1279" s="85"/>
      <c r="BX1279" s="85"/>
      <c r="BY1279" s="86"/>
      <c r="BZ1279" s="87">
        <f t="shared" si="399"/>
        <v>9</v>
      </c>
      <c r="CB1279" s="88">
        <f t="shared" si="389"/>
        <v>10</v>
      </c>
      <c r="CC1279" s="89"/>
      <c r="CE1279" s="87">
        <f t="shared" si="388"/>
        <v>3</v>
      </c>
      <c r="CF1279" s="90"/>
      <c r="CG1279" s="90"/>
      <c r="CH1279" s="90"/>
      <c r="CJ1279" s="87">
        <f t="shared" si="390"/>
        <v>2</v>
      </c>
      <c r="CK1279" s="87">
        <f t="shared" si="391"/>
        <v>9</v>
      </c>
      <c r="CL1279" s="22" t="s">
        <v>121</v>
      </c>
      <c r="CM1279" s="22" t="s">
        <v>4917</v>
      </c>
    </row>
    <row r="1280" spans="1:91" ht="14.85" customHeight="1" x14ac:dyDescent="0.25">
      <c r="A1280" s="69">
        <f t="shared" si="392"/>
        <v>1278</v>
      </c>
      <c r="B1280" s="70" t="s">
        <v>102</v>
      </c>
      <c r="C1280" s="107" t="s">
        <v>4909</v>
      </c>
      <c r="D1280" s="106">
        <v>145530565</v>
      </c>
      <c r="E1280" s="73">
        <v>5320007705</v>
      </c>
      <c r="F1280" s="74">
        <v>46077</v>
      </c>
      <c r="G1280" s="75" t="s">
        <v>1178</v>
      </c>
      <c r="H1280" s="75" t="s">
        <v>2963</v>
      </c>
      <c r="I1280" s="75" t="s">
        <v>105</v>
      </c>
      <c r="J1280" s="75" t="s">
        <v>1161</v>
      </c>
      <c r="K1280" s="75" t="s">
        <v>242</v>
      </c>
      <c r="L1280" s="74">
        <v>46092</v>
      </c>
      <c r="M1280" s="73">
        <v>0</v>
      </c>
      <c r="N1280" s="75" t="s">
        <v>4923</v>
      </c>
      <c r="O1280" s="75" t="s">
        <v>4924</v>
      </c>
      <c r="P1280" s="75">
        <v>2830049338</v>
      </c>
      <c r="Q1280" s="74">
        <v>46081</v>
      </c>
      <c r="R1280" s="75">
        <v>1209389279</v>
      </c>
      <c r="S1280" s="82">
        <v>224253664</v>
      </c>
      <c r="T1280" s="158">
        <v>46081</v>
      </c>
      <c r="U1280" s="76">
        <v>2101.3420000000001</v>
      </c>
      <c r="V1280" s="76">
        <v>2031.924</v>
      </c>
      <c r="W1280" s="75">
        <v>3</v>
      </c>
      <c r="X1280" s="75">
        <v>1</v>
      </c>
      <c r="Y1280" s="98" t="s">
        <v>4925</v>
      </c>
      <c r="Z1280" s="82" t="s">
        <v>258</v>
      </c>
      <c r="AA1280" s="75" t="s">
        <v>2039</v>
      </c>
      <c r="AB1280" s="75" t="s">
        <v>4913</v>
      </c>
      <c r="AC1280" s="98" t="s">
        <v>4909</v>
      </c>
      <c r="AD1280" s="75" t="s">
        <v>113</v>
      </c>
      <c r="AE1280" s="74">
        <v>46084</v>
      </c>
      <c r="AF1280" s="130">
        <v>46083.916666666664</v>
      </c>
      <c r="AG1280" s="130">
        <v>46082.625</v>
      </c>
      <c r="AH1280" s="130">
        <v>46082.625</v>
      </c>
      <c r="AI1280" s="99">
        <v>46083</v>
      </c>
      <c r="AJ1280" s="99">
        <v>46084</v>
      </c>
      <c r="AK1280" s="74">
        <v>46084</v>
      </c>
      <c r="AL1280" s="99">
        <v>46085</v>
      </c>
      <c r="AM1280" s="99">
        <v>46087</v>
      </c>
      <c r="AN1280" s="74">
        <v>46085</v>
      </c>
      <c r="AO1280" s="95" t="s">
        <v>121</v>
      </c>
      <c r="AP1280" s="95" t="s">
        <v>121</v>
      </c>
      <c r="AQ1280" s="95" t="s">
        <v>121</v>
      </c>
      <c r="AR1280" s="95" t="s">
        <v>121</v>
      </c>
      <c r="AS1280" s="95" t="s">
        <v>121</v>
      </c>
      <c r="AT1280" s="95" t="s">
        <v>121</v>
      </c>
      <c r="AU1280" s="82" t="s">
        <v>2794</v>
      </c>
      <c r="AV1280" s="134">
        <v>46081</v>
      </c>
      <c r="AW1280" s="75">
        <v>0</v>
      </c>
      <c r="AX1280" s="75">
        <v>0</v>
      </c>
      <c r="AY1280" s="75"/>
      <c r="AZ1280" s="96"/>
      <c r="BA1280" s="75"/>
      <c r="BB1280" s="75"/>
      <c r="BC1280" s="75"/>
      <c r="BD1280" s="75"/>
      <c r="BE1280" s="75"/>
      <c r="BF1280" s="75"/>
      <c r="BG1280" s="75"/>
      <c r="BH1280" s="75"/>
      <c r="BI1280" s="75"/>
      <c r="BJ1280" s="75"/>
      <c r="BK1280" s="75"/>
      <c r="BL1280" s="75"/>
      <c r="BM1280" s="75"/>
      <c r="BN1280" s="75"/>
      <c r="BO1280" s="75"/>
      <c r="BP1280" s="75"/>
      <c r="BQ1280" s="75"/>
      <c r="BR1280" s="75"/>
      <c r="BS1280" s="75"/>
      <c r="BT1280" s="75">
        <v>0</v>
      </c>
      <c r="BU1280" s="189" t="s">
        <v>4916</v>
      </c>
      <c r="BV1280" s="74">
        <v>46085</v>
      </c>
      <c r="BW1280" s="85"/>
      <c r="BX1280" s="85"/>
      <c r="BY1280" s="86"/>
      <c r="BZ1280" s="87">
        <f t="shared" si="399"/>
        <v>9</v>
      </c>
      <c r="CB1280" s="88">
        <f t="shared" si="389"/>
        <v>10</v>
      </c>
      <c r="CC1280" s="89"/>
      <c r="CE1280" s="87">
        <f t="shared" si="388"/>
        <v>3</v>
      </c>
      <c r="CF1280" s="90"/>
      <c r="CG1280" s="90"/>
      <c r="CH1280" s="90"/>
      <c r="CJ1280" s="87">
        <f t="shared" si="390"/>
        <v>2</v>
      </c>
      <c r="CK1280" s="87">
        <f t="shared" si="391"/>
        <v>9</v>
      </c>
      <c r="CL1280" s="22" t="s">
        <v>121</v>
      </c>
      <c r="CM1280" s="22" t="s">
        <v>4917</v>
      </c>
    </row>
    <row r="1281" spans="1:91" ht="14.85" customHeight="1" x14ac:dyDescent="0.25">
      <c r="A1281" s="69">
        <f t="shared" si="392"/>
        <v>1279</v>
      </c>
      <c r="B1281" s="70" t="s">
        <v>102</v>
      </c>
      <c r="C1281" s="107" t="s">
        <v>4909</v>
      </c>
      <c r="D1281" s="106">
        <v>145530577</v>
      </c>
      <c r="E1281" s="73">
        <v>5320007705</v>
      </c>
      <c r="F1281" s="74">
        <v>46077</v>
      </c>
      <c r="G1281" s="75" t="s">
        <v>1178</v>
      </c>
      <c r="H1281" s="75" t="s">
        <v>2963</v>
      </c>
      <c r="I1281" s="75" t="s">
        <v>105</v>
      </c>
      <c r="J1281" s="75" t="s">
        <v>1161</v>
      </c>
      <c r="K1281" s="75" t="s">
        <v>242</v>
      </c>
      <c r="L1281" s="74">
        <v>46090</v>
      </c>
      <c r="M1281" s="73">
        <v>0</v>
      </c>
      <c r="N1281" s="75" t="s">
        <v>4923</v>
      </c>
      <c r="O1281" s="75" t="s">
        <v>4924</v>
      </c>
      <c r="P1281" s="75">
        <v>2830049339</v>
      </c>
      <c r="Q1281" s="74">
        <v>46081</v>
      </c>
      <c r="R1281" s="75">
        <v>1209389280</v>
      </c>
      <c r="S1281" s="82">
        <v>224253674</v>
      </c>
      <c r="T1281" s="158">
        <v>46081</v>
      </c>
      <c r="U1281" s="76">
        <v>2547.7759999999998</v>
      </c>
      <c r="V1281" s="76">
        <v>2464.0439999999999</v>
      </c>
      <c r="W1281" s="75">
        <v>3</v>
      </c>
      <c r="X1281" s="75">
        <v>1</v>
      </c>
      <c r="Y1281" s="98" t="s">
        <v>4925</v>
      </c>
      <c r="Z1281" s="82" t="s">
        <v>258</v>
      </c>
      <c r="AA1281" s="75" t="s">
        <v>2039</v>
      </c>
      <c r="AB1281" s="75" t="s">
        <v>4913</v>
      </c>
      <c r="AC1281" s="98" t="s">
        <v>4909</v>
      </c>
      <c r="AD1281" s="75" t="s">
        <v>113</v>
      </c>
      <c r="AE1281" s="74">
        <v>46084</v>
      </c>
      <c r="AF1281" s="130">
        <v>46083.916666666664</v>
      </c>
      <c r="AG1281" s="130">
        <v>46082.625</v>
      </c>
      <c r="AH1281" s="130">
        <v>46082.625</v>
      </c>
      <c r="AI1281" s="99">
        <v>46083</v>
      </c>
      <c r="AJ1281" s="99">
        <v>46084</v>
      </c>
      <c r="AK1281" s="74">
        <v>46084</v>
      </c>
      <c r="AL1281" s="99">
        <v>46085</v>
      </c>
      <c r="AM1281" s="99">
        <v>46087</v>
      </c>
      <c r="AN1281" s="74">
        <v>46085</v>
      </c>
      <c r="AO1281" s="95" t="s">
        <v>121</v>
      </c>
      <c r="AP1281" s="95" t="s">
        <v>121</v>
      </c>
      <c r="AQ1281" s="95" t="s">
        <v>121</v>
      </c>
      <c r="AR1281" s="95" t="s">
        <v>121</v>
      </c>
      <c r="AS1281" s="95" t="s">
        <v>121</v>
      </c>
      <c r="AT1281" s="95" t="s">
        <v>121</v>
      </c>
      <c r="AU1281" s="82" t="s">
        <v>2794</v>
      </c>
      <c r="AV1281" s="134">
        <v>46081</v>
      </c>
      <c r="AW1281" s="75">
        <v>0</v>
      </c>
      <c r="AX1281" s="75">
        <v>0</v>
      </c>
      <c r="AY1281" s="75"/>
      <c r="AZ1281" s="96"/>
      <c r="BA1281" s="75"/>
      <c r="BB1281" s="75"/>
      <c r="BC1281" s="75"/>
      <c r="BD1281" s="75"/>
      <c r="BE1281" s="75"/>
      <c r="BF1281" s="75"/>
      <c r="BG1281" s="75"/>
      <c r="BH1281" s="75"/>
      <c r="BI1281" s="75"/>
      <c r="BJ1281" s="75"/>
      <c r="BK1281" s="75"/>
      <c r="BL1281" s="75"/>
      <c r="BM1281" s="75"/>
      <c r="BN1281" s="75"/>
      <c r="BO1281" s="75"/>
      <c r="BP1281" s="75"/>
      <c r="BQ1281" s="75"/>
      <c r="BR1281" s="75"/>
      <c r="BS1281" s="75"/>
      <c r="BT1281" s="75">
        <v>0</v>
      </c>
      <c r="BU1281" s="189" t="s">
        <v>4916</v>
      </c>
      <c r="BV1281" s="74">
        <v>46085</v>
      </c>
      <c r="BW1281" s="85"/>
      <c r="BX1281" s="85"/>
      <c r="BY1281" s="86"/>
      <c r="BZ1281" s="87">
        <f t="shared" si="399"/>
        <v>9</v>
      </c>
      <c r="CB1281" s="88">
        <f t="shared" si="389"/>
        <v>10</v>
      </c>
      <c r="CC1281" s="89"/>
      <c r="CE1281" s="87">
        <f t="shared" ref="CE1281:CE1344" si="400">IF(AD1281="Sea waybill", IF(AK1281&lt;&gt;0, MONTH(AK1281), IF(AJ1281&gt;AI1281, MONTH(AJ1281), MONTH(AI1281))),"")</f>
        <v>3</v>
      </c>
      <c r="CF1281" s="90"/>
      <c r="CG1281" s="90"/>
      <c r="CH1281" s="90"/>
      <c r="CJ1281" s="87">
        <f t="shared" si="390"/>
        <v>2</v>
      </c>
      <c r="CK1281" s="87">
        <f t="shared" si="391"/>
        <v>9</v>
      </c>
      <c r="CL1281" s="22" t="s">
        <v>121</v>
      </c>
      <c r="CM1281" s="22" t="s">
        <v>4917</v>
      </c>
    </row>
    <row r="1282" spans="1:91" ht="14.85" customHeight="1" x14ac:dyDescent="0.25">
      <c r="A1282" s="69">
        <f t="shared" si="392"/>
        <v>1280</v>
      </c>
      <c r="B1282" s="70" t="s">
        <v>102</v>
      </c>
      <c r="C1282" s="107" t="s">
        <v>4928</v>
      </c>
      <c r="D1282" s="106">
        <v>145527343</v>
      </c>
      <c r="E1282" s="73">
        <v>5320007712</v>
      </c>
      <c r="F1282" s="74">
        <v>46077</v>
      </c>
      <c r="G1282" s="75" t="s">
        <v>1186</v>
      </c>
      <c r="H1282" s="75" t="s">
        <v>2963</v>
      </c>
      <c r="I1282" s="75" t="s">
        <v>105</v>
      </c>
      <c r="J1282" s="75" t="s">
        <v>1161</v>
      </c>
      <c r="K1282" s="75" t="s">
        <v>242</v>
      </c>
      <c r="L1282" s="74">
        <v>46090</v>
      </c>
      <c r="M1282" s="73">
        <v>40</v>
      </c>
      <c r="N1282" s="75" t="s">
        <v>4929</v>
      </c>
      <c r="O1282" s="75" t="s">
        <v>4930</v>
      </c>
      <c r="P1282" s="75">
        <v>2830049402</v>
      </c>
      <c r="Q1282" s="74">
        <v>46082</v>
      </c>
      <c r="R1282" s="75">
        <v>1209389543</v>
      </c>
      <c r="S1282" s="75">
        <v>224263911</v>
      </c>
      <c r="T1282" s="74">
        <v>46082</v>
      </c>
      <c r="U1282" s="76">
        <v>7737.9</v>
      </c>
      <c r="V1282" s="76">
        <v>7464.8559999999998</v>
      </c>
      <c r="W1282" s="75">
        <v>8</v>
      </c>
      <c r="X1282" s="75">
        <v>0</v>
      </c>
      <c r="Y1282" s="98" t="s">
        <v>4931</v>
      </c>
      <c r="Z1282" s="82" t="s">
        <v>258</v>
      </c>
      <c r="AA1282" s="75" t="s">
        <v>2039</v>
      </c>
      <c r="AB1282" s="75" t="s">
        <v>4913</v>
      </c>
      <c r="AC1282" s="107" t="s">
        <v>4928</v>
      </c>
      <c r="AD1282" s="75" t="s">
        <v>113</v>
      </c>
      <c r="AE1282" s="74">
        <v>46084</v>
      </c>
      <c r="AF1282" s="130">
        <v>46083.916666666664</v>
      </c>
      <c r="AG1282" s="130">
        <v>46082.625</v>
      </c>
      <c r="AH1282" s="130">
        <v>46082.625</v>
      </c>
      <c r="AI1282" s="99">
        <v>46083</v>
      </c>
      <c r="AJ1282" s="99">
        <v>46084</v>
      </c>
      <c r="AK1282" s="217">
        <v>46084</v>
      </c>
      <c r="AL1282" s="99">
        <v>46085</v>
      </c>
      <c r="AM1282" s="99">
        <v>46087</v>
      </c>
      <c r="AN1282" s="74">
        <v>46085</v>
      </c>
      <c r="AO1282" s="95" t="s">
        <v>121</v>
      </c>
      <c r="AP1282" s="95" t="s">
        <v>121</v>
      </c>
      <c r="AQ1282" s="95" t="s">
        <v>121</v>
      </c>
      <c r="AR1282" s="95" t="s">
        <v>121</v>
      </c>
      <c r="AS1282" s="95" t="s">
        <v>121</v>
      </c>
      <c r="AT1282" s="95" t="s">
        <v>121</v>
      </c>
      <c r="AU1282" s="82" t="s">
        <v>2794</v>
      </c>
      <c r="AV1282" s="134">
        <v>46082</v>
      </c>
      <c r="AW1282" s="75" t="s">
        <v>4932</v>
      </c>
      <c r="AX1282" s="75" t="s">
        <v>4933</v>
      </c>
      <c r="AY1282" s="75"/>
      <c r="AZ1282" s="96"/>
      <c r="BA1282" s="75"/>
      <c r="BB1282" s="75"/>
      <c r="BC1282" s="75"/>
      <c r="BD1282" s="75"/>
      <c r="BE1282" s="75"/>
      <c r="BF1282" s="75"/>
      <c r="BG1282" s="75"/>
      <c r="BH1282" s="75"/>
      <c r="BI1282" s="75"/>
      <c r="BJ1282" s="75"/>
      <c r="BK1282" s="75"/>
      <c r="BL1282" s="75"/>
      <c r="BM1282" s="75"/>
      <c r="BN1282" s="75"/>
      <c r="BO1282" s="75"/>
      <c r="BP1282" s="75"/>
      <c r="BQ1282" s="75"/>
      <c r="BR1282" s="75"/>
      <c r="BS1282" s="75"/>
      <c r="BT1282" s="75">
        <v>1</v>
      </c>
      <c r="BU1282" s="189" t="s">
        <v>4934</v>
      </c>
      <c r="BV1282" s="74">
        <v>46084</v>
      </c>
      <c r="BW1282" s="85"/>
      <c r="BX1282" s="85"/>
      <c r="BY1282" s="86"/>
      <c r="BZ1282" s="87">
        <f t="shared" si="399"/>
        <v>9</v>
      </c>
      <c r="CB1282" s="88">
        <f t="shared" si="389"/>
        <v>10</v>
      </c>
      <c r="CC1282" s="89"/>
      <c r="CE1282" s="87">
        <f t="shared" si="400"/>
        <v>3</v>
      </c>
      <c r="CF1282" s="90">
        <v>6952974</v>
      </c>
      <c r="CG1282" s="90"/>
      <c r="CH1282" s="90">
        <v>6952974</v>
      </c>
      <c r="CI1282" s="91">
        <v>26139</v>
      </c>
      <c r="CJ1282" s="87">
        <f t="shared" si="390"/>
        <v>3</v>
      </c>
      <c r="CK1282" s="87">
        <f t="shared" si="391"/>
        <v>9</v>
      </c>
      <c r="CL1282" s="22" t="s">
        <v>121</v>
      </c>
      <c r="CM1282" s="22" t="s">
        <v>4935</v>
      </c>
    </row>
    <row r="1283" spans="1:91" ht="14.85" customHeight="1" x14ac:dyDescent="0.25">
      <c r="A1283" s="69">
        <f t="shared" si="392"/>
        <v>1281</v>
      </c>
      <c r="B1283" s="70" t="s">
        <v>102</v>
      </c>
      <c r="C1283" s="107" t="s">
        <v>4928</v>
      </c>
      <c r="D1283" s="106">
        <v>145527423</v>
      </c>
      <c r="E1283" s="73">
        <v>5320007712</v>
      </c>
      <c r="F1283" s="74">
        <v>46077</v>
      </c>
      <c r="G1283" s="75" t="s">
        <v>1186</v>
      </c>
      <c r="H1283" s="75" t="s">
        <v>2963</v>
      </c>
      <c r="I1283" s="75" t="s">
        <v>105</v>
      </c>
      <c r="J1283" s="75" t="s">
        <v>1161</v>
      </c>
      <c r="K1283" s="75" t="s">
        <v>242</v>
      </c>
      <c r="L1283" s="74">
        <v>46090</v>
      </c>
      <c r="M1283" s="73">
        <v>0</v>
      </c>
      <c r="N1283" s="75" t="s">
        <v>4929</v>
      </c>
      <c r="O1283" s="75" t="s">
        <v>4930</v>
      </c>
      <c r="P1283" s="75">
        <v>2830049403</v>
      </c>
      <c r="Q1283" s="74">
        <v>46082</v>
      </c>
      <c r="R1283" s="75">
        <v>1209389545</v>
      </c>
      <c r="S1283" s="75">
        <v>224263913</v>
      </c>
      <c r="T1283" s="74">
        <v>46082</v>
      </c>
      <c r="U1283" s="76">
        <v>10396.623</v>
      </c>
      <c r="V1283" s="76">
        <v>9970.2880000000005</v>
      </c>
      <c r="W1283" s="75">
        <v>11</v>
      </c>
      <c r="X1283" s="75">
        <v>30</v>
      </c>
      <c r="Y1283" s="98" t="s">
        <v>4931</v>
      </c>
      <c r="Z1283" s="82" t="s">
        <v>258</v>
      </c>
      <c r="AA1283" s="75" t="s">
        <v>2039</v>
      </c>
      <c r="AB1283" s="75" t="s">
        <v>4913</v>
      </c>
      <c r="AC1283" s="107" t="s">
        <v>4928</v>
      </c>
      <c r="AD1283" s="75" t="s">
        <v>113</v>
      </c>
      <c r="AE1283" s="74">
        <v>46084</v>
      </c>
      <c r="AF1283" s="130">
        <v>46083.916666666664</v>
      </c>
      <c r="AG1283" s="130">
        <v>46082.625</v>
      </c>
      <c r="AH1283" s="130">
        <v>46082.625</v>
      </c>
      <c r="AI1283" s="99">
        <v>46083</v>
      </c>
      <c r="AJ1283" s="99">
        <v>46084</v>
      </c>
      <c r="AK1283" s="99">
        <v>46084</v>
      </c>
      <c r="AL1283" s="99">
        <v>46085</v>
      </c>
      <c r="AM1283" s="99">
        <v>46087</v>
      </c>
      <c r="AN1283" s="74">
        <v>46085</v>
      </c>
      <c r="AO1283" s="95" t="s">
        <v>121</v>
      </c>
      <c r="AP1283" s="95" t="s">
        <v>121</v>
      </c>
      <c r="AQ1283" s="95" t="s">
        <v>121</v>
      </c>
      <c r="AR1283" s="95" t="s">
        <v>121</v>
      </c>
      <c r="AS1283" s="95" t="s">
        <v>121</v>
      </c>
      <c r="AT1283" s="95" t="s">
        <v>121</v>
      </c>
      <c r="AU1283" s="82" t="s">
        <v>2794</v>
      </c>
      <c r="AV1283" s="134">
        <v>46082</v>
      </c>
      <c r="AW1283" s="75">
        <f>_xlfn.XLOOKUP(D1283,'[1]OPS Loading report'!$E:$E,'[1]OPS Loading report'!$G:$G)</f>
        <v>0</v>
      </c>
      <c r="AX1283" s="75">
        <v>0</v>
      </c>
      <c r="AY1283" s="75"/>
      <c r="AZ1283" s="96"/>
      <c r="BA1283" s="75"/>
      <c r="BB1283" s="75"/>
      <c r="BC1283" s="75"/>
      <c r="BD1283" s="75"/>
      <c r="BE1283" s="75"/>
      <c r="BF1283" s="75"/>
      <c r="BG1283" s="75"/>
      <c r="BH1283" s="75"/>
      <c r="BI1283" s="75"/>
      <c r="BJ1283" s="75"/>
      <c r="BK1283" s="75"/>
      <c r="BL1283" s="75"/>
      <c r="BM1283" s="75"/>
      <c r="BN1283" s="75"/>
      <c r="BO1283" s="75"/>
      <c r="BP1283" s="75"/>
      <c r="BQ1283" s="75"/>
      <c r="BR1283" s="75"/>
      <c r="BS1283" s="75"/>
      <c r="BT1283" s="75">
        <v>0</v>
      </c>
      <c r="BU1283" s="189" t="s">
        <v>4934</v>
      </c>
      <c r="BV1283" s="74">
        <v>46084</v>
      </c>
      <c r="BW1283" s="85"/>
      <c r="BX1283" s="85"/>
      <c r="BY1283" s="86"/>
      <c r="BZ1283" s="87">
        <f t="shared" si="399"/>
        <v>9</v>
      </c>
      <c r="CB1283" s="88">
        <f t="shared" ref="CB1283:CB1346" si="401">WEEKNUM(BV1283,)</f>
        <v>10</v>
      </c>
      <c r="CC1283" s="89"/>
      <c r="CE1283" s="87">
        <f t="shared" si="400"/>
        <v>3</v>
      </c>
      <c r="CF1283" s="90"/>
      <c r="CG1283" s="90"/>
      <c r="CH1283" s="90"/>
      <c r="CJ1283" s="87">
        <f t="shared" ref="CJ1283:CJ1346" si="402">MONTH(AV1283)</f>
        <v>3</v>
      </c>
      <c r="CK1283" s="87">
        <f t="shared" ref="CK1283:CK1346" si="403">WEEKNUM(AV1283,2)</f>
        <v>9</v>
      </c>
      <c r="CL1283" s="22" t="s">
        <v>121</v>
      </c>
      <c r="CM1283" s="22" t="s">
        <v>4935</v>
      </c>
    </row>
    <row r="1284" spans="1:91" ht="14.85" customHeight="1" x14ac:dyDescent="0.25">
      <c r="A1284" s="69">
        <f t="shared" si="392"/>
        <v>1282</v>
      </c>
      <c r="B1284" s="70" t="s">
        <v>102</v>
      </c>
      <c r="C1284" s="107" t="s">
        <v>4909</v>
      </c>
      <c r="D1284" s="106">
        <v>145569125</v>
      </c>
      <c r="E1284" s="73">
        <v>5320007762</v>
      </c>
      <c r="F1284" s="74">
        <v>46078</v>
      </c>
      <c r="G1284" s="75" t="s">
        <v>1274</v>
      </c>
      <c r="H1284" s="75" t="s">
        <v>2963</v>
      </c>
      <c r="I1284" s="75" t="s">
        <v>105</v>
      </c>
      <c r="J1284" s="75" t="s">
        <v>1161</v>
      </c>
      <c r="K1284" s="75" t="s">
        <v>242</v>
      </c>
      <c r="L1284" s="74">
        <v>46093</v>
      </c>
      <c r="M1284" s="73">
        <v>40</v>
      </c>
      <c r="N1284" s="75" t="s">
        <v>4936</v>
      </c>
      <c r="O1284" s="75" t="s">
        <v>4937</v>
      </c>
      <c r="P1284" s="75">
        <v>2830049358</v>
      </c>
      <c r="Q1284" s="74">
        <v>46081</v>
      </c>
      <c r="R1284" s="75">
        <v>1209389331</v>
      </c>
      <c r="S1284" s="82">
        <v>224256262</v>
      </c>
      <c r="T1284" s="158">
        <v>46081</v>
      </c>
      <c r="U1284" s="76">
        <v>1230.231</v>
      </c>
      <c r="V1284" s="76">
        <v>1190.8019999999999</v>
      </c>
      <c r="W1284" s="75">
        <v>2</v>
      </c>
      <c r="X1284" s="75">
        <v>0</v>
      </c>
      <c r="Y1284" s="98" t="s">
        <v>4938</v>
      </c>
      <c r="Z1284" s="82" t="s">
        <v>258</v>
      </c>
      <c r="AA1284" s="75" t="s">
        <v>2039</v>
      </c>
      <c r="AB1284" s="75" t="s">
        <v>4913</v>
      </c>
      <c r="AC1284" s="98" t="s">
        <v>4909</v>
      </c>
      <c r="AD1284" s="75" t="s">
        <v>113</v>
      </c>
      <c r="AE1284" s="74">
        <v>46084</v>
      </c>
      <c r="AF1284" s="130">
        <v>46083.916666666664</v>
      </c>
      <c r="AG1284" s="130">
        <v>46082.625</v>
      </c>
      <c r="AH1284" s="130">
        <v>46082.625</v>
      </c>
      <c r="AI1284" s="99">
        <v>46083</v>
      </c>
      <c r="AJ1284" s="99">
        <v>46084</v>
      </c>
      <c r="AK1284" s="225">
        <v>46084</v>
      </c>
      <c r="AL1284" s="99">
        <v>46085</v>
      </c>
      <c r="AM1284" s="99">
        <v>46087</v>
      </c>
      <c r="AN1284" s="74">
        <v>46085</v>
      </c>
      <c r="AO1284" s="95" t="s">
        <v>121</v>
      </c>
      <c r="AP1284" s="95" t="s">
        <v>121</v>
      </c>
      <c r="AQ1284" s="95" t="s">
        <v>121</v>
      </c>
      <c r="AR1284" s="95" t="s">
        <v>121</v>
      </c>
      <c r="AS1284" s="95" t="s">
        <v>121</v>
      </c>
      <c r="AT1284" s="95" t="s">
        <v>121</v>
      </c>
      <c r="AU1284" s="82" t="s">
        <v>2794</v>
      </c>
      <c r="AV1284" s="134">
        <v>46081</v>
      </c>
      <c r="AW1284" s="75" t="s">
        <v>4939</v>
      </c>
      <c r="AX1284" s="75" t="s">
        <v>4940</v>
      </c>
      <c r="AY1284" s="75"/>
      <c r="AZ1284" s="96"/>
      <c r="BA1284" s="75"/>
      <c r="BB1284" s="75"/>
      <c r="BC1284" s="75"/>
      <c r="BD1284" s="75"/>
      <c r="BE1284" s="75"/>
      <c r="BF1284" s="75"/>
      <c r="BG1284" s="75"/>
      <c r="BH1284" s="75"/>
      <c r="BI1284" s="75"/>
      <c r="BJ1284" s="75"/>
      <c r="BK1284" s="75"/>
      <c r="BL1284" s="75"/>
      <c r="BM1284" s="75"/>
      <c r="BN1284" s="75"/>
      <c r="BO1284" s="75"/>
      <c r="BP1284" s="75"/>
      <c r="BQ1284" s="75"/>
      <c r="BR1284" s="75"/>
      <c r="BS1284" s="75"/>
      <c r="BT1284" s="75">
        <v>0</v>
      </c>
      <c r="BU1284" s="189" t="s">
        <v>4916</v>
      </c>
      <c r="BV1284" s="74">
        <v>46085</v>
      </c>
      <c r="BW1284" s="85"/>
      <c r="BX1284" s="85"/>
      <c r="BY1284" s="86"/>
      <c r="BZ1284" s="87">
        <f t="shared" si="399"/>
        <v>9</v>
      </c>
      <c r="CB1284" s="88">
        <f t="shared" si="401"/>
        <v>10</v>
      </c>
      <c r="CC1284" s="89"/>
      <c r="CE1284" s="87">
        <f t="shared" si="400"/>
        <v>3</v>
      </c>
      <c r="CF1284" s="90">
        <v>6952974</v>
      </c>
      <c r="CG1284" s="90"/>
      <c r="CH1284" s="90">
        <v>6952974</v>
      </c>
      <c r="CI1284" s="22">
        <v>26139</v>
      </c>
      <c r="CJ1284" s="87">
        <f t="shared" si="402"/>
        <v>2</v>
      </c>
      <c r="CK1284" s="87">
        <f t="shared" si="403"/>
        <v>9</v>
      </c>
      <c r="CL1284" s="22" t="s">
        <v>121</v>
      </c>
      <c r="CM1284" s="22" t="s">
        <v>4917</v>
      </c>
    </row>
    <row r="1285" spans="1:91" ht="14.85" customHeight="1" x14ac:dyDescent="0.25">
      <c r="A1285" s="69">
        <f t="shared" si="392"/>
        <v>1283</v>
      </c>
      <c r="B1285" s="70" t="s">
        <v>102</v>
      </c>
      <c r="C1285" s="107" t="s">
        <v>4909</v>
      </c>
      <c r="D1285" s="106">
        <v>145569184</v>
      </c>
      <c r="E1285" s="73">
        <v>5320007762</v>
      </c>
      <c r="F1285" s="74">
        <v>46079</v>
      </c>
      <c r="G1285" s="75" t="s">
        <v>1186</v>
      </c>
      <c r="H1285" s="75" t="s">
        <v>2963</v>
      </c>
      <c r="I1285" s="75" t="s">
        <v>105</v>
      </c>
      <c r="J1285" s="75" t="s">
        <v>1161</v>
      </c>
      <c r="K1285" s="75" t="s">
        <v>242</v>
      </c>
      <c r="L1285" s="74">
        <v>46098</v>
      </c>
      <c r="M1285" s="73">
        <v>0</v>
      </c>
      <c r="N1285" s="75" t="s">
        <v>4936</v>
      </c>
      <c r="O1285" s="75" t="s">
        <v>4937</v>
      </c>
      <c r="P1285" s="75">
        <v>2830049359</v>
      </c>
      <c r="Q1285" s="74">
        <v>46081</v>
      </c>
      <c r="R1285" s="75">
        <v>1209389332</v>
      </c>
      <c r="S1285" s="82">
        <v>224256264</v>
      </c>
      <c r="T1285" s="158">
        <v>46081</v>
      </c>
      <c r="U1285" s="76">
        <v>17287.973000000002</v>
      </c>
      <c r="V1285" s="76">
        <v>16616.469000000001</v>
      </c>
      <c r="W1285" s="75">
        <v>17</v>
      </c>
      <c r="X1285" s="75">
        <v>30</v>
      </c>
      <c r="Y1285" s="98" t="s">
        <v>4938</v>
      </c>
      <c r="Z1285" s="82" t="s">
        <v>258</v>
      </c>
      <c r="AA1285" s="75" t="s">
        <v>2039</v>
      </c>
      <c r="AB1285" s="75" t="s">
        <v>4913</v>
      </c>
      <c r="AC1285" s="98" t="s">
        <v>4909</v>
      </c>
      <c r="AD1285" s="75" t="s">
        <v>113</v>
      </c>
      <c r="AE1285" s="74">
        <v>46084</v>
      </c>
      <c r="AF1285" s="130">
        <v>46083.916666666664</v>
      </c>
      <c r="AG1285" s="130">
        <v>46082.625</v>
      </c>
      <c r="AH1285" s="130">
        <v>46082.625</v>
      </c>
      <c r="AI1285" s="99">
        <v>46083</v>
      </c>
      <c r="AJ1285" s="99">
        <v>46084</v>
      </c>
      <c r="AK1285" s="74">
        <v>46084</v>
      </c>
      <c r="AL1285" s="99">
        <v>46085</v>
      </c>
      <c r="AM1285" s="99">
        <v>46087</v>
      </c>
      <c r="AN1285" s="74">
        <v>46085</v>
      </c>
      <c r="AO1285" s="95" t="s">
        <v>121</v>
      </c>
      <c r="AP1285" s="95" t="s">
        <v>121</v>
      </c>
      <c r="AQ1285" s="95" t="s">
        <v>121</v>
      </c>
      <c r="AR1285" s="95" t="s">
        <v>121</v>
      </c>
      <c r="AS1285" s="95" t="s">
        <v>121</v>
      </c>
      <c r="AT1285" s="95" t="s">
        <v>121</v>
      </c>
      <c r="AU1285" s="82" t="s">
        <v>2794</v>
      </c>
      <c r="AV1285" s="134">
        <v>46081</v>
      </c>
      <c r="AW1285" s="75">
        <v>0</v>
      </c>
      <c r="AX1285" s="75">
        <v>0</v>
      </c>
      <c r="AY1285" s="75"/>
      <c r="AZ1285" s="96"/>
      <c r="BA1285" s="75"/>
      <c r="BB1285" s="75"/>
      <c r="BC1285" s="75"/>
      <c r="BD1285" s="75"/>
      <c r="BE1285" s="75"/>
      <c r="BF1285" s="75"/>
      <c r="BG1285" s="75"/>
      <c r="BH1285" s="75"/>
      <c r="BI1285" s="75"/>
      <c r="BJ1285" s="75"/>
      <c r="BK1285" s="75"/>
      <c r="BL1285" s="75"/>
      <c r="BM1285" s="75"/>
      <c r="BN1285" s="75"/>
      <c r="BO1285" s="75"/>
      <c r="BP1285" s="75"/>
      <c r="BQ1285" s="75"/>
      <c r="BR1285" s="75"/>
      <c r="BS1285" s="75"/>
      <c r="BT1285" s="75">
        <v>0</v>
      </c>
      <c r="BU1285" s="189" t="s">
        <v>4916</v>
      </c>
      <c r="BV1285" s="74">
        <v>46085</v>
      </c>
      <c r="BW1285" s="85"/>
      <c r="BX1285" s="85"/>
      <c r="BY1285" s="86"/>
      <c r="BZ1285" s="87">
        <f t="shared" si="399"/>
        <v>9</v>
      </c>
      <c r="CB1285" s="88">
        <f t="shared" si="401"/>
        <v>10</v>
      </c>
      <c r="CC1285" s="89"/>
      <c r="CE1285" s="87">
        <f t="shared" si="400"/>
        <v>3</v>
      </c>
      <c r="CF1285" s="90"/>
      <c r="CG1285" s="90"/>
      <c r="CH1285" s="90"/>
      <c r="CJ1285" s="87">
        <f t="shared" si="402"/>
        <v>2</v>
      </c>
      <c r="CK1285" s="87">
        <f t="shared" si="403"/>
        <v>9</v>
      </c>
      <c r="CL1285" s="22" t="s">
        <v>121</v>
      </c>
      <c r="CM1285" s="22" t="s">
        <v>4917</v>
      </c>
    </row>
    <row r="1286" spans="1:91" ht="14.85" customHeight="1" x14ac:dyDescent="0.25">
      <c r="A1286" s="69">
        <f t="shared" si="392"/>
        <v>1284</v>
      </c>
      <c r="B1286" s="70" t="s">
        <v>102</v>
      </c>
      <c r="C1286" s="107" t="s">
        <v>4941</v>
      </c>
      <c r="D1286" s="106">
        <v>145532819</v>
      </c>
      <c r="E1286" s="73">
        <v>5320007768</v>
      </c>
      <c r="F1286" s="74">
        <v>46077</v>
      </c>
      <c r="G1286" s="75" t="s">
        <v>1194</v>
      </c>
      <c r="H1286" s="75" t="s">
        <v>2963</v>
      </c>
      <c r="I1286" s="75" t="s">
        <v>105</v>
      </c>
      <c r="J1286" s="75" t="s">
        <v>1161</v>
      </c>
      <c r="K1286" s="75" t="s">
        <v>242</v>
      </c>
      <c r="L1286" s="74">
        <v>46090</v>
      </c>
      <c r="M1286" s="73">
        <v>40</v>
      </c>
      <c r="N1286" s="75" t="s">
        <v>4942</v>
      </c>
      <c r="O1286" s="75" t="s">
        <v>4943</v>
      </c>
      <c r="P1286" s="75">
        <v>2830049361</v>
      </c>
      <c r="Q1286" s="74">
        <v>46081</v>
      </c>
      <c r="R1286" s="75">
        <v>1209389338</v>
      </c>
      <c r="S1286" s="75">
        <v>224248636</v>
      </c>
      <c r="T1286" s="74">
        <v>46081</v>
      </c>
      <c r="U1286" s="76">
        <v>15233.822</v>
      </c>
      <c r="V1286" s="76">
        <v>14735.005999999999</v>
      </c>
      <c r="W1286" s="75">
        <v>19</v>
      </c>
      <c r="X1286" s="75">
        <v>5</v>
      </c>
      <c r="Y1286" s="98" t="s">
        <v>4944</v>
      </c>
      <c r="Z1286" s="82" t="s">
        <v>258</v>
      </c>
      <c r="AA1286" s="75" t="s">
        <v>2039</v>
      </c>
      <c r="AB1286" s="75" t="s">
        <v>4913</v>
      </c>
      <c r="AC1286" s="107" t="s">
        <v>4941</v>
      </c>
      <c r="AD1286" s="75" t="s">
        <v>113</v>
      </c>
      <c r="AE1286" s="74">
        <v>46086</v>
      </c>
      <c r="AF1286" s="130">
        <v>46083.916666666664</v>
      </c>
      <c r="AG1286" s="130">
        <v>46082.625</v>
      </c>
      <c r="AH1286" s="130">
        <v>46082.625</v>
      </c>
      <c r="AI1286" s="99">
        <v>46083</v>
      </c>
      <c r="AJ1286" s="99">
        <v>46084</v>
      </c>
      <c r="AK1286" s="217">
        <v>46084</v>
      </c>
      <c r="AL1286" s="99">
        <v>46085</v>
      </c>
      <c r="AM1286" s="99">
        <v>46087</v>
      </c>
      <c r="AN1286" s="74">
        <v>46085</v>
      </c>
      <c r="AO1286" s="95" t="s">
        <v>121</v>
      </c>
      <c r="AP1286" s="95" t="s">
        <v>121</v>
      </c>
      <c r="AQ1286" s="95" t="s">
        <v>121</v>
      </c>
      <c r="AR1286" s="95" t="s">
        <v>121</v>
      </c>
      <c r="AS1286" s="95" t="s">
        <v>121</v>
      </c>
      <c r="AT1286" s="95" t="s">
        <v>121</v>
      </c>
      <c r="AU1286" s="82" t="s">
        <v>2794</v>
      </c>
      <c r="AV1286" s="134">
        <v>46081</v>
      </c>
      <c r="AW1286" s="75" t="s">
        <v>4945</v>
      </c>
      <c r="AX1286" s="75" t="s">
        <v>4946</v>
      </c>
      <c r="AY1286" s="75"/>
      <c r="AZ1286" s="96"/>
      <c r="BA1286" s="75"/>
      <c r="BB1286" s="75"/>
      <c r="BC1286" s="75"/>
      <c r="BD1286" s="75"/>
      <c r="BE1286" s="75"/>
      <c r="BF1286" s="75"/>
      <c r="BG1286" s="75"/>
      <c r="BH1286" s="75"/>
      <c r="BI1286" s="75"/>
      <c r="BJ1286" s="75"/>
      <c r="BK1286" s="75"/>
      <c r="BL1286" s="75"/>
      <c r="BM1286" s="75"/>
      <c r="BN1286" s="75"/>
      <c r="BO1286" s="75"/>
      <c r="BP1286" s="75"/>
      <c r="BQ1286" s="75"/>
      <c r="BR1286" s="75"/>
      <c r="BS1286" s="75"/>
      <c r="BT1286" s="75">
        <v>1</v>
      </c>
      <c r="BU1286" s="189" t="s">
        <v>4947</v>
      </c>
      <c r="BV1286" s="74">
        <v>46084</v>
      </c>
      <c r="BW1286" s="85"/>
      <c r="BX1286" s="85"/>
      <c r="BY1286" s="86"/>
      <c r="BZ1286" s="87">
        <f t="shared" si="399"/>
        <v>9</v>
      </c>
      <c r="CB1286" s="88">
        <f t="shared" si="401"/>
        <v>10</v>
      </c>
      <c r="CC1286" s="89"/>
      <c r="CE1286" s="87">
        <f t="shared" si="400"/>
        <v>3</v>
      </c>
      <c r="CF1286" s="90">
        <v>6952974</v>
      </c>
      <c r="CG1286" s="90"/>
      <c r="CH1286" s="90">
        <v>6952974</v>
      </c>
      <c r="CI1286" s="22">
        <v>26139</v>
      </c>
      <c r="CJ1286" s="87">
        <f t="shared" si="402"/>
        <v>2</v>
      </c>
      <c r="CK1286" s="87">
        <f t="shared" si="403"/>
        <v>9</v>
      </c>
      <c r="CL1286" s="22" t="s">
        <v>121</v>
      </c>
      <c r="CM1286" s="22" t="s">
        <v>4948</v>
      </c>
    </row>
    <row r="1287" spans="1:91" ht="14.85" customHeight="1" x14ac:dyDescent="0.25">
      <c r="A1287" s="69">
        <f t="shared" si="392"/>
        <v>1285</v>
      </c>
      <c r="B1287" s="70" t="s">
        <v>102</v>
      </c>
      <c r="C1287" s="107" t="s">
        <v>4941</v>
      </c>
      <c r="D1287" s="106">
        <v>145570454</v>
      </c>
      <c r="E1287" s="73">
        <v>5320007768</v>
      </c>
      <c r="F1287" s="74">
        <v>46077</v>
      </c>
      <c r="G1287" s="75" t="s">
        <v>1178</v>
      </c>
      <c r="H1287" s="75" t="s">
        <v>2963</v>
      </c>
      <c r="I1287" s="75" t="s">
        <v>105</v>
      </c>
      <c r="J1287" s="75" t="s">
        <v>1161</v>
      </c>
      <c r="K1287" s="75" t="s">
        <v>242</v>
      </c>
      <c r="L1287" s="74">
        <v>46090</v>
      </c>
      <c r="M1287" s="73">
        <v>0</v>
      </c>
      <c r="N1287" s="75" t="s">
        <v>4942</v>
      </c>
      <c r="O1287" s="75" t="s">
        <v>4943</v>
      </c>
      <c r="P1287" s="75">
        <v>2830049362</v>
      </c>
      <c r="Q1287" s="74">
        <v>46081</v>
      </c>
      <c r="R1287" s="75">
        <v>1209389339</v>
      </c>
      <c r="S1287" s="75">
        <v>224248616</v>
      </c>
      <c r="T1287" s="74">
        <v>46081</v>
      </c>
      <c r="U1287" s="76">
        <v>1654.4870000000001</v>
      </c>
      <c r="V1287" s="76">
        <v>1599.3520000000001</v>
      </c>
      <c r="W1287" s="75">
        <v>2</v>
      </c>
      <c r="X1287" s="75">
        <v>1</v>
      </c>
      <c r="Y1287" s="98" t="s">
        <v>4944</v>
      </c>
      <c r="Z1287" s="82" t="s">
        <v>258</v>
      </c>
      <c r="AA1287" s="75" t="s">
        <v>2039</v>
      </c>
      <c r="AB1287" s="75" t="s">
        <v>4913</v>
      </c>
      <c r="AC1287" s="107" t="s">
        <v>4941</v>
      </c>
      <c r="AD1287" s="75" t="s">
        <v>113</v>
      </c>
      <c r="AE1287" s="74">
        <v>46086</v>
      </c>
      <c r="AF1287" s="130">
        <v>46083.916666666664</v>
      </c>
      <c r="AG1287" s="130">
        <v>46082.625</v>
      </c>
      <c r="AH1287" s="130">
        <v>46082.625</v>
      </c>
      <c r="AI1287" s="99">
        <v>46083</v>
      </c>
      <c r="AJ1287" s="99">
        <v>46084</v>
      </c>
      <c r="AK1287" s="99">
        <v>46084</v>
      </c>
      <c r="AL1287" s="99">
        <v>46085</v>
      </c>
      <c r="AM1287" s="99">
        <v>46087</v>
      </c>
      <c r="AN1287" s="74">
        <v>46085</v>
      </c>
      <c r="AO1287" s="95" t="s">
        <v>121</v>
      </c>
      <c r="AP1287" s="95" t="s">
        <v>121</v>
      </c>
      <c r="AQ1287" s="95" t="s">
        <v>121</v>
      </c>
      <c r="AR1287" s="95" t="s">
        <v>121</v>
      </c>
      <c r="AS1287" s="95" t="s">
        <v>121</v>
      </c>
      <c r="AT1287" s="95" t="s">
        <v>121</v>
      </c>
      <c r="AU1287" s="82" t="s">
        <v>2794</v>
      </c>
      <c r="AV1287" s="134">
        <v>46081</v>
      </c>
      <c r="AW1287" s="75" t="s">
        <v>4945</v>
      </c>
      <c r="AX1287" s="75" t="s">
        <v>4946</v>
      </c>
      <c r="AY1287" s="75"/>
      <c r="AZ1287" s="96"/>
      <c r="BA1287" s="75"/>
      <c r="BB1287" s="75"/>
      <c r="BC1287" s="75"/>
      <c r="BD1287" s="75"/>
      <c r="BE1287" s="75"/>
      <c r="BF1287" s="75"/>
      <c r="BG1287" s="75"/>
      <c r="BH1287" s="75"/>
      <c r="BI1287" s="75"/>
      <c r="BJ1287" s="75"/>
      <c r="BK1287" s="75"/>
      <c r="BL1287" s="75"/>
      <c r="BM1287" s="75"/>
      <c r="BN1287" s="75"/>
      <c r="BO1287" s="75"/>
      <c r="BP1287" s="75"/>
      <c r="BQ1287" s="75"/>
      <c r="BR1287" s="75"/>
      <c r="BS1287" s="75"/>
      <c r="BT1287" s="75">
        <v>0</v>
      </c>
      <c r="BU1287" s="189" t="s">
        <v>4947</v>
      </c>
      <c r="BV1287" s="74">
        <v>46084</v>
      </c>
      <c r="BW1287" s="85"/>
      <c r="BX1287" s="85"/>
      <c r="BY1287" s="86"/>
      <c r="BZ1287" s="22">
        <v>2</v>
      </c>
      <c r="CB1287" s="88">
        <f t="shared" si="401"/>
        <v>10</v>
      </c>
      <c r="CC1287" s="89"/>
      <c r="CE1287" s="87">
        <f t="shared" si="400"/>
        <v>3</v>
      </c>
      <c r="CF1287" s="90"/>
      <c r="CG1287" s="90"/>
      <c r="CH1287" s="90"/>
      <c r="CJ1287" s="87">
        <f t="shared" si="402"/>
        <v>2</v>
      </c>
      <c r="CK1287" s="87">
        <f t="shared" si="403"/>
        <v>9</v>
      </c>
      <c r="CL1287" s="22" t="s">
        <v>121</v>
      </c>
      <c r="CM1287" s="22" t="s">
        <v>4948</v>
      </c>
    </row>
    <row r="1288" spans="1:91" ht="14.85" customHeight="1" x14ac:dyDescent="0.25">
      <c r="A1288" s="69">
        <f t="shared" si="392"/>
        <v>1286</v>
      </c>
      <c r="B1288" s="70" t="s">
        <v>102</v>
      </c>
      <c r="C1288" s="107" t="s">
        <v>4949</v>
      </c>
      <c r="D1288" s="106">
        <v>145527133</v>
      </c>
      <c r="E1288" s="73">
        <v>5320007796</v>
      </c>
      <c r="F1288" s="74">
        <v>46077</v>
      </c>
      <c r="G1288" s="75" t="s">
        <v>1186</v>
      </c>
      <c r="H1288" s="75" t="s">
        <v>2963</v>
      </c>
      <c r="I1288" s="75" t="s">
        <v>105</v>
      </c>
      <c r="J1288" s="75" t="s">
        <v>1161</v>
      </c>
      <c r="K1288" s="75" t="s">
        <v>242</v>
      </c>
      <c r="L1288" s="74">
        <v>46090</v>
      </c>
      <c r="M1288" s="73">
        <v>40</v>
      </c>
      <c r="N1288" s="75" t="s">
        <v>4950</v>
      </c>
      <c r="O1288" s="75" t="s">
        <v>4951</v>
      </c>
      <c r="P1288" s="75">
        <v>2830049664</v>
      </c>
      <c r="Q1288" s="74">
        <v>46086</v>
      </c>
      <c r="R1288" s="75">
        <v>1209390848</v>
      </c>
      <c r="S1288" s="75">
        <v>224263915</v>
      </c>
      <c r="T1288" s="74">
        <v>46086</v>
      </c>
      <c r="U1288" s="76">
        <v>3692.7460000000001</v>
      </c>
      <c r="V1288" s="76">
        <v>3501.0729999999999</v>
      </c>
      <c r="W1288" s="75">
        <v>4</v>
      </c>
      <c r="X1288" s="75">
        <v>30</v>
      </c>
      <c r="Y1288" s="98">
        <v>7266498195</v>
      </c>
      <c r="Z1288" s="82" t="s">
        <v>354</v>
      </c>
      <c r="AA1288" s="75" t="s">
        <v>1258</v>
      </c>
      <c r="AB1288" s="82" t="s">
        <v>4952</v>
      </c>
      <c r="AC1288" s="107" t="s">
        <v>4949</v>
      </c>
      <c r="AD1288" s="75" t="s">
        <v>113</v>
      </c>
      <c r="AE1288" s="99">
        <v>46093</v>
      </c>
      <c r="AF1288" s="130">
        <v>46090.416666666664</v>
      </c>
      <c r="AG1288" s="130">
        <v>46087.708333333336</v>
      </c>
      <c r="AH1288" s="130">
        <v>46087.708333333336</v>
      </c>
      <c r="AI1288" s="99">
        <v>46089</v>
      </c>
      <c r="AJ1288" s="221">
        <v>46092</v>
      </c>
      <c r="AK1288" s="226">
        <v>46092</v>
      </c>
      <c r="AL1288" s="99">
        <v>46091</v>
      </c>
      <c r="AM1288" s="99">
        <v>46094</v>
      </c>
      <c r="AN1288" s="99">
        <v>46094</v>
      </c>
      <c r="AO1288" s="95" t="s">
        <v>121</v>
      </c>
      <c r="AP1288" s="95" t="s">
        <v>121</v>
      </c>
      <c r="AQ1288" s="95" t="s">
        <v>121</v>
      </c>
      <c r="AR1288" s="95" t="s">
        <v>121</v>
      </c>
      <c r="AS1288" s="158" t="s">
        <v>121</v>
      </c>
      <c r="AT1288" s="95" t="s">
        <v>121</v>
      </c>
      <c r="AU1288" s="82" t="s">
        <v>2787</v>
      </c>
      <c r="AV1288" s="187">
        <v>46086</v>
      </c>
      <c r="AW1288" s="75" t="str">
        <f>_xlfn.XLOOKUP(D1288,'[1]OPS Loading report'!$E:$E,'[1]OPS Loading report'!$G:$G)</f>
        <v>CSNU5918025</v>
      </c>
      <c r="AX1288" s="75">
        <v>0</v>
      </c>
      <c r="AY1288" s="75"/>
      <c r="AZ1288" s="96"/>
      <c r="BA1288" s="75"/>
      <c r="BB1288" s="75"/>
      <c r="BC1288" s="75"/>
      <c r="BD1288" s="75"/>
      <c r="BE1288" s="75"/>
      <c r="BF1288" s="75"/>
      <c r="BG1288" s="75"/>
      <c r="BH1288" s="75"/>
      <c r="BI1288" s="75"/>
      <c r="BJ1288" s="75"/>
      <c r="BK1288" s="75"/>
      <c r="BL1288" s="75"/>
      <c r="BM1288" s="75"/>
      <c r="BN1288" s="75"/>
      <c r="BO1288" s="75"/>
      <c r="BP1288" s="75"/>
      <c r="BQ1288" s="75"/>
      <c r="BR1288" s="75"/>
      <c r="BS1288" s="75"/>
      <c r="BT1288" s="75">
        <v>1</v>
      </c>
      <c r="BU1288" s="201" t="s">
        <v>4953</v>
      </c>
      <c r="BV1288" s="74">
        <v>46093</v>
      </c>
      <c r="BW1288" s="85"/>
      <c r="BX1288" s="85"/>
      <c r="BY1288" s="86"/>
      <c r="BZ1288" s="22">
        <v>2</v>
      </c>
      <c r="CB1288" s="88">
        <f t="shared" si="401"/>
        <v>11</v>
      </c>
      <c r="CC1288" s="89"/>
      <c r="CE1288" s="87">
        <f t="shared" si="400"/>
        <v>3</v>
      </c>
      <c r="CF1288" s="90">
        <v>6051070</v>
      </c>
      <c r="CG1288" s="90"/>
      <c r="CH1288" s="90">
        <v>6051070</v>
      </c>
      <c r="CI1288" s="91">
        <v>26309</v>
      </c>
      <c r="CJ1288" s="87">
        <f t="shared" si="402"/>
        <v>3</v>
      </c>
      <c r="CK1288" s="87">
        <f t="shared" si="403"/>
        <v>10</v>
      </c>
      <c r="CL1288" s="22" t="s">
        <v>121</v>
      </c>
      <c r="CM1288" s="22" t="s">
        <v>4954</v>
      </c>
    </row>
    <row r="1289" spans="1:91" ht="14.85" customHeight="1" x14ac:dyDescent="0.25">
      <c r="A1289" s="69">
        <f t="shared" si="392"/>
        <v>1287</v>
      </c>
      <c r="B1289" s="70" t="s">
        <v>102</v>
      </c>
      <c r="C1289" s="107" t="s">
        <v>4949</v>
      </c>
      <c r="D1289" s="106">
        <v>145527139</v>
      </c>
      <c r="E1289" s="73">
        <v>5320007796</v>
      </c>
      <c r="F1289" s="74">
        <v>46077</v>
      </c>
      <c r="G1289" s="75" t="s">
        <v>1186</v>
      </c>
      <c r="H1289" s="75" t="s">
        <v>2963</v>
      </c>
      <c r="I1289" s="75" t="s">
        <v>105</v>
      </c>
      <c r="J1289" s="75" t="s">
        <v>1161</v>
      </c>
      <c r="K1289" s="75" t="s">
        <v>242</v>
      </c>
      <c r="L1289" s="74">
        <v>46090</v>
      </c>
      <c r="M1289" s="73">
        <v>0</v>
      </c>
      <c r="N1289" s="75" t="s">
        <v>4950</v>
      </c>
      <c r="O1289" s="75" t="s">
        <v>4951</v>
      </c>
      <c r="P1289" s="75">
        <v>2830049665</v>
      </c>
      <c r="Q1289" s="74">
        <v>46086</v>
      </c>
      <c r="R1289" s="75">
        <v>1209390850</v>
      </c>
      <c r="S1289" s="75">
        <v>224263935</v>
      </c>
      <c r="T1289" s="74">
        <v>46086</v>
      </c>
      <c r="U1289" s="76">
        <v>3336.5</v>
      </c>
      <c r="V1289" s="76">
        <v>3218.7809999999999</v>
      </c>
      <c r="W1289" s="75">
        <v>4</v>
      </c>
      <c r="X1289" s="75">
        <v>0</v>
      </c>
      <c r="Y1289" s="98">
        <v>7266498195</v>
      </c>
      <c r="Z1289" s="82" t="s">
        <v>354</v>
      </c>
      <c r="AA1289" s="75" t="s">
        <v>1258</v>
      </c>
      <c r="AB1289" s="82" t="s">
        <v>4952</v>
      </c>
      <c r="AC1289" s="107" t="s">
        <v>4949</v>
      </c>
      <c r="AD1289" s="75" t="s">
        <v>113</v>
      </c>
      <c r="AE1289" s="99">
        <v>46093</v>
      </c>
      <c r="AF1289" s="130">
        <v>46090.416666666664</v>
      </c>
      <c r="AG1289" s="130">
        <v>46087.708333333336</v>
      </c>
      <c r="AH1289" s="130">
        <v>46087.708333333336</v>
      </c>
      <c r="AI1289" s="99">
        <v>46089</v>
      </c>
      <c r="AJ1289" s="221">
        <v>46092</v>
      </c>
      <c r="AK1289" s="221">
        <v>46092</v>
      </c>
      <c r="AL1289" s="99">
        <v>46091</v>
      </c>
      <c r="AM1289" s="99">
        <v>46094</v>
      </c>
      <c r="AN1289" s="99">
        <v>46094</v>
      </c>
      <c r="AO1289" s="95" t="s">
        <v>121</v>
      </c>
      <c r="AP1289" s="95" t="s">
        <v>121</v>
      </c>
      <c r="AQ1289" s="95" t="s">
        <v>121</v>
      </c>
      <c r="AR1289" s="95" t="s">
        <v>121</v>
      </c>
      <c r="AS1289" s="158" t="s">
        <v>121</v>
      </c>
      <c r="AT1289" s="95" t="s">
        <v>121</v>
      </c>
      <c r="AU1289" s="82" t="s">
        <v>2787</v>
      </c>
      <c r="AV1289" s="187">
        <v>46086</v>
      </c>
      <c r="AW1289" s="75">
        <f>_xlfn.XLOOKUP(D1289,'[1]OPS Loading report'!$E:$E,'[1]OPS Loading report'!$G:$G)</f>
        <v>0</v>
      </c>
      <c r="AX1289" s="75">
        <v>0</v>
      </c>
      <c r="AY1289" s="75"/>
      <c r="AZ1289" s="96"/>
      <c r="BA1289" s="75"/>
      <c r="BB1289" s="75"/>
      <c r="BC1289" s="75"/>
      <c r="BD1289" s="75"/>
      <c r="BE1289" s="75"/>
      <c r="BF1289" s="75"/>
      <c r="BG1289" s="75"/>
      <c r="BH1289" s="75"/>
      <c r="BI1289" s="75"/>
      <c r="BJ1289" s="75"/>
      <c r="BK1289" s="75"/>
      <c r="BL1289" s="75"/>
      <c r="BM1289" s="75"/>
      <c r="BN1289" s="75"/>
      <c r="BO1289" s="75"/>
      <c r="BP1289" s="75"/>
      <c r="BQ1289" s="75"/>
      <c r="BR1289" s="75"/>
      <c r="BS1289" s="75"/>
      <c r="BT1289" s="75">
        <v>0</v>
      </c>
      <c r="BU1289" s="201" t="s">
        <v>4953</v>
      </c>
      <c r="BV1289" s="74">
        <v>46093</v>
      </c>
      <c r="BW1289" s="85"/>
      <c r="BX1289" s="85"/>
      <c r="BY1289" s="86"/>
      <c r="BZ1289" s="87">
        <f t="shared" ref="BZ1289:BZ1297" si="404">_xlfn.ISOWEEKNUM(F1289)</f>
        <v>9</v>
      </c>
      <c r="CB1289" s="88">
        <f t="shared" si="401"/>
        <v>11</v>
      </c>
      <c r="CC1289" s="89"/>
      <c r="CE1289" s="87">
        <f t="shared" si="400"/>
        <v>3</v>
      </c>
      <c r="CF1289" s="90"/>
      <c r="CG1289" s="90"/>
      <c r="CH1289" s="90"/>
      <c r="CJ1289" s="87">
        <f t="shared" si="402"/>
        <v>3</v>
      </c>
      <c r="CK1289" s="87">
        <f t="shared" si="403"/>
        <v>10</v>
      </c>
      <c r="CL1289" s="22" t="s">
        <v>121</v>
      </c>
      <c r="CM1289" s="22" t="s">
        <v>4954</v>
      </c>
    </row>
    <row r="1290" spans="1:91" ht="14.85" customHeight="1" x14ac:dyDescent="0.25">
      <c r="A1290" s="69">
        <f t="shared" si="392"/>
        <v>1288</v>
      </c>
      <c r="B1290" s="70" t="s">
        <v>102</v>
      </c>
      <c r="C1290" s="107" t="s">
        <v>4949</v>
      </c>
      <c r="D1290" s="106">
        <v>145527169</v>
      </c>
      <c r="E1290" s="73">
        <v>5320007796</v>
      </c>
      <c r="F1290" s="74">
        <v>46077</v>
      </c>
      <c r="G1290" s="75" t="s">
        <v>1186</v>
      </c>
      <c r="H1290" s="75" t="s">
        <v>2963</v>
      </c>
      <c r="I1290" s="75" t="s">
        <v>105</v>
      </c>
      <c r="J1290" s="75" t="s">
        <v>1161</v>
      </c>
      <c r="K1290" s="75" t="s">
        <v>242</v>
      </c>
      <c r="L1290" s="74">
        <v>46090</v>
      </c>
      <c r="M1290" s="73">
        <v>0</v>
      </c>
      <c r="N1290" s="75" t="s">
        <v>4950</v>
      </c>
      <c r="O1290" s="75" t="s">
        <v>4951</v>
      </c>
      <c r="P1290" s="75">
        <v>2830049666</v>
      </c>
      <c r="Q1290" s="74">
        <v>46086</v>
      </c>
      <c r="R1290" s="75">
        <v>1209390851</v>
      </c>
      <c r="S1290" s="75">
        <v>224263944</v>
      </c>
      <c r="T1290" s="74">
        <v>46086</v>
      </c>
      <c r="U1290" s="76">
        <v>9983.3040000000001</v>
      </c>
      <c r="V1290" s="76">
        <v>9631.0290000000005</v>
      </c>
      <c r="W1290" s="75">
        <v>10</v>
      </c>
      <c r="X1290" s="75">
        <v>0</v>
      </c>
      <c r="Y1290" s="98">
        <v>7266498195</v>
      </c>
      <c r="Z1290" s="82" t="s">
        <v>354</v>
      </c>
      <c r="AA1290" s="75" t="s">
        <v>1258</v>
      </c>
      <c r="AB1290" s="82" t="s">
        <v>4952</v>
      </c>
      <c r="AC1290" s="107" t="s">
        <v>4949</v>
      </c>
      <c r="AD1290" s="75" t="s">
        <v>113</v>
      </c>
      <c r="AE1290" s="99">
        <v>46093</v>
      </c>
      <c r="AF1290" s="130">
        <v>46090.416666666664</v>
      </c>
      <c r="AG1290" s="130">
        <v>46087.708333333336</v>
      </c>
      <c r="AH1290" s="130">
        <v>46087.708333333336</v>
      </c>
      <c r="AI1290" s="99">
        <v>46089</v>
      </c>
      <c r="AJ1290" s="221">
        <v>46092</v>
      </c>
      <c r="AK1290" s="221">
        <v>46092</v>
      </c>
      <c r="AL1290" s="99">
        <v>46091</v>
      </c>
      <c r="AM1290" s="99">
        <v>46094</v>
      </c>
      <c r="AN1290" s="99">
        <v>46094</v>
      </c>
      <c r="AO1290" s="95" t="s">
        <v>121</v>
      </c>
      <c r="AP1290" s="95" t="s">
        <v>121</v>
      </c>
      <c r="AQ1290" s="95" t="s">
        <v>121</v>
      </c>
      <c r="AR1290" s="95" t="s">
        <v>121</v>
      </c>
      <c r="AS1290" s="158" t="s">
        <v>121</v>
      </c>
      <c r="AT1290" s="95" t="s">
        <v>121</v>
      </c>
      <c r="AU1290" s="82" t="s">
        <v>2787</v>
      </c>
      <c r="AV1290" s="187">
        <v>46086</v>
      </c>
      <c r="AW1290" s="75">
        <f>_xlfn.XLOOKUP(D1290,'[1]OPS Loading report'!$E:$E,'[1]OPS Loading report'!$G:$G)</f>
        <v>0</v>
      </c>
      <c r="AX1290" s="75">
        <v>0</v>
      </c>
      <c r="AY1290" s="75"/>
      <c r="AZ1290" s="96"/>
      <c r="BA1290" s="75"/>
      <c r="BB1290" s="75"/>
      <c r="BC1290" s="75"/>
      <c r="BD1290" s="75"/>
      <c r="BE1290" s="75"/>
      <c r="BF1290" s="75"/>
      <c r="BG1290" s="75"/>
      <c r="BH1290" s="75"/>
      <c r="BI1290" s="75"/>
      <c r="BJ1290" s="75"/>
      <c r="BK1290" s="75"/>
      <c r="BL1290" s="75"/>
      <c r="BM1290" s="75"/>
      <c r="BN1290" s="75"/>
      <c r="BO1290" s="75"/>
      <c r="BP1290" s="75"/>
      <c r="BQ1290" s="75"/>
      <c r="BR1290" s="75"/>
      <c r="BS1290" s="75"/>
      <c r="BT1290" s="75">
        <v>0</v>
      </c>
      <c r="BU1290" s="201" t="s">
        <v>4953</v>
      </c>
      <c r="BV1290" s="74">
        <v>46093</v>
      </c>
      <c r="BW1290" s="85"/>
      <c r="BX1290" s="85"/>
      <c r="BY1290" s="86"/>
      <c r="BZ1290" s="87">
        <f t="shared" si="404"/>
        <v>9</v>
      </c>
      <c r="CB1290" s="88">
        <f t="shared" si="401"/>
        <v>11</v>
      </c>
      <c r="CC1290" s="89"/>
      <c r="CE1290" s="87">
        <f t="shared" si="400"/>
        <v>3</v>
      </c>
      <c r="CF1290" s="90"/>
      <c r="CG1290" s="90"/>
      <c r="CH1290" s="90"/>
      <c r="CJ1290" s="87">
        <f t="shared" si="402"/>
        <v>3</v>
      </c>
      <c r="CK1290" s="87">
        <f t="shared" si="403"/>
        <v>10</v>
      </c>
      <c r="CL1290" s="22" t="s">
        <v>121</v>
      </c>
      <c r="CM1290" s="22" t="s">
        <v>4954</v>
      </c>
    </row>
    <row r="1291" spans="1:91" ht="14.85" customHeight="1" x14ac:dyDescent="0.25">
      <c r="A1291" s="69">
        <f t="shared" si="392"/>
        <v>1289</v>
      </c>
      <c r="B1291" s="70" t="s">
        <v>102</v>
      </c>
      <c r="C1291" s="107" t="s">
        <v>4955</v>
      </c>
      <c r="D1291" s="106">
        <v>145516621</v>
      </c>
      <c r="E1291" s="73"/>
      <c r="F1291" s="74">
        <v>46078</v>
      </c>
      <c r="G1291" s="75" t="s">
        <v>1735</v>
      </c>
      <c r="H1291" s="75" t="s">
        <v>2963</v>
      </c>
      <c r="I1291" s="75" t="s">
        <v>105</v>
      </c>
      <c r="J1291" s="75" t="s">
        <v>1161</v>
      </c>
      <c r="K1291" s="75" t="s">
        <v>242</v>
      </c>
      <c r="L1291" s="74">
        <v>46092</v>
      </c>
      <c r="M1291" s="73">
        <v>40</v>
      </c>
      <c r="N1291" s="75" t="s">
        <v>4956</v>
      </c>
      <c r="O1291" s="75" t="s">
        <v>4957</v>
      </c>
      <c r="P1291" s="75">
        <v>2830049386</v>
      </c>
      <c r="Q1291" s="74">
        <v>46082</v>
      </c>
      <c r="R1291" s="75">
        <v>1209389509</v>
      </c>
      <c r="S1291" s="75">
        <v>224248638</v>
      </c>
      <c r="T1291" s="74">
        <v>46082</v>
      </c>
      <c r="U1291" s="76">
        <v>16397.57</v>
      </c>
      <c r="V1291" s="76">
        <v>15790.964</v>
      </c>
      <c r="W1291" s="75">
        <v>17</v>
      </c>
      <c r="X1291" s="75">
        <v>11</v>
      </c>
      <c r="Y1291" s="98" t="s">
        <v>4958</v>
      </c>
      <c r="Z1291" s="82" t="s">
        <v>258</v>
      </c>
      <c r="AA1291" s="75" t="s">
        <v>2039</v>
      </c>
      <c r="AB1291" s="75" t="s">
        <v>4913</v>
      </c>
      <c r="AC1291" s="107" t="s">
        <v>4955</v>
      </c>
      <c r="AD1291" s="75" t="s">
        <v>113</v>
      </c>
      <c r="AE1291" s="74">
        <v>46084</v>
      </c>
      <c r="AF1291" s="130">
        <v>46083.916666666664</v>
      </c>
      <c r="AG1291" s="130">
        <v>46082.625</v>
      </c>
      <c r="AH1291" s="130">
        <v>46082.625</v>
      </c>
      <c r="AI1291" s="99">
        <v>65351</v>
      </c>
      <c r="AJ1291" s="99">
        <v>46084</v>
      </c>
      <c r="AK1291" s="217">
        <v>46084</v>
      </c>
      <c r="AL1291" s="99">
        <v>46085</v>
      </c>
      <c r="AM1291" s="99">
        <v>46087</v>
      </c>
      <c r="AN1291" s="74">
        <v>46085</v>
      </c>
      <c r="AO1291" s="81">
        <f t="shared" ref="AO1291:AO1302" si="405">IF(AH1291&lt;AG1291,IF(AH1291=0,"",AH1291-1),IF(AG1291=0,"",AG1291-1))</f>
        <v>46081.625</v>
      </c>
      <c r="AP1291" s="81">
        <f t="shared" ref="AP1291:AP1302" si="406">IF(AH1291&lt;AG1291,IF(AH1291=0,"",AH1291),IF(AG1291=0,"",AG1291))</f>
        <v>46082.625</v>
      </c>
      <c r="AQ1291" s="81">
        <f t="shared" ref="AQ1291:AQ1302" si="407">IF(AH1291&lt;AG1291,IF(AH1291=0,"",AH1291),IF(AG1291=0,"",AG1291))</f>
        <v>46082.625</v>
      </c>
      <c r="AR1291" s="81">
        <f t="shared" ref="AR1291:AR1302" si="408">IF(AI1291=0,"",IF(AI1291&lt;AJ1291,AJ1291+1,AI1291+1))</f>
        <v>65352</v>
      </c>
      <c r="AS1291" s="81">
        <f t="shared" ref="AS1291:AS1302" si="409">IF(AI1291=0,"",IF(AE1291=0,IF(AJ1291=0,AI1291+2,AJ1291+2),AE1291+2))</f>
        <v>46086</v>
      </c>
      <c r="AT1291" s="81">
        <f t="shared" ref="AT1291:AT1302" si="410">IF(AI1291=0,"",IF(AI1291&lt;AJ1291,AJ1291+1,AI1291+1))</f>
        <v>65352</v>
      </c>
      <c r="AU1291" s="82" t="s">
        <v>2794</v>
      </c>
      <c r="AV1291" s="134">
        <v>46082</v>
      </c>
      <c r="AW1291" s="75" t="s">
        <v>4959</v>
      </c>
      <c r="AX1291" s="75" t="s">
        <v>4960</v>
      </c>
      <c r="AY1291" s="75"/>
      <c r="AZ1291" s="96"/>
      <c r="BA1291" s="75"/>
      <c r="BB1291" s="75"/>
      <c r="BC1291" s="75"/>
      <c r="BD1291" s="75"/>
      <c r="BE1291" s="75"/>
      <c r="BF1291" s="75"/>
      <c r="BG1291" s="75"/>
      <c r="BH1291" s="75"/>
      <c r="BI1291" s="75"/>
      <c r="BJ1291" s="75"/>
      <c r="BK1291" s="75"/>
      <c r="BL1291" s="75"/>
      <c r="BM1291" s="75"/>
      <c r="BN1291" s="75"/>
      <c r="BO1291" s="75"/>
      <c r="BP1291" s="75"/>
      <c r="BQ1291" s="75"/>
      <c r="BR1291" s="75"/>
      <c r="BS1291" s="75"/>
      <c r="BT1291" s="75">
        <v>1</v>
      </c>
      <c r="BU1291" s="189" t="s">
        <v>4961</v>
      </c>
      <c r="BV1291" s="74">
        <v>46084</v>
      </c>
      <c r="BW1291" s="85"/>
      <c r="BX1291" s="85"/>
      <c r="BY1291" s="86"/>
      <c r="BZ1291" s="87">
        <f t="shared" si="404"/>
        <v>9</v>
      </c>
      <c r="CB1291" s="88">
        <f t="shared" si="401"/>
        <v>10</v>
      </c>
      <c r="CC1291" s="89"/>
      <c r="CE1291" s="87">
        <f t="shared" si="400"/>
        <v>3</v>
      </c>
      <c r="CF1291" s="90">
        <v>6952974</v>
      </c>
      <c r="CG1291" s="90"/>
      <c r="CH1291" s="90">
        <v>6952974</v>
      </c>
      <c r="CI1291" s="91">
        <v>26139</v>
      </c>
      <c r="CJ1291" s="87">
        <f t="shared" si="402"/>
        <v>3</v>
      </c>
      <c r="CK1291" s="87">
        <f t="shared" si="403"/>
        <v>9</v>
      </c>
      <c r="CL1291" s="22" t="s">
        <v>121</v>
      </c>
      <c r="CM1291" s="22" t="s">
        <v>4962</v>
      </c>
    </row>
    <row r="1292" spans="1:91" ht="14.85" customHeight="1" x14ac:dyDescent="0.25">
      <c r="A1292" s="69">
        <f t="shared" si="392"/>
        <v>1290</v>
      </c>
      <c r="B1292" s="70" t="s">
        <v>102</v>
      </c>
      <c r="C1292" s="107" t="s">
        <v>4941</v>
      </c>
      <c r="D1292" s="106">
        <v>145517007</v>
      </c>
      <c r="E1292" s="73"/>
      <c r="F1292" s="74">
        <v>46078</v>
      </c>
      <c r="G1292" s="75" t="s">
        <v>1187</v>
      </c>
      <c r="H1292" s="75" t="s">
        <v>2963</v>
      </c>
      <c r="I1292" s="75" t="s">
        <v>105</v>
      </c>
      <c r="J1292" s="75" t="s">
        <v>1161</v>
      </c>
      <c r="K1292" s="75" t="s">
        <v>242</v>
      </c>
      <c r="L1292" s="74">
        <v>46092</v>
      </c>
      <c r="M1292" s="73">
        <v>40</v>
      </c>
      <c r="N1292" s="75" t="s">
        <v>4963</v>
      </c>
      <c r="O1292" s="75" t="s">
        <v>4964</v>
      </c>
      <c r="P1292" s="75">
        <v>2830049346</v>
      </c>
      <c r="Q1292" s="74">
        <v>46081</v>
      </c>
      <c r="R1292" s="75">
        <v>1209389708</v>
      </c>
      <c r="S1292" s="75">
        <v>224248662</v>
      </c>
      <c r="T1292" s="74">
        <v>46081</v>
      </c>
      <c r="U1292" s="76">
        <v>15288.402</v>
      </c>
      <c r="V1292" s="76">
        <v>14787.927</v>
      </c>
      <c r="W1292" s="75">
        <v>19</v>
      </c>
      <c r="X1292" s="75">
        <v>5</v>
      </c>
      <c r="Y1292" s="98" t="s">
        <v>4965</v>
      </c>
      <c r="Z1292" s="82" t="s">
        <v>258</v>
      </c>
      <c r="AA1292" s="75" t="s">
        <v>2039</v>
      </c>
      <c r="AB1292" s="75" t="s">
        <v>4913</v>
      </c>
      <c r="AC1292" s="107" t="s">
        <v>4941</v>
      </c>
      <c r="AD1292" s="75" t="s">
        <v>113</v>
      </c>
      <c r="AE1292" s="74">
        <v>46086</v>
      </c>
      <c r="AF1292" s="130">
        <v>46083.916666666664</v>
      </c>
      <c r="AG1292" s="130">
        <v>46082.625</v>
      </c>
      <c r="AH1292" s="130">
        <v>46082.625</v>
      </c>
      <c r="AI1292" s="99">
        <v>46083</v>
      </c>
      <c r="AJ1292" s="99">
        <v>46084</v>
      </c>
      <c r="AK1292" s="217">
        <v>46084</v>
      </c>
      <c r="AL1292" s="99">
        <v>46085</v>
      </c>
      <c r="AM1292" s="99">
        <v>46087</v>
      </c>
      <c r="AN1292" s="74">
        <v>46085</v>
      </c>
      <c r="AO1292" s="81">
        <f t="shared" si="405"/>
        <v>46081.625</v>
      </c>
      <c r="AP1292" s="81">
        <f t="shared" si="406"/>
        <v>46082.625</v>
      </c>
      <c r="AQ1292" s="81">
        <f t="shared" si="407"/>
        <v>46082.625</v>
      </c>
      <c r="AR1292" s="81">
        <f t="shared" si="408"/>
        <v>46085</v>
      </c>
      <c r="AS1292" s="81">
        <f t="shared" si="409"/>
        <v>46088</v>
      </c>
      <c r="AT1292" s="81">
        <f t="shared" si="410"/>
        <v>46085</v>
      </c>
      <c r="AU1292" s="82" t="s">
        <v>2794</v>
      </c>
      <c r="AV1292" s="134">
        <v>46081</v>
      </c>
      <c r="AW1292" s="75" t="s">
        <v>4966</v>
      </c>
      <c r="AX1292" s="75" t="s">
        <v>4967</v>
      </c>
      <c r="AY1292" s="75"/>
      <c r="AZ1292" s="96"/>
      <c r="BA1292" s="75"/>
      <c r="BB1292" s="75"/>
      <c r="BC1292" s="75"/>
      <c r="BD1292" s="75"/>
      <c r="BE1292" s="75"/>
      <c r="BF1292" s="75"/>
      <c r="BG1292" s="75"/>
      <c r="BH1292" s="75"/>
      <c r="BI1292" s="75"/>
      <c r="BJ1292" s="75"/>
      <c r="BK1292" s="75"/>
      <c r="BL1292" s="75"/>
      <c r="BM1292" s="75"/>
      <c r="BN1292" s="75"/>
      <c r="BO1292" s="75"/>
      <c r="BP1292" s="75"/>
      <c r="BQ1292" s="75"/>
      <c r="BR1292" s="75"/>
      <c r="BS1292" s="75"/>
      <c r="BT1292" s="75">
        <v>0</v>
      </c>
      <c r="BU1292" s="189" t="s">
        <v>4947</v>
      </c>
      <c r="BV1292" s="74">
        <v>46084</v>
      </c>
      <c r="BW1292" s="85"/>
      <c r="BX1292" s="85"/>
      <c r="BY1292" s="86"/>
      <c r="BZ1292" s="87">
        <f t="shared" si="404"/>
        <v>9</v>
      </c>
      <c r="CB1292" s="88">
        <f t="shared" si="401"/>
        <v>10</v>
      </c>
      <c r="CC1292" s="89"/>
      <c r="CE1292" s="87">
        <f t="shared" si="400"/>
        <v>3</v>
      </c>
      <c r="CF1292" s="90">
        <v>6952974</v>
      </c>
      <c r="CG1292" s="90"/>
      <c r="CH1292" s="90">
        <v>6952974</v>
      </c>
      <c r="CI1292" s="22">
        <v>26139</v>
      </c>
      <c r="CJ1292" s="87">
        <f t="shared" si="402"/>
        <v>2</v>
      </c>
      <c r="CK1292" s="87">
        <f t="shared" si="403"/>
        <v>9</v>
      </c>
      <c r="CL1292" s="22" t="s">
        <v>121</v>
      </c>
      <c r="CM1292" s="22" t="s">
        <v>4948</v>
      </c>
    </row>
    <row r="1293" spans="1:91" ht="14.85" customHeight="1" x14ac:dyDescent="0.25">
      <c r="A1293" s="69">
        <f t="shared" si="392"/>
        <v>1291</v>
      </c>
      <c r="B1293" s="70" t="s">
        <v>102</v>
      </c>
      <c r="C1293" s="107" t="s">
        <v>4941</v>
      </c>
      <c r="D1293" s="106">
        <v>145516981</v>
      </c>
      <c r="E1293" s="73"/>
      <c r="F1293" s="74">
        <v>46077</v>
      </c>
      <c r="G1293" s="75" t="s">
        <v>1187</v>
      </c>
      <c r="H1293" s="75" t="s">
        <v>2963</v>
      </c>
      <c r="I1293" s="75" t="s">
        <v>105</v>
      </c>
      <c r="J1293" s="75" t="s">
        <v>1161</v>
      </c>
      <c r="K1293" s="75" t="s">
        <v>242</v>
      </c>
      <c r="L1293" s="74">
        <v>46092</v>
      </c>
      <c r="M1293" s="73">
        <v>40</v>
      </c>
      <c r="N1293" s="75" t="s">
        <v>4968</v>
      </c>
      <c r="O1293" s="75" t="s">
        <v>4969</v>
      </c>
      <c r="P1293" s="75">
        <v>2830049360</v>
      </c>
      <c r="Q1293" s="74">
        <v>46081</v>
      </c>
      <c r="R1293" s="75">
        <v>1209389336</v>
      </c>
      <c r="S1293" s="75">
        <v>224248884</v>
      </c>
      <c r="T1293" s="74">
        <v>46081</v>
      </c>
      <c r="U1293" s="76">
        <v>17417.503000000001</v>
      </c>
      <c r="V1293" s="76">
        <v>16846.823</v>
      </c>
      <c r="W1293" s="75">
        <v>21</v>
      </c>
      <c r="X1293" s="75">
        <v>6</v>
      </c>
      <c r="Y1293" s="98" t="s">
        <v>4970</v>
      </c>
      <c r="Z1293" s="82" t="s">
        <v>258</v>
      </c>
      <c r="AA1293" s="75" t="s">
        <v>2039</v>
      </c>
      <c r="AB1293" s="75" t="s">
        <v>4913</v>
      </c>
      <c r="AC1293" s="107" t="s">
        <v>4941</v>
      </c>
      <c r="AD1293" s="75" t="s">
        <v>113</v>
      </c>
      <c r="AE1293" s="74">
        <v>46086</v>
      </c>
      <c r="AF1293" s="130">
        <v>46083.916666666664</v>
      </c>
      <c r="AG1293" s="130">
        <v>46082.625</v>
      </c>
      <c r="AH1293" s="130">
        <v>46082.625</v>
      </c>
      <c r="AI1293" s="99">
        <v>46083</v>
      </c>
      <c r="AJ1293" s="99">
        <v>46084</v>
      </c>
      <c r="AK1293" s="217">
        <v>46084</v>
      </c>
      <c r="AL1293" s="99">
        <v>46085</v>
      </c>
      <c r="AM1293" s="99">
        <v>46087</v>
      </c>
      <c r="AN1293" s="74">
        <v>46085</v>
      </c>
      <c r="AO1293" s="81">
        <f t="shared" si="405"/>
        <v>46081.625</v>
      </c>
      <c r="AP1293" s="81">
        <f t="shared" si="406"/>
        <v>46082.625</v>
      </c>
      <c r="AQ1293" s="81">
        <f t="shared" si="407"/>
        <v>46082.625</v>
      </c>
      <c r="AR1293" s="81">
        <f t="shared" si="408"/>
        <v>46085</v>
      </c>
      <c r="AS1293" s="81">
        <f t="shared" si="409"/>
        <v>46088</v>
      </c>
      <c r="AT1293" s="81">
        <f t="shared" si="410"/>
        <v>46085</v>
      </c>
      <c r="AU1293" s="82" t="s">
        <v>2794</v>
      </c>
      <c r="AV1293" s="134">
        <v>46081</v>
      </c>
      <c r="AW1293" s="75" t="s">
        <v>4971</v>
      </c>
      <c r="AX1293" s="75" t="s">
        <v>4972</v>
      </c>
      <c r="AY1293" s="75"/>
      <c r="AZ1293" s="96"/>
      <c r="BA1293" s="75"/>
      <c r="BB1293" s="75"/>
      <c r="BC1293" s="75"/>
      <c r="BD1293" s="75"/>
      <c r="BE1293" s="75"/>
      <c r="BF1293" s="75"/>
      <c r="BG1293" s="75"/>
      <c r="BH1293" s="75"/>
      <c r="BI1293" s="75"/>
      <c r="BJ1293" s="75"/>
      <c r="BK1293" s="75"/>
      <c r="BL1293" s="75"/>
      <c r="BM1293" s="75"/>
      <c r="BN1293" s="75"/>
      <c r="BO1293" s="75"/>
      <c r="BP1293" s="75"/>
      <c r="BQ1293" s="75"/>
      <c r="BR1293" s="75"/>
      <c r="BS1293" s="75"/>
      <c r="BT1293" s="75">
        <v>0</v>
      </c>
      <c r="BU1293" s="189" t="s">
        <v>4947</v>
      </c>
      <c r="BV1293" s="74">
        <v>46084</v>
      </c>
      <c r="BW1293" s="85"/>
      <c r="BX1293" s="85"/>
      <c r="BY1293" s="86"/>
      <c r="BZ1293" s="87">
        <f t="shared" si="404"/>
        <v>9</v>
      </c>
      <c r="CB1293" s="88">
        <f t="shared" si="401"/>
        <v>10</v>
      </c>
      <c r="CC1293" s="89"/>
      <c r="CE1293" s="87">
        <f t="shared" si="400"/>
        <v>3</v>
      </c>
      <c r="CF1293" s="90">
        <v>6952974</v>
      </c>
      <c r="CG1293" s="90"/>
      <c r="CH1293" s="90">
        <v>6952974</v>
      </c>
      <c r="CI1293" s="22">
        <v>26139</v>
      </c>
      <c r="CJ1293" s="87">
        <f t="shared" si="402"/>
        <v>2</v>
      </c>
      <c r="CK1293" s="87">
        <f t="shared" si="403"/>
        <v>9</v>
      </c>
      <c r="CL1293" s="22" t="s">
        <v>121</v>
      </c>
      <c r="CM1293" s="22" t="s">
        <v>4948</v>
      </c>
    </row>
    <row r="1294" spans="1:91" ht="14.85" customHeight="1" x14ac:dyDescent="0.25">
      <c r="A1294" s="69">
        <f t="shared" ref="A1294:A1357" si="411">ROW()-2</f>
        <v>1292</v>
      </c>
      <c r="B1294" s="70" t="s">
        <v>102</v>
      </c>
      <c r="C1294" s="107" t="s">
        <v>4941</v>
      </c>
      <c r="D1294" s="106">
        <v>145525047</v>
      </c>
      <c r="E1294" s="73"/>
      <c r="F1294" s="74">
        <v>46077</v>
      </c>
      <c r="G1294" s="75" t="s">
        <v>1178</v>
      </c>
      <c r="H1294" s="75" t="s">
        <v>2963</v>
      </c>
      <c r="I1294" s="75" t="s">
        <v>105</v>
      </c>
      <c r="J1294" s="75" t="s">
        <v>1161</v>
      </c>
      <c r="K1294" s="75" t="s">
        <v>242</v>
      </c>
      <c r="L1294" s="74">
        <v>46092</v>
      </c>
      <c r="M1294" s="73">
        <v>40</v>
      </c>
      <c r="N1294" s="75" t="s">
        <v>4973</v>
      </c>
      <c r="O1294" s="75" t="s">
        <v>4974</v>
      </c>
      <c r="P1294" s="75">
        <v>2830049366</v>
      </c>
      <c r="Q1294" s="74">
        <v>46081</v>
      </c>
      <c r="R1294" s="75">
        <v>1209389348</v>
      </c>
      <c r="S1294" s="75">
        <v>224248875</v>
      </c>
      <c r="T1294" s="74">
        <v>46081</v>
      </c>
      <c r="U1294" s="76">
        <v>17719.841</v>
      </c>
      <c r="V1294" s="76">
        <v>17139.237000000001</v>
      </c>
      <c r="W1294" s="75">
        <v>20</v>
      </c>
      <c r="X1294" s="75">
        <v>6</v>
      </c>
      <c r="Y1294" s="98" t="s">
        <v>4975</v>
      </c>
      <c r="Z1294" s="82" t="s">
        <v>258</v>
      </c>
      <c r="AA1294" s="75" t="s">
        <v>2039</v>
      </c>
      <c r="AB1294" s="75" t="s">
        <v>4913</v>
      </c>
      <c r="AC1294" s="107" t="s">
        <v>4941</v>
      </c>
      <c r="AD1294" s="75" t="s">
        <v>113</v>
      </c>
      <c r="AE1294" s="74">
        <v>46086</v>
      </c>
      <c r="AF1294" s="130">
        <v>46083.916666666664</v>
      </c>
      <c r="AG1294" s="130">
        <v>46082.625</v>
      </c>
      <c r="AH1294" s="130">
        <v>46082.625</v>
      </c>
      <c r="AI1294" s="99">
        <v>46083</v>
      </c>
      <c r="AJ1294" s="99">
        <v>46084</v>
      </c>
      <c r="AK1294" s="217">
        <v>46084</v>
      </c>
      <c r="AL1294" s="99">
        <v>46085</v>
      </c>
      <c r="AM1294" s="99">
        <v>46087</v>
      </c>
      <c r="AN1294" s="74">
        <v>46085</v>
      </c>
      <c r="AO1294" s="81">
        <f t="shared" si="405"/>
        <v>46081.625</v>
      </c>
      <c r="AP1294" s="81">
        <f t="shared" si="406"/>
        <v>46082.625</v>
      </c>
      <c r="AQ1294" s="81">
        <f t="shared" si="407"/>
        <v>46082.625</v>
      </c>
      <c r="AR1294" s="81">
        <f t="shared" si="408"/>
        <v>46085</v>
      </c>
      <c r="AS1294" s="81">
        <f t="shared" si="409"/>
        <v>46088</v>
      </c>
      <c r="AT1294" s="81">
        <f t="shared" si="410"/>
        <v>46085</v>
      </c>
      <c r="AU1294" s="82" t="s">
        <v>2794</v>
      </c>
      <c r="AV1294" s="134">
        <v>46081</v>
      </c>
      <c r="AW1294" s="75" t="s">
        <v>4976</v>
      </c>
      <c r="AX1294" s="75" t="s">
        <v>4977</v>
      </c>
      <c r="AY1294" s="75"/>
      <c r="AZ1294" s="96"/>
      <c r="BA1294" s="75"/>
      <c r="BB1294" s="75"/>
      <c r="BC1294" s="75"/>
      <c r="BD1294" s="75"/>
      <c r="BE1294" s="75"/>
      <c r="BF1294" s="75"/>
      <c r="BG1294" s="75"/>
      <c r="BH1294" s="75"/>
      <c r="BI1294" s="75"/>
      <c r="BJ1294" s="75"/>
      <c r="BK1294" s="75"/>
      <c r="BL1294" s="75"/>
      <c r="BM1294" s="75"/>
      <c r="BN1294" s="75"/>
      <c r="BO1294" s="75"/>
      <c r="BP1294" s="75"/>
      <c r="BQ1294" s="75"/>
      <c r="BR1294" s="75"/>
      <c r="BS1294" s="75"/>
      <c r="BT1294" s="75">
        <v>0</v>
      </c>
      <c r="BU1294" s="189" t="s">
        <v>4947</v>
      </c>
      <c r="BV1294" s="74">
        <v>46084</v>
      </c>
      <c r="BW1294" s="85"/>
      <c r="BX1294" s="85"/>
      <c r="BY1294" s="86"/>
      <c r="BZ1294" s="87">
        <f t="shared" si="404"/>
        <v>9</v>
      </c>
      <c r="CB1294" s="88">
        <f t="shared" si="401"/>
        <v>10</v>
      </c>
      <c r="CC1294" s="89"/>
      <c r="CE1294" s="87">
        <f t="shared" si="400"/>
        <v>3</v>
      </c>
      <c r="CF1294" s="90">
        <v>6952974</v>
      </c>
      <c r="CG1294" s="90"/>
      <c r="CH1294" s="90">
        <v>6952974</v>
      </c>
      <c r="CI1294" s="22">
        <v>26139</v>
      </c>
      <c r="CJ1294" s="87">
        <f t="shared" si="402"/>
        <v>2</v>
      </c>
      <c r="CK1294" s="87">
        <f t="shared" si="403"/>
        <v>9</v>
      </c>
      <c r="CL1294" s="22" t="s">
        <v>121</v>
      </c>
      <c r="CM1294" s="22" t="s">
        <v>4948</v>
      </c>
    </row>
    <row r="1295" spans="1:91" ht="14.85" customHeight="1" x14ac:dyDescent="0.25">
      <c r="A1295" s="69">
        <f t="shared" si="411"/>
        <v>1293</v>
      </c>
      <c r="B1295" s="70" t="s">
        <v>102</v>
      </c>
      <c r="C1295" s="107" t="s">
        <v>4949</v>
      </c>
      <c r="D1295" s="106">
        <v>145528894</v>
      </c>
      <c r="E1295" s="73"/>
      <c r="F1295" s="74">
        <v>46078</v>
      </c>
      <c r="G1295" s="75" t="s">
        <v>1274</v>
      </c>
      <c r="H1295" s="75" t="s">
        <v>2963</v>
      </c>
      <c r="I1295" s="75" t="s">
        <v>105</v>
      </c>
      <c r="J1295" s="75" t="s">
        <v>1161</v>
      </c>
      <c r="K1295" s="75" t="s">
        <v>242</v>
      </c>
      <c r="L1295" s="74">
        <v>46092</v>
      </c>
      <c r="M1295" s="73">
        <v>40</v>
      </c>
      <c r="N1295" s="75" t="s">
        <v>4978</v>
      </c>
      <c r="O1295" s="75" t="s">
        <v>4979</v>
      </c>
      <c r="P1295" s="75">
        <v>2830049645</v>
      </c>
      <c r="Q1295" s="74">
        <v>46086</v>
      </c>
      <c r="R1295" s="75">
        <v>1209390771</v>
      </c>
      <c r="S1295" s="75">
        <v>224253436</v>
      </c>
      <c r="T1295" s="74">
        <v>46086</v>
      </c>
      <c r="U1295" s="76">
        <v>18908.062000000002</v>
      </c>
      <c r="V1295" s="76">
        <v>18417.819</v>
      </c>
      <c r="W1295" s="75">
        <v>20</v>
      </c>
      <c r="X1295" s="75">
        <v>8</v>
      </c>
      <c r="Y1295" s="98">
        <v>7266498196</v>
      </c>
      <c r="Z1295" s="82" t="s">
        <v>354</v>
      </c>
      <c r="AA1295" s="75" t="s">
        <v>1258</v>
      </c>
      <c r="AB1295" s="82" t="s">
        <v>4952</v>
      </c>
      <c r="AC1295" s="107" t="s">
        <v>4949</v>
      </c>
      <c r="AD1295" s="75" t="s">
        <v>113</v>
      </c>
      <c r="AE1295" s="99">
        <v>46093</v>
      </c>
      <c r="AF1295" s="130">
        <v>46090.416666666664</v>
      </c>
      <c r="AG1295" s="130">
        <v>46087.708333333336</v>
      </c>
      <c r="AH1295" s="130">
        <v>46087.708333333336</v>
      </c>
      <c r="AI1295" s="99">
        <v>46089</v>
      </c>
      <c r="AJ1295" s="221">
        <v>46092</v>
      </c>
      <c r="AK1295" s="226">
        <v>46092</v>
      </c>
      <c r="AL1295" s="99">
        <v>46091</v>
      </c>
      <c r="AM1295" s="99">
        <v>46094</v>
      </c>
      <c r="AN1295" s="99">
        <v>46094</v>
      </c>
      <c r="AO1295" s="81">
        <f t="shared" si="405"/>
        <v>46086.708333333336</v>
      </c>
      <c r="AP1295" s="81">
        <f t="shared" si="406"/>
        <v>46087.708333333336</v>
      </c>
      <c r="AQ1295" s="81">
        <f t="shared" si="407"/>
        <v>46087.708333333336</v>
      </c>
      <c r="AR1295" s="81">
        <f t="shared" si="408"/>
        <v>46093</v>
      </c>
      <c r="AS1295" s="81">
        <f t="shared" si="409"/>
        <v>46095</v>
      </c>
      <c r="AT1295" s="81">
        <f t="shared" si="410"/>
        <v>46093</v>
      </c>
      <c r="AU1295" s="82" t="s">
        <v>2787</v>
      </c>
      <c r="AV1295" s="134">
        <v>46086</v>
      </c>
      <c r="AW1295" s="75" t="str">
        <f>_xlfn.XLOOKUP(D1295,'[1]OPS Loading report'!$E:$E,'[1]OPS Loading report'!$G:$G)</f>
        <v>CSNU5908027</v>
      </c>
      <c r="AX1295" s="75">
        <v>0</v>
      </c>
      <c r="AY1295" s="75"/>
      <c r="AZ1295" s="96"/>
      <c r="BA1295" s="75"/>
      <c r="BB1295" s="75"/>
      <c r="BC1295" s="75"/>
      <c r="BD1295" s="75"/>
      <c r="BE1295" s="75"/>
      <c r="BF1295" s="139"/>
      <c r="BG1295" s="139"/>
      <c r="BH1295" s="139"/>
      <c r="BI1295" s="139"/>
      <c r="BJ1295" s="139"/>
      <c r="BK1295" s="139"/>
      <c r="BL1295" s="139"/>
      <c r="BM1295" s="139"/>
      <c r="BN1295" s="139"/>
      <c r="BO1295" s="139"/>
      <c r="BP1295" s="139"/>
      <c r="BQ1295" s="139"/>
      <c r="BR1295" s="139"/>
      <c r="BS1295" s="139"/>
      <c r="BT1295" s="75">
        <v>0</v>
      </c>
      <c r="BU1295" s="201" t="s">
        <v>4953</v>
      </c>
      <c r="BV1295" s="74">
        <v>46093</v>
      </c>
      <c r="BW1295" s="143"/>
      <c r="BX1295" s="143"/>
      <c r="BY1295" s="227"/>
      <c r="BZ1295" s="87">
        <f t="shared" si="404"/>
        <v>9</v>
      </c>
      <c r="CB1295" s="88">
        <f t="shared" si="401"/>
        <v>11</v>
      </c>
      <c r="CC1295" s="89"/>
      <c r="CE1295" s="87">
        <f t="shared" si="400"/>
        <v>3</v>
      </c>
      <c r="CF1295" s="90">
        <v>6051070</v>
      </c>
      <c r="CG1295" s="90"/>
      <c r="CH1295" s="90">
        <v>6051070</v>
      </c>
      <c r="CI1295" s="91">
        <v>26309</v>
      </c>
      <c r="CJ1295" s="87">
        <f t="shared" si="402"/>
        <v>3</v>
      </c>
      <c r="CK1295" s="87">
        <f t="shared" si="403"/>
        <v>10</v>
      </c>
      <c r="CL1295" s="22" t="s">
        <v>121</v>
      </c>
      <c r="CM1295" s="22" t="s">
        <v>4954</v>
      </c>
    </row>
    <row r="1296" spans="1:91" ht="14.85" customHeight="1" x14ac:dyDescent="0.25">
      <c r="A1296" s="69">
        <f t="shared" si="411"/>
        <v>1294</v>
      </c>
      <c r="B1296" s="70" t="s">
        <v>102</v>
      </c>
      <c r="C1296" s="107" t="s">
        <v>4980</v>
      </c>
      <c r="D1296" s="106">
        <v>145530560</v>
      </c>
      <c r="E1296" s="73"/>
      <c r="F1296" s="74">
        <v>46077</v>
      </c>
      <c r="G1296" s="75" t="s">
        <v>1178</v>
      </c>
      <c r="H1296" s="75" t="s">
        <v>2963</v>
      </c>
      <c r="I1296" s="75" t="s">
        <v>105</v>
      </c>
      <c r="J1296" s="75" t="s">
        <v>1161</v>
      </c>
      <c r="K1296" s="75" t="s">
        <v>242</v>
      </c>
      <c r="L1296" s="74">
        <v>46092</v>
      </c>
      <c r="M1296" s="73">
        <v>40</v>
      </c>
      <c r="N1296" s="75" t="s">
        <v>4981</v>
      </c>
      <c r="O1296" s="75" t="s">
        <v>4982</v>
      </c>
      <c r="P1296" s="75">
        <v>2830049373</v>
      </c>
      <c r="Q1296" s="99">
        <v>46082</v>
      </c>
      <c r="R1296" s="75">
        <v>1209389477</v>
      </c>
      <c r="S1296" s="75">
        <v>224263774</v>
      </c>
      <c r="T1296" s="99">
        <v>46082</v>
      </c>
      <c r="U1296" s="76">
        <v>17810.877</v>
      </c>
      <c r="V1296" s="76">
        <v>17227.468000000001</v>
      </c>
      <c r="W1296" s="75">
        <v>20</v>
      </c>
      <c r="X1296" s="75">
        <v>6</v>
      </c>
      <c r="Y1296" s="98" t="s">
        <v>4983</v>
      </c>
      <c r="Z1296" s="82" t="s">
        <v>258</v>
      </c>
      <c r="AA1296" s="75" t="s">
        <v>2039</v>
      </c>
      <c r="AB1296" s="75" t="s">
        <v>4913</v>
      </c>
      <c r="AC1296" s="107" t="s">
        <v>4980</v>
      </c>
      <c r="AD1296" s="75" t="s">
        <v>113</v>
      </c>
      <c r="AE1296" s="99">
        <v>46084</v>
      </c>
      <c r="AF1296" s="130">
        <v>46083.916666666664</v>
      </c>
      <c r="AG1296" s="130">
        <v>46082.625</v>
      </c>
      <c r="AH1296" s="130">
        <v>46082.625</v>
      </c>
      <c r="AI1296" s="99">
        <v>46083</v>
      </c>
      <c r="AJ1296" s="99">
        <v>46084</v>
      </c>
      <c r="AK1296" s="217">
        <v>46084</v>
      </c>
      <c r="AL1296" s="99">
        <v>46085</v>
      </c>
      <c r="AM1296" s="99">
        <v>46087</v>
      </c>
      <c r="AN1296" s="74">
        <v>46085</v>
      </c>
      <c r="AO1296" s="81">
        <f t="shared" si="405"/>
        <v>46081.625</v>
      </c>
      <c r="AP1296" s="81">
        <f t="shared" si="406"/>
        <v>46082.625</v>
      </c>
      <c r="AQ1296" s="81">
        <f t="shared" si="407"/>
        <v>46082.625</v>
      </c>
      <c r="AR1296" s="81">
        <f t="shared" si="408"/>
        <v>46085</v>
      </c>
      <c r="AS1296" s="81">
        <f t="shared" si="409"/>
        <v>46086</v>
      </c>
      <c r="AT1296" s="81">
        <f t="shared" si="410"/>
        <v>46085</v>
      </c>
      <c r="AU1296" s="82" t="s">
        <v>2794</v>
      </c>
      <c r="AV1296" s="134">
        <v>46082</v>
      </c>
      <c r="AW1296" s="75" t="s">
        <v>4984</v>
      </c>
      <c r="AX1296" s="75" t="s">
        <v>4985</v>
      </c>
      <c r="AY1296" s="75"/>
      <c r="AZ1296" s="96"/>
      <c r="BA1296" s="75"/>
      <c r="BB1296" s="75"/>
      <c r="BC1296" s="75"/>
      <c r="BD1296" s="75"/>
      <c r="BE1296" s="75"/>
      <c r="BF1296" s="75"/>
      <c r="BG1296" s="75"/>
      <c r="BH1296" s="75"/>
      <c r="BI1296" s="75"/>
      <c r="BJ1296" s="75"/>
      <c r="BK1296" s="75"/>
      <c r="BL1296" s="75"/>
      <c r="BM1296" s="75"/>
      <c r="BN1296" s="75"/>
      <c r="BO1296" s="75"/>
      <c r="BP1296" s="75"/>
      <c r="BQ1296" s="75"/>
      <c r="BR1296" s="75"/>
      <c r="BS1296" s="75"/>
      <c r="BT1296" s="75">
        <v>1</v>
      </c>
      <c r="BU1296" s="189" t="s">
        <v>4986</v>
      </c>
      <c r="BV1296" s="74">
        <v>46084</v>
      </c>
      <c r="BW1296" s="85"/>
      <c r="BX1296" s="85"/>
      <c r="BY1296" s="86"/>
      <c r="BZ1296" s="87">
        <f t="shared" si="404"/>
        <v>9</v>
      </c>
      <c r="CB1296" s="88">
        <f t="shared" si="401"/>
        <v>10</v>
      </c>
      <c r="CC1296" s="89"/>
      <c r="CE1296" s="87">
        <f t="shared" si="400"/>
        <v>3</v>
      </c>
      <c r="CF1296" s="90">
        <v>6952974</v>
      </c>
      <c r="CG1296" s="90"/>
      <c r="CH1296" s="90">
        <v>6952974</v>
      </c>
      <c r="CI1296" s="91">
        <v>26139</v>
      </c>
      <c r="CJ1296" s="87">
        <f t="shared" si="402"/>
        <v>3</v>
      </c>
      <c r="CK1296" s="87">
        <f t="shared" si="403"/>
        <v>9</v>
      </c>
      <c r="CL1296" s="22" t="s">
        <v>121</v>
      </c>
      <c r="CM1296" s="22" t="s">
        <v>4987</v>
      </c>
    </row>
    <row r="1297" spans="1:91" ht="14.85" customHeight="1" x14ac:dyDescent="0.25">
      <c r="A1297" s="69">
        <f t="shared" si="411"/>
        <v>1295</v>
      </c>
      <c r="B1297" s="70" t="s">
        <v>102</v>
      </c>
      <c r="C1297" s="228" t="s">
        <v>4988</v>
      </c>
      <c r="D1297" s="106">
        <v>145532834</v>
      </c>
      <c r="E1297" s="73"/>
      <c r="F1297" s="74">
        <v>46078</v>
      </c>
      <c r="G1297" s="75" t="s">
        <v>1159</v>
      </c>
      <c r="H1297" s="75" t="s">
        <v>2963</v>
      </c>
      <c r="I1297" s="75" t="s">
        <v>105</v>
      </c>
      <c r="J1297" s="75" t="s">
        <v>1161</v>
      </c>
      <c r="K1297" s="75" t="s">
        <v>242</v>
      </c>
      <c r="L1297" s="74">
        <v>46093</v>
      </c>
      <c r="M1297" s="73">
        <v>40</v>
      </c>
      <c r="N1297" s="75" t="s">
        <v>4989</v>
      </c>
      <c r="O1297" s="75" t="s">
        <v>4990</v>
      </c>
      <c r="P1297" s="75">
        <v>2830049417</v>
      </c>
      <c r="Q1297" s="99">
        <v>46083</v>
      </c>
      <c r="R1297" s="75">
        <v>1209389584</v>
      </c>
      <c r="S1297" s="75">
        <v>224265219</v>
      </c>
      <c r="T1297" s="99">
        <v>46083</v>
      </c>
      <c r="U1297" s="76">
        <v>20102.212</v>
      </c>
      <c r="V1297" s="76">
        <v>19379.305</v>
      </c>
      <c r="W1297" s="75">
        <v>20</v>
      </c>
      <c r="X1297" s="75">
        <v>0</v>
      </c>
      <c r="Y1297" s="98" t="s">
        <v>4991</v>
      </c>
      <c r="Z1297" s="82" t="s">
        <v>258</v>
      </c>
      <c r="AA1297" s="75" t="s">
        <v>2039</v>
      </c>
      <c r="AB1297" s="75" t="s">
        <v>4913</v>
      </c>
      <c r="AC1297" s="98" t="s">
        <v>4988</v>
      </c>
      <c r="AD1297" s="75" t="s">
        <v>113</v>
      </c>
      <c r="AE1297" s="99">
        <v>46084</v>
      </c>
      <c r="AF1297" s="130">
        <v>46083.916666666664</v>
      </c>
      <c r="AG1297" s="130">
        <v>46082.625</v>
      </c>
      <c r="AH1297" s="130">
        <v>46082.625</v>
      </c>
      <c r="AI1297" s="99">
        <v>46083</v>
      </c>
      <c r="AJ1297" s="99">
        <v>46084</v>
      </c>
      <c r="AK1297" s="217">
        <v>46084</v>
      </c>
      <c r="AL1297" s="99">
        <v>46085</v>
      </c>
      <c r="AM1297" s="99">
        <v>46087</v>
      </c>
      <c r="AN1297" s="74">
        <v>46085</v>
      </c>
      <c r="AO1297" s="81">
        <f t="shared" si="405"/>
        <v>46081.625</v>
      </c>
      <c r="AP1297" s="81">
        <f t="shared" si="406"/>
        <v>46082.625</v>
      </c>
      <c r="AQ1297" s="81">
        <f t="shared" si="407"/>
        <v>46082.625</v>
      </c>
      <c r="AR1297" s="81">
        <f t="shared" si="408"/>
        <v>46085</v>
      </c>
      <c r="AS1297" s="81">
        <f t="shared" si="409"/>
        <v>46086</v>
      </c>
      <c r="AT1297" s="81">
        <f t="shared" si="410"/>
        <v>46085</v>
      </c>
      <c r="AU1297" s="82" t="s">
        <v>2794</v>
      </c>
      <c r="AV1297" s="134">
        <v>46083</v>
      </c>
      <c r="AW1297" s="75" t="s">
        <v>4992</v>
      </c>
      <c r="AX1297" s="75" t="s">
        <v>4993</v>
      </c>
      <c r="AY1297" s="75"/>
      <c r="AZ1297" s="96"/>
      <c r="BA1297" s="75"/>
      <c r="BB1297" s="75"/>
      <c r="BC1297" s="75"/>
      <c r="BD1297" s="75"/>
      <c r="BE1297" s="75"/>
      <c r="BF1297" s="75"/>
      <c r="BG1297" s="75"/>
      <c r="BH1297" s="75"/>
      <c r="BI1297" s="75"/>
      <c r="BJ1297" s="75"/>
      <c r="BK1297" s="75"/>
      <c r="BL1297" s="75"/>
      <c r="BM1297" s="75"/>
      <c r="BN1297" s="75"/>
      <c r="BO1297" s="75"/>
      <c r="BP1297" s="75"/>
      <c r="BQ1297" s="75"/>
      <c r="BR1297" s="75"/>
      <c r="BS1297" s="75"/>
      <c r="BT1297" s="75">
        <v>1</v>
      </c>
      <c r="BU1297" s="189" t="s">
        <v>4994</v>
      </c>
      <c r="BV1297" s="74">
        <v>46084</v>
      </c>
      <c r="BW1297" s="85"/>
      <c r="BX1297" s="85"/>
      <c r="BY1297" s="86"/>
      <c r="BZ1297" s="87">
        <f t="shared" si="404"/>
        <v>9</v>
      </c>
      <c r="CB1297" s="88">
        <f t="shared" si="401"/>
        <v>10</v>
      </c>
      <c r="CC1297" s="89"/>
      <c r="CE1297" s="87">
        <f t="shared" si="400"/>
        <v>3</v>
      </c>
      <c r="CF1297" s="90">
        <v>6952974</v>
      </c>
      <c r="CG1297" s="90"/>
      <c r="CH1297" s="90">
        <v>6952974</v>
      </c>
      <c r="CI1297" s="91">
        <v>26139</v>
      </c>
      <c r="CJ1297" s="87">
        <f t="shared" si="402"/>
        <v>3</v>
      </c>
      <c r="CK1297" s="87">
        <f t="shared" si="403"/>
        <v>10</v>
      </c>
      <c r="CL1297" s="22" t="s">
        <v>121</v>
      </c>
      <c r="CM1297" s="22" t="s">
        <v>4995</v>
      </c>
    </row>
    <row r="1298" spans="1:91" ht="14.85" customHeight="1" x14ac:dyDescent="0.25">
      <c r="A1298" s="69">
        <f t="shared" si="411"/>
        <v>1296</v>
      </c>
      <c r="B1298" s="70" t="s">
        <v>102</v>
      </c>
      <c r="C1298" s="107" t="s">
        <v>4980</v>
      </c>
      <c r="D1298" s="106">
        <v>145532952</v>
      </c>
      <c r="E1298" s="73"/>
      <c r="F1298" s="74">
        <v>46078</v>
      </c>
      <c r="G1298" s="75" t="s">
        <v>1159</v>
      </c>
      <c r="H1298" s="75" t="s">
        <v>2963</v>
      </c>
      <c r="I1298" s="75" t="s">
        <v>105</v>
      </c>
      <c r="J1298" s="75" t="s">
        <v>1161</v>
      </c>
      <c r="K1298" s="75" t="s">
        <v>242</v>
      </c>
      <c r="L1298" s="74">
        <v>46093</v>
      </c>
      <c r="M1298" s="73">
        <v>40</v>
      </c>
      <c r="N1298" s="75" t="s">
        <v>4996</v>
      </c>
      <c r="O1298" s="75" t="s">
        <v>4997</v>
      </c>
      <c r="P1298" s="75">
        <v>2830049370</v>
      </c>
      <c r="Q1298" s="99">
        <v>46081</v>
      </c>
      <c r="R1298" s="75">
        <v>1209389357</v>
      </c>
      <c r="S1298" s="75">
        <v>224263777</v>
      </c>
      <c r="T1298" s="99">
        <v>46081</v>
      </c>
      <c r="U1298" s="75">
        <v>18508.395</v>
      </c>
      <c r="V1298" s="75">
        <v>17842.794000000002</v>
      </c>
      <c r="W1298" s="75">
        <v>19</v>
      </c>
      <c r="X1298" s="75">
        <v>0</v>
      </c>
      <c r="Y1298" s="98" t="s">
        <v>4998</v>
      </c>
      <c r="Z1298" s="82" t="s">
        <v>258</v>
      </c>
      <c r="AA1298" s="75" t="s">
        <v>2039</v>
      </c>
      <c r="AB1298" s="75" t="s">
        <v>4913</v>
      </c>
      <c r="AC1298" s="107" t="s">
        <v>4980</v>
      </c>
      <c r="AD1298" s="75" t="s">
        <v>113</v>
      </c>
      <c r="AE1298" s="99">
        <v>46084</v>
      </c>
      <c r="AF1298" s="130">
        <v>46083.916666666664</v>
      </c>
      <c r="AG1298" s="130">
        <v>46082.625</v>
      </c>
      <c r="AH1298" s="130">
        <v>46082.625</v>
      </c>
      <c r="AI1298" s="99">
        <v>46083</v>
      </c>
      <c r="AJ1298" s="99">
        <v>46084</v>
      </c>
      <c r="AK1298" s="217">
        <v>46084</v>
      </c>
      <c r="AL1298" s="99">
        <v>46085</v>
      </c>
      <c r="AM1298" s="99">
        <v>46087</v>
      </c>
      <c r="AN1298" s="74">
        <v>46085</v>
      </c>
      <c r="AO1298" s="81">
        <f t="shared" si="405"/>
        <v>46081.625</v>
      </c>
      <c r="AP1298" s="81">
        <f t="shared" si="406"/>
        <v>46082.625</v>
      </c>
      <c r="AQ1298" s="81">
        <f t="shared" si="407"/>
        <v>46082.625</v>
      </c>
      <c r="AR1298" s="81">
        <f t="shared" si="408"/>
        <v>46085</v>
      </c>
      <c r="AS1298" s="81">
        <f t="shared" si="409"/>
        <v>46086</v>
      </c>
      <c r="AT1298" s="81">
        <f t="shared" si="410"/>
        <v>46085</v>
      </c>
      <c r="AU1298" s="82" t="s">
        <v>2794</v>
      </c>
      <c r="AV1298" s="134">
        <v>46081</v>
      </c>
      <c r="AW1298" s="75" t="s">
        <v>4999</v>
      </c>
      <c r="AX1298" s="75" t="s">
        <v>5000</v>
      </c>
      <c r="AY1298" s="75"/>
      <c r="AZ1298" s="96"/>
      <c r="BA1298" s="75"/>
      <c r="BB1298" s="75"/>
      <c r="BC1298" s="75"/>
      <c r="BD1298" s="75"/>
      <c r="BE1298" s="75"/>
      <c r="BF1298" s="75"/>
      <c r="BG1298" s="75"/>
      <c r="BH1298" s="75"/>
      <c r="BI1298" s="75"/>
      <c r="BJ1298" s="75"/>
      <c r="BK1298" s="75"/>
      <c r="BL1298" s="75"/>
      <c r="BM1298" s="75"/>
      <c r="BN1298" s="75"/>
      <c r="BO1298" s="75"/>
      <c r="BP1298" s="75"/>
      <c r="BQ1298" s="75"/>
      <c r="BR1298" s="75"/>
      <c r="BS1298" s="75"/>
      <c r="BT1298" s="75">
        <v>0</v>
      </c>
      <c r="BU1298" s="189" t="s">
        <v>4986</v>
      </c>
      <c r="BV1298" s="74">
        <v>46084</v>
      </c>
      <c r="BW1298" s="85"/>
      <c r="BX1298" s="85"/>
      <c r="BY1298" s="86"/>
      <c r="BZ1298" s="22">
        <v>3</v>
      </c>
      <c r="CB1298" s="88">
        <f t="shared" si="401"/>
        <v>10</v>
      </c>
      <c r="CC1298" s="89"/>
      <c r="CE1298" s="87">
        <f t="shared" si="400"/>
        <v>3</v>
      </c>
      <c r="CF1298" s="90">
        <v>6952974</v>
      </c>
      <c r="CG1298" s="90"/>
      <c r="CH1298" s="90">
        <v>6952974</v>
      </c>
      <c r="CI1298" s="91">
        <v>26139</v>
      </c>
      <c r="CJ1298" s="87">
        <f t="shared" si="402"/>
        <v>2</v>
      </c>
      <c r="CK1298" s="87">
        <f t="shared" si="403"/>
        <v>9</v>
      </c>
      <c r="CL1298" s="22" t="s">
        <v>121</v>
      </c>
      <c r="CM1298" s="22" t="s">
        <v>4987</v>
      </c>
    </row>
    <row r="1299" spans="1:91" ht="14.85" customHeight="1" x14ac:dyDescent="0.25">
      <c r="A1299" s="69">
        <f t="shared" si="411"/>
        <v>1297</v>
      </c>
      <c r="B1299" s="70" t="s">
        <v>102</v>
      </c>
      <c r="C1299" s="107" t="s">
        <v>4980</v>
      </c>
      <c r="D1299" s="106">
        <v>145564026</v>
      </c>
      <c r="E1299" s="73"/>
      <c r="F1299" s="74">
        <v>46078</v>
      </c>
      <c r="G1299" s="75" t="s">
        <v>1247</v>
      </c>
      <c r="H1299" s="75" t="s">
        <v>2963</v>
      </c>
      <c r="I1299" s="75" t="s">
        <v>105</v>
      </c>
      <c r="J1299" s="75" t="s">
        <v>1161</v>
      </c>
      <c r="K1299" s="75" t="s">
        <v>242</v>
      </c>
      <c r="L1299" s="74">
        <v>46092</v>
      </c>
      <c r="M1299" s="73">
        <v>40</v>
      </c>
      <c r="N1299" s="75" t="s">
        <v>5001</v>
      </c>
      <c r="O1299" s="75" t="s">
        <v>5002</v>
      </c>
      <c r="P1299" s="75">
        <v>2830049367</v>
      </c>
      <c r="Q1299" s="99">
        <v>46081</v>
      </c>
      <c r="R1299" s="75">
        <v>1209389351</v>
      </c>
      <c r="S1299" s="75">
        <v>224263782</v>
      </c>
      <c r="T1299" s="99">
        <v>46081</v>
      </c>
      <c r="U1299" s="76">
        <v>18715.330000000002</v>
      </c>
      <c r="V1299" s="76">
        <v>18011.557000000001</v>
      </c>
      <c r="W1299" s="75">
        <v>19</v>
      </c>
      <c r="X1299" s="75">
        <v>15</v>
      </c>
      <c r="Y1299" s="98" t="s">
        <v>5003</v>
      </c>
      <c r="Z1299" s="82" t="s">
        <v>258</v>
      </c>
      <c r="AA1299" s="75" t="s">
        <v>2039</v>
      </c>
      <c r="AB1299" s="75" t="s">
        <v>4913</v>
      </c>
      <c r="AC1299" s="107" t="s">
        <v>4980</v>
      </c>
      <c r="AD1299" s="75" t="s">
        <v>113</v>
      </c>
      <c r="AE1299" s="99">
        <v>46084</v>
      </c>
      <c r="AF1299" s="130">
        <v>46083.916666666664</v>
      </c>
      <c r="AG1299" s="130">
        <v>46082.625</v>
      </c>
      <c r="AH1299" s="130">
        <v>46082.625</v>
      </c>
      <c r="AI1299" s="99">
        <v>46083</v>
      </c>
      <c r="AJ1299" s="99">
        <v>46084</v>
      </c>
      <c r="AK1299" s="217">
        <v>46084</v>
      </c>
      <c r="AL1299" s="99">
        <v>46085</v>
      </c>
      <c r="AM1299" s="99">
        <v>46087</v>
      </c>
      <c r="AN1299" s="74">
        <v>46085</v>
      </c>
      <c r="AO1299" s="81">
        <f t="shared" si="405"/>
        <v>46081.625</v>
      </c>
      <c r="AP1299" s="81">
        <f t="shared" si="406"/>
        <v>46082.625</v>
      </c>
      <c r="AQ1299" s="81">
        <f t="shared" si="407"/>
        <v>46082.625</v>
      </c>
      <c r="AR1299" s="81">
        <f t="shared" si="408"/>
        <v>46085</v>
      </c>
      <c r="AS1299" s="81">
        <f t="shared" si="409"/>
        <v>46086</v>
      </c>
      <c r="AT1299" s="81">
        <f t="shared" si="410"/>
        <v>46085</v>
      </c>
      <c r="AU1299" s="82" t="s">
        <v>2794</v>
      </c>
      <c r="AV1299" s="134">
        <v>46081</v>
      </c>
      <c r="AW1299" s="75" t="s">
        <v>5004</v>
      </c>
      <c r="AX1299" s="75" t="s">
        <v>5005</v>
      </c>
      <c r="AY1299" s="75"/>
      <c r="AZ1299" s="96"/>
      <c r="BA1299" s="75"/>
      <c r="BB1299" s="75"/>
      <c r="BC1299" s="75"/>
      <c r="BD1299" s="75"/>
      <c r="BE1299" s="75"/>
      <c r="BF1299" s="75"/>
      <c r="BG1299" s="75"/>
      <c r="BH1299" s="75"/>
      <c r="BI1299" s="75"/>
      <c r="BJ1299" s="75"/>
      <c r="BK1299" s="75"/>
      <c r="BL1299" s="75"/>
      <c r="BM1299" s="75"/>
      <c r="BN1299" s="75"/>
      <c r="BO1299" s="75"/>
      <c r="BP1299" s="75"/>
      <c r="BQ1299" s="75"/>
      <c r="BR1299" s="75"/>
      <c r="BS1299" s="75"/>
      <c r="BT1299" s="75">
        <v>0</v>
      </c>
      <c r="BU1299" s="189" t="s">
        <v>4986</v>
      </c>
      <c r="BV1299" s="74">
        <v>46084</v>
      </c>
      <c r="BW1299" s="85"/>
      <c r="BX1299" s="85"/>
      <c r="BY1299" s="86"/>
      <c r="BZ1299" s="22">
        <v>3</v>
      </c>
      <c r="CB1299" s="88">
        <f t="shared" si="401"/>
        <v>10</v>
      </c>
      <c r="CC1299" s="89"/>
      <c r="CE1299" s="87">
        <f t="shared" si="400"/>
        <v>3</v>
      </c>
      <c r="CF1299" s="90">
        <v>6952974</v>
      </c>
      <c r="CG1299" s="90"/>
      <c r="CH1299" s="90">
        <v>6952974</v>
      </c>
      <c r="CI1299" s="91">
        <v>26139</v>
      </c>
      <c r="CJ1299" s="87">
        <f t="shared" si="402"/>
        <v>2</v>
      </c>
      <c r="CK1299" s="87">
        <f t="shared" si="403"/>
        <v>9</v>
      </c>
      <c r="CL1299" s="22" t="s">
        <v>121</v>
      </c>
      <c r="CM1299" s="22" t="s">
        <v>4987</v>
      </c>
    </row>
    <row r="1300" spans="1:91" ht="14.85" customHeight="1" x14ac:dyDescent="0.25">
      <c r="A1300" s="69">
        <f t="shared" si="411"/>
        <v>1298</v>
      </c>
      <c r="B1300" s="70" t="s">
        <v>102</v>
      </c>
      <c r="C1300" s="107" t="s">
        <v>4941</v>
      </c>
      <c r="D1300" s="106">
        <v>145565225</v>
      </c>
      <c r="E1300" s="73"/>
      <c r="F1300" s="74">
        <v>46078</v>
      </c>
      <c r="G1300" s="75" t="s">
        <v>2992</v>
      </c>
      <c r="H1300" s="75" t="s">
        <v>2963</v>
      </c>
      <c r="I1300" s="75" t="s">
        <v>105</v>
      </c>
      <c r="J1300" s="75" t="s">
        <v>1161</v>
      </c>
      <c r="K1300" s="75" t="s">
        <v>242</v>
      </c>
      <c r="L1300" s="74">
        <v>46092</v>
      </c>
      <c r="M1300" s="73">
        <v>40</v>
      </c>
      <c r="N1300" s="75" t="s">
        <v>5006</v>
      </c>
      <c r="O1300" s="75" t="s">
        <v>5007</v>
      </c>
      <c r="P1300" s="75">
        <v>2830049374</v>
      </c>
      <c r="Q1300" s="99">
        <v>46082</v>
      </c>
      <c r="R1300" s="75">
        <v>1209389479</v>
      </c>
      <c r="S1300" s="75">
        <v>224263783</v>
      </c>
      <c r="T1300" s="99">
        <v>46082</v>
      </c>
      <c r="U1300" s="76">
        <v>18229.573</v>
      </c>
      <c r="V1300" s="76">
        <v>17549.348999999998</v>
      </c>
      <c r="W1300" s="75">
        <v>20</v>
      </c>
      <c r="X1300" s="75">
        <v>14</v>
      </c>
      <c r="Y1300" s="98" t="s">
        <v>5008</v>
      </c>
      <c r="Z1300" s="82" t="s">
        <v>258</v>
      </c>
      <c r="AA1300" s="75" t="s">
        <v>2039</v>
      </c>
      <c r="AB1300" s="75" t="s">
        <v>4913</v>
      </c>
      <c r="AC1300" s="107" t="s">
        <v>4941</v>
      </c>
      <c r="AD1300" s="75" t="s">
        <v>113</v>
      </c>
      <c r="AE1300" s="74">
        <v>46086</v>
      </c>
      <c r="AF1300" s="130">
        <v>46083.916666666664</v>
      </c>
      <c r="AG1300" s="130">
        <v>46082.625</v>
      </c>
      <c r="AH1300" s="130">
        <v>46082.625</v>
      </c>
      <c r="AI1300" s="99">
        <v>46083</v>
      </c>
      <c r="AJ1300" s="99">
        <v>46084</v>
      </c>
      <c r="AK1300" s="217">
        <v>46084</v>
      </c>
      <c r="AL1300" s="99">
        <v>46085</v>
      </c>
      <c r="AM1300" s="99">
        <v>46087</v>
      </c>
      <c r="AN1300" s="74">
        <v>46085</v>
      </c>
      <c r="AO1300" s="81">
        <f t="shared" si="405"/>
        <v>46081.625</v>
      </c>
      <c r="AP1300" s="81">
        <f t="shared" si="406"/>
        <v>46082.625</v>
      </c>
      <c r="AQ1300" s="81">
        <f t="shared" si="407"/>
        <v>46082.625</v>
      </c>
      <c r="AR1300" s="81">
        <f t="shared" si="408"/>
        <v>46085</v>
      </c>
      <c r="AS1300" s="81">
        <f t="shared" si="409"/>
        <v>46088</v>
      </c>
      <c r="AT1300" s="81">
        <f t="shared" si="410"/>
        <v>46085</v>
      </c>
      <c r="AU1300" s="82" t="s">
        <v>2794</v>
      </c>
      <c r="AV1300" s="134">
        <v>46082</v>
      </c>
      <c r="AW1300" s="75" t="s">
        <v>5009</v>
      </c>
      <c r="AX1300" s="75" t="s">
        <v>5010</v>
      </c>
      <c r="AY1300" s="75"/>
      <c r="AZ1300" s="96"/>
      <c r="BA1300" s="75"/>
      <c r="BB1300" s="75"/>
      <c r="BC1300" s="75"/>
      <c r="BD1300" s="75"/>
      <c r="BE1300" s="75"/>
      <c r="BF1300" s="75"/>
      <c r="BG1300" s="75"/>
      <c r="BH1300" s="75"/>
      <c r="BI1300" s="75"/>
      <c r="BJ1300" s="75"/>
      <c r="BK1300" s="75"/>
      <c r="BL1300" s="75"/>
      <c r="BM1300" s="75"/>
      <c r="BN1300" s="75"/>
      <c r="BO1300" s="75"/>
      <c r="BP1300" s="75"/>
      <c r="BQ1300" s="75"/>
      <c r="BR1300" s="75"/>
      <c r="BS1300" s="75"/>
      <c r="BT1300" s="75">
        <v>0</v>
      </c>
      <c r="BU1300" s="189" t="s">
        <v>4947</v>
      </c>
      <c r="BV1300" s="74">
        <v>46084</v>
      </c>
      <c r="BW1300" s="85"/>
      <c r="BX1300" s="85"/>
      <c r="BY1300" s="86"/>
      <c r="BZ1300" s="87">
        <f t="shared" ref="BZ1300:BZ1363" si="412">_xlfn.ISOWEEKNUM(F1300)</f>
        <v>9</v>
      </c>
      <c r="CB1300" s="88">
        <f t="shared" si="401"/>
        <v>10</v>
      </c>
      <c r="CC1300" s="89"/>
      <c r="CE1300" s="87">
        <f t="shared" si="400"/>
        <v>3</v>
      </c>
      <c r="CF1300" s="90">
        <v>6952974</v>
      </c>
      <c r="CG1300" s="90"/>
      <c r="CH1300" s="90">
        <v>6952974</v>
      </c>
      <c r="CI1300" s="22">
        <v>26139</v>
      </c>
      <c r="CJ1300" s="87">
        <f t="shared" si="402"/>
        <v>3</v>
      </c>
      <c r="CK1300" s="87">
        <f t="shared" si="403"/>
        <v>9</v>
      </c>
      <c r="CL1300" s="22" t="s">
        <v>121</v>
      </c>
      <c r="CM1300" s="22" t="s">
        <v>4948</v>
      </c>
    </row>
    <row r="1301" spans="1:91" ht="14.85" customHeight="1" x14ac:dyDescent="0.25">
      <c r="A1301" s="69">
        <f t="shared" si="411"/>
        <v>1299</v>
      </c>
      <c r="B1301" s="70" t="s">
        <v>102</v>
      </c>
      <c r="C1301" s="107" t="s">
        <v>4980</v>
      </c>
      <c r="D1301" s="106">
        <v>145565247</v>
      </c>
      <c r="E1301" s="73"/>
      <c r="F1301" s="74">
        <v>46078</v>
      </c>
      <c r="G1301" s="75" t="s">
        <v>2992</v>
      </c>
      <c r="H1301" s="75" t="s">
        <v>2963</v>
      </c>
      <c r="I1301" s="75" t="s">
        <v>105</v>
      </c>
      <c r="J1301" s="75" t="s">
        <v>1161</v>
      </c>
      <c r="K1301" s="75" t="s">
        <v>242</v>
      </c>
      <c r="L1301" s="74">
        <v>46092</v>
      </c>
      <c r="M1301" s="73">
        <v>40</v>
      </c>
      <c r="N1301" s="75" t="s">
        <v>5011</v>
      </c>
      <c r="O1301" s="75" t="s">
        <v>5012</v>
      </c>
      <c r="P1301" s="75">
        <v>2830049365</v>
      </c>
      <c r="Q1301" s="99">
        <v>46081</v>
      </c>
      <c r="R1301" s="75">
        <v>1209389347</v>
      </c>
      <c r="S1301" s="75">
        <v>224263785</v>
      </c>
      <c r="T1301" s="99">
        <v>46081</v>
      </c>
      <c r="U1301" s="75">
        <v>18218.995999999999</v>
      </c>
      <c r="V1301" s="75">
        <v>17539.352999999999</v>
      </c>
      <c r="W1301" s="75">
        <v>20</v>
      </c>
      <c r="X1301" s="75">
        <v>14</v>
      </c>
      <c r="Y1301" s="98" t="s">
        <v>5013</v>
      </c>
      <c r="Z1301" s="82" t="s">
        <v>258</v>
      </c>
      <c r="AA1301" s="75" t="s">
        <v>2039</v>
      </c>
      <c r="AB1301" s="75" t="s">
        <v>4913</v>
      </c>
      <c r="AC1301" s="107" t="s">
        <v>4980</v>
      </c>
      <c r="AD1301" s="75" t="s">
        <v>113</v>
      </c>
      <c r="AE1301" s="99">
        <v>46084</v>
      </c>
      <c r="AF1301" s="130">
        <v>46083.916666666664</v>
      </c>
      <c r="AG1301" s="130">
        <v>46082.625</v>
      </c>
      <c r="AH1301" s="130">
        <v>46082.625</v>
      </c>
      <c r="AI1301" s="99">
        <v>46083</v>
      </c>
      <c r="AJ1301" s="99">
        <v>46084</v>
      </c>
      <c r="AK1301" s="217">
        <v>46084</v>
      </c>
      <c r="AL1301" s="99">
        <v>46085</v>
      </c>
      <c r="AM1301" s="99">
        <v>46087</v>
      </c>
      <c r="AN1301" s="74">
        <v>46085</v>
      </c>
      <c r="AO1301" s="81">
        <f t="shared" si="405"/>
        <v>46081.625</v>
      </c>
      <c r="AP1301" s="81">
        <f t="shared" si="406"/>
        <v>46082.625</v>
      </c>
      <c r="AQ1301" s="81">
        <f t="shared" si="407"/>
        <v>46082.625</v>
      </c>
      <c r="AR1301" s="81">
        <f t="shared" si="408"/>
        <v>46085</v>
      </c>
      <c r="AS1301" s="81">
        <f t="shared" si="409"/>
        <v>46086</v>
      </c>
      <c r="AT1301" s="81">
        <f t="shared" si="410"/>
        <v>46085</v>
      </c>
      <c r="AU1301" s="82" t="s">
        <v>2794</v>
      </c>
      <c r="AV1301" s="134">
        <v>46081</v>
      </c>
      <c r="AW1301" s="75" t="s">
        <v>5014</v>
      </c>
      <c r="AX1301" s="75" t="s">
        <v>5015</v>
      </c>
      <c r="AY1301" s="75"/>
      <c r="AZ1301" s="96"/>
      <c r="BA1301" s="75"/>
      <c r="BB1301" s="75"/>
      <c r="BC1301" s="75"/>
      <c r="BD1301" s="75"/>
      <c r="BE1301" s="75"/>
      <c r="BF1301" s="75"/>
      <c r="BG1301" s="75"/>
      <c r="BH1301" s="75"/>
      <c r="BI1301" s="75"/>
      <c r="BJ1301" s="75"/>
      <c r="BK1301" s="75"/>
      <c r="BL1301" s="75"/>
      <c r="BM1301" s="75"/>
      <c r="BN1301" s="75"/>
      <c r="BO1301" s="75"/>
      <c r="BP1301" s="75"/>
      <c r="BQ1301" s="75"/>
      <c r="BR1301" s="75"/>
      <c r="BS1301" s="75"/>
      <c r="BT1301" s="75">
        <v>0</v>
      </c>
      <c r="BU1301" s="189" t="s">
        <v>4986</v>
      </c>
      <c r="BV1301" s="74">
        <v>46084</v>
      </c>
      <c r="BW1301" s="85"/>
      <c r="BX1301" s="85"/>
      <c r="BY1301" s="86"/>
      <c r="BZ1301" s="87">
        <f t="shared" si="412"/>
        <v>9</v>
      </c>
      <c r="CB1301" s="88">
        <f t="shared" si="401"/>
        <v>10</v>
      </c>
      <c r="CC1301" s="89"/>
      <c r="CE1301" s="87">
        <f t="shared" si="400"/>
        <v>3</v>
      </c>
      <c r="CF1301" s="90">
        <v>6952974</v>
      </c>
      <c r="CG1301" s="90"/>
      <c r="CH1301" s="90">
        <v>6952974</v>
      </c>
      <c r="CI1301" s="91">
        <v>26139</v>
      </c>
      <c r="CJ1301" s="87">
        <f t="shared" si="402"/>
        <v>2</v>
      </c>
      <c r="CK1301" s="87">
        <f t="shared" si="403"/>
        <v>9</v>
      </c>
      <c r="CL1301" s="22" t="s">
        <v>121</v>
      </c>
      <c r="CM1301" s="22" t="s">
        <v>4987</v>
      </c>
    </row>
    <row r="1302" spans="1:91" ht="14.85" customHeight="1" x14ac:dyDescent="0.25">
      <c r="A1302" s="69">
        <f t="shared" si="411"/>
        <v>1300</v>
      </c>
      <c r="B1302" s="70" t="s">
        <v>102</v>
      </c>
      <c r="C1302" s="107" t="s">
        <v>4955</v>
      </c>
      <c r="D1302" s="106">
        <v>145428719</v>
      </c>
      <c r="E1302" s="73" t="s">
        <v>619</v>
      </c>
      <c r="F1302" s="74">
        <v>46077</v>
      </c>
      <c r="G1302" s="75" t="s">
        <v>1422</v>
      </c>
      <c r="H1302" s="75" t="s">
        <v>2963</v>
      </c>
      <c r="I1302" s="75" t="s">
        <v>105</v>
      </c>
      <c r="J1302" s="75" t="s">
        <v>1161</v>
      </c>
      <c r="K1302" s="75" t="s">
        <v>242</v>
      </c>
      <c r="L1302" s="74">
        <v>46091</v>
      </c>
      <c r="M1302" s="73">
        <v>40</v>
      </c>
      <c r="N1302" s="75" t="s">
        <v>5016</v>
      </c>
      <c r="O1302" s="75" t="s">
        <v>5017</v>
      </c>
      <c r="P1302" s="75">
        <v>2830049385</v>
      </c>
      <c r="Q1302" s="74">
        <v>46082</v>
      </c>
      <c r="R1302" s="75">
        <v>1209389508</v>
      </c>
      <c r="S1302" s="75">
        <v>224259690</v>
      </c>
      <c r="T1302" s="74">
        <v>46082</v>
      </c>
      <c r="U1302" s="76">
        <v>20936.727999999999</v>
      </c>
      <c r="V1302" s="76">
        <v>20326.417000000001</v>
      </c>
      <c r="W1302" s="75">
        <v>20</v>
      </c>
      <c r="X1302" s="75">
        <v>13</v>
      </c>
      <c r="Y1302" s="98" t="s">
        <v>5018</v>
      </c>
      <c r="Z1302" s="82" t="s">
        <v>258</v>
      </c>
      <c r="AA1302" s="75" t="s">
        <v>2039</v>
      </c>
      <c r="AB1302" s="75" t="s">
        <v>4913</v>
      </c>
      <c r="AC1302" s="107" t="s">
        <v>4955</v>
      </c>
      <c r="AD1302" s="75" t="s">
        <v>113</v>
      </c>
      <c r="AE1302" s="74">
        <v>46084</v>
      </c>
      <c r="AF1302" s="130">
        <v>46083.916666666664</v>
      </c>
      <c r="AG1302" s="130">
        <v>46082.625</v>
      </c>
      <c r="AH1302" s="130">
        <v>46082.625</v>
      </c>
      <c r="AI1302" s="99">
        <v>46083</v>
      </c>
      <c r="AJ1302" s="99">
        <v>46084</v>
      </c>
      <c r="AK1302" s="217">
        <v>46084</v>
      </c>
      <c r="AL1302" s="99">
        <v>46085</v>
      </c>
      <c r="AM1302" s="99">
        <v>46087</v>
      </c>
      <c r="AN1302" s="74">
        <v>46085</v>
      </c>
      <c r="AO1302" s="81">
        <f t="shared" si="405"/>
        <v>46081.625</v>
      </c>
      <c r="AP1302" s="81">
        <f t="shared" si="406"/>
        <v>46082.625</v>
      </c>
      <c r="AQ1302" s="81">
        <f t="shared" si="407"/>
        <v>46082.625</v>
      </c>
      <c r="AR1302" s="81">
        <f t="shared" si="408"/>
        <v>46085</v>
      </c>
      <c r="AS1302" s="81">
        <f t="shared" si="409"/>
        <v>46086</v>
      </c>
      <c r="AT1302" s="81">
        <f t="shared" si="410"/>
        <v>46085</v>
      </c>
      <c r="AU1302" s="82" t="s">
        <v>2794</v>
      </c>
      <c r="AV1302" s="134">
        <v>46082</v>
      </c>
      <c r="AW1302" s="75" t="s">
        <v>5019</v>
      </c>
      <c r="AX1302" s="75" t="s">
        <v>5020</v>
      </c>
      <c r="AY1302" s="75"/>
      <c r="AZ1302" s="96"/>
      <c r="BA1302" s="75"/>
      <c r="BB1302" s="75"/>
      <c r="BC1302" s="75"/>
      <c r="BD1302" s="75"/>
      <c r="BE1302" s="75"/>
      <c r="BF1302" s="75"/>
      <c r="BG1302" s="75"/>
      <c r="BH1302" s="75"/>
      <c r="BI1302" s="75"/>
      <c r="BJ1302" s="75"/>
      <c r="BK1302" s="75"/>
      <c r="BL1302" s="75"/>
      <c r="BM1302" s="75"/>
      <c r="BN1302" s="75"/>
      <c r="BO1302" s="75"/>
      <c r="BP1302" s="75"/>
      <c r="BQ1302" s="75"/>
      <c r="BR1302" s="75"/>
      <c r="BS1302" s="75"/>
      <c r="BT1302" s="75">
        <v>0</v>
      </c>
      <c r="BU1302" s="189" t="s">
        <v>4961</v>
      </c>
      <c r="BV1302" s="74">
        <v>46084</v>
      </c>
      <c r="BW1302" s="85"/>
      <c r="BX1302" s="85"/>
      <c r="BY1302" s="86"/>
      <c r="BZ1302" s="87">
        <f t="shared" si="412"/>
        <v>9</v>
      </c>
      <c r="CB1302" s="88">
        <f t="shared" si="401"/>
        <v>10</v>
      </c>
      <c r="CC1302" s="89"/>
      <c r="CE1302" s="87">
        <f t="shared" si="400"/>
        <v>3</v>
      </c>
      <c r="CF1302" s="90">
        <v>6952974</v>
      </c>
      <c r="CG1302" s="90"/>
      <c r="CH1302" s="90">
        <v>6952974</v>
      </c>
      <c r="CI1302" s="91">
        <v>26139</v>
      </c>
      <c r="CJ1302" s="87">
        <f t="shared" si="402"/>
        <v>3</v>
      </c>
      <c r="CK1302" s="87">
        <f t="shared" si="403"/>
        <v>9</v>
      </c>
      <c r="CL1302" s="22" t="s">
        <v>121</v>
      </c>
      <c r="CM1302" s="22" t="s">
        <v>4962</v>
      </c>
    </row>
    <row r="1303" spans="1:91" ht="14.45" customHeight="1" x14ac:dyDescent="0.25">
      <c r="A1303" s="69">
        <f t="shared" si="411"/>
        <v>1301</v>
      </c>
      <c r="B1303" s="70" t="s">
        <v>102</v>
      </c>
      <c r="C1303" s="200" t="s">
        <v>5021</v>
      </c>
      <c r="D1303" s="106">
        <v>145465118</v>
      </c>
      <c r="E1303" s="82">
        <v>5320007574</v>
      </c>
      <c r="F1303" s="158">
        <v>46065</v>
      </c>
      <c r="G1303" s="82" t="s">
        <v>3932</v>
      </c>
      <c r="H1303" s="82" t="s">
        <v>2963</v>
      </c>
      <c r="I1303" s="82" t="s">
        <v>105</v>
      </c>
      <c r="J1303" s="75" t="s">
        <v>1161</v>
      </c>
      <c r="K1303" s="82" t="s">
        <v>242</v>
      </c>
      <c r="L1303" s="158">
        <v>46083</v>
      </c>
      <c r="M1303" s="73">
        <v>40</v>
      </c>
      <c r="N1303" s="75" t="s">
        <v>5022</v>
      </c>
      <c r="O1303" s="75" t="s">
        <v>5023</v>
      </c>
      <c r="P1303" s="75">
        <v>2830049201</v>
      </c>
      <c r="Q1303" s="222">
        <v>46079</v>
      </c>
      <c r="R1303" s="82">
        <v>1209388218</v>
      </c>
      <c r="S1303" s="82">
        <v>224243649</v>
      </c>
      <c r="T1303" s="222">
        <v>46079</v>
      </c>
      <c r="U1303" s="229">
        <v>6245.7070000000003</v>
      </c>
      <c r="V1303" s="229">
        <v>6010.9979999999996</v>
      </c>
      <c r="W1303" s="82">
        <v>11</v>
      </c>
      <c r="X1303" s="82">
        <v>5</v>
      </c>
      <c r="Y1303" s="98">
        <v>7266748210</v>
      </c>
      <c r="Z1303" s="82" t="s">
        <v>354</v>
      </c>
      <c r="AA1303" s="75" t="s">
        <v>3310</v>
      </c>
      <c r="AB1303" s="82" t="s">
        <v>4472</v>
      </c>
      <c r="AC1303" s="200" t="s">
        <v>5021</v>
      </c>
      <c r="AD1303" s="82" t="s">
        <v>113</v>
      </c>
      <c r="AE1303" s="222">
        <v>46083</v>
      </c>
      <c r="AF1303" s="223">
        <v>46082</v>
      </c>
      <c r="AG1303" s="223">
        <v>46080.708333333336</v>
      </c>
      <c r="AH1303" s="223">
        <v>46080.708333333336</v>
      </c>
      <c r="AI1303" s="222">
        <v>46082</v>
      </c>
      <c r="AJ1303" s="224"/>
      <c r="AK1303" s="217">
        <v>46082</v>
      </c>
      <c r="AL1303" s="222">
        <v>46084</v>
      </c>
      <c r="AM1303" s="224"/>
      <c r="AN1303" s="222">
        <v>46084</v>
      </c>
      <c r="AO1303" s="95" t="s">
        <v>121</v>
      </c>
      <c r="AP1303" s="95" t="s">
        <v>121</v>
      </c>
      <c r="AQ1303" s="95" t="s">
        <v>121</v>
      </c>
      <c r="AR1303" s="95" t="s">
        <v>121</v>
      </c>
      <c r="AS1303" s="95" t="s">
        <v>121</v>
      </c>
      <c r="AT1303" s="95" t="s">
        <v>121</v>
      </c>
      <c r="AU1303" s="82" t="s">
        <v>2794</v>
      </c>
      <c r="AV1303" s="74">
        <v>46079</v>
      </c>
      <c r="AW1303" s="75" t="s">
        <v>5024</v>
      </c>
      <c r="AX1303" s="75">
        <v>32209156</v>
      </c>
      <c r="AY1303" s="75"/>
      <c r="AZ1303" s="96"/>
      <c r="BA1303" s="75"/>
      <c r="BB1303" s="75"/>
      <c r="BC1303" s="75"/>
      <c r="BD1303" s="75"/>
      <c r="BE1303" s="75"/>
      <c r="BF1303" s="75"/>
      <c r="BG1303" s="75"/>
      <c r="BH1303" s="75"/>
      <c r="BI1303" s="75"/>
      <c r="BJ1303" s="75"/>
      <c r="BK1303" s="75"/>
      <c r="BL1303" s="75"/>
      <c r="BM1303" s="75"/>
      <c r="BN1303" s="75"/>
      <c r="BO1303" s="75"/>
      <c r="BP1303" s="75"/>
      <c r="BQ1303" s="75"/>
      <c r="BR1303" s="75"/>
      <c r="BS1303" s="75"/>
      <c r="BT1303" s="75">
        <v>1</v>
      </c>
      <c r="BU1303" s="192" t="s">
        <v>5025</v>
      </c>
      <c r="BV1303" s="74">
        <v>46084</v>
      </c>
      <c r="BW1303" s="85"/>
      <c r="BX1303" s="85"/>
      <c r="BY1303" s="86"/>
      <c r="BZ1303" s="87">
        <f t="shared" si="412"/>
        <v>7</v>
      </c>
      <c r="CB1303" s="88">
        <f t="shared" si="401"/>
        <v>10</v>
      </c>
      <c r="CC1303" s="89"/>
      <c r="CE1303" s="87">
        <f t="shared" si="400"/>
        <v>3</v>
      </c>
      <c r="CF1303" s="90">
        <v>6016800</v>
      </c>
      <c r="CG1303" s="90"/>
      <c r="CH1303" s="90">
        <v>6016800</v>
      </c>
      <c r="CI1303" s="91">
        <v>26160</v>
      </c>
      <c r="CJ1303" s="87">
        <f t="shared" si="402"/>
        <v>2</v>
      </c>
      <c r="CK1303" s="87">
        <f t="shared" si="403"/>
        <v>9</v>
      </c>
      <c r="CL1303" s="22" t="s">
        <v>121</v>
      </c>
      <c r="CM1303" s="22" t="s">
        <v>5026</v>
      </c>
    </row>
    <row r="1304" spans="1:91" ht="14.45" customHeight="1" x14ac:dyDescent="0.25">
      <c r="A1304" s="69">
        <f t="shared" si="411"/>
        <v>1302</v>
      </c>
      <c r="B1304" s="70" t="s">
        <v>102</v>
      </c>
      <c r="C1304" s="200" t="s">
        <v>5021</v>
      </c>
      <c r="D1304" s="106">
        <v>145481736</v>
      </c>
      <c r="E1304" s="82">
        <v>5320007574</v>
      </c>
      <c r="F1304" s="158">
        <v>46065</v>
      </c>
      <c r="G1304" s="82" t="s">
        <v>1245</v>
      </c>
      <c r="H1304" s="82" t="s">
        <v>2963</v>
      </c>
      <c r="I1304" s="82" t="s">
        <v>105</v>
      </c>
      <c r="J1304" s="82" t="s">
        <v>1161</v>
      </c>
      <c r="K1304" s="82" t="s">
        <v>242</v>
      </c>
      <c r="L1304" s="158">
        <v>46083</v>
      </c>
      <c r="M1304" s="73">
        <v>0</v>
      </c>
      <c r="N1304" s="75" t="s">
        <v>5022</v>
      </c>
      <c r="O1304" s="75" t="s">
        <v>5023</v>
      </c>
      <c r="P1304" s="75">
        <v>2830049202</v>
      </c>
      <c r="Q1304" s="222">
        <v>46079</v>
      </c>
      <c r="R1304" s="82">
        <v>1209388219</v>
      </c>
      <c r="S1304" s="82">
        <v>224243706</v>
      </c>
      <c r="T1304" s="222">
        <v>46079</v>
      </c>
      <c r="U1304" s="229">
        <v>2460.3040000000001</v>
      </c>
      <c r="V1304" s="229">
        <v>2374.2069999999999</v>
      </c>
      <c r="W1304" s="82">
        <v>3</v>
      </c>
      <c r="X1304" s="82">
        <v>0</v>
      </c>
      <c r="Y1304" s="98">
        <v>7266748210</v>
      </c>
      <c r="Z1304" s="82" t="s">
        <v>354</v>
      </c>
      <c r="AA1304" s="75" t="s">
        <v>3310</v>
      </c>
      <c r="AB1304" s="82" t="s">
        <v>4472</v>
      </c>
      <c r="AC1304" s="200" t="s">
        <v>5021</v>
      </c>
      <c r="AD1304" s="82" t="s">
        <v>113</v>
      </c>
      <c r="AE1304" s="222">
        <v>46083</v>
      </c>
      <c r="AF1304" s="223">
        <v>46082</v>
      </c>
      <c r="AG1304" s="223">
        <v>46080.708333333336</v>
      </c>
      <c r="AH1304" s="223">
        <v>46080.708333333336</v>
      </c>
      <c r="AI1304" s="222">
        <v>46082</v>
      </c>
      <c r="AJ1304" s="224"/>
      <c r="AK1304" s="222">
        <v>46082</v>
      </c>
      <c r="AL1304" s="222">
        <v>46084</v>
      </c>
      <c r="AM1304" s="224"/>
      <c r="AN1304" s="222">
        <v>46084</v>
      </c>
      <c r="AO1304" s="95" t="s">
        <v>121</v>
      </c>
      <c r="AP1304" s="95" t="s">
        <v>121</v>
      </c>
      <c r="AQ1304" s="95" t="s">
        <v>121</v>
      </c>
      <c r="AR1304" s="95" t="s">
        <v>121</v>
      </c>
      <c r="AS1304" s="95" t="s">
        <v>121</v>
      </c>
      <c r="AT1304" s="95" t="s">
        <v>121</v>
      </c>
      <c r="AU1304" s="82" t="s">
        <v>2794</v>
      </c>
      <c r="AV1304" s="74">
        <v>46079</v>
      </c>
      <c r="AW1304" s="75">
        <v>0</v>
      </c>
      <c r="AX1304" s="75">
        <v>0</v>
      </c>
      <c r="AY1304" s="75"/>
      <c r="AZ1304" s="96"/>
      <c r="BA1304" s="75"/>
      <c r="BB1304" s="75"/>
      <c r="BC1304" s="75"/>
      <c r="BD1304" s="75"/>
      <c r="BE1304" s="75"/>
      <c r="BF1304" s="75"/>
      <c r="BG1304" s="75"/>
      <c r="BH1304" s="75"/>
      <c r="BI1304" s="75"/>
      <c r="BJ1304" s="75"/>
      <c r="BK1304" s="75"/>
      <c r="BL1304" s="75"/>
      <c r="BM1304" s="75"/>
      <c r="BN1304" s="75"/>
      <c r="BO1304" s="75"/>
      <c r="BP1304" s="75"/>
      <c r="BQ1304" s="75"/>
      <c r="BR1304" s="75"/>
      <c r="BS1304" s="75"/>
      <c r="BT1304" s="75">
        <v>0</v>
      </c>
      <c r="BU1304" s="192" t="s">
        <v>5025</v>
      </c>
      <c r="BV1304" s="74">
        <v>46084</v>
      </c>
      <c r="BW1304" s="85"/>
      <c r="BX1304" s="85"/>
      <c r="BY1304" s="86"/>
      <c r="BZ1304" s="87">
        <f t="shared" si="412"/>
        <v>7</v>
      </c>
      <c r="CB1304" s="88">
        <f t="shared" si="401"/>
        <v>10</v>
      </c>
      <c r="CC1304" s="89"/>
      <c r="CE1304" s="87">
        <f t="shared" si="400"/>
        <v>3</v>
      </c>
      <c r="CF1304" s="90"/>
      <c r="CG1304" s="90"/>
      <c r="CH1304" s="90"/>
      <c r="CJ1304" s="87">
        <f t="shared" si="402"/>
        <v>2</v>
      </c>
      <c r="CK1304" s="87">
        <f t="shared" si="403"/>
        <v>9</v>
      </c>
      <c r="CL1304" s="22" t="s">
        <v>121</v>
      </c>
      <c r="CM1304" s="22" t="s">
        <v>5026</v>
      </c>
    </row>
    <row r="1305" spans="1:91" ht="14.45" customHeight="1" x14ac:dyDescent="0.25">
      <c r="A1305" s="69">
        <f t="shared" si="411"/>
        <v>1303</v>
      </c>
      <c r="B1305" s="70" t="s">
        <v>102</v>
      </c>
      <c r="C1305" s="200" t="s">
        <v>5021</v>
      </c>
      <c r="D1305" s="106">
        <v>145464796</v>
      </c>
      <c r="E1305" s="82">
        <v>5320007574</v>
      </c>
      <c r="F1305" s="158">
        <v>46065</v>
      </c>
      <c r="G1305" s="82" t="s">
        <v>1421</v>
      </c>
      <c r="H1305" s="82" t="s">
        <v>2963</v>
      </c>
      <c r="I1305" s="82" t="s">
        <v>105</v>
      </c>
      <c r="J1305" s="82" t="s">
        <v>1161</v>
      </c>
      <c r="K1305" s="82" t="s">
        <v>242</v>
      </c>
      <c r="L1305" s="158">
        <v>46083</v>
      </c>
      <c r="M1305" s="73">
        <v>0</v>
      </c>
      <c r="N1305" s="75" t="s">
        <v>5022</v>
      </c>
      <c r="O1305" s="75" t="s">
        <v>5023</v>
      </c>
      <c r="P1305" s="75">
        <v>2830049200</v>
      </c>
      <c r="Q1305" s="222">
        <v>46079</v>
      </c>
      <c r="R1305" s="82">
        <v>1209388217</v>
      </c>
      <c r="S1305" s="82">
        <v>224243670</v>
      </c>
      <c r="T1305" s="222">
        <v>46079</v>
      </c>
      <c r="U1305" s="229">
        <v>5123.8119999999999</v>
      </c>
      <c r="V1305" s="229">
        <v>4938.6930000000002</v>
      </c>
      <c r="W1305" s="82">
        <v>6</v>
      </c>
      <c r="X1305" s="82">
        <v>0</v>
      </c>
      <c r="Y1305" s="98">
        <v>7266748210</v>
      </c>
      <c r="Z1305" s="82" t="s">
        <v>354</v>
      </c>
      <c r="AA1305" s="75" t="s">
        <v>3310</v>
      </c>
      <c r="AB1305" s="82" t="s">
        <v>4472</v>
      </c>
      <c r="AC1305" s="200" t="s">
        <v>5021</v>
      </c>
      <c r="AD1305" s="82" t="s">
        <v>113</v>
      </c>
      <c r="AE1305" s="222">
        <v>46083</v>
      </c>
      <c r="AF1305" s="223">
        <v>46082</v>
      </c>
      <c r="AG1305" s="223">
        <v>46080.708333333336</v>
      </c>
      <c r="AH1305" s="223">
        <v>46080.708333333336</v>
      </c>
      <c r="AI1305" s="222">
        <v>46082</v>
      </c>
      <c r="AJ1305" s="224"/>
      <c r="AK1305" s="222">
        <v>46082</v>
      </c>
      <c r="AL1305" s="222">
        <v>46084</v>
      </c>
      <c r="AM1305" s="224"/>
      <c r="AN1305" s="222">
        <v>46084</v>
      </c>
      <c r="AO1305" s="95" t="s">
        <v>121</v>
      </c>
      <c r="AP1305" s="95" t="s">
        <v>121</v>
      </c>
      <c r="AQ1305" s="95" t="s">
        <v>121</v>
      </c>
      <c r="AR1305" s="95" t="s">
        <v>121</v>
      </c>
      <c r="AS1305" s="95" t="s">
        <v>121</v>
      </c>
      <c r="AT1305" s="95" t="s">
        <v>121</v>
      </c>
      <c r="AU1305" s="82" t="s">
        <v>2794</v>
      </c>
      <c r="AV1305" s="74">
        <v>46079</v>
      </c>
      <c r="AW1305" s="75">
        <v>0</v>
      </c>
      <c r="AX1305" s="75">
        <v>0</v>
      </c>
      <c r="AY1305" s="75"/>
      <c r="AZ1305" s="96"/>
      <c r="BA1305" s="75"/>
      <c r="BB1305" s="75"/>
      <c r="BC1305" s="75"/>
      <c r="BD1305" s="75"/>
      <c r="BE1305" s="75"/>
      <c r="BF1305" s="75"/>
      <c r="BG1305" s="75"/>
      <c r="BH1305" s="75"/>
      <c r="BI1305" s="75"/>
      <c r="BJ1305" s="75"/>
      <c r="BK1305" s="75"/>
      <c r="BL1305" s="75"/>
      <c r="BM1305" s="75"/>
      <c r="BN1305" s="75"/>
      <c r="BO1305" s="75"/>
      <c r="BP1305" s="75"/>
      <c r="BQ1305" s="75"/>
      <c r="BR1305" s="75"/>
      <c r="BS1305" s="75"/>
      <c r="BT1305" s="75">
        <v>0</v>
      </c>
      <c r="BU1305" s="192" t="s">
        <v>5025</v>
      </c>
      <c r="BV1305" s="74">
        <v>46084</v>
      </c>
      <c r="BW1305" s="85"/>
      <c r="BX1305" s="85"/>
      <c r="BY1305" s="86"/>
      <c r="BZ1305" s="87">
        <f t="shared" si="412"/>
        <v>7</v>
      </c>
      <c r="CB1305" s="88">
        <f t="shared" si="401"/>
        <v>10</v>
      </c>
      <c r="CC1305" s="89"/>
      <c r="CE1305" s="87">
        <f t="shared" si="400"/>
        <v>3</v>
      </c>
      <c r="CF1305" s="90"/>
      <c r="CG1305" s="90"/>
      <c r="CH1305" s="90"/>
      <c r="CJ1305" s="87">
        <f t="shared" si="402"/>
        <v>2</v>
      </c>
      <c r="CK1305" s="87">
        <f t="shared" si="403"/>
        <v>9</v>
      </c>
      <c r="CL1305" s="22" t="s">
        <v>121</v>
      </c>
      <c r="CM1305" s="22" t="s">
        <v>5026</v>
      </c>
    </row>
    <row r="1306" spans="1:91" ht="14.45" customHeight="1" x14ac:dyDescent="0.25">
      <c r="A1306" s="69">
        <f t="shared" si="411"/>
        <v>1304</v>
      </c>
      <c r="B1306" s="70" t="s">
        <v>102</v>
      </c>
      <c r="C1306" s="200" t="s">
        <v>5021</v>
      </c>
      <c r="D1306" s="106">
        <v>145464489</v>
      </c>
      <c r="E1306" s="82">
        <v>5320007577</v>
      </c>
      <c r="F1306" s="158">
        <v>46065</v>
      </c>
      <c r="G1306" s="82" t="s">
        <v>1194</v>
      </c>
      <c r="H1306" s="82" t="s">
        <v>2963</v>
      </c>
      <c r="I1306" s="82" t="s">
        <v>105</v>
      </c>
      <c r="J1306" s="75" t="s">
        <v>1161</v>
      </c>
      <c r="K1306" s="82" t="s">
        <v>242</v>
      </c>
      <c r="L1306" s="158">
        <v>46083</v>
      </c>
      <c r="M1306" s="73">
        <v>40</v>
      </c>
      <c r="N1306" s="75" t="s">
        <v>5027</v>
      </c>
      <c r="O1306" s="75" t="s">
        <v>5028</v>
      </c>
      <c r="P1306" s="75">
        <v>2830049227</v>
      </c>
      <c r="Q1306" s="222">
        <v>46079</v>
      </c>
      <c r="R1306" s="82">
        <v>1209388297</v>
      </c>
      <c r="S1306" s="82">
        <v>224247757</v>
      </c>
      <c r="T1306" s="222">
        <v>46079</v>
      </c>
      <c r="U1306" s="229">
        <v>7651.89</v>
      </c>
      <c r="V1306" s="229">
        <v>7400.3459999999995</v>
      </c>
      <c r="W1306" s="82">
        <v>11</v>
      </c>
      <c r="X1306" s="82">
        <v>3</v>
      </c>
      <c r="Y1306" s="98">
        <v>7266748230</v>
      </c>
      <c r="Z1306" s="82" t="s">
        <v>354</v>
      </c>
      <c r="AA1306" s="75" t="s">
        <v>3310</v>
      </c>
      <c r="AB1306" s="82" t="s">
        <v>4472</v>
      </c>
      <c r="AC1306" s="200" t="s">
        <v>5021</v>
      </c>
      <c r="AD1306" s="82" t="s">
        <v>113</v>
      </c>
      <c r="AE1306" s="222">
        <v>46083</v>
      </c>
      <c r="AF1306" s="223">
        <v>46082</v>
      </c>
      <c r="AG1306" s="223">
        <v>46080.708333333336</v>
      </c>
      <c r="AH1306" s="223">
        <v>46080.708333333336</v>
      </c>
      <c r="AI1306" s="222">
        <v>46082</v>
      </c>
      <c r="AJ1306" s="224"/>
      <c r="AK1306" s="217">
        <v>46082</v>
      </c>
      <c r="AL1306" s="222">
        <v>46084</v>
      </c>
      <c r="AM1306" s="224"/>
      <c r="AN1306" s="222">
        <v>46084</v>
      </c>
      <c r="AO1306" s="95" t="s">
        <v>121</v>
      </c>
      <c r="AP1306" s="95" t="s">
        <v>121</v>
      </c>
      <c r="AQ1306" s="95" t="s">
        <v>121</v>
      </c>
      <c r="AR1306" s="95" t="s">
        <v>121</v>
      </c>
      <c r="AS1306" s="95" t="s">
        <v>121</v>
      </c>
      <c r="AT1306" s="95" t="s">
        <v>121</v>
      </c>
      <c r="AU1306" s="82" t="s">
        <v>2794</v>
      </c>
      <c r="AV1306" s="74">
        <v>46079</v>
      </c>
      <c r="AW1306" s="75" t="s">
        <v>5029</v>
      </c>
      <c r="AX1306" s="75">
        <v>32216044</v>
      </c>
      <c r="AY1306" s="75"/>
      <c r="AZ1306" s="96"/>
      <c r="BA1306" s="75"/>
      <c r="BB1306" s="75"/>
      <c r="BC1306" s="75"/>
      <c r="BD1306" s="75"/>
      <c r="BE1306" s="75"/>
      <c r="BF1306" s="75"/>
      <c r="BG1306" s="75"/>
      <c r="BH1306" s="75"/>
      <c r="BI1306" s="75"/>
      <c r="BJ1306" s="75"/>
      <c r="BK1306" s="75"/>
      <c r="BL1306" s="75"/>
      <c r="BM1306" s="75"/>
      <c r="BN1306" s="75"/>
      <c r="BO1306" s="75"/>
      <c r="BP1306" s="75"/>
      <c r="BQ1306" s="75"/>
      <c r="BR1306" s="75"/>
      <c r="BS1306" s="75"/>
      <c r="BT1306" s="75">
        <v>0</v>
      </c>
      <c r="BU1306" s="192" t="s">
        <v>5025</v>
      </c>
      <c r="BV1306" s="74">
        <v>46084</v>
      </c>
      <c r="BW1306" s="85"/>
      <c r="BX1306" s="85"/>
      <c r="BY1306" s="86"/>
      <c r="BZ1306" s="87">
        <f t="shared" si="412"/>
        <v>7</v>
      </c>
      <c r="CB1306" s="88">
        <f t="shared" si="401"/>
        <v>10</v>
      </c>
      <c r="CC1306" s="89"/>
      <c r="CE1306" s="87">
        <f t="shared" si="400"/>
        <v>3</v>
      </c>
      <c r="CF1306" s="90">
        <v>6016800</v>
      </c>
      <c r="CG1306" s="90"/>
      <c r="CH1306" s="90">
        <v>6016800</v>
      </c>
      <c r="CI1306" s="91">
        <v>26160</v>
      </c>
      <c r="CJ1306" s="87">
        <f t="shared" si="402"/>
        <v>2</v>
      </c>
      <c r="CK1306" s="87">
        <f t="shared" si="403"/>
        <v>9</v>
      </c>
      <c r="CL1306" s="22" t="s">
        <v>121</v>
      </c>
      <c r="CM1306" s="22" t="s">
        <v>5026</v>
      </c>
    </row>
    <row r="1307" spans="1:91" ht="14.45" customHeight="1" x14ac:dyDescent="0.25">
      <c r="A1307" s="69">
        <f t="shared" si="411"/>
        <v>1305</v>
      </c>
      <c r="B1307" s="70" t="s">
        <v>102</v>
      </c>
      <c r="C1307" s="200" t="s">
        <v>5021</v>
      </c>
      <c r="D1307" s="106">
        <v>145455981</v>
      </c>
      <c r="E1307" s="82">
        <v>5320007577</v>
      </c>
      <c r="F1307" s="158">
        <v>46065</v>
      </c>
      <c r="G1307" s="82" t="s">
        <v>1178</v>
      </c>
      <c r="H1307" s="82" t="s">
        <v>2963</v>
      </c>
      <c r="I1307" s="82" t="s">
        <v>105</v>
      </c>
      <c r="J1307" s="82" t="s">
        <v>1161</v>
      </c>
      <c r="K1307" s="82" t="s">
        <v>242</v>
      </c>
      <c r="L1307" s="158">
        <v>46083</v>
      </c>
      <c r="M1307" s="73">
        <v>0</v>
      </c>
      <c r="N1307" s="75" t="s">
        <v>5027</v>
      </c>
      <c r="O1307" s="75" t="s">
        <v>5028</v>
      </c>
      <c r="P1307" s="75">
        <v>2830049226</v>
      </c>
      <c r="Q1307" s="222">
        <v>46079</v>
      </c>
      <c r="R1307" s="82">
        <v>1209388296</v>
      </c>
      <c r="S1307" s="82">
        <v>224247738</v>
      </c>
      <c r="T1307" s="222">
        <v>46079</v>
      </c>
      <c r="U1307" s="229">
        <v>8769.2469999999994</v>
      </c>
      <c r="V1307" s="229">
        <v>8437.7049999999999</v>
      </c>
      <c r="W1307" s="82">
        <v>10</v>
      </c>
      <c r="X1307" s="82">
        <v>4</v>
      </c>
      <c r="Y1307" s="98">
        <v>7266748230</v>
      </c>
      <c r="Z1307" s="82" t="s">
        <v>354</v>
      </c>
      <c r="AA1307" s="75" t="s">
        <v>3310</v>
      </c>
      <c r="AB1307" s="82" t="s">
        <v>4472</v>
      </c>
      <c r="AC1307" s="200" t="s">
        <v>5021</v>
      </c>
      <c r="AD1307" s="82" t="s">
        <v>113</v>
      </c>
      <c r="AE1307" s="222">
        <v>46083</v>
      </c>
      <c r="AF1307" s="223">
        <v>46082</v>
      </c>
      <c r="AG1307" s="223">
        <v>46080.708333333336</v>
      </c>
      <c r="AH1307" s="223">
        <v>46080.708333333336</v>
      </c>
      <c r="AI1307" s="222">
        <v>46082</v>
      </c>
      <c r="AJ1307" s="224"/>
      <c r="AK1307" s="222">
        <v>46082</v>
      </c>
      <c r="AL1307" s="222">
        <v>46084</v>
      </c>
      <c r="AM1307" s="224"/>
      <c r="AN1307" s="222">
        <v>46084</v>
      </c>
      <c r="AO1307" s="95" t="s">
        <v>121</v>
      </c>
      <c r="AP1307" s="95" t="s">
        <v>121</v>
      </c>
      <c r="AQ1307" s="95" t="s">
        <v>121</v>
      </c>
      <c r="AR1307" s="95" t="s">
        <v>121</v>
      </c>
      <c r="AS1307" s="95" t="s">
        <v>121</v>
      </c>
      <c r="AT1307" s="95" t="s">
        <v>121</v>
      </c>
      <c r="AU1307" s="82" t="s">
        <v>2794</v>
      </c>
      <c r="AV1307" s="74">
        <v>46079</v>
      </c>
      <c r="AW1307" s="75">
        <v>0</v>
      </c>
      <c r="AX1307" s="75">
        <v>0</v>
      </c>
      <c r="AY1307" s="75"/>
      <c r="AZ1307" s="96"/>
      <c r="BA1307" s="75"/>
      <c r="BB1307" s="75"/>
      <c r="BC1307" s="75"/>
      <c r="BD1307" s="75"/>
      <c r="BE1307" s="75"/>
      <c r="BF1307" s="75"/>
      <c r="BG1307" s="75"/>
      <c r="BH1307" s="75"/>
      <c r="BI1307" s="75"/>
      <c r="BJ1307" s="75"/>
      <c r="BK1307" s="75"/>
      <c r="BL1307" s="75"/>
      <c r="BM1307" s="75"/>
      <c r="BN1307" s="75"/>
      <c r="BO1307" s="75"/>
      <c r="BP1307" s="75"/>
      <c r="BQ1307" s="75"/>
      <c r="BR1307" s="75"/>
      <c r="BS1307" s="75"/>
      <c r="BT1307" s="75">
        <v>0</v>
      </c>
      <c r="BU1307" s="192" t="s">
        <v>5025</v>
      </c>
      <c r="BV1307" s="74">
        <v>46084</v>
      </c>
      <c r="BW1307" s="85"/>
      <c r="BX1307" s="85"/>
      <c r="BY1307" s="86"/>
      <c r="BZ1307" s="87">
        <f t="shared" si="412"/>
        <v>7</v>
      </c>
      <c r="CB1307" s="88">
        <f t="shared" si="401"/>
        <v>10</v>
      </c>
      <c r="CC1307" s="89"/>
      <c r="CE1307" s="87">
        <f t="shared" si="400"/>
        <v>3</v>
      </c>
      <c r="CF1307" s="90"/>
      <c r="CG1307" s="90"/>
      <c r="CH1307" s="90"/>
      <c r="CJ1307" s="87">
        <f t="shared" si="402"/>
        <v>2</v>
      </c>
      <c r="CK1307" s="87">
        <f t="shared" si="403"/>
        <v>9</v>
      </c>
      <c r="CL1307" s="22" t="s">
        <v>121</v>
      </c>
      <c r="CM1307" s="22" t="s">
        <v>5026</v>
      </c>
    </row>
    <row r="1308" spans="1:91" ht="14.45" customHeight="1" x14ac:dyDescent="0.25">
      <c r="A1308" s="69">
        <f t="shared" si="411"/>
        <v>1306</v>
      </c>
      <c r="B1308" s="70" t="s">
        <v>102</v>
      </c>
      <c r="C1308" s="200" t="s">
        <v>5021</v>
      </c>
      <c r="D1308" s="106">
        <v>145493001</v>
      </c>
      <c r="E1308" s="82">
        <v>5320007621</v>
      </c>
      <c r="F1308" s="158">
        <v>46065</v>
      </c>
      <c r="G1308" s="82" t="s">
        <v>1274</v>
      </c>
      <c r="H1308" s="82" t="s">
        <v>2963</v>
      </c>
      <c r="I1308" s="82" t="s">
        <v>105</v>
      </c>
      <c r="J1308" s="75" t="s">
        <v>1161</v>
      </c>
      <c r="K1308" s="82" t="s">
        <v>242</v>
      </c>
      <c r="L1308" s="158">
        <v>46083</v>
      </c>
      <c r="M1308" s="73">
        <v>40</v>
      </c>
      <c r="N1308" s="75" t="s">
        <v>5030</v>
      </c>
      <c r="O1308" s="75" t="s">
        <v>5031</v>
      </c>
      <c r="P1308" s="75">
        <v>2830049225</v>
      </c>
      <c r="Q1308" s="222">
        <v>46079</v>
      </c>
      <c r="R1308" s="82">
        <v>1209388295</v>
      </c>
      <c r="S1308" s="82">
        <v>224247761</v>
      </c>
      <c r="T1308" s="222">
        <v>46079</v>
      </c>
      <c r="U1308" s="229">
        <v>902.52599999999995</v>
      </c>
      <c r="V1308" s="229">
        <v>871.48500000000001</v>
      </c>
      <c r="W1308" s="82">
        <v>1</v>
      </c>
      <c r="X1308" s="82">
        <v>1</v>
      </c>
      <c r="Y1308" s="98">
        <v>7266748240</v>
      </c>
      <c r="Z1308" s="82" t="s">
        <v>354</v>
      </c>
      <c r="AA1308" s="75" t="s">
        <v>3310</v>
      </c>
      <c r="AB1308" s="82" t="s">
        <v>4472</v>
      </c>
      <c r="AC1308" s="200" t="s">
        <v>5021</v>
      </c>
      <c r="AD1308" s="82" t="s">
        <v>113</v>
      </c>
      <c r="AE1308" s="222">
        <v>46083</v>
      </c>
      <c r="AF1308" s="223">
        <v>46082</v>
      </c>
      <c r="AG1308" s="223">
        <v>46080.708333333336</v>
      </c>
      <c r="AH1308" s="223">
        <v>46080.708333333336</v>
      </c>
      <c r="AI1308" s="222">
        <v>46082</v>
      </c>
      <c r="AJ1308" s="224"/>
      <c r="AK1308" s="217">
        <v>46082</v>
      </c>
      <c r="AL1308" s="222">
        <v>46084</v>
      </c>
      <c r="AM1308" s="224"/>
      <c r="AN1308" s="222">
        <v>46084</v>
      </c>
      <c r="AO1308" s="95" t="s">
        <v>121</v>
      </c>
      <c r="AP1308" s="95" t="s">
        <v>121</v>
      </c>
      <c r="AQ1308" s="95" t="s">
        <v>121</v>
      </c>
      <c r="AR1308" s="95" t="s">
        <v>121</v>
      </c>
      <c r="AS1308" s="95" t="s">
        <v>121</v>
      </c>
      <c r="AT1308" s="95" t="s">
        <v>121</v>
      </c>
      <c r="AU1308" s="82" t="s">
        <v>2794</v>
      </c>
      <c r="AV1308" s="74">
        <v>46079</v>
      </c>
      <c r="AW1308" s="75" t="s">
        <v>5032</v>
      </c>
      <c r="AX1308" s="75">
        <v>32215909</v>
      </c>
      <c r="AY1308" s="75"/>
      <c r="AZ1308" s="96"/>
      <c r="BA1308" s="75"/>
      <c r="BB1308" s="75"/>
      <c r="BC1308" s="75"/>
      <c r="BD1308" s="75"/>
      <c r="BE1308" s="75"/>
      <c r="BF1308" s="75"/>
      <c r="BG1308" s="75"/>
      <c r="BH1308" s="75"/>
      <c r="BI1308" s="75"/>
      <c r="BJ1308" s="75"/>
      <c r="BK1308" s="75"/>
      <c r="BL1308" s="75"/>
      <c r="BM1308" s="75"/>
      <c r="BN1308" s="75"/>
      <c r="BO1308" s="75"/>
      <c r="BP1308" s="75"/>
      <c r="BQ1308" s="75"/>
      <c r="BR1308" s="75"/>
      <c r="BS1308" s="75"/>
      <c r="BT1308" s="75">
        <v>0</v>
      </c>
      <c r="BU1308" s="192" t="s">
        <v>5025</v>
      </c>
      <c r="BV1308" s="74">
        <v>46084</v>
      </c>
      <c r="BW1308" s="85"/>
      <c r="BX1308" s="85"/>
      <c r="BY1308" s="86"/>
      <c r="BZ1308" s="87">
        <f t="shared" si="412"/>
        <v>7</v>
      </c>
      <c r="CB1308" s="88">
        <f t="shared" si="401"/>
        <v>10</v>
      </c>
      <c r="CC1308" s="89"/>
      <c r="CE1308" s="87">
        <f t="shared" si="400"/>
        <v>3</v>
      </c>
      <c r="CF1308" s="90">
        <v>6016800</v>
      </c>
      <c r="CG1308" s="90"/>
      <c r="CH1308" s="90">
        <v>6016800</v>
      </c>
      <c r="CI1308" s="91">
        <v>26160</v>
      </c>
      <c r="CJ1308" s="87">
        <f t="shared" si="402"/>
        <v>2</v>
      </c>
      <c r="CK1308" s="87">
        <f t="shared" si="403"/>
        <v>9</v>
      </c>
      <c r="CL1308" s="22" t="s">
        <v>121</v>
      </c>
      <c r="CM1308" s="22" t="s">
        <v>5026</v>
      </c>
    </row>
    <row r="1309" spans="1:91" ht="14.45" customHeight="1" x14ac:dyDescent="0.25">
      <c r="A1309" s="69">
        <f t="shared" si="411"/>
        <v>1307</v>
      </c>
      <c r="B1309" s="70" t="s">
        <v>102</v>
      </c>
      <c r="C1309" s="200" t="s">
        <v>5021</v>
      </c>
      <c r="D1309" s="106">
        <v>145492836</v>
      </c>
      <c r="E1309" s="82">
        <v>5320007621</v>
      </c>
      <c r="F1309" s="158">
        <v>46065</v>
      </c>
      <c r="G1309" s="82" t="s">
        <v>1188</v>
      </c>
      <c r="H1309" s="82" t="s">
        <v>2963</v>
      </c>
      <c r="I1309" s="82" t="s">
        <v>105</v>
      </c>
      <c r="J1309" s="82" t="s">
        <v>1161</v>
      </c>
      <c r="K1309" s="82" t="s">
        <v>242</v>
      </c>
      <c r="L1309" s="158">
        <v>46083</v>
      </c>
      <c r="M1309" s="73">
        <v>0</v>
      </c>
      <c r="N1309" s="75" t="s">
        <v>5030</v>
      </c>
      <c r="O1309" s="75" t="s">
        <v>5031</v>
      </c>
      <c r="P1309" s="75">
        <v>2830049224</v>
      </c>
      <c r="Q1309" s="222">
        <v>46079</v>
      </c>
      <c r="R1309" s="82">
        <v>1209388293</v>
      </c>
      <c r="S1309" s="82">
        <v>224247764</v>
      </c>
      <c r="T1309" s="222">
        <v>46079</v>
      </c>
      <c r="U1309" s="229">
        <v>1680.057</v>
      </c>
      <c r="V1309" s="229">
        <v>1630.4880000000001</v>
      </c>
      <c r="W1309" s="82">
        <v>3</v>
      </c>
      <c r="X1309" s="82">
        <v>1</v>
      </c>
      <c r="Y1309" s="98">
        <v>7266748240</v>
      </c>
      <c r="Z1309" s="82" t="s">
        <v>354</v>
      </c>
      <c r="AA1309" s="75" t="s">
        <v>3310</v>
      </c>
      <c r="AB1309" s="82" t="s">
        <v>4472</v>
      </c>
      <c r="AC1309" s="200" t="s">
        <v>5021</v>
      </c>
      <c r="AD1309" s="82" t="s">
        <v>113</v>
      </c>
      <c r="AE1309" s="222">
        <v>46083</v>
      </c>
      <c r="AF1309" s="223">
        <v>46082</v>
      </c>
      <c r="AG1309" s="223">
        <v>46080.708333333336</v>
      </c>
      <c r="AH1309" s="223">
        <v>46080.708333333336</v>
      </c>
      <c r="AI1309" s="222">
        <v>46082</v>
      </c>
      <c r="AJ1309" s="224"/>
      <c r="AK1309" s="222">
        <v>46082</v>
      </c>
      <c r="AL1309" s="222">
        <v>46084</v>
      </c>
      <c r="AM1309" s="224"/>
      <c r="AN1309" s="222">
        <v>46084</v>
      </c>
      <c r="AO1309" s="95" t="s">
        <v>121</v>
      </c>
      <c r="AP1309" s="95" t="s">
        <v>121</v>
      </c>
      <c r="AQ1309" s="95" t="s">
        <v>121</v>
      </c>
      <c r="AR1309" s="95" t="s">
        <v>121</v>
      </c>
      <c r="AS1309" s="95" t="s">
        <v>121</v>
      </c>
      <c r="AT1309" s="95" t="s">
        <v>121</v>
      </c>
      <c r="AU1309" s="82" t="s">
        <v>2794</v>
      </c>
      <c r="AV1309" s="74">
        <v>46079</v>
      </c>
      <c r="AW1309" s="75">
        <v>0</v>
      </c>
      <c r="AX1309" s="75">
        <v>0</v>
      </c>
      <c r="AY1309" s="75"/>
      <c r="AZ1309" s="96"/>
      <c r="BA1309" s="75"/>
      <c r="BB1309" s="75"/>
      <c r="BC1309" s="75"/>
      <c r="BD1309" s="75"/>
      <c r="BE1309" s="75"/>
      <c r="BF1309" s="75"/>
      <c r="BG1309" s="75"/>
      <c r="BH1309" s="75"/>
      <c r="BI1309" s="75"/>
      <c r="BJ1309" s="75"/>
      <c r="BK1309" s="75"/>
      <c r="BL1309" s="75"/>
      <c r="BM1309" s="75"/>
      <c r="BN1309" s="75"/>
      <c r="BO1309" s="75"/>
      <c r="BP1309" s="75"/>
      <c r="BQ1309" s="75"/>
      <c r="BR1309" s="75"/>
      <c r="BS1309" s="75"/>
      <c r="BT1309" s="75">
        <v>0</v>
      </c>
      <c r="BU1309" s="192" t="s">
        <v>5025</v>
      </c>
      <c r="BV1309" s="74">
        <v>46084</v>
      </c>
      <c r="BW1309" s="85"/>
      <c r="BX1309" s="85"/>
      <c r="BY1309" s="86"/>
      <c r="BZ1309" s="87">
        <f t="shared" si="412"/>
        <v>7</v>
      </c>
      <c r="CB1309" s="88">
        <f t="shared" si="401"/>
        <v>10</v>
      </c>
      <c r="CC1309" s="89"/>
      <c r="CE1309" s="87">
        <f t="shared" si="400"/>
        <v>3</v>
      </c>
      <c r="CF1309" s="90"/>
      <c r="CG1309" s="90"/>
      <c r="CH1309" s="90"/>
      <c r="CJ1309" s="87">
        <f t="shared" si="402"/>
        <v>2</v>
      </c>
      <c r="CK1309" s="87">
        <f t="shared" si="403"/>
        <v>9</v>
      </c>
      <c r="CL1309" s="22" t="s">
        <v>121</v>
      </c>
      <c r="CM1309" s="22" t="s">
        <v>5026</v>
      </c>
    </row>
    <row r="1310" spans="1:91" ht="14.45" customHeight="1" x14ac:dyDescent="0.25">
      <c r="A1310" s="69">
        <f t="shared" si="411"/>
        <v>1308</v>
      </c>
      <c r="B1310" s="70" t="s">
        <v>102</v>
      </c>
      <c r="C1310" s="200" t="s">
        <v>5021</v>
      </c>
      <c r="D1310" s="106">
        <v>145417511</v>
      </c>
      <c r="E1310" s="82">
        <v>5320007621</v>
      </c>
      <c r="F1310" s="158">
        <v>46065</v>
      </c>
      <c r="G1310" s="82" t="s">
        <v>1205</v>
      </c>
      <c r="H1310" s="82" t="s">
        <v>2963</v>
      </c>
      <c r="I1310" s="82" t="s">
        <v>105</v>
      </c>
      <c r="J1310" s="82" t="s">
        <v>1161</v>
      </c>
      <c r="K1310" s="82" t="s">
        <v>242</v>
      </c>
      <c r="L1310" s="158">
        <v>46083</v>
      </c>
      <c r="M1310" s="73">
        <v>0</v>
      </c>
      <c r="N1310" s="75" t="s">
        <v>5030</v>
      </c>
      <c r="O1310" s="75" t="s">
        <v>5031</v>
      </c>
      <c r="P1310" s="75">
        <v>2830049223</v>
      </c>
      <c r="Q1310" s="222">
        <v>46079</v>
      </c>
      <c r="R1310" s="82">
        <v>1209388292</v>
      </c>
      <c r="S1310" s="82">
        <v>224247767</v>
      </c>
      <c r="T1310" s="222">
        <v>46079</v>
      </c>
      <c r="U1310" s="229">
        <v>12487.370999999999</v>
      </c>
      <c r="V1310" s="229">
        <v>12070.290999999999</v>
      </c>
      <c r="W1310" s="82">
        <v>15</v>
      </c>
      <c r="X1310" s="82">
        <v>4</v>
      </c>
      <c r="Y1310" s="98">
        <v>7266748240</v>
      </c>
      <c r="Z1310" s="82" t="s">
        <v>354</v>
      </c>
      <c r="AA1310" s="75" t="s">
        <v>3310</v>
      </c>
      <c r="AB1310" s="82" t="s">
        <v>4472</v>
      </c>
      <c r="AC1310" s="200" t="s">
        <v>5021</v>
      </c>
      <c r="AD1310" s="82" t="s">
        <v>113</v>
      </c>
      <c r="AE1310" s="222">
        <v>46083</v>
      </c>
      <c r="AF1310" s="223">
        <v>46082</v>
      </c>
      <c r="AG1310" s="223">
        <v>46080.708333333336</v>
      </c>
      <c r="AH1310" s="223">
        <v>46080.708333333336</v>
      </c>
      <c r="AI1310" s="222">
        <v>46082</v>
      </c>
      <c r="AJ1310" s="224"/>
      <c r="AK1310" s="222">
        <v>46082</v>
      </c>
      <c r="AL1310" s="222">
        <v>46084</v>
      </c>
      <c r="AM1310" s="224"/>
      <c r="AN1310" s="222">
        <v>46084</v>
      </c>
      <c r="AO1310" s="95" t="s">
        <v>121</v>
      </c>
      <c r="AP1310" s="95" t="s">
        <v>121</v>
      </c>
      <c r="AQ1310" s="95" t="s">
        <v>121</v>
      </c>
      <c r="AR1310" s="95" t="s">
        <v>121</v>
      </c>
      <c r="AS1310" s="95" t="s">
        <v>121</v>
      </c>
      <c r="AT1310" s="95" t="s">
        <v>121</v>
      </c>
      <c r="AU1310" s="82" t="s">
        <v>2794</v>
      </c>
      <c r="AV1310" s="74">
        <v>46079</v>
      </c>
      <c r="AW1310" s="75">
        <v>0</v>
      </c>
      <c r="AX1310" s="75">
        <v>0</v>
      </c>
      <c r="AY1310" s="75"/>
      <c r="AZ1310" s="96"/>
      <c r="BA1310" s="75"/>
      <c r="BB1310" s="75"/>
      <c r="BC1310" s="75"/>
      <c r="BD1310" s="75"/>
      <c r="BE1310" s="75"/>
      <c r="BF1310" s="75"/>
      <c r="BG1310" s="75"/>
      <c r="BH1310" s="75"/>
      <c r="BI1310" s="75"/>
      <c r="BJ1310" s="75"/>
      <c r="BK1310" s="75"/>
      <c r="BL1310" s="75"/>
      <c r="BM1310" s="75"/>
      <c r="BN1310" s="75"/>
      <c r="BO1310" s="75"/>
      <c r="BP1310" s="75"/>
      <c r="BQ1310" s="75"/>
      <c r="BR1310" s="75"/>
      <c r="BS1310" s="75"/>
      <c r="BT1310" s="75">
        <v>0</v>
      </c>
      <c r="BU1310" s="192" t="s">
        <v>5025</v>
      </c>
      <c r="BV1310" s="74">
        <v>46084</v>
      </c>
      <c r="BW1310" s="85"/>
      <c r="BX1310" s="85"/>
      <c r="BY1310" s="86"/>
      <c r="BZ1310" s="87">
        <f t="shared" si="412"/>
        <v>7</v>
      </c>
      <c r="CB1310" s="88">
        <f t="shared" si="401"/>
        <v>10</v>
      </c>
      <c r="CC1310" s="89"/>
      <c r="CE1310" s="87">
        <f t="shared" si="400"/>
        <v>3</v>
      </c>
      <c r="CF1310" s="90"/>
      <c r="CG1310" s="90"/>
      <c r="CH1310" s="90"/>
      <c r="CJ1310" s="87">
        <f t="shared" si="402"/>
        <v>2</v>
      </c>
      <c r="CK1310" s="87">
        <f t="shared" si="403"/>
        <v>9</v>
      </c>
      <c r="CL1310" s="22" t="s">
        <v>121</v>
      </c>
      <c r="CM1310" s="22" t="s">
        <v>5026</v>
      </c>
    </row>
    <row r="1311" spans="1:91" ht="14.45" customHeight="1" x14ac:dyDescent="0.25">
      <c r="A1311" s="69">
        <f t="shared" si="411"/>
        <v>1309</v>
      </c>
      <c r="B1311" s="70" t="s">
        <v>102</v>
      </c>
      <c r="C1311" s="200" t="s">
        <v>5021</v>
      </c>
      <c r="D1311" s="106">
        <v>145506580</v>
      </c>
      <c r="E1311" s="82">
        <v>5320007635</v>
      </c>
      <c r="F1311" s="158">
        <v>46065</v>
      </c>
      <c r="G1311" s="82" t="s">
        <v>1186</v>
      </c>
      <c r="H1311" s="82" t="s">
        <v>2963</v>
      </c>
      <c r="I1311" s="82" t="s">
        <v>105</v>
      </c>
      <c r="J1311" s="75" t="s">
        <v>1161</v>
      </c>
      <c r="K1311" s="82" t="s">
        <v>242</v>
      </c>
      <c r="L1311" s="158">
        <v>46083</v>
      </c>
      <c r="M1311" s="73">
        <v>40</v>
      </c>
      <c r="N1311" s="75" t="s">
        <v>5033</v>
      </c>
      <c r="O1311" s="75" t="s">
        <v>5034</v>
      </c>
      <c r="P1311" s="75">
        <v>2830049205</v>
      </c>
      <c r="Q1311" s="222">
        <v>46079</v>
      </c>
      <c r="R1311" s="82">
        <v>1209388227</v>
      </c>
      <c r="S1311" s="82">
        <v>224208077</v>
      </c>
      <c r="T1311" s="222">
        <v>46079</v>
      </c>
      <c r="U1311" s="229">
        <v>15475.657999999999</v>
      </c>
      <c r="V1311" s="229">
        <v>14979.522999999999</v>
      </c>
      <c r="W1311" s="82">
        <v>16</v>
      </c>
      <c r="X1311" s="82">
        <v>0</v>
      </c>
      <c r="Y1311" s="98">
        <v>7266748260</v>
      </c>
      <c r="Z1311" s="82" t="s">
        <v>354</v>
      </c>
      <c r="AA1311" s="75" t="s">
        <v>3310</v>
      </c>
      <c r="AB1311" s="82" t="s">
        <v>4472</v>
      </c>
      <c r="AC1311" s="200" t="s">
        <v>5021</v>
      </c>
      <c r="AD1311" s="82" t="s">
        <v>113</v>
      </c>
      <c r="AE1311" s="222">
        <v>46083</v>
      </c>
      <c r="AF1311" s="223">
        <v>46082</v>
      </c>
      <c r="AG1311" s="223">
        <v>46080.708333333336</v>
      </c>
      <c r="AH1311" s="223">
        <v>46080.708333333336</v>
      </c>
      <c r="AI1311" s="222">
        <v>46082</v>
      </c>
      <c r="AJ1311" s="224"/>
      <c r="AK1311" s="217">
        <v>46082</v>
      </c>
      <c r="AL1311" s="222">
        <v>46084</v>
      </c>
      <c r="AM1311" s="224"/>
      <c r="AN1311" s="222">
        <v>46084</v>
      </c>
      <c r="AO1311" s="95" t="s">
        <v>121</v>
      </c>
      <c r="AP1311" s="95" t="s">
        <v>121</v>
      </c>
      <c r="AQ1311" s="95" t="s">
        <v>121</v>
      </c>
      <c r="AR1311" s="95" t="s">
        <v>121</v>
      </c>
      <c r="AS1311" s="95" t="s">
        <v>121</v>
      </c>
      <c r="AT1311" s="95" t="s">
        <v>121</v>
      </c>
      <c r="AU1311" s="82" t="s">
        <v>2794</v>
      </c>
      <c r="AV1311" s="74">
        <v>46079</v>
      </c>
      <c r="AW1311" s="75" t="s">
        <v>5035</v>
      </c>
      <c r="AX1311" s="75">
        <v>32209161</v>
      </c>
      <c r="AY1311" s="75"/>
      <c r="AZ1311" s="96"/>
      <c r="BA1311" s="75"/>
      <c r="BB1311" s="75"/>
      <c r="BC1311" s="75"/>
      <c r="BD1311" s="75"/>
      <c r="BE1311" s="75"/>
      <c r="BF1311" s="75"/>
      <c r="BG1311" s="75"/>
      <c r="BH1311" s="75"/>
      <c r="BI1311" s="75"/>
      <c r="BJ1311" s="75"/>
      <c r="BK1311" s="75"/>
      <c r="BL1311" s="75"/>
      <c r="BM1311" s="75"/>
      <c r="BN1311" s="75"/>
      <c r="BO1311" s="75"/>
      <c r="BP1311" s="75"/>
      <c r="BQ1311" s="75"/>
      <c r="BR1311" s="75"/>
      <c r="BS1311" s="75"/>
      <c r="BT1311" s="75">
        <v>0</v>
      </c>
      <c r="BU1311" s="192" t="s">
        <v>5025</v>
      </c>
      <c r="BV1311" s="74">
        <v>46084</v>
      </c>
      <c r="BW1311" s="85"/>
      <c r="BX1311" s="85"/>
      <c r="BY1311" s="86"/>
      <c r="BZ1311" s="87">
        <f t="shared" si="412"/>
        <v>7</v>
      </c>
      <c r="CB1311" s="88">
        <f t="shared" si="401"/>
        <v>10</v>
      </c>
      <c r="CC1311" s="89"/>
      <c r="CE1311" s="87">
        <f t="shared" si="400"/>
        <v>3</v>
      </c>
      <c r="CF1311" s="90">
        <v>6016800</v>
      </c>
      <c r="CG1311" s="90"/>
      <c r="CH1311" s="90">
        <v>6016800</v>
      </c>
      <c r="CI1311" s="91">
        <v>26160</v>
      </c>
      <c r="CJ1311" s="87">
        <f t="shared" si="402"/>
        <v>2</v>
      </c>
      <c r="CK1311" s="87">
        <f t="shared" si="403"/>
        <v>9</v>
      </c>
      <c r="CL1311" s="22" t="s">
        <v>121</v>
      </c>
      <c r="CM1311" s="22" t="s">
        <v>5026</v>
      </c>
    </row>
    <row r="1312" spans="1:91" ht="14.45" customHeight="1" x14ac:dyDescent="0.25">
      <c r="A1312" s="69">
        <f t="shared" si="411"/>
        <v>1310</v>
      </c>
      <c r="B1312" s="70" t="s">
        <v>102</v>
      </c>
      <c r="C1312" s="200" t="s">
        <v>5021</v>
      </c>
      <c r="D1312" s="106">
        <v>145506581</v>
      </c>
      <c r="E1312" s="82">
        <v>5320007635</v>
      </c>
      <c r="F1312" s="158">
        <v>46065</v>
      </c>
      <c r="G1312" s="82" t="s">
        <v>1186</v>
      </c>
      <c r="H1312" s="82" t="s">
        <v>2963</v>
      </c>
      <c r="I1312" s="82" t="s">
        <v>105</v>
      </c>
      <c r="J1312" s="82" t="s">
        <v>1161</v>
      </c>
      <c r="K1312" s="82" t="s">
        <v>242</v>
      </c>
      <c r="L1312" s="158">
        <v>46083</v>
      </c>
      <c r="M1312" s="73">
        <v>0</v>
      </c>
      <c r="N1312" s="75" t="s">
        <v>5033</v>
      </c>
      <c r="O1312" s="75" t="s">
        <v>5034</v>
      </c>
      <c r="P1312" s="75">
        <v>2830049206</v>
      </c>
      <c r="Q1312" s="222">
        <v>46079</v>
      </c>
      <c r="R1312" s="82">
        <v>1209388228</v>
      </c>
      <c r="S1312" s="82">
        <v>224208092</v>
      </c>
      <c r="T1312" s="222">
        <v>46079</v>
      </c>
      <c r="U1312" s="229">
        <v>3326.5259999999998</v>
      </c>
      <c r="V1312" s="229">
        <v>3209.145</v>
      </c>
      <c r="W1312" s="82">
        <v>4</v>
      </c>
      <c r="X1312" s="82">
        <v>0</v>
      </c>
      <c r="Y1312" s="98">
        <v>7266748260</v>
      </c>
      <c r="Z1312" s="82" t="s">
        <v>354</v>
      </c>
      <c r="AA1312" s="75" t="s">
        <v>3310</v>
      </c>
      <c r="AB1312" s="82" t="s">
        <v>4472</v>
      </c>
      <c r="AC1312" s="200" t="s">
        <v>5021</v>
      </c>
      <c r="AD1312" s="82" t="s">
        <v>113</v>
      </c>
      <c r="AE1312" s="222">
        <v>46083</v>
      </c>
      <c r="AF1312" s="223">
        <v>46082</v>
      </c>
      <c r="AG1312" s="223">
        <v>46080.708333333336</v>
      </c>
      <c r="AH1312" s="223">
        <v>46080.708333333336</v>
      </c>
      <c r="AI1312" s="222">
        <v>46082</v>
      </c>
      <c r="AJ1312" s="224"/>
      <c r="AK1312" s="222">
        <v>46082</v>
      </c>
      <c r="AL1312" s="222">
        <v>46084</v>
      </c>
      <c r="AM1312" s="224"/>
      <c r="AN1312" s="222">
        <v>46084</v>
      </c>
      <c r="AO1312" s="95" t="s">
        <v>121</v>
      </c>
      <c r="AP1312" s="95" t="s">
        <v>121</v>
      </c>
      <c r="AQ1312" s="95" t="s">
        <v>121</v>
      </c>
      <c r="AR1312" s="95" t="s">
        <v>121</v>
      </c>
      <c r="AS1312" s="95" t="s">
        <v>121</v>
      </c>
      <c r="AT1312" s="95" t="s">
        <v>121</v>
      </c>
      <c r="AU1312" s="82" t="s">
        <v>2794</v>
      </c>
      <c r="AV1312" s="74">
        <v>46079</v>
      </c>
      <c r="AW1312" s="75">
        <v>0</v>
      </c>
      <c r="AX1312" s="75">
        <v>0</v>
      </c>
      <c r="AY1312" s="75"/>
      <c r="AZ1312" s="96"/>
      <c r="BA1312" s="75"/>
      <c r="BB1312" s="75"/>
      <c r="BC1312" s="75"/>
      <c r="BD1312" s="75"/>
      <c r="BE1312" s="75"/>
      <c r="BF1312" s="75"/>
      <c r="BG1312" s="75"/>
      <c r="BH1312" s="75"/>
      <c r="BI1312" s="75"/>
      <c r="BJ1312" s="75"/>
      <c r="BK1312" s="75"/>
      <c r="BL1312" s="75"/>
      <c r="BM1312" s="75"/>
      <c r="BN1312" s="75"/>
      <c r="BO1312" s="75"/>
      <c r="BP1312" s="75"/>
      <c r="BQ1312" s="75"/>
      <c r="BR1312" s="75"/>
      <c r="BS1312" s="75"/>
      <c r="BT1312" s="75">
        <v>0</v>
      </c>
      <c r="BU1312" s="192" t="s">
        <v>5025</v>
      </c>
      <c r="BV1312" s="74">
        <v>46084</v>
      </c>
      <c r="BW1312" s="85"/>
      <c r="BX1312" s="85"/>
      <c r="BY1312" s="86"/>
      <c r="BZ1312" s="87">
        <f t="shared" si="412"/>
        <v>7</v>
      </c>
      <c r="CB1312" s="88">
        <f t="shared" si="401"/>
        <v>10</v>
      </c>
      <c r="CC1312" s="89"/>
      <c r="CE1312" s="87">
        <f t="shared" si="400"/>
        <v>3</v>
      </c>
      <c r="CF1312" s="90"/>
      <c r="CG1312" s="90"/>
      <c r="CH1312" s="90"/>
      <c r="CJ1312" s="87">
        <f t="shared" si="402"/>
        <v>2</v>
      </c>
      <c r="CK1312" s="87">
        <f t="shared" si="403"/>
        <v>9</v>
      </c>
      <c r="CL1312" s="22" t="s">
        <v>121</v>
      </c>
      <c r="CM1312" s="22" t="s">
        <v>5026</v>
      </c>
    </row>
    <row r="1313" spans="1:91" ht="14.45" customHeight="1" x14ac:dyDescent="0.25">
      <c r="A1313" s="69">
        <f t="shared" si="411"/>
        <v>1311</v>
      </c>
      <c r="B1313" s="70" t="s">
        <v>102</v>
      </c>
      <c r="C1313" s="200" t="s">
        <v>5021</v>
      </c>
      <c r="D1313" s="106">
        <v>145527479</v>
      </c>
      <c r="E1313" s="82">
        <v>5320007716</v>
      </c>
      <c r="F1313" s="158">
        <v>46065</v>
      </c>
      <c r="G1313" s="82" t="s">
        <v>1211</v>
      </c>
      <c r="H1313" s="82" t="s">
        <v>2963</v>
      </c>
      <c r="I1313" s="82" t="s">
        <v>105</v>
      </c>
      <c r="J1313" s="75" t="s">
        <v>1161</v>
      </c>
      <c r="K1313" s="82" t="s">
        <v>242</v>
      </c>
      <c r="L1313" s="158">
        <v>46084</v>
      </c>
      <c r="M1313" s="73">
        <v>40</v>
      </c>
      <c r="N1313" s="75" t="s">
        <v>5036</v>
      </c>
      <c r="O1313" s="75" t="s">
        <v>5037</v>
      </c>
      <c r="P1313" s="75">
        <v>2830049244</v>
      </c>
      <c r="Q1313" s="222">
        <v>46079</v>
      </c>
      <c r="R1313" s="82">
        <v>1209388372</v>
      </c>
      <c r="S1313" s="82">
        <v>224247582</v>
      </c>
      <c r="T1313" s="222">
        <v>46079</v>
      </c>
      <c r="U1313" s="229">
        <v>12463.911</v>
      </c>
      <c r="V1313" s="229">
        <v>12018.594999999999</v>
      </c>
      <c r="W1313" s="82">
        <v>14</v>
      </c>
      <c r="X1313" s="82">
        <v>11</v>
      </c>
      <c r="Y1313" s="98">
        <v>7266774150</v>
      </c>
      <c r="Z1313" s="82" t="s">
        <v>354</v>
      </c>
      <c r="AA1313" s="75" t="s">
        <v>3310</v>
      </c>
      <c r="AB1313" s="82" t="s">
        <v>4472</v>
      </c>
      <c r="AC1313" s="200" t="s">
        <v>5021</v>
      </c>
      <c r="AD1313" s="82" t="s">
        <v>113</v>
      </c>
      <c r="AE1313" s="222">
        <v>46083</v>
      </c>
      <c r="AF1313" s="223">
        <v>46082</v>
      </c>
      <c r="AG1313" s="223">
        <v>46080.708333333336</v>
      </c>
      <c r="AH1313" s="223">
        <v>46080.708333333336</v>
      </c>
      <c r="AI1313" s="222">
        <v>46082</v>
      </c>
      <c r="AJ1313" s="224"/>
      <c r="AK1313" s="217">
        <v>46082</v>
      </c>
      <c r="AL1313" s="222">
        <v>46084</v>
      </c>
      <c r="AM1313" s="224"/>
      <c r="AN1313" s="222">
        <v>46084</v>
      </c>
      <c r="AO1313" s="95" t="s">
        <v>121</v>
      </c>
      <c r="AP1313" s="95" t="s">
        <v>121</v>
      </c>
      <c r="AQ1313" s="95" t="s">
        <v>121</v>
      </c>
      <c r="AR1313" s="95" t="s">
        <v>121</v>
      </c>
      <c r="AS1313" s="95" t="s">
        <v>121</v>
      </c>
      <c r="AT1313" s="95" t="s">
        <v>121</v>
      </c>
      <c r="AU1313" s="82" t="s">
        <v>2794</v>
      </c>
      <c r="AV1313" s="74">
        <v>46079</v>
      </c>
      <c r="AW1313" s="75" t="s">
        <v>5038</v>
      </c>
      <c r="AX1313" s="75">
        <v>32216040</v>
      </c>
      <c r="AY1313" s="75"/>
      <c r="AZ1313" s="96"/>
      <c r="BA1313" s="75"/>
      <c r="BB1313" s="75"/>
      <c r="BC1313" s="75"/>
      <c r="BD1313" s="75"/>
      <c r="BE1313" s="75"/>
      <c r="BF1313" s="75"/>
      <c r="BG1313" s="75"/>
      <c r="BH1313" s="75"/>
      <c r="BI1313" s="75"/>
      <c r="BJ1313" s="75"/>
      <c r="BK1313" s="75"/>
      <c r="BL1313" s="75"/>
      <c r="BM1313" s="75"/>
      <c r="BN1313" s="75"/>
      <c r="BO1313" s="75"/>
      <c r="BP1313" s="75"/>
      <c r="BQ1313" s="75"/>
      <c r="BR1313" s="75"/>
      <c r="BS1313" s="75"/>
      <c r="BT1313" s="75">
        <v>0</v>
      </c>
      <c r="BU1313" s="192" t="s">
        <v>5025</v>
      </c>
      <c r="BV1313" s="74">
        <v>46084</v>
      </c>
      <c r="BW1313" s="85"/>
      <c r="BX1313" s="85"/>
      <c r="BY1313" s="86"/>
      <c r="BZ1313" s="87">
        <f t="shared" si="412"/>
        <v>7</v>
      </c>
      <c r="CB1313" s="88">
        <f t="shared" si="401"/>
        <v>10</v>
      </c>
      <c r="CC1313" s="89"/>
      <c r="CE1313" s="87">
        <f t="shared" si="400"/>
        <v>3</v>
      </c>
      <c r="CF1313" s="90">
        <v>6016800</v>
      </c>
      <c r="CG1313" s="90"/>
      <c r="CH1313" s="90">
        <v>6016800</v>
      </c>
      <c r="CI1313" s="91">
        <v>26160</v>
      </c>
      <c r="CJ1313" s="87">
        <f t="shared" si="402"/>
        <v>2</v>
      </c>
      <c r="CK1313" s="87">
        <f t="shared" si="403"/>
        <v>9</v>
      </c>
      <c r="CL1313" s="22" t="s">
        <v>121</v>
      </c>
      <c r="CM1313" s="22" t="s">
        <v>5026</v>
      </c>
    </row>
    <row r="1314" spans="1:91" ht="14.45" customHeight="1" x14ac:dyDescent="0.25">
      <c r="A1314" s="69">
        <f t="shared" si="411"/>
        <v>1312</v>
      </c>
      <c r="B1314" s="70" t="s">
        <v>102</v>
      </c>
      <c r="C1314" s="200" t="s">
        <v>5021</v>
      </c>
      <c r="D1314" s="106">
        <v>145528836</v>
      </c>
      <c r="E1314" s="82">
        <v>5320007716</v>
      </c>
      <c r="F1314" s="158">
        <v>46065</v>
      </c>
      <c r="G1314" s="82" t="s">
        <v>5039</v>
      </c>
      <c r="H1314" s="82" t="s">
        <v>2963</v>
      </c>
      <c r="I1314" s="82" t="s">
        <v>105</v>
      </c>
      <c r="J1314" s="82" t="s">
        <v>1161</v>
      </c>
      <c r="K1314" s="82" t="s">
        <v>242</v>
      </c>
      <c r="L1314" s="158">
        <v>46083</v>
      </c>
      <c r="M1314" s="73">
        <v>0</v>
      </c>
      <c r="N1314" s="75" t="s">
        <v>5036</v>
      </c>
      <c r="O1314" s="75" t="s">
        <v>5037</v>
      </c>
      <c r="P1314" s="75">
        <v>2830049245</v>
      </c>
      <c r="Q1314" s="222">
        <v>46079</v>
      </c>
      <c r="R1314" s="82">
        <v>1209388381</v>
      </c>
      <c r="S1314" s="82">
        <v>224247625</v>
      </c>
      <c r="T1314" s="222">
        <v>46079</v>
      </c>
      <c r="U1314" s="229">
        <v>2672.0880000000002</v>
      </c>
      <c r="V1314" s="229">
        <v>2576.59</v>
      </c>
      <c r="W1314" s="82">
        <v>3</v>
      </c>
      <c r="X1314" s="82">
        <v>0</v>
      </c>
      <c r="Y1314" s="98">
        <v>7266774150</v>
      </c>
      <c r="Z1314" s="82" t="s">
        <v>354</v>
      </c>
      <c r="AA1314" s="75" t="s">
        <v>3310</v>
      </c>
      <c r="AB1314" s="82" t="s">
        <v>4472</v>
      </c>
      <c r="AC1314" s="200" t="s">
        <v>5021</v>
      </c>
      <c r="AD1314" s="82" t="s">
        <v>113</v>
      </c>
      <c r="AE1314" s="222">
        <v>46083</v>
      </c>
      <c r="AF1314" s="223">
        <v>46082</v>
      </c>
      <c r="AG1314" s="223">
        <v>46080.708333333336</v>
      </c>
      <c r="AH1314" s="223">
        <v>46080.708333333336</v>
      </c>
      <c r="AI1314" s="222">
        <v>46082</v>
      </c>
      <c r="AJ1314" s="224"/>
      <c r="AK1314" s="222">
        <v>46082</v>
      </c>
      <c r="AL1314" s="222">
        <v>46084</v>
      </c>
      <c r="AM1314" s="224"/>
      <c r="AN1314" s="222">
        <v>46084</v>
      </c>
      <c r="AO1314" s="95" t="s">
        <v>121</v>
      </c>
      <c r="AP1314" s="95" t="s">
        <v>121</v>
      </c>
      <c r="AQ1314" s="95" t="s">
        <v>121</v>
      </c>
      <c r="AR1314" s="95" t="s">
        <v>121</v>
      </c>
      <c r="AS1314" s="95" t="s">
        <v>121</v>
      </c>
      <c r="AT1314" s="95" t="s">
        <v>121</v>
      </c>
      <c r="AU1314" s="82" t="s">
        <v>2794</v>
      </c>
      <c r="AV1314" s="74">
        <v>46079</v>
      </c>
      <c r="AW1314" s="75">
        <v>0</v>
      </c>
      <c r="AX1314" s="75">
        <v>0</v>
      </c>
      <c r="AY1314" s="75"/>
      <c r="AZ1314" s="96"/>
      <c r="BA1314" s="75"/>
      <c r="BB1314" s="75"/>
      <c r="BC1314" s="75"/>
      <c r="BD1314" s="75"/>
      <c r="BE1314" s="75"/>
      <c r="BF1314" s="75"/>
      <c r="BG1314" s="75"/>
      <c r="BH1314" s="75"/>
      <c r="BI1314" s="75"/>
      <c r="BJ1314" s="75"/>
      <c r="BK1314" s="75"/>
      <c r="BL1314" s="75"/>
      <c r="BM1314" s="75"/>
      <c r="BN1314" s="75"/>
      <c r="BO1314" s="75"/>
      <c r="BP1314" s="75"/>
      <c r="BQ1314" s="75"/>
      <c r="BR1314" s="75"/>
      <c r="BS1314" s="75"/>
      <c r="BT1314" s="75">
        <v>0</v>
      </c>
      <c r="BU1314" s="192" t="s">
        <v>5025</v>
      </c>
      <c r="BV1314" s="74">
        <v>46084</v>
      </c>
      <c r="BW1314" s="85"/>
      <c r="BX1314" s="85"/>
      <c r="BY1314" s="86"/>
      <c r="BZ1314" s="87">
        <f t="shared" si="412"/>
        <v>7</v>
      </c>
      <c r="CB1314" s="88">
        <f t="shared" si="401"/>
        <v>10</v>
      </c>
      <c r="CC1314" s="89"/>
      <c r="CE1314" s="87">
        <f t="shared" si="400"/>
        <v>3</v>
      </c>
      <c r="CF1314" s="90"/>
      <c r="CG1314" s="90"/>
      <c r="CH1314" s="90"/>
      <c r="CJ1314" s="87">
        <f t="shared" si="402"/>
        <v>2</v>
      </c>
      <c r="CK1314" s="87">
        <f t="shared" si="403"/>
        <v>9</v>
      </c>
      <c r="CL1314" s="22" t="s">
        <v>121</v>
      </c>
      <c r="CM1314" s="22" t="s">
        <v>5026</v>
      </c>
    </row>
    <row r="1315" spans="1:91" ht="14.85" customHeight="1" x14ac:dyDescent="0.25">
      <c r="A1315" s="69">
        <f t="shared" si="411"/>
        <v>1313</v>
      </c>
      <c r="B1315" s="70" t="s">
        <v>102</v>
      </c>
      <c r="C1315" s="107" t="s">
        <v>5040</v>
      </c>
      <c r="D1315" s="106">
        <v>145606205</v>
      </c>
      <c r="E1315" s="73">
        <v>5320007759</v>
      </c>
      <c r="F1315" s="74">
        <v>46078</v>
      </c>
      <c r="G1315" s="75" t="s">
        <v>1178</v>
      </c>
      <c r="H1315" s="75" t="s">
        <v>2963</v>
      </c>
      <c r="I1315" s="75" t="s">
        <v>105</v>
      </c>
      <c r="J1315" s="75" t="s">
        <v>1161</v>
      </c>
      <c r="K1315" s="75" t="s">
        <v>242</v>
      </c>
      <c r="L1315" s="74">
        <v>46092</v>
      </c>
      <c r="M1315" s="73">
        <v>0</v>
      </c>
      <c r="N1315" s="75" t="s">
        <v>5041</v>
      </c>
      <c r="O1315" s="75" t="s">
        <v>5042</v>
      </c>
      <c r="P1315" s="75">
        <v>2830049680</v>
      </c>
      <c r="Q1315" s="74">
        <v>46087</v>
      </c>
      <c r="R1315" s="75">
        <v>1209391076</v>
      </c>
      <c r="S1315" s="75">
        <v>224286766</v>
      </c>
      <c r="T1315" s="74">
        <v>46087</v>
      </c>
      <c r="U1315" s="229">
        <v>902.33100000000002</v>
      </c>
      <c r="V1315" s="229">
        <v>871.32399999999996</v>
      </c>
      <c r="W1315" s="75">
        <v>1</v>
      </c>
      <c r="X1315" s="75">
        <v>1</v>
      </c>
      <c r="Y1315" s="98">
        <v>7266748290</v>
      </c>
      <c r="Z1315" s="82" t="s">
        <v>354</v>
      </c>
      <c r="AA1315" s="75" t="s">
        <v>1258</v>
      </c>
      <c r="AB1315" s="82" t="s">
        <v>4952</v>
      </c>
      <c r="AC1315" s="107" t="s">
        <v>5040</v>
      </c>
      <c r="AD1315" s="75" t="s">
        <v>113</v>
      </c>
      <c r="AE1315" s="99">
        <v>46093</v>
      </c>
      <c r="AF1315" s="130">
        <v>46090.416666666664</v>
      </c>
      <c r="AG1315" s="130">
        <v>46087.708333333336</v>
      </c>
      <c r="AH1315" s="130">
        <v>46087.708333333336</v>
      </c>
      <c r="AI1315" s="99">
        <v>46089</v>
      </c>
      <c r="AJ1315" s="221">
        <v>46092</v>
      </c>
      <c r="AK1315" s="221">
        <v>46092</v>
      </c>
      <c r="AL1315" s="99">
        <v>46091</v>
      </c>
      <c r="AM1315" s="99">
        <v>46094</v>
      </c>
      <c r="AN1315" s="99">
        <v>46094</v>
      </c>
      <c r="AO1315" s="95" t="s">
        <v>121</v>
      </c>
      <c r="AP1315" s="95" t="s">
        <v>121</v>
      </c>
      <c r="AQ1315" s="95" t="s">
        <v>121</v>
      </c>
      <c r="AR1315" s="95" t="s">
        <v>121</v>
      </c>
      <c r="AS1315" s="158" t="s">
        <v>121</v>
      </c>
      <c r="AT1315" s="95" t="s">
        <v>121</v>
      </c>
      <c r="AU1315" s="82" t="s">
        <v>2787</v>
      </c>
      <c r="AV1315" s="134">
        <v>46087</v>
      </c>
      <c r="AW1315" s="75" t="s">
        <v>5043</v>
      </c>
      <c r="AX1315" s="75">
        <v>32706755</v>
      </c>
      <c r="AY1315" s="75"/>
      <c r="AZ1315" s="96"/>
      <c r="BA1315" s="75"/>
      <c r="BB1315" s="75"/>
      <c r="BC1315" s="75"/>
      <c r="BD1315" s="75"/>
      <c r="BE1315" s="75"/>
      <c r="BF1315" s="75"/>
      <c r="BG1315" s="75"/>
      <c r="BH1315" s="75"/>
      <c r="BI1315" s="75"/>
      <c r="BJ1315" s="75"/>
      <c r="BK1315" s="75"/>
      <c r="BL1315" s="75"/>
      <c r="BM1315" s="75"/>
      <c r="BN1315" s="75"/>
      <c r="BO1315" s="75"/>
      <c r="BP1315" s="75"/>
      <c r="BQ1315" s="75"/>
      <c r="BR1315" s="75"/>
      <c r="BS1315" s="75"/>
      <c r="BT1315" s="75">
        <v>1</v>
      </c>
      <c r="BU1315" s="201" t="s">
        <v>5044</v>
      </c>
      <c r="BV1315" s="74">
        <v>46093</v>
      </c>
      <c r="BW1315" s="85"/>
      <c r="BX1315" s="85"/>
      <c r="BY1315" s="86"/>
      <c r="BZ1315" s="87">
        <f t="shared" si="412"/>
        <v>9</v>
      </c>
      <c r="CB1315" s="88">
        <f t="shared" si="401"/>
        <v>11</v>
      </c>
      <c r="CC1315" s="89"/>
      <c r="CE1315" s="87">
        <f t="shared" si="400"/>
        <v>3</v>
      </c>
      <c r="CF1315" s="90"/>
      <c r="CG1315" s="90"/>
      <c r="CH1315" s="90"/>
      <c r="CJ1315" s="87">
        <f t="shared" si="402"/>
        <v>3</v>
      </c>
      <c r="CK1315" s="87">
        <f t="shared" si="403"/>
        <v>10</v>
      </c>
      <c r="CL1315" s="22" t="s">
        <v>121</v>
      </c>
      <c r="CM1315" s="22" t="s">
        <v>5045</v>
      </c>
    </row>
    <row r="1316" spans="1:91" ht="14.85" customHeight="1" x14ac:dyDescent="0.25">
      <c r="A1316" s="69">
        <f t="shared" si="411"/>
        <v>1314</v>
      </c>
      <c r="B1316" s="70" t="s">
        <v>102</v>
      </c>
      <c r="C1316" s="107" t="s">
        <v>5040</v>
      </c>
      <c r="D1316" s="106">
        <v>145606240</v>
      </c>
      <c r="E1316" s="73">
        <v>5320007759</v>
      </c>
      <c r="F1316" s="74">
        <v>46078</v>
      </c>
      <c r="G1316" s="75" t="s">
        <v>1178</v>
      </c>
      <c r="H1316" s="75" t="s">
        <v>2963</v>
      </c>
      <c r="I1316" s="75" t="s">
        <v>105</v>
      </c>
      <c r="J1316" s="75" t="s">
        <v>1161</v>
      </c>
      <c r="K1316" s="75" t="s">
        <v>242</v>
      </c>
      <c r="L1316" s="74">
        <v>46092</v>
      </c>
      <c r="M1316" s="73">
        <v>0</v>
      </c>
      <c r="N1316" s="75" t="s">
        <v>5041</v>
      </c>
      <c r="O1316" s="75" t="s">
        <v>5042</v>
      </c>
      <c r="P1316" s="75">
        <v>2830049682</v>
      </c>
      <c r="Q1316" s="74">
        <v>46087</v>
      </c>
      <c r="R1316" s="75">
        <v>1209391078</v>
      </c>
      <c r="S1316" s="75">
        <v>224286767</v>
      </c>
      <c r="T1316" s="74">
        <v>46087</v>
      </c>
      <c r="U1316" s="229">
        <v>966.99800000000005</v>
      </c>
      <c r="V1316" s="229">
        <v>933.90300000000002</v>
      </c>
      <c r="W1316" s="75">
        <v>2</v>
      </c>
      <c r="X1316" s="75">
        <v>1</v>
      </c>
      <c r="Y1316" s="98">
        <v>7266748290</v>
      </c>
      <c r="Z1316" s="82" t="s">
        <v>354</v>
      </c>
      <c r="AA1316" s="75" t="s">
        <v>1258</v>
      </c>
      <c r="AB1316" s="82" t="s">
        <v>4952</v>
      </c>
      <c r="AC1316" s="107" t="s">
        <v>5040</v>
      </c>
      <c r="AD1316" s="75" t="s">
        <v>113</v>
      </c>
      <c r="AE1316" s="99">
        <v>46093</v>
      </c>
      <c r="AF1316" s="130">
        <v>46090.416666666664</v>
      </c>
      <c r="AG1316" s="130">
        <v>46087.708333333336</v>
      </c>
      <c r="AH1316" s="130">
        <v>46087.708333333336</v>
      </c>
      <c r="AI1316" s="99">
        <v>46089</v>
      </c>
      <c r="AJ1316" s="221">
        <v>46092</v>
      </c>
      <c r="AK1316" s="221">
        <v>46092</v>
      </c>
      <c r="AL1316" s="99">
        <v>46091</v>
      </c>
      <c r="AM1316" s="99">
        <v>46094</v>
      </c>
      <c r="AN1316" s="99">
        <v>46094</v>
      </c>
      <c r="AO1316" s="95" t="s">
        <v>121</v>
      </c>
      <c r="AP1316" s="95" t="s">
        <v>121</v>
      </c>
      <c r="AQ1316" s="95" t="s">
        <v>121</v>
      </c>
      <c r="AR1316" s="95" t="s">
        <v>121</v>
      </c>
      <c r="AS1316" s="158" t="s">
        <v>121</v>
      </c>
      <c r="AT1316" s="95" t="s">
        <v>121</v>
      </c>
      <c r="AU1316" s="82" t="s">
        <v>2787</v>
      </c>
      <c r="AV1316" s="134">
        <v>46087</v>
      </c>
      <c r="AW1316" s="75">
        <f>_xlfn.XLOOKUP(D1316,'[1]OPS Loading report'!$E:$E,'[1]OPS Loading report'!$G:$G)</f>
        <v>0</v>
      </c>
      <c r="AX1316" s="75">
        <v>0</v>
      </c>
      <c r="AY1316" s="75"/>
      <c r="AZ1316" s="96"/>
      <c r="BA1316" s="75"/>
      <c r="BB1316" s="75"/>
      <c r="BC1316" s="75"/>
      <c r="BD1316" s="75"/>
      <c r="BE1316" s="75"/>
      <c r="BF1316" s="75"/>
      <c r="BG1316" s="75"/>
      <c r="BH1316" s="75"/>
      <c r="BI1316" s="75"/>
      <c r="BJ1316" s="75"/>
      <c r="BK1316" s="75"/>
      <c r="BL1316" s="75"/>
      <c r="BM1316" s="75"/>
      <c r="BN1316" s="75"/>
      <c r="BO1316" s="75"/>
      <c r="BP1316" s="75"/>
      <c r="BQ1316" s="75"/>
      <c r="BR1316" s="75"/>
      <c r="BS1316" s="75"/>
      <c r="BT1316" s="75">
        <v>0</v>
      </c>
      <c r="BU1316" s="201" t="s">
        <v>5044</v>
      </c>
      <c r="BV1316" s="74">
        <v>46093</v>
      </c>
      <c r="BW1316" s="85"/>
      <c r="BX1316" s="85"/>
      <c r="BY1316" s="86"/>
      <c r="BZ1316" s="87">
        <f t="shared" si="412"/>
        <v>9</v>
      </c>
      <c r="CB1316" s="88">
        <f t="shared" si="401"/>
        <v>11</v>
      </c>
      <c r="CC1316" s="89"/>
      <c r="CE1316" s="87">
        <f t="shared" si="400"/>
        <v>3</v>
      </c>
      <c r="CF1316" s="90"/>
      <c r="CG1316" s="90"/>
      <c r="CH1316" s="90"/>
      <c r="CJ1316" s="87">
        <f t="shared" si="402"/>
        <v>3</v>
      </c>
      <c r="CK1316" s="87">
        <f t="shared" si="403"/>
        <v>10</v>
      </c>
      <c r="CL1316" s="22" t="s">
        <v>121</v>
      </c>
      <c r="CM1316" s="22" t="s">
        <v>5045</v>
      </c>
    </row>
    <row r="1317" spans="1:91" ht="14.85" customHeight="1" x14ac:dyDescent="0.25">
      <c r="A1317" s="69">
        <f t="shared" si="411"/>
        <v>1315</v>
      </c>
      <c r="B1317" s="70" t="s">
        <v>102</v>
      </c>
      <c r="C1317" s="107" t="s">
        <v>5040</v>
      </c>
      <c r="D1317" s="106">
        <v>145565254</v>
      </c>
      <c r="E1317" s="73">
        <v>5320007759</v>
      </c>
      <c r="F1317" s="74">
        <v>46078</v>
      </c>
      <c r="G1317" s="75" t="s">
        <v>2992</v>
      </c>
      <c r="H1317" s="75" t="s">
        <v>2963</v>
      </c>
      <c r="I1317" s="75" t="s">
        <v>105</v>
      </c>
      <c r="J1317" s="75" t="s">
        <v>1161</v>
      </c>
      <c r="K1317" s="75" t="s">
        <v>242</v>
      </c>
      <c r="L1317" s="74">
        <v>46092</v>
      </c>
      <c r="M1317" s="73">
        <v>40</v>
      </c>
      <c r="N1317" s="75" t="s">
        <v>5041</v>
      </c>
      <c r="O1317" s="75" t="s">
        <v>5042</v>
      </c>
      <c r="P1317" s="75">
        <v>2830049683</v>
      </c>
      <c r="Q1317" s="74">
        <v>46087</v>
      </c>
      <c r="R1317" s="75">
        <v>1209391079</v>
      </c>
      <c r="S1317" s="75">
        <v>224286768</v>
      </c>
      <c r="T1317" s="74">
        <v>46087</v>
      </c>
      <c r="U1317" s="229">
        <v>8997.5939999999991</v>
      </c>
      <c r="V1317" s="229">
        <v>8661.6669999999995</v>
      </c>
      <c r="W1317" s="75">
        <v>10</v>
      </c>
      <c r="X1317" s="75">
        <v>7</v>
      </c>
      <c r="Y1317" s="98">
        <v>7266748290</v>
      </c>
      <c r="Z1317" s="82" t="s">
        <v>354</v>
      </c>
      <c r="AA1317" s="75" t="s">
        <v>1258</v>
      </c>
      <c r="AB1317" s="82" t="s">
        <v>4952</v>
      </c>
      <c r="AC1317" s="107" t="s">
        <v>5040</v>
      </c>
      <c r="AD1317" s="75" t="s">
        <v>113</v>
      </c>
      <c r="AE1317" s="99">
        <v>46093</v>
      </c>
      <c r="AF1317" s="130">
        <v>46090.416666666664</v>
      </c>
      <c r="AG1317" s="130">
        <v>46087.708333333336</v>
      </c>
      <c r="AH1317" s="130">
        <v>46087.708333333336</v>
      </c>
      <c r="AI1317" s="99">
        <v>46089</v>
      </c>
      <c r="AJ1317" s="221">
        <v>46092</v>
      </c>
      <c r="AK1317" s="226">
        <v>46092</v>
      </c>
      <c r="AL1317" s="99">
        <v>46091</v>
      </c>
      <c r="AM1317" s="99">
        <v>46094</v>
      </c>
      <c r="AN1317" s="99">
        <v>46094</v>
      </c>
      <c r="AO1317" s="95" t="s">
        <v>121</v>
      </c>
      <c r="AP1317" s="95" t="s">
        <v>121</v>
      </c>
      <c r="AQ1317" s="95" t="s">
        <v>121</v>
      </c>
      <c r="AR1317" s="95" t="s">
        <v>121</v>
      </c>
      <c r="AS1317" s="158" t="s">
        <v>121</v>
      </c>
      <c r="AT1317" s="95" t="s">
        <v>121</v>
      </c>
      <c r="AU1317" s="82" t="s">
        <v>2787</v>
      </c>
      <c r="AV1317" s="187">
        <v>46087</v>
      </c>
      <c r="AW1317" s="75">
        <f>_xlfn.XLOOKUP(D1317,'[1]OPS Loading report'!$E:$E,'[1]OPS Loading report'!$G:$G)</f>
        <v>0</v>
      </c>
      <c r="AX1317" s="75">
        <v>0</v>
      </c>
      <c r="AY1317" s="75"/>
      <c r="AZ1317" s="96"/>
      <c r="BA1317" s="75"/>
      <c r="BB1317" s="75"/>
      <c r="BC1317" s="75"/>
      <c r="BD1317" s="75"/>
      <c r="BE1317" s="75"/>
      <c r="BF1317" s="75"/>
      <c r="BG1317" s="75"/>
      <c r="BH1317" s="75"/>
      <c r="BI1317" s="75"/>
      <c r="BJ1317" s="75"/>
      <c r="BK1317" s="75"/>
      <c r="BL1317" s="75"/>
      <c r="BM1317" s="75"/>
      <c r="BN1317" s="75"/>
      <c r="BO1317" s="75"/>
      <c r="BP1317" s="75"/>
      <c r="BQ1317" s="75"/>
      <c r="BR1317" s="75"/>
      <c r="BS1317" s="75"/>
      <c r="BT1317" s="75">
        <v>0</v>
      </c>
      <c r="BU1317" s="201" t="s">
        <v>5044</v>
      </c>
      <c r="BV1317" s="74">
        <v>46093</v>
      </c>
      <c r="BW1317" s="85"/>
      <c r="BX1317" s="85"/>
      <c r="BY1317" s="86"/>
      <c r="BZ1317" s="87">
        <f t="shared" si="412"/>
        <v>9</v>
      </c>
      <c r="CB1317" s="88">
        <f t="shared" si="401"/>
        <v>11</v>
      </c>
      <c r="CC1317" s="89"/>
      <c r="CE1317" s="87">
        <f t="shared" si="400"/>
        <v>3</v>
      </c>
      <c r="CF1317" s="90">
        <v>6051070</v>
      </c>
      <c r="CG1317" s="90"/>
      <c r="CH1317" s="90">
        <v>6051070</v>
      </c>
      <c r="CI1317" s="91">
        <v>26309</v>
      </c>
      <c r="CJ1317" s="87">
        <f t="shared" si="402"/>
        <v>3</v>
      </c>
      <c r="CK1317" s="87">
        <f t="shared" si="403"/>
        <v>10</v>
      </c>
      <c r="CL1317" s="22" t="s">
        <v>121</v>
      </c>
      <c r="CM1317" s="22" t="s">
        <v>5045</v>
      </c>
    </row>
    <row r="1318" spans="1:91" ht="14.85" customHeight="1" x14ac:dyDescent="0.25">
      <c r="A1318" s="69">
        <f t="shared" si="411"/>
        <v>1316</v>
      </c>
      <c r="B1318" s="70" t="s">
        <v>102</v>
      </c>
      <c r="C1318" s="107" t="s">
        <v>5040</v>
      </c>
      <c r="D1318" s="106">
        <v>145563990</v>
      </c>
      <c r="E1318" s="73">
        <v>5320007759</v>
      </c>
      <c r="F1318" s="74">
        <v>46078</v>
      </c>
      <c r="G1318" s="75" t="s">
        <v>1246</v>
      </c>
      <c r="H1318" s="75" t="s">
        <v>2963</v>
      </c>
      <c r="I1318" s="75" t="s">
        <v>105</v>
      </c>
      <c r="J1318" s="75" t="s">
        <v>1161</v>
      </c>
      <c r="K1318" s="75" t="s">
        <v>242</v>
      </c>
      <c r="L1318" s="74">
        <v>46092</v>
      </c>
      <c r="M1318" s="73">
        <v>0</v>
      </c>
      <c r="N1318" s="75" t="s">
        <v>5041</v>
      </c>
      <c r="O1318" s="75" t="s">
        <v>5042</v>
      </c>
      <c r="P1318" s="75">
        <v>2830049684</v>
      </c>
      <c r="Q1318" s="74">
        <v>46087</v>
      </c>
      <c r="R1318" s="75">
        <v>1209391080</v>
      </c>
      <c r="S1318" s="75">
        <v>224286772</v>
      </c>
      <c r="T1318" s="74">
        <v>46087</v>
      </c>
      <c r="U1318" s="229">
        <v>2856.797</v>
      </c>
      <c r="V1318" s="229">
        <v>2747.9830000000002</v>
      </c>
      <c r="W1318" s="75">
        <v>3</v>
      </c>
      <c r="X1318" s="75">
        <v>3</v>
      </c>
      <c r="Y1318" s="98">
        <v>7266748290</v>
      </c>
      <c r="Z1318" s="82" t="s">
        <v>354</v>
      </c>
      <c r="AA1318" s="75" t="s">
        <v>1258</v>
      </c>
      <c r="AB1318" s="82" t="s">
        <v>4952</v>
      </c>
      <c r="AC1318" s="107" t="s">
        <v>5040</v>
      </c>
      <c r="AD1318" s="75" t="s">
        <v>113</v>
      </c>
      <c r="AE1318" s="99">
        <v>46093</v>
      </c>
      <c r="AF1318" s="130">
        <v>46090.416666666664</v>
      </c>
      <c r="AG1318" s="130">
        <v>46087.708333333336</v>
      </c>
      <c r="AH1318" s="130">
        <v>46087.708333333336</v>
      </c>
      <c r="AI1318" s="99">
        <v>46089</v>
      </c>
      <c r="AJ1318" s="221">
        <v>46092</v>
      </c>
      <c r="AK1318" s="221">
        <v>46092</v>
      </c>
      <c r="AL1318" s="99">
        <v>46091</v>
      </c>
      <c r="AM1318" s="99">
        <v>46094</v>
      </c>
      <c r="AN1318" s="99">
        <v>46094</v>
      </c>
      <c r="AO1318" s="95" t="s">
        <v>121</v>
      </c>
      <c r="AP1318" s="95" t="s">
        <v>121</v>
      </c>
      <c r="AQ1318" s="95" t="s">
        <v>121</v>
      </c>
      <c r="AR1318" s="95" t="s">
        <v>121</v>
      </c>
      <c r="AS1318" s="158" t="s">
        <v>121</v>
      </c>
      <c r="AT1318" s="95" t="s">
        <v>121</v>
      </c>
      <c r="AU1318" s="82" t="s">
        <v>2787</v>
      </c>
      <c r="AV1318" s="187">
        <v>46087</v>
      </c>
      <c r="AW1318" s="75">
        <f>_xlfn.XLOOKUP(D1318,'[1]OPS Loading report'!$E:$E,'[1]OPS Loading report'!$G:$G)</f>
        <v>0</v>
      </c>
      <c r="AX1318" s="75">
        <v>0</v>
      </c>
      <c r="AY1318" s="75"/>
      <c r="AZ1318" s="96"/>
      <c r="BA1318" s="75"/>
      <c r="BB1318" s="75"/>
      <c r="BC1318" s="75"/>
      <c r="BD1318" s="75"/>
      <c r="BE1318" s="75"/>
      <c r="BF1318" s="75"/>
      <c r="BG1318" s="75"/>
      <c r="BH1318" s="75"/>
      <c r="BI1318" s="75"/>
      <c r="BJ1318" s="75"/>
      <c r="BK1318" s="75"/>
      <c r="BL1318" s="75"/>
      <c r="BM1318" s="75"/>
      <c r="BN1318" s="75"/>
      <c r="BO1318" s="75"/>
      <c r="BP1318" s="75"/>
      <c r="BQ1318" s="75"/>
      <c r="BR1318" s="75"/>
      <c r="BS1318" s="75"/>
      <c r="BT1318" s="75">
        <v>0</v>
      </c>
      <c r="BU1318" s="201" t="s">
        <v>5044</v>
      </c>
      <c r="BV1318" s="74">
        <v>46093</v>
      </c>
      <c r="BW1318" s="85"/>
      <c r="BX1318" s="85"/>
      <c r="BY1318" s="86"/>
      <c r="BZ1318" s="87">
        <f t="shared" si="412"/>
        <v>9</v>
      </c>
      <c r="CB1318" s="88">
        <f t="shared" si="401"/>
        <v>11</v>
      </c>
      <c r="CC1318" s="89"/>
      <c r="CE1318" s="87">
        <f t="shared" si="400"/>
        <v>3</v>
      </c>
      <c r="CF1318" s="90"/>
      <c r="CG1318" s="90"/>
      <c r="CH1318" s="90"/>
      <c r="CJ1318" s="87">
        <f t="shared" si="402"/>
        <v>3</v>
      </c>
      <c r="CK1318" s="87">
        <f t="shared" si="403"/>
        <v>10</v>
      </c>
      <c r="CL1318" s="22" t="s">
        <v>121</v>
      </c>
      <c r="CM1318" s="22" t="s">
        <v>5045</v>
      </c>
    </row>
    <row r="1319" spans="1:91" ht="14.85" customHeight="1" x14ac:dyDescent="0.25">
      <c r="A1319" s="69">
        <f t="shared" si="411"/>
        <v>1317</v>
      </c>
      <c r="B1319" s="70" t="s">
        <v>102</v>
      </c>
      <c r="C1319" s="107" t="s">
        <v>5040</v>
      </c>
      <c r="D1319" s="106">
        <v>145561057</v>
      </c>
      <c r="E1319" s="73">
        <v>5320007759</v>
      </c>
      <c r="F1319" s="74">
        <v>46078</v>
      </c>
      <c r="G1319" s="75" t="s">
        <v>2987</v>
      </c>
      <c r="H1319" s="75" t="s">
        <v>2963</v>
      </c>
      <c r="I1319" s="75" t="s">
        <v>105</v>
      </c>
      <c r="J1319" s="75" t="s">
        <v>1161</v>
      </c>
      <c r="K1319" s="75" t="s">
        <v>242</v>
      </c>
      <c r="L1319" s="74">
        <v>46098</v>
      </c>
      <c r="M1319" s="73">
        <v>0</v>
      </c>
      <c r="N1319" s="75" t="s">
        <v>5041</v>
      </c>
      <c r="O1319" s="75" t="s">
        <v>5042</v>
      </c>
      <c r="P1319" s="75">
        <v>2830049681</v>
      </c>
      <c r="Q1319" s="74">
        <v>46087</v>
      </c>
      <c r="R1319" s="75">
        <v>1209391077</v>
      </c>
      <c r="S1319" s="75">
        <v>224286764</v>
      </c>
      <c r="T1319" s="74">
        <v>46087</v>
      </c>
      <c r="U1319" s="229">
        <v>2473.2440000000001</v>
      </c>
      <c r="V1319" s="229">
        <v>2391.8850000000002</v>
      </c>
      <c r="W1319" s="75">
        <v>4</v>
      </c>
      <c r="X1319" s="75">
        <v>1</v>
      </c>
      <c r="Y1319" s="98">
        <v>7266748290</v>
      </c>
      <c r="Z1319" s="82" t="s">
        <v>354</v>
      </c>
      <c r="AA1319" s="75" t="s">
        <v>1258</v>
      </c>
      <c r="AB1319" s="82" t="s">
        <v>4952</v>
      </c>
      <c r="AC1319" s="107" t="s">
        <v>5040</v>
      </c>
      <c r="AD1319" s="75" t="s">
        <v>113</v>
      </c>
      <c r="AE1319" s="99">
        <v>46093</v>
      </c>
      <c r="AF1319" s="130">
        <v>46090.416666666664</v>
      </c>
      <c r="AG1319" s="130">
        <v>46087.708333333336</v>
      </c>
      <c r="AH1319" s="130">
        <v>46087.708333333336</v>
      </c>
      <c r="AI1319" s="99">
        <v>46089</v>
      </c>
      <c r="AJ1319" s="221">
        <v>46092</v>
      </c>
      <c r="AK1319" s="221">
        <v>46092</v>
      </c>
      <c r="AL1319" s="99">
        <v>46091</v>
      </c>
      <c r="AM1319" s="99">
        <v>46094</v>
      </c>
      <c r="AN1319" s="99">
        <v>46094</v>
      </c>
      <c r="AO1319" s="95" t="s">
        <v>121</v>
      </c>
      <c r="AP1319" s="95" t="s">
        <v>121</v>
      </c>
      <c r="AQ1319" s="95" t="s">
        <v>121</v>
      </c>
      <c r="AR1319" s="95" t="s">
        <v>121</v>
      </c>
      <c r="AS1319" s="158" t="s">
        <v>121</v>
      </c>
      <c r="AT1319" s="95" t="s">
        <v>121</v>
      </c>
      <c r="AU1319" s="82" t="s">
        <v>2787</v>
      </c>
      <c r="AV1319" s="187">
        <v>46087</v>
      </c>
      <c r="AW1319" s="75">
        <f>_xlfn.XLOOKUP(D1319,'[1]OPS Loading report'!$E:$E,'[1]OPS Loading report'!$G:$G)</f>
        <v>0</v>
      </c>
      <c r="AX1319" s="75">
        <v>0</v>
      </c>
      <c r="AY1319" s="75"/>
      <c r="AZ1319" s="96"/>
      <c r="BA1319" s="75"/>
      <c r="BB1319" s="75"/>
      <c r="BC1319" s="75"/>
      <c r="BD1319" s="75"/>
      <c r="BE1319" s="75"/>
      <c r="BF1319" s="75"/>
      <c r="BG1319" s="75"/>
      <c r="BH1319" s="75"/>
      <c r="BI1319" s="75"/>
      <c r="BJ1319" s="75"/>
      <c r="BK1319" s="75"/>
      <c r="BL1319" s="75"/>
      <c r="BM1319" s="75"/>
      <c r="BN1319" s="75"/>
      <c r="BO1319" s="75"/>
      <c r="BP1319" s="75"/>
      <c r="BQ1319" s="75"/>
      <c r="BR1319" s="75"/>
      <c r="BS1319" s="75"/>
      <c r="BT1319" s="75">
        <v>0</v>
      </c>
      <c r="BU1319" s="201" t="s">
        <v>5044</v>
      </c>
      <c r="BV1319" s="74">
        <v>46093</v>
      </c>
      <c r="BW1319" s="85"/>
      <c r="BX1319" s="85"/>
      <c r="BY1319" s="86"/>
      <c r="BZ1319" s="87">
        <f t="shared" si="412"/>
        <v>9</v>
      </c>
      <c r="CB1319" s="88">
        <f t="shared" si="401"/>
        <v>11</v>
      </c>
      <c r="CC1319" s="89"/>
      <c r="CE1319" s="87">
        <f t="shared" si="400"/>
        <v>3</v>
      </c>
      <c r="CF1319" s="90"/>
      <c r="CG1319" s="90"/>
      <c r="CH1319" s="90"/>
      <c r="CJ1319" s="87">
        <f t="shared" si="402"/>
        <v>3</v>
      </c>
      <c r="CK1319" s="87">
        <f t="shared" si="403"/>
        <v>10</v>
      </c>
      <c r="CL1319" s="22" t="s">
        <v>121</v>
      </c>
      <c r="CM1319" s="22" t="s">
        <v>5045</v>
      </c>
    </row>
    <row r="1320" spans="1:91" ht="14.45" customHeight="1" x14ac:dyDescent="0.25">
      <c r="A1320" s="69">
        <f t="shared" si="411"/>
        <v>1318</v>
      </c>
      <c r="B1320" s="70" t="s">
        <v>102</v>
      </c>
      <c r="C1320" s="200" t="s">
        <v>5046</v>
      </c>
      <c r="D1320" s="106">
        <v>145492988</v>
      </c>
      <c r="E1320" s="82"/>
      <c r="F1320" s="158">
        <v>46065</v>
      </c>
      <c r="G1320" s="82" t="s">
        <v>1274</v>
      </c>
      <c r="H1320" s="82" t="s">
        <v>2963</v>
      </c>
      <c r="I1320" s="82" t="s">
        <v>105</v>
      </c>
      <c r="J1320" s="75" t="s">
        <v>1161</v>
      </c>
      <c r="K1320" s="82" t="s">
        <v>242</v>
      </c>
      <c r="L1320" s="158">
        <v>46083</v>
      </c>
      <c r="M1320" s="73">
        <v>40</v>
      </c>
      <c r="N1320" s="75" t="s">
        <v>5047</v>
      </c>
      <c r="O1320" s="75" t="s">
        <v>5048</v>
      </c>
      <c r="P1320" s="75">
        <v>2830049186</v>
      </c>
      <c r="Q1320" s="222">
        <v>46079</v>
      </c>
      <c r="R1320" s="82">
        <v>1209388190</v>
      </c>
      <c r="S1320" s="82">
        <v>224248227</v>
      </c>
      <c r="T1320" s="222">
        <v>46079</v>
      </c>
      <c r="U1320" s="229">
        <v>18344.178</v>
      </c>
      <c r="V1320" s="229">
        <v>17631.972000000002</v>
      </c>
      <c r="W1320" s="82">
        <v>21</v>
      </c>
      <c r="X1320" s="82">
        <v>9</v>
      </c>
      <c r="Y1320" s="98">
        <v>7266774152</v>
      </c>
      <c r="Z1320" s="82" t="s">
        <v>354</v>
      </c>
      <c r="AA1320" s="75" t="s">
        <v>3310</v>
      </c>
      <c r="AB1320" s="82" t="s">
        <v>4472</v>
      </c>
      <c r="AC1320" s="200" t="s">
        <v>5046</v>
      </c>
      <c r="AD1320" s="82" t="s">
        <v>113</v>
      </c>
      <c r="AE1320" s="222">
        <v>46083</v>
      </c>
      <c r="AF1320" s="223">
        <v>46082</v>
      </c>
      <c r="AG1320" s="223">
        <v>46080.708333333336</v>
      </c>
      <c r="AH1320" s="223">
        <v>46080.708333333336</v>
      </c>
      <c r="AI1320" s="222">
        <v>46082</v>
      </c>
      <c r="AJ1320" s="224"/>
      <c r="AK1320" s="217">
        <v>46082</v>
      </c>
      <c r="AL1320" s="222">
        <v>46084</v>
      </c>
      <c r="AM1320" s="224"/>
      <c r="AN1320" s="99">
        <v>46084</v>
      </c>
      <c r="AO1320" s="81">
        <f t="shared" ref="AO1320:AO1344" si="413">IF(AH1320&lt;AG1320,IF(AH1320=0,"",AH1320-1),IF(AG1320=0,"",AG1320-1))</f>
        <v>46079.708333333336</v>
      </c>
      <c r="AP1320" s="81">
        <f t="shared" ref="AP1320:AP1344" si="414">IF(AH1320&lt;AG1320,IF(AH1320=0,"",AH1320),IF(AG1320=0,"",AG1320))</f>
        <v>46080.708333333336</v>
      </c>
      <c r="AQ1320" s="81">
        <f t="shared" ref="AQ1320:AQ1344" si="415">IF(AH1320&lt;AG1320,IF(AH1320=0,"",AH1320),IF(AG1320=0,"",AG1320))</f>
        <v>46080.708333333336</v>
      </c>
      <c r="AR1320" s="81">
        <f t="shared" ref="AR1320:AR1344" si="416">IF(AI1320=0,"",IF(AI1320&lt;AJ1320,AJ1320+1,AI1320+1))</f>
        <v>46083</v>
      </c>
      <c r="AS1320" s="81">
        <f t="shared" ref="AS1320:AS1344" si="417">IF(AI1320=0,"",IF(AE1320=0,IF(AJ1320=0,AI1320+2,AJ1320+2),AE1320+2))</f>
        <v>46085</v>
      </c>
      <c r="AT1320" s="81">
        <f t="shared" ref="AT1320:AT1344" si="418">IF(AI1320=0,"",IF(AI1320&lt;AJ1320,AJ1320+1,AI1320+1))</f>
        <v>46083</v>
      </c>
      <c r="AU1320" s="82" t="s">
        <v>2794</v>
      </c>
      <c r="AV1320" s="74">
        <v>46079</v>
      </c>
      <c r="AW1320" s="75" t="s">
        <v>5049</v>
      </c>
      <c r="AX1320" s="75">
        <v>32209168</v>
      </c>
      <c r="AY1320" s="75"/>
      <c r="AZ1320" s="96"/>
      <c r="BA1320" s="75"/>
      <c r="BB1320" s="75"/>
      <c r="BC1320" s="75"/>
      <c r="BD1320" s="75"/>
      <c r="BE1320" s="75"/>
      <c r="BF1320" s="75"/>
      <c r="BG1320" s="75"/>
      <c r="BH1320" s="75"/>
      <c r="BI1320" s="75"/>
      <c r="BJ1320" s="75"/>
      <c r="BK1320" s="75"/>
      <c r="BL1320" s="75"/>
      <c r="BM1320" s="75"/>
      <c r="BN1320" s="75"/>
      <c r="BO1320" s="75"/>
      <c r="BP1320" s="75"/>
      <c r="BQ1320" s="75"/>
      <c r="BR1320" s="75"/>
      <c r="BS1320" s="75"/>
      <c r="BT1320" s="75">
        <v>1</v>
      </c>
      <c r="BU1320" s="192" t="s">
        <v>5050</v>
      </c>
      <c r="BV1320" s="74">
        <v>46084</v>
      </c>
      <c r="BW1320" s="85"/>
      <c r="BX1320" s="85"/>
      <c r="BY1320" s="86"/>
      <c r="BZ1320" s="87">
        <f t="shared" si="412"/>
        <v>7</v>
      </c>
      <c r="CB1320" s="88">
        <f t="shared" si="401"/>
        <v>10</v>
      </c>
      <c r="CC1320" s="89"/>
      <c r="CE1320" s="87">
        <f t="shared" si="400"/>
        <v>3</v>
      </c>
      <c r="CF1320" s="90">
        <v>6016800</v>
      </c>
      <c r="CG1320" s="90"/>
      <c r="CH1320" s="90">
        <v>6016800</v>
      </c>
      <c r="CI1320" s="91">
        <v>26160</v>
      </c>
      <c r="CJ1320" s="87">
        <f t="shared" si="402"/>
        <v>2</v>
      </c>
      <c r="CK1320" s="87">
        <f t="shared" si="403"/>
        <v>9</v>
      </c>
      <c r="CL1320" s="22" t="s">
        <v>121</v>
      </c>
      <c r="CM1320" s="22" t="s">
        <v>5051</v>
      </c>
    </row>
    <row r="1321" spans="1:91" ht="14.45" customHeight="1" x14ac:dyDescent="0.25">
      <c r="A1321" s="69">
        <f t="shared" si="411"/>
        <v>1319</v>
      </c>
      <c r="B1321" s="70" t="s">
        <v>102</v>
      </c>
      <c r="C1321" s="200" t="s">
        <v>5052</v>
      </c>
      <c r="D1321" s="106">
        <v>145492818</v>
      </c>
      <c r="E1321" s="82"/>
      <c r="F1321" s="158">
        <v>46065</v>
      </c>
      <c r="G1321" s="82" t="s">
        <v>1188</v>
      </c>
      <c r="H1321" s="82" t="s">
        <v>2963</v>
      </c>
      <c r="I1321" s="82" t="s">
        <v>105</v>
      </c>
      <c r="J1321" s="75" t="s">
        <v>1161</v>
      </c>
      <c r="K1321" s="82" t="s">
        <v>242</v>
      </c>
      <c r="L1321" s="158">
        <v>46083</v>
      </c>
      <c r="M1321" s="73">
        <v>40</v>
      </c>
      <c r="N1321" s="75" t="s">
        <v>5053</v>
      </c>
      <c r="O1321" s="75" t="s">
        <v>5054</v>
      </c>
      <c r="P1321" s="75">
        <v>2830049307</v>
      </c>
      <c r="Q1321" s="158">
        <v>46080</v>
      </c>
      <c r="R1321" s="82">
        <v>1209388870</v>
      </c>
      <c r="S1321" s="82">
        <v>224247537</v>
      </c>
      <c r="T1321" s="158">
        <v>46080</v>
      </c>
      <c r="U1321" s="159">
        <v>17016.116000000002</v>
      </c>
      <c r="V1321" s="159">
        <v>16516.845000000001</v>
      </c>
      <c r="W1321" s="82">
        <v>21</v>
      </c>
      <c r="X1321" s="82">
        <v>6</v>
      </c>
      <c r="Y1321" s="98">
        <v>7266774153</v>
      </c>
      <c r="Z1321" s="82" t="s">
        <v>354</v>
      </c>
      <c r="AA1321" s="75" t="s">
        <v>3310</v>
      </c>
      <c r="AB1321" s="82" t="s">
        <v>4472</v>
      </c>
      <c r="AC1321" s="200" t="s">
        <v>5052</v>
      </c>
      <c r="AD1321" s="82" t="s">
        <v>113</v>
      </c>
      <c r="AE1321" s="222">
        <v>46083</v>
      </c>
      <c r="AF1321" s="223">
        <v>46082</v>
      </c>
      <c r="AG1321" s="223">
        <v>46080.708333333336</v>
      </c>
      <c r="AH1321" s="223">
        <v>46080.708333333336</v>
      </c>
      <c r="AI1321" s="222">
        <v>46082</v>
      </c>
      <c r="AJ1321" s="224"/>
      <c r="AK1321" s="217">
        <v>46082</v>
      </c>
      <c r="AL1321" s="222">
        <v>46084</v>
      </c>
      <c r="AM1321" s="224"/>
      <c r="AN1321" s="99">
        <v>46084</v>
      </c>
      <c r="AO1321" s="81">
        <f t="shared" si="413"/>
        <v>46079.708333333336</v>
      </c>
      <c r="AP1321" s="81">
        <f t="shared" si="414"/>
        <v>46080.708333333336</v>
      </c>
      <c r="AQ1321" s="81">
        <f t="shared" si="415"/>
        <v>46080.708333333336</v>
      </c>
      <c r="AR1321" s="81">
        <f t="shared" si="416"/>
        <v>46083</v>
      </c>
      <c r="AS1321" s="81">
        <f t="shared" si="417"/>
        <v>46085</v>
      </c>
      <c r="AT1321" s="81">
        <f t="shared" si="418"/>
        <v>46083</v>
      </c>
      <c r="AU1321" s="82" t="s">
        <v>2794</v>
      </c>
      <c r="AV1321" s="74">
        <v>46080</v>
      </c>
      <c r="AW1321" s="75" t="s">
        <v>5055</v>
      </c>
      <c r="AX1321" s="75">
        <v>32209188</v>
      </c>
      <c r="AY1321" s="75"/>
      <c r="AZ1321" s="96"/>
      <c r="BA1321" s="75"/>
      <c r="BB1321" s="75"/>
      <c r="BC1321" s="75"/>
      <c r="BD1321" s="75"/>
      <c r="BE1321" s="75"/>
      <c r="BF1321" s="75"/>
      <c r="BG1321" s="75"/>
      <c r="BH1321" s="75"/>
      <c r="BI1321" s="75"/>
      <c r="BJ1321" s="75"/>
      <c r="BK1321" s="75"/>
      <c r="BL1321" s="75"/>
      <c r="BM1321" s="75"/>
      <c r="BN1321" s="75"/>
      <c r="BO1321" s="75"/>
      <c r="BP1321" s="75"/>
      <c r="BQ1321" s="75"/>
      <c r="BR1321" s="75"/>
      <c r="BS1321" s="75"/>
      <c r="BT1321" s="75">
        <v>1</v>
      </c>
      <c r="BU1321" s="192" t="s">
        <v>5056</v>
      </c>
      <c r="BV1321" s="74">
        <v>46084</v>
      </c>
      <c r="BW1321" s="85"/>
      <c r="BX1321" s="85"/>
      <c r="BY1321" s="86"/>
      <c r="BZ1321" s="87">
        <f t="shared" si="412"/>
        <v>7</v>
      </c>
      <c r="CB1321" s="88">
        <f t="shared" si="401"/>
        <v>10</v>
      </c>
      <c r="CC1321" s="89"/>
      <c r="CE1321" s="87">
        <f t="shared" si="400"/>
        <v>3</v>
      </c>
      <c r="CF1321" s="90">
        <v>6016800</v>
      </c>
      <c r="CG1321" s="90"/>
      <c r="CH1321" s="90">
        <v>6016800</v>
      </c>
      <c r="CI1321" s="91">
        <v>26160</v>
      </c>
      <c r="CJ1321" s="87">
        <f t="shared" si="402"/>
        <v>2</v>
      </c>
      <c r="CK1321" s="87">
        <f t="shared" si="403"/>
        <v>9</v>
      </c>
      <c r="CL1321" s="22" t="s">
        <v>121</v>
      </c>
      <c r="CM1321" s="22" t="s">
        <v>5057</v>
      </c>
    </row>
    <row r="1322" spans="1:91" ht="14.45" customHeight="1" x14ac:dyDescent="0.25">
      <c r="A1322" s="69">
        <f t="shared" si="411"/>
        <v>1320</v>
      </c>
      <c r="B1322" s="70" t="s">
        <v>102</v>
      </c>
      <c r="C1322" s="200" t="s">
        <v>5058</v>
      </c>
      <c r="D1322" s="106">
        <v>145493528</v>
      </c>
      <c r="E1322" s="82"/>
      <c r="F1322" s="158">
        <v>46065</v>
      </c>
      <c r="G1322" s="82" t="s">
        <v>1159</v>
      </c>
      <c r="H1322" s="82" t="s">
        <v>2963</v>
      </c>
      <c r="I1322" s="82" t="s">
        <v>105</v>
      </c>
      <c r="J1322" s="75" t="s">
        <v>1161</v>
      </c>
      <c r="K1322" s="82" t="s">
        <v>242</v>
      </c>
      <c r="L1322" s="158">
        <v>46083</v>
      </c>
      <c r="M1322" s="73">
        <v>40</v>
      </c>
      <c r="N1322" s="75" t="s">
        <v>5059</v>
      </c>
      <c r="O1322" s="75" t="s">
        <v>5060</v>
      </c>
      <c r="P1322" s="75">
        <v>2830049321</v>
      </c>
      <c r="Q1322" s="158">
        <v>46081</v>
      </c>
      <c r="R1322" s="82">
        <v>1209389223</v>
      </c>
      <c r="S1322" s="82">
        <v>224247538</v>
      </c>
      <c r="T1322" s="158">
        <v>46081</v>
      </c>
      <c r="U1322" s="159">
        <v>20223.375</v>
      </c>
      <c r="V1322" s="159">
        <v>19496.115000000002</v>
      </c>
      <c r="W1322" s="82">
        <v>20</v>
      </c>
      <c r="X1322" s="82">
        <v>0</v>
      </c>
      <c r="Y1322" s="98">
        <v>7266774154</v>
      </c>
      <c r="Z1322" s="82" t="s">
        <v>354</v>
      </c>
      <c r="AA1322" s="75" t="s">
        <v>3310</v>
      </c>
      <c r="AB1322" s="82" t="s">
        <v>4472</v>
      </c>
      <c r="AC1322" s="200" t="s">
        <v>5058</v>
      </c>
      <c r="AD1322" s="82" t="s">
        <v>113</v>
      </c>
      <c r="AE1322" s="99">
        <v>46083</v>
      </c>
      <c r="AF1322" s="223">
        <v>46082</v>
      </c>
      <c r="AG1322" s="223">
        <v>46080.708333333336</v>
      </c>
      <c r="AH1322" s="223">
        <v>46080.708333333336</v>
      </c>
      <c r="AI1322" s="222">
        <v>46082</v>
      </c>
      <c r="AJ1322" s="224"/>
      <c r="AK1322" s="217">
        <v>46082</v>
      </c>
      <c r="AL1322" s="222">
        <v>46084</v>
      </c>
      <c r="AM1322" s="224"/>
      <c r="AN1322" s="99">
        <v>46084</v>
      </c>
      <c r="AO1322" s="81">
        <f t="shared" si="413"/>
        <v>46079.708333333336</v>
      </c>
      <c r="AP1322" s="81">
        <f t="shared" si="414"/>
        <v>46080.708333333336</v>
      </c>
      <c r="AQ1322" s="81">
        <f t="shared" si="415"/>
        <v>46080.708333333336</v>
      </c>
      <c r="AR1322" s="81">
        <f t="shared" si="416"/>
        <v>46083</v>
      </c>
      <c r="AS1322" s="81">
        <f t="shared" si="417"/>
        <v>46085</v>
      </c>
      <c r="AT1322" s="81">
        <f t="shared" si="418"/>
        <v>46083</v>
      </c>
      <c r="AU1322" s="82" t="s">
        <v>2794</v>
      </c>
      <c r="AV1322" s="74">
        <v>46081</v>
      </c>
      <c r="AW1322" s="75" t="s">
        <v>5061</v>
      </c>
      <c r="AX1322" s="75">
        <v>32216055</v>
      </c>
      <c r="AY1322" s="75"/>
      <c r="AZ1322" s="96"/>
      <c r="BA1322" s="75"/>
      <c r="BB1322" s="75"/>
      <c r="BC1322" s="75"/>
      <c r="BD1322" s="75"/>
      <c r="BE1322" s="75"/>
      <c r="BF1322" s="75"/>
      <c r="BG1322" s="75"/>
      <c r="BH1322" s="75"/>
      <c r="BI1322" s="75"/>
      <c r="BJ1322" s="75"/>
      <c r="BK1322" s="75"/>
      <c r="BL1322" s="75"/>
      <c r="BM1322" s="75"/>
      <c r="BN1322" s="75"/>
      <c r="BO1322" s="75"/>
      <c r="BP1322" s="75"/>
      <c r="BQ1322" s="75"/>
      <c r="BR1322" s="75"/>
      <c r="BS1322" s="75"/>
      <c r="BT1322" s="75">
        <v>1</v>
      </c>
      <c r="BU1322" s="192" t="s">
        <v>5062</v>
      </c>
      <c r="BV1322" s="74">
        <v>46084</v>
      </c>
      <c r="BW1322" s="85"/>
      <c r="BX1322" s="85"/>
      <c r="BY1322" s="86"/>
      <c r="BZ1322" s="87">
        <f t="shared" si="412"/>
        <v>7</v>
      </c>
      <c r="CB1322" s="88">
        <f t="shared" si="401"/>
        <v>10</v>
      </c>
      <c r="CC1322" s="89"/>
      <c r="CE1322" s="87">
        <f t="shared" si="400"/>
        <v>3</v>
      </c>
      <c r="CF1322" s="90">
        <v>6016800</v>
      </c>
      <c r="CG1322" s="90"/>
      <c r="CH1322" s="90">
        <v>6016800</v>
      </c>
      <c r="CI1322" s="91">
        <v>26160</v>
      </c>
      <c r="CJ1322" s="87">
        <f t="shared" si="402"/>
        <v>2</v>
      </c>
      <c r="CK1322" s="87">
        <f t="shared" si="403"/>
        <v>9</v>
      </c>
      <c r="CL1322" s="22" t="s">
        <v>121</v>
      </c>
      <c r="CM1322" s="22" t="s">
        <v>5063</v>
      </c>
    </row>
    <row r="1323" spans="1:91" ht="14.45" customHeight="1" x14ac:dyDescent="0.25">
      <c r="A1323" s="69">
        <f t="shared" si="411"/>
        <v>1321</v>
      </c>
      <c r="B1323" s="70" t="s">
        <v>102</v>
      </c>
      <c r="C1323" s="200" t="s">
        <v>5046</v>
      </c>
      <c r="D1323" s="106">
        <v>145495523</v>
      </c>
      <c r="E1323" s="82"/>
      <c r="F1323" s="158">
        <v>46065</v>
      </c>
      <c r="G1323" s="82" t="s">
        <v>1159</v>
      </c>
      <c r="H1323" s="82" t="s">
        <v>2963</v>
      </c>
      <c r="I1323" s="82" t="s">
        <v>105</v>
      </c>
      <c r="J1323" s="75" t="s">
        <v>1161</v>
      </c>
      <c r="K1323" s="82" t="s">
        <v>242</v>
      </c>
      <c r="L1323" s="158">
        <v>46087</v>
      </c>
      <c r="M1323" s="73">
        <v>40</v>
      </c>
      <c r="N1323" s="75" t="s">
        <v>5064</v>
      </c>
      <c r="O1323" s="75" t="s">
        <v>5065</v>
      </c>
      <c r="P1323" s="75">
        <v>2830049268</v>
      </c>
      <c r="Q1323" s="158">
        <v>46080</v>
      </c>
      <c r="R1323" s="82">
        <v>1209388637</v>
      </c>
      <c r="S1323" s="82">
        <v>224248046</v>
      </c>
      <c r="T1323" s="158">
        <v>46080</v>
      </c>
      <c r="U1323" s="159">
        <v>20181.261999999999</v>
      </c>
      <c r="V1323" s="159">
        <v>19455.505000000001</v>
      </c>
      <c r="W1323" s="82">
        <v>20</v>
      </c>
      <c r="X1323" s="82">
        <v>0</v>
      </c>
      <c r="Y1323" s="98">
        <v>7266774156</v>
      </c>
      <c r="Z1323" s="82" t="s">
        <v>354</v>
      </c>
      <c r="AA1323" s="75" t="s">
        <v>3310</v>
      </c>
      <c r="AB1323" s="82" t="s">
        <v>4472</v>
      </c>
      <c r="AC1323" s="200" t="s">
        <v>5046</v>
      </c>
      <c r="AD1323" s="82" t="s">
        <v>113</v>
      </c>
      <c r="AE1323" s="222">
        <v>46083</v>
      </c>
      <c r="AF1323" s="223">
        <v>46082</v>
      </c>
      <c r="AG1323" s="223">
        <v>46080.708333333336</v>
      </c>
      <c r="AH1323" s="223">
        <v>46080.708333333336</v>
      </c>
      <c r="AI1323" s="222">
        <v>46082</v>
      </c>
      <c r="AJ1323" s="224"/>
      <c r="AK1323" s="217">
        <v>46082</v>
      </c>
      <c r="AL1323" s="222">
        <v>46084</v>
      </c>
      <c r="AM1323" s="224"/>
      <c r="AN1323" s="99">
        <v>46084</v>
      </c>
      <c r="AO1323" s="81">
        <f t="shared" si="413"/>
        <v>46079.708333333336</v>
      </c>
      <c r="AP1323" s="81">
        <f t="shared" si="414"/>
        <v>46080.708333333336</v>
      </c>
      <c r="AQ1323" s="81">
        <f t="shared" si="415"/>
        <v>46080.708333333336</v>
      </c>
      <c r="AR1323" s="81">
        <f t="shared" si="416"/>
        <v>46083</v>
      </c>
      <c r="AS1323" s="81">
        <f t="shared" si="417"/>
        <v>46085</v>
      </c>
      <c r="AT1323" s="81">
        <f t="shared" si="418"/>
        <v>46083</v>
      </c>
      <c r="AU1323" s="82" t="s">
        <v>2794</v>
      </c>
      <c r="AV1323" s="74">
        <v>46080</v>
      </c>
      <c r="AW1323" s="75" t="s">
        <v>5066</v>
      </c>
      <c r="AX1323" s="75">
        <v>32209182</v>
      </c>
      <c r="AY1323" s="75"/>
      <c r="AZ1323" s="96"/>
      <c r="BA1323" s="75"/>
      <c r="BB1323" s="75"/>
      <c r="BC1323" s="75"/>
      <c r="BD1323" s="75"/>
      <c r="BE1323" s="75"/>
      <c r="BF1323" s="75"/>
      <c r="BG1323" s="75"/>
      <c r="BH1323" s="75"/>
      <c r="BI1323" s="75"/>
      <c r="BJ1323" s="75"/>
      <c r="BK1323" s="75"/>
      <c r="BL1323" s="75"/>
      <c r="BM1323" s="75"/>
      <c r="BN1323" s="75"/>
      <c r="BO1323" s="75"/>
      <c r="BP1323" s="75"/>
      <c r="BQ1323" s="75"/>
      <c r="BR1323" s="75"/>
      <c r="BS1323" s="75"/>
      <c r="BT1323" s="75">
        <v>0</v>
      </c>
      <c r="BU1323" s="192" t="s">
        <v>5050</v>
      </c>
      <c r="BV1323" s="74">
        <v>46084</v>
      </c>
      <c r="BW1323" s="85"/>
      <c r="BX1323" s="85"/>
      <c r="BY1323" s="86"/>
      <c r="BZ1323" s="87">
        <f t="shared" si="412"/>
        <v>7</v>
      </c>
      <c r="CB1323" s="88">
        <f t="shared" si="401"/>
        <v>10</v>
      </c>
      <c r="CC1323" s="89"/>
      <c r="CE1323" s="87">
        <f t="shared" si="400"/>
        <v>3</v>
      </c>
      <c r="CF1323" s="90">
        <v>6016800</v>
      </c>
      <c r="CG1323" s="90"/>
      <c r="CH1323" s="90">
        <v>6016800</v>
      </c>
      <c r="CI1323" s="91">
        <v>26160</v>
      </c>
      <c r="CJ1323" s="87">
        <f t="shared" si="402"/>
        <v>2</v>
      </c>
      <c r="CK1323" s="87">
        <f t="shared" si="403"/>
        <v>9</v>
      </c>
      <c r="CL1323" s="22" t="s">
        <v>121</v>
      </c>
      <c r="CM1323" s="22" t="s">
        <v>5051</v>
      </c>
    </row>
    <row r="1324" spans="1:91" ht="14.45" customHeight="1" x14ac:dyDescent="0.25">
      <c r="A1324" s="69">
        <f t="shared" si="411"/>
        <v>1322</v>
      </c>
      <c r="B1324" s="70" t="s">
        <v>102</v>
      </c>
      <c r="C1324" s="200" t="s">
        <v>5052</v>
      </c>
      <c r="D1324" s="106">
        <v>145495531</v>
      </c>
      <c r="E1324" s="82"/>
      <c r="F1324" s="158">
        <v>46065</v>
      </c>
      <c r="G1324" s="82" t="s">
        <v>1159</v>
      </c>
      <c r="H1324" s="82" t="s">
        <v>2963</v>
      </c>
      <c r="I1324" s="82" t="s">
        <v>105</v>
      </c>
      <c r="J1324" s="75" t="s">
        <v>1161</v>
      </c>
      <c r="K1324" s="82" t="s">
        <v>242</v>
      </c>
      <c r="L1324" s="158">
        <v>46087</v>
      </c>
      <c r="M1324" s="73">
        <v>40</v>
      </c>
      <c r="N1324" s="75" t="s">
        <v>5067</v>
      </c>
      <c r="O1324" s="75" t="s">
        <v>5068</v>
      </c>
      <c r="P1324" s="75">
        <v>2830049305</v>
      </c>
      <c r="Q1324" s="158">
        <v>46080</v>
      </c>
      <c r="R1324" s="82">
        <v>1209388855</v>
      </c>
      <c r="S1324" s="82">
        <v>224248049</v>
      </c>
      <c r="T1324" s="158">
        <v>46080</v>
      </c>
      <c r="U1324" s="159">
        <v>20220.32</v>
      </c>
      <c r="V1324" s="159">
        <v>19493.157999999999</v>
      </c>
      <c r="W1324" s="82">
        <v>20</v>
      </c>
      <c r="X1324" s="82">
        <v>0</v>
      </c>
      <c r="Y1324" s="98">
        <v>7266774157</v>
      </c>
      <c r="Z1324" s="82" t="s">
        <v>354</v>
      </c>
      <c r="AA1324" s="75" t="s">
        <v>3310</v>
      </c>
      <c r="AB1324" s="82" t="s">
        <v>4472</v>
      </c>
      <c r="AC1324" s="200" t="s">
        <v>5052</v>
      </c>
      <c r="AD1324" s="82" t="s">
        <v>113</v>
      </c>
      <c r="AE1324" s="222">
        <v>46083</v>
      </c>
      <c r="AF1324" s="223">
        <v>46082</v>
      </c>
      <c r="AG1324" s="223">
        <v>46080.708333333336</v>
      </c>
      <c r="AH1324" s="223">
        <v>46080.708333333336</v>
      </c>
      <c r="AI1324" s="222">
        <v>46082</v>
      </c>
      <c r="AJ1324" s="224"/>
      <c r="AK1324" s="217">
        <v>46082</v>
      </c>
      <c r="AL1324" s="222">
        <v>46084</v>
      </c>
      <c r="AM1324" s="224"/>
      <c r="AN1324" s="99">
        <v>46084</v>
      </c>
      <c r="AO1324" s="81">
        <f t="shared" si="413"/>
        <v>46079.708333333336</v>
      </c>
      <c r="AP1324" s="81">
        <f t="shared" si="414"/>
        <v>46080.708333333336</v>
      </c>
      <c r="AQ1324" s="81">
        <f t="shared" si="415"/>
        <v>46080.708333333336</v>
      </c>
      <c r="AR1324" s="81">
        <f t="shared" si="416"/>
        <v>46083</v>
      </c>
      <c r="AS1324" s="81">
        <f t="shared" si="417"/>
        <v>46085</v>
      </c>
      <c r="AT1324" s="81">
        <f t="shared" si="418"/>
        <v>46083</v>
      </c>
      <c r="AU1324" s="82" t="s">
        <v>2794</v>
      </c>
      <c r="AV1324" s="74">
        <v>46080</v>
      </c>
      <c r="AW1324" s="75" t="s">
        <v>5069</v>
      </c>
      <c r="AX1324" s="75">
        <v>32215913</v>
      </c>
      <c r="AY1324" s="75"/>
      <c r="AZ1324" s="96"/>
      <c r="BA1324" s="75"/>
      <c r="BB1324" s="75"/>
      <c r="BC1324" s="75"/>
      <c r="BD1324" s="75"/>
      <c r="BE1324" s="75"/>
      <c r="BF1324" s="75"/>
      <c r="BG1324" s="75"/>
      <c r="BH1324" s="75"/>
      <c r="BI1324" s="75"/>
      <c r="BJ1324" s="75"/>
      <c r="BK1324" s="75"/>
      <c r="BL1324" s="75"/>
      <c r="BM1324" s="75"/>
      <c r="BN1324" s="75"/>
      <c r="BO1324" s="75"/>
      <c r="BP1324" s="75"/>
      <c r="BQ1324" s="75"/>
      <c r="BR1324" s="75"/>
      <c r="BS1324" s="75"/>
      <c r="BT1324" s="75">
        <v>0</v>
      </c>
      <c r="BU1324" s="192" t="s">
        <v>5056</v>
      </c>
      <c r="BV1324" s="74">
        <v>46084</v>
      </c>
      <c r="BW1324" s="85"/>
      <c r="BX1324" s="85"/>
      <c r="BY1324" s="86"/>
      <c r="BZ1324" s="87">
        <f t="shared" si="412"/>
        <v>7</v>
      </c>
      <c r="CB1324" s="88">
        <f t="shared" si="401"/>
        <v>10</v>
      </c>
      <c r="CC1324" s="89"/>
      <c r="CE1324" s="87">
        <f t="shared" si="400"/>
        <v>3</v>
      </c>
      <c r="CF1324" s="90">
        <v>6016800</v>
      </c>
      <c r="CG1324" s="90"/>
      <c r="CH1324" s="90">
        <v>6016800</v>
      </c>
      <c r="CI1324" s="91">
        <v>26160</v>
      </c>
      <c r="CJ1324" s="87">
        <f t="shared" si="402"/>
        <v>2</v>
      </c>
      <c r="CK1324" s="87">
        <f t="shared" si="403"/>
        <v>9</v>
      </c>
      <c r="CL1324" s="22" t="s">
        <v>121</v>
      </c>
      <c r="CM1324" s="22" t="s">
        <v>5057</v>
      </c>
    </row>
    <row r="1325" spans="1:91" ht="14.85" customHeight="1" x14ac:dyDescent="0.25">
      <c r="A1325" s="69">
        <f t="shared" si="411"/>
        <v>1323</v>
      </c>
      <c r="B1325" s="70" t="s">
        <v>102</v>
      </c>
      <c r="C1325" s="107" t="s">
        <v>4955</v>
      </c>
      <c r="D1325" s="106">
        <v>145495597</v>
      </c>
      <c r="E1325" s="73"/>
      <c r="F1325" s="74">
        <v>46065</v>
      </c>
      <c r="G1325" s="75" t="s">
        <v>1159</v>
      </c>
      <c r="H1325" s="75" t="s">
        <v>2963</v>
      </c>
      <c r="I1325" s="75" t="s">
        <v>105</v>
      </c>
      <c r="J1325" s="75" t="s">
        <v>1161</v>
      </c>
      <c r="K1325" s="75" t="s">
        <v>242</v>
      </c>
      <c r="L1325" s="74">
        <v>46088</v>
      </c>
      <c r="M1325" s="73">
        <v>40</v>
      </c>
      <c r="N1325" s="75" t="s">
        <v>5070</v>
      </c>
      <c r="O1325" s="75" t="s">
        <v>5071</v>
      </c>
      <c r="P1325" s="75">
        <v>2830049394</v>
      </c>
      <c r="Q1325" s="99">
        <v>46082</v>
      </c>
      <c r="R1325" s="75">
        <v>1209389521</v>
      </c>
      <c r="S1325" s="75">
        <v>224248573</v>
      </c>
      <c r="T1325" s="99">
        <v>46082</v>
      </c>
      <c r="U1325" s="76">
        <v>20231.466</v>
      </c>
      <c r="V1325" s="76">
        <v>19503.904999999999</v>
      </c>
      <c r="W1325" s="82">
        <v>20</v>
      </c>
      <c r="X1325" s="82">
        <v>0</v>
      </c>
      <c r="Y1325" s="98" t="s">
        <v>5072</v>
      </c>
      <c r="Z1325" s="82" t="s">
        <v>258</v>
      </c>
      <c r="AA1325" s="75" t="s">
        <v>2039</v>
      </c>
      <c r="AB1325" s="75" t="s">
        <v>4913</v>
      </c>
      <c r="AC1325" s="107" t="s">
        <v>4955</v>
      </c>
      <c r="AD1325" s="75" t="s">
        <v>113</v>
      </c>
      <c r="AE1325" s="74">
        <v>46084</v>
      </c>
      <c r="AF1325" s="130">
        <v>46083.916666666664</v>
      </c>
      <c r="AG1325" s="130">
        <v>46082.625</v>
      </c>
      <c r="AH1325" s="130">
        <v>46082.625</v>
      </c>
      <c r="AI1325" s="99">
        <v>46083</v>
      </c>
      <c r="AJ1325" s="99">
        <v>46084</v>
      </c>
      <c r="AK1325" s="217">
        <v>46084</v>
      </c>
      <c r="AL1325" s="99">
        <v>46085</v>
      </c>
      <c r="AM1325" s="99">
        <v>46087</v>
      </c>
      <c r="AN1325" s="74">
        <v>46085</v>
      </c>
      <c r="AO1325" s="81">
        <f t="shared" si="413"/>
        <v>46081.625</v>
      </c>
      <c r="AP1325" s="81">
        <f t="shared" si="414"/>
        <v>46082.625</v>
      </c>
      <c r="AQ1325" s="81">
        <f t="shared" si="415"/>
        <v>46082.625</v>
      </c>
      <c r="AR1325" s="81">
        <f t="shared" si="416"/>
        <v>46085</v>
      </c>
      <c r="AS1325" s="81">
        <f t="shared" si="417"/>
        <v>46086</v>
      </c>
      <c r="AT1325" s="81">
        <f t="shared" si="418"/>
        <v>46085</v>
      </c>
      <c r="AU1325" s="82" t="s">
        <v>2794</v>
      </c>
      <c r="AV1325" s="134">
        <v>46082</v>
      </c>
      <c r="AW1325" s="75" t="s">
        <v>5073</v>
      </c>
      <c r="AX1325" s="75" t="s">
        <v>5074</v>
      </c>
      <c r="AY1325" s="75"/>
      <c r="AZ1325" s="96"/>
      <c r="BA1325" s="75"/>
      <c r="BB1325" s="75"/>
      <c r="BC1325" s="75"/>
      <c r="BD1325" s="75"/>
      <c r="BE1325" s="75"/>
      <c r="BF1325" s="75"/>
      <c r="BG1325" s="75"/>
      <c r="BH1325" s="75"/>
      <c r="BI1325" s="75"/>
      <c r="BJ1325" s="75"/>
      <c r="BK1325" s="75"/>
      <c r="BL1325" s="75"/>
      <c r="BM1325" s="75"/>
      <c r="BN1325" s="75"/>
      <c r="BO1325" s="75"/>
      <c r="BP1325" s="75"/>
      <c r="BQ1325" s="75"/>
      <c r="BR1325" s="75"/>
      <c r="BS1325" s="75"/>
      <c r="BT1325" s="75">
        <v>0</v>
      </c>
      <c r="BU1325" s="189" t="s">
        <v>4961</v>
      </c>
      <c r="BV1325" s="74">
        <v>46084</v>
      </c>
      <c r="BW1325" s="85"/>
      <c r="BX1325" s="85"/>
      <c r="BY1325" s="86"/>
      <c r="BZ1325" s="87">
        <f t="shared" si="412"/>
        <v>7</v>
      </c>
      <c r="CB1325" s="88">
        <f t="shared" si="401"/>
        <v>10</v>
      </c>
      <c r="CC1325" s="89"/>
      <c r="CE1325" s="87">
        <f t="shared" si="400"/>
        <v>3</v>
      </c>
      <c r="CF1325" s="90">
        <v>6952974</v>
      </c>
      <c r="CG1325" s="90"/>
      <c r="CH1325" s="90">
        <v>6952974</v>
      </c>
      <c r="CI1325" s="91">
        <v>26139</v>
      </c>
      <c r="CJ1325" s="87">
        <f t="shared" si="402"/>
        <v>3</v>
      </c>
      <c r="CK1325" s="87">
        <f t="shared" si="403"/>
        <v>9</v>
      </c>
      <c r="CL1325" s="22" t="s">
        <v>121</v>
      </c>
      <c r="CM1325" s="22" t="s">
        <v>4962</v>
      </c>
    </row>
    <row r="1326" spans="1:91" ht="14.45" customHeight="1" x14ac:dyDescent="0.25">
      <c r="A1326" s="69">
        <f t="shared" si="411"/>
        <v>1324</v>
      </c>
      <c r="B1326" s="70" t="s">
        <v>102</v>
      </c>
      <c r="C1326" s="200" t="s">
        <v>5075</v>
      </c>
      <c r="D1326" s="106">
        <v>145493534</v>
      </c>
      <c r="E1326" s="73"/>
      <c r="F1326" s="74">
        <v>46065</v>
      </c>
      <c r="G1326" s="75" t="s">
        <v>1159</v>
      </c>
      <c r="H1326" s="75" t="s">
        <v>2963</v>
      </c>
      <c r="I1326" s="75" t="s">
        <v>105</v>
      </c>
      <c r="J1326" s="75" t="s">
        <v>1161</v>
      </c>
      <c r="K1326" s="75" t="s">
        <v>242</v>
      </c>
      <c r="L1326" s="74">
        <v>46084</v>
      </c>
      <c r="M1326" s="73">
        <v>40</v>
      </c>
      <c r="N1326" s="75" t="s">
        <v>5076</v>
      </c>
      <c r="O1326" s="75" t="s">
        <v>5077</v>
      </c>
      <c r="P1326" s="75">
        <v>2830049284</v>
      </c>
      <c r="Q1326" s="74">
        <v>46080</v>
      </c>
      <c r="R1326" s="75">
        <v>1209388746</v>
      </c>
      <c r="S1326" s="75">
        <v>224248327</v>
      </c>
      <c r="T1326" s="74">
        <v>46080</v>
      </c>
      <c r="U1326" s="76">
        <v>18628.626</v>
      </c>
      <c r="V1326" s="76">
        <v>17958.705999999998</v>
      </c>
      <c r="W1326" s="75">
        <v>20</v>
      </c>
      <c r="X1326" s="75">
        <v>0</v>
      </c>
      <c r="Y1326" s="98">
        <v>7266774159</v>
      </c>
      <c r="Z1326" s="82" t="s">
        <v>354</v>
      </c>
      <c r="AA1326" s="75" t="s">
        <v>3310</v>
      </c>
      <c r="AB1326" s="75" t="s">
        <v>4472</v>
      </c>
      <c r="AC1326" s="200" t="s">
        <v>5075</v>
      </c>
      <c r="AD1326" s="75" t="s">
        <v>113</v>
      </c>
      <c r="AE1326" s="74">
        <v>46083</v>
      </c>
      <c r="AF1326" s="130">
        <v>46082</v>
      </c>
      <c r="AG1326" s="130">
        <v>46080.875</v>
      </c>
      <c r="AH1326" s="130">
        <v>46080.875</v>
      </c>
      <c r="AI1326" s="99">
        <v>46082</v>
      </c>
      <c r="AJ1326" s="69"/>
      <c r="AK1326" s="217">
        <v>46082</v>
      </c>
      <c r="AL1326" s="99">
        <v>46084</v>
      </c>
      <c r="AM1326" s="69"/>
      <c r="AN1326" s="99">
        <v>46084</v>
      </c>
      <c r="AO1326" s="81">
        <f t="shared" si="413"/>
        <v>46079.875</v>
      </c>
      <c r="AP1326" s="81">
        <f t="shared" si="414"/>
        <v>46080.875</v>
      </c>
      <c r="AQ1326" s="81">
        <f t="shared" si="415"/>
        <v>46080.875</v>
      </c>
      <c r="AR1326" s="81">
        <f t="shared" si="416"/>
        <v>46083</v>
      </c>
      <c r="AS1326" s="81">
        <f t="shared" si="417"/>
        <v>46085</v>
      </c>
      <c r="AT1326" s="81">
        <f t="shared" si="418"/>
        <v>46083</v>
      </c>
      <c r="AU1326" s="82" t="s">
        <v>2794</v>
      </c>
      <c r="AV1326" s="74">
        <v>46080</v>
      </c>
      <c r="AW1326" s="75" t="s">
        <v>5078</v>
      </c>
      <c r="AX1326" s="75">
        <v>32216052</v>
      </c>
      <c r="AY1326" s="75"/>
      <c r="AZ1326" s="96"/>
      <c r="BA1326" s="75"/>
      <c r="BB1326" s="75"/>
      <c r="BC1326" s="75"/>
      <c r="BD1326" s="75"/>
      <c r="BE1326" s="75"/>
      <c r="BF1326" s="75"/>
      <c r="BG1326" s="75"/>
      <c r="BH1326" s="75"/>
      <c r="BI1326" s="75"/>
      <c r="BJ1326" s="75"/>
      <c r="BK1326" s="75"/>
      <c r="BL1326" s="75"/>
      <c r="BM1326" s="75"/>
      <c r="BN1326" s="75"/>
      <c r="BO1326" s="75"/>
      <c r="BP1326" s="75"/>
      <c r="BQ1326" s="75"/>
      <c r="BR1326" s="75"/>
      <c r="BS1326" s="75"/>
      <c r="BT1326" s="75">
        <v>1</v>
      </c>
      <c r="BU1326" s="192" t="s">
        <v>5079</v>
      </c>
      <c r="BV1326" s="74">
        <v>46084</v>
      </c>
      <c r="BW1326" s="85"/>
      <c r="BX1326" s="85"/>
      <c r="BY1326" s="86"/>
      <c r="BZ1326" s="87">
        <f t="shared" si="412"/>
        <v>7</v>
      </c>
      <c r="CB1326" s="88">
        <f t="shared" si="401"/>
        <v>10</v>
      </c>
      <c r="CC1326" s="89"/>
      <c r="CE1326" s="87">
        <f t="shared" si="400"/>
        <v>3</v>
      </c>
      <c r="CF1326" s="90">
        <v>6016800</v>
      </c>
      <c r="CG1326" s="90"/>
      <c r="CH1326" s="90">
        <v>6016800</v>
      </c>
      <c r="CI1326" s="22">
        <v>26160</v>
      </c>
      <c r="CJ1326" s="87">
        <f t="shared" si="402"/>
        <v>2</v>
      </c>
      <c r="CK1326" s="87">
        <f t="shared" si="403"/>
        <v>9</v>
      </c>
      <c r="CL1326" s="22" t="s">
        <v>121</v>
      </c>
      <c r="CM1326" s="22" t="s">
        <v>5080</v>
      </c>
    </row>
    <row r="1327" spans="1:91" ht="14.45" customHeight="1" x14ac:dyDescent="0.25">
      <c r="A1327" s="69">
        <f t="shared" si="411"/>
        <v>1325</v>
      </c>
      <c r="B1327" s="70" t="s">
        <v>102</v>
      </c>
      <c r="C1327" s="200" t="s">
        <v>5075</v>
      </c>
      <c r="D1327" s="106">
        <v>145493548</v>
      </c>
      <c r="E1327" s="73"/>
      <c r="F1327" s="74">
        <v>46065</v>
      </c>
      <c r="G1327" s="75" t="s">
        <v>1159</v>
      </c>
      <c r="H1327" s="75" t="s">
        <v>2963</v>
      </c>
      <c r="I1327" s="75" t="s">
        <v>105</v>
      </c>
      <c r="J1327" s="75" t="s">
        <v>1161</v>
      </c>
      <c r="K1327" s="75" t="s">
        <v>242</v>
      </c>
      <c r="L1327" s="74">
        <v>46084</v>
      </c>
      <c r="M1327" s="73">
        <v>40</v>
      </c>
      <c r="N1327" s="75" t="s">
        <v>5081</v>
      </c>
      <c r="O1327" s="75" t="s">
        <v>5082</v>
      </c>
      <c r="P1327" s="75">
        <v>2830049285</v>
      </c>
      <c r="Q1327" s="74">
        <v>46080</v>
      </c>
      <c r="R1327" s="75">
        <v>1209388751</v>
      </c>
      <c r="S1327" s="75">
        <v>224248331</v>
      </c>
      <c r="T1327" s="74">
        <v>46080</v>
      </c>
      <c r="U1327" s="76">
        <v>20255.419000000002</v>
      </c>
      <c r="V1327" s="76">
        <v>19526.994999999999</v>
      </c>
      <c r="W1327" s="75">
        <v>21</v>
      </c>
      <c r="X1327" s="75">
        <v>0</v>
      </c>
      <c r="Y1327" s="98">
        <v>7266774160</v>
      </c>
      <c r="Z1327" s="82" t="s">
        <v>354</v>
      </c>
      <c r="AA1327" s="75" t="s">
        <v>3310</v>
      </c>
      <c r="AB1327" s="75" t="s">
        <v>4472</v>
      </c>
      <c r="AC1327" s="200" t="s">
        <v>5075</v>
      </c>
      <c r="AD1327" s="75" t="s">
        <v>113</v>
      </c>
      <c r="AE1327" s="74">
        <v>46083</v>
      </c>
      <c r="AF1327" s="130">
        <v>46082</v>
      </c>
      <c r="AG1327" s="130">
        <v>46080.875</v>
      </c>
      <c r="AH1327" s="130">
        <v>46080.875</v>
      </c>
      <c r="AI1327" s="99">
        <v>46082</v>
      </c>
      <c r="AJ1327" s="69"/>
      <c r="AK1327" s="217">
        <v>46082</v>
      </c>
      <c r="AL1327" s="99">
        <v>46084</v>
      </c>
      <c r="AM1327" s="69"/>
      <c r="AN1327" s="99">
        <v>46084</v>
      </c>
      <c r="AO1327" s="81">
        <f t="shared" si="413"/>
        <v>46079.875</v>
      </c>
      <c r="AP1327" s="81">
        <f t="shared" si="414"/>
        <v>46080.875</v>
      </c>
      <c r="AQ1327" s="81">
        <f t="shared" si="415"/>
        <v>46080.875</v>
      </c>
      <c r="AR1327" s="81">
        <f t="shared" si="416"/>
        <v>46083</v>
      </c>
      <c r="AS1327" s="81">
        <f t="shared" si="417"/>
        <v>46085</v>
      </c>
      <c r="AT1327" s="81">
        <f t="shared" si="418"/>
        <v>46083</v>
      </c>
      <c r="AU1327" s="82" t="s">
        <v>2794</v>
      </c>
      <c r="AV1327" s="74">
        <v>46080</v>
      </c>
      <c r="AW1327" s="75" t="s">
        <v>5083</v>
      </c>
      <c r="AX1327" s="75">
        <v>32209186</v>
      </c>
      <c r="AY1327" s="75"/>
      <c r="AZ1327" s="96"/>
      <c r="BA1327" s="75"/>
      <c r="BB1327" s="75"/>
      <c r="BC1327" s="75"/>
      <c r="BD1327" s="75"/>
      <c r="BE1327" s="75"/>
      <c r="BF1327" s="75"/>
      <c r="BG1327" s="75"/>
      <c r="BH1327" s="75"/>
      <c r="BI1327" s="75"/>
      <c r="BJ1327" s="75"/>
      <c r="BK1327" s="75"/>
      <c r="BL1327" s="75"/>
      <c r="BM1327" s="75"/>
      <c r="BN1327" s="75"/>
      <c r="BO1327" s="75"/>
      <c r="BP1327" s="75"/>
      <c r="BQ1327" s="75"/>
      <c r="BR1327" s="75"/>
      <c r="BS1327" s="75"/>
      <c r="BT1327" s="75">
        <v>0</v>
      </c>
      <c r="BU1327" s="192" t="s">
        <v>5079</v>
      </c>
      <c r="BV1327" s="74">
        <v>46084</v>
      </c>
      <c r="BW1327" s="85"/>
      <c r="BX1327" s="85"/>
      <c r="BY1327" s="86"/>
      <c r="BZ1327" s="87">
        <f t="shared" si="412"/>
        <v>7</v>
      </c>
      <c r="CB1327" s="88">
        <f t="shared" si="401"/>
        <v>10</v>
      </c>
      <c r="CC1327" s="89"/>
      <c r="CE1327" s="87">
        <f t="shared" si="400"/>
        <v>3</v>
      </c>
      <c r="CF1327" s="90">
        <v>6016800</v>
      </c>
      <c r="CG1327" s="90"/>
      <c r="CH1327" s="90">
        <v>6016800</v>
      </c>
      <c r="CI1327" s="22">
        <v>26160</v>
      </c>
      <c r="CJ1327" s="87">
        <f t="shared" si="402"/>
        <v>2</v>
      </c>
      <c r="CK1327" s="87">
        <f t="shared" si="403"/>
        <v>9</v>
      </c>
      <c r="CL1327" s="22" t="s">
        <v>121</v>
      </c>
      <c r="CM1327" s="22" t="s">
        <v>5080</v>
      </c>
    </row>
    <row r="1328" spans="1:91" ht="14.45" customHeight="1" x14ac:dyDescent="0.25">
      <c r="A1328" s="69">
        <f t="shared" si="411"/>
        <v>1326</v>
      </c>
      <c r="B1328" s="70" t="s">
        <v>102</v>
      </c>
      <c r="C1328" s="200" t="s">
        <v>5075</v>
      </c>
      <c r="D1328" s="106">
        <v>145493567</v>
      </c>
      <c r="E1328" s="73"/>
      <c r="F1328" s="74">
        <v>46065</v>
      </c>
      <c r="G1328" s="75" t="s">
        <v>1159</v>
      </c>
      <c r="H1328" s="75" t="s">
        <v>2963</v>
      </c>
      <c r="I1328" s="75" t="s">
        <v>105</v>
      </c>
      <c r="J1328" s="75" t="s">
        <v>1161</v>
      </c>
      <c r="K1328" s="75" t="s">
        <v>242</v>
      </c>
      <c r="L1328" s="74">
        <v>46081</v>
      </c>
      <c r="M1328" s="73">
        <v>40</v>
      </c>
      <c r="N1328" s="75" t="s">
        <v>5084</v>
      </c>
      <c r="O1328" s="75" t="s">
        <v>5085</v>
      </c>
      <c r="P1328" s="75">
        <v>2830049301</v>
      </c>
      <c r="Q1328" s="74">
        <v>46080</v>
      </c>
      <c r="R1328" s="75">
        <v>1209388813</v>
      </c>
      <c r="S1328" s="75">
        <v>224204178</v>
      </c>
      <c r="T1328" s="74">
        <v>46080</v>
      </c>
      <c r="U1328" s="76">
        <v>16286.605</v>
      </c>
      <c r="V1328" s="76">
        <v>15599.132</v>
      </c>
      <c r="W1328" s="75">
        <v>19</v>
      </c>
      <c r="X1328" s="75">
        <v>50</v>
      </c>
      <c r="Y1328" s="98">
        <v>7266498207</v>
      </c>
      <c r="Z1328" s="82" t="s">
        <v>354</v>
      </c>
      <c r="AA1328" s="75" t="s">
        <v>3310</v>
      </c>
      <c r="AB1328" s="75" t="s">
        <v>4472</v>
      </c>
      <c r="AC1328" s="200" t="s">
        <v>5075</v>
      </c>
      <c r="AD1328" s="75" t="s">
        <v>113</v>
      </c>
      <c r="AE1328" s="74">
        <v>46083</v>
      </c>
      <c r="AF1328" s="130">
        <v>46082</v>
      </c>
      <c r="AG1328" s="130">
        <v>46080.875</v>
      </c>
      <c r="AH1328" s="130">
        <v>46080.875</v>
      </c>
      <c r="AI1328" s="99">
        <v>46082</v>
      </c>
      <c r="AJ1328" s="69"/>
      <c r="AK1328" s="217">
        <v>46082</v>
      </c>
      <c r="AL1328" s="99">
        <v>46084</v>
      </c>
      <c r="AM1328" s="69"/>
      <c r="AN1328" s="99">
        <v>46084</v>
      </c>
      <c r="AO1328" s="81">
        <f t="shared" si="413"/>
        <v>46079.875</v>
      </c>
      <c r="AP1328" s="81">
        <f t="shared" si="414"/>
        <v>46080.875</v>
      </c>
      <c r="AQ1328" s="81">
        <f t="shared" si="415"/>
        <v>46080.875</v>
      </c>
      <c r="AR1328" s="81">
        <f t="shared" si="416"/>
        <v>46083</v>
      </c>
      <c r="AS1328" s="81">
        <f t="shared" si="417"/>
        <v>46085</v>
      </c>
      <c r="AT1328" s="81">
        <f t="shared" si="418"/>
        <v>46083</v>
      </c>
      <c r="AU1328" s="82" t="s">
        <v>2794</v>
      </c>
      <c r="AV1328" s="74">
        <v>46080</v>
      </c>
      <c r="AW1328" s="75" t="s">
        <v>5086</v>
      </c>
      <c r="AX1328" s="75">
        <v>32209190</v>
      </c>
      <c r="AY1328" s="75"/>
      <c r="AZ1328" s="96"/>
      <c r="BA1328" s="75"/>
      <c r="BB1328" s="75"/>
      <c r="BC1328" s="75"/>
      <c r="BD1328" s="75"/>
      <c r="BE1328" s="75"/>
      <c r="BF1328" s="75"/>
      <c r="BG1328" s="75"/>
      <c r="BH1328" s="75"/>
      <c r="BI1328" s="75"/>
      <c r="BJ1328" s="75"/>
      <c r="BK1328" s="75"/>
      <c r="BL1328" s="75"/>
      <c r="BM1328" s="75"/>
      <c r="BN1328" s="75"/>
      <c r="BO1328" s="75"/>
      <c r="BP1328" s="75"/>
      <c r="BQ1328" s="75"/>
      <c r="BR1328" s="75"/>
      <c r="BS1328" s="75"/>
      <c r="BT1328" s="75">
        <v>0</v>
      </c>
      <c r="BU1328" s="192" t="s">
        <v>5079</v>
      </c>
      <c r="BV1328" s="74">
        <v>46084</v>
      </c>
      <c r="BW1328" s="85"/>
      <c r="BX1328" s="85"/>
      <c r="BY1328" s="86"/>
      <c r="BZ1328" s="87">
        <f t="shared" si="412"/>
        <v>7</v>
      </c>
      <c r="CB1328" s="88">
        <f t="shared" si="401"/>
        <v>10</v>
      </c>
      <c r="CC1328" s="89"/>
      <c r="CE1328" s="87">
        <f t="shared" si="400"/>
        <v>3</v>
      </c>
      <c r="CF1328" s="90">
        <v>6016800</v>
      </c>
      <c r="CG1328" s="90"/>
      <c r="CH1328" s="90">
        <v>6016800</v>
      </c>
      <c r="CI1328" s="22">
        <v>26160</v>
      </c>
      <c r="CJ1328" s="87">
        <f t="shared" si="402"/>
        <v>2</v>
      </c>
      <c r="CK1328" s="87">
        <f t="shared" si="403"/>
        <v>9</v>
      </c>
      <c r="CL1328" s="22" t="s">
        <v>121</v>
      </c>
      <c r="CM1328" s="22" t="s">
        <v>5080</v>
      </c>
    </row>
    <row r="1329" spans="1:91" ht="14.45" customHeight="1" x14ac:dyDescent="0.25">
      <c r="A1329" s="69">
        <f t="shared" si="411"/>
        <v>1327</v>
      </c>
      <c r="B1329" s="70" t="s">
        <v>102</v>
      </c>
      <c r="C1329" s="200" t="s">
        <v>5046</v>
      </c>
      <c r="D1329" s="106">
        <v>145456850</v>
      </c>
      <c r="E1329" s="73"/>
      <c r="F1329" s="74">
        <v>46065</v>
      </c>
      <c r="G1329" s="75" t="s">
        <v>1274</v>
      </c>
      <c r="H1329" s="75" t="s">
        <v>2963</v>
      </c>
      <c r="I1329" s="75" t="s">
        <v>105</v>
      </c>
      <c r="J1329" s="75" t="s">
        <v>1161</v>
      </c>
      <c r="K1329" s="75" t="s">
        <v>242</v>
      </c>
      <c r="L1329" s="74">
        <v>46083</v>
      </c>
      <c r="M1329" s="73">
        <v>40</v>
      </c>
      <c r="N1329" s="132" t="s">
        <v>5087</v>
      </c>
      <c r="O1329" s="132" t="s">
        <v>5088</v>
      </c>
      <c r="P1329" s="75">
        <v>2830049279</v>
      </c>
      <c r="Q1329" s="74">
        <v>46080</v>
      </c>
      <c r="R1329" s="75">
        <v>1209388715</v>
      </c>
      <c r="S1329" s="75">
        <v>224248796</v>
      </c>
      <c r="T1329" s="74">
        <v>46080</v>
      </c>
      <c r="U1329" s="76">
        <v>17806.085999999999</v>
      </c>
      <c r="V1329" s="76">
        <v>17222.719000000001</v>
      </c>
      <c r="W1329" s="75">
        <v>20</v>
      </c>
      <c r="X1329" s="75">
        <v>6</v>
      </c>
      <c r="Y1329" s="98">
        <v>7266498194</v>
      </c>
      <c r="Z1329" s="82" t="s">
        <v>354</v>
      </c>
      <c r="AA1329" s="75" t="s">
        <v>3310</v>
      </c>
      <c r="AB1329" s="75" t="s">
        <v>4472</v>
      </c>
      <c r="AC1329" s="200" t="s">
        <v>5046</v>
      </c>
      <c r="AD1329" s="75" t="s">
        <v>113</v>
      </c>
      <c r="AE1329" s="222">
        <v>46083</v>
      </c>
      <c r="AF1329" s="130">
        <v>46082</v>
      </c>
      <c r="AG1329" s="130">
        <v>46080.875</v>
      </c>
      <c r="AH1329" s="130">
        <v>46080.875</v>
      </c>
      <c r="AI1329" s="99">
        <v>46082</v>
      </c>
      <c r="AJ1329" s="69"/>
      <c r="AK1329" s="217">
        <v>46082</v>
      </c>
      <c r="AL1329" s="99">
        <v>46084</v>
      </c>
      <c r="AM1329" s="69"/>
      <c r="AN1329" s="99">
        <v>46084</v>
      </c>
      <c r="AO1329" s="81">
        <f t="shared" si="413"/>
        <v>46079.875</v>
      </c>
      <c r="AP1329" s="81">
        <f t="shared" si="414"/>
        <v>46080.875</v>
      </c>
      <c r="AQ1329" s="81">
        <f t="shared" si="415"/>
        <v>46080.875</v>
      </c>
      <c r="AR1329" s="81">
        <f t="shared" si="416"/>
        <v>46083</v>
      </c>
      <c r="AS1329" s="81">
        <f t="shared" si="417"/>
        <v>46085</v>
      </c>
      <c r="AT1329" s="81">
        <f t="shared" si="418"/>
        <v>46083</v>
      </c>
      <c r="AU1329" s="82" t="s">
        <v>2794</v>
      </c>
      <c r="AV1329" s="74">
        <v>46080</v>
      </c>
      <c r="AW1329" s="75" t="s">
        <v>5089</v>
      </c>
      <c r="AX1329" s="75">
        <v>32216051</v>
      </c>
      <c r="AY1329" s="75"/>
      <c r="AZ1329" s="96"/>
      <c r="BA1329" s="75"/>
      <c r="BB1329" s="75"/>
      <c r="BC1329" s="75"/>
      <c r="BD1329" s="75"/>
      <c r="BE1329" s="75"/>
      <c r="BF1329" s="75"/>
      <c r="BG1329" s="75"/>
      <c r="BH1329" s="75"/>
      <c r="BI1329" s="75"/>
      <c r="BJ1329" s="75"/>
      <c r="BK1329" s="75"/>
      <c r="BL1329" s="75"/>
      <c r="BM1329" s="75"/>
      <c r="BN1329" s="75"/>
      <c r="BO1329" s="75"/>
      <c r="BP1329" s="75"/>
      <c r="BQ1329" s="75"/>
      <c r="BR1329" s="75"/>
      <c r="BS1329" s="75"/>
      <c r="BT1329" s="75">
        <v>0</v>
      </c>
      <c r="BU1329" s="192" t="s">
        <v>5050</v>
      </c>
      <c r="BV1329" s="74">
        <v>46084</v>
      </c>
      <c r="BW1329" s="85"/>
      <c r="BX1329" s="85"/>
      <c r="BY1329" s="86"/>
      <c r="BZ1329" s="87">
        <f t="shared" si="412"/>
        <v>7</v>
      </c>
      <c r="CB1329" s="88">
        <f t="shared" si="401"/>
        <v>10</v>
      </c>
      <c r="CC1329" s="89"/>
      <c r="CE1329" s="87">
        <f t="shared" si="400"/>
        <v>3</v>
      </c>
      <c r="CF1329" s="90">
        <v>6016800</v>
      </c>
      <c r="CG1329" s="90"/>
      <c r="CH1329" s="90">
        <v>6016800</v>
      </c>
      <c r="CI1329" s="91">
        <v>26160</v>
      </c>
      <c r="CJ1329" s="87">
        <f t="shared" si="402"/>
        <v>2</v>
      </c>
      <c r="CK1329" s="87">
        <f t="shared" si="403"/>
        <v>9</v>
      </c>
      <c r="CL1329" s="22" t="s">
        <v>121</v>
      </c>
      <c r="CM1329" s="22" t="s">
        <v>5051</v>
      </c>
    </row>
    <row r="1330" spans="1:91" ht="14.45" customHeight="1" x14ac:dyDescent="0.25">
      <c r="A1330" s="69">
        <f t="shared" si="411"/>
        <v>1328</v>
      </c>
      <c r="B1330" s="70" t="s">
        <v>102</v>
      </c>
      <c r="C1330" s="200" t="s">
        <v>5052</v>
      </c>
      <c r="D1330" s="106">
        <v>145463015</v>
      </c>
      <c r="E1330" s="73"/>
      <c r="F1330" s="74">
        <v>46065</v>
      </c>
      <c r="G1330" s="75" t="s">
        <v>1187</v>
      </c>
      <c r="H1330" s="75" t="s">
        <v>2963</v>
      </c>
      <c r="I1330" s="75" t="s">
        <v>105</v>
      </c>
      <c r="J1330" s="75" t="s">
        <v>1161</v>
      </c>
      <c r="K1330" s="75" t="s">
        <v>242</v>
      </c>
      <c r="L1330" s="74">
        <v>46083</v>
      </c>
      <c r="M1330" s="73">
        <v>40</v>
      </c>
      <c r="N1330" s="132" t="s">
        <v>5090</v>
      </c>
      <c r="O1330" s="132" t="s">
        <v>5091</v>
      </c>
      <c r="P1330" s="75">
        <v>2830049308</v>
      </c>
      <c r="Q1330" s="74">
        <v>46080</v>
      </c>
      <c r="R1330" s="75">
        <v>1209388873</v>
      </c>
      <c r="S1330" s="75">
        <v>224248811</v>
      </c>
      <c r="T1330" s="74">
        <v>46080</v>
      </c>
      <c r="U1330" s="76">
        <v>14696.16</v>
      </c>
      <c r="V1330" s="76">
        <v>14216.893</v>
      </c>
      <c r="W1330" s="75">
        <v>19</v>
      </c>
      <c r="X1330" s="75">
        <v>4</v>
      </c>
      <c r="Y1330" s="98">
        <v>7266551991</v>
      </c>
      <c r="Z1330" s="82" t="s">
        <v>354</v>
      </c>
      <c r="AA1330" s="75" t="s">
        <v>3310</v>
      </c>
      <c r="AB1330" s="75" t="s">
        <v>4472</v>
      </c>
      <c r="AC1330" s="200" t="s">
        <v>5052</v>
      </c>
      <c r="AD1330" s="75" t="s">
        <v>113</v>
      </c>
      <c r="AE1330" s="222">
        <v>46083</v>
      </c>
      <c r="AF1330" s="130">
        <v>46082</v>
      </c>
      <c r="AG1330" s="130">
        <v>46080.875</v>
      </c>
      <c r="AH1330" s="130">
        <v>46080.875</v>
      </c>
      <c r="AI1330" s="99">
        <v>46082</v>
      </c>
      <c r="AJ1330" s="69"/>
      <c r="AK1330" s="217">
        <v>46082</v>
      </c>
      <c r="AL1330" s="99">
        <v>46084</v>
      </c>
      <c r="AM1330" s="69"/>
      <c r="AN1330" s="99">
        <v>46084</v>
      </c>
      <c r="AO1330" s="81">
        <f t="shared" si="413"/>
        <v>46079.875</v>
      </c>
      <c r="AP1330" s="81">
        <f t="shared" si="414"/>
        <v>46080.875</v>
      </c>
      <c r="AQ1330" s="81">
        <f t="shared" si="415"/>
        <v>46080.875</v>
      </c>
      <c r="AR1330" s="81">
        <f t="shared" si="416"/>
        <v>46083</v>
      </c>
      <c r="AS1330" s="81">
        <f t="shared" si="417"/>
        <v>46085</v>
      </c>
      <c r="AT1330" s="81">
        <f t="shared" si="418"/>
        <v>46083</v>
      </c>
      <c r="AU1330" s="82" t="s">
        <v>2794</v>
      </c>
      <c r="AV1330" s="74">
        <v>46080</v>
      </c>
      <c r="AW1330" s="75" t="s">
        <v>5092</v>
      </c>
      <c r="AX1330" s="75">
        <v>32209183</v>
      </c>
      <c r="AY1330" s="75"/>
      <c r="AZ1330" s="96"/>
      <c r="BA1330" s="75"/>
      <c r="BB1330" s="75"/>
      <c r="BC1330" s="75"/>
      <c r="BD1330" s="75"/>
      <c r="BE1330" s="75"/>
      <c r="BF1330" s="75"/>
      <c r="BG1330" s="75"/>
      <c r="BH1330" s="75"/>
      <c r="BI1330" s="75"/>
      <c r="BJ1330" s="75"/>
      <c r="BK1330" s="75"/>
      <c r="BL1330" s="75"/>
      <c r="BM1330" s="75"/>
      <c r="BN1330" s="75"/>
      <c r="BO1330" s="75"/>
      <c r="BP1330" s="75"/>
      <c r="BQ1330" s="75"/>
      <c r="BR1330" s="75"/>
      <c r="BS1330" s="75"/>
      <c r="BT1330" s="75">
        <v>0</v>
      </c>
      <c r="BU1330" s="192" t="s">
        <v>5056</v>
      </c>
      <c r="BV1330" s="74">
        <v>46084</v>
      </c>
      <c r="BW1330" s="85"/>
      <c r="BX1330" s="85"/>
      <c r="BY1330" s="86"/>
      <c r="BZ1330" s="87">
        <f t="shared" si="412"/>
        <v>7</v>
      </c>
      <c r="CB1330" s="88">
        <f t="shared" si="401"/>
        <v>10</v>
      </c>
      <c r="CC1330" s="89"/>
      <c r="CE1330" s="87">
        <f t="shared" si="400"/>
        <v>3</v>
      </c>
      <c r="CF1330" s="90">
        <v>6016800</v>
      </c>
      <c r="CG1330" s="90"/>
      <c r="CH1330" s="90">
        <v>6016800</v>
      </c>
      <c r="CI1330" s="91">
        <v>26160</v>
      </c>
      <c r="CJ1330" s="87">
        <f t="shared" si="402"/>
        <v>2</v>
      </c>
      <c r="CK1330" s="87">
        <f t="shared" si="403"/>
        <v>9</v>
      </c>
      <c r="CL1330" s="22" t="s">
        <v>121</v>
      </c>
      <c r="CM1330" s="22" t="s">
        <v>5057</v>
      </c>
    </row>
    <row r="1331" spans="1:91" ht="14.45" customHeight="1" x14ac:dyDescent="0.25">
      <c r="A1331" s="69">
        <f t="shared" si="411"/>
        <v>1329</v>
      </c>
      <c r="B1331" s="70" t="s">
        <v>102</v>
      </c>
      <c r="C1331" s="200" t="s">
        <v>5046</v>
      </c>
      <c r="D1331" s="106">
        <v>145474126</v>
      </c>
      <c r="E1331" s="73"/>
      <c r="F1331" s="74">
        <v>46065</v>
      </c>
      <c r="G1331" s="75" t="s">
        <v>1178</v>
      </c>
      <c r="H1331" s="75" t="s">
        <v>2963</v>
      </c>
      <c r="I1331" s="75" t="s">
        <v>105</v>
      </c>
      <c r="J1331" s="75" t="s">
        <v>1161</v>
      </c>
      <c r="K1331" s="75" t="s">
        <v>242</v>
      </c>
      <c r="L1331" s="74">
        <v>46083</v>
      </c>
      <c r="M1331" s="73">
        <v>40</v>
      </c>
      <c r="N1331" s="132" t="s">
        <v>5093</v>
      </c>
      <c r="O1331" s="132" t="s">
        <v>5094</v>
      </c>
      <c r="P1331" s="75">
        <v>2830049269</v>
      </c>
      <c r="Q1331" s="74">
        <v>46080</v>
      </c>
      <c r="R1331" s="75">
        <v>1209388674</v>
      </c>
      <c r="S1331" s="75">
        <v>224248337</v>
      </c>
      <c r="T1331" s="74">
        <v>46080</v>
      </c>
      <c r="U1331" s="76">
        <v>17781.03</v>
      </c>
      <c r="V1331" s="76">
        <v>17198.59</v>
      </c>
      <c r="W1331" s="75">
        <v>20</v>
      </c>
      <c r="X1331" s="75">
        <v>6</v>
      </c>
      <c r="Y1331" s="98">
        <v>7266774161</v>
      </c>
      <c r="Z1331" s="82" t="s">
        <v>354</v>
      </c>
      <c r="AA1331" s="75" t="s">
        <v>3310</v>
      </c>
      <c r="AB1331" s="75" t="s">
        <v>4472</v>
      </c>
      <c r="AC1331" s="200" t="s">
        <v>5046</v>
      </c>
      <c r="AD1331" s="75" t="s">
        <v>113</v>
      </c>
      <c r="AE1331" s="222">
        <v>46083</v>
      </c>
      <c r="AF1331" s="130">
        <v>46082</v>
      </c>
      <c r="AG1331" s="130">
        <v>46080.875</v>
      </c>
      <c r="AH1331" s="130">
        <v>46080.875</v>
      </c>
      <c r="AI1331" s="99">
        <v>46082</v>
      </c>
      <c r="AJ1331" s="69"/>
      <c r="AK1331" s="217">
        <v>46082</v>
      </c>
      <c r="AL1331" s="99">
        <v>46084</v>
      </c>
      <c r="AM1331" s="69"/>
      <c r="AN1331" s="99">
        <v>46084</v>
      </c>
      <c r="AO1331" s="81">
        <f t="shared" si="413"/>
        <v>46079.875</v>
      </c>
      <c r="AP1331" s="81">
        <f t="shared" si="414"/>
        <v>46080.875</v>
      </c>
      <c r="AQ1331" s="81">
        <f t="shared" si="415"/>
        <v>46080.875</v>
      </c>
      <c r="AR1331" s="81">
        <f t="shared" si="416"/>
        <v>46083</v>
      </c>
      <c r="AS1331" s="81">
        <f t="shared" si="417"/>
        <v>46085</v>
      </c>
      <c r="AT1331" s="81">
        <f t="shared" si="418"/>
        <v>46083</v>
      </c>
      <c r="AU1331" s="82" t="s">
        <v>2794</v>
      </c>
      <c r="AV1331" s="74">
        <v>46080</v>
      </c>
      <c r="AW1331" s="75" t="s">
        <v>5095</v>
      </c>
      <c r="AX1331" s="75">
        <v>32215953</v>
      </c>
      <c r="AY1331" s="75"/>
      <c r="AZ1331" s="96"/>
      <c r="BA1331" s="75"/>
      <c r="BB1331" s="75"/>
      <c r="BC1331" s="75"/>
      <c r="BD1331" s="75"/>
      <c r="BE1331" s="75"/>
      <c r="BF1331" s="75"/>
      <c r="BG1331" s="75"/>
      <c r="BH1331" s="75"/>
      <c r="BI1331" s="75"/>
      <c r="BJ1331" s="75"/>
      <c r="BK1331" s="75"/>
      <c r="BL1331" s="75"/>
      <c r="BM1331" s="75"/>
      <c r="BN1331" s="75"/>
      <c r="BO1331" s="75"/>
      <c r="BP1331" s="75"/>
      <c r="BQ1331" s="75"/>
      <c r="BR1331" s="75"/>
      <c r="BS1331" s="75"/>
      <c r="BT1331" s="75">
        <v>0</v>
      </c>
      <c r="BU1331" s="192" t="s">
        <v>5050</v>
      </c>
      <c r="BV1331" s="74">
        <v>46084</v>
      </c>
      <c r="BW1331" s="85"/>
      <c r="BX1331" s="85"/>
      <c r="BY1331" s="86"/>
      <c r="BZ1331" s="87">
        <f t="shared" si="412"/>
        <v>7</v>
      </c>
      <c r="CB1331" s="88">
        <f t="shared" si="401"/>
        <v>10</v>
      </c>
      <c r="CC1331" s="89"/>
      <c r="CE1331" s="87">
        <f t="shared" si="400"/>
        <v>3</v>
      </c>
      <c r="CF1331" s="90">
        <v>6016800</v>
      </c>
      <c r="CG1331" s="90"/>
      <c r="CH1331" s="90">
        <v>6016800</v>
      </c>
      <c r="CI1331" s="91">
        <v>26160</v>
      </c>
      <c r="CJ1331" s="87">
        <f t="shared" si="402"/>
        <v>2</v>
      </c>
      <c r="CK1331" s="87">
        <f t="shared" si="403"/>
        <v>9</v>
      </c>
      <c r="CL1331" s="22" t="s">
        <v>121</v>
      </c>
      <c r="CM1331" s="22" t="s">
        <v>5051</v>
      </c>
    </row>
    <row r="1332" spans="1:91" ht="14.45" customHeight="1" x14ac:dyDescent="0.25">
      <c r="A1332" s="69">
        <f t="shared" si="411"/>
        <v>1330</v>
      </c>
      <c r="B1332" s="70" t="s">
        <v>102</v>
      </c>
      <c r="C1332" s="200" t="s">
        <v>5046</v>
      </c>
      <c r="D1332" s="106">
        <v>145474132</v>
      </c>
      <c r="E1332" s="73"/>
      <c r="F1332" s="74">
        <v>46065</v>
      </c>
      <c r="G1332" s="75" t="s">
        <v>1178</v>
      </c>
      <c r="H1332" s="75" t="s">
        <v>2963</v>
      </c>
      <c r="I1332" s="75" t="s">
        <v>105</v>
      </c>
      <c r="J1332" s="75" t="s">
        <v>1161</v>
      </c>
      <c r="K1332" s="75" t="s">
        <v>242</v>
      </c>
      <c r="L1332" s="74">
        <v>46083</v>
      </c>
      <c r="M1332" s="73">
        <v>40</v>
      </c>
      <c r="N1332" s="75" t="s">
        <v>5096</v>
      </c>
      <c r="O1332" s="75" t="s">
        <v>5097</v>
      </c>
      <c r="P1332" s="75">
        <v>2830049286</v>
      </c>
      <c r="Q1332" s="74">
        <v>46080</v>
      </c>
      <c r="R1332" s="75">
        <v>1209388752</v>
      </c>
      <c r="S1332" s="75">
        <v>224248804</v>
      </c>
      <c r="T1332" s="74">
        <v>46080</v>
      </c>
      <c r="U1332" s="76">
        <v>17775.302</v>
      </c>
      <c r="V1332" s="76">
        <v>17193.186000000002</v>
      </c>
      <c r="W1332" s="75">
        <v>20</v>
      </c>
      <c r="X1332" s="75">
        <v>6</v>
      </c>
      <c r="Y1332" s="98">
        <v>7266774162</v>
      </c>
      <c r="Z1332" s="82" t="s">
        <v>354</v>
      </c>
      <c r="AA1332" s="75" t="s">
        <v>3310</v>
      </c>
      <c r="AB1332" s="75" t="s">
        <v>4472</v>
      </c>
      <c r="AC1332" s="200" t="s">
        <v>5046</v>
      </c>
      <c r="AD1332" s="75" t="s">
        <v>113</v>
      </c>
      <c r="AE1332" s="222">
        <v>46083</v>
      </c>
      <c r="AF1332" s="130">
        <v>46082</v>
      </c>
      <c r="AG1332" s="130">
        <v>46080.875</v>
      </c>
      <c r="AH1332" s="130">
        <v>46080.875</v>
      </c>
      <c r="AI1332" s="99">
        <v>46082</v>
      </c>
      <c r="AJ1332" s="69"/>
      <c r="AK1332" s="217">
        <v>46082</v>
      </c>
      <c r="AL1332" s="99">
        <v>46084</v>
      </c>
      <c r="AM1332" s="69"/>
      <c r="AN1332" s="99">
        <v>46084</v>
      </c>
      <c r="AO1332" s="81">
        <f t="shared" si="413"/>
        <v>46079.875</v>
      </c>
      <c r="AP1332" s="81">
        <f t="shared" si="414"/>
        <v>46080.875</v>
      </c>
      <c r="AQ1332" s="81">
        <f t="shared" si="415"/>
        <v>46080.875</v>
      </c>
      <c r="AR1332" s="81">
        <f t="shared" si="416"/>
        <v>46083</v>
      </c>
      <c r="AS1332" s="81">
        <f t="shared" si="417"/>
        <v>46085</v>
      </c>
      <c r="AT1332" s="81">
        <f t="shared" si="418"/>
        <v>46083</v>
      </c>
      <c r="AU1332" s="82" t="s">
        <v>2794</v>
      </c>
      <c r="AV1332" s="74">
        <v>46080</v>
      </c>
      <c r="AW1332" s="75" t="s">
        <v>5098</v>
      </c>
      <c r="AX1332" s="75">
        <v>32216002</v>
      </c>
      <c r="AY1332" s="75"/>
      <c r="AZ1332" s="96"/>
      <c r="BA1332" s="75"/>
      <c r="BB1332" s="75"/>
      <c r="BC1332" s="75"/>
      <c r="BD1332" s="75"/>
      <c r="BE1332" s="75"/>
      <c r="BF1332" s="75"/>
      <c r="BG1332" s="75"/>
      <c r="BH1332" s="75"/>
      <c r="BI1332" s="75"/>
      <c r="BJ1332" s="75"/>
      <c r="BK1332" s="75"/>
      <c r="BL1332" s="75"/>
      <c r="BM1332" s="75"/>
      <c r="BN1332" s="75"/>
      <c r="BO1332" s="75"/>
      <c r="BP1332" s="75"/>
      <c r="BQ1332" s="75"/>
      <c r="BR1332" s="75"/>
      <c r="BS1332" s="75"/>
      <c r="BT1332" s="75">
        <v>0</v>
      </c>
      <c r="BU1332" s="192" t="s">
        <v>5050</v>
      </c>
      <c r="BV1332" s="74">
        <v>46084</v>
      </c>
      <c r="BW1332" s="85"/>
      <c r="BX1332" s="85"/>
      <c r="BY1332" s="86"/>
      <c r="BZ1332" s="87">
        <f t="shared" si="412"/>
        <v>7</v>
      </c>
      <c r="CB1332" s="88">
        <f t="shared" si="401"/>
        <v>10</v>
      </c>
      <c r="CC1332" s="89"/>
      <c r="CE1332" s="87">
        <f t="shared" si="400"/>
        <v>3</v>
      </c>
      <c r="CF1332" s="90">
        <v>6016800</v>
      </c>
      <c r="CG1332" s="90"/>
      <c r="CH1332" s="90">
        <v>6016800</v>
      </c>
      <c r="CI1332" s="91">
        <v>26160</v>
      </c>
      <c r="CJ1332" s="87">
        <f t="shared" si="402"/>
        <v>2</v>
      </c>
      <c r="CK1332" s="87">
        <f t="shared" si="403"/>
        <v>9</v>
      </c>
      <c r="CL1332" s="22" t="s">
        <v>121</v>
      </c>
      <c r="CM1332" s="22" t="s">
        <v>5051</v>
      </c>
    </row>
    <row r="1333" spans="1:91" ht="14.45" customHeight="1" x14ac:dyDescent="0.25">
      <c r="A1333" s="69">
        <f t="shared" si="411"/>
        <v>1331</v>
      </c>
      <c r="B1333" s="70" t="s">
        <v>102</v>
      </c>
      <c r="C1333" s="200" t="s">
        <v>5058</v>
      </c>
      <c r="D1333" s="106">
        <v>145495565</v>
      </c>
      <c r="E1333" s="73"/>
      <c r="F1333" s="74">
        <v>46065</v>
      </c>
      <c r="G1333" s="75" t="s">
        <v>1159</v>
      </c>
      <c r="H1333" s="75" t="s">
        <v>2963</v>
      </c>
      <c r="I1333" s="75" t="s">
        <v>105</v>
      </c>
      <c r="J1333" s="75" t="s">
        <v>1161</v>
      </c>
      <c r="K1333" s="75" t="s">
        <v>242</v>
      </c>
      <c r="L1333" s="74">
        <v>46088</v>
      </c>
      <c r="M1333" s="73">
        <v>40</v>
      </c>
      <c r="N1333" s="75" t="s">
        <v>5099</v>
      </c>
      <c r="O1333" s="75" t="s">
        <v>5100</v>
      </c>
      <c r="P1333" s="75">
        <v>2830049327</v>
      </c>
      <c r="Q1333" s="74">
        <v>46081</v>
      </c>
      <c r="R1333" s="75">
        <v>1209389235</v>
      </c>
      <c r="S1333" s="75">
        <v>224253771</v>
      </c>
      <c r="T1333" s="74">
        <v>46081</v>
      </c>
      <c r="U1333" s="76">
        <v>20214.490000000002</v>
      </c>
      <c r="V1333" s="76">
        <v>19487.54</v>
      </c>
      <c r="W1333" s="75">
        <v>21</v>
      </c>
      <c r="X1333" s="75">
        <v>0</v>
      </c>
      <c r="Y1333" s="98">
        <v>7266774164</v>
      </c>
      <c r="Z1333" s="82" t="s">
        <v>354</v>
      </c>
      <c r="AA1333" s="75" t="s">
        <v>3310</v>
      </c>
      <c r="AB1333" s="75" t="s">
        <v>4472</v>
      </c>
      <c r="AC1333" s="200" t="s">
        <v>5058</v>
      </c>
      <c r="AD1333" s="75" t="s">
        <v>113</v>
      </c>
      <c r="AE1333" s="99">
        <v>46083</v>
      </c>
      <c r="AF1333" s="130">
        <v>46082</v>
      </c>
      <c r="AG1333" s="130">
        <v>46080.875</v>
      </c>
      <c r="AH1333" s="130">
        <v>46080.875</v>
      </c>
      <c r="AI1333" s="99">
        <v>46082</v>
      </c>
      <c r="AJ1333" s="69"/>
      <c r="AK1333" s="217">
        <v>46082</v>
      </c>
      <c r="AL1333" s="99">
        <v>46084</v>
      </c>
      <c r="AM1333" s="69"/>
      <c r="AN1333" s="99">
        <v>46084</v>
      </c>
      <c r="AO1333" s="81">
        <f t="shared" si="413"/>
        <v>46079.875</v>
      </c>
      <c r="AP1333" s="81">
        <f t="shared" si="414"/>
        <v>46080.875</v>
      </c>
      <c r="AQ1333" s="81">
        <f t="shared" si="415"/>
        <v>46080.875</v>
      </c>
      <c r="AR1333" s="81">
        <f t="shared" si="416"/>
        <v>46083</v>
      </c>
      <c r="AS1333" s="81">
        <f t="shared" si="417"/>
        <v>46085</v>
      </c>
      <c r="AT1333" s="81">
        <f t="shared" si="418"/>
        <v>46083</v>
      </c>
      <c r="AU1333" s="82" t="s">
        <v>2794</v>
      </c>
      <c r="AV1333" s="74">
        <v>46081</v>
      </c>
      <c r="AW1333" s="75" t="s">
        <v>5101</v>
      </c>
      <c r="AX1333" s="75">
        <v>32216060</v>
      </c>
      <c r="AY1333" s="75"/>
      <c r="AZ1333" s="96"/>
      <c r="BA1333" s="75"/>
      <c r="BB1333" s="75"/>
      <c r="BC1333" s="75"/>
      <c r="BD1333" s="75"/>
      <c r="BE1333" s="75"/>
      <c r="BF1333" s="75"/>
      <c r="BG1333" s="75"/>
      <c r="BH1333" s="75"/>
      <c r="BI1333" s="75"/>
      <c r="BJ1333" s="75"/>
      <c r="BK1333" s="75"/>
      <c r="BL1333" s="75"/>
      <c r="BM1333" s="75"/>
      <c r="BN1333" s="75"/>
      <c r="BO1333" s="75"/>
      <c r="BP1333" s="75"/>
      <c r="BQ1333" s="75"/>
      <c r="BR1333" s="75"/>
      <c r="BS1333" s="75"/>
      <c r="BT1333" s="75">
        <v>0</v>
      </c>
      <c r="BU1333" s="192" t="s">
        <v>5062</v>
      </c>
      <c r="BV1333" s="74">
        <v>46084</v>
      </c>
      <c r="BW1333" s="85"/>
      <c r="BX1333" s="85"/>
      <c r="BY1333" s="86"/>
      <c r="BZ1333" s="87">
        <f t="shared" si="412"/>
        <v>7</v>
      </c>
      <c r="CB1333" s="88">
        <f t="shared" si="401"/>
        <v>10</v>
      </c>
      <c r="CC1333" s="89"/>
      <c r="CE1333" s="87">
        <f t="shared" si="400"/>
        <v>3</v>
      </c>
      <c r="CF1333" s="90">
        <v>6016800</v>
      </c>
      <c r="CG1333" s="90"/>
      <c r="CH1333" s="90">
        <v>6016800</v>
      </c>
      <c r="CI1333" s="91">
        <v>26160</v>
      </c>
      <c r="CJ1333" s="87">
        <f t="shared" si="402"/>
        <v>2</v>
      </c>
      <c r="CK1333" s="87">
        <f t="shared" si="403"/>
        <v>9</v>
      </c>
      <c r="CL1333" s="22" t="s">
        <v>121</v>
      </c>
      <c r="CM1333" s="22" t="s">
        <v>5063</v>
      </c>
    </row>
    <row r="1334" spans="1:91" ht="14.45" customHeight="1" x14ac:dyDescent="0.25">
      <c r="A1334" s="69">
        <f t="shared" si="411"/>
        <v>1332</v>
      </c>
      <c r="B1334" s="70" t="s">
        <v>102</v>
      </c>
      <c r="C1334" s="200" t="s">
        <v>5102</v>
      </c>
      <c r="D1334" s="106">
        <v>145506579</v>
      </c>
      <c r="E1334" s="73"/>
      <c r="F1334" s="74">
        <v>46065</v>
      </c>
      <c r="G1334" s="75" t="s">
        <v>1186</v>
      </c>
      <c r="H1334" s="75" t="s">
        <v>2963</v>
      </c>
      <c r="I1334" s="75" t="s">
        <v>105</v>
      </c>
      <c r="J1334" s="75" t="s">
        <v>1161</v>
      </c>
      <c r="K1334" s="75" t="s">
        <v>242</v>
      </c>
      <c r="L1334" s="74">
        <v>46083</v>
      </c>
      <c r="M1334" s="73">
        <v>40</v>
      </c>
      <c r="N1334" s="75" t="s">
        <v>5103</v>
      </c>
      <c r="O1334" s="75" t="s">
        <v>5104</v>
      </c>
      <c r="P1334" s="75">
        <v>2830049298</v>
      </c>
      <c r="Q1334" s="74">
        <v>46080</v>
      </c>
      <c r="R1334" s="75">
        <v>1209388805</v>
      </c>
      <c r="S1334" s="75">
        <v>224248791</v>
      </c>
      <c r="T1334" s="74">
        <v>46080</v>
      </c>
      <c r="U1334" s="76">
        <v>19624.491999999998</v>
      </c>
      <c r="V1334" s="76">
        <v>18995.355</v>
      </c>
      <c r="W1334" s="75">
        <v>20</v>
      </c>
      <c r="X1334" s="75">
        <v>0</v>
      </c>
      <c r="Y1334" s="98">
        <v>7266774166</v>
      </c>
      <c r="Z1334" s="82" t="s">
        <v>354</v>
      </c>
      <c r="AA1334" s="75" t="s">
        <v>3310</v>
      </c>
      <c r="AB1334" s="75" t="s">
        <v>4472</v>
      </c>
      <c r="AC1334" s="200" t="s">
        <v>5102</v>
      </c>
      <c r="AD1334" s="75" t="s">
        <v>113</v>
      </c>
      <c r="AE1334" s="99">
        <v>46083</v>
      </c>
      <c r="AF1334" s="130">
        <v>46082</v>
      </c>
      <c r="AG1334" s="130">
        <v>46080.875</v>
      </c>
      <c r="AH1334" s="130">
        <v>46080.875</v>
      </c>
      <c r="AI1334" s="99">
        <v>46082</v>
      </c>
      <c r="AJ1334" s="69"/>
      <c r="AK1334" s="217">
        <v>46082</v>
      </c>
      <c r="AL1334" s="99">
        <v>46084</v>
      </c>
      <c r="AM1334" s="69"/>
      <c r="AN1334" s="99">
        <v>46084</v>
      </c>
      <c r="AO1334" s="81">
        <f t="shared" si="413"/>
        <v>46079.875</v>
      </c>
      <c r="AP1334" s="81">
        <f t="shared" si="414"/>
        <v>46080.875</v>
      </c>
      <c r="AQ1334" s="81">
        <f t="shared" si="415"/>
        <v>46080.875</v>
      </c>
      <c r="AR1334" s="81">
        <f t="shared" si="416"/>
        <v>46083</v>
      </c>
      <c r="AS1334" s="81">
        <f t="shared" si="417"/>
        <v>46085</v>
      </c>
      <c r="AT1334" s="81">
        <f t="shared" si="418"/>
        <v>46083</v>
      </c>
      <c r="AU1334" s="82" t="s">
        <v>2794</v>
      </c>
      <c r="AV1334" s="74">
        <v>46080</v>
      </c>
      <c r="AW1334" s="75" t="s">
        <v>5105</v>
      </c>
      <c r="AX1334" s="75">
        <v>32209181</v>
      </c>
      <c r="AY1334" s="75"/>
      <c r="AZ1334" s="96"/>
      <c r="BA1334" s="75"/>
      <c r="BB1334" s="75"/>
      <c r="BC1334" s="75"/>
      <c r="BD1334" s="75"/>
      <c r="BE1334" s="75"/>
      <c r="BF1334" s="75"/>
      <c r="BG1334" s="75"/>
      <c r="BH1334" s="75"/>
      <c r="BI1334" s="75"/>
      <c r="BJ1334" s="75"/>
      <c r="BK1334" s="75"/>
      <c r="BL1334" s="75"/>
      <c r="BM1334" s="75"/>
      <c r="BN1334" s="75"/>
      <c r="BO1334" s="75"/>
      <c r="BP1334" s="75"/>
      <c r="BQ1334" s="75"/>
      <c r="BR1334" s="75"/>
      <c r="BS1334" s="75"/>
      <c r="BT1334" s="75">
        <v>1</v>
      </c>
      <c r="BU1334" s="192" t="s">
        <v>5106</v>
      </c>
      <c r="BV1334" s="74">
        <v>46084</v>
      </c>
      <c r="BW1334" s="85"/>
      <c r="BX1334" s="85"/>
      <c r="BY1334" s="86"/>
      <c r="BZ1334" s="87">
        <f t="shared" si="412"/>
        <v>7</v>
      </c>
      <c r="CB1334" s="88">
        <f t="shared" si="401"/>
        <v>10</v>
      </c>
      <c r="CC1334" s="89"/>
      <c r="CE1334" s="87">
        <f t="shared" si="400"/>
        <v>3</v>
      </c>
      <c r="CF1334" s="90">
        <v>6016800</v>
      </c>
      <c r="CG1334" s="90"/>
      <c r="CH1334" s="90">
        <v>6016800</v>
      </c>
      <c r="CI1334" s="91">
        <v>26160</v>
      </c>
      <c r="CJ1334" s="87">
        <f t="shared" si="402"/>
        <v>2</v>
      </c>
      <c r="CK1334" s="87">
        <f t="shared" si="403"/>
        <v>9</v>
      </c>
      <c r="CL1334" s="22" t="s">
        <v>121</v>
      </c>
      <c r="CM1334" s="22" t="s">
        <v>5107</v>
      </c>
    </row>
    <row r="1335" spans="1:91" ht="14.85" customHeight="1" x14ac:dyDescent="0.25">
      <c r="A1335" s="69">
        <f t="shared" si="411"/>
        <v>1333</v>
      </c>
      <c r="B1335" s="70" t="s">
        <v>102</v>
      </c>
      <c r="C1335" s="107" t="s">
        <v>5040</v>
      </c>
      <c r="D1335" s="106">
        <v>145516602</v>
      </c>
      <c r="E1335" s="73"/>
      <c r="F1335" s="74">
        <v>46078</v>
      </c>
      <c r="G1335" s="75" t="s">
        <v>1735</v>
      </c>
      <c r="H1335" s="75" t="s">
        <v>2963</v>
      </c>
      <c r="I1335" s="75" t="s">
        <v>105</v>
      </c>
      <c r="J1335" s="75" t="s">
        <v>1161</v>
      </c>
      <c r="K1335" s="75" t="s">
        <v>242</v>
      </c>
      <c r="L1335" s="74">
        <v>46092</v>
      </c>
      <c r="M1335" s="73">
        <v>40</v>
      </c>
      <c r="N1335" s="75" t="s">
        <v>5108</v>
      </c>
      <c r="O1335" s="75" t="s">
        <v>5109</v>
      </c>
      <c r="P1335" s="75">
        <v>2830049719</v>
      </c>
      <c r="Q1335" s="74">
        <v>46087</v>
      </c>
      <c r="R1335" s="75">
        <v>1209391152</v>
      </c>
      <c r="S1335" s="75">
        <v>224267745</v>
      </c>
      <c r="T1335" s="74">
        <v>46087</v>
      </c>
      <c r="U1335" s="76">
        <v>18534.344000000001</v>
      </c>
      <c r="V1335" s="76">
        <v>17845.303</v>
      </c>
      <c r="W1335" s="75">
        <v>20</v>
      </c>
      <c r="X1335" s="75">
        <v>14</v>
      </c>
      <c r="Y1335" s="98">
        <v>7266498193</v>
      </c>
      <c r="Z1335" s="82" t="s">
        <v>354</v>
      </c>
      <c r="AA1335" s="75" t="s">
        <v>1258</v>
      </c>
      <c r="AB1335" s="82" t="s">
        <v>4952</v>
      </c>
      <c r="AC1335" s="107" t="s">
        <v>5040</v>
      </c>
      <c r="AD1335" s="75" t="s">
        <v>113</v>
      </c>
      <c r="AE1335" s="99">
        <v>46093</v>
      </c>
      <c r="AF1335" s="130">
        <v>46090.416666666664</v>
      </c>
      <c r="AG1335" s="130">
        <v>46087.708333333336</v>
      </c>
      <c r="AH1335" s="130">
        <v>46087.708333333336</v>
      </c>
      <c r="AI1335" s="99">
        <v>46089</v>
      </c>
      <c r="AJ1335" s="221">
        <v>46092</v>
      </c>
      <c r="AK1335" s="226">
        <v>46092</v>
      </c>
      <c r="AL1335" s="99">
        <v>46091</v>
      </c>
      <c r="AM1335" s="99">
        <v>46094</v>
      </c>
      <c r="AN1335" s="99">
        <v>46094</v>
      </c>
      <c r="AO1335" s="81">
        <f t="shared" si="413"/>
        <v>46086.708333333336</v>
      </c>
      <c r="AP1335" s="81">
        <f t="shared" si="414"/>
        <v>46087.708333333336</v>
      </c>
      <c r="AQ1335" s="81">
        <f t="shared" si="415"/>
        <v>46087.708333333336</v>
      </c>
      <c r="AR1335" s="81">
        <f t="shared" si="416"/>
        <v>46093</v>
      </c>
      <c r="AS1335" s="81">
        <f t="shared" si="417"/>
        <v>46095</v>
      </c>
      <c r="AT1335" s="81">
        <f t="shared" si="418"/>
        <v>46093</v>
      </c>
      <c r="AU1335" s="82" t="s">
        <v>2787</v>
      </c>
      <c r="AV1335" s="187">
        <v>46087</v>
      </c>
      <c r="AW1335" s="75" t="s">
        <v>5110</v>
      </c>
      <c r="AX1335" s="75">
        <v>32706857</v>
      </c>
      <c r="AY1335" s="75"/>
      <c r="AZ1335" s="96"/>
      <c r="BA1335" s="75"/>
      <c r="BB1335" s="75"/>
      <c r="BC1335" s="75"/>
      <c r="BD1335" s="75"/>
      <c r="BE1335" s="75"/>
      <c r="BF1335" s="75"/>
      <c r="BG1335" s="75"/>
      <c r="BH1335" s="75"/>
      <c r="BI1335" s="75"/>
      <c r="BJ1335" s="75"/>
      <c r="BK1335" s="75"/>
      <c r="BL1335" s="75"/>
      <c r="BM1335" s="75"/>
      <c r="BN1335" s="75"/>
      <c r="BO1335" s="75"/>
      <c r="BP1335" s="75"/>
      <c r="BQ1335" s="75"/>
      <c r="BR1335" s="75"/>
      <c r="BS1335" s="75"/>
      <c r="BT1335" s="75">
        <v>0</v>
      </c>
      <c r="BU1335" s="201" t="s">
        <v>5044</v>
      </c>
      <c r="BV1335" s="74">
        <v>46093</v>
      </c>
      <c r="BW1335" s="85"/>
      <c r="BX1335" s="85"/>
      <c r="BY1335" s="86"/>
      <c r="BZ1335" s="87">
        <f t="shared" si="412"/>
        <v>9</v>
      </c>
      <c r="CB1335" s="88">
        <f t="shared" si="401"/>
        <v>11</v>
      </c>
      <c r="CC1335" s="89"/>
      <c r="CE1335" s="87">
        <f t="shared" si="400"/>
        <v>3</v>
      </c>
      <c r="CF1335" s="90">
        <v>6051070</v>
      </c>
      <c r="CG1335" s="90"/>
      <c r="CH1335" s="90">
        <v>6051070</v>
      </c>
      <c r="CI1335" s="91">
        <v>26309</v>
      </c>
      <c r="CJ1335" s="87">
        <f t="shared" si="402"/>
        <v>3</v>
      </c>
      <c r="CK1335" s="87">
        <f t="shared" si="403"/>
        <v>10</v>
      </c>
      <c r="CL1335" s="22" t="s">
        <v>121</v>
      </c>
      <c r="CM1335" s="22" t="s">
        <v>5045</v>
      </c>
    </row>
    <row r="1336" spans="1:91" ht="14.45" customHeight="1" x14ac:dyDescent="0.25">
      <c r="A1336" s="69">
        <f t="shared" si="411"/>
        <v>1334</v>
      </c>
      <c r="B1336" s="70" t="s">
        <v>102</v>
      </c>
      <c r="C1336" s="200" t="s">
        <v>5102</v>
      </c>
      <c r="D1336" s="106">
        <v>145516903</v>
      </c>
      <c r="E1336" s="73"/>
      <c r="F1336" s="74">
        <v>46065</v>
      </c>
      <c r="G1336" s="75" t="s">
        <v>1187</v>
      </c>
      <c r="H1336" s="75" t="s">
        <v>2963</v>
      </c>
      <c r="I1336" s="75" t="s">
        <v>105</v>
      </c>
      <c r="J1336" s="75" t="s">
        <v>1161</v>
      </c>
      <c r="K1336" s="75" t="s">
        <v>242</v>
      </c>
      <c r="L1336" s="74">
        <v>46083</v>
      </c>
      <c r="M1336" s="73">
        <v>40</v>
      </c>
      <c r="N1336" s="75" t="s">
        <v>5111</v>
      </c>
      <c r="O1336" s="75" t="s">
        <v>5112</v>
      </c>
      <c r="P1336" s="75">
        <v>2830049300</v>
      </c>
      <c r="Q1336" s="74">
        <v>46080</v>
      </c>
      <c r="R1336" s="75">
        <v>1209388812</v>
      </c>
      <c r="S1336" s="75">
        <v>224248816</v>
      </c>
      <c r="T1336" s="74">
        <v>46080</v>
      </c>
      <c r="U1336" s="76">
        <v>20619.547999999999</v>
      </c>
      <c r="V1336" s="76">
        <v>19958.511999999999</v>
      </c>
      <c r="W1336" s="75">
        <v>20</v>
      </c>
      <c r="X1336" s="75">
        <v>14</v>
      </c>
      <c r="Y1336" s="98">
        <v>7266774167</v>
      </c>
      <c r="Z1336" s="82" t="s">
        <v>354</v>
      </c>
      <c r="AA1336" s="75" t="s">
        <v>3310</v>
      </c>
      <c r="AB1336" s="75" t="s">
        <v>4472</v>
      </c>
      <c r="AC1336" s="200" t="s">
        <v>5102</v>
      </c>
      <c r="AD1336" s="75" t="s">
        <v>113</v>
      </c>
      <c r="AE1336" s="99">
        <v>46083</v>
      </c>
      <c r="AF1336" s="130">
        <v>46082</v>
      </c>
      <c r="AG1336" s="130">
        <v>46080.875</v>
      </c>
      <c r="AH1336" s="130">
        <v>46080.875</v>
      </c>
      <c r="AI1336" s="99">
        <v>46082</v>
      </c>
      <c r="AJ1336" s="69"/>
      <c r="AK1336" s="217">
        <v>46082</v>
      </c>
      <c r="AL1336" s="99">
        <v>46084</v>
      </c>
      <c r="AM1336" s="69"/>
      <c r="AN1336" s="99">
        <v>46084</v>
      </c>
      <c r="AO1336" s="81">
        <f t="shared" si="413"/>
        <v>46079.875</v>
      </c>
      <c r="AP1336" s="81">
        <f t="shared" si="414"/>
        <v>46080.875</v>
      </c>
      <c r="AQ1336" s="81">
        <f t="shared" si="415"/>
        <v>46080.875</v>
      </c>
      <c r="AR1336" s="81">
        <f t="shared" si="416"/>
        <v>46083</v>
      </c>
      <c r="AS1336" s="81">
        <f t="shared" si="417"/>
        <v>46085</v>
      </c>
      <c r="AT1336" s="81">
        <f t="shared" si="418"/>
        <v>46083</v>
      </c>
      <c r="AU1336" s="82" t="s">
        <v>2794</v>
      </c>
      <c r="AV1336" s="74">
        <v>46080</v>
      </c>
      <c r="AW1336" s="75" t="s">
        <v>5113</v>
      </c>
      <c r="AX1336" s="75">
        <v>32216011</v>
      </c>
      <c r="AY1336" s="75"/>
      <c r="AZ1336" s="96"/>
      <c r="BA1336" s="75"/>
      <c r="BB1336" s="75"/>
      <c r="BC1336" s="75"/>
      <c r="BD1336" s="75"/>
      <c r="BE1336" s="75"/>
      <c r="BF1336" s="75"/>
      <c r="BG1336" s="75"/>
      <c r="BH1336" s="75"/>
      <c r="BI1336" s="75"/>
      <c r="BJ1336" s="75"/>
      <c r="BK1336" s="75"/>
      <c r="BL1336" s="75"/>
      <c r="BM1336" s="75"/>
      <c r="BN1336" s="75"/>
      <c r="BO1336" s="75"/>
      <c r="BP1336" s="75"/>
      <c r="BQ1336" s="75"/>
      <c r="BR1336" s="75"/>
      <c r="BS1336" s="75"/>
      <c r="BT1336" s="75">
        <v>0</v>
      </c>
      <c r="BU1336" s="192" t="s">
        <v>5106</v>
      </c>
      <c r="BV1336" s="74">
        <v>46084</v>
      </c>
      <c r="BW1336" s="85"/>
      <c r="BX1336" s="85"/>
      <c r="BY1336" s="86"/>
      <c r="BZ1336" s="87">
        <f t="shared" si="412"/>
        <v>7</v>
      </c>
      <c r="CB1336" s="88">
        <f t="shared" si="401"/>
        <v>10</v>
      </c>
      <c r="CC1336" s="89"/>
      <c r="CE1336" s="87">
        <f t="shared" si="400"/>
        <v>3</v>
      </c>
      <c r="CF1336" s="90">
        <v>6016800</v>
      </c>
      <c r="CG1336" s="90"/>
      <c r="CH1336" s="90">
        <v>6016800</v>
      </c>
      <c r="CI1336" s="91">
        <v>26160</v>
      </c>
      <c r="CJ1336" s="87">
        <f t="shared" si="402"/>
        <v>2</v>
      </c>
      <c r="CK1336" s="87">
        <f t="shared" si="403"/>
        <v>9</v>
      </c>
      <c r="CL1336" s="22" t="s">
        <v>121</v>
      </c>
      <c r="CM1336" s="22" t="s">
        <v>5107</v>
      </c>
    </row>
    <row r="1337" spans="1:91" ht="14.45" customHeight="1" x14ac:dyDescent="0.25">
      <c r="A1337" s="69">
        <f t="shared" si="411"/>
        <v>1335</v>
      </c>
      <c r="B1337" s="70" t="s">
        <v>102</v>
      </c>
      <c r="C1337" s="200" t="s">
        <v>5102</v>
      </c>
      <c r="D1337" s="106">
        <v>145516760</v>
      </c>
      <c r="E1337" s="73"/>
      <c r="F1337" s="74">
        <v>46065</v>
      </c>
      <c r="G1337" s="75" t="s">
        <v>1280</v>
      </c>
      <c r="H1337" s="75" t="s">
        <v>2963</v>
      </c>
      <c r="I1337" s="75" t="s">
        <v>105</v>
      </c>
      <c r="J1337" s="75" t="s">
        <v>1161</v>
      </c>
      <c r="K1337" s="75" t="s">
        <v>242</v>
      </c>
      <c r="L1337" s="74">
        <v>46083</v>
      </c>
      <c r="M1337" s="73">
        <v>40</v>
      </c>
      <c r="N1337" s="75" t="s">
        <v>5114</v>
      </c>
      <c r="O1337" s="75" t="s">
        <v>5115</v>
      </c>
      <c r="P1337" s="75">
        <v>2830049303</v>
      </c>
      <c r="Q1337" s="74">
        <v>46080</v>
      </c>
      <c r="R1337" s="75">
        <v>1209388841</v>
      </c>
      <c r="S1337" s="75">
        <v>224248825</v>
      </c>
      <c r="T1337" s="74">
        <v>46080</v>
      </c>
      <c r="U1337" s="76">
        <v>17118.925999999999</v>
      </c>
      <c r="V1337" s="76">
        <v>16471.839</v>
      </c>
      <c r="W1337" s="75">
        <v>20</v>
      </c>
      <c r="X1337" s="75">
        <v>8</v>
      </c>
      <c r="Y1337" s="98">
        <v>7266774168</v>
      </c>
      <c r="Z1337" s="82" t="s">
        <v>354</v>
      </c>
      <c r="AA1337" s="75" t="s">
        <v>3310</v>
      </c>
      <c r="AB1337" s="75" t="s">
        <v>4472</v>
      </c>
      <c r="AC1337" s="200" t="s">
        <v>5102</v>
      </c>
      <c r="AD1337" s="75" t="s">
        <v>113</v>
      </c>
      <c r="AE1337" s="99">
        <v>46083</v>
      </c>
      <c r="AF1337" s="130">
        <v>46082</v>
      </c>
      <c r="AG1337" s="130">
        <v>46080.875</v>
      </c>
      <c r="AH1337" s="130">
        <v>46080.875</v>
      </c>
      <c r="AI1337" s="99">
        <v>46082</v>
      </c>
      <c r="AJ1337" s="69"/>
      <c r="AK1337" s="217">
        <v>46082</v>
      </c>
      <c r="AL1337" s="99">
        <v>46084</v>
      </c>
      <c r="AM1337" s="69"/>
      <c r="AN1337" s="99">
        <v>46084</v>
      </c>
      <c r="AO1337" s="81">
        <f t="shared" si="413"/>
        <v>46079.875</v>
      </c>
      <c r="AP1337" s="81">
        <f t="shared" si="414"/>
        <v>46080.875</v>
      </c>
      <c r="AQ1337" s="81">
        <f t="shared" si="415"/>
        <v>46080.875</v>
      </c>
      <c r="AR1337" s="81">
        <f t="shared" si="416"/>
        <v>46083</v>
      </c>
      <c r="AS1337" s="81">
        <f t="shared" si="417"/>
        <v>46085</v>
      </c>
      <c r="AT1337" s="81">
        <f t="shared" si="418"/>
        <v>46083</v>
      </c>
      <c r="AU1337" s="82" t="s">
        <v>2794</v>
      </c>
      <c r="AV1337" s="74">
        <v>46080</v>
      </c>
      <c r="AW1337" s="75" t="s">
        <v>5116</v>
      </c>
      <c r="AX1337" s="75">
        <v>32215959</v>
      </c>
      <c r="AY1337" s="75"/>
      <c r="AZ1337" s="96"/>
      <c r="BA1337" s="75"/>
      <c r="BB1337" s="75"/>
      <c r="BC1337" s="75"/>
      <c r="BD1337" s="75"/>
      <c r="BE1337" s="75"/>
      <c r="BF1337" s="75"/>
      <c r="BG1337" s="75"/>
      <c r="BH1337" s="75"/>
      <c r="BI1337" s="75"/>
      <c r="BJ1337" s="75"/>
      <c r="BK1337" s="75"/>
      <c r="BL1337" s="75"/>
      <c r="BM1337" s="75"/>
      <c r="BN1337" s="75"/>
      <c r="BO1337" s="75"/>
      <c r="BP1337" s="75"/>
      <c r="BQ1337" s="75"/>
      <c r="BR1337" s="75"/>
      <c r="BS1337" s="75"/>
      <c r="BT1337" s="75">
        <v>0</v>
      </c>
      <c r="BU1337" s="192" t="s">
        <v>5106</v>
      </c>
      <c r="BV1337" s="74">
        <v>46084</v>
      </c>
      <c r="BW1337" s="85"/>
      <c r="BX1337" s="85"/>
      <c r="BY1337" s="86"/>
      <c r="BZ1337" s="87">
        <f t="shared" si="412"/>
        <v>7</v>
      </c>
      <c r="CB1337" s="88">
        <f t="shared" si="401"/>
        <v>10</v>
      </c>
      <c r="CC1337" s="89"/>
      <c r="CE1337" s="87">
        <f t="shared" si="400"/>
        <v>3</v>
      </c>
      <c r="CF1337" s="90">
        <v>6016800</v>
      </c>
      <c r="CG1337" s="90"/>
      <c r="CH1337" s="90">
        <v>6016800</v>
      </c>
      <c r="CI1337" s="91">
        <v>26160</v>
      </c>
      <c r="CJ1337" s="87">
        <f t="shared" si="402"/>
        <v>2</v>
      </c>
      <c r="CK1337" s="87">
        <f t="shared" si="403"/>
        <v>9</v>
      </c>
      <c r="CL1337" s="22" t="s">
        <v>121</v>
      </c>
      <c r="CM1337" s="22" t="s">
        <v>5107</v>
      </c>
    </row>
    <row r="1338" spans="1:91" ht="14.85" customHeight="1" x14ac:dyDescent="0.25">
      <c r="A1338" s="69">
        <f t="shared" si="411"/>
        <v>1336</v>
      </c>
      <c r="B1338" s="70" t="s">
        <v>102</v>
      </c>
      <c r="C1338" s="107">
        <v>265972894</v>
      </c>
      <c r="D1338" s="106">
        <v>145565473</v>
      </c>
      <c r="E1338" s="73"/>
      <c r="F1338" s="74">
        <v>46078</v>
      </c>
      <c r="G1338" s="75" t="s">
        <v>3634</v>
      </c>
      <c r="H1338" s="75" t="s">
        <v>2963</v>
      </c>
      <c r="I1338" s="75" t="s">
        <v>105</v>
      </c>
      <c r="J1338" s="75" t="s">
        <v>1161</v>
      </c>
      <c r="K1338" s="75" t="s">
        <v>242</v>
      </c>
      <c r="L1338" s="74">
        <v>46092</v>
      </c>
      <c r="M1338" s="73">
        <v>40</v>
      </c>
      <c r="N1338" s="75" t="s">
        <v>5117</v>
      </c>
      <c r="O1338" s="75" t="s">
        <v>5118</v>
      </c>
      <c r="P1338" s="75">
        <v>2830049518</v>
      </c>
      <c r="Q1338" s="74">
        <v>46084</v>
      </c>
      <c r="R1338" s="75">
        <v>1209390055</v>
      </c>
      <c r="S1338" s="75">
        <v>224267750</v>
      </c>
      <c r="T1338" s="74">
        <v>46084</v>
      </c>
      <c r="U1338" s="76">
        <v>17650.635999999999</v>
      </c>
      <c r="V1338" s="76">
        <v>17072.452000000001</v>
      </c>
      <c r="W1338" s="75">
        <v>20</v>
      </c>
      <c r="X1338" s="75">
        <v>6</v>
      </c>
      <c r="Y1338" s="98">
        <v>265008244</v>
      </c>
      <c r="Z1338" s="82" t="s">
        <v>110</v>
      </c>
      <c r="AA1338" s="75" t="s">
        <v>5119</v>
      </c>
      <c r="AB1338" s="82" t="s">
        <v>3761</v>
      </c>
      <c r="AC1338" s="98">
        <v>265972894</v>
      </c>
      <c r="AD1338" s="75" t="s">
        <v>113</v>
      </c>
      <c r="AE1338" s="99">
        <v>46087</v>
      </c>
      <c r="AF1338" s="130">
        <v>46085.625</v>
      </c>
      <c r="AG1338" s="130">
        <v>46085.333333333336</v>
      </c>
      <c r="AH1338" s="130">
        <v>46085.333333333336</v>
      </c>
      <c r="AI1338" s="74">
        <v>46083</v>
      </c>
      <c r="AJ1338" s="99">
        <v>46087</v>
      </c>
      <c r="AK1338" s="217">
        <v>46086</v>
      </c>
      <c r="AL1338" s="131">
        <v>46089</v>
      </c>
      <c r="AM1338" s="69"/>
      <c r="AN1338" s="99">
        <v>46089</v>
      </c>
      <c r="AO1338" s="81">
        <f t="shared" si="413"/>
        <v>46084.333333333336</v>
      </c>
      <c r="AP1338" s="81">
        <f t="shared" si="414"/>
        <v>46085.333333333336</v>
      </c>
      <c r="AQ1338" s="81">
        <f t="shared" si="415"/>
        <v>46085.333333333336</v>
      </c>
      <c r="AR1338" s="81">
        <f t="shared" si="416"/>
        <v>46088</v>
      </c>
      <c r="AS1338" s="81">
        <f t="shared" si="417"/>
        <v>46089</v>
      </c>
      <c r="AT1338" s="81">
        <f t="shared" si="418"/>
        <v>46088</v>
      </c>
      <c r="AU1338" s="82" t="s">
        <v>5120</v>
      </c>
      <c r="AV1338" s="134">
        <v>46084</v>
      </c>
      <c r="AW1338" s="75" t="s">
        <v>5121</v>
      </c>
      <c r="AX1338" s="75" t="s">
        <v>5122</v>
      </c>
      <c r="AY1338" s="75"/>
      <c r="AZ1338" s="96"/>
      <c r="BA1338" s="75"/>
      <c r="BB1338" s="75"/>
      <c r="BC1338" s="75"/>
      <c r="BD1338" s="75"/>
      <c r="BE1338" s="75"/>
      <c r="BF1338" s="75"/>
      <c r="BG1338" s="75"/>
      <c r="BH1338" s="75"/>
      <c r="BI1338" s="75"/>
      <c r="BJ1338" s="75"/>
      <c r="BK1338" s="75"/>
      <c r="BL1338" s="75"/>
      <c r="BM1338" s="75"/>
      <c r="BN1338" s="75"/>
      <c r="BO1338" s="75"/>
      <c r="BP1338" s="75"/>
      <c r="BQ1338" s="75"/>
      <c r="BR1338" s="75"/>
      <c r="BS1338" s="75"/>
      <c r="BT1338" s="75">
        <v>1</v>
      </c>
      <c r="BU1338" s="201" t="s">
        <v>5123</v>
      </c>
      <c r="BV1338" s="74">
        <v>46086</v>
      </c>
      <c r="BW1338" s="85"/>
      <c r="BX1338" s="85"/>
      <c r="BY1338" s="86"/>
      <c r="BZ1338" s="87">
        <f t="shared" si="412"/>
        <v>9</v>
      </c>
      <c r="CA1338" s="22" t="s">
        <v>5124</v>
      </c>
      <c r="CB1338" s="88">
        <f t="shared" si="401"/>
        <v>10</v>
      </c>
      <c r="CC1338" s="89"/>
      <c r="CE1338" s="87">
        <f t="shared" si="400"/>
        <v>3</v>
      </c>
      <c r="CF1338" s="90">
        <v>4037728</v>
      </c>
      <c r="CG1338" s="90">
        <v>3028296</v>
      </c>
      <c r="CH1338" s="90">
        <v>7066024</v>
      </c>
      <c r="CI1338" s="91">
        <v>26564</v>
      </c>
      <c r="CJ1338" s="87">
        <f t="shared" si="402"/>
        <v>3</v>
      </c>
      <c r="CK1338" s="87">
        <f t="shared" si="403"/>
        <v>10</v>
      </c>
      <c r="CL1338" s="22" t="s">
        <v>5125</v>
      </c>
      <c r="CM1338" s="22" t="s">
        <v>5126</v>
      </c>
    </row>
    <row r="1339" spans="1:91" ht="14.45" customHeight="1" x14ac:dyDescent="0.25">
      <c r="A1339" s="69">
        <f t="shared" si="411"/>
        <v>1337</v>
      </c>
      <c r="B1339" s="70" t="s">
        <v>102</v>
      </c>
      <c r="C1339" s="200" t="s">
        <v>5127</v>
      </c>
      <c r="D1339" s="106">
        <v>145537566</v>
      </c>
      <c r="E1339" s="73" t="s">
        <v>5128</v>
      </c>
      <c r="F1339" s="74">
        <v>46080</v>
      </c>
      <c r="G1339" s="75" t="s">
        <v>5129</v>
      </c>
      <c r="H1339" s="75" t="s">
        <v>3698</v>
      </c>
      <c r="I1339" s="75" t="s">
        <v>105</v>
      </c>
      <c r="J1339" s="75" t="s">
        <v>1161</v>
      </c>
      <c r="K1339" s="75" t="s">
        <v>242</v>
      </c>
      <c r="L1339" s="74">
        <v>46099</v>
      </c>
      <c r="M1339" s="73">
        <v>20</v>
      </c>
      <c r="N1339" s="75" t="s">
        <v>5130</v>
      </c>
      <c r="O1339" s="75" t="s">
        <v>5131</v>
      </c>
      <c r="P1339" s="75">
        <v>2830049280</v>
      </c>
      <c r="Q1339" s="74">
        <v>46080</v>
      </c>
      <c r="R1339" s="75">
        <v>1209388725</v>
      </c>
      <c r="S1339" s="75">
        <v>224248914</v>
      </c>
      <c r="T1339" s="74">
        <v>46080</v>
      </c>
      <c r="U1339" s="76">
        <v>7327.8</v>
      </c>
      <c r="V1339" s="76">
        <v>7079.4</v>
      </c>
      <c r="W1339" s="75">
        <v>6</v>
      </c>
      <c r="X1339" s="75">
        <v>0</v>
      </c>
      <c r="Y1339" s="98">
        <v>7266425830</v>
      </c>
      <c r="Z1339" s="82" t="s">
        <v>354</v>
      </c>
      <c r="AA1339" s="75" t="s">
        <v>3310</v>
      </c>
      <c r="AB1339" s="75" t="s">
        <v>4472</v>
      </c>
      <c r="AC1339" s="200" t="s">
        <v>5127</v>
      </c>
      <c r="AD1339" s="75" t="s">
        <v>113</v>
      </c>
      <c r="AE1339" s="99">
        <v>46083</v>
      </c>
      <c r="AF1339" s="130">
        <v>46082</v>
      </c>
      <c r="AG1339" s="130">
        <v>46080.875</v>
      </c>
      <c r="AH1339" s="130">
        <v>46080.875</v>
      </c>
      <c r="AI1339" s="99">
        <v>46082</v>
      </c>
      <c r="AJ1339" s="69"/>
      <c r="AK1339" s="217">
        <v>46082</v>
      </c>
      <c r="AL1339" s="99">
        <v>46084</v>
      </c>
      <c r="AM1339" s="69"/>
      <c r="AN1339" s="99">
        <v>46084</v>
      </c>
      <c r="AO1339" s="81">
        <f t="shared" si="413"/>
        <v>46079.875</v>
      </c>
      <c r="AP1339" s="81">
        <f t="shared" si="414"/>
        <v>46080.875</v>
      </c>
      <c r="AQ1339" s="81">
        <f t="shared" si="415"/>
        <v>46080.875</v>
      </c>
      <c r="AR1339" s="81">
        <f t="shared" si="416"/>
        <v>46083</v>
      </c>
      <c r="AS1339" s="81">
        <f t="shared" si="417"/>
        <v>46085</v>
      </c>
      <c r="AT1339" s="81">
        <f t="shared" si="418"/>
        <v>46083</v>
      </c>
      <c r="AU1339" s="82" t="s">
        <v>2794</v>
      </c>
      <c r="AV1339" s="74">
        <v>46080</v>
      </c>
      <c r="AW1339" s="75" t="s">
        <v>5132</v>
      </c>
      <c r="AX1339" s="75">
        <v>32246370</v>
      </c>
      <c r="AY1339" s="75"/>
      <c r="AZ1339" s="96"/>
      <c r="BA1339" s="75"/>
      <c r="BB1339" s="75"/>
      <c r="BC1339" s="75"/>
      <c r="BD1339" s="75"/>
      <c r="BE1339" s="75"/>
      <c r="BF1339" s="75"/>
      <c r="BG1339" s="75"/>
      <c r="BH1339" s="75"/>
      <c r="BI1339" s="75"/>
      <c r="BJ1339" s="75"/>
      <c r="BK1339" s="75"/>
      <c r="BL1339" s="75"/>
      <c r="BM1339" s="75"/>
      <c r="BN1339" s="75"/>
      <c r="BO1339" s="75"/>
      <c r="BP1339" s="75"/>
      <c r="BQ1339" s="75"/>
      <c r="BR1339" s="75"/>
      <c r="BS1339" s="75"/>
      <c r="BT1339" s="75">
        <v>1</v>
      </c>
      <c r="BU1339" s="192" t="s">
        <v>5133</v>
      </c>
      <c r="BV1339" s="74">
        <v>46084</v>
      </c>
      <c r="BW1339" s="85"/>
      <c r="BX1339" s="85"/>
      <c r="BY1339" s="86"/>
      <c r="BZ1339" s="87">
        <f t="shared" si="412"/>
        <v>9</v>
      </c>
      <c r="CB1339" s="88">
        <f t="shared" si="401"/>
        <v>10</v>
      </c>
      <c r="CC1339" s="89"/>
      <c r="CE1339" s="87">
        <f t="shared" si="400"/>
        <v>3</v>
      </c>
      <c r="CF1339" s="90">
        <v>4578000</v>
      </c>
      <c r="CG1339" s="90"/>
      <c r="CH1339" s="90">
        <v>4578000</v>
      </c>
      <c r="CI1339" s="91">
        <v>26160</v>
      </c>
      <c r="CJ1339" s="87">
        <f t="shared" si="402"/>
        <v>2</v>
      </c>
      <c r="CK1339" s="87">
        <f t="shared" si="403"/>
        <v>9</v>
      </c>
      <c r="CL1339" s="22" t="s">
        <v>121</v>
      </c>
      <c r="CM1339" s="22" t="s">
        <v>5134</v>
      </c>
    </row>
    <row r="1340" spans="1:91" ht="14.45" customHeight="1" x14ac:dyDescent="0.25">
      <c r="A1340" s="69">
        <f t="shared" si="411"/>
        <v>1338</v>
      </c>
      <c r="B1340" s="70" t="s">
        <v>102</v>
      </c>
      <c r="C1340" s="200" t="s">
        <v>5127</v>
      </c>
      <c r="D1340" s="106">
        <v>145552103</v>
      </c>
      <c r="E1340" s="73" t="s">
        <v>5128</v>
      </c>
      <c r="F1340" s="74">
        <v>46080</v>
      </c>
      <c r="G1340" s="75" t="s">
        <v>3697</v>
      </c>
      <c r="H1340" s="75" t="s">
        <v>3698</v>
      </c>
      <c r="I1340" s="75" t="s">
        <v>105</v>
      </c>
      <c r="J1340" s="75" t="s">
        <v>1161</v>
      </c>
      <c r="K1340" s="75" t="s">
        <v>242</v>
      </c>
      <c r="L1340" s="74">
        <v>46099</v>
      </c>
      <c r="M1340" s="73">
        <v>40</v>
      </c>
      <c r="N1340" s="75" t="s">
        <v>5135</v>
      </c>
      <c r="O1340" s="75" t="s">
        <v>5136</v>
      </c>
      <c r="P1340" s="75">
        <v>2830049302</v>
      </c>
      <c r="Q1340" s="74">
        <v>46080</v>
      </c>
      <c r="R1340" s="75">
        <v>1209388832</v>
      </c>
      <c r="S1340" s="75">
        <v>224248899</v>
      </c>
      <c r="T1340" s="74">
        <v>46080</v>
      </c>
      <c r="U1340" s="76">
        <v>18902.599999999999</v>
      </c>
      <c r="V1340" s="76">
        <v>18261.833999999999</v>
      </c>
      <c r="W1340" s="75">
        <v>16</v>
      </c>
      <c r="X1340" s="75">
        <v>0</v>
      </c>
      <c r="Y1340" s="98">
        <v>7266425840</v>
      </c>
      <c r="Z1340" s="82" t="s">
        <v>354</v>
      </c>
      <c r="AA1340" s="75" t="s">
        <v>3310</v>
      </c>
      <c r="AB1340" s="75" t="s">
        <v>4472</v>
      </c>
      <c r="AC1340" s="200" t="s">
        <v>5127</v>
      </c>
      <c r="AD1340" s="75" t="s">
        <v>113</v>
      </c>
      <c r="AE1340" s="99">
        <v>46083</v>
      </c>
      <c r="AF1340" s="130">
        <v>46082</v>
      </c>
      <c r="AG1340" s="130">
        <v>46080.875</v>
      </c>
      <c r="AH1340" s="130">
        <v>46080.875</v>
      </c>
      <c r="AI1340" s="99">
        <v>46082</v>
      </c>
      <c r="AJ1340" s="69"/>
      <c r="AK1340" s="217">
        <v>46082</v>
      </c>
      <c r="AL1340" s="99">
        <v>46084</v>
      </c>
      <c r="AM1340" s="69"/>
      <c r="AN1340" s="99">
        <v>46084</v>
      </c>
      <c r="AO1340" s="81">
        <f t="shared" si="413"/>
        <v>46079.875</v>
      </c>
      <c r="AP1340" s="81">
        <f t="shared" si="414"/>
        <v>46080.875</v>
      </c>
      <c r="AQ1340" s="81">
        <f t="shared" si="415"/>
        <v>46080.875</v>
      </c>
      <c r="AR1340" s="81">
        <f t="shared" si="416"/>
        <v>46083</v>
      </c>
      <c r="AS1340" s="81">
        <f t="shared" si="417"/>
        <v>46085</v>
      </c>
      <c r="AT1340" s="81">
        <f t="shared" si="418"/>
        <v>46083</v>
      </c>
      <c r="AU1340" s="82" t="s">
        <v>2794</v>
      </c>
      <c r="AV1340" s="74">
        <v>46080</v>
      </c>
      <c r="AW1340" s="75" t="s">
        <v>5137</v>
      </c>
      <c r="AX1340" s="75">
        <v>32209196</v>
      </c>
      <c r="AY1340" s="75"/>
      <c r="AZ1340" s="96"/>
      <c r="BA1340" s="75"/>
      <c r="BB1340" s="75"/>
      <c r="BC1340" s="75"/>
      <c r="BD1340" s="75"/>
      <c r="BE1340" s="75"/>
      <c r="BF1340" s="75"/>
      <c r="BG1340" s="75"/>
      <c r="BH1340" s="75"/>
      <c r="BI1340" s="75"/>
      <c r="BJ1340" s="75"/>
      <c r="BK1340" s="75"/>
      <c r="BL1340" s="75"/>
      <c r="BM1340" s="75"/>
      <c r="BN1340" s="75"/>
      <c r="BO1340" s="75"/>
      <c r="BP1340" s="75"/>
      <c r="BQ1340" s="75"/>
      <c r="BR1340" s="75"/>
      <c r="BS1340" s="75"/>
      <c r="BT1340" s="75">
        <v>0</v>
      </c>
      <c r="BU1340" s="192" t="s">
        <v>5133</v>
      </c>
      <c r="BV1340" s="74">
        <v>46084</v>
      </c>
      <c r="BW1340" s="85"/>
      <c r="BX1340" s="85"/>
      <c r="BY1340" s="86"/>
      <c r="BZ1340" s="87">
        <f t="shared" si="412"/>
        <v>9</v>
      </c>
      <c r="CB1340" s="88">
        <f t="shared" si="401"/>
        <v>10</v>
      </c>
      <c r="CC1340" s="89"/>
      <c r="CE1340" s="87">
        <f t="shared" si="400"/>
        <v>3</v>
      </c>
      <c r="CF1340" s="90">
        <v>6016800</v>
      </c>
      <c r="CG1340" s="90"/>
      <c r="CH1340" s="90">
        <v>6016800</v>
      </c>
      <c r="CI1340" s="91">
        <v>26160</v>
      </c>
      <c r="CJ1340" s="87">
        <f t="shared" si="402"/>
        <v>2</v>
      </c>
      <c r="CK1340" s="87">
        <f t="shared" si="403"/>
        <v>9</v>
      </c>
      <c r="CL1340" s="22" t="s">
        <v>121</v>
      </c>
      <c r="CM1340" s="22" t="s">
        <v>5134</v>
      </c>
    </row>
    <row r="1341" spans="1:91" ht="14.45" customHeight="1" x14ac:dyDescent="0.25">
      <c r="A1341" s="69">
        <f t="shared" si="411"/>
        <v>1339</v>
      </c>
      <c r="B1341" s="70" t="s">
        <v>102</v>
      </c>
      <c r="C1341" s="200" t="s">
        <v>5127</v>
      </c>
      <c r="D1341" s="106">
        <v>145620891</v>
      </c>
      <c r="E1341" s="73" t="s">
        <v>5128</v>
      </c>
      <c r="F1341" s="74">
        <v>46080</v>
      </c>
      <c r="G1341" s="75" t="s">
        <v>5129</v>
      </c>
      <c r="H1341" s="75" t="s">
        <v>3698</v>
      </c>
      <c r="I1341" s="75" t="s">
        <v>105</v>
      </c>
      <c r="J1341" s="75" t="s">
        <v>1161</v>
      </c>
      <c r="K1341" s="75" t="s">
        <v>242</v>
      </c>
      <c r="L1341" s="74">
        <v>46100</v>
      </c>
      <c r="M1341" s="73">
        <v>20</v>
      </c>
      <c r="N1341" s="75" t="s">
        <v>5138</v>
      </c>
      <c r="O1341" s="75" t="s">
        <v>5139</v>
      </c>
      <c r="P1341" s="75">
        <v>2830049283</v>
      </c>
      <c r="Q1341" s="74">
        <v>46080</v>
      </c>
      <c r="R1341" s="75">
        <v>1209388744</v>
      </c>
      <c r="S1341" s="75">
        <v>224248918</v>
      </c>
      <c r="T1341" s="74">
        <v>46080</v>
      </c>
      <c r="U1341" s="76">
        <v>11188.732</v>
      </c>
      <c r="V1341" s="76">
        <v>10809.453</v>
      </c>
      <c r="W1341" s="75">
        <v>10</v>
      </c>
      <c r="X1341" s="75">
        <v>0</v>
      </c>
      <c r="Y1341" s="98">
        <v>7266425831</v>
      </c>
      <c r="Z1341" s="82" t="s">
        <v>354</v>
      </c>
      <c r="AA1341" s="75" t="s">
        <v>3310</v>
      </c>
      <c r="AB1341" s="75" t="s">
        <v>4472</v>
      </c>
      <c r="AC1341" s="200" t="s">
        <v>5127</v>
      </c>
      <c r="AD1341" s="75" t="s">
        <v>113</v>
      </c>
      <c r="AE1341" s="99">
        <v>46083</v>
      </c>
      <c r="AF1341" s="130">
        <v>46082</v>
      </c>
      <c r="AG1341" s="130">
        <v>46080.875</v>
      </c>
      <c r="AH1341" s="130">
        <v>46080.875</v>
      </c>
      <c r="AI1341" s="99">
        <v>46082</v>
      </c>
      <c r="AJ1341" s="69"/>
      <c r="AK1341" s="217">
        <v>46082</v>
      </c>
      <c r="AL1341" s="99">
        <v>46084</v>
      </c>
      <c r="AM1341" s="69"/>
      <c r="AN1341" s="99">
        <v>46084</v>
      </c>
      <c r="AO1341" s="81">
        <f t="shared" si="413"/>
        <v>46079.875</v>
      </c>
      <c r="AP1341" s="81">
        <f t="shared" si="414"/>
        <v>46080.875</v>
      </c>
      <c r="AQ1341" s="81">
        <f t="shared" si="415"/>
        <v>46080.875</v>
      </c>
      <c r="AR1341" s="81">
        <f t="shared" si="416"/>
        <v>46083</v>
      </c>
      <c r="AS1341" s="81">
        <f t="shared" si="417"/>
        <v>46085</v>
      </c>
      <c r="AT1341" s="81">
        <f t="shared" si="418"/>
        <v>46083</v>
      </c>
      <c r="AU1341" s="82" t="s">
        <v>2794</v>
      </c>
      <c r="AV1341" s="74">
        <v>46080</v>
      </c>
      <c r="AW1341" s="75" t="s">
        <v>5140</v>
      </c>
      <c r="AX1341" s="75">
        <v>32216003</v>
      </c>
      <c r="AY1341" s="75"/>
      <c r="AZ1341" s="96"/>
      <c r="BA1341" s="75"/>
      <c r="BB1341" s="75"/>
      <c r="BC1341" s="75"/>
      <c r="BD1341" s="75"/>
      <c r="BE1341" s="75"/>
      <c r="BF1341" s="75"/>
      <c r="BG1341" s="75"/>
      <c r="BH1341" s="75"/>
      <c r="BI1341" s="75"/>
      <c r="BJ1341" s="75"/>
      <c r="BK1341" s="75"/>
      <c r="BL1341" s="75"/>
      <c r="BM1341" s="75"/>
      <c r="BN1341" s="75"/>
      <c r="BO1341" s="75"/>
      <c r="BP1341" s="75"/>
      <c r="BQ1341" s="75"/>
      <c r="BR1341" s="75"/>
      <c r="BS1341" s="75"/>
      <c r="BT1341" s="75">
        <v>0</v>
      </c>
      <c r="BU1341" s="192" t="s">
        <v>5133</v>
      </c>
      <c r="BV1341" s="74">
        <v>46084</v>
      </c>
      <c r="BW1341" s="85"/>
      <c r="BX1341" s="85"/>
      <c r="BY1341" s="86"/>
      <c r="BZ1341" s="87">
        <f t="shared" si="412"/>
        <v>9</v>
      </c>
      <c r="CB1341" s="88">
        <f t="shared" si="401"/>
        <v>10</v>
      </c>
      <c r="CC1341" s="89"/>
      <c r="CE1341" s="87">
        <f t="shared" si="400"/>
        <v>3</v>
      </c>
      <c r="CF1341" s="90">
        <v>4578000</v>
      </c>
      <c r="CG1341" s="90"/>
      <c r="CH1341" s="90">
        <v>4578000</v>
      </c>
      <c r="CI1341" s="91">
        <v>26160</v>
      </c>
      <c r="CJ1341" s="87">
        <f t="shared" si="402"/>
        <v>2</v>
      </c>
      <c r="CK1341" s="87">
        <f t="shared" si="403"/>
        <v>9</v>
      </c>
      <c r="CL1341" s="22" t="s">
        <v>121</v>
      </c>
      <c r="CM1341" s="22" t="s">
        <v>5134</v>
      </c>
    </row>
    <row r="1342" spans="1:91" ht="14.45" customHeight="1" x14ac:dyDescent="0.25">
      <c r="A1342" s="69">
        <f t="shared" si="411"/>
        <v>1340</v>
      </c>
      <c r="B1342" s="70" t="s">
        <v>102</v>
      </c>
      <c r="C1342" s="200" t="s">
        <v>5102</v>
      </c>
      <c r="D1342" s="106">
        <v>145527506</v>
      </c>
      <c r="E1342" s="73"/>
      <c r="F1342" s="74">
        <v>46065</v>
      </c>
      <c r="G1342" s="75" t="s">
        <v>1274</v>
      </c>
      <c r="H1342" s="75" t="s">
        <v>2963</v>
      </c>
      <c r="I1342" s="75" t="s">
        <v>105</v>
      </c>
      <c r="J1342" s="75" t="s">
        <v>1161</v>
      </c>
      <c r="K1342" s="75" t="s">
        <v>242</v>
      </c>
      <c r="L1342" s="74">
        <v>46084</v>
      </c>
      <c r="M1342" s="73">
        <v>40</v>
      </c>
      <c r="N1342" s="75" t="s">
        <v>5141</v>
      </c>
      <c r="O1342" s="75" t="s">
        <v>5142</v>
      </c>
      <c r="P1342" s="75">
        <v>2830049299</v>
      </c>
      <c r="Q1342" s="74">
        <v>46080</v>
      </c>
      <c r="R1342" s="75">
        <v>1209388808</v>
      </c>
      <c r="S1342" s="75">
        <v>224248801</v>
      </c>
      <c r="T1342" s="74">
        <v>46080</v>
      </c>
      <c r="U1342" s="76">
        <v>14779.587</v>
      </c>
      <c r="V1342" s="76">
        <v>14402.053</v>
      </c>
      <c r="W1342" s="75">
        <v>15</v>
      </c>
      <c r="X1342" s="75">
        <v>7</v>
      </c>
      <c r="Y1342" s="98">
        <v>7266774151</v>
      </c>
      <c r="Z1342" s="82" t="s">
        <v>354</v>
      </c>
      <c r="AA1342" s="75" t="s">
        <v>3310</v>
      </c>
      <c r="AB1342" s="75" t="s">
        <v>4472</v>
      </c>
      <c r="AC1342" s="200" t="s">
        <v>5102</v>
      </c>
      <c r="AD1342" s="75" t="s">
        <v>113</v>
      </c>
      <c r="AE1342" s="99">
        <v>46083</v>
      </c>
      <c r="AF1342" s="130">
        <v>46082</v>
      </c>
      <c r="AG1342" s="130">
        <v>46080.875</v>
      </c>
      <c r="AH1342" s="130">
        <v>46080.875</v>
      </c>
      <c r="AI1342" s="99">
        <v>46082</v>
      </c>
      <c r="AJ1342" s="69"/>
      <c r="AK1342" s="217">
        <v>46082</v>
      </c>
      <c r="AL1342" s="99">
        <v>46084</v>
      </c>
      <c r="AM1342" s="69"/>
      <c r="AN1342" s="99">
        <v>46084</v>
      </c>
      <c r="AO1342" s="81">
        <f t="shared" si="413"/>
        <v>46079.875</v>
      </c>
      <c r="AP1342" s="81">
        <f t="shared" si="414"/>
        <v>46080.875</v>
      </c>
      <c r="AQ1342" s="81">
        <f t="shared" si="415"/>
        <v>46080.875</v>
      </c>
      <c r="AR1342" s="81">
        <f t="shared" si="416"/>
        <v>46083</v>
      </c>
      <c r="AS1342" s="81">
        <f t="shared" si="417"/>
        <v>46085</v>
      </c>
      <c r="AT1342" s="81">
        <f t="shared" si="418"/>
        <v>46083</v>
      </c>
      <c r="AU1342" s="82" t="s">
        <v>2794</v>
      </c>
      <c r="AV1342" s="74">
        <v>46080</v>
      </c>
      <c r="AW1342" s="75" t="s">
        <v>5143</v>
      </c>
      <c r="AX1342" s="75">
        <v>32216018</v>
      </c>
      <c r="AY1342" s="75"/>
      <c r="AZ1342" s="96"/>
      <c r="BA1342" s="75"/>
      <c r="BB1342" s="75"/>
      <c r="BC1342" s="75"/>
      <c r="BD1342" s="75"/>
      <c r="BE1342" s="75"/>
      <c r="BF1342" s="75"/>
      <c r="BG1342" s="75"/>
      <c r="BH1342" s="75"/>
      <c r="BI1342" s="75"/>
      <c r="BJ1342" s="75"/>
      <c r="BK1342" s="75"/>
      <c r="BL1342" s="75"/>
      <c r="BM1342" s="75"/>
      <c r="BN1342" s="75"/>
      <c r="BO1342" s="75"/>
      <c r="BP1342" s="75"/>
      <c r="BQ1342" s="75"/>
      <c r="BR1342" s="75"/>
      <c r="BS1342" s="75"/>
      <c r="BT1342" s="75">
        <v>0</v>
      </c>
      <c r="BU1342" s="192" t="s">
        <v>5106</v>
      </c>
      <c r="BV1342" s="74">
        <v>46084</v>
      </c>
      <c r="BW1342" s="85"/>
      <c r="BX1342" s="85"/>
      <c r="BY1342" s="86"/>
      <c r="BZ1342" s="87">
        <f t="shared" si="412"/>
        <v>7</v>
      </c>
      <c r="CB1342" s="88">
        <f t="shared" si="401"/>
        <v>10</v>
      </c>
      <c r="CC1342" s="89"/>
      <c r="CE1342" s="87">
        <f t="shared" si="400"/>
        <v>3</v>
      </c>
      <c r="CF1342" s="90">
        <v>6016800</v>
      </c>
      <c r="CG1342" s="90"/>
      <c r="CH1342" s="90">
        <v>6016800</v>
      </c>
      <c r="CI1342" s="91">
        <v>26160</v>
      </c>
      <c r="CJ1342" s="87">
        <f t="shared" si="402"/>
        <v>2</v>
      </c>
      <c r="CK1342" s="87">
        <f t="shared" si="403"/>
        <v>9</v>
      </c>
      <c r="CL1342" s="22" t="s">
        <v>121</v>
      </c>
      <c r="CM1342" s="22" t="s">
        <v>5107</v>
      </c>
    </row>
    <row r="1343" spans="1:91" ht="14.45" customHeight="1" x14ac:dyDescent="0.25">
      <c r="A1343" s="69">
        <f t="shared" si="411"/>
        <v>1341</v>
      </c>
      <c r="B1343" s="70" t="s">
        <v>102</v>
      </c>
      <c r="C1343" s="200" t="s">
        <v>3549</v>
      </c>
      <c r="D1343" s="106">
        <v>145481264</v>
      </c>
      <c r="E1343" s="73"/>
      <c r="F1343" s="74">
        <v>46057</v>
      </c>
      <c r="G1343" s="75" t="s">
        <v>328</v>
      </c>
      <c r="H1343" s="75" t="s">
        <v>140</v>
      </c>
      <c r="I1343" s="75" t="s">
        <v>105</v>
      </c>
      <c r="J1343" s="75" t="s">
        <v>329</v>
      </c>
      <c r="K1343" s="75" t="s">
        <v>242</v>
      </c>
      <c r="L1343" s="74">
        <v>46086</v>
      </c>
      <c r="M1343" s="73">
        <v>20</v>
      </c>
      <c r="N1343" s="75" t="s">
        <v>5144</v>
      </c>
      <c r="O1343" s="75" t="s">
        <v>5145</v>
      </c>
      <c r="P1343" s="75">
        <v>2830049123</v>
      </c>
      <c r="Q1343" s="74">
        <v>46078</v>
      </c>
      <c r="R1343" s="75">
        <v>1209387802</v>
      </c>
      <c r="S1343" s="75">
        <v>224241702</v>
      </c>
      <c r="T1343" s="74">
        <v>46078</v>
      </c>
      <c r="U1343" s="76">
        <v>8924.2469999999994</v>
      </c>
      <c r="V1343" s="76">
        <v>8638.1759999999995</v>
      </c>
      <c r="W1343" s="75">
        <v>10</v>
      </c>
      <c r="X1343" s="75">
        <v>6</v>
      </c>
      <c r="Y1343" s="98" t="s">
        <v>5146</v>
      </c>
      <c r="Z1343" s="82" t="s">
        <v>258</v>
      </c>
      <c r="AA1343" s="75" t="s">
        <v>3553</v>
      </c>
      <c r="AB1343" s="75" t="s">
        <v>3554</v>
      </c>
      <c r="AC1343" s="109" t="s">
        <v>3549</v>
      </c>
      <c r="AD1343" s="75" t="s">
        <v>113</v>
      </c>
      <c r="AE1343" s="74">
        <v>46083</v>
      </c>
      <c r="AF1343" s="80">
        <v>46080.25</v>
      </c>
      <c r="AG1343" s="80">
        <v>46079.625</v>
      </c>
      <c r="AH1343" s="80">
        <v>46079.625</v>
      </c>
      <c r="AI1343" s="74">
        <v>46082</v>
      </c>
      <c r="AJ1343" s="69"/>
      <c r="AK1343" s="74">
        <v>46082</v>
      </c>
      <c r="AL1343" s="74">
        <v>46088</v>
      </c>
      <c r="AM1343" s="69"/>
      <c r="AN1343" s="74">
        <v>46088</v>
      </c>
      <c r="AO1343" s="81">
        <f t="shared" si="413"/>
        <v>46078.625</v>
      </c>
      <c r="AP1343" s="81">
        <f t="shared" si="414"/>
        <v>46079.625</v>
      </c>
      <c r="AQ1343" s="81">
        <f t="shared" si="415"/>
        <v>46079.625</v>
      </c>
      <c r="AR1343" s="81">
        <f t="shared" si="416"/>
        <v>46083</v>
      </c>
      <c r="AS1343" s="81">
        <f t="shared" si="417"/>
        <v>46085</v>
      </c>
      <c r="AT1343" s="81">
        <f t="shared" si="418"/>
        <v>46083</v>
      </c>
      <c r="AU1343" s="82" t="s">
        <v>2794</v>
      </c>
      <c r="AV1343" s="74">
        <v>46078</v>
      </c>
      <c r="AW1343" s="75" t="s">
        <v>5147</v>
      </c>
      <c r="AX1343" s="75" t="s">
        <v>5148</v>
      </c>
      <c r="AY1343" s="75"/>
      <c r="AZ1343" s="96"/>
      <c r="BA1343" s="75"/>
      <c r="BB1343" s="75"/>
      <c r="BC1343" s="75"/>
      <c r="BD1343" s="75"/>
      <c r="BE1343" s="75"/>
      <c r="BF1343" s="75"/>
      <c r="BG1343" s="75"/>
      <c r="BH1343" s="75"/>
      <c r="BI1343" s="75"/>
      <c r="BJ1343" s="75"/>
      <c r="BK1343" s="75"/>
      <c r="BL1343" s="75"/>
      <c r="BM1343" s="75"/>
      <c r="BN1343" s="75"/>
      <c r="BO1343" s="75"/>
      <c r="BP1343" s="75"/>
      <c r="BQ1343" s="75"/>
      <c r="BR1343" s="75"/>
      <c r="BS1343" s="75"/>
      <c r="BT1343" s="75">
        <v>0</v>
      </c>
      <c r="BU1343" s="192" t="s">
        <v>3557</v>
      </c>
      <c r="BV1343" s="74">
        <v>46083</v>
      </c>
      <c r="BW1343" s="85"/>
      <c r="BX1343" s="85"/>
      <c r="BY1343" s="86" t="s">
        <v>120</v>
      </c>
      <c r="BZ1343" s="87">
        <f t="shared" si="412"/>
        <v>6</v>
      </c>
      <c r="CB1343" s="88">
        <f t="shared" si="401"/>
        <v>10</v>
      </c>
      <c r="CC1343" s="89"/>
      <c r="CE1343" s="87">
        <f t="shared" si="400"/>
        <v>3</v>
      </c>
      <c r="CF1343" s="90">
        <v>12759600</v>
      </c>
      <c r="CG1343" s="90"/>
      <c r="CH1343" s="90">
        <v>12759600</v>
      </c>
      <c r="CI1343" s="22">
        <v>26040</v>
      </c>
      <c r="CJ1343" s="87">
        <f t="shared" si="402"/>
        <v>2</v>
      </c>
      <c r="CK1343" s="87">
        <f t="shared" si="403"/>
        <v>9</v>
      </c>
      <c r="CL1343" s="22" t="s">
        <v>121</v>
      </c>
      <c r="CM1343" s="22" t="s">
        <v>3558</v>
      </c>
    </row>
    <row r="1344" spans="1:91" ht="14.45" customHeight="1" x14ac:dyDescent="0.25">
      <c r="A1344" s="69">
        <f t="shared" si="411"/>
        <v>1342</v>
      </c>
      <c r="B1344" s="70" t="s">
        <v>102</v>
      </c>
      <c r="C1344" s="98" t="s">
        <v>5149</v>
      </c>
      <c r="D1344" s="106">
        <v>145473912</v>
      </c>
      <c r="E1344" s="73"/>
      <c r="F1344" s="74">
        <v>46065</v>
      </c>
      <c r="G1344" s="75" t="s">
        <v>1178</v>
      </c>
      <c r="H1344" s="75" t="s">
        <v>2963</v>
      </c>
      <c r="I1344" s="75" t="s">
        <v>105</v>
      </c>
      <c r="J1344" s="75" t="s">
        <v>1161</v>
      </c>
      <c r="K1344" s="75" t="s">
        <v>242</v>
      </c>
      <c r="L1344" s="74">
        <v>46083</v>
      </c>
      <c r="M1344" s="73">
        <v>40</v>
      </c>
      <c r="N1344" s="75" t="s">
        <v>5150</v>
      </c>
      <c r="O1344" s="75" t="s">
        <v>5151</v>
      </c>
      <c r="P1344" s="75">
        <v>2830049153</v>
      </c>
      <c r="Q1344" s="74">
        <v>46078</v>
      </c>
      <c r="R1344" s="75">
        <v>1209387922</v>
      </c>
      <c r="S1344" s="75">
        <v>224242418</v>
      </c>
      <c r="T1344" s="74">
        <v>46078</v>
      </c>
      <c r="U1344" s="76">
        <v>17941.8</v>
      </c>
      <c r="V1344" s="76">
        <v>17354.162</v>
      </c>
      <c r="W1344" s="75">
        <v>21</v>
      </c>
      <c r="X1344" s="75">
        <v>6</v>
      </c>
      <c r="Y1344" s="98" t="s">
        <v>5152</v>
      </c>
      <c r="Z1344" s="82" t="s">
        <v>258</v>
      </c>
      <c r="AA1344" s="75" t="s">
        <v>3310</v>
      </c>
      <c r="AB1344" s="75" t="s">
        <v>4472</v>
      </c>
      <c r="AC1344" s="98" t="s">
        <v>5149</v>
      </c>
      <c r="AD1344" s="75" t="s">
        <v>113</v>
      </c>
      <c r="AE1344" s="74">
        <v>46083</v>
      </c>
      <c r="AF1344" s="130">
        <v>46082</v>
      </c>
      <c r="AG1344" s="130">
        <v>46080.708333333336</v>
      </c>
      <c r="AH1344" s="130">
        <v>46080.708333333336</v>
      </c>
      <c r="AI1344" s="99">
        <v>46082</v>
      </c>
      <c r="AJ1344" s="69"/>
      <c r="AK1344" s="217">
        <v>46082</v>
      </c>
      <c r="AL1344" s="99">
        <v>46084</v>
      </c>
      <c r="AM1344" s="69"/>
      <c r="AN1344" s="99">
        <v>46084</v>
      </c>
      <c r="AO1344" s="81">
        <f t="shared" si="413"/>
        <v>46079.708333333336</v>
      </c>
      <c r="AP1344" s="81">
        <f t="shared" si="414"/>
        <v>46080.708333333336</v>
      </c>
      <c r="AQ1344" s="81">
        <f t="shared" si="415"/>
        <v>46080.708333333336</v>
      </c>
      <c r="AR1344" s="81">
        <f t="shared" si="416"/>
        <v>46083</v>
      </c>
      <c r="AS1344" s="81">
        <f t="shared" si="417"/>
        <v>46085</v>
      </c>
      <c r="AT1344" s="81">
        <f t="shared" si="418"/>
        <v>46083</v>
      </c>
      <c r="AU1344" s="82" t="s">
        <v>2794</v>
      </c>
      <c r="AV1344" s="74">
        <v>46078</v>
      </c>
      <c r="AW1344" s="75" t="s">
        <v>5153</v>
      </c>
      <c r="AX1344" s="75" t="s">
        <v>5154</v>
      </c>
      <c r="AY1344" s="75"/>
      <c r="AZ1344" s="96"/>
      <c r="BA1344" s="75"/>
      <c r="BB1344" s="75"/>
      <c r="BC1344" s="75"/>
      <c r="BD1344" s="75"/>
      <c r="BE1344" s="75"/>
      <c r="BF1344" s="75"/>
      <c r="BG1344" s="75"/>
      <c r="BH1344" s="75"/>
      <c r="BI1344" s="75"/>
      <c r="BJ1344" s="75"/>
      <c r="BK1344" s="75"/>
      <c r="BL1344" s="75"/>
      <c r="BM1344" s="75"/>
      <c r="BN1344" s="75"/>
      <c r="BO1344" s="75"/>
      <c r="BP1344" s="75"/>
      <c r="BQ1344" s="75"/>
      <c r="BR1344" s="75"/>
      <c r="BS1344" s="75"/>
      <c r="BT1344" s="75">
        <v>1</v>
      </c>
      <c r="BU1344" s="192" t="s">
        <v>5155</v>
      </c>
      <c r="BV1344" s="74">
        <v>46083</v>
      </c>
      <c r="BW1344" s="85"/>
      <c r="BX1344" s="85"/>
      <c r="BY1344" s="86" t="s">
        <v>120</v>
      </c>
      <c r="BZ1344" s="87">
        <f t="shared" si="412"/>
        <v>7</v>
      </c>
      <c r="CB1344" s="88">
        <f t="shared" si="401"/>
        <v>10</v>
      </c>
      <c r="CC1344" s="89"/>
      <c r="CE1344" s="87">
        <f t="shared" si="400"/>
        <v>3</v>
      </c>
      <c r="CF1344" s="90">
        <v>6926640</v>
      </c>
      <c r="CG1344" s="90"/>
      <c r="CH1344" s="90">
        <v>6926640</v>
      </c>
      <c r="CI1344" s="22">
        <v>26040</v>
      </c>
      <c r="CJ1344" s="87">
        <f t="shared" si="402"/>
        <v>2</v>
      </c>
      <c r="CK1344" s="87">
        <f t="shared" si="403"/>
        <v>9</v>
      </c>
      <c r="CL1344" s="22" t="s">
        <v>121</v>
      </c>
      <c r="CM1344" s="22" t="s">
        <v>5156</v>
      </c>
    </row>
    <row r="1345" spans="1:91" ht="14.45" customHeight="1" x14ac:dyDescent="0.25">
      <c r="A1345" s="69">
        <f t="shared" si="411"/>
        <v>1343</v>
      </c>
      <c r="B1345" s="70" t="s">
        <v>102</v>
      </c>
      <c r="C1345" s="83">
        <v>266227077</v>
      </c>
      <c r="D1345" s="106">
        <v>145510431</v>
      </c>
      <c r="E1345" s="73">
        <v>5320007797</v>
      </c>
      <c r="F1345" s="74">
        <v>46074</v>
      </c>
      <c r="G1345" s="75" t="s">
        <v>1569</v>
      </c>
      <c r="H1345" s="75" t="s">
        <v>2845</v>
      </c>
      <c r="I1345" s="75" t="s">
        <v>105</v>
      </c>
      <c r="J1345" s="75" t="s">
        <v>1570</v>
      </c>
      <c r="K1345" s="75" t="s">
        <v>242</v>
      </c>
      <c r="L1345" s="74">
        <v>46111</v>
      </c>
      <c r="M1345" s="73">
        <v>0</v>
      </c>
      <c r="N1345" s="75" t="s">
        <v>5157</v>
      </c>
      <c r="O1345" s="75" t="s">
        <v>5158</v>
      </c>
      <c r="P1345" s="75">
        <v>2830049267</v>
      </c>
      <c r="Q1345" s="74">
        <v>46080</v>
      </c>
      <c r="R1345" s="75">
        <v>1209388630</v>
      </c>
      <c r="S1345" s="75">
        <v>224241747</v>
      </c>
      <c r="T1345" s="74">
        <v>46080</v>
      </c>
      <c r="U1345" s="76">
        <v>1245.5250000000001</v>
      </c>
      <c r="V1345" s="76">
        <v>1046.6600000000001</v>
      </c>
      <c r="W1345" s="75">
        <v>2</v>
      </c>
      <c r="X1345" s="75">
        <v>76</v>
      </c>
      <c r="Y1345" s="98">
        <v>266227077</v>
      </c>
      <c r="Z1345" s="82" t="s">
        <v>110</v>
      </c>
      <c r="AA1345" s="75" t="s">
        <v>5159</v>
      </c>
      <c r="AB1345" s="75" t="s">
        <v>5160</v>
      </c>
      <c r="AC1345" s="98">
        <v>266227077</v>
      </c>
      <c r="AD1345" s="75" t="s">
        <v>113</v>
      </c>
      <c r="AE1345" s="74">
        <v>46082</v>
      </c>
      <c r="AF1345" s="80">
        <v>46081.499305555553</v>
      </c>
      <c r="AG1345" s="80">
        <v>46080.666666666664</v>
      </c>
      <c r="AH1345" s="80">
        <v>46080.666666666664</v>
      </c>
      <c r="AI1345" s="74">
        <v>46082</v>
      </c>
      <c r="AJ1345" s="69"/>
      <c r="AK1345" s="74">
        <v>46082</v>
      </c>
      <c r="AL1345" s="99">
        <v>46103</v>
      </c>
      <c r="AM1345" s="69"/>
      <c r="AN1345" s="99">
        <v>46102</v>
      </c>
      <c r="AO1345" s="95" t="s">
        <v>121</v>
      </c>
      <c r="AP1345" s="95" t="s">
        <v>121</v>
      </c>
      <c r="AQ1345" s="95" t="s">
        <v>121</v>
      </c>
      <c r="AR1345" s="95" t="s">
        <v>121</v>
      </c>
      <c r="AS1345" s="95" t="s">
        <v>121</v>
      </c>
      <c r="AT1345" s="95" t="s">
        <v>121</v>
      </c>
      <c r="AU1345" s="82" t="s">
        <v>2794</v>
      </c>
      <c r="AV1345" s="74">
        <v>46080</v>
      </c>
      <c r="AW1345" s="75" t="s">
        <v>5161</v>
      </c>
      <c r="AX1345" s="75" t="s">
        <v>5162</v>
      </c>
      <c r="AY1345" s="75"/>
      <c r="AZ1345" s="96"/>
      <c r="BA1345" s="75"/>
      <c r="BB1345" s="75"/>
      <c r="BC1345" s="75"/>
      <c r="BD1345" s="75"/>
      <c r="BE1345" s="75"/>
      <c r="BF1345" s="75"/>
      <c r="BG1345" s="75"/>
      <c r="BH1345" s="75"/>
      <c r="BI1345" s="75"/>
      <c r="BJ1345" s="75"/>
      <c r="BK1345" s="75"/>
      <c r="BL1345" s="75"/>
      <c r="BM1345" s="75"/>
      <c r="BN1345" s="75"/>
      <c r="BO1345" s="75"/>
      <c r="BP1345" s="75"/>
      <c r="BQ1345" s="75"/>
      <c r="BR1345" s="75"/>
      <c r="BS1345" s="75"/>
      <c r="BT1345" s="75">
        <v>1</v>
      </c>
      <c r="BU1345" s="230" t="s">
        <v>5163</v>
      </c>
      <c r="BV1345" s="74">
        <v>46082</v>
      </c>
      <c r="BW1345" s="85"/>
      <c r="BX1345" s="85"/>
      <c r="BY1345" s="86" t="s">
        <v>120</v>
      </c>
      <c r="BZ1345" s="87">
        <f t="shared" si="412"/>
        <v>8</v>
      </c>
      <c r="CB1345" s="88">
        <f t="shared" si="401"/>
        <v>10</v>
      </c>
      <c r="CC1345" s="89"/>
      <c r="CE1345" s="87">
        <f t="shared" ref="CE1345:CE1408" si="419">IF(AD1345="Sea waybill", IF(AK1345&lt;&gt;0, MONTH(AK1345), IF(AJ1345&gt;AI1345, MONTH(AJ1345), MONTH(AI1345))),"")</f>
        <v>3</v>
      </c>
      <c r="CF1345" s="90"/>
      <c r="CG1345" s="90"/>
      <c r="CH1345" s="90"/>
      <c r="CJ1345" s="87">
        <f t="shared" si="402"/>
        <v>2</v>
      </c>
      <c r="CK1345" s="87">
        <f t="shared" si="403"/>
        <v>9</v>
      </c>
      <c r="CL1345" s="22" t="s">
        <v>121</v>
      </c>
      <c r="CM1345" s="22" t="s">
        <v>5164</v>
      </c>
    </row>
    <row r="1346" spans="1:91" ht="14.45" customHeight="1" x14ac:dyDescent="0.25">
      <c r="A1346" s="69">
        <f t="shared" si="411"/>
        <v>1344</v>
      </c>
      <c r="B1346" s="70" t="s">
        <v>102</v>
      </c>
      <c r="C1346" s="83">
        <v>266227077</v>
      </c>
      <c r="D1346" s="106">
        <v>145244832</v>
      </c>
      <c r="E1346" s="73">
        <v>5320007797</v>
      </c>
      <c r="F1346" s="74">
        <v>46074</v>
      </c>
      <c r="G1346" s="75" t="s">
        <v>103</v>
      </c>
      <c r="H1346" s="75" t="s">
        <v>104</v>
      </c>
      <c r="I1346" s="75" t="s">
        <v>105</v>
      </c>
      <c r="J1346" s="75" t="s">
        <v>106</v>
      </c>
      <c r="K1346" s="75" t="s">
        <v>107</v>
      </c>
      <c r="L1346" s="74">
        <v>46111</v>
      </c>
      <c r="M1346" s="73">
        <v>20</v>
      </c>
      <c r="N1346" s="75" t="s">
        <v>5157</v>
      </c>
      <c r="O1346" s="75" t="s">
        <v>5158</v>
      </c>
      <c r="P1346" s="75">
        <v>2830049266</v>
      </c>
      <c r="Q1346" s="74">
        <v>46080</v>
      </c>
      <c r="R1346" s="75">
        <v>1209388629</v>
      </c>
      <c r="S1346" s="75">
        <v>224241744</v>
      </c>
      <c r="T1346" s="74">
        <v>46080</v>
      </c>
      <c r="U1346" s="76">
        <v>7757.3509999999997</v>
      </c>
      <c r="V1346" s="76">
        <v>7485.8810000000003</v>
      </c>
      <c r="W1346" s="75">
        <v>12</v>
      </c>
      <c r="X1346" s="75">
        <v>0</v>
      </c>
      <c r="Y1346" s="98">
        <v>266227077</v>
      </c>
      <c r="Z1346" s="82" t="s">
        <v>110</v>
      </c>
      <c r="AA1346" s="75" t="s">
        <v>5159</v>
      </c>
      <c r="AB1346" s="75" t="s">
        <v>5160</v>
      </c>
      <c r="AC1346" s="98">
        <v>266227077</v>
      </c>
      <c r="AD1346" s="75" t="s">
        <v>113</v>
      </c>
      <c r="AE1346" s="74">
        <v>46082</v>
      </c>
      <c r="AF1346" s="80">
        <v>46081.499305555553</v>
      </c>
      <c r="AG1346" s="80">
        <v>46080.666666666664</v>
      </c>
      <c r="AH1346" s="80">
        <v>46080.666666666664</v>
      </c>
      <c r="AI1346" s="74">
        <v>46082</v>
      </c>
      <c r="AJ1346" s="69"/>
      <c r="AK1346" s="74">
        <v>46082</v>
      </c>
      <c r="AL1346" s="99">
        <v>46103</v>
      </c>
      <c r="AM1346" s="69"/>
      <c r="AN1346" s="99">
        <v>46102</v>
      </c>
      <c r="AO1346" s="95" t="s">
        <v>121</v>
      </c>
      <c r="AP1346" s="95" t="s">
        <v>121</v>
      </c>
      <c r="AQ1346" s="95" t="s">
        <v>121</v>
      </c>
      <c r="AR1346" s="95" t="s">
        <v>121</v>
      </c>
      <c r="AS1346" s="95" t="s">
        <v>121</v>
      </c>
      <c r="AT1346" s="95" t="s">
        <v>121</v>
      </c>
      <c r="AU1346" s="82" t="s">
        <v>2794</v>
      </c>
      <c r="AV1346" s="74">
        <v>46080</v>
      </c>
      <c r="AW1346" s="75">
        <v>0</v>
      </c>
      <c r="AX1346" s="75">
        <v>0</v>
      </c>
      <c r="AY1346" s="75"/>
      <c r="AZ1346" s="96"/>
      <c r="BA1346" s="75"/>
      <c r="BB1346" s="75"/>
      <c r="BC1346" s="75"/>
      <c r="BD1346" s="75"/>
      <c r="BE1346" s="75"/>
      <c r="BF1346" s="75"/>
      <c r="BG1346" s="75"/>
      <c r="BH1346" s="75"/>
      <c r="BI1346" s="75"/>
      <c r="BJ1346" s="75"/>
      <c r="BK1346" s="75"/>
      <c r="BL1346" s="75"/>
      <c r="BM1346" s="75"/>
      <c r="BN1346" s="75"/>
      <c r="BO1346" s="75"/>
      <c r="BP1346" s="75"/>
      <c r="BQ1346" s="75"/>
      <c r="BR1346" s="75"/>
      <c r="BS1346" s="75"/>
      <c r="BT1346" s="75">
        <v>0</v>
      </c>
      <c r="BU1346" s="230" t="s">
        <v>5163</v>
      </c>
      <c r="BV1346" s="74">
        <v>46082</v>
      </c>
      <c r="BW1346" s="85"/>
      <c r="BX1346" s="85"/>
      <c r="BY1346" s="86" t="s">
        <v>120</v>
      </c>
      <c r="BZ1346" s="87">
        <f t="shared" si="412"/>
        <v>8</v>
      </c>
      <c r="CB1346" s="88">
        <f t="shared" si="401"/>
        <v>10</v>
      </c>
      <c r="CC1346" s="89"/>
      <c r="CE1346" s="87">
        <f t="shared" si="419"/>
        <v>3</v>
      </c>
      <c r="CF1346" s="90">
        <v>51621696</v>
      </c>
      <c r="CG1346" s="90">
        <v>6079360</v>
      </c>
      <c r="CH1346" s="90">
        <v>57701056</v>
      </c>
      <c r="CI1346" s="91">
        <v>26432</v>
      </c>
      <c r="CJ1346" s="87">
        <f t="shared" si="402"/>
        <v>2</v>
      </c>
      <c r="CK1346" s="87">
        <f t="shared" si="403"/>
        <v>9</v>
      </c>
      <c r="CL1346" s="22" t="s">
        <v>121</v>
      </c>
      <c r="CM1346" s="22" t="s">
        <v>5164</v>
      </c>
    </row>
    <row r="1347" spans="1:91" ht="14.45" customHeight="1" x14ac:dyDescent="0.25">
      <c r="A1347" s="69">
        <f t="shared" si="411"/>
        <v>1345</v>
      </c>
      <c r="B1347" s="70" t="s">
        <v>102</v>
      </c>
      <c r="C1347" s="97">
        <v>266227058</v>
      </c>
      <c r="D1347" s="106">
        <v>145244817</v>
      </c>
      <c r="E1347" s="73"/>
      <c r="F1347" s="74">
        <v>46067</v>
      </c>
      <c r="G1347" s="75" t="s">
        <v>1569</v>
      </c>
      <c r="H1347" s="75" t="s">
        <v>2845</v>
      </c>
      <c r="I1347" s="75" t="s">
        <v>105</v>
      </c>
      <c r="J1347" s="75" t="s">
        <v>1570</v>
      </c>
      <c r="K1347" s="75" t="s">
        <v>242</v>
      </c>
      <c r="L1347" s="74">
        <v>46111</v>
      </c>
      <c r="M1347" s="73">
        <v>40</v>
      </c>
      <c r="N1347" s="75" t="s">
        <v>5165</v>
      </c>
      <c r="O1347" s="75" t="s">
        <v>5166</v>
      </c>
      <c r="P1347" s="75">
        <v>2830049175</v>
      </c>
      <c r="Q1347" s="74">
        <v>46078</v>
      </c>
      <c r="R1347" s="75">
        <v>1209387963</v>
      </c>
      <c r="S1347" s="75">
        <v>224241735</v>
      </c>
      <c r="T1347" s="74">
        <v>46078</v>
      </c>
      <c r="U1347" s="76">
        <v>24567.063999999998</v>
      </c>
      <c r="V1347" s="76">
        <v>23707.341</v>
      </c>
      <c r="W1347" s="75">
        <v>38</v>
      </c>
      <c r="X1347" s="75">
        <v>0</v>
      </c>
      <c r="Y1347" s="98">
        <v>266227058</v>
      </c>
      <c r="Z1347" s="82" t="s">
        <v>110</v>
      </c>
      <c r="AA1347" s="75" t="s">
        <v>5159</v>
      </c>
      <c r="AB1347" s="75" t="s">
        <v>5160</v>
      </c>
      <c r="AC1347" s="98">
        <v>266227058</v>
      </c>
      <c r="AD1347" s="75" t="s">
        <v>113</v>
      </c>
      <c r="AE1347" s="74">
        <v>46082</v>
      </c>
      <c r="AF1347" s="80">
        <v>46081.25</v>
      </c>
      <c r="AG1347" s="80">
        <v>46080.25</v>
      </c>
      <c r="AH1347" s="80">
        <v>46080.25</v>
      </c>
      <c r="AI1347" s="74">
        <v>46082</v>
      </c>
      <c r="AJ1347" s="69"/>
      <c r="AK1347" s="74">
        <v>46082</v>
      </c>
      <c r="AL1347" s="99">
        <v>46103</v>
      </c>
      <c r="AM1347" s="69"/>
      <c r="AN1347" s="99">
        <v>46102</v>
      </c>
      <c r="AO1347" s="81">
        <f>IF(AH1347&lt;AG1347,IF(AH1347=0,"",AH1347-1),IF(AG1347=0,"",AG1347-1))</f>
        <v>46079.25</v>
      </c>
      <c r="AP1347" s="81">
        <f>IF(AH1347&lt;AG1347,IF(AH1347=0,"",AH1347),IF(AG1347=0,"",AG1347))</f>
        <v>46080.25</v>
      </c>
      <c r="AQ1347" s="81">
        <f>IF(AH1347&lt;AG1347,IF(AH1347=0,"",AH1347),IF(AG1347=0,"",AG1347))</f>
        <v>46080.25</v>
      </c>
      <c r="AR1347" s="81">
        <f>IF(AI1347=0,"",IF(AI1347&lt;AJ1347,AJ1347+1,AI1347+1))</f>
        <v>46083</v>
      </c>
      <c r="AS1347" s="81">
        <f>IF(AI1347=0,"",IF(AE1347=0,IF(AJ1347=0,AI1347+2,AJ1347+2),AE1347+2))</f>
        <v>46084</v>
      </c>
      <c r="AT1347" s="81">
        <f>IF(AI1347=0,"",IF(AI1347&lt;AJ1347,AJ1347+1,AI1347+1))</f>
        <v>46083</v>
      </c>
      <c r="AU1347" s="82" t="s">
        <v>2794</v>
      </c>
      <c r="AV1347" s="74">
        <v>46078</v>
      </c>
      <c r="AW1347" s="75" t="s">
        <v>5167</v>
      </c>
      <c r="AX1347" s="75" t="s">
        <v>5168</v>
      </c>
      <c r="AY1347" s="75"/>
      <c r="AZ1347" s="96"/>
      <c r="BA1347" s="75"/>
      <c r="BB1347" s="75"/>
      <c r="BC1347" s="75"/>
      <c r="BD1347" s="75"/>
      <c r="BE1347" s="75"/>
      <c r="BF1347" s="75"/>
      <c r="BG1347" s="75"/>
      <c r="BH1347" s="75"/>
      <c r="BI1347" s="75"/>
      <c r="BJ1347" s="75"/>
      <c r="BK1347" s="75"/>
      <c r="BL1347" s="75"/>
      <c r="BM1347" s="75"/>
      <c r="BN1347" s="75"/>
      <c r="BO1347" s="75"/>
      <c r="BP1347" s="75"/>
      <c r="BQ1347" s="75"/>
      <c r="BR1347" s="75"/>
      <c r="BS1347" s="75"/>
      <c r="BT1347" s="75">
        <v>1</v>
      </c>
      <c r="BU1347" s="192" t="s">
        <v>5169</v>
      </c>
      <c r="BV1347" s="74">
        <v>46082</v>
      </c>
      <c r="BW1347" s="85"/>
      <c r="BX1347" s="85"/>
      <c r="BY1347" s="86" t="s">
        <v>120</v>
      </c>
      <c r="BZ1347" s="87">
        <f t="shared" si="412"/>
        <v>7</v>
      </c>
      <c r="CB1347" s="88">
        <f t="shared" ref="CB1347:CB1410" si="420">WEEKNUM(BV1347,)</f>
        <v>10</v>
      </c>
      <c r="CC1347" s="89"/>
      <c r="CE1347" s="87">
        <f t="shared" si="419"/>
        <v>3</v>
      </c>
      <c r="CF1347" s="90">
        <v>85718976</v>
      </c>
      <c r="CG1347" s="90">
        <v>12238016</v>
      </c>
      <c r="CH1347" s="90">
        <v>97956992</v>
      </c>
      <c r="CI1347" s="91">
        <v>26432</v>
      </c>
      <c r="CJ1347" s="87">
        <f t="shared" ref="CJ1347:CJ1410" si="421">MONTH(AV1347)</f>
        <v>2</v>
      </c>
      <c r="CK1347" s="87">
        <f t="shared" ref="CK1347:CK1410" si="422">WEEKNUM(AV1347,2)</f>
        <v>9</v>
      </c>
      <c r="CL1347" s="22" t="s">
        <v>121</v>
      </c>
      <c r="CM1347" s="22" t="s">
        <v>5170</v>
      </c>
    </row>
    <row r="1348" spans="1:91" ht="14.45" customHeight="1" x14ac:dyDescent="0.25">
      <c r="A1348" s="69">
        <f t="shared" si="411"/>
        <v>1346</v>
      </c>
      <c r="B1348" s="70" t="s">
        <v>102</v>
      </c>
      <c r="C1348" s="97">
        <v>266227043</v>
      </c>
      <c r="D1348" s="106">
        <v>145456198</v>
      </c>
      <c r="E1348" s="73"/>
      <c r="F1348" s="74">
        <v>46065</v>
      </c>
      <c r="G1348" s="75" t="s">
        <v>3332</v>
      </c>
      <c r="H1348" s="75" t="s">
        <v>2845</v>
      </c>
      <c r="I1348" s="75" t="s">
        <v>105</v>
      </c>
      <c r="J1348" s="75" t="s">
        <v>1570</v>
      </c>
      <c r="K1348" s="75" t="s">
        <v>242</v>
      </c>
      <c r="L1348" s="74">
        <v>46099</v>
      </c>
      <c r="M1348" s="73">
        <v>40</v>
      </c>
      <c r="N1348" s="75" t="s">
        <v>5171</v>
      </c>
      <c r="O1348" s="75" t="s">
        <v>5172</v>
      </c>
      <c r="P1348" s="75">
        <v>2830049176</v>
      </c>
      <c r="Q1348" s="74">
        <v>46078</v>
      </c>
      <c r="R1348" s="75">
        <v>1209387973</v>
      </c>
      <c r="S1348" s="75">
        <v>224243663</v>
      </c>
      <c r="T1348" s="74">
        <v>46078</v>
      </c>
      <c r="U1348" s="76">
        <v>23408.028999999999</v>
      </c>
      <c r="V1348" s="76">
        <v>22830.024000000001</v>
      </c>
      <c r="W1348" s="75">
        <v>35</v>
      </c>
      <c r="X1348" s="75">
        <v>8</v>
      </c>
      <c r="Y1348" s="98">
        <v>266227043</v>
      </c>
      <c r="Z1348" s="82" t="s">
        <v>110</v>
      </c>
      <c r="AA1348" s="75" t="s">
        <v>5159</v>
      </c>
      <c r="AB1348" s="75" t="s">
        <v>5160</v>
      </c>
      <c r="AC1348" s="98">
        <v>266227043</v>
      </c>
      <c r="AD1348" s="75" t="s">
        <v>113</v>
      </c>
      <c r="AE1348" s="74">
        <v>46083</v>
      </c>
      <c r="AF1348" s="80">
        <v>46081.25</v>
      </c>
      <c r="AG1348" s="80">
        <v>46080.25</v>
      </c>
      <c r="AH1348" s="80">
        <v>46080.25</v>
      </c>
      <c r="AI1348" s="74">
        <v>46082</v>
      </c>
      <c r="AJ1348" s="74">
        <v>46082</v>
      </c>
      <c r="AK1348" s="74">
        <v>46082</v>
      </c>
      <c r="AL1348" s="99">
        <v>46102</v>
      </c>
      <c r="AM1348" s="69"/>
      <c r="AN1348" s="99">
        <v>46102</v>
      </c>
      <c r="AO1348" s="81">
        <f>IF(AH1348&lt;AG1348,IF(AH1348=0,"",AH1348-1),IF(AG1348=0,"",AG1348-1))</f>
        <v>46079.25</v>
      </c>
      <c r="AP1348" s="81">
        <f>IF(AH1348&lt;AG1348,IF(AH1348=0,"",AH1348),IF(AG1348=0,"",AG1348))</f>
        <v>46080.25</v>
      </c>
      <c r="AQ1348" s="81">
        <f>IF(AH1348&lt;AG1348,IF(AH1348=0,"",AH1348),IF(AG1348=0,"",AG1348))</f>
        <v>46080.25</v>
      </c>
      <c r="AR1348" s="81">
        <f>IF(AI1348=0,"",IF(AI1348&lt;AJ1348,AJ1348+1,AI1348+1))</f>
        <v>46083</v>
      </c>
      <c r="AS1348" s="81">
        <f>IF(AI1348=0,"",IF(AE1348=0,IF(AJ1348=0,AI1348+2,AJ1348+2),AE1348+2))</f>
        <v>46085</v>
      </c>
      <c r="AT1348" s="81">
        <f>IF(AI1348=0,"",IF(AI1348&lt;AJ1348,AJ1348+1,AI1348+1))</f>
        <v>46083</v>
      </c>
      <c r="AU1348" s="82" t="s">
        <v>2794</v>
      </c>
      <c r="AV1348" s="74">
        <v>46078</v>
      </c>
      <c r="AW1348" s="75" t="s">
        <v>5173</v>
      </c>
      <c r="AX1348" s="75" t="s">
        <v>5174</v>
      </c>
      <c r="AY1348" s="75"/>
      <c r="AZ1348" s="96"/>
      <c r="BA1348" s="75"/>
      <c r="BB1348" s="75"/>
      <c r="BC1348" s="75"/>
      <c r="BD1348" s="75"/>
      <c r="BE1348" s="75"/>
      <c r="BF1348" s="75"/>
      <c r="BG1348" s="75"/>
      <c r="BH1348" s="75"/>
      <c r="BI1348" s="75"/>
      <c r="BJ1348" s="75"/>
      <c r="BK1348" s="75"/>
      <c r="BL1348" s="75"/>
      <c r="BM1348" s="75"/>
      <c r="BN1348" s="75"/>
      <c r="BO1348" s="75"/>
      <c r="BP1348" s="75"/>
      <c r="BQ1348" s="75"/>
      <c r="BR1348" s="75"/>
      <c r="BS1348" s="75"/>
      <c r="BT1348" s="75">
        <v>1</v>
      </c>
      <c r="BU1348" s="192" t="s">
        <v>5175</v>
      </c>
      <c r="BV1348" s="74">
        <v>46082</v>
      </c>
      <c r="BW1348" s="85"/>
      <c r="BX1348" s="85"/>
      <c r="BY1348" s="86" t="s">
        <v>120</v>
      </c>
      <c r="BZ1348" s="87">
        <f t="shared" si="412"/>
        <v>7</v>
      </c>
      <c r="CB1348" s="88">
        <f t="shared" si="420"/>
        <v>10</v>
      </c>
      <c r="CC1348" s="89"/>
      <c r="CE1348" s="87">
        <f t="shared" si="419"/>
        <v>3</v>
      </c>
      <c r="CF1348" s="90">
        <v>85718976</v>
      </c>
      <c r="CG1348" s="90">
        <v>12238016</v>
      </c>
      <c r="CH1348" s="90">
        <v>97956992</v>
      </c>
      <c r="CI1348" s="91">
        <v>26432</v>
      </c>
      <c r="CJ1348" s="87">
        <f t="shared" si="421"/>
        <v>2</v>
      </c>
      <c r="CK1348" s="87">
        <f t="shared" si="422"/>
        <v>9</v>
      </c>
      <c r="CL1348" s="22" t="s">
        <v>121</v>
      </c>
      <c r="CM1348" s="22" t="s">
        <v>5176</v>
      </c>
    </row>
    <row r="1349" spans="1:91" ht="14.45" customHeight="1" x14ac:dyDescent="0.25">
      <c r="A1349" s="69">
        <f t="shared" si="411"/>
        <v>1347</v>
      </c>
      <c r="B1349" s="70" t="s">
        <v>102</v>
      </c>
      <c r="C1349" s="97">
        <v>235600248549</v>
      </c>
      <c r="D1349" s="106">
        <v>145463357</v>
      </c>
      <c r="E1349" s="73">
        <v>5320007579</v>
      </c>
      <c r="F1349" s="74">
        <v>46067</v>
      </c>
      <c r="G1349" s="75" t="s">
        <v>298</v>
      </c>
      <c r="H1349" s="75" t="s">
        <v>1657</v>
      </c>
      <c r="I1349" s="75" t="s">
        <v>105</v>
      </c>
      <c r="J1349" s="75" t="s">
        <v>322</v>
      </c>
      <c r="K1349" s="75" t="s">
        <v>242</v>
      </c>
      <c r="L1349" s="74">
        <v>46087</v>
      </c>
      <c r="M1349" s="73">
        <v>40</v>
      </c>
      <c r="N1349" s="75" t="s">
        <v>5177</v>
      </c>
      <c r="O1349" s="75" t="s">
        <v>5178</v>
      </c>
      <c r="P1349" s="75">
        <v>2830049128</v>
      </c>
      <c r="Q1349" s="74">
        <v>46078</v>
      </c>
      <c r="R1349" s="75">
        <v>1209387828</v>
      </c>
      <c r="S1349" s="75">
        <v>224245452</v>
      </c>
      <c r="T1349" s="74">
        <v>46078</v>
      </c>
      <c r="U1349" s="76">
        <v>7786.4160000000002</v>
      </c>
      <c r="V1349" s="76">
        <v>7537.6660000000002</v>
      </c>
      <c r="W1349" s="75">
        <v>8</v>
      </c>
      <c r="X1349" s="75">
        <v>0</v>
      </c>
      <c r="Y1349" s="98">
        <v>235600248549</v>
      </c>
      <c r="Z1349" s="82" t="s">
        <v>128</v>
      </c>
      <c r="AA1349" s="75" t="s">
        <v>399</v>
      </c>
      <c r="AB1349" s="75" t="s">
        <v>4654</v>
      </c>
      <c r="AC1349" s="98">
        <v>235600248549</v>
      </c>
      <c r="AD1349" s="75" t="s">
        <v>113</v>
      </c>
      <c r="AE1349" s="74">
        <v>46083</v>
      </c>
      <c r="AF1349" s="80">
        <v>46079.625</v>
      </c>
      <c r="AG1349" s="80">
        <v>46079.5</v>
      </c>
      <c r="AH1349" s="80">
        <v>46079.416666666664</v>
      </c>
      <c r="AI1349" s="99">
        <v>46080</v>
      </c>
      <c r="AJ1349" s="69"/>
      <c r="AK1349" s="99">
        <v>46080</v>
      </c>
      <c r="AL1349" s="99">
        <v>46086</v>
      </c>
      <c r="AM1349" s="99">
        <v>46089</v>
      </c>
      <c r="AN1349" s="99">
        <v>46089</v>
      </c>
      <c r="AO1349" s="95" t="s">
        <v>121</v>
      </c>
      <c r="AP1349" s="95" t="s">
        <v>121</v>
      </c>
      <c r="AQ1349" s="95" t="s">
        <v>121</v>
      </c>
      <c r="AR1349" s="95" t="s">
        <v>121</v>
      </c>
      <c r="AS1349" s="95" t="s">
        <v>121</v>
      </c>
      <c r="AT1349" s="95" t="s">
        <v>121</v>
      </c>
      <c r="AU1349" s="82" t="s">
        <v>2794</v>
      </c>
      <c r="AV1349" s="74">
        <v>46078</v>
      </c>
      <c r="AW1349" s="75" t="s">
        <v>5179</v>
      </c>
      <c r="AX1349" s="75" t="s">
        <v>5180</v>
      </c>
      <c r="AY1349" s="75"/>
      <c r="AZ1349" s="96"/>
      <c r="BA1349" s="75"/>
      <c r="BB1349" s="75"/>
      <c r="BC1349" s="75"/>
      <c r="BD1349" s="75"/>
      <c r="BE1349" s="75"/>
      <c r="BF1349" s="75"/>
      <c r="BG1349" s="75"/>
      <c r="BH1349" s="75"/>
      <c r="BI1349" s="75"/>
      <c r="BJ1349" s="75"/>
      <c r="BK1349" s="75"/>
      <c r="BL1349" s="75"/>
      <c r="BM1349" s="75"/>
      <c r="BN1349" s="75"/>
      <c r="BO1349" s="75"/>
      <c r="BP1349" s="75"/>
      <c r="BQ1349" s="75"/>
      <c r="BR1349" s="75"/>
      <c r="BS1349" s="75"/>
      <c r="BT1349" s="75">
        <v>1</v>
      </c>
      <c r="BU1349" s="192" t="s">
        <v>5181</v>
      </c>
      <c r="BV1349" s="74">
        <v>46084</v>
      </c>
      <c r="BW1349" s="85"/>
      <c r="BX1349" s="85"/>
      <c r="BY1349" s="86" t="s">
        <v>120</v>
      </c>
      <c r="BZ1349" s="87">
        <f t="shared" si="412"/>
        <v>7</v>
      </c>
      <c r="CB1349" s="88">
        <f t="shared" si="420"/>
        <v>10</v>
      </c>
      <c r="CC1349" s="89"/>
      <c r="CE1349" s="87">
        <f t="shared" si="419"/>
        <v>2</v>
      </c>
      <c r="CF1349" s="90">
        <v>15666000</v>
      </c>
      <c r="CG1349" s="90"/>
      <c r="CH1349" s="90">
        <v>15666000</v>
      </c>
      <c r="CI1349" s="22">
        <v>26110</v>
      </c>
      <c r="CJ1349" s="87">
        <f t="shared" si="421"/>
        <v>2</v>
      </c>
      <c r="CK1349" s="87">
        <f t="shared" si="422"/>
        <v>9</v>
      </c>
      <c r="CL1349" s="22" t="s">
        <v>121</v>
      </c>
      <c r="CM1349" s="22" t="s">
        <v>5182</v>
      </c>
    </row>
    <row r="1350" spans="1:91" ht="14.45" customHeight="1" x14ac:dyDescent="0.25">
      <c r="A1350" s="69">
        <f t="shared" si="411"/>
        <v>1348</v>
      </c>
      <c r="B1350" s="70" t="s">
        <v>102</v>
      </c>
      <c r="C1350" s="97">
        <v>235600248549</v>
      </c>
      <c r="D1350" s="106">
        <v>145465660</v>
      </c>
      <c r="E1350" s="73">
        <v>5320007579</v>
      </c>
      <c r="F1350" s="74">
        <v>46067</v>
      </c>
      <c r="G1350" s="75" t="s">
        <v>290</v>
      </c>
      <c r="H1350" s="75" t="s">
        <v>1657</v>
      </c>
      <c r="I1350" s="75" t="s">
        <v>105</v>
      </c>
      <c r="J1350" s="75" t="s">
        <v>322</v>
      </c>
      <c r="K1350" s="75" t="s">
        <v>242</v>
      </c>
      <c r="L1350" s="74">
        <v>46092</v>
      </c>
      <c r="M1350" s="73">
        <v>0</v>
      </c>
      <c r="N1350" s="75" t="s">
        <v>5177</v>
      </c>
      <c r="O1350" s="75" t="s">
        <v>5178</v>
      </c>
      <c r="P1350" s="75">
        <v>2830049129</v>
      </c>
      <c r="Q1350" s="74">
        <v>46078</v>
      </c>
      <c r="R1350" s="75">
        <v>1209387830</v>
      </c>
      <c r="S1350" s="75">
        <v>224245456</v>
      </c>
      <c r="T1350" s="74">
        <v>46078</v>
      </c>
      <c r="U1350" s="76">
        <v>9220.9040000000005</v>
      </c>
      <c r="V1350" s="76">
        <v>8889.3040000000001</v>
      </c>
      <c r="W1350" s="75">
        <v>10</v>
      </c>
      <c r="X1350" s="75">
        <v>0</v>
      </c>
      <c r="Y1350" s="98">
        <v>235600248549</v>
      </c>
      <c r="Z1350" s="82" t="s">
        <v>128</v>
      </c>
      <c r="AA1350" s="75" t="s">
        <v>399</v>
      </c>
      <c r="AB1350" s="75" t="s">
        <v>4654</v>
      </c>
      <c r="AC1350" s="98">
        <v>235600248549</v>
      </c>
      <c r="AD1350" s="75" t="s">
        <v>113</v>
      </c>
      <c r="AE1350" s="74">
        <v>46083</v>
      </c>
      <c r="AF1350" s="80">
        <v>46079.625</v>
      </c>
      <c r="AG1350" s="80">
        <v>46079.5</v>
      </c>
      <c r="AH1350" s="80">
        <v>46079.416666666664</v>
      </c>
      <c r="AI1350" s="99">
        <v>46080</v>
      </c>
      <c r="AJ1350" s="69"/>
      <c r="AK1350" s="99">
        <v>46080</v>
      </c>
      <c r="AL1350" s="99">
        <v>46086</v>
      </c>
      <c r="AM1350" s="99">
        <v>46089</v>
      </c>
      <c r="AN1350" s="99">
        <v>46089</v>
      </c>
      <c r="AO1350" s="95" t="s">
        <v>121</v>
      </c>
      <c r="AP1350" s="95" t="s">
        <v>121</v>
      </c>
      <c r="AQ1350" s="95" t="s">
        <v>121</v>
      </c>
      <c r="AR1350" s="95" t="s">
        <v>121</v>
      </c>
      <c r="AS1350" s="95" t="s">
        <v>121</v>
      </c>
      <c r="AT1350" s="95" t="s">
        <v>121</v>
      </c>
      <c r="AU1350" s="82" t="s">
        <v>2794</v>
      </c>
      <c r="AV1350" s="74">
        <v>46078</v>
      </c>
      <c r="AW1350" s="75">
        <v>0</v>
      </c>
      <c r="AX1350" s="75">
        <v>0</v>
      </c>
      <c r="AY1350" s="75"/>
      <c r="AZ1350" s="96"/>
      <c r="BA1350" s="75"/>
      <c r="BB1350" s="75"/>
      <c r="BC1350" s="75"/>
      <c r="BD1350" s="75"/>
      <c r="BE1350" s="75"/>
      <c r="BF1350" s="75"/>
      <c r="BG1350" s="75"/>
      <c r="BH1350" s="75"/>
      <c r="BI1350" s="75"/>
      <c r="BJ1350" s="75"/>
      <c r="BK1350" s="75"/>
      <c r="BL1350" s="75"/>
      <c r="BM1350" s="75"/>
      <c r="BN1350" s="75"/>
      <c r="BO1350" s="75"/>
      <c r="BP1350" s="75"/>
      <c r="BQ1350" s="75"/>
      <c r="BR1350" s="75"/>
      <c r="BS1350" s="75"/>
      <c r="BT1350" s="75">
        <v>0</v>
      </c>
      <c r="BU1350" s="192" t="s">
        <v>5181</v>
      </c>
      <c r="BV1350" s="74">
        <v>46084</v>
      </c>
      <c r="BW1350" s="85"/>
      <c r="BX1350" s="85"/>
      <c r="BY1350" s="86" t="s">
        <v>120</v>
      </c>
      <c r="BZ1350" s="87">
        <f t="shared" si="412"/>
        <v>7</v>
      </c>
      <c r="CB1350" s="88">
        <f t="shared" si="420"/>
        <v>10</v>
      </c>
      <c r="CC1350" s="89"/>
      <c r="CE1350" s="87">
        <f t="shared" si="419"/>
        <v>2</v>
      </c>
      <c r="CF1350" s="90"/>
      <c r="CG1350" s="90"/>
      <c r="CH1350" s="90"/>
      <c r="CJ1350" s="87">
        <f t="shared" si="421"/>
        <v>2</v>
      </c>
      <c r="CK1350" s="87">
        <f t="shared" si="422"/>
        <v>9</v>
      </c>
      <c r="CL1350" s="22" t="s">
        <v>121</v>
      </c>
      <c r="CM1350" s="22" t="s">
        <v>5182</v>
      </c>
    </row>
    <row r="1351" spans="1:91" ht="14.45" customHeight="1" x14ac:dyDescent="0.25">
      <c r="A1351" s="69">
        <f t="shared" si="411"/>
        <v>1349</v>
      </c>
      <c r="B1351" s="70" t="s">
        <v>102</v>
      </c>
      <c r="C1351" s="97">
        <v>235600180707</v>
      </c>
      <c r="D1351" s="106">
        <v>145445009</v>
      </c>
      <c r="E1351" s="73"/>
      <c r="F1351" s="74">
        <v>46077</v>
      </c>
      <c r="G1351" s="75" t="s">
        <v>479</v>
      </c>
      <c r="H1351" s="75" t="s">
        <v>2531</v>
      </c>
      <c r="I1351" s="75" t="s">
        <v>105</v>
      </c>
      <c r="J1351" s="75" t="s">
        <v>430</v>
      </c>
      <c r="K1351" s="75" t="s">
        <v>242</v>
      </c>
      <c r="L1351" s="74">
        <v>46091</v>
      </c>
      <c r="M1351" s="73">
        <v>40</v>
      </c>
      <c r="N1351" s="75" t="s">
        <v>5183</v>
      </c>
      <c r="O1351" s="75" t="s">
        <v>5184</v>
      </c>
      <c r="P1351" s="75">
        <v>2830049167</v>
      </c>
      <c r="Q1351" s="74">
        <v>46078</v>
      </c>
      <c r="R1351" s="75">
        <v>1209387957</v>
      </c>
      <c r="S1351" s="75">
        <v>224245512</v>
      </c>
      <c r="T1351" s="74">
        <v>46078</v>
      </c>
      <c r="U1351" s="76">
        <v>12402.525</v>
      </c>
      <c r="V1351" s="76">
        <v>12099.960999999999</v>
      </c>
      <c r="W1351" s="75">
        <v>20</v>
      </c>
      <c r="X1351" s="75">
        <v>4</v>
      </c>
      <c r="Y1351" s="98">
        <v>235600180707</v>
      </c>
      <c r="Z1351" s="82" t="s">
        <v>128</v>
      </c>
      <c r="AA1351" s="75" t="s">
        <v>399</v>
      </c>
      <c r="AB1351" s="82" t="s">
        <v>4654</v>
      </c>
      <c r="AC1351" s="98">
        <v>235600180707</v>
      </c>
      <c r="AD1351" s="75" t="s">
        <v>113</v>
      </c>
      <c r="AE1351" s="74">
        <v>46083</v>
      </c>
      <c r="AF1351" s="80">
        <v>46079.625</v>
      </c>
      <c r="AG1351" s="80">
        <v>46079.5</v>
      </c>
      <c r="AH1351" s="80">
        <v>46079.416666666664</v>
      </c>
      <c r="AI1351" s="99">
        <v>46080</v>
      </c>
      <c r="AJ1351" s="69"/>
      <c r="AK1351" s="99">
        <v>46080</v>
      </c>
      <c r="AL1351" s="99">
        <v>46083</v>
      </c>
      <c r="AM1351" s="69"/>
      <c r="AN1351" s="99">
        <v>46083</v>
      </c>
      <c r="AO1351" s="81">
        <f t="shared" ref="AO1351:AO1359" si="423">IF(AH1351&lt;AG1351,IF(AH1351=0,"",AH1351-1),IF(AG1351=0,"",AG1351-1))</f>
        <v>46078.416666666664</v>
      </c>
      <c r="AP1351" s="81">
        <f t="shared" ref="AP1351:AP1359" si="424">IF(AH1351&lt;AG1351,IF(AH1351=0,"",AH1351),IF(AG1351=0,"",AG1351))</f>
        <v>46079.416666666664</v>
      </c>
      <c r="AQ1351" s="81">
        <f t="shared" ref="AQ1351:AQ1359" si="425">IF(AH1351&lt;AG1351,IF(AH1351=0,"",AH1351),IF(AG1351=0,"",AG1351))</f>
        <v>46079.416666666664</v>
      </c>
      <c r="AR1351" s="81">
        <f t="shared" ref="AR1351:AR1359" si="426">IF(AI1351=0,"",IF(AI1351&lt;AJ1351,AJ1351+1,AI1351+1))</f>
        <v>46081</v>
      </c>
      <c r="AS1351" s="81">
        <f t="shared" ref="AS1351:AS1359" si="427">IF(AI1351=0,"",IF(AE1351=0,IF(AJ1351=0,AI1351+2,AJ1351+2),AE1351+2))</f>
        <v>46085</v>
      </c>
      <c r="AT1351" s="81">
        <f t="shared" ref="AT1351:AT1359" si="428">IF(AI1351=0,"",IF(AI1351&lt;AJ1351,AJ1351+1,AI1351+1))</f>
        <v>46081</v>
      </c>
      <c r="AU1351" s="82" t="s">
        <v>2794</v>
      </c>
      <c r="AV1351" s="74">
        <v>46078</v>
      </c>
      <c r="AW1351" s="75" t="s">
        <v>5185</v>
      </c>
      <c r="AX1351" s="75" t="s">
        <v>5186</v>
      </c>
      <c r="AY1351" s="75"/>
      <c r="AZ1351" s="96"/>
      <c r="BA1351" s="75"/>
      <c r="BB1351" s="75"/>
      <c r="BC1351" s="75"/>
      <c r="BD1351" s="75"/>
      <c r="BE1351" s="75"/>
      <c r="BF1351" s="75"/>
      <c r="BG1351" s="75"/>
      <c r="BH1351" s="75"/>
      <c r="BI1351" s="75"/>
      <c r="BJ1351" s="75"/>
      <c r="BK1351" s="75"/>
      <c r="BL1351" s="75"/>
      <c r="BM1351" s="75"/>
      <c r="BN1351" s="75"/>
      <c r="BO1351" s="75"/>
      <c r="BP1351" s="75"/>
      <c r="BQ1351" s="75"/>
      <c r="BR1351" s="75"/>
      <c r="BS1351" s="75"/>
      <c r="BT1351" s="75">
        <v>1</v>
      </c>
      <c r="BU1351" s="192" t="s">
        <v>5187</v>
      </c>
      <c r="BV1351" s="74">
        <v>46084</v>
      </c>
      <c r="BW1351" s="85"/>
      <c r="BX1351" s="85"/>
      <c r="BY1351" s="86" t="s">
        <v>120</v>
      </c>
      <c r="BZ1351" s="87">
        <f t="shared" si="412"/>
        <v>9</v>
      </c>
      <c r="CB1351" s="88">
        <f t="shared" si="420"/>
        <v>10</v>
      </c>
      <c r="CC1351" s="89"/>
      <c r="CE1351" s="87">
        <f t="shared" si="419"/>
        <v>2</v>
      </c>
      <c r="CF1351" s="90">
        <v>18277000</v>
      </c>
      <c r="CG1351" s="90"/>
      <c r="CH1351" s="90">
        <v>18277000</v>
      </c>
      <c r="CI1351" s="22">
        <v>26110</v>
      </c>
      <c r="CJ1351" s="87">
        <f t="shared" si="421"/>
        <v>2</v>
      </c>
      <c r="CK1351" s="87">
        <f t="shared" si="422"/>
        <v>9</v>
      </c>
      <c r="CL1351" s="22" t="s">
        <v>121</v>
      </c>
      <c r="CM1351" s="22" t="s">
        <v>5188</v>
      </c>
    </row>
    <row r="1352" spans="1:91" ht="14.45" customHeight="1" x14ac:dyDescent="0.25">
      <c r="A1352" s="69">
        <f t="shared" si="411"/>
        <v>1350</v>
      </c>
      <c r="B1352" s="70" t="s">
        <v>102</v>
      </c>
      <c r="C1352" s="97">
        <v>235600216256</v>
      </c>
      <c r="D1352" s="106">
        <v>145482321</v>
      </c>
      <c r="E1352" s="73"/>
      <c r="F1352" s="74">
        <v>46077</v>
      </c>
      <c r="G1352" s="75" t="s">
        <v>497</v>
      </c>
      <c r="H1352" s="75" t="s">
        <v>2531</v>
      </c>
      <c r="I1352" s="75" t="s">
        <v>656</v>
      </c>
      <c r="J1352" s="75" t="s">
        <v>430</v>
      </c>
      <c r="K1352" s="75" t="s">
        <v>242</v>
      </c>
      <c r="L1352" s="74">
        <v>46091</v>
      </c>
      <c r="M1352" s="73">
        <v>20</v>
      </c>
      <c r="N1352" s="75" t="s">
        <v>5189</v>
      </c>
      <c r="O1352" s="75" t="s">
        <v>5190</v>
      </c>
      <c r="P1352" s="75">
        <v>2830049121</v>
      </c>
      <c r="Q1352" s="74">
        <v>46078</v>
      </c>
      <c r="R1352" s="75">
        <v>1209387782</v>
      </c>
      <c r="S1352" s="75">
        <v>224241931</v>
      </c>
      <c r="T1352" s="74">
        <v>46078</v>
      </c>
      <c r="U1352" s="76">
        <v>16844.848999999998</v>
      </c>
      <c r="V1352" s="76">
        <v>16247.26</v>
      </c>
      <c r="W1352" s="75">
        <v>20</v>
      </c>
      <c r="X1352" s="75">
        <v>0</v>
      </c>
      <c r="Y1352" s="98">
        <v>235600216256</v>
      </c>
      <c r="Z1352" s="82" t="s">
        <v>128</v>
      </c>
      <c r="AA1352" s="75" t="s">
        <v>399</v>
      </c>
      <c r="AB1352" s="82" t="s">
        <v>4654</v>
      </c>
      <c r="AC1352" s="109">
        <v>235600259249</v>
      </c>
      <c r="AD1352" s="75" t="s">
        <v>113</v>
      </c>
      <c r="AE1352" s="74">
        <v>46083</v>
      </c>
      <c r="AF1352" s="80">
        <v>46079.625</v>
      </c>
      <c r="AG1352" s="80">
        <v>46079.5</v>
      </c>
      <c r="AH1352" s="80">
        <v>46079.416666666664</v>
      </c>
      <c r="AI1352" s="99">
        <v>46080</v>
      </c>
      <c r="AJ1352" s="69"/>
      <c r="AK1352" s="99">
        <v>46080</v>
      </c>
      <c r="AL1352" s="99">
        <v>46083</v>
      </c>
      <c r="AM1352" s="69"/>
      <c r="AN1352" s="99">
        <v>46083</v>
      </c>
      <c r="AO1352" s="81">
        <f t="shared" si="423"/>
        <v>46078.416666666664</v>
      </c>
      <c r="AP1352" s="81">
        <f t="shared" si="424"/>
        <v>46079.416666666664</v>
      </c>
      <c r="AQ1352" s="81">
        <f t="shared" si="425"/>
        <v>46079.416666666664</v>
      </c>
      <c r="AR1352" s="81">
        <f t="shared" si="426"/>
        <v>46081</v>
      </c>
      <c r="AS1352" s="81">
        <f t="shared" si="427"/>
        <v>46085</v>
      </c>
      <c r="AT1352" s="81">
        <f t="shared" si="428"/>
        <v>46081</v>
      </c>
      <c r="AU1352" s="82" t="s">
        <v>2794</v>
      </c>
      <c r="AV1352" s="74">
        <v>46078</v>
      </c>
      <c r="AW1352" s="75" t="s">
        <v>5191</v>
      </c>
      <c r="AX1352" s="75" t="s">
        <v>5192</v>
      </c>
      <c r="AY1352" s="75"/>
      <c r="AZ1352" s="96"/>
      <c r="BA1352" s="75"/>
      <c r="BB1352" s="75"/>
      <c r="BC1352" s="75"/>
      <c r="BD1352" s="75"/>
      <c r="BE1352" s="75"/>
      <c r="BF1352" s="75"/>
      <c r="BG1352" s="75"/>
      <c r="BH1352" s="75"/>
      <c r="BI1352" s="75"/>
      <c r="BJ1352" s="75"/>
      <c r="BK1352" s="75"/>
      <c r="BL1352" s="75"/>
      <c r="BM1352" s="75"/>
      <c r="BN1352" s="75"/>
      <c r="BO1352" s="75"/>
      <c r="BP1352" s="75"/>
      <c r="BQ1352" s="75"/>
      <c r="BR1352" s="75"/>
      <c r="BS1352" s="75"/>
      <c r="BT1352" s="75">
        <v>1</v>
      </c>
      <c r="BU1352" s="192" t="s">
        <v>5193</v>
      </c>
      <c r="BV1352" s="74">
        <v>46083</v>
      </c>
      <c r="BW1352" s="85"/>
      <c r="BX1352" s="85"/>
      <c r="BY1352" s="86" t="s">
        <v>120</v>
      </c>
      <c r="BZ1352" s="87">
        <f t="shared" si="412"/>
        <v>9</v>
      </c>
      <c r="CB1352" s="88">
        <f t="shared" si="420"/>
        <v>10</v>
      </c>
      <c r="CC1352" s="89"/>
      <c r="CE1352" s="87">
        <f t="shared" si="419"/>
        <v>2</v>
      </c>
      <c r="CF1352" s="90">
        <v>9138500</v>
      </c>
      <c r="CG1352" s="90"/>
      <c r="CH1352" s="90">
        <v>9138500</v>
      </c>
      <c r="CI1352" s="91">
        <v>26110</v>
      </c>
      <c r="CJ1352" s="87">
        <f t="shared" si="421"/>
        <v>2</v>
      </c>
      <c r="CK1352" s="87">
        <f t="shared" si="422"/>
        <v>9</v>
      </c>
      <c r="CL1352" s="22" t="s">
        <v>121</v>
      </c>
      <c r="CM1352" s="22" t="s">
        <v>5194</v>
      </c>
    </row>
    <row r="1353" spans="1:91" ht="14.45" customHeight="1" x14ac:dyDescent="0.25">
      <c r="A1353" s="69">
        <f t="shared" si="411"/>
        <v>1351</v>
      </c>
      <c r="B1353" s="70" t="s">
        <v>102</v>
      </c>
      <c r="C1353" s="107" t="s">
        <v>5195</v>
      </c>
      <c r="D1353" s="106">
        <v>145482335</v>
      </c>
      <c r="E1353" s="73"/>
      <c r="F1353" s="74">
        <v>46077</v>
      </c>
      <c r="G1353" s="75" t="s">
        <v>497</v>
      </c>
      <c r="H1353" s="75" t="s">
        <v>2531</v>
      </c>
      <c r="I1353" s="75" t="s">
        <v>656</v>
      </c>
      <c r="J1353" s="75" t="s">
        <v>430</v>
      </c>
      <c r="K1353" s="75" t="s">
        <v>242</v>
      </c>
      <c r="L1353" s="74">
        <v>46091</v>
      </c>
      <c r="M1353" s="73">
        <v>20</v>
      </c>
      <c r="N1353" s="75" t="s">
        <v>5196</v>
      </c>
      <c r="O1353" s="75" t="s">
        <v>5197</v>
      </c>
      <c r="P1353" s="75">
        <v>2830049265</v>
      </c>
      <c r="Q1353" s="74">
        <v>46080</v>
      </c>
      <c r="R1353" s="75">
        <v>1209388615</v>
      </c>
      <c r="S1353" s="75">
        <v>224241932</v>
      </c>
      <c r="T1353" s="74">
        <v>46080</v>
      </c>
      <c r="U1353" s="76">
        <v>15789.736000000001</v>
      </c>
      <c r="V1353" s="76">
        <v>15229.581</v>
      </c>
      <c r="W1353" s="75">
        <v>18</v>
      </c>
      <c r="X1353" s="75">
        <v>0</v>
      </c>
      <c r="Y1353" s="98" t="s">
        <v>5198</v>
      </c>
      <c r="Z1353" s="82" t="s">
        <v>220</v>
      </c>
      <c r="AA1353" s="75" t="s">
        <v>372</v>
      </c>
      <c r="AB1353" s="82" t="s">
        <v>5199</v>
      </c>
      <c r="AC1353" s="107" t="s">
        <v>5195</v>
      </c>
      <c r="AD1353" s="75" t="s">
        <v>113</v>
      </c>
      <c r="AE1353" s="99">
        <v>46087</v>
      </c>
      <c r="AF1353" s="80">
        <v>46084.999305555553</v>
      </c>
      <c r="AG1353" s="80">
        <v>46086.416666666664</v>
      </c>
      <c r="AH1353" s="80">
        <v>46084.999305555553</v>
      </c>
      <c r="AI1353" s="99">
        <v>46084</v>
      </c>
      <c r="AJ1353" s="99">
        <v>46087</v>
      </c>
      <c r="AK1353" s="99">
        <v>46087</v>
      </c>
      <c r="AL1353" s="99">
        <v>46088</v>
      </c>
      <c r="AM1353" s="99">
        <v>46089</v>
      </c>
      <c r="AN1353" s="74">
        <v>46092</v>
      </c>
      <c r="AO1353" s="81">
        <f t="shared" si="423"/>
        <v>46083.999305555553</v>
      </c>
      <c r="AP1353" s="81">
        <f t="shared" si="424"/>
        <v>46084.999305555553</v>
      </c>
      <c r="AQ1353" s="81">
        <f t="shared" si="425"/>
        <v>46084.999305555553</v>
      </c>
      <c r="AR1353" s="81">
        <f t="shared" si="426"/>
        <v>46088</v>
      </c>
      <c r="AS1353" s="81">
        <f t="shared" si="427"/>
        <v>46089</v>
      </c>
      <c r="AT1353" s="81">
        <f t="shared" si="428"/>
        <v>46088</v>
      </c>
      <c r="AU1353" s="82" t="s">
        <v>2794</v>
      </c>
      <c r="AV1353" s="74">
        <v>46080</v>
      </c>
      <c r="AW1353" s="75" t="s">
        <v>5200</v>
      </c>
      <c r="AX1353" s="75" t="s">
        <v>5201</v>
      </c>
      <c r="AY1353" s="75"/>
      <c r="AZ1353" s="96"/>
      <c r="BA1353" s="75"/>
      <c r="BB1353" s="75"/>
      <c r="BC1353" s="75"/>
      <c r="BD1353" s="75"/>
      <c r="BE1353" s="75"/>
      <c r="BF1353" s="75"/>
      <c r="BG1353" s="75"/>
      <c r="BH1353" s="75"/>
      <c r="BI1353" s="75"/>
      <c r="BJ1353" s="75"/>
      <c r="BK1353" s="75"/>
      <c r="BL1353" s="75"/>
      <c r="BM1353" s="75"/>
      <c r="BN1353" s="75"/>
      <c r="BO1353" s="75"/>
      <c r="BP1353" s="75"/>
      <c r="BQ1353" s="75"/>
      <c r="BR1353" s="75"/>
      <c r="BS1353" s="75"/>
      <c r="BT1353" s="75">
        <v>1</v>
      </c>
      <c r="BU1353" s="84" t="s">
        <v>5202</v>
      </c>
      <c r="BV1353" s="74">
        <v>46087</v>
      </c>
      <c r="BW1353" s="85"/>
      <c r="BX1353" s="85"/>
      <c r="BY1353" s="86" t="s">
        <v>120</v>
      </c>
      <c r="BZ1353" s="87">
        <f t="shared" si="412"/>
        <v>9</v>
      </c>
      <c r="CB1353" s="88">
        <f t="shared" si="420"/>
        <v>10</v>
      </c>
      <c r="CC1353" s="89"/>
      <c r="CE1353" s="87">
        <f t="shared" si="419"/>
        <v>3</v>
      </c>
      <c r="CF1353" s="90">
        <v>20619000</v>
      </c>
      <c r="CG1353" s="90"/>
      <c r="CH1353" s="90">
        <v>20619000</v>
      </c>
      <c r="CI1353" s="91">
        <v>26100</v>
      </c>
      <c r="CJ1353" s="87">
        <f t="shared" si="421"/>
        <v>2</v>
      </c>
      <c r="CK1353" s="87">
        <f t="shared" si="422"/>
        <v>9</v>
      </c>
      <c r="CL1353" s="22" t="s">
        <v>121</v>
      </c>
      <c r="CM1353" s="22" t="s">
        <v>5203</v>
      </c>
    </row>
    <row r="1354" spans="1:91" ht="14.45" customHeight="1" x14ac:dyDescent="0.25">
      <c r="A1354" s="69">
        <f t="shared" si="411"/>
        <v>1352</v>
      </c>
      <c r="B1354" s="70" t="s">
        <v>102</v>
      </c>
      <c r="C1354" s="97">
        <v>235600216256</v>
      </c>
      <c r="D1354" s="106">
        <v>145482349</v>
      </c>
      <c r="E1354" s="73"/>
      <c r="F1354" s="74">
        <v>46077</v>
      </c>
      <c r="G1354" s="75" t="s">
        <v>497</v>
      </c>
      <c r="H1354" s="75" t="s">
        <v>2531</v>
      </c>
      <c r="I1354" s="75" t="s">
        <v>656</v>
      </c>
      <c r="J1354" s="75" t="s">
        <v>430</v>
      </c>
      <c r="K1354" s="75" t="s">
        <v>242</v>
      </c>
      <c r="L1354" s="74">
        <v>46091</v>
      </c>
      <c r="M1354" s="73">
        <v>20</v>
      </c>
      <c r="N1354" s="75" t="s">
        <v>5204</v>
      </c>
      <c r="O1354" s="75" t="s">
        <v>5205</v>
      </c>
      <c r="P1354" s="75">
        <v>2830049140</v>
      </c>
      <c r="Q1354" s="74">
        <v>46078</v>
      </c>
      <c r="R1354" s="75">
        <v>1209387884</v>
      </c>
      <c r="S1354" s="75">
        <v>224241935</v>
      </c>
      <c r="T1354" s="74">
        <v>46078</v>
      </c>
      <c r="U1354" s="76">
        <v>16666.575000000001</v>
      </c>
      <c r="V1354" s="76">
        <v>16075.31</v>
      </c>
      <c r="W1354" s="75">
        <v>19</v>
      </c>
      <c r="X1354" s="75">
        <v>0</v>
      </c>
      <c r="Y1354" s="98">
        <v>235600216272</v>
      </c>
      <c r="Z1354" s="82" t="s">
        <v>128</v>
      </c>
      <c r="AA1354" s="75" t="s">
        <v>399</v>
      </c>
      <c r="AB1354" s="82" t="s">
        <v>4654</v>
      </c>
      <c r="AC1354" s="109">
        <v>235600259249</v>
      </c>
      <c r="AD1354" s="75" t="s">
        <v>113</v>
      </c>
      <c r="AE1354" s="74">
        <v>46083</v>
      </c>
      <c r="AF1354" s="80">
        <v>46079.625</v>
      </c>
      <c r="AG1354" s="80">
        <v>46079.5</v>
      </c>
      <c r="AH1354" s="80">
        <v>46079.416666666664</v>
      </c>
      <c r="AI1354" s="99">
        <v>46080</v>
      </c>
      <c r="AJ1354" s="69"/>
      <c r="AK1354" s="99">
        <v>46080</v>
      </c>
      <c r="AL1354" s="99">
        <v>46083</v>
      </c>
      <c r="AM1354" s="69"/>
      <c r="AN1354" s="99">
        <v>46083</v>
      </c>
      <c r="AO1354" s="81">
        <f t="shared" si="423"/>
        <v>46078.416666666664</v>
      </c>
      <c r="AP1354" s="81">
        <f t="shared" si="424"/>
        <v>46079.416666666664</v>
      </c>
      <c r="AQ1354" s="81">
        <f t="shared" si="425"/>
        <v>46079.416666666664</v>
      </c>
      <c r="AR1354" s="81">
        <f t="shared" si="426"/>
        <v>46081</v>
      </c>
      <c r="AS1354" s="81">
        <f t="shared" si="427"/>
        <v>46085</v>
      </c>
      <c r="AT1354" s="81">
        <f t="shared" si="428"/>
        <v>46081</v>
      </c>
      <c r="AU1354" s="82" t="s">
        <v>2794</v>
      </c>
      <c r="AV1354" s="74">
        <v>46078</v>
      </c>
      <c r="AW1354" s="75" t="s">
        <v>5206</v>
      </c>
      <c r="AX1354" s="75" t="s">
        <v>5207</v>
      </c>
      <c r="AY1354" s="75"/>
      <c r="AZ1354" s="96"/>
      <c r="BA1354" s="75"/>
      <c r="BB1354" s="75"/>
      <c r="BC1354" s="75"/>
      <c r="BD1354" s="75"/>
      <c r="BE1354" s="75"/>
      <c r="BF1354" s="75"/>
      <c r="BG1354" s="75"/>
      <c r="BH1354" s="75"/>
      <c r="BI1354" s="75"/>
      <c r="BJ1354" s="75"/>
      <c r="BK1354" s="75"/>
      <c r="BL1354" s="75"/>
      <c r="BM1354" s="75"/>
      <c r="BN1354" s="75"/>
      <c r="BO1354" s="75"/>
      <c r="BP1354" s="75"/>
      <c r="BQ1354" s="75"/>
      <c r="BR1354" s="75"/>
      <c r="BS1354" s="75"/>
      <c r="BT1354" s="75">
        <v>0</v>
      </c>
      <c r="BU1354" s="192" t="s">
        <v>5193</v>
      </c>
      <c r="BV1354" s="74">
        <v>46083</v>
      </c>
      <c r="BW1354" s="85"/>
      <c r="BX1354" s="85"/>
      <c r="BY1354" s="86" t="s">
        <v>120</v>
      </c>
      <c r="BZ1354" s="87">
        <f t="shared" si="412"/>
        <v>9</v>
      </c>
      <c r="CB1354" s="88">
        <f t="shared" si="420"/>
        <v>10</v>
      </c>
      <c r="CC1354" s="89"/>
      <c r="CE1354" s="87">
        <f t="shared" si="419"/>
        <v>2</v>
      </c>
      <c r="CF1354" s="90">
        <v>9138500</v>
      </c>
      <c r="CG1354" s="90"/>
      <c r="CH1354" s="90">
        <v>9138500</v>
      </c>
      <c r="CI1354" s="91">
        <v>26110</v>
      </c>
      <c r="CJ1354" s="87">
        <f t="shared" si="421"/>
        <v>2</v>
      </c>
      <c r="CK1354" s="87">
        <f t="shared" si="422"/>
        <v>9</v>
      </c>
      <c r="CL1354" s="22" t="s">
        <v>121</v>
      </c>
      <c r="CM1354" s="22" t="s">
        <v>5194</v>
      </c>
    </row>
    <row r="1355" spans="1:91" ht="14.45" customHeight="1" x14ac:dyDescent="0.25">
      <c r="A1355" s="69">
        <f t="shared" si="411"/>
        <v>1353</v>
      </c>
      <c r="B1355" s="70" t="s">
        <v>102</v>
      </c>
      <c r="C1355" s="97">
        <v>235600216281</v>
      </c>
      <c r="D1355" s="106">
        <v>145482355</v>
      </c>
      <c r="E1355" s="73"/>
      <c r="F1355" s="74">
        <v>46077</v>
      </c>
      <c r="G1355" s="75" t="s">
        <v>497</v>
      </c>
      <c r="H1355" s="75" t="s">
        <v>2531</v>
      </c>
      <c r="I1355" s="75" t="s">
        <v>656</v>
      </c>
      <c r="J1355" s="75" t="s">
        <v>430</v>
      </c>
      <c r="K1355" s="75" t="s">
        <v>242</v>
      </c>
      <c r="L1355" s="74">
        <v>46091</v>
      </c>
      <c r="M1355" s="73">
        <v>20</v>
      </c>
      <c r="N1355" s="75" t="s">
        <v>5208</v>
      </c>
      <c r="O1355" s="75" t="s">
        <v>5209</v>
      </c>
      <c r="P1355" s="75">
        <v>2830049126</v>
      </c>
      <c r="Q1355" s="74">
        <v>46078</v>
      </c>
      <c r="R1355" s="75">
        <v>1209387809</v>
      </c>
      <c r="S1355" s="75">
        <v>224241944</v>
      </c>
      <c r="T1355" s="74">
        <v>46078</v>
      </c>
      <c r="U1355" s="76">
        <v>16227.677</v>
      </c>
      <c r="V1355" s="76">
        <v>15651.983</v>
      </c>
      <c r="W1355" s="75">
        <v>19</v>
      </c>
      <c r="X1355" s="75">
        <v>0</v>
      </c>
      <c r="Y1355" s="98">
        <v>235600216281</v>
      </c>
      <c r="Z1355" s="82" t="s">
        <v>128</v>
      </c>
      <c r="AA1355" s="75" t="s">
        <v>399</v>
      </c>
      <c r="AB1355" s="82" t="s">
        <v>4654</v>
      </c>
      <c r="AC1355" s="98">
        <v>235600216281</v>
      </c>
      <c r="AD1355" s="75" t="s">
        <v>113</v>
      </c>
      <c r="AE1355" s="74">
        <v>46083</v>
      </c>
      <c r="AF1355" s="80">
        <v>46079.625</v>
      </c>
      <c r="AG1355" s="80">
        <v>46079.5</v>
      </c>
      <c r="AH1355" s="80">
        <v>46078.625</v>
      </c>
      <c r="AI1355" s="99">
        <v>46080</v>
      </c>
      <c r="AJ1355" s="69"/>
      <c r="AK1355" s="99">
        <v>46080</v>
      </c>
      <c r="AL1355" s="99">
        <v>46083</v>
      </c>
      <c r="AM1355" s="69"/>
      <c r="AN1355" s="99">
        <v>46083</v>
      </c>
      <c r="AO1355" s="81">
        <f t="shared" si="423"/>
        <v>46077.625</v>
      </c>
      <c r="AP1355" s="81">
        <f t="shared" si="424"/>
        <v>46078.625</v>
      </c>
      <c r="AQ1355" s="81">
        <f t="shared" si="425"/>
        <v>46078.625</v>
      </c>
      <c r="AR1355" s="81">
        <f t="shared" si="426"/>
        <v>46081</v>
      </c>
      <c r="AS1355" s="81">
        <f t="shared" si="427"/>
        <v>46085</v>
      </c>
      <c r="AT1355" s="81">
        <f t="shared" si="428"/>
        <v>46081</v>
      </c>
      <c r="AU1355" s="82" t="s">
        <v>2794</v>
      </c>
      <c r="AV1355" s="74">
        <v>46078</v>
      </c>
      <c r="AW1355" s="75" t="s">
        <v>5210</v>
      </c>
      <c r="AX1355" s="75" t="s">
        <v>5211</v>
      </c>
      <c r="AY1355" s="75"/>
      <c r="AZ1355" s="96"/>
      <c r="BA1355" s="75"/>
      <c r="BB1355" s="75"/>
      <c r="BC1355" s="75"/>
      <c r="BD1355" s="75"/>
      <c r="BE1355" s="75"/>
      <c r="BF1355" s="75"/>
      <c r="BG1355" s="75"/>
      <c r="BH1355" s="75"/>
      <c r="BI1355" s="75"/>
      <c r="BJ1355" s="75"/>
      <c r="BK1355" s="75"/>
      <c r="BL1355" s="75"/>
      <c r="BM1355" s="75"/>
      <c r="BN1355" s="75"/>
      <c r="BO1355" s="75"/>
      <c r="BP1355" s="75"/>
      <c r="BQ1355" s="75"/>
      <c r="BR1355" s="75"/>
      <c r="BS1355" s="75"/>
      <c r="BT1355" s="75">
        <v>1</v>
      </c>
      <c r="BU1355" s="192" t="s">
        <v>5212</v>
      </c>
      <c r="BV1355" s="74">
        <v>46084</v>
      </c>
      <c r="BW1355" s="85"/>
      <c r="BX1355" s="85"/>
      <c r="BY1355" s="86" t="s">
        <v>120</v>
      </c>
      <c r="BZ1355" s="87">
        <f t="shared" si="412"/>
        <v>9</v>
      </c>
      <c r="CB1355" s="88">
        <f t="shared" si="420"/>
        <v>10</v>
      </c>
      <c r="CC1355" s="89"/>
      <c r="CE1355" s="87">
        <f t="shared" si="419"/>
        <v>2</v>
      </c>
      <c r="CF1355" s="90">
        <v>9138500</v>
      </c>
      <c r="CG1355" s="90"/>
      <c r="CH1355" s="90">
        <v>9138500</v>
      </c>
      <c r="CI1355" s="22">
        <v>26110</v>
      </c>
      <c r="CJ1355" s="87">
        <f t="shared" si="421"/>
        <v>2</v>
      </c>
      <c r="CK1355" s="87">
        <f t="shared" si="422"/>
        <v>9</v>
      </c>
      <c r="CL1355" s="22" t="s">
        <v>121</v>
      </c>
      <c r="CM1355" s="22" t="s">
        <v>5213</v>
      </c>
    </row>
    <row r="1356" spans="1:91" ht="14.45" customHeight="1" x14ac:dyDescent="0.25">
      <c r="A1356" s="69">
        <f t="shared" si="411"/>
        <v>1354</v>
      </c>
      <c r="B1356" s="70" t="s">
        <v>102</v>
      </c>
      <c r="C1356" s="97">
        <v>235600220245</v>
      </c>
      <c r="D1356" s="106">
        <v>145279759</v>
      </c>
      <c r="E1356" s="73"/>
      <c r="F1356" s="74">
        <v>46077</v>
      </c>
      <c r="G1356" s="75" t="s">
        <v>428</v>
      </c>
      <c r="H1356" s="75" t="s">
        <v>2531</v>
      </c>
      <c r="I1356" s="75" t="s">
        <v>656</v>
      </c>
      <c r="J1356" s="75" t="s">
        <v>430</v>
      </c>
      <c r="K1356" s="75" t="s">
        <v>242</v>
      </c>
      <c r="L1356" s="74">
        <v>46093</v>
      </c>
      <c r="M1356" s="73">
        <v>20</v>
      </c>
      <c r="N1356" s="75" t="s">
        <v>5214</v>
      </c>
      <c r="O1356" s="75" t="s">
        <v>5215</v>
      </c>
      <c r="P1356" s="75">
        <v>2830049127</v>
      </c>
      <c r="Q1356" s="74">
        <v>46078</v>
      </c>
      <c r="R1356" s="75">
        <v>1209387812</v>
      </c>
      <c r="S1356" s="75">
        <v>224241958</v>
      </c>
      <c r="T1356" s="74">
        <v>46078</v>
      </c>
      <c r="U1356" s="76">
        <v>11754.337</v>
      </c>
      <c r="V1356" s="76">
        <v>11342.843999999999</v>
      </c>
      <c r="W1356" s="73">
        <v>17</v>
      </c>
      <c r="X1356" s="73">
        <v>0</v>
      </c>
      <c r="Y1356" s="98">
        <v>235600220245</v>
      </c>
      <c r="Z1356" s="82" t="s">
        <v>128</v>
      </c>
      <c r="AA1356" s="75" t="s">
        <v>399</v>
      </c>
      <c r="AB1356" s="82" t="s">
        <v>4654</v>
      </c>
      <c r="AC1356" s="98">
        <v>235600220245</v>
      </c>
      <c r="AD1356" s="75" t="s">
        <v>113</v>
      </c>
      <c r="AE1356" s="74">
        <v>46083</v>
      </c>
      <c r="AF1356" s="80">
        <v>46079.625</v>
      </c>
      <c r="AG1356" s="80">
        <v>46079.5</v>
      </c>
      <c r="AH1356" s="80">
        <v>46079.416666666664</v>
      </c>
      <c r="AI1356" s="99">
        <v>46080</v>
      </c>
      <c r="AJ1356" s="69"/>
      <c r="AK1356" s="99">
        <v>46080</v>
      </c>
      <c r="AL1356" s="99">
        <v>46083</v>
      </c>
      <c r="AM1356" s="69"/>
      <c r="AN1356" s="99">
        <v>46083</v>
      </c>
      <c r="AO1356" s="81">
        <f t="shared" si="423"/>
        <v>46078.416666666664</v>
      </c>
      <c r="AP1356" s="81">
        <f t="shared" si="424"/>
        <v>46079.416666666664</v>
      </c>
      <c r="AQ1356" s="81">
        <f t="shared" si="425"/>
        <v>46079.416666666664</v>
      </c>
      <c r="AR1356" s="81">
        <f t="shared" si="426"/>
        <v>46081</v>
      </c>
      <c r="AS1356" s="81">
        <f t="shared" si="427"/>
        <v>46085</v>
      </c>
      <c r="AT1356" s="81">
        <f t="shared" si="428"/>
        <v>46081</v>
      </c>
      <c r="AU1356" s="82" t="s">
        <v>4766</v>
      </c>
      <c r="AV1356" s="74">
        <v>46078</v>
      </c>
      <c r="AW1356" s="75" t="s">
        <v>5216</v>
      </c>
      <c r="AX1356" s="75" t="s">
        <v>5217</v>
      </c>
      <c r="AY1356" s="75"/>
      <c r="AZ1356" s="96"/>
      <c r="BA1356" s="75"/>
      <c r="BB1356" s="75"/>
      <c r="BC1356" s="75"/>
      <c r="BD1356" s="75"/>
      <c r="BE1356" s="75"/>
      <c r="BF1356" s="75"/>
      <c r="BG1356" s="75"/>
      <c r="BH1356" s="75"/>
      <c r="BI1356" s="75"/>
      <c r="BJ1356" s="75"/>
      <c r="BK1356" s="75"/>
      <c r="BL1356" s="75"/>
      <c r="BM1356" s="75"/>
      <c r="BN1356" s="75"/>
      <c r="BO1356" s="75"/>
      <c r="BP1356" s="75"/>
      <c r="BQ1356" s="75"/>
      <c r="BR1356" s="75"/>
      <c r="BS1356" s="75"/>
      <c r="BT1356" s="75">
        <v>1</v>
      </c>
      <c r="BU1356" s="192" t="s">
        <v>5218</v>
      </c>
      <c r="BV1356" s="74">
        <v>46086</v>
      </c>
      <c r="BW1356" s="85">
        <f>BV1356-AK1356</f>
        <v>6</v>
      </c>
      <c r="BX1356" s="85"/>
      <c r="BY1356" s="86" t="s">
        <v>120</v>
      </c>
      <c r="BZ1356" s="87">
        <f t="shared" si="412"/>
        <v>9</v>
      </c>
      <c r="CA1356" s="22" t="s">
        <v>5219</v>
      </c>
      <c r="CB1356" s="88">
        <f t="shared" si="420"/>
        <v>10</v>
      </c>
      <c r="CC1356" s="89"/>
      <c r="CE1356" s="87">
        <f t="shared" si="419"/>
        <v>2</v>
      </c>
      <c r="CF1356" s="90">
        <v>9138500</v>
      </c>
      <c r="CG1356" s="90"/>
      <c r="CH1356" s="90">
        <v>9138500</v>
      </c>
      <c r="CI1356" s="22">
        <v>26110</v>
      </c>
      <c r="CJ1356" s="87">
        <f t="shared" si="421"/>
        <v>2</v>
      </c>
      <c r="CK1356" s="87">
        <f t="shared" si="422"/>
        <v>9</v>
      </c>
      <c r="CL1356" s="22" t="s">
        <v>121</v>
      </c>
      <c r="CM1356" s="22" t="s">
        <v>5220</v>
      </c>
    </row>
    <row r="1357" spans="1:91" ht="14.45" customHeight="1" x14ac:dyDescent="0.25">
      <c r="A1357" s="69">
        <f t="shared" si="411"/>
        <v>1355</v>
      </c>
      <c r="B1357" s="70" t="s">
        <v>102</v>
      </c>
      <c r="C1357" s="97">
        <v>235600220245</v>
      </c>
      <c r="D1357" s="106">
        <v>145560277</v>
      </c>
      <c r="E1357" s="73"/>
      <c r="F1357" s="74">
        <v>46077</v>
      </c>
      <c r="G1357" s="75" t="s">
        <v>428</v>
      </c>
      <c r="H1357" s="75" t="s">
        <v>2531</v>
      </c>
      <c r="I1357" s="75" t="s">
        <v>656</v>
      </c>
      <c r="J1357" s="75" t="s">
        <v>430</v>
      </c>
      <c r="K1357" s="75" t="s">
        <v>242</v>
      </c>
      <c r="L1357" s="74">
        <v>46087</v>
      </c>
      <c r="M1357" s="73">
        <v>20</v>
      </c>
      <c r="N1357" s="75" t="s">
        <v>5221</v>
      </c>
      <c r="O1357" s="75" t="s">
        <v>5222</v>
      </c>
      <c r="P1357" s="75">
        <v>2830049139</v>
      </c>
      <c r="Q1357" s="74">
        <v>46078</v>
      </c>
      <c r="R1357" s="75">
        <v>1209387880</v>
      </c>
      <c r="S1357" s="75">
        <v>224241739</v>
      </c>
      <c r="T1357" s="74">
        <v>46078</v>
      </c>
      <c r="U1357" s="76">
        <v>17545.36</v>
      </c>
      <c r="V1357" s="76">
        <v>16922.919999999998</v>
      </c>
      <c r="W1357" s="73">
        <v>20</v>
      </c>
      <c r="X1357" s="73">
        <v>0</v>
      </c>
      <c r="Y1357" s="98">
        <v>235600287803</v>
      </c>
      <c r="Z1357" s="82" t="s">
        <v>128</v>
      </c>
      <c r="AA1357" s="75" t="s">
        <v>399</v>
      </c>
      <c r="AB1357" s="82" t="s">
        <v>4654</v>
      </c>
      <c r="AC1357" s="98">
        <v>235600220245</v>
      </c>
      <c r="AD1357" s="75" t="s">
        <v>113</v>
      </c>
      <c r="AE1357" s="74">
        <v>46083</v>
      </c>
      <c r="AF1357" s="80">
        <v>46079.625</v>
      </c>
      <c r="AG1357" s="80">
        <v>46079.5</v>
      </c>
      <c r="AH1357" s="80">
        <v>46079.416666666664</v>
      </c>
      <c r="AI1357" s="99">
        <v>46080</v>
      </c>
      <c r="AJ1357" s="69"/>
      <c r="AK1357" s="99">
        <v>46080</v>
      </c>
      <c r="AL1357" s="99">
        <v>46083</v>
      </c>
      <c r="AM1357" s="69"/>
      <c r="AN1357" s="99">
        <v>46083</v>
      </c>
      <c r="AO1357" s="81">
        <f t="shared" si="423"/>
        <v>46078.416666666664</v>
      </c>
      <c r="AP1357" s="81">
        <f t="shared" si="424"/>
        <v>46079.416666666664</v>
      </c>
      <c r="AQ1357" s="81">
        <f t="shared" si="425"/>
        <v>46079.416666666664</v>
      </c>
      <c r="AR1357" s="81">
        <f t="shared" si="426"/>
        <v>46081</v>
      </c>
      <c r="AS1357" s="81">
        <f t="shared" si="427"/>
        <v>46085</v>
      </c>
      <c r="AT1357" s="81">
        <f t="shared" si="428"/>
        <v>46081</v>
      </c>
      <c r="AU1357" s="82" t="s">
        <v>4766</v>
      </c>
      <c r="AV1357" s="74">
        <v>46078</v>
      </c>
      <c r="AW1357" s="75" t="s">
        <v>5223</v>
      </c>
      <c r="AX1357" s="75" t="s">
        <v>5224</v>
      </c>
      <c r="AY1357" s="75"/>
      <c r="AZ1357" s="96"/>
      <c r="BA1357" s="75"/>
      <c r="BB1357" s="75"/>
      <c r="BC1357" s="75"/>
      <c r="BD1357" s="75"/>
      <c r="BE1357" s="75"/>
      <c r="BF1357" s="75"/>
      <c r="BG1357" s="75"/>
      <c r="BH1357" s="75"/>
      <c r="BI1357" s="75"/>
      <c r="BJ1357" s="75"/>
      <c r="BK1357" s="75"/>
      <c r="BL1357" s="75"/>
      <c r="BM1357" s="75"/>
      <c r="BN1357" s="75"/>
      <c r="BO1357" s="75"/>
      <c r="BP1357" s="75"/>
      <c r="BQ1357" s="75"/>
      <c r="BR1357" s="75"/>
      <c r="BS1357" s="75"/>
      <c r="BT1357" s="75">
        <v>0</v>
      </c>
      <c r="BU1357" s="192" t="s">
        <v>5218</v>
      </c>
      <c r="BV1357" s="74">
        <v>46086</v>
      </c>
      <c r="BW1357" s="85">
        <f>BV1357-AK1357</f>
        <v>6</v>
      </c>
      <c r="BX1357" s="85"/>
      <c r="BY1357" s="86" t="s">
        <v>120</v>
      </c>
      <c r="BZ1357" s="87">
        <f t="shared" si="412"/>
        <v>9</v>
      </c>
      <c r="CA1357" s="22" t="s">
        <v>5219</v>
      </c>
      <c r="CB1357" s="88">
        <f t="shared" si="420"/>
        <v>10</v>
      </c>
      <c r="CC1357" s="89"/>
      <c r="CE1357" s="87">
        <f t="shared" si="419"/>
        <v>2</v>
      </c>
      <c r="CF1357" s="90">
        <v>9138500</v>
      </c>
      <c r="CG1357" s="90"/>
      <c r="CH1357" s="90">
        <v>9138500</v>
      </c>
      <c r="CI1357" s="22">
        <v>26110</v>
      </c>
      <c r="CJ1357" s="87">
        <f t="shared" si="421"/>
        <v>2</v>
      </c>
      <c r="CK1357" s="87">
        <f t="shared" si="422"/>
        <v>9</v>
      </c>
      <c r="CL1357" s="22" t="s">
        <v>121</v>
      </c>
      <c r="CM1357" s="22" t="s">
        <v>5220</v>
      </c>
    </row>
    <row r="1358" spans="1:91" ht="14.45" customHeight="1" x14ac:dyDescent="0.25">
      <c r="A1358" s="69">
        <f t="shared" ref="A1358:A1421" si="429">ROW()-2</f>
        <v>1356</v>
      </c>
      <c r="B1358" s="70" t="s">
        <v>102</v>
      </c>
      <c r="C1358" s="97">
        <v>235600220245</v>
      </c>
      <c r="D1358" s="106">
        <v>145560251</v>
      </c>
      <c r="E1358" s="73"/>
      <c r="F1358" s="74">
        <v>46077</v>
      </c>
      <c r="G1358" s="75" t="s">
        <v>428</v>
      </c>
      <c r="H1358" s="75" t="s">
        <v>2531</v>
      </c>
      <c r="I1358" s="75" t="s">
        <v>656</v>
      </c>
      <c r="J1358" s="75" t="s">
        <v>430</v>
      </c>
      <c r="K1358" s="75" t="s">
        <v>242</v>
      </c>
      <c r="L1358" s="74">
        <v>46087</v>
      </c>
      <c r="M1358" s="73">
        <v>20</v>
      </c>
      <c r="N1358" s="75" t="s">
        <v>5225</v>
      </c>
      <c r="O1358" s="75" t="s">
        <v>5226</v>
      </c>
      <c r="P1358" s="75">
        <v>2830049122</v>
      </c>
      <c r="Q1358" s="74">
        <v>46078</v>
      </c>
      <c r="R1358" s="75">
        <v>1209387797</v>
      </c>
      <c r="S1358" s="75">
        <v>224241962</v>
      </c>
      <c r="T1358" s="74">
        <v>46078</v>
      </c>
      <c r="U1358" s="76">
        <v>17479.3</v>
      </c>
      <c r="V1358" s="76">
        <v>16859.197</v>
      </c>
      <c r="W1358" s="73">
        <v>20</v>
      </c>
      <c r="X1358" s="73">
        <v>0</v>
      </c>
      <c r="Y1358" s="98">
        <v>235600287838</v>
      </c>
      <c r="Z1358" s="82" t="s">
        <v>128</v>
      </c>
      <c r="AA1358" s="75" t="s">
        <v>399</v>
      </c>
      <c r="AB1358" s="82" t="s">
        <v>4654</v>
      </c>
      <c r="AC1358" s="98">
        <v>235600220245</v>
      </c>
      <c r="AD1358" s="75" t="s">
        <v>113</v>
      </c>
      <c r="AE1358" s="74">
        <v>46083</v>
      </c>
      <c r="AF1358" s="80">
        <v>46079.625</v>
      </c>
      <c r="AG1358" s="80">
        <v>46079.5</v>
      </c>
      <c r="AH1358" s="80">
        <v>46079.416666666664</v>
      </c>
      <c r="AI1358" s="99">
        <v>46080</v>
      </c>
      <c r="AJ1358" s="69"/>
      <c r="AK1358" s="99">
        <v>46080</v>
      </c>
      <c r="AL1358" s="99">
        <v>46083</v>
      </c>
      <c r="AM1358" s="69"/>
      <c r="AN1358" s="99">
        <v>46083</v>
      </c>
      <c r="AO1358" s="81">
        <f t="shared" si="423"/>
        <v>46078.416666666664</v>
      </c>
      <c r="AP1358" s="81">
        <f t="shared" si="424"/>
        <v>46079.416666666664</v>
      </c>
      <c r="AQ1358" s="81">
        <f t="shared" si="425"/>
        <v>46079.416666666664</v>
      </c>
      <c r="AR1358" s="81">
        <f t="shared" si="426"/>
        <v>46081</v>
      </c>
      <c r="AS1358" s="81">
        <f t="shared" si="427"/>
        <v>46085</v>
      </c>
      <c r="AT1358" s="81">
        <f t="shared" si="428"/>
        <v>46081</v>
      </c>
      <c r="AU1358" s="82" t="s">
        <v>4766</v>
      </c>
      <c r="AV1358" s="74">
        <v>46078</v>
      </c>
      <c r="AW1358" s="75" t="s">
        <v>5227</v>
      </c>
      <c r="AX1358" s="75" t="s">
        <v>5228</v>
      </c>
      <c r="AY1358" s="75"/>
      <c r="AZ1358" s="96"/>
      <c r="BA1358" s="75"/>
      <c r="BB1358" s="75"/>
      <c r="BC1358" s="75"/>
      <c r="BD1358" s="75"/>
      <c r="BE1358" s="75"/>
      <c r="BF1358" s="75"/>
      <c r="BG1358" s="75"/>
      <c r="BH1358" s="75"/>
      <c r="BI1358" s="75"/>
      <c r="BJ1358" s="75"/>
      <c r="BK1358" s="75"/>
      <c r="BL1358" s="75"/>
      <c r="BM1358" s="75"/>
      <c r="BN1358" s="75"/>
      <c r="BO1358" s="75"/>
      <c r="BP1358" s="75"/>
      <c r="BQ1358" s="75"/>
      <c r="BR1358" s="75"/>
      <c r="BS1358" s="75"/>
      <c r="BT1358" s="75">
        <v>0</v>
      </c>
      <c r="BU1358" s="192" t="s">
        <v>5218</v>
      </c>
      <c r="BV1358" s="74">
        <v>46086</v>
      </c>
      <c r="BW1358" s="85">
        <f>BV1358-AK1358</f>
        <v>6</v>
      </c>
      <c r="BX1358" s="85"/>
      <c r="BY1358" s="86" t="s">
        <v>120</v>
      </c>
      <c r="BZ1358" s="87">
        <f t="shared" si="412"/>
        <v>9</v>
      </c>
      <c r="CA1358" s="22" t="s">
        <v>5219</v>
      </c>
      <c r="CB1358" s="88">
        <f t="shared" si="420"/>
        <v>10</v>
      </c>
      <c r="CC1358" s="89"/>
      <c r="CE1358" s="87">
        <f t="shared" si="419"/>
        <v>2</v>
      </c>
      <c r="CF1358" s="90">
        <v>9138500</v>
      </c>
      <c r="CG1358" s="90"/>
      <c r="CH1358" s="90">
        <v>9138500</v>
      </c>
      <c r="CI1358" s="22">
        <v>26110</v>
      </c>
      <c r="CJ1358" s="87">
        <f t="shared" si="421"/>
        <v>2</v>
      </c>
      <c r="CK1358" s="87">
        <f t="shared" si="422"/>
        <v>9</v>
      </c>
      <c r="CL1358" s="22" t="s">
        <v>121</v>
      </c>
      <c r="CM1358" s="22" t="s">
        <v>5220</v>
      </c>
    </row>
    <row r="1359" spans="1:91" ht="14.45" customHeight="1" x14ac:dyDescent="0.25">
      <c r="A1359" s="69">
        <f t="shared" si="429"/>
        <v>1357</v>
      </c>
      <c r="B1359" s="70" t="s">
        <v>102</v>
      </c>
      <c r="C1359" s="97">
        <v>235600216281</v>
      </c>
      <c r="D1359" s="106">
        <v>145490295</v>
      </c>
      <c r="E1359" s="73"/>
      <c r="F1359" s="74">
        <v>46077</v>
      </c>
      <c r="G1359" s="75" t="s">
        <v>497</v>
      </c>
      <c r="H1359" s="75" t="s">
        <v>2531</v>
      </c>
      <c r="I1359" s="75" t="s">
        <v>656</v>
      </c>
      <c r="J1359" s="75" t="s">
        <v>430</v>
      </c>
      <c r="K1359" s="75" t="s">
        <v>242</v>
      </c>
      <c r="L1359" s="74">
        <v>46089</v>
      </c>
      <c r="M1359" s="73">
        <v>20</v>
      </c>
      <c r="N1359" s="75" t="s">
        <v>5229</v>
      </c>
      <c r="O1359" s="75" t="s">
        <v>5230</v>
      </c>
      <c r="P1359" s="75">
        <v>2830049124</v>
      </c>
      <c r="Q1359" s="74">
        <v>46078</v>
      </c>
      <c r="R1359" s="75">
        <v>1209387803</v>
      </c>
      <c r="S1359" s="75">
        <v>224241948</v>
      </c>
      <c r="T1359" s="74">
        <v>46078</v>
      </c>
      <c r="U1359" s="76">
        <v>5654.5249999999996</v>
      </c>
      <c r="V1359" s="76">
        <v>5456.5739999999996</v>
      </c>
      <c r="W1359" s="75">
        <v>9</v>
      </c>
      <c r="X1359" s="75">
        <v>0</v>
      </c>
      <c r="Y1359" s="98">
        <v>235600220288</v>
      </c>
      <c r="Z1359" s="82" t="s">
        <v>128</v>
      </c>
      <c r="AA1359" s="75" t="s">
        <v>399</v>
      </c>
      <c r="AB1359" s="82" t="s">
        <v>4654</v>
      </c>
      <c r="AC1359" s="98">
        <v>235600216281</v>
      </c>
      <c r="AD1359" s="75" t="s">
        <v>113</v>
      </c>
      <c r="AE1359" s="74">
        <v>46083</v>
      </c>
      <c r="AF1359" s="80">
        <v>46079.625</v>
      </c>
      <c r="AG1359" s="80">
        <v>46079.5</v>
      </c>
      <c r="AH1359" s="80">
        <v>46078.625</v>
      </c>
      <c r="AI1359" s="99">
        <v>46080</v>
      </c>
      <c r="AJ1359" s="69"/>
      <c r="AK1359" s="99">
        <v>46080</v>
      </c>
      <c r="AL1359" s="99">
        <v>46083</v>
      </c>
      <c r="AM1359" s="69"/>
      <c r="AN1359" s="99">
        <v>46083</v>
      </c>
      <c r="AO1359" s="81">
        <f t="shared" si="423"/>
        <v>46077.625</v>
      </c>
      <c r="AP1359" s="81">
        <f t="shared" si="424"/>
        <v>46078.625</v>
      </c>
      <c r="AQ1359" s="81">
        <f t="shared" si="425"/>
        <v>46078.625</v>
      </c>
      <c r="AR1359" s="81">
        <f t="shared" si="426"/>
        <v>46081</v>
      </c>
      <c r="AS1359" s="81">
        <f t="shared" si="427"/>
        <v>46085</v>
      </c>
      <c r="AT1359" s="81">
        <f t="shared" si="428"/>
        <v>46081</v>
      </c>
      <c r="AU1359" s="82" t="s">
        <v>2794</v>
      </c>
      <c r="AV1359" s="74">
        <v>46078</v>
      </c>
      <c r="AW1359" s="75" t="s">
        <v>5231</v>
      </c>
      <c r="AX1359" s="75" t="s">
        <v>5232</v>
      </c>
      <c r="AY1359" s="75"/>
      <c r="AZ1359" s="96"/>
      <c r="BA1359" s="75"/>
      <c r="BB1359" s="75"/>
      <c r="BC1359" s="75"/>
      <c r="BD1359" s="75"/>
      <c r="BE1359" s="75"/>
      <c r="BF1359" s="75"/>
      <c r="BG1359" s="75"/>
      <c r="BH1359" s="75"/>
      <c r="BI1359" s="75"/>
      <c r="BJ1359" s="75"/>
      <c r="BK1359" s="75"/>
      <c r="BL1359" s="75"/>
      <c r="BM1359" s="75"/>
      <c r="BN1359" s="75"/>
      <c r="BO1359" s="75"/>
      <c r="BP1359" s="75"/>
      <c r="BQ1359" s="75"/>
      <c r="BR1359" s="75"/>
      <c r="BS1359" s="75"/>
      <c r="BT1359" s="75">
        <v>0</v>
      </c>
      <c r="BU1359" s="192" t="s">
        <v>5212</v>
      </c>
      <c r="BV1359" s="74">
        <v>46084</v>
      </c>
      <c r="BW1359" s="85"/>
      <c r="BX1359" s="85"/>
      <c r="BY1359" s="86" t="s">
        <v>120</v>
      </c>
      <c r="BZ1359" s="87">
        <f t="shared" si="412"/>
        <v>9</v>
      </c>
      <c r="CB1359" s="88">
        <f t="shared" si="420"/>
        <v>10</v>
      </c>
      <c r="CC1359" s="89"/>
      <c r="CE1359" s="87">
        <f t="shared" si="419"/>
        <v>2</v>
      </c>
      <c r="CF1359" s="90">
        <v>9138500</v>
      </c>
      <c r="CG1359" s="90"/>
      <c r="CH1359" s="90">
        <v>9138500</v>
      </c>
      <c r="CI1359" s="22">
        <v>26110</v>
      </c>
      <c r="CJ1359" s="87">
        <f t="shared" si="421"/>
        <v>2</v>
      </c>
      <c r="CK1359" s="87">
        <f t="shared" si="422"/>
        <v>9</v>
      </c>
      <c r="CL1359" s="22" t="s">
        <v>121</v>
      </c>
      <c r="CM1359" s="22" t="s">
        <v>5213</v>
      </c>
    </row>
    <row r="1360" spans="1:91" ht="14.45" customHeight="1" x14ac:dyDescent="0.25">
      <c r="A1360" s="69">
        <f t="shared" si="429"/>
        <v>1358</v>
      </c>
      <c r="B1360" s="70" t="s">
        <v>102</v>
      </c>
      <c r="C1360" s="97">
        <v>235600248549</v>
      </c>
      <c r="D1360" s="106">
        <v>145465646</v>
      </c>
      <c r="E1360" s="73">
        <v>5320007578</v>
      </c>
      <c r="F1360" s="74">
        <v>46067</v>
      </c>
      <c r="G1360" s="75" t="s">
        <v>290</v>
      </c>
      <c r="H1360" s="75" t="s">
        <v>1657</v>
      </c>
      <c r="I1360" s="75" t="s">
        <v>105</v>
      </c>
      <c r="J1360" s="75" t="s">
        <v>322</v>
      </c>
      <c r="K1360" s="75" t="s">
        <v>242</v>
      </c>
      <c r="L1360" s="74">
        <v>46087</v>
      </c>
      <c r="M1360" s="73">
        <v>40</v>
      </c>
      <c r="N1360" s="75" t="s">
        <v>5233</v>
      </c>
      <c r="O1360" s="75" t="s">
        <v>5234</v>
      </c>
      <c r="P1360" s="75">
        <v>2830049155</v>
      </c>
      <c r="Q1360" s="74">
        <v>46078</v>
      </c>
      <c r="R1360" s="75">
        <v>1209387927</v>
      </c>
      <c r="S1360" s="75">
        <v>224242495</v>
      </c>
      <c r="T1360" s="74">
        <v>46078</v>
      </c>
      <c r="U1360" s="76">
        <v>12467.771000000001</v>
      </c>
      <c r="V1360" s="76">
        <v>12019.405000000001</v>
      </c>
      <c r="W1360" s="75">
        <v>13</v>
      </c>
      <c r="X1360" s="75">
        <v>0</v>
      </c>
      <c r="Y1360" s="98">
        <v>235600248514</v>
      </c>
      <c r="Z1360" s="82" t="s">
        <v>128</v>
      </c>
      <c r="AA1360" s="75" t="s">
        <v>399</v>
      </c>
      <c r="AB1360" s="75" t="s">
        <v>4654</v>
      </c>
      <c r="AC1360" s="98">
        <v>235600248549</v>
      </c>
      <c r="AD1360" s="75" t="s">
        <v>113</v>
      </c>
      <c r="AE1360" s="74">
        <v>46083</v>
      </c>
      <c r="AF1360" s="80">
        <v>46079.625</v>
      </c>
      <c r="AG1360" s="80">
        <v>46079.5</v>
      </c>
      <c r="AH1360" s="80">
        <v>46079.416666666664</v>
      </c>
      <c r="AI1360" s="99">
        <v>46080</v>
      </c>
      <c r="AJ1360" s="69"/>
      <c r="AK1360" s="99">
        <v>46080</v>
      </c>
      <c r="AL1360" s="99">
        <v>46086</v>
      </c>
      <c r="AM1360" s="99">
        <v>46089</v>
      </c>
      <c r="AN1360" s="99">
        <v>46089</v>
      </c>
      <c r="AO1360" s="95" t="s">
        <v>121</v>
      </c>
      <c r="AP1360" s="95" t="s">
        <v>121</v>
      </c>
      <c r="AQ1360" s="95" t="s">
        <v>121</v>
      </c>
      <c r="AR1360" s="95" t="s">
        <v>121</v>
      </c>
      <c r="AS1360" s="95" t="s">
        <v>121</v>
      </c>
      <c r="AT1360" s="95" t="s">
        <v>121</v>
      </c>
      <c r="AU1360" s="82" t="s">
        <v>2794</v>
      </c>
      <c r="AV1360" s="74">
        <v>46078</v>
      </c>
      <c r="AW1360" s="75" t="s">
        <v>5235</v>
      </c>
      <c r="AX1360" s="75" t="s">
        <v>5236</v>
      </c>
      <c r="AY1360" s="75"/>
      <c r="AZ1360" s="96"/>
      <c r="BA1360" s="75"/>
      <c r="BB1360" s="75"/>
      <c r="BC1360" s="75"/>
      <c r="BD1360" s="75"/>
      <c r="BE1360" s="75"/>
      <c r="BF1360" s="75"/>
      <c r="BG1360" s="75"/>
      <c r="BH1360" s="75"/>
      <c r="BI1360" s="75"/>
      <c r="BJ1360" s="75"/>
      <c r="BK1360" s="75"/>
      <c r="BL1360" s="75"/>
      <c r="BM1360" s="75"/>
      <c r="BN1360" s="75"/>
      <c r="BO1360" s="75"/>
      <c r="BP1360" s="75"/>
      <c r="BQ1360" s="75"/>
      <c r="BR1360" s="75"/>
      <c r="BS1360" s="75"/>
      <c r="BT1360" s="75">
        <v>0</v>
      </c>
      <c r="BU1360" s="192" t="s">
        <v>5181</v>
      </c>
      <c r="BV1360" s="74">
        <v>46084</v>
      </c>
      <c r="BW1360" s="85"/>
      <c r="BX1360" s="85"/>
      <c r="BY1360" s="86" t="s">
        <v>120</v>
      </c>
      <c r="BZ1360" s="87">
        <f t="shared" si="412"/>
        <v>7</v>
      </c>
      <c r="CB1360" s="88">
        <f t="shared" si="420"/>
        <v>10</v>
      </c>
      <c r="CC1360" s="89"/>
      <c r="CE1360" s="87">
        <f t="shared" si="419"/>
        <v>2</v>
      </c>
      <c r="CF1360" s="90">
        <v>15666000</v>
      </c>
      <c r="CG1360" s="90"/>
      <c r="CH1360" s="90">
        <v>15666000</v>
      </c>
      <c r="CI1360" s="22">
        <v>26110</v>
      </c>
      <c r="CJ1360" s="87">
        <f t="shared" si="421"/>
        <v>2</v>
      </c>
      <c r="CK1360" s="87">
        <f t="shared" si="422"/>
        <v>9</v>
      </c>
      <c r="CL1360" s="22" t="s">
        <v>121</v>
      </c>
      <c r="CM1360" s="22" t="s">
        <v>5182</v>
      </c>
    </row>
    <row r="1361" spans="1:91" ht="14.45" customHeight="1" x14ac:dyDescent="0.25">
      <c r="A1361" s="69">
        <f t="shared" si="429"/>
        <v>1359</v>
      </c>
      <c r="B1361" s="70" t="s">
        <v>102</v>
      </c>
      <c r="C1361" s="97">
        <v>235600248549</v>
      </c>
      <c r="D1361" s="106">
        <v>145540905</v>
      </c>
      <c r="E1361" s="73">
        <v>5320007578</v>
      </c>
      <c r="F1361" s="74">
        <v>46067</v>
      </c>
      <c r="G1361" s="75" t="s">
        <v>299</v>
      </c>
      <c r="H1361" s="75" t="s">
        <v>1657</v>
      </c>
      <c r="I1361" s="75" t="s">
        <v>105</v>
      </c>
      <c r="J1361" s="75" t="s">
        <v>322</v>
      </c>
      <c r="K1361" s="75" t="s">
        <v>242</v>
      </c>
      <c r="L1361" s="74">
        <v>46087</v>
      </c>
      <c r="M1361" s="73">
        <v>0</v>
      </c>
      <c r="N1361" s="75" t="s">
        <v>5233</v>
      </c>
      <c r="O1361" s="75" t="s">
        <v>5234</v>
      </c>
      <c r="P1361" s="75">
        <v>2830049156</v>
      </c>
      <c r="Q1361" s="74">
        <v>46078</v>
      </c>
      <c r="R1361" s="75">
        <v>1209387928</v>
      </c>
      <c r="S1361" s="75">
        <v>224242485</v>
      </c>
      <c r="T1361" s="74">
        <v>46078</v>
      </c>
      <c r="U1361" s="76">
        <v>1491.999</v>
      </c>
      <c r="V1361" s="76">
        <v>1442.6469999999999</v>
      </c>
      <c r="W1361" s="75">
        <v>2</v>
      </c>
      <c r="X1361" s="75">
        <v>0</v>
      </c>
      <c r="Y1361" s="98">
        <v>235600248514</v>
      </c>
      <c r="Z1361" s="82" t="s">
        <v>128</v>
      </c>
      <c r="AA1361" s="75" t="s">
        <v>399</v>
      </c>
      <c r="AB1361" s="75" t="s">
        <v>4654</v>
      </c>
      <c r="AC1361" s="98">
        <v>235600248549</v>
      </c>
      <c r="AD1361" s="75" t="s">
        <v>113</v>
      </c>
      <c r="AE1361" s="74">
        <v>46083</v>
      </c>
      <c r="AF1361" s="80">
        <v>46079.625</v>
      </c>
      <c r="AG1361" s="80">
        <v>46079.5</v>
      </c>
      <c r="AH1361" s="80">
        <v>46079.416666666664</v>
      </c>
      <c r="AI1361" s="99">
        <v>46080</v>
      </c>
      <c r="AJ1361" s="69"/>
      <c r="AK1361" s="99">
        <v>46080</v>
      </c>
      <c r="AL1361" s="99">
        <v>46086</v>
      </c>
      <c r="AM1361" s="99">
        <v>46089</v>
      </c>
      <c r="AN1361" s="99">
        <v>46089</v>
      </c>
      <c r="AO1361" s="95" t="s">
        <v>121</v>
      </c>
      <c r="AP1361" s="95" t="s">
        <v>121</v>
      </c>
      <c r="AQ1361" s="95" t="s">
        <v>121</v>
      </c>
      <c r="AR1361" s="95" t="s">
        <v>121</v>
      </c>
      <c r="AS1361" s="95" t="s">
        <v>121</v>
      </c>
      <c r="AT1361" s="95" t="s">
        <v>121</v>
      </c>
      <c r="AU1361" s="82" t="s">
        <v>2794</v>
      </c>
      <c r="AV1361" s="74">
        <v>46078</v>
      </c>
      <c r="AW1361" s="75">
        <v>0</v>
      </c>
      <c r="AX1361" s="75">
        <v>0</v>
      </c>
      <c r="AY1361" s="75"/>
      <c r="AZ1361" s="96"/>
      <c r="BA1361" s="75"/>
      <c r="BB1361" s="75"/>
      <c r="BC1361" s="75"/>
      <c r="BD1361" s="75"/>
      <c r="BE1361" s="75"/>
      <c r="BF1361" s="75"/>
      <c r="BG1361" s="75"/>
      <c r="BH1361" s="75"/>
      <c r="BI1361" s="75"/>
      <c r="BJ1361" s="75"/>
      <c r="BK1361" s="75"/>
      <c r="BL1361" s="75"/>
      <c r="BM1361" s="75"/>
      <c r="BN1361" s="75"/>
      <c r="BO1361" s="75"/>
      <c r="BP1361" s="75"/>
      <c r="BQ1361" s="75"/>
      <c r="BR1361" s="75"/>
      <c r="BS1361" s="75"/>
      <c r="BT1361" s="75">
        <v>0</v>
      </c>
      <c r="BU1361" s="192" t="s">
        <v>5181</v>
      </c>
      <c r="BV1361" s="74">
        <v>46084</v>
      </c>
      <c r="BW1361" s="85"/>
      <c r="BX1361" s="85"/>
      <c r="BY1361" s="86" t="s">
        <v>120</v>
      </c>
      <c r="BZ1361" s="87">
        <f t="shared" si="412"/>
        <v>7</v>
      </c>
      <c r="CB1361" s="88">
        <f t="shared" si="420"/>
        <v>10</v>
      </c>
      <c r="CC1361" s="89"/>
      <c r="CE1361" s="87">
        <f t="shared" si="419"/>
        <v>2</v>
      </c>
      <c r="CF1361" s="90"/>
      <c r="CG1361" s="90"/>
      <c r="CH1361" s="90"/>
      <c r="CJ1361" s="87">
        <f t="shared" si="421"/>
        <v>2</v>
      </c>
      <c r="CK1361" s="87">
        <f t="shared" si="422"/>
        <v>9</v>
      </c>
      <c r="CL1361" s="22" t="s">
        <v>121</v>
      </c>
      <c r="CM1361" s="22" t="s">
        <v>5182</v>
      </c>
    </row>
    <row r="1362" spans="1:91" ht="14.45" customHeight="1" x14ac:dyDescent="0.25">
      <c r="A1362" s="69">
        <f t="shared" si="429"/>
        <v>1360</v>
      </c>
      <c r="B1362" s="70" t="s">
        <v>102</v>
      </c>
      <c r="C1362" s="97">
        <v>235600248549</v>
      </c>
      <c r="D1362" s="106">
        <v>145387720</v>
      </c>
      <c r="E1362" s="73">
        <v>5320007578</v>
      </c>
      <c r="F1362" s="74">
        <v>46067</v>
      </c>
      <c r="G1362" s="75" t="s">
        <v>290</v>
      </c>
      <c r="H1362" s="75" t="s">
        <v>1657</v>
      </c>
      <c r="I1362" s="75" t="s">
        <v>105</v>
      </c>
      <c r="J1362" s="75" t="s">
        <v>322</v>
      </c>
      <c r="K1362" s="75" t="s">
        <v>242</v>
      </c>
      <c r="L1362" s="74">
        <v>46092</v>
      </c>
      <c r="M1362" s="73">
        <v>0</v>
      </c>
      <c r="N1362" s="75" t="s">
        <v>5233</v>
      </c>
      <c r="O1362" s="75" t="s">
        <v>5234</v>
      </c>
      <c r="P1362" s="75">
        <v>2830049154</v>
      </c>
      <c r="Q1362" s="74">
        <v>46078</v>
      </c>
      <c r="R1362" s="75">
        <v>1209387926</v>
      </c>
      <c r="S1362" s="75">
        <v>224242489</v>
      </c>
      <c r="T1362" s="74">
        <v>46078</v>
      </c>
      <c r="U1362" s="76">
        <v>3227.4870000000001</v>
      </c>
      <c r="V1362" s="76">
        <v>3141.9450000000002</v>
      </c>
      <c r="W1362" s="75">
        <v>4</v>
      </c>
      <c r="X1362" s="75">
        <v>0</v>
      </c>
      <c r="Y1362" s="98">
        <v>235600248514</v>
      </c>
      <c r="Z1362" s="82" t="s">
        <v>128</v>
      </c>
      <c r="AA1362" s="75" t="s">
        <v>399</v>
      </c>
      <c r="AB1362" s="75" t="s">
        <v>4654</v>
      </c>
      <c r="AC1362" s="98">
        <v>235600248549</v>
      </c>
      <c r="AD1362" s="75" t="s">
        <v>113</v>
      </c>
      <c r="AE1362" s="74">
        <v>46083</v>
      </c>
      <c r="AF1362" s="80">
        <v>46079.625</v>
      </c>
      <c r="AG1362" s="80">
        <v>46079.5</v>
      </c>
      <c r="AH1362" s="80">
        <v>46079.416666666664</v>
      </c>
      <c r="AI1362" s="99">
        <v>46080</v>
      </c>
      <c r="AJ1362" s="69"/>
      <c r="AK1362" s="99">
        <v>46080</v>
      </c>
      <c r="AL1362" s="99">
        <v>46086</v>
      </c>
      <c r="AM1362" s="99">
        <v>46089</v>
      </c>
      <c r="AN1362" s="99">
        <v>46089</v>
      </c>
      <c r="AO1362" s="95" t="s">
        <v>121</v>
      </c>
      <c r="AP1362" s="95" t="s">
        <v>121</v>
      </c>
      <c r="AQ1362" s="95" t="s">
        <v>121</v>
      </c>
      <c r="AR1362" s="95" t="s">
        <v>121</v>
      </c>
      <c r="AS1362" s="95" t="s">
        <v>121</v>
      </c>
      <c r="AT1362" s="95" t="s">
        <v>121</v>
      </c>
      <c r="AU1362" s="82" t="s">
        <v>2794</v>
      </c>
      <c r="AV1362" s="74">
        <v>46078</v>
      </c>
      <c r="AW1362" s="75">
        <v>0</v>
      </c>
      <c r="AX1362" s="75">
        <v>0</v>
      </c>
      <c r="AY1362" s="75"/>
      <c r="AZ1362" s="96"/>
      <c r="BA1362" s="75"/>
      <c r="BB1362" s="75"/>
      <c r="BC1362" s="75"/>
      <c r="BD1362" s="75"/>
      <c r="BE1362" s="75"/>
      <c r="BF1362" s="75"/>
      <c r="BG1362" s="75"/>
      <c r="BH1362" s="75"/>
      <c r="BI1362" s="75"/>
      <c r="BJ1362" s="75"/>
      <c r="BK1362" s="75"/>
      <c r="BL1362" s="75"/>
      <c r="BM1362" s="75"/>
      <c r="BN1362" s="75"/>
      <c r="BO1362" s="75"/>
      <c r="BP1362" s="75"/>
      <c r="BQ1362" s="75"/>
      <c r="BR1362" s="75"/>
      <c r="BS1362" s="75"/>
      <c r="BT1362" s="75">
        <v>0</v>
      </c>
      <c r="BU1362" s="192" t="s">
        <v>5181</v>
      </c>
      <c r="BV1362" s="74">
        <v>46084</v>
      </c>
      <c r="BW1362" s="85"/>
      <c r="BX1362" s="85"/>
      <c r="BY1362" s="86" t="s">
        <v>120</v>
      </c>
      <c r="BZ1362" s="87">
        <f t="shared" si="412"/>
        <v>7</v>
      </c>
      <c r="CB1362" s="88">
        <f t="shared" si="420"/>
        <v>10</v>
      </c>
      <c r="CC1362" s="89"/>
      <c r="CE1362" s="87">
        <f t="shared" si="419"/>
        <v>2</v>
      </c>
      <c r="CF1362" s="90"/>
      <c r="CG1362" s="90"/>
      <c r="CH1362" s="90"/>
      <c r="CJ1362" s="87">
        <f t="shared" si="421"/>
        <v>2</v>
      </c>
      <c r="CK1362" s="87">
        <f t="shared" si="422"/>
        <v>9</v>
      </c>
      <c r="CL1362" s="22" t="s">
        <v>121</v>
      </c>
      <c r="CM1362" s="22" t="s">
        <v>5182</v>
      </c>
    </row>
    <row r="1363" spans="1:91" ht="14.45" customHeight="1" x14ac:dyDescent="0.25">
      <c r="A1363" s="69">
        <f t="shared" si="429"/>
        <v>1361</v>
      </c>
      <c r="B1363" s="70" t="s">
        <v>102</v>
      </c>
      <c r="C1363" s="97">
        <v>235600248549</v>
      </c>
      <c r="D1363" s="106">
        <v>145463354</v>
      </c>
      <c r="E1363" s="73"/>
      <c r="F1363" s="74">
        <v>46067</v>
      </c>
      <c r="G1363" s="75" t="s">
        <v>298</v>
      </c>
      <c r="H1363" s="75" t="s">
        <v>1657</v>
      </c>
      <c r="I1363" s="75" t="s">
        <v>105</v>
      </c>
      <c r="J1363" s="75" t="s">
        <v>322</v>
      </c>
      <c r="K1363" s="75" t="s">
        <v>242</v>
      </c>
      <c r="L1363" s="74">
        <v>46087</v>
      </c>
      <c r="M1363" s="73">
        <v>40</v>
      </c>
      <c r="N1363" s="75" t="s">
        <v>5237</v>
      </c>
      <c r="O1363" s="75" t="s">
        <v>5238</v>
      </c>
      <c r="P1363" s="75">
        <v>2830049152</v>
      </c>
      <c r="Q1363" s="74">
        <v>46078</v>
      </c>
      <c r="R1363" s="75">
        <v>1209387920</v>
      </c>
      <c r="S1363" s="75">
        <v>224242444</v>
      </c>
      <c r="T1363" s="74">
        <v>46078</v>
      </c>
      <c r="U1363" s="76">
        <v>20841.47</v>
      </c>
      <c r="V1363" s="76">
        <v>20175.651999999998</v>
      </c>
      <c r="W1363" s="75">
        <v>20</v>
      </c>
      <c r="X1363" s="75">
        <v>0</v>
      </c>
      <c r="Y1363" s="98">
        <v>235600313545</v>
      </c>
      <c r="Z1363" s="82" t="s">
        <v>128</v>
      </c>
      <c r="AA1363" s="75" t="s">
        <v>399</v>
      </c>
      <c r="AB1363" s="75" t="s">
        <v>4654</v>
      </c>
      <c r="AC1363" s="98">
        <v>235600248549</v>
      </c>
      <c r="AD1363" s="75" t="s">
        <v>113</v>
      </c>
      <c r="AE1363" s="74">
        <v>46083</v>
      </c>
      <c r="AF1363" s="80">
        <v>46079.625</v>
      </c>
      <c r="AG1363" s="80">
        <v>46079.5</v>
      </c>
      <c r="AH1363" s="80">
        <v>46079.416666666664</v>
      </c>
      <c r="AI1363" s="99">
        <v>46080</v>
      </c>
      <c r="AJ1363" s="69"/>
      <c r="AK1363" s="99">
        <v>46080</v>
      </c>
      <c r="AL1363" s="99">
        <v>46086</v>
      </c>
      <c r="AM1363" s="99">
        <v>46089</v>
      </c>
      <c r="AN1363" s="99">
        <v>46089</v>
      </c>
      <c r="AO1363" s="81">
        <f>IF(AH1363&lt;AG1363,IF(AH1363=0,"",AH1363-1),IF(AG1363=0,"",AG1363-1))</f>
        <v>46078.416666666664</v>
      </c>
      <c r="AP1363" s="81">
        <f>IF(AH1363&lt;AG1363,IF(AH1363=0,"",AH1363),IF(AG1363=0,"",AG1363))</f>
        <v>46079.416666666664</v>
      </c>
      <c r="AQ1363" s="81">
        <f>IF(AH1363&lt;AG1363,IF(AH1363=0,"",AH1363),IF(AG1363=0,"",AG1363))</f>
        <v>46079.416666666664</v>
      </c>
      <c r="AR1363" s="81">
        <f>IF(AI1363=0,"",IF(AI1363&lt;AJ1363,AJ1363+1,AI1363+1))</f>
        <v>46081</v>
      </c>
      <c r="AS1363" s="81">
        <f>IF(AI1363=0,"",IF(AE1363=0,IF(AJ1363=0,AI1363+2,AJ1363+2),AE1363+2))</f>
        <v>46085</v>
      </c>
      <c r="AT1363" s="81">
        <f>IF(AI1363=0,"",IF(AI1363&lt;AJ1363,AJ1363+1,AI1363+1))</f>
        <v>46081</v>
      </c>
      <c r="AU1363" s="82" t="s">
        <v>2794</v>
      </c>
      <c r="AV1363" s="74">
        <v>46078</v>
      </c>
      <c r="AW1363" s="75" t="s">
        <v>5239</v>
      </c>
      <c r="AX1363" s="75" t="s">
        <v>5240</v>
      </c>
      <c r="AY1363" s="75"/>
      <c r="AZ1363" s="96"/>
      <c r="BA1363" s="75"/>
      <c r="BB1363" s="75"/>
      <c r="BC1363" s="75"/>
      <c r="BD1363" s="75"/>
      <c r="BE1363" s="75"/>
      <c r="BF1363" s="75"/>
      <c r="BG1363" s="75"/>
      <c r="BH1363" s="75"/>
      <c r="BI1363" s="75"/>
      <c r="BJ1363" s="75"/>
      <c r="BK1363" s="75"/>
      <c r="BL1363" s="75"/>
      <c r="BM1363" s="75"/>
      <c r="BN1363" s="75"/>
      <c r="BO1363" s="75"/>
      <c r="BP1363" s="75"/>
      <c r="BQ1363" s="75"/>
      <c r="BR1363" s="75"/>
      <c r="BS1363" s="75"/>
      <c r="BT1363" s="75">
        <v>0</v>
      </c>
      <c r="BU1363" s="192" t="s">
        <v>5181</v>
      </c>
      <c r="BV1363" s="74">
        <v>46084</v>
      </c>
      <c r="BW1363" s="85"/>
      <c r="BX1363" s="85"/>
      <c r="BY1363" s="86" t="s">
        <v>120</v>
      </c>
      <c r="BZ1363" s="87">
        <f t="shared" si="412"/>
        <v>7</v>
      </c>
      <c r="CB1363" s="88">
        <f t="shared" si="420"/>
        <v>10</v>
      </c>
      <c r="CC1363" s="89"/>
      <c r="CE1363" s="87">
        <f t="shared" si="419"/>
        <v>2</v>
      </c>
      <c r="CF1363" s="90">
        <v>15666000</v>
      </c>
      <c r="CG1363" s="90"/>
      <c r="CH1363" s="90">
        <v>15666000</v>
      </c>
      <c r="CI1363" s="22">
        <v>26110</v>
      </c>
      <c r="CJ1363" s="87">
        <f t="shared" si="421"/>
        <v>2</v>
      </c>
      <c r="CK1363" s="87">
        <f t="shared" si="422"/>
        <v>9</v>
      </c>
      <c r="CL1363" s="22" t="s">
        <v>121</v>
      </c>
      <c r="CM1363" s="22" t="s">
        <v>5182</v>
      </c>
    </row>
    <row r="1364" spans="1:91" ht="14.45" customHeight="1" x14ac:dyDescent="0.25">
      <c r="A1364" s="69">
        <f t="shared" si="429"/>
        <v>1362</v>
      </c>
      <c r="B1364" s="70" t="s">
        <v>102</v>
      </c>
      <c r="C1364" s="97">
        <v>235600313456</v>
      </c>
      <c r="D1364" s="106">
        <v>145490297</v>
      </c>
      <c r="E1364" s="73"/>
      <c r="F1364" s="74">
        <v>46067</v>
      </c>
      <c r="G1364" s="75" t="s">
        <v>266</v>
      </c>
      <c r="H1364" s="75" t="s">
        <v>1657</v>
      </c>
      <c r="I1364" s="75" t="s">
        <v>105</v>
      </c>
      <c r="J1364" s="75" t="s">
        <v>322</v>
      </c>
      <c r="K1364" s="75" t="s">
        <v>242</v>
      </c>
      <c r="L1364" s="74">
        <v>46085</v>
      </c>
      <c r="M1364" s="73">
        <v>40</v>
      </c>
      <c r="N1364" s="75" t="s">
        <v>5241</v>
      </c>
      <c r="O1364" s="75" t="s">
        <v>5242</v>
      </c>
      <c r="P1364" s="75">
        <v>2830049136</v>
      </c>
      <c r="Q1364" s="74">
        <v>46078</v>
      </c>
      <c r="R1364" s="75">
        <v>1209387842</v>
      </c>
      <c r="S1364" s="75">
        <v>224242423</v>
      </c>
      <c r="T1364" s="74">
        <v>46078</v>
      </c>
      <c r="U1364" s="76">
        <v>17542.419000000002</v>
      </c>
      <c r="V1364" s="76">
        <v>17122.662</v>
      </c>
      <c r="W1364" s="75">
        <v>20</v>
      </c>
      <c r="X1364" s="75">
        <v>0</v>
      </c>
      <c r="Y1364" s="98">
        <v>235600313456</v>
      </c>
      <c r="Z1364" s="82" t="s">
        <v>128</v>
      </c>
      <c r="AA1364" s="75" t="s">
        <v>399</v>
      </c>
      <c r="AB1364" s="75" t="s">
        <v>4654</v>
      </c>
      <c r="AC1364" s="98">
        <v>235600313456</v>
      </c>
      <c r="AD1364" s="75" t="s">
        <v>113</v>
      </c>
      <c r="AE1364" s="74">
        <v>46083</v>
      </c>
      <c r="AF1364" s="80">
        <v>46079.625</v>
      </c>
      <c r="AG1364" s="80">
        <v>46079.5</v>
      </c>
      <c r="AH1364" s="80">
        <v>46079.416666666664</v>
      </c>
      <c r="AI1364" s="99">
        <v>46080</v>
      </c>
      <c r="AJ1364" s="69"/>
      <c r="AK1364" s="99">
        <v>46080</v>
      </c>
      <c r="AL1364" s="99">
        <v>46086</v>
      </c>
      <c r="AM1364" s="99">
        <v>46089</v>
      </c>
      <c r="AN1364" s="99">
        <v>46089</v>
      </c>
      <c r="AO1364" s="81">
        <f>IF(AH1364&lt;AG1364,IF(AH1364=0,"",AH1364-1),IF(AG1364=0,"",AG1364-1))</f>
        <v>46078.416666666664</v>
      </c>
      <c r="AP1364" s="81">
        <f>IF(AH1364&lt;AG1364,IF(AH1364=0,"",AH1364),IF(AG1364=0,"",AG1364))</f>
        <v>46079.416666666664</v>
      </c>
      <c r="AQ1364" s="81">
        <f>IF(AH1364&lt;AG1364,IF(AH1364=0,"",AH1364),IF(AG1364=0,"",AG1364))</f>
        <v>46079.416666666664</v>
      </c>
      <c r="AR1364" s="81">
        <f>IF(AI1364=0,"",IF(AI1364&lt;AJ1364,AJ1364+1,AI1364+1))</f>
        <v>46081</v>
      </c>
      <c r="AS1364" s="81">
        <f>IF(AI1364=0,"",IF(AE1364=0,IF(AJ1364=0,AI1364+2,AJ1364+2),AE1364+2))</f>
        <v>46085</v>
      </c>
      <c r="AT1364" s="81">
        <f>IF(AI1364=0,"",IF(AI1364&lt;AJ1364,AJ1364+1,AI1364+1))</f>
        <v>46081</v>
      </c>
      <c r="AU1364" s="82" t="s">
        <v>2794</v>
      </c>
      <c r="AV1364" s="74">
        <v>46078</v>
      </c>
      <c r="AW1364" s="75" t="s">
        <v>5243</v>
      </c>
      <c r="AX1364" s="75" t="s">
        <v>5244</v>
      </c>
      <c r="AY1364" s="75"/>
      <c r="AZ1364" s="96"/>
      <c r="BA1364" s="75"/>
      <c r="BB1364" s="75"/>
      <c r="BC1364" s="75"/>
      <c r="BD1364" s="75"/>
      <c r="BE1364" s="75"/>
      <c r="BF1364" s="75"/>
      <c r="BG1364" s="75"/>
      <c r="BH1364" s="75"/>
      <c r="BI1364" s="75"/>
      <c r="BJ1364" s="75"/>
      <c r="BK1364" s="75"/>
      <c r="BL1364" s="75"/>
      <c r="BM1364" s="75"/>
      <c r="BN1364" s="75"/>
      <c r="BO1364" s="75"/>
      <c r="BP1364" s="75"/>
      <c r="BQ1364" s="75"/>
      <c r="BR1364" s="75"/>
      <c r="BS1364" s="75"/>
      <c r="BT1364" s="75">
        <v>1</v>
      </c>
      <c r="BU1364" s="192" t="s">
        <v>5245</v>
      </c>
      <c r="BV1364" s="74">
        <v>46084</v>
      </c>
      <c r="BW1364" s="85"/>
      <c r="BX1364" s="85"/>
      <c r="BY1364" s="86" t="s">
        <v>120</v>
      </c>
      <c r="BZ1364" s="87">
        <f t="shared" ref="BZ1364:BZ1427" si="430">_xlfn.ISOWEEKNUM(F1364)</f>
        <v>7</v>
      </c>
      <c r="CB1364" s="88">
        <f t="shared" si="420"/>
        <v>10</v>
      </c>
      <c r="CC1364" s="89"/>
      <c r="CE1364" s="87">
        <f t="shared" si="419"/>
        <v>2</v>
      </c>
      <c r="CF1364" s="90">
        <v>15666000</v>
      </c>
      <c r="CG1364" s="90"/>
      <c r="CH1364" s="90">
        <v>15666000</v>
      </c>
      <c r="CI1364" s="22">
        <v>26110</v>
      </c>
      <c r="CJ1364" s="87">
        <f t="shared" si="421"/>
        <v>2</v>
      </c>
      <c r="CK1364" s="87">
        <f t="shared" si="422"/>
        <v>9</v>
      </c>
      <c r="CL1364" s="22" t="s">
        <v>121</v>
      </c>
      <c r="CM1364" s="22" t="s">
        <v>5246</v>
      </c>
    </row>
    <row r="1365" spans="1:91" ht="14.45" customHeight="1" x14ac:dyDescent="0.25">
      <c r="A1365" s="69">
        <f t="shared" si="429"/>
        <v>1363</v>
      </c>
      <c r="B1365" s="70" t="s">
        <v>102</v>
      </c>
      <c r="C1365" s="97">
        <v>235600181070</v>
      </c>
      <c r="D1365" s="106">
        <v>145516593</v>
      </c>
      <c r="E1365" s="73"/>
      <c r="F1365" s="74">
        <v>46077</v>
      </c>
      <c r="G1365" s="75" t="s">
        <v>299</v>
      </c>
      <c r="H1365" s="75" t="s">
        <v>1657</v>
      </c>
      <c r="I1365" s="75" t="s">
        <v>105</v>
      </c>
      <c r="J1365" s="75" t="s">
        <v>322</v>
      </c>
      <c r="K1365" s="75" t="s">
        <v>242</v>
      </c>
      <c r="L1365" s="74">
        <v>46090</v>
      </c>
      <c r="M1365" s="73">
        <v>40</v>
      </c>
      <c r="N1365" s="75" t="s">
        <v>5247</v>
      </c>
      <c r="O1365" s="75" t="s">
        <v>5248</v>
      </c>
      <c r="P1365" s="75">
        <v>2830049125</v>
      </c>
      <c r="Q1365" s="74">
        <v>46078</v>
      </c>
      <c r="R1365" s="75">
        <v>1209387806</v>
      </c>
      <c r="S1365" s="75">
        <v>224241878</v>
      </c>
      <c r="T1365" s="74">
        <v>46078</v>
      </c>
      <c r="U1365" s="76">
        <v>12547.754000000001</v>
      </c>
      <c r="V1365" s="76">
        <v>12085.482</v>
      </c>
      <c r="W1365" s="75">
        <v>16</v>
      </c>
      <c r="X1365" s="75">
        <v>0</v>
      </c>
      <c r="Y1365" s="98">
        <v>235600181070</v>
      </c>
      <c r="Z1365" s="82" t="s">
        <v>128</v>
      </c>
      <c r="AA1365" s="75" t="s">
        <v>399</v>
      </c>
      <c r="AB1365" s="75" t="s">
        <v>4654</v>
      </c>
      <c r="AC1365" s="98">
        <v>235600181070</v>
      </c>
      <c r="AD1365" s="75" t="s">
        <v>113</v>
      </c>
      <c r="AE1365" s="74">
        <v>46083</v>
      </c>
      <c r="AF1365" s="80">
        <v>46079.625</v>
      </c>
      <c r="AG1365" s="80">
        <v>46079.5</v>
      </c>
      <c r="AH1365" s="80">
        <v>46079.416666666664</v>
      </c>
      <c r="AI1365" s="99">
        <v>46080</v>
      </c>
      <c r="AJ1365" s="69"/>
      <c r="AK1365" s="99">
        <v>46080</v>
      </c>
      <c r="AL1365" s="99">
        <v>46086</v>
      </c>
      <c r="AM1365" s="99">
        <v>46089</v>
      </c>
      <c r="AN1365" s="99">
        <v>46089</v>
      </c>
      <c r="AO1365" s="81">
        <f>IF(AH1365&lt;AG1365,IF(AH1365=0,"",AH1365-1),IF(AG1365=0,"",AG1365-1))</f>
        <v>46078.416666666664</v>
      </c>
      <c r="AP1365" s="81">
        <f>IF(AH1365&lt;AG1365,IF(AH1365=0,"",AH1365),IF(AG1365=0,"",AG1365))</f>
        <v>46079.416666666664</v>
      </c>
      <c r="AQ1365" s="81">
        <f>IF(AH1365&lt;AG1365,IF(AH1365=0,"",AH1365),IF(AG1365=0,"",AG1365))</f>
        <v>46079.416666666664</v>
      </c>
      <c r="AR1365" s="81">
        <f>IF(AI1365=0,"",IF(AI1365&lt;AJ1365,AJ1365+1,AI1365+1))</f>
        <v>46081</v>
      </c>
      <c r="AS1365" s="81">
        <f>IF(AI1365=0,"",IF(AE1365=0,IF(AJ1365=0,AI1365+2,AJ1365+2),AE1365+2))</f>
        <v>46085</v>
      </c>
      <c r="AT1365" s="81">
        <f>IF(AI1365=0,"",IF(AI1365&lt;AJ1365,AJ1365+1,AI1365+1))</f>
        <v>46081</v>
      </c>
      <c r="AU1365" s="82" t="s">
        <v>2794</v>
      </c>
      <c r="AV1365" s="74">
        <v>46078</v>
      </c>
      <c r="AW1365" s="75" t="s">
        <v>5249</v>
      </c>
      <c r="AX1365" s="75" t="s">
        <v>5250</v>
      </c>
      <c r="AY1365" s="75"/>
      <c r="AZ1365" s="96"/>
      <c r="BA1365" s="75"/>
      <c r="BB1365" s="75"/>
      <c r="BC1365" s="75"/>
      <c r="BD1365" s="75"/>
      <c r="BE1365" s="75"/>
      <c r="BF1365" s="75"/>
      <c r="BG1365" s="75"/>
      <c r="BH1365" s="75"/>
      <c r="BI1365" s="75"/>
      <c r="BJ1365" s="75"/>
      <c r="BK1365" s="75"/>
      <c r="BL1365" s="75"/>
      <c r="BM1365" s="75"/>
      <c r="BN1365" s="75"/>
      <c r="BO1365" s="75"/>
      <c r="BP1365" s="75"/>
      <c r="BQ1365" s="75"/>
      <c r="BR1365" s="75"/>
      <c r="BS1365" s="75"/>
      <c r="BT1365" s="75">
        <v>1</v>
      </c>
      <c r="BU1365" s="192" t="s">
        <v>5251</v>
      </c>
      <c r="BV1365" s="74">
        <v>46084</v>
      </c>
      <c r="BW1365" s="85"/>
      <c r="BX1365" s="85"/>
      <c r="BY1365" s="86" t="s">
        <v>120</v>
      </c>
      <c r="BZ1365" s="87">
        <f t="shared" si="430"/>
        <v>9</v>
      </c>
      <c r="CB1365" s="88">
        <f t="shared" si="420"/>
        <v>10</v>
      </c>
      <c r="CC1365" s="89"/>
      <c r="CE1365" s="87">
        <f t="shared" si="419"/>
        <v>2</v>
      </c>
      <c r="CF1365" s="90">
        <v>15666000</v>
      </c>
      <c r="CG1365" s="90"/>
      <c r="CH1365" s="90">
        <v>15666000</v>
      </c>
      <c r="CI1365" s="22">
        <v>26110</v>
      </c>
      <c r="CJ1365" s="87">
        <f t="shared" si="421"/>
        <v>2</v>
      </c>
      <c r="CK1365" s="87">
        <f t="shared" si="422"/>
        <v>9</v>
      </c>
      <c r="CL1365" s="22" t="s">
        <v>121</v>
      </c>
      <c r="CM1365" s="22" t="s">
        <v>5252</v>
      </c>
    </row>
    <row r="1366" spans="1:91" ht="14.45" customHeight="1" x14ac:dyDescent="0.25">
      <c r="A1366" s="69">
        <f t="shared" si="429"/>
        <v>1364</v>
      </c>
      <c r="B1366" s="70" t="s">
        <v>102</v>
      </c>
      <c r="C1366" s="97">
        <v>235600181070</v>
      </c>
      <c r="D1366" s="106">
        <v>145516610</v>
      </c>
      <c r="E1366" s="73"/>
      <c r="F1366" s="74">
        <v>46077</v>
      </c>
      <c r="G1366" s="75" t="s">
        <v>299</v>
      </c>
      <c r="H1366" s="75" t="s">
        <v>1657</v>
      </c>
      <c r="I1366" s="75" t="s">
        <v>105</v>
      </c>
      <c r="J1366" s="75" t="s">
        <v>322</v>
      </c>
      <c r="K1366" s="75" t="s">
        <v>242</v>
      </c>
      <c r="L1366" s="74">
        <v>46090</v>
      </c>
      <c r="M1366" s="73">
        <v>40</v>
      </c>
      <c r="N1366" s="75" t="s">
        <v>5253</v>
      </c>
      <c r="O1366" s="75" t="s">
        <v>5254</v>
      </c>
      <c r="P1366" s="75">
        <v>2830049173</v>
      </c>
      <c r="Q1366" s="74">
        <v>46078</v>
      </c>
      <c r="R1366" s="75">
        <v>1209387961</v>
      </c>
      <c r="S1366" s="75">
        <v>224241888</v>
      </c>
      <c r="T1366" s="74">
        <v>46078</v>
      </c>
      <c r="U1366" s="76">
        <v>15310.338</v>
      </c>
      <c r="V1366" s="76">
        <v>14746.286</v>
      </c>
      <c r="W1366" s="75">
        <v>22</v>
      </c>
      <c r="X1366" s="75">
        <v>0</v>
      </c>
      <c r="Y1366" s="98">
        <v>235600313553</v>
      </c>
      <c r="Z1366" s="82" t="s">
        <v>128</v>
      </c>
      <c r="AA1366" s="75" t="s">
        <v>399</v>
      </c>
      <c r="AB1366" s="75" t="s">
        <v>4654</v>
      </c>
      <c r="AC1366" s="98">
        <v>235600181070</v>
      </c>
      <c r="AD1366" s="75" t="s">
        <v>113</v>
      </c>
      <c r="AE1366" s="74">
        <v>46083</v>
      </c>
      <c r="AF1366" s="80">
        <v>46079.625</v>
      </c>
      <c r="AG1366" s="80">
        <v>46079.5</v>
      </c>
      <c r="AH1366" s="80">
        <v>46079.416666666664</v>
      </c>
      <c r="AI1366" s="99">
        <v>46080</v>
      </c>
      <c r="AJ1366" s="69"/>
      <c r="AK1366" s="99">
        <v>46080</v>
      </c>
      <c r="AL1366" s="99">
        <v>46086</v>
      </c>
      <c r="AM1366" s="99">
        <v>46089</v>
      </c>
      <c r="AN1366" s="99">
        <v>46089</v>
      </c>
      <c r="AO1366" s="81">
        <f>IF(AH1366&lt;AG1366,IF(AH1366=0,"",AH1366-1),IF(AG1366=0,"",AG1366-1))</f>
        <v>46078.416666666664</v>
      </c>
      <c r="AP1366" s="81">
        <f>IF(AH1366&lt;AG1366,IF(AH1366=0,"",AH1366),IF(AG1366=0,"",AG1366))</f>
        <v>46079.416666666664</v>
      </c>
      <c r="AQ1366" s="81">
        <f>IF(AH1366&lt;AG1366,IF(AH1366=0,"",AH1366),IF(AG1366=0,"",AG1366))</f>
        <v>46079.416666666664</v>
      </c>
      <c r="AR1366" s="81">
        <f>IF(AI1366=0,"",IF(AI1366&lt;AJ1366,AJ1366+1,AI1366+1))</f>
        <v>46081</v>
      </c>
      <c r="AS1366" s="81">
        <f>IF(AI1366=0,"",IF(AE1366=0,IF(AJ1366=0,AI1366+2,AJ1366+2),AE1366+2))</f>
        <v>46085</v>
      </c>
      <c r="AT1366" s="81">
        <f>IF(AI1366=0,"",IF(AI1366&lt;AJ1366,AJ1366+1,AI1366+1))</f>
        <v>46081</v>
      </c>
      <c r="AU1366" s="82" t="s">
        <v>2794</v>
      </c>
      <c r="AV1366" s="74">
        <v>46078</v>
      </c>
      <c r="AW1366" s="75" t="s">
        <v>5255</v>
      </c>
      <c r="AX1366" s="75" t="s">
        <v>5256</v>
      </c>
      <c r="AY1366" s="75"/>
      <c r="AZ1366" s="96"/>
      <c r="BA1366" s="75"/>
      <c r="BB1366" s="75"/>
      <c r="BC1366" s="75"/>
      <c r="BD1366" s="75"/>
      <c r="BE1366" s="75"/>
      <c r="BF1366" s="75"/>
      <c r="BG1366" s="75"/>
      <c r="BH1366" s="75"/>
      <c r="BI1366" s="75"/>
      <c r="BJ1366" s="75"/>
      <c r="BK1366" s="75"/>
      <c r="BL1366" s="75"/>
      <c r="BM1366" s="75"/>
      <c r="BN1366" s="75"/>
      <c r="BO1366" s="75"/>
      <c r="BP1366" s="75"/>
      <c r="BQ1366" s="75"/>
      <c r="BR1366" s="75"/>
      <c r="BS1366" s="75"/>
      <c r="BT1366" s="75">
        <v>0</v>
      </c>
      <c r="BU1366" s="192" t="s">
        <v>5251</v>
      </c>
      <c r="BV1366" s="74">
        <v>46084</v>
      </c>
      <c r="BW1366" s="85"/>
      <c r="BX1366" s="85"/>
      <c r="BY1366" s="86" t="s">
        <v>120</v>
      </c>
      <c r="BZ1366" s="87">
        <f t="shared" si="430"/>
        <v>9</v>
      </c>
      <c r="CB1366" s="88">
        <f t="shared" si="420"/>
        <v>10</v>
      </c>
      <c r="CC1366" s="89"/>
      <c r="CE1366" s="87">
        <f t="shared" si="419"/>
        <v>2</v>
      </c>
      <c r="CF1366" s="90">
        <v>15666000</v>
      </c>
      <c r="CG1366" s="90"/>
      <c r="CH1366" s="90">
        <v>15666000</v>
      </c>
      <c r="CI1366" s="22">
        <v>26110</v>
      </c>
      <c r="CJ1366" s="87">
        <f t="shared" si="421"/>
        <v>2</v>
      </c>
      <c r="CK1366" s="87">
        <f t="shared" si="422"/>
        <v>9</v>
      </c>
      <c r="CL1366" s="22" t="s">
        <v>121</v>
      </c>
      <c r="CM1366" s="22" t="s">
        <v>5252</v>
      </c>
    </row>
    <row r="1367" spans="1:91" ht="14.45" customHeight="1" x14ac:dyDescent="0.25">
      <c r="A1367" s="69">
        <f t="shared" si="429"/>
        <v>1365</v>
      </c>
      <c r="B1367" s="70" t="s">
        <v>102</v>
      </c>
      <c r="C1367" s="107">
        <v>235600259249</v>
      </c>
      <c r="D1367" s="106">
        <v>145535524</v>
      </c>
      <c r="E1367" s="73">
        <v>5320007728</v>
      </c>
      <c r="F1367" s="74">
        <v>46067</v>
      </c>
      <c r="G1367" s="75" t="s">
        <v>5257</v>
      </c>
      <c r="H1367" s="75" t="s">
        <v>4340</v>
      </c>
      <c r="I1367" s="75" t="s">
        <v>105</v>
      </c>
      <c r="J1367" s="75" t="s">
        <v>2035</v>
      </c>
      <c r="K1367" s="75" t="s">
        <v>242</v>
      </c>
      <c r="L1367" s="74">
        <v>46094</v>
      </c>
      <c r="M1367" s="73">
        <v>40</v>
      </c>
      <c r="N1367" s="79" t="s">
        <v>5258</v>
      </c>
      <c r="O1367" s="79" t="s">
        <v>5259</v>
      </c>
      <c r="P1367" s="75">
        <v>2830049132</v>
      </c>
      <c r="Q1367" s="74">
        <v>46078</v>
      </c>
      <c r="R1367" s="75">
        <v>1209387836</v>
      </c>
      <c r="S1367" s="75">
        <v>224241968</v>
      </c>
      <c r="T1367" s="74">
        <v>46078</v>
      </c>
      <c r="U1367" s="76">
        <v>3141.22</v>
      </c>
      <c r="V1367" s="76">
        <v>3034.739</v>
      </c>
      <c r="W1367" s="75">
        <v>4</v>
      </c>
      <c r="X1367" s="75">
        <v>0</v>
      </c>
      <c r="Y1367" s="98">
        <v>235600259249</v>
      </c>
      <c r="Z1367" s="82" t="s">
        <v>128</v>
      </c>
      <c r="AA1367" s="75" t="s">
        <v>545</v>
      </c>
      <c r="AB1367" s="75" t="s">
        <v>4344</v>
      </c>
      <c r="AC1367" s="109">
        <v>235600259249</v>
      </c>
      <c r="AD1367" s="75" t="s">
        <v>113</v>
      </c>
      <c r="AE1367" s="99">
        <v>46082</v>
      </c>
      <c r="AF1367" s="80">
        <v>46081.041666666664</v>
      </c>
      <c r="AG1367" s="80">
        <v>46080.625</v>
      </c>
      <c r="AH1367" s="80">
        <v>46080.458333333336</v>
      </c>
      <c r="AI1367" s="99">
        <v>46082</v>
      </c>
      <c r="AJ1367" s="69"/>
      <c r="AK1367" s="99">
        <v>46082</v>
      </c>
      <c r="AL1367" s="99">
        <v>46086</v>
      </c>
      <c r="AM1367" s="69"/>
      <c r="AN1367" s="99">
        <v>46088</v>
      </c>
      <c r="AO1367" s="95" t="s">
        <v>121</v>
      </c>
      <c r="AP1367" s="95" t="s">
        <v>121</v>
      </c>
      <c r="AQ1367" s="95" t="s">
        <v>121</v>
      </c>
      <c r="AR1367" s="95" t="s">
        <v>121</v>
      </c>
      <c r="AS1367" s="158" t="s">
        <v>10</v>
      </c>
      <c r="AT1367" s="95" t="s">
        <v>121</v>
      </c>
      <c r="AU1367" s="82" t="s">
        <v>2794</v>
      </c>
      <c r="AV1367" s="74">
        <v>46078</v>
      </c>
      <c r="AW1367" s="75" t="s">
        <v>5260</v>
      </c>
      <c r="AX1367" s="75" t="s">
        <v>5261</v>
      </c>
      <c r="AY1367" s="75"/>
      <c r="AZ1367" s="96"/>
      <c r="BA1367" s="75"/>
      <c r="BB1367" s="75"/>
      <c r="BC1367" s="75"/>
      <c r="BD1367" s="75"/>
      <c r="BE1367" s="75"/>
      <c r="BF1367" s="75"/>
      <c r="BG1367" s="75"/>
      <c r="BH1367" s="75"/>
      <c r="BI1367" s="75"/>
      <c r="BJ1367" s="75"/>
      <c r="BK1367" s="75"/>
      <c r="BL1367" s="75"/>
      <c r="BM1367" s="75"/>
      <c r="BN1367" s="75"/>
      <c r="BO1367" s="75"/>
      <c r="BP1367" s="75"/>
      <c r="BQ1367" s="75"/>
      <c r="BR1367" s="75"/>
      <c r="BS1367" s="75"/>
      <c r="BT1367" s="75">
        <v>1</v>
      </c>
      <c r="BU1367" s="192" t="s">
        <v>5262</v>
      </c>
      <c r="BV1367" s="74">
        <v>46083</v>
      </c>
      <c r="BW1367" s="85"/>
      <c r="BX1367" s="85"/>
      <c r="BY1367" s="86" t="s">
        <v>120</v>
      </c>
      <c r="BZ1367" s="87">
        <f t="shared" si="430"/>
        <v>7</v>
      </c>
      <c r="CB1367" s="88">
        <f t="shared" si="420"/>
        <v>10</v>
      </c>
      <c r="CC1367" s="89"/>
      <c r="CE1367" s="87">
        <f t="shared" si="419"/>
        <v>3</v>
      </c>
      <c r="CF1367" s="90">
        <v>17650575</v>
      </c>
      <c r="CG1367" s="90"/>
      <c r="CH1367" s="90">
        <v>17650575</v>
      </c>
      <c r="CI1367" s="91">
        <v>26149</v>
      </c>
      <c r="CJ1367" s="87">
        <f t="shared" si="421"/>
        <v>2</v>
      </c>
      <c r="CK1367" s="87">
        <f t="shared" si="422"/>
        <v>9</v>
      </c>
      <c r="CL1367" s="22" t="s">
        <v>121</v>
      </c>
      <c r="CM1367" s="22" t="s">
        <v>5263</v>
      </c>
    </row>
    <row r="1368" spans="1:91" ht="14.45" customHeight="1" x14ac:dyDescent="0.25">
      <c r="A1368" s="69">
        <f t="shared" si="429"/>
        <v>1366</v>
      </c>
      <c r="B1368" s="70" t="s">
        <v>102</v>
      </c>
      <c r="C1368" s="107">
        <v>235600259249</v>
      </c>
      <c r="D1368" s="106">
        <v>145542658</v>
      </c>
      <c r="E1368" s="73">
        <v>5320007728</v>
      </c>
      <c r="F1368" s="74">
        <v>46067</v>
      </c>
      <c r="G1368" s="75" t="s">
        <v>551</v>
      </c>
      <c r="H1368" s="75" t="s">
        <v>4340</v>
      </c>
      <c r="I1368" s="75" t="s">
        <v>105</v>
      </c>
      <c r="J1368" s="75" t="s">
        <v>2035</v>
      </c>
      <c r="K1368" s="75" t="s">
        <v>242</v>
      </c>
      <c r="L1368" s="74">
        <v>46094</v>
      </c>
      <c r="M1368" s="73">
        <v>0</v>
      </c>
      <c r="N1368" s="79" t="s">
        <v>5258</v>
      </c>
      <c r="O1368" s="79" t="s">
        <v>5259</v>
      </c>
      <c r="P1368" s="75">
        <v>2830049133</v>
      </c>
      <c r="Q1368" s="74">
        <v>46078</v>
      </c>
      <c r="R1368" s="75">
        <v>1209387837</v>
      </c>
      <c r="S1368" s="75">
        <v>224241980</v>
      </c>
      <c r="T1368" s="74">
        <v>46078</v>
      </c>
      <c r="U1368" s="76">
        <v>2490.1129999999998</v>
      </c>
      <c r="V1368" s="76">
        <v>2410.308</v>
      </c>
      <c r="W1368" s="75">
        <v>4</v>
      </c>
      <c r="X1368" s="75">
        <v>0</v>
      </c>
      <c r="Y1368" s="98">
        <v>235600259249</v>
      </c>
      <c r="Z1368" s="82" t="s">
        <v>128</v>
      </c>
      <c r="AA1368" s="75" t="s">
        <v>545</v>
      </c>
      <c r="AB1368" s="75" t="s">
        <v>4344</v>
      </c>
      <c r="AC1368" s="98">
        <v>235600259249</v>
      </c>
      <c r="AD1368" s="75" t="s">
        <v>113</v>
      </c>
      <c r="AE1368" s="99">
        <v>46082</v>
      </c>
      <c r="AF1368" s="80">
        <v>46081.041666666664</v>
      </c>
      <c r="AG1368" s="80">
        <v>46080.625</v>
      </c>
      <c r="AH1368" s="80">
        <v>46080.458333333336</v>
      </c>
      <c r="AI1368" s="99">
        <v>46082</v>
      </c>
      <c r="AJ1368" s="69"/>
      <c r="AK1368" s="99">
        <v>46082</v>
      </c>
      <c r="AL1368" s="99">
        <v>46086</v>
      </c>
      <c r="AM1368" s="69"/>
      <c r="AN1368" s="99">
        <v>46088</v>
      </c>
      <c r="AO1368" s="95" t="s">
        <v>121</v>
      </c>
      <c r="AP1368" s="95" t="s">
        <v>121</v>
      </c>
      <c r="AQ1368" s="95" t="s">
        <v>121</v>
      </c>
      <c r="AR1368" s="95" t="s">
        <v>121</v>
      </c>
      <c r="AS1368" s="158" t="s">
        <v>10</v>
      </c>
      <c r="AT1368" s="95" t="s">
        <v>121</v>
      </c>
      <c r="AU1368" s="82" t="s">
        <v>2794</v>
      </c>
      <c r="AV1368" s="74">
        <v>46078</v>
      </c>
      <c r="AW1368" s="75">
        <v>0</v>
      </c>
      <c r="AX1368" s="75">
        <v>0</v>
      </c>
      <c r="AY1368" s="75"/>
      <c r="AZ1368" s="96"/>
      <c r="BA1368" s="75"/>
      <c r="BB1368" s="75"/>
      <c r="BC1368" s="75"/>
      <c r="BD1368" s="75"/>
      <c r="BE1368" s="75"/>
      <c r="BF1368" s="75"/>
      <c r="BG1368" s="75"/>
      <c r="BH1368" s="75"/>
      <c r="BI1368" s="75"/>
      <c r="BJ1368" s="75"/>
      <c r="BK1368" s="75"/>
      <c r="BL1368" s="75"/>
      <c r="BM1368" s="75"/>
      <c r="BN1368" s="75"/>
      <c r="BO1368" s="75"/>
      <c r="BP1368" s="75"/>
      <c r="BQ1368" s="75"/>
      <c r="BR1368" s="75"/>
      <c r="BS1368" s="75"/>
      <c r="BT1368" s="75">
        <v>0</v>
      </c>
      <c r="BU1368" s="192" t="s">
        <v>5262</v>
      </c>
      <c r="BV1368" s="74">
        <v>46083</v>
      </c>
      <c r="BW1368" s="85"/>
      <c r="BX1368" s="85"/>
      <c r="BY1368" s="86" t="s">
        <v>120</v>
      </c>
      <c r="BZ1368" s="87">
        <f t="shared" si="430"/>
        <v>7</v>
      </c>
      <c r="CB1368" s="88">
        <f t="shared" si="420"/>
        <v>10</v>
      </c>
      <c r="CC1368" s="89"/>
      <c r="CE1368" s="87">
        <f t="shared" si="419"/>
        <v>3</v>
      </c>
      <c r="CF1368" s="90"/>
      <c r="CG1368" s="90"/>
      <c r="CH1368" s="90"/>
      <c r="CJ1368" s="87">
        <f t="shared" si="421"/>
        <v>2</v>
      </c>
      <c r="CK1368" s="87">
        <f t="shared" si="422"/>
        <v>9</v>
      </c>
      <c r="CL1368" s="22" t="s">
        <v>121</v>
      </c>
      <c r="CM1368" s="22" t="s">
        <v>5263</v>
      </c>
    </row>
    <row r="1369" spans="1:91" ht="14.45" customHeight="1" x14ac:dyDescent="0.25">
      <c r="A1369" s="69">
        <f t="shared" si="429"/>
        <v>1367</v>
      </c>
      <c r="B1369" s="70" t="s">
        <v>102</v>
      </c>
      <c r="C1369" s="107">
        <v>235600259249</v>
      </c>
      <c r="D1369" s="106">
        <v>145579268</v>
      </c>
      <c r="E1369" s="73">
        <v>5320007728</v>
      </c>
      <c r="F1369" s="74">
        <v>46078</v>
      </c>
      <c r="G1369" s="75" t="s">
        <v>627</v>
      </c>
      <c r="H1369" s="75" t="s">
        <v>4340</v>
      </c>
      <c r="I1369" s="75" t="s">
        <v>105</v>
      </c>
      <c r="J1369" s="75" t="s">
        <v>2035</v>
      </c>
      <c r="K1369" s="75" t="s">
        <v>242</v>
      </c>
      <c r="L1369" s="74">
        <v>46099</v>
      </c>
      <c r="M1369" s="73">
        <v>0</v>
      </c>
      <c r="N1369" s="79" t="s">
        <v>5258</v>
      </c>
      <c r="O1369" s="79" t="s">
        <v>5259</v>
      </c>
      <c r="P1369" s="75">
        <v>2830049135</v>
      </c>
      <c r="Q1369" s="74">
        <v>46078</v>
      </c>
      <c r="R1369" s="75">
        <v>1209387838</v>
      </c>
      <c r="S1369" s="75">
        <v>224241980</v>
      </c>
      <c r="T1369" s="74">
        <v>46078</v>
      </c>
      <c r="U1369" s="76">
        <v>3194.114</v>
      </c>
      <c r="V1369" s="76">
        <v>3085.8389999999999</v>
      </c>
      <c r="W1369" s="75">
        <v>4</v>
      </c>
      <c r="X1369" s="75">
        <v>0</v>
      </c>
      <c r="Y1369" s="98">
        <v>235600259249</v>
      </c>
      <c r="Z1369" s="82" t="s">
        <v>128</v>
      </c>
      <c r="AA1369" s="75" t="s">
        <v>545</v>
      </c>
      <c r="AB1369" s="75" t="s">
        <v>4344</v>
      </c>
      <c r="AC1369" s="98">
        <v>235600259249</v>
      </c>
      <c r="AD1369" s="75" t="s">
        <v>113</v>
      </c>
      <c r="AE1369" s="99">
        <v>46082</v>
      </c>
      <c r="AF1369" s="80">
        <v>46081.041666666664</v>
      </c>
      <c r="AG1369" s="80">
        <v>46080.625</v>
      </c>
      <c r="AH1369" s="80">
        <v>46080.458333333336</v>
      </c>
      <c r="AI1369" s="99">
        <v>46082</v>
      </c>
      <c r="AJ1369" s="69"/>
      <c r="AK1369" s="99">
        <v>46082</v>
      </c>
      <c r="AL1369" s="99">
        <v>46086</v>
      </c>
      <c r="AM1369" s="69"/>
      <c r="AN1369" s="99">
        <v>46088</v>
      </c>
      <c r="AO1369" s="95" t="s">
        <v>121</v>
      </c>
      <c r="AP1369" s="95" t="s">
        <v>121</v>
      </c>
      <c r="AQ1369" s="95" t="s">
        <v>121</v>
      </c>
      <c r="AR1369" s="95" t="s">
        <v>121</v>
      </c>
      <c r="AS1369" s="158" t="s">
        <v>10</v>
      </c>
      <c r="AT1369" s="95" t="s">
        <v>121</v>
      </c>
      <c r="AU1369" s="82" t="s">
        <v>2794</v>
      </c>
      <c r="AV1369" s="74">
        <v>46078</v>
      </c>
      <c r="AW1369" s="75">
        <v>0</v>
      </c>
      <c r="AX1369" s="75">
        <v>0</v>
      </c>
      <c r="AY1369" s="75"/>
      <c r="AZ1369" s="96"/>
      <c r="BA1369" s="75"/>
      <c r="BB1369" s="75"/>
      <c r="BC1369" s="75"/>
      <c r="BD1369" s="75"/>
      <c r="BE1369" s="75"/>
      <c r="BF1369" s="75"/>
      <c r="BG1369" s="75"/>
      <c r="BH1369" s="75"/>
      <c r="BI1369" s="75"/>
      <c r="BJ1369" s="75"/>
      <c r="BK1369" s="75"/>
      <c r="BL1369" s="75"/>
      <c r="BM1369" s="75"/>
      <c r="BN1369" s="75"/>
      <c r="BO1369" s="75"/>
      <c r="BP1369" s="75"/>
      <c r="BQ1369" s="75"/>
      <c r="BR1369" s="75"/>
      <c r="BS1369" s="75"/>
      <c r="BT1369" s="75">
        <v>0</v>
      </c>
      <c r="BU1369" s="192" t="s">
        <v>5262</v>
      </c>
      <c r="BV1369" s="74">
        <v>46083</v>
      </c>
      <c r="BW1369" s="85"/>
      <c r="BX1369" s="85"/>
      <c r="BY1369" s="86" t="s">
        <v>120</v>
      </c>
      <c r="BZ1369" s="87">
        <f t="shared" si="430"/>
        <v>9</v>
      </c>
      <c r="CB1369" s="88">
        <f t="shared" si="420"/>
        <v>10</v>
      </c>
      <c r="CC1369" s="89"/>
      <c r="CE1369" s="87">
        <f t="shared" si="419"/>
        <v>3</v>
      </c>
      <c r="CF1369" s="90"/>
      <c r="CG1369" s="90"/>
      <c r="CH1369" s="90"/>
      <c r="CJ1369" s="87">
        <f t="shared" si="421"/>
        <v>2</v>
      </c>
      <c r="CK1369" s="87">
        <f t="shared" si="422"/>
        <v>9</v>
      </c>
      <c r="CL1369" s="22" t="s">
        <v>121</v>
      </c>
      <c r="CM1369" s="22" t="s">
        <v>5263</v>
      </c>
    </row>
    <row r="1370" spans="1:91" ht="14.45" customHeight="1" x14ac:dyDescent="0.25">
      <c r="A1370" s="69">
        <f t="shared" si="429"/>
        <v>1368</v>
      </c>
      <c r="B1370" s="70" t="s">
        <v>102</v>
      </c>
      <c r="C1370" s="107">
        <v>235600259249</v>
      </c>
      <c r="D1370" s="106">
        <v>145532003</v>
      </c>
      <c r="E1370" s="73">
        <v>5320007728</v>
      </c>
      <c r="F1370" s="74">
        <v>46067</v>
      </c>
      <c r="G1370" s="75" t="s">
        <v>627</v>
      </c>
      <c r="H1370" s="75" t="s">
        <v>4340</v>
      </c>
      <c r="I1370" s="75" t="s">
        <v>105</v>
      </c>
      <c r="J1370" s="75" t="s">
        <v>2035</v>
      </c>
      <c r="K1370" s="75" t="s">
        <v>242</v>
      </c>
      <c r="L1370" s="74">
        <v>46093</v>
      </c>
      <c r="M1370" s="73">
        <v>0</v>
      </c>
      <c r="N1370" s="79" t="s">
        <v>5258</v>
      </c>
      <c r="O1370" s="79" t="s">
        <v>5259</v>
      </c>
      <c r="P1370" s="75">
        <v>2830049130</v>
      </c>
      <c r="Q1370" s="74">
        <v>46078</v>
      </c>
      <c r="R1370" s="75">
        <v>1209387834</v>
      </c>
      <c r="S1370" s="75">
        <v>224241970</v>
      </c>
      <c r="T1370" s="74">
        <v>46078</v>
      </c>
      <c r="U1370" s="76">
        <v>3153.6680000000001</v>
      </c>
      <c r="V1370" s="76">
        <v>3046.7640000000001</v>
      </c>
      <c r="W1370" s="75">
        <v>3</v>
      </c>
      <c r="X1370" s="75">
        <v>0</v>
      </c>
      <c r="Y1370" s="98">
        <v>235600259249</v>
      </c>
      <c r="Z1370" s="82" t="s">
        <v>128</v>
      </c>
      <c r="AA1370" s="75" t="s">
        <v>545</v>
      </c>
      <c r="AB1370" s="75" t="s">
        <v>4344</v>
      </c>
      <c r="AC1370" s="98">
        <v>235600259249</v>
      </c>
      <c r="AD1370" s="75" t="s">
        <v>113</v>
      </c>
      <c r="AE1370" s="99">
        <v>46082</v>
      </c>
      <c r="AF1370" s="80">
        <v>46081.041666666664</v>
      </c>
      <c r="AG1370" s="80">
        <v>46080.625</v>
      </c>
      <c r="AH1370" s="80">
        <v>46080.458333333336</v>
      </c>
      <c r="AI1370" s="99">
        <v>46082</v>
      </c>
      <c r="AJ1370" s="69"/>
      <c r="AK1370" s="99">
        <v>46082</v>
      </c>
      <c r="AL1370" s="99">
        <v>46086</v>
      </c>
      <c r="AM1370" s="69"/>
      <c r="AN1370" s="99">
        <v>46088</v>
      </c>
      <c r="AO1370" s="95" t="s">
        <v>121</v>
      </c>
      <c r="AP1370" s="95" t="s">
        <v>121</v>
      </c>
      <c r="AQ1370" s="95" t="s">
        <v>121</v>
      </c>
      <c r="AR1370" s="95" t="s">
        <v>121</v>
      </c>
      <c r="AS1370" s="158" t="s">
        <v>10</v>
      </c>
      <c r="AT1370" s="95" t="s">
        <v>121</v>
      </c>
      <c r="AU1370" s="82" t="s">
        <v>2794</v>
      </c>
      <c r="AV1370" s="74">
        <v>46078</v>
      </c>
      <c r="AW1370" s="75">
        <v>0</v>
      </c>
      <c r="AX1370" s="75">
        <v>0</v>
      </c>
      <c r="AY1370" s="75"/>
      <c r="AZ1370" s="96"/>
      <c r="BA1370" s="75"/>
      <c r="BB1370" s="75"/>
      <c r="BC1370" s="75"/>
      <c r="BD1370" s="75"/>
      <c r="BE1370" s="75"/>
      <c r="BF1370" s="75"/>
      <c r="BG1370" s="75"/>
      <c r="BH1370" s="75"/>
      <c r="BI1370" s="75"/>
      <c r="BJ1370" s="75"/>
      <c r="BK1370" s="75"/>
      <c r="BL1370" s="75"/>
      <c r="BM1370" s="75"/>
      <c r="BN1370" s="75"/>
      <c r="BO1370" s="75"/>
      <c r="BP1370" s="75"/>
      <c r="BQ1370" s="75"/>
      <c r="BR1370" s="75"/>
      <c r="BS1370" s="75"/>
      <c r="BT1370" s="75">
        <v>0</v>
      </c>
      <c r="BU1370" s="192" t="s">
        <v>5262</v>
      </c>
      <c r="BV1370" s="74">
        <v>46083</v>
      </c>
      <c r="BW1370" s="85"/>
      <c r="BX1370" s="85"/>
      <c r="BY1370" s="86" t="s">
        <v>120</v>
      </c>
      <c r="BZ1370" s="87">
        <f t="shared" si="430"/>
        <v>7</v>
      </c>
      <c r="CB1370" s="88">
        <f t="shared" si="420"/>
        <v>10</v>
      </c>
      <c r="CC1370" s="89"/>
      <c r="CE1370" s="87">
        <f t="shared" si="419"/>
        <v>3</v>
      </c>
      <c r="CF1370" s="90"/>
      <c r="CG1370" s="90"/>
      <c r="CH1370" s="90"/>
      <c r="CJ1370" s="87">
        <f t="shared" si="421"/>
        <v>2</v>
      </c>
      <c r="CK1370" s="87">
        <f t="shared" si="422"/>
        <v>9</v>
      </c>
      <c r="CL1370" s="22" t="s">
        <v>121</v>
      </c>
      <c r="CM1370" s="22" t="s">
        <v>5263</v>
      </c>
    </row>
    <row r="1371" spans="1:91" ht="14.85" customHeight="1" x14ac:dyDescent="0.25">
      <c r="A1371" s="69">
        <f t="shared" si="429"/>
        <v>1369</v>
      </c>
      <c r="B1371" s="70" t="s">
        <v>102</v>
      </c>
      <c r="C1371" s="107">
        <v>235600255219</v>
      </c>
      <c r="D1371" s="106">
        <v>145406495</v>
      </c>
      <c r="E1371" s="73"/>
      <c r="F1371" s="74">
        <v>46064</v>
      </c>
      <c r="G1371" s="75" t="s">
        <v>567</v>
      </c>
      <c r="H1371" s="75" t="s">
        <v>2213</v>
      </c>
      <c r="I1371" s="75" t="s">
        <v>105</v>
      </c>
      <c r="J1371" s="75" t="s">
        <v>568</v>
      </c>
      <c r="K1371" s="75" t="s">
        <v>242</v>
      </c>
      <c r="L1371" s="74">
        <v>46092</v>
      </c>
      <c r="M1371" s="73">
        <v>40</v>
      </c>
      <c r="N1371" s="75" t="s">
        <v>5264</v>
      </c>
      <c r="O1371" s="75" t="s">
        <v>5265</v>
      </c>
      <c r="P1371" s="75">
        <v>2830049521</v>
      </c>
      <c r="Q1371" s="74">
        <v>46084</v>
      </c>
      <c r="R1371" s="75">
        <v>1209390065</v>
      </c>
      <c r="S1371" s="75">
        <v>224267869</v>
      </c>
      <c r="T1371" s="74">
        <v>46084</v>
      </c>
      <c r="U1371" s="76">
        <v>15604.675999999999</v>
      </c>
      <c r="V1371" s="76">
        <v>14962.886</v>
      </c>
      <c r="W1371" s="75">
        <v>18</v>
      </c>
      <c r="X1371" s="75">
        <v>0</v>
      </c>
      <c r="Y1371" s="98">
        <v>235600255219</v>
      </c>
      <c r="Z1371" s="82" t="s">
        <v>128</v>
      </c>
      <c r="AA1371" s="75" t="s">
        <v>280</v>
      </c>
      <c r="AB1371" s="82" t="s">
        <v>5266</v>
      </c>
      <c r="AC1371" s="98">
        <v>235600255219</v>
      </c>
      <c r="AD1371" s="75" t="s">
        <v>113</v>
      </c>
      <c r="AE1371" s="99">
        <v>46090</v>
      </c>
      <c r="AF1371" s="80">
        <v>46086.291666666664</v>
      </c>
      <c r="AG1371" s="80">
        <v>46086.499305555553</v>
      </c>
      <c r="AH1371" s="80">
        <v>46085.499305555553</v>
      </c>
      <c r="AI1371" s="99">
        <v>46084</v>
      </c>
      <c r="AJ1371" s="99">
        <v>46087</v>
      </c>
      <c r="AK1371" s="99">
        <v>46088</v>
      </c>
      <c r="AL1371" s="99">
        <v>46093</v>
      </c>
      <c r="AM1371" s="99">
        <v>46105</v>
      </c>
      <c r="AN1371" s="99">
        <v>46105</v>
      </c>
      <c r="AO1371" s="81">
        <f>IF(AH1371&lt;AG1371,IF(AH1371=0,"",AH1371-1),IF(AG1371=0,"",AG1371-1))</f>
        <v>46084.499305555553</v>
      </c>
      <c r="AP1371" s="81">
        <f>IF(AH1371&lt;AG1371,IF(AH1371=0,"",AH1371),IF(AG1371=0,"",AG1371))</f>
        <v>46085.499305555553</v>
      </c>
      <c r="AQ1371" s="81">
        <f>IF(AH1371&lt;AG1371,IF(AH1371=0,"",AH1371),IF(AG1371=0,"",AG1371))</f>
        <v>46085.499305555553</v>
      </c>
      <c r="AR1371" s="81">
        <f>IF(AI1371=0,"",IF(AI1371&lt;AJ1371,AJ1371+1,AI1371+1))</f>
        <v>46088</v>
      </c>
      <c r="AS1371" s="81">
        <f>IF(AI1371=0,"",IF(AE1371=0,IF(AJ1371=0,AI1371+2,AJ1371+2),AE1371+2))</f>
        <v>46092</v>
      </c>
      <c r="AT1371" s="81">
        <f>IF(AI1371=0,"",IF(AI1371&lt;AJ1371,AJ1371+1,AI1371+1))</f>
        <v>46088</v>
      </c>
      <c r="AU1371" s="82" t="s">
        <v>2787</v>
      </c>
      <c r="AV1371" s="134">
        <v>46084</v>
      </c>
      <c r="AW1371" s="75" t="s">
        <v>5267</v>
      </c>
      <c r="AX1371" s="75" t="s">
        <v>5268</v>
      </c>
      <c r="AY1371" s="75"/>
      <c r="AZ1371" s="96"/>
      <c r="BA1371" s="75"/>
      <c r="BB1371" s="75"/>
      <c r="BC1371" s="75"/>
      <c r="BD1371" s="75"/>
      <c r="BE1371" s="75"/>
      <c r="BF1371" s="75"/>
      <c r="BG1371" s="75"/>
      <c r="BH1371" s="75"/>
      <c r="BI1371" s="75"/>
      <c r="BJ1371" s="75"/>
      <c r="BK1371" s="75"/>
      <c r="BL1371" s="75"/>
      <c r="BM1371" s="75"/>
      <c r="BN1371" s="75"/>
      <c r="BO1371" s="75"/>
      <c r="BP1371" s="75"/>
      <c r="BQ1371" s="75"/>
      <c r="BR1371" s="75"/>
      <c r="BS1371" s="75"/>
      <c r="BT1371" s="75">
        <v>1</v>
      </c>
      <c r="BU1371" s="189" t="s">
        <v>5269</v>
      </c>
      <c r="BV1371" s="74">
        <v>46090</v>
      </c>
      <c r="BW1371" s="85"/>
      <c r="BX1371" s="85"/>
      <c r="BY1371" s="86" t="s">
        <v>120</v>
      </c>
      <c r="BZ1371" s="87">
        <f t="shared" si="430"/>
        <v>7</v>
      </c>
      <c r="CB1371" s="88">
        <f t="shared" si="420"/>
        <v>11</v>
      </c>
      <c r="CC1371" s="89"/>
      <c r="CE1371" s="87">
        <f t="shared" si="419"/>
        <v>3</v>
      </c>
      <c r="CF1371" s="90">
        <v>18303600</v>
      </c>
      <c r="CG1371" s="90"/>
      <c r="CH1371" s="90">
        <v>18303600</v>
      </c>
      <c r="CI1371" s="22">
        <v>26148</v>
      </c>
      <c r="CJ1371" s="87">
        <f t="shared" si="421"/>
        <v>3</v>
      </c>
      <c r="CK1371" s="87">
        <f t="shared" si="422"/>
        <v>10</v>
      </c>
      <c r="CL1371" s="22" t="s">
        <v>121</v>
      </c>
      <c r="CM1371" s="22" t="s">
        <v>5270</v>
      </c>
    </row>
    <row r="1372" spans="1:91" ht="14.85" customHeight="1" x14ac:dyDescent="0.25">
      <c r="A1372" s="69">
        <f t="shared" si="429"/>
        <v>1370</v>
      </c>
      <c r="B1372" s="70" t="s">
        <v>102</v>
      </c>
      <c r="C1372" s="107" t="s">
        <v>5271</v>
      </c>
      <c r="D1372" s="106">
        <v>145437821</v>
      </c>
      <c r="E1372" s="73"/>
      <c r="F1372" s="74">
        <v>46064</v>
      </c>
      <c r="G1372" s="75" t="s">
        <v>567</v>
      </c>
      <c r="H1372" s="75" t="s">
        <v>2213</v>
      </c>
      <c r="I1372" s="75" t="s">
        <v>105</v>
      </c>
      <c r="J1372" s="75" t="s">
        <v>568</v>
      </c>
      <c r="K1372" s="75" t="s">
        <v>242</v>
      </c>
      <c r="L1372" s="74">
        <v>46093</v>
      </c>
      <c r="M1372" s="73">
        <v>40</v>
      </c>
      <c r="N1372" s="75" t="s">
        <v>5272</v>
      </c>
      <c r="O1372" s="75" t="s">
        <v>5273</v>
      </c>
      <c r="P1372" s="75">
        <v>2830049611</v>
      </c>
      <c r="Q1372" s="74">
        <v>46085</v>
      </c>
      <c r="R1372" s="75">
        <v>1209390526</v>
      </c>
      <c r="S1372" s="75">
        <v>224267873</v>
      </c>
      <c r="T1372" s="74">
        <v>46085</v>
      </c>
      <c r="U1372" s="76">
        <v>15736.895</v>
      </c>
      <c r="V1372" s="76">
        <v>15089.669</v>
      </c>
      <c r="W1372" s="75">
        <v>18</v>
      </c>
      <c r="X1372" s="75">
        <v>0</v>
      </c>
      <c r="Y1372" s="98">
        <v>7266674410</v>
      </c>
      <c r="Z1372" s="82" t="s">
        <v>354</v>
      </c>
      <c r="AA1372" s="75" t="s">
        <v>1680</v>
      </c>
      <c r="AB1372" s="82" t="s">
        <v>5274</v>
      </c>
      <c r="AC1372" s="98" t="s">
        <v>5271</v>
      </c>
      <c r="AD1372" s="75" t="s">
        <v>113</v>
      </c>
      <c r="AE1372" s="75"/>
      <c r="AF1372" s="80">
        <v>46086.895833333336</v>
      </c>
      <c r="AG1372" s="80">
        <v>46086.375</v>
      </c>
      <c r="AH1372" s="80">
        <v>46086.375</v>
      </c>
      <c r="AI1372" s="99">
        <v>46082</v>
      </c>
      <c r="AJ1372" s="99">
        <v>46089</v>
      </c>
      <c r="AK1372" s="99">
        <v>46090</v>
      </c>
      <c r="AL1372" s="99">
        <v>46092</v>
      </c>
      <c r="AM1372" s="99">
        <v>46100</v>
      </c>
      <c r="AN1372" s="99">
        <v>46100</v>
      </c>
      <c r="AO1372" s="81">
        <f>IF(AH1372&lt;AG1372,IF(AH1372=0,"",AH1372-1),IF(AG1372=0,"",AG1372-1))</f>
        <v>46085.375</v>
      </c>
      <c r="AP1372" s="81">
        <f>IF(AH1372&lt;AG1372,IF(AH1372=0,"",AH1372),IF(AG1372=0,"",AG1372))</f>
        <v>46086.375</v>
      </c>
      <c r="AQ1372" s="81">
        <f>IF(AH1372&lt;AG1372,IF(AH1372=0,"",AH1372),IF(AG1372=0,"",AG1372))</f>
        <v>46086.375</v>
      </c>
      <c r="AR1372" s="81">
        <f>IF(AI1372=0,"",IF(AI1372&lt;AJ1372,AJ1372+1,AI1372+1))</f>
        <v>46090</v>
      </c>
      <c r="AS1372" s="81">
        <f>IF(AI1372=0,"",IF(AE1372=0,IF(AJ1372=0,AI1372+2,AJ1372+2),AE1372+2))</f>
        <v>46091</v>
      </c>
      <c r="AT1372" s="81">
        <f>IF(AI1372=0,"",IF(AI1372&lt;AJ1372,AJ1372+1,AI1372+1))</f>
        <v>46090</v>
      </c>
      <c r="AU1372" s="82" t="s">
        <v>2787</v>
      </c>
      <c r="AV1372" s="187">
        <v>46085</v>
      </c>
      <c r="AW1372" s="75" t="s">
        <v>5275</v>
      </c>
      <c r="AX1372" s="75">
        <v>32256318</v>
      </c>
      <c r="AY1372" s="75"/>
      <c r="AZ1372" s="96"/>
      <c r="BA1372" s="75"/>
      <c r="BB1372" s="75"/>
      <c r="BC1372" s="75"/>
      <c r="BD1372" s="75"/>
      <c r="BE1372" s="75"/>
      <c r="BF1372" s="75"/>
      <c r="BG1372" s="75"/>
      <c r="BH1372" s="75"/>
      <c r="BI1372" s="75"/>
      <c r="BJ1372" s="75"/>
      <c r="BK1372" s="75"/>
      <c r="BL1372" s="75"/>
      <c r="BM1372" s="75"/>
      <c r="BN1372" s="75"/>
      <c r="BO1372" s="75"/>
      <c r="BP1372" s="75"/>
      <c r="BQ1372" s="75"/>
      <c r="BR1372" s="75"/>
      <c r="BS1372" s="75"/>
      <c r="BT1372" s="75">
        <v>1</v>
      </c>
      <c r="BU1372" s="201" t="s">
        <v>5276</v>
      </c>
      <c r="BV1372" s="74">
        <v>46090</v>
      </c>
      <c r="BW1372" s="85"/>
      <c r="BX1372" s="85"/>
      <c r="BY1372" s="86" t="s">
        <v>120</v>
      </c>
      <c r="BZ1372" s="87">
        <f t="shared" si="430"/>
        <v>7</v>
      </c>
      <c r="CB1372" s="88">
        <f t="shared" si="420"/>
        <v>11</v>
      </c>
      <c r="CC1372" s="89"/>
      <c r="CE1372" s="87">
        <f t="shared" si="419"/>
        <v>3</v>
      </c>
      <c r="CF1372" s="90">
        <v>9025200</v>
      </c>
      <c r="CG1372" s="90"/>
      <c r="CH1372" s="90">
        <v>9025200</v>
      </c>
      <c r="CI1372" s="22">
        <v>26160</v>
      </c>
      <c r="CJ1372" s="87">
        <f t="shared" si="421"/>
        <v>3</v>
      </c>
      <c r="CK1372" s="87">
        <f t="shared" si="422"/>
        <v>10</v>
      </c>
      <c r="CL1372" s="22" t="s">
        <v>121</v>
      </c>
      <c r="CM1372" s="22" t="s">
        <v>5277</v>
      </c>
    </row>
    <row r="1373" spans="1:91" ht="14.85" customHeight="1" x14ac:dyDescent="0.25">
      <c r="A1373" s="69">
        <f t="shared" si="429"/>
        <v>1371</v>
      </c>
      <c r="B1373" s="70" t="s">
        <v>102</v>
      </c>
      <c r="C1373" s="107" t="s">
        <v>5278</v>
      </c>
      <c r="D1373" s="106">
        <v>145445202</v>
      </c>
      <c r="E1373" s="73"/>
      <c r="F1373" s="74">
        <v>46065</v>
      </c>
      <c r="G1373" s="75" t="s">
        <v>576</v>
      </c>
      <c r="H1373" s="75" t="s">
        <v>2213</v>
      </c>
      <c r="I1373" s="75" t="s">
        <v>105</v>
      </c>
      <c r="J1373" s="75" t="s">
        <v>577</v>
      </c>
      <c r="K1373" s="75" t="s">
        <v>242</v>
      </c>
      <c r="L1373" s="74">
        <v>46100</v>
      </c>
      <c r="M1373" s="73">
        <v>40</v>
      </c>
      <c r="N1373" s="75" t="s">
        <v>5279</v>
      </c>
      <c r="O1373" s="75" t="s">
        <v>5280</v>
      </c>
      <c r="P1373" s="75">
        <v>2830049608</v>
      </c>
      <c r="Q1373" s="74">
        <v>46085</v>
      </c>
      <c r="R1373" s="75">
        <v>1209390514</v>
      </c>
      <c r="S1373" s="75">
        <v>224267884</v>
      </c>
      <c r="T1373" s="74">
        <v>46085</v>
      </c>
      <c r="U1373" s="76">
        <v>10075.655000000001</v>
      </c>
      <c r="V1373" s="76">
        <v>9745.893</v>
      </c>
      <c r="W1373" s="75">
        <v>12</v>
      </c>
      <c r="X1373" s="75">
        <v>0</v>
      </c>
      <c r="Y1373" s="98">
        <v>7266775660</v>
      </c>
      <c r="Z1373" s="82" t="s">
        <v>354</v>
      </c>
      <c r="AA1373" s="75" t="s">
        <v>1680</v>
      </c>
      <c r="AB1373" s="82" t="s">
        <v>5274</v>
      </c>
      <c r="AC1373" s="107" t="s">
        <v>5278</v>
      </c>
      <c r="AD1373" s="75" t="s">
        <v>113</v>
      </c>
      <c r="AE1373" s="99">
        <v>46090</v>
      </c>
      <c r="AF1373" s="80">
        <v>46086.895833333336</v>
      </c>
      <c r="AG1373" s="80">
        <v>46086.375</v>
      </c>
      <c r="AH1373" s="80">
        <v>46086.375</v>
      </c>
      <c r="AI1373" s="99">
        <v>46082</v>
      </c>
      <c r="AJ1373" s="99">
        <v>46089</v>
      </c>
      <c r="AK1373" s="74">
        <v>46089</v>
      </c>
      <c r="AL1373" s="99">
        <v>46092</v>
      </c>
      <c r="AM1373" s="74">
        <v>46103</v>
      </c>
      <c r="AN1373" s="101">
        <v>46103</v>
      </c>
      <c r="AO1373" s="81">
        <f>IF(AH1373&lt;AG1373,IF(AH1373=0,"",AH1373-1),IF(AG1373=0,"",AG1373-1))</f>
        <v>46085.375</v>
      </c>
      <c r="AP1373" s="81">
        <f>IF(AH1373&lt;AG1373,IF(AH1373=0,"",AH1373),IF(AG1373=0,"",AG1373))</f>
        <v>46086.375</v>
      </c>
      <c r="AQ1373" s="81">
        <f>IF(AH1373&lt;AG1373,IF(AH1373=0,"",AH1373),IF(AG1373=0,"",AG1373))</f>
        <v>46086.375</v>
      </c>
      <c r="AR1373" s="81">
        <f>IF(AI1373=0,"",IF(AI1373&lt;AJ1373,AJ1373+1,AI1373+1))</f>
        <v>46090</v>
      </c>
      <c r="AS1373" s="81">
        <f>IF(AI1373=0,"",IF(AE1373=0,IF(AJ1373=0,AI1373+2,AJ1373+2),AE1373+2))</f>
        <v>46092</v>
      </c>
      <c r="AT1373" s="81">
        <f>IF(AI1373=0,"",IF(AI1373&lt;AJ1373,AJ1373+1,AI1373+1))</f>
        <v>46090</v>
      </c>
      <c r="AU1373" s="82" t="s">
        <v>2787</v>
      </c>
      <c r="AV1373" s="187">
        <v>46085</v>
      </c>
      <c r="AW1373" s="75" t="s">
        <v>5281</v>
      </c>
      <c r="AX1373" s="75">
        <v>32256316</v>
      </c>
      <c r="AY1373" s="75"/>
      <c r="AZ1373" s="96"/>
      <c r="BA1373" s="75"/>
      <c r="BB1373" s="75"/>
      <c r="BC1373" s="75"/>
      <c r="BD1373" s="75"/>
      <c r="BE1373" s="75"/>
      <c r="BF1373" s="75"/>
      <c r="BG1373" s="75"/>
      <c r="BH1373" s="75"/>
      <c r="BI1373" s="75"/>
      <c r="BJ1373" s="75"/>
      <c r="BK1373" s="75"/>
      <c r="BL1373" s="75"/>
      <c r="BM1373" s="75"/>
      <c r="BN1373" s="75"/>
      <c r="BO1373" s="75"/>
      <c r="BP1373" s="75"/>
      <c r="BQ1373" s="75"/>
      <c r="BR1373" s="75"/>
      <c r="BS1373" s="75"/>
      <c r="BT1373" s="75">
        <v>1</v>
      </c>
      <c r="BU1373" s="201" t="s">
        <v>5282</v>
      </c>
      <c r="BV1373" s="74">
        <v>46090</v>
      </c>
      <c r="BW1373" s="85"/>
      <c r="BX1373" s="85"/>
      <c r="BY1373" s="86" t="s">
        <v>120</v>
      </c>
      <c r="BZ1373" s="87">
        <f t="shared" si="430"/>
        <v>7</v>
      </c>
      <c r="CB1373" s="88">
        <f t="shared" si="420"/>
        <v>11</v>
      </c>
      <c r="CC1373" s="89"/>
      <c r="CE1373" s="87">
        <f t="shared" si="419"/>
        <v>3</v>
      </c>
      <c r="CF1373" s="90">
        <v>9025200</v>
      </c>
      <c r="CG1373" s="90"/>
      <c r="CH1373" s="90">
        <v>9025200</v>
      </c>
      <c r="CI1373" s="22">
        <v>26160</v>
      </c>
      <c r="CJ1373" s="87">
        <f t="shared" si="421"/>
        <v>3</v>
      </c>
      <c r="CK1373" s="87">
        <f t="shared" si="422"/>
        <v>10</v>
      </c>
      <c r="CL1373" s="22" t="s">
        <v>121</v>
      </c>
      <c r="CM1373" s="22" t="s">
        <v>5283</v>
      </c>
    </row>
    <row r="1374" spans="1:91" ht="14.85" customHeight="1" x14ac:dyDescent="0.25">
      <c r="A1374" s="69">
        <f t="shared" si="429"/>
        <v>1372</v>
      </c>
      <c r="B1374" s="70" t="s">
        <v>102</v>
      </c>
      <c r="C1374" s="107" t="s">
        <v>5271</v>
      </c>
      <c r="D1374" s="106">
        <v>145397233</v>
      </c>
      <c r="E1374" s="73"/>
      <c r="F1374" s="74">
        <v>46078</v>
      </c>
      <c r="G1374" s="75" t="s">
        <v>567</v>
      </c>
      <c r="H1374" s="75" t="s">
        <v>2213</v>
      </c>
      <c r="I1374" s="75" t="s">
        <v>105</v>
      </c>
      <c r="J1374" s="75" t="s">
        <v>568</v>
      </c>
      <c r="K1374" s="75" t="s">
        <v>242</v>
      </c>
      <c r="L1374" s="74">
        <v>46111</v>
      </c>
      <c r="M1374" s="73">
        <v>40</v>
      </c>
      <c r="N1374" s="75" t="s">
        <v>5284</v>
      </c>
      <c r="O1374" s="75" t="s">
        <v>5285</v>
      </c>
      <c r="P1374" s="75">
        <v>2830049607</v>
      </c>
      <c r="Q1374" s="74">
        <v>46085</v>
      </c>
      <c r="R1374" s="75">
        <v>1209390513</v>
      </c>
      <c r="S1374" s="75">
        <v>224267752</v>
      </c>
      <c r="T1374" s="74">
        <v>46085</v>
      </c>
      <c r="U1374" s="76">
        <v>15377.611999999999</v>
      </c>
      <c r="V1374" s="76">
        <v>14745.157999999999</v>
      </c>
      <c r="W1374" s="75">
        <v>17</v>
      </c>
      <c r="X1374" s="75">
        <v>0</v>
      </c>
      <c r="Y1374" s="98">
        <v>7266414100</v>
      </c>
      <c r="Z1374" s="82" t="s">
        <v>354</v>
      </c>
      <c r="AA1374" s="75" t="s">
        <v>5286</v>
      </c>
      <c r="AB1374" s="82" t="s">
        <v>5274</v>
      </c>
      <c r="AC1374" s="98" t="s">
        <v>5271</v>
      </c>
      <c r="AD1374" s="75" t="s">
        <v>113</v>
      </c>
      <c r="AE1374" s="75"/>
      <c r="AF1374" s="80">
        <v>46086.895833333336</v>
      </c>
      <c r="AG1374" s="80">
        <v>46086.375</v>
      </c>
      <c r="AH1374" s="80">
        <v>46086.375</v>
      </c>
      <c r="AI1374" s="99">
        <v>46082</v>
      </c>
      <c r="AJ1374" s="99">
        <v>46089</v>
      </c>
      <c r="AK1374" s="99">
        <v>46090</v>
      </c>
      <c r="AL1374" s="99">
        <v>46092</v>
      </c>
      <c r="AM1374" s="99">
        <v>46100</v>
      </c>
      <c r="AN1374" s="99">
        <v>46100</v>
      </c>
      <c r="AO1374" s="81">
        <f>IF(AH1374&lt;AG1374,IF(AH1374=0,"",AH1374-1),IF(AG1374=0,"",AG1374-1))</f>
        <v>46085.375</v>
      </c>
      <c r="AP1374" s="81">
        <f>IF(AH1374&lt;AG1374,IF(AH1374=0,"",AH1374),IF(AG1374=0,"",AG1374))</f>
        <v>46086.375</v>
      </c>
      <c r="AQ1374" s="81">
        <f>IF(AH1374&lt;AG1374,IF(AH1374=0,"",AH1374),IF(AG1374=0,"",AG1374))</f>
        <v>46086.375</v>
      </c>
      <c r="AR1374" s="81">
        <f>IF(AI1374=0,"",IF(AI1374&lt;AJ1374,AJ1374+1,AI1374+1))</f>
        <v>46090</v>
      </c>
      <c r="AS1374" s="81">
        <f>IF(AI1374=0,"",IF(AE1374=0,IF(AJ1374=0,AI1374+2,AJ1374+2),AE1374+2))</f>
        <v>46091</v>
      </c>
      <c r="AT1374" s="81">
        <f>IF(AI1374=0,"",IF(AI1374&lt;AJ1374,AJ1374+1,AI1374+1))</f>
        <v>46090</v>
      </c>
      <c r="AU1374" s="82" t="s">
        <v>2787</v>
      </c>
      <c r="AV1374" s="187">
        <v>46085</v>
      </c>
      <c r="AW1374" s="75" t="s">
        <v>5287</v>
      </c>
      <c r="AX1374" s="75">
        <v>32706878</v>
      </c>
      <c r="AY1374" s="75"/>
      <c r="AZ1374" s="96"/>
      <c r="BA1374" s="75"/>
      <c r="BB1374" s="75"/>
      <c r="BC1374" s="75"/>
      <c r="BD1374" s="75"/>
      <c r="BE1374" s="75"/>
      <c r="BF1374" s="75"/>
      <c r="BG1374" s="75"/>
      <c r="BH1374" s="75"/>
      <c r="BI1374" s="75"/>
      <c r="BJ1374" s="75"/>
      <c r="BK1374" s="75"/>
      <c r="BL1374" s="75"/>
      <c r="BM1374" s="75"/>
      <c r="BN1374" s="75"/>
      <c r="BO1374" s="75"/>
      <c r="BP1374" s="75"/>
      <c r="BQ1374" s="75"/>
      <c r="BR1374" s="75"/>
      <c r="BS1374" s="75"/>
      <c r="BT1374" s="75">
        <v>0</v>
      </c>
      <c r="BU1374" s="201" t="s">
        <v>5276</v>
      </c>
      <c r="BV1374" s="74">
        <v>46090</v>
      </c>
      <c r="BW1374" s="85"/>
      <c r="BX1374" s="85"/>
      <c r="BY1374" s="86" t="s">
        <v>120</v>
      </c>
      <c r="BZ1374" s="87">
        <f t="shared" si="430"/>
        <v>9</v>
      </c>
      <c r="CB1374" s="88">
        <f t="shared" si="420"/>
        <v>11</v>
      </c>
      <c r="CC1374" s="89"/>
      <c r="CE1374" s="87">
        <f t="shared" si="419"/>
        <v>3</v>
      </c>
      <c r="CF1374" s="90">
        <v>9025200</v>
      </c>
      <c r="CG1374" s="90"/>
      <c r="CH1374" s="90">
        <v>9025200</v>
      </c>
      <c r="CI1374" s="22">
        <v>26160</v>
      </c>
      <c r="CJ1374" s="87">
        <f t="shared" si="421"/>
        <v>3</v>
      </c>
      <c r="CK1374" s="87">
        <f t="shared" si="422"/>
        <v>10</v>
      </c>
      <c r="CL1374" s="22" t="s">
        <v>121</v>
      </c>
      <c r="CM1374" s="22" t="s">
        <v>5277</v>
      </c>
    </row>
    <row r="1375" spans="1:91" ht="14.85" customHeight="1" x14ac:dyDescent="0.25">
      <c r="A1375" s="69">
        <f t="shared" si="429"/>
        <v>1373</v>
      </c>
      <c r="B1375" s="70" t="s">
        <v>102</v>
      </c>
      <c r="C1375" s="107" t="s">
        <v>5288</v>
      </c>
      <c r="D1375" s="106">
        <v>145307634</v>
      </c>
      <c r="E1375" s="73">
        <v>5320007357</v>
      </c>
      <c r="F1375" s="74">
        <v>46077</v>
      </c>
      <c r="G1375" s="75" t="s">
        <v>428</v>
      </c>
      <c r="H1375" s="75" t="s">
        <v>2531</v>
      </c>
      <c r="I1375" s="75" t="s">
        <v>656</v>
      </c>
      <c r="J1375" s="75" t="s">
        <v>430</v>
      </c>
      <c r="K1375" s="75" t="s">
        <v>242</v>
      </c>
      <c r="L1375" s="74">
        <v>46093</v>
      </c>
      <c r="M1375" s="73">
        <v>20</v>
      </c>
      <c r="N1375" s="75" t="s">
        <v>5289</v>
      </c>
      <c r="O1375" s="75" t="s">
        <v>5290</v>
      </c>
      <c r="P1375" s="75">
        <v>2830049432</v>
      </c>
      <c r="Q1375" s="74">
        <v>46083</v>
      </c>
      <c r="R1375" s="75">
        <v>1209389633</v>
      </c>
      <c r="S1375" s="75">
        <v>224248941</v>
      </c>
      <c r="T1375" s="74">
        <v>46083</v>
      </c>
      <c r="U1375" s="76">
        <v>7830.7960000000003</v>
      </c>
      <c r="V1375" s="76">
        <v>7505.8770000000004</v>
      </c>
      <c r="W1375" s="73">
        <v>9</v>
      </c>
      <c r="X1375" s="73">
        <v>0</v>
      </c>
      <c r="Y1375" s="98" t="s">
        <v>5291</v>
      </c>
      <c r="Z1375" s="82" t="s">
        <v>220</v>
      </c>
      <c r="AA1375" s="75" t="s">
        <v>372</v>
      </c>
      <c r="AB1375" s="82" t="s">
        <v>5199</v>
      </c>
      <c r="AC1375" s="75" t="s">
        <v>5288</v>
      </c>
      <c r="AD1375" s="69" t="s">
        <v>113</v>
      </c>
      <c r="AE1375" s="231">
        <v>46090</v>
      </c>
      <c r="AF1375" s="232">
        <v>46084.999305555553</v>
      </c>
      <c r="AG1375" s="80">
        <v>46086.416666666664</v>
      </c>
      <c r="AH1375" s="80">
        <v>46084.999305555553</v>
      </c>
      <c r="AI1375" s="99">
        <v>46084</v>
      </c>
      <c r="AJ1375" s="99">
        <v>46087</v>
      </c>
      <c r="AK1375" s="99">
        <v>46087</v>
      </c>
      <c r="AL1375" s="99">
        <v>46088</v>
      </c>
      <c r="AM1375" s="99">
        <v>46089</v>
      </c>
      <c r="AN1375" s="74">
        <v>46092</v>
      </c>
      <c r="AO1375" s="95" t="s">
        <v>121</v>
      </c>
      <c r="AP1375" s="95" t="s">
        <v>121</v>
      </c>
      <c r="AQ1375" s="95" t="s">
        <v>121</v>
      </c>
      <c r="AR1375" s="95" t="s">
        <v>121</v>
      </c>
      <c r="AS1375" s="158" t="s">
        <v>261</v>
      </c>
      <c r="AT1375" s="158" t="s">
        <v>121</v>
      </c>
      <c r="AU1375" s="82" t="s">
        <v>2787</v>
      </c>
      <c r="AV1375" s="134">
        <v>46083</v>
      </c>
      <c r="AW1375" s="75" t="s">
        <v>5292</v>
      </c>
      <c r="AX1375" s="75" t="s">
        <v>5293</v>
      </c>
      <c r="AY1375" s="75"/>
      <c r="AZ1375" s="96"/>
      <c r="BA1375" s="75"/>
      <c r="BB1375" s="75"/>
      <c r="BC1375" s="75"/>
      <c r="BD1375" s="75"/>
      <c r="BE1375" s="75"/>
      <c r="BF1375" s="75"/>
      <c r="BG1375" s="75"/>
      <c r="BH1375" s="75"/>
      <c r="BI1375" s="75"/>
      <c r="BJ1375" s="75"/>
      <c r="BK1375" s="75"/>
      <c r="BL1375" s="75"/>
      <c r="BM1375" s="75"/>
      <c r="BN1375" s="75"/>
      <c r="BO1375" s="75"/>
      <c r="BP1375" s="75"/>
      <c r="BQ1375" s="75"/>
      <c r="BR1375" s="75"/>
      <c r="BS1375" s="75"/>
      <c r="BT1375" s="75">
        <v>1</v>
      </c>
      <c r="BU1375" s="82">
        <v>66119</v>
      </c>
      <c r="BV1375" s="74">
        <v>46090</v>
      </c>
      <c r="BW1375" s="85"/>
      <c r="BX1375" s="85"/>
      <c r="BY1375" s="86" t="s">
        <v>120</v>
      </c>
      <c r="BZ1375" s="87">
        <f t="shared" si="430"/>
        <v>9</v>
      </c>
      <c r="CB1375" s="88">
        <f t="shared" si="420"/>
        <v>11</v>
      </c>
      <c r="CC1375" s="89"/>
      <c r="CE1375" s="87">
        <f t="shared" si="419"/>
        <v>3</v>
      </c>
      <c r="CF1375" s="90">
        <v>20619000</v>
      </c>
      <c r="CG1375" s="90"/>
      <c r="CH1375" s="90">
        <v>20619000</v>
      </c>
      <c r="CI1375" s="22">
        <v>26100</v>
      </c>
      <c r="CJ1375" s="87">
        <f t="shared" si="421"/>
        <v>3</v>
      </c>
      <c r="CK1375" s="87">
        <f t="shared" si="422"/>
        <v>10</v>
      </c>
      <c r="CL1375" s="22" t="s">
        <v>121</v>
      </c>
      <c r="CM1375" s="22" t="s">
        <v>5294</v>
      </c>
    </row>
    <row r="1376" spans="1:91" ht="14.85" customHeight="1" x14ac:dyDescent="0.25">
      <c r="A1376" s="69">
        <f t="shared" si="429"/>
        <v>1374</v>
      </c>
      <c r="B1376" s="70" t="s">
        <v>102</v>
      </c>
      <c r="C1376" s="107" t="s">
        <v>5288</v>
      </c>
      <c r="D1376" s="106">
        <v>145307677</v>
      </c>
      <c r="E1376" s="73">
        <v>5320007357</v>
      </c>
      <c r="F1376" s="74">
        <v>46077</v>
      </c>
      <c r="G1376" s="75" t="s">
        <v>428</v>
      </c>
      <c r="H1376" s="75" t="s">
        <v>2531</v>
      </c>
      <c r="I1376" s="75" t="s">
        <v>656</v>
      </c>
      <c r="J1376" s="75" t="s">
        <v>430</v>
      </c>
      <c r="K1376" s="75" t="s">
        <v>242</v>
      </c>
      <c r="L1376" s="74">
        <v>46093</v>
      </c>
      <c r="M1376" s="73">
        <v>0</v>
      </c>
      <c r="N1376" s="75" t="s">
        <v>5289</v>
      </c>
      <c r="O1376" s="75" t="s">
        <v>5290</v>
      </c>
      <c r="P1376" s="75">
        <v>2830049434</v>
      </c>
      <c r="Q1376" s="74">
        <v>46083</v>
      </c>
      <c r="R1376" s="75">
        <v>1209389636</v>
      </c>
      <c r="S1376" s="75">
        <v>224248942</v>
      </c>
      <c r="T1376" s="74">
        <v>46083</v>
      </c>
      <c r="U1376" s="76">
        <v>179.34899999999999</v>
      </c>
      <c r="V1376" s="76">
        <v>175.17099999999999</v>
      </c>
      <c r="W1376" s="73">
        <v>1</v>
      </c>
      <c r="X1376" s="73">
        <v>0</v>
      </c>
      <c r="Y1376" s="98" t="s">
        <v>5291</v>
      </c>
      <c r="Z1376" s="82" t="s">
        <v>220</v>
      </c>
      <c r="AA1376" s="75" t="s">
        <v>372</v>
      </c>
      <c r="AB1376" s="82" t="s">
        <v>5199</v>
      </c>
      <c r="AC1376" s="75" t="s">
        <v>5288</v>
      </c>
      <c r="AD1376" s="69" t="s">
        <v>113</v>
      </c>
      <c r="AE1376" s="231">
        <v>46090</v>
      </c>
      <c r="AF1376" s="232">
        <v>46084.999305555553</v>
      </c>
      <c r="AG1376" s="80">
        <v>46086.416666666664</v>
      </c>
      <c r="AH1376" s="80">
        <v>46084.999305555553</v>
      </c>
      <c r="AI1376" s="99">
        <v>46084</v>
      </c>
      <c r="AJ1376" s="99">
        <v>46087</v>
      </c>
      <c r="AK1376" s="99">
        <v>46087</v>
      </c>
      <c r="AL1376" s="99">
        <v>46088</v>
      </c>
      <c r="AM1376" s="99">
        <v>46089</v>
      </c>
      <c r="AN1376" s="74">
        <v>46092</v>
      </c>
      <c r="AO1376" s="95" t="s">
        <v>121</v>
      </c>
      <c r="AP1376" s="95" t="s">
        <v>121</v>
      </c>
      <c r="AQ1376" s="95" t="s">
        <v>121</v>
      </c>
      <c r="AR1376" s="95" t="s">
        <v>121</v>
      </c>
      <c r="AS1376" s="158" t="s">
        <v>261</v>
      </c>
      <c r="AT1376" s="158" t="s">
        <v>121</v>
      </c>
      <c r="AU1376" s="82" t="s">
        <v>2787</v>
      </c>
      <c r="AV1376" s="134">
        <v>46083</v>
      </c>
      <c r="AW1376" s="75" t="s">
        <v>5292</v>
      </c>
      <c r="AX1376" s="75" t="s">
        <v>5293</v>
      </c>
      <c r="AY1376" s="75"/>
      <c r="AZ1376" s="96"/>
      <c r="BA1376" s="75"/>
      <c r="BB1376" s="75"/>
      <c r="BC1376" s="75"/>
      <c r="BD1376" s="75"/>
      <c r="BE1376" s="75"/>
      <c r="BF1376" s="75"/>
      <c r="BG1376" s="75"/>
      <c r="BH1376" s="75"/>
      <c r="BI1376" s="75"/>
      <c r="BJ1376" s="75"/>
      <c r="BK1376" s="75"/>
      <c r="BL1376" s="75"/>
      <c r="BM1376" s="75"/>
      <c r="BN1376" s="75"/>
      <c r="BO1376" s="75"/>
      <c r="BP1376" s="75"/>
      <c r="BQ1376" s="75"/>
      <c r="BR1376" s="75"/>
      <c r="BS1376" s="75"/>
      <c r="BT1376" s="75">
        <v>0</v>
      </c>
      <c r="BU1376" s="82">
        <v>66119</v>
      </c>
      <c r="BV1376" s="74">
        <v>46090</v>
      </c>
      <c r="BW1376" s="85"/>
      <c r="BX1376" s="85"/>
      <c r="BY1376" s="86" t="s">
        <v>120</v>
      </c>
      <c r="BZ1376" s="87">
        <f t="shared" si="430"/>
        <v>9</v>
      </c>
      <c r="CB1376" s="88">
        <f t="shared" si="420"/>
        <v>11</v>
      </c>
      <c r="CC1376" s="89"/>
      <c r="CE1376" s="87">
        <f t="shared" si="419"/>
        <v>3</v>
      </c>
      <c r="CF1376" s="90"/>
      <c r="CG1376" s="90"/>
      <c r="CH1376" s="90"/>
      <c r="CJ1376" s="87">
        <f t="shared" si="421"/>
        <v>3</v>
      </c>
      <c r="CK1376" s="87">
        <f t="shared" si="422"/>
        <v>10</v>
      </c>
      <c r="CL1376" s="22" t="s">
        <v>121</v>
      </c>
      <c r="CM1376" s="22" t="s">
        <v>5294</v>
      </c>
    </row>
    <row r="1377" spans="1:91" ht="14.85" customHeight="1" x14ac:dyDescent="0.25">
      <c r="A1377" s="69">
        <f t="shared" si="429"/>
        <v>1375</v>
      </c>
      <c r="B1377" s="70" t="s">
        <v>102</v>
      </c>
      <c r="C1377" s="98">
        <v>235600262321</v>
      </c>
      <c r="D1377" s="106">
        <v>145490305</v>
      </c>
      <c r="E1377" s="73">
        <v>5320007610</v>
      </c>
      <c r="F1377" s="74">
        <v>46084</v>
      </c>
      <c r="G1377" s="75" t="s">
        <v>266</v>
      </c>
      <c r="H1377" s="75" t="s">
        <v>1657</v>
      </c>
      <c r="I1377" s="75" t="s">
        <v>105</v>
      </c>
      <c r="J1377" s="75" t="s">
        <v>322</v>
      </c>
      <c r="K1377" s="75" t="s">
        <v>242</v>
      </c>
      <c r="L1377" s="74">
        <v>46097</v>
      </c>
      <c r="M1377" s="73">
        <v>0</v>
      </c>
      <c r="N1377" s="75" t="s">
        <v>5295</v>
      </c>
      <c r="O1377" s="75" t="s">
        <v>5296</v>
      </c>
      <c r="P1377" s="75">
        <v>2830049589</v>
      </c>
      <c r="Q1377" s="74">
        <v>46085</v>
      </c>
      <c r="R1377" s="75">
        <v>1209390461</v>
      </c>
      <c r="S1377" s="75">
        <v>224278869</v>
      </c>
      <c r="T1377" s="74">
        <v>46085</v>
      </c>
      <c r="U1377" s="219">
        <v>879.84</v>
      </c>
      <c r="V1377" s="219">
        <v>858.78700000000003</v>
      </c>
      <c r="W1377" s="75">
        <v>1</v>
      </c>
      <c r="X1377" s="75">
        <v>0</v>
      </c>
      <c r="Y1377" s="98">
        <v>235600262321</v>
      </c>
      <c r="Z1377" s="82" t="s">
        <v>128</v>
      </c>
      <c r="AA1377" s="75" t="s">
        <v>5297</v>
      </c>
      <c r="AB1377" s="75" t="s">
        <v>5298</v>
      </c>
      <c r="AC1377" s="98">
        <v>235600262321</v>
      </c>
      <c r="AD1377" s="75" t="s">
        <v>113</v>
      </c>
      <c r="AE1377" s="99">
        <v>46087</v>
      </c>
      <c r="AF1377" s="80">
        <v>46087.333333333336</v>
      </c>
      <c r="AG1377" s="80">
        <v>46086.5</v>
      </c>
      <c r="AH1377" s="80">
        <v>46086.416666666664</v>
      </c>
      <c r="AI1377" s="99">
        <v>46084</v>
      </c>
      <c r="AJ1377" s="99">
        <v>46087</v>
      </c>
      <c r="AK1377" s="99">
        <v>46087</v>
      </c>
      <c r="AL1377" s="99">
        <v>46090</v>
      </c>
      <c r="AM1377" s="69"/>
      <c r="AN1377" s="74">
        <v>46091</v>
      </c>
      <c r="AO1377" s="95" t="s">
        <v>121</v>
      </c>
      <c r="AP1377" s="95" t="s">
        <v>121</v>
      </c>
      <c r="AQ1377" s="95" t="s">
        <v>121</v>
      </c>
      <c r="AR1377" s="95" t="s">
        <v>121</v>
      </c>
      <c r="AS1377" s="158" t="s">
        <v>261</v>
      </c>
      <c r="AT1377" s="95" t="s">
        <v>121</v>
      </c>
      <c r="AU1377" s="82" t="s">
        <v>2787</v>
      </c>
      <c r="AV1377" s="134">
        <v>46085</v>
      </c>
      <c r="AW1377" s="75" t="s">
        <v>5299</v>
      </c>
      <c r="AX1377" s="75" t="s">
        <v>5300</v>
      </c>
      <c r="AY1377" s="75"/>
      <c r="AZ1377" s="96"/>
      <c r="BA1377" s="75"/>
      <c r="BB1377" s="75"/>
      <c r="BC1377" s="75"/>
      <c r="BD1377" s="75"/>
      <c r="BE1377" s="75"/>
      <c r="BF1377" s="75"/>
      <c r="BG1377" s="75"/>
      <c r="BH1377" s="75"/>
      <c r="BI1377" s="75"/>
      <c r="BJ1377" s="75"/>
      <c r="BK1377" s="75"/>
      <c r="BL1377" s="75"/>
      <c r="BM1377" s="75"/>
      <c r="BN1377" s="75"/>
      <c r="BO1377" s="75"/>
      <c r="BP1377" s="75"/>
      <c r="BQ1377" s="75"/>
      <c r="BR1377" s="75"/>
      <c r="BS1377" s="75"/>
      <c r="BT1377" s="75">
        <v>1</v>
      </c>
      <c r="BU1377" s="189" t="s">
        <v>5301</v>
      </c>
      <c r="BV1377" s="74">
        <v>46090</v>
      </c>
      <c r="BW1377" s="85"/>
      <c r="BX1377" s="85"/>
      <c r="BY1377" s="86" t="s">
        <v>120</v>
      </c>
      <c r="BZ1377" s="87">
        <f t="shared" si="430"/>
        <v>10</v>
      </c>
      <c r="CB1377" s="88">
        <f t="shared" si="420"/>
        <v>11</v>
      </c>
      <c r="CC1377" s="89"/>
      <c r="CE1377" s="87">
        <f t="shared" si="419"/>
        <v>3</v>
      </c>
      <c r="CF1377" s="90"/>
      <c r="CG1377" s="90"/>
      <c r="CH1377" s="90"/>
      <c r="CJ1377" s="87">
        <f t="shared" si="421"/>
        <v>3</v>
      </c>
      <c r="CK1377" s="87">
        <f t="shared" si="422"/>
        <v>10</v>
      </c>
      <c r="CL1377" s="22" t="s">
        <v>121</v>
      </c>
      <c r="CM1377" s="22" t="s">
        <v>5302</v>
      </c>
    </row>
    <row r="1378" spans="1:91" ht="14.85" customHeight="1" x14ac:dyDescent="0.25">
      <c r="A1378" s="69">
        <f t="shared" si="429"/>
        <v>1376</v>
      </c>
      <c r="B1378" s="70" t="s">
        <v>102</v>
      </c>
      <c r="C1378" s="98">
        <v>235600262321</v>
      </c>
      <c r="D1378" s="106">
        <v>145424167</v>
      </c>
      <c r="E1378" s="73">
        <v>5320007610</v>
      </c>
      <c r="F1378" s="74">
        <v>46084</v>
      </c>
      <c r="G1378" s="75" t="s">
        <v>266</v>
      </c>
      <c r="H1378" s="75" t="s">
        <v>1657</v>
      </c>
      <c r="I1378" s="75" t="s">
        <v>105</v>
      </c>
      <c r="J1378" s="75" t="s">
        <v>322</v>
      </c>
      <c r="K1378" s="75" t="s">
        <v>242</v>
      </c>
      <c r="L1378" s="74">
        <v>46097</v>
      </c>
      <c r="M1378" s="73">
        <v>40</v>
      </c>
      <c r="N1378" s="75" t="s">
        <v>5295</v>
      </c>
      <c r="O1378" s="75" t="s">
        <v>5296</v>
      </c>
      <c r="P1378" s="75">
        <v>2830049590</v>
      </c>
      <c r="Q1378" s="74">
        <v>46085</v>
      </c>
      <c r="R1378" s="75">
        <v>1209390462</v>
      </c>
      <c r="S1378" s="75">
        <v>224278865</v>
      </c>
      <c r="T1378" s="74">
        <v>46085</v>
      </c>
      <c r="U1378" s="219">
        <v>10117.549000000001</v>
      </c>
      <c r="V1378" s="219">
        <v>9875.4570000000003</v>
      </c>
      <c r="W1378" s="75">
        <v>12</v>
      </c>
      <c r="X1378" s="75">
        <v>0</v>
      </c>
      <c r="Y1378" s="98">
        <v>235600262321</v>
      </c>
      <c r="Z1378" s="82" t="s">
        <v>128</v>
      </c>
      <c r="AA1378" s="75" t="s">
        <v>5297</v>
      </c>
      <c r="AB1378" s="75" t="s">
        <v>5298</v>
      </c>
      <c r="AC1378" s="98">
        <v>235600262321</v>
      </c>
      <c r="AD1378" s="75" t="s">
        <v>113</v>
      </c>
      <c r="AE1378" s="99">
        <v>46087</v>
      </c>
      <c r="AF1378" s="80">
        <v>46087.333333333336</v>
      </c>
      <c r="AG1378" s="80">
        <v>46086.5</v>
      </c>
      <c r="AH1378" s="80">
        <v>46086.416666666664</v>
      </c>
      <c r="AI1378" s="99">
        <v>46084</v>
      </c>
      <c r="AJ1378" s="99">
        <v>46087</v>
      </c>
      <c r="AK1378" s="99">
        <v>46087</v>
      </c>
      <c r="AL1378" s="99">
        <v>46090</v>
      </c>
      <c r="AM1378" s="69"/>
      <c r="AN1378" s="74">
        <v>46091</v>
      </c>
      <c r="AO1378" s="95" t="s">
        <v>121</v>
      </c>
      <c r="AP1378" s="95" t="s">
        <v>121</v>
      </c>
      <c r="AQ1378" s="95" t="s">
        <v>121</v>
      </c>
      <c r="AR1378" s="95" t="s">
        <v>121</v>
      </c>
      <c r="AS1378" s="158" t="s">
        <v>261</v>
      </c>
      <c r="AT1378" s="95" t="s">
        <v>121</v>
      </c>
      <c r="AU1378" s="82" t="s">
        <v>2787</v>
      </c>
      <c r="AV1378" s="187">
        <v>46085</v>
      </c>
      <c r="AW1378" s="75">
        <f>_xlfn.XLOOKUP(D1378,'[1]OPS Loading report'!$E:$E,'[1]OPS Loading report'!$G:$G)</f>
        <v>0</v>
      </c>
      <c r="AX1378" s="75">
        <v>0</v>
      </c>
      <c r="AY1378" s="75"/>
      <c r="AZ1378" s="96"/>
      <c r="BA1378" s="75"/>
      <c r="BB1378" s="75"/>
      <c r="BC1378" s="75"/>
      <c r="BD1378" s="75"/>
      <c r="BE1378" s="75"/>
      <c r="BF1378" s="75"/>
      <c r="BG1378" s="75"/>
      <c r="BH1378" s="75"/>
      <c r="BI1378" s="75"/>
      <c r="BJ1378" s="75"/>
      <c r="BK1378" s="75"/>
      <c r="BL1378" s="75"/>
      <c r="BM1378" s="75"/>
      <c r="BN1378" s="75"/>
      <c r="BO1378" s="75"/>
      <c r="BP1378" s="75"/>
      <c r="BQ1378" s="75"/>
      <c r="BR1378" s="75"/>
      <c r="BS1378" s="75"/>
      <c r="BT1378" s="75">
        <v>0</v>
      </c>
      <c r="BU1378" s="189" t="s">
        <v>5301</v>
      </c>
      <c r="BV1378" s="74">
        <v>46090</v>
      </c>
      <c r="BW1378" s="85"/>
      <c r="BX1378" s="85"/>
      <c r="BY1378" s="86" t="s">
        <v>120</v>
      </c>
      <c r="BZ1378" s="87">
        <f t="shared" si="430"/>
        <v>10</v>
      </c>
      <c r="CB1378" s="88">
        <f t="shared" si="420"/>
        <v>11</v>
      </c>
      <c r="CC1378" s="89"/>
      <c r="CE1378" s="87">
        <f t="shared" si="419"/>
        <v>3</v>
      </c>
      <c r="CF1378" s="90">
        <v>15688800</v>
      </c>
      <c r="CG1378" s="90"/>
      <c r="CH1378" s="90">
        <v>15688800</v>
      </c>
      <c r="CI1378" s="22">
        <v>26148</v>
      </c>
      <c r="CJ1378" s="87">
        <f t="shared" si="421"/>
        <v>3</v>
      </c>
      <c r="CK1378" s="87">
        <f t="shared" si="422"/>
        <v>10</v>
      </c>
      <c r="CL1378" s="22" t="s">
        <v>121</v>
      </c>
      <c r="CM1378" s="22" t="s">
        <v>5302</v>
      </c>
    </row>
    <row r="1379" spans="1:91" ht="14.85" customHeight="1" x14ac:dyDescent="0.25">
      <c r="A1379" s="69">
        <f t="shared" si="429"/>
        <v>1377</v>
      </c>
      <c r="B1379" s="70" t="s">
        <v>102</v>
      </c>
      <c r="C1379" s="98">
        <v>235600377110</v>
      </c>
      <c r="D1379" s="106">
        <v>145558723</v>
      </c>
      <c r="E1379" s="73"/>
      <c r="F1379" s="74">
        <v>46084</v>
      </c>
      <c r="G1379" s="75" t="s">
        <v>290</v>
      </c>
      <c r="H1379" s="75" t="s">
        <v>1657</v>
      </c>
      <c r="I1379" s="75" t="s">
        <v>105</v>
      </c>
      <c r="J1379" s="75" t="s">
        <v>322</v>
      </c>
      <c r="K1379" s="75" t="s">
        <v>242</v>
      </c>
      <c r="L1379" s="158">
        <v>46106</v>
      </c>
      <c r="M1379" s="73">
        <v>40</v>
      </c>
      <c r="N1379" s="75" t="s">
        <v>5303</v>
      </c>
      <c r="O1379" s="75" t="s">
        <v>5304</v>
      </c>
      <c r="P1379" s="75">
        <v>2830049879</v>
      </c>
      <c r="Q1379" s="74">
        <v>46091</v>
      </c>
      <c r="R1379" s="75">
        <v>1209392051</v>
      </c>
      <c r="S1379" s="82">
        <v>224276923</v>
      </c>
      <c r="T1379" s="158">
        <v>46091</v>
      </c>
      <c r="U1379" s="159">
        <v>12490.744000000001</v>
      </c>
      <c r="V1379" s="159">
        <v>12041.553</v>
      </c>
      <c r="W1379" s="82">
        <v>13</v>
      </c>
      <c r="X1379" s="82">
        <v>0</v>
      </c>
      <c r="Y1379" s="98">
        <v>235600377110</v>
      </c>
      <c r="Z1379" s="82" t="s">
        <v>128</v>
      </c>
      <c r="AA1379" s="75" t="s">
        <v>399</v>
      </c>
      <c r="AB1379" s="75" t="s">
        <v>5305</v>
      </c>
      <c r="AC1379" s="98">
        <v>235600377110</v>
      </c>
      <c r="AD1379" s="75" t="s">
        <v>113</v>
      </c>
      <c r="AE1379" s="74">
        <v>46096</v>
      </c>
      <c r="AF1379" s="80">
        <v>46094.395833333336</v>
      </c>
      <c r="AG1379" s="80">
        <v>46094.499305555553</v>
      </c>
      <c r="AH1379" s="80">
        <v>46093.708333333336</v>
      </c>
      <c r="AI1379" s="99">
        <v>46094</v>
      </c>
      <c r="AJ1379" s="99">
        <v>46095</v>
      </c>
      <c r="AK1379" s="99">
        <v>46095</v>
      </c>
      <c r="AL1379" s="99">
        <v>46100</v>
      </c>
      <c r="AM1379" s="99">
        <v>46105</v>
      </c>
      <c r="AN1379" s="99">
        <v>46105</v>
      </c>
      <c r="AO1379" s="81">
        <f>IF(AH1379&lt;AG1379,IF(AH1379=0,"",AH1379-1),IF(AG1379=0,"",AG1379-1))</f>
        <v>46092.708333333336</v>
      </c>
      <c r="AP1379" s="81">
        <f>IF(AH1379&lt;AG1379,IF(AH1379=0,"",AH1379),IF(AG1379=0,"",AG1379))</f>
        <v>46093.708333333336</v>
      </c>
      <c r="AQ1379" s="81">
        <f>IF(AH1379&lt;AG1379,IF(AH1379=0,"",AH1379),IF(AG1379=0,"",AG1379))</f>
        <v>46093.708333333336</v>
      </c>
      <c r="AR1379" s="81">
        <f>IF(AI1379=0,"",IF(AI1379&lt;AJ1379,AJ1379+1,AI1379+1))</f>
        <v>46096</v>
      </c>
      <c r="AS1379" s="81">
        <f>IF(AI1379=0,"",IF(AE1379=0,IF(AJ1379=0,AI1379+2,AJ1379+2),AE1379+2))</f>
        <v>46098</v>
      </c>
      <c r="AT1379" s="81">
        <f>IF(AI1379=0,"",IF(AI1379&lt;AJ1379,AJ1379+1,AI1379+1))</f>
        <v>46096</v>
      </c>
      <c r="AU1379" s="224" t="s">
        <v>5120</v>
      </c>
      <c r="AV1379" s="134">
        <v>46091</v>
      </c>
      <c r="AW1379" s="170" t="s">
        <v>5306</v>
      </c>
      <c r="AX1379" s="75" t="s">
        <v>5307</v>
      </c>
      <c r="AY1379" s="75"/>
      <c r="AZ1379" s="96"/>
      <c r="BA1379" s="75"/>
      <c r="BB1379" s="75"/>
      <c r="BC1379" s="75"/>
      <c r="BD1379" s="75"/>
      <c r="BE1379" s="75"/>
      <c r="BF1379" s="75"/>
      <c r="BG1379" s="75"/>
      <c r="BH1379" s="75"/>
      <c r="BI1379" s="75"/>
      <c r="BJ1379" s="75"/>
      <c r="BK1379" s="75"/>
      <c r="BL1379" s="75"/>
      <c r="BM1379" s="75"/>
      <c r="BN1379" s="75"/>
      <c r="BO1379" s="75"/>
      <c r="BP1379" s="75"/>
      <c r="BQ1379" s="75"/>
      <c r="BR1379" s="75"/>
      <c r="BS1379" s="75"/>
      <c r="BT1379" s="75">
        <v>1</v>
      </c>
      <c r="BU1379" s="201" t="s">
        <v>5308</v>
      </c>
      <c r="BV1379" s="74">
        <v>46098</v>
      </c>
      <c r="BW1379" s="85"/>
      <c r="BX1379" s="85"/>
      <c r="BY1379" s="86" t="s">
        <v>120</v>
      </c>
      <c r="BZ1379" s="87">
        <f t="shared" si="430"/>
        <v>10</v>
      </c>
      <c r="CB1379" s="88">
        <f t="shared" si="420"/>
        <v>12</v>
      </c>
      <c r="CC1379" s="89"/>
      <c r="CE1379" s="87">
        <f t="shared" si="419"/>
        <v>3</v>
      </c>
      <c r="CF1379" s="90">
        <v>15696600</v>
      </c>
      <c r="CG1379" s="90"/>
      <c r="CH1379" s="90">
        <v>15696600</v>
      </c>
      <c r="CI1379" s="22">
        <v>26161</v>
      </c>
      <c r="CJ1379" s="87">
        <f t="shared" si="421"/>
        <v>3</v>
      </c>
      <c r="CK1379" s="87">
        <f t="shared" si="422"/>
        <v>11</v>
      </c>
      <c r="CL1379" s="22" t="s">
        <v>5125</v>
      </c>
      <c r="CM1379" s="22" t="s">
        <v>5309</v>
      </c>
    </row>
    <row r="1380" spans="1:91" ht="14.85" customHeight="1" x14ac:dyDescent="0.25">
      <c r="A1380" s="69">
        <f t="shared" si="429"/>
        <v>1378</v>
      </c>
      <c r="B1380" s="70" t="s">
        <v>102</v>
      </c>
      <c r="C1380" s="98">
        <v>235600285339</v>
      </c>
      <c r="D1380" s="106">
        <v>145427165</v>
      </c>
      <c r="E1380" s="73">
        <v>5320007580</v>
      </c>
      <c r="F1380" s="74">
        <v>46077</v>
      </c>
      <c r="G1380" s="75" t="s">
        <v>290</v>
      </c>
      <c r="H1380" s="75" t="s">
        <v>1657</v>
      </c>
      <c r="I1380" s="75" t="s">
        <v>105</v>
      </c>
      <c r="J1380" s="75" t="s">
        <v>322</v>
      </c>
      <c r="K1380" s="75" t="s">
        <v>242</v>
      </c>
      <c r="L1380" s="74">
        <v>46094</v>
      </c>
      <c r="M1380" s="73">
        <v>40</v>
      </c>
      <c r="N1380" s="75" t="s">
        <v>5310</v>
      </c>
      <c r="O1380" s="75" t="s">
        <v>5311</v>
      </c>
      <c r="P1380" s="75">
        <v>2830049474</v>
      </c>
      <c r="Q1380" s="74">
        <v>46084</v>
      </c>
      <c r="R1380" s="75">
        <v>1209389914</v>
      </c>
      <c r="S1380" s="75">
        <v>224267525</v>
      </c>
      <c r="T1380" s="74">
        <v>46084</v>
      </c>
      <c r="U1380" s="76">
        <v>3217.4789999999998</v>
      </c>
      <c r="V1380" s="76">
        <v>3132.2020000000002</v>
      </c>
      <c r="W1380" s="75">
        <v>4</v>
      </c>
      <c r="X1380" s="75">
        <v>0</v>
      </c>
      <c r="Y1380" s="98">
        <v>235600285339</v>
      </c>
      <c r="Z1380" s="82" t="s">
        <v>128</v>
      </c>
      <c r="AA1380" s="75" t="s">
        <v>280</v>
      </c>
      <c r="AB1380" s="75" t="s">
        <v>5266</v>
      </c>
      <c r="AC1380" s="98">
        <v>235600285339</v>
      </c>
      <c r="AD1380" s="75" t="s">
        <v>113</v>
      </c>
      <c r="AE1380" s="99">
        <v>46089</v>
      </c>
      <c r="AF1380" s="80">
        <v>46086.291666666664</v>
      </c>
      <c r="AG1380" s="80">
        <v>46085.499305555553</v>
      </c>
      <c r="AH1380" s="80">
        <v>46085.499305555553</v>
      </c>
      <c r="AI1380" s="99">
        <v>46084</v>
      </c>
      <c r="AJ1380" s="99">
        <v>46087</v>
      </c>
      <c r="AK1380" s="99">
        <v>46088</v>
      </c>
      <c r="AL1380" s="99">
        <v>46087</v>
      </c>
      <c r="AM1380" s="99">
        <v>46089</v>
      </c>
      <c r="AN1380" s="99">
        <v>46090</v>
      </c>
      <c r="AO1380" s="95" t="s">
        <v>121</v>
      </c>
      <c r="AP1380" s="95" t="s">
        <v>121</v>
      </c>
      <c r="AQ1380" s="95" t="s">
        <v>121</v>
      </c>
      <c r="AR1380" s="95" t="s">
        <v>121</v>
      </c>
      <c r="AS1380" s="95" t="s">
        <v>121</v>
      </c>
      <c r="AT1380" s="95" t="s">
        <v>121</v>
      </c>
      <c r="AU1380" s="82" t="s">
        <v>2787</v>
      </c>
      <c r="AV1380" s="233">
        <v>46084</v>
      </c>
      <c r="AW1380" s="75" t="s">
        <v>5312</v>
      </c>
      <c r="AX1380" s="75" t="s">
        <v>5313</v>
      </c>
      <c r="AY1380" s="75"/>
      <c r="AZ1380" s="96"/>
      <c r="BA1380" s="75"/>
      <c r="BB1380" s="75"/>
      <c r="BC1380" s="75"/>
      <c r="BD1380" s="75"/>
      <c r="BE1380" s="75"/>
      <c r="BF1380" s="75"/>
      <c r="BG1380" s="75"/>
      <c r="BH1380" s="75"/>
      <c r="BI1380" s="75"/>
      <c r="BJ1380" s="75"/>
      <c r="BK1380" s="75"/>
      <c r="BL1380" s="75"/>
      <c r="BM1380" s="75"/>
      <c r="BN1380" s="75"/>
      <c r="BO1380" s="75"/>
      <c r="BP1380" s="75"/>
      <c r="BQ1380" s="75"/>
      <c r="BR1380" s="75"/>
      <c r="BS1380" s="75"/>
      <c r="BT1380" s="75">
        <v>1</v>
      </c>
      <c r="BU1380" s="189" t="s">
        <v>5314</v>
      </c>
      <c r="BV1380" s="74">
        <v>46090</v>
      </c>
      <c r="BW1380" s="85"/>
      <c r="BX1380" s="85"/>
      <c r="BY1380" s="86" t="s">
        <v>120</v>
      </c>
      <c r="BZ1380" s="87">
        <f t="shared" si="430"/>
        <v>9</v>
      </c>
      <c r="CB1380" s="88">
        <f t="shared" si="420"/>
        <v>11</v>
      </c>
      <c r="CC1380" s="89"/>
      <c r="CE1380" s="87">
        <f t="shared" si="419"/>
        <v>3</v>
      </c>
      <c r="CF1380" s="90">
        <v>15688800</v>
      </c>
      <c r="CG1380" s="90"/>
      <c r="CH1380" s="90">
        <v>15688800</v>
      </c>
      <c r="CI1380" s="91">
        <v>26148</v>
      </c>
      <c r="CJ1380" s="87">
        <f t="shared" si="421"/>
        <v>3</v>
      </c>
      <c r="CK1380" s="87">
        <f t="shared" si="422"/>
        <v>10</v>
      </c>
      <c r="CL1380" s="22" t="s">
        <v>121</v>
      </c>
      <c r="CM1380" s="22" t="s">
        <v>5315</v>
      </c>
    </row>
    <row r="1381" spans="1:91" ht="14.85" customHeight="1" x14ac:dyDescent="0.25">
      <c r="A1381" s="69">
        <f t="shared" si="429"/>
        <v>1379</v>
      </c>
      <c r="B1381" s="70" t="s">
        <v>102</v>
      </c>
      <c r="C1381" s="98">
        <v>235600285339</v>
      </c>
      <c r="D1381" s="106">
        <v>145465666</v>
      </c>
      <c r="E1381" s="73">
        <v>5320007580</v>
      </c>
      <c r="F1381" s="74">
        <v>46077</v>
      </c>
      <c r="G1381" s="75" t="s">
        <v>290</v>
      </c>
      <c r="H1381" s="75" t="s">
        <v>1657</v>
      </c>
      <c r="I1381" s="75" t="s">
        <v>105</v>
      </c>
      <c r="J1381" s="75" t="s">
        <v>322</v>
      </c>
      <c r="K1381" s="75" t="s">
        <v>242</v>
      </c>
      <c r="L1381" s="74">
        <v>46099</v>
      </c>
      <c r="M1381" s="73">
        <v>0</v>
      </c>
      <c r="N1381" s="75" t="s">
        <v>5310</v>
      </c>
      <c r="O1381" s="75" t="s">
        <v>5311</v>
      </c>
      <c r="P1381" s="75">
        <v>2830049475</v>
      </c>
      <c r="Q1381" s="74">
        <v>46084</v>
      </c>
      <c r="R1381" s="75">
        <v>1209389915</v>
      </c>
      <c r="S1381" s="75">
        <v>224267511</v>
      </c>
      <c r="T1381" s="74">
        <v>46084</v>
      </c>
      <c r="U1381" s="76">
        <v>12414.119000000001</v>
      </c>
      <c r="V1381" s="76">
        <v>11967.683000000001</v>
      </c>
      <c r="W1381" s="75">
        <v>13</v>
      </c>
      <c r="X1381" s="75">
        <v>0</v>
      </c>
      <c r="Y1381" s="98">
        <v>235600285339</v>
      </c>
      <c r="Z1381" s="82" t="s">
        <v>128</v>
      </c>
      <c r="AA1381" s="75" t="s">
        <v>280</v>
      </c>
      <c r="AB1381" s="75" t="s">
        <v>5266</v>
      </c>
      <c r="AC1381" s="98">
        <v>235600285339</v>
      </c>
      <c r="AD1381" s="75" t="s">
        <v>113</v>
      </c>
      <c r="AE1381" s="99">
        <v>46089</v>
      </c>
      <c r="AF1381" s="80">
        <v>46086.291666666664</v>
      </c>
      <c r="AG1381" s="80">
        <v>46085.499305555553</v>
      </c>
      <c r="AH1381" s="80">
        <v>46085.499305555553</v>
      </c>
      <c r="AI1381" s="99">
        <v>46084</v>
      </c>
      <c r="AJ1381" s="99">
        <v>46087</v>
      </c>
      <c r="AK1381" s="99">
        <v>46088</v>
      </c>
      <c r="AL1381" s="99">
        <v>46087</v>
      </c>
      <c r="AM1381" s="99">
        <v>46089</v>
      </c>
      <c r="AN1381" s="99">
        <v>46090</v>
      </c>
      <c r="AO1381" s="95" t="s">
        <v>121</v>
      </c>
      <c r="AP1381" s="95" t="s">
        <v>121</v>
      </c>
      <c r="AQ1381" s="95" t="s">
        <v>121</v>
      </c>
      <c r="AR1381" s="95" t="s">
        <v>121</v>
      </c>
      <c r="AS1381" s="95" t="s">
        <v>121</v>
      </c>
      <c r="AT1381" s="95" t="s">
        <v>121</v>
      </c>
      <c r="AU1381" s="82" t="s">
        <v>2787</v>
      </c>
      <c r="AV1381" s="134">
        <v>46084</v>
      </c>
      <c r="AW1381" s="75">
        <f>_xlfn.XLOOKUP(D1381,'[1]OPS Loading report'!$E:$E,'[1]OPS Loading report'!$G:$G)</f>
        <v>0</v>
      </c>
      <c r="AX1381" s="75">
        <v>0</v>
      </c>
      <c r="AY1381" s="75"/>
      <c r="AZ1381" s="96"/>
      <c r="BA1381" s="75"/>
      <c r="BB1381" s="75"/>
      <c r="BC1381" s="75"/>
      <c r="BD1381" s="75"/>
      <c r="BE1381" s="75"/>
      <c r="BF1381" s="75"/>
      <c r="BG1381" s="75"/>
      <c r="BH1381" s="75"/>
      <c r="BI1381" s="75"/>
      <c r="BJ1381" s="75"/>
      <c r="BK1381" s="75"/>
      <c r="BL1381" s="75"/>
      <c r="BM1381" s="75"/>
      <c r="BN1381" s="75"/>
      <c r="BO1381" s="75"/>
      <c r="BP1381" s="75"/>
      <c r="BQ1381" s="75"/>
      <c r="BR1381" s="75"/>
      <c r="BS1381" s="75"/>
      <c r="BT1381" s="75">
        <v>0</v>
      </c>
      <c r="BU1381" s="189" t="s">
        <v>5314</v>
      </c>
      <c r="BV1381" s="74">
        <v>46090</v>
      </c>
      <c r="BW1381" s="85"/>
      <c r="BX1381" s="85"/>
      <c r="BY1381" s="86" t="s">
        <v>120</v>
      </c>
      <c r="BZ1381" s="87">
        <f t="shared" si="430"/>
        <v>9</v>
      </c>
      <c r="CB1381" s="88">
        <f t="shared" si="420"/>
        <v>11</v>
      </c>
      <c r="CC1381" s="89"/>
      <c r="CE1381" s="87">
        <f t="shared" si="419"/>
        <v>3</v>
      </c>
      <c r="CF1381" s="90"/>
      <c r="CG1381" s="90"/>
      <c r="CH1381" s="90"/>
      <c r="CJ1381" s="87">
        <f t="shared" si="421"/>
        <v>3</v>
      </c>
      <c r="CK1381" s="87">
        <f t="shared" si="422"/>
        <v>10</v>
      </c>
      <c r="CL1381" s="22" t="s">
        <v>121</v>
      </c>
      <c r="CM1381" s="22" t="s">
        <v>5315</v>
      </c>
    </row>
    <row r="1382" spans="1:91" ht="14.85" customHeight="1" x14ac:dyDescent="0.25">
      <c r="A1382" s="69">
        <f t="shared" si="429"/>
        <v>1380</v>
      </c>
      <c r="B1382" s="70" t="s">
        <v>102</v>
      </c>
      <c r="C1382" s="98">
        <v>235600304881</v>
      </c>
      <c r="D1382" s="106">
        <v>145515544</v>
      </c>
      <c r="E1382" s="73">
        <v>5320007683</v>
      </c>
      <c r="F1382" s="74">
        <v>46077</v>
      </c>
      <c r="G1382" s="75" t="s">
        <v>2163</v>
      </c>
      <c r="H1382" s="75" t="s">
        <v>1657</v>
      </c>
      <c r="I1382" s="75" t="s">
        <v>105</v>
      </c>
      <c r="J1382" s="75" t="s">
        <v>322</v>
      </c>
      <c r="K1382" s="75" t="s">
        <v>242</v>
      </c>
      <c r="L1382" s="74">
        <v>46100</v>
      </c>
      <c r="M1382" s="73">
        <v>40</v>
      </c>
      <c r="N1382" s="75" t="s">
        <v>5316</v>
      </c>
      <c r="O1382" s="75" t="s">
        <v>5317</v>
      </c>
      <c r="P1382" s="75">
        <v>2830049397</v>
      </c>
      <c r="Q1382" s="74">
        <v>46082</v>
      </c>
      <c r="R1382" s="75">
        <v>1209389529</v>
      </c>
      <c r="S1382" s="75">
        <v>224263906</v>
      </c>
      <c r="T1382" s="74">
        <v>46082</v>
      </c>
      <c r="U1382" s="76">
        <v>5106.8320000000003</v>
      </c>
      <c r="V1382" s="76">
        <v>4991.3869999999997</v>
      </c>
      <c r="W1382" s="75">
        <v>6</v>
      </c>
      <c r="X1382" s="75">
        <v>0</v>
      </c>
      <c r="Y1382" s="98">
        <v>235600304881</v>
      </c>
      <c r="Z1382" s="82" t="s">
        <v>128</v>
      </c>
      <c r="AA1382" s="75" t="s">
        <v>280</v>
      </c>
      <c r="AB1382" s="75" t="s">
        <v>5266</v>
      </c>
      <c r="AC1382" s="98">
        <v>235600304881</v>
      </c>
      <c r="AD1382" s="75" t="s">
        <v>113</v>
      </c>
      <c r="AE1382" s="74">
        <v>46089</v>
      </c>
      <c r="AF1382" s="80">
        <v>46086.291666666664</v>
      </c>
      <c r="AG1382" s="80">
        <v>46085.499305555553</v>
      </c>
      <c r="AH1382" s="80">
        <v>46085.499305555553</v>
      </c>
      <c r="AI1382" s="99">
        <v>46084</v>
      </c>
      <c r="AJ1382" s="99">
        <v>46087</v>
      </c>
      <c r="AK1382" s="99">
        <v>46087</v>
      </c>
      <c r="AL1382" s="99">
        <v>46087</v>
      </c>
      <c r="AM1382" s="99">
        <v>46090</v>
      </c>
      <c r="AN1382" s="99">
        <v>46090</v>
      </c>
      <c r="AO1382" s="95" t="s">
        <v>121</v>
      </c>
      <c r="AP1382" s="95" t="s">
        <v>121</v>
      </c>
      <c r="AQ1382" s="95" t="s">
        <v>121</v>
      </c>
      <c r="AR1382" s="95" t="s">
        <v>121</v>
      </c>
      <c r="AS1382" s="95" t="s">
        <v>121</v>
      </c>
      <c r="AT1382" s="95" t="s">
        <v>121</v>
      </c>
      <c r="AU1382" s="82" t="s">
        <v>2787</v>
      </c>
      <c r="AV1382" s="134">
        <v>46082</v>
      </c>
      <c r="AW1382" s="75" t="s">
        <v>5318</v>
      </c>
      <c r="AX1382" s="75" t="s">
        <v>5319</v>
      </c>
      <c r="AY1382" s="75"/>
      <c r="AZ1382" s="96"/>
      <c r="BA1382" s="75"/>
      <c r="BB1382" s="75"/>
      <c r="BC1382" s="75"/>
      <c r="BD1382" s="75"/>
      <c r="BE1382" s="75"/>
      <c r="BF1382" s="75"/>
      <c r="BG1382" s="75"/>
      <c r="BH1382" s="75"/>
      <c r="BI1382" s="75"/>
      <c r="BJ1382" s="75"/>
      <c r="BK1382" s="75"/>
      <c r="BL1382" s="75"/>
      <c r="BM1382" s="75"/>
      <c r="BN1382" s="75"/>
      <c r="BO1382" s="75"/>
      <c r="BP1382" s="75"/>
      <c r="BQ1382" s="75"/>
      <c r="BR1382" s="75"/>
      <c r="BS1382" s="75"/>
      <c r="BT1382" s="75">
        <v>1</v>
      </c>
      <c r="BU1382" s="201" t="s">
        <v>5320</v>
      </c>
      <c r="BV1382" s="74">
        <v>46091</v>
      </c>
      <c r="BW1382" s="85"/>
      <c r="BX1382" s="85"/>
      <c r="BY1382" s="86" t="s">
        <v>120</v>
      </c>
      <c r="BZ1382" s="87">
        <f t="shared" si="430"/>
        <v>9</v>
      </c>
      <c r="CB1382" s="88">
        <f t="shared" si="420"/>
        <v>11</v>
      </c>
      <c r="CC1382" s="89"/>
      <c r="CE1382" s="87">
        <f t="shared" si="419"/>
        <v>3</v>
      </c>
      <c r="CF1382" s="90">
        <v>15688800</v>
      </c>
      <c r="CG1382" s="90"/>
      <c r="CH1382" s="90">
        <v>15688800</v>
      </c>
      <c r="CI1382" s="22">
        <v>26148</v>
      </c>
      <c r="CJ1382" s="87">
        <f t="shared" si="421"/>
        <v>3</v>
      </c>
      <c r="CK1382" s="87">
        <f t="shared" si="422"/>
        <v>9</v>
      </c>
      <c r="CL1382" s="22" t="s">
        <v>121</v>
      </c>
      <c r="CM1382" s="22" t="s">
        <v>5321</v>
      </c>
    </row>
    <row r="1383" spans="1:91" ht="14.85" customHeight="1" x14ac:dyDescent="0.25">
      <c r="A1383" s="69">
        <f t="shared" si="429"/>
        <v>1381</v>
      </c>
      <c r="B1383" s="70" t="s">
        <v>102</v>
      </c>
      <c r="C1383" s="98">
        <v>235600304881</v>
      </c>
      <c r="D1383" s="106">
        <v>145515540</v>
      </c>
      <c r="E1383" s="73">
        <v>5320007683</v>
      </c>
      <c r="F1383" s="74">
        <v>46077</v>
      </c>
      <c r="G1383" s="75" t="s">
        <v>290</v>
      </c>
      <c r="H1383" s="75" t="s">
        <v>1657</v>
      </c>
      <c r="I1383" s="75" t="s">
        <v>105</v>
      </c>
      <c r="J1383" s="75" t="s">
        <v>322</v>
      </c>
      <c r="K1383" s="75" t="s">
        <v>242</v>
      </c>
      <c r="L1383" s="74">
        <v>46100</v>
      </c>
      <c r="M1383" s="73">
        <v>0</v>
      </c>
      <c r="N1383" s="75" t="s">
        <v>5316</v>
      </c>
      <c r="O1383" s="75" t="s">
        <v>5317</v>
      </c>
      <c r="P1383" s="75">
        <v>2830049396</v>
      </c>
      <c r="Q1383" s="74">
        <v>46082</v>
      </c>
      <c r="R1383" s="75">
        <v>1209389528</v>
      </c>
      <c r="S1383" s="75">
        <v>224263910</v>
      </c>
      <c r="T1383" s="74">
        <v>46082</v>
      </c>
      <c r="U1383" s="76">
        <v>3050.3049999999998</v>
      </c>
      <c r="V1383" s="76">
        <v>2940.614</v>
      </c>
      <c r="W1383" s="75">
        <v>4</v>
      </c>
      <c r="X1383" s="75">
        <v>0</v>
      </c>
      <c r="Y1383" s="98">
        <v>235600304881</v>
      </c>
      <c r="Z1383" s="82" t="s">
        <v>128</v>
      </c>
      <c r="AA1383" s="75" t="s">
        <v>280</v>
      </c>
      <c r="AB1383" s="75" t="s">
        <v>5266</v>
      </c>
      <c r="AC1383" s="98">
        <v>235600304881</v>
      </c>
      <c r="AD1383" s="75" t="s">
        <v>113</v>
      </c>
      <c r="AE1383" s="74">
        <v>46089</v>
      </c>
      <c r="AF1383" s="80">
        <v>46086.291666666664</v>
      </c>
      <c r="AG1383" s="80">
        <v>46085.499305555553</v>
      </c>
      <c r="AH1383" s="80">
        <v>46085.499305555553</v>
      </c>
      <c r="AI1383" s="99">
        <v>46084</v>
      </c>
      <c r="AJ1383" s="99">
        <v>46087</v>
      </c>
      <c r="AK1383" s="99">
        <v>46087</v>
      </c>
      <c r="AL1383" s="99">
        <v>46087</v>
      </c>
      <c r="AM1383" s="99">
        <v>46090</v>
      </c>
      <c r="AN1383" s="99">
        <v>46090</v>
      </c>
      <c r="AO1383" s="95" t="s">
        <v>121</v>
      </c>
      <c r="AP1383" s="95" t="s">
        <v>121</v>
      </c>
      <c r="AQ1383" s="95" t="s">
        <v>121</v>
      </c>
      <c r="AR1383" s="95" t="s">
        <v>121</v>
      </c>
      <c r="AS1383" s="95" t="s">
        <v>121</v>
      </c>
      <c r="AT1383" s="95" t="s">
        <v>121</v>
      </c>
      <c r="AU1383" s="82" t="s">
        <v>2787</v>
      </c>
      <c r="AV1383" s="134">
        <v>46082</v>
      </c>
      <c r="AW1383" s="75">
        <f>_xlfn.XLOOKUP(D1383,'[1]OPS Loading report'!$E:$E,'[1]OPS Loading report'!$G:$G)</f>
        <v>0</v>
      </c>
      <c r="AX1383" s="75">
        <v>0</v>
      </c>
      <c r="AY1383" s="75"/>
      <c r="AZ1383" s="96"/>
      <c r="BA1383" s="75"/>
      <c r="BB1383" s="75"/>
      <c r="BC1383" s="75"/>
      <c r="BD1383" s="75"/>
      <c r="BE1383" s="75"/>
      <c r="BF1383" s="75"/>
      <c r="BG1383" s="75"/>
      <c r="BH1383" s="75"/>
      <c r="BI1383" s="75"/>
      <c r="BJ1383" s="75"/>
      <c r="BK1383" s="75"/>
      <c r="BL1383" s="75"/>
      <c r="BM1383" s="75"/>
      <c r="BN1383" s="75"/>
      <c r="BO1383" s="75"/>
      <c r="BP1383" s="75"/>
      <c r="BQ1383" s="75"/>
      <c r="BR1383" s="75"/>
      <c r="BS1383" s="75"/>
      <c r="BT1383" s="75">
        <v>0</v>
      </c>
      <c r="BU1383" s="201" t="s">
        <v>5320</v>
      </c>
      <c r="BV1383" s="74">
        <v>46091</v>
      </c>
      <c r="BW1383" s="85"/>
      <c r="BX1383" s="85"/>
      <c r="BY1383" s="86" t="s">
        <v>120</v>
      </c>
      <c r="BZ1383" s="87">
        <f t="shared" si="430"/>
        <v>9</v>
      </c>
      <c r="CB1383" s="88">
        <f t="shared" si="420"/>
        <v>11</v>
      </c>
      <c r="CC1383" s="89"/>
      <c r="CE1383" s="87">
        <f t="shared" si="419"/>
        <v>3</v>
      </c>
      <c r="CF1383" s="90"/>
      <c r="CG1383" s="90"/>
      <c r="CH1383" s="90"/>
      <c r="CJ1383" s="87">
        <f t="shared" si="421"/>
        <v>3</v>
      </c>
      <c r="CK1383" s="87">
        <f t="shared" si="422"/>
        <v>9</v>
      </c>
      <c r="CL1383" s="22" t="s">
        <v>121</v>
      </c>
      <c r="CM1383" s="22" t="s">
        <v>5321</v>
      </c>
    </row>
    <row r="1384" spans="1:91" ht="14.85" customHeight="1" x14ac:dyDescent="0.25">
      <c r="A1384" s="69">
        <f t="shared" si="429"/>
        <v>1382</v>
      </c>
      <c r="B1384" s="70" t="s">
        <v>102</v>
      </c>
      <c r="C1384" s="98">
        <v>235600304881</v>
      </c>
      <c r="D1384" s="106">
        <v>145463069</v>
      </c>
      <c r="E1384" s="73">
        <v>5320007683</v>
      </c>
      <c r="F1384" s="74">
        <v>46077</v>
      </c>
      <c r="G1384" s="75" t="s">
        <v>290</v>
      </c>
      <c r="H1384" s="75" t="s">
        <v>1657</v>
      </c>
      <c r="I1384" s="75" t="s">
        <v>105</v>
      </c>
      <c r="J1384" s="75" t="s">
        <v>322</v>
      </c>
      <c r="K1384" s="75" t="s">
        <v>242</v>
      </c>
      <c r="L1384" s="74">
        <v>46091</v>
      </c>
      <c r="M1384" s="73">
        <v>0</v>
      </c>
      <c r="N1384" s="75" t="s">
        <v>5316</v>
      </c>
      <c r="O1384" s="75" t="s">
        <v>5317</v>
      </c>
      <c r="P1384" s="75">
        <v>2830049395</v>
      </c>
      <c r="Q1384" s="74">
        <v>46082</v>
      </c>
      <c r="R1384" s="75">
        <v>1209389527</v>
      </c>
      <c r="S1384" s="75">
        <v>224263909</v>
      </c>
      <c r="T1384" s="74">
        <v>46082</v>
      </c>
      <c r="U1384" s="76">
        <v>6265.3590000000004</v>
      </c>
      <c r="V1384" s="76">
        <v>6070.5529999999999</v>
      </c>
      <c r="W1384" s="75">
        <v>9</v>
      </c>
      <c r="X1384" s="75">
        <v>0</v>
      </c>
      <c r="Y1384" s="98">
        <v>235600304881</v>
      </c>
      <c r="Z1384" s="82" t="s">
        <v>128</v>
      </c>
      <c r="AA1384" s="75" t="s">
        <v>280</v>
      </c>
      <c r="AB1384" s="75" t="s">
        <v>5266</v>
      </c>
      <c r="AC1384" s="98">
        <v>235600304881</v>
      </c>
      <c r="AD1384" s="75" t="s">
        <v>113</v>
      </c>
      <c r="AE1384" s="74">
        <v>46089</v>
      </c>
      <c r="AF1384" s="80">
        <v>46086.291666666664</v>
      </c>
      <c r="AG1384" s="80">
        <v>46085.499305555553</v>
      </c>
      <c r="AH1384" s="80">
        <v>46085.499305555553</v>
      </c>
      <c r="AI1384" s="99">
        <v>46084</v>
      </c>
      <c r="AJ1384" s="99">
        <v>46087</v>
      </c>
      <c r="AK1384" s="99">
        <v>46087</v>
      </c>
      <c r="AL1384" s="99">
        <v>46087</v>
      </c>
      <c r="AM1384" s="99">
        <v>46090</v>
      </c>
      <c r="AN1384" s="99">
        <v>46090</v>
      </c>
      <c r="AO1384" s="95" t="s">
        <v>121</v>
      </c>
      <c r="AP1384" s="95" t="s">
        <v>121</v>
      </c>
      <c r="AQ1384" s="95" t="s">
        <v>121</v>
      </c>
      <c r="AR1384" s="95" t="s">
        <v>121</v>
      </c>
      <c r="AS1384" s="95" t="s">
        <v>121</v>
      </c>
      <c r="AT1384" s="95" t="s">
        <v>121</v>
      </c>
      <c r="AU1384" s="82" t="s">
        <v>2787</v>
      </c>
      <c r="AV1384" s="134">
        <v>46082</v>
      </c>
      <c r="AW1384" s="75">
        <f>_xlfn.XLOOKUP(D1384,'[1]OPS Loading report'!$E:$E,'[1]OPS Loading report'!$G:$G)</f>
        <v>0</v>
      </c>
      <c r="AX1384" s="75">
        <v>0</v>
      </c>
      <c r="AY1384" s="75"/>
      <c r="AZ1384" s="96"/>
      <c r="BA1384" s="75"/>
      <c r="BB1384" s="75"/>
      <c r="BC1384" s="75"/>
      <c r="BD1384" s="75"/>
      <c r="BE1384" s="75"/>
      <c r="BF1384" s="75"/>
      <c r="BG1384" s="75"/>
      <c r="BH1384" s="75"/>
      <c r="BI1384" s="75"/>
      <c r="BJ1384" s="75"/>
      <c r="BK1384" s="75"/>
      <c r="BL1384" s="75"/>
      <c r="BM1384" s="75"/>
      <c r="BN1384" s="75"/>
      <c r="BO1384" s="75"/>
      <c r="BP1384" s="75"/>
      <c r="BQ1384" s="75"/>
      <c r="BR1384" s="75"/>
      <c r="BS1384" s="75"/>
      <c r="BT1384" s="75">
        <v>0</v>
      </c>
      <c r="BU1384" s="201" t="s">
        <v>5320</v>
      </c>
      <c r="BV1384" s="74">
        <v>46091</v>
      </c>
      <c r="BW1384" s="85"/>
      <c r="BX1384" s="85"/>
      <c r="BY1384" s="86" t="s">
        <v>120</v>
      </c>
      <c r="BZ1384" s="87">
        <f t="shared" si="430"/>
        <v>9</v>
      </c>
      <c r="CB1384" s="88">
        <f t="shared" si="420"/>
        <v>11</v>
      </c>
      <c r="CC1384" s="89"/>
      <c r="CE1384" s="87">
        <f t="shared" si="419"/>
        <v>3</v>
      </c>
      <c r="CF1384" s="90"/>
      <c r="CG1384" s="90"/>
      <c r="CH1384" s="90"/>
      <c r="CJ1384" s="87">
        <f t="shared" si="421"/>
        <v>3</v>
      </c>
      <c r="CK1384" s="87">
        <f t="shared" si="422"/>
        <v>9</v>
      </c>
      <c r="CL1384" s="22" t="s">
        <v>121</v>
      </c>
      <c r="CM1384" s="22" t="s">
        <v>5321</v>
      </c>
    </row>
    <row r="1385" spans="1:91" ht="14.85" customHeight="1" x14ac:dyDescent="0.25">
      <c r="A1385" s="69">
        <f t="shared" si="429"/>
        <v>1383</v>
      </c>
      <c r="B1385" s="70" t="s">
        <v>102</v>
      </c>
      <c r="C1385" s="98">
        <v>235600285355</v>
      </c>
      <c r="D1385" s="106">
        <v>145523693</v>
      </c>
      <c r="E1385" s="73">
        <v>5320007695</v>
      </c>
      <c r="F1385" s="74">
        <v>46077</v>
      </c>
      <c r="G1385" s="75" t="s">
        <v>299</v>
      </c>
      <c r="H1385" s="75" t="s">
        <v>1657</v>
      </c>
      <c r="I1385" s="75" t="s">
        <v>105</v>
      </c>
      <c r="J1385" s="75" t="s">
        <v>322</v>
      </c>
      <c r="K1385" s="75" t="s">
        <v>242</v>
      </c>
      <c r="L1385" s="74">
        <v>46087</v>
      </c>
      <c r="M1385" s="73">
        <v>40</v>
      </c>
      <c r="N1385" s="75" t="s">
        <v>5322</v>
      </c>
      <c r="O1385" s="75" t="s">
        <v>5323</v>
      </c>
      <c r="P1385" s="75">
        <v>2830049503</v>
      </c>
      <c r="Q1385" s="74">
        <v>46084</v>
      </c>
      <c r="R1385" s="75">
        <v>1209390025</v>
      </c>
      <c r="S1385" s="75">
        <v>224267548</v>
      </c>
      <c r="T1385" s="74">
        <v>46084</v>
      </c>
      <c r="U1385" s="76">
        <v>4481.2</v>
      </c>
      <c r="V1385" s="76">
        <v>4332.9750000000004</v>
      </c>
      <c r="W1385" s="75">
        <v>6</v>
      </c>
      <c r="X1385" s="75">
        <v>0</v>
      </c>
      <c r="Y1385" s="98">
        <v>235600285355</v>
      </c>
      <c r="Z1385" s="82" t="s">
        <v>128</v>
      </c>
      <c r="AA1385" s="75" t="s">
        <v>399</v>
      </c>
      <c r="AB1385" s="75" t="s">
        <v>5305</v>
      </c>
      <c r="AC1385" s="98">
        <v>235600285355</v>
      </c>
      <c r="AD1385" s="75" t="s">
        <v>113</v>
      </c>
      <c r="AE1385" s="74">
        <v>46096</v>
      </c>
      <c r="AF1385" s="80">
        <v>46094.395833333336</v>
      </c>
      <c r="AG1385" s="80">
        <v>46094.499305555553</v>
      </c>
      <c r="AH1385" s="80">
        <v>46093.708333333336</v>
      </c>
      <c r="AI1385" s="99">
        <v>46094</v>
      </c>
      <c r="AJ1385" s="99">
        <v>46095</v>
      </c>
      <c r="AK1385" s="99">
        <v>46095</v>
      </c>
      <c r="AL1385" s="99">
        <v>46100</v>
      </c>
      <c r="AM1385" s="99">
        <v>46106</v>
      </c>
      <c r="AN1385" s="99">
        <v>46105</v>
      </c>
      <c r="AO1385" s="95" t="s">
        <v>121</v>
      </c>
      <c r="AP1385" s="95" t="s">
        <v>121</v>
      </c>
      <c r="AQ1385" s="95" t="s">
        <v>121</v>
      </c>
      <c r="AR1385" s="95" t="s">
        <v>121</v>
      </c>
      <c r="AS1385" s="95" t="s">
        <v>121</v>
      </c>
      <c r="AT1385" s="95" t="s">
        <v>121</v>
      </c>
      <c r="AU1385" s="224" t="s">
        <v>5120</v>
      </c>
      <c r="AV1385" s="134">
        <v>46084</v>
      </c>
      <c r="AW1385" s="75" t="s">
        <v>5324</v>
      </c>
      <c r="AX1385" s="75" t="s">
        <v>5325</v>
      </c>
      <c r="AY1385" s="75"/>
      <c r="AZ1385" s="96"/>
      <c r="BA1385" s="75"/>
      <c r="BB1385" s="75"/>
      <c r="BC1385" s="75"/>
      <c r="BD1385" s="75"/>
      <c r="BE1385" s="75"/>
      <c r="BF1385" s="75"/>
      <c r="BG1385" s="75"/>
      <c r="BH1385" s="75"/>
      <c r="BI1385" s="75"/>
      <c r="BJ1385" s="75"/>
      <c r="BK1385" s="75"/>
      <c r="BL1385" s="75"/>
      <c r="BM1385" s="75"/>
      <c r="BN1385" s="75"/>
      <c r="BO1385" s="75"/>
      <c r="BP1385" s="75"/>
      <c r="BQ1385" s="75"/>
      <c r="BR1385" s="75"/>
      <c r="BS1385" s="75"/>
      <c r="BT1385" s="75">
        <v>1</v>
      </c>
      <c r="BU1385" s="201" t="s">
        <v>5326</v>
      </c>
      <c r="BV1385" s="74">
        <v>46098</v>
      </c>
      <c r="BW1385" s="85"/>
      <c r="BX1385" s="85"/>
      <c r="BY1385" s="86" t="s">
        <v>157</v>
      </c>
      <c r="BZ1385" s="87">
        <f t="shared" si="430"/>
        <v>9</v>
      </c>
      <c r="CA1385" s="22" t="s">
        <v>5327</v>
      </c>
      <c r="CB1385" s="88">
        <f t="shared" si="420"/>
        <v>12</v>
      </c>
      <c r="CC1385" s="89"/>
      <c r="CE1385" s="87">
        <f t="shared" si="419"/>
        <v>3</v>
      </c>
      <c r="CF1385" s="90">
        <v>15696600</v>
      </c>
      <c r="CG1385" s="90"/>
      <c r="CH1385" s="90">
        <v>15696600</v>
      </c>
      <c r="CI1385" s="22">
        <v>26161</v>
      </c>
      <c r="CJ1385" s="87">
        <f t="shared" si="421"/>
        <v>3</v>
      </c>
      <c r="CK1385" s="87">
        <f t="shared" si="422"/>
        <v>10</v>
      </c>
      <c r="CL1385" s="22" t="s">
        <v>5125</v>
      </c>
      <c r="CM1385" s="22" t="s">
        <v>5328</v>
      </c>
    </row>
    <row r="1386" spans="1:91" ht="14.85" customHeight="1" x14ac:dyDescent="0.25">
      <c r="A1386" s="69">
        <f t="shared" si="429"/>
        <v>1384</v>
      </c>
      <c r="B1386" s="70" t="s">
        <v>102</v>
      </c>
      <c r="C1386" s="98">
        <v>235600285355</v>
      </c>
      <c r="D1386" s="106">
        <v>145543123</v>
      </c>
      <c r="E1386" s="73">
        <v>5320007695</v>
      </c>
      <c r="F1386" s="74">
        <v>46077</v>
      </c>
      <c r="G1386" s="75" t="s">
        <v>299</v>
      </c>
      <c r="H1386" s="75" t="s">
        <v>1657</v>
      </c>
      <c r="I1386" s="75" t="s">
        <v>105</v>
      </c>
      <c r="J1386" s="75" t="s">
        <v>322</v>
      </c>
      <c r="K1386" s="75" t="s">
        <v>242</v>
      </c>
      <c r="L1386" s="74">
        <v>46094</v>
      </c>
      <c r="M1386" s="73">
        <v>0</v>
      </c>
      <c r="N1386" s="75" t="s">
        <v>5322</v>
      </c>
      <c r="O1386" s="75" t="s">
        <v>5323</v>
      </c>
      <c r="P1386" s="75">
        <v>2830049504</v>
      </c>
      <c r="Q1386" s="74">
        <v>46084</v>
      </c>
      <c r="R1386" s="75">
        <v>1209390026</v>
      </c>
      <c r="S1386" s="75">
        <v>224267559</v>
      </c>
      <c r="T1386" s="74">
        <v>46084</v>
      </c>
      <c r="U1386" s="76">
        <v>1463.47</v>
      </c>
      <c r="V1386" s="76">
        <v>1415.0619999999999</v>
      </c>
      <c r="W1386" s="75">
        <v>2</v>
      </c>
      <c r="X1386" s="75">
        <v>0</v>
      </c>
      <c r="Y1386" s="98">
        <v>235600285355</v>
      </c>
      <c r="Z1386" s="82" t="s">
        <v>128</v>
      </c>
      <c r="AA1386" s="75" t="s">
        <v>399</v>
      </c>
      <c r="AB1386" s="75" t="s">
        <v>5305</v>
      </c>
      <c r="AC1386" s="98">
        <v>235600285355</v>
      </c>
      <c r="AD1386" s="75" t="s">
        <v>113</v>
      </c>
      <c r="AE1386" s="74">
        <v>46096</v>
      </c>
      <c r="AF1386" s="80">
        <v>46094.395833333336</v>
      </c>
      <c r="AG1386" s="80">
        <v>46094.499305555553</v>
      </c>
      <c r="AH1386" s="80">
        <v>46093.708333333336</v>
      </c>
      <c r="AI1386" s="99">
        <v>46094</v>
      </c>
      <c r="AJ1386" s="99">
        <v>46095</v>
      </c>
      <c r="AK1386" s="99">
        <v>46095</v>
      </c>
      <c r="AL1386" s="99">
        <v>46100</v>
      </c>
      <c r="AM1386" s="99">
        <v>46106</v>
      </c>
      <c r="AN1386" s="99">
        <v>46105</v>
      </c>
      <c r="AO1386" s="95" t="s">
        <v>121</v>
      </c>
      <c r="AP1386" s="95" t="s">
        <v>121</v>
      </c>
      <c r="AQ1386" s="95" t="s">
        <v>121</v>
      </c>
      <c r="AR1386" s="95" t="s">
        <v>121</v>
      </c>
      <c r="AS1386" s="95" t="s">
        <v>121</v>
      </c>
      <c r="AT1386" s="95" t="s">
        <v>121</v>
      </c>
      <c r="AU1386" s="224" t="s">
        <v>5120</v>
      </c>
      <c r="AV1386" s="134">
        <v>46084</v>
      </c>
      <c r="AW1386" s="75">
        <f>_xlfn.XLOOKUP(D1386,'[1]OPS Loading report'!$E:$E,'[1]OPS Loading report'!$G:$G)</f>
        <v>0</v>
      </c>
      <c r="AX1386" s="75">
        <v>0</v>
      </c>
      <c r="AY1386" s="75"/>
      <c r="AZ1386" s="96"/>
      <c r="BA1386" s="75"/>
      <c r="BB1386" s="75"/>
      <c r="BC1386" s="75"/>
      <c r="BD1386" s="75"/>
      <c r="BE1386" s="75"/>
      <c r="BF1386" s="75"/>
      <c r="BG1386" s="75"/>
      <c r="BH1386" s="75"/>
      <c r="BI1386" s="75"/>
      <c r="BJ1386" s="75"/>
      <c r="BK1386" s="75"/>
      <c r="BL1386" s="75"/>
      <c r="BM1386" s="75"/>
      <c r="BN1386" s="75"/>
      <c r="BO1386" s="75"/>
      <c r="BP1386" s="75"/>
      <c r="BQ1386" s="75"/>
      <c r="BR1386" s="75"/>
      <c r="BS1386" s="75"/>
      <c r="BT1386" s="75">
        <v>0</v>
      </c>
      <c r="BU1386" s="201" t="s">
        <v>5326</v>
      </c>
      <c r="BV1386" s="74">
        <v>46098</v>
      </c>
      <c r="BW1386" s="85"/>
      <c r="BX1386" s="85"/>
      <c r="BY1386" s="86" t="s">
        <v>157</v>
      </c>
      <c r="BZ1386" s="87">
        <f t="shared" si="430"/>
        <v>9</v>
      </c>
      <c r="CB1386" s="88">
        <f t="shared" si="420"/>
        <v>12</v>
      </c>
      <c r="CC1386" s="89"/>
      <c r="CE1386" s="87">
        <f t="shared" si="419"/>
        <v>3</v>
      </c>
      <c r="CF1386" s="90"/>
      <c r="CG1386" s="90"/>
      <c r="CH1386" s="90"/>
      <c r="CJ1386" s="87">
        <f t="shared" si="421"/>
        <v>3</v>
      </c>
      <c r="CK1386" s="87">
        <f t="shared" si="422"/>
        <v>10</v>
      </c>
      <c r="CL1386" s="22" t="s">
        <v>5125</v>
      </c>
      <c r="CM1386" s="22" t="s">
        <v>5328</v>
      </c>
    </row>
    <row r="1387" spans="1:91" ht="14.85" customHeight="1" x14ac:dyDescent="0.25">
      <c r="A1387" s="69">
        <f t="shared" si="429"/>
        <v>1385</v>
      </c>
      <c r="B1387" s="70" t="s">
        <v>102</v>
      </c>
      <c r="C1387" s="98">
        <v>235600285355</v>
      </c>
      <c r="D1387" s="106">
        <v>145570465</v>
      </c>
      <c r="E1387" s="73">
        <v>5320007695</v>
      </c>
      <c r="F1387" s="74">
        <v>46077</v>
      </c>
      <c r="G1387" s="75" t="s">
        <v>299</v>
      </c>
      <c r="H1387" s="75" t="s">
        <v>1657</v>
      </c>
      <c r="I1387" s="75" t="s">
        <v>105</v>
      </c>
      <c r="J1387" s="75" t="s">
        <v>322</v>
      </c>
      <c r="K1387" s="75" t="s">
        <v>242</v>
      </c>
      <c r="L1387" s="74">
        <v>46087</v>
      </c>
      <c r="M1387" s="73">
        <v>0</v>
      </c>
      <c r="N1387" s="75" t="s">
        <v>5322</v>
      </c>
      <c r="O1387" s="75" t="s">
        <v>5323</v>
      </c>
      <c r="P1387" s="75">
        <v>2830049505</v>
      </c>
      <c r="Q1387" s="74">
        <v>46084</v>
      </c>
      <c r="R1387" s="75">
        <v>1209390027</v>
      </c>
      <c r="S1387" s="75">
        <v>224267561</v>
      </c>
      <c r="T1387" s="74">
        <v>46084</v>
      </c>
      <c r="U1387" s="76">
        <v>629.5</v>
      </c>
      <c r="V1387" s="76">
        <v>608.678</v>
      </c>
      <c r="W1387" s="75">
        <v>2</v>
      </c>
      <c r="X1387" s="75">
        <v>0</v>
      </c>
      <c r="Y1387" s="98">
        <v>235600285355</v>
      </c>
      <c r="Z1387" s="82" t="s">
        <v>128</v>
      </c>
      <c r="AA1387" s="75" t="s">
        <v>399</v>
      </c>
      <c r="AB1387" s="75" t="s">
        <v>5305</v>
      </c>
      <c r="AC1387" s="98">
        <v>235600285355</v>
      </c>
      <c r="AD1387" s="75" t="s">
        <v>113</v>
      </c>
      <c r="AE1387" s="74">
        <v>46096</v>
      </c>
      <c r="AF1387" s="80">
        <v>46094.395833333336</v>
      </c>
      <c r="AG1387" s="80">
        <v>46094.499305555553</v>
      </c>
      <c r="AH1387" s="80">
        <v>46093.708333333336</v>
      </c>
      <c r="AI1387" s="99">
        <v>46094</v>
      </c>
      <c r="AJ1387" s="99">
        <v>46095</v>
      </c>
      <c r="AK1387" s="99">
        <v>46095</v>
      </c>
      <c r="AL1387" s="99">
        <v>46100</v>
      </c>
      <c r="AM1387" s="99">
        <v>46106</v>
      </c>
      <c r="AN1387" s="99">
        <v>46105</v>
      </c>
      <c r="AO1387" s="95" t="s">
        <v>121</v>
      </c>
      <c r="AP1387" s="95" t="s">
        <v>121</v>
      </c>
      <c r="AQ1387" s="95" t="s">
        <v>121</v>
      </c>
      <c r="AR1387" s="95" t="s">
        <v>121</v>
      </c>
      <c r="AS1387" s="95" t="s">
        <v>121</v>
      </c>
      <c r="AT1387" s="95" t="s">
        <v>121</v>
      </c>
      <c r="AU1387" s="224" t="s">
        <v>5120</v>
      </c>
      <c r="AV1387" s="134">
        <v>46084</v>
      </c>
      <c r="AW1387" s="75">
        <f>_xlfn.XLOOKUP(D1387,'[1]OPS Loading report'!$E:$E,'[1]OPS Loading report'!$G:$G)</f>
        <v>0</v>
      </c>
      <c r="AX1387" s="75">
        <v>0</v>
      </c>
      <c r="AY1387" s="75"/>
      <c r="AZ1387" s="96"/>
      <c r="BA1387" s="75"/>
      <c r="BB1387" s="75"/>
      <c r="BC1387" s="75"/>
      <c r="BD1387" s="75"/>
      <c r="BE1387" s="75"/>
      <c r="BF1387" s="75"/>
      <c r="BG1387" s="75"/>
      <c r="BH1387" s="75"/>
      <c r="BI1387" s="75"/>
      <c r="BJ1387" s="75"/>
      <c r="BK1387" s="75"/>
      <c r="BL1387" s="75"/>
      <c r="BM1387" s="75"/>
      <c r="BN1387" s="75"/>
      <c r="BO1387" s="75"/>
      <c r="BP1387" s="75"/>
      <c r="BQ1387" s="75"/>
      <c r="BR1387" s="75"/>
      <c r="BS1387" s="75"/>
      <c r="BT1387" s="75">
        <v>0</v>
      </c>
      <c r="BU1387" s="201" t="s">
        <v>5326</v>
      </c>
      <c r="BV1387" s="74">
        <v>46098</v>
      </c>
      <c r="BW1387" s="85"/>
      <c r="BX1387" s="85"/>
      <c r="BY1387" s="86" t="s">
        <v>157</v>
      </c>
      <c r="BZ1387" s="87">
        <f t="shared" si="430"/>
        <v>9</v>
      </c>
      <c r="CB1387" s="88">
        <f t="shared" si="420"/>
        <v>12</v>
      </c>
      <c r="CC1387" s="89"/>
      <c r="CE1387" s="87">
        <f t="shared" si="419"/>
        <v>3</v>
      </c>
      <c r="CF1387" s="90"/>
      <c r="CG1387" s="90"/>
      <c r="CH1387" s="90"/>
      <c r="CJ1387" s="87">
        <f t="shared" si="421"/>
        <v>3</v>
      </c>
      <c r="CK1387" s="87">
        <f t="shared" si="422"/>
        <v>10</v>
      </c>
      <c r="CL1387" s="22" t="s">
        <v>5125</v>
      </c>
      <c r="CM1387" s="22" t="s">
        <v>5328</v>
      </c>
    </row>
    <row r="1388" spans="1:91" ht="14.85" customHeight="1" x14ac:dyDescent="0.25">
      <c r="A1388" s="69">
        <f t="shared" si="429"/>
        <v>1386</v>
      </c>
      <c r="B1388" s="70" t="s">
        <v>102</v>
      </c>
      <c r="C1388" s="98">
        <v>235600285355</v>
      </c>
      <c r="D1388" s="106">
        <v>145523694</v>
      </c>
      <c r="E1388" s="73">
        <v>5320007695</v>
      </c>
      <c r="F1388" s="74">
        <v>46077</v>
      </c>
      <c r="G1388" s="75" t="s">
        <v>299</v>
      </c>
      <c r="H1388" s="75" t="s">
        <v>1657</v>
      </c>
      <c r="I1388" s="75" t="s">
        <v>105</v>
      </c>
      <c r="J1388" s="75" t="s">
        <v>322</v>
      </c>
      <c r="K1388" s="75" t="s">
        <v>242</v>
      </c>
      <c r="L1388" s="74">
        <v>46087</v>
      </c>
      <c r="M1388" s="73">
        <v>0</v>
      </c>
      <c r="N1388" s="75" t="s">
        <v>5322</v>
      </c>
      <c r="O1388" s="75" t="s">
        <v>5323</v>
      </c>
      <c r="P1388" s="75">
        <v>2830049506</v>
      </c>
      <c r="Q1388" s="74">
        <v>46084</v>
      </c>
      <c r="R1388" s="75">
        <v>1209390028</v>
      </c>
      <c r="S1388" s="75">
        <v>224267556</v>
      </c>
      <c r="T1388" s="74">
        <v>46084</v>
      </c>
      <c r="U1388" s="76">
        <v>5920.7169999999996</v>
      </c>
      <c r="V1388" s="76">
        <v>5724.8729999999996</v>
      </c>
      <c r="W1388" s="75">
        <v>6</v>
      </c>
      <c r="X1388" s="75">
        <v>0</v>
      </c>
      <c r="Y1388" s="98">
        <v>235600285355</v>
      </c>
      <c r="Z1388" s="82" t="s">
        <v>128</v>
      </c>
      <c r="AA1388" s="75" t="s">
        <v>399</v>
      </c>
      <c r="AB1388" s="75" t="s">
        <v>5305</v>
      </c>
      <c r="AC1388" s="98">
        <v>235600285355</v>
      </c>
      <c r="AD1388" s="75" t="s">
        <v>113</v>
      </c>
      <c r="AE1388" s="74">
        <v>46096</v>
      </c>
      <c r="AF1388" s="80">
        <v>46094.395833333336</v>
      </c>
      <c r="AG1388" s="80">
        <v>46094.499305555553</v>
      </c>
      <c r="AH1388" s="80">
        <v>46093.708333333336</v>
      </c>
      <c r="AI1388" s="99">
        <v>46094</v>
      </c>
      <c r="AJ1388" s="99">
        <v>46095</v>
      </c>
      <c r="AK1388" s="99">
        <v>46095</v>
      </c>
      <c r="AL1388" s="99">
        <v>46100</v>
      </c>
      <c r="AM1388" s="99">
        <v>46106</v>
      </c>
      <c r="AN1388" s="99">
        <v>46105</v>
      </c>
      <c r="AO1388" s="95" t="s">
        <v>121</v>
      </c>
      <c r="AP1388" s="95" t="s">
        <v>121</v>
      </c>
      <c r="AQ1388" s="95" t="s">
        <v>121</v>
      </c>
      <c r="AR1388" s="95" t="s">
        <v>121</v>
      </c>
      <c r="AS1388" s="95" t="s">
        <v>121</v>
      </c>
      <c r="AT1388" s="95" t="s">
        <v>121</v>
      </c>
      <c r="AU1388" s="224" t="s">
        <v>5120</v>
      </c>
      <c r="AV1388" s="134">
        <v>46084</v>
      </c>
      <c r="AW1388" s="75">
        <f>_xlfn.XLOOKUP(D1388,'[1]OPS Loading report'!$E:$E,'[1]OPS Loading report'!$G:$G)</f>
        <v>0</v>
      </c>
      <c r="AX1388" s="75">
        <v>0</v>
      </c>
      <c r="AY1388" s="75"/>
      <c r="AZ1388" s="96"/>
      <c r="BA1388" s="75"/>
      <c r="BB1388" s="75"/>
      <c r="BC1388" s="75"/>
      <c r="BD1388" s="75"/>
      <c r="BE1388" s="75"/>
      <c r="BF1388" s="75"/>
      <c r="BG1388" s="75"/>
      <c r="BH1388" s="75"/>
      <c r="BI1388" s="75"/>
      <c r="BJ1388" s="75"/>
      <c r="BK1388" s="75"/>
      <c r="BL1388" s="75"/>
      <c r="BM1388" s="75"/>
      <c r="BN1388" s="75"/>
      <c r="BO1388" s="75"/>
      <c r="BP1388" s="75"/>
      <c r="BQ1388" s="75"/>
      <c r="BR1388" s="75"/>
      <c r="BS1388" s="75"/>
      <c r="BT1388" s="75">
        <v>0</v>
      </c>
      <c r="BU1388" s="201" t="s">
        <v>5326</v>
      </c>
      <c r="BV1388" s="74">
        <v>46098</v>
      </c>
      <c r="BW1388" s="85"/>
      <c r="BX1388" s="85"/>
      <c r="BY1388" s="86" t="s">
        <v>157</v>
      </c>
      <c r="BZ1388" s="87">
        <f t="shared" si="430"/>
        <v>9</v>
      </c>
      <c r="CB1388" s="88">
        <f t="shared" si="420"/>
        <v>12</v>
      </c>
      <c r="CC1388" s="89"/>
      <c r="CE1388" s="87">
        <f t="shared" si="419"/>
        <v>3</v>
      </c>
      <c r="CF1388" s="90"/>
      <c r="CG1388" s="90"/>
      <c r="CH1388" s="90"/>
      <c r="CJ1388" s="87">
        <f t="shared" si="421"/>
        <v>3</v>
      </c>
      <c r="CK1388" s="87">
        <f t="shared" si="422"/>
        <v>10</v>
      </c>
      <c r="CL1388" s="22" t="s">
        <v>5125</v>
      </c>
      <c r="CM1388" s="22" t="s">
        <v>5328</v>
      </c>
    </row>
    <row r="1389" spans="1:91" ht="14.85" customHeight="1" x14ac:dyDescent="0.25">
      <c r="A1389" s="69">
        <f t="shared" si="429"/>
        <v>1387</v>
      </c>
      <c r="B1389" s="70" t="s">
        <v>102</v>
      </c>
      <c r="C1389" s="98">
        <v>265863283</v>
      </c>
      <c r="D1389" s="106">
        <v>145476228</v>
      </c>
      <c r="E1389" s="73">
        <v>5320007594</v>
      </c>
      <c r="F1389" s="74">
        <v>46065</v>
      </c>
      <c r="G1389" s="75" t="s">
        <v>2891</v>
      </c>
      <c r="H1389" s="75" t="s">
        <v>2892</v>
      </c>
      <c r="I1389" s="75" t="s">
        <v>240</v>
      </c>
      <c r="J1389" s="75" t="s">
        <v>1449</v>
      </c>
      <c r="K1389" s="75" t="s">
        <v>242</v>
      </c>
      <c r="L1389" s="74">
        <v>46083</v>
      </c>
      <c r="M1389" s="73">
        <v>40</v>
      </c>
      <c r="N1389" s="75" t="s">
        <v>5329</v>
      </c>
      <c r="O1389" s="75" t="s">
        <v>5330</v>
      </c>
      <c r="P1389" s="75">
        <v>2830049382</v>
      </c>
      <c r="Q1389" s="74">
        <v>46082</v>
      </c>
      <c r="R1389" s="75">
        <v>1209389505</v>
      </c>
      <c r="S1389" s="75">
        <v>224248865</v>
      </c>
      <c r="T1389" s="74">
        <v>46082</v>
      </c>
      <c r="U1389" s="76">
        <v>1846.67</v>
      </c>
      <c r="V1389" s="76">
        <v>1797.7260000000001</v>
      </c>
      <c r="W1389" s="75">
        <v>2</v>
      </c>
      <c r="X1389" s="75">
        <v>0</v>
      </c>
      <c r="Y1389" s="98">
        <v>265863283</v>
      </c>
      <c r="Z1389" s="82" t="s">
        <v>110</v>
      </c>
      <c r="AA1389" s="75" t="s">
        <v>5331</v>
      </c>
      <c r="AB1389" s="75" t="s">
        <v>5332</v>
      </c>
      <c r="AC1389" s="98">
        <v>265863283</v>
      </c>
      <c r="AD1389" s="75" t="s">
        <v>113</v>
      </c>
      <c r="AE1389" s="74">
        <v>46087</v>
      </c>
      <c r="AF1389" s="80">
        <v>46084.5</v>
      </c>
      <c r="AG1389" s="80">
        <v>46083.416666666664</v>
      </c>
      <c r="AH1389" s="80">
        <v>46083.416666666664</v>
      </c>
      <c r="AI1389" s="99">
        <v>46085</v>
      </c>
      <c r="AJ1389" s="69"/>
      <c r="AK1389" s="99">
        <v>46086</v>
      </c>
      <c r="AL1389" s="99">
        <v>46088</v>
      </c>
      <c r="AM1389" s="69"/>
      <c r="AN1389" s="99">
        <v>46088</v>
      </c>
      <c r="AO1389" s="95" t="s">
        <v>121</v>
      </c>
      <c r="AP1389" s="95" t="s">
        <v>121</v>
      </c>
      <c r="AQ1389" s="95" t="s">
        <v>121</v>
      </c>
      <c r="AR1389" s="95" t="s">
        <v>121</v>
      </c>
      <c r="AS1389" s="95" t="s">
        <v>121</v>
      </c>
      <c r="AT1389" s="95" t="s">
        <v>121</v>
      </c>
      <c r="AU1389" s="224" t="s">
        <v>5120</v>
      </c>
      <c r="AV1389" s="134">
        <v>46082</v>
      </c>
      <c r="AW1389" s="75" t="s">
        <v>5333</v>
      </c>
      <c r="AX1389" s="75" t="s">
        <v>5334</v>
      </c>
      <c r="AY1389" s="75"/>
      <c r="AZ1389" s="96"/>
      <c r="BA1389" s="75"/>
      <c r="BB1389" s="75"/>
      <c r="BC1389" s="75"/>
      <c r="BD1389" s="75"/>
      <c r="BE1389" s="75"/>
      <c r="BF1389" s="75"/>
      <c r="BG1389" s="75"/>
      <c r="BH1389" s="75"/>
      <c r="BI1389" s="75"/>
      <c r="BJ1389" s="75"/>
      <c r="BK1389" s="75"/>
      <c r="BL1389" s="75"/>
      <c r="BM1389" s="75"/>
      <c r="BN1389" s="75"/>
      <c r="BO1389" s="75"/>
      <c r="BP1389" s="75"/>
      <c r="BQ1389" s="75"/>
      <c r="BR1389" s="75"/>
      <c r="BS1389" s="75"/>
      <c r="BT1389" s="75">
        <v>1</v>
      </c>
      <c r="BU1389" s="189" t="s">
        <v>5335</v>
      </c>
      <c r="BV1389" s="74">
        <v>46105</v>
      </c>
      <c r="BW1389" s="85"/>
      <c r="BX1389" s="85"/>
      <c r="BY1389" s="86" t="s">
        <v>120</v>
      </c>
      <c r="BZ1389" s="87">
        <f t="shared" si="430"/>
        <v>7</v>
      </c>
      <c r="CA1389" s="22" t="s">
        <v>5124</v>
      </c>
      <c r="CB1389" s="88">
        <f t="shared" si="420"/>
        <v>13</v>
      </c>
      <c r="CC1389" s="89"/>
      <c r="CE1389" s="87">
        <f t="shared" si="419"/>
        <v>3</v>
      </c>
      <c r="CF1389" s="90">
        <v>15297875</v>
      </c>
      <c r="CG1389" s="90">
        <v>3032970</v>
      </c>
      <c r="CH1389" s="90">
        <v>18330845</v>
      </c>
      <c r="CI1389" s="91">
        <v>26605</v>
      </c>
      <c r="CJ1389" s="87">
        <f t="shared" si="421"/>
        <v>3</v>
      </c>
      <c r="CK1389" s="87">
        <f t="shared" si="422"/>
        <v>9</v>
      </c>
      <c r="CL1389" s="22" t="s">
        <v>5125</v>
      </c>
      <c r="CM1389" s="22" t="s">
        <v>5336</v>
      </c>
    </row>
    <row r="1390" spans="1:91" ht="14.85" customHeight="1" x14ac:dyDescent="0.25">
      <c r="A1390" s="69">
        <f t="shared" si="429"/>
        <v>1388</v>
      </c>
      <c r="B1390" s="70" t="s">
        <v>102</v>
      </c>
      <c r="C1390" s="98">
        <v>265863283</v>
      </c>
      <c r="D1390" s="106">
        <v>145476807</v>
      </c>
      <c r="E1390" s="73">
        <v>5320007594</v>
      </c>
      <c r="F1390" s="74">
        <v>46065</v>
      </c>
      <c r="G1390" s="75" t="s">
        <v>2891</v>
      </c>
      <c r="H1390" s="75" t="s">
        <v>2892</v>
      </c>
      <c r="I1390" s="75" t="s">
        <v>240</v>
      </c>
      <c r="J1390" s="75" t="s">
        <v>1449</v>
      </c>
      <c r="K1390" s="75" t="s">
        <v>242</v>
      </c>
      <c r="L1390" s="74">
        <v>46078</v>
      </c>
      <c r="M1390" s="73">
        <v>0</v>
      </c>
      <c r="N1390" s="75" t="s">
        <v>5329</v>
      </c>
      <c r="O1390" s="75" t="s">
        <v>5330</v>
      </c>
      <c r="P1390" s="75">
        <v>2830049383</v>
      </c>
      <c r="Q1390" s="74">
        <v>46082</v>
      </c>
      <c r="R1390" s="75">
        <v>1209389506</v>
      </c>
      <c r="S1390" s="75">
        <v>224248873</v>
      </c>
      <c r="T1390" s="74">
        <v>46082</v>
      </c>
      <c r="U1390" s="76">
        <v>15641.382</v>
      </c>
      <c r="V1390" s="76">
        <v>15226.825000000001</v>
      </c>
      <c r="W1390" s="75">
        <v>17</v>
      </c>
      <c r="X1390" s="75">
        <v>0</v>
      </c>
      <c r="Y1390" s="98">
        <v>265863283</v>
      </c>
      <c r="Z1390" s="82" t="s">
        <v>110</v>
      </c>
      <c r="AA1390" s="75" t="s">
        <v>5331</v>
      </c>
      <c r="AB1390" s="75" t="s">
        <v>5332</v>
      </c>
      <c r="AC1390" s="98">
        <v>265863283</v>
      </c>
      <c r="AD1390" s="75" t="s">
        <v>113</v>
      </c>
      <c r="AE1390" s="74">
        <v>46087</v>
      </c>
      <c r="AF1390" s="80">
        <v>46084.5</v>
      </c>
      <c r="AG1390" s="80">
        <v>46083.416666666664</v>
      </c>
      <c r="AH1390" s="80">
        <v>46083.416666666664</v>
      </c>
      <c r="AI1390" s="99">
        <v>46085</v>
      </c>
      <c r="AJ1390" s="69"/>
      <c r="AK1390" s="99">
        <v>46086</v>
      </c>
      <c r="AL1390" s="99">
        <v>46088</v>
      </c>
      <c r="AM1390" s="69"/>
      <c r="AN1390" s="99">
        <v>46088</v>
      </c>
      <c r="AO1390" s="95" t="s">
        <v>121</v>
      </c>
      <c r="AP1390" s="95" t="s">
        <v>121</v>
      </c>
      <c r="AQ1390" s="95" t="s">
        <v>121</v>
      </c>
      <c r="AR1390" s="95" t="s">
        <v>121</v>
      </c>
      <c r="AS1390" s="95" t="s">
        <v>121</v>
      </c>
      <c r="AT1390" s="95" t="s">
        <v>121</v>
      </c>
      <c r="AU1390" s="224" t="s">
        <v>5120</v>
      </c>
      <c r="AV1390" s="134">
        <v>46082</v>
      </c>
      <c r="AW1390" s="75">
        <f>_xlfn.XLOOKUP(D1390,'[1]OPS Loading report'!$E:$E,'[1]OPS Loading report'!$G:$G)</f>
        <v>0</v>
      </c>
      <c r="AX1390" s="75">
        <v>0</v>
      </c>
      <c r="AY1390" s="75"/>
      <c r="AZ1390" s="96"/>
      <c r="BA1390" s="75"/>
      <c r="BB1390" s="75"/>
      <c r="BC1390" s="75"/>
      <c r="BD1390" s="75"/>
      <c r="BE1390" s="75"/>
      <c r="BF1390" s="75"/>
      <c r="BG1390" s="75"/>
      <c r="BH1390" s="75"/>
      <c r="BI1390" s="75"/>
      <c r="BJ1390" s="75"/>
      <c r="BK1390" s="75"/>
      <c r="BL1390" s="75"/>
      <c r="BM1390" s="75"/>
      <c r="BN1390" s="75"/>
      <c r="BO1390" s="75"/>
      <c r="BP1390" s="75"/>
      <c r="BQ1390" s="75"/>
      <c r="BR1390" s="75"/>
      <c r="BS1390" s="75"/>
      <c r="BT1390" s="75">
        <v>0</v>
      </c>
      <c r="BU1390" s="189" t="s">
        <v>5335</v>
      </c>
      <c r="BV1390" s="74">
        <v>46105</v>
      </c>
      <c r="BW1390" s="85"/>
      <c r="BX1390" s="85"/>
      <c r="BY1390" s="86" t="s">
        <v>120</v>
      </c>
      <c r="BZ1390" s="87">
        <f t="shared" si="430"/>
        <v>7</v>
      </c>
      <c r="CA1390" s="22" t="s">
        <v>5124</v>
      </c>
      <c r="CB1390" s="88">
        <f t="shared" si="420"/>
        <v>13</v>
      </c>
      <c r="CC1390" s="89"/>
      <c r="CE1390" s="87">
        <f t="shared" si="419"/>
        <v>3</v>
      </c>
      <c r="CF1390" s="90"/>
      <c r="CG1390" s="90"/>
      <c r="CH1390" s="90"/>
      <c r="CJ1390" s="87">
        <f t="shared" si="421"/>
        <v>3</v>
      </c>
      <c r="CK1390" s="87">
        <f t="shared" si="422"/>
        <v>9</v>
      </c>
      <c r="CL1390" s="22" t="s">
        <v>5125</v>
      </c>
      <c r="CM1390" s="22" t="s">
        <v>5336</v>
      </c>
    </row>
    <row r="1391" spans="1:91" ht="14.85" customHeight="1" x14ac:dyDescent="0.25">
      <c r="A1391" s="69">
        <f t="shared" si="429"/>
        <v>1389</v>
      </c>
      <c r="B1391" s="70" t="s">
        <v>102</v>
      </c>
      <c r="C1391" s="98">
        <v>265863283</v>
      </c>
      <c r="D1391" s="106">
        <v>145476726</v>
      </c>
      <c r="E1391" s="73"/>
      <c r="F1391" s="74">
        <v>46065</v>
      </c>
      <c r="G1391" s="75" t="s">
        <v>2891</v>
      </c>
      <c r="H1391" s="75" t="s">
        <v>2892</v>
      </c>
      <c r="I1391" s="75" t="s">
        <v>240</v>
      </c>
      <c r="J1391" s="75" t="s">
        <v>1449</v>
      </c>
      <c r="K1391" s="75" t="s">
        <v>242</v>
      </c>
      <c r="L1391" s="74">
        <v>46078</v>
      </c>
      <c r="M1391" s="73">
        <v>40</v>
      </c>
      <c r="N1391" s="75" t="s">
        <v>5337</v>
      </c>
      <c r="O1391" s="75" t="s">
        <v>5338</v>
      </c>
      <c r="P1391" s="75">
        <v>2830049371</v>
      </c>
      <c r="Q1391" s="74">
        <v>46082</v>
      </c>
      <c r="R1391" s="75">
        <v>1209389467</v>
      </c>
      <c r="S1391" s="75">
        <v>224248831</v>
      </c>
      <c r="T1391" s="74">
        <v>46082</v>
      </c>
      <c r="U1391" s="76">
        <v>18466.067999999999</v>
      </c>
      <c r="V1391" s="76">
        <v>17976.646000000001</v>
      </c>
      <c r="W1391" s="75">
        <v>20</v>
      </c>
      <c r="X1391" s="75">
        <v>0</v>
      </c>
      <c r="Y1391" s="98">
        <v>265863016</v>
      </c>
      <c r="Z1391" s="82" t="s">
        <v>110</v>
      </c>
      <c r="AA1391" s="75" t="s">
        <v>5331</v>
      </c>
      <c r="AB1391" s="75" t="s">
        <v>5332</v>
      </c>
      <c r="AC1391" s="98">
        <v>265863283</v>
      </c>
      <c r="AD1391" s="75" t="s">
        <v>113</v>
      </c>
      <c r="AE1391" s="74">
        <v>46087</v>
      </c>
      <c r="AF1391" s="80">
        <v>46084.5</v>
      </c>
      <c r="AG1391" s="80">
        <v>46083.416666666664</v>
      </c>
      <c r="AH1391" s="80">
        <v>46083.416666666664</v>
      </c>
      <c r="AI1391" s="99">
        <v>46085</v>
      </c>
      <c r="AJ1391" s="69"/>
      <c r="AK1391" s="99">
        <v>46086</v>
      </c>
      <c r="AL1391" s="99">
        <v>46088</v>
      </c>
      <c r="AM1391" s="69"/>
      <c r="AN1391" s="99">
        <v>46088</v>
      </c>
      <c r="AO1391" s="81">
        <f t="shared" ref="AO1391:AO1402" si="431">IF(AH1391&lt;AG1391,IF(AH1391=0,"",AH1391-1),IF(AG1391=0,"",AG1391-1))</f>
        <v>46082.416666666664</v>
      </c>
      <c r="AP1391" s="81">
        <f t="shared" ref="AP1391:AP1402" si="432">IF(AH1391&lt;AG1391,IF(AH1391=0,"",AH1391),IF(AG1391=0,"",AG1391))</f>
        <v>46083.416666666664</v>
      </c>
      <c r="AQ1391" s="81">
        <f t="shared" ref="AQ1391:AQ1402" si="433">IF(AH1391&lt;AG1391,IF(AH1391=0,"",AH1391),IF(AG1391=0,"",AG1391))</f>
        <v>46083.416666666664</v>
      </c>
      <c r="AR1391" s="81">
        <f t="shared" ref="AR1391:AR1402" si="434">IF(AI1391=0,"",IF(AI1391&lt;AJ1391,AJ1391+1,AI1391+1))</f>
        <v>46086</v>
      </c>
      <c r="AS1391" s="81">
        <f t="shared" ref="AS1391:AS1402" si="435">IF(AI1391=0,"",IF(AE1391=0,IF(AJ1391=0,AI1391+2,AJ1391+2),AE1391+2))</f>
        <v>46089</v>
      </c>
      <c r="AT1391" s="81">
        <f t="shared" ref="AT1391:AT1402" si="436">IF(AI1391=0,"",IF(AI1391&lt;AJ1391,AJ1391+1,AI1391+1))</f>
        <v>46086</v>
      </c>
      <c r="AU1391" s="224" t="s">
        <v>5120</v>
      </c>
      <c r="AV1391" s="134">
        <v>46082</v>
      </c>
      <c r="AW1391" s="75" t="s">
        <v>5339</v>
      </c>
      <c r="AX1391" s="75" t="s">
        <v>5340</v>
      </c>
      <c r="AY1391" s="75"/>
      <c r="AZ1391" s="96"/>
      <c r="BA1391" s="75"/>
      <c r="BB1391" s="75"/>
      <c r="BC1391" s="75"/>
      <c r="BD1391" s="75"/>
      <c r="BE1391" s="75"/>
      <c r="BF1391" s="75"/>
      <c r="BG1391" s="75"/>
      <c r="BH1391" s="75"/>
      <c r="BI1391" s="75"/>
      <c r="BJ1391" s="75"/>
      <c r="BK1391" s="75"/>
      <c r="BL1391" s="75"/>
      <c r="BM1391" s="75"/>
      <c r="BN1391" s="75"/>
      <c r="BO1391" s="75"/>
      <c r="BP1391" s="75"/>
      <c r="BQ1391" s="75"/>
      <c r="BR1391" s="75"/>
      <c r="BS1391" s="75"/>
      <c r="BT1391" s="75">
        <v>0</v>
      </c>
      <c r="BU1391" s="189" t="s">
        <v>5335</v>
      </c>
      <c r="BV1391" s="74">
        <v>46105</v>
      </c>
      <c r="BW1391" s="85"/>
      <c r="BX1391" s="85"/>
      <c r="BY1391" s="86" t="s">
        <v>120</v>
      </c>
      <c r="BZ1391" s="87">
        <f t="shared" si="430"/>
        <v>7</v>
      </c>
      <c r="CA1391" s="22" t="s">
        <v>5124</v>
      </c>
      <c r="CB1391" s="88">
        <f t="shared" si="420"/>
        <v>13</v>
      </c>
      <c r="CC1391" s="89"/>
      <c r="CE1391" s="87">
        <f t="shared" si="419"/>
        <v>3</v>
      </c>
      <c r="CF1391" s="90">
        <v>15297875</v>
      </c>
      <c r="CG1391" s="90">
        <v>3032970</v>
      </c>
      <c r="CH1391" s="90">
        <v>18330845</v>
      </c>
      <c r="CI1391" s="91">
        <v>26605</v>
      </c>
      <c r="CJ1391" s="87">
        <f t="shared" si="421"/>
        <v>3</v>
      </c>
      <c r="CK1391" s="87">
        <f t="shared" si="422"/>
        <v>9</v>
      </c>
      <c r="CL1391" s="22" t="s">
        <v>5125</v>
      </c>
      <c r="CM1391" s="22" t="s">
        <v>5336</v>
      </c>
    </row>
    <row r="1392" spans="1:91" ht="14.85" customHeight="1" x14ac:dyDescent="0.25">
      <c r="A1392" s="69">
        <f t="shared" si="429"/>
        <v>1390</v>
      </c>
      <c r="B1392" s="70" t="s">
        <v>102</v>
      </c>
      <c r="C1392" s="98">
        <v>265863283</v>
      </c>
      <c r="D1392" s="106">
        <v>145476793</v>
      </c>
      <c r="E1392" s="73"/>
      <c r="F1392" s="74">
        <v>46065</v>
      </c>
      <c r="G1392" s="75" t="s">
        <v>2891</v>
      </c>
      <c r="H1392" s="75" t="s">
        <v>2892</v>
      </c>
      <c r="I1392" s="75" t="s">
        <v>240</v>
      </c>
      <c r="J1392" s="75" t="s">
        <v>1449</v>
      </c>
      <c r="K1392" s="75" t="s">
        <v>242</v>
      </c>
      <c r="L1392" s="74">
        <v>46078</v>
      </c>
      <c r="M1392" s="73">
        <v>40</v>
      </c>
      <c r="N1392" s="75" t="s">
        <v>5341</v>
      </c>
      <c r="O1392" s="75" t="s">
        <v>5342</v>
      </c>
      <c r="P1392" s="75">
        <v>2830049372</v>
      </c>
      <c r="Q1392" s="74">
        <v>46082</v>
      </c>
      <c r="R1392" s="75">
        <v>1209389475</v>
      </c>
      <c r="S1392" s="75">
        <v>224248838</v>
      </c>
      <c r="T1392" s="74">
        <v>46082</v>
      </c>
      <c r="U1392" s="76">
        <v>18453.767</v>
      </c>
      <c r="V1392" s="76">
        <v>17964.671999999999</v>
      </c>
      <c r="W1392" s="75">
        <v>20</v>
      </c>
      <c r="X1392" s="75">
        <v>0</v>
      </c>
      <c r="Y1392" s="98">
        <v>265863137</v>
      </c>
      <c r="Z1392" s="82" t="s">
        <v>110</v>
      </c>
      <c r="AA1392" s="75" t="s">
        <v>5331</v>
      </c>
      <c r="AB1392" s="75" t="s">
        <v>5332</v>
      </c>
      <c r="AC1392" s="98">
        <v>265863283</v>
      </c>
      <c r="AD1392" s="75" t="s">
        <v>113</v>
      </c>
      <c r="AE1392" s="74">
        <v>46087</v>
      </c>
      <c r="AF1392" s="80">
        <v>46084.5</v>
      </c>
      <c r="AG1392" s="80">
        <v>46083.416666666664</v>
      </c>
      <c r="AH1392" s="80">
        <v>46083.416666666664</v>
      </c>
      <c r="AI1392" s="99">
        <v>46085</v>
      </c>
      <c r="AJ1392" s="69"/>
      <c r="AK1392" s="99">
        <v>46086</v>
      </c>
      <c r="AL1392" s="99">
        <v>46088</v>
      </c>
      <c r="AM1392" s="69"/>
      <c r="AN1392" s="99">
        <v>46088</v>
      </c>
      <c r="AO1392" s="81">
        <f t="shared" si="431"/>
        <v>46082.416666666664</v>
      </c>
      <c r="AP1392" s="81">
        <f t="shared" si="432"/>
        <v>46083.416666666664</v>
      </c>
      <c r="AQ1392" s="81">
        <f t="shared" si="433"/>
        <v>46083.416666666664</v>
      </c>
      <c r="AR1392" s="81">
        <f t="shared" si="434"/>
        <v>46086</v>
      </c>
      <c r="AS1392" s="81">
        <f t="shared" si="435"/>
        <v>46089</v>
      </c>
      <c r="AT1392" s="81">
        <f t="shared" si="436"/>
        <v>46086</v>
      </c>
      <c r="AU1392" s="224" t="s">
        <v>5120</v>
      </c>
      <c r="AV1392" s="134">
        <v>46082</v>
      </c>
      <c r="AW1392" s="75" t="s">
        <v>5343</v>
      </c>
      <c r="AX1392" s="75" t="s">
        <v>5344</v>
      </c>
      <c r="AY1392" s="75"/>
      <c r="AZ1392" s="96"/>
      <c r="BA1392" s="75"/>
      <c r="BB1392" s="75"/>
      <c r="BC1392" s="75"/>
      <c r="BD1392" s="75"/>
      <c r="BE1392" s="75"/>
      <c r="BF1392" s="75"/>
      <c r="BG1392" s="75"/>
      <c r="BH1392" s="75"/>
      <c r="BI1392" s="75"/>
      <c r="BJ1392" s="75"/>
      <c r="BK1392" s="75"/>
      <c r="BL1392" s="75"/>
      <c r="BM1392" s="75"/>
      <c r="BN1392" s="75"/>
      <c r="BO1392" s="75"/>
      <c r="BP1392" s="75"/>
      <c r="BQ1392" s="75"/>
      <c r="BR1392" s="75"/>
      <c r="BS1392" s="75"/>
      <c r="BT1392" s="75">
        <v>0</v>
      </c>
      <c r="BU1392" s="189" t="s">
        <v>5335</v>
      </c>
      <c r="BV1392" s="74">
        <v>46105</v>
      </c>
      <c r="BW1392" s="85"/>
      <c r="BX1392" s="85"/>
      <c r="BY1392" s="86" t="s">
        <v>120</v>
      </c>
      <c r="BZ1392" s="87">
        <f t="shared" si="430"/>
        <v>7</v>
      </c>
      <c r="CA1392" s="22" t="s">
        <v>5124</v>
      </c>
      <c r="CB1392" s="88">
        <f t="shared" si="420"/>
        <v>13</v>
      </c>
      <c r="CC1392" s="89"/>
      <c r="CE1392" s="87">
        <f t="shared" si="419"/>
        <v>3</v>
      </c>
      <c r="CF1392" s="90">
        <v>15297875</v>
      </c>
      <c r="CG1392" s="90">
        <v>3032970</v>
      </c>
      <c r="CH1392" s="90">
        <v>18330845</v>
      </c>
      <c r="CI1392" s="91">
        <v>26605</v>
      </c>
      <c r="CJ1392" s="87">
        <f t="shared" si="421"/>
        <v>3</v>
      </c>
      <c r="CK1392" s="87">
        <f t="shared" si="422"/>
        <v>9</v>
      </c>
      <c r="CL1392" s="22" t="s">
        <v>5125</v>
      </c>
      <c r="CM1392" s="22" t="s">
        <v>5336</v>
      </c>
    </row>
    <row r="1393" spans="1:91" ht="14.85" customHeight="1" x14ac:dyDescent="0.25">
      <c r="A1393" s="69">
        <f t="shared" si="429"/>
        <v>1391</v>
      </c>
      <c r="B1393" s="70" t="s">
        <v>102</v>
      </c>
      <c r="C1393" s="98">
        <v>265863283</v>
      </c>
      <c r="D1393" s="106">
        <v>145515621</v>
      </c>
      <c r="E1393" s="73"/>
      <c r="F1393" s="74">
        <v>46065</v>
      </c>
      <c r="G1393" s="75" t="s">
        <v>2891</v>
      </c>
      <c r="H1393" s="75" t="s">
        <v>2892</v>
      </c>
      <c r="I1393" s="75" t="s">
        <v>240</v>
      </c>
      <c r="J1393" s="75" t="s">
        <v>1449</v>
      </c>
      <c r="K1393" s="75" t="s">
        <v>242</v>
      </c>
      <c r="L1393" s="74">
        <v>46078</v>
      </c>
      <c r="M1393" s="73">
        <v>40</v>
      </c>
      <c r="N1393" s="75" t="s">
        <v>5345</v>
      </c>
      <c r="O1393" s="75" t="s">
        <v>5346</v>
      </c>
      <c r="P1393" s="75">
        <v>2830049375</v>
      </c>
      <c r="Q1393" s="74">
        <v>46082</v>
      </c>
      <c r="R1393" s="75">
        <v>1209389493</v>
      </c>
      <c r="S1393" s="75">
        <v>224248843</v>
      </c>
      <c r="T1393" s="74">
        <v>46082</v>
      </c>
      <c r="U1393" s="76">
        <v>17146.359</v>
      </c>
      <c r="V1393" s="76">
        <v>16529.741000000002</v>
      </c>
      <c r="W1393" s="75">
        <v>17</v>
      </c>
      <c r="X1393" s="75">
        <v>0</v>
      </c>
      <c r="Y1393" s="98">
        <v>266032677</v>
      </c>
      <c r="Z1393" s="82" t="s">
        <v>110</v>
      </c>
      <c r="AA1393" s="75" t="s">
        <v>5331</v>
      </c>
      <c r="AB1393" s="75" t="s">
        <v>5332</v>
      </c>
      <c r="AC1393" s="98">
        <v>265863283</v>
      </c>
      <c r="AD1393" s="75" t="s">
        <v>113</v>
      </c>
      <c r="AE1393" s="74">
        <v>46087</v>
      </c>
      <c r="AF1393" s="80">
        <v>46084.5</v>
      </c>
      <c r="AG1393" s="80">
        <v>46083.416666666664</v>
      </c>
      <c r="AH1393" s="80">
        <v>46083.416666666664</v>
      </c>
      <c r="AI1393" s="99">
        <v>46085</v>
      </c>
      <c r="AJ1393" s="69"/>
      <c r="AK1393" s="99">
        <v>46086</v>
      </c>
      <c r="AL1393" s="99">
        <v>46088</v>
      </c>
      <c r="AM1393" s="69"/>
      <c r="AN1393" s="99">
        <v>46088</v>
      </c>
      <c r="AO1393" s="81">
        <f t="shared" si="431"/>
        <v>46082.416666666664</v>
      </c>
      <c r="AP1393" s="81">
        <f t="shared" si="432"/>
        <v>46083.416666666664</v>
      </c>
      <c r="AQ1393" s="81">
        <f t="shared" si="433"/>
        <v>46083.416666666664</v>
      </c>
      <c r="AR1393" s="81">
        <f t="shared" si="434"/>
        <v>46086</v>
      </c>
      <c r="AS1393" s="81">
        <f t="shared" si="435"/>
        <v>46089</v>
      </c>
      <c r="AT1393" s="81">
        <f t="shared" si="436"/>
        <v>46086</v>
      </c>
      <c r="AU1393" s="224" t="s">
        <v>5120</v>
      </c>
      <c r="AV1393" s="134">
        <v>46082</v>
      </c>
      <c r="AW1393" s="75" t="s">
        <v>5347</v>
      </c>
      <c r="AX1393" s="75" t="s">
        <v>5348</v>
      </c>
      <c r="AY1393" s="75"/>
      <c r="AZ1393" s="96"/>
      <c r="BA1393" s="75"/>
      <c r="BB1393" s="75"/>
      <c r="BC1393" s="75"/>
      <c r="BD1393" s="75"/>
      <c r="BE1393" s="75"/>
      <c r="BF1393" s="75"/>
      <c r="BG1393" s="75"/>
      <c r="BH1393" s="75"/>
      <c r="BI1393" s="75"/>
      <c r="BJ1393" s="75"/>
      <c r="BK1393" s="75"/>
      <c r="BL1393" s="75"/>
      <c r="BM1393" s="75"/>
      <c r="BN1393" s="75"/>
      <c r="BO1393" s="75"/>
      <c r="BP1393" s="75"/>
      <c r="BQ1393" s="75"/>
      <c r="BR1393" s="75"/>
      <c r="BS1393" s="75"/>
      <c r="BT1393" s="75">
        <v>0</v>
      </c>
      <c r="BU1393" s="189" t="s">
        <v>5335</v>
      </c>
      <c r="BV1393" s="74">
        <v>46105</v>
      </c>
      <c r="BW1393" s="85"/>
      <c r="BX1393" s="85"/>
      <c r="BY1393" s="86" t="s">
        <v>120</v>
      </c>
      <c r="BZ1393" s="87">
        <f t="shared" si="430"/>
        <v>7</v>
      </c>
      <c r="CA1393" s="22" t="s">
        <v>5124</v>
      </c>
      <c r="CB1393" s="88">
        <f t="shared" si="420"/>
        <v>13</v>
      </c>
      <c r="CC1393" s="89"/>
      <c r="CE1393" s="87">
        <f t="shared" si="419"/>
        <v>3</v>
      </c>
      <c r="CF1393" s="90">
        <v>15297875</v>
      </c>
      <c r="CG1393" s="90">
        <v>3032970</v>
      </c>
      <c r="CH1393" s="90">
        <v>18330845</v>
      </c>
      <c r="CI1393" s="91">
        <v>26605</v>
      </c>
      <c r="CJ1393" s="87">
        <f t="shared" si="421"/>
        <v>3</v>
      </c>
      <c r="CK1393" s="87">
        <f t="shared" si="422"/>
        <v>9</v>
      </c>
      <c r="CL1393" s="22" t="s">
        <v>5125</v>
      </c>
      <c r="CM1393" s="22" t="s">
        <v>5336</v>
      </c>
    </row>
    <row r="1394" spans="1:91" ht="14.85" customHeight="1" x14ac:dyDescent="0.25">
      <c r="A1394" s="69">
        <f t="shared" si="429"/>
        <v>1392</v>
      </c>
      <c r="B1394" s="70" t="s">
        <v>102</v>
      </c>
      <c r="C1394" s="98">
        <v>265863283</v>
      </c>
      <c r="D1394" s="106">
        <v>145515624</v>
      </c>
      <c r="E1394" s="73"/>
      <c r="F1394" s="74">
        <v>46065</v>
      </c>
      <c r="G1394" s="75" t="s">
        <v>2891</v>
      </c>
      <c r="H1394" s="75" t="s">
        <v>2892</v>
      </c>
      <c r="I1394" s="75" t="s">
        <v>240</v>
      </c>
      <c r="J1394" s="75" t="s">
        <v>1449</v>
      </c>
      <c r="K1394" s="75" t="s">
        <v>242</v>
      </c>
      <c r="L1394" s="74">
        <v>46078</v>
      </c>
      <c r="M1394" s="73">
        <v>40</v>
      </c>
      <c r="N1394" s="75" t="s">
        <v>5349</v>
      </c>
      <c r="O1394" s="75" t="s">
        <v>5350</v>
      </c>
      <c r="P1394" s="75">
        <v>2830049398</v>
      </c>
      <c r="Q1394" s="74">
        <v>46082</v>
      </c>
      <c r="R1394" s="75">
        <v>1209389531</v>
      </c>
      <c r="S1394" s="75">
        <v>224248849</v>
      </c>
      <c r="T1394" s="74">
        <v>46082</v>
      </c>
      <c r="U1394" s="76">
        <v>17209.152999999998</v>
      </c>
      <c r="V1394" s="76">
        <v>16590.282999999999</v>
      </c>
      <c r="W1394" s="75">
        <v>17</v>
      </c>
      <c r="X1394" s="75">
        <v>0</v>
      </c>
      <c r="Y1394" s="98">
        <v>266080999</v>
      </c>
      <c r="Z1394" s="82" t="s">
        <v>110</v>
      </c>
      <c r="AA1394" s="75" t="s">
        <v>5331</v>
      </c>
      <c r="AB1394" s="75" t="s">
        <v>5332</v>
      </c>
      <c r="AC1394" s="98">
        <v>265863283</v>
      </c>
      <c r="AD1394" s="75" t="s">
        <v>113</v>
      </c>
      <c r="AE1394" s="74">
        <v>46087</v>
      </c>
      <c r="AF1394" s="80">
        <v>46084.5</v>
      </c>
      <c r="AG1394" s="80">
        <v>46083.416666666664</v>
      </c>
      <c r="AH1394" s="80">
        <v>46083.416666666664</v>
      </c>
      <c r="AI1394" s="99">
        <v>46085</v>
      </c>
      <c r="AJ1394" s="69"/>
      <c r="AK1394" s="99">
        <v>46086</v>
      </c>
      <c r="AL1394" s="99">
        <v>46088</v>
      </c>
      <c r="AM1394" s="69"/>
      <c r="AN1394" s="99">
        <v>46088</v>
      </c>
      <c r="AO1394" s="81">
        <f t="shared" si="431"/>
        <v>46082.416666666664</v>
      </c>
      <c r="AP1394" s="81">
        <f t="shared" si="432"/>
        <v>46083.416666666664</v>
      </c>
      <c r="AQ1394" s="81">
        <f t="shared" si="433"/>
        <v>46083.416666666664</v>
      </c>
      <c r="AR1394" s="81">
        <f t="shared" si="434"/>
        <v>46086</v>
      </c>
      <c r="AS1394" s="81">
        <f t="shared" si="435"/>
        <v>46089</v>
      </c>
      <c r="AT1394" s="81">
        <f t="shared" si="436"/>
        <v>46086</v>
      </c>
      <c r="AU1394" s="224" t="s">
        <v>5120</v>
      </c>
      <c r="AV1394" s="134">
        <v>46082</v>
      </c>
      <c r="AW1394" s="75" t="s">
        <v>5351</v>
      </c>
      <c r="AX1394" s="75" t="s">
        <v>5352</v>
      </c>
      <c r="AY1394" s="75"/>
      <c r="AZ1394" s="96"/>
      <c r="BA1394" s="75"/>
      <c r="BB1394" s="75"/>
      <c r="BC1394" s="75"/>
      <c r="BD1394" s="75"/>
      <c r="BE1394" s="75"/>
      <c r="BF1394" s="75"/>
      <c r="BG1394" s="75"/>
      <c r="BH1394" s="75"/>
      <c r="BI1394" s="75"/>
      <c r="BJ1394" s="75"/>
      <c r="BK1394" s="75"/>
      <c r="BL1394" s="75"/>
      <c r="BM1394" s="75"/>
      <c r="BN1394" s="75"/>
      <c r="BO1394" s="75"/>
      <c r="BP1394" s="75"/>
      <c r="BQ1394" s="75"/>
      <c r="BR1394" s="75"/>
      <c r="BS1394" s="75"/>
      <c r="BT1394" s="75">
        <v>0</v>
      </c>
      <c r="BU1394" s="189" t="s">
        <v>5335</v>
      </c>
      <c r="BV1394" s="74">
        <v>46105</v>
      </c>
      <c r="BW1394" s="85"/>
      <c r="BX1394" s="85"/>
      <c r="BY1394" s="86" t="s">
        <v>120</v>
      </c>
      <c r="BZ1394" s="87">
        <f t="shared" si="430"/>
        <v>7</v>
      </c>
      <c r="CA1394" s="22" t="s">
        <v>5124</v>
      </c>
      <c r="CB1394" s="88">
        <f t="shared" si="420"/>
        <v>13</v>
      </c>
      <c r="CC1394" s="89"/>
      <c r="CE1394" s="87">
        <f t="shared" si="419"/>
        <v>3</v>
      </c>
      <c r="CF1394" s="90">
        <v>15297875</v>
      </c>
      <c r="CG1394" s="90">
        <v>3032970</v>
      </c>
      <c r="CH1394" s="90">
        <v>18330845</v>
      </c>
      <c r="CI1394" s="91">
        <v>26605</v>
      </c>
      <c r="CJ1394" s="87">
        <f t="shared" si="421"/>
        <v>3</v>
      </c>
      <c r="CK1394" s="87">
        <f t="shared" si="422"/>
        <v>9</v>
      </c>
      <c r="CL1394" s="22" t="s">
        <v>5125</v>
      </c>
      <c r="CM1394" s="22" t="s">
        <v>5336</v>
      </c>
    </row>
    <row r="1395" spans="1:91" ht="14.85" customHeight="1" x14ac:dyDescent="0.25">
      <c r="A1395" s="69">
        <f t="shared" si="429"/>
        <v>1393</v>
      </c>
      <c r="B1395" s="70" t="s">
        <v>102</v>
      </c>
      <c r="C1395" s="98">
        <v>266081167</v>
      </c>
      <c r="D1395" s="106">
        <v>145515627</v>
      </c>
      <c r="E1395" s="73"/>
      <c r="F1395" s="74">
        <v>46065</v>
      </c>
      <c r="G1395" s="75" t="s">
        <v>2891</v>
      </c>
      <c r="H1395" s="75" t="s">
        <v>2892</v>
      </c>
      <c r="I1395" s="75" t="s">
        <v>240</v>
      </c>
      <c r="J1395" s="75" t="s">
        <v>1449</v>
      </c>
      <c r="K1395" s="75" t="s">
        <v>242</v>
      </c>
      <c r="L1395" s="74">
        <v>46078</v>
      </c>
      <c r="M1395" s="73">
        <v>40</v>
      </c>
      <c r="N1395" s="75" t="s">
        <v>5353</v>
      </c>
      <c r="O1395" s="75" t="s">
        <v>5354</v>
      </c>
      <c r="P1395" s="75">
        <v>2830049384</v>
      </c>
      <c r="Q1395" s="74">
        <v>46082</v>
      </c>
      <c r="R1395" s="75">
        <v>1209389507</v>
      </c>
      <c r="S1395" s="75">
        <v>224248855</v>
      </c>
      <c r="T1395" s="74">
        <v>46082</v>
      </c>
      <c r="U1395" s="76">
        <v>17173.120999999999</v>
      </c>
      <c r="V1395" s="76">
        <v>16555.54</v>
      </c>
      <c r="W1395" s="75">
        <v>17</v>
      </c>
      <c r="X1395" s="75">
        <v>0</v>
      </c>
      <c r="Y1395" s="98">
        <v>266081167</v>
      </c>
      <c r="Z1395" s="82" t="s">
        <v>110</v>
      </c>
      <c r="AA1395" s="75" t="s">
        <v>5331</v>
      </c>
      <c r="AB1395" s="75" t="s">
        <v>5332</v>
      </c>
      <c r="AC1395" s="98">
        <v>266081167</v>
      </c>
      <c r="AD1395" s="75" t="s">
        <v>113</v>
      </c>
      <c r="AE1395" s="74">
        <v>46087</v>
      </c>
      <c r="AF1395" s="80">
        <v>46084.5</v>
      </c>
      <c r="AG1395" s="80">
        <v>46083.416666666664</v>
      </c>
      <c r="AH1395" s="80">
        <v>46083.416666666664</v>
      </c>
      <c r="AI1395" s="99">
        <v>46085</v>
      </c>
      <c r="AJ1395" s="69"/>
      <c r="AK1395" s="99">
        <v>46085</v>
      </c>
      <c r="AL1395" s="99">
        <v>46088</v>
      </c>
      <c r="AM1395" s="69"/>
      <c r="AN1395" s="99">
        <v>46088</v>
      </c>
      <c r="AO1395" s="81">
        <f t="shared" si="431"/>
        <v>46082.416666666664</v>
      </c>
      <c r="AP1395" s="81">
        <f t="shared" si="432"/>
        <v>46083.416666666664</v>
      </c>
      <c r="AQ1395" s="81">
        <f t="shared" si="433"/>
        <v>46083.416666666664</v>
      </c>
      <c r="AR1395" s="81">
        <f t="shared" si="434"/>
        <v>46086</v>
      </c>
      <c r="AS1395" s="81">
        <f t="shared" si="435"/>
        <v>46089</v>
      </c>
      <c r="AT1395" s="81">
        <f t="shared" si="436"/>
        <v>46086</v>
      </c>
      <c r="AU1395" s="224" t="s">
        <v>5120</v>
      </c>
      <c r="AV1395" s="134">
        <v>46082</v>
      </c>
      <c r="AW1395" s="75" t="s">
        <v>5355</v>
      </c>
      <c r="AX1395" s="75" t="s">
        <v>5356</v>
      </c>
      <c r="AY1395" s="75"/>
      <c r="AZ1395" s="96"/>
      <c r="BA1395" s="75"/>
      <c r="BB1395" s="75"/>
      <c r="BC1395" s="75"/>
      <c r="BD1395" s="75"/>
      <c r="BE1395" s="75"/>
      <c r="BF1395" s="75"/>
      <c r="BG1395" s="75"/>
      <c r="BH1395" s="75"/>
      <c r="BI1395" s="75"/>
      <c r="BJ1395" s="75"/>
      <c r="BK1395" s="75"/>
      <c r="BL1395" s="75"/>
      <c r="BM1395" s="75"/>
      <c r="BN1395" s="75"/>
      <c r="BO1395" s="75"/>
      <c r="BP1395" s="75"/>
      <c r="BQ1395" s="75"/>
      <c r="BR1395" s="75"/>
      <c r="BS1395" s="75"/>
      <c r="BT1395" s="75">
        <v>1</v>
      </c>
      <c r="BU1395" s="189" t="s">
        <v>5357</v>
      </c>
      <c r="BV1395" s="134">
        <v>46105</v>
      </c>
      <c r="BW1395" s="85"/>
      <c r="BX1395" s="85"/>
      <c r="BY1395" s="86" t="s">
        <v>120</v>
      </c>
      <c r="BZ1395" s="87">
        <f t="shared" si="430"/>
        <v>7</v>
      </c>
      <c r="CA1395" s="22" t="s">
        <v>5124</v>
      </c>
      <c r="CB1395" s="88">
        <f t="shared" si="420"/>
        <v>13</v>
      </c>
      <c r="CC1395" s="89"/>
      <c r="CE1395" s="87">
        <f t="shared" si="419"/>
        <v>3</v>
      </c>
      <c r="CF1395" s="90">
        <v>15297875</v>
      </c>
      <c r="CG1395" s="90">
        <v>3032970</v>
      </c>
      <c r="CH1395" s="90">
        <v>18330845</v>
      </c>
      <c r="CI1395" s="91">
        <v>26605</v>
      </c>
      <c r="CJ1395" s="87">
        <f t="shared" si="421"/>
        <v>3</v>
      </c>
      <c r="CK1395" s="87">
        <f t="shared" si="422"/>
        <v>9</v>
      </c>
      <c r="CL1395" s="22" t="s">
        <v>5125</v>
      </c>
      <c r="CM1395" s="22" t="s">
        <v>5358</v>
      </c>
    </row>
    <row r="1396" spans="1:91" ht="14.85" customHeight="1" x14ac:dyDescent="0.25">
      <c r="A1396" s="69">
        <f t="shared" si="429"/>
        <v>1394</v>
      </c>
      <c r="B1396" s="70" t="s">
        <v>102</v>
      </c>
      <c r="C1396" s="98">
        <v>266081167</v>
      </c>
      <c r="D1396" s="106">
        <v>145515631</v>
      </c>
      <c r="E1396" s="73"/>
      <c r="F1396" s="74">
        <v>46065</v>
      </c>
      <c r="G1396" s="75" t="s">
        <v>2891</v>
      </c>
      <c r="H1396" s="75" t="s">
        <v>2892</v>
      </c>
      <c r="I1396" s="75" t="s">
        <v>240</v>
      </c>
      <c r="J1396" s="75" t="s">
        <v>1449</v>
      </c>
      <c r="K1396" s="75" t="s">
        <v>242</v>
      </c>
      <c r="L1396" s="74">
        <v>46078</v>
      </c>
      <c r="M1396" s="73">
        <v>40</v>
      </c>
      <c r="N1396" s="75" t="s">
        <v>5359</v>
      </c>
      <c r="O1396" s="75" t="s">
        <v>5360</v>
      </c>
      <c r="P1396" s="75">
        <v>2830049407</v>
      </c>
      <c r="Q1396" s="74">
        <v>46082</v>
      </c>
      <c r="R1396" s="75">
        <v>1209389551</v>
      </c>
      <c r="S1396" s="75">
        <v>224248860</v>
      </c>
      <c r="T1396" s="74">
        <v>46082</v>
      </c>
      <c r="U1396" s="76">
        <v>15690.210999999999</v>
      </c>
      <c r="V1396" s="76">
        <v>14758.824000000001</v>
      </c>
      <c r="W1396" s="75">
        <v>18</v>
      </c>
      <c r="X1396" s="75">
        <v>180</v>
      </c>
      <c r="Y1396" s="98">
        <v>266081266</v>
      </c>
      <c r="Z1396" s="82" t="s">
        <v>110</v>
      </c>
      <c r="AA1396" s="75" t="s">
        <v>5331</v>
      </c>
      <c r="AB1396" s="75" t="s">
        <v>5332</v>
      </c>
      <c r="AC1396" s="98">
        <v>266081167</v>
      </c>
      <c r="AD1396" s="75" t="s">
        <v>113</v>
      </c>
      <c r="AE1396" s="74">
        <v>46087</v>
      </c>
      <c r="AF1396" s="80">
        <v>46084.5</v>
      </c>
      <c r="AG1396" s="80">
        <v>46083.416666666664</v>
      </c>
      <c r="AH1396" s="80">
        <v>46083.416666666664</v>
      </c>
      <c r="AI1396" s="99">
        <v>46085</v>
      </c>
      <c r="AJ1396" s="69"/>
      <c r="AK1396" s="99">
        <v>46085</v>
      </c>
      <c r="AL1396" s="99">
        <v>46088</v>
      </c>
      <c r="AM1396" s="69"/>
      <c r="AN1396" s="99">
        <v>46088</v>
      </c>
      <c r="AO1396" s="81">
        <f t="shared" si="431"/>
        <v>46082.416666666664</v>
      </c>
      <c r="AP1396" s="81">
        <f t="shared" si="432"/>
        <v>46083.416666666664</v>
      </c>
      <c r="AQ1396" s="81">
        <f t="shared" si="433"/>
        <v>46083.416666666664</v>
      </c>
      <c r="AR1396" s="81">
        <f t="shared" si="434"/>
        <v>46086</v>
      </c>
      <c r="AS1396" s="81">
        <f t="shared" si="435"/>
        <v>46089</v>
      </c>
      <c r="AT1396" s="81">
        <f t="shared" si="436"/>
        <v>46086</v>
      </c>
      <c r="AU1396" s="224" t="s">
        <v>5120</v>
      </c>
      <c r="AV1396" s="134">
        <v>46082</v>
      </c>
      <c r="AW1396" s="75" t="s">
        <v>5361</v>
      </c>
      <c r="AX1396" s="75" t="s">
        <v>5362</v>
      </c>
      <c r="AY1396" s="75"/>
      <c r="AZ1396" s="96"/>
      <c r="BA1396" s="75"/>
      <c r="BB1396" s="75"/>
      <c r="BC1396" s="75"/>
      <c r="BD1396" s="75"/>
      <c r="BE1396" s="75"/>
      <c r="BF1396" s="75"/>
      <c r="BG1396" s="75"/>
      <c r="BH1396" s="75"/>
      <c r="BI1396" s="75"/>
      <c r="BJ1396" s="75"/>
      <c r="BK1396" s="75"/>
      <c r="BL1396" s="75"/>
      <c r="BM1396" s="75"/>
      <c r="BN1396" s="75"/>
      <c r="BO1396" s="75"/>
      <c r="BP1396" s="75"/>
      <c r="BQ1396" s="75"/>
      <c r="BR1396" s="75"/>
      <c r="BS1396" s="75"/>
      <c r="BT1396" s="75">
        <v>0</v>
      </c>
      <c r="BU1396" s="189" t="s">
        <v>5357</v>
      </c>
      <c r="BV1396" s="134">
        <v>46105</v>
      </c>
      <c r="BW1396" s="85"/>
      <c r="BX1396" s="85"/>
      <c r="BY1396" s="86" t="s">
        <v>120</v>
      </c>
      <c r="BZ1396" s="87">
        <f t="shared" si="430"/>
        <v>7</v>
      </c>
      <c r="CA1396" s="22" t="s">
        <v>5124</v>
      </c>
      <c r="CB1396" s="88">
        <f t="shared" si="420"/>
        <v>13</v>
      </c>
      <c r="CC1396" s="89"/>
      <c r="CE1396" s="87">
        <f t="shared" si="419"/>
        <v>3</v>
      </c>
      <c r="CF1396" s="90">
        <v>15297875</v>
      </c>
      <c r="CG1396" s="90">
        <v>3032970</v>
      </c>
      <c r="CH1396" s="90">
        <v>18330845</v>
      </c>
      <c r="CI1396" s="91">
        <v>26605</v>
      </c>
      <c r="CJ1396" s="87">
        <f t="shared" si="421"/>
        <v>3</v>
      </c>
      <c r="CK1396" s="87">
        <f t="shared" si="422"/>
        <v>9</v>
      </c>
      <c r="CL1396" s="22" t="s">
        <v>5125</v>
      </c>
      <c r="CM1396" s="22" t="s">
        <v>5358</v>
      </c>
    </row>
    <row r="1397" spans="1:91" ht="14.85" customHeight="1" x14ac:dyDescent="0.25">
      <c r="A1397" s="69">
        <f t="shared" si="429"/>
        <v>1395</v>
      </c>
      <c r="B1397" s="70" t="s">
        <v>102</v>
      </c>
      <c r="C1397" s="98">
        <v>266081167</v>
      </c>
      <c r="D1397" s="106">
        <v>145515693</v>
      </c>
      <c r="E1397" s="73"/>
      <c r="F1397" s="74">
        <v>46079</v>
      </c>
      <c r="G1397" s="75" t="s">
        <v>2891</v>
      </c>
      <c r="H1397" s="75" t="s">
        <v>2892</v>
      </c>
      <c r="I1397" s="75" t="s">
        <v>240</v>
      </c>
      <c r="J1397" s="75" t="s">
        <v>1449</v>
      </c>
      <c r="K1397" s="75" t="s">
        <v>242</v>
      </c>
      <c r="L1397" s="74">
        <v>46090</v>
      </c>
      <c r="M1397" s="73">
        <v>40</v>
      </c>
      <c r="N1397" s="75" t="s">
        <v>5363</v>
      </c>
      <c r="O1397" s="75" t="s">
        <v>5364</v>
      </c>
      <c r="P1397" s="75">
        <v>2830049404</v>
      </c>
      <c r="Q1397" s="74">
        <v>46082</v>
      </c>
      <c r="R1397" s="75">
        <v>1209389548</v>
      </c>
      <c r="S1397" s="75">
        <v>224263730</v>
      </c>
      <c r="T1397" s="74">
        <v>46082</v>
      </c>
      <c r="U1397" s="76">
        <v>18419.759999999998</v>
      </c>
      <c r="V1397" s="76">
        <v>17931.565999999999</v>
      </c>
      <c r="W1397" s="75">
        <v>20</v>
      </c>
      <c r="X1397" s="75">
        <v>0</v>
      </c>
      <c r="Y1397" s="98">
        <v>266382045</v>
      </c>
      <c r="Z1397" s="82" t="s">
        <v>110</v>
      </c>
      <c r="AA1397" s="75" t="s">
        <v>5331</v>
      </c>
      <c r="AB1397" s="75" t="s">
        <v>5332</v>
      </c>
      <c r="AC1397" s="98">
        <v>266081167</v>
      </c>
      <c r="AD1397" s="75" t="s">
        <v>113</v>
      </c>
      <c r="AE1397" s="74">
        <v>46087</v>
      </c>
      <c r="AF1397" s="80">
        <v>46084.5</v>
      </c>
      <c r="AG1397" s="80">
        <v>46083.416666666664</v>
      </c>
      <c r="AH1397" s="80">
        <v>46083.416666666664</v>
      </c>
      <c r="AI1397" s="99">
        <v>46085</v>
      </c>
      <c r="AJ1397" s="69"/>
      <c r="AK1397" s="99">
        <v>46085</v>
      </c>
      <c r="AL1397" s="99">
        <v>46088</v>
      </c>
      <c r="AM1397" s="69"/>
      <c r="AN1397" s="99">
        <v>46088</v>
      </c>
      <c r="AO1397" s="81">
        <f t="shared" si="431"/>
        <v>46082.416666666664</v>
      </c>
      <c r="AP1397" s="81">
        <f t="shared" si="432"/>
        <v>46083.416666666664</v>
      </c>
      <c r="AQ1397" s="81">
        <f t="shared" si="433"/>
        <v>46083.416666666664</v>
      </c>
      <c r="AR1397" s="81">
        <f t="shared" si="434"/>
        <v>46086</v>
      </c>
      <c r="AS1397" s="81">
        <f t="shared" si="435"/>
        <v>46089</v>
      </c>
      <c r="AT1397" s="81">
        <f t="shared" si="436"/>
        <v>46086</v>
      </c>
      <c r="AU1397" s="224" t="s">
        <v>5120</v>
      </c>
      <c r="AV1397" s="134">
        <v>46082</v>
      </c>
      <c r="AW1397" s="75" t="s">
        <v>5365</v>
      </c>
      <c r="AX1397" s="75" t="s">
        <v>5366</v>
      </c>
      <c r="AY1397" s="75"/>
      <c r="AZ1397" s="96"/>
      <c r="BA1397" s="75"/>
      <c r="BB1397" s="75"/>
      <c r="BC1397" s="75"/>
      <c r="BD1397" s="75"/>
      <c r="BE1397" s="75"/>
      <c r="BF1397" s="75"/>
      <c r="BG1397" s="75"/>
      <c r="BH1397" s="75"/>
      <c r="BI1397" s="75"/>
      <c r="BJ1397" s="75"/>
      <c r="BK1397" s="75"/>
      <c r="BL1397" s="75"/>
      <c r="BM1397" s="75"/>
      <c r="BN1397" s="75"/>
      <c r="BO1397" s="75"/>
      <c r="BP1397" s="75"/>
      <c r="BQ1397" s="75"/>
      <c r="BR1397" s="75"/>
      <c r="BS1397" s="75"/>
      <c r="BT1397" s="75">
        <v>0</v>
      </c>
      <c r="BU1397" s="189" t="s">
        <v>5357</v>
      </c>
      <c r="BV1397" s="134">
        <v>46105</v>
      </c>
      <c r="BW1397" s="85"/>
      <c r="BX1397" s="85"/>
      <c r="BY1397" s="86" t="s">
        <v>120</v>
      </c>
      <c r="BZ1397" s="87">
        <f t="shared" si="430"/>
        <v>9</v>
      </c>
      <c r="CA1397" s="22" t="s">
        <v>5124</v>
      </c>
      <c r="CB1397" s="88">
        <f t="shared" si="420"/>
        <v>13</v>
      </c>
      <c r="CC1397" s="89"/>
      <c r="CE1397" s="87">
        <f t="shared" si="419"/>
        <v>3</v>
      </c>
      <c r="CF1397" s="90">
        <v>15297875</v>
      </c>
      <c r="CG1397" s="90">
        <v>3032970</v>
      </c>
      <c r="CH1397" s="90">
        <v>18330845</v>
      </c>
      <c r="CI1397" s="91">
        <v>26605</v>
      </c>
      <c r="CJ1397" s="87">
        <f t="shared" si="421"/>
        <v>3</v>
      </c>
      <c r="CK1397" s="87">
        <f t="shared" si="422"/>
        <v>9</v>
      </c>
      <c r="CL1397" s="22" t="s">
        <v>5125</v>
      </c>
      <c r="CM1397" s="22" t="s">
        <v>5358</v>
      </c>
    </row>
    <row r="1398" spans="1:91" ht="14.85" customHeight="1" x14ac:dyDescent="0.25">
      <c r="A1398" s="69">
        <f t="shared" si="429"/>
        <v>1396</v>
      </c>
      <c r="B1398" s="70" t="s">
        <v>102</v>
      </c>
      <c r="C1398" s="98">
        <v>266382115</v>
      </c>
      <c r="D1398" s="106">
        <v>145515705</v>
      </c>
      <c r="E1398" s="73"/>
      <c r="F1398" s="74">
        <v>46079</v>
      </c>
      <c r="G1398" s="75" t="s">
        <v>2891</v>
      </c>
      <c r="H1398" s="75" t="s">
        <v>2892</v>
      </c>
      <c r="I1398" s="75" t="s">
        <v>240</v>
      </c>
      <c r="J1398" s="75" t="s">
        <v>1449</v>
      </c>
      <c r="K1398" s="75" t="s">
        <v>242</v>
      </c>
      <c r="L1398" s="74">
        <v>46090</v>
      </c>
      <c r="M1398" s="73">
        <v>40</v>
      </c>
      <c r="N1398" s="75" t="s">
        <v>5367</v>
      </c>
      <c r="O1398" s="75" t="s">
        <v>5368</v>
      </c>
      <c r="P1398" s="75">
        <v>2830049418</v>
      </c>
      <c r="Q1398" s="74">
        <v>46083</v>
      </c>
      <c r="R1398" s="75">
        <v>1209389586</v>
      </c>
      <c r="S1398" s="75">
        <v>224263733</v>
      </c>
      <c r="T1398" s="74">
        <v>46083</v>
      </c>
      <c r="U1398" s="76">
        <v>18822.669999999998</v>
      </c>
      <c r="V1398" s="76">
        <v>18323.797999999999</v>
      </c>
      <c r="W1398" s="75">
        <v>21</v>
      </c>
      <c r="X1398" s="75">
        <v>0</v>
      </c>
      <c r="Y1398" s="98">
        <v>266382115</v>
      </c>
      <c r="Z1398" s="82" t="s">
        <v>110</v>
      </c>
      <c r="AA1398" s="75" t="s">
        <v>5369</v>
      </c>
      <c r="AB1398" s="75" t="s">
        <v>5370</v>
      </c>
      <c r="AC1398" s="98">
        <v>266382115</v>
      </c>
      <c r="AD1398" s="75" t="s">
        <v>113</v>
      </c>
      <c r="AE1398" s="75"/>
      <c r="AF1398" s="80">
        <v>46084.5</v>
      </c>
      <c r="AG1398" s="80">
        <v>46083.625</v>
      </c>
      <c r="AH1398" s="80">
        <v>46083.625</v>
      </c>
      <c r="AI1398" s="99">
        <v>46085</v>
      </c>
      <c r="AJ1398" s="69"/>
      <c r="AK1398" s="69"/>
      <c r="AL1398" s="99">
        <v>46088</v>
      </c>
      <c r="AM1398" s="69"/>
      <c r="AN1398" s="99">
        <v>46088</v>
      </c>
      <c r="AO1398" s="81">
        <f t="shared" si="431"/>
        <v>46082.625</v>
      </c>
      <c r="AP1398" s="81">
        <f t="shared" si="432"/>
        <v>46083.625</v>
      </c>
      <c r="AQ1398" s="81">
        <f t="shared" si="433"/>
        <v>46083.625</v>
      </c>
      <c r="AR1398" s="81">
        <f t="shared" si="434"/>
        <v>46086</v>
      </c>
      <c r="AS1398" s="81">
        <f t="shared" si="435"/>
        <v>46087</v>
      </c>
      <c r="AT1398" s="81">
        <f t="shared" si="436"/>
        <v>46086</v>
      </c>
      <c r="AU1398" s="224" t="s">
        <v>5120</v>
      </c>
      <c r="AV1398" s="134">
        <v>46083</v>
      </c>
      <c r="AW1398" s="75" t="s">
        <v>5371</v>
      </c>
      <c r="AX1398" s="75" t="s">
        <v>5372</v>
      </c>
      <c r="AY1398" s="75"/>
      <c r="AZ1398" s="96"/>
      <c r="BA1398" s="75"/>
      <c r="BB1398" s="75"/>
      <c r="BC1398" s="75"/>
      <c r="BD1398" s="75"/>
      <c r="BE1398" s="75"/>
      <c r="BF1398" s="75"/>
      <c r="BG1398" s="75"/>
      <c r="BH1398" s="75"/>
      <c r="BI1398" s="75"/>
      <c r="BJ1398" s="75"/>
      <c r="BK1398" s="75"/>
      <c r="BL1398" s="75"/>
      <c r="BM1398" s="75"/>
      <c r="BN1398" s="75"/>
      <c r="BO1398" s="75"/>
      <c r="BP1398" s="75"/>
      <c r="BQ1398" s="75"/>
      <c r="BR1398" s="75"/>
      <c r="BS1398" s="75"/>
      <c r="BT1398" s="75">
        <v>1</v>
      </c>
      <c r="BU1398" s="189" t="s">
        <v>5373</v>
      </c>
      <c r="BV1398" s="74">
        <v>46105</v>
      </c>
      <c r="BW1398" s="85"/>
      <c r="BX1398" s="85"/>
      <c r="BY1398" s="86" t="s">
        <v>120</v>
      </c>
      <c r="BZ1398" s="87">
        <f t="shared" si="430"/>
        <v>9</v>
      </c>
      <c r="CA1398" s="22" t="s">
        <v>5124</v>
      </c>
      <c r="CB1398" s="88">
        <f t="shared" si="420"/>
        <v>13</v>
      </c>
      <c r="CC1398" s="89"/>
      <c r="CE1398" s="87">
        <f t="shared" si="419"/>
        <v>3</v>
      </c>
      <c r="CF1398" s="90">
        <v>15297875</v>
      </c>
      <c r="CG1398" s="90">
        <v>3032970</v>
      </c>
      <c r="CH1398" s="90">
        <v>18330845</v>
      </c>
      <c r="CI1398" s="91">
        <v>26605</v>
      </c>
      <c r="CJ1398" s="87">
        <f t="shared" si="421"/>
        <v>3</v>
      </c>
      <c r="CK1398" s="87">
        <f t="shared" si="422"/>
        <v>10</v>
      </c>
      <c r="CL1398" s="22" t="s">
        <v>5125</v>
      </c>
      <c r="CM1398" s="22" t="s">
        <v>5374</v>
      </c>
    </row>
    <row r="1399" spans="1:91" ht="14.85" customHeight="1" x14ac:dyDescent="0.25">
      <c r="A1399" s="69">
        <f t="shared" si="429"/>
        <v>1397</v>
      </c>
      <c r="B1399" s="70" t="s">
        <v>102</v>
      </c>
      <c r="C1399" s="98">
        <v>266081167</v>
      </c>
      <c r="D1399" s="106">
        <v>145515713</v>
      </c>
      <c r="E1399" s="73"/>
      <c r="F1399" s="74">
        <v>46079</v>
      </c>
      <c r="G1399" s="75" t="s">
        <v>2891</v>
      </c>
      <c r="H1399" s="75" t="s">
        <v>2892</v>
      </c>
      <c r="I1399" s="75" t="s">
        <v>240</v>
      </c>
      <c r="J1399" s="75" t="s">
        <v>1449</v>
      </c>
      <c r="K1399" s="75" t="s">
        <v>242</v>
      </c>
      <c r="L1399" s="74">
        <v>46090</v>
      </c>
      <c r="M1399" s="73">
        <v>40</v>
      </c>
      <c r="N1399" s="75" t="s">
        <v>5375</v>
      </c>
      <c r="O1399" s="75" t="s">
        <v>5376</v>
      </c>
      <c r="P1399" s="75">
        <v>2830049389</v>
      </c>
      <c r="Q1399" s="74">
        <v>46082</v>
      </c>
      <c r="R1399" s="75">
        <v>1209389512</v>
      </c>
      <c r="S1399" s="75">
        <v>224263735</v>
      </c>
      <c r="T1399" s="74">
        <v>46082</v>
      </c>
      <c r="U1399" s="76">
        <v>16080.396000000001</v>
      </c>
      <c r="V1399" s="76">
        <v>15654.200999999999</v>
      </c>
      <c r="W1399" s="75">
        <v>18</v>
      </c>
      <c r="X1399" s="75">
        <v>0</v>
      </c>
      <c r="Y1399" s="98">
        <v>266382164</v>
      </c>
      <c r="Z1399" s="82" t="s">
        <v>110</v>
      </c>
      <c r="AA1399" s="75" t="s">
        <v>5331</v>
      </c>
      <c r="AB1399" s="75" t="s">
        <v>5332</v>
      </c>
      <c r="AC1399" s="98">
        <v>266081167</v>
      </c>
      <c r="AD1399" s="75" t="s">
        <v>113</v>
      </c>
      <c r="AE1399" s="74">
        <v>46087</v>
      </c>
      <c r="AF1399" s="80">
        <v>46084.5</v>
      </c>
      <c r="AG1399" s="80">
        <v>46083.416666666664</v>
      </c>
      <c r="AH1399" s="80">
        <v>46083.416666666664</v>
      </c>
      <c r="AI1399" s="99">
        <v>46085</v>
      </c>
      <c r="AJ1399" s="69"/>
      <c r="AK1399" s="99">
        <v>46085</v>
      </c>
      <c r="AL1399" s="99">
        <v>46088</v>
      </c>
      <c r="AM1399" s="69"/>
      <c r="AN1399" s="99">
        <v>46088</v>
      </c>
      <c r="AO1399" s="81">
        <f t="shared" si="431"/>
        <v>46082.416666666664</v>
      </c>
      <c r="AP1399" s="81">
        <f t="shared" si="432"/>
        <v>46083.416666666664</v>
      </c>
      <c r="AQ1399" s="81">
        <f t="shared" si="433"/>
        <v>46083.416666666664</v>
      </c>
      <c r="AR1399" s="81">
        <f t="shared" si="434"/>
        <v>46086</v>
      </c>
      <c r="AS1399" s="81">
        <f t="shared" si="435"/>
        <v>46089</v>
      </c>
      <c r="AT1399" s="81">
        <f t="shared" si="436"/>
        <v>46086</v>
      </c>
      <c r="AU1399" s="224" t="s">
        <v>5120</v>
      </c>
      <c r="AV1399" s="134">
        <v>46082</v>
      </c>
      <c r="AW1399" s="75" t="s">
        <v>5377</v>
      </c>
      <c r="AX1399" s="75" t="s">
        <v>5378</v>
      </c>
      <c r="AY1399" s="75"/>
      <c r="AZ1399" s="96"/>
      <c r="BA1399" s="75"/>
      <c r="BB1399" s="75"/>
      <c r="BC1399" s="75"/>
      <c r="BD1399" s="75"/>
      <c r="BE1399" s="75"/>
      <c r="BF1399" s="75"/>
      <c r="BG1399" s="75"/>
      <c r="BH1399" s="75"/>
      <c r="BI1399" s="75"/>
      <c r="BJ1399" s="75"/>
      <c r="BK1399" s="75"/>
      <c r="BL1399" s="75"/>
      <c r="BM1399" s="75"/>
      <c r="BN1399" s="75"/>
      <c r="BO1399" s="75"/>
      <c r="BP1399" s="75"/>
      <c r="BQ1399" s="75"/>
      <c r="BR1399" s="75"/>
      <c r="BS1399" s="75"/>
      <c r="BT1399" s="75">
        <v>0</v>
      </c>
      <c r="BU1399" s="189" t="s">
        <v>5357</v>
      </c>
      <c r="BV1399" s="134">
        <v>46105</v>
      </c>
      <c r="BW1399" s="85"/>
      <c r="BX1399" s="85"/>
      <c r="BY1399" s="86" t="s">
        <v>120</v>
      </c>
      <c r="BZ1399" s="87">
        <f t="shared" si="430"/>
        <v>9</v>
      </c>
      <c r="CA1399" s="22" t="s">
        <v>5124</v>
      </c>
      <c r="CB1399" s="88">
        <f t="shared" si="420"/>
        <v>13</v>
      </c>
      <c r="CC1399" s="89"/>
      <c r="CE1399" s="87">
        <f t="shared" si="419"/>
        <v>3</v>
      </c>
      <c r="CF1399" s="90">
        <v>15297875</v>
      </c>
      <c r="CG1399" s="90">
        <v>3032970</v>
      </c>
      <c r="CH1399" s="90">
        <v>18330845</v>
      </c>
      <c r="CI1399" s="91">
        <v>26605</v>
      </c>
      <c r="CJ1399" s="87">
        <f t="shared" si="421"/>
        <v>3</v>
      </c>
      <c r="CK1399" s="87">
        <f t="shared" si="422"/>
        <v>9</v>
      </c>
      <c r="CL1399" s="22" t="s">
        <v>5125</v>
      </c>
      <c r="CM1399" s="22" t="s">
        <v>5358</v>
      </c>
    </row>
    <row r="1400" spans="1:91" ht="14.85" customHeight="1" x14ac:dyDescent="0.25">
      <c r="A1400" s="69">
        <f t="shared" si="429"/>
        <v>1398</v>
      </c>
      <c r="B1400" s="70" t="s">
        <v>102</v>
      </c>
      <c r="C1400" s="75">
        <v>267029697</v>
      </c>
      <c r="D1400" s="106">
        <v>145515717</v>
      </c>
      <c r="E1400" s="73"/>
      <c r="F1400" s="74">
        <v>46079</v>
      </c>
      <c r="G1400" s="75" t="s">
        <v>2891</v>
      </c>
      <c r="H1400" s="75" t="s">
        <v>2892</v>
      </c>
      <c r="I1400" s="75" t="s">
        <v>240</v>
      </c>
      <c r="J1400" s="75" t="s">
        <v>1449</v>
      </c>
      <c r="K1400" s="75" t="s">
        <v>242</v>
      </c>
      <c r="L1400" s="74">
        <v>46090</v>
      </c>
      <c r="M1400" s="73">
        <v>40</v>
      </c>
      <c r="N1400" s="75" t="s">
        <v>5379</v>
      </c>
      <c r="O1400" s="75" t="s">
        <v>5380</v>
      </c>
      <c r="P1400" s="75">
        <v>2830049741</v>
      </c>
      <c r="Q1400" s="74">
        <v>46088</v>
      </c>
      <c r="R1400" s="75">
        <v>1209391414</v>
      </c>
      <c r="S1400" s="75">
        <v>224259566</v>
      </c>
      <c r="T1400" s="74">
        <v>46088</v>
      </c>
      <c r="U1400" s="76">
        <v>18465.554</v>
      </c>
      <c r="V1400" s="76">
        <v>17976.143</v>
      </c>
      <c r="W1400" s="75">
        <v>20</v>
      </c>
      <c r="X1400" s="75">
        <v>0</v>
      </c>
      <c r="Y1400" s="75">
        <v>267029697</v>
      </c>
      <c r="Z1400" s="82" t="s">
        <v>110</v>
      </c>
      <c r="AA1400" s="75" t="s">
        <v>1452</v>
      </c>
      <c r="AB1400" s="75" t="s">
        <v>5381</v>
      </c>
      <c r="AC1400" s="75">
        <v>267029697</v>
      </c>
      <c r="AD1400" s="75" t="s">
        <v>113</v>
      </c>
      <c r="AE1400" s="99">
        <v>46092</v>
      </c>
      <c r="AF1400" s="80">
        <v>46091.5</v>
      </c>
      <c r="AG1400" s="80">
        <v>46090.416666666664</v>
      </c>
      <c r="AH1400" s="80">
        <v>46090.416666666664</v>
      </c>
      <c r="AI1400" s="99">
        <v>46092</v>
      </c>
      <c r="AJ1400" s="69"/>
      <c r="AK1400" s="99">
        <v>46092</v>
      </c>
      <c r="AL1400" s="99">
        <v>46095</v>
      </c>
      <c r="AM1400" s="69"/>
      <c r="AN1400" s="74">
        <v>46094</v>
      </c>
      <c r="AO1400" s="81">
        <f t="shared" si="431"/>
        <v>46089.416666666664</v>
      </c>
      <c r="AP1400" s="81">
        <f t="shared" si="432"/>
        <v>46090.416666666664</v>
      </c>
      <c r="AQ1400" s="81">
        <f t="shared" si="433"/>
        <v>46090.416666666664</v>
      </c>
      <c r="AR1400" s="81">
        <f t="shared" si="434"/>
        <v>46093</v>
      </c>
      <c r="AS1400" s="81">
        <f t="shared" si="435"/>
        <v>46094</v>
      </c>
      <c r="AT1400" s="81">
        <f t="shared" si="436"/>
        <v>46093</v>
      </c>
      <c r="AU1400" s="224" t="s">
        <v>5120</v>
      </c>
      <c r="AV1400" s="134">
        <v>46089</v>
      </c>
      <c r="AW1400" s="75" t="s">
        <v>5382</v>
      </c>
      <c r="AX1400" s="75" t="s">
        <v>5383</v>
      </c>
      <c r="AY1400" s="75"/>
      <c r="AZ1400" s="96"/>
      <c r="BA1400" s="75"/>
      <c r="BB1400" s="75"/>
      <c r="BC1400" s="75"/>
      <c r="BD1400" s="75"/>
      <c r="BE1400" s="75"/>
      <c r="BF1400" s="75"/>
      <c r="BG1400" s="75"/>
      <c r="BH1400" s="75"/>
      <c r="BI1400" s="75"/>
      <c r="BJ1400" s="75"/>
      <c r="BK1400" s="75"/>
      <c r="BL1400" s="75"/>
      <c r="BM1400" s="75"/>
      <c r="BN1400" s="75"/>
      <c r="BO1400" s="75"/>
      <c r="BP1400" s="75"/>
      <c r="BQ1400" s="75"/>
      <c r="BR1400" s="75"/>
      <c r="BS1400" s="75"/>
      <c r="BT1400" s="75">
        <v>1</v>
      </c>
      <c r="BU1400" s="234" t="s">
        <v>5384</v>
      </c>
      <c r="BV1400" s="235">
        <v>46105</v>
      </c>
      <c r="BW1400" s="85"/>
      <c r="BX1400" s="85"/>
      <c r="BY1400" s="86" t="s">
        <v>120</v>
      </c>
      <c r="BZ1400" s="87">
        <f t="shared" si="430"/>
        <v>9</v>
      </c>
      <c r="CA1400" s="22" t="s">
        <v>5124</v>
      </c>
      <c r="CB1400" s="88">
        <f t="shared" si="420"/>
        <v>13</v>
      </c>
      <c r="CC1400" s="89"/>
      <c r="CE1400" s="87">
        <f t="shared" si="419"/>
        <v>3</v>
      </c>
      <c r="CF1400" s="90">
        <v>15278325</v>
      </c>
      <c r="CG1400" s="90">
        <v>3029094</v>
      </c>
      <c r="CH1400" s="90">
        <v>18307419</v>
      </c>
      <c r="CI1400" s="91">
        <v>26571</v>
      </c>
      <c r="CJ1400" s="87">
        <f t="shared" si="421"/>
        <v>3</v>
      </c>
      <c r="CK1400" s="87">
        <f t="shared" si="422"/>
        <v>10</v>
      </c>
      <c r="CL1400" s="22" t="s">
        <v>5125</v>
      </c>
      <c r="CM1400" s="22" t="s">
        <v>5385</v>
      </c>
    </row>
    <row r="1401" spans="1:91" ht="14.85" customHeight="1" x14ac:dyDescent="0.25">
      <c r="A1401" s="69">
        <f t="shared" si="429"/>
        <v>1399</v>
      </c>
      <c r="B1401" s="70" t="s">
        <v>102</v>
      </c>
      <c r="C1401" s="98">
        <v>266081167</v>
      </c>
      <c r="D1401" s="106">
        <v>145516246</v>
      </c>
      <c r="E1401" s="73"/>
      <c r="F1401" s="74">
        <v>46079</v>
      </c>
      <c r="G1401" s="75" t="s">
        <v>2891</v>
      </c>
      <c r="H1401" s="75" t="s">
        <v>2892</v>
      </c>
      <c r="I1401" s="75" t="s">
        <v>240</v>
      </c>
      <c r="J1401" s="75" t="s">
        <v>1449</v>
      </c>
      <c r="K1401" s="75" t="s">
        <v>242</v>
      </c>
      <c r="L1401" s="74">
        <v>46090</v>
      </c>
      <c r="M1401" s="73">
        <v>40</v>
      </c>
      <c r="N1401" s="75" t="s">
        <v>5386</v>
      </c>
      <c r="O1401" s="75" t="s">
        <v>5387</v>
      </c>
      <c r="P1401" s="75">
        <v>2830049410</v>
      </c>
      <c r="Q1401" s="74">
        <v>46082</v>
      </c>
      <c r="R1401" s="75">
        <v>1209389557</v>
      </c>
      <c r="S1401" s="75">
        <v>224259570</v>
      </c>
      <c r="T1401" s="74">
        <v>46082</v>
      </c>
      <c r="U1401" s="76">
        <v>18454.915000000001</v>
      </c>
      <c r="V1401" s="76">
        <v>17965.788</v>
      </c>
      <c r="W1401" s="75">
        <v>20</v>
      </c>
      <c r="X1401" s="75">
        <v>0</v>
      </c>
      <c r="Y1401" s="98">
        <v>266382231</v>
      </c>
      <c r="Z1401" s="82" t="s">
        <v>110</v>
      </c>
      <c r="AA1401" s="75" t="s">
        <v>5331</v>
      </c>
      <c r="AB1401" s="75" t="s">
        <v>5332</v>
      </c>
      <c r="AC1401" s="98">
        <v>266081167</v>
      </c>
      <c r="AD1401" s="75" t="s">
        <v>113</v>
      </c>
      <c r="AE1401" s="74">
        <v>46087</v>
      </c>
      <c r="AF1401" s="80">
        <v>46084.5</v>
      </c>
      <c r="AG1401" s="80">
        <v>46083.416666666664</v>
      </c>
      <c r="AH1401" s="80">
        <v>46083.416666666664</v>
      </c>
      <c r="AI1401" s="99">
        <v>46085</v>
      </c>
      <c r="AJ1401" s="69"/>
      <c r="AK1401" s="99">
        <v>46085</v>
      </c>
      <c r="AL1401" s="99">
        <v>46088</v>
      </c>
      <c r="AM1401" s="69"/>
      <c r="AN1401" s="99">
        <v>46088</v>
      </c>
      <c r="AO1401" s="81">
        <f t="shared" si="431"/>
        <v>46082.416666666664</v>
      </c>
      <c r="AP1401" s="81">
        <f t="shared" si="432"/>
        <v>46083.416666666664</v>
      </c>
      <c r="AQ1401" s="81">
        <f t="shared" si="433"/>
        <v>46083.416666666664</v>
      </c>
      <c r="AR1401" s="81">
        <f t="shared" si="434"/>
        <v>46086</v>
      </c>
      <c r="AS1401" s="81">
        <f t="shared" si="435"/>
        <v>46089</v>
      </c>
      <c r="AT1401" s="81">
        <f t="shared" si="436"/>
        <v>46086</v>
      </c>
      <c r="AU1401" s="224" t="s">
        <v>5120</v>
      </c>
      <c r="AV1401" s="134">
        <v>46082</v>
      </c>
      <c r="AW1401" s="75" t="s">
        <v>5388</v>
      </c>
      <c r="AX1401" s="75" t="s">
        <v>5389</v>
      </c>
      <c r="AY1401" s="75"/>
      <c r="AZ1401" s="96"/>
      <c r="BA1401" s="75"/>
      <c r="BB1401" s="75"/>
      <c r="BC1401" s="75"/>
      <c r="BD1401" s="75"/>
      <c r="BE1401" s="75"/>
      <c r="BF1401" s="75"/>
      <c r="BG1401" s="75"/>
      <c r="BH1401" s="75"/>
      <c r="BI1401" s="75"/>
      <c r="BJ1401" s="75"/>
      <c r="BK1401" s="75"/>
      <c r="BL1401" s="75"/>
      <c r="BM1401" s="75"/>
      <c r="BN1401" s="75"/>
      <c r="BO1401" s="75"/>
      <c r="BP1401" s="75"/>
      <c r="BQ1401" s="75"/>
      <c r="BR1401" s="75"/>
      <c r="BS1401" s="75"/>
      <c r="BT1401" s="75">
        <v>0</v>
      </c>
      <c r="BU1401" s="189" t="s">
        <v>5357</v>
      </c>
      <c r="BV1401" s="134">
        <v>46105</v>
      </c>
      <c r="BW1401" s="85"/>
      <c r="BX1401" s="85"/>
      <c r="BY1401" s="86" t="s">
        <v>120</v>
      </c>
      <c r="BZ1401" s="87">
        <f t="shared" si="430"/>
        <v>9</v>
      </c>
      <c r="CA1401" s="22" t="s">
        <v>5124</v>
      </c>
      <c r="CB1401" s="88">
        <f t="shared" si="420"/>
        <v>13</v>
      </c>
      <c r="CC1401" s="89"/>
      <c r="CE1401" s="87">
        <f t="shared" si="419"/>
        <v>3</v>
      </c>
      <c r="CF1401" s="90">
        <v>15297875</v>
      </c>
      <c r="CG1401" s="90">
        <v>3032970</v>
      </c>
      <c r="CH1401" s="90">
        <v>18330845</v>
      </c>
      <c r="CI1401" s="91">
        <v>26605</v>
      </c>
      <c r="CJ1401" s="87">
        <f t="shared" si="421"/>
        <v>3</v>
      </c>
      <c r="CK1401" s="87">
        <f t="shared" si="422"/>
        <v>9</v>
      </c>
      <c r="CL1401" s="22" t="s">
        <v>5125</v>
      </c>
      <c r="CM1401" s="22" t="s">
        <v>5358</v>
      </c>
    </row>
    <row r="1402" spans="1:91" ht="14.85" customHeight="1" x14ac:dyDescent="0.25">
      <c r="A1402" s="69">
        <f t="shared" si="429"/>
        <v>1400</v>
      </c>
      <c r="B1402" s="70" t="s">
        <v>102</v>
      </c>
      <c r="C1402" s="98">
        <v>266081167</v>
      </c>
      <c r="D1402" s="106">
        <v>145516448</v>
      </c>
      <c r="E1402" s="73"/>
      <c r="F1402" s="74">
        <v>46079</v>
      </c>
      <c r="G1402" s="75" t="s">
        <v>2891</v>
      </c>
      <c r="H1402" s="75" t="s">
        <v>2892</v>
      </c>
      <c r="I1402" s="75" t="s">
        <v>240</v>
      </c>
      <c r="J1402" s="75" t="s">
        <v>1449</v>
      </c>
      <c r="K1402" s="75" t="s">
        <v>242</v>
      </c>
      <c r="L1402" s="74">
        <v>46090</v>
      </c>
      <c r="M1402" s="73">
        <v>40</v>
      </c>
      <c r="N1402" s="75" t="s">
        <v>5390</v>
      </c>
      <c r="O1402" s="75" t="s">
        <v>5391</v>
      </c>
      <c r="P1402" s="75">
        <v>2830049376</v>
      </c>
      <c r="Q1402" s="74">
        <v>46082</v>
      </c>
      <c r="R1402" s="75">
        <v>1209389495</v>
      </c>
      <c r="S1402" s="75">
        <v>224259571</v>
      </c>
      <c r="T1402" s="74">
        <v>46082</v>
      </c>
      <c r="U1402" s="76">
        <v>17955.912</v>
      </c>
      <c r="V1402" s="76">
        <v>17480.009999999998</v>
      </c>
      <c r="W1402" s="75">
        <v>20</v>
      </c>
      <c r="X1402" s="75">
        <v>0</v>
      </c>
      <c r="Y1402" s="98">
        <v>266382287</v>
      </c>
      <c r="Z1402" s="82" t="s">
        <v>110</v>
      </c>
      <c r="AA1402" s="75" t="s">
        <v>5331</v>
      </c>
      <c r="AB1402" s="75" t="s">
        <v>5332</v>
      </c>
      <c r="AC1402" s="98">
        <v>266081167</v>
      </c>
      <c r="AD1402" s="75" t="s">
        <v>113</v>
      </c>
      <c r="AE1402" s="74">
        <v>46087</v>
      </c>
      <c r="AF1402" s="80">
        <v>46084.5</v>
      </c>
      <c r="AG1402" s="80">
        <v>46083.416666666664</v>
      </c>
      <c r="AH1402" s="80">
        <v>46083.416666666664</v>
      </c>
      <c r="AI1402" s="99">
        <v>46085</v>
      </c>
      <c r="AJ1402" s="69"/>
      <c r="AK1402" s="99">
        <v>46085</v>
      </c>
      <c r="AL1402" s="99">
        <v>46088</v>
      </c>
      <c r="AM1402" s="69"/>
      <c r="AN1402" s="99">
        <v>46088</v>
      </c>
      <c r="AO1402" s="81">
        <f t="shared" si="431"/>
        <v>46082.416666666664</v>
      </c>
      <c r="AP1402" s="81">
        <f t="shared" si="432"/>
        <v>46083.416666666664</v>
      </c>
      <c r="AQ1402" s="81">
        <f t="shared" si="433"/>
        <v>46083.416666666664</v>
      </c>
      <c r="AR1402" s="81">
        <f t="shared" si="434"/>
        <v>46086</v>
      </c>
      <c r="AS1402" s="81">
        <f t="shared" si="435"/>
        <v>46089</v>
      </c>
      <c r="AT1402" s="81">
        <f t="shared" si="436"/>
        <v>46086</v>
      </c>
      <c r="AU1402" s="224" t="s">
        <v>5120</v>
      </c>
      <c r="AV1402" s="134">
        <v>46082</v>
      </c>
      <c r="AW1402" s="75" t="s">
        <v>5392</v>
      </c>
      <c r="AX1402" s="75" t="s">
        <v>5393</v>
      </c>
      <c r="AY1402" s="75"/>
      <c r="AZ1402" s="96"/>
      <c r="BA1402" s="75"/>
      <c r="BB1402" s="75"/>
      <c r="BC1402" s="75"/>
      <c r="BD1402" s="75"/>
      <c r="BE1402" s="75"/>
      <c r="BF1402" s="75"/>
      <c r="BG1402" s="75"/>
      <c r="BH1402" s="75"/>
      <c r="BI1402" s="75"/>
      <c r="BJ1402" s="75"/>
      <c r="BK1402" s="75"/>
      <c r="BL1402" s="75"/>
      <c r="BM1402" s="75"/>
      <c r="BN1402" s="75"/>
      <c r="BO1402" s="75"/>
      <c r="BP1402" s="75"/>
      <c r="BQ1402" s="75"/>
      <c r="BR1402" s="75"/>
      <c r="BS1402" s="75"/>
      <c r="BT1402" s="75">
        <v>0</v>
      </c>
      <c r="BU1402" s="189" t="s">
        <v>5357</v>
      </c>
      <c r="BV1402" s="134">
        <v>46105</v>
      </c>
      <c r="BW1402" s="85"/>
      <c r="BX1402" s="85"/>
      <c r="BY1402" s="86" t="s">
        <v>120</v>
      </c>
      <c r="BZ1402" s="87">
        <f t="shared" si="430"/>
        <v>9</v>
      </c>
      <c r="CA1402" s="22" t="s">
        <v>5124</v>
      </c>
      <c r="CB1402" s="88">
        <f t="shared" si="420"/>
        <v>13</v>
      </c>
      <c r="CC1402" s="89"/>
      <c r="CE1402" s="87">
        <f t="shared" si="419"/>
        <v>3</v>
      </c>
      <c r="CF1402" s="90">
        <v>15297875</v>
      </c>
      <c r="CG1402" s="90">
        <v>3032970</v>
      </c>
      <c r="CH1402" s="90">
        <v>18330845</v>
      </c>
      <c r="CI1402" s="91">
        <v>26605</v>
      </c>
      <c r="CJ1402" s="87">
        <f t="shared" si="421"/>
        <v>3</v>
      </c>
      <c r="CK1402" s="87">
        <f t="shared" si="422"/>
        <v>9</v>
      </c>
      <c r="CL1402" s="22" t="s">
        <v>5125</v>
      </c>
      <c r="CM1402" s="22" t="s">
        <v>5358</v>
      </c>
    </row>
    <row r="1403" spans="1:91" ht="14.85" customHeight="1" x14ac:dyDescent="0.25">
      <c r="A1403" s="69">
        <f t="shared" si="429"/>
        <v>1401</v>
      </c>
      <c r="B1403" s="100" t="s">
        <v>102</v>
      </c>
      <c r="C1403" s="98" t="s">
        <v>5394</v>
      </c>
      <c r="D1403" s="106">
        <v>145481383</v>
      </c>
      <c r="E1403" s="73">
        <v>5320007600</v>
      </c>
      <c r="F1403" s="74">
        <v>46065</v>
      </c>
      <c r="G1403" s="75" t="s">
        <v>164</v>
      </c>
      <c r="H1403" s="75" t="s">
        <v>140</v>
      </c>
      <c r="I1403" s="75" t="s">
        <v>105</v>
      </c>
      <c r="J1403" s="75" t="s">
        <v>165</v>
      </c>
      <c r="K1403" s="75" t="s">
        <v>242</v>
      </c>
      <c r="L1403" s="74">
        <v>46092</v>
      </c>
      <c r="M1403" s="73">
        <v>40</v>
      </c>
      <c r="N1403" s="75" t="s">
        <v>5395</v>
      </c>
      <c r="O1403" s="75" t="s">
        <v>5396</v>
      </c>
      <c r="P1403" s="75">
        <v>2830049563</v>
      </c>
      <c r="Q1403" s="74">
        <v>46085</v>
      </c>
      <c r="R1403" s="75">
        <v>1209390386</v>
      </c>
      <c r="S1403" s="75">
        <v>224274185</v>
      </c>
      <c r="T1403" s="74">
        <v>46085</v>
      </c>
      <c r="U1403" s="76">
        <v>7979.1580000000004</v>
      </c>
      <c r="V1403" s="76">
        <v>7673.1660000000002</v>
      </c>
      <c r="W1403" s="75">
        <v>10</v>
      </c>
      <c r="X1403" s="75">
        <v>4</v>
      </c>
      <c r="Y1403" s="98" t="s">
        <v>5397</v>
      </c>
      <c r="Z1403" s="82" t="s">
        <v>258</v>
      </c>
      <c r="AA1403" s="75" t="s">
        <v>5398</v>
      </c>
      <c r="AB1403" s="75" t="s">
        <v>5399</v>
      </c>
      <c r="AC1403" s="98" t="s">
        <v>5394</v>
      </c>
      <c r="AD1403" s="75" t="s">
        <v>113</v>
      </c>
      <c r="AE1403" s="99">
        <v>46088</v>
      </c>
      <c r="AF1403" s="80">
        <v>46086.916666666664</v>
      </c>
      <c r="AG1403" s="80">
        <v>46085.708333333336</v>
      </c>
      <c r="AH1403" s="80">
        <v>46085.708333333336</v>
      </c>
      <c r="AI1403" s="99">
        <v>46084</v>
      </c>
      <c r="AJ1403" s="99">
        <v>46088</v>
      </c>
      <c r="AK1403" s="74">
        <v>46087</v>
      </c>
      <c r="AL1403" s="99">
        <v>46096</v>
      </c>
      <c r="AM1403" s="22">
        <v>46103</v>
      </c>
      <c r="AN1403" s="101">
        <v>46105</v>
      </c>
      <c r="AO1403" s="95" t="s">
        <v>121</v>
      </c>
      <c r="AP1403" s="95" t="s">
        <v>121</v>
      </c>
      <c r="AQ1403" s="95" t="s">
        <v>121</v>
      </c>
      <c r="AR1403" s="95" t="s">
        <v>121</v>
      </c>
      <c r="AS1403" s="95" t="s">
        <v>121</v>
      </c>
      <c r="AT1403" s="95" t="s">
        <v>121</v>
      </c>
      <c r="AU1403" s="82" t="s">
        <v>2794</v>
      </c>
      <c r="AV1403" s="134">
        <v>46085</v>
      </c>
      <c r="AW1403" s="75" t="s">
        <v>5400</v>
      </c>
      <c r="AX1403" s="75" t="s">
        <v>5401</v>
      </c>
      <c r="AY1403" s="75"/>
      <c r="AZ1403" s="96"/>
      <c r="BA1403" s="75"/>
      <c r="BB1403" s="75"/>
      <c r="BC1403" s="75"/>
      <c r="BD1403" s="75"/>
      <c r="BE1403" s="75"/>
      <c r="BF1403" s="75"/>
      <c r="BG1403" s="75"/>
      <c r="BH1403" s="75"/>
      <c r="BI1403" s="75"/>
      <c r="BJ1403" s="75"/>
      <c r="BK1403" s="75"/>
      <c r="BL1403" s="75"/>
      <c r="BM1403" s="75"/>
      <c r="BN1403" s="75"/>
      <c r="BO1403" s="75"/>
      <c r="BP1403" s="75"/>
      <c r="BQ1403" s="75"/>
      <c r="BR1403" s="75"/>
      <c r="BS1403" s="75"/>
      <c r="BT1403" s="75">
        <v>1</v>
      </c>
      <c r="BU1403" s="189" t="s">
        <v>5402</v>
      </c>
      <c r="BV1403" s="74">
        <v>46087</v>
      </c>
      <c r="BW1403" s="85"/>
      <c r="BX1403" s="85"/>
      <c r="BY1403" s="86" t="s">
        <v>120</v>
      </c>
      <c r="BZ1403" s="87">
        <f t="shared" si="430"/>
        <v>7</v>
      </c>
      <c r="CB1403" s="88">
        <f t="shared" si="420"/>
        <v>10</v>
      </c>
      <c r="CC1403" s="89"/>
      <c r="CE1403" s="87">
        <f t="shared" si="419"/>
        <v>3</v>
      </c>
      <c r="CF1403" s="90">
        <v>22791457</v>
      </c>
      <c r="CG1403" s="90"/>
      <c r="CH1403" s="90">
        <v>22791457</v>
      </c>
      <c r="CI1403" s="22">
        <v>26167</v>
      </c>
      <c r="CJ1403" s="87">
        <f t="shared" si="421"/>
        <v>3</v>
      </c>
      <c r="CK1403" s="87">
        <f t="shared" si="422"/>
        <v>10</v>
      </c>
      <c r="CL1403" s="22" t="s">
        <v>121</v>
      </c>
      <c r="CM1403" s="22" t="s">
        <v>5403</v>
      </c>
    </row>
    <row r="1404" spans="1:91" ht="14.85" customHeight="1" x14ac:dyDescent="0.25">
      <c r="A1404" s="69">
        <f t="shared" si="429"/>
        <v>1402</v>
      </c>
      <c r="B1404" s="236" t="s">
        <v>102</v>
      </c>
      <c r="C1404" s="98" t="s">
        <v>5394</v>
      </c>
      <c r="D1404" s="106">
        <v>145489976</v>
      </c>
      <c r="E1404" s="73">
        <v>5320007600</v>
      </c>
      <c r="F1404" s="74">
        <v>46065</v>
      </c>
      <c r="G1404" s="75" t="s">
        <v>164</v>
      </c>
      <c r="H1404" s="75" t="s">
        <v>140</v>
      </c>
      <c r="I1404" s="75" t="s">
        <v>105</v>
      </c>
      <c r="J1404" s="75" t="s">
        <v>165</v>
      </c>
      <c r="K1404" s="75" t="s">
        <v>242</v>
      </c>
      <c r="L1404" s="74">
        <v>46097</v>
      </c>
      <c r="M1404" s="73">
        <v>0</v>
      </c>
      <c r="N1404" s="75" t="s">
        <v>5395</v>
      </c>
      <c r="O1404" s="75" t="s">
        <v>5396</v>
      </c>
      <c r="P1404" s="75">
        <v>2830049564</v>
      </c>
      <c r="Q1404" s="74">
        <v>46085</v>
      </c>
      <c r="R1404" s="75">
        <v>1209390387</v>
      </c>
      <c r="S1404" s="75">
        <v>224274189</v>
      </c>
      <c r="T1404" s="74">
        <v>46085</v>
      </c>
      <c r="U1404" s="76">
        <v>9635.4089999999997</v>
      </c>
      <c r="V1404" s="76">
        <v>9320.2630000000008</v>
      </c>
      <c r="W1404" s="75">
        <v>12</v>
      </c>
      <c r="X1404" s="75">
        <v>3</v>
      </c>
      <c r="Y1404" s="98" t="s">
        <v>5397</v>
      </c>
      <c r="Z1404" s="82" t="s">
        <v>258</v>
      </c>
      <c r="AA1404" s="75" t="s">
        <v>5398</v>
      </c>
      <c r="AB1404" s="75" t="s">
        <v>5399</v>
      </c>
      <c r="AC1404" s="98" t="s">
        <v>5394</v>
      </c>
      <c r="AD1404" s="75" t="s">
        <v>113</v>
      </c>
      <c r="AE1404" s="99">
        <v>46088</v>
      </c>
      <c r="AF1404" s="80">
        <v>46086.916666666664</v>
      </c>
      <c r="AG1404" s="80">
        <v>46085.708333333336</v>
      </c>
      <c r="AH1404" s="80">
        <v>46085.708333333336</v>
      </c>
      <c r="AI1404" s="99">
        <v>46084</v>
      </c>
      <c r="AJ1404" s="99">
        <v>46088</v>
      </c>
      <c r="AK1404" s="74">
        <v>46087</v>
      </c>
      <c r="AL1404" s="99">
        <v>46096</v>
      </c>
      <c r="AM1404" s="74">
        <v>46103</v>
      </c>
      <c r="AN1404" s="101">
        <v>46105</v>
      </c>
      <c r="AO1404" s="95" t="s">
        <v>121</v>
      </c>
      <c r="AP1404" s="95" t="s">
        <v>121</v>
      </c>
      <c r="AQ1404" s="95" t="s">
        <v>121</v>
      </c>
      <c r="AR1404" s="95" t="s">
        <v>121</v>
      </c>
      <c r="AS1404" s="95" t="s">
        <v>121</v>
      </c>
      <c r="AT1404" s="95" t="s">
        <v>121</v>
      </c>
      <c r="AU1404" s="82" t="s">
        <v>2794</v>
      </c>
      <c r="AV1404" s="134">
        <v>46085</v>
      </c>
      <c r="AW1404" s="75">
        <f>_xlfn.XLOOKUP(D1404,'[1]OPS Loading report'!$E:$E,'[1]OPS Loading report'!$G:$G)</f>
        <v>0</v>
      </c>
      <c r="AX1404" s="75">
        <v>0</v>
      </c>
      <c r="AY1404" s="75"/>
      <c r="AZ1404" s="96"/>
      <c r="BA1404" s="75"/>
      <c r="BB1404" s="75"/>
      <c r="BC1404" s="75"/>
      <c r="BD1404" s="75"/>
      <c r="BE1404" s="75"/>
      <c r="BF1404" s="75"/>
      <c r="BG1404" s="75"/>
      <c r="BH1404" s="75"/>
      <c r="BI1404" s="75"/>
      <c r="BJ1404" s="75"/>
      <c r="BK1404" s="75"/>
      <c r="BL1404" s="75"/>
      <c r="BM1404" s="75"/>
      <c r="BN1404" s="75"/>
      <c r="BO1404" s="75"/>
      <c r="BP1404" s="75"/>
      <c r="BQ1404" s="75"/>
      <c r="BR1404" s="75"/>
      <c r="BS1404" s="75"/>
      <c r="BT1404" s="75">
        <v>0</v>
      </c>
      <c r="BU1404" s="189" t="s">
        <v>5402</v>
      </c>
      <c r="BV1404" s="74">
        <v>46087</v>
      </c>
      <c r="BW1404" s="85"/>
      <c r="BX1404" s="85"/>
      <c r="BY1404" s="86" t="s">
        <v>120</v>
      </c>
      <c r="BZ1404" s="87">
        <f t="shared" si="430"/>
        <v>7</v>
      </c>
      <c r="CB1404" s="88">
        <f t="shared" si="420"/>
        <v>10</v>
      </c>
      <c r="CC1404" s="89"/>
      <c r="CE1404" s="87">
        <f t="shared" si="419"/>
        <v>3</v>
      </c>
      <c r="CF1404" s="90"/>
      <c r="CG1404" s="90"/>
      <c r="CH1404" s="90"/>
      <c r="CJ1404" s="87">
        <f t="shared" si="421"/>
        <v>3</v>
      </c>
      <c r="CK1404" s="87">
        <f t="shared" si="422"/>
        <v>10</v>
      </c>
      <c r="CL1404" s="22" t="s">
        <v>121</v>
      </c>
      <c r="CM1404" s="22" t="s">
        <v>5403</v>
      </c>
    </row>
    <row r="1405" spans="1:91" ht="14.85" customHeight="1" x14ac:dyDescent="0.25">
      <c r="A1405" s="69">
        <f t="shared" si="429"/>
        <v>1403</v>
      </c>
      <c r="B1405" s="236" t="s">
        <v>102</v>
      </c>
      <c r="C1405" s="98" t="s">
        <v>5394</v>
      </c>
      <c r="D1405" s="106">
        <v>145523787</v>
      </c>
      <c r="E1405" s="73">
        <v>5320007710</v>
      </c>
      <c r="F1405" s="74">
        <v>46067</v>
      </c>
      <c r="G1405" s="75" t="s">
        <v>164</v>
      </c>
      <c r="H1405" s="75" t="s">
        <v>140</v>
      </c>
      <c r="I1405" s="75" t="s">
        <v>105</v>
      </c>
      <c r="J1405" s="75" t="s">
        <v>165</v>
      </c>
      <c r="K1405" s="75" t="s">
        <v>242</v>
      </c>
      <c r="L1405" s="74">
        <v>46104</v>
      </c>
      <c r="M1405" s="73">
        <v>40</v>
      </c>
      <c r="N1405" s="75" t="s">
        <v>5404</v>
      </c>
      <c r="O1405" s="75" t="s">
        <v>5405</v>
      </c>
      <c r="P1405" s="75">
        <v>2830049601</v>
      </c>
      <c r="Q1405" s="74">
        <v>46085</v>
      </c>
      <c r="R1405" s="75">
        <v>1209390503</v>
      </c>
      <c r="S1405" s="75">
        <v>224269036</v>
      </c>
      <c r="T1405" s="74">
        <v>46085</v>
      </c>
      <c r="U1405" s="76">
        <v>5515.3280000000004</v>
      </c>
      <c r="V1405" s="190">
        <v>5290.0039999999999</v>
      </c>
      <c r="W1405" s="75">
        <v>7</v>
      </c>
      <c r="X1405" s="75">
        <v>3</v>
      </c>
      <c r="Y1405" s="98" t="s">
        <v>5406</v>
      </c>
      <c r="Z1405" s="82" t="s">
        <v>258</v>
      </c>
      <c r="AA1405" s="75" t="s">
        <v>5398</v>
      </c>
      <c r="AB1405" s="75" t="s">
        <v>5399</v>
      </c>
      <c r="AC1405" s="98" t="s">
        <v>5394</v>
      </c>
      <c r="AD1405" s="75" t="s">
        <v>113</v>
      </c>
      <c r="AE1405" s="99">
        <v>46088</v>
      </c>
      <c r="AF1405" s="80">
        <v>46086.916666666664</v>
      </c>
      <c r="AG1405" s="80">
        <v>46085.708333333336</v>
      </c>
      <c r="AH1405" s="80">
        <v>46085.708333333336</v>
      </c>
      <c r="AI1405" s="99">
        <v>46084</v>
      </c>
      <c r="AJ1405" s="99">
        <v>46088</v>
      </c>
      <c r="AK1405" s="99">
        <v>46087</v>
      </c>
      <c r="AL1405" s="99">
        <v>46096</v>
      </c>
      <c r="AM1405" s="74">
        <v>46103</v>
      </c>
      <c r="AN1405" s="101">
        <v>46105</v>
      </c>
      <c r="AO1405" s="95" t="s">
        <v>121</v>
      </c>
      <c r="AP1405" s="95" t="s">
        <v>121</v>
      </c>
      <c r="AQ1405" s="95" t="s">
        <v>121</v>
      </c>
      <c r="AR1405" s="95" t="s">
        <v>121</v>
      </c>
      <c r="AS1405" s="95" t="s">
        <v>121</v>
      </c>
      <c r="AT1405" s="95" t="s">
        <v>121</v>
      </c>
      <c r="AU1405" s="82" t="s">
        <v>2794</v>
      </c>
      <c r="AV1405" s="134">
        <v>46085</v>
      </c>
      <c r="AW1405" s="75" t="s">
        <v>5407</v>
      </c>
      <c r="AX1405" s="75" t="s">
        <v>5408</v>
      </c>
      <c r="AY1405" s="75"/>
      <c r="AZ1405" s="96"/>
      <c r="BA1405" s="75"/>
      <c r="BB1405" s="75"/>
      <c r="BC1405" s="75"/>
      <c r="BD1405" s="75"/>
      <c r="BE1405" s="75"/>
      <c r="BF1405" s="75"/>
      <c r="BG1405" s="75"/>
      <c r="BH1405" s="75"/>
      <c r="BI1405" s="75"/>
      <c r="BJ1405" s="75"/>
      <c r="BK1405" s="75"/>
      <c r="BL1405" s="75"/>
      <c r="BM1405" s="75"/>
      <c r="BN1405" s="75"/>
      <c r="BO1405" s="75"/>
      <c r="BP1405" s="75"/>
      <c r="BQ1405" s="75"/>
      <c r="BR1405" s="75"/>
      <c r="BS1405" s="75"/>
      <c r="BT1405" s="75">
        <v>0</v>
      </c>
      <c r="BU1405" s="189" t="s">
        <v>5402</v>
      </c>
      <c r="BV1405" s="74">
        <v>46087</v>
      </c>
      <c r="BW1405" s="85"/>
      <c r="BX1405" s="85"/>
      <c r="BY1405" s="86" t="s">
        <v>120</v>
      </c>
      <c r="BZ1405" s="87">
        <f t="shared" si="430"/>
        <v>7</v>
      </c>
      <c r="CB1405" s="88">
        <f t="shared" si="420"/>
        <v>10</v>
      </c>
      <c r="CC1405" s="89"/>
      <c r="CE1405" s="87">
        <f t="shared" si="419"/>
        <v>3</v>
      </c>
      <c r="CF1405" s="90">
        <v>22791457</v>
      </c>
      <c r="CG1405" s="90"/>
      <c r="CH1405" s="90">
        <v>22791457</v>
      </c>
      <c r="CI1405" s="22">
        <v>26167</v>
      </c>
      <c r="CJ1405" s="87">
        <f t="shared" si="421"/>
        <v>3</v>
      </c>
      <c r="CK1405" s="87">
        <f t="shared" si="422"/>
        <v>10</v>
      </c>
      <c r="CL1405" s="22" t="s">
        <v>121</v>
      </c>
      <c r="CM1405" s="22" t="s">
        <v>5403</v>
      </c>
    </row>
    <row r="1406" spans="1:91" ht="14.85" customHeight="1" x14ac:dyDescent="0.25">
      <c r="A1406" s="69">
        <f t="shared" si="429"/>
        <v>1404</v>
      </c>
      <c r="B1406" s="236" t="s">
        <v>102</v>
      </c>
      <c r="C1406" s="98" t="s">
        <v>5394</v>
      </c>
      <c r="D1406" s="106">
        <v>145525975</v>
      </c>
      <c r="E1406" s="73">
        <v>5320007710</v>
      </c>
      <c r="F1406" s="74">
        <v>46067</v>
      </c>
      <c r="G1406" s="75" t="s">
        <v>164</v>
      </c>
      <c r="H1406" s="75" t="s">
        <v>140</v>
      </c>
      <c r="I1406" s="75" t="s">
        <v>105</v>
      </c>
      <c r="J1406" s="75" t="s">
        <v>165</v>
      </c>
      <c r="K1406" s="75" t="s">
        <v>242</v>
      </c>
      <c r="L1406" s="74">
        <v>46104</v>
      </c>
      <c r="M1406" s="73">
        <v>0</v>
      </c>
      <c r="N1406" s="75" t="s">
        <v>5404</v>
      </c>
      <c r="O1406" s="75" t="s">
        <v>5405</v>
      </c>
      <c r="P1406" s="75">
        <v>2830049602</v>
      </c>
      <c r="Q1406" s="74">
        <v>46085</v>
      </c>
      <c r="R1406" s="75">
        <v>1209390504</v>
      </c>
      <c r="S1406" s="75">
        <v>224269038</v>
      </c>
      <c r="T1406" s="74">
        <v>46085</v>
      </c>
      <c r="U1406" s="76">
        <v>10331.281000000001</v>
      </c>
      <c r="V1406" s="190">
        <v>9993.9760000000006</v>
      </c>
      <c r="W1406" s="75">
        <v>14</v>
      </c>
      <c r="X1406" s="75">
        <v>3</v>
      </c>
      <c r="Y1406" s="98" t="s">
        <v>5406</v>
      </c>
      <c r="Z1406" s="82" t="s">
        <v>258</v>
      </c>
      <c r="AA1406" s="75" t="s">
        <v>5398</v>
      </c>
      <c r="AB1406" s="75" t="s">
        <v>5399</v>
      </c>
      <c r="AC1406" s="98" t="s">
        <v>5394</v>
      </c>
      <c r="AD1406" s="75" t="s">
        <v>113</v>
      </c>
      <c r="AE1406" s="99">
        <v>46088</v>
      </c>
      <c r="AF1406" s="80">
        <v>46086.916666666664</v>
      </c>
      <c r="AG1406" s="80">
        <v>46085.708333333336</v>
      </c>
      <c r="AH1406" s="80">
        <v>46085.708333333336</v>
      </c>
      <c r="AI1406" s="99">
        <v>46084</v>
      </c>
      <c r="AJ1406" s="99">
        <v>46088</v>
      </c>
      <c r="AK1406" s="99">
        <v>46087</v>
      </c>
      <c r="AL1406" s="99">
        <v>46096</v>
      </c>
      <c r="AM1406" s="74">
        <v>46103</v>
      </c>
      <c r="AN1406" s="101">
        <v>46105</v>
      </c>
      <c r="AO1406" s="95" t="s">
        <v>121</v>
      </c>
      <c r="AP1406" s="95" t="s">
        <v>121</v>
      </c>
      <c r="AQ1406" s="95" t="s">
        <v>121</v>
      </c>
      <c r="AR1406" s="95" t="s">
        <v>121</v>
      </c>
      <c r="AS1406" s="95" t="s">
        <v>121</v>
      </c>
      <c r="AT1406" s="95" t="s">
        <v>121</v>
      </c>
      <c r="AU1406" s="82" t="s">
        <v>2794</v>
      </c>
      <c r="AV1406" s="134">
        <v>46085</v>
      </c>
      <c r="AW1406" s="75">
        <f>_xlfn.XLOOKUP(D1406,'[1]OPS Loading report'!$E:$E,'[1]OPS Loading report'!$G:$G)</f>
        <v>0</v>
      </c>
      <c r="AX1406" s="75">
        <v>0</v>
      </c>
      <c r="AY1406" s="75"/>
      <c r="AZ1406" s="96"/>
      <c r="BA1406" s="75"/>
      <c r="BB1406" s="75"/>
      <c r="BC1406" s="75"/>
      <c r="BD1406" s="75"/>
      <c r="BE1406" s="75"/>
      <c r="BF1406" s="75"/>
      <c r="BG1406" s="75"/>
      <c r="BH1406" s="75"/>
      <c r="BI1406" s="75"/>
      <c r="BJ1406" s="75"/>
      <c r="BK1406" s="75"/>
      <c r="BL1406" s="75"/>
      <c r="BM1406" s="75"/>
      <c r="BN1406" s="75"/>
      <c r="BO1406" s="75"/>
      <c r="BP1406" s="75"/>
      <c r="BQ1406" s="75"/>
      <c r="BR1406" s="75"/>
      <c r="BS1406" s="75"/>
      <c r="BT1406" s="75">
        <v>0</v>
      </c>
      <c r="BU1406" s="189" t="s">
        <v>5402</v>
      </c>
      <c r="BV1406" s="74">
        <v>46087</v>
      </c>
      <c r="BW1406" s="85"/>
      <c r="BX1406" s="85"/>
      <c r="BY1406" s="86" t="s">
        <v>120</v>
      </c>
      <c r="BZ1406" s="87">
        <f t="shared" si="430"/>
        <v>7</v>
      </c>
      <c r="CB1406" s="88">
        <f t="shared" si="420"/>
        <v>10</v>
      </c>
      <c r="CC1406" s="89"/>
      <c r="CE1406" s="87">
        <f t="shared" si="419"/>
        <v>3</v>
      </c>
      <c r="CF1406" s="90"/>
      <c r="CG1406" s="90"/>
      <c r="CH1406" s="90"/>
      <c r="CJ1406" s="87">
        <f t="shared" si="421"/>
        <v>3</v>
      </c>
      <c r="CK1406" s="87">
        <f t="shared" si="422"/>
        <v>10</v>
      </c>
      <c r="CL1406" s="22" t="s">
        <v>121</v>
      </c>
      <c r="CM1406" s="22" t="s">
        <v>5403</v>
      </c>
    </row>
    <row r="1407" spans="1:91" ht="14.85" customHeight="1" x14ac:dyDescent="0.25">
      <c r="A1407" s="69">
        <f t="shared" si="429"/>
        <v>1405</v>
      </c>
      <c r="B1407" s="236" t="s">
        <v>102</v>
      </c>
      <c r="C1407" s="98" t="s">
        <v>5394</v>
      </c>
      <c r="D1407" s="106">
        <v>145481379</v>
      </c>
      <c r="E1407" s="73">
        <v>5320007733</v>
      </c>
      <c r="F1407" s="74">
        <v>46065</v>
      </c>
      <c r="G1407" s="75" t="s">
        <v>164</v>
      </c>
      <c r="H1407" s="75" t="s">
        <v>140</v>
      </c>
      <c r="I1407" s="75" t="s">
        <v>105</v>
      </c>
      <c r="J1407" s="75" t="s">
        <v>165</v>
      </c>
      <c r="K1407" s="75" t="s">
        <v>242</v>
      </c>
      <c r="L1407" s="74">
        <v>46092</v>
      </c>
      <c r="M1407" s="73">
        <v>0</v>
      </c>
      <c r="N1407" s="75" t="s">
        <v>5409</v>
      </c>
      <c r="O1407" s="75" t="s">
        <v>5410</v>
      </c>
      <c r="P1407" s="75">
        <v>2830049603</v>
      </c>
      <c r="Q1407" s="74">
        <v>46085</v>
      </c>
      <c r="R1407" s="75">
        <v>1209390507</v>
      </c>
      <c r="S1407" s="75">
        <v>224274200</v>
      </c>
      <c r="T1407" s="74">
        <v>46085</v>
      </c>
      <c r="U1407" s="76">
        <v>2698.0010000000002</v>
      </c>
      <c r="V1407" s="190">
        <v>2586.723</v>
      </c>
      <c r="W1407" s="75">
        <v>4</v>
      </c>
      <c r="X1407" s="75">
        <v>2</v>
      </c>
      <c r="Y1407" s="98" t="s">
        <v>5411</v>
      </c>
      <c r="Z1407" s="82" t="s">
        <v>258</v>
      </c>
      <c r="AA1407" s="75" t="s">
        <v>5398</v>
      </c>
      <c r="AB1407" s="75" t="s">
        <v>5399</v>
      </c>
      <c r="AC1407" s="98" t="s">
        <v>5394</v>
      </c>
      <c r="AD1407" s="75" t="s">
        <v>113</v>
      </c>
      <c r="AE1407" s="99">
        <v>46088</v>
      </c>
      <c r="AF1407" s="80">
        <v>46086.916666666664</v>
      </c>
      <c r="AG1407" s="80">
        <v>46085.708333333336</v>
      </c>
      <c r="AH1407" s="80">
        <v>46085.708333333336</v>
      </c>
      <c r="AI1407" s="99">
        <v>46084</v>
      </c>
      <c r="AJ1407" s="99">
        <v>46088</v>
      </c>
      <c r="AK1407" s="99">
        <v>46087</v>
      </c>
      <c r="AL1407" s="99">
        <v>46096</v>
      </c>
      <c r="AM1407" s="99">
        <v>46103</v>
      </c>
      <c r="AN1407" s="101">
        <v>46105</v>
      </c>
      <c r="AO1407" s="95" t="s">
        <v>121</v>
      </c>
      <c r="AP1407" s="95" t="s">
        <v>121</v>
      </c>
      <c r="AQ1407" s="95" t="s">
        <v>121</v>
      </c>
      <c r="AR1407" s="95" t="s">
        <v>121</v>
      </c>
      <c r="AS1407" s="95" t="s">
        <v>121</v>
      </c>
      <c r="AT1407" s="95" t="s">
        <v>121</v>
      </c>
      <c r="AU1407" s="82" t="s">
        <v>2794</v>
      </c>
      <c r="AV1407" s="187">
        <v>46085</v>
      </c>
      <c r="AW1407" s="75" t="s">
        <v>5412</v>
      </c>
      <c r="AX1407" s="75" t="s">
        <v>5413</v>
      </c>
      <c r="AY1407" s="75"/>
      <c r="AZ1407" s="96"/>
      <c r="BA1407" s="75"/>
      <c r="BB1407" s="75"/>
      <c r="BC1407" s="75"/>
      <c r="BD1407" s="75"/>
      <c r="BE1407" s="75"/>
      <c r="BF1407" s="75"/>
      <c r="BG1407" s="75"/>
      <c r="BH1407" s="75"/>
      <c r="BI1407" s="75"/>
      <c r="BJ1407" s="75"/>
      <c r="BK1407" s="75"/>
      <c r="BL1407" s="75"/>
      <c r="BM1407" s="75"/>
      <c r="BN1407" s="75"/>
      <c r="BO1407" s="75"/>
      <c r="BP1407" s="75"/>
      <c r="BQ1407" s="75"/>
      <c r="BR1407" s="75"/>
      <c r="BS1407" s="75"/>
      <c r="BT1407" s="75">
        <v>0</v>
      </c>
      <c r="BU1407" s="189" t="s">
        <v>5402</v>
      </c>
      <c r="BV1407" s="74">
        <v>46087</v>
      </c>
      <c r="BW1407" s="85"/>
      <c r="BX1407" s="85"/>
      <c r="BY1407" s="86" t="s">
        <v>120</v>
      </c>
      <c r="BZ1407" s="87">
        <f t="shared" si="430"/>
        <v>7</v>
      </c>
      <c r="CB1407" s="88">
        <f t="shared" si="420"/>
        <v>10</v>
      </c>
      <c r="CC1407" s="89"/>
      <c r="CE1407" s="87">
        <f t="shared" si="419"/>
        <v>3</v>
      </c>
      <c r="CF1407" s="90"/>
      <c r="CG1407" s="90"/>
      <c r="CH1407" s="90"/>
      <c r="CJ1407" s="87">
        <f t="shared" si="421"/>
        <v>3</v>
      </c>
      <c r="CK1407" s="87">
        <f t="shared" si="422"/>
        <v>10</v>
      </c>
      <c r="CL1407" s="22" t="s">
        <v>121</v>
      </c>
      <c r="CM1407" s="22" t="s">
        <v>5403</v>
      </c>
    </row>
    <row r="1408" spans="1:91" ht="14.85" customHeight="1" x14ac:dyDescent="0.25">
      <c r="A1408" s="69">
        <f t="shared" si="429"/>
        <v>1406</v>
      </c>
      <c r="B1408" s="236" t="s">
        <v>102</v>
      </c>
      <c r="C1408" s="98" t="s">
        <v>5394</v>
      </c>
      <c r="D1408" s="106">
        <v>145516009</v>
      </c>
      <c r="E1408" s="73">
        <v>5320007733</v>
      </c>
      <c r="F1408" s="74">
        <v>46065</v>
      </c>
      <c r="G1408" s="75" t="s">
        <v>164</v>
      </c>
      <c r="H1408" s="75" t="s">
        <v>140</v>
      </c>
      <c r="I1408" s="75" t="s">
        <v>105</v>
      </c>
      <c r="J1408" s="75" t="s">
        <v>165</v>
      </c>
      <c r="K1408" s="75" t="s">
        <v>242</v>
      </c>
      <c r="L1408" s="74">
        <v>46092</v>
      </c>
      <c r="M1408" s="73">
        <v>20</v>
      </c>
      <c r="N1408" s="75" t="s">
        <v>5409</v>
      </c>
      <c r="O1408" s="75" t="s">
        <v>5410</v>
      </c>
      <c r="P1408" s="75">
        <v>2830049604</v>
      </c>
      <c r="Q1408" s="74">
        <v>46085</v>
      </c>
      <c r="R1408" s="75">
        <v>1209390508</v>
      </c>
      <c r="S1408" s="75">
        <v>224274209</v>
      </c>
      <c r="T1408" s="74">
        <v>46085</v>
      </c>
      <c r="U1408" s="76">
        <v>5509.2560000000003</v>
      </c>
      <c r="V1408" s="190">
        <v>5284.1729999999998</v>
      </c>
      <c r="W1408" s="75">
        <v>8</v>
      </c>
      <c r="X1408" s="75">
        <v>3</v>
      </c>
      <c r="Y1408" s="98" t="s">
        <v>5411</v>
      </c>
      <c r="Z1408" s="82" t="s">
        <v>258</v>
      </c>
      <c r="AA1408" s="75" t="s">
        <v>5398</v>
      </c>
      <c r="AB1408" s="75" t="s">
        <v>5399</v>
      </c>
      <c r="AC1408" s="98" t="s">
        <v>5394</v>
      </c>
      <c r="AD1408" s="75" t="s">
        <v>113</v>
      </c>
      <c r="AE1408" s="99">
        <v>46088</v>
      </c>
      <c r="AF1408" s="80">
        <v>46086.916666666664</v>
      </c>
      <c r="AG1408" s="80">
        <v>46085.708333333336</v>
      </c>
      <c r="AH1408" s="80">
        <v>46085.708333333336</v>
      </c>
      <c r="AI1408" s="99">
        <v>46084</v>
      </c>
      <c r="AJ1408" s="99">
        <v>46088</v>
      </c>
      <c r="AK1408" s="99">
        <v>46087</v>
      </c>
      <c r="AL1408" s="99">
        <v>46096</v>
      </c>
      <c r="AM1408" s="99">
        <v>46103</v>
      </c>
      <c r="AN1408" s="101">
        <v>46105</v>
      </c>
      <c r="AO1408" s="95" t="s">
        <v>121</v>
      </c>
      <c r="AP1408" s="95" t="s">
        <v>121</v>
      </c>
      <c r="AQ1408" s="95" t="s">
        <v>121</v>
      </c>
      <c r="AR1408" s="95" t="s">
        <v>121</v>
      </c>
      <c r="AS1408" s="95" t="s">
        <v>121</v>
      </c>
      <c r="AT1408" s="95" t="s">
        <v>121</v>
      </c>
      <c r="AU1408" s="82" t="s">
        <v>2794</v>
      </c>
      <c r="AV1408" s="187">
        <v>46085</v>
      </c>
      <c r="AW1408" s="75">
        <f>_xlfn.XLOOKUP(D1408,'[1]OPS Loading report'!$E:$E,'[1]OPS Loading report'!$G:$G)</f>
        <v>0</v>
      </c>
      <c r="AX1408" s="75">
        <v>0</v>
      </c>
      <c r="AY1408" s="75"/>
      <c r="AZ1408" s="96"/>
      <c r="BA1408" s="75"/>
      <c r="BB1408" s="75"/>
      <c r="BC1408" s="75"/>
      <c r="BD1408" s="75"/>
      <c r="BE1408" s="75"/>
      <c r="BF1408" s="75"/>
      <c r="BG1408" s="75"/>
      <c r="BH1408" s="75"/>
      <c r="BI1408" s="75"/>
      <c r="BJ1408" s="75"/>
      <c r="BK1408" s="75"/>
      <c r="BL1408" s="75"/>
      <c r="BM1408" s="75"/>
      <c r="BN1408" s="75"/>
      <c r="BO1408" s="75"/>
      <c r="BP1408" s="75"/>
      <c r="BQ1408" s="75"/>
      <c r="BR1408" s="75"/>
      <c r="BS1408" s="75"/>
      <c r="BT1408" s="75">
        <v>0</v>
      </c>
      <c r="BU1408" s="189" t="s">
        <v>5402</v>
      </c>
      <c r="BV1408" s="74">
        <v>46087</v>
      </c>
      <c r="BW1408" s="85"/>
      <c r="BX1408" s="85"/>
      <c r="BY1408" s="86" t="s">
        <v>120</v>
      </c>
      <c r="BZ1408" s="87">
        <f t="shared" si="430"/>
        <v>7</v>
      </c>
      <c r="CB1408" s="88">
        <f t="shared" si="420"/>
        <v>10</v>
      </c>
      <c r="CC1408" s="89"/>
      <c r="CE1408" s="87">
        <f t="shared" si="419"/>
        <v>3</v>
      </c>
      <c r="CF1408" s="90">
        <v>14130180</v>
      </c>
      <c r="CG1408" s="90"/>
      <c r="CH1408" s="90">
        <v>14130180</v>
      </c>
      <c r="CI1408" s="22">
        <v>26167</v>
      </c>
      <c r="CJ1408" s="87">
        <f t="shared" si="421"/>
        <v>3</v>
      </c>
      <c r="CK1408" s="87">
        <f t="shared" si="422"/>
        <v>10</v>
      </c>
      <c r="CL1408" s="22" t="s">
        <v>121</v>
      </c>
      <c r="CM1408" s="22" t="s">
        <v>5403</v>
      </c>
    </row>
    <row r="1409" spans="1:91" ht="14.85" customHeight="1" x14ac:dyDescent="0.25">
      <c r="A1409" s="69">
        <f t="shared" si="429"/>
        <v>1407</v>
      </c>
      <c r="B1409" s="236" t="s">
        <v>102</v>
      </c>
      <c r="C1409" s="107" t="s">
        <v>5414</v>
      </c>
      <c r="D1409" s="106">
        <v>145481310</v>
      </c>
      <c r="E1409" s="73"/>
      <c r="F1409" s="74">
        <v>46065</v>
      </c>
      <c r="G1409" s="75" t="s">
        <v>164</v>
      </c>
      <c r="H1409" s="75" t="s">
        <v>140</v>
      </c>
      <c r="I1409" s="75" t="s">
        <v>105</v>
      </c>
      <c r="J1409" s="75" t="s">
        <v>165</v>
      </c>
      <c r="K1409" s="75" t="s">
        <v>242</v>
      </c>
      <c r="L1409" s="74">
        <v>46097</v>
      </c>
      <c r="M1409" s="73">
        <v>40</v>
      </c>
      <c r="N1409" s="75" t="s">
        <v>5415</v>
      </c>
      <c r="O1409" s="75" t="s">
        <v>5416</v>
      </c>
      <c r="P1409" s="75">
        <v>2830049542</v>
      </c>
      <c r="Q1409" s="74">
        <v>46085</v>
      </c>
      <c r="R1409" s="75">
        <v>1209390280</v>
      </c>
      <c r="S1409" s="75">
        <v>224274165</v>
      </c>
      <c r="T1409" s="74">
        <v>46085</v>
      </c>
      <c r="U1409" s="76">
        <v>18305.284</v>
      </c>
      <c r="V1409" s="76">
        <v>17706.079000000002</v>
      </c>
      <c r="W1409" s="75">
        <v>22</v>
      </c>
      <c r="X1409" s="75">
        <v>6</v>
      </c>
      <c r="Y1409" s="98" t="s">
        <v>5417</v>
      </c>
      <c r="Z1409" s="82" t="s">
        <v>258</v>
      </c>
      <c r="AA1409" s="75" t="s">
        <v>5398</v>
      </c>
      <c r="AB1409" s="75" t="s">
        <v>5399</v>
      </c>
      <c r="AC1409" s="107" t="s">
        <v>5414</v>
      </c>
      <c r="AD1409" s="75" t="s">
        <v>113</v>
      </c>
      <c r="AE1409" s="99">
        <v>46087</v>
      </c>
      <c r="AF1409" s="80">
        <v>46086.916666666664</v>
      </c>
      <c r="AG1409" s="80">
        <v>46085.708333333336</v>
      </c>
      <c r="AH1409" s="80">
        <v>46085.708333333336</v>
      </c>
      <c r="AI1409" s="99">
        <v>46084</v>
      </c>
      <c r="AJ1409" s="99">
        <v>46087</v>
      </c>
      <c r="AK1409" s="99">
        <v>46087</v>
      </c>
      <c r="AL1409" s="99">
        <v>46103</v>
      </c>
      <c r="AM1409" s="69"/>
      <c r="AN1409" s="101">
        <v>46103</v>
      </c>
      <c r="AO1409" s="81">
        <f t="shared" ref="AO1409:AO1415" si="437">IF(AH1409&lt;AG1409,IF(AH1409=0,"",AH1409-1),IF(AG1409=0,"",AG1409-1))</f>
        <v>46084.708333333336</v>
      </c>
      <c r="AP1409" s="81">
        <f t="shared" ref="AP1409:AP1415" si="438">IF(AH1409&lt;AG1409,IF(AH1409=0,"",AH1409),IF(AG1409=0,"",AG1409))</f>
        <v>46085.708333333336</v>
      </c>
      <c r="AQ1409" s="81">
        <f t="shared" ref="AQ1409:AQ1415" si="439">IF(AH1409&lt;AG1409,IF(AH1409=0,"",AH1409),IF(AG1409=0,"",AG1409))</f>
        <v>46085.708333333336</v>
      </c>
      <c r="AR1409" s="81">
        <f t="shared" ref="AR1409:AR1415" si="440">IF(AI1409=0,"",IF(AI1409&lt;AJ1409,AJ1409+1,AI1409+1))</f>
        <v>46088</v>
      </c>
      <c r="AS1409" s="81">
        <f t="shared" ref="AS1409:AS1415" si="441">IF(AI1409=0,"",IF(AE1409=0,IF(AJ1409=0,AI1409+2,AJ1409+2),AE1409+2))</f>
        <v>46089</v>
      </c>
      <c r="AT1409" s="81">
        <f t="shared" ref="AT1409:AT1415" si="442">IF(AI1409=0,"",IF(AI1409&lt;AJ1409,AJ1409+1,AI1409+1))</f>
        <v>46088</v>
      </c>
      <c r="AU1409" s="82" t="s">
        <v>2787</v>
      </c>
      <c r="AV1409" s="187">
        <v>46085</v>
      </c>
      <c r="AW1409" s="75" t="s">
        <v>5418</v>
      </c>
      <c r="AX1409" s="75" t="s">
        <v>5419</v>
      </c>
      <c r="AY1409" s="75"/>
      <c r="AZ1409" s="96"/>
      <c r="BA1409" s="75"/>
      <c r="BB1409" s="75"/>
      <c r="BC1409" s="75"/>
      <c r="BD1409" s="75"/>
      <c r="BE1409" s="75"/>
      <c r="BF1409" s="75"/>
      <c r="BG1409" s="75"/>
      <c r="BH1409" s="75"/>
      <c r="BI1409" s="75"/>
      <c r="BJ1409" s="75"/>
      <c r="BK1409" s="75"/>
      <c r="BL1409" s="75"/>
      <c r="BM1409" s="75"/>
      <c r="BN1409" s="75"/>
      <c r="BO1409" s="75"/>
      <c r="BP1409" s="75"/>
      <c r="BQ1409" s="75"/>
      <c r="BR1409" s="75"/>
      <c r="BS1409" s="75"/>
      <c r="BT1409" s="75">
        <v>1</v>
      </c>
      <c r="BU1409" s="189" t="s">
        <v>5420</v>
      </c>
      <c r="BV1409" s="74">
        <v>46088</v>
      </c>
      <c r="BW1409" s="85"/>
      <c r="BX1409" s="85"/>
      <c r="BY1409" s="86" t="s">
        <v>120</v>
      </c>
      <c r="BZ1409" s="87">
        <f t="shared" si="430"/>
        <v>7</v>
      </c>
      <c r="CB1409" s="88">
        <f t="shared" si="420"/>
        <v>10</v>
      </c>
      <c r="CC1409" s="89"/>
      <c r="CE1409" s="87">
        <f t="shared" ref="CE1409:CE1472" si="443">IF(AD1409="Sea waybill", IF(AK1409&lt;&gt;0, MONTH(AK1409), IF(AJ1409&gt;AI1409, MONTH(AJ1409), MONTH(AI1409))),"")</f>
        <v>3</v>
      </c>
      <c r="CF1409" s="90">
        <v>22791457</v>
      </c>
      <c r="CG1409" s="90"/>
      <c r="CH1409" s="90">
        <v>22791457</v>
      </c>
      <c r="CI1409" s="91">
        <v>26167</v>
      </c>
      <c r="CJ1409" s="87">
        <f t="shared" si="421"/>
        <v>3</v>
      </c>
      <c r="CK1409" s="87">
        <f t="shared" si="422"/>
        <v>10</v>
      </c>
      <c r="CL1409" s="22" t="s">
        <v>121</v>
      </c>
      <c r="CM1409" s="22" t="s">
        <v>5421</v>
      </c>
    </row>
    <row r="1410" spans="1:91" ht="14.85" customHeight="1" x14ac:dyDescent="0.25">
      <c r="A1410" s="69">
        <f t="shared" si="429"/>
        <v>1408</v>
      </c>
      <c r="B1410" s="70" t="s">
        <v>102</v>
      </c>
      <c r="C1410" s="107">
        <v>235600376954</v>
      </c>
      <c r="D1410" s="106">
        <v>145489973</v>
      </c>
      <c r="E1410" s="73"/>
      <c r="F1410" s="158">
        <v>46065</v>
      </c>
      <c r="G1410" s="75" t="s">
        <v>164</v>
      </c>
      <c r="H1410" s="75" t="s">
        <v>140</v>
      </c>
      <c r="I1410" s="75" t="s">
        <v>105</v>
      </c>
      <c r="J1410" s="75" t="s">
        <v>165</v>
      </c>
      <c r="K1410" s="75" t="s">
        <v>242</v>
      </c>
      <c r="L1410" s="158">
        <v>46097</v>
      </c>
      <c r="M1410" s="73">
        <v>40</v>
      </c>
      <c r="N1410" s="75" t="s">
        <v>5422</v>
      </c>
      <c r="O1410" s="75" t="s">
        <v>5423</v>
      </c>
      <c r="P1410" s="75">
        <v>2830049884</v>
      </c>
      <c r="Q1410" s="74">
        <v>46091</v>
      </c>
      <c r="R1410" s="75">
        <v>1209392100</v>
      </c>
      <c r="S1410" s="82">
        <v>224274168</v>
      </c>
      <c r="T1410" s="158">
        <v>46091</v>
      </c>
      <c r="U1410" s="76">
        <v>17791.740000000002</v>
      </c>
      <c r="V1410" s="76">
        <v>17211.352999999999</v>
      </c>
      <c r="W1410" s="82">
        <v>21</v>
      </c>
      <c r="X1410" s="82">
        <v>5</v>
      </c>
      <c r="Y1410" s="98">
        <v>235600376954</v>
      </c>
      <c r="Z1410" s="82" t="s">
        <v>128</v>
      </c>
      <c r="AA1410" s="75" t="s">
        <v>1426</v>
      </c>
      <c r="AB1410" s="75" t="s">
        <v>5424</v>
      </c>
      <c r="AC1410" s="107">
        <v>235600376954</v>
      </c>
      <c r="AD1410" s="75" t="s">
        <v>113</v>
      </c>
      <c r="AE1410" s="74">
        <v>46097</v>
      </c>
      <c r="AF1410" s="80">
        <v>46093.541666666664</v>
      </c>
      <c r="AG1410" s="80">
        <v>46094.583333333336</v>
      </c>
      <c r="AH1410" s="80">
        <v>46093.625</v>
      </c>
      <c r="AI1410" s="99">
        <v>46095</v>
      </c>
      <c r="AJ1410" s="99"/>
      <c r="AK1410" s="99">
        <v>46095</v>
      </c>
      <c r="AL1410" s="99">
        <v>46107</v>
      </c>
      <c r="AM1410" s="99">
        <v>46118</v>
      </c>
      <c r="AN1410" s="99">
        <v>46116</v>
      </c>
      <c r="AO1410" s="81">
        <f t="shared" si="437"/>
        <v>46092.625</v>
      </c>
      <c r="AP1410" s="81">
        <f t="shared" si="438"/>
        <v>46093.625</v>
      </c>
      <c r="AQ1410" s="81">
        <f t="shared" si="439"/>
        <v>46093.625</v>
      </c>
      <c r="AR1410" s="81">
        <f t="shared" si="440"/>
        <v>46096</v>
      </c>
      <c r="AS1410" s="81">
        <f t="shared" si="441"/>
        <v>46099</v>
      </c>
      <c r="AT1410" s="81">
        <f t="shared" si="442"/>
        <v>46096</v>
      </c>
      <c r="AU1410" s="224" t="s">
        <v>5120</v>
      </c>
      <c r="AV1410" s="134">
        <v>46091</v>
      </c>
      <c r="AW1410" s="170" t="s">
        <v>5425</v>
      </c>
      <c r="AX1410" s="75" t="s">
        <v>5426</v>
      </c>
      <c r="AY1410" s="75"/>
      <c r="AZ1410" s="96"/>
      <c r="BA1410" s="75"/>
      <c r="BB1410" s="75"/>
      <c r="BC1410" s="75"/>
      <c r="BD1410" s="75"/>
      <c r="BE1410" s="75"/>
      <c r="BF1410" s="75"/>
      <c r="BG1410" s="75"/>
      <c r="BH1410" s="75"/>
      <c r="BI1410" s="75"/>
      <c r="BJ1410" s="75"/>
      <c r="BK1410" s="75"/>
      <c r="BL1410" s="75"/>
      <c r="BM1410" s="75"/>
      <c r="BN1410" s="75"/>
      <c r="BO1410" s="75"/>
      <c r="BP1410" s="75"/>
      <c r="BQ1410" s="75"/>
      <c r="BR1410" s="75"/>
      <c r="BS1410" s="75"/>
      <c r="BT1410" s="75">
        <v>1</v>
      </c>
      <c r="BU1410" s="201" t="s">
        <v>5427</v>
      </c>
      <c r="BV1410" s="74">
        <v>46098</v>
      </c>
      <c r="BW1410" s="85"/>
      <c r="BX1410" s="85"/>
      <c r="BY1410" s="86" t="s">
        <v>120</v>
      </c>
      <c r="BZ1410" s="87">
        <f t="shared" si="430"/>
        <v>7</v>
      </c>
      <c r="CB1410" s="88">
        <f t="shared" si="420"/>
        <v>12</v>
      </c>
      <c r="CC1410" s="89"/>
      <c r="CE1410" s="87">
        <f t="shared" si="443"/>
        <v>3</v>
      </c>
      <c r="CF1410" s="90">
        <v>36625400</v>
      </c>
      <c r="CG1410" s="90"/>
      <c r="CH1410" s="90">
        <v>36625400</v>
      </c>
      <c r="CI1410" s="22">
        <v>26161</v>
      </c>
      <c r="CJ1410" s="87">
        <f t="shared" si="421"/>
        <v>3</v>
      </c>
      <c r="CK1410" s="87">
        <f t="shared" si="422"/>
        <v>11</v>
      </c>
      <c r="CL1410" s="22" t="s">
        <v>5125</v>
      </c>
      <c r="CM1410" s="22" t="s">
        <v>5428</v>
      </c>
    </row>
    <row r="1411" spans="1:91" ht="14.85" customHeight="1" x14ac:dyDescent="0.25">
      <c r="A1411" s="69">
        <f t="shared" si="429"/>
        <v>1409</v>
      </c>
      <c r="B1411" s="236" t="s">
        <v>102</v>
      </c>
      <c r="C1411" s="107" t="s">
        <v>5414</v>
      </c>
      <c r="D1411" s="106">
        <v>145489974</v>
      </c>
      <c r="E1411" s="73"/>
      <c r="F1411" s="74">
        <v>46065</v>
      </c>
      <c r="G1411" s="75" t="s">
        <v>164</v>
      </c>
      <c r="H1411" s="75" t="s">
        <v>140</v>
      </c>
      <c r="I1411" s="75" t="s">
        <v>105</v>
      </c>
      <c r="J1411" s="75" t="s">
        <v>165</v>
      </c>
      <c r="K1411" s="75" t="s">
        <v>242</v>
      </c>
      <c r="L1411" s="74">
        <v>46097</v>
      </c>
      <c r="M1411" s="73">
        <v>40</v>
      </c>
      <c r="N1411" s="75" t="s">
        <v>5429</v>
      </c>
      <c r="O1411" s="75" t="s">
        <v>5430</v>
      </c>
      <c r="P1411" s="75">
        <v>2830049558</v>
      </c>
      <c r="Q1411" s="74">
        <v>46085</v>
      </c>
      <c r="R1411" s="75">
        <v>1209390365</v>
      </c>
      <c r="S1411" s="75">
        <v>224274174</v>
      </c>
      <c r="T1411" s="74">
        <v>46085</v>
      </c>
      <c r="U1411" s="76">
        <v>17744.88</v>
      </c>
      <c r="V1411" s="76">
        <v>17165.646000000001</v>
      </c>
      <c r="W1411" s="75">
        <v>21</v>
      </c>
      <c r="X1411" s="75">
        <v>5</v>
      </c>
      <c r="Y1411" s="98" t="s">
        <v>5431</v>
      </c>
      <c r="Z1411" s="82" t="s">
        <v>258</v>
      </c>
      <c r="AA1411" s="75" t="s">
        <v>5398</v>
      </c>
      <c r="AB1411" s="75" t="s">
        <v>5399</v>
      </c>
      <c r="AC1411" s="107" t="s">
        <v>5414</v>
      </c>
      <c r="AD1411" s="75" t="s">
        <v>113</v>
      </c>
      <c r="AE1411" s="99">
        <v>46087</v>
      </c>
      <c r="AF1411" s="80">
        <v>46086.916666666664</v>
      </c>
      <c r="AG1411" s="80">
        <v>46085.708333333336</v>
      </c>
      <c r="AH1411" s="80">
        <v>46085.708333333336</v>
      </c>
      <c r="AI1411" s="99">
        <v>46084</v>
      </c>
      <c r="AJ1411" s="99">
        <v>46087</v>
      </c>
      <c r="AK1411" s="99">
        <v>46087</v>
      </c>
      <c r="AL1411" s="99">
        <v>46103</v>
      </c>
      <c r="AM1411" s="69"/>
      <c r="AN1411" s="101">
        <v>46103</v>
      </c>
      <c r="AO1411" s="81">
        <f t="shared" si="437"/>
        <v>46084.708333333336</v>
      </c>
      <c r="AP1411" s="81">
        <f t="shared" si="438"/>
        <v>46085.708333333336</v>
      </c>
      <c r="AQ1411" s="81">
        <f t="shared" si="439"/>
        <v>46085.708333333336</v>
      </c>
      <c r="AR1411" s="81">
        <f t="shared" si="440"/>
        <v>46088</v>
      </c>
      <c r="AS1411" s="81">
        <f t="shared" si="441"/>
        <v>46089</v>
      </c>
      <c r="AT1411" s="81">
        <f t="shared" si="442"/>
        <v>46088</v>
      </c>
      <c r="AU1411" s="82" t="s">
        <v>2787</v>
      </c>
      <c r="AV1411" s="187">
        <v>46085</v>
      </c>
      <c r="AW1411" s="75" t="s">
        <v>5432</v>
      </c>
      <c r="AX1411" s="75" t="s">
        <v>5433</v>
      </c>
      <c r="AY1411" s="75"/>
      <c r="AZ1411" s="96"/>
      <c r="BA1411" s="75"/>
      <c r="BB1411" s="75"/>
      <c r="BC1411" s="75"/>
      <c r="BD1411" s="75"/>
      <c r="BE1411" s="75"/>
      <c r="BF1411" s="75"/>
      <c r="BG1411" s="75"/>
      <c r="BH1411" s="75"/>
      <c r="BI1411" s="75"/>
      <c r="BJ1411" s="75"/>
      <c r="BK1411" s="75"/>
      <c r="BL1411" s="75"/>
      <c r="BM1411" s="75"/>
      <c r="BN1411" s="75"/>
      <c r="BO1411" s="75"/>
      <c r="BP1411" s="75"/>
      <c r="BQ1411" s="75"/>
      <c r="BR1411" s="75"/>
      <c r="BS1411" s="75"/>
      <c r="BT1411" s="75">
        <v>0</v>
      </c>
      <c r="BU1411" s="189" t="s">
        <v>5420</v>
      </c>
      <c r="BV1411" s="74">
        <v>46088</v>
      </c>
      <c r="BW1411" s="85"/>
      <c r="BX1411" s="85"/>
      <c r="BY1411" s="86" t="s">
        <v>120</v>
      </c>
      <c r="BZ1411" s="87">
        <f t="shared" si="430"/>
        <v>7</v>
      </c>
      <c r="CB1411" s="88">
        <f t="shared" ref="CB1411:CB1474" si="444">WEEKNUM(BV1411,)</f>
        <v>10</v>
      </c>
      <c r="CC1411" s="89"/>
      <c r="CE1411" s="87">
        <f t="shared" si="443"/>
        <v>3</v>
      </c>
      <c r="CF1411" s="90">
        <v>22791457</v>
      </c>
      <c r="CG1411" s="90"/>
      <c r="CH1411" s="90">
        <v>22791457</v>
      </c>
      <c r="CI1411" s="91">
        <v>26167</v>
      </c>
      <c r="CJ1411" s="87">
        <f t="shared" ref="CJ1411:CJ1474" si="445">MONTH(AV1411)</f>
        <v>3</v>
      </c>
      <c r="CK1411" s="87">
        <f t="shared" ref="CK1411:CK1474" si="446">WEEKNUM(AV1411,2)</f>
        <v>10</v>
      </c>
      <c r="CL1411" s="22" t="s">
        <v>121</v>
      </c>
      <c r="CM1411" s="22" t="s">
        <v>5421</v>
      </c>
    </row>
    <row r="1412" spans="1:91" ht="14.85" customHeight="1" x14ac:dyDescent="0.25">
      <c r="A1412" s="69">
        <f t="shared" si="429"/>
        <v>1410</v>
      </c>
      <c r="B1412" s="70" t="s">
        <v>102</v>
      </c>
      <c r="C1412" s="98">
        <v>235600281414</v>
      </c>
      <c r="D1412" s="106">
        <v>145552219</v>
      </c>
      <c r="E1412" s="73"/>
      <c r="F1412" s="74">
        <v>46093</v>
      </c>
      <c r="G1412" s="75" t="s">
        <v>164</v>
      </c>
      <c r="H1412" s="75" t="s">
        <v>140</v>
      </c>
      <c r="I1412" s="75" t="s">
        <v>105</v>
      </c>
      <c r="J1412" s="75" t="s">
        <v>165</v>
      </c>
      <c r="K1412" s="75" t="s">
        <v>242</v>
      </c>
      <c r="L1412" s="74">
        <v>46120</v>
      </c>
      <c r="M1412" s="73">
        <v>40</v>
      </c>
      <c r="N1412" s="75" t="s">
        <v>5434</v>
      </c>
      <c r="O1412" s="75" t="s">
        <v>5435</v>
      </c>
      <c r="P1412" s="75">
        <v>2830050016</v>
      </c>
      <c r="Q1412" s="74">
        <v>46094</v>
      </c>
      <c r="R1412" s="75">
        <v>1209393095</v>
      </c>
      <c r="S1412" s="75">
        <v>224304974</v>
      </c>
      <c r="T1412" s="74">
        <v>46094</v>
      </c>
      <c r="U1412" s="76">
        <v>12977.005999999999</v>
      </c>
      <c r="V1412" s="76">
        <v>12674.666999999999</v>
      </c>
      <c r="W1412" s="75">
        <v>19</v>
      </c>
      <c r="X1412" s="75">
        <v>4</v>
      </c>
      <c r="Y1412" s="98">
        <v>235600281414</v>
      </c>
      <c r="Z1412" s="82" t="s">
        <v>128</v>
      </c>
      <c r="AA1412" s="75" t="s">
        <v>5436</v>
      </c>
      <c r="AB1412" s="75" t="s">
        <v>5437</v>
      </c>
      <c r="AC1412" s="98">
        <v>235600281414</v>
      </c>
      <c r="AD1412" s="75" t="s">
        <v>113</v>
      </c>
      <c r="AE1412" s="74">
        <v>46099</v>
      </c>
      <c r="AF1412" s="80">
        <v>46097.541666666664</v>
      </c>
      <c r="AG1412" s="80">
        <v>46097.458333333336</v>
      </c>
      <c r="AH1412" s="80">
        <v>46096.708333333336</v>
      </c>
      <c r="AI1412" s="99">
        <v>46098</v>
      </c>
      <c r="AJ1412" s="69"/>
      <c r="AK1412" s="99">
        <v>46098</v>
      </c>
      <c r="AL1412" s="99">
        <v>46114</v>
      </c>
      <c r="AM1412" s="69"/>
      <c r="AN1412" s="74">
        <v>46116</v>
      </c>
      <c r="AO1412" s="81">
        <f t="shared" si="437"/>
        <v>46095.708333333336</v>
      </c>
      <c r="AP1412" s="81">
        <f t="shared" si="438"/>
        <v>46096.708333333336</v>
      </c>
      <c r="AQ1412" s="81">
        <f t="shared" si="439"/>
        <v>46096.708333333336</v>
      </c>
      <c r="AR1412" s="81">
        <f t="shared" si="440"/>
        <v>46099</v>
      </c>
      <c r="AS1412" s="81">
        <f t="shared" si="441"/>
        <v>46101</v>
      </c>
      <c r="AT1412" s="237">
        <f t="shared" si="442"/>
        <v>46099</v>
      </c>
      <c r="AU1412" s="224" t="s">
        <v>5120</v>
      </c>
      <c r="AV1412" s="134">
        <v>46094</v>
      </c>
      <c r="AW1412" s="75" t="s">
        <v>5438</v>
      </c>
      <c r="AX1412" s="75" t="s">
        <v>5439</v>
      </c>
      <c r="AY1412" s="75"/>
      <c r="AZ1412" s="96"/>
      <c r="BA1412" s="75"/>
      <c r="BB1412" s="75"/>
      <c r="BC1412" s="75"/>
      <c r="BD1412" s="75"/>
      <c r="BE1412" s="75"/>
      <c r="BF1412" s="75"/>
      <c r="BG1412" s="75"/>
      <c r="BH1412" s="75"/>
      <c r="BI1412" s="75"/>
      <c r="BJ1412" s="75"/>
      <c r="BK1412" s="75"/>
      <c r="BL1412" s="75"/>
      <c r="BM1412" s="75"/>
      <c r="BN1412" s="75"/>
      <c r="BO1412" s="75"/>
      <c r="BP1412" s="75"/>
      <c r="BQ1412" s="75"/>
      <c r="BR1412" s="75"/>
      <c r="BS1412" s="75"/>
      <c r="BT1412" s="75">
        <v>1</v>
      </c>
      <c r="BU1412" s="201" t="s">
        <v>5440</v>
      </c>
      <c r="BV1412" s="74">
        <v>46099</v>
      </c>
      <c r="BW1412" s="85"/>
      <c r="BX1412" s="85"/>
      <c r="BY1412" s="86" t="s">
        <v>120</v>
      </c>
      <c r="BZ1412" s="87">
        <f t="shared" si="430"/>
        <v>11</v>
      </c>
      <c r="CB1412" s="88">
        <f t="shared" si="444"/>
        <v>12</v>
      </c>
      <c r="CC1412" s="89"/>
      <c r="CE1412" s="87">
        <f t="shared" si="443"/>
        <v>3</v>
      </c>
      <c r="CF1412" s="90">
        <v>36643600</v>
      </c>
      <c r="CG1412" s="90"/>
      <c r="CH1412" s="90">
        <v>36643600</v>
      </c>
      <c r="CI1412" s="22">
        <v>26174</v>
      </c>
      <c r="CJ1412" s="87">
        <f t="shared" si="445"/>
        <v>3</v>
      </c>
      <c r="CK1412" s="87">
        <f t="shared" si="446"/>
        <v>11</v>
      </c>
      <c r="CL1412" s="22" t="s">
        <v>5125</v>
      </c>
      <c r="CM1412" s="22" t="s">
        <v>5441</v>
      </c>
    </row>
    <row r="1413" spans="1:91" ht="14.85" customHeight="1" x14ac:dyDescent="0.25">
      <c r="A1413" s="69">
        <f t="shared" si="429"/>
        <v>1411</v>
      </c>
      <c r="B1413" s="70" t="s">
        <v>102</v>
      </c>
      <c r="C1413" s="98">
        <v>235600291029</v>
      </c>
      <c r="D1413" s="106">
        <v>145568533</v>
      </c>
      <c r="E1413" s="73"/>
      <c r="F1413" s="74">
        <v>46086</v>
      </c>
      <c r="G1413" s="75" t="s">
        <v>164</v>
      </c>
      <c r="H1413" s="75" t="s">
        <v>140</v>
      </c>
      <c r="I1413" s="75" t="s">
        <v>105</v>
      </c>
      <c r="J1413" s="75" t="s">
        <v>165</v>
      </c>
      <c r="K1413" s="75" t="s">
        <v>242</v>
      </c>
      <c r="L1413" s="74">
        <v>46114</v>
      </c>
      <c r="M1413" s="73">
        <v>40</v>
      </c>
      <c r="N1413" s="75" t="s">
        <v>5442</v>
      </c>
      <c r="O1413" s="75" t="s">
        <v>5443</v>
      </c>
      <c r="P1413" s="75">
        <v>2830049749</v>
      </c>
      <c r="Q1413" s="74">
        <v>46088</v>
      </c>
      <c r="R1413" s="75">
        <v>1209391436</v>
      </c>
      <c r="S1413" s="75">
        <v>224295215</v>
      </c>
      <c r="T1413" s="74">
        <v>46088</v>
      </c>
      <c r="U1413" s="76">
        <v>15678.998</v>
      </c>
      <c r="V1413" s="76">
        <v>15121.802</v>
      </c>
      <c r="W1413" s="75">
        <v>20</v>
      </c>
      <c r="X1413" s="75">
        <v>6</v>
      </c>
      <c r="Y1413" s="98">
        <v>235600291029</v>
      </c>
      <c r="Z1413" s="82" t="s">
        <v>128</v>
      </c>
      <c r="AA1413" s="75" t="s">
        <v>183</v>
      </c>
      <c r="AB1413" s="75" t="s">
        <v>3561</v>
      </c>
      <c r="AC1413" s="98">
        <v>235600291029</v>
      </c>
      <c r="AD1413" s="75" t="s">
        <v>113</v>
      </c>
      <c r="AE1413" s="74">
        <v>46092</v>
      </c>
      <c r="AF1413" s="80">
        <v>46090.541666666664</v>
      </c>
      <c r="AG1413" s="80">
        <v>46090.458333333336</v>
      </c>
      <c r="AH1413" s="80">
        <v>46089.708333333336</v>
      </c>
      <c r="AI1413" s="99">
        <v>46091</v>
      </c>
      <c r="AJ1413" s="69"/>
      <c r="AK1413" s="99">
        <v>46091</v>
      </c>
      <c r="AL1413" s="99">
        <v>46107</v>
      </c>
      <c r="AM1413" s="69"/>
      <c r="AN1413" s="99">
        <v>46108</v>
      </c>
      <c r="AO1413" s="81">
        <f t="shared" si="437"/>
        <v>46088.708333333336</v>
      </c>
      <c r="AP1413" s="81">
        <f t="shared" si="438"/>
        <v>46089.708333333336</v>
      </c>
      <c r="AQ1413" s="81">
        <f t="shared" si="439"/>
        <v>46089.708333333336</v>
      </c>
      <c r="AR1413" s="81">
        <f t="shared" si="440"/>
        <v>46092</v>
      </c>
      <c r="AS1413" s="81">
        <f t="shared" si="441"/>
        <v>46094</v>
      </c>
      <c r="AT1413" s="81">
        <f t="shared" si="442"/>
        <v>46092</v>
      </c>
      <c r="AU1413" s="82" t="s">
        <v>2787</v>
      </c>
      <c r="AV1413" s="134">
        <v>46088</v>
      </c>
      <c r="AW1413" s="75" t="s">
        <v>5444</v>
      </c>
      <c r="AX1413" s="75" t="s">
        <v>5445</v>
      </c>
      <c r="AY1413" s="75"/>
      <c r="AZ1413" s="96"/>
      <c r="BA1413" s="75"/>
      <c r="BB1413" s="75"/>
      <c r="BC1413" s="75"/>
      <c r="BD1413" s="75"/>
      <c r="BE1413" s="75"/>
      <c r="BF1413" s="75"/>
      <c r="BG1413" s="75"/>
      <c r="BH1413" s="75"/>
      <c r="BI1413" s="75"/>
      <c r="BJ1413" s="75"/>
      <c r="BK1413" s="75"/>
      <c r="BL1413" s="75"/>
      <c r="BM1413" s="75"/>
      <c r="BN1413" s="75"/>
      <c r="BO1413" s="75"/>
      <c r="BP1413" s="75"/>
      <c r="BQ1413" s="75"/>
      <c r="BR1413" s="75"/>
      <c r="BS1413" s="75"/>
      <c r="BT1413" s="75">
        <v>1</v>
      </c>
      <c r="BU1413" s="201" t="s">
        <v>5446</v>
      </c>
      <c r="BV1413" s="74">
        <v>46092</v>
      </c>
      <c r="BW1413" s="85"/>
      <c r="BX1413" s="85"/>
      <c r="BY1413" s="86" t="s">
        <v>120</v>
      </c>
      <c r="BZ1413" s="87">
        <f t="shared" si="430"/>
        <v>10</v>
      </c>
      <c r="CB1413" s="88">
        <f t="shared" si="444"/>
        <v>11</v>
      </c>
      <c r="CC1413" s="89"/>
      <c r="CE1413" s="87">
        <f t="shared" si="443"/>
        <v>3</v>
      </c>
      <c r="CF1413" s="90">
        <v>36619800</v>
      </c>
      <c r="CG1413" s="90"/>
      <c r="CH1413" s="90">
        <v>36619800</v>
      </c>
      <c r="CI1413" s="22">
        <v>26157</v>
      </c>
      <c r="CJ1413" s="87">
        <f t="shared" si="445"/>
        <v>3</v>
      </c>
      <c r="CK1413" s="87">
        <f t="shared" si="446"/>
        <v>10</v>
      </c>
      <c r="CL1413" s="22" t="s">
        <v>121</v>
      </c>
      <c r="CM1413" s="22" t="s">
        <v>5447</v>
      </c>
    </row>
    <row r="1414" spans="1:91" ht="14.85" customHeight="1" x14ac:dyDescent="0.25">
      <c r="A1414" s="69">
        <f t="shared" si="429"/>
        <v>1412</v>
      </c>
      <c r="B1414" s="70" t="s">
        <v>102</v>
      </c>
      <c r="C1414" s="98">
        <v>235600291029</v>
      </c>
      <c r="D1414" s="106">
        <v>145568661</v>
      </c>
      <c r="E1414" s="73"/>
      <c r="F1414" s="74">
        <v>46086</v>
      </c>
      <c r="G1414" s="75" t="s">
        <v>164</v>
      </c>
      <c r="H1414" s="75" t="s">
        <v>140</v>
      </c>
      <c r="I1414" s="75" t="s">
        <v>105</v>
      </c>
      <c r="J1414" s="75" t="s">
        <v>165</v>
      </c>
      <c r="K1414" s="75" t="s">
        <v>242</v>
      </c>
      <c r="L1414" s="74">
        <v>46114</v>
      </c>
      <c r="M1414" s="73">
        <v>40</v>
      </c>
      <c r="N1414" s="75" t="s">
        <v>5448</v>
      </c>
      <c r="O1414" s="75" t="s">
        <v>5449</v>
      </c>
      <c r="P1414" s="75">
        <v>2830049751</v>
      </c>
      <c r="Q1414" s="74">
        <v>46088</v>
      </c>
      <c r="R1414" s="75">
        <v>1209391444</v>
      </c>
      <c r="S1414" s="75">
        <v>224295219</v>
      </c>
      <c r="T1414" s="74">
        <v>46088</v>
      </c>
      <c r="U1414" s="76">
        <v>17782.991999999998</v>
      </c>
      <c r="V1414" s="76">
        <v>17200.587</v>
      </c>
      <c r="W1414" s="75">
        <v>21</v>
      </c>
      <c r="X1414" s="75">
        <v>6</v>
      </c>
      <c r="Y1414" s="98">
        <v>235600291037</v>
      </c>
      <c r="Z1414" s="82" t="s">
        <v>128</v>
      </c>
      <c r="AA1414" s="75" t="s">
        <v>183</v>
      </c>
      <c r="AB1414" s="75" t="s">
        <v>3561</v>
      </c>
      <c r="AC1414" s="98">
        <v>235600291029</v>
      </c>
      <c r="AD1414" s="75" t="s">
        <v>113</v>
      </c>
      <c r="AE1414" s="74">
        <v>46092</v>
      </c>
      <c r="AF1414" s="80">
        <v>46090.541666666664</v>
      </c>
      <c r="AG1414" s="80">
        <v>46090.458333333336</v>
      </c>
      <c r="AH1414" s="80">
        <v>46089.708333333336</v>
      </c>
      <c r="AI1414" s="99">
        <v>46091</v>
      </c>
      <c r="AJ1414" s="69"/>
      <c r="AK1414" s="99">
        <v>46091</v>
      </c>
      <c r="AL1414" s="99">
        <v>46107</v>
      </c>
      <c r="AM1414" s="69"/>
      <c r="AN1414" s="99">
        <v>46108</v>
      </c>
      <c r="AO1414" s="81">
        <f t="shared" si="437"/>
        <v>46088.708333333336</v>
      </c>
      <c r="AP1414" s="81">
        <f t="shared" si="438"/>
        <v>46089.708333333336</v>
      </c>
      <c r="AQ1414" s="81">
        <f t="shared" si="439"/>
        <v>46089.708333333336</v>
      </c>
      <c r="AR1414" s="81">
        <f t="shared" si="440"/>
        <v>46092</v>
      </c>
      <c r="AS1414" s="81">
        <f t="shared" si="441"/>
        <v>46094</v>
      </c>
      <c r="AT1414" s="81">
        <f t="shared" si="442"/>
        <v>46092</v>
      </c>
      <c r="AU1414" s="82" t="s">
        <v>2787</v>
      </c>
      <c r="AV1414" s="134">
        <v>46088</v>
      </c>
      <c r="AW1414" s="75" t="s">
        <v>5450</v>
      </c>
      <c r="AX1414" s="75" t="s">
        <v>5451</v>
      </c>
      <c r="AY1414" s="75"/>
      <c r="AZ1414" s="96"/>
      <c r="BA1414" s="75"/>
      <c r="BB1414" s="75"/>
      <c r="BC1414" s="75"/>
      <c r="BD1414" s="75"/>
      <c r="BE1414" s="75"/>
      <c r="BF1414" s="75"/>
      <c r="BG1414" s="75"/>
      <c r="BH1414" s="75"/>
      <c r="BI1414" s="75"/>
      <c r="BJ1414" s="75"/>
      <c r="BK1414" s="75"/>
      <c r="BL1414" s="75"/>
      <c r="BM1414" s="75"/>
      <c r="BN1414" s="75"/>
      <c r="BO1414" s="75"/>
      <c r="BP1414" s="75"/>
      <c r="BQ1414" s="75"/>
      <c r="BR1414" s="75"/>
      <c r="BS1414" s="75"/>
      <c r="BT1414" s="75">
        <v>0</v>
      </c>
      <c r="BU1414" s="201" t="s">
        <v>5446</v>
      </c>
      <c r="BV1414" s="74">
        <v>46092</v>
      </c>
      <c r="BW1414" s="85"/>
      <c r="BX1414" s="85"/>
      <c r="BY1414" s="86" t="s">
        <v>120</v>
      </c>
      <c r="BZ1414" s="87">
        <f t="shared" si="430"/>
        <v>10</v>
      </c>
      <c r="CB1414" s="88">
        <f t="shared" si="444"/>
        <v>11</v>
      </c>
      <c r="CC1414" s="89"/>
      <c r="CE1414" s="87">
        <f t="shared" si="443"/>
        <v>3</v>
      </c>
      <c r="CF1414" s="90">
        <v>36619800</v>
      </c>
      <c r="CG1414" s="90"/>
      <c r="CH1414" s="90">
        <v>36619800</v>
      </c>
      <c r="CI1414" s="22">
        <v>26157</v>
      </c>
      <c r="CJ1414" s="87">
        <f t="shared" si="445"/>
        <v>3</v>
      </c>
      <c r="CK1414" s="87">
        <f t="shared" si="446"/>
        <v>10</v>
      </c>
      <c r="CL1414" s="22" t="s">
        <v>121</v>
      </c>
      <c r="CM1414" s="22" t="s">
        <v>5447</v>
      </c>
    </row>
    <row r="1415" spans="1:91" ht="14.85" customHeight="1" x14ac:dyDescent="0.25">
      <c r="A1415" s="69">
        <f t="shared" si="429"/>
        <v>1413</v>
      </c>
      <c r="B1415" s="70" t="s">
        <v>102</v>
      </c>
      <c r="C1415" s="98">
        <v>235600291029</v>
      </c>
      <c r="D1415" s="106">
        <v>145568691</v>
      </c>
      <c r="E1415" s="73"/>
      <c r="F1415" s="74">
        <v>46086</v>
      </c>
      <c r="G1415" s="75" t="s">
        <v>164</v>
      </c>
      <c r="H1415" s="75" t="s">
        <v>140</v>
      </c>
      <c r="I1415" s="75" t="s">
        <v>105</v>
      </c>
      <c r="J1415" s="75" t="s">
        <v>165</v>
      </c>
      <c r="K1415" s="75" t="s">
        <v>242</v>
      </c>
      <c r="L1415" s="74">
        <v>46114</v>
      </c>
      <c r="M1415" s="73">
        <v>20</v>
      </c>
      <c r="N1415" s="75" t="s">
        <v>5452</v>
      </c>
      <c r="O1415" s="75" t="s">
        <v>5453</v>
      </c>
      <c r="P1415" s="75">
        <v>2830049752</v>
      </c>
      <c r="Q1415" s="74">
        <v>46088</v>
      </c>
      <c r="R1415" s="75">
        <v>1209391445</v>
      </c>
      <c r="S1415" s="75">
        <v>224295246</v>
      </c>
      <c r="T1415" s="74">
        <v>46088</v>
      </c>
      <c r="U1415" s="76">
        <v>7895.8779999999997</v>
      </c>
      <c r="V1415" s="76">
        <v>7613.14</v>
      </c>
      <c r="W1415" s="75">
        <v>12</v>
      </c>
      <c r="X1415" s="75">
        <v>4</v>
      </c>
      <c r="Y1415" s="98">
        <v>235600319446</v>
      </c>
      <c r="Z1415" s="82" t="s">
        <v>128</v>
      </c>
      <c r="AA1415" s="75" t="s">
        <v>183</v>
      </c>
      <c r="AB1415" s="75" t="s">
        <v>3561</v>
      </c>
      <c r="AC1415" s="98">
        <v>235600291029</v>
      </c>
      <c r="AD1415" s="75" t="s">
        <v>113</v>
      </c>
      <c r="AE1415" s="74">
        <v>46092</v>
      </c>
      <c r="AF1415" s="80">
        <v>46090.541666666664</v>
      </c>
      <c r="AG1415" s="80">
        <v>46090.458333333336</v>
      </c>
      <c r="AH1415" s="80">
        <v>46089.708333333336</v>
      </c>
      <c r="AI1415" s="99">
        <v>46091</v>
      </c>
      <c r="AJ1415" s="69"/>
      <c r="AK1415" s="99">
        <v>46091</v>
      </c>
      <c r="AL1415" s="99">
        <v>46107</v>
      </c>
      <c r="AM1415" s="69"/>
      <c r="AN1415" s="99">
        <v>46108</v>
      </c>
      <c r="AO1415" s="81">
        <f t="shared" si="437"/>
        <v>46088.708333333336</v>
      </c>
      <c r="AP1415" s="81">
        <f t="shared" si="438"/>
        <v>46089.708333333336</v>
      </c>
      <c r="AQ1415" s="81">
        <f t="shared" si="439"/>
        <v>46089.708333333336</v>
      </c>
      <c r="AR1415" s="81">
        <f t="shared" si="440"/>
        <v>46092</v>
      </c>
      <c r="AS1415" s="81">
        <f t="shared" si="441"/>
        <v>46094</v>
      </c>
      <c r="AT1415" s="81">
        <f t="shared" si="442"/>
        <v>46092</v>
      </c>
      <c r="AU1415" s="82" t="s">
        <v>2787</v>
      </c>
      <c r="AV1415" s="134">
        <v>46088</v>
      </c>
      <c r="AW1415" s="75" t="s">
        <v>5454</v>
      </c>
      <c r="AX1415" s="75" t="s">
        <v>5455</v>
      </c>
      <c r="AY1415" s="75"/>
      <c r="AZ1415" s="96"/>
      <c r="BA1415" s="75"/>
      <c r="BB1415" s="75"/>
      <c r="BC1415" s="75"/>
      <c r="BD1415" s="75"/>
      <c r="BE1415" s="75"/>
      <c r="BF1415" s="75"/>
      <c r="BG1415" s="75"/>
      <c r="BH1415" s="75"/>
      <c r="BI1415" s="75"/>
      <c r="BJ1415" s="75"/>
      <c r="BK1415" s="75"/>
      <c r="BL1415" s="75"/>
      <c r="BM1415" s="75"/>
      <c r="BN1415" s="75"/>
      <c r="BO1415" s="75"/>
      <c r="BP1415" s="75"/>
      <c r="BQ1415" s="75"/>
      <c r="BR1415" s="75"/>
      <c r="BS1415" s="75"/>
      <c r="BT1415" s="75">
        <v>0</v>
      </c>
      <c r="BU1415" s="201" t="s">
        <v>5446</v>
      </c>
      <c r="BV1415" s="74">
        <v>46092</v>
      </c>
      <c r="BW1415" s="85"/>
      <c r="BX1415" s="85"/>
      <c r="BY1415" s="86" t="s">
        <v>120</v>
      </c>
      <c r="BZ1415" s="87">
        <f t="shared" si="430"/>
        <v>10</v>
      </c>
      <c r="CB1415" s="88">
        <f t="shared" si="444"/>
        <v>11</v>
      </c>
      <c r="CC1415" s="89"/>
      <c r="CE1415" s="87">
        <f t="shared" si="443"/>
        <v>3</v>
      </c>
      <c r="CF1415" s="90">
        <v>18309900</v>
      </c>
      <c r="CG1415" s="90"/>
      <c r="CH1415" s="90">
        <v>18309900</v>
      </c>
      <c r="CI1415" s="22">
        <v>26157</v>
      </c>
      <c r="CJ1415" s="87">
        <f t="shared" si="445"/>
        <v>3</v>
      </c>
      <c r="CK1415" s="87">
        <f t="shared" si="446"/>
        <v>10</v>
      </c>
      <c r="CL1415" s="22" t="s">
        <v>121</v>
      </c>
      <c r="CM1415" s="22" t="s">
        <v>5447</v>
      </c>
    </row>
    <row r="1416" spans="1:91" ht="14.85" customHeight="1" x14ac:dyDescent="0.25">
      <c r="A1416" s="69">
        <f t="shared" si="429"/>
        <v>1414</v>
      </c>
      <c r="B1416" s="70" t="s">
        <v>102</v>
      </c>
      <c r="C1416" s="98">
        <v>235600369508</v>
      </c>
      <c r="D1416" s="106">
        <v>145633266</v>
      </c>
      <c r="E1416" s="73">
        <v>5320007717</v>
      </c>
      <c r="F1416" s="74">
        <v>46085</v>
      </c>
      <c r="G1416" s="75" t="s">
        <v>4195</v>
      </c>
      <c r="H1416" s="75" t="s">
        <v>140</v>
      </c>
      <c r="I1416" s="75" t="s">
        <v>105</v>
      </c>
      <c r="J1416" s="75" t="s">
        <v>329</v>
      </c>
      <c r="K1416" s="75" t="s">
        <v>242</v>
      </c>
      <c r="L1416" s="74">
        <v>46111</v>
      </c>
      <c r="M1416" s="73">
        <v>0</v>
      </c>
      <c r="N1416" s="75" t="s">
        <v>5456</v>
      </c>
      <c r="O1416" s="75" t="s">
        <v>5457</v>
      </c>
      <c r="P1416" s="75">
        <v>2830049701</v>
      </c>
      <c r="Q1416" s="74">
        <v>46087</v>
      </c>
      <c r="R1416" s="75">
        <v>1209391125</v>
      </c>
      <c r="S1416" s="75">
        <v>224287313</v>
      </c>
      <c r="T1416" s="74">
        <v>46087</v>
      </c>
      <c r="U1416" s="76">
        <v>1329.87</v>
      </c>
      <c r="V1416" s="76">
        <v>1285.355</v>
      </c>
      <c r="W1416" s="75">
        <v>3</v>
      </c>
      <c r="X1416" s="75">
        <v>1</v>
      </c>
      <c r="Y1416" s="98">
        <v>235600288346</v>
      </c>
      <c r="Z1416" s="82" t="s">
        <v>128</v>
      </c>
      <c r="AA1416" s="75" t="s">
        <v>183</v>
      </c>
      <c r="AB1416" s="75" t="s">
        <v>3561</v>
      </c>
      <c r="AC1416" s="98">
        <v>235600369508</v>
      </c>
      <c r="AD1416" s="75" t="s">
        <v>113</v>
      </c>
      <c r="AE1416" s="99">
        <v>46091</v>
      </c>
      <c r="AF1416" s="80">
        <v>46090.541666666664</v>
      </c>
      <c r="AG1416" s="80">
        <v>46090.458333333336</v>
      </c>
      <c r="AH1416" s="80">
        <v>46089.708333333336</v>
      </c>
      <c r="AI1416" s="99">
        <v>46091</v>
      </c>
      <c r="AJ1416" s="69"/>
      <c r="AK1416" s="99">
        <v>46091</v>
      </c>
      <c r="AL1416" s="99">
        <v>46098</v>
      </c>
      <c r="AM1416" s="74">
        <v>46108</v>
      </c>
      <c r="AN1416" s="74">
        <v>46109</v>
      </c>
      <c r="AO1416" s="81" t="s">
        <v>121</v>
      </c>
      <c r="AP1416" s="158" t="s">
        <v>121</v>
      </c>
      <c r="AQ1416" s="158" t="s">
        <v>121</v>
      </c>
      <c r="AR1416" s="158" t="s">
        <v>121</v>
      </c>
      <c r="AS1416" s="158" t="s">
        <v>121</v>
      </c>
      <c r="AT1416" s="158" t="s">
        <v>121</v>
      </c>
      <c r="AU1416" s="82" t="s">
        <v>2787</v>
      </c>
      <c r="AV1416" s="134">
        <v>46087</v>
      </c>
      <c r="AW1416" s="75" t="s">
        <v>5458</v>
      </c>
      <c r="AX1416" s="75" t="s">
        <v>5459</v>
      </c>
      <c r="AY1416" s="75"/>
      <c r="AZ1416" s="96"/>
      <c r="BA1416" s="75"/>
      <c r="BB1416" s="75"/>
      <c r="BC1416" s="75"/>
      <c r="BD1416" s="75"/>
      <c r="BE1416" s="75"/>
      <c r="BF1416" s="75"/>
      <c r="BG1416" s="75"/>
      <c r="BH1416" s="75"/>
      <c r="BI1416" s="75"/>
      <c r="BJ1416" s="75"/>
      <c r="BK1416" s="75"/>
      <c r="BL1416" s="75"/>
      <c r="BM1416" s="75"/>
      <c r="BN1416" s="75"/>
      <c r="BO1416" s="75"/>
      <c r="BP1416" s="75"/>
      <c r="BQ1416" s="75"/>
      <c r="BR1416" s="75"/>
      <c r="BS1416" s="75"/>
      <c r="BT1416" s="75">
        <v>0</v>
      </c>
      <c r="BU1416" s="201" t="s">
        <v>3563</v>
      </c>
      <c r="BV1416" s="74">
        <v>46092</v>
      </c>
      <c r="BW1416" s="85"/>
      <c r="BX1416" s="85"/>
      <c r="BY1416" s="86" t="s">
        <v>120</v>
      </c>
      <c r="BZ1416" s="87">
        <f t="shared" si="430"/>
        <v>10</v>
      </c>
      <c r="CB1416" s="88">
        <f t="shared" si="444"/>
        <v>11</v>
      </c>
      <c r="CC1416" s="89"/>
      <c r="CE1416" s="87">
        <f t="shared" si="443"/>
        <v>3</v>
      </c>
      <c r="CF1416" s="90"/>
      <c r="CG1416" s="90"/>
      <c r="CH1416" s="90"/>
      <c r="CJ1416" s="87">
        <f t="shared" si="445"/>
        <v>3</v>
      </c>
      <c r="CK1416" s="87">
        <f t="shared" si="446"/>
        <v>10</v>
      </c>
      <c r="CL1416" s="22" t="s">
        <v>121</v>
      </c>
      <c r="CM1416" s="22" t="s">
        <v>3564</v>
      </c>
    </row>
    <row r="1417" spans="1:91" ht="14.85" customHeight="1" x14ac:dyDescent="0.25">
      <c r="A1417" s="69">
        <f t="shared" si="429"/>
        <v>1415</v>
      </c>
      <c r="B1417" s="70" t="s">
        <v>102</v>
      </c>
      <c r="C1417" s="98">
        <v>235600369508</v>
      </c>
      <c r="D1417" s="106">
        <v>145552623</v>
      </c>
      <c r="E1417" s="73">
        <v>5320007717</v>
      </c>
      <c r="F1417" s="74">
        <v>46085</v>
      </c>
      <c r="G1417" s="75" t="s">
        <v>406</v>
      </c>
      <c r="H1417" s="75" t="s">
        <v>140</v>
      </c>
      <c r="I1417" s="75" t="s">
        <v>105</v>
      </c>
      <c r="J1417" s="75" t="s">
        <v>329</v>
      </c>
      <c r="K1417" s="75" t="s">
        <v>242</v>
      </c>
      <c r="L1417" s="74">
        <v>46113</v>
      </c>
      <c r="M1417" s="73">
        <v>40</v>
      </c>
      <c r="N1417" s="75" t="s">
        <v>5456</v>
      </c>
      <c r="O1417" s="75" t="s">
        <v>5457</v>
      </c>
      <c r="P1417" s="75">
        <v>2830049700</v>
      </c>
      <c r="Q1417" s="74">
        <v>46087</v>
      </c>
      <c r="R1417" s="75">
        <v>1209391124</v>
      </c>
      <c r="S1417" s="75">
        <v>224287310</v>
      </c>
      <c r="T1417" s="74">
        <v>46087</v>
      </c>
      <c r="U1417" s="76">
        <v>13778.714</v>
      </c>
      <c r="V1417" s="76">
        <v>13393.213</v>
      </c>
      <c r="W1417" s="75">
        <v>15</v>
      </c>
      <c r="X1417" s="75">
        <v>14</v>
      </c>
      <c r="Y1417" s="98">
        <v>235600288346</v>
      </c>
      <c r="Z1417" s="82" t="s">
        <v>128</v>
      </c>
      <c r="AA1417" s="75" t="s">
        <v>183</v>
      </c>
      <c r="AB1417" s="75" t="s">
        <v>3561</v>
      </c>
      <c r="AC1417" s="98">
        <v>235600369508</v>
      </c>
      <c r="AD1417" s="75" t="s">
        <v>113</v>
      </c>
      <c r="AE1417" s="99">
        <v>46091</v>
      </c>
      <c r="AF1417" s="80">
        <v>46090.541666666664</v>
      </c>
      <c r="AG1417" s="80">
        <v>46090.458333333336</v>
      </c>
      <c r="AH1417" s="80">
        <v>46089.708333333336</v>
      </c>
      <c r="AI1417" s="99">
        <v>46091</v>
      </c>
      <c r="AJ1417" s="69"/>
      <c r="AK1417" s="99">
        <v>46091</v>
      </c>
      <c r="AL1417" s="99">
        <v>46098</v>
      </c>
      <c r="AM1417" s="74">
        <v>46108</v>
      </c>
      <c r="AN1417" s="74">
        <v>46109</v>
      </c>
      <c r="AO1417" s="81" t="s">
        <v>121</v>
      </c>
      <c r="AP1417" s="158" t="s">
        <v>121</v>
      </c>
      <c r="AQ1417" s="158" t="s">
        <v>121</v>
      </c>
      <c r="AR1417" s="158" t="s">
        <v>121</v>
      </c>
      <c r="AS1417" s="158" t="s">
        <v>121</v>
      </c>
      <c r="AT1417" s="158" t="s">
        <v>121</v>
      </c>
      <c r="AU1417" s="82" t="s">
        <v>2787</v>
      </c>
      <c r="AV1417" s="187">
        <v>46087</v>
      </c>
      <c r="AW1417" s="75">
        <f>_xlfn.XLOOKUP(D1417,'[1]OPS Loading report'!$E:$E,'[1]OPS Loading report'!$G:$G)</f>
        <v>0</v>
      </c>
      <c r="AX1417" s="75">
        <v>0</v>
      </c>
      <c r="AY1417" s="75"/>
      <c r="AZ1417" s="96"/>
      <c r="BA1417" s="75"/>
      <c r="BB1417" s="75"/>
      <c r="BC1417" s="75"/>
      <c r="BD1417" s="75"/>
      <c r="BE1417" s="75"/>
      <c r="BF1417" s="75"/>
      <c r="BG1417" s="75"/>
      <c r="BH1417" s="75"/>
      <c r="BI1417" s="75"/>
      <c r="BJ1417" s="75"/>
      <c r="BK1417" s="75"/>
      <c r="BL1417" s="75"/>
      <c r="BM1417" s="75"/>
      <c r="BN1417" s="75"/>
      <c r="BO1417" s="75"/>
      <c r="BP1417" s="75"/>
      <c r="BQ1417" s="75"/>
      <c r="BR1417" s="75"/>
      <c r="BS1417" s="75"/>
      <c r="BT1417" s="75">
        <v>0</v>
      </c>
      <c r="BU1417" s="201" t="s">
        <v>3563</v>
      </c>
      <c r="BV1417" s="74">
        <v>46092</v>
      </c>
      <c r="BW1417" s="85"/>
      <c r="BX1417" s="85"/>
      <c r="BY1417" s="86" t="s">
        <v>120</v>
      </c>
      <c r="BZ1417" s="87">
        <f t="shared" si="430"/>
        <v>10</v>
      </c>
      <c r="CB1417" s="88">
        <f t="shared" si="444"/>
        <v>11</v>
      </c>
      <c r="CC1417" s="89"/>
      <c r="CE1417" s="87">
        <f t="shared" si="443"/>
        <v>3</v>
      </c>
      <c r="CF1417" s="90">
        <v>31388400</v>
      </c>
      <c r="CG1417" s="90"/>
      <c r="CH1417" s="90">
        <v>31388400</v>
      </c>
      <c r="CI1417" s="22">
        <v>26157</v>
      </c>
      <c r="CJ1417" s="87">
        <f t="shared" si="445"/>
        <v>3</v>
      </c>
      <c r="CK1417" s="87">
        <f t="shared" si="446"/>
        <v>10</v>
      </c>
      <c r="CL1417" s="22" t="s">
        <v>121</v>
      </c>
      <c r="CM1417" s="22" t="s">
        <v>3564</v>
      </c>
    </row>
    <row r="1418" spans="1:91" ht="14.85" customHeight="1" x14ac:dyDescent="0.25">
      <c r="A1418" s="69">
        <f t="shared" si="429"/>
        <v>1416</v>
      </c>
      <c r="B1418" s="70" t="s">
        <v>102</v>
      </c>
      <c r="C1418" s="98" t="s">
        <v>5460</v>
      </c>
      <c r="D1418" s="106">
        <v>145533878</v>
      </c>
      <c r="E1418" s="73">
        <v>5320007729</v>
      </c>
      <c r="F1418" s="74">
        <v>46085</v>
      </c>
      <c r="G1418" s="75" t="s">
        <v>2763</v>
      </c>
      <c r="H1418" s="75" t="s">
        <v>140</v>
      </c>
      <c r="I1418" s="75" t="s">
        <v>105</v>
      </c>
      <c r="J1418" s="75" t="s">
        <v>329</v>
      </c>
      <c r="K1418" s="75" t="s">
        <v>242</v>
      </c>
      <c r="L1418" s="74">
        <v>46113</v>
      </c>
      <c r="M1418" s="73">
        <v>20</v>
      </c>
      <c r="N1418" s="75" t="s">
        <v>5461</v>
      </c>
      <c r="O1418" s="75" t="s">
        <v>5462</v>
      </c>
      <c r="P1418" s="75">
        <v>2830049720</v>
      </c>
      <c r="Q1418" s="74">
        <v>46087</v>
      </c>
      <c r="R1418" s="75">
        <v>1209391160</v>
      </c>
      <c r="S1418" s="75">
        <v>224284747</v>
      </c>
      <c r="T1418" s="74">
        <v>46087</v>
      </c>
      <c r="U1418" s="76">
        <v>5146.3339999999998</v>
      </c>
      <c r="V1418" s="76">
        <v>5023.2790000000005</v>
      </c>
      <c r="W1418" s="75">
        <v>7</v>
      </c>
      <c r="X1418" s="75">
        <v>2</v>
      </c>
      <c r="Y1418" s="98" t="s">
        <v>5463</v>
      </c>
      <c r="Z1418" s="82" t="s">
        <v>258</v>
      </c>
      <c r="AA1418" s="75" t="s">
        <v>5464</v>
      </c>
      <c r="AB1418" s="75" t="s">
        <v>5465</v>
      </c>
      <c r="AC1418" s="98" t="s">
        <v>5460</v>
      </c>
      <c r="AD1418" s="75" t="s">
        <v>113</v>
      </c>
      <c r="AE1418" s="99">
        <v>46092</v>
      </c>
      <c r="AF1418" s="80">
        <v>46089.479166666664</v>
      </c>
      <c r="AG1418" s="80">
        <v>46088.708333333336</v>
      </c>
      <c r="AH1418" s="80">
        <v>46088.708333333336</v>
      </c>
      <c r="AI1418" s="99">
        <v>46089</v>
      </c>
      <c r="AJ1418" s="99">
        <v>46091</v>
      </c>
      <c r="AK1418" s="99">
        <v>46092</v>
      </c>
      <c r="AL1418" s="99">
        <v>46093</v>
      </c>
      <c r="AM1418" s="99">
        <v>46095</v>
      </c>
      <c r="AN1418" s="99">
        <v>46095</v>
      </c>
      <c r="AO1418" s="81" t="s">
        <v>121</v>
      </c>
      <c r="AP1418" s="81" t="s">
        <v>121</v>
      </c>
      <c r="AQ1418" s="81" t="s">
        <v>121</v>
      </c>
      <c r="AR1418" s="81" t="s">
        <v>121</v>
      </c>
      <c r="AS1418" s="81" t="s">
        <v>121</v>
      </c>
      <c r="AT1418" s="81" t="s">
        <v>121</v>
      </c>
      <c r="AU1418" s="82" t="s">
        <v>2787</v>
      </c>
      <c r="AV1418" s="187">
        <v>46087</v>
      </c>
      <c r="AW1418" s="75" t="s">
        <v>5466</v>
      </c>
      <c r="AX1418" s="75" t="s">
        <v>5467</v>
      </c>
      <c r="AY1418" s="75"/>
      <c r="AZ1418" s="96"/>
      <c r="BA1418" s="75"/>
      <c r="BB1418" s="75"/>
      <c r="BC1418" s="75"/>
      <c r="BD1418" s="75"/>
      <c r="BE1418" s="75"/>
      <c r="BF1418" s="75"/>
      <c r="BG1418" s="75"/>
      <c r="BH1418" s="75"/>
      <c r="BI1418" s="75"/>
      <c r="BJ1418" s="75"/>
      <c r="BK1418" s="75"/>
      <c r="BL1418" s="75"/>
      <c r="BM1418" s="75"/>
      <c r="BN1418" s="75"/>
      <c r="BO1418" s="75"/>
      <c r="BP1418" s="75"/>
      <c r="BQ1418" s="75"/>
      <c r="BR1418" s="75"/>
      <c r="BS1418" s="75"/>
      <c r="BT1418" s="75">
        <v>1</v>
      </c>
      <c r="BU1418" s="201" t="s">
        <v>5468</v>
      </c>
      <c r="BV1418" s="74">
        <v>46092</v>
      </c>
      <c r="BW1418" s="85"/>
      <c r="BX1418" s="85"/>
      <c r="BY1418" s="86" t="s">
        <v>120</v>
      </c>
      <c r="BZ1418" s="87">
        <f t="shared" si="430"/>
        <v>10</v>
      </c>
      <c r="CB1418" s="88">
        <f t="shared" si="444"/>
        <v>11</v>
      </c>
      <c r="CC1418" s="89"/>
      <c r="CE1418" s="87">
        <f t="shared" si="443"/>
        <v>3</v>
      </c>
      <c r="CF1418" s="90">
        <v>12820850</v>
      </c>
      <c r="CG1418" s="90"/>
      <c r="CH1418" s="90">
        <v>12820850</v>
      </c>
      <c r="CI1418" s="22">
        <v>26165</v>
      </c>
      <c r="CJ1418" s="87">
        <f t="shared" si="445"/>
        <v>3</v>
      </c>
      <c r="CK1418" s="87">
        <f t="shared" si="446"/>
        <v>10</v>
      </c>
      <c r="CL1418" s="22" t="s">
        <v>121</v>
      </c>
      <c r="CM1418" s="22" t="s">
        <v>5469</v>
      </c>
    </row>
    <row r="1419" spans="1:91" ht="14.85" customHeight="1" x14ac:dyDescent="0.25">
      <c r="A1419" s="69">
        <f t="shared" si="429"/>
        <v>1417</v>
      </c>
      <c r="B1419" s="70" t="s">
        <v>102</v>
      </c>
      <c r="C1419" s="98" t="s">
        <v>5460</v>
      </c>
      <c r="D1419" s="106">
        <v>145550564</v>
      </c>
      <c r="E1419" s="73">
        <v>5320007729</v>
      </c>
      <c r="F1419" s="74">
        <v>46085</v>
      </c>
      <c r="G1419" s="75" t="s">
        <v>406</v>
      </c>
      <c r="H1419" s="75" t="s">
        <v>140</v>
      </c>
      <c r="I1419" s="75" t="s">
        <v>105</v>
      </c>
      <c r="J1419" s="75" t="s">
        <v>329</v>
      </c>
      <c r="K1419" s="75" t="s">
        <v>242</v>
      </c>
      <c r="L1419" s="74">
        <v>46113</v>
      </c>
      <c r="M1419" s="73">
        <v>0</v>
      </c>
      <c r="N1419" s="75" t="s">
        <v>5461</v>
      </c>
      <c r="O1419" s="75" t="s">
        <v>5462</v>
      </c>
      <c r="P1419" s="75">
        <v>2830049721</v>
      </c>
      <c r="Q1419" s="74">
        <v>46087</v>
      </c>
      <c r="R1419" s="75">
        <v>1209391161</v>
      </c>
      <c r="S1419" s="75">
        <v>224290385</v>
      </c>
      <c r="T1419" s="74">
        <v>46087</v>
      </c>
      <c r="U1419" s="76">
        <v>2509.058</v>
      </c>
      <c r="V1419" s="76">
        <v>2426.5459999999998</v>
      </c>
      <c r="W1419" s="75">
        <v>4</v>
      </c>
      <c r="X1419" s="75">
        <v>1</v>
      </c>
      <c r="Y1419" s="98" t="s">
        <v>5463</v>
      </c>
      <c r="Z1419" s="82" t="s">
        <v>258</v>
      </c>
      <c r="AA1419" s="75" t="s">
        <v>5464</v>
      </c>
      <c r="AB1419" s="75" t="s">
        <v>5465</v>
      </c>
      <c r="AC1419" s="98" t="s">
        <v>5460</v>
      </c>
      <c r="AD1419" s="75" t="s">
        <v>113</v>
      </c>
      <c r="AE1419" s="99">
        <v>46092</v>
      </c>
      <c r="AF1419" s="80">
        <v>46089.479166666664</v>
      </c>
      <c r="AG1419" s="80">
        <v>46088.708333333336</v>
      </c>
      <c r="AH1419" s="80">
        <v>46088.708333333336</v>
      </c>
      <c r="AI1419" s="99">
        <v>46089</v>
      </c>
      <c r="AJ1419" s="99">
        <v>46091</v>
      </c>
      <c r="AK1419" s="99">
        <v>46092</v>
      </c>
      <c r="AL1419" s="99">
        <v>46093</v>
      </c>
      <c r="AM1419" s="99">
        <v>46095</v>
      </c>
      <c r="AN1419" s="99">
        <v>46095</v>
      </c>
      <c r="AO1419" s="81" t="s">
        <v>121</v>
      </c>
      <c r="AP1419" s="81" t="s">
        <v>121</v>
      </c>
      <c r="AQ1419" s="81" t="s">
        <v>121</v>
      </c>
      <c r="AR1419" s="81" t="s">
        <v>121</v>
      </c>
      <c r="AS1419" s="81" t="s">
        <v>121</v>
      </c>
      <c r="AT1419" s="81" t="s">
        <v>121</v>
      </c>
      <c r="AU1419" s="82" t="s">
        <v>2787</v>
      </c>
      <c r="AV1419" s="187">
        <v>46087</v>
      </c>
      <c r="AW1419" s="75">
        <f>_xlfn.XLOOKUP(D1419,'[1]OPS Loading report'!$E:$E,'[1]OPS Loading report'!$G:$G)</f>
        <v>0</v>
      </c>
      <c r="AX1419" s="75">
        <v>0</v>
      </c>
      <c r="AY1419" s="75"/>
      <c r="AZ1419" s="96"/>
      <c r="BA1419" s="75"/>
      <c r="BB1419" s="75"/>
      <c r="BC1419" s="75"/>
      <c r="BD1419" s="75"/>
      <c r="BE1419" s="75"/>
      <c r="BF1419" s="75"/>
      <c r="BG1419" s="75"/>
      <c r="BH1419" s="75"/>
      <c r="BI1419" s="75"/>
      <c r="BJ1419" s="75"/>
      <c r="BK1419" s="75"/>
      <c r="BL1419" s="75"/>
      <c r="BM1419" s="75"/>
      <c r="BN1419" s="75"/>
      <c r="BO1419" s="75"/>
      <c r="BP1419" s="75"/>
      <c r="BQ1419" s="75"/>
      <c r="BR1419" s="75"/>
      <c r="BS1419" s="75"/>
      <c r="BT1419" s="75">
        <v>0</v>
      </c>
      <c r="BU1419" s="201" t="s">
        <v>5468</v>
      </c>
      <c r="BV1419" s="74">
        <v>46092</v>
      </c>
      <c r="BW1419" s="85"/>
      <c r="BX1419" s="85"/>
      <c r="BY1419" s="86" t="s">
        <v>120</v>
      </c>
      <c r="BZ1419" s="87">
        <f t="shared" si="430"/>
        <v>10</v>
      </c>
      <c r="CB1419" s="88">
        <f t="shared" si="444"/>
        <v>11</v>
      </c>
      <c r="CC1419" s="89"/>
      <c r="CE1419" s="87">
        <f t="shared" si="443"/>
        <v>3</v>
      </c>
      <c r="CF1419" s="90"/>
      <c r="CG1419" s="90"/>
      <c r="CH1419" s="90"/>
      <c r="CJ1419" s="87">
        <f t="shared" si="445"/>
        <v>3</v>
      </c>
      <c r="CK1419" s="87">
        <f t="shared" si="446"/>
        <v>10</v>
      </c>
      <c r="CL1419" s="22" t="s">
        <v>121</v>
      </c>
      <c r="CM1419" s="22" t="s">
        <v>5469</v>
      </c>
    </row>
    <row r="1420" spans="1:91" ht="14.85" customHeight="1" x14ac:dyDescent="0.25">
      <c r="A1420" s="69">
        <f t="shared" si="429"/>
        <v>1418</v>
      </c>
      <c r="B1420" s="70" t="s">
        <v>102</v>
      </c>
      <c r="C1420" s="98">
        <v>235600369478</v>
      </c>
      <c r="D1420" s="106">
        <v>145552206</v>
      </c>
      <c r="E1420" s="73">
        <v>5320007751</v>
      </c>
      <c r="F1420" s="74">
        <v>46085</v>
      </c>
      <c r="G1420" s="75" t="s">
        <v>3123</v>
      </c>
      <c r="H1420" s="75" t="s">
        <v>140</v>
      </c>
      <c r="I1420" s="75" t="s">
        <v>105</v>
      </c>
      <c r="J1420" s="75" t="s">
        <v>329</v>
      </c>
      <c r="K1420" s="75" t="s">
        <v>242</v>
      </c>
      <c r="L1420" s="74">
        <v>46111</v>
      </c>
      <c r="M1420" s="73">
        <v>40</v>
      </c>
      <c r="N1420" s="75" t="s">
        <v>5470</v>
      </c>
      <c r="O1420" s="75" t="s">
        <v>5471</v>
      </c>
      <c r="P1420" s="75">
        <v>2830049727</v>
      </c>
      <c r="Q1420" s="74">
        <v>46088</v>
      </c>
      <c r="R1420" s="75">
        <v>1209391344</v>
      </c>
      <c r="S1420" s="75">
        <v>224287200</v>
      </c>
      <c r="T1420" s="74">
        <v>46088</v>
      </c>
      <c r="U1420" s="76">
        <v>5419.93</v>
      </c>
      <c r="V1420" s="76">
        <v>5198.4809999999998</v>
      </c>
      <c r="W1420" s="75">
        <v>7</v>
      </c>
      <c r="X1420" s="75">
        <v>3</v>
      </c>
      <c r="Y1420" s="98">
        <v>235600288265</v>
      </c>
      <c r="Z1420" s="82" t="s">
        <v>128</v>
      </c>
      <c r="AA1420" s="75" t="s">
        <v>183</v>
      </c>
      <c r="AB1420" s="75" t="s">
        <v>3561</v>
      </c>
      <c r="AC1420" s="98">
        <v>235600369478</v>
      </c>
      <c r="AD1420" s="75" t="s">
        <v>113</v>
      </c>
      <c r="AE1420" s="74">
        <v>46092</v>
      </c>
      <c r="AF1420" s="80">
        <v>46090.541666666664</v>
      </c>
      <c r="AG1420" s="80">
        <v>46090.458333333336</v>
      </c>
      <c r="AH1420" s="80">
        <v>46089.708333333336</v>
      </c>
      <c r="AI1420" s="99">
        <v>46091</v>
      </c>
      <c r="AJ1420" s="69"/>
      <c r="AK1420" s="74">
        <v>46091</v>
      </c>
      <c r="AL1420" s="99">
        <v>46098</v>
      </c>
      <c r="AM1420" s="75"/>
      <c r="AN1420" s="99">
        <v>46109</v>
      </c>
      <c r="AO1420" s="81" t="s">
        <v>121</v>
      </c>
      <c r="AP1420" s="158" t="s">
        <v>121</v>
      </c>
      <c r="AQ1420" s="158" t="s">
        <v>121</v>
      </c>
      <c r="AR1420" s="158" t="s">
        <v>121</v>
      </c>
      <c r="AS1420" s="158" t="s">
        <v>121</v>
      </c>
      <c r="AT1420" s="158" t="s">
        <v>121</v>
      </c>
      <c r="AU1420" s="82" t="s">
        <v>2787</v>
      </c>
      <c r="AV1420" s="134">
        <v>46088</v>
      </c>
      <c r="AW1420" s="75" t="s">
        <v>5472</v>
      </c>
      <c r="AX1420" s="75" t="s">
        <v>5473</v>
      </c>
      <c r="AY1420" s="75"/>
      <c r="AZ1420" s="96"/>
      <c r="BA1420" s="75"/>
      <c r="BB1420" s="75"/>
      <c r="BC1420" s="75"/>
      <c r="BD1420" s="75"/>
      <c r="BE1420" s="75"/>
      <c r="BF1420" s="75"/>
      <c r="BG1420" s="75"/>
      <c r="BH1420" s="75"/>
      <c r="BI1420" s="75"/>
      <c r="BJ1420" s="75"/>
      <c r="BK1420" s="75"/>
      <c r="BL1420" s="75"/>
      <c r="BM1420" s="75"/>
      <c r="BN1420" s="75"/>
      <c r="BO1420" s="75"/>
      <c r="BP1420" s="75"/>
      <c r="BQ1420" s="75"/>
      <c r="BR1420" s="75"/>
      <c r="BS1420" s="75"/>
      <c r="BT1420" s="75">
        <v>0</v>
      </c>
      <c r="BU1420" s="201" t="s">
        <v>3575</v>
      </c>
      <c r="BV1420" s="74">
        <v>46092</v>
      </c>
      <c r="BW1420" s="85"/>
      <c r="BX1420" s="85"/>
      <c r="BY1420" s="86" t="s">
        <v>120</v>
      </c>
      <c r="BZ1420" s="87">
        <f t="shared" si="430"/>
        <v>10</v>
      </c>
      <c r="CB1420" s="88">
        <f t="shared" si="444"/>
        <v>11</v>
      </c>
      <c r="CC1420" s="89"/>
      <c r="CE1420" s="87">
        <f t="shared" si="443"/>
        <v>3</v>
      </c>
      <c r="CF1420" s="90">
        <v>31388400</v>
      </c>
      <c r="CG1420" s="90"/>
      <c r="CH1420" s="90">
        <v>31388400</v>
      </c>
      <c r="CI1420" s="22">
        <v>26157</v>
      </c>
      <c r="CJ1420" s="87">
        <f t="shared" si="445"/>
        <v>3</v>
      </c>
      <c r="CK1420" s="87">
        <f t="shared" si="446"/>
        <v>10</v>
      </c>
      <c r="CL1420" s="22" t="s">
        <v>121</v>
      </c>
      <c r="CM1420" s="22" t="s">
        <v>3576</v>
      </c>
    </row>
    <row r="1421" spans="1:91" ht="14.85" customHeight="1" x14ac:dyDescent="0.25">
      <c r="A1421" s="69">
        <f t="shared" si="429"/>
        <v>1419</v>
      </c>
      <c r="B1421" s="70" t="s">
        <v>102</v>
      </c>
      <c r="C1421" s="98">
        <v>235600369478</v>
      </c>
      <c r="D1421" s="106">
        <v>145552338</v>
      </c>
      <c r="E1421" s="73">
        <v>5320007751</v>
      </c>
      <c r="F1421" s="74">
        <v>46085</v>
      </c>
      <c r="G1421" s="75" t="s">
        <v>328</v>
      </c>
      <c r="H1421" s="75" t="s">
        <v>140</v>
      </c>
      <c r="I1421" s="75" t="s">
        <v>105</v>
      </c>
      <c r="J1421" s="75" t="s">
        <v>329</v>
      </c>
      <c r="K1421" s="75" t="s">
        <v>242</v>
      </c>
      <c r="L1421" s="74">
        <v>46110</v>
      </c>
      <c r="M1421" s="73">
        <v>0</v>
      </c>
      <c r="N1421" s="75" t="s">
        <v>5470</v>
      </c>
      <c r="O1421" s="75" t="s">
        <v>5471</v>
      </c>
      <c r="P1421" s="75">
        <v>2830049728</v>
      </c>
      <c r="Q1421" s="74">
        <v>46088</v>
      </c>
      <c r="R1421" s="75">
        <v>1209391345</v>
      </c>
      <c r="S1421" s="75">
        <v>224287219</v>
      </c>
      <c r="T1421" s="74">
        <v>46088</v>
      </c>
      <c r="U1421" s="76">
        <v>11217.251</v>
      </c>
      <c r="V1421" s="76">
        <v>10949.793</v>
      </c>
      <c r="W1421" s="75">
        <v>14</v>
      </c>
      <c r="X1421" s="75">
        <v>4</v>
      </c>
      <c r="Y1421" s="98">
        <v>235600288265</v>
      </c>
      <c r="Z1421" s="82" t="s">
        <v>128</v>
      </c>
      <c r="AA1421" s="75" t="s">
        <v>183</v>
      </c>
      <c r="AB1421" s="75" t="s">
        <v>3561</v>
      </c>
      <c r="AC1421" s="98">
        <v>235600369478</v>
      </c>
      <c r="AD1421" s="75" t="s">
        <v>113</v>
      </c>
      <c r="AE1421" s="74">
        <v>46092</v>
      </c>
      <c r="AF1421" s="80">
        <v>46090.541666666664</v>
      </c>
      <c r="AG1421" s="80">
        <v>46090.458333333336</v>
      </c>
      <c r="AH1421" s="80">
        <v>46089.708333333336</v>
      </c>
      <c r="AI1421" s="99">
        <v>46091</v>
      </c>
      <c r="AJ1421" s="69"/>
      <c r="AK1421" s="74">
        <v>46091</v>
      </c>
      <c r="AL1421" s="99">
        <v>46098</v>
      </c>
      <c r="AM1421" s="75"/>
      <c r="AN1421" s="99">
        <v>46109</v>
      </c>
      <c r="AO1421" s="81" t="s">
        <v>121</v>
      </c>
      <c r="AP1421" s="158" t="s">
        <v>121</v>
      </c>
      <c r="AQ1421" s="158" t="s">
        <v>121</v>
      </c>
      <c r="AR1421" s="158" t="s">
        <v>121</v>
      </c>
      <c r="AS1421" s="158" t="s">
        <v>121</v>
      </c>
      <c r="AT1421" s="158" t="s">
        <v>121</v>
      </c>
      <c r="AU1421" s="82" t="s">
        <v>2787</v>
      </c>
      <c r="AV1421" s="134">
        <v>46088</v>
      </c>
      <c r="AW1421" s="75" t="s">
        <v>5472</v>
      </c>
      <c r="AX1421" s="75" t="s">
        <v>5473</v>
      </c>
      <c r="AY1421" s="75"/>
      <c r="AZ1421" s="96"/>
      <c r="BA1421" s="75"/>
      <c r="BB1421" s="75"/>
      <c r="BC1421" s="75"/>
      <c r="BD1421" s="75"/>
      <c r="BE1421" s="75"/>
      <c r="BF1421" s="75"/>
      <c r="BG1421" s="75"/>
      <c r="BH1421" s="75"/>
      <c r="BI1421" s="75"/>
      <c r="BJ1421" s="75"/>
      <c r="BK1421" s="75"/>
      <c r="BL1421" s="75"/>
      <c r="BM1421" s="75"/>
      <c r="BN1421" s="75"/>
      <c r="BO1421" s="75"/>
      <c r="BP1421" s="75"/>
      <c r="BQ1421" s="75"/>
      <c r="BR1421" s="75"/>
      <c r="BS1421" s="75"/>
      <c r="BT1421" s="75">
        <v>0</v>
      </c>
      <c r="BU1421" s="201" t="s">
        <v>3575</v>
      </c>
      <c r="BV1421" s="74">
        <v>46092</v>
      </c>
      <c r="BW1421" s="85"/>
      <c r="BX1421" s="85"/>
      <c r="BY1421" s="86" t="s">
        <v>120</v>
      </c>
      <c r="BZ1421" s="87">
        <f t="shared" si="430"/>
        <v>10</v>
      </c>
      <c r="CB1421" s="88">
        <f t="shared" si="444"/>
        <v>11</v>
      </c>
      <c r="CC1421" s="89"/>
      <c r="CE1421" s="87">
        <f t="shared" si="443"/>
        <v>3</v>
      </c>
      <c r="CF1421" s="90"/>
      <c r="CG1421" s="90"/>
      <c r="CH1421" s="90"/>
      <c r="CJ1421" s="87">
        <f t="shared" si="445"/>
        <v>3</v>
      </c>
      <c r="CK1421" s="87">
        <f t="shared" si="446"/>
        <v>10</v>
      </c>
      <c r="CL1421" s="22" t="s">
        <v>121</v>
      </c>
      <c r="CM1421" s="22" t="s">
        <v>3576</v>
      </c>
    </row>
    <row r="1422" spans="1:91" ht="14.85" customHeight="1" x14ac:dyDescent="0.25">
      <c r="A1422" s="69">
        <f t="shared" ref="A1422:A1429" si="447">ROW()-2</f>
        <v>1420</v>
      </c>
      <c r="B1422" s="70" t="s">
        <v>102</v>
      </c>
      <c r="C1422" s="98" t="s">
        <v>5460</v>
      </c>
      <c r="D1422" s="106">
        <v>145578932</v>
      </c>
      <c r="E1422" s="73">
        <v>5320007783</v>
      </c>
      <c r="F1422" s="74">
        <v>46085</v>
      </c>
      <c r="G1422" s="75" t="s">
        <v>5474</v>
      </c>
      <c r="H1422" s="75" t="s">
        <v>140</v>
      </c>
      <c r="I1422" s="75" t="s">
        <v>105</v>
      </c>
      <c r="J1422" s="75" t="s">
        <v>329</v>
      </c>
      <c r="K1422" s="75" t="s">
        <v>242</v>
      </c>
      <c r="L1422" s="74">
        <v>46111</v>
      </c>
      <c r="M1422" s="73">
        <v>40</v>
      </c>
      <c r="N1422" s="75" t="s">
        <v>5475</v>
      </c>
      <c r="O1422" s="75" t="s">
        <v>5476</v>
      </c>
      <c r="P1422" s="75">
        <v>2830049705</v>
      </c>
      <c r="Q1422" s="74">
        <v>46087</v>
      </c>
      <c r="R1422" s="75">
        <v>1209391128</v>
      </c>
      <c r="S1422" s="75">
        <v>224284754</v>
      </c>
      <c r="T1422" s="74">
        <v>46087</v>
      </c>
      <c r="U1422" s="76">
        <v>6251.3410000000003</v>
      </c>
      <c r="V1422" s="76">
        <v>6016.518</v>
      </c>
      <c r="W1422" s="75">
        <v>8</v>
      </c>
      <c r="X1422" s="75">
        <v>5</v>
      </c>
      <c r="Y1422" s="98" t="s">
        <v>5477</v>
      </c>
      <c r="Z1422" s="82" t="s">
        <v>258</v>
      </c>
      <c r="AA1422" s="75" t="s">
        <v>5464</v>
      </c>
      <c r="AB1422" s="75" t="s">
        <v>5465</v>
      </c>
      <c r="AC1422" s="98" t="s">
        <v>5460</v>
      </c>
      <c r="AD1422" s="75" t="s">
        <v>113</v>
      </c>
      <c r="AE1422" s="99">
        <v>46092</v>
      </c>
      <c r="AF1422" s="80">
        <v>46089.479166666664</v>
      </c>
      <c r="AG1422" s="80">
        <v>46088.708333333336</v>
      </c>
      <c r="AH1422" s="80">
        <v>46088.708333333336</v>
      </c>
      <c r="AI1422" s="99">
        <v>46089</v>
      </c>
      <c r="AJ1422" s="99">
        <v>46091</v>
      </c>
      <c r="AK1422" s="99">
        <v>46092</v>
      </c>
      <c r="AL1422" s="99">
        <v>46093</v>
      </c>
      <c r="AM1422" s="99">
        <v>46095</v>
      </c>
      <c r="AN1422" s="99">
        <v>46095</v>
      </c>
      <c r="AO1422" s="81" t="s">
        <v>121</v>
      </c>
      <c r="AP1422" s="81" t="s">
        <v>121</v>
      </c>
      <c r="AQ1422" s="81" t="s">
        <v>121</v>
      </c>
      <c r="AR1422" s="81" t="s">
        <v>121</v>
      </c>
      <c r="AS1422" s="81" t="s">
        <v>121</v>
      </c>
      <c r="AT1422" s="81" t="s">
        <v>121</v>
      </c>
      <c r="AU1422" s="82" t="s">
        <v>2787</v>
      </c>
      <c r="AV1422" s="187">
        <v>46087</v>
      </c>
      <c r="AW1422" s="75" t="s">
        <v>5478</v>
      </c>
      <c r="AX1422" s="75" t="s">
        <v>5479</v>
      </c>
      <c r="AY1422" s="75"/>
      <c r="AZ1422" s="96"/>
      <c r="BA1422" s="75"/>
      <c r="BB1422" s="75"/>
      <c r="BC1422" s="75"/>
      <c r="BD1422" s="75"/>
      <c r="BE1422" s="75"/>
      <c r="BF1422" s="75"/>
      <c r="BG1422" s="75"/>
      <c r="BH1422" s="75"/>
      <c r="BI1422" s="75"/>
      <c r="BJ1422" s="75"/>
      <c r="BK1422" s="75"/>
      <c r="BL1422" s="75"/>
      <c r="BM1422" s="75"/>
      <c r="BN1422" s="75"/>
      <c r="BO1422" s="75"/>
      <c r="BP1422" s="75"/>
      <c r="BQ1422" s="75"/>
      <c r="BR1422" s="75"/>
      <c r="BS1422" s="75"/>
      <c r="BT1422" s="75">
        <v>0</v>
      </c>
      <c r="BU1422" s="201" t="s">
        <v>5468</v>
      </c>
      <c r="BV1422" s="74">
        <v>46092</v>
      </c>
      <c r="BW1422" s="85"/>
      <c r="BX1422" s="85"/>
      <c r="BY1422" s="86" t="s">
        <v>120</v>
      </c>
      <c r="BZ1422" s="87">
        <f t="shared" si="430"/>
        <v>10</v>
      </c>
      <c r="CB1422" s="88">
        <f t="shared" si="444"/>
        <v>11</v>
      </c>
      <c r="CC1422" s="89"/>
      <c r="CE1422" s="87">
        <f t="shared" si="443"/>
        <v>3</v>
      </c>
      <c r="CF1422" s="90">
        <v>22789715</v>
      </c>
      <c r="CG1422" s="90"/>
      <c r="CH1422" s="90">
        <v>22789715</v>
      </c>
      <c r="CI1422" s="22">
        <v>26165</v>
      </c>
      <c r="CJ1422" s="87">
        <f t="shared" si="445"/>
        <v>3</v>
      </c>
      <c r="CK1422" s="87">
        <f t="shared" si="446"/>
        <v>10</v>
      </c>
      <c r="CL1422" s="22" t="s">
        <v>121</v>
      </c>
      <c r="CM1422" s="22" t="s">
        <v>5469</v>
      </c>
    </row>
    <row r="1423" spans="1:91" ht="14.85" customHeight="1" x14ac:dyDescent="0.25">
      <c r="A1423" s="69">
        <f t="shared" si="447"/>
        <v>1421</v>
      </c>
      <c r="B1423" s="70" t="s">
        <v>102</v>
      </c>
      <c r="C1423" s="98" t="s">
        <v>5460</v>
      </c>
      <c r="D1423" s="106">
        <v>145578938</v>
      </c>
      <c r="E1423" s="73">
        <v>5320007783</v>
      </c>
      <c r="F1423" s="74">
        <v>46085</v>
      </c>
      <c r="G1423" s="75" t="s">
        <v>5474</v>
      </c>
      <c r="H1423" s="75" t="s">
        <v>140</v>
      </c>
      <c r="I1423" s="75" t="s">
        <v>105</v>
      </c>
      <c r="J1423" s="75" t="s">
        <v>329</v>
      </c>
      <c r="K1423" s="75" t="s">
        <v>242</v>
      </c>
      <c r="L1423" s="74">
        <v>46111</v>
      </c>
      <c r="M1423" s="73">
        <v>0</v>
      </c>
      <c r="N1423" s="75" t="s">
        <v>5475</v>
      </c>
      <c r="O1423" s="75" t="s">
        <v>5476</v>
      </c>
      <c r="P1423" s="75">
        <v>2830049706</v>
      </c>
      <c r="Q1423" s="74">
        <v>46087</v>
      </c>
      <c r="R1423" s="75">
        <v>1209391129</v>
      </c>
      <c r="S1423" s="75">
        <v>224284762</v>
      </c>
      <c r="T1423" s="74">
        <v>46087</v>
      </c>
      <c r="U1423" s="76">
        <v>6147.3050000000003</v>
      </c>
      <c r="V1423" s="76">
        <v>5916.0659999999998</v>
      </c>
      <c r="W1423" s="75">
        <v>8</v>
      </c>
      <c r="X1423" s="75">
        <v>5</v>
      </c>
      <c r="Y1423" s="98" t="s">
        <v>5477</v>
      </c>
      <c r="Z1423" s="82" t="s">
        <v>258</v>
      </c>
      <c r="AA1423" s="75" t="s">
        <v>5464</v>
      </c>
      <c r="AB1423" s="75" t="s">
        <v>5465</v>
      </c>
      <c r="AC1423" s="98" t="s">
        <v>5460</v>
      </c>
      <c r="AD1423" s="75" t="s">
        <v>113</v>
      </c>
      <c r="AE1423" s="99">
        <v>46092</v>
      </c>
      <c r="AF1423" s="80">
        <v>46089.479166666664</v>
      </c>
      <c r="AG1423" s="80">
        <v>46088.708333333336</v>
      </c>
      <c r="AH1423" s="80">
        <v>46088.708333333336</v>
      </c>
      <c r="AI1423" s="99">
        <v>46089</v>
      </c>
      <c r="AJ1423" s="99">
        <v>46091</v>
      </c>
      <c r="AK1423" s="99">
        <v>46092</v>
      </c>
      <c r="AL1423" s="99">
        <v>46093</v>
      </c>
      <c r="AM1423" s="99">
        <v>46095</v>
      </c>
      <c r="AN1423" s="99">
        <v>46095</v>
      </c>
      <c r="AO1423" s="81" t="s">
        <v>121</v>
      </c>
      <c r="AP1423" s="81" t="s">
        <v>121</v>
      </c>
      <c r="AQ1423" s="81" t="s">
        <v>121</v>
      </c>
      <c r="AR1423" s="81" t="s">
        <v>121</v>
      </c>
      <c r="AS1423" s="81" t="s">
        <v>121</v>
      </c>
      <c r="AT1423" s="81" t="s">
        <v>121</v>
      </c>
      <c r="AU1423" s="82" t="s">
        <v>2787</v>
      </c>
      <c r="AV1423" s="187">
        <v>46087</v>
      </c>
      <c r="AW1423" s="75">
        <f>_xlfn.XLOOKUP(D1423,'[1]OPS Loading report'!$E:$E,'[1]OPS Loading report'!$G:$G)</f>
        <v>0</v>
      </c>
      <c r="AX1423" s="75">
        <v>0</v>
      </c>
      <c r="AY1423" s="75"/>
      <c r="AZ1423" s="96"/>
      <c r="BA1423" s="75"/>
      <c r="BB1423" s="75"/>
      <c r="BC1423" s="75"/>
      <c r="BD1423" s="75"/>
      <c r="BE1423" s="75"/>
      <c r="BF1423" s="75"/>
      <c r="BG1423" s="75"/>
      <c r="BH1423" s="75"/>
      <c r="BI1423" s="75"/>
      <c r="BJ1423" s="75"/>
      <c r="BK1423" s="75"/>
      <c r="BL1423" s="75"/>
      <c r="BM1423" s="75"/>
      <c r="BN1423" s="75"/>
      <c r="BO1423" s="75"/>
      <c r="BP1423" s="75"/>
      <c r="BQ1423" s="75"/>
      <c r="BR1423" s="75"/>
      <c r="BS1423" s="75"/>
      <c r="BT1423" s="75">
        <v>0</v>
      </c>
      <c r="BU1423" s="201" t="s">
        <v>5468</v>
      </c>
      <c r="BV1423" s="74">
        <v>46092</v>
      </c>
      <c r="BW1423" s="85"/>
      <c r="BX1423" s="85"/>
      <c r="BY1423" s="86" t="s">
        <v>120</v>
      </c>
      <c r="BZ1423" s="87">
        <f t="shared" si="430"/>
        <v>10</v>
      </c>
      <c r="CB1423" s="88">
        <f t="shared" si="444"/>
        <v>11</v>
      </c>
      <c r="CC1423" s="89"/>
      <c r="CE1423" s="87">
        <f t="shared" si="443"/>
        <v>3</v>
      </c>
      <c r="CF1423" s="90"/>
      <c r="CG1423" s="90"/>
      <c r="CH1423" s="90"/>
      <c r="CJ1423" s="87">
        <f t="shared" si="445"/>
        <v>3</v>
      </c>
      <c r="CK1423" s="87">
        <f t="shared" si="446"/>
        <v>10</v>
      </c>
      <c r="CL1423" s="22" t="s">
        <v>121</v>
      </c>
      <c r="CM1423" s="22" t="s">
        <v>5469</v>
      </c>
    </row>
    <row r="1424" spans="1:91" ht="14.85" customHeight="1" x14ac:dyDescent="0.25">
      <c r="A1424" s="69">
        <f t="shared" si="447"/>
        <v>1422</v>
      </c>
      <c r="B1424" s="70" t="s">
        <v>102</v>
      </c>
      <c r="C1424" s="98" t="s">
        <v>5460</v>
      </c>
      <c r="D1424" s="106">
        <v>145578942</v>
      </c>
      <c r="E1424" s="73">
        <v>5320007783</v>
      </c>
      <c r="F1424" s="74">
        <v>46085</v>
      </c>
      <c r="G1424" s="75" t="s">
        <v>5474</v>
      </c>
      <c r="H1424" s="75" t="s">
        <v>140</v>
      </c>
      <c r="I1424" s="75" t="s">
        <v>105</v>
      </c>
      <c r="J1424" s="75" t="s">
        <v>329</v>
      </c>
      <c r="K1424" s="75" t="s">
        <v>242</v>
      </c>
      <c r="L1424" s="74">
        <v>46111</v>
      </c>
      <c r="M1424" s="73">
        <v>0</v>
      </c>
      <c r="N1424" s="75" t="s">
        <v>5475</v>
      </c>
      <c r="O1424" s="75" t="s">
        <v>5476</v>
      </c>
      <c r="P1424" s="75">
        <v>2830049707</v>
      </c>
      <c r="Q1424" s="74">
        <v>46087</v>
      </c>
      <c r="R1424" s="75">
        <v>1209391130</v>
      </c>
      <c r="S1424" s="75">
        <v>224284775</v>
      </c>
      <c r="T1424" s="74">
        <v>46087</v>
      </c>
      <c r="U1424" s="76">
        <v>6252.5309999999999</v>
      </c>
      <c r="V1424" s="76">
        <v>6017.6149999999998</v>
      </c>
      <c r="W1424" s="75">
        <v>8</v>
      </c>
      <c r="X1424" s="75">
        <v>5</v>
      </c>
      <c r="Y1424" s="98" t="s">
        <v>5477</v>
      </c>
      <c r="Z1424" s="82" t="s">
        <v>258</v>
      </c>
      <c r="AA1424" s="75" t="s">
        <v>5464</v>
      </c>
      <c r="AB1424" s="75" t="s">
        <v>5465</v>
      </c>
      <c r="AC1424" s="98" t="s">
        <v>5460</v>
      </c>
      <c r="AD1424" s="75" t="s">
        <v>113</v>
      </c>
      <c r="AE1424" s="99">
        <v>46092</v>
      </c>
      <c r="AF1424" s="80">
        <v>46089.479166666664</v>
      </c>
      <c r="AG1424" s="80">
        <v>46088.708333333336</v>
      </c>
      <c r="AH1424" s="80">
        <v>46088.708333333336</v>
      </c>
      <c r="AI1424" s="99">
        <v>46089</v>
      </c>
      <c r="AJ1424" s="99">
        <v>46091</v>
      </c>
      <c r="AK1424" s="99">
        <v>46092</v>
      </c>
      <c r="AL1424" s="99">
        <v>46093</v>
      </c>
      <c r="AM1424" s="99">
        <v>46095</v>
      </c>
      <c r="AN1424" s="99">
        <v>46095</v>
      </c>
      <c r="AO1424" s="81" t="s">
        <v>121</v>
      </c>
      <c r="AP1424" s="81" t="s">
        <v>121</v>
      </c>
      <c r="AQ1424" s="81" t="s">
        <v>121</v>
      </c>
      <c r="AR1424" s="81" t="s">
        <v>121</v>
      </c>
      <c r="AS1424" s="81" t="s">
        <v>121</v>
      </c>
      <c r="AT1424" s="81" t="s">
        <v>121</v>
      </c>
      <c r="AU1424" s="82" t="s">
        <v>2787</v>
      </c>
      <c r="AV1424" s="187">
        <v>46087</v>
      </c>
      <c r="AW1424" s="75">
        <f>_xlfn.XLOOKUP(D1424,'[1]OPS Loading report'!$E:$E,'[1]OPS Loading report'!$G:$G)</f>
        <v>0</v>
      </c>
      <c r="AX1424" s="75">
        <v>0</v>
      </c>
      <c r="AY1424" s="75"/>
      <c r="AZ1424" s="96"/>
      <c r="BA1424" s="75"/>
      <c r="BB1424" s="75"/>
      <c r="BC1424" s="75"/>
      <c r="BD1424" s="75"/>
      <c r="BE1424" s="75"/>
      <c r="BF1424" s="75"/>
      <c r="BG1424" s="75"/>
      <c r="BH1424" s="75"/>
      <c r="BI1424" s="75"/>
      <c r="BJ1424" s="75"/>
      <c r="BK1424" s="75"/>
      <c r="BL1424" s="75"/>
      <c r="BM1424" s="75"/>
      <c r="BN1424" s="75"/>
      <c r="BO1424" s="75"/>
      <c r="BP1424" s="75"/>
      <c r="BQ1424" s="75"/>
      <c r="BR1424" s="75"/>
      <c r="BS1424" s="75"/>
      <c r="BT1424" s="75">
        <v>0</v>
      </c>
      <c r="BU1424" s="201" t="s">
        <v>5468</v>
      </c>
      <c r="BV1424" s="74">
        <v>46092</v>
      </c>
      <c r="BW1424" s="85"/>
      <c r="BX1424" s="85"/>
      <c r="BY1424" s="86" t="s">
        <v>120</v>
      </c>
      <c r="BZ1424" s="87">
        <f t="shared" si="430"/>
        <v>10</v>
      </c>
      <c r="CB1424" s="88">
        <f t="shared" si="444"/>
        <v>11</v>
      </c>
      <c r="CC1424" s="89"/>
      <c r="CE1424" s="87">
        <f t="shared" si="443"/>
        <v>3</v>
      </c>
      <c r="CF1424" s="90"/>
      <c r="CG1424" s="90"/>
      <c r="CH1424" s="90"/>
      <c r="CJ1424" s="87">
        <f t="shared" si="445"/>
        <v>3</v>
      </c>
      <c r="CK1424" s="87">
        <f t="shared" si="446"/>
        <v>10</v>
      </c>
      <c r="CL1424" s="22" t="s">
        <v>121</v>
      </c>
      <c r="CM1424" s="22" t="s">
        <v>5469</v>
      </c>
    </row>
    <row r="1425" spans="1:91" ht="14.85" customHeight="1" x14ac:dyDescent="0.25">
      <c r="A1425" s="69">
        <f t="shared" si="447"/>
        <v>1423</v>
      </c>
      <c r="B1425" s="70" t="s">
        <v>102</v>
      </c>
      <c r="C1425" s="107">
        <v>235600288397</v>
      </c>
      <c r="D1425" s="106">
        <v>145550561</v>
      </c>
      <c r="E1425" s="73">
        <v>5350007816</v>
      </c>
      <c r="F1425" s="74">
        <v>46085</v>
      </c>
      <c r="G1425" s="75" t="s">
        <v>406</v>
      </c>
      <c r="H1425" s="75" t="s">
        <v>140</v>
      </c>
      <c r="I1425" s="75" t="s">
        <v>105</v>
      </c>
      <c r="J1425" s="75" t="s">
        <v>329</v>
      </c>
      <c r="K1425" s="75" t="s">
        <v>242</v>
      </c>
      <c r="L1425" s="74">
        <v>46113</v>
      </c>
      <c r="M1425" s="73">
        <v>40</v>
      </c>
      <c r="N1425" s="170" t="s">
        <v>5480</v>
      </c>
      <c r="O1425" s="75" t="s">
        <v>5481</v>
      </c>
      <c r="P1425" s="75">
        <v>2830049702</v>
      </c>
      <c r="Q1425" s="74">
        <v>46087</v>
      </c>
      <c r="R1425" s="75">
        <v>1209391126</v>
      </c>
      <c r="S1425" s="75">
        <v>224287226</v>
      </c>
      <c r="T1425" s="74">
        <v>46087</v>
      </c>
      <c r="U1425" s="76">
        <v>8556.0460000000003</v>
      </c>
      <c r="V1425" s="76">
        <v>8319.2950000000001</v>
      </c>
      <c r="W1425" s="75">
        <v>10</v>
      </c>
      <c r="X1425" s="75">
        <v>4</v>
      </c>
      <c r="Y1425" s="98">
        <v>235600288397</v>
      </c>
      <c r="Z1425" s="82" t="s">
        <v>128</v>
      </c>
      <c r="AA1425" s="75" t="s">
        <v>183</v>
      </c>
      <c r="AB1425" s="75" t="s">
        <v>3561</v>
      </c>
      <c r="AC1425" s="107">
        <v>235600288397</v>
      </c>
      <c r="AD1425" s="75" t="s">
        <v>113</v>
      </c>
      <c r="AE1425" s="99">
        <v>46091</v>
      </c>
      <c r="AF1425" s="80">
        <v>46090.541666666664</v>
      </c>
      <c r="AG1425" s="80">
        <v>46090.458333333336</v>
      </c>
      <c r="AH1425" s="80">
        <v>46089.708333333336</v>
      </c>
      <c r="AI1425" s="99">
        <v>46091</v>
      </c>
      <c r="AJ1425" s="69"/>
      <c r="AK1425" s="99">
        <v>46091</v>
      </c>
      <c r="AL1425" s="99">
        <v>46098</v>
      </c>
      <c r="AM1425" s="101">
        <v>46106</v>
      </c>
      <c r="AN1425" s="101">
        <v>46110</v>
      </c>
      <c r="AO1425" s="81">
        <f>IF(AH1425&lt;AG1425,IF(AH1425=0,"",AH1425-1),IF(AG1425=0,"",AG1425-1))</f>
        <v>46088.708333333336</v>
      </c>
      <c r="AP1425" s="81">
        <f>IF(AH1425&lt;AG1425,IF(AH1425=0,"",AH1425),IF(AG1425=0,"",AG1425))</f>
        <v>46089.708333333336</v>
      </c>
      <c r="AQ1425" s="81">
        <f>IF(AH1425&lt;AG1425,IF(AH1425=0,"",AH1425),IF(AG1425=0,"",AG1425))</f>
        <v>46089.708333333336</v>
      </c>
      <c r="AR1425" s="81">
        <f>IF(AI1425=0,"",IF(AI1425&lt;AJ1425,AJ1425+1,AI1425+1))</f>
        <v>46092</v>
      </c>
      <c r="AS1425" s="81">
        <f>IF(AI1425=0,"",IF(AE1425=0,IF(AJ1425=0,AI1425+2,AJ1425+2),AE1425+2))</f>
        <v>46093</v>
      </c>
      <c r="AT1425" s="81">
        <f>IF(AI1425=0,"",IF(AI1425&lt;AJ1425,AJ1425+1,AI1425+1))</f>
        <v>46092</v>
      </c>
      <c r="AU1425" s="82" t="s">
        <v>2787</v>
      </c>
      <c r="AV1425" s="187">
        <v>46087</v>
      </c>
      <c r="AW1425" s="75" t="s">
        <v>5482</v>
      </c>
      <c r="AX1425" s="75" t="s">
        <v>5483</v>
      </c>
      <c r="AY1425" s="75"/>
      <c r="AZ1425" s="96"/>
      <c r="BA1425" s="75"/>
      <c r="BB1425" s="75"/>
      <c r="BC1425" s="75"/>
      <c r="BD1425" s="75"/>
      <c r="BE1425" s="75"/>
      <c r="BF1425" s="75"/>
      <c r="BG1425" s="75"/>
      <c r="BH1425" s="75"/>
      <c r="BI1425" s="75"/>
      <c r="BJ1425" s="75"/>
      <c r="BK1425" s="75"/>
      <c r="BL1425" s="75"/>
      <c r="BM1425" s="75"/>
      <c r="BN1425" s="75"/>
      <c r="BO1425" s="75"/>
      <c r="BP1425" s="75"/>
      <c r="BQ1425" s="75"/>
      <c r="BR1425" s="75"/>
      <c r="BS1425" s="75"/>
      <c r="BT1425" s="75">
        <v>1</v>
      </c>
      <c r="BU1425" s="201" t="s">
        <v>5484</v>
      </c>
      <c r="BV1425" s="74">
        <v>46091</v>
      </c>
      <c r="BW1425" s="85"/>
      <c r="BX1425" s="85"/>
      <c r="BY1425" s="86" t="s">
        <v>120</v>
      </c>
      <c r="BZ1425" s="87">
        <f t="shared" si="430"/>
        <v>10</v>
      </c>
      <c r="CB1425" s="88">
        <f t="shared" si="444"/>
        <v>11</v>
      </c>
      <c r="CC1425" s="89"/>
      <c r="CE1425" s="87">
        <f t="shared" si="443"/>
        <v>3</v>
      </c>
      <c r="CF1425" s="90">
        <v>31388400</v>
      </c>
      <c r="CG1425" s="90"/>
      <c r="CH1425" s="90">
        <v>31388400</v>
      </c>
      <c r="CI1425" s="91">
        <v>26157</v>
      </c>
      <c r="CJ1425" s="87">
        <f t="shared" si="445"/>
        <v>3</v>
      </c>
      <c r="CK1425" s="87">
        <f t="shared" si="446"/>
        <v>10</v>
      </c>
      <c r="CL1425" s="22" t="s">
        <v>121</v>
      </c>
      <c r="CM1425" s="22" t="s">
        <v>5485</v>
      </c>
    </row>
    <row r="1426" spans="1:91" ht="14.85" customHeight="1" x14ac:dyDescent="0.25">
      <c r="A1426" s="69">
        <f t="shared" si="447"/>
        <v>1424</v>
      </c>
      <c r="B1426" s="70" t="s">
        <v>102</v>
      </c>
      <c r="C1426" s="107">
        <v>235600288397</v>
      </c>
      <c r="D1426" s="106">
        <v>145552211</v>
      </c>
      <c r="E1426" s="73">
        <v>5350007816</v>
      </c>
      <c r="F1426" s="74">
        <v>46085</v>
      </c>
      <c r="G1426" s="75" t="s">
        <v>406</v>
      </c>
      <c r="H1426" s="75" t="s">
        <v>140</v>
      </c>
      <c r="I1426" s="75" t="s">
        <v>105</v>
      </c>
      <c r="J1426" s="75" t="s">
        <v>329</v>
      </c>
      <c r="K1426" s="75" t="s">
        <v>242</v>
      </c>
      <c r="L1426" s="74">
        <v>46109</v>
      </c>
      <c r="M1426" s="73">
        <v>0</v>
      </c>
      <c r="N1426" s="170" t="s">
        <v>5480</v>
      </c>
      <c r="O1426" s="75" t="s">
        <v>5481</v>
      </c>
      <c r="P1426" s="75">
        <v>2830049703</v>
      </c>
      <c r="Q1426" s="74">
        <v>46087</v>
      </c>
      <c r="R1426" s="75">
        <v>1209391127</v>
      </c>
      <c r="S1426" s="75">
        <v>224287229</v>
      </c>
      <c r="T1426" s="74">
        <v>46087</v>
      </c>
      <c r="U1426" s="76">
        <v>8064.0540000000001</v>
      </c>
      <c r="V1426" s="76">
        <v>7734.18</v>
      </c>
      <c r="W1426" s="75">
        <v>10</v>
      </c>
      <c r="X1426" s="75">
        <v>5</v>
      </c>
      <c r="Y1426" s="98">
        <v>235600288397</v>
      </c>
      <c r="Z1426" s="82" t="s">
        <v>128</v>
      </c>
      <c r="AA1426" s="75" t="s">
        <v>183</v>
      </c>
      <c r="AB1426" s="75" t="s">
        <v>3561</v>
      </c>
      <c r="AC1426" s="107">
        <v>235600288397</v>
      </c>
      <c r="AD1426" s="75" t="s">
        <v>113</v>
      </c>
      <c r="AE1426" s="99">
        <v>46091</v>
      </c>
      <c r="AF1426" s="80">
        <v>46090.541666666664</v>
      </c>
      <c r="AG1426" s="80">
        <v>46090.458333333336</v>
      </c>
      <c r="AH1426" s="80">
        <v>46089.708333333336</v>
      </c>
      <c r="AI1426" s="99">
        <v>46091</v>
      </c>
      <c r="AJ1426" s="69"/>
      <c r="AK1426" s="99">
        <v>46091</v>
      </c>
      <c r="AL1426" s="99">
        <v>46098</v>
      </c>
      <c r="AM1426" s="101">
        <v>46106</v>
      </c>
      <c r="AN1426" s="101">
        <v>46110</v>
      </c>
      <c r="AO1426" s="81">
        <f>IF(AH1426&lt;AG1426,IF(AH1426=0,"",AH1426-1),IF(AG1426=0,"",AG1426-1))</f>
        <v>46088.708333333336</v>
      </c>
      <c r="AP1426" s="81">
        <f>IF(AH1426&lt;AG1426,IF(AH1426=0,"",AH1426),IF(AG1426=0,"",AG1426))</f>
        <v>46089.708333333336</v>
      </c>
      <c r="AQ1426" s="81">
        <f>IF(AH1426&lt;AG1426,IF(AH1426=0,"",AH1426),IF(AG1426=0,"",AG1426))</f>
        <v>46089.708333333336</v>
      </c>
      <c r="AR1426" s="81">
        <f>IF(AI1426=0,"",IF(AI1426&lt;AJ1426,AJ1426+1,AI1426+1))</f>
        <v>46092</v>
      </c>
      <c r="AS1426" s="81">
        <f>IF(AI1426=0,"",IF(AE1426=0,IF(AJ1426=0,AI1426+2,AJ1426+2),AE1426+2))</f>
        <v>46093</v>
      </c>
      <c r="AT1426" s="81">
        <f>IF(AI1426=0,"",IF(AI1426&lt;AJ1426,AJ1426+1,AI1426+1))</f>
        <v>46092</v>
      </c>
      <c r="AU1426" s="82" t="s">
        <v>2787</v>
      </c>
      <c r="AV1426" s="187">
        <v>46087</v>
      </c>
      <c r="AW1426" s="75">
        <f>_xlfn.XLOOKUP(D1426,'[1]OPS Loading report'!$E:$E,'[1]OPS Loading report'!$G:$G)</f>
        <v>0</v>
      </c>
      <c r="AX1426" s="75">
        <v>0</v>
      </c>
      <c r="AY1426" s="75"/>
      <c r="AZ1426" s="96"/>
      <c r="BA1426" s="75"/>
      <c r="BB1426" s="75"/>
      <c r="BC1426" s="75"/>
      <c r="BD1426" s="75"/>
      <c r="BE1426" s="75"/>
      <c r="BF1426" s="75"/>
      <c r="BG1426" s="75"/>
      <c r="BH1426" s="75"/>
      <c r="BI1426" s="75"/>
      <c r="BJ1426" s="75"/>
      <c r="BK1426" s="75"/>
      <c r="BL1426" s="75"/>
      <c r="BM1426" s="75"/>
      <c r="BN1426" s="75"/>
      <c r="BO1426" s="75"/>
      <c r="BP1426" s="75"/>
      <c r="BQ1426" s="75"/>
      <c r="BR1426" s="75"/>
      <c r="BS1426" s="75"/>
      <c r="BT1426" s="75">
        <v>0</v>
      </c>
      <c r="BU1426" s="201" t="s">
        <v>5484</v>
      </c>
      <c r="BV1426" s="74">
        <v>46091</v>
      </c>
      <c r="BW1426" s="85"/>
      <c r="BX1426" s="85"/>
      <c r="BY1426" s="86" t="s">
        <v>120</v>
      </c>
      <c r="BZ1426" s="87">
        <f t="shared" si="430"/>
        <v>10</v>
      </c>
      <c r="CB1426" s="88">
        <f t="shared" si="444"/>
        <v>11</v>
      </c>
      <c r="CC1426" s="89"/>
      <c r="CE1426" s="87">
        <f t="shared" si="443"/>
        <v>3</v>
      </c>
      <c r="CF1426" s="90"/>
      <c r="CG1426" s="90"/>
      <c r="CH1426" s="90"/>
      <c r="CJ1426" s="87">
        <f t="shared" si="445"/>
        <v>3</v>
      </c>
      <c r="CK1426" s="87">
        <f t="shared" si="446"/>
        <v>10</v>
      </c>
      <c r="CL1426" s="22" t="s">
        <v>121</v>
      </c>
      <c r="CM1426" s="22" t="s">
        <v>5485</v>
      </c>
    </row>
    <row r="1427" spans="1:91" ht="14.85" customHeight="1" x14ac:dyDescent="0.25">
      <c r="A1427" s="69">
        <f t="shared" si="447"/>
        <v>1425</v>
      </c>
      <c r="B1427" s="70" t="s">
        <v>102</v>
      </c>
      <c r="C1427" s="238" t="s">
        <v>5486</v>
      </c>
      <c r="D1427" s="239">
        <v>145532678</v>
      </c>
      <c r="E1427" s="73"/>
      <c r="F1427" s="74">
        <v>46092</v>
      </c>
      <c r="G1427" s="75" t="s">
        <v>328</v>
      </c>
      <c r="H1427" s="75" t="s">
        <v>140</v>
      </c>
      <c r="I1427" s="75" t="s">
        <v>105</v>
      </c>
      <c r="J1427" s="75" t="s">
        <v>329</v>
      </c>
      <c r="K1427" s="75" t="s">
        <v>242</v>
      </c>
      <c r="L1427" s="74">
        <v>46119</v>
      </c>
      <c r="M1427" s="73">
        <v>40</v>
      </c>
      <c r="N1427" s="75" t="s">
        <v>5487</v>
      </c>
      <c r="O1427" s="75" t="s">
        <v>5488</v>
      </c>
      <c r="P1427" s="75">
        <v>2830049964</v>
      </c>
      <c r="Q1427" s="74">
        <v>46092</v>
      </c>
      <c r="R1427" s="75">
        <v>1209392592</v>
      </c>
      <c r="S1427" s="75">
        <v>224309405</v>
      </c>
      <c r="T1427" s="74">
        <v>46092</v>
      </c>
      <c r="U1427" s="76">
        <v>18426.067999999999</v>
      </c>
      <c r="V1427" s="76">
        <v>17987.839</v>
      </c>
      <c r="W1427" s="75">
        <v>22</v>
      </c>
      <c r="X1427" s="75">
        <v>6</v>
      </c>
      <c r="Y1427" s="98" t="s">
        <v>5489</v>
      </c>
      <c r="Z1427" s="82" t="s">
        <v>258</v>
      </c>
      <c r="AA1427" s="75" t="s">
        <v>5490</v>
      </c>
      <c r="AB1427" s="82" t="s">
        <v>5491</v>
      </c>
      <c r="AC1427" s="200" t="s">
        <v>5486</v>
      </c>
      <c r="AD1427" s="75" t="s">
        <v>113</v>
      </c>
      <c r="AE1427" s="99">
        <v>46098</v>
      </c>
      <c r="AF1427" s="80">
        <v>46095.25</v>
      </c>
      <c r="AG1427" s="80">
        <v>46094.625</v>
      </c>
      <c r="AH1427" s="80">
        <v>46094.625</v>
      </c>
      <c r="AI1427" s="99">
        <v>46096</v>
      </c>
      <c r="AJ1427" s="99">
        <v>46097</v>
      </c>
      <c r="AK1427" s="99">
        <v>46096</v>
      </c>
      <c r="AL1427" s="99">
        <v>46101</v>
      </c>
      <c r="AM1427" s="99">
        <v>46102</v>
      </c>
      <c r="AN1427" s="99">
        <v>46103</v>
      </c>
      <c r="AO1427" s="81">
        <f>IF(AH1427&lt;AG1427,IF(AH1427=0,"",AH1427-1),IF(AG1427=0,"",AG1427-1))</f>
        <v>46093.625</v>
      </c>
      <c r="AP1427" s="81">
        <f>IF(AH1427&lt;AG1427,IF(AH1427=0,"",AH1427),IF(AG1427=0,"",AG1427))</f>
        <v>46094.625</v>
      </c>
      <c r="AQ1427" s="81">
        <f>IF(AH1427&lt;AG1427,IF(AH1427=0,"",AH1427),IF(AG1427=0,"",AG1427))</f>
        <v>46094.625</v>
      </c>
      <c r="AR1427" s="81">
        <f>IF(AI1427=0,"",IF(AI1427&lt;AJ1427,AJ1427+1,AI1427+1))</f>
        <v>46098</v>
      </c>
      <c r="AS1427" s="81">
        <f>IF(AI1427=0,"",IF(AE1427=0,IF(AJ1427=0,AI1427+2,AJ1427+2),AE1427+2))</f>
        <v>46100</v>
      </c>
      <c r="AT1427" s="81">
        <f>IF(AI1427=0,"",IF(AI1427&lt;AJ1427,AJ1427+1,AI1427+1))</f>
        <v>46098</v>
      </c>
      <c r="AU1427" s="224" t="s">
        <v>5120</v>
      </c>
      <c r="AV1427" s="134">
        <v>46092</v>
      </c>
      <c r="AW1427" s="75" t="s">
        <v>5492</v>
      </c>
      <c r="AX1427" s="75" t="s">
        <v>5493</v>
      </c>
      <c r="AY1427" s="75"/>
      <c r="AZ1427" s="96"/>
      <c r="BA1427" s="75"/>
      <c r="BB1427" s="75"/>
      <c r="BC1427" s="75"/>
      <c r="BD1427" s="75"/>
      <c r="BE1427" s="75"/>
      <c r="BF1427" s="75"/>
      <c r="BG1427" s="75"/>
      <c r="BH1427" s="75"/>
      <c r="BI1427" s="75"/>
      <c r="BJ1427" s="75"/>
      <c r="BK1427" s="75"/>
      <c r="BL1427" s="75"/>
      <c r="BM1427" s="75"/>
      <c r="BN1427" s="75"/>
      <c r="BO1427" s="75"/>
      <c r="BP1427" s="75"/>
      <c r="BQ1427" s="75"/>
      <c r="BR1427" s="75"/>
      <c r="BS1427" s="75"/>
      <c r="BT1427" s="75">
        <v>1</v>
      </c>
      <c r="BU1427" s="201" t="s">
        <v>5494</v>
      </c>
      <c r="BV1427" s="74">
        <v>46097</v>
      </c>
      <c r="BW1427" s="85"/>
      <c r="BX1427" s="85"/>
      <c r="BY1427" s="86" t="s">
        <v>120</v>
      </c>
      <c r="BZ1427" s="87">
        <f t="shared" si="430"/>
        <v>11</v>
      </c>
      <c r="CB1427" s="88">
        <f t="shared" si="444"/>
        <v>12</v>
      </c>
      <c r="CC1427" s="89"/>
      <c r="CE1427" s="87">
        <f t="shared" si="443"/>
        <v>3</v>
      </c>
      <c r="CF1427" s="90">
        <v>22818458</v>
      </c>
      <c r="CG1427" s="90"/>
      <c r="CH1427" s="90">
        <v>22818458</v>
      </c>
      <c r="CI1427" s="22">
        <v>26198</v>
      </c>
      <c r="CJ1427" s="87">
        <f t="shared" si="445"/>
        <v>3</v>
      </c>
      <c r="CK1427" s="87">
        <f t="shared" si="446"/>
        <v>11</v>
      </c>
      <c r="CL1427" s="22" t="s">
        <v>5125</v>
      </c>
      <c r="CM1427" s="22" t="s">
        <v>5495</v>
      </c>
    </row>
    <row r="1428" spans="1:91" ht="14.85" customHeight="1" x14ac:dyDescent="0.25">
      <c r="A1428" s="69">
        <f t="shared" si="447"/>
        <v>1426</v>
      </c>
      <c r="B1428" s="70" t="s">
        <v>102</v>
      </c>
      <c r="C1428" s="98" t="s">
        <v>5496</v>
      </c>
      <c r="D1428" s="106">
        <v>145532694</v>
      </c>
      <c r="E1428" s="73"/>
      <c r="F1428" s="74">
        <v>46092</v>
      </c>
      <c r="G1428" s="75" t="s">
        <v>328</v>
      </c>
      <c r="H1428" s="75" t="s">
        <v>140</v>
      </c>
      <c r="I1428" s="75" t="s">
        <v>105</v>
      </c>
      <c r="J1428" s="75" t="s">
        <v>329</v>
      </c>
      <c r="K1428" s="75" t="s">
        <v>242</v>
      </c>
      <c r="L1428" s="74">
        <v>46119</v>
      </c>
      <c r="M1428" s="73">
        <v>40</v>
      </c>
      <c r="N1428" s="75" t="s">
        <v>5497</v>
      </c>
      <c r="O1428" s="75" t="s">
        <v>5498</v>
      </c>
      <c r="P1428" s="75">
        <v>2830050178</v>
      </c>
      <c r="Q1428" s="74">
        <v>46097</v>
      </c>
      <c r="R1428" s="75">
        <v>1209393615</v>
      </c>
      <c r="S1428" s="75">
        <v>224321983</v>
      </c>
      <c r="T1428" s="74">
        <v>46097</v>
      </c>
      <c r="U1428" s="76">
        <v>16964.804</v>
      </c>
      <c r="V1428" s="76">
        <v>16544.739000000001</v>
      </c>
      <c r="W1428" s="75">
        <v>20</v>
      </c>
      <c r="X1428" s="75">
        <v>13</v>
      </c>
      <c r="Y1428" s="98" t="s">
        <v>5499</v>
      </c>
      <c r="Z1428" s="82" t="s">
        <v>258</v>
      </c>
      <c r="AA1428" s="75" t="s">
        <v>3553</v>
      </c>
      <c r="AB1428" s="75" t="s">
        <v>5491</v>
      </c>
      <c r="AC1428" s="98" t="s">
        <v>5496</v>
      </c>
      <c r="AD1428" s="75" t="s">
        <v>113</v>
      </c>
      <c r="AE1428" s="74">
        <v>46104</v>
      </c>
      <c r="AF1428" s="80">
        <v>46101.25</v>
      </c>
      <c r="AG1428" s="80">
        <v>46100.625</v>
      </c>
      <c r="AH1428" s="80">
        <v>46100.625</v>
      </c>
      <c r="AI1428" s="99">
        <v>46103</v>
      </c>
      <c r="AJ1428" s="69"/>
      <c r="AK1428" s="99">
        <v>46103</v>
      </c>
      <c r="AL1428" s="99">
        <v>46109</v>
      </c>
      <c r="AM1428" s="75"/>
      <c r="AN1428" s="99">
        <v>46109</v>
      </c>
      <c r="AO1428" s="81">
        <f>IF(AH1428&lt;AG1428,IF(AH1428=0,"",AH1428-1),IF(AG1428=0,"",AG1428-1))</f>
        <v>46099.625</v>
      </c>
      <c r="AP1428" s="81">
        <f>IF(AH1428&lt;AG1428,IF(AH1428=0,"",AH1428),IF(AG1428=0,"",AG1428))</f>
        <v>46100.625</v>
      </c>
      <c r="AQ1428" s="81">
        <f>IF(AH1428&lt;AG1428,IF(AH1428=0,"",AH1428),IF(AG1428=0,"",AG1428))</f>
        <v>46100.625</v>
      </c>
      <c r="AR1428" s="81">
        <f>IF(AI1428=0,"",IF(AI1428&lt;AJ1428,AJ1428+1,AI1428+1))</f>
        <v>46104</v>
      </c>
      <c r="AS1428" s="81">
        <f>IF(AI1428=0,"",IF(AE1428=0,IF(AJ1428=0,AI1428+2,AJ1428+2),AE1428+2))</f>
        <v>46106</v>
      </c>
      <c r="AT1428" s="81">
        <f>IF(AI1428=0,"",IF(AI1428&lt;AJ1428,AJ1428+1,AI1428+1))</f>
        <v>46104</v>
      </c>
      <c r="AU1428" s="82" t="s">
        <v>5500</v>
      </c>
      <c r="AV1428" s="134">
        <v>46097</v>
      </c>
      <c r="AW1428" s="75" t="s">
        <v>5501</v>
      </c>
      <c r="AX1428" s="75" t="s">
        <v>5502</v>
      </c>
      <c r="AY1428" s="75"/>
      <c r="AZ1428" s="96"/>
      <c r="BA1428" s="75"/>
      <c r="BB1428" s="75"/>
      <c r="BC1428" s="75"/>
      <c r="BD1428" s="75"/>
      <c r="BE1428" s="75"/>
      <c r="BF1428" s="75"/>
      <c r="BG1428" s="75"/>
      <c r="BH1428" s="75"/>
      <c r="BI1428" s="75"/>
      <c r="BJ1428" s="75"/>
      <c r="BK1428" s="75"/>
      <c r="BL1428" s="75"/>
      <c r="BM1428" s="75"/>
      <c r="BN1428" s="75"/>
      <c r="BO1428" s="75"/>
      <c r="BP1428" s="75"/>
      <c r="BQ1428" s="75"/>
      <c r="BR1428" s="75"/>
      <c r="BS1428" s="75"/>
      <c r="BT1428" s="75">
        <v>1</v>
      </c>
      <c r="BU1428" s="188" t="s">
        <v>5503</v>
      </c>
      <c r="BV1428" s="74">
        <v>46105</v>
      </c>
      <c r="BW1428" s="85"/>
      <c r="BX1428" s="85"/>
      <c r="BY1428" s="86" t="s">
        <v>120</v>
      </c>
      <c r="BZ1428" s="87">
        <f t="shared" ref="BZ1428:BZ1491" si="448">_xlfn.ISOWEEKNUM(F1428)</f>
        <v>11</v>
      </c>
      <c r="CB1428" s="88">
        <f t="shared" si="444"/>
        <v>13</v>
      </c>
      <c r="CC1428" s="89"/>
      <c r="CE1428" s="87">
        <f t="shared" si="443"/>
        <v>3</v>
      </c>
      <c r="CF1428" s="90">
        <v>22841104</v>
      </c>
      <c r="CG1428" s="90"/>
      <c r="CH1428" s="90">
        <v>22841104</v>
      </c>
      <c r="CI1428" s="22">
        <v>26224</v>
      </c>
      <c r="CJ1428" s="87">
        <f t="shared" si="445"/>
        <v>3</v>
      </c>
      <c r="CK1428" s="87">
        <f t="shared" si="446"/>
        <v>12</v>
      </c>
      <c r="CL1428" s="22" t="s">
        <v>5125</v>
      </c>
      <c r="CM1428" s="22" t="s">
        <v>5504</v>
      </c>
    </row>
    <row r="1429" spans="1:91" ht="14.85" customHeight="1" x14ac:dyDescent="0.25">
      <c r="A1429" s="69">
        <f t="shared" si="447"/>
        <v>1427</v>
      </c>
      <c r="B1429" s="70" t="s">
        <v>102</v>
      </c>
      <c r="C1429" s="200">
        <v>235600285100</v>
      </c>
      <c r="D1429" s="106">
        <v>145532658</v>
      </c>
      <c r="E1429" s="240">
        <v>5320007871</v>
      </c>
      <c r="F1429" s="74">
        <v>46092</v>
      </c>
      <c r="G1429" s="75" t="s">
        <v>328</v>
      </c>
      <c r="H1429" s="75" t="s">
        <v>140</v>
      </c>
      <c r="I1429" s="75" t="s">
        <v>105</v>
      </c>
      <c r="J1429" s="75" t="s">
        <v>329</v>
      </c>
      <c r="K1429" s="75" t="s">
        <v>242</v>
      </c>
      <c r="L1429" s="74">
        <v>46118</v>
      </c>
      <c r="M1429" s="73">
        <v>40</v>
      </c>
      <c r="N1429" s="75" t="s">
        <v>5505</v>
      </c>
      <c r="O1429" s="75" t="s">
        <v>5506</v>
      </c>
      <c r="P1429" s="75">
        <v>2830049949</v>
      </c>
      <c r="Q1429" s="74">
        <v>46092</v>
      </c>
      <c r="R1429" s="75">
        <v>1209392526</v>
      </c>
      <c r="S1429" s="75">
        <v>224305451</v>
      </c>
      <c r="T1429" s="74">
        <v>46092</v>
      </c>
      <c r="U1429" s="76">
        <v>11931.457</v>
      </c>
      <c r="V1429" s="76">
        <v>11530.447</v>
      </c>
      <c r="W1429" s="75">
        <v>14</v>
      </c>
      <c r="X1429" s="75">
        <v>9</v>
      </c>
      <c r="Y1429" s="98">
        <v>235600285100</v>
      </c>
      <c r="Z1429" s="82" t="s">
        <v>128</v>
      </c>
      <c r="AA1429" s="85" t="s">
        <v>1426</v>
      </c>
      <c r="AB1429" s="241" t="s">
        <v>5424</v>
      </c>
      <c r="AC1429" s="200">
        <v>235600285100</v>
      </c>
      <c r="AD1429" s="75" t="s">
        <v>113</v>
      </c>
      <c r="AE1429" s="99">
        <v>46096</v>
      </c>
      <c r="AF1429" s="80">
        <v>46097.541666666664</v>
      </c>
      <c r="AG1429" s="80">
        <v>46097.458333333336</v>
      </c>
      <c r="AH1429" s="80">
        <v>46096.708333333336</v>
      </c>
      <c r="AI1429" s="99">
        <v>46098</v>
      </c>
      <c r="AJ1429" s="69"/>
      <c r="AK1429" s="99">
        <v>46096</v>
      </c>
      <c r="AL1429" s="99">
        <v>46105</v>
      </c>
      <c r="AM1429" s="69"/>
      <c r="AN1429" s="99">
        <v>46113</v>
      </c>
      <c r="AO1429" s="81" t="s">
        <v>121</v>
      </c>
      <c r="AP1429" s="158" t="s">
        <v>121</v>
      </c>
      <c r="AQ1429" s="158" t="s">
        <v>121</v>
      </c>
      <c r="AR1429" s="158" t="s">
        <v>121</v>
      </c>
      <c r="AS1429" s="158" t="s">
        <v>121</v>
      </c>
      <c r="AT1429" s="158" t="s">
        <v>121</v>
      </c>
      <c r="AU1429" s="224" t="s">
        <v>5120</v>
      </c>
      <c r="AV1429" s="134">
        <v>46092</v>
      </c>
      <c r="AW1429" s="75">
        <f>_xlfn.XLOOKUP(D1429,'[1]OPS Loading report'!$E:$E,'[1]OPS Loading report'!$G:$G)</f>
        <v>0</v>
      </c>
      <c r="AX1429" s="75">
        <v>0</v>
      </c>
      <c r="AY1429" s="75"/>
      <c r="AZ1429" s="96"/>
      <c r="BA1429" s="75"/>
      <c r="BB1429" s="75"/>
      <c r="BC1429" s="75"/>
      <c r="BD1429" s="75"/>
      <c r="BE1429" s="75"/>
      <c r="BF1429" s="75"/>
      <c r="BG1429" s="75"/>
      <c r="BH1429" s="75"/>
      <c r="BI1429" s="75"/>
      <c r="BJ1429" s="75"/>
      <c r="BK1429" s="75"/>
      <c r="BL1429" s="75"/>
      <c r="BM1429" s="75"/>
      <c r="BN1429" s="75"/>
      <c r="BO1429" s="75"/>
      <c r="BP1429" s="75"/>
      <c r="BQ1429" s="75"/>
      <c r="BR1429" s="75"/>
      <c r="BS1429" s="75"/>
      <c r="BT1429" s="75">
        <v>1</v>
      </c>
      <c r="BU1429" s="201" t="s">
        <v>5507</v>
      </c>
      <c r="BV1429" s="74">
        <v>46098</v>
      </c>
      <c r="BW1429" s="85"/>
      <c r="BX1429" s="85"/>
      <c r="BY1429" s="86" t="s">
        <v>120</v>
      </c>
      <c r="BZ1429" s="87">
        <f t="shared" si="448"/>
        <v>11</v>
      </c>
      <c r="CB1429" s="88">
        <f t="shared" si="444"/>
        <v>12</v>
      </c>
      <c r="CC1429" s="89"/>
      <c r="CE1429" s="87">
        <f t="shared" si="443"/>
        <v>3</v>
      </c>
      <c r="CF1429" s="90">
        <v>31393200</v>
      </c>
      <c r="CG1429" s="90"/>
      <c r="CH1429" s="90">
        <v>31393200</v>
      </c>
      <c r="CI1429" s="22">
        <v>26161</v>
      </c>
      <c r="CJ1429" s="87">
        <f t="shared" si="445"/>
        <v>3</v>
      </c>
      <c r="CK1429" s="87">
        <f t="shared" si="446"/>
        <v>11</v>
      </c>
      <c r="CL1429" s="22" t="s">
        <v>5125</v>
      </c>
      <c r="CM1429" s="22" t="s">
        <v>5508</v>
      </c>
    </row>
    <row r="1430" spans="1:91" ht="14.85" customHeight="1" x14ac:dyDescent="0.25">
      <c r="A1430" s="69"/>
      <c r="B1430" s="70" t="s">
        <v>102</v>
      </c>
      <c r="C1430" s="200">
        <v>235600285100</v>
      </c>
      <c r="D1430" s="106">
        <v>145664571</v>
      </c>
      <c r="E1430" s="240">
        <v>5320007871</v>
      </c>
      <c r="F1430" s="74">
        <v>46092</v>
      </c>
      <c r="G1430" s="75" t="s">
        <v>328</v>
      </c>
      <c r="H1430" s="75" t="s">
        <v>140</v>
      </c>
      <c r="I1430" s="75" t="s">
        <v>105</v>
      </c>
      <c r="J1430" s="75" t="s">
        <v>5509</v>
      </c>
      <c r="K1430" s="75" t="s">
        <v>242</v>
      </c>
      <c r="L1430" s="74">
        <v>46120</v>
      </c>
      <c r="M1430" s="106">
        <v>0</v>
      </c>
      <c r="N1430" s="75" t="s">
        <v>5505</v>
      </c>
      <c r="O1430" s="75" t="s">
        <v>5506</v>
      </c>
      <c r="P1430" s="75">
        <v>2830049950</v>
      </c>
      <c r="Q1430" s="74">
        <v>46092</v>
      </c>
      <c r="R1430" s="75">
        <v>1209392527</v>
      </c>
      <c r="S1430" s="75">
        <v>224305457</v>
      </c>
      <c r="T1430" s="74">
        <v>46092</v>
      </c>
      <c r="U1430" s="76">
        <v>5073.2120000000004</v>
      </c>
      <c r="V1430" s="76">
        <v>4951.7830000000004</v>
      </c>
      <c r="W1430" s="75">
        <v>7</v>
      </c>
      <c r="X1430" s="75">
        <v>2</v>
      </c>
      <c r="Y1430" s="98">
        <v>235600285100</v>
      </c>
      <c r="Z1430" s="82" t="s">
        <v>128</v>
      </c>
      <c r="AA1430" s="85" t="s">
        <v>1426</v>
      </c>
      <c r="AB1430" s="241" t="s">
        <v>5424</v>
      </c>
      <c r="AC1430" s="200">
        <v>235600285100</v>
      </c>
      <c r="AD1430" s="75" t="s">
        <v>113</v>
      </c>
      <c r="AE1430" s="99">
        <v>46096</v>
      </c>
      <c r="AF1430" s="80">
        <v>46097.541666666664</v>
      </c>
      <c r="AG1430" s="80">
        <v>46097.458333333336</v>
      </c>
      <c r="AH1430" s="80">
        <v>46096.708333333336</v>
      </c>
      <c r="AI1430" s="99">
        <v>46098</v>
      </c>
      <c r="AJ1430" s="69"/>
      <c r="AK1430" s="99">
        <v>46096</v>
      </c>
      <c r="AL1430" s="99">
        <v>46105</v>
      </c>
      <c r="AM1430" s="69"/>
      <c r="AN1430" s="99">
        <v>46113</v>
      </c>
      <c r="AO1430" s="81" t="s">
        <v>121</v>
      </c>
      <c r="AP1430" s="158" t="s">
        <v>121</v>
      </c>
      <c r="AQ1430" s="158" t="s">
        <v>121</v>
      </c>
      <c r="AR1430" s="158" t="s">
        <v>121</v>
      </c>
      <c r="AS1430" s="158" t="s">
        <v>121</v>
      </c>
      <c r="AT1430" s="158" t="s">
        <v>121</v>
      </c>
      <c r="AU1430" s="224" t="s">
        <v>5120</v>
      </c>
      <c r="AV1430" s="134">
        <v>46092</v>
      </c>
      <c r="AW1430" s="75" t="str">
        <f>_xlfn.XLOOKUP(D1430,'[1]OPS Loading report'!$E:$E,'[1]OPS Loading report'!$G:$G)</f>
        <v>EMCU9901624</v>
      </c>
      <c r="AX1430" s="75"/>
      <c r="AY1430" s="75"/>
      <c r="AZ1430" s="96"/>
      <c r="BA1430" s="75"/>
      <c r="BB1430" s="75"/>
      <c r="BC1430" s="75"/>
      <c r="BD1430" s="75"/>
      <c r="BE1430" s="75"/>
      <c r="BF1430" s="75"/>
      <c r="BG1430" s="75"/>
      <c r="BH1430" s="75"/>
      <c r="BI1430" s="75"/>
      <c r="BJ1430" s="75"/>
      <c r="BK1430" s="75"/>
      <c r="BL1430" s="75"/>
      <c r="BM1430" s="75"/>
      <c r="BN1430" s="75"/>
      <c r="BO1430" s="75"/>
      <c r="BP1430" s="75"/>
      <c r="BQ1430" s="75"/>
      <c r="BR1430" s="75"/>
      <c r="BS1430" s="75"/>
      <c r="BT1430" s="75"/>
      <c r="BU1430" s="201" t="s">
        <v>5507</v>
      </c>
      <c r="BV1430" s="74">
        <v>46098</v>
      </c>
      <c r="BW1430" s="85"/>
      <c r="BX1430" s="85"/>
      <c r="BY1430" s="86"/>
      <c r="BZ1430" s="87">
        <f t="shared" si="448"/>
        <v>11</v>
      </c>
      <c r="CB1430" s="88">
        <f t="shared" si="444"/>
        <v>12</v>
      </c>
      <c r="CC1430" s="89"/>
      <c r="CE1430" s="87">
        <f t="shared" si="443"/>
        <v>3</v>
      </c>
      <c r="CF1430" s="90"/>
      <c r="CG1430" s="90"/>
      <c r="CH1430" s="90"/>
      <c r="CJ1430" s="87">
        <f t="shared" si="445"/>
        <v>3</v>
      </c>
      <c r="CK1430" s="87">
        <f t="shared" si="446"/>
        <v>11</v>
      </c>
      <c r="CL1430" s="22" t="s">
        <v>5125</v>
      </c>
      <c r="CM1430" s="22" t="s">
        <v>5508</v>
      </c>
    </row>
    <row r="1431" spans="1:91" ht="14.85" customHeight="1" x14ac:dyDescent="0.25">
      <c r="A1431" s="69">
        <f t="shared" ref="A1431:A1442" si="449">ROW()-2</f>
        <v>1429</v>
      </c>
      <c r="B1431" s="70" t="s">
        <v>102</v>
      </c>
      <c r="C1431" s="98">
        <v>235600313588</v>
      </c>
      <c r="D1431" s="106">
        <v>145542838</v>
      </c>
      <c r="E1431" s="73"/>
      <c r="F1431" s="74">
        <v>46085</v>
      </c>
      <c r="G1431" s="75" t="s">
        <v>406</v>
      </c>
      <c r="H1431" s="75" t="s">
        <v>140</v>
      </c>
      <c r="I1431" s="75" t="s">
        <v>105</v>
      </c>
      <c r="J1431" s="75" t="s">
        <v>329</v>
      </c>
      <c r="K1431" s="75" t="s">
        <v>242</v>
      </c>
      <c r="L1431" s="74">
        <v>46112</v>
      </c>
      <c r="M1431" s="73">
        <v>40</v>
      </c>
      <c r="N1431" s="75" t="s">
        <v>5510</v>
      </c>
      <c r="O1431" s="75" t="s">
        <v>5511</v>
      </c>
      <c r="P1431" s="75">
        <v>2830049746</v>
      </c>
      <c r="Q1431" s="74">
        <v>46088</v>
      </c>
      <c r="R1431" s="75">
        <v>1209391428</v>
      </c>
      <c r="S1431" s="75">
        <v>224295213</v>
      </c>
      <c r="T1431" s="74">
        <v>46088</v>
      </c>
      <c r="U1431" s="76">
        <v>18132.345000000001</v>
      </c>
      <c r="V1431" s="76">
        <v>17538.669000000002</v>
      </c>
      <c r="W1431" s="75">
        <v>22</v>
      </c>
      <c r="X1431" s="75">
        <v>6</v>
      </c>
      <c r="Y1431" s="98">
        <v>235600313588</v>
      </c>
      <c r="Z1431" s="82" t="s">
        <v>128</v>
      </c>
      <c r="AA1431" s="75" t="s">
        <v>183</v>
      </c>
      <c r="AB1431" s="75" t="s">
        <v>3561</v>
      </c>
      <c r="AC1431" s="98">
        <v>235600313588</v>
      </c>
      <c r="AD1431" s="75" t="s">
        <v>113</v>
      </c>
      <c r="AE1431" s="99">
        <v>46091</v>
      </c>
      <c r="AF1431" s="80">
        <v>46090.541666666664</v>
      </c>
      <c r="AG1431" s="80">
        <v>46090.458333333336</v>
      </c>
      <c r="AH1431" s="80">
        <v>46089.708333333336</v>
      </c>
      <c r="AI1431" s="99">
        <v>46091</v>
      </c>
      <c r="AJ1431" s="69"/>
      <c r="AK1431" s="99">
        <v>46091</v>
      </c>
      <c r="AL1431" s="99">
        <v>46098</v>
      </c>
      <c r="AM1431" s="99">
        <v>46108</v>
      </c>
      <c r="AN1431" s="134">
        <v>46109</v>
      </c>
      <c r="AO1431" s="81">
        <f t="shared" ref="AO1431:AO1441" si="450">IF(AH1431&lt;AG1431,IF(AH1431=0,"",AH1431-1),IF(AG1431=0,"",AG1431-1))</f>
        <v>46088.708333333336</v>
      </c>
      <c r="AP1431" s="81">
        <f t="shared" ref="AP1431:AP1441" si="451">IF(AH1431&lt;AG1431,IF(AH1431=0,"",AH1431),IF(AG1431=0,"",AG1431))</f>
        <v>46089.708333333336</v>
      </c>
      <c r="AQ1431" s="81">
        <f t="shared" ref="AQ1431:AQ1441" si="452">IF(AH1431&lt;AG1431,IF(AH1431=0,"",AH1431),IF(AG1431=0,"",AG1431))</f>
        <v>46089.708333333336</v>
      </c>
      <c r="AR1431" s="81">
        <f t="shared" ref="AR1431:AR1441" si="453">IF(AI1431=0,"",IF(AI1431&lt;AJ1431,AJ1431+1,AI1431+1))</f>
        <v>46092</v>
      </c>
      <c r="AS1431" s="81">
        <f t="shared" ref="AS1431:AS1441" si="454">IF(AI1431=0,"",IF(AE1431=0,IF(AJ1431=0,AI1431+2,AJ1431+2),AE1431+2))</f>
        <v>46093</v>
      </c>
      <c r="AT1431" s="81">
        <f t="shared" ref="AT1431:AT1441" si="455">IF(AI1431=0,"",IF(AI1431&lt;AJ1431,AJ1431+1,AI1431+1))</f>
        <v>46092</v>
      </c>
      <c r="AU1431" s="82" t="s">
        <v>2787</v>
      </c>
      <c r="AV1431" s="75"/>
      <c r="AW1431" s="75" t="s">
        <v>5512</v>
      </c>
      <c r="AX1431" s="75" t="s">
        <v>5513</v>
      </c>
      <c r="AY1431" s="75"/>
      <c r="AZ1431" s="96"/>
      <c r="BA1431" s="75"/>
      <c r="BB1431" s="75"/>
      <c r="BC1431" s="75"/>
      <c r="BD1431" s="75"/>
      <c r="BE1431" s="75"/>
      <c r="BF1431" s="75"/>
      <c r="BG1431" s="75"/>
      <c r="BH1431" s="75"/>
      <c r="BI1431" s="75"/>
      <c r="BJ1431" s="75"/>
      <c r="BK1431" s="75"/>
      <c r="BL1431" s="75"/>
      <c r="BM1431" s="75"/>
      <c r="BN1431" s="75"/>
      <c r="BO1431" s="75"/>
      <c r="BP1431" s="75"/>
      <c r="BQ1431" s="75"/>
      <c r="BR1431" s="75"/>
      <c r="BS1431" s="75"/>
      <c r="BT1431" s="75">
        <v>1</v>
      </c>
      <c r="BU1431" s="201" t="s">
        <v>5514</v>
      </c>
      <c r="BV1431" s="74">
        <v>46092</v>
      </c>
      <c r="BW1431" s="85"/>
      <c r="BX1431" s="85"/>
      <c r="BY1431" s="86" t="s">
        <v>120</v>
      </c>
      <c r="BZ1431" s="87">
        <f t="shared" si="448"/>
        <v>10</v>
      </c>
      <c r="CB1431" s="88">
        <f t="shared" si="444"/>
        <v>11</v>
      </c>
      <c r="CC1431" s="89"/>
      <c r="CE1431" s="87">
        <f t="shared" si="443"/>
        <v>3</v>
      </c>
      <c r="CF1431" s="90">
        <v>31388400</v>
      </c>
      <c r="CG1431" s="90"/>
      <c r="CH1431" s="90">
        <v>31388400</v>
      </c>
      <c r="CI1431" s="22">
        <v>26157</v>
      </c>
      <c r="CJ1431" s="87">
        <f t="shared" si="445"/>
        <v>1</v>
      </c>
      <c r="CK1431" s="87">
        <f t="shared" si="446"/>
        <v>1</v>
      </c>
      <c r="CL1431" s="22" t="s">
        <v>121</v>
      </c>
      <c r="CM1431" s="22" t="s">
        <v>5515</v>
      </c>
    </row>
    <row r="1432" spans="1:91" ht="14.85" customHeight="1" x14ac:dyDescent="0.25">
      <c r="A1432" s="69">
        <f t="shared" si="449"/>
        <v>1430</v>
      </c>
      <c r="B1432" s="70" t="s">
        <v>102</v>
      </c>
      <c r="C1432" s="107">
        <v>235600288397</v>
      </c>
      <c r="D1432" s="106">
        <v>145552214</v>
      </c>
      <c r="E1432" s="73"/>
      <c r="F1432" s="74">
        <v>46085</v>
      </c>
      <c r="G1432" s="75" t="s">
        <v>406</v>
      </c>
      <c r="H1432" s="75" t="s">
        <v>140</v>
      </c>
      <c r="I1432" s="75" t="s">
        <v>105</v>
      </c>
      <c r="J1432" s="75" t="s">
        <v>329</v>
      </c>
      <c r="K1432" s="75" t="s">
        <v>242</v>
      </c>
      <c r="L1432" s="74">
        <v>46113</v>
      </c>
      <c r="M1432" s="73">
        <v>40</v>
      </c>
      <c r="N1432" s="75" t="s">
        <v>5516</v>
      </c>
      <c r="O1432" s="75" t="s">
        <v>5517</v>
      </c>
      <c r="P1432" s="75">
        <v>2830049724</v>
      </c>
      <c r="Q1432" s="74">
        <v>46087</v>
      </c>
      <c r="R1432" s="75">
        <v>1209391166</v>
      </c>
      <c r="S1432" s="75">
        <v>224287153</v>
      </c>
      <c r="T1432" s="74">
        <v>46087</v>
      </c>
      <c r="U1432" s="76">
        <v>17752.82</v>
      </c>
      <c r="V1432" s="76">
        <v>17171.626</v>
      </c>
      <c r="W1432" s="75">
        <v>21</v>
      </c>
      <c r="X1432" s="75">
        <v>6</v>
      </c>
      <c r="Y1432" s="98">
        <v>235600319560</v>
      </c>
      <c r="Z1432" s="82" t="s">
        <v>128</v>
      </c>
      <c r="AA1432" s="75" t="s">
        <v>183</v>
      </c>
      <c r="AB1432" s="75" t="s">
        <v>3561</v>
      </c>
      <c r="AC1432" s="107">
        <v>235600288397</v>
      </c>
      <c r="AD1432" s="75" t="s">
        <v>113</v>
      </c>
      <c r="AE1432" s="99">
        <v>46091</v>
      </c>
      <c r="AF1432" s="80">
        <v>46090.541666666664</v>
      </c>
      <c r="AG1432" s="80">
        <v>46090.458333333336</v>
      </c>
      <c r="AH1432" s="80">
        <v>46089.708333333336</v>
      </c>
      <c r="AI1432" s="99">
        <v>46091</v>
      </c>
      <c r="AJ1432" s="69"/>
      <c r="AK1432" s="99">
        <v>46091</v>
      </c>
      <c r="AL1432" s="99">
        <v>46098</v>
      </c>
      <c r="AM1432" s="101">
        <v>46106</v>
      </c>
      <c r="AN1432" s="101">
        <v>46110</v>
      </c>
      <c r="AO1432" s="81">
        <f t="shared" si="450"/>
        <v>46088.708333333336</v>
      </c>
      <c r="AP1432" s="81">
        <f t="shared" si="451"/>
        <v>46089.708333333336</v>
      </c>
      <c r="AQ1432" s="81">
        <f t="shared" si="452"/>
        <v>46089.708333333336</v>
      </c>
      <c r="AR1432" s="81">
        <f t="shared" si="453"/>
        <v>46092</v>
      </c>
      <c r="AS1432" s="81">
        <f t="shared" si="454"/>
        <v>46093</v>
      </c>
      <c r="AT1432" s="81">
        <f t="shared" si="455"/>
        <v>46092</v>
      </c>
      <c r="AU1432" s="82" t="s">
        <v>2787</v>
      </c>
      <c r="AV1432" s="187">
        <v>46087</v>
      </c>
      <c r="AW1432" s="75" t="s">
        <v>5518</v>
      </c>
      <c r="AX1432" s="75" t="s">
        <v>5519</v>
      </c>
      <c r="AY1432" s="75"/>
      <c r="AZ1432" s="96"/>
      <c r="BA1432" s="75"/>
      <c r="BB1432" s="75"/>
      <c r="BC1432" s="75"/>
      <c r="BD1432" s="75"/>
      <c r="BE1432" s="75"/>
      <c r="BF1432" s="75"/>
      <c r="BG1432" s="75"/>
      <c r="BH1432" s="75"/>
      <c r="BI1432" s="75"/>
      <c r="BJ1432" s="75"/>
      <c r="BK1432" s="75"/>
      <c r="BL1432" s="75"/>
      <c r="BM1432" s="75"/>
      <c r="BN1432" s="75"/>
      <c r="BO1432" s="75"/>
      <c r="BP1432" s="75"/>
      <c r="BQ1432" s="75"/>
      <c r="BR1432" s="75"/>
      <c r="BS1432" s="75"/>
      <c r="BT1432" s="75">
        <v>0</v>
      </c>
      <c r="BU1432" s="201" t="s">
        <v>5484</v>
      </c>
      <c r="BV1432" s="74">
        <v>46091</v>
      </c>
      <c r="BW1432" s="85"/>
      <c r="BX1432" s="85"/>
      <c r="BY1432" s="86" t="s">
        <v>120</v>
      </c>
      <c r="BZ1432" s="87">
        <f t="shared" si="448"/>
        <v>10</v>
      </c>
      <c r="CB1432" s="88">
        <f t="shared" si="444"/>
        <v>11</v>
      </c>
      <c r="CC1432" s="89"/>
      <c r="CE1432" s="87">
        <f t="shared" si="443"/>
        <v>3</v>
      </c>
      <c r="CF1432" s="90">
        <v>31388400</v>
      </c>
      <c r="CG1432" s="90"/>
      <c r="CH1432" s="90">
        <v>31388400</v>
      </c>
      <c r="CI1432" s="91">
        <v>26157</v>
      </c>
      <c r="CJ1432" s="87">
        <f t="shared" si="445"/>
        <v>3</v>
      </c>
      <c r="CK1432" s="87">
        <f t="shared" si="446"/>
        <v>10</v>
      </c>
      <c r="CL1432" s="22" t="s">
        <v>121</v>
      </c>
      <c r="CM1432" s="22" t="s">
        <v>5485</v>
      </c>
    </row>
    <row r="1433" spans="1:91" ht="14.85" customHeight="1" x14ac:dyDescent="0.25">
      <c r="A1433" s="69">
        <f t="shared" si="449"/>
        <v>1431</v>
      </c>
      <c r="B1433" s="70" t="s">
        <v>102</v>
      </c>
      <c r="C1433" s="107">
        <v>235600288397</v>
      </c>
      <c r="D1433" s="106">
        <v>145552382</v>
      </c>
      <c r="E1433" s="73"/>
      <c r="F1433" s="74">
        <v>46085</v>
      </c>
      <c r="G1433" s="75" t="s">
        <v>406</v>
      </c>
      <c r="H1433" s="75" t="s">
        <v>140</v>
      </c>
      <c r="I1433" s="75" t="s">
        <v>105</v>
      </c>
      <c r="J1433" s="75" t="s">
        <v>329</v>
      </c>
      <c r="K1433" s="75" t="s">
        <v>242</v>
      </c>
      <c r="L1433" s="74">
        <v>46113</v>
      </c>
      <c r="M1433" s="73">
        <v>40</v>
      </c>
      <c r="N1433" s="75" t="s">
        <v>5520</v>
      </c>
      <c r="O1433" s="75" t="s">
        <v>5521</v>
      </c>
      <c r="P1433" s="75">
        <v>2830049669</v>
      </c>
      <c r="Q1433" s="74">
        <v>46087</v>
      </c>
      <c r="R1433" s="75">
        <v>1209391017</v>
      </c>
      <c r="S1433" s="75">
        <v>224287324</v>
      </c>
      <c r="T1433" s="74">
        <v>46087</v>
      </c>
      <c r="U1433" s="76">
        <v>12349.61</v>
      </c>
      <c r="V1433" s="76">
        <v>11944.127</v>
      </c>
      <c r="W1433" s="75">
        <v>15</v>
      </c>
      <c r="X1433" s="75">
        <v>5</v>
      </c>
      <c r="Y1433" s="98">
        <v>235600288273</v>
      </c>
      <c r="Z1433" s="82" t="s">
        <v>128</v>
      </c>
      <c r="AA1433" s="75" t="s">
        <v>183</v>
      </c>
      <c r="AB1433" s="75" t="s">
        <v>3561</v>
      </c>
      <c r="AC1433" s="107">
        <v>235600288397</v>
      </c>
      <c r="AD1433" s="75" t="s">
        <v>113</v>
      </c>
      <c r="AE1433" s="99">
        <v>46091</v>
      </c>
      <c r="AF1433" s="80">
        <v>46090.541666666664</v>
      </c>
      <c r="AG1433" s="80">
        <v>46090.458333333336</v>
      </c>
      <c r="AH1433" s="80">
        <v>46089.708333333336</v>
      </c>
      <c r="AI1433" s="99">
        <v>46091</v>
      </c>
      <c r="AJ1433" s="69"/>
      <c r="AK1433" s="99">
        <v>46091</v>
      </c>
      <c r="AL1433" s="99">
        <v>46098</v>
      </c>
      <c r="AM1433" s="101">
        <v>46106</v>
      </c>
      <c r="AN1433" s="101">
        <v>46110</v>
      </c>
      <c r="AO1433" s="81">
        <f t="shared" si="450"/>
        <v>46088.708333333336</v>
      </c>
      <c r="AP1433" s="81">
        <f t="shared" si="451"/>
        <v>46089.708333333336</v>
      </c>
      <c r="AQ1433" s="81">
        <f t="shared" si="452"/>
        <v>46089.708333333336</v>
      </c>
      <c r="AR1433" s="81">
        <f t="shared" si="453"/>
        <v>46092</v>
      </c>
      <c r="AS1433" s="81">
        <f t="shared" si="454"/>
        <v>46093</v>
      </c>
      <c r="AT1433" s="81">
        <f t="shared" si="455"/>
        <v>46092</v>
      </c>
      <c r="AU1433" s="82" t="s">
        <v>2787</v>
      </c>
      <c r="AV1433" s="187">
        <v>46087</v>
      </c>
      <c r="AW1433" s="75" t="s">
        <v>5522</v>
      </c>
      <c r="AX1433" s="75" t="s">
        <v>5523</v>
      </c>
      <c r="AY1433" s="75"/>
      <c r="AZ1433" s="96"/>
      <c r="BA1433" s="75"/>
      <c r="BB1433" s="75"/>
      <c r="BC1433" s="75"/>
      <c r="BD1433" s="75"/>
      <c r="BE1433" s="75"/>
      <c r="BF1433" s="75"/>
      <c r="BG1433" s="75"/>
      <c r="BH1433" s="75"/>
      <c r="BI1433" s="75"/>
      <c r="BJ1433" s="75"/>
      <c r="BK1433" s="75"/>
      <c r="BL1433" s="75"/>
      <c r="BM1433" s="75"/>
      <c r="BN1433" s="75"/>
      <c r="BO1433" s="75"/>
      <c r="BP1433" s="75"/>
      <c r="BQ1433" s="75"/>
      <c r="BR1433" s="75"/>
      <c r="BS1433" s="75"/>
      <c r="BT1433" s="75">
        <v>0</v>
      </c>
      <c r="BU1433" s="201" t="s">
        <v>5484</v>
      </c>
      <c r="BV1433" s="74">
        <v>46091</v>
      </c>
      <c r="BW1433" s="85"/>
      <c r="BX1433" s="85"/>
      <c r="BY1433" s="86" t="s">
        <v>120</v>
      </c>
      <c r="BZ1433" s="87">
        <f t="shared" si="448"/>
        <v>10</v>
      </c>
      <c r="CB1433" s="88">
        <f t="shared" si="444"/>
        <v>11</v>
      </c>
      <c r="CC1433" s="89"/>
      <c r="CE1433" s="87">
        <f t="shared" si="443"/>
        <v>3</v>
      </c>
      <c r="CF1433" s="90">
        <v>31388400</v>
      </c>
      <c r="CG1433" s="90"/>
      <c r="CH1433" s="90">
        <v>31388400</v>
      </c>
      <c r="CI1433" s="91">
        <v>26157</v>
      </c>
      <c r="CJ1433" s="87">
        <f t="shared" si="445"/>
        <v>3</v>
      </c>
      <c r="CK1433" s="87">
        <f t="shared" si="446"/>
        <v>10</v>
      </c>
      <c r="CL1433" s="22" t="s">
        <v>121</v>
      </c>
      <c r="CM1433" s="22" t="s">
        <v>5485</v>
      </c>
    </row>
    <row r="1434" spans="1:91" ht="14.85" customHeight="1" x14ac:dyDescent="0.25">
      <c r="A1434" s="69">
        <f t="shared" si="449"/>
        <v>1432</v>
      </c>
      <c r="B1434" s="70" t="s">
        <v>102</v>
      </c>
      <c r="C1434" s="98">
        <v>235600288290</v>
      </c>
      <c r="D1434" s="106">
        <v>145552410</v>
      </c>
      <c r="E1434" s="73"/>
      <c r="F1434" s="74">
        <v>46085</v>
      </c>
      <c r="G1434" s="75" t="s">
        <v>406</v>
      </c>
      <c r="H1434" s="75" t="s">
        <v>140</v>
      </c>
      <c r="I1434" s="75" t="s">
        <v>105</v>
      </c>
      <c r="J1434" s="75" t="s">
        <v>329</v>
      </c>
      <c r="K1434" s="75" t="s">
        <v>242</v>
      </c>
      <c r="L1434" s="74">
        <v>46113</v>
      </c>
      <c r="M1434" s="73">
        <v>40</v>
      </c>
      <c r="N1434" s="75" t="s">
        <v>5524</v>
      </c>
      <c r="O1434" s="75" t="s">
        <v>5525</v>
      </c>
      <c r="P1434" s="75">
        <v>2830049753</v>
      </c>
      <c r="Q1434" s="74">
        <v>46088</v>
      </c>
      <c r="R1434" s="75">
        <v>1209391454</v>
      </c>
      <c r="S1434" s="75">
        <v>224295214</v>
      </c>
      <c r="T1434" s="74">
        <v>46088</v>
      </c>
      <c r="U1434" s="76">
        <v>20528.188999999998</v>
      </c>
      <c r="V1434" s="76">
        <v>20005.198</v>
      </c>
      <c r="W1434" s="75">
        <v>22</v>
      </c>
      <c r="X1434" s="75">
        <v>9</v>
      </c>
      <c r="Y1434" s="98">
        <v>235600288290</v>
      </c>
      <c r="Z1434" s="82" t="s">
        <v>128</v>
      </c>
      <c r="AA1434" s="75" t="s">
        <v>183</v>
      </c>
      <c r="AB1434" s="75" t="s">
        <v>3561</v>
      </c>
      <c r="AC1434" s="98">
        <v>235600313588</v>
      </c>
      <c r="AD1434" s="75" t="s">
        <v>113</v>
      </c>
      <c r="AE1434" s="99">
        <v>46091</v>
      </c>
      <c r="AF1434" s="80">
        <v>46090.541666666664</v>
      </c>
      <c r="AG1434" s="80">
        <v>46090.458333333336</v>
      </c>
      <c r="AH1434" s="80">
        <v>46089.708333333336</v>
      </c>
      <c r="AI1434" s="99">
        <v>46091</v>
      </c>
      <c r="AJ1434" s="69"/>
      <c r="AK1434" s="99">
        <v>46091</v>
      </c>
      <c r="AL1434" s="99">
        <v>46098</v>
      </c>
      <c r="AM1434" s="99">
        <v>46108</v>
      </c>
      <c r="AN1434" s="74">
        <v>46110</v>
      </c>
      <c r="AO1434" s="81">
        <f t="shared" si="450"/>
        <v>46088.708333333336</v>
      </c>
      <c r="AP1434" s="81">
        <f t="shared" si="451"/>
        <v>46089.708333333336</v>
      </c>
      <c r="AQ1434" s="81">
        <f t="shared" si="452"/>
        <v>46089.708333333336</v>
      </c>
      <c r="AR1434" s="81">
        <f t="shared" si="453"/>
        <v>46092</v>
      </c>
      <c r="AS1434" s="81">
        <f t="shared" si="454"/>
        <v>46093</v>
      </c>
      <c r="AT1434" s="81">
        <f t="shared" si="455"/>
        <v>46092</v>
      </c>
      <c r="AU1434" s="82" t="s">
        <v>2787</v>
      </c>
      <c r="AV1434" s="134">
        <v>46088</v>
      </c>
      <c r="AW1434" s="75" t="s">
        <v>5526</v>
      </c>
      <c r="AX1434" s="75" t="s">
        <v>5527</v>
      </c>
      <c r="AY1434" s="75"/>
      <c r="AZ1434" s="96"/>
      <c r="BA1434" s="75"/>
      <c r="BB1434" s="75"/>
      <c r="BC1434" s="75"/>
      <c r="BD1434" s="75"/>
      <c r="BE1434" s="75"/>
      <c r="BF1434" s="75"/>
      <c r="BG1434" s="75"/>
      <c r="BH1434" s="75"/>
      <c r="BI1434" s="75"/>
      <c r="BJ1434" s="75"/>
      <c r="BK1434" s="75"/>
      <c r="BL1434" s="75"/>
      <c r="BM1434" s="75"/>
      <c r="BN1434" s="75"/>
      <c r="BO1434" s="75"/>
      <c r="BP1434" s="75"/>
      <c r="BQ1434" s="75"/>
      <c r="BR1434" s="75"/>
      <c r="BS1434" s="75"/>
      <c r="BT1434" s="75">
        <v>1</v>
      </c>
      <c r="BU1434" s="201" t="s">
        <v>5528</v>
      </c>
      <c r="BV1434" s="74">
        <v>46092</v>
      </c>
      <c r="BW1434" s="85"/>
      <c r="BX1434" s="85"/>
      <c r="BY1434" s="86" t="s">
        <v>120</v>
      </c>
      <c r="BZ1434" s="87">
        <f t="shared" si="448"/>
        <v>10</v>
      </c>
      <c r="CB1434" s="88">
        <f t="shared" si="444"/>
        <v>11</v>
      </c>
      <c r="CC1434" s="89"/>
      <c r="CE1434" s="87">
        <f t="shared" si="443"/>
        <v>3</v>
      </c>
      <c r="CF1434" s="90">
        <v>31388400</v>
      </c>
      <c r="CG1434" s="90"/>
      <c r="CH1434" s="90">
        <v>31388400</v>
      </c>
      <c r="CI1434" s="22">
        <v>26157</v>
      </c>
      <c r="CJ1434" s="87">
        <f t="shared" si="445"/>
        <v>3</v>
      </c>
      <c r="CK1434" s="87">
        <f t="shared" si="446"/>
        <v>10</v>
      </c>
      <c r="CL1434" s="22" t="s">
        <v>121</v>
      </c>
      <c r="CM1434" s="22" t="s">
        <v>5529</v>
      </c>
    </row>
    <row r="1435" spans="1:91" ht="14.85" customHeight="1" x14ac:dyDescent="0.25">
      <c r="A1435" s="69">
        <f t="shared" si="449"/>
        <v>1433</v>
      </c>
      <c r="B1435" s="70" t="s">
        <v>102</v>
      </c>
      <c r="C1435" s="98">
        <v>235600288290</v>
      </c>
      <c r="D1435" s="207">
        <v>145552430</v>
      </c>
      <c r="E1435" s="73"/>
      <c r="F1435" s="74">
        <v>46085</v>
      </c>
      <c r="G1435" s="75" t="s">
        <v>406</v>
      </c>
      <c r="H1435" s="75" t="s">
        <v>140</v>
      </c>
      <c r="I1435" s="75" t="s">
        <v>105</v>
      </c>
      <c r="J1435" s="75" t="s">
        <v>329</v>
      </c>
      <c r="K1435" s="75" t="s">
        <v>242</v>
      </c>
      <c r="L1435" s="74">
        <v>46113</v>
      </c>
      <c r="M1435" s="73">
        <v>40</v>
      </c>
      <c r="N1435" s="75" t="s">
        <v>5530</v>
      </c>
      <c r="O1435" s="75" t="s">
        <v>5531</v>
      </c>
      <c r="P1435" s="75">
        <v>2830049729</v>
      </c>
      <c r="Q1435" s="74">
        <v>46088</v>
      </c>
      <c r="R1435" s="75">
        <v>1209391363</v>
      </c>
      <c r="S1435" s="75">
        <v>224280478</v>
      </c>
      <c r="T1435" s="74">
        <v>46088</v>
      </c>
      <c r="U1435" s="76">
        <v>21033.784</v>
      </c>
      <c r="V1435" s="76">
        <v>20498.666000000001</v>
      </c>
      <c r="W1435" s="75">
        <v>22</v>
      </c>
      <c r="X1435" s="242">
        <v>9</v>
      </c>
      <c r="Y1435" s="243">
        <v>235600288312</v>
      </c>
      <c r="Z1435" s="82" t="s">
        <v>128</v>
      </c>
      <c r="AA1435" s="75" t="s">
        <v>183</v>
      </c>
      <c r="AB1435" s="75" t="s">
        <v>3561</v>
      </c>
      <c r="AC1435" s="98">
        <v>235600313588</v>
      </c>
      <c r="AD1435" s="75" t="s">
        <v>113</v>
      </c>
      <c r="AE1435" s="99">
        <v>46091</v>
      </c>
      <c r="AF1435" s="80">
        <v>46090.541666666664</v>
      </c>
      <c r="AG1435" s="80">
        <v>46090.458333333336</v>
      </c>
      <c r="AH1435" s="80">
        <v>46089.708333333336</v>
      </c>
      <c r="AI1435" s="99">
        <v>46091</v>
      </c>
      <c r="AJ1435" s="69"/>
      <c r="AK1435" s="99">
        <v>46091</v>
      </c>
      <c r="AL1435" s="99">
        <v>46098</v>
      </c>
      <c r="AM1435" s="99">
        <v>46108</v>
      </c>
      <c r="AN1435" s="74">
        <v>46110</v>
      </c>
      <c r="AO1435" s="81">
        <f t="shared" si="450"/>
        <v>46088.708333333336</v>
      </c>
      <c r="AP1435" s="81">
        <f t="shared" si="451"/>
        <v>46089.708333333336</v>
      </c>
      <c r="AQ1435" s="81">
        <f t="shared" si="452"/>
        <v>46089.708333333336</v>
      </c>
      <c r="AR1435" s="81">
        <f t="shared" si="453"/>
        <v>46092</v>
      </c>
      <c r="AS1435" s="81">
        <f t="shared" si="454"/>
        <v>46093</v>
      </c>
      <c r="AT1435" s="81">
        <f t="shared" si="455"/>
        <v>46092</v>
      </c>
      <c r="AU1435" s="82" t="s">
        <v>2787</v>
      </c>
      <c r="AV1435" s="134">
        <v>46088</v>
      </c>
      <c r="AW1435" s="75" t="s">
        <v>5532</v>
      </c>
      <c r="AX1435" s="75" t="s">
        <v>5533</v>
      </c>
      <c r="AY1435" s="75"/>
      <c r="AZ1435" s="96"/>
      <c r="BA1435" s="75"/>
      <c r="BB1435" s="75"/>
      <c r="BC1435" s="75"/>
      <c r="BD1435" s="75"/>
      <c r="BE1435" s="75"/>
      <c r="BF1435" s="75"/>
      <c r="BG1435" s="75"/>
      <c r="BH1435" s="75"/>
      <c r="BI1435" s="75"/>
      <c r="BJ1435" s="75"/>
      <c r="BK1435" s="75"/>
      <c r="BL1435" s="75"/>
      <c r="BM1435" s="75"/>
      <c r="BN1435" s="75"/>
      <c r="BO1435" s="75"/>
      <c r="BP1435" s="75"/>
      <c r="BQ1435" s="75"/>
      <c r="BR1435" s="75"/>
      <c r="BS1435" s="75"/>
      <c r="BT1435" s="75">
        <v>0</v>
      </c>
      <c r="BU1435" s="201" t="s">
        <v>5528</v>
      </c>
      <c r="BV1435" s="74">
        <v>46092</v>
      </c>
      <c r="BW1435" s="85"/>
      <c r="BX1435" s="85"/>
      <c r="BY1435" s="86" t="s">
        <v>120</v>
      </c>
      <c r="BZ1435" s="87">
        <f t="shared" si="448"/>
        <v>10</v>
      </c>
      <c r="CB1435" s="88">
        <f t="shared" si="444"/>
        <v>11</v>
      </c>
      <c r="CC1435" s="89"/>
      <c r="CE1435" s="87">
        <f t="shared" si="443"/>
        <v>3</v>
      </c>
      <c r="CF1435" s="90">
        <v>31388400</v>
      </c>
      <c r="CG1435" s="90"/>
      <c r="CH1435" s="90">
        <v>31388400</v>
      </c>
      <c r="CI1435" s="22">
        <v>26157</v>
      </c>
      <c r="CJ1435" s="87">
        <f t="shared" si="445"/>
        <v>3</v>
      </c>
      <c r="CK1435" s="87">
        <f t="shared" si="446"/>
        <v>10</v>
      </c>
      <c r="CL1435" s="22" t="s">
        <v>121</v>
      </c>
      <c r="CM1435" s="22" t="s">
        <v>5529</v>
      </c>
    </row>
    <row r="1436" spans="1:91" ht="14.85" customHeight="1" x14ac:dyDescent="0.25">
      <c r="A1436" s="69">
        <f t="shared" si="449"/>
        <v>1434</v>
      </c>
      <c r="B1436" s="70" t="s">
        <v>102</v>
      </c>
      <c r="C1436" s="98">
        <v>235600369508</v>
      </c>
      <c r="D1436" s="207">
        <v>145552301</v>
      </c>
      <c r="E1436" s="73"/>
      <c r="F1436" s="74">
        <v>46085</v>
      </c>
      <c r="G1436" s="75" t="s">
        <v>328</v>
      </c>
      <c r="H1436" s="75" t="s">
        <v>140</v>
      </c>
      <c r="I1436" s="75" t="s">
        <v>105</v>
      </c>
      <c r="J1436" s="75" t="s">
        <v>329</v>
      </c>
      <c r="K1436" s="75" t="s">
        <v>242</v>
      </c>
      <c r="L1436" s="74">
        <v>46110</v>
      </c>
      <c r="M1436" s="73">
        <v>40</v>
      </c>
      <c r="N1436" s="75" t="s">
        <v>5534</v>
      </c>
      <c r="O1436" s="75" t="s">
        <v>5535</v>
      </c>
      <c r="P1436" s="75">
        <v>2830049667</v>
      </c>
      <c r="Q1436" s="74">
        <v>46086</v>
      </c>
      <c r="R1436" s="75">
        <v>1209390869</v>
      </c>
      <c r="S1436" s="75">
        <v>224280484</v>
      </c>
      <c r="T1436" s="74">
        <v>46086</v>
      </c>
      <c r="U1436" s="76">
        <v>18315.47</v>
      </c>
      <c r="V1436" s="76">
        <v>17879.746999999999</v>
      </c>
      <c r="W1436" s="75">
        <v>21</v>
      </c>
      <c r="X1436" s="244">
        <v>6</v>
      </c>
      <c r="Y1436" s="243">
        <v>235600288303</v>
      </c>
      <c r="Z1436" s="82" t="s">
        <v>128</v>
      </c>
      <c r="AA1436" s="75" t="s">
        <v>183</v>
      </c>
      <c r="AB1436" s="75" t="s">
        <v>3561</v>
      </c>
      <c r="AC1436" s="98">
        <v>235600369508</v>
      </c>
      <c r="AD1436" s="75" t="s">
        <v>113</v>
      </c>
      <c r="AE1436" s="99">
        <v>46091</v>
      </c>
      <c r="AF1436" s="80">
        <v>46090.541666666664</v>
      </c>
      <c r="AG1436" s="80">
        <v>46090.458333333336</v>
      </c>
      <c r="AH1436" s="80">
        <v>46089.708333333336</v>
      </c>
      <c r="AI1436" s="99">
        <v>46091</v>
      </c>
      <c r="AJ1436" s="69"/>
      <c r="AK1436" s="99">
        <v>46091</v>
      </c>
      <c r="AL1436" s="99">
        <v>46098</v>
      </c>
      <c r="AM1436" s="74">
        <v>46108</v>
      </c>
      <c r="AN1436" s="74">
        <v>46109</v>
      </c>
      <c r="AO1436" s="81">
        <f t="shared" si="450"/>
        <v>46088.708333333336</v>
      </c>
      <c r="AP1436" s="81">
        <f t="shared" si="451"/>
        <v>46089.708333333336</v>
      </c>
      <c r="AQ1436" s="81">
        <f t="shared" si="452"/>
        <v>46089.708333333336</v>
      </c>
      <c r="AR1436" s="81">
        <f t="shared" si="453"/>
        <v>46092</v>
      </c>
      <c r="AS1436" s="81">
        <f t="shared" si="454"/>
        <v>46093</v>
      </c>
      <c r="AT1436" s="81">
        <f t="shared" si="455"/>
        <v>46092</v>
      </c>
      <c r="AU1436" s="82" t="s">
        <v>2787</v>
      </c>
      <c r="AV1436" s="187">
        <v>46086</v>
      </c>
      <c r="AW1436" s="75" t="s">
        <v>5536</v>
      </c>
      <c r="AX1436" s="75" t="s">
        <v>5537</v>
      </c>
      <c r="AY1436" s="75"/>
      <c r="AZ1436" s="96"/>
      <c r="BA1436" s="75"/>
      <c r="BB1436" s="75"/>
      <c r="BC1436" s="75"/>
      <c r="BD1436" s="75"/>
      <c r="BE1436" s="75"/>
      <c r="BF1436" s="75"/>
      <c r="BG1436" s="75"/>
      <c r="BH1436" s="75"/>
      <c r="BI1436" s="75"/>
      <c r="BJ1436" s="75"/>
      <c r="BK1436" s="75"/>
      <c r="BL1436" s="75"/>
      <c r="BM1436" s="75"/>
      <c r="BN1436" s="75"/>
      <c r="BO1436" s="75"/>
      <c r="BP1436" s="75"/>
      <c r="BQ1436" s="75"/>
      <c r="BR1436" s="75"/>
      <c r="BS1436" s="75"/>
      <c r="BT1436" s="75">
        <v>0</v>
      </c>
      <c r="BU1436" s="201" t="s">
        <v>3563</v>
      </c>
      <c r="BV1436" s="74">
        <v>46092</v>
      </c>
      <c r="BW1436" s="85"/>
      <c r="BX1436" s="85"/>
      <c r="BY1436" s="86" t="s">
        <v>120</v>
      </c>
      <c r="BZ1436" s="87">
        <f t="shared" si="448"/>
        <v>10</v>
      </c>
      <c r="CB1436" s="88">
        <f t="shared" si="444"/>
        <v>11</v>
      </c>
      <c r="CC1436" s="89"/>
      <c r="CE1436" s="87">
        <f t="shared" si="443"/>
        <v>3</v>
      </c>
      <c r="CF1436" s="90">
        <v>31388400</v>
      </c>
      <c r="CG1436" s="90"/>
      <c r="CH1436" s="90">
        <v>31388400</v>
      </c>
      <c r="CI1436" s="22">
        <v>26157</v>
      </c>
      <c r="CJ1436" s="87">
        <f t="shared" si="445"/>
        <v>3</v>
      </c>
      <c r="CK1436" s="87">
        <f t="shared" si="446"/>
        <v>10</v>
      </c>
      <c r="CL1436" s="22" t="s">
        <v>121</v>
      </c>
      <c r="CM1436" s="22" t="s">
        <v>3564</v>
      </c>
    </row>
    <row r="1437" spans="1:91" ht="14.85" customHeight="1" x14ac:dyDescent="0.25">
      <c r="A1437" s="69">
        <f t="shared" si="449"/>
        <v>1435</v>
      </c>
      <c r="B1437" s="70" t="s">
        <v>102</v>
      </c>
      <c r="C1437" s="107">
        <v>235600288320</v>
      </c>
      <c r="D1437" s="106">
        <v>145552313</v>
      </c>
      <c r="E1437" s="73"/>
      <c r="F1437" s="74">
        <v>46085</v>
      </c>
      <c r="G1437" s="75" t="s">
        <v>328</v>
      </c>
      <c r="H1437" s="75" t="s">
        <v>140</v>
      </c>
      <c r="I1437" s="75" t="s">
        <v>105</v>
      </c>
      <c r="J1437" s="75" t="s">
        <v>329</v>
      </c>
      <c r="K1437" s="75" t="s">
        <v>242</v>
      </c>
      <c r="L1437" s="74">
        <v>46110</v>
      </c>
      <c r="M1437" s="73">
        <v>40</v>
      </c>
      <c r="N1437" s="75" t="s">
        <v>5538</v>
      </c>
      <c r="O1437" s="75" t="s">
        <v>5539</v>
      </c>
      <c r="P1437" s="75">
        <v>2830049722</v>
      </c>
      <c r="Q1437" s="74">
        <v>46087</v>
      </c>
      <c r="R1437" s="75">
        <v>1209391163</v>
      </c>
      <c r="S1437" s="75">
        <v>224287175</v>
      </c>
      <c r="T1437" s="74">
        <v>46087</v>
      </c>
      <c r="U1437" s="76">
        <v>18315.557000000001</v>
      </c>
      <c r="V1437" s="76">
        <v>17880.39</v>
      </c>
      <c r="W1437" s="75">
        <v>21</v>
      </c>
      <c r="X1437" s="75">
        <v>6</v>
      </c>
      <c r="Y1437" s="98">
        <v>235600288320</v>
      </c>
      <c r="Z1437" s="82" t="s">
        <v>128</v>
      </c>
      <c r="AA1437" s="75" t="s">
        <v>183</v>
      </c>
      <c r="AB1437" s="75" t="s">
        <v>3561</v>
      </c>
      <c r="AC1437" s="107">
        <v>235600288320</v>
      </c>
      <c r="AD1437" s="75" t="s">
        <v>113</v>
      </c>
      <c r="AE1437" s="99">
        <v>46091</v>
      </c>
      <c r="AF1437" s="80">
        <v>46090.541666666664</v>
      </c>
      <c r="AG1437" s="80">
        <v>46090.458333333336</v>
      </c>
      <c r="AH1437" s="80">
        <v>46089.708333333336</v>
      </c>
      <c r="AI1437" s="99">
        <v>46091</v>
      </c>
      <c r="AJ1437" s="69"/>
      <c r="AK1437" s="99">
        <v>46091</v>
      </c>
      <c r="AL1437" s="99">
        <v>46098</v>
      </c>
      <c r="AM1437" s="99">
        <v>46108</v>
      </c>
      <c r="AN1437" s="74">
        <v>46109</v>
      </c>
      <c r="AO1437" s="81">
        <f t="shared" si="450"/>
        <v>46088.708333333336</v>
      </c>
      <c r="AP1437" s="81">
        <f t="shared" si="451"/>
        <v>46089.708333333336</v>
      </c>
      <c r="AQ1437" s="81">
        <f t="shared" si="452"/>
        <v>46089.708333333336</v>
      </c>
      <c r="AR1437" s="81">
        <f t="shared" si="453"/>
        <v>46092</v>
      </c>
      <c r="AS1437" s="81">
        <f t="shared" si="454"/>
        <v>46093</v>
      </c>
      <c r="AT1437" s="81">
        <f t="shared" si="455"/>
        <v>46092</v>
      </c>
      <c r="AU1437" s="82" t="s">
        <v>2787</v>
      </c>
      <c r="AV1437" s="187">
        <v>46087</v>
      </c>
      <c r="AW1437" s="75" t="s">
        <v>5540</v>
      </c>
      <c r="AX1437" s="75" t="s">
        <v>5541</v>
      </c>
      <c r="AY1437" s="75"/>
      <c r="AZ1437" s="96"/>
      <c r="BA1437" s="75"/>
      <c r="BB1437" s="75"/>
      <c r="BC1437" s="75"/>
      <c r="BD1437" s="75"/>
      <c r="BE1437" s="75"/>
      <c r="BF1437" s="75"/>
      <c r="BG1437" s="75"/>
      <c r="BH1437" s="75"/>
      <c r="BI1437" s="75"/>
      <c r="BJ1437" s="75"/>
      <c r="BK1437" s="75"/>
      <c r="BL1437" s="75"/>
      <c r="BM1437" s="75"/>
      <c r="BN1437" s="75"/>
      <c r="BO1437" s="75"/>
      <c r="BP1437" s="75"/>
      <c r="BQ1437" s="75"/>
      <c r="BR1437" s="75"/>
      <c r="BS1437" s="75"/>
      <c r="BT1437" s="75">
        <v>1</v>
      </c>
      <c r="BU1437" s="201" t="s">
        <v>5542</v>
      </c>
      <c r="BV1437" s="74">
        <v>46092</v>
      </c>
      <c r="BW1437" s="85"/>
      <c r="BX1437" s="85"/>
      <c r="BY1437" s="86" t="s">
        <v>120</v>
      </c>
      <c r="BZ1437" s="87">
        <f t="shared" si="448"/>
        <v>10</v>
      </c>
      <c r="CB1437" s="88">
        <f t="shared" si="444"/>
        <v>11</v>
      </c>
      <c r="CC1437" s="89"/>
      <c r="CE1437" s="87">
        <f t="shared" si="443"/>
        <v>3</v>
      </c>
      <c r="CF1437" s="144">
        <v>31388400</v>
      </c>
      <c r="CG1437" s="90"/>
      <c r="CH1437" s="144">
        <v>31388400</v>
      </c>
      <c r="CI1437" s="22">
        <v>26157</v>
      </c>
      <c r="CJ1437" s="87">
        <f t="shared" si="445"/>
        <v>3</v>
      </c>
      <c r="CK1437" s="87">
        <f t="shared" si="446"/>
        <v>10</v>
      </c>
      <c r="CL1437" s="22" t="s">
        <v>121</v>
      </c>
      <c r="CM1437" s="22" t="s">
        <v>5543</v>
      </c>
    </row>
    <row r="1438" spans="1:91" ht="14.85" customHeight="1" x14ac:dyDescent="0.25">
      <c r="A1438" s="69">
        <f t="shared" si="449"/>
        <v>1436</v>
      </c>
      <c r="B1438" s="70" t="s">
        <v>102</v>
      </c>
      <c r="C1438" s="107">
        <v>235600288320</v>
      </c>
      <c r="D1438" s="106">
        <v>145552326</v>
      </c>
      <c r="E1438" s="73"/>
      <c r="F1438" s="74">
        <v>46085</v>
      </c>
      <c r="G1438" s="75" t="s">
        <v>328</v>
      </c>
      <c r="H1438" s="75" t="s">
        <v>140</v>
      </c>
      <c r="I1438" s="75" t="s">
        <v>105</v>
      </c>
      <c r="J1438" s="75" t="s">
        <v>329</v>
      </c>
      <c r="K1438" s="75" t="s">
        <v>242</v>
      </c>
      <c r="L1438" s="74">
        <v>46110</v>
      </c>
      <c r="M1438" s="73">
        <v>40</v>
      </c>
      <c r="N1438" s="75" t="s">
        <v>5544</v>
      </c>
      <c r="O1438" s="75" t="s">
        <v>5545</v>
      </c>
      <c r="P1438" s="75">
        <v>2830049708</v>
      </c>
      <c r="Q1438" s="74">
        <v>46087</v>
      </c>
      <c r="R1438" s="75">
        <v>1209391132</v>
      </c>
      <c r="S1438" s="75">
        <v>224287180</v>
      </c>
      <c r="T1438" s="74">
        <v>46087</v>
      </c>
      <c r="U1438" s="76">
        <v>18350.98</v>
      </c>
      <c r="V1438" s="76">
        <v>17914.273000000001</v>
      </c>
      <c r="W1438" s="75">
        <v>21</v>
      </c>
      <c r="X1438" s="75">
        <v>6</v>
      </c>
      <c r="Y1438" s="98">
        <v>235600288338</v>
      </c>
      <c r="Z1438" s="82" t="s">
        <v>128</v>
      </c>
      <c r="AA1438" s="75" t="s">
        <v>183</v>
      </c>
      <c r="AB1438" s="75" t="s">
        <v>3561</v>
      </c>
      <c r="AC1438" s="107">
        <v>235600288320</v>
      </c>
      <c r="AD1438" s="75" t="s">
        <v>113</v>
      </c>
      <c r="AE1438" s="99">
        <v>46091</v>
      </c>
      <c r="AF1438" s="80">
        <v>46090.541666666664</v>
      </c>
      <c r="AG1438" s="80">
        <v>46090.458333333336</v>
      </c>
      <c r="AH1438" s="80">
        <v>46089.708333333336</v>
      </c>
      <c r="AI1438" s="99">
        <v>46091</v>
      </c>
      <c r="AJ1438" s="69"/>
      <c r="AK1438" s="99">
        <v>46091</v>
      </c>
      <c r="AL1438" s="99">
        <v>46098</v>
      </c>
      <c r="AM1438" s="99">
        <v>46108</v>
      </c>
      <c r="AN1438" s="74">
        <v>46109</v>
      </c>
      <c r="AO1438" s="81">
        <f t="shared" si="450"/>
        <v>46088.708333333336</v>
      </c>
      <c r="AP1438" s="81">
        <f t="shared" si="451"/>
        <v>46089.708333333336</v>
      </c>
      <c r="AQ1438" s="81">
        <f t="shared" si="452"/>
        <v>46089.708333333336</v>
      </c>
      <c r="AR1438" s="81">
        <f t="shared" si="453"/>
        <v>46092</v>
      </c>
      <c r="AS1438" s="81">
        <f t="shared" si="454"/>
        <v>46093</v>
      </c>
      <c r="AT1438" s="81">
        <f t="shared" si="455"/>
        <v>46092</v>
      </c>
      <c r="AU1438" s="82" t="s">
        <v>2787</v>
      </c>
      <c r="AV1438" s="187">
        <v>46087</v>
      </c>
      <c r="AW1438" s="75" t="s">
        <v>5546</v>
      </c>
      <c r="AX1438" s="75" t="s">
        <v>5547</v>
      </c>
      <c r="AY1438" s="75"/>
      <c r="AZ1438" s="96"/>
      <c r="BA1438" s="75"/>
      <c r="BB1438" s="75"/>
      <c r="BC1438" s="75"/>
      <c r="BD1438" s="75"/>
      <c r="BE1438" s="75"/>
      <c r="BF1438" s="75"/>
      <c r="BG1438" s="75"/>
      <c r="BH1438" s="75"/>
      <c r="BI1438" s="75"/>
      <c r="BJ1438" s="75"/>
      <c r="BK1438" s="75"/>
      <c r="BL1438" s="75"/>
      <c r="BM1438" s="75"/>
      <c r="BN1438" s="75"/>
      <c r="BO1438" s="75"/>
      <c r="BP1438" s="75"/>
      <c r="BQ1438" s="75"/>
      <c r="BR1438" s="75"/>
      <c r="BS1438" s="75"/>
      <c r="BT1438" s="75">
        <v>0</v>
      </c>
      <c r="BU1438" s="201" t="s">
        <v>5542</v>
      </c>
      <c r="BV1438" s="74">
        <v>46092</v>
      </c>
      <c r="BW1438" s="85"/>
      <c r="BX1438" s="85"/>
      <c r="BY1438" s="86" t="s">
        <v>120</v>
      </c>
      <c r="BZ1438" s="87">
        <f t="shared" si="448"/>
        <v>10</v>
      </c>
      <c r="CB1438" s="88">
        <f t="shared" si="444"/>
        <v>11</v>
      </c>
      <c r="CC1438" s="89"/>
      <c r="CE1438" s="87">
        <f t="shared" si="443"/>
        <v>3</v>
      </c>
      <c r="CF1438" s="144">
        <v>31388400</v>
      </c>
      <c r="CG1438" s="90"/>
      <c r="CH1438" s="144">
        <v>31388400</v>
      </c>
      <c r="CI1438" s="22">
        <v>26157</v>
      </c>
      <c r="CJ1438" s="87">
        <f t="shared" si="445"/>
        <v>3</v>
      </c>
      <c r="CK1438" s="87">
        <f t="shared" si="446"/>
        <v>10</v>
      </c>
      <c r="CL1438" s="22" t="s">
        <v>121</v>
      </c>
      <c r="CM1438" s="22" t="s">
        <v>5543</v>
      </c>
    </row>
    <row r="1439" spans="1:91" ht="14.85" customHeight="1" x14ac:dyDescent="0.25">
      <c r="A1439" s="69">
        <f t="shared" si="449"/>
        <v>1437</v>
      </c>
      <c r="B1439" s="70" t="s">
        <v>102</v>
      </c>
      <c r="C1439" s="107">
        <v>235600288320</v>
      </c>
      <c r="D1439" s="106">
        <v>145568520</v>
      </c>
      <c r="E1439" s="73"/>
      <c r="F1439" s="74">
        <v>46085</v>
      </c>
      <c r="G1439" s="75" t="s">
        <v>328</v>
      </c>
      <c r="H1439" s="75" t="s">
        <v>140</v>
      </c>
      <c r="I1439" s="75" t="s">
        <v>105</v>
      </c>
      <c r="J1439" s="75" t="s">
        <v>329</v>
      </c>
      <c r="K1439" s="75" t="s">
        <v>242</v>
      </c>
      <c r="L1439" s="74">
        <v>46113</v>
      </c>
      <c r="M1439" s="73">
        <v>20</v>
      </c>
      <c r="N1439" s="75" t="s">
        <v>5548</v>
      </c>
      <c r="O1439" s="75" t="s">
        <v>5549</v>
      </c>
      <c r="P1439" s="75">
        <v>2830049718</v>
      </c>
      <c r="Q1439" s="74">
        <v>46087</v>
      </c>
      <c r="R1439" s="75">
        <v>1209391149</v>
      </c>
      <c r="S1439" s="75">
        <v>224287186</v>
      </c>
      <c r="T1439" s="74">
        <v>46087</v>
      </c>
      <c r="U1439" s="76">
        <v>8785.1980000000003</v>
      </c>
      <c r="V1439" s="76">
        <v>8503.2420000000002</v>
      </c>
      <c r="W1439" s="75">
        <v>11</v>
      </c>
      <c r="X1439" s="75">
        <v>6</v>
      </c>
      <c r="Y1439" s="98">
        <v>235600288389</v>
      </c>
      <c r="Z1439" s="82" t="s">
        <v>128</v>
      </c>
      <c r="AA1439" s="75" t="s">
        <v>183</v>
      </c>
      <c r="AB1439" s="75" t="s">
        <v>3561</v>
      </c>
      <c r="AC1439" s="107">
        <v>235600288320</v>
      </c>
      <c r="AD1439" s="75" t="s">
        <v>113</v>
      </c>
      <c r="AE1439" s="99">
        <v>46091</v>
      </c>
      <c r="AF1439" s="80">
        <v>46090.541666666664</v>
      </c>
      <c r="AG1439" s="80">
        <v>46090.458333333336</v>
      </c>
      <c r="AH1439" s="80">
        <v>46089.708333333336</v>
      </c>
      <c r="AI1439" s="99">
        <v>46091</v>
      </c>
      <c r="AJ1439" s="69"/>
      <c r="AK1439" s="99">
        <v>46091</v>
      </c>
      <c r="AL1439" s="99">
        <v>46098</v>
      </c>
      <c r="AM1439" s="99">
        <v>46108</v>
      </c>
      <c r="AN1439" s="74">
        <v>46109</v>
      </c>
      <c r="AO1439" s="81">
        <f t="shared" si="450"/>
        <v>46088.708333333336</v>
      </c>
      <c r="AP1439" s="81">
        <f t="shared" si="451"/>
        <v>46089.708333333336</v>
      </c>
      <c r="AQ1439" s="81">
        <f t="shared" si="452"/>
        <v>46089.708333333336</v>
      </c>
      <c r="AR1439" s="81">
        <f t="shared" si="453"/>
        <v>46092</v>
      </c>
      <c r="AS1439" s="81">
        <f t="shared" si="454"/>
        <v>46093</v>
      </c>
      <c r="AT1439" s="81">
        <f t="shared" si="455"/>
        <v>46092</v>
      </c>
      <c r="AU1439" s="82" t="s">
        <v>2787</v>
      </c>
      <c r="AV1439" s="187">
        <v>46087</v>
      </c>
      <c r="AW1439" s="75" t="s">
        <v>5550</v>
      </c>
      <c r="AX1439" s="75" t="s">
        <v>5551</v>
      </c>
      <c r="AY1439" s="75"/>
      <c r="AZ1439" s="96"/>
      <c r="BA1439" s="75"/>
      <c r="BB1439" s="75"/>
      <c r="BC1439" s="75"/>
      <c r="BD1439" s="75"/>
      <c r="BE1439" s="75"/>
      <c r="BF1439" s="75"/>
      <c r="BG1439" s="75"/>
      <c r="BH1439" s="75"/>
      <c r="BI1439" s="75"/>
      <c r="BJ1439" s="75"/>
      <c r="BK1439" s="75"/>
      <c r="BL1439" s="75"/>
      <c r="BM1439" s="75"/>
      <c r="BN1439" s="75"/>
      <c r="BO1439" s="75"/>
      <c r="BP1439" s="75"/>
      <c r="BQ1439" s="75"/>
      <c r="BR1439" s="75"/>
      <c r="BS1439" s="75"/>
      <c r="BT1439" s="75">
        <v>0</v>
      </c>
      <c r="BU1439" s="201" t="s">
        <v>5542</v>
      </c>
      <c r="BV1439" s="74">
        <v>46092</v>
      </c>
      <c r="BW1439" s="85"/>
      <c r="BX1439" s="85"/>
      <c r="BY1439" s="86" t="s">
        <v>120</v>
      </c>
      <c r="BZ1439" s="87">
        <f t="shared" si="448"/>
        <v>10</v>
      </c>
      <c r="CB1439" s="88">
        <f t="shared" si="444"/>
        <v>11</v>
      </c>
      <c r="CC1439" s="89"/>
      <c r="CE1439" s="87">
        <f t="shared" si="443"/>
        <v>3</v>
      </c>
      <c r="CF1439" s="90">
        <v>18309900</v>
      </c>
      <c r="CG1439" s="90"/>
      <c r="CH1439" s="90">
        <v>18309900</v>
      </c>
      <c r="CI1439" s="22">
        <v>26157</v>
      </c>
      <c r="CJ1439" s="87">
        <f t="shared" si="445"/>
        <v>3</v>
      </c>
      <c r="CK1439" s="87">
        <f t="shared" si="446"/>
        <v>10</v>
      </c>
      <c r="CL1439" s="22" t="s">
        <v>121</v>
      </c>
      <c r="CM1439" s="22" t="s">
        <v>5543</v>
      </c>
    </row>
    <row r="1440" spans="1:91" ht="14.85" customHeight="1" x14ac:dyDescent="0.25">
      <c r="A1440" s="69">
        <f t="shared" si="449"/>
        <v>1438</v>
      </c>
      <c r="B1440" s="70" t="s">
        <v>102</v>
      </c>
      <c r="C1440" s="107">
        <v>235600288354</v>
      </c>
      <c r="D1440" s="106">
        <v>145568715</v>
      </c>
      <c r="E1440" s="73"/>
      <c r="F1440" s="74">
        <v>46085</v>
      </c>
      <c r="G1440" s="75" t="s">
        <v>5552</v>
      </c>
      <c r="H1440" s="75" t="s">
        <v>140</v>
      </c>
      <c r="I1440" s="75" t="s">
        <v>105</v>
      </c>
      <c r="J1440" s="75" t="s">
        <v>329</v>
      </c>
      <c r="K1440" s="75" t="s">
        <v>242</v>
      </c>
      <c r="L1440" s="74">
        <v>46113</v>
      </c>
      <c r="M1440" s="73">
        <v>40</v>
      </c>
      <c r="N1440" s="75" t="s">
        <v>5553</v>
      </c>
      <c r="O1440" s="75" t="s">
        <v>5554</v>
      </c>
      <c r="P1440" s="75">
        <v>2830049677</v>
      </c>
      <c r="Q1440" s="74">
        <v>46087</v>
      </c>
      <c r="R1440" s="75">
        <v>1209391059</v>
      </c>
      <c r="S1440" s="75">
        <v>224287188</v>
      </c>
      <c r="T1440" s="74">
        <v>46087</v>
      </c>
      <c r="U1440" s="76">
        <v>14250.391</v>
      </c>
      <c r="V1440" s="76">
        <v>13783.44</v>
      </c>
      <c r="W1440" s="75">
        <v>17</v>
      </c>
      <c r="X1440" s="75">
        <v>5</v>
      </c>
      <c r="Y1440" s="98">
        <v>235600288354</v>
      </c>
      <c r="Z1440" s="82" t="s">
        <v>128</v>
      </c>
      <c r="AA1440" s="75" t="s">
        <v>183</v>
      </c>
      <c r="AB1440" s="75" t="s">
        <v>3561</v>
      </c>
      <c r="AC1440" s="107">
        <v>235600288354</v>
      </c>
      <c r="AD1440" s="75" t="s">
        <v>113</v>
      </c>
      <c r="AE1440" s="99">
        <v>46091</v>
      </c>
      <c r="AF1440" s="80">
        <v>46090.541666666664</v>
      </c>
      <c r="AG1440" s="80">
        <v>46090.458333333336</v>
      </c>
      <c r="AH1440" s="80">
        <v>46089.708333333336</v>
      </c>
      <c r="AI1440" s="99">
        <v>46091</v>
      </c>
      <c r="AJ1440" s="69"/>
      <c r="AK1440" s="99">
        <v>46091</v>
      </c>
      <c r="AL1440" s="99">
        <v>46098</v>
      </c>
      <c r="AM1440" s="101">
        <v>46106</v>
      </c>
      <c r="AN1440" s="101">
        <v>46109</v>
      </c>
      <c r="AO1440" s="81">
        <f t="shared" si="450"/>
        <v>46088.708333333336</v>
      </c>
      <c r="AP1440" s="81">
        <f t="shared" si="451"/>
        <v>46089.708333333336</v>
      </c>
      <c r="AQ1440" s="81">
        <f t="shared" si="452"/>
        <v>46089.708333333336</v>
      </c>
      <c r="AR1440" s="81">
        <f t="shared" si="453"/>
        <v>46092</v>
      </c>
      <c r="AS1440" s="81">
        <f t="shared" si="454"/>
        <v>46093</v>
      </c>
      <c r="AT1440" s="81">
        <f t="shared" si="455"/>
        <v>46092</v>
      </c>
      <c r="AU1440" s="82" t="s">
        <v>2787</v>
      </c>
      <c r="AV1440" s="187">
        <v>46087</v>
      </c>
      <c r="AW1440" s="75" t="s">
        <v>5555</v>
      </c>
      <c r="AX1440" s="75" t="s">
        <v>5556</v>
      </c>
      <c r="AY1440" s="75"/>
      <c r="AZ1440" s="96"/>
      <c r="BA1440" s="75"/>
      <c r="BB1440" s="75"/>
      <c r="BC1440" s="75"/>
      <c r="BD1440" s="75"/>
      <c r="BE1440" s="75"/>
      <c r="BF1440" s="75"/>
      <c r="BG1440" s="75"/>
      <c r="BH1440" s="75"/>
      <c r="BI1440" s="75"/>
      <c r="BJ1440" s="75"/>
      <c r="BK1440" s="75"/>
      <c r="BL1440" s="75"/>
      <c r="BM1440" s="75"/>
      <c r="BN1440" s="75"/>
      <c r="BO1440" s="75"/>
      <c r="BP1440" s="75"/>
      <c r="BQ1440" s="75"/>
      <c r="BR1440" s="75"/>
      <c r="BS1440" s="75"/>
      <c r="BT1440" s="75">
        <v>1</v>
      </c>
      <c r="BU1440" s="201" t="s">
        <v>5557</v>
      </c>
      <c r="BV1440" s="74">
        <v>46091</v>
      </c>
      <c r="BW1440" s="85"/>
      <c r="BX1440" s="85"/>
      <c r="BY1440" s="86" t="s">
        <v>120</v>
      </c>
      <c r="BZ1440" s="87">
        <f t="shared" si="448"/>
        <v>10</v>
      </c>
      <c r="CB1440" s="88">
        <f t="shared" si="444"/>
        <v>11</v>
      </c>
      <c r="CC1440" s="89"/>
      <c r="CE1440" s="87">
        <f t="shared" si="443"/>
        <v>3</v>
      </c>
      <c r="CF1440" s="90">
        <v>31388400</v>
      </c>
      <c r="CG1440" s="90"/>
      <c r="CH1440" s="90">
        <v>31388400</v>
      </c>
      <c r="CI1440" s="91">
        <v>26157</v>
      </c>
      <c r="CJ1440" s="87">
        <f t="shared" si="445"/>
        <v>3</v>
      </c>
      <c r="CK1440" s="87">
        <f t="shared" si="446"/>
        <v>10</v>
      </c>
      <c r="CL1440" s="22" t="s">
        <v>121</v>
      </c>
      <c r="CM1440" s="22" t="s">
        <v>5558</v>
      </c>
    </row>
    <row r="1441" spans="1:91" ht="14.85" customHeight="1" x14ac:dyDescent="0.25">
      <c r="A1441" s="69">
        <f t="shared" si="449"/>
        <v>1439</v>
      </c>
      <c r="B1441" s="70" t="s">
        <v>102</v>
      </c>
      <c r="C1441" s="107">
        <v>235600288354</v>
      </c>
      <c r="D1441" s="106">
        <v>145568730</v>
      </c>
      <c r="E1441" s="73"/>
      <c r="F1441" s="74">
        <v>46085</v>
      </c>
      <c r="G1441" s="75" t="s">
        <v>5552</v>
      </c>
      <c r="H1441" s="75" t="s">
        <v>140</v>
      </c>
      <c r="I1441" s="75" t="s">
        <v>105</v>
      </c>
      <c r="J1441" s="75" t="s">
        <v>329</v>
      </c>
      <c r="K1441" s="75" t="s">
        <v>242</v>
      </c>
      <c r="L1441" s="74">
        <v>46113</v>
      </c>
      <c r="M1441" s="73">
        <v>40</v>
      </c>
      <c r="N1441" s="75" t="s">
        <v>5559</v>
      </c>
      <c r="O1441" s="75" t="s">
        <v>5560</v>
      </c>
      <c r="P1441" s="75">
        <v>2830049695</v>
      </c>
      <c r="Q1441" s="74">
        <v>46087</v>
      </c>
      <c r="R1441" s="75">
        <v>1209391107</v>
      </c>
      <c r="S1441" s="75">
        <v>224287198</v>
      </c>
      <c r="T1441" s="74">
        <v>46087</v>
      </c>
      <c r="U1441" s="76">
        <v>13937.605</v>
      </c>
      <c r="V1441" s="76">
        <v>13483.263000000001</v>
      </c>
      <c r="W1441" s="75">
        <v>18</v>
      </c>
      <c r="X1441" s="75">
        <v>4</v>
      </c>
      <c r="Y1441" s="98">
        <v>235600288362</v>
      </c>
      <c r="Z1441" s="82" t="s">
        <v>128</v>
      </c>
      <c r="AA1441" s="75" t="s">
        <v>183</v>
      </c>
      <c r="AB1441" s="75" t="s">
        <v>3561</v>
      </c>
      <c r="AC1441" s="107">
        <v>235600288354</v>
      </c>
      <c r="AD1441" s="75" t="s">
        <v>113</v>
      </c>
      <c r="AE1441" s="99">
        <v>46091</v>
      </c>
      <c r="AF1441" s="80">
        <v>46090.541666666664</v>
      </c>
      <c r="AG1441" s="80">
        <v>46090.458333333336</v>
      </c>
      <c r="AH1441" s="80">
        <v>46089.708333333336</v>
      </c>
      <c r="AI1441" s="99">
        <v>46091</v>
      </c>
      <c r="AJ1441" s="69"/>
      <c r="AK1441" s="99">
        <v>46091</v>
      </c>
      <c r="AL1441" s="99">
        <v>46098</v>
      </c>
      <c r="AM1441" s="101">
        <v>46106</v>
      </c>
      <c r="AN1441" s="101">
        <v>46109</v>
      </c>
      <c r="AO1441" s="81">
        <f t="shared" si="450"/>
        <v>46088.708333333336</v>
      </c>
      <c r="AP1441" s="81">
        <f t="shared" si="451"/>
        <v>46089.708333333336</v>
      </c>
      <c r="AQ1441" s="81">
        <f t="shared" si="452"/>
        <v>46089.708333333336</v>
      </c>
      <c r="AR1441" s="81">
        <f t="shared" si="453"/>
        <v>46092</v>
      </c>
      <c r="AS1441" s="81">
        <f t="shared" si="454"/>
        <v>46093</v>
      </c>
      <c r="AT1441" s="81">
        <f t="shared" si="455"/>
        <v>46092</v>
      </c>
      <c r="AU1441" s="82" t="s">
        <v>2787</v>
      </c>
      <c r="AV1441" s="187">
        <v>46087</v>
      </c>
      <c r="AW1441" s="75" t="s">
        <v>5561</v>
      </c>
      <c r="AX1441" s="75" t="s">
        <v>5562</v>
      </c>
      <c r="AY1441" s="75"/>
      <c r="AZ1441" s="96"/>
      <c r="BA1441" s="75"/>
      <c r="BB1441" s="75"/>
      <c r="BC1441" s="75"/>
      <c r="BD1441" s="75"/>
      <c r="BE1441" s="75"/>
      <c r="BF1441" s="75"/>
      <c r="BG1441" s="75"/>
      <c r="BH1441" s="75"/>
      <c r="BI1441" s="75"/>
      <c r="BJ1441" s="75"/>
      <c r="BK1441" s="75"/>
      <c r="BL1441" s="75"/>
      <c r="BM1441" s="75"/>
      <c r="BN1441" s="75"/>
      <c r="BO1441" s="75"/>
      <c r="BP1441" s="75"/>
      <c r="BQ1441" s="75"/>
      <c r="BR1441" s="75"/>
      <c r="BS1441" s="75"/>
      <c r="BT1441" s="75">
        <v>0</v>
      </c>
      <c r="BU1441" s="201" t="s">
        <v>5557</v>
      </c>
      <c r="BV1441" s="74">
        <v>46091</v>
      </c>
      <c r="BW1441" s="85"/>
      <c r="BX1441" s="85"/>
      <c r="BY1441" s="86" t="s">
        <v>120</v>
      </c>
      <c r="BZ1441" s="87">
        <f t="shared" si="448"/>
        <v>10</v>
      </c>
      <c r="CB1441" s="88">
        <f t="shared" si="444"/>
        <v>11</v>
      </c>
      <c r="CC1441" s="89"/>
      <c r="CE1441" s="87">
        <f t="shared" si="443"/>
        <v>3</v>
      </c>
      <c r="CF1441" s="90">
        <v>31388400</v>
      </c>
      <c r="CG1441" s="90"/>
      <c r="CH1441" s="90">
        <v>31388400</v>
      </c>
      <c r="CI1441" s="91">
        <v>26157</v>
      </c>
      <c r="CJ1441" s="87">
        <f t="shared" si="445"/>
        <v>3</v>
      </c>
      <c r="CK1441" s="87">
        <f t="shared" si="446"/>
        <v>10</v>
      </c>
      <c r="CL1441" s="22" t="s">
        <v>121</v>
      </c>
      <c r="CM1441" s="22" t="s">
        <v>5558</v>
      </c>
    </row>
    <row r="1442" spans="1:91" ht="14.85" customHeight="1" x14ac:dyDescent="0.25">
      <c r="A1442" s="69">
        <f t="shared" si="449"/>
        <v>1440</v>
      </c>
      <c r="B1442" s="70" t="s">
        <v>102</v>
      </c>
      <c r="C1442" s="98" t="s">
        <v>5496</v>
      </c>
      <c r="D1442" s="106">
        <v>145580324</v>
      </c>
      <c r="E1442" s="82">
        <v>5320008039</v>
      </c>
      <c r="F1442" s="158">
        <v>46092</v>
      </c>
      <c r="G1442" s="82" t="s">
        <v>552</v>
      </c>
      <c r="H1442" s="82" t="s">
        <v>140</v>
      </c>
      <c r="I1442" s="82" t="s">
        <v>105</v>
      </c>
      <c r="J1442" s="82" t="s">
        <v>329</v>
      </c>
      <c r="K1442" s="82" t="s">
        <v>242</v>
      </c>
      <c r="L1442" s="158">
        <v>46115</v>
      </c>
      <c r="M1442" s="73">
        <v>40</v>
      </c>
      <c r="N1442" s="75" t="s">
        <v>5563</v>
      </c>
      <c r="O1442" s="75" t="s">
        <v>5564</v>
      </c>
      <c r="P1442" s="75">
        <v>2830050210</v>
      </c>
      <c r="Q1442" s="74">
        <v>46097</v>
      </c>
      <c r="R1442" s="75">
        <v>1209393739</v>
      </c>
      <c r="S1442" s="75">
        <v>224325828</v>
      </c>
      <c r="T1442" s="74">
        <v>46097</v>
      </c>
      <c r="U1442" s="76">
        <v>15598.582</v>
      </c>
      <c r="V1442" s="76">
        <v>15077.34</v>
      </c>
      <c r="W1442" s="75">
        <v>23</v>
      </c>
      <c r="X1442" s="75">
        <v>6</v>
      </c>
      <c r="Y1442" s="98" t="s">
        <v>5565</v>
      </c>
      <c r="Z1442" s="82" t="s">
        <v>258</v>
      </c>
      <c r="AA1442" s="75" t="s">
        <v>3553</v>
      </c>
      <c r="AB1442" s="75" t="s">
        <v>5491</v>
      </c>
      <c r="AC1442" s="98" t="s">
        <v>5496</v>
      </c>
      <c r="AD1442" s="75" t="s">
        <v>113</v>
      </c>
      <c r="AE1442" s="74">
        <v>46104</v>
      </c>
      <c r="AF1442" s="80">
        <v>46101.25</v>
      </c>
      <c r="AG1442" s="80">
        <v>46100.625</v>
      </c>
      <c r="AH1442" s="80">
        <v>46100.625</v>
      </c>
      <c r="AI1442" s="99">
        <v>46103</v>
      </c>
      <c r="AJ1442" s="69"/>
      <c r="AK1442" s="99">
        <v>46103</v>
      </c>
      <c r="AL1442" s="99">
        <v>46109</v>
      </c>
      <c r="AM1442" s="75"/>
      <c r="AN1442" s="99">
        <v>46109</v>
      </c>
      <c r="AO1442" s="81" t="s">
        <v>121</v>
      </c>
      <c r="AP1442" s="81" t="s">
        <v>121</v>
      </c>
      <c r="AQ1442" s="81" t="s">
        <v>121</v>
      </c>
      <c r="AR1442" s="81" t="s">
        <v>121</v>
      </c>
      <c r="AS1442" s="81" t="s">
        <v>121</v>
      </c>
      <c r="AT1442" s="81" t="s">
        <v>121</v>
      </c>
      <c r="AU1442" s="82" t="s">
        <v>5500</v>
      </c>
      <c r="AV1442" s="134">
        <v>46097</v>
      </c>
      <c r="AW1442" s="75">
        <f>_xlfn.XLOOKUP(D1442,'[1]OPS Loading report'!$E:$E,'[1]OPS Loading report'!$G:$G)</f>
        <v>0</v>
      </c>
      <c r="AX1442" s="75">
        <v>0</v>
      </c>
      <c r="AY1442" s="75"/>
      <c r="AZ1442" s="96"/>
      <c r="BA1442" s="75"/>
      <c r="BB1442" s="75"/>
      <c r="BC1442" s="75"/>
      <c r="BD1442" s="75"/>
      <c r="BE1442" s="75"/>
      <c r="BF1442" s="75"/>
      <c r="BG1442" s="75"/>
      <c r="BH1442" s="75"/>
      <c r="BI1442" s="75"/>
      <c r="BJ1442" s="75"/>
      <c r="BK1442" s="75"/>
      <c r="BL1442" s="75"/>
      <c r="BM1442" s="75"/>
      <c r="BN1442" s="75"/>
      <c r="BO1442" s="75"/>
      <c r="BP1442" s="75"/>
      <c r="BQ1442" s="75"/>
      <c r="BR1442" s="75"/>
      <c r="BS1442" s="75"/>
      <c r="BT1442" s="75">
        <v>0</v>
      </c>
      <c r="BU1442" s="188" t="s">
        <v>5503</v>
      </c>
      <c r="BV1442" s="74">
        <v>46105</v>
      </c>
      <c r="BW1442" s="85"/>
      <c r="BX1442" s="85"/>
      <c r="BY1442" s="86" t="s">
        <v>120</v>
      </c>
      <c r="BZ1442" s="87">
        <f t="shared" si="448"/>
        <v>11</v>
      </c>
      <c r="CB1442" s="88">
        <f t="shared" si="444"/>
        <v>13</v>
      </c>
      <c r="CC1442" s="89"/>
      <c r="CE1442" s="87">
        <f t="shared" si="443"/>
        <v>3</v>
      </c>
      <c r="CF1442" s="90">
        <v>22841104</v>
      </c>
      <c r="CG1442" s="90"/>
      <c r="CH1442" s="90">
        <v>22841104</v>
      </c>
      <c r="CI1442" s="22">
        <v>26224</v>
      </c>
      <c r="CJ1442" s="87">
        <f t="shared" si="445"/>
        <v>3</v>
      </c>
      <c r="CK1442" s="87">
        <f t="shared" si="446"/>
        <v>12</v>
      </c>
      <c r="CL1442" s="22" t="s">
        <v>5125</v>
      </c>
      <c r="CM1442" s="22" t="s">
        <v>5504</v>
      </c>
    </row>
    <row r="1443" spans="1:91" ht="14.85" customHeight="1" x14ac:dyDescent="0.25">
      <c r="A1443" s="69"/>
      <c r="B1443" s="70" t="s">
        <v>102</v>
      </c>
      <c r="C1443" s="98" t="s">
        <v>5496</v>
      </c>
      <c r="D1443" s="106">
        <v>145745342</v>
      </c>
      <c r="E1443" s="82">
        <v>5320008039</v>
      </c>
      <c r="F1443" s="158">
        <v>46094</v>
      </c>
      <c r="G1443" s="82" t="s">
        <v>4195</v>
      </c>
      <c r="H1443" s="82" t="s">
        <v>140</v>
      </c>
      <c r="I1443" s="82" t="s">
        <v>105</v>
      </c>
      <c r="J1443" s="82" t="s">
        <v>329</v>
      </c>
      <c r="K1443" s="82" t="s">
        <v>242</v>
      </c>
      <c r="L1443" s="158">
        <v>46119</v>
      </c>
      <c r="M1443" s="73">
        <v>0</v>
      </c>
      <c r="N1443" s="75" t="s">
        <v>5563</v>
      </c>
      <c r="O1443" s="75" t="s">
        <v>5564</v>
      </c>
      <c r="P1443" s="75">
        <v>2830050211</v>
      </c>
      <c r="Q1443" s="74">
        <v>46097</v>
      </c>
      <c r="R1443" s="75">
        <v>1209393740</v>
      </c>
      <c r="S1443" s="75">
        <v>224325826</v>
      </c>
      <c r="T1443" s="74">
        <v>46097</v>
      </c>
      <c r="U1443" s="76">
        <v>1248.329</v>
      </c>
      <c r="V1443" s="76">
        <v>1206.2429999999999</v>
      </c>
      <c r="W1443" s="75">
        <v>3</v>
      </c>
      <c r="X1443" s="75">
        <v>1</v>
      </c>
      <c r="Y1443" s="98" t="s">
        <v>5565</v>
      </c>
      <c r="Z1443" s="82" t="s">
        <v>258</v>
      </c>
      <c r="AA1443" s="75" t="s">
        <v>3553</v>
      </c>
      <c r="AB1443" s="75" t="s">
        <v>5491</v>
      </c>
      <c r="AC1443" s="98" t="s">
        <v>5496</v>
      </c>
      <c r="AD1443" s="75" t="s">
        <v>113</v>
      </c>
      <c r="AE1443" s="74">
        <v>46104</v>
      </c>
      <c r="AF1443" s="80">
        <v>46101.25</v>
      </c>
      <c r="AG1443" s="80">
        <v>46100.625</v>
      </c>
      <c r="AH1443" s="80">
        <v>46100.625</v>
      </c>
      <c r="AI1443" s="99">
        <v>46103</v>
      </c>
      <c r="AJ1443" s="69"/>
      <c r="AK1443" s="99">
        <v>46103</v>
      </c>
      <c r="AL1443" s="99">
        <v>46109</v>
      </c>
      <c r="AM1443" s="69"/>
      <c r="AN1443" s="99">
        <v>46109</v>
      </c>
      <c r="AO1443" s="81" t="s">
        <v>121</v>
      </c>
      <c r="AP1443" s="81" t="s">
        <v>121</v>
      </c>
      <c r="AQ1443" s="81" t="s">
        <v>121</v>
      </c>
      <c r="AR1443" s="81" t="s">
        <v>121</v>
      </c>
      <c r="AS1443" s="81" t="s">
        <v>121</v>
      </c>
      <c r="AT1443" s="81" t="s">
        <v>121</v>
      </c>
      <c r="AU1443" s="82" t="s">
        <v>5500</v>
      </c>
      <c r="AV1443" s="134">
        <v>46097</v>
      </c>
      <c r="AW1443" s="75" t="str">
        <f>_xlfn.XLOOKUP(D1443,'[1]OPS Loading report'!$E:$E,'[1]OPS Loading report'!$G:$G)</f>
        <v>CAAU7669466</v>
      </c>
      <c r="AX1443" s="75"/>
      <c r="AY1443" s="75"/>
      <c r="AZ1443" s="96"/>
      <c r="BA1443" s="75"/>
      <c r="BB1443" s="75"/>
      <c r="BC1443" s="75"/>
      <c r="BD1443" s="75"/>
      <c r="BE1443" s="75"/>
      <c r="BF1443" s="75"/>
      <c r="BG1443" s="75"/>
      <c r="BH1443" s="75"/>
      <c r="BI1443" s="75"/>
      <c r="BJ1443" s="75"/>
      <c r="BK1443" s="75"/>
      <c r="BL1443" s="75"/>
      <c r="BM1443" s="75"/>
      <c r="BN1443" s="75"/>
      <c r="BO1443" s="75"/>
      <c r="BP1443" s="75"/>
      <c r="BQ1443" s="75"/>
      <c r="BR1443" s="75"/>
      <c r="BS1443" s="75"/>
      <c r="BT1443" s="75"/>
      <c r="BU1443" s="188" t="s">
        <v>5503</v>
      </c>
      <c r="BV1443" s="74">
        <v>46105</v>
      </c>
      <c r="BW1443" s="85"/>
      <c r="BX1443" s="85"/>
      <c r="BY1443" s="86"/>
      <c r="BZ1443" s="87">
        <f t="shared" si="448"/>
        <v>11</v>
      </c>
      <c r="CB1443" s="88">
        <f t="shared" si="444"/>
        <v>13</v>
      </c>
      <c r="CC1443" s="89"/>
      <c r="CE1443" s="87">
        <f t="shared" si="443"/>
        <v>3</v>
      </c>
      <c r="CF1443" s="90"/>
      <c r="CG1443" s="90"/>
      <c r="CH1443" s="90"/>
      <c r="CJ1443" s="87">
        <f t="shared" si="445"/>
        <v>3</v>
      </c>
      <c r="CK1443" s="87">
        <f t="shared" si="446"/>
        <v>12</v>
      </c>
      <c r="CL1443" s="22" t="s">
        <v>5125</v>
      </c>
      <c r="CM1443" s="22" t="s">
        <v>5504</v>
      </c>
    </row>
    <row r="1444" spans="1:91" ht="14.85" customHeight="1" x14ac:dyDescent="0.25">
      <c r="A1444" s="69">
        <f t="shared" ref="A1444:A1507" si="456">ROW()-2</f>
        <v>1442</v>
      </c>
      <c r="B1444" s="70" t="s">
        <v>102</v>
      </c>
      <c r="C1444" s="245" t="s">
        <v>5566</v>
      </c>
      <c r="D1444" s="239">
        <v>145580330</v>
      </c>
      <c r="E1444" s="73"/>
      <c r="F1444" s="74">
        <v>46092</v>
      </c>
      <c r="G1444" s="75" t="s">
        <v>552</v>
      </c>
      <c r="H1444" s="75" t="s">
        <v>140</v>
      </c>
      <c r="I1444" s="75" t="s">
        <v>105</v>
      </c>
      <c r="J1444" s="75" t="s">
        <v>329</v>
      </c>
      <c r="K1444" s="75" t="s">
        <v>242</v>
      </c>
      <c r="L1444" s="74">
        <v>46115</v>
      </c>
      <c r="M1444" s="73">
        <v>40</v>
      </c>
      <c r="N1444" s="75" t="s">
        <v>5567</v>
      </c>
      <c r="O1444" s="75" t="s">
        <v>5568</v>
      </c>
      <c r="P1444" s="75">
        <v>2830049924</v>
      </c>
      <c r="Q1444" s="74">
        <v>46092</v>
      </c>
      <c r="R1444" s="75">
        <v>1209392410</v>
      </c>
      <c r="S1444" s="75">
        <v>224305432</v>
      </c>
      <c r="T1444" s="74">
        <v>46092</v>
      </c>
      <c r="U1444" s="76">
        <v>13890.464</v>
      </c>
      <c r="V1444" s="76">
        <v>13426.960999999999</v>
      </c>
      <c r="W1444" s="75">
        <v>18</v>
      </c>
      <c r="X1444" s="75">
        <v>5</v>
      </c>
      <c r="Y1444" s="98" t="s">
        <v>5569</v>
      </c>
      <c r="Z1444" s="82" t="s">
        <v>258</v>
      </c>
      <c r="AA1444" s="75" t="s">
        <v>5490</v>
      </c>
      <c r="AB1444" s="82" t="s">
        <v>5491</v>
      </c>
      <c r="AC1444" s="98" t="s">
        <v>5566</v>
      </c>
      <c r="AD1444" s="75" t="s">
        <v>113</v>
      </c>
      <c r="AE1444" s="74">
        <v>46097</v>
      </c>
      <c r="AF1444" s="80">
        <v>46095.25</v>
      </c>
      <c r="AG1444" s="80">
        <v>46094.625</v>
      </c>
      <c r="AH1444" s="80">
        <v>46094.625</v>
      </c>
      <c r="AI1444" s="99">
        <v>46096</v>
      </c>
      <c r="AJ1444" s="99">
        <v>46097</v>
      </c>
      <c r="AK1444" s="99">
        <v>46096</v>
      </c>
      <c r="AL1444" s="99">
        <v>46101</v>
      </c>
      <c r="AM1444" s="99">
        <v>46102</v>
      </c>
      <c r="AN1444" s="74">
        <v>46103</v>
      </c>
      <c r="AO1444" s="81">
        <f>IF(AH1444&lt;AG1444,IF(AH1444=0,"",AH1444-1),IF(AG1444=0,"",AG1444-1))</f>
        <v>46093.625</v>
      </c>
      <c r="AP1444" s="81">
        <f>IF(AH1444&lt;AG1444,IF(AH1444=0,"",AH1444),IF(AG1444=0,"",AG1444))</f>
        <v>46094.625</v>
      </c>
      <c r="AQ1444" s="81">
        <f>IF(AH1444&lt;AG1444,IF(AH1444=0,"",AH1444),IF(AG1444=0,"",AG1444))</f>
        <v>46094.625</v>
      </c>
      <c r="AR1444" s="81">
        <f>IF(AI1444=0,"",IF(AI1444&lt;AJ1444,AJ1444+1,AI1444+1))</f>
        <v>46098</v>
      </c>
      <c r="AS1444" s="81">
        <f>IF(AI1444=0,"",IF(AE1444=0,IF(AJ1444=0,AI1444+2,AJ1444+2),AE1444+2))</f>
        <v>46099</v>
      </c>
      <c r="AT1444" s="81">
        <f>IF(AI1444=0,"",IF(AI1444&lt;AJ1444,AJ1444+1,AI1444+1))</f>
        <v>46098</v>
      </c>
      <c r="AU1444" s="224" t="s">
        <v>5120</v>
      </c>
      <c r="AV1444" s="134">
        <v>46092</v>
      </c>
      <c r="AW1444" s="75" t="s">
        <v>5570</v>
      </c>
      <c r="AX1444" s="75" t="s">
        <v>5571</v>
      </c>
      <c r="AY1444" s="75"/>
      <c r="AZ1444" s="96"/>
      <c r="BA1444" s="75"/>
      <c r="BB1444" s="75"/>
      <c r="BC1444" s="75"/>
      <c r="BD1444" s="75"/>
      <c r="BE1444" s="75"/>
      <c r="BF1444" s="75"/>
      <c r="BG1444" s="75"/>
      <c r="BH1444" s="75"/>
      <c r="BI1444" s="75"/>
      <c r="BJ1444" s="75"/>
      <c r="BK1444" s="75"/>
      <c r="BL1444" s="75"/>
      <c r="BM1444" s="75"/>
      <c r="BN1444" s="75"/>
      <c r="BO1444" s="75"/>
      <c r="BP1444" s="75"/>
      <c r="BQ1444" s="75"/>
      <c r="BR1444" s="75"/>
      <c r="BS1444" s="75"/>
      <c r="BT1444" s="75">
        <v>1</v>
      </c>
      <c r="BU1444" s="201" t="s">
        <v>5572</v>
      </c>
      <c r="BV1444" s="74">
        <v>46097</v>
      </c>
      <c r="BW1444" s="85"/>
      <c r="BX1444" s="85"/>
      <c r="BY1444" s="86" t="s">
        <v>120</v>
      </c>
      <c r="BZ1444" s="87">
        <f t="shared" si="448"/>
        <v>11</v>
      </c>
      <c r="CB1444" s="88">
        <f t="shared" si="444"/>
        <v>12</v>
      </c>
      <c r="CC1444" s="89"/>
      <c r="CE1444" s="87">
        <f t="shared" si="443"/>
        <v>3</v>
      </c>
      <c r="CF1444" s="90">
        <v>22818458</v>
      </c>
      <c r="CG1444" s="90"/>
      <c r="CH1444" s="90">
        <v>22818458</v>
      </c>
      <c r="CI1444" s="22">
        <v>26198</v>
      </c>
      <c r="CJ1444" s="87">
        <f t="shared" si="445"/>
        <v>3</v>
      </c>
      <c r="CK1444" s="87">
        <f t="shared" si="446"/>
        <v>11</v>
      </c>
      <c r="CL1444" s="22" t="s">
        <v>5125</v>
      </c>
      <c r="CM1444" s="22" t="s">
        <v>5573</v>
      </c>
    </row>
    <row r="1445" spans="1:91" ht="14.85" customHeight="1" x14ac:dyDescent="0.25">
      <c r="A1445" s="69">
        <f t="shared" si="456"/>
        <v>1443</v>
      </c>
      <c r="B1445" s="70" t="s">
        <v>102</v>
      </c>
      <c r="C1445" s="246">
        <v>235600332434</v>
      </c>
      <c r="D1445" s="106">
        <v>145580341</v>
      </c>
      <c r="E1445" s="240"/>
      <c r="F1445" s="74">
        <v>46092</v>
      </c>
      <c r="G1445" s="75" t="s">
        <v>552</v>
      </c>
      <c r="H1445" s="75" t="s">
        <v>140</v>
      </c>
      <c r="I1445" s="75" t="s">
        <v>105</v>
      </c>
      <c r="J1445" s="75" t="s">
        <v>329</v>
      </c>
      <c r="K1445" s="75" t="s">
        <v>242</v>
      </c>
      <c r="L1445" s="74">
        <v>46115</v>
      </c>
      <c r="M1445" s="73">
        <v>40</v>
      </c>
      <c r="N1445" s="75" t="s">
        <v>5574</v>
      </c>
      <c r="O1445" s="75" t="s">
        <v>5575</v>
      </c>
      <c r="P1445" s="75">
        <v>2830050072</v>
      </c>
      <c r="Q1445" s="74">
        <v>46094</v>
      </c>
      <c r="R1445" s="75">
        <v>1209393239</v>
      </c>
      <c r="S1445" s="75">
        <v>224309406</v>
      </c>
      <c r="T1445" s="74">
        <v>46094</v>
      </c>
      <c r="U1445" s="76">
        <v>14809.593000000001</v>
      </c>
      <c r="V1445" s="76">
        <v>14316.111999999999</v>
      </c>
      <c r="W1445" s="75">
        <v>21</v>
      </c>
      <c r="X1445" s="75">
        <v>5</v>
      </c>
      <c r="Y1445" s="246">
        <v>235600332434</v>
      </c>
      <c r="Z1445" s="241" t="s">
        <v>128</v>
      </c>
      <c r="AA1445" s="85" t="s">
        <v>1426</v>
      </c>
      <c r="AB1445" s="241" t="s">
        <v>5424</v>
      </c>
      <c r="AC1445" s="246">
        <v>235600332434</v>
      </c>
      <c r="AD1445" s="75" t="s">
        <v>113</v>
      </c>
      <c r="AE1445" s="74">
        <v>46096</v>
      </c>
      <c r="AF1445" s="80">
        <v>46093.541666666664</v>
      </c>
      <c r="AG1445" s="80">
        <v>46094.583333333336</v>
      </c>
      <c r="AH1445" s="80">
        <v>46093.625</v>
      </c>
      <c r="AI1445" s="99">
        <v>46095</v>
      </c>
      <c r="AJ1445" s="69"/>
      <c r="AK1445" s="74">
        <v>46096</v>
      </c>
      <c r="AL1445" s="99">
        <v>46105</v>
      </c>
      <c r="AM1445" s="101">
        <v>46111</v>
      </c>
      <c r="AN1445" s="74">
        <v>46113</v>
      </c>
      <c r="AO1445" s="81">
        <f>IF(AH1445&lt;AG1445,IF(AH1445=0,"",AH1445-1),IF(AG1445=0,"",AG1445-1))</f>
        <v>46092.625</v>
      </c>
      <c r="AP1445" s="81">
        <f>IF(AH1445&lt;AG1445,IF(AH1445=0,"",AH1445),IF(AG1445=0,"",AG1445))</f>
        <v>46093.625</v>
      </c>
      <c r="AQ1445" s="81">
        <f>IF(AH1445&lt;AG1445,IF(AH1445=0,"",AH1445),IF(AG1445=0,"",AG1445))</f>
        <v>46093.625</v>
      </c>
      <c r="AR1445" s="81">
        <f>IF(AI1445=0,"",IF(AI1445&lt;AJ1445,AJ1445+1,AI1445+1))</f>
        <v>46096</v>
      </c>
      <c r="AS1445" s="81">
        <f>IF(AI1445=0,"",IF(AE1445=0,IF(AJ1445=0,AI1445+2,AJ1445+2),AE1445+2))</f>
        <v>46098</v>
      </c>
      <c r="AT1445" s="81">
        <f>IF(AI1445=0,"",IF(AI1445&lt;AJ1445,AJ1445+1,AI1445+1))</f>
        <v>46096</v>
      </c>
      <c r="AU1445" s="224" t="s">
        <v>5120</v>
      </c>
      <c r="AV1445" s="134">
        <v>46094</v>
      </c>
      <c r="AW1445" s="75" t="s">
        <v>5576</v>
      </c>
      <c r="AX1445" s="75" t="s">
        <v>5577</v>
      </c>
      <c r="AY1445" s="75"/>
      <c r="AZ1445" s="96"/>
      <c r="BA1445" s="75"/>
      <c r="BB1445" s="75"/>
      <c r="BC1445" s="75"/>
      <c r="BD1445" s="75"/>
      <c r="BE1445" s="75"/>
      <c r="BF1445" s="75"/>
      <c r="BG1445" s="75"/>
      <c r="BH1445" s="75"/>
      <c r="BI1445" s="75"/>
      <c r="BJ1445" s="75"/>
      <c r="BK1445" s="75"/>
      <c r="BL1445" s="75"/>
      <c r="BM1445" s="75"/>
      <c r="BN1445" s="75"/>
      <c r="BO1445" s="75"/>
      <c r="BP1445" s="75"/>
      <c r="BQ1445" s="75"/>
      <c r="BR1445" s="75"/>
      <c r="BS1445" s="75"/>
      <c r="BT1445" s="75">
        <v>1</v>
      </c>
      <c r="BU1445" s="201" t="s">
        <v>5578</v>
      </c>
      <c r="BV1445" s="74">
        <v>46098</v>
      </c>
      <c r="BW1445" s="85"/>
      <c r="BX1445" s="85"/>
      <c r="BY1445" s="86" t="s">
        <v>120</v>
      </c>
      <c r="BZ1445" s="87">
        <f t="shared" si="448"/>
        <v>11</v>
      </c>
      <c r="CB1445" s="88">
        <f t="shared" si="444"/>
        <v>12</v>
      </c>
      <c r="CC1445" s="89"/>
      <c r="CE1445" s="87">
        <f t="shared" si="443"/>
        <v>3</v>
      </c>
      <c r="CF1445" s="90">
        <v>31393200</v>
      </c>
      <c r="CG1445" s="90"/>
      <c r="CH1445" s="90">
        <v>31393200</v>
      </c>
      <c r="CI1445" s="22">
        <v>26161</v>
      </c>
      <c r="CJ1445" s="87">
        <f t="shared" si="445"/>
        <v>3</v>
      </c>
      <c r="CK1445" s="87">
        <f t="shared" si="446"/>
        <v>11</v>
      </c>
      <c r="CL1445" s="22" t="s">
        <v>5125</v>
      </c>
      <c r="CM1445" s="22" t="s">
        <v>5579</v>
      </c>
    </row>
    <row r="1446" spans="1:91" ht="14.85" customHeight="1" x14ac:dyDescent="0.25">
      <c r="A1446" s="69">
        <f t="shared" si="456"/>
        <v>1444</v>
      </c>
      <c r="B1446" s="70" t="s">
        <v>102</v>
      </c>
      <c r="C1446" s="246">
        <v>235600332442</v>
      </c>
      <c r="D1446" s="106">
        <v>145589880</v>
      </c>
      <c r="E1446" s="240"/>
      <c r="F1446" s="74">
        <v>46092</v>
      </c>
      <c r="G1446" s="75" t="s">
        <v>5552</v>
      </c>
      <c r="H1446" s="75" t="s">
        <v>140</v>
      </c>
      <c r="I1446" s="75" t="s">
        <v>105</v>
      </c>
      <c r="J1446" s="75" t="s">
        <v>329</v>
      </c>
      <c r="K1446" s="75" t="s">
        <v>242</v>
      </c>
      <c r="L1446" s="74">
        <v>46120</v>
      </c>
      <c r="M1446" s="73">
        <v>40</v>
      </c>
      <c r="N1446" s="75" t="s">
        <v>5580</v>
      </c>
      <c r="O1446" s="75" t="s">
        <v>5581</v>
      </c>
      <c r="P1446" s="75">
        <v>2830049925</v>
      </c>
      <c r="Q1446" s="74">
        <v>46092</v>
      </c>
      <c r="R1446" s="75">
        <v>1209392413</v>
      </c>
      <c r="S1446" s="75">
        <v>224305535</v>
      </c>
      <c r="T1446" s="74">
        <v>46092</v>
      </c>
      <c r="U1446" s="76">
        <v>16653.342000000001</v>
      </c>
      <c r="V1446" s="76">
        <v>15973.383</v>
      </c>
      <c r="W1446" s="75">
        <v>19</v>
      </c>
      <c r="X1446" s="75">
        <v>9</v>
      </c>
      <c r="Y1446" s="246">
        <v>235600332442</v>
      </c>
      <c r="Z1446" s="241" t="s">
        <v>128</v>
      </c>
      <c r="AA1446" s="85" t="s">
        <v>1426</v>
      </c>
      <c r="AB1446" s="241" t="s">
        <v>5424</v>
      </c>
      <c r="AC1446" s="246">
        <v>235600332442</v>
      </c>
      <c r="AD1446" s="75" t="s">
        <v>113</v>
      </c>
      <c r="AE1446" s="74">
        <v>46096</v>
      </c>
      <c r="AF1446" s="80">
        <v>46093.541666666664</v>
      </c>
      <c r="AG1446" s="80">
        <v>46094.583333333336</v>
      </c>
      <c r="AH1446" s="80">
        <v>46093.625</v>
      </c>
      <c r="AI1446" s="99">
        <v>46095</v>
      </c>
      <c r="AJ1446" s="69"/>
      <c r="AK1446" s="74">
        <v>46096</v>
      </c>
      <c r="AL1446" s="99">
        <v>46105</v>
      </c>
      <c r="AM1446" s="101">
        <v>46111</v>
      </c>
      <c r="AN1446" s="74">
        <v>46113</v>
      </c>
      <c r="AO1446" s="81">
        <f>IF(AH1446&lt;AG1446,IF(AH1446=0,"",AH1446-1),IF(AG1446=0,"",AG1446-1))</f>
        <v>46092.625</v>
      </c>
      <c r="AP1446" s="81">
        <f>IF(AH1446&lt;AG1446,IF(AH1446=0,"",AH1446),IF(AG1446=0,"",AG1446))</f>
        <v>46093.625</v>
      </c>
      <c r="AQ1446" s="81">
        <f>IF(AH1446&lt;AG1446,IF(AH1446=0,"",AH1446),IF(AG1446=0,"",AG1446))</f>
        <v>46093.625</v>
      </c>
      <c r="AR1446" s="81">
        <f>IF(AI1446=0,"",IF(AI1446&lt;AJ1446,AJ1446+1,AI1446+1))</f>
        <v>46096</v>
      </c>
      <c r="AS1446" s="81">
        <f>IF(AI1446=0,"",IF(AE1446=0,IF(AJ1446=0,AI1446+2,AJ1446+2),AE1446+2))</f>
        <v>46098</v>
      </c>
      <c r="AT1446" s="81">
        <f>IF(AI1446=0,"",IF(AI1446&lt;AJ1446,AJ1446+1,AI1446+1))</f>
        <v>46096</v>
      </c>
      <c r="AU1446" s="224" t="s">
        <v>5120</v>
      </c>
      <c r="AV1446" s="134">
        <v>46092</v>
      </c>
      <c r="AW1446" s="75" t="s">
        <v>5582</v>
      </c>
      <c r="AX1446" s="75" t="s">
        <v>5583</v>
      </c>
      <c r="AY1446" s="75"/>
      <c r="AZ1446" s="96"/>
      <c r="BA1446" s="75"/>
      <c r="BB1446" s="75"/>
      <c r="BC1446" s="75"/>
      <c r="BD1446" s="75"/>
      <c r="BE1446" s="75"/>
      <c r="BF1446" s="75"/>
      <c r="BG1446" s="75"/>
      <c r="BH1446" s="75"/>
      <c r="BI1446" s="75"/>
      <c r="BJ1446" s="75"/>
      <c r="BK1446" s="75"/>
      <c r="BL1446" s="75"/>
      <c r="BM1446" s="75"/>
      <c r="BN1446" s="75"/>
      <c r="BO1446" s="75"/>
      <c r="BP1446" s="75"/>
      <c r="BQ1446" s="75"/>
      <c r="BR1446" s="75"/>
      <c r="BS1446" s="75"/>
      <c r="BT1446" s="75">
        <v>1</v>
      </c>
      <c r="BU1446" s="201" t="s">
        <v>5584</v>
      </c>
      <c r="BV1446" s="74">
        <v>46098</v>
      </c>
      <c r="BW1446" s="85"/>
      <c r="BX1446" s="85"/>
      <c r="BY1446" s="86" t="s">
        <v>120</v>
      </c>
      <c r="BZ1446" s="87">
        <f t="shared" si="448"/>
        <v>11</v>
      </c>
      <c r="CB1446" s="88">
        <f t="shared" si="444"/>
        <v>12</v>
      </c>
      <c r="CC1446" s="89"/>
      <c r="CE1446" s="87">
        <f t="shared" si="443"/>
        <v>3</v>
      </c>
      <c r="CF1446" s="90">
        <v>31393200</v>
      </c>
      <c r="CG1446" s="90"/>
      <c r="CH1446" s="90">
        <v>31393200</v>
      </c>
      <c r="CI1446" s="22">
        <v>26161</v>
      </c>
      <c r="CJ1446" s="87">
        <f t="shared" si="445"/>
        <v>3</v>
      </c>
      <c r="CK1446" s="87">
        <f t="shared" si="446"/>
        <v>11</v>
      </c>
      <c r="CL1446" s="22" t="s">
        <v>5125</v>
      </c>
      <c r="CM1446" s="22" t="s">
        <v>5585</v>
      </c>
    </row>
    <row r="1447" spans="1:91" ht="14.45" customHeight="1" x14ac:dyDescent="0.25">
      <c r="A1447" s="69">
        <f t="shared" si="456"/>
        <v>1445</v>
      </c>
      <c r="B1447" s="70" t="s">
        <v>102</v>
      </c>
      <c r="C1447" s="98" t="s">
        <v>5586</v>
      </c>
      <c r="D1447" s="106">
        <v>145517023</v>
      </c>
      <c r="E1447" s="82">
        <v>5320007688</v>
      </c>
      <c r="F1447" s="158">
        <v>46078</v>
      </c>
      <c r="G1447" s="82" t="s">
        <v>1187</v>
      </c>
      <c r="H1447" s="82" t="s">
        <v>2963</v>
      </c>
      <c r="I1447" s="82" t="s">
        <v>105</v>
      </c>
      <c r="J1447" s="75" t="s">
        <v>1161</v>
      </c>
      <c r="K1447" s="82" t="s">
        <v>242</v>
      </c>
      <c r="L1447" s="158">
        <v>46092</v>
      </c>
      <c r="M1447" s="73">
        <v>40</v>
      </c>
      <c r="N1447" s="75" t="s">
        <v>5587</v>
      </c>
      <c r="O1447" s="75" t="s">
        <v>5588</v>
      </c>
      <c r="P1447" s="75">
        <v>2830049306</v>
      </c>
      <c r="Q1447" s="158">
        <v>46080</v>
      </c>
      <c r="R1447" s="82">
        <v>1209388856</v>
      </c>
      <c r="S1447" s="82">
        <v>224248311</v>
      </c>
      <c r="T1447" s="158">
        <v>46080</v>
      </c>
      <c r="U1447" s="159">
        <v>2567.2170000000001</v>
      </c>
      <c r="V1447" s="159">
        <v>2482.8270000000002</v>
      </c>
      <c r="W1447" s="82">
        <v>4</v>
      </c>
      <c r="X1447" s="82">
        <v>1</v>
      </c>
      <c r="Y1447" s="98" t="s">
        <v>5589</v>
      </c>
      <c r="Z1447" s="82" t="s">
        <v>258</v>
      </c>
      <c r="AA1447" s="75" t="s">
        <v>3310</v>
      </c>
      <c r="AB1447" s="82" t="s">
        <v>4472</v>
      </c>
      <c r="AC1447" s="98" t="s">
        <v>5586</v>
      </c>
      <c r="AD1447" s="82" t="s">
        <v>113</v>
      </c>
      <c r="AE1447" s="222">
        <v>46083</v>
      </c>
      <c r="AF1447" s="223">
        <v>46082</v>
      </c>
      <c r="AG1447" s="223">
        <v>46081.333333333336</v>
      </c>
      <c r="AH1447" s="223">
        <v>46081.333333333336</v>
      </c>
      <c r="AI1447" s="222">
        <v>46082</v>
      </c>
      <c r="AJ1447" s="222">
        <v>46082</v>
      </c>
      <c r="AK1447" s="217">
        <v>46082</v>
      </c>
      <c r="AL1447" s="247">
        <v>46084</v>
      </c>
      <c r="AM1447" s="82"/>
      <c r="AN1447" s="99">
        <v>46084</v>
      </c>
      <c r="AO1447" s="95" t="s">
        <v>121</v>
      </c>
      <c r="AP1447" s="95" t="s">
        <v>121</v>
      </c>
      <c r="AQ1447" s="95" t="s">
        <v>121</v>
      </c>
      <c r="AR1447" s="95" t="s">
        <v>121</v>
      </c>
      <c r="AS1447" s="95" t="s">
        <v>121</v>
      </c>
      <c r="AT1447" s="95" t="s">
        <v>121</v>
      </c>
      <c r="AU1447" s="82" t="s">
        <v>2794</v>
      </c>
      <c r="AV1447" s="74">
        <v>46080</v>
      </c>
      <c r="AW1447" s="75" t="s">
        <v>5590</v>
      </c>
      <c r="AX1447" s="75" t="s">
        <v>5591</v>
      </c>
      <c r="AY1447" s="75"/>
      <c r="AZ1447" s="96"/>
      <c r="BA1447" s="75"/>
      <c r="BB1447" s="75"/>
      <c r="BC1447" s="75"/>
      <c r="BD1447" s="75"/>
      <c r="BE1447" s="75"/>
      <c r="BF1447" s="75"/>
      <c r="BG1447" s="75"/>
      <c r="BH1447" s="75"/>
      <c r="BI1447" s="75"/>
      <c r="BJ1447" s="75"/>
      <c r="BK1447" s="75"/>
      <c r="BL1447" s="75"/>
      <c r="BM1447" s="75"/>
      <c r="BN1447" s="75"/>
      <c r="BO1447" s="75"/>
      <c r="BP1447" s="75"/>
      <c r="BQ1447" s="75"/>
      <c r="BR1447" s="75"/>
      <c r="BS1447" s="75"/>
      <c r="BT1447" s="75">
        <v>1</v>
      </c>
      <c r="BU1447" s="192" t="s">
        <v>5592</v>
      </c>
      <c r="BV1447" s="74">
        <v>46083</v>
      </c>
      <c r="BW1447" s="85"/>
      <c r="BX1447" s="85"/>
      <c r="BY1447" s="86" t="s">
        <v>120</v>
      </c>
      <c r="BZ1447" s="87">
        <f t="shared" si="448"/>
        <v>9</v>
      </c>
      <c r="CB1447" s="88">
        <f t="shared" si="444"/>
        <v>10</v>
      </c>
      <c r="CC1447" s="89"/>
      <c r="CE1447" s="87">
        <f t="shared" si="443"/>
        <v>3</v>
      </c>
      <c r="CF1447" s="90">
        <v>6926640</v>
      </c>
      <c r="CG1447" s="90"/>
      <c r="CH1447" s="90">
        <v>6926640</v>
      </c>
      <c r="CI1447" s="91">
        <v>26040</v>
      </c>
      <c r="CJ1447" s="87">
        <f t="shared" si="445"/>
        <v>2</v>
      </c>
      <c r="CK1447" s="87">
        <f t="shared" si="446"/>
        <v>9</v>
      </c>
      <c r="CL1447" s="22" t="s">
        <v>121</v>
      </c>
      <c r="CM1447" s="22" t="s">
        <v>5593</v>
      </c>
    </row>
    <row r="1448" spans="1:91" ht="14.45" customHeight="1" x14ac:dyDescent="0.25">
      <c r="A1448" s="69">
        <f t="shared" si="456"/>
        <v>1446</v>
      </c>
      <c r="B1448" s="70" t="s">
        <v>102</v>
      </c>
      <c r="C1448" s="98" t="s">
        <v>5586</v>
      </c>
      <c r="D1448" s="106">
        <v>145516812</v>
      </c>
      <c r="E1448" s="82">
        <v>5320007688</v>
      </c>
      <c r="F1448" s="158">
        <v>46078</v>
      </c>
      <c r="G1448" s="82" t="s">
        <v>1280</v>
      </c>
      <c r="H1448" s="82" t="s">
        <v>2963</v>
      </c>
      <c r="I1448" s="82" t="s">
        <v>105</v>
      </c>
      <c r="J1448" s="82" t="s">
        <v>1161</v>
      </c>
      <c r="K1448" s="82" t="s">
        <v>242</v>
      </c>
      <c r="L1448" s="158">
        <v>46093</v>
      </c>
      <c r="M1448" s="73">
        <v>0</v>
      </c>
      <c r="N1448" s="75" t="s">
        <v>5587</v>
      </c>
      <c r="O1448" s="75" t="s">
        <v>5588</v>
      </c>
      <c r="P1448" s="75">
        <v>2830049304</v>
      </c>
      <c r="Q1448" s="158">
        <v>46080</v>
      </c>
      <c r="R1448" s="82">
        <v>1209388851</v>
      </c>
      <c r="S1448" s="82">
        <v>224248313</v>
      </c>
      <c r="T1448" s="158">
        <v>46080</v>
      </c>
      <c r="U1448" s="159">
        <v>13316.094999999999</v>
      </c>
      <c r="V1448" s="159">
        <v>12841.864</v>
      </c>
      <c r="W1448" s="82">
        <v>16</v>
      </c>
      <c r="X1448" s="82">
        <v>4</v>
      </c>
      <c r="Y1448" s="98" t="s">
        <v>5589</v>
      </c>
      <c r="Z1448" s="82" t="s">
        <v>258</v>
      </c>
      <c r="AA1448" s="75" t="s">
        <v>3310</v>
      </c>
      <c r="AB1448" s="82" t="s">
        <v>4472</v>
      </c>
      <c r="AC1448" s="98" t="s">
        <v>5586</v>
      </c>
      <c r="AD1448" s="82" t="s">
        <v>113</v>
      </c>
      <c r="AE1448" s="222">
        <v>46083</v>
      </c>
      <c r="AF1448" s="223">
        <v>46082</v>
      </c>
      <c r="AG1448" s="223">
        <v>46081.333333333336</v>
      </c>
      <c r="AH1448" s="223">
        <v>46081.333333333336</v>
      </c>
      <c r="AI1448" s="222">
        <v>46082</v>
      </c>
      <c r="AJ1448" s="222">
        <v>46082</v>
      </c>
      <c r="AK1448" s="222">
        <v>46082</v>
      </c>
      <c r="AL1448" s="247">
        <v>46084</v>
      </c>
      <c r="AM1448" s="82"/>
      <c r="AN1448" s="99">
        <v>46084</v>
      </c>
      <c r="AO1448" s="95" t="s">
        <v>121</v>
      </c>
      <c r="AP1448" s="95" t="s">
        <v>121</v>
      </c>
      <c r="AQ1448" s="95" t="s">
        <v>121</v>
      </c>
      <c r="AR1448" s="95" t="s">
        <v>121</v>
      </c>
      <c r="AS1448" s="95" t="s">
        <v>121</v>
      </c>
      <c r="AT1448" s="95" t="s">
        <v>121</v>
      </c>
      <c r="AU1448" s="82" t="s">
        <v>2794</v>
      </c>
      <c r="AV1448" s="74">
        <v>46080</v>
      </c>
      <c r="AW1448" s="75">
        <v>0</v>
      </c>
      <c r="AX1448" s="75">
        <v>0</v>
      </c>
      <c r="AY1448" s="75"/>
      <c r="AZ1448" s="96"/>
      <c r="BA1448" s="75"/>
      <c r="BB1448" s="75"/>
      <c r="BC1448" s="75"/>
      <c r="BD1448" s="75"/>
      <c r="BE1448" s="75"/>
      <c r="BF1448" s="75"/>
      <c r="BG1448" s="75"/>
      <c r="BH1448" s="75"/>
      <c r="BI1448" s="75"/>
      <c r="BJ1448" s="75"/>
      <c r="BK1448" s="75"/>
      <c r="BL1448" s="75"/>
      <c r="BM1448" s="75"/>
      <c r="BN1448" s="75"/>
      <c r="BO1448" s="75"/>
      <c r="BP1448" s="75"/>
      <c r="BQ1448" s="75"/>
      <c r="BR1448" s="75"/>
      <c r="BS1448" s="75"/>
      <c r="BT1448" s="75">
        <v>0</v>
      </c>
      <c r="BU1448" s="192" t="s">
        <v>5592</v>
      </c>
      <c r="BV1448" s="74">
        <v>46083</v>
      </c>
      <c r="BW1448" s="85"/>
      <c r="BX1448" s="85"/>
      <c r="BY1448" s="86" t="s">
        <v>120</v>
      </c>
      <c r="BZ1448" s="87">
        <f t="shared" si="448"/>
        <v>9</v>
      </c>
      <c r="CB1448" s="88">
        <f t="shared" si="444"/>
        <v>10</v>
      </c>
      <c r="CC1448" s="89"/>
      <c r="CE1448" s="87">
        <f t="shared" si="443"/>
        <v>3</v>
      </c>
      <c r="CF1448" s="90"/>
      <c r="CG1448" s="90"/>
      <c r="CH1448" s="90"/>
      <c r="CJ1448" s="87">
        <f t="shared" si="445"/>
        <v>2</v>
      </c>
      <c r="CK1448" s="87">
        <f t="shared" si="446"/>
        <v>9</v>
      </c>
      <c r="CL1448" s="22" t="s">
        <v>121</v>
      </c>
      <c r="CM1448" s="22" t="s">
        <v>5593</v>
      </c>
    </row>
    <row r="1449" spans="1:91" ht="14.85" customHeight="1" x14ac:dyDescent="0.25">
      <c r="A1449" s="69">
        <f t="shared" si="456"/>
        <v>1447</v>
      </c>
      <c r="B1449" s="70" t="s">
        <v>102</v>
      </c>
      <c r="C1449" s="107" t="s">
        <v>4949</v>
      </c>
      <c r="D1449" s="106">
        <v>145516558</v>
      </c>
      <c r="E1449" s="73">
        <v>5320007689</v>
      </c>
      <c r="F1449" s="74">
        <v>46077</v>
      </c>
      <c r="G1449" s="75" t="s">
        <v>1735</v>
      </c>
      <c r="H1449" s="75" t="s">
        <v>2963</v>
      </c>
      <c r="I1449" s="75" t="s">
        <v>105</v>
      </c>
      <c r="J1449" s="75" t="s">
        <v>1161</v>
      </c>
      <c r="K1449" s="75" t="s">
        <v>242</v>
      </c>
      <c r="L1449" s="74">
        <v>46092</v>
      </c>
      <c r="M1449" s="73">
        <v>40</v>
      </c>
      <c r="N1449" s="75" t="s">
        <v>5594</v>
      </c>
      <c r="O1449" s="75" t="s">
        <v>5595</v>
      </c>
      <c r="P1449" s="75">
        <v>2830049647</v>
      </c>
      <c r="Q1449" s="74">
        <v>46086</v>
      </c>
      <c r="R1449" s="75">
        <v>1209390783</v>
      </c>
      <c r="S1449" s="75">
        <v>224264484</v>
      </c>
      <c r="T1449" s="74">
        <v>46086</v>
      </c>
      <c r="U1449" s="76">
        <v>11449.525</v>
      </c>
      <c r="V1449" s="76">
        <v>11024.958000000001</v>
      </c>
      <c r="W1449" s="75">
        <v>13</v>
      </c>
      <c r="X1449" s="75">
        <v>8</v>
      </c>
      <c r="Y1449" s="98">
        <v>7266748270</v>
      </c>
      <c r="Z1449" s="82" t="s">
        <v>354</v>
      </c>
      <c r="AA1449" s="75" t="s">
        <v>1258</v>
      </c>
      <c r="AB1449" s="82" t="s">
        <v>4952</v>
      </c>
      <c r="AC1449" s="107" t="s">
        <v>4949</v>
      </c>
      <c r="AD1449" s="75" t="s">
        <v>113</v>
      </c>
      <c r="AE1449" s="99">
        <v>46093</v>
      </c>
      <c r="AF1449" s="130">
        <v>46090.416666666664</v>
      </c>
      <c r="AG1449" s="130">
        <v>46087.708333333336</v>
      </c>
      <c r="AH1449" s="130">
        <v>46087.708333333336</v>
      </c>
      <c r="AI1449" s="99">
        <v>46089</v>
      </c>
      <c r="AJ1449" s="221">
        <v>46092</v>
      </c>
      <c r="AK1449" s="226">
        <v>46092</v>
      </c>
      <c r="AL1449" s="99">
        <v>46091</v>
      </c>
      <c r="AM1449" s="99">
        <v>46094</v>
      </c>
      <c r="AN1449" s="99">
        <v>46094</v>
      </c>
      <c r="AO1449" s="95" t="s">
        <v>121</v>
      </c>
      <c r="AP1449" s="95" t="s">
        <v>121</v>
      </c>
      <c r="AQ1449" s="95" t="s">
        <v>121</v>
      </c>
      <c r="AR1449" s="95" t="s">
        <v>121</v>
      </c>
      <c r="AS1449" s="158" t="s">
        <v>121</v>
      </c>
      <c r="AT1449" s="95" t="s">
        <v>121</v>
      </c>
      <c r="AU1449" s="82" t="s">
        <v>2787</v>
      </c>
      <c r="AV1449" s="187">
        <v>46086</v>
      </c>
      <c r="AW1449" s="75" t="s">
        <v>5596</v>
      </c>
      <c r="AX1449" s="75">
        <v>32706815</v>
      </c>
      <c r="AY1449" s="75"/>
      <c r="AZ1449" s="96"/>
      <c r="BA1449" s="75"/>
      <c r="BB1449" s="75"/>
      <c r="BC1449" s="75"/>
      <c r="BD1449" s="75"/>
      <c r="BE1449" s="75"/>
      <c r="BF1449" s="75"/>
      <c r="BG1449" s="75"/>
      <c r="BH1449" s="75"/>
      <c r="BI1449" s="75"/>
      <c r="BJ1449" s="75"/>
      <c r="BK1449" s="75"/>
      <c r="BL1449" s="75"/>
      <c r="BM1449" s="75"/>
      <c r="BN1449" s="75"/>
      <c r="BO1449" s="75"/>
      <c r="BP1449" s="75"/>
      <c r="BQ1449" s="75"/>
      <c r="BR1449" s="75"/>
      <c r="BS1449" s="75"/>
      <c r="BT1449" s="75">
        <v>0</v>
      </c>
      <c r="BU1449" s="201" t="s">
        <v>4953</v>
      </c>
      <c r="BV1449" s="74">
        <v>46093</v>
      </c>
      <c r="BW1449" s="85"/>
      <c r="BX1449" s="85"/>
      <c r="BY1449" s="86" t="s">
        <v>120</v>
      </c>
      <c r="BZ1449" s="87">
        <f t="shared" si="448"/>
        <v>9</v>
      </c>
      <c r="CB1449" s="88">
        <f t="shared" si="444"/>
        <v>11</v>
      </c>
      <c r="CC1449" s="89"/>
      <c r="CE1449" s="87">
        <f t="shared" si="443"/>
        <v>3</v>
      </c>
      <c r="CF1449" s="90">
        <v>6051070</v>
      </c>
      <c r="CG1449" s="90"/>
      <c r="CH1449" s="90">
        <v>6051070</v>
      </c>
      <c r="CI1449" s="91">
        <v>26309</v>
      </c>
      <c r="CJ1449" s="87">
        <f t="shared" si="445"/>
        <v>3</v>
      </c>
      <c r="CK1449" s="87">
        <f t="shared" si="446"/>
        <v>10</v>
      </c>
      <c r="CL1449" s="22" t="s">
        <v>121</v>
      </c>
      <c r="CM1449" s="22" t="s">
        <v>4954</v>
      </c>
    </row>
    <row r="1450" spans="1:91" ht="14.85" customHeight="1" x14ac:dyDescent="0.25">
      <c r="A1450" s="69">
        <f t="shared" si="456"/>
        <v>1448</v>
      </c>
      <c r="B1450" s="70" t="s">
        <v>102</v>
      </c>
      <c r="C1450" s="107" t="s">
        <v>4949</v>
      </c>
      <c r="D1450" s="106">
        <v>145516579</v>
      </c>
      <c r="E1450" s="73">
        <v>5320007689</v>
      </c>
      <c r="F1450" s="74">
        <v>46077</v>
      </c>
      <c r="G1450" s="75" t="s">
        <v>1735</v>
      </c>
      <c r="H1450" s="75" t="s">
        <v>2963</v>
      </c>
      <c r="I1450" s="75" t="s">
        <v>105</v>
      </c>
      <c r="J1450" s="75" t="s">
        <v>1161</v>
      </c>
      <c r="K1450" s="75" t="s">
        <v>242</v>
      </c>
      <c r="L1450" s="74">
        <v>46092</v>
      </c>
      <c r="M1450" s="73">
        <v>0</v>
      </c>
      <c r="N1450" s="75" t="s">
        <v>5594</v>
      </c>
      <c r="O1450" s="75" t="s">
        <v>5595</v>
      </c>
      <c r="P1450" s="75">
        <v>2830049648</v>
      </c>
      <c r="Q1450" s="74">
        <v>46086</v>
      </c>
      <c r="R1450" s="75">
        <v>1209390784</v>
      </c>
      <c r="S1450" s="75">
        <v>224264485</v>
      </c>
      <c r="T1450" s="74">
        <v>46086</v>
      </c>
      <c r="U1450" s="76">
        <v>5785.3289999999997</v>
      </c>
      <c r="V1450" s="76">
        <v>5570.8770000000004</v>
      </c>
      <c r="W1450" s="75">
        <v>7</v>
      </c>
      <c r="X1450" s="75">
        <v>4</v>
      </c>
      <c r="Y1450" s="98">
        <v>7266748270</v>
      </c>
      <c r="Z1450" s="82" t="s">
        <v>354</v>
      </c>
      <c r="AA1450" s="75" t="s">
        <v>1258</v>
      </c>
      <c r="AB1450" s="82" t="s">
        <v>4952</v>
      </c>
      <c r="AC1450" s="107" t="s">
        <v>4949</v>
      </c>
      <c r="AD1450" s="75" t="s">
        <v>113</v>
      </c>
      <c r="AE1450" s="99">
        <v>46093</v>
      </c>
      <c r="AF1450" s="130">
        <v>46090.416666666664</v>
      </c>
      <c r="AG1450" s="130">
        <v>46087.708333333336</v>
      </c>
      <c r="AH1450" s="130">
        <v>46087.708333333336</v>
      </c>
      <c r="AI1450" s="99">
        <v>46089</v>
      </c>
      <c r="AJ1450" s="221">
        <v>46092</v>
      </c>
      <c r="AK1450" s="221">
        <v>46092</v>
      </c>
      <c r="AL1450" s="99">
        <v>46091</v>
      </c>
      <c r="AM1450" s="99">
        <v>46094</v>
      </c>
      <c r="AN1450" s="99">
        <v>46094</v>
      </c>
      <c r="AO1450" s="95" t="s">
        <v>121</v>
      </c>
      <c r="AP1450" s="95" t="s">
        <v>121</v>
      </c>
      <c r="AQ1450" s="95" t="s">
        <v>121</v>
      </c>
      <c r="AR1450" s="95" t="s">
        <v>121</v>
      </c>
      <c r="AS1450" s="158" t="s">
        <v>121</v>
      </c>
      <c r="AT1450" s="95" t="s">
        <v>121</v>
      </c>
      <c r="AU1450" s="82" t="s">
        <v>2787</v>
      </c>
      <c r="AV1450" s="187">
        <v>46086</v>
      </c>
      <c r="AW1450" s="75">
        <f>_xlfn.XLOOKUP(D1450,'[1]OPS Loading report'!$E:$E,'[1]OPS Loading report'!$G:$G)</f>
        <v>0</v>
      </c>
      <c r="AX1450" s="75">
        <v>0</v>
      </c>
      <c r="AY1450" s="75"/>
      <c r="AZ1450" s="96"/>
      <c r="BA1450" s="75"/>
      <c r="BB1450" s="75"/>
      <c r="BC1450" s="75"/>
      <c r="BD1450" s="75"/>
      <c r="BE1450" s="75"/>
      <c r="BF1450" s="75"/>
      <c r="BG1450" s="75"/>
      <c r="BH1450" s="75"/>
      <c r="BI1450" s="75"/>
      <c r="BJ1450" s="75"/>
      <c r="BK1450" s="75"/>
      <c r="BL1450" s="75"/>
      <c r="BM1450" s="75"/>
      <c r="BN1450" s="75"/>
      <c r="BO1450" s="75"/>
      <c r="BP1450" s="75"/>
      <c r="BQ1450" s="75"/>
      <c r="BR1450" s="75"/>
      <c r="BS1450" s="75"/>
      <c r="BT1450" s="75">
        <v>0</v>
      </c>
      <c r="BU1450" s="201" t="s">
        <v>4953</v>
      </c>
      <c r="BV1450" s="74">
        <v>46093</v>
      </c>
      <c r="BW1450" s="85"/>
      <c r="BX1450" s="85"/>
      <c r="BY1450" s="86" t="s">
        <v>120</v>
      </c>
      <c r="BZ1450" s="87">
        <f t="shared" si="448"/>
        <v>9</v>
      </c>
      <c r="CB1450" s="88">
        <f t="shared" si="444"/>
        <v>11</v>
      </c>
      <c r="CC1450" s="89"/>
      <c r="CE1450" s="87">
        <f t="shared" si="443"/>
        <v>3</v>
      </c>
      <c r="CF1450" s="90"/>
      <c r="CG1450" s="90"/>
      <c r="CH1450" s="90"/>
      <c r="CJ1450" s="87">
        <f t="shared" si="445"/>
        <v>3</v>
      </c>
      <c r="CK1450" s="87">
        <f t="shared" si="446"/>
        <v>10</v>
      </c>
      <c r="CL1450" s="22" t="s">
        <v>121</v>
      </c>
      <c r="CM1450" s="22" t="s">
        <v>4954</v>
      </c>
    </row>
    <row r="1451" spans="1:91" ht="14.45" customHeight="1" x14ac:dyDescent="0.25">
      <c r="A1451" s="69">
        <f t="shared" si="456"/>
        <v>1449</v>
      </c>
      <c r="B1451" s="70" t="s">
        <v>102</v>
      </c>
      <c r="C1451" s="98" t="s">
        <v>5586</v>
      </c>
      <c r="D1451" s="106">
        <v>145518293</v>
      </c>
      <c r="E1451" s="82">
        <v>5320007691</v>
      </c>
      <c r="F1451" s="158">
        <v>46077</v>
      </c>
      <c r="G1451" s="82" t="s">
        <v>1188</v>
      </c>
      <c r="H1451" s="82" t="s">
        <v>2963</v>
      </c>
      <c r="I1451" s="82" t="s">
        <v>105</v>
      </c>
      <c r="J1451" s="75" t="s">
        <v>1161</v>
      </c>
      <c r="K1451" s="82" t="s">
        <v>242</v>
      </c>
      <c r="L1451" s="158">
        <v>46092</v>
      </c>
      <c r="M1451" s="73">
        <v>40</v>
      </c>
      <c r="N1451" s="75" t="s">
        <v>5597</v>
      </c>
      <c r="O1451" s="75" t="s">
        <v>5598</v>
      </c>
      <c r="P1451" s="75">
        <v>2830049246</v>
      </c>
      <c r="Q1451" s="158">
        <v>46079</v>
      </c>
      <c r="R1451" s="82">
        <v>1209388395</v>
      </c>
      <c r="S1451" s="82">
        <v>224247838</v>
      </c>
      <c r="T1451" s="158">
        <v>46079</v>
      </c>
      <c r="U1451" s="159">
        <v>2570.3290000000002</v>
      </c>
      <c r="V1451" s="159">
        <v>2485.88</v>
      </c>
      <c r="W1451" s="82">
        <v>4</v>
      </c>
      <c r="X1451" s="82">
        <v>1</v>
      </c>
      <c r="Y1451" s="98" t="s">
        <v>5599</v>
      </c>
      <c r="Z1451" s="82" t="s">
        <v>258</v>
      </c>
      <c r="AA1451" s="75" t="s">
        <v>3310</v>
      </c>
      <c r="AB1451" s="82" t="s">
        <v>4472</v>
      </c>
      <c r="AC1451" s="98" t="s">
        <v>5586</v>
      </c>
      <c r="AD1451" s="82" t="s">
        <v>113</v>
      </c>
      <c r="AE1451" s="222">
        <v>46083</v>
      </c>
      <c r="AF1451" s="223">
        <v>46082</v>
      </c>
      <c r="AG1451" s="223">
        <v>46081.333333333336</v>
      </c>
      <c r="AH1451" s="223">
        <v>46081.333333333336</v>
      </c>
      <c r="AI1451" s="222">
        <v>46082</v>
      </c>
      <c r="AJ1451" s="222">
        <v>46082</v>
      </c>
      <c r="AK1451" s="217">
        <v>46082</v>
      </c>
      <c r="AL1451" s="247">
        <v>46084</v>
      </c>
      <c r="AM1451" s="82"/>
      <c r="AN1451" s="99">
        <v>46084</v>
      </c>
      <c r="AO1451" s="95" t="s">
        <v>121</v>
      </c>
      <c r="AP1451" s="95" t="s">
        <v>121</v>
      </c>
      <c r="AQ1451" s="95" t="s">
        <v>121</v>
      </c>
      <c r="AR1451" s="95" t="s">
        <v>121</v>
      </c>
      <c r="AS1451" s="95" t="s">
        <v>121</v>
      </c>
      <c r="AT1451" s="95" t="s">
        <v>121</v>
      </c>
      <c r="AU1451" s="82" t="s">
        <v>2794</v>
      </c>
      <c r="AV1451" s="74">
        <v>46079</v>
      </c>
      <c r="AW1451" s="75" t="s">
        <v>5600</v>
      </c>
      <c r="AX1451" s="75" t="s">
        <v>5601</v>
      </c>
      <c r="AY1451" s="75"/>
      <c r="AZ1451" s="96"/>
      <c r="BA1451" s="75"/>
      <c r="BB1451" s="75"/>
      <c r="BC1451" s="75"/>
      <c r="BD1451" s="75"/>
      <c r="BE1451" s="75"/>
      <c r="BF1451" s="75"/>
      <c r="BG1451" s="75"/>
      <c r="BH1451" s="75"/>
      <c r="BI1451" s="75"/>
      <c r="BJ1451" s="75"/>
      <c r="BK1451" s="75"/>
      <c r="BL1451" s="75"/>
      <c r="BM1451" s="75"/>
      <c r="BN1451" s="75"/>
      <c r="BO1451" s="75"/>
      <c r="BP1451" s="75"/>
      <c r="BQ1451" s="75"/>
      <c r="BR1451" s="75"/>
      <c r="BS1451" s="75"/>
      <c r="BT1451" s="75">
        <v>0</v>
      </c>
      <c r="BU1451" s="192" t="s">
        <v>5592</v>
      </c>
      <c r="BV1451" s="74">
        <v>46083</v>
      </c>
      <c r="BW1451" s="85"/>
      <c r="BX1451" s="85"/>
      <c r="BY1451" s="86" t="s">
        <v>120</v>
      </c>
      <c r="BZ1451" s="87">
        <f t="shared" si="448"/>
        <v>9</v>
      </c>
      <c r="CB1451" s="88">
        <f t="shared" si="444"/>
        <v>10</v>
      </c>
      <c r="CC1451" s="89"/>
      <c r="CE1451" s="87">
        <f t="shared" si="443"/>
        <v>3</v>
      </c>
      <c r="CF1451" s="90">
        <v>6926640</v>
      </c>
      <c r="CG1451" s="90"/>
      <c r="CH1451" s="90">
        <v>6926640</v>
      </c>
      <c r="CI1451" s="91">
        <v>26040</v>
      </c>
      <c r="CJ1451" s="87">
        <f t="shared" si="445"/>
        <v>2</v>
      </c>
      <c r="CK1451" s="87">
        <f t="shared" si="446"/>
        <v>9</v>
      </c>
      <c r="CL1451" s="22" t="s">
        <v>121</v>
      </c>
      <c r="CM1451" s="22" t="s">
        <v>5593</v>
      </c>
    </row>
    <row r="1452" spans="1:91" ht="14.45" customHeight="1" x14ac:dyDescent="0.25">
      <c r="A1452" s="69">
        <f t="shared" si="456"/>
        <v>1450</v>
      </c>
      <c r="B1452" s="70" t="s">
        <v>102</v>
      </c>
      <c r="C1452" s="98" t="s">
        <v>5586</v>
      </c>
      <c r="D1452" s="106">
        <v>145518409</v>
      </c>
      <c r="E1452" s="82">
        <v>5320007691</v>
      </c>
      <c r="F1452" s="158">
        <v>46077</v>
      </c>
      <c r="G1452" s="82" t="s">
        <v>1188</v>
      </c>
      <c r="H1452" s="82" t="s">
        <v>2963</v>
      </c>
      <c r="I1452" s="82" t="s">
        <v>105</v>
      </c>
      <c r="J1452" s="82" t="s">
        <v>1161</v>
      </c>
      <c r="K1452" s="82" t="s">
        <v>242</v>
      </c>
      <c r="L1452" s="158">
        <v>46091</v>
      </c>
      <c r="M1452" s="73">
        <v>0</v>
      </c>
      <c r="N1452" s="75" t="s">
        <v>5597</v>
      </c>
      <c r="O1452" s="75" t="s">
        <v>5598</v>
      </c>
      <c r="P1452" s="75">
        <v>2830049247</v>
      </c>
      <c r="Q1452" s="158">
        <v>46079</v>
      </c>
      <c r="R1452" s="82">
        <v>1209388399</v>
      </c>
      <c r="S1452" s="82">
        <v>224247842</v>
      </c>
      <c r="T1452" s="158">
        <v>46079</v>
      </c>
      <c r="U1452" s="159">
        <v>15209.746999999999</v>
      </c>
      <c r="V1452" s="159">
        <v>14711.795</v>
      </c>
      <c r="W1452" s="82">
        <v>19</v>
      </c>
      <c r="X1452" s="82">
        <v>5</v>
      </c>
      <c r="Y1452" s="98" t="s">
        <v>5599</v>
      </c>
      <c r="Z1452" s="82" t="s">
        <v>258</v>
      </c>
      <c r="AA1452" s="75" t="s">
        <v>3310</v>
      </c>
      <c r="AB1452" s="82" t="s">
        <v>4472</v>
      </c>
      <c r="AC1452" s="98" t="s">
        <v>5586</v>
      </c>
      <c r="AD1452" s="82" t="s">
        <v>113</v>
      </c>
      <c r="AE1452" s="222">
        <v>46083</v>
      </c>
      <c r="AF1452" s="223">
        <v>46082</v>
      </c>
      <c r="AG1452" s="223">
        <v>46081.333333333336</v>
      </c>
      <c r="AH1452" s="223">
        <v>46081.333333333336</v>
      </c>
      <c r="AI1452" s="222">
        <v>46082</v>
      </c>
      <c r="AJ1452" s="222">
        <v>46082</v>
      </c>
      <c r="AK1452" s="222">
        <v>46082</v>
      </c>
      <c r="AL1452" s="247">
        <v>46084</v>
      </c>
      <c r="AM1452" s="82"/>
      <c r="AN1452" s="99">
        <v>46084</v>
      </c>
      <c r="AO1452" s="95" t="s">
        <v>121</v>
      </c>
      <c r="AP1452" s="95" t="s">
        <v>121</v>
      </c>
      <c r="AQ1452" s="95" t="s">
        <v>121</v>
      </c>
      <c r="AR1452" s="95" t="s">
        <v>121</v>
      </c>
      <c r="AS1452" s="95" t="s">
        <v>121</v>
      </c>
      <c r="AT1452" s="95" t="s">
        <v>121</v>
      </c>
      <c r="AU1452" s="82" t="s">
        <v>2794</v>
      </c>
      <c r="AV1452" s="74">
        <v>46079</v>
      </c>
      <c r="AW1452" s="75">
        <v>0</v>
      </c>
      <c r="AX1452" s="75">
        <v>0</v>
      </c>
      <c r="AY1452" s="75"/>
      <c r="AZ1452" s="96"/>
      <c r="BA1452" s="75"/>
      <c r="BB1452" s="75"/>
      <c r="BC1452" s="75"/>
      <c r="BD1452" s="75"/>
      <c r="BE1452" s="75"/>
      <c r="BF1452" s="75"/>
      <c r="BG1452" s="75"/>
      <c r="BH1452" s="75"/>
      <c r="BI1452" s="75"/>
      <c r="BJ1452" s="75"/>
      <c r="BK1452" s="75"/>
      <c r="BL1452" s="75"/>
      <c r="BM1452" s="75"/>
      <c r="BN1452" s="75"/>
      <c r="BO1452" s="75"/>
      <c r="BP1452" s="75"/>
      <c r="BQ1452" s="75"/>
      <c r="BR1452" s="75"/>
      <c r="BS1452" s="75"/>
      <c r="BT1452" s="75">
        <v>0</v>
      </c>
      <c r="BU1452" s="192" t="s">
        <v>5592</v>
      </c>
      <c r="BV1452" s="74">
        <v>46083</v>
      </c>
      <c r="BW1452" s="85"/>
      <c r="BX1452" s="85"/>
      <c r="BY1452" s="86" t="s">
        <v>120</v>
      </c>
      <c r="BZ1452" s="87">
        <f t="shared" si="448"/>
        <v>9</v>
      </c>
      <c r="CB1452" s="88">
        <f t="shared" si="444"/>
        <v>10</v>
      </c>
      <c r="CC1452" s="89"/>
      <c r="CE1452" s="87">
        <f t="shared" si="443"/>
        <v>3</v>
      </c>
      <c r="CF1452" s="90"/>
      <c r="CG1452" s="90"/>
      <c r="CH1452" s="90"/>
      <c r="CJ1452" s="87">
        <f t="shared" si="445"/>
        <v>2</v>
      </c>
      <c r="CK1452" s="87">
        <f t="shared" si="446"/>
        <v>9</v>
      </c>
      <c r="CL1452" s="22" t="s">
        <v>121</v>
      </c>
      <c r="CM1452" s="22" t="s">
        <v>5593</v>
      </c>
    </row>
    <row r="1453" spans="1:91" ht="14.45" customHeight="1" x14ac:dyDescent="0.25">
      <c r="A1453" s="69">
        <f t="shared" si="456"/>
        <v>1451</v>
      </c>
      <c r="B1453" s="70" t="s">
        <v>102</v>
      </c>
      <c r="C1453" s="98" t="s">
        <v>5586</v>
      </c>
      <c r="D1453" s="106">
        <v>145524073</v>
      </c>
      <c r="E1453" s="82">
        <v>5320007697</v>
      </c>
      <c r="F1453" s="158">
        <v>46077</v>
      </c>
      <c r="G1453" s="82" t="s">
        <v>1159</v>
      </c>
      <c r="H1453" s="82" t="s">
        <v>2963</v>
      </c>
      <c r="I1453" s="82" t="s">
        <v>105</v>
      </c>
      <c r="J1453" s="75" t="s">
        <v>1161</v>
      </c>
      <c r="K1453" s="82" t="s">
        <v>242</v>
      </c>
      <c r="L1453" s="158">
        <v>46091</v>
      </c>
      <c r="M1453" s="73">
        <v>40</v>
      </c>
      <c r="N1453" s="75" t="s">
        <v>5602</v>
      </c>
      <c r="O1453" s="75" t="s">
        <v>5603</v>
      </c>
      <c r="P1453" s="75">
        <v>2830049347</v>
      </c>
      <c r="Q1453" s="158">
        <v>46081</v>
      </c>
      <c r="R1453" s="82">
        <v>1209389291</v>
      </c>
      <c r="S1453" s="82">
        <v>224247869</v>
      </c>
      <c r="T1453" s="158">
        <v>46081</v>
      </c>
      <c r="U1453" s="159">
        <v>6223.5680000000002</v>
      </c>
      <c r="V1453" s="159">
        <v>5999.7569999999996</v>
      </c>
      <c r="W1453" s="82">
        <v>7</v>
      </c>
      <c r="X1453" s="82">
        <v>0</v>
      </c>
      <c r="Y1453" s="98" t="s">
        <v>5604</v>
      </c>
      <c r="Z1453" s="82" t="s">
        <v>258</v>
      </c>
      <c r="AA1453" s="75" t="s">
        <v>3310</v>
      </c>
      <c r="AB1453" s="82" t="s">
        <v>4472</v>
      </c>
      <c r="AC1453" s="98" t="s">
        <v>5586</v>
      </c>
      <c r="AD1453" s="82" t="s">
        <v>113</v>
      </c>
      <c r="AE1453" s="222">
        <v>46083</v>
      </c>
      <c r="AF1453" s="223">
        <v>46082</v>
      </c>
      <c r="AG1453" s="223">
        <v>46081.333333333336</v>
      </c>
      <c r="AH1453" s="223">
        <v>46081.333333333336</v>
      </c>
      <c r="AI1453" s="222">
        <v>46082</v>
      </c>
      <c r="AJ1453" s="222">
        <v>46082</v>
      </c>
      <c r="AK1453" s="217">
        <v>46082</v>
      </c>
      <c r="AL1453" s="247">
        <v>46084</v>
      </c>
      <c r="AM1453" s="82"/>
      <c r="AN1453" s="99">
        <v>46084</v>
      </c>
      <c r="AO1453" s="95" t="s">
        <v>121</v>
      </c>
      <c r="AP1453" s="95" t="s">
        <v>121</v>
      </c>
      <c r="AQ1453" s="95" t="s">
        <v>121</v>
      </c>
      <c r="AR1453" s="95" t="s">
        <v>121</v>
      </c>
      <c r="AS1453" s="95" t="s">
        <v>121</v>
      </c>
      <c r="AT1453" s="95" t="s">
        <v>121</v>
      </c>
      <c r="AU1453" s="82" t="s">
        <v>2794</v>
      </c>
      <c r="AV1453" s="74">
        <v>46081</v>
      </c>
      <c r="AW1453" s="75" t="s">
        <v>5605</v>
      </c>
      <c r="AX1453" s="75" t="s">
        <v>5606</v>
      </c>
      <c r="AY1453" s="75"/>
      <c r="AZ1453" s="96"/>
      <c r="BA1453" s="75"/>
      <c r="BB1453" s="75"/>
      <c r="BC1453" s="75"/>
      <c r="BD1453" s="75"/>
      <c r="BE1453" s="75"/>
      <c r="BF1453" s="75"/>
      <c r="BG1453" s="75"/>
      <c r="BH1453" s="75"/>
      <c r="BI1453" s="75"/>
      <c r="BJ1453" s="75"/>
      <c r="BK1453" s="75"/>
      <c r="BL1453" s="75"/>
      <c r="BM1453" s="75"/>
      <c r="BN1453" s="75"/>
      <c r="BO1453" s="75"/>
      <c r="BP1453" s="75"/>
      <c r="BQ1453" s="75"/>
      <c r="BR1453" s="75"/>
      <c r="BS1453" s="75"/>
      <c r="BT1453" s="75">
        <v>0</v>
      </c>
      <c r="BU1453" s="192" t="s">
        <v>5592</v>
      </c>
      <c r="BV1453" s="74">
        <v>46083</v>
      </c>
      <c r="BW1453" s="85"/>
      <c r="BX1453" s="85"/>
      <c r="BY1453" s="86" t="s">
        <v>120</v>
      </c>
      <c r="BZ1453" s="87">
        <f t="shared" si="448"/>
        <v>9</v>
      </c>
      <c r="CB1453" s="88">
        <f t="shared" si="444"/>
        <v>10</v>
      </c>
      <c r="CC1453" s="89"/>
      <c r="CE1453" s="87">
        <f t="shared" si="443"/>
        <v>3</v>
      </c>
      <c r="CF1453" s="90">
        <v>6926640</v>
      </c>
      <c r="CG1453" s="90"/>
      <c r="CH1453" s="90">
        <v>6926640</v>
      </c>
      <c r="CI1453" s="91">
        <v>26040</v>
      </c>
      <c r="CJ1453" s="87">
        <f t="shared" si="445"/>
        <v>2</v>
      </c>
      <c r="CK1453" s="87">
        <f t="shared" si="446"/>
        <v>9</v>
      </c>
      <c r="CL1453" s="22" t="s">
        <v>121</v>
      </c>
      <c r="CM1453" s="22" t="s">
        <v>5593</v>
      </c>
    </row>
    <row r="1454" spans="1:91" ht="14.45" customHeight="1" x14ac:dyDescent="0.25">
      <c r="A1454" s="69">
        <f t="shared" si="456"/>
        <v>1452</v>
      </c>
      <c r="B1454" s="70" t="s">
        <v>102</v>
      </c>
      <c r="C1454" s="98" t="s">
        <v>5586</v>
      </c>
      <c r="D1454" s="106">
        <v>145524081</v>
      </c>
      <c r="E1454" s="82">
        <v>5320007697</v>
      </c>
      <c r="F1454" s="158">
        <v>46077</v>
      </c>
      <c r="G1454" s="82" t="s">
        <v>1159</v>
      </c>
      <c r="H1454" s="82" t="s">
        <v>2963</v>
      </c>
      <c r="I1454" s="82" t="s">
        <v>105</v>
      </c>
      <c r="J1454" s="82" t="s">
        <v>1161</v>
      </c>
      <c r="K1454" s="82" t="s">
        <v>242</v>
      </c>
      <c r="L1454" s="158">
        <v>46091</v>
      </c>
      <c r="M1454" s="73">
        <v>0</v>
      </c>
      <c r="N1454" s="75" t="s">
        <v>5602</v>
      </c>
      <c r="O1454" s="75" t="s">
        <v>5603</v>
      </c>
      <c r="P1454" s="75">
        <v>2830049348</v>
      </c>
      <c r="Q1454" s="158">
        <v>46081</v>
      </c>
      <c r="R1454" s="82">
        <v>1209389292</v>
      </c>
      <c r="S1454" s="82">
        <v>224247889</v>
      </c>
      <c r="T1454" s="158">
        <v>46081</v>
      </c>
      <c r="U1454" s="159">
        <v>12965.249</v>
      </c>
      <c r="V1454" s="159">
        <v>12498.991</v>
      </c>
      <c r="W1454" s="82">
        <v>13</v>
      </c>
      <c r="X1454" s="82">
        <v>0</v>
      </c>
      <c r="Y1454" s="98" t="s">
        <v>5604</v>
      </c>
      <c r="Z1454" s="82" t="s">
        <v>258</v>
      </c>
      <c r="AA1454" s="75" t="s">
        <v>3310</v>
      </c>
      <c r="AB1454" s="82" t="s">
        <v>4472</v>
      </c>
      <c r="AC1454" s="98" t="s">
        <v>5586</v>
      </c>
      <c r="AD1454" s="82" t="s">
        <v>113</v>
      </c>
      <c r="AE1454" s="222">
        <v>46083</v>
      </c>
      <c r="AF1454" s="223">
        <v>46082</v>
      </c>
      <c r="AG1454" s="223">
        <v>46081.333333333336</v>
      </c>
      <c r="AH1454" s="223">
        <v>46081.333333333336</v>
      </c>
      <c r="AI1454" s="222">
        <v>46082</v>
      </c>
      <c r="AJ1454" s="222">
        <v>46082</v>
      </c>
      <c r="AK1454" s="222">
        <v>46082</v>
      </c>
      <c r="AL1454" s="247">
        <v>46084</v>
      </c>
      <c r="AM1454" s="82"/>
      <c r="AN1454" s="99">
        <v>46084</v>
      </c>
      <c r="AO1454" s="95" t="s">
        <v>121</v>
      </c>
      <c r="AP1454" s="95" t="s">
        <v>121</v>
      </c>
      <c r="AQ1454" s="95" t="s">
        <v>121</v>
      </c>
      <c r="AR1454" s="95" t="s">
        <v>121</v>
      </c>
      <c r="AS1454" s="95" t="s">
        <v>121</v>
      </c>
      <c r="AT1454" s="95" t="s">
        <v>121</v>
      </c>
      <c r="AU1454" s="82" t="s">
        <v>2794</v>
      </c>
      <c r="AV1454" s="74">
        <v>46081</v>
      </c>
      <c r="AW1454" s="75">
        <v>0</v>
      </c>
      <c r="AX1454" s="75">
        <v>0</v>
      </c>
      <c r="AY1454" s="75"/>
      <c r="AZ1454" s="96"/>
      <c r="BA1454" s="75"/>
      <c r="BB1454" s="75"/>
      <c r="BC1454" s="75"/>
      <c r="BD1454" s="75"/>
      <c r="BE1454" s="75"/>
      <c r="BF1454" s="75"/>
      <c r="BG1454" s="75"/>
      <c r="BH1454" s="75"/>
      <c r="BI1454" s="75"/>
      <c r="BJ1454" s="75"/>
      <c r="BK1454" s="75"/>
      <c r="BL1454" s="75"/>
      <c r="BM1454" s="75"/>
      <c r="BN1454" s="75"/>
      <c r="BO1454" s="75"/>
      <c r="BP1454" s="75"/>
      <c r="BQ1454" s="75"/>
      <c r="BR1454" s="75"/>
      <c r="BS1454" s="75"/>
      <c r="BT1454" s="75">
        <v>0</v>
      </c>
      <c r="BU1454" s="192" t="s">
        <v>5592</v>
      </c>
      <c r="BV1454" s="74">
        <v>46083</v>
      </c>
      <c r="BW1454" s="85"/>
      <c r="BX1454" s="85"/>
      <c r="BY1454" s="86" t="s">
        <v>120</v>
      </c>
      <c r="BZ1454" s="87">
        <f t="shared" si="448"/>
        <v>9</v>
      </c>
      <c r="CB1454" s="88">
        <f t="shared" si="444"/>
        <v>10</v>
      </c>
      <c r="CC1454" s="89"/>
      <c r="CE1454" s="87">
        <f t="shared" si="443"/>
        <v>3</v>
      </c>
      <c r="CF1454" s="90"/>
      <c r="CG1454" s="90"/>
      <c r="CH1454" s="90"/>
      <c r="CJ1454" s="87">
        <f t="shared" si="445"/>
        <v>2</v>
      </c>
      <c r="CK1454" s="87">
        <f t="shared" si="446"/>
        <v>9</v>
      </c>
      <c r="CL1454" s="22" t="s">
        <v>121</v>
      </c>
      <c r="CM1454" s="22" t="s">
        <v>5593</v>
      </c>
    </row>
    <row r="1455" spans="1:91" ht="14.45" customHeight="1" x14ac:dyDescent="0.25">
      <c r="A1455" s="69">
        <f t="shared" si="456"/>
        <v>1453</v>
      </c>
      <c r="B1455" s="70" t="s">
        <v>102</v>
      </c>
      <c r="C1455" s="98" t="s">
        <v>5586</v>
      </c>
      <c r="D1455" s="106">
        <v>145523972</v>
      </c>
      <c r="E1455" s="82">
        <v>5320007702</v>
      </c>
      <c r="F1455" s="158">
        <v>46077</v>
      </c>
      <c r="G1455" s="82" t="s">
        <v>1274</v>
      </c>
      <c r="H1455" s="82" t="s">
        <v>2963</v>
      </c>
      <c r="I1455" s="82" t="s">
        <v>105</v>
      </c>
      <c r="J1455" s="75" t="s">
        <v>1161</v>
      </c>
      <c r="K1455" s="82" t="s">
        <v>242</v>
      </c>
      <c r="L1455" s="158">
        <v>46091</v>
      </c>
      <c r="M1455" s="73">
        <v>40</v>
      </c>
      <c r="N1455" s="75" t="s">
        <v>5607</v>
      </c>
      <c r="O1455" s="75" t="s">
        <v>5608</v>
      </c>
      <c r="P1455" s="75">
        <v>2830049199</v>
      </c>
      <c r="Q1455" s="158">
        <v>46079</v>
      </c>
      <c r="R1455" s="82">
        <v>1209388212</v>
      </c>
      <c r="S1455" s="82">
        <v>224248093</v>
      </c>
      <c r="T1455" s="158">
        <v>46079</v>
      </c>
      <c r="U1455" s="159">
        <v>7738.63</v>
      </c>
      <c r="V1455" s="159">
        <v>7449.77</v>
      </c>
      <c r="W1455" s="82">
        <v>11</v>
      </c>
      <c r="X1455" s="82">
        <v>6</v>
      </c>
      <c r="Y1455" s="98" t="s">
        <v>5609</v>
      </c>
      <c r="Z1455" s="82" t="s">
        <v>258</v>
      </c>
      <c r="AA1455" s="75" t="s">
        <v>3310</v>
      </c>
      <c r="AB1455" s="82" t="s">
        <v>4472</v>
      </c>
      <c r="AC1455" s="98" t="s">
        <v>5586</v>
      </c>
      <c r="AD1455" s="82" t="s">
        <v>113</v>
      </c>
      <c r="AE1455" s="222">
        <v>46083</v>
      </c>
      <c r="AF1455" s="223">
        <v>46082</v>
      </c>
      <c r="AG1455" s="223">
        <v>46081.333333333336</v>
      </c>
      <c r="AH1455" s="223">
        <v>46081.333333333336</v>
      </c>
      <c r="AI1455" s="222">
        <v>46082</v>
      </c>
      <c r="AJ1455" s="222">
        <v>46082</v>
      </c>
      <c r="AK1455" s="217">
        <v>46082</v>
      </c>
      <c r="AL1455" s="247">
        <v>46084</v>
      </c>
      <c r="AM1455" s="82"/>
      <c r="AN1455" s="99">
        <v>46084</v>
      </c>
      <c r="AO1455" s="95" t="s">
        <v>121</v>
      </c>
      <c r="AP1455" s="95" t="s">
        <v>121</v>
      </c>
      <c r="AQ1455" s="95" t="s">
        <v>121</v>
      </c>
      <c r="AR1455" s="95" t="s">
        <v>121</v>
      </c>
      <c r="AS1455" s="95" t="s">
        <v>121</v>
      </c>
      <c r="AT1455" s="95" t="s">
        <v>121</v>
      </c>
      <c r="AU1455" s="82" t="s">
        <v>2794</v>
      </c>
      <c r="AV1455" s="74">
        <v>46079</v>
      </c>
      <c r="AW1455" s="75" t="s">
        <v>5610</v>
      </c>
      <c r="AX1455" s="75" t="s">
        <v>5611</v>
      </c>
      <c r="AY1455" s="75"/>
      <c r="AZ1455" s="96"/>
      <c r="BA1455" s="75"/>
      <c r="BB1455" s="75"/>
      <c r="BC1455" s="75"/>
      <c r="BD1455" s="75"/>
      <c r="BE1455" s="75"/>
      <c r="BF1455" s="75"/>
      <c r="BG1455" s="75"/>
      <c r="BH1455" s="75"/>
      <c r="BI1455" s="75"/>
      <c r="BJ1455" s="75"/>
      <c r="BK1455" s="75"/>
      <c r="BL1455" s="75"/>
      <c r="BM1455" s="75"/>
      <c r="BN1455" s="75"/>
      <c r="BO1455" s="75"/>
      <c r="BP1455" s="75"/>
      <c r="BQ1455" s="75"/>
      <c r="BR1455" s="75"/>
      <c r="BS1455" s="75"/>
      <c r="BT1455" s="75">
        <v>0</v>
      </c>
      <c r="BU1455" s="192" t="s">
        <v>5592</v>
      </c>
      <c r="BV1455" s="74">
        <v>46083</v>
      </c>
      <c r="BW1455" s="85"/>
      <c r="BX1455" s="85"/>
      <c r="BY1455" s="86" t="s">
        <v>120</v>
      </c>
      <c r="BZ1455" s="87">
        <f t="shared" si="448"/>
        <v>9</v>
      </c>
      <c r="CB1455" s="88">
        <f t="shared" si="444"/>
        <v>10</v>
      </c>
      <c r="CC1455" s="89"/>
      <c r="CE1455" s="87">
        <f t="shared" si="443"/>
        <v>3</v>
      </c>
      <c r="CF1455" s="90">
        <v>6926640</v>
      </c>
      <c r="CG1455" s="90"/>
      <c r="CH1455" s="90">
        <v>6926640</v>
      </c>
      <c r="CI1455" s="91">
        <v>26040</v>
      </c>
      <c r="CJ1455" s="87">
        <f t="shared" si="445"/>
        <v>2</v>
      </c>
      <c r="CK1455" s="87">
        <f t="shared" si="446"/>
        <v>9</v>
      </c>
      <c r="CL1455" s="22" t="s">
        <v>121</v>
      </c>
      <c r="CM1455" s="22" t="s">
        <v>5593</v>
      </c>
    </row>
    <row r="1456" spans="1:91" ht="14.45" customHeight="1" x14ac:dyDescent="0.25">
      <c r="A1456" s="69">
        <f t="shared" si="456"/>
        <v>1454</v>
      </c>
      <c r="B1456" s="70" t="s">
        <v>102</v>
      </c>
      <c r="C1456" s="98" t="s">
        <v>5586</v>
      </c>
      <c r="D1456" s="106">
        <v>145493012</v>
      </c>
      <c r="E1456" s="82">
        <v>5320007702</v>
      </c>
      <c r="F1456" s="158">
        <v>46077</v>
      </c>
      <c r="G1456" s="82" t="s">
        <v>1274</v>
      </c>
      <c r="H1456" s="82" t="s">
        <v>2963</v>
      </c>
      <c r="I1456" s="82" t="s">
        <v>105</v>
      </c>
      <c r="J1456" s="82" t="s">
        <v>1161</v>
      </c>
      <c r="K1456" s="82" t="s">
        <v>242</v>
      </c>
      <c r="L1456" s="158">
        <v>46091</v>
      </c>
      <c r="M1456" s="73">
        <v>0</v>
      </c>
      <c r="N1456" s="75" t="s">
        <v>5607</v>
      </c>
      <c r="O1456" s="75" t="s">
        <v>5608</v>
      </c>
      <c r="P1456" s="75">
        <v>2830049197</v>
      </c>
      <c r="Q1456" s="158">
        <v>46079</v>
      </c>
      <c r="R1456" s="82">
        <v>1209388208</v>
      </c>
      <c r="S1456" s="82">
        <v>224247991</v>
      </c>
      <c r="T1456" s="158">
        <v>46079</v>
      </c>
      <c r="U1456" s="159">
        <v>5051.2359999999999</v>
      </c>
      <c r="V1456" s="159">
        <v>4885.1260000000002</v>
      </c>
      <c r="W1456" s="82">
        <v>6</v>
      </c>
      <c r="X1456" s="82">
        <v>2</v>
      </c>
      <c r="Y1456" s="98" t="s">
        <v>5609</v>
      </c>
      <c r="Z1456" s="82" t="s">
        <v>258</v>
      </c>
      <c r="AA1456" s="75" t="s">
        <v>3310</v>
      </c>
      <c r="AB1456" s="82" t="s">
        <v>4472</v>
      </c>
      <c r="AC1456" s="98" t="s">
        <v>5586</v>
      </c>
      <c r="AD1456" s="82" t="s">
        <v>113</v>
      </c>
      <c r="AE1456" s="222">
        <v>46083</v>
      </c>
      <c r="AF1456" s="223">
        <v>46082</v>
      </c>
      <c r="AG1456" s="223">
        <v>46081.333333333336</v>
      </c>
      <c r="AH1456" s="223">
        <v>46081.333333333336</v>
      </c>
      <c r="AI1456" s="222">
        <v>46082</v>
      </c>
      <c r="AJ1456" s="222">
        <v>46082</v>
      </c>
      <c r="AK1456" s="222">
        <v>46082</v>
      </c>
      <c r="AL1456" s="247">
        <v>46084</v>
      </c>
      <c r="AM1456" s="82"/>
      <c r="AN1456" s="99">
        <v>46084</v>
      </c>
      <c r="AO1456" s="95" t="s">
        <v>121</v>
      </c>
      <c r="AP1456" s="95" t="s">
        <v>121</v>
      </c>
      <c r="AQ1456" s="95" t="s">
        <v>121</v>
      </c>
      <c r="AR1456" s="95" t="s">
        <v>121</v>
      </c>
      <c r="AS1456" s="95" t="s">
        <v>121</v>
      </c>
      <c r="AT1456" s="95" t="s">
        <v>121</v>
      </c>
      <c r="AU1456" s="82" t="s">
        <v>2794</v>
      </c>
      <c r="AV1456" s="74">
        <v>46079</v>
      </c>
      <c r="AW1456" s="75">
        <v>0</v>
      </c>
      <c r="AX1456" s="75">
        <v>0</v>
      </c>
      <c r="AY1456" s="75"/>
      <c r="AZ1456" s="96"/>
      <c r="BA1456" s="75"/>
      <c r="BB1456" s="75"/>
      <c r="BC1456" s="75"/>
      <c r="BD1456" s="75"/>
      <c r="BE1456" s="75"/>
      <c r="BF1456" s="75"/>
      <c r="BG1456" s="75"/>
      <c r="BH1456" s="75"/>
      <c r="BI1456" s="75"/>
      <c r="BJ1456" s="75"/>
      <c r="BK1456" s="75"/>
      <c r="BL1456" s="75"/>
      <c r="BM1456" s="75"/>
      <c r="BN1456" s="75"/>
      <c r="BO1456" s="75"/>
      <c r="BP1456" s="75"/>
      <c r="BQ1456" s="75"/>
      <c r="BR1456" s="75"/>
      <c r="BS1456" s="75"/>
      <c r="BT1456" s="75">
        <v>0</v>
      </c>
      <c r="BU1456" s="192" t="s">
        <v>5592</v>
      </c>
      <c r="BV1456" s="74">
        <v>46083</v>
      </c>
      <c r="BW1456" s="85"/>
      <c r="BX1456" s="85"/>
      <c r="BY1456" s="86" t="s">
        <v>120</v>
      </c>
      <c r="BZ1456" s="87">
        <f t="shared" si="448"/>
        <v>9</v>
      </c>
      <c r="CB1456" s="88">
        <f t="shared" si="444"/>
        <v>10</v>
      </c>
      <c r="CC1456" s="89"/>
      <c r="CE1456" s="87">
        <f t="shared" si="443"/>
        <v>3</v>
      </c>
      <c r="CF1456" s="90"/>
      <c r="CG1456" s="90"/>
      <c r="CH1456" s="90"/>
      <c r="CJ1456" s="87">
        <f t="shared" si="445"/>
        <v>2</v>
      </c>
      <c r="CK1456" s="87">
        <f t="shared" si="446"/>
        <v>9</v>
      </c>
      <c r="CL1456" s="22" t="s">
        <v>121</v>
      </c>
      <c r="CM1456" s="22" t="s">
        <v>5593</v>
      </c>
    </row>
    <row r="1457" spans="1:91" ht="14.45" customHeight="1" x14ac:dyDescent="0.25">
      <c r="A1457" s="69">
        <f t="shared" si="456"/>
        <v>1455</v>
      </c>
      <c r="B1457" s="70" t="s">
        <v>102</v>
      </c>
      <c r="C1457" s="98" t="s">
        <v>5586</v>
      </c>
      <c r="D1457" s="106">
        <v>145496355</v>
      </c>
      <c r="E1457" s="82">
        <v>5320007702</v>
      </c>
      <c r="F1457" s="158">
        <v>46077</v>
      </c>
      <c r="G1457" s="82" t="s">
        <v>1421</v>
      </c>
      <c r="H1457" s="82" t="s">
        <v>2963</v>
      </c>
      <c r="I1457" s="82" t="s">
        <v>105</v>
      </c>
      <c r="J1457" s="82" t="s">
        <v>1161</v>
      </c>
      <c r="K1457" s="82" t="s">
        <v>242</v>
      </c>
      <c r="L1457" s="158">
        <v>46090</v>
      </c>
      <c r="M1457" s="73">
        <v>0</v>
      </c>
      <c r="N1457" s="75" t="s">
        <v>5607</v>
      </c>
      <c r="O1457" s="75" t="s">
        <v>5608</v>
      </c>
      <c r="P1457" s="75">
        <v>2830049198</v>
      </c>
      <c r="Q1457" s="158">
        <v>46079</v>
      </c>
      <c r="R1457" s="82">
        <v>1209388210</v>
      </c>
      <c r="S1457" s="82">
        <v>224247995</v>
      </c>
      <c r="T1457" s="158">
        <v>46079</v>
      </c>
      <c r="U1457" s="159">
        <v>2534.413</v>
      </c>
      <c r="V1457" s="159">
        <v>2453.1869999999999</v>
      </c>
      <c r="W1457" s="82">
        <v>4</v>
      </c>
      <c r="X1457" s="82">
        <v>0</v>
      </c>
      <c r="Y1457" s="98" t="s">
        <v>5609</v>
      </c>
      <c r="Z1457" s="82" t="s">
        <v>258</v>
      </c>
      <c r="AA1457" s="75" t="s">
        <v>3310</v>
      </c>
      <c r="AB1457" s="82" t="s">
        <v>4472</v>
      </c>
      <c r="AC1457" s="98" t="s">
        <v>5586</v>
      </c>
      <c r="AD1457" s="82" t="s">
        <v>113</v>
      </c>
      <c r="AE1457" s="222">
        <v>46083</v>
      </c>
      <c r="AF1457" s="223">
        <v>46082</v>
      </c>
      <c r="AG1457" s="223">
        <v>46081.333333333336</v>
      </c>
      <c r="AH1457" s="223">
        <v>46081.333333333336</v>
      </c>
      <c r="AI1457" s="222">
        <v>46082</v>
      </c>
      <c r="AJ1457" s="222">
        <v>46082</v>
      </c>
      <c r="AK1457" s="222">
        <v>46082</v>
      </c>
      <c r="AL1457" s="247">
        <v>46084</v>
      </c>
      <c r="AM1457" s="82"/>
      <c r="AN1457" s="99">
        <v>46084</v>
      </c>
      <c r="AO1457" s="95" t="s">
        <v>121</v>
      </c>
      <c r="AP1457" s="95" t="s">
        <v>121</v>
      </c>
      <c r="AQ1457" s="95" t="s">
        <v>121</v>
      </c>
      <c r="AR1457" s="95" t="s">
        <v>121</v>
      </c>
      <c r="AS1457" s="95" t="s">
        <v>121</v>
      </c>
      <c r="AT1457" s="95" t="s">
        <v>121</v>
      </c>
      <c r="AU1457" s="82" t="s">
        <v>2794</v>
      </c>
      <c r="AV1457" s="74">
        <v>46079</v>
      </c>
      <c r="AW1457" s="75">
        <v>0</v>
      </c>
      <c r="AX1457" s="75">
        <v>0</v>
      </c>
      <c r="AY1457" s="75"/>
      <c r="AZ1457" s="96"/>
      <c r="BA1457" s="75"/>
      <c r="BB1457" s="75"/>
      <c r="BC1457" s="75"/>
      <c r="BD1457" s="75"/>
      <c r="BE1457" s="75"/>
      <c r="BF1457" s="75"/>
      <c r="BG1457" s="75"/>
      <c r="BH1457" s="75"/>
      <c r="BI1457" s="75"/>
      <c r="BJ1457" s="75"/>
      <c r="BK1457" s="75"/>
      <c r="BL1457" s="75"/>
      <c r="BM1457" s="75"/>
      <c r="BN1457" s="75"/>
      <c r="BO1457" s="75"/>
      <c r="BP1457" s="75"/>
      <c r="BQ1457" s="75"/>
      <c r="BR1457" s="75"/>
      <c r="BS1457" s="75"/>
      <c r="BT1457" s="75">
        <v>0</v>
      </c>
      <c r="BU1457" s="192" t="s">
        <v>5592</v>
      </c>
      <c r="BV1457" s="74">
        <v>46083</v>
      </c>
      <c r="BW1457" s="85"/>
      <c r="BX1457" s="85"/>
      <c r="BY1457" s="86" t="s">
        <v>120</v>
      </c>
      <c r="BZ1457" s="87">
        <f t="shared" si="448"/>
        <v>9</v>
      </c>
      <c r="CB1457" s="88">
        <f t="shared" si="444"/>
        <v>10</v>
      </c>
      <c r="CC1457" s="89"/>
      <c r="CE1457" s="87">
        <f t="shared" si="443"/>
        <v>3</v>
      </c>
      <c r="CF1457" s="90"/>
      <c r="CG1457" s="90"/>
      <c r="CH1457" s="90"/>
      <c r="CJ1457" s="87">
        <f t="shared" si="445"/>
        <v>2</v>
      </c>
      <c r="CK1457" s="87">
        <f t="shared" si="446"/>
        <v>9</v>
      </c>
      <c r="CL1457" s="22" t="s">
        <v>121</v>
      </c>
      <c r="CM1457" s="22" t="s">
        <v>5593</v>
      </c>
    </row>
    <row r="1458" spans="1:91" ht="14.85" customHeight="1" x14ac:dyDescent="0.25">
      <c r="A1458" s="69">
        <f t="shared" si="456"/>
        <v>1456</v>
      </c>
      <c r="B1458" s="70" t="s">
        <v>102</v>
      </c>
      <c r="C1458" s="107">
        <v>265972894</v>
      </c>
      <c r="D1458" s="106">
        <v>145495574</v>
      </c>
      <c r="E1458" s="73" t="s">
        <v>619</v>
      </c>
      <c r="F1458" s="74">
        <v>46077</v>
      </c>
      <c r="G1458" s="75" t="s">
        <v>1159</v>
      </c>
      <c r="H1458" s="75" t="s">
        <v>2963</v>
      </c>
      <c r="I1458" s="75" t="s">
        <v>105</v>
      </c>
      <c r="J1458" s="75" t="s">
        <v>1161</v>
      </c>
      <c r="K1458" s="75" t="s">
        <v>242</v>
      </c>
      <c r="L1458" s="74">
        <v>46091</v>
      </c>
      <c r="M1458" s="73">
        <v>40</v>
      </c>
      <c r="N1458" s="75" t="s">
        <v>5612</v>
      </c>
      <c r="O1458" s="75" t="s">
        <v>5613</v>
      </c>
      <c r="P1458" s="75">
        <v>2830049473</v>
      </c>
      <c r="Q1458" s="74">
        <v>46084</v>
      </c>
      <c r="R1458" s="75">
        <v>1209389910</v>
      </c>
      <c r="S1458" s="75">
        <v>224267722</v>
      </c>
      <c r="T1458" s="74">
        <v>46084</v>
      </c>
      <c r="U1458" s="76">
        <v>18572.767</v>
      </c>
      <c r="V1458" s="76">
        <v>17904.848999999998</v>
      </c>
      <c r="W1458" s="75">
        <v>19</v>
      </c>
      <c r="X1458" s="75">
        <v>0</v>
      </c>
      <c r="Y1458" s="98">
        <v>265972894</v>
      </c>
      <c r="Z1458" s="82" t="s">
        <v>110</v>
      </c>
      <c r="AA1458" s="75" t="s">
        <v>5119</v>
      </c>
      <c r="AB1458" s="82" t="s">
        <v>3761</v>
      </c>
      <c r="AC1458" s="98">
        <v>265972894</v>
      </c>
      <c r="AD1458" s="75" t="s">
        <v>113</v>
      </c>
      <c r="AE1458" s="99">
        <v>46087</v>
      </c>
      <c r="AF1458" s="130">
        <v>46085.625</v>
      </c>
      <c r="AG1458" s="130">
        <v>46085.333333333336</v>
      </c>
      <c r="AH1458" s="130">
        <v>46085.333333333336</v>
      </c>
      <c r="AI1458" s="74">
        <v>46083</v>
      </c>
      <c r="AJ1458" s="99">
        <v>46087</v>
      </c>
      <c r="AK1458" s="217">
        <v>46086</v>
      </c>
      <c r="AL1458" s="131">
        <v>46089</v>
      </c>
      <c r="AM1458" s="75"/>
      <c r="AN1458" s="99">
        <v>46089</v>
      </c>
      <c r="AO1458" s="81">
        <f>IF(AH1458&lt;AG1458,IF(AH1458=0,"",AH1458-1),IF(AG1458=0,"",AG1458-1))</f>
        <v>46084.333333333336</v>
      </c>
      <c r="AP1458" s="81">
        <f>IF(AH1458&lt;AG1458,IF(AH1458=0,"",AH1458),IF(AG1458=0,"",AG1458))</f>
        <v>46085.333333333336</v>
      </c>
      <c r="AQ1458" s="81">
        <f>IF(AH1458&lt;AG1458,IF(AH1458=0,"",AH1458),IF(AG1458=0,"",AG1458))</f>
        <v>46085.333333333336</v>
      </c>
      <c r="AR1458" s="81">
        <f>IF(AI1458=0,"",IF(AI1458&lt;AJ1458,AJ1458+1,AI1458+1))</f>
        <v>46088</v>
      </c>
      <c r="AS1458" s="81">
        <f>IF(AI1458=0,"",IF(AE1458=0,IF(AJ1458=0,AI1458+2,AJ1458+2),AE1458+2))</f>
        <v>46089</v>
      </c>
      <c r="AT1458" s="81">
        <f>IF(AI1458=0,"",IF(AI1458&lt;AJ1458,AJ1458+1,AI1458+1))</f>
        <v>46088</v>
      </c>
      <c r="AU1458" s="82" t="s">
        <v>5120</v>
      </c>
      <c r="AV1458" s="134">
        <v>46084</v>
      </c>
      <c r="AW1458" s="75" t="s">
        <v>5614</v>
      </c>
      <c r="AX1458" s="75" t="s">
        <v>5615</v>
      </c>
      <c r="AY1458" s="75"/>
      <c r="AZ1458" s="96"/>
      <c r="BA1458" s="75"/>
      <c r="BB1458" s="75"/>
      <c r="BC1458" s="75"/>
      <c r="BD1458" s="75"/>
      <c r="BE1458" s="75"/>
      <c r="BF1458" s="139"/>
      <c r="BG1458" s="139"/>
      <c r="BH1458" s="139"/>
      <c r="BI1458" s="139"/>
      <c r="BJ1458" s="139"/>
      <c r="BK1458" s="139"/>
      <c r="BL1458" s="139"/>
      <c r="BM1458" s="139"/>
      <c r="BN1458" s="139"/>
      <c r="BO1458" s="139"/>
      <c r="BP1458" s="139"/>
      <c r="BQ1458" s="139"/>
      <c r="BR1458" s="139"/>
      <c r="BS1458" s="139"/>
      <c r="BT1458" s="75">
        <v>0</v>
      </c>
      <c r="BU1458" s="201" t="s">
        <v>5123</v>
      </c>
      <c r="BV1458" s="74">
        <v>46086</v>
      </c>
      <c r="BW1458" s="143"/>
      <c r="BX1458" s="143"/>
      <c r="BY1458" s="227" t="s">
        <v>120</v>
      </c>
      <c r="BZ1458" s="87">
        <f t="shared" si="448"/>
        <v>9</v>
      </c>
      <c r="CA1458" s="22" t="s">
        <v>5124</v>
      </c>
      <c r="CB1458" s="88">
        <f t="shared" si="444"/>
        <v>10</v>
      </c>
      <c r="CC1458" s="89"/>
      <c r="CE1458" s="87">
        <f t="shared" si="443"/>
        <v>3</v>
      </c>
      <c r="CF1458" s="90">
        <v>4037728</v>
      </c>
      <c r="CG1458" s="90">
        <v>3028296</v>
      </c>
      <c r="CH1458" s="90">
        <v>7066024</v>
      </c>
      <c r="CI1458" s="91">
        <v>26564</v>
      </c>
      <c r="CJ1458" s="87">
        <f t="shared" si="445"/>
        <v>3</v>
      </c>
      <c r="CK1458" s="87">
        <f t="shared" si="446"/>
        <v>10</v>
      </c>
      <c r="CL1458" s="22" t="s">
        <v>5125</v>
      </c>
      <c r="CM1458" s="22" t="s">
        <v>5126</v>
      </c>
    </row>
    <row r="1459" spans="1:91" ht="14.85" customHeight="1" x14ac:dyDescent="0.25">
      <c r="A1459" s="69">
        <f t="shared" si="456"/>
        <v>1457</v>
      </c>
      <c r="B1459" s="70" t="s">
        <v>102</v>
      </c>
      <c r="C1459" s="107">
        <v>266385295</v>
      </c>
      <c r="D1459" s="106">
        <v>145495579</v>
      </c>
      <c r="E1459" s="73" t="s">
        <v>619</v>
      </c>
      <c r="F1459" s="74">
        <v>46077</v>
      </c>
      <c r="G1459" s="75" t="s">
        <v>1159</v>
      </c>
      <c r="H1459" s="75" t="s">
        <v>2963</v>
      </c>
      <c r="I1459" s="75" t="s">
        <v>105</v>
      </c>
      <c r="J1459" s="75" t="s">
        <v>1161</v>
      </c>
      <c r="K1459" s="75" t="s">
        <v>242</v>
      </c>
      <c r="L1459" s="74">
        <v>46091</v>
      </c>
      <c r="M1459" s="73">
        <v>40</v>
      </c>
      <c r="N1459" s="75" t="s">
        <v>5616</v>
      </c>
      <c r="O1459" s="75" t="s">
        <v>5617</v>
      </c>
      <c r="P1459" s="75">
        <v>2830049523</v>
      </c>
      <c r="Q1459" s="74">
        <v>46084</v>
      </c>
      <c r="R1459" s="75">
        <v>1209390077</v>
      </c>
      <c r="S1459" s="82">
        <v>224267726</v>
      </c>
      <c r="T1459" s="158">
        <v>46084</v>
      </c>
      <c r="U1459" s="76">
        <v>20230.010999999999</v>
      </c>
      <c r="V1459" s="76">
        <v>19502.667000000001</v>
      </c>
      <c r="W1459" s="75">
        <v>20</v>
      </c>
      <c r="X1459" s="75">
        <v>0</v>
      </c>
      <c r="Y1459" s="98">
        <v>266385295</v>
      </c>
      <c r="Z1459" s="82" t="s">
        <v>110</v>
      </c>
      <c r="AA1459" s="75" t="s">
        <v>5119</v>
      </c>
      <c r="AB1459" s="82" t="s">
        <v>3761</v>
      </c>
      <c r="AC1459" s="98">
        <v>266385295</v>
      </c>
      <c r="AD1459" s="75" t="s">
        <v>113</v>
      </c>
      <c r="AE1459" s="99">
        <v>46087</v>
      </c>
      <c r="AF1459" s="130">
        <v>46085.625</v>
      </c>
      <c r="AG1459" s="130">
        <v>46085.333333333336</v>
      </c>
      <c r="AH1459" s="130">
        <v>46085.333333333336</v>
      </c>
      <c r="AI1459" s="74">
        <v>46083</v>
      </c>
      <c r="AJ1459" s="99">
        <v>46087</v>
      </c>
      <c r="AK1459" s="217">
        <v>46086</v>
      </c>
      <c r="AL1459" s="99">
        <v>46089</v>
      </c>
      <c r="AM1459" s="75"/>
      <c r="AN1459" s="99">
        <v>46089</v>
      </c>
      <c r="AO1459" s="81">
        <f>IF(AH1459&lt;AG1459,IF(AH1459=0,"",AH1459-1),IF(AG1459=0,"",AG1459-1))</f>
        <v>46084.333333333336</v>
      </c>
      <c r="AP1459" s="81">
        <f>IF(AH1459&lt;AG1459,IF(AH1459=0,"",AH1459),IF(AG1459=0,"",AG1459))</f>
        <v>46085.333333333336</v>
      </c>
      <c r="AQ1459" s="81">
        <f>IF(AH1459&lt;AG1459,IF(AH1459=0,"",AH1459),IF(AG1459=0,"",AG1459))</f>
        <v>46085.333333333336</v>
      </c>
      <c r="AR1459" s="81">
        <f>IF(AI1459=0,"",IF(AI1459&lt;AJ1459,AJ1459+1,AI1459+1))</f>
        <v>46088</v>
      </c>
      <c r="AS1459" s="81">
        <f>IF(AI1459=0,"",IF(AE1459=0,IF(AJ1459=0,AI1459+2,AJ1459+2),AE1459+2))</f>
        <v>46089</v>
      </c>
      <c r="AT1459" s="81">
        <f>IF(AI1459=0,"",IF(AI1459&lt;AJ1459,AJ1459+1,AI1459+1))</f>
        <v>46088</v>
      </c>
      <c r="AU1459" s="82" t="s">
        <v>5120</v>
      </c>
      <c r="AV1459" s="134">
        <v>46084</v>
      </c>
      <c r="AW1459" s="75" t="s">
        <v>5618</v>
      </c>
      <c r="AX1459" s="75" t="s">
        <v>5619</v>
      </c>
      <c r="AY1459" s="75"/>
      <c r="AZ1459" s="96"/>
      <c r="BA1459" s="75"/>
      <c r="BB1459" s="75"/>
      <c r="BC1459" s="75"/>
      <c r="BD1459" s="75"/>
      <c r="BE1459" s="75"/>
      <c r="BF1459" s="139"/>
      <c r="BG1459" s="139"/>
      <c r="BH1459" s="139"/>
      <c r="BI1459" s="139"/>
      <c r="BJ1459" s="139"/>
      <c r="BK1459" s="139"/>
      <c r="BL1459" s="139"/>
      <c r="BM1459" s="139"/>
      <c r="BN1459" s="139"/>
      <c r="BO1459" s="139"/>
      <c r="BP1459" s="139"/>
      <c r="BQ1459" s="139"/>
      <c r="BR1459" s="139"/>
      <c r="BS1459" s="139"/>
      <c r="BT1459" s="75">
        <v>1</v>
      </c>
      <c r="BU1459" s="201" t="s">
        <v>5620</v>
      </c>
      <c r="BV1459" s="134">
        <v>46105</v>
      </c>
      <c r="BW1459" s="143"/>
      <c r="BX1459" s="143"/>
      <c r="BY1459" s="227" t="s">
        <v>120</v>
      </c>
      <c r="BZ1459" s="87">
        <f t="shared" si="448"/>
        <v>9</v>
      </c>
      <c r="CA1459" s="22" t="s">
        <v>5124</v>
      </c>
      <c r="CB1459" s="88">
        <f t="shared" si="444"/>
        <v>13</v>
      </c>
      <c r="CC1459" s="89"/>
      <c r="CE1459" s="87">
        <f t="shared" si="443"/>
        <v>3</v>
      </c>
      <c r="CF1459" s="90">
        <v>4037728</v>
      </c>
      <c r="CG1459" s="90">
        <v>3028296</v>
      </c>
      <c r="CH1459" s="90">
        <v>7066024</v>
      </c>
      <c r="CI1459" s="91">
        <v>26564</v>
      </c>
      <c r="CJ1459" s="87">
        <f t="shared" si="445"/>
        <v>3</v>
      </c>
      <c r="CK1459" s="87">
        <f t="shared" si="446"/>
        <v>10</v>
      </c>
      <c r="CL1459" s="22" t="s">
        <v>5125</v>
      </c>
      <c r="CM1459" s="22" t="s">
        <v>5621</v>
      </c>
    </row>
    <row r="1460" spans="1:91" ht="14.85" customHeight="1" x14ac:dyDescent="0.25">
      <c r="A1460" s="69">
        <f t="shared" si="456"/>
        <v>1458</v>
      </c>
      <c r="B1460" s="70" t="s">
        <v>102</v>
      </c>
      <c r="C1460" s="107">
        <v>265972894</v>
      </c>
      <c r="D1460" s="106">
        <v>145495584</v>
      </c>
      <c r="E1460" s="73" t="s">
        <v>619</v>
      </c>
      <c r="F1460" s="74">
        <v>46077</v>
      </c>
      <c r="G1460" s="75" t="s">
        <v>1159</v>
      </c>
      <c r="H1460" s="75" t="s">
        <v>2963</v>
      </c>
      <c r="I1460" s="75" t="s">
        <v>105</v>
      </c>
      <c r="J1460" s="75" t="s">
        <v>1161</v>
      </c>
      <c r="K1460" s="75" t="s">
        <v>242</v>
      </c>
      <c r="L1460" s="74">
        <v>46091</v>
      </c>
      <c r="M1460" s="73">
        <v>40</v>
      </c>
      <c r="N1460" s="75" t="s">
        <v>5622</v>
      </c>
      <c r="O1460" s="75" t="s">
        <v>5623</v>
      </c>
      <c r="P1460" s="75">
        <v>2830049487</v>
      </c>
      <c r="Q1460" s="74">
        <v>46084</v>
      </c>
      <c r="R1460" s="75">
        <v>1209389945</v>
      </c>
      <c r="S1460" s="75">
        <v>224267725</v>
      </c>
      <c r="T1460" s="74">
        <v>46084</v>
      </c>
      <c r="U1460" s="76">
        <v>19961.348999999998</v>
      </c>
      <c r="V1460" s="76">
        <v>19243.496999999999</v>
      </c>
      <c r="W1460" s="75">
        <v>20</v>
      </c>
      <c r="X1460" s="75">
        <v>0</v>
      </c>
      <c r="Y1460" s="98">
        <v>266385598</v>
      </c>
      <c r="Z1460" s="82" t="s">
        <v>110</v>
      </c>
      <c r="AA1460" s="75" t="s">
        <v>5119</v>
      </c>
      <c r="AB1460" s="82" t="s">
        <v>3761</v>
      </c>
      <c r="AC1460" s="98">
        <v>265972894</v>
      </c>
      <c r="AD1460" s="75" t="s">
        <v>113</v>
      </c>
      <c r="AE1460" s="99">
        <v>46087</v>
      </c>
      <c r="AF1460" s="130">
        <v>46085.625</v>
      </c>
      <c r="AG1460" s="130">
        <v>46085.333333333336</v>
      </c>
      <c r="AH1460" s="130">
        <v>46085.333333333336</v>
      </c>
      <c r="AI1460" s="74">
        <v>46083</v>
      </c>
      <c r="AJ1460" s="99">
        <v>46087</v>
      </c>
      <c r="AK1460" s="217">
        <v>46086</v>
      </c>
      <c r="AL1460" s="131">
        <v>46089</v>
      </c>
      <c r="AM1460" s="75"/>
      <c r="AN1460" s="99">
        <v>46089</v>
      </c>
      <c r="AO1460" s="81">
        <f>IF(AH1460&lt;AG1460,IF(AH1460=0,"",AH1460-1),IF(AG1460=0,"",AG1460-1))</f>
        <v>46084.333333333336</v>
      </c>
      <c r="AP1460" s="81">
        <f>IF(AH1460&lt;AG1460,IF(AH1460=0,"",AH1460),IF(AG1460=0,"",AG1460))</f>
        <v>46085.333333333336</v>
      </c>
      <c r="AQ1460" s="81">
        <f>IF(AH1460&lt;AG1460,IF(AH1460=0,"",AH1460),IF(AG1460=0,"",AG1460))</f>
        <v>46085.333333333336</v>
      </c>
      <c r="AR1460" s="81">
        <f>IF(AI1460=0,"",IF(AI1460&lt;AJ1460,AJ1460+1,AI1460+1))</f>
        <v>46088</v>
      </c>
      <c r="AS1460" s="81">
        <f>IF(AI1460=0,"",IF(AE1460=0,IF(AJ1460=0,AI1460+2,AJ1460+2),AE1460+2))</f>
        <v>46089</v>
      </c>
      <c r="AT1460" s="81">
        <f>IF(AI1460=0,"",IF(AI1460&lt;AJ1460,AJ1460+1,AI1460+1))</f>
        <v>46088</v>
      </c>
      <c r="AU1460" s="82" t="s">
        <v>5120</v>
      </c>
      <c r="AV1460" s="134">
        <v>46084</v>
      </c>
      <c r="AW1460" s="75" t="s">
        <v>5624</v>
      </c>
      <c r="AX1460" s="75" t="s">
        <v>5625</v>
      </c>
      <c r="AY1460" s="75"/>
      <c r="AZ1460" s="96"/>
      <c r="BA1460" s="75"/>
      <c r="BB1460" s="75"/>
      <c r="BC1460" s="75"/>
      <c r="BD1460" s="75"/>
      <c r="BE1460" s="75"/>
      <c r="BF1460" s="139"/>
      <c r="BG1460" s="139"/>
      <c r="BH1460" s="139"/>
      <c r="BI1460" s="139"/>
      <c r="BJ1460" s="139"/>
      <c r="BK1460" s="139"/>
      <c r="BL1460" s="139"/>
      <c r="BM1460" s="139"/>
      <c r="BN1460" s="139"/>
      <c r="BO1460" s="139"/>
      <c r="BP1460" s="139"/>
      <c r="BQ1460" s="139"/>
      <c r="BR1460" s="139"/>
      <c r="BS1460" s="139"/>
      <c r="BT1460" s="75">
        <v>0</v>
      </c>
      <c r="BU1460" s="201" t="s">
        <v>5123</v>
      </c>
      <c r="BV1460" s="74">
        <v>46086</v>
      </c>
      <c r="BW1460" s="143"/>
      <c r="BX1460" s="143"/>
      <c r="BY1460" s="227" t="s">
        <v>120</v>
      </c>
      <c r="BZ1460" s="87">
        <f t="shared" si="448"/>
        <v>9</v>
      </c>
      <c r="CA1460" s="22" t="s">
        <v>5124</v>
      </c>
      <c r="CB1460" s="88">
        <f t="shared" si="444"/>
        <v>10</v>
      </c>
      <c r="CC1460" s="89"/>
      <c r="CE1460" s="87">
        <f t="shared" si="443"/>
        <v>3</v>
      </c>
      <c r="CF1460" s="90">
        <v>4037728</v>
      </c>
      <c r="CG1460" s="90">
        <v>3028296</v>
      </c>
      <c r="CH1460" s="90">
        <v>7066024</v>
      </c>
      <c r="CI1460" s="91">
        <v>26564</v>
      </c>
      <c r="CJ1460" s="87">
        <f t="shared" si="445"/>
        <v>3</v>
      </c>
      <c r="CK1460" s="87">
        <f t="shared" si="446"/>
        <v>10</v>
      </c>
      <c r="CL1460" s="22" t="s">
        <v>5125</v>
      </c>
      <c r="CM1460" s="22" t="s">
        <v>5126</v>
      </c>
    </row>
    <row r="1461" spans="1:91" ht="14.85" customHeight="1" x14ac:dyDescent="0.25">
      <c r="A1461" s="69">
        <f t="shared" si="456"/>
        <v>1459</v>
      </c>
      <c r="B1461" s="70" t="s">
        <v>102</v>
      </c>
      <c r="C1461" s="107" t="s">
        <v>5040</v>
      </c>
      <c r="D1461" s="106">
        <v>145495588</v>
      </c>
      <c r="E1461" s="73" t="s">
        <v>619</v>
      </c>
      <c r="F1461" s="74">
        <v>46077</v>
      </c>
      <c r="G1461" s="75" t="s">
        <v>1159</v>
      </c>
      <c r="H1461" s="75" t="s">
        <v>2963</v>
      </c>
      <c r="I1461" s="75" t="s">
        <v>105</v>
      </c>
      <c r="J1461" s="75" t="s">
        <v>1161</v>
      </c>
      <c r="K1461" s="75" t="s">
        <v>242</v>
      </c>
      <c r="L1461" s="74">
        <v>46091</v>
      </c>
      <c r="M1461" s="73">
        <v>40</v>
      </c>
      <c r="N1461" s="75" t="s">
        <v>5626</v>
      </c>
      <c r="O1461" s="75" t="s">
        <v>5627</v>
      </c>
      <c r="P1461" s="75">
        <v>2830049678</v>
      </c>
      <c r="Q1461" s="74">
        <v>46087</v>
      </c>
      <c r="R1461" s="75">
        <v>1209391068</v>
      </c>
      <c r="S1461" s="75">
        <v>224267735</v>
      </c>
      <c r="T1461" s="74">
        <v>46087</v>
      </c>
      <c r="U1461" s="76">
        <v>20128.933000000001</v>
      </c>
      <c r="V1461" s="76">
        <v>19405.056</v>
      </c>
      <c r="W1461" s="75">
        <v>21</v>
      </c>
      <c r="X1461" s="75">
        <v>0</v>
      </c>
      <c r="Y1461" s="98">
        <v>7266748300</v>
      </c>
      <c r="Z1461" s="82" t="s">
        <v>354</v>
      </c>
      <c r="AA1461" s="75" t="s">
        <v>1258</v>
      </c>
      <c r="AB1461" s="82" t="s">
        <v>4952</v>
      </c>
      <c r="AC1461" s="107" t="s">
        <v>5040</v>
      </c>
      <c r="AD1461" s="75" t="s">
        <v>113</v>
      </c>
      <c r="AE1461" s="99">
        <v>46093</v>
      </c>
      <c r="AF1461" s="130">
        <v>46090.416666666664</v>
      </c>
      <c r="AG1461" s="130">
        <v>46087.708333333336</v>
      </c>
      <c r="AH1461" s="130">
        <v>46087.708333333336</v>
      </c>
      <c r="AI1461" s="99">
        <v>46089</v>
      </c>
      <c r="AJ1461" s="221">
        <v>46092</v>
      </c>
      <c r="AK1461" s="226">
        <v>46092</v>
      </c>
      <c r="AL1461" s="99">
        <v>46091</v>
      </c>
      <c r="AM1461" s="99">
        <v>46094</v>
      </c>
      <c r="AN1461" s="99">
        <v>46094</v>
      </c>
      <c r="AO1461" s="81">
        <f>IF(AH1461&lt;AG1461,IF(AH1461=0,"",AH1461-1),IF(AG1461=0,"",AG1461-1))</f>
        <v>46086.708333333336</v>
      </c>
      <c r="AP1461" s="81">
        <f>IF(AH1461&lt;AG1461,IF(AH1461=0,"",AH1461),IF(AG1461=0,"",AG1461))</f>
        <v>46087.708333333336</v>
      </c>
      <c r="AQ1461" s="81">
        <f>IF(AH1461&lt;AG1461,IF(AH1461=0,"",AH1461),IF(AG1461=0,"",AG1461))</f>
        <v>46087.708333333336</v>
      </c>
      <c r="AR1461" s="81">
        <f>IF(AI1461=0,"",IF(AI1461&lt;AJ1461,AJ1461+1,AI1461+1))</f>
        <v>46093</v>
      </c>
      <c r="AS1461" s="81">
        <f>IF(AI1461=0,"",IF(AE1461=0,IF(AJ1461=0,AI1461+2,AJ1461+2),AE1461+2))</f>
        <v>46095</v>
      </c>
      <c r="AT1461" s="81">
        <f>IF(AI1461=0,"",IF(AI1461&lt;AJ1461,AJ1461+1,AI1461+1))</f>
        <v>46093</v>
      </c>
      <c r="AU1461" s="82" t="s">
        <v>2787</v>
      </c>
      <c r="AV1461" s="134"/>
      <c r="AW1461" s="75" t="s">
        <v>5628</v>
      </c>
      <c r="AX1461" s="75" t="s">
        <v>5629</v>
      </c>
      <c r="AY1461" s="75"/>
      <c r="AZ1461" s="96"/>
      <c r="BA1461" s="75"/>
      <c r="BB1461" s="75"/>
      <c r="BC1461" s="75"/>
      <c r="BD1461" s="75"/>
      <c r="BE1461" s="75"/>
      <c r="BF1461" s="139"/>
      <c r="BG1461" s="139"/>
      <c r="BH1461" s="139"/>
      <c r="BI1461" s="139"/>
      <c r="BJ1461" s="139"/>
      <c r="BK1461" s="139"/>
      <c r="BL1461" s="139"/>
      <c r="BM1461" s="139"/>
      <c r="BN1461" s="139"/>
      <c r="BO1461" s="139"/>
      <c r="BP1461" s="139"/>
      <c r="BQ1461" s="139"/>
      <c r="BR1461" s="139"/>
      <c r="BS1461" s="139"/>
      <c r="BT1461" s="75">
        <v>0</v>
      </c>
      <c r="BU1461" s="201" t="s">
        <v>5044</v>
      </c>
      <c r="BV1461" s="74">
        <v>46093</v>
      </c>
      <c r="BW1461" s="143"/>
      <c r="BX1461" s="143"/>
      <c r="BY1461" s="227" t="s">
        <v>120</v>
      </c>
      <c r="BZ1461" s="87">
        <f t="shared" si="448"/>
        <v>9</v>
      </c>
      <c r="CB1461" s="88">
        <f t="shared" si="444"/>
        <v>11</v>
      </c>
      <c r="CC1461" s="89"/>
      <c r="CE1461" s="87">
        <f t="shared" si="443"/>
        <v>3</v>
      </c>
      <c r="CF1461" s="90">
        <v>6051070</v>
      </c>
      <c r="CG1461" s="90"/>
      <c r="CH1461" s="90">
        <v>6051070</v>
      </c>
      <c r="CI1461" s="91">
        <v>26309</v>
      </c>
      <c r="CJ1461" s="87">
        <f t="shared" si="445"/>
        <v>1</v>
      </c>
      <c r="CK1461" s="87">
        <f t="shared" si="446"/>
        <v>1</v>
      </c>
      <c r="CL1461" s="22" t="s">
        <v>121</v>
      </c>
      <c r="CM1461" s="22" t="s">
        <v>5045</v>
      </c>
    </row>
    <row r="1462" spans="1:91" ht="14.85" customHeight="1" x14ac:dyDescent="0.25">
      <c r="A1462" s="69">
        <f t="shared" si="456"/>
        <v>1460</v>
      </c>
      <c r="B1462" s="70" t="s">
        <v>102</v>
      </c>
      <c r="C1462" s="107">
        <v>265972894</v>
      </c>
      <c r="D1462" s="106">
        <v>145516846</v>
      </c>
      <c r="E1462" s="73">
        <v>5320007687</v>
      </c>
      <c r="F1462" s="74">
        <v>46078</v>
      </c>
      <c r="G1462" s="75" t="s">
        <v>1280</v>
      </c>
      <c r="H1462" s="75" t="s">
        <v>2963</v>
      </c>
      <c r="I1462" s="75" t="s">
        <v>105</v>
      </c>
      <c r="J1462" s="75" t="s">
        <v>1161</v>
      </c>
      <c r="K1462" s="75" t="s">
        <v>242</v>
      </c>
      <c r="L1462" s="74">
        <v>46094</v>
      </c>
      <c r="M1462" s="73">
        <v>40</v>
      </c>
      <c r="N1462" s="75" t="s">
        <v>5630</v>
      </c>
      <c r="O1462" s="75" t="s">
        <v>5631</v>
      </c>
      <c r="P1462" s="75">
        <v>2830049495</v>
      </c>
      <c r="Q1462" s="74">
        <v>46084</v>
      </c>
      <c r="R1462" s="75">
        <v>1209390005</v>
      </c>
      <c r="S1462" s="75">
        <v>224267770</v>
      </c>
      <c r="T1462" s="74">
        <v>46084</v>
      </c>
      <c r="U1462" s="76">
        <v>5461.1319999999996</v>
      </c>
      <c r="V1462" s="76">
        <v>5238.1639999999998</v>
      </c>
      <c r="W1462" s="75">
        <v>7</v>
      </c>
      <c r="X1462" s="75">
        <v>3</v>
      </c>
      <c r="Y1462" s="98">
        <v>265826387</v>
      </c>
      <c r="Z1462" s="82" t="s">
        <v>110</v>
      </c>
      <c r="AA1462" s="75" t="s">
        <v>5119</v>
      </c>
      <c r="AB1462" s="82" t="s">
        <v>3761</v>
      </c>
      <c r="AC1462" s="98">
        <v>265972894</v>
      </c>
      <c r="AD1462" s="75" t="s">
        <v>113</v>
      </c>
      <c r="AE1462" s="99">
        <v>46087</v>
      </c>
      <c r="AF1462" s="130">
        <v>46085.625</v>
      </c>
      <c r="AG1462" s="130">
        <v>46085.333333333336</v>
      </c>
      <c r="AH1462" s="130">
        <v>46085.333333333336</v>
      </c>
      <c r="AI1462" s="74">
        <v>46083</v>
      </c>
      <c r="AJ1462" s="99">
        <v>46087</v>
      </c>
      <c r="AK1462" s="217">
        <v>46086</v>
      </c>
      <c r="AL1462" s="131">
        <v>46089</v>
      </c>
      <c r="AM1462" s="75"/>
      <c r="AN1462" s="99">
        <v>46089</v>
      </c>
      <c r="AO1462" s="95" t="s">
        <v>121</v>
      </c>
      <c r="AP1462" s="95" t="s">
        <v>121</v>
      </c>
      <c r="AQ1462" s="95" t="s">
        <v>121</v>
      </c>
      <c r="AR1462" s="95" t="s">
        <v>121</v>
      </c>
      <c r="AS1462" s="95" t="s">
        <v>121</v>
      </c>
      <c r="AT1462" s="158" t="s">
        <v>2057</v>
      </c>
      <c r="AU1462" s="82" t="s">
        <v>5120</v>
      </c>
      <c r="AV1462" s="134">
        <v>46084</v>
      </c>
      <c r="AW1462" s="75" t="s">
        <v>5632</v>
      </c>
      <c r="AX1462" s="75" t="s">
        <v>5633</v>
      </c>
      <c r="AY1462" s="75"/>
      <c r="AZ1462" s="96"/>
      <c r="BA1462" s="75"/>
      <c r="BB1462" s="75"/>
      <c r="BC1462" s="75"/>
      <c r="BD1462" s="75"/>
      <c r="BE1462" s="75"/>
      <c r="BF1462" s="75"/>
      <c r="BG1462" s="75"/>
      <c r="BH1462" s="75"/>
      <c r="BI1462" s="75"/>
      <c r="BJ1462" s="75"/>
      <c r="BK1462" s="75"/>
      <c r="BL1462" s="75"/>
      <c r="BM1462" s="75"/>
      <c r="BN1462" s="75"/>
      <c r="BO1462" s="75"/>
      <c r="BP1462" s="75"/>
      <c r="BQ1462" s="75"/>
      <c r="BR1462" s="75"/>
      <c r="BS1462" s="75"/>
      <c r="BT1462" s="75">
        <v>0</v>
      </c>
      <c r="BU1462" s="201" t="s">
        <v>5123</v>
      </c>
      <c r="BV1462" s="74">
        <v>46086</v>
      </c>
      <c r="BW1462" s="85"/>
      <c r="BX1462" s="85"/>
      <c r="BY1462" s="86" t="s">
        <v>120</v>
      </c>
      <c r="BZ1462" s="87">
        <f t="shared" si="448"/>
        <v>9</v>
      </c>
      <c r="CA1462" s="22" t="s">
        <v>5124</v>
      </c>
      <c r="CB1462" s="88">
        <f t="shared" si="444"/>
        <v>10</v>
      </c>
      <c r="CC1462" s="89"/>
      <c r="CE1462" s="87">
        <f t="shared" si="443"/>
        <v>3</v>
      </c>
      <c r="CF1462" s="90">
        <v>4037728</v>
      </c>
      <c r="CG1462" s="90">
        <v>3028296</v>
      </c>
      <c r="CH1462" s="90">
        <v>7066024</v>
      </c>
      <c r="CI1462" s="91">
        <v>26564</v>
      </c>
      <c r="CJ1462" s="87">
        <f t="shared" si="445"/>
        <v>3</v>
      </c>
      <c r="CK1462" s="87">
        <f t="shared" si="446"/>
        <v>10</v>
      </c>
      <c r="CL1462" s="22" t="s">
        <v>5125</v>
      </c>
      <c r="CM1462" s="22" t="s">
        <v>5126</v>
      </c>
    </row>
    <row r="1463" spans="1:91" ht="14.85" customHeight="1" x14ac:dyDescent="0.25">
      <c r="A1463" s="69">
        <f t="shared" si="456"/>
        <v>1461</v>
      </c>
      <c r="B1463" s="70" t="s">
        <v>102</v>
      </c>
      <c r="C1463" s="107">
        <v>265972894</v>
      </c>
      <c r="D1463" s="106">
        <v>145516860</v>
      </c>
      <c r="E1463" s="73">
        <v>5320007687</v>
      </c>
      <c r="F1463" s="74">
        <v>46078</v>
      </c>
      <c r="G1463" s="75" t="s">
        <v>1280</v>
      </c>
      <c r="H1463" s="75" t="s">
        <v>2963</v>
      </c>
      <c r="I1463" s="75" t="s">
        <v>105</v>
      </c>
      <c r="J1463" s="75" t="s">
        <v>1161</v>
      </c>
      <c r="K1463" s="75" t="s">
        <v>242</v>
      </c>
      <c r="L1463" s="74">
        <v>46097</v>
      </c>
      <c r="M1463" s="73">
        <v>0</v>
      </c>
      <c r="N1463" s="75" t="s">
        <v>5630</v>
      </c>
      <c r="O1463" s="75" t="s">
        <v>5631</v>
      </c>
      <c r="P1463" s="75">
        <v>2830049496</v>
      </c>
      <c r="Q1463" s="74">
        <v>46084</v>
      </c>
      <c r="R1463" s="75">
        <v>1209390006</v>
      </c>
      <c r="S1463" s="75">
        <v>224267774</v>
      </c>
      <c r="T1463" s="74">
        <v>46084</v>
      </c>
      <c r="U1463" s="76">
        <v>12395.3</v>
      </c>
      <c r="V1463" s="76">
        <v>11925.948</v>
      </c>
      <c r="W1463" s="75">
        <v>15</v>
      </c>
      <c r="X1463" s="75">
        <v>5</v>
      </c>
      <c r="Y1463" s="98">
        <v>265826387</v>
      </c>
      <c r="Z1463" s="82" t="s">
        <v>110</v>
      </c>
      <c r="AA1463" s="75" t="s">
        <v>5119</v>
      </c>
      <c r="AB1463" s="82" t="s">
        <v>3761</v>
      </c>
      <c r="AC1463" s="98">
        <v>265972894</v>
      </c>
      <c r="AD1463" s="75" t="s">
        <v>113</v>
      </c>
      <c r="AE1463" s="99">
        <v>46087</v>
      </c>
      <c r="AF1463" s="130">
        <v>46085.625</v>
      </c>
      <c r="AG1463" s="130">
        <v>46085.333333333336</v>
      </c>
      <c r="AH1463" s="130">
        <v>46085.333333333336</v>
      </c>
      <c r="AI1463" s="74">
        <v>46083</v>
      </c>
      <c r="AJ1463" s="99">
        <v>46087</v>
      </c>
      <c r="AK1463" s="75"/>
      <c r="AL1463" s="131">
        <v>46089</v>
      </c>
      <c r="AM1463" s="75"/>
      <c r="AN1463" s="99">
        <v>46089</v>
      </c>
      <c r="AO1463" s="95" t="s">
        <v>121</v>
      </c>
      <c r="AP1463" s="95" t="s">
        <v>121</v>
      </c>
      <c r="AQ1463" s="95" t="s">
        <v>121</v>
      </c>
      <c r="AR1463" s="95" t="s">
        <v>121</v>
      </c>
      <c r="AS1463" s="95" t="s">
        <v>121</v>
      </c>
      <c r="AT1463" s="158" t="s">
        <v>2057</v>
      </c>
      <c r="AU1463" s="82" t="s">
        <v>5120</v>
      </c>
      <c r="AV1463" s="134">
        <v>46084</v>
      </c>
      <c r="AW1463" s="75">
        <f>_xlfn.XLOOKUP(D1463,'[1]OPS Loading report'!$E:$E,'[1]OPS Loading report'!$G:$G)</f>
        <v>0</v>
      </c>
      <c r="AX1463" s="75">
        <v>0</v>
      </c>
      <c r="AY1463" s="75"/>
      <c r="AZ1463" s="96"/>
      <c r="BA1463" s="75"/>
      <c r="BB1463" s="75"/>
      <c r="BC1463" s="75"/>
      <c r="BD1463" s="75"/>
      <c r="BE1463" s="75"/>
      <c r="BF1463" s="75"/>
      <c r="BG1463" s="75"/>
      <c r="BH1463" s="75"/>
      <c r="BI1463" s="75"/>
      <c r="BJ1463" s="75"/>
      <c r="BK1463" s="75"/>
      <c r="BL1463" s="75"/>
      <c r="BM1463" s="75"/>
      <c r="BN1463" s="75"/>
      <c r="BO1463" s="75"/>
      <c r="BP1463" s="75"/>
      <c r="BQ1463" s="75"/>
      <c r="BR1463" s="75"/>
      <c r="BS1463" s="75"/>
      <c r="BT1463" s="75">
        <v>0</v>
      </c>
      <c r="BU1463" s="201" t="s">
        <v>5123</v>
      </c>
      <c r="BV1463" s="74">
        <v>46086</v>
      </c>
      <c r="BW1463" s="85"/>
      <c r="BX1463" s="85"/>
      <c r="BY1463" s="86" t="s">
        <v>120</v>
      </c>
      <c r="BZ1463" s="87">
        <f t="shared" si="448"/>
        <v>9</v>
      </c>
      <c r="CA1463" s="22" t="s">
        <v>5124</v>
      </c>
      <c r="CB1463" s="88">
        <f t="shared" si="444"/>
        <v>10</v>
      </c>
      <c r="CC1463" s="89"/>
      <c r="CE1463" s="87">
        <f t="shared" si="443"/>
        <v>3</v>
      </c>
      <c r="CF1463" s="90"/>
      <c r="CG1463" s="90"/>
      <c r="CH1463" s="90"/>
      <c r="CJ1463" s="87">
        <f t="shared" si="445"/>
        <v>3</v>
      </c>
      <c r="CK1463" s="87">
        <f t="shared" si="446"/>
        <v>10</v>
      </c>
      <c r="CL1463" s="22" t="s">
        <v>5125</v>
      </c>
      <c r="CM1463" s="22" t="s">
        <v>5126</v>
      </c>
    </row>
    <row r="1464" spans="1:91" ht="14.85" customHeight="1" x14ac:dyDescent="0.25">
      <c r="A1464" s="69">
        <f t="shared" si="456"/>
        <v>1462</v>
      </c>
      <c r="B1464" s="70" t="s">
        <v>102</v>
      </c>
      <c r="C1464" s="107">
        <v>265972894</v>
      </c>
      <c r="D1464" s="106">
        <v>145532967</v>
      </c>
      <c r="E1464" s="73">
        <v>5320007720</v>
      </c>
      <c r="F1464" s="74">
        <v>46079</v>
      </c>
      <c r="G1464" s="75" t="s">
        <v>1159</v>
      </c>
      <c r="H1464" s="75" t="s">
        <v>2963</v>
      </c>
      <c r="I1464" s="75" t="s">
        <v>105</v>
      </c>
      <c r="J1464" s="75" t="s">
        <v>1161</v>
      </c>
      <c r="K1464" s="75" t="s">
        <v>242</v>
      </c>
      <c r="L1464" s="74">
        <v>46095</v>
      </c>
      <c r="M1464" s="73">
        <v>40</v>
      </c>
      <c r="N1464" s="75" t="s">
        <v>5634</v>
      </c>
      <c r="O1464" s="75" t="s">
        <v>5635</v>
      </c>
      <c r="P1464" s="75">
        <v>2830049519</v>
      </c>
      <c r="Q1464" s="74">
        <v>46084</v>
      </c>
      <c r="R1464" s="75">
        <v>1209390060</v>
      </c>
      <c r="S1464" s="75">
        <v>224268659</v>
      </c>
      <c r="T1464" s="74">
        <v>46084</v>
      </c>
      <c r="U1464" s="76">
        <v>3902.1709999999998</v>
      </c>
      <c r="V1464" s="76">
        <v>3660.29</v>
      </c>
      <c r="W1464" s="75">
        <v>6</v>
      </c>
      <c r="X1464" s="75">
        <v>50</v>
      </c>
      <c r="Y1464" s="98">
        <v>266093290</v>
      </c>
      <c r="Z1464" s="82" t="s">
        <v>110</v>
      </c>
      <c r="AA1464" s="75" t="s">
        <v>5119</v>
      </c>
      <c r="AB1464" s="82" t="s">
        <v>3761</v>
      </c>
      <c r="AC1464" s="98">
        <v>265972894</v>
      </c>
      <c r="AD1464" s="75" t="s">
        <v>113</v>
      </c>
      <c r="AE1464" s="99">
        <v>46087</v>
      </c>
      <c r="AF1464" s="130">
        <v>46085.625</v>
      </c>
      <c r="AG1464" s="130">
        <v>46085.333333333336</v>
      </c>
      <c r="AH1464" s="130">
        <v>46085.333333333336</v>
      </c>
      <c r="AI1464" s="74">
        <v>46083</v>
      </c>
      <c r="AJ1464" s="99">
        <v>46087</v>
      </c>
      <c r="AK1464" s="217">
        <v>46086</v>
      </c>
      <c r="AL1464" s="131">
        <v>46089</v>
      </c>
      <c r="AM1464" s="75"/>
      <c r="AN1464" s="99">
        <v>46089</v>
      </c>
      <c r="AO1464" s="95" t="s">
        <v>121</v>
      </c>
      <c r="AP1464" s="95" t="s">
        <v>121</v>
      </c>
      <c r="AQ1464" s="95" t="s">
        <v>121</v>
      </c>
      <c r="AR1464" s="95" t="s">
        <v>121</v>
      </c>
      <c r="AS1464" s="95" t="s">
        <v>121</v>
      </c>
      <c r="AT1464" s="158" t="s">
        <v>2057</v>
      </c>
      <c r="AU1464" s="82" t="s">
        <v>5120</v>
      </c>
      <c r="AV1464" s="134">
        <v>46084</v>
      </c>
      <c r="AW1464" s="75" t="s">
        <v>5636</v>
      </c>
      <c r="AX1464" s="75" t="s">
        <v>5637</v>
      </c>
      <c r="AY1464" s="75"/>
      <c r="AZ1464" s="96"/>
      <c r="BA1464" s="75"/>
      <c r="BB1464" s="75"/>
      <c r="BC1464" s="75"/>
      <c r="BD1464" s="75"/>
      <c r="BE1464" s="75"/>
      <c r="BF1464" s="75"/>
      <c r="BG1464" s="75"/>
      <c r="BH1464" s="75"/>
      <c r="BI1464" s="75"/>
      <c r="BJ1464" s="75"/>
      <c r="BK1464" s="75"/>
      <c r="BL1464" s="75"/>
      <c r="BM1464" s="75"/>
      <c r="BN1464" s="75"/>
      <c r="BO1464" s="75"/>
      <c r="BP1464" s="75"/>
      <c r="BQ1464" s="75"/>
      <c r="BR1464" s="75"/>
      <c r="BS1464" s="75"/>
      <c r="BT1464" s="75">
        <v>0</v>
      </c>
      <c r="BU1464" s="201" t="s">
        <v>5123</v>
      </c>
      <c r="BV1464" s="74">
        <v>46086</v>
      </c>
      <c r="BW1464" s="85"/>
      <c r="BX1464" s="85"/>
      <c r="BY1464" s="86" t="s">
        <v>120</v>
      </c>
      <c r="BZ1464" s="87">
        <f t="shared" si="448"/>
        <v>9</v>
      </c>
      <c r="CA1464" s="22" t="s">
        <v>5124</v>
      </c>
      <c r="CB1464" s="88">
        <f t="shared" si="444"/>
        <v>10</v>
      </c>
      <c r="CC1464" s="89"/>
      <c r="CE1464" s="87">
        <f t="shared" si="443"/>
        <v>3</v>
      </c>
      <c r="CF1464" s="90">
        <v>4037728</v>
      </c>
      <c r="CG1464" s="90">
        <v>3028296</v>
      </c>
      <c r="CH1464" s="90">
        <v>7066024</v>
      </c>
      <c r="CI1464" s="91">
        <v>26564</v>
      </c>
      <c r="CJ1464" s="87">
        <f t="shared" si="445"/>
        <v>3</v>
      </c>
      <c r="CK1464" s="87">
        <f t="shared" si="446"/>
        <v>10</v>
      </c>
      <c r="CL1464" s="22" t="s">
        <v>5125</v>
      </c>
      <c r="CM1464" s="22" t="s">
        <v>5126</v>
      </c>
    </row>
    <row r="1465" spans="1:91" ht="14.85" customHeight="1" x14ac:dyDescent="0.25">
      <c r="A1465" s="69">
        <f t="shared" si="456"/>
        <v>1463</v>
      </c>
      <c r="B1465" s="70" t="s">
        <v>102</v>
      </c>
      <c r="C1465" s="107">
        <v>265972894</v>
      </c>
      <c r="D1465" s="106">
        <v>145532973</v>
      </c>
      <c r="E1465" s="73">
        <v>5320007720</v>
      </c>
      <c r="F1465" s="74">
        <v>46079</v>
      </c>
      <c r="G1465" s="75" t="s">
        <v>1159</v>
      </c>
      <c r="H1465" s="75" t="s">
        <v>2963</v>
      </c>
      <c r="I1465" s="75" t="s">
        <v>105</v>
      </c>
      <c r="J1465" s="75" t="s">
        <v>1161</v>
      </c>
      <c r="K1465" s="75" t="s">
        <v>242</v>
      </c>
      <c r="L1465" s="74">
        <v>46095</v>
      </c>
      <c r="M1465" s="73">
        <v>0</v>
      </c>
      <c r="N1465" s="75" t="s">
        <v>5634</v>
      </c>
      <c r="O1465" s="75" t="s">
        <v>5635</v>
      </c>
      <c r="P1465" s="75">
        <v>2830049520</v>
      </c>
      <c r="Q1465" s="74">
        <v>46084</v>
      </c>
      <c r="R1465" s="75">
        <v>1209390061</v>
      </c>
      <c r="S1465" s="75">
        <v>224268672</v>
      </c>
      <c r="T1465" s="74">
        <v>46084</v>
      </c>
      <c r="U1465" s="76">
        <v>12285.209000000001</v>
      </c>
      <c r="V1465" s="76">
        <v>11843.409</v>
      </c>
      <c r="W1465" s="75">
        <v>13</v>
      </c>
      <c r="X1465" s="75">
        <v>0</v>
      </c>
      <c r="Y1465" s="98">
        <v>266093290</v>
      </c>
      <c r="Z1465" s="82" t="s">
        <v>110</v>
      </c>
      <c r="AA1465" s="75" t="s">
        <v>5119</v>
      </c>
      <c r="AB1465" s="82" t="s">
        <v>3761</v>
      </c>
      <c r="AC1465" s="98">
        <v>265972894</v>
      </c>
      <c r="AD1465" s="75" t="s">
        <v>113</v>
      </c>
      <c r="AE1465" s="99">
        <v>46087</v>
      </c>
      <c r="AF1465" s="130">
        <v>46085.625</v>
      </c>
      <c r="AG1465" s="130">
        <v>46085.333333333336</v>
      </c>
      <c r="AH1465" s="130">
        <v>46085.333333333336</v>
      </c>
      <c r="AI1465" s="74">
        <v>46083</v>
      </c>
      <c r="AJ1465" s="99">
        <v>46087</v>
      </c>
      <c r="AK1465" s="74"/>
      <c r="AL1465" s="131">
        <v>46089</v>
      </c>
      <c r="AM1465" s="75"/>
      <c r="AN1465" s="99">
        <v>46089</v>
      </c>
      <c r="AO1465" s="95" t="s">
        <v>121</v>
      </c>
      <c r="AP1465" s="95" t="s">
        <v>121</v>
      </c>
      <c r="AQ1465" s="95" t="s">
        <v>121</v>
      </c>
      <c r="AR1465" s="95" t="s">
        <v>121</v>
      </c>
      <c r="AS1465" s="95" t="s">
        <v>121</v>
      </c>
      <c r="AT1465" s="158" t="s">
        <v>2057</v>
      </c>
      <c r="AU1465" s="82" t="s">
        <v>5120</v>
      </c>
      <c r="AV1465" s="134">
        <v>46084</v>
      </c>
      <c r="AW1465" s="75">
        <f>_xlfn.XLOOKUP(D1465,'[1]OPS Loading report'!$E:$E,'[1]OPS Loading report'!$G:$G)</f>
        <v>0</v>
      </c>
      <c r="AX1465" s="75">
        <v>0</v>
      </c>
      <c r="AY1465" s="75"/>
      <c r="AZ1465" s="96"/>
      <c r="BA1465" s="75"/>
      <c r="BB1465" s="75"/>
      <c r="BC1465" s="75"/>
      <c r="BD1465" s="75"/>
      <c r="BE1465" s="75"/>
      <c r="BF1465" s="75"/>
      <c r="BG1465" s="75"/>
      <c r="BH1465" s="75"/>
      <c r="BI1465" s="75"/>
      <c r="BJ1465" s="75"/>
      <c r="BK1465" s="75"/>
      <c r="BL1465" s="75"/>
      <c r="BM1465" s="75"/>
      <c r="BN1465" s="75"/>
      <c r="BO1465" s="75"/>
      <c r="BP1465" s="75"/>
      <c r="BQ1465" s="75"/>
      <c r="BR1465" s="75"/>
      <c r="BS1465" s="75"/>
      <c r="BT1465" s="75">
        <v>0</v>
      </c>
      <c r="BU1465" s="201" t="s">
        <v>5123</v>
      </c>
      <c r="BV1465" s="74">
        <v>46086</v>
      </c>
      <c r="BW1465" s="85"/>
      <c r="BX1465" s="85"/>
      <c r="BY1465" s="86" t="s">
        <v>120</v>
      </c>
      <c r="BZ1465" s="87">
        <f t="shared" si="448"/>
        <v>9</v>
      </c>
      <c r="CA1465" s="22" t="s">
        <v>5124</v>
      </c>
      <c r="CB1465" s="88">
        <f t="shared" si="444"/>
        <v>10</v>
      </c>
      <c r="CC1465" s="89"/>
      <c r="CE1465" s="87">
        <f t="shared" si="443"/>
        <v>3</v>
      </c>
      <c r="CF1465" s="90"/>
      <c r="CG1465" s="90"/>
      <c r="CH1465" s="90"/>
      <c r="CJ1465" s="87">
        <f t="shared" si="445"/>
        <v>3</v>
      </c>
      <c r="CK1465" s="87">
        <f t="shared" si="446"/>
        <v>10</v>
      </c>
      <c r="CL1465" s="22" t="s">
        <v>5125</v>
      </c>
      <c r="CM1465" s="22" t="s">
        <v>5126</v>
      </c>
    </row>
    <row r="1466" spans="1:91" ht="14.85" customHeight="1" x14ac:dyDescent="0.25">
      <c r="A1466" s="69">
        <f t="shared" si="456"/>
        <v>1464</v>
      </c>
      <c r="B1466" s="70" t="s">
        <v>102</v>
      </c>
      <c r="C1466" s="107">
        <v>266093365</v>
      </c>
      <c r="D1466" s="106">
        <v>145533141</v>
      </c>
      <c r="E1466" s="73">
        <v>5320007721</v>
      </c>
      <c r="F1466" s="74">
        <v>46079</v>
      </c>
      <c r="G1466" s="75" t="s">
        <v>1159</v>
      </c>
      <c r="H1466" s="75" t="s">
        <v>2963</v>
      </c>
      <c r="I1466" s="75" t="s">
        <v>105</v>
      </c>
      <c r="J1466" s="75" t="s">
        <v>1161</v>
      </c>
      <c r="K1466" s="75" t="s">
        <v>242</v>
      </c>
      <c r="L1466" s="74">
        <v>46097</v>
      </c>
      <c r="M1466" s="73">
        <v>40</v>
      </c>
      <c r="N1466" s="75" t="s">
        <v>5638</v>
      </c>
      <c r="O1466" s="75" t="s">
        <v>5639</v>
      </c>
      <c r="P1466" s="75">
        <v>2830049501</v>
      </c>
      <c r="Q1466" s="74">
        <v>46084</v>
      </c>
      <c r="R1466" s="75">
        <v>1209390015</v>
      </c>
      <c r="S1466" s="75">
        <v>224268683</v>
      </c>
      <c r="T1466" s="74">
        <v>46084</v>
      </c>
      <c r="U1466" s="76">
        <v>6075.4260000000004</v>
      </c>
      <c r="V1466" s="76">
        <v>5856.942</v>
      </c>
      <c r="W1466" s="75">
        <v>6</v>
      </c>
      <c r="X1466" s="75">
        <v>0</v>
      </c>
      <c r="Y1466" s="98">
        <v>266093365</v>
      </c>
      <c r="Z1466" s="82" t="s">
        <v>110</v>
      </c>
      <c r="AA1466" s="75" t="s">
        <v>5119</v>
      </c>
      <c r="AB1466" s="75" t="s">
        <v>3761</v>
      </c>
      <c r="AC1466" s="107">
        <v>266093365</v>
      </c>
      <c r="AD1466" s="75" t="s">
        <v>113</v>
      </c>
      <c r="AE1466" s="99">
        <v>46087</v>
      </c>
      <c r="AF1466" s="130">
        <v>46085.625</v>
      </c>
      <c r="AG1466" s="130">
        <v>46085.333333333336</v>
      </c>
      <c r="AH1466" s="130">
        <v>46085.333333333336</v>
      </c>
      <c r="AI1466" s="74">
        <v>46083</v>
      </c>
      <c r="AJ1466" s="99">
        <v>46087</v>
      </c>
      <c r="AK1466" s="217">
        <v>46086</v>
      </c>
      <c r="AL1466" s="131">
        <v>46089</v>
      </c>
      <c r="AM1466" s="75"/>
      <c r="AN1466" s="99">
        <v>46089</v>
      </c>
      <c r="AO1466" s="95" t="s">
        <v>121</v>
      </c>
      <c r="AP1466" s="95" t="s">
        <v>121</v>
      </c>
      <c r="AQ1466" s="95" t="s">
        <v>121</v>
      </c>
      <c r="AR1466" s="95" t="s">
        <v>121</v>
      </c>
      <c r="AS1466" s="95" t="s">
        <v>121</v>
      </c>
      <c r="AT1466" s="95" t="s">
        <v>121</v>
      </c>
      <c r="AU1466" s="82" t="s">
        <v>5120</v>
      </c>
      <c r="AV1466" s="134">
        <v>46084</v>
      </c>
      <c r="AW1466" s="75" t="s">
        <v>5640</v>
      </c>
      <c r="AX1466" s="75" t="s">
        <v>5641</v>
      </c>
      <c r="AY1466" s="75"/>
      <c r="AZ1466" s="96"/>
      <c r="BA1466" s="75"/>
      <c r="BB1466" s="75"/>
      <c r="BC1466" s="75"/>
      <c r="BD1466" s="75"/>
      <c r="BE1466" s="75"/>
      <c r="BF1466" s="75"/>
      <c r="BG1466" s="75"/>
      <c r="BH1466" s="75"/>
      <c r="BI1466" s="75"/>
      <c r="BJ1466" s="75"/>
      <c r="BK1466" s="75"/>
      <c r="BL1466" s="75"/>
      <c r="BM1466" s="75"/>
      <c r="BN1466" s="75"/>
      <c r="BO1466" s="75"/>
      <c r="BP1466" s="75"/>
      <c r="BQ1466" s="75"/>
      <c r="BR1466" s="75"/>
      <c r="BS1466" s="75"/>
      <c r="BT1466" s="75">
        <v>1</v>
      </c>
      <c r="BU1466" s="189" t="s">
        <v>5642</v>
      </c>
      <c r="BV1466" s="74">
        <v>46105</v>
      </c>
      <c r="BW1466" s="85"/>
      <c r="BX1466" s="85"/>
      <c r="BY1466" s="86" t="s">
        <v>120</v>
      </c>
      <c r="BZ1466" s="87">
        <f t="shared" si="448"/>
        <v>9</v>
      </c>
      <c r="CA1466" s="22" t="s">
        <v>5124</v>
      </c>
      <c r="CB1466" s="88">
        <f t="shared" si="444"/>
        <v>13</v>
      </c>
      <c r="CC1466" s="89"/>
      <c r="CE1466" s="87">
        <f t="shared" si="443"/>
        <v>3</v>
      </c>
      <c r="CF1466" s="90">
        <v>4037728</v>
      </c>
      <c r="CG1466" s="90">
        <v>3028296</v>
      </c>
      <c r="CH1466" s="90">
        <f>SUM(CF1466:CG1466)</f>
        <v>7066024</v>
      </c>
      <c r="CI1466" s="91">
        <v>26564</v>
      </c>
      <c r="CJ1466" s="87">
        <f t="shared" si="445"/>
        <v>3</v>
      </c>
      <c r="CK1466" s="87">
        <f t="shared" si="446"/>
        <v>10</v>
      </c>
      <c r="CL1466" s="22" t="s">
        <v>5125</v>
      </c>
      <c r="CM1466" s="22" t="s">
        <v>5643</v>
      </c>
    </row>
    <row r="1467" spans="1:91" ht="14.85" customHeight="1" x14ac:dyDescent="0.25">
      <c r="A1467" s="69">
        <f t="shared" si="456"/>
        <v>1465</v>
      </c>
      <c r="B1467" s="70" t="s">
        <v>102</v>
      </c>
      <c r="C1467" s="107">
        <v>266093365</v>
      </c>
      <c r="D1467" s="106">
        <v>145533142</v>
      </c>
      <c r="E1467" s="73">
        <v>5320007721</v>
      </c>
      <c r="F1467" s="74">
        <v>46079</v>
      </c>
      <c r="G1467" s="75" t="s">
        <v>1159</v>
      </c>
      <c r="H1467" s="75" t="s">
        <v>2963</v>
      </c>
      <c r="I1467" s="75" t="s">
        <v>105</v>
      </c>
      <c r="J1467" s="75" t="s">
        <v>1161</v>
      </c>
      <c r="K1467" s="75" t="s">
        <v>242</v>
      </c>
      <c r="L1467" s="74">
        <v>46097</v>
      </c>
      <c r="M1467" s="73">
        <v>0</v>
      </c>
      <c r="N1467" s="75" t="s">
        <v>5638</v>
      </c>
      <c r="O1467" s="75" t="s">
        <v>5639</v>
      </c>
      <c r="P1467" s="75">
        <v>2830049502</v>
      </c>
      <c r="Q1467" s="74">
        <v>46084</v>
      </c>
      <c r="R1467" s="75">
        <v>1209390018</v>
      </c>
      <c r="S1467" s="75">
        <v>224268684</v>
      </c>
      <c r="T1467" s="74">
        <v>46084</v>
      </c>
      <c r="U1467" s="76">
        <v>12316.481</v>
      </c>
      <c r="V1467" s="76">
        <v>11873.555</v>
      </c>
      <c r="W1467" s="75">
        <v>13</v>
      </c>
      <c r="X1467" s="75">
        <v>0</v>
      </c>
      <c r="Y1467" s="98">
        <v>266093365</v>
      </c>
      <c r="Z1467" s="82" t="s">
        <v>110</v>
      </c>
      <c r="AA1467" s="75" t="s">
        <v>5119</v>
      </c>
      <c r="AB1467" s="75" t="s">
        <v>3761</v>
      </c>
      <c r="AC1467" s="107">
        <v>266093365</v>
      </c>
      <c r="AD1467" s="75" t="s">
        <v>113</v>
      </c>
      <c r="AE1467" s="99">
        <v>46087</v>
      </c>
      <c r="AF1467" s="130">
        <v>46085.625</v>
      </c>
      <c r="AG1467" s="130">
        <v>46085.333333333336</v>
      </c>
      <c r="AH1467" s="130">
        <v>46085.333333333336</v>
      </c>
      <c r="AI1467" s="74">
        <v>46083</v>
      </c>
      <c r="AJ1467" s="99">
        <v>46087</v>
      </c>
      <c r="AK1467" s="75"/>
      <c r="AL1467" s="131">
        <v>46089</v>
      </c>
      <c r="AM1467" s="75"/>
      <c r="AN1467" s="99">
        <v>46089</v>
      </c>
      <c r="AO1467" s="95" t="s">
        <v>121</v>
      </c>
      <c r="AP1467" s="95" t="s">
        <v>121</v>
      </c>
      <c r="AQ1467" s="95" t="s">
        <v>121</v>
      </c>
      <c r="AR1467" s="95" t="s">
        <v>121</v>
      </c>
      <c r="AS1467" s="95" t="s">
        <v>121</v>
      </c>
      <c r="AT1467" s="95" t="s">
        <v>121</v>
      </c>
      <c r="AU1467" s="82" t="s">
        <v>5120</v>
      </c>
      <c r="AV1467" s="134">
        <v>46084</v>
      </c>
      <c r="AW1467" s="75">
        <f>_xlfn.XLOOKUP(D1467,'[1]OPS Loading report'!$E:$E,'[1]OPS Loading report'!$G:$G)</f>
        <v>0</v>
      </c>
      <c r="AX1467" s="75">
        <v>0</v>
      </c>
      <c r="AY1467" s="75"/>
      <c r="AZ1467" s="96"/>
      <c r="BA1467" s="75"/>
      <c r="BB1467" s="75"/>
      <c r="BC1467" s="75"/>
      <c r="BD1467" s="75"/>
      <c r="BE1467" s="75"/>
      <c r="BF1467" s="75"/>
      <c r="BG1467" s="75"/>
      <c r="BH1467" s="75"/>
      <c r="BI1467" s="75"/>
      <c r="BJ1467" s="75"/>
      <c r="BK1467" s="75"/>
      <c r="BL1467" s="75"/>
      <c r="BM1467" s="75"/>
      <c r="BN1467" s="75"/>
      <c r="BO1467" s="75"/>
      <c r="BP1467" s="75"/>
      <c r="BQ1467" s="75"/>
      <c r="BR1467" s="75"/>
      <c r="BS1467" s="75"/>
      <c r="BT1467" s="75">
        <v>0</v>
      </c>
      <c r="BU1467" s="189" t="s">
        <v>5642</v>
      </c>
      <c r="BV1467" s="74">
        <v>46105</v>
      </c>
      <c r="BW1467" s="85"/>
      <c r="BX1467" s="85"/>
      <c r="BY1467" s="86" t="s">
        <v>120</v>
      </c>
      <c r="BZ1467" s="87">
        <f t="shared" si="448"/>
        <v>9</v>
      </c>
      <c r="CA1467" s="22" t="s">
        <v>5124</v>
      </c>
      <c r="CB1467" s="88">
        <f t="shared" si="444"/>
        <v>13</v>
      </c>
      <c r="CC1467" s="89"/>
      <c r="CE1467" s="87">
        <f t="shared" si="443"/>
        <v>3</v>
      </c>
      <c r="CF1467" s="90"/>
      <c r="CG1467" s="90"/>
      <c r="CH1467" s="90"/>
      <c r="CJ1467" s="87">
        <f t="shared" si="445"/>
        <v>3</v>
      </c>
      <c r="CK1467" s="87">
        <f t="shared" si="446"/>
        <v>10</v>
      </c>
      <c r="CL1467" s="22" t="s">
        <v>5125</v>
      </c>
      <c r="CM1467" s="22" t="s">
        <v>5643</v>
      </c>
    </row>
    <row r="1468" spans="1:91" ht="14.85" customHeight="1" x14ac:dyDescent="0.25">
      <c r="A1468" s="69">
        <f t="shared" si="456"/>
        <v>1466</v>
      </c>
      <c r="B1468" s="70" t="s">
        <v>102</v>
      </c>
      <c r="C1468" s="107">
        <v>266093365</v>
      </c>
      <c r="D1468" s="106">
        <v>145533145</v>
      </c>
      <c r="E1468" s="73">
        <v>5320007722</v>
      </c>
      <c r="F1468" s="74">
        <v>46079</v>
      </c>
      <c r="G1468" s="75" t="s">
        <v>1159</v>
      </c>
      <c r="H1468" s="75" t="s">
        <v>2963</v>
      </c>
      <c r="I1468" s="75" t="s">
        <v>105</v>
      </c>
      <c r="J1468" s="75" t="s">
        <v>1161</v>
      </c>
      <c r="K1468" s="75" t="s">
        <v>242</v>
      </c>
      <c r="L1468" s="74">
        <v>46095</v>
      </c>
      <c r="M1468" s="73">
        <v>40</v>
      </c>
      <c r="N1468" s="75" t="s">
        <v>5644</v>
      </c>
      <c r="O1468" s="75" t="s">
        <v>5645</v>
      </c>
      <c r="P1468" s="75">
        <v>2830049515</v>
      </c>
      <c r="Q1468" s="74">
        <v>46084</v>
      </c>
      <c r="R1468" s="75">
        <v>1209390046</v>
      </c>
      <c r="S1468" s="75">
        <v>224268699</v>
      </c>
      <c r="T1468" s="74">
        <v>46084</v>
      </c>
      <c r="U1468" s="76">
        <v>6175.9610000000002</v>
      </c>
      <c r="V1468" s="76">
        <v>5953.8580000000002</v>
      </c>
      <c r="W1468" s="75">
        <v>7</v>
      </c>
      <c r="X1468" s="75">
        <v>0</v>
      </c>
      <c r="Y1468" s="98">
        <v>266093207</v>
      </c>
      <c r="Z1468" s="82" t="s">
        <v>110</v>
      </c>
      <c r="AA1468" s="75" t="s">
        <v>5119</v>
      </c>
      <c r="AB1468" s="75" t="s">
        <v>3761</v>
      </c>
      <c r="AC1468" s="107">
        <v>266093365</v>
      </c>
      <c r="AD1468" s="75" t="s">
        <v>113</v>
      </c>
      <c r="AE1468" s="99">
        <v>46087</v>
      </c>
      <c r="AF1468" s="130">
        <v>46085.625</v>
      </c>
      <c r="AG1468" s="130">
        <v>46085.333333333336</v>
      </c>
      <c r="AH1468" s="130">
        <v>46085.333333333336</v>
      </c>
      <c r="AI1468" s="74">
        <v>46083</v>
      </c>
      <c r="AJ1468" s="99">
        <v>46087</v>
      </c>
      <c r="AK1468" s="217">
        <v>46086</v>
      </c>
      <c r="AL1468" s="131">
        <v>46089</v>
      </c>
      <c r="AM1468" s="75"/>
      <c r="AN1468" s="99">
        <v>46089</v>
      </c>
      <c r="AO1468" s="95" t="s">
        <v>121</v>
      </c>
      <c r="AP1468" s="95" t="s">
        <v>121</v>
      </c>
      <c r="AQ1468" s="95" t="s">
        <v>121</v>
      </c>
      <c r="AR1468" s="95" t="s">
        <v>121</v>
      </c>
      <c r="AS1468" s="95" t="s">
        <v>121</v>
      </c>
      <c r="AT1468" s="95" t="s">
        <v>121</v>
      </c>
      <c r="AU1468" s="82" t="s">
        <v>5120</v>
      </c>
      <c r="AV1468" s="134">
        <v>46084</v>
      </c>
      <c r="AW1468" s="75" t="s">
        <v>5646</v>
      </c>
      <c r="AX1468" s="75" t="s">
        <v>5647</v>
      </c>
      <c r="AY1468" s="75"/>
      <c r="AZ1468" s="96"/>
      <c r="BA1468" s="75"/>
      <c r="BB1468" s="75"/>
      <c r="BC1468" s="75"/>
      <c r="BD1468" s="75"/>
      <c r="BE1468" s="75"/>
      <c r="BF1468" s="75"/>
      <c r="BG1468" s="75"/>
      <c r="BH1468" s="75"/>
      <c r="BI1468" s="75"/>
      <c r="BJ1468" s="75"/>
      <c r="BK1468" s="75"/>
      <c r="BL1468" s="75"/>
      <c r="BM1468" s="75"/>
      <c r="BN1468" s="75"/>
      <c r="BO1468" s="75"/>
      <c r="BP1468" s="75"/>
      <c r="BQ1468" s="75"/>
      <c r="BR1468" s="75"/>
      <c r="BS1468" s="75"/>
      <c r="BT1468" s="75">
        <v>0</v>
      </c>
      <c r="BU1468" s="189" t="s">
        <v>5642</v>
      </c>
      <c r="BV1468" s="74">
        <v>46105</v>
      </c>
      <c r="BW1468" s="85"/>
      <c r="BX1468" s="85"/>
      <c r="BY1468" s="86" t="s">
        <v>120</v>
      </c>
      <c r="BZ1468" s="87">
        <f t="shared" si="448"/>
        <v>9</v>
      </c>
      <c r="CA1468" s="22" t="s">
        <v>5124</v>
      </c>
      <c r="CB1468" s="88">
        <f t="shared" si="444"/>
        <v>13</v>
      </c>
      <c r="CC1468" s="89"/>
      <c r="CE1468" s="87">
        <f t="shared" si="443"/>
        <v>3</v>
      </c>
      <c r="CF1468" s="90">
        <v>4037728</v>
      </c>
      <c r="CG1468" s="90">
        <v>3028296</v>
      </c>
      <c r="CH1468" s="90">
        <f>SUM(CF1468:CG1468)</f>
        <v>7066024</v>
      </c>
      <c r="CI1468" s="91">
        <v>26564</v>
      </c>
      <c r="CJ1468" s="87">
        <f t="shared" si="445"/>
        <v>3</v>
      </c>
      <c r="CK1468" s="87">
        <f t="shared" si="446"/>
        <v>10</v>
      </c>
      <c r="CL1468" s="22" t="s">
        <v>5125</v>
      </c>
      <c r="CM1468" s="22" t="s">
        <v>5643</v>
      </c>
    </row>
    <row r="1469" spans="1:91" ht="14.85" customHeight="1" x14ac:dyDescent="0.25">
      <c r="A1469" s="69">
        <f t="shared" si="456"/>
        <v>1467</v>
      </c>
      <c r="B1469" s="70" t="s">
        <v>102</v>
      </c>
      <c r="C1469" s="107">
        <v>266093365</v>
      </c>
      <c r="D1469" s="106">
        <v>145533151</v>
      </c>
      <c r="E1469" s="73">
        <v>5320007722</v>
      </c>
      <c r="F1469" s="74">
        <v>46079</v>
      </c>
      <c r="G1469" s="75" t="s">
        <v>1159</v>
      </c>
      <c r="H1469" s="75" t="s">
        <v>2963</v>
      </c>
      <c r="I1469" s="75" t="s">
        <v>105</v>
      </c>
      <c r="J1469" s="75" t="s">
        <v>1161</v>
      </c>
      <c r="K1469" s="75" t="s">
        <v>242</v>
      </c>
      <c r="L1469" s="74">
        <v>46095</v>
      </c>
      <c r="M1469" s="73">
        <v>0</v>
      </c>
      <c r="N1469" s="75" t="s">
        <v>5644</v>
      </c>
      <c r="O1469" s="75" t="s">
        <v>5645</v>
      </c>
      <c r="P1469" s="75">
        <v>2830049516</v>
      </c>
      <c r="Q1469" s="74">
        <v>46084</v>
      </c>
      <c r="R1469" s="75">
        <v>1209390047</v>
      </c>
      <c r="S1469" s="75">
        <v>224268694</v>
      </c>
      <c r="T1469" s="74">
        <v>46084</v>
      </c>
      <c r="U1469" s="76">
        <v>7796.71</v>
      </c>
      <c r="V1469" s="76">
        <v>7314.7150000000001</v>
      </c>
      <c r="W1469" s="75">
        <v>11</v>
      </c>
      <c r="X1469" s="75">
        <v>98</v>
      </c>
      <c r="Y1469" s="98">
        <v>266093207</v>
      </c>
      <c r="Z1469" s="82" t="s">
        <v>110</v>
      </c>
      <c r="AA1469" s="75" t="s">
        <v>5119</v>
      </c>
      <c r="AB1469" s="75" t="s">
        <v>3761</v>
      </c>
      <c r="AC1469" s="107">
        <v>266093365</v>
      </c>
      <c r="AD1469" s="75" t="s">
        <v>113</v>
      </c>
      <c r="AE1469" s="99">
        <v>46087</v>
      </c>
      <c r="AF1469" s="130">
        <v>46085.625</v>
      </c>
      <c r="AG1469" s="130">
        <v>46085.333333333336</v>
      </c>
      <c r="AH1469" s="130">
        <v>46085.333333333336</v>
      </c>
      <c r="AI1469" s="74">
        <v>46083</v>
      </c>
      <c r="AJ1469" s="99">
        <v>46087</v>
      </c>
      <c r="AK1469" s="75"/>
      <c r="AL1469" s="131">
        <v>46089</v>
      </c>
      <c r="AM1469" s="75"/>
      <c r="AN1469" s="99">
        <v>46089</v>
      </c>
      <c r="AO1469" s="95" t="s">
        <v>121</v>
      </c>
      <c r="AP1469" s="95" t="s">
        <v>121</v>
      </c>
      <c r="AQ1469" s="95" t="s">
        <v>121</v>
      </c>
      <c r="AR1469" s="95" t="s">
        <v>121</v>
      </c>
      <c r="AS1469" s="95" t="s">
        <v>121</v>
      </c>
      <c r="AT1469" s="95" t="s">
        <v>121</v>
      </c>
      <c r="AU1469" s="82" t="s">
        <v>5120</v>
      </c>
      <c r="AV1469" s="134">
        <v>46084</v>
      </c>
      <c r="AW1469" s="75">
        <f>_xlfn.XLOOKUP(D1469,'[1]OPS Loading report'!$E:$E,'[1]OPS Loading report'!$G:$G)</f>
        <v>0</v>
      </c>
      <c r="AX1469" s="75">
        <v>0</v>
      </c>
      <c r="AY1469" s="75"/>
      <c r="AZ1469" s="96"/>
      <c r="BA1469" s="75"/>
      <c r="BB1469" s="75"/>
      <c r="BC1469" s="75"/>
      <c r="BD1469" s="75"/>
      <c r="BE1469" s="75"/>
      <c r="BF1469" s="75"/>
      <c r="BG1469" s="75"/>
      <c r="BH1469" s="75"/>
      <c r="BI1469" s="75"/>
      <c r="BJ1469" s="75"/>
      <c r="BK1469" s="75"/>
      <c r="BL1469" s="75"/>
      <c r="BM1469" s="75"/>
      <c r="BN1469" s="75"/>
      <c r="BO1469" s="75"/>
      <c r="BP1469" s="75"/>
      <c r="BQ1469" s="75"/>
      <c r="BR1469" s="75"/>
      <c r="BS1469" s="75"/>
      <c r="BT1469" s="75">
        <v>0</v>
      </c>
      <c r="BU1469" s="189" t="s">
        <v>5642</v>
      </c>
      <c r="BV1469" s="74">
        <v>46105</v>
      </c>
      <c r="BW1469" s="85"/>
      <c r="BX1469" s="85"/>
      <c r="BY1469" s="86" t="s">
        <v>120</v>
      </c>
      <c r="BZ1469" s="87">
        <f t="shared" si="448"/>
        <v>9</v>
      </c>
      <c r="CA1469" s="22" t="s">
        <v>5124</v>
      </c>
      <c r="CB1469" s="88">
        <f t="shared" si="444"/>
        <v>13</v>
      </c>
      <c r="CC1469" s="89"/>
      <c r="CE1469" s="87">
        <f t="shared" si="443"/>
        <v>3</v>
      </c>
      <c r="CF1469" s="90"/>
      <c r="CG1469" s="90"/>
      <c r="CH1469" s="90"/>
      <c r="CJ1469" s="87">
        <f t="shared" si="445"/>
        <v>3</v>
      </c>
      <c r="CK1469" s="87">
        <f t="shared" si="446"/>
        <v>10</v>
      </c>
      <c r="CL1469" s="22" t="s">
        <v>5125</v>
      </c>
      <c r="CM1469" s="22" t="s">
        <v>5643</v>
      </c>
    </row>
    <row r="1470" spans="1:91" ht="14.85" customHeight="1" x14ac:dyDescent="0.25">
      <c r="A1470" s="69">
        <f t="shared" si="456"/>
        <v>1468</v>
      </c>
      <c r="B1470" s="70" t="s">
        <v>102</v>
      </c>
      <c r="C1470" s="107">
        <v>266093365</v>
      </c>
      <c r="D1470" s="106">
        <v>145533164</v>
      </c>
      <c r="E1470" s="73">
        <v>5320007723</v>
      </c>
      <c r="F1470" s="74">
        <v>46079</v>
      </c>
      <c r="G1470" s="75" t="s">
        <v>1159</v>
      </c>
      <c r="H1470" s="75" t="s">
        <v>2963</v>
      </c>
      <c r="I1470" s="75" t="s">
        <v>105</v>
      </c>
      <c r="J1470" s="75" t="s">
        <v>1161</v>
      </c>
      <c r="K1470" s="75" t="s">
        <v>242</v>
      </c>
      <c r="L1470" s="74">
        <v>46097</v>
      </c>
      <c r="M1470" s="73">
        <v>40</v>
      </c>
      <c r="N1470" s="75" t="s">
        <v>5648</v>
      </c>
      <c r="O1470" s="75" t="s">
        <v>5649</v>
      </c>
      <c r="P1470" s="75">
        <v>2830049532</v>
      </c>
      <c r="Q1470" s="74">
        <v>46084</v>
      </c>
      <c r="R1470" s="75">
        <v>1209390096</v>
      </c>
      <c r="S1470" s="75">
        <v>224268702</v>
      </c>
      <c r="T1470" s="74">
        <v>46084</v>
      </c>
      <c r="U1470" s="76">
        <v>6307.085</v>
      </c>
      <c r="V1470" s="76">
        <v>6080.2690000000002</v>
      </c>
      <c r="W1470" s="75">
        <v>7</v>
      </c>
      <c r="X1470" s="75">
        <v>0</v>
      </c>
      <c r="Y1470" s="98">
        <v>263704063</v>
      </c>
      <c r="Z1470" s="82" t="s">
        <v>110</v>
      </c>
      <c r="AA1470" s="75" t="s">
        <v>5119</v>
      </c>
      <c r="AB1470" s="75" t="s">
        <v>3761</v>
      </c>
      <c r="AC1470" s="107">
        <v>266093365</v>
      </c>
      <c r="AD1470" s="75" t="s">
        <v>113</v>
      </c>
      <c r="AE1470" s="99">
        <v>46087</v>
      </c>
      <c r="AF1470" s="130">
        <v>46085.625</v>
      </c>
      <c r="AG1470" s="130">
        <v>46085.333333333336</v>
      </c>
      <c r="AH1470" s="130">
        <v>46085.333333333336</v>
      </c>
      <c r="AI1470" s="74">
        <v>46083</v>
      </c>
      <c r="AJ1470" s="99">
        <v>46087</v>
      </c>
      <c r="AK1470" s="217">
        <v>46086</v>
      </c>
      <c r="AL1470" s="131">
        <v>46089</v>
      </c>
      <c r="AM1470" s="75"/>
      <c r="AN1470" s="99">
        <v>46089</v>
      </c>
      <c r="AO1470" s="95" t="s">
        <v>121</v>
      </c>
      <c r="AP1470" s="95" t="s">
        <v>121</v>
      </c>
      <c r="AQ1470" s="95" t="s">
        <v>121</v>
      </c>
      <c r="AR1470" s="95" t="s">
        <v>121</v>
      </c>
      <c r="AS1470" s="95" t="s">
        <v>121</v>
      </c>
      <c r="AT1470" s="95" t="s">
        <v>121</v>
      </c>
      <c r="AU1470" s="82" t="s">
        <v>5120</v>
      </c>
      <c r="AV1470" s="134">
        <v>46084</v>
      </c>
      <c r="AW1470" s="75" t="s">
        <v>5650</v>
      </c>
      <c r="AX1470" s="75" t="s">
        <v>5651</v>
      </c>
      <c r="AY1470" s="75"/>
      <c r="AZ1470" s="96"/>
      <c r="BA1470" s="75"/>
      <c r="BB1470" s="75"/>
      <c r="BC1470" s="75"/>
      <c r="BD1470" s="75"/>
      <c r="BE1470" s="75"/>
      <c r="BF1470" s="75"/>
      <c r="BG1470" s="75"/>
      <c r="BH1470" s="75"/>
      <c r="BI1470" s="75"/>
      <c r="BJ1470" s="75"/>
      <c r="BK1470" s="75"/>
      <c r="BL1470" s="75"/>
      <c r="BM1470" s="75"/>
      <c r="BN1470" s="75"/>
      <c r="BO1470" s="75"/>
      <c r="BP1470" s="75"/>
      <c r="BQ1470" s="75"/>
      <c r="BR1470" s="75"/>
      <c r="BS1470" s="75"/>
      <c r="BT1470" s="75">
        <v>0</v>
      </c>
      <c r="BU1470" s="189" t="s">
        <v>5642</v>
      </c>
      <c r="BV1470" s="74">
        <v>46105</v>
      </c>
      <c r="BW1470" s="85"/>
      <c r="BX1470" s="85"/>
      <c r="BY1470" s="86" t="s">
        <v>120</v>
      </c>
      <c r="BZ1470" s="87">
        <f t="shared" si="448"/>
        <v>9</v>
      </c>
      <c r="CA1470" s="22" t="s">
        <v>5124</v>
      </c>
      <c r="CB1470" s="88">
        <f t="shared" si="444"/>
        <v>13</v>
      </c>
      <c r="CC1470" s="89"/>
      <c r="CE1470" s="87">
        <f t="shared" si="443"/>
        <v>3</v>
      </c>
      <c r="CF1470" s="90">
        <v>4037728</v>
      </c>
      <c r="CG1470" s="90">
        <v>3028296</v>
      </c>
      <c r="CH1470" s="90">
        <f>SUM(CF1470:CG1470)</f>
        <v>7066024</v>
      </c>
      <c r="CI1470" s="91">
        <v>26564</v>
      </c>
      <c r="CJ1470" s="87">
        <f t="shared" si="445"/>
        <v>3</v>
      </c>
      <c r="CK1470" s="87">
        <f t="shared" si="446"/>
        <v>10</v>
      </c>
      <c r="CL1470" s="22" t="s">
        <v>5125</v>
      </c>
      <c r="CM1470" s="22" t="s">
        <v>5643</v>
      </c>
    </row>
    <row r="1471" spans="1:91" ht="14.85" customHeight="1" x14ac:dyDescent="0.25">
      <c r="A1471" s="69">
        <f t="shared" si="456"/>
        <v>1469</v>
      </c>
      <c r="B1471" s="70" t="s">
        <v>102</v>
      </c>
      <c r="C1471" s="107">
        <v>266093365</v>
      </c>
      <c r="D1471" s="106">
        <v>145533170</v>
      </c>
      <c r="E1471" s="73">
        <v>5320007723</v>
      </c>
      <c r="F1471" s="74">
        <v>46079</v>
      </c>
      <c r="G1471" s="75" t="s">
        <v>1159</v>
      </c>
      <c r="H1471" s="75" t="s">
        <v>2963</v>
      </c>
      <c r="I1471" s="75" t="s">
        <v>105</v>
      </c>
      <c r="J1471" s="75" t="s">
        <v>1161</v>
      </c>
      <c r="K1471" s="75" t="s">
        <v>242</v>
      </c>
      <c r="L1471" s="74">
        <v>46095</v>
      </c>
      <c r="M1471" s="73">
        <v>0</v>
      </c>
      <c r="N1471" s="75" t="s">
        <v>5648</v>
      </c>
      <c r="O1471" s="75" t="s">
        <v>5649</v>
      </c>
      <c r="P1471" s="75">
        <v>2830049533</v>
      </c>
      <c r="Q1471" s="74">
        <v>46084</v>
      </c>
      <c r="R1471" s="75">
        <v>1209390097</v>
      </c>
      <c r="S1471" s="75">
        <v>224268709</v>
      </c>
      <c r="T1471" s="74">
        <v>46084</v>
      </c>
      <c r="U1471" s="76">
        <v>12361.79</v>
      </c>
      <c r="V1471" s="76">
        <v>11917.234</v>
      </c>
      <c r="W1471" s="75">
        <v>13</v>
      </c>
      <c r="X1471" s="75">
        <v>0</v>
      </c>
      <c r="Y1471" s="98">
        <v>263704063</v>
      </c>
      <c r="Z1471" s="82" t="s">
        <v>110</v>
      </c>
      <c r="AA1471" s="75" t="s">
        <v>5119</v>
      </c>
      <c r="AB1471" s="75" t="s">
        <v>3761</v>
      </c>
      <c r="AC1471" s="107">
        <v>266093365</v>
      </c>
      <c r="AD1471" s="75" t="s">
        <v>113</v>
      </c>
      <c r="AE1471" s="99">
        <v>46087</v>
      </c>
      <c r="AF1471" s="130">
        <v>46085.625</v>
      </c>
      <c r="AG1471" s="130">
        <v>46085.333333333336</v>
      </c>
      <c r="AH1471" s="130">
        <v>46085.333333333336</v>
      </c>
      <c r="AI1471" s="74">
        <v>46083</v>
      </c>
      <c r="AJ1471" s="99">
        <v>46087</v>
      </c>
      <c r="AK1471" s="75"/>
      <c r="AL1471" s="131">
        <v>46089</v>
      </c>
      <c r="AM1471" s="75"/>
      <c r="AN1471" s="99">
        <v>46089</v>
      </c>
      <c r="AO1471" s="95" t="s">
        <v>121</v>
      </c>
      <c r="AP1471" s="95" t="s">
        <v>121</v>
      </c>
      <c r="AQ1471" s="95" t="s">
        <v>121</v>
      </c>
      <c r="AR1471" s="95" t="s">
        <v>121</v>
      </c>
      <c r="AS1471" s="95" t="s">
        <v>121</v>
      </c>
      <c r="AT1471" s="95" t="s">
        <v>121</v>
      </c>
      <c r="AU1471" s="82" t="s">
        <v>5120</v>
      </c>
      <c r="AV1471" s="134">
        <v>46084</v>
      </c>
      <c r="AW1471" s="75">
        <f>_xlfn.XLOOKUP(D1471,'[1]OPS Loading report'!$E:$E,'[1]OPS Loading report'!$G:$G)</f>
        <v>0</v>
      </c>
      <c r="AX1471" s="75">
        <v>0</v>
      </c>
      <c r="AY1471" s="75"/>
      <c r="AZ1471" s="96"/>
      <c r="BA1471" s="75"/>
      <c r="BB1471" s="75"/>
      <c r="BC1471" s="75"/>
      <c r="BD1471" s="75"/>
      <c r="BE1471" s="75"/>
      <c r="BF1471" s="75"/>
      <c r="BG1471" s="75"/>
      <c r="BH1471" s="75"/>
      <c r="BI1471" s="75"/>
      <c r="BJ1471" s="75"/>
      <c r="BK1471" s="75"/>
      <c r="BL1471" s="75"/>
      <c r="BM1471" s="75"/>
      <c r="BN1471" s="75"/>
      <c r="BO1471" s="75"/>
      <c r="BP1471" s="75"/>
      <c r="BQ1471" s="75"/>
      <c r="BR1471" s="75"/>
      <c r="BS1471" s="75"/>
      <c r="BT1471" s="75">
        <v>0</v>
      </c>
      <c r="BU1471" s="189" t="s">
        <v>5642</v>
      </c>
      <c r="BV1471" s="74">
        <v>46105</v>
      </c>
      <c r="BW1471" s="85"/>
      <c r="BX1471" s="85"/>
      <c r="BY1471" s="86" t="s">
        <v>120</v>
      </c>
      <c r="BZ1471" s="87">
        <f t="shared" si="448"/>
        <v>9</v>
      </c>
      <c r="CA1471" s="22" t="s">
        <v>5124</v>
      </c>
      <c r="CB1471" s="88">
        <f t="shared" si="444"/>
        <v>13</v>
      </c>
      <c r="CC1471" s="89"/>
      <c r="CE1471" s="87">
        <f t="shared" si="443"/>
        <v>3</v>
      </c>
      <c r="CF1471" s="90"/>
      <c r="CG1471" s="90"/>
      <c r="CH1471" s="90"/>
      <c r="CJ1471" s="87">
        <f t="shared" si="445"/>
        <v>3</v>
      </c>
      <c r="CK1471" s="87">
        <f t="shared" si="446"/>
        <v>10</v>
      </c>
      <c r="CL1471" s="22" t="s">
        <v>5125</v>
      </c>
      <c r="CM1471" s="22" t="s">
        <v>5643</v>
      </c>
    </row>
    <row r="1472" spans="1:91" ht="14.85" customHeight="1" x14ac:dyDescent="0.25">
      <c r="A1472" s="69">
        <f t="shared" si="456"/>
        <v>1470</v>
      </c>
      <c r="B1472" s="70" t="s">
        <v>102</v>
      </c>
      <c r="C1472" s="107">
        <v>266093365</v>
      </c>
      <c r="D1472" s="106">
        <v>145569145</v>
      </c>
      <c r="E1472" s="73">
        <v>5320007761</v>
      </c>
      <c r="F1472" s="74">
        <v>46079</v>
      </c>
      <c r="G1472" s="75" t="s">
        <v>1186</v>
      </c>
      <c r="H1472" s="75" t="s">
        <v>2963</v>
      </c>
      <c r="I1472" s="75" t="s">
        <v>105</v>
      </c>
      <c r="J1472" s="75" t="s">
        <v>1161</v>
      </c>
      <c r="K1472" s="75" t="s">
        <v>242</v>
      </c>
      <c r="L1472" s="74">
        <v>46098</v>
      </c>
      <c r="M1472" s="73">
        <v>40</v>
      </c>
      <c r="N1472" s="75" t="s">
        <v>5652</v>
      </c>
      <c r="O1472" s="75" t="s">
        <v>5653</v>
      </c>
      <c r="P1472" s="75">
        <v>2830049529</v>
      </c>
      <c r="Q1472" s="74">
        <v>46084</v>
      </c>
      <c r="R1472" s="75">
        <v>1209390091</v>
      </c>
      <c r="S1472" s="75">
        <v>224268715</v>
      </c>
      <c r="T1472" s="74">
        <v>46084</v>
      </c>
      <c r="U1472" s="76">
        <v>6619.2740000000003</v>
      </c>
      <c r="V1472" s="76">
        <v>6385.7049999999999</v>
      </c>
      <c r="W1472" s="75">
        <v>7</v>
      </c>
      <c r="X1472" s="75">
        <v>0</v>
      </c>
      <c r="Y1472" s="98">
        <v>265010483</v>
      </c>
      <c r="Z1472" s="82" t="s">
        <v>110</v>
      </c>
      <c r="AA1472" s="75" t="s">
        <v>5119</v>
      </c>
      <c r="AB1472" s="75" t="s">
        <v>3761</v>
      </c>
      <c r="AC1472" s="107">
        <v>266093365</v>
      </c>
      <c r="AD1472" s="75" t="s">
        <v>113</v>
      </c>
      <c r="AE1472" s="99">
        <v>46087</v>
      </c>
      <c r="AF1472" s="130">
        <v>46085.625</v>
      </c>
      <c r="AG1472" s="130">
        <v>46085.333333333336</v>
      </c>
      <c r="AH1472" s="130">
        <v>46085.333333333336</v>
      </c>
      <c r="AI1472" s="74">
        <v>46083</v>
      </c>
      <c r="AJ1472" s="99">
        <v>46087</v>
      </c>
      <c r="AK1472" s="217">
        <v>46086</v>
      </c>
      <c r="AL1472" s="131">
        <v>46089</v>
      </c>
      <c r="AM1472" s="75"/>
      <c r="AN1472" s="99">
        <v>46089</v>
      </c>
      <c r="AO1472" s="95" t="s">
        <v>121</v>
      </c>
      <c r="AP1472" s="95" t="s">
        <v>121</v>
      </c>
      <c r="AQ1472" s="95" t="s">
        <v>121</v>
      </c>
      <c r="AR1472" s="95" t="s">
        <v>121</v>
      </c>
      <c r="AS1472" s="95" t="s">
        <v>121</v>
      </c>
      <c r="AT1472" s="95" t="s">
        <v>121</v>
      </c>
      <c r="AU1472" s="82" t="s">
        <v>5120</v>
      </c>
      <c r="AV1472" s="134">
        <v>46084</v>
      </c>
      <c r="AW1472" s="75" t="s">
        <v>5654</v>
      </c>
      <c r="AX1472" s="75" t="s">
        <v>5655</v>
      </c>
      <c r="AY1472" s="75"/>
      <c r="AZ1472" s="96"/>
      <c r="BA1472" s="75"/>
      <c r="BB1472" s="75"/>
      <c r="BC1472" s="75"/>
      <c r="BD1472" s="75"/>
      <c r="BE1472" s="75"/>
      <c r="BF1472" s="75"/>
      <c r="BG1472" s="75"/>
      <c r="BH1472" s="75"/>
      <c r="BI1472" s="75"/>
      <c r="BJ1472" s="75"/>
      <c r="BK1472" s="75"/>
      <c r="BL1472" s="75"/>
      <c r="BM1472" s="75"/>
      <c r="BN1472" s="75"/>
      <c r="BO1472" s="75"/>
      <c r="BP1472" s="75"/>
      <c r="BQ1472" s="75"/>
      <c r="BR1472" s="75"/>
      <c r="BS1472" s="75"/>
      <c r="BT1472" s="75">
        <v>0</v>
      </c>
      <c r="BU1472" s="189" t="s">
        <v>5642</v>
      </c>
      <c r="BV1472" s="74">
        <v>46105</v>
      </c>
      <c r="BW1472" s="85"/>
      <c r="BX1472" s="85"/>
      <c r="BY1472" s="86" t="s">
        <v>120</v>
      </c>
      <c r="BZ1472" s="87">
        <f t="shared" si="448"/>
        <v>9</v>
      </c>
      <c r="CA1472" s="22" t="s">
        <v>5124</v>
      </c>
      <c r="CB1472" s="88">
        <f t="shared" si="444"/>
        <v>13</v>
      </c>
      <c r="CC1472" s="89"/>
      <c r="CE1472" s="87">
        <f t="shared" si="443"/>
        <v>3</v>
      </c>
      <c r="CF1472" s="90">
        <v>4037728</v>
      </c>
      <c r="CG1472" s="90">
        <v>3028296</v>
      </c>
      <c r="CH1472" s="90">
        <f>SUM(CF1472:CG1472)</f>
        <v>7066024</v>
      </c>
      <c r="CI1472" s="91">
        <v>26564</v>
      </c>
      <c r="CJ1472" s="87">
        <f t="shared" si="445"/>
        <v>3</v>
      </c>
      <c r="CK1472" s="87">
        <f t="shared" si="446"/>
        <v>10</v>
      </c>
      <c r="CL1472" s="22" t="s">
        <v>5125</v>
      </c>
      <c r="CM1472" s="22" t="s">
        <v>5643</v>
      </c>
    </row>
    <row r="1473" spans="1:91" ht="14.85" customHeight="1" x14ac:dyDescent="0.25">
      <c r="A1473" s="69">
        <f t="shared" si="456"/>
        <v>1471</v>
      </c>
      <c r="B1473" s="70" t="s">
        <v>102</v>
      </c>
      <c r="C1473" s="107">
        <v>266093365</v>
      </c>
      <c r="D1473" s="106">
        <v>145569149</v>
      </c>
      <c r="E1473" s="73">
        <v>5320007761</v>
      </c>
      <c r="F1473" s="74">
        <v>46079</v>
      </c>
      <c r="G1473" s="75" t="s">
        <v>1186</v>
      </c>
      <c r="H1473" s="75" t="s">
        <v>2963</v>
      </c>
      <c r="I1473" s="75" t="s">
        <v>105</v>
      </c>
      <c r="J1473" s="75" t="s">
        <v>1161</v>
      </c>
      <c r="K1473" s="75" t="s">
        <v>242</v>
      </c>
      <c r="L1473" s="74">
        <v>46098</v>
      </c>
      <c r="M1473" s="73">
        <v>0</v>
      </c>
      <c r="N1473" s="75" t="s">
        <v>5652</v>
      </c>
      <c r="O1473" s="75" t="s">
        <v>5653</v>
      </c>
      <c r="P1473" s="75">
        <v>2830049530</v>
      </c>
      <c r="Q1473" s="74">
        <v>46084</v>
      </c>
      <c r="R1473" s="75">
        <v>1209390092</v>
      </c>
      <c r="S1473" s="75">
        <v>224268730</v>
      </c>
      <c r="T1473" s="74">
        <v>46084</v>
      </c>
      <c r="U1473" s="76">
        <v>13413.807000000001</v>
      </c>
      <c r="V1473" s="76">
        <v>12940.477000000001</v>
      </c>
      <c r="W1473" s="75">
        <v>13</v>
      </c>
      <c r="X1473" s="75">
        <v>0</v>
      </c>
      <c r="Y1473" s="98">
        <v>265010483</v>
      </c>
      <c r="Z1473" s="82" t="s">
        <v>110</v>
      </c>
      <c r="AA1473" s="75" t="s">
        <v>5119</v>
      </c>
      <c r="AB1473" s="75" t="s">
        <v>3761</v>
      </c>
      <c r="AC1473" s="107">
        <v>266093365</v>
      </c>
      <c r="AD1473" s="75" t="s">
        <v>113</v>
      </c>
      <c r="AE1473" s="99">
        <v>46087</v>
      </c>
      <c r="AF1473" s="130">
        <v>46085.625</v>
      </c>
      <c r="AG1473" s="130">
        <v>46085.333333333336</v>
      </c>
      <c r="AH1473" s="130">
        <v>46085.333333333336</v>
      </c>
      <c r="AI1473" s="74">
        <v>46083</v>
      </c>
      <c r="AJ1473" s="99">
        <v>46087</v>
      </c>
      <c r="AK1473" s="75"/>
      <c r="AL1473" s="131">
        <v>46089</v>
      </c>
      <c r="AM1473" s="75"/>
      <c r="AN1473" s="99">
        <v>46089</v>
      </c>
      <c r="AO1473" s="95" t="s">
        <v>121</v>
      </c>
      <c r="AP1473" s="95" t="s">
        <v>121</v>
      </c>
      <c r="AQ1473" s="95" t="s">
        <v>121</v>
      </c>
      <c r="AR1473" s="95" t="s">
        <v>121</v>
      </c>
      <c r="AS1473" s="95" t="s">
        <v>121</v>
      </c>
      <c r="AT1473" s="95" t="s">
        <v>121</v>
      </c>
      <c r="AU1473" s="82" t="s">
        <v>5120</v>
      </c>
      <c r="AV1473" s="134">
        <v>46084</v>
      </c>
      <c r="AW1473" s="75">
        <f>_xlfn.XLOOKUP(D1473,'[1]OPS Loading report'!$E:$E,'[1]OPS Loading report'!$G:$G)</f>
        <v>0</v>
      </c>
      <c r="AX1473" s="75">
        <v>0</v>
      </c>
      <c r="AY1473" s="75"/>
      <c r="AZ1473" s="96"/>
      <c r="BA1473" s="75"/>
      <c r="BB1473" s="75"/>
      <c r="BC1473" s="75"/>
      <c r="BD1473" s="75"/>
      <c r="BE1473" s="75"/>
      <c r="BF1473" s="75"/>
      <c r="BG1473" s="75"/>
      <c r="BH1473" s="75"/>
      <c r="BI1473" s="75"/>
      <c r="BJ1473" s="75"/>
      <c r="BK1473" s="75"/>
      <c r="BL1473" s="75"/>
      <c r="BM1473" s="75"/>
      <c r="BN1473" s="75"/>
      <c r="BO1473" s="75"/>
      <c r="BP1473" s="75"/>
      <c r="BQ1473" s="75"/>
      <c r="BR1473" s="75"/>
      <c r="BS1473" s="75"/>
      <c r="BT1473" s="75">
        <v>0</v>
      </c>
      <c r="BU1473" s="189" t="s">
        <v>5642</v>
      </c>
      <c r="BV1473" s="74">
        <v>46105</v>
      </c>
      <c r="BW1473" s="85"/>
      <c r="BX1473" s="85"/>
      <c r="BY1473" s="86" t="s">
        <v>120</v>
      </c>
      <c r="BZ1473" s="87">
        <f t="shared" si="448"/>
        <v>9</v>
      </c>
      <c r="CA1473" s="22" t="s">
        <v>5124</v>
      </c>
      <c r="CB1473" s="88">
        <f t="shared" si="444"/>
        <v>13</v>
      </c>
      <c r="CC1473" s="89"/>
      <c r="CE1473" s="87">
        <f t="shared" ref="CE1473:CE1478" si="457">IF(AD1473="Sea waybill", IF(AK1473&lt;&gt;0, MONTH(AK1473), IF(AJ1473&gt;AI1473, MONTH(AJ1473), MONTH(AI1473))),"")</f>
        <v>3</v>
      </c>
      <c r="CF1473" s="90"/>
      <c r="CG1473" s="90"/>
      <c r="CH1473" s="90"/>
      <c r="CJ1473" s="87">
        <f t="shared" si="445"/>
        <v>3</v>
      </c>
      <c r="CK1473" s="87">
        <f t="shared" si="446"/>
        <v>10</v>
      </c>
      <c r="CL1473" s="22" t="s">
        <v>5125</v>
      </c>
      <c r="CM1473" s="22" t="s">
        <v>5643</v>
      </c>
    </row>
    <row r="1474" spans="1:91" ht="14.85" customHeight="1" x14ac:dyDescent="0.25">
      <c r="A1474" s="69">
        <f t="shared" si="456"/>
        <v>1472</v>
      </c>
      <c r="B1474" s="70" t="s">
        <v>102</v>
      </c>
      <c r="C1474" s="200" t="s">
        <v>5656</v>
      </c>
      <c r="D1474" s="106">
        <v>145493028</v>
      </c>
      <c r="E1474" s="73"/>
      <c r="F1474" s="74">
        <v>46079</v>
      </c>
      <c r="G1474" s="75" t="s">
        <v>1274</v>
      </c>
      <c r="H1474" s="75" t="s">
        <v>2963</v>
      </c>
      <c r="I1474" s="75" t="s">
        <v>105</v>
      </c>
      <c r="J1474" s="75" t="s">
        <v>1161</v>
      </c>
      <c r="K1474" s="75" t="s">
        <v>242</v>
      </c>
      <c r="L1474" s="74">
        <v>46097</v>
      </c>
      <c r="M1474" s="73">
        <v>40</v>
      </c>
      <c r="N1474" s="75" t="s">
        <v>5657</v>
      </c>
      <c r="O1474" s="75" t="s">
        <v>5658</v>
      </c>
      <c r="P1474" s="75">
        <v>2830049803</v>
      </c>
      <c r="Q1474" s="248">
        <v>46090</v>
      </c>
      <c r="R1474" s="75">
        <v>1209391683</v>
      </c>
      <c r="S1474" s="82">
        <v>224267756</v>
      </c>
      <c r="T1474" s="248">
        <v>46090</v>
      </c>
      <c r="U1474" s="76">
        <v>20456.22</v>
      </c>
      <c r="V1474" s="76">
        <v>19935.16</v>
      </c>
      <c r="W1474" s="75">
        <v>20</v>
      </c>
      <c r="X1474" s="75">
        <v>9</v>
      </c>
      <c r="Y1474" s="98" t="s">
        <v>5659</v>
      </c>
      <c r="Z1474" s="82" t="s">
        <v>258</v>
      </c>
      <c r="AA1474" s="75" t="s">
        <v>631</v>
      </c>
      <c r="AB1474" s="82" t="s">
        <v>5660</v>
      </c>
      <c r="AC1474" s="200" t="s">
        <v>5656</v>
      </c>
      <c r="AD1474" s="75" t="s">
        <v>113</v>
      </c>
      <c r="AE1474" s="75"/>
      <c r="AF1474" s="130">
        <v>46092.895833333336</v>
      </c>
      <c r="AG1474" s="130">
        <v>46091.625</v>
      </c>
      <c r="AH1474" s="130">
        <v>46091.625</v>
      </c>
      <c r="AI1474" s="74">
        <v>46092</v>
      </c>
      <c r="AJ1474" s="74">
        <v>46093</v>
      </c>
      <c r="AK1474" s="249">
        <v>46093</v>
      </c>
      <c r="AL1474" s="121">
        <v>46094</v>
      </c>
      <c r="AM1474" s="121">
        <v>46095</v>
      </c>
      <c r="AN1474" s="121">
        <v>46095</v>
      </c>
      <c r="AO1474" s="81">
        <f t="shared" ref="AO1474:AO1483" si="458">IF(AH1474&lt;AG1474,IF(AH1474=0,"",AH1474-1),IF(AG1474=0,"",AG1474-1))</f>
        <v>46090.625</v>
      </c>
      <c r="AP1474" s="81">
        <f t="shared" ref="AP1474:AP1483" si="459">IF(AH1474&lt;AG1474,IF(AH1474=0,"",AH1474),IF(AG1474=0,"",AG1474))</f>
        <v>46091.625</v>
      </c>
      <c r="AQ1474" s="81">
        <f t="shared" ref="AQ1474:AQ1483" si="460">IF(AH1474&lt;AG1474,IF(AH1474=0,"",AH1474),IF(AG1474=0,"",AG1474))</f>
        <v>46091.625</v>
      </c>
      <c r="AR1474" s="81">
        <f t="shared" ref="AR1474:AR1483" si="461">IF(AI1474=0,"",IF(AI1474&lt;AJ1474,AJ1474+1,AI1474+1))</f>
        <v>46094</v>
      </c>
      <c r="AS1474" s="81">
        <f t="shared" ref="AS1474:AS1483" si="462">IF(AI1474=0,"",IF(AE1474=0,IF(AJ1474=0,AI1474+2,AJ1474+2),AE1474+2))</f>
        <v>46095</v>
      </c>
      <c r="AT1474" s="81">
        <f t="shared" ref="AT1474:AT1483" si="463">IF(AI1474=0,"",IF(AI1474&lt;AJ1474,AJ1474+1,AI1474+1))</f>
        <v>46094</v>
      </c>
      <c r="AU1474" s="82" t="s">
        <v>2787</v>
      </c>
      <c r="AV1474" s="134">
        <v>46090</v>
      </c>
      <c r="AW1474" s="75" t="s">
        <v>5661</v>
      </c>
      <c r="AX1474" s="75" t="s">
        <v>5662</v>
      </c>
      <c r="AY1474" s="75"/>
      <c r="AZ1474" s="96"/>
      <c r="BA1474" s="75"/>
      <c r="BB1474" s="75"/>
      <c r="BC1474" s="75"/>
      <c r="BD1474" s="75"/>
      <c r="BE1474" s="75"/>
      <c r="BF1474" s="75"/>
      <c r="BG1474" s="75"/>
      <c r="BH1474" s="75"/>
      <c r="BI1474" s="75"/>
      <c r="BJ1474" s="75"/>
      <c r="BK1474" s="75"/>
      <c r="BL1474" s="75"/>
      <c r="BM1474" s="75"/>
      <c r="BN1474" s="75"/>
      <c r="BO1474" s="75"/>
      <c r="BP1474" s="75"/>
      <c r="BQ1474" s="75"/>
      <c r="BR1474" s="75"/>
      <c r="BS1474" s="75"/>
      <c r="BT1474" s="75">
        <v>1</v>
      </c>
      <c r="BU1474" s="201" t="s">
        <v>5663</v>
      </c>
      <c r="BV1474" s="74">
        <v>46093</v>
      </c>
      <c r="BW1474" s="85"/>
      <c r="BX1474" s="85"/>
      <c r="BY1474" s="86" t="s">
        <v>120</v>
      </c>
      <c r="BZ1474" s="87">
        <f t="shared" si="448"/>
        <v>9</v>
      </c>
      <c r="CB1474" s="88">
        <f t="shared" si="444"/>
        <v>11</v>
      </c>
      <c r="CC1474" s="89"/>
      <c r="CE1474" s="87">
        <f t="shared" si="457"/>
        <v>3</v>
      </c>
      <c r="CF1474" s="90">
        <v>6961486</v>
      </c>
      <c r="CG1474" s="90"/>
      <c r="CH1474" s="90">
        <v>6961486</v>
      </c>
      <c r="CI1474" s="22">
        <v>26171</v>
      </c>
      <c r="CJ1474" s="87">
        <f t="shared" si="445"/>
        <v>3</v>
      </c>
      <c r="CK1474" s="87">
        <f t="shared" si="446"/>
        <v>11</v>
      </c>
      <c r="CL1474" s="22" t="s">
        <v>121</v>
      </c>
      <c r="CM1474" s="22" t="s">
        <v>5664</v>
      </c>
    </row>
    <row r="1475" spans="1:91" ht="14.85" customHeight="1" x14ac:dyDescent="0.25">
      <c r="A1475" s="69">
        <f t="shared" si="456"/>
        <v>1473</v>
      </c>
      <c r="B1475" s="70" t="s">
        <v>102</v>
      </c>
      <c r="C1475" s="107">
        <v>266093365</v>
      </c>
      <c r="D1475" s="106">
        <v>145516852</v>
      </c>
      <c r="E1475" s="73"/>
      <c r="F1475" s="74">
        <v>46079</v>
      </c>
      <c r="G1475" s="75" t="s">
        <v>1280</v>
      </c>
      <c r="H1475" s="75" t="s">
        <v>2963</v>
      </c>
      <c r="I1475" s="75" t="s">
        <v>105</v>
      </c>
      <c r="J1475" s="75" t="s">
        <v>1161</v>
      </c>
      <c r="K1475" s="75" t="s">
        <v>242</v>
      </c>
      <c r="L1475" s="74">
        <v>46097</v>
      </c>
      <c r="M1475" s="73">
        <v>40</v>
      </c>
      <c r="N1475" s="75" t="s">
        <v>5665</v>
      </c>
      <c r="O1475" s="75" t="s">
        <v>5666</v>
      </c>
      <c r="P1475" s="75">
        <v>2830049528</v>
      </c>
      <c r="Q1475" s="74">
        <v>46084</v>
      </c>
      <c r="R1475" s="75">
        <v>1209390086</v>
      </c>
      <c r="S1475" s="75">
        <v>224267764</v>
      </c>
      <c r="T1475" s="74">
        <v>46084</v>
      </c>
      <c r="U1475" s="76">
        <v>17306.588</v>
      </c>
      <c r="V1475" s="76">
        <v>16688.656999999999</v>
      </c>
      <c r="W1475" s="75">
        <v>20</v>
      </c>
      <c r="X1475" s="75">
        <v>6</v>
      </c>
      <c r="Y1475" s="98">
        <v>265826325</v>
      </c>
      <c r="Z1475" s="82" t="s">
        <v>110</v>
      </c>
      <c r="AA1475" s="75" t="s">
        <v>5119</v>
      </c>
      <c r="AB1475" s="75" t="s">
        <v>3761</v>
      </c>
      <c r="AC1475" s="107">
        <v>266093365</v>
      </c>
      <c r="AD1475" s="75" t="s">
        <v>113</v>
      </c>
      <c r="AE1475" s="99">
        <v>46087</v>
      </c>
      <c r="AF1475" s="130">
        <v>46085.625</v>
      </c>
      <c r="AG1475" s="130">
        <v>46085.333333333336</v>
      </c>
      <c r="AH1475" s="130">
        <v>46085.333333333336</v>
      </c>
      <c r="AI1475" s="74">
        <v>46083</v>
      </c>
      <c r="AJ1475" s="99">
        <v>46087</v>
      </c>
      <c r="AK1475" s="217">
        <v>46086</v>
      </c>
      <c r="AL1475" s="131">
        <v>46089</v>
      </c>
      <c r="AM1475" s="75"/>
      <c r="AN1475" s="99">
        <v>46089</v>
      </c>
      <c r="AO1475" s="81">
        <f t="shared" si="458"/>
        <v>46084.333333333336</v>
      </c>
      <c r="AP1475" s="81">
        <f t="shared" si="459"/>
        <v>46085.333333333336</v>
      </c>
      <c r="AQ1475" s="81">
        <f t="shared" si="460"/>
        <v>46085.333333333336</v>
      </c>
      <c r="AR1475" s="81">
        <f t="shared" si="461"/>
        <v>46088</v>
      </c>
      <c r="AS1475" s="81">
        <f t="shared" si="462"/>
        <v>46089</v>
      </c>
      <c r="AT1475" s="81">
        <f t="shared" si="463"/>
        <v>46088</v>
      </c>
      <c r="AU1475" s="82" t="s">
        <v>5120</v>
      </c>
      <c r="AV1475" s="134">
        <v>46084</v>
      </c>
      <c r="AW1475" s="75" t="s">
        <v>5667</v>
      </c>
      <c r="AX1475" s="75" t="s">
        <v>5668</v>
      </c>
      <c r="AY1475" s="75"/>
      <c r="AZ1475" s="96"/>
      <c r="BA1475" s="75"/>
      <c r="BB1475" s="75"/>
      <c r="BC1475" s="75"/>
      <c r="BD1475" s="75"/>
      <c r="BE1475" s="75"/>
      <c r="BF1475" s="75"/>
      <c r="BG1475" s="75"/>
      <c r="BH1475" s="75"/>
      <c r="BI1475" s="75"/>
      <c r="BJ1475" s="75"/>
      <c r="BK1475" s="75"/>
      <c r="BL1475" s="75"/>
      <c r="BM1475" s="75"/>
      <c r="BN1475" s="75"/>
      <c r="BO1475" s="75"/>
      <c r="BP1475" s="75"/>
      <c r="BQ1475" s="75"/>
      <c r="BR1475" s="75"/>
      <c r="BS1475" s="75"/>
      <c r="BT1475" s="75">
        <v>0</v>
      </c>
      <c r="BU1475" s="189" t="s">
        <v>5642</v>
      </c>
      <c r="BV1475" s="74">
        <v>46105</v>
      </c>
      <c r="BW1475" s="85"/>
      <c r="BX1475" s="85"/>
      <c r="BY1475" s="86"/>
      <c r="BZ1475" s="87">
        <f t="shared" si="448"/>
        <v>9</v>
      </c>
      <c r="CA1475" s="22" t="s">
        <v>5124</v>
      </c>
      <c r="CB1475" s="88">
        <f t="shared" ref="CB1475:CB1538" si="464">WEEKNUM(BV1475,)</f>
        <v>13</v>
      </c>
      <c r="CC1475" s="89"/>
      <c r="CE1475" s="87">
        <f t="shared" si="457"/>
        <v>3</v>
      </c>
      <c r="CF1475" s="90">
        <v>4037728</v>
      </c>
      <c r="CG1475" s="90">
        <v>3028296</v>
      </c>
      <c r="CH1475" s="90">
        <f>SUM(CF1475:CG1475)</f>
        <v>7066024</v>
      </c>
      <c r="CI1475" s="91">
        <v>26564</v>
      </c>
      <c r="CJ1475" s="87">
        <f t="shared" ref="CJ1475:CJ1538" si="465">MONTH(AV1475)</f>
        <v>3</v>
      </c>
      <c r="CK1475" s="87">
        <f t="shared" ref="CK1475:CK1538" si="466">WEEKNUM(AV1475,2)</f>
        <v>10</v>
      </c>
      <c r="CL1475" s="22" t="s">
        <v>5125</v>
      </c>
      <c r="CM1475" s="22" t="s">
        <v>5643</v>
      </c>
    </row>
    <row r="1476" spans="1:91" ht="14.85" customHeight="1" x14ac:dyDescent="0.25">
      <c r="A1476" s="69">
        <f t="shared" si="456"/>
        <v>1474</v>
      </c>
      <c r="B1476" s="70" t="s">
        <v>102</v>
      </c>
      <c r="C1476" s="107" t="s">
        <v>4949</v>
      </c>
      <c r="D1476" s="106">
        <v>145532594</v>
      </c>
      <c r="E1476" s="73"/>
      <c r="F1476" s="74">
        <v>46078</v>
      </c>
      <c r="G1476" s="75" t="s">
        <v>1159</v>
      </c>
      <c r="H1476" s="75" t="s">
        <v>2963</v>
      </c>
      <c r="I1476" s="75" t="s">
        <v>105</v>
      </c>
      <c r="J1476" s="75" t="s">
        <v>1161</v>
      </c>
      <c r="K1476" s="75" t="s">
        <v>242</v>
      </c>
      <c r="L1476" s="74">
        <v>46094</v>
      </c>
      <c r="M1476" s="73">
        <v>40</v>
      </c>
      <c r="N1476" s="75" t="s">
        <v>5669</v>
      </c>
      <c r="O1476" s="75" t="s">
        <v>5670</v>
      </c>
      <c r="P1476" s="75">
        <v>2830049649</v>
      </c>
      <c r="Q1476" s="74">
        <v>46086</v>
      </c>
      <c r="R1476" s="75">
        <v>1209390786</v>
      </c>
      <c r="S1476" s="75">
        <v>224267747</v>
      </c>
      <c r="T1476" s="74">
        <v>46086</v>
      </c>
      <c r="U1476" s="76">
        <v>20102.601999999999</v>
      </c>
      <c r="V1476" s="76">
        <v>19379.663</v>
      </c>
      <c r="W1476" s="75">
        <v>20</v>
      </c>
      <c r="X1476" s="75">
        <v>0</v>
      </c>
      <c r="Y1476" s="98">
        <v>7266498205</v>
      </c>
      <c r="Z1476" s="82" t="s">
        <v>354</v>
      </c>
      <c r="AA1476" s="75" t="s">
        <v>1258</v>
      </c>
      <c r="AB1476" s="82" t="s">
        <v>4952</v>
      </c>
      <c r="AC1476" s="107" t="s">
        <v>4949</v>
      </c>
      <c r="AD1476" s="75" t="s">
        <v>113</v>
      </c>
      <c r="AE1476" s="99">
        <v>46093</v>
      </c>
      <c r="AF1476" s="130">
        <v>46090.416666666664</v>
      </c>
      <c r="AG1476" s="130">
        <v>46087.708333333336</v>
      </c>
      <c r="AH1476" s="130">
        <v>46087.708333333336</v>
      </c>
      <c r="AI1476" s="99">
        <v>46089</v>
      </c>
      <c r="AJ1476" s="221">
        <v>46092</v>
      </c>
      <c r="AK1476" s="226">
        <v>46092</v>
      </c>
      <c r="AL1476" s="99">
        <v>46091</v>
      </c>
      <c r="AM1476" s="99">
        <v>46094</v>
      </c>
      <c r="AN1476" s="99">
        <v>46094</v>
      </c>
      <c r="AO1476" s="81">
        <f t="shared" si="458"/>
        <v>46086.708333333336</v>
      </c>
      <c r="AP1476" s="81">
        <f t="shared" si="459"/>
        <v>46087.708333333336</v>
      </c>
      <c r="AQ1476" s="81">
        <f t="shared" si="460"/>
        <v>46087.708333333336</v>
      </c>
      <c r="AR1476" s="81">
        <f t="shared" si="461"/>
        <v>46093</v>
      </c>
      <c r="AS1476" s="81">
        <f t="shared" si="462"/>
        <v>46095</v>
      </c>
      <c r="AT1476" s="81">
        <f t="shared" si="463"/>
        <v>46093</v>
      </c>
      <c r="AU1476" s="82" t="s">
        <v>2787</v>
      </c>
      <c r="AV1476" s="187">
        <v>46086</v>
      </c>
      <c r="AW1476" s="75" t="s">
        <v>5671</v>
      </c>
      <c r="AX1476" s="75">
        <v>32245573</v>
      </c>
      <c r="AY1476" s="75"/>
      <c r="AZ1476" s="96"/>
      <c r="BA1476" s="75"/>
      <c r="BB1476" s="75"/>
      <c r="BC1476" s="75"/>
      <c r="BD1476" s="75"/>
      <c r="BE1476" s="75"/>
      <c r="BF1476" s="75"/>
      <c r="BG1476" s="75"/>
      <c r="BH1476" s="75"/>
      <c r="BI1476" s="75"/>
      <c r="BJ1476" s="75"/>
      <c r="BK1476" s="75"/>
      <c r="BL1476" s="75"/>
      <c r="BM1476" s="75"/>
      <c r="BN1476" s="75"/>
      <c r="BO1476" s="75"/>
      <c r="BP1476" s="75"/>
      <c r="BQ1476" s="75"/>
      <c r="BR1476" s="75"/>
      <c r="BS1476" s="75"/>
      <c r="BT1476" s="75">
        <v>0</v>
      </c>
      <c r="BU1476" s="201" t="s">
        <v>4953</v>
      </c>
      <c r="BV1476" s="74">
        <v>46093</v>
      </c>
      <c r="BW1476" s="85"/>
      <c r="BX1476" s="85"/>
      <c r="BY1476" s="86"/>
      <c r="BZ1476" s="87">
        <f t="shared" si="448"/>
        <v>9</v>
      </c>
      <c r="CB1476" s="88">
        <f t="shared" si="464"/>
        <v>11</v>
      </c>
      <c r="CC1476" s="89"/>
      <c r="CE1476" s="87">
        <f t="shared" si="457"/>
        <v>3</v>
      </c>
      <c r="CF1476" s="90">
        <v>6051070</v>
      </c>
      <c r="CG1476" s="90"/>
      <c r="CH1476" s="90">
        <v>6051070</v>
      </c>
      <c r="CI1476" s="91">
        <v>26309</v>
      </c>
      <c r="CJ1476" s="87">
        <f t="shared" si="465"/>
        <v>3</v>
      </c>
      <c r="CK1476" s="87">
        <f t="shared" si="466"/>
        <v>10</v>
      </c>
      <c r="CL1476" s="22" t="s">
        <v>121</v>
      </c>
      <c r="CM1476" s="22" t="s">
        <v>4954</v>
      </c>
    </row>
    <row r="1477" spans="1:91" ht="14.85" customHeight="1" x14ac:dyDescent="0.25">
      <c r="A1477" s="69">
        <f t="shared" si="456"/>
        <v>1475</v>
      </c>
      <c r="B1477" s="70" t="s">
        <v>102</v>
      </c>
      <c r="C1477" s="107">
        <v>265826463</v>
      </c>
      <c r="D1477" s="106">
        <v>145532802</v>
      </c>
      <c r="E1477" s="73"/>
      <c r="F1477" s="74">
        <v>46079</v>
      </c>
      <c r="G1477" s="75" t="s">
        <v>1159</v>
      </c>
      <c r="H1477" s="75" t="s">
        <v>2963</v>
      </c>
      <c r="I1477" s="75" t="s">
        <v>105</v>
      </c>
      <c r="J1477" s="75" t="s">
        <v>1161</v>
      </c>
      <c r="K1477" s="75" t="s">
        <v>242</v>
      </c>
      <c r="L1477" s="74">
        <v>46098</v>
      </c>
      <c r="M1477" s="73">
        <v>40</v>
      </c>
      <c r="N1477" s="75" t="s">
        <v>5672</v>
      </c>
      <c r="O1477" s="75" t="s">
        <v>5673</v>
      </c>
      <c r="P1477" s="75">
        <v>2830049534</v>
      </c>
      <c r="Q1477" s="74">
        <v>46084</v>
      </c>
      <c r="R1477" s="75">
        <v>1209390120</v>
      </c>
      <c r="S1477" s="75">
        <v>224269448</v>
      </c>
      <c r="T1477" s="74">
        <v>46084</v>
      </c>
      <c r="U1477" s="76">
        <v>18662.363000000001</v>
      </c>
      <c r="V1477" s="76">
        <v>17991.228999999999</v>
      </c>
      <c r="W1477" s="75">
        <v>19</v>
      </c>
      <c r="X1477" s="75">
        <v>0</v>
      </c>
      <c r="Y1477" s="98">
        <v>265826463</v>
      </c>
      <c r="Z1477" s="82" t="s">
        <v>110</v>
      </c>
      <c r="AA1477" s="75" t="s">
        <v>5119</v>
      </c>
      <c r="AB1477" s="75" t="s">
        <v>3761</v>
      </c>
      <c r="AC1477" s="107">
        <v>265826463</v>
      </c>
      <c r="AD1477" s="75" t="s">
        <v>113</v>
      </c>
      <c r="AE1477" s="99">
        <v>46087</v>
      </c>
      <c r="AF1477" s="130">
        <v>46085.625</v>
      </c>
      <c r="AG1477" s="130">
        <v>46085.333333333336</v>
      </c>
      <c r="AH1477" s="130">
        <v>46085.333333333336</v>
      </c>
      <c r="AI1477" s="74">
        <v>46083</v>
      </c>
      <c r="AJ1477" s="99">
        <v>46087</v>
      </c>
      <c r="AK1477" s="217">
        <v>46086</v>
      </c>
      <c r="AL1477" s="131">
        <v>46089</v>
      </c>
      <c r="AM1477" s="75"/>
      <c r="AN1477" s="99">
        <v>46089</v>
      </c>
      <c r="AO1477" s="81">
        <f t="shared" si="458"/>
        <v>46084.333333333336</v>
      </c>
      <c r="AP1477" s="81">
        <f t="shared" si="459"/>
        <v>46085.333333333336</v>
      </c>
      <c r="AQ1477" s="81">
        <f t="shared" si="460"/>
        <v>46085.333333333336</v>
      </c>
      <c r="AR1477" s="81">
        <f t="shared" si="461"/>
        <v>46088</v>
      </c>
      <c r="AS1477" s="81">
        <f t="shared" si="462"/>
        <v>46089</v>
      </c>
      <c r="AT1477" s="81">
        <f t="shared" si="463"/>
        <v>46088</v>
      </c>
      <c r="AU1477" s="82" t="s">
        <v>5120</v>
      </c>
      <c r="AV1477" s="134">
        <v>46084</v>
      </c>
      <c r="AW1477" s="75" t="s">
        <v>5674</v>
      </c>
      <c r="AX1477" s="75" t="s">
        <v>5675</v>
      </c>
      <c r="AY1477" s="75"/>
      <c r="AZ1477" s="96"/>
      <c r="BA1477" s="75"/>
      <c r="BB1477" s="75"/>
      <c r="BC1477" s="75"/>
      <c r="BD1477" s="75"/>
      <c r="BE1477" s="75"/>
      <c r="BF1477" s="75"/>
      <c r="BG1477" s="75"/>
      <c r="BH1477" s="75"/>
      <c r="BI1477" s="75"/>
      <c r="BJ1477" s="75"/>
      <c r="BK1477" s="75"/>
      <c r="BL1477" s="75"/>
      <c r="BM1477" s="75"/>
      <c r="BN1477" s="75"/>
      <c r="BO1477" s="75"/>
      <c r="BP1477" s="75"/>
      <c r="BQ1477" s="75"/>
      <c r="BR1477" s="75"/>
      <c r="BS1477" s="75"/>
      <c r="BT1477" s="75">
        <v>1</v>
      </c>
      <c r="BU1477" s="189" t="s">
        <v>5676</v>
      </c>
      <c r="BV1477" s="74">
        <v>46105</v>
      </c>
      <c r="BW1477" s="85"/>
      <c r="BX1477" s="85"/>
      <c r="BY1477" s="86"/>
      <c r="BZ1477" s="87">
        <f t="shared" si="448"/>
        <v>9</v>
      </c>
      <c r="CA1477" s="22" t="s">
        <v>5124</v>
      </c>
      <c r="CB1477" s="88">
        <f t="shared" si="464"/>
        <v>13</v>
      </c>
      <c r="CC1477" s="89"/>
      <c r="CE1477" s="87">
        <f t="shared" si="457"/>
        <v>3</v>
      </c>
      <c r="CF1477" s="90">
        <v>4037728</v>
      </c>
      <c r="CG1477" s="90">
        <v>3028296</v>
      </c>
      <c r="CH1477" s="90">
        <f>SUM(CF1477:CG1477)</f>
        <v>7066024</v>
      </c>
      <c r="CI1477" s="91">
        <v>26564</v>
      </c>
      <c r="CJ1477" s="87">
        <f t="shared" si="465"/>
        <v>3</v>
      </c>
      <c r="CK1477" s="87">
        <f t="shared" si="466"/>
        <v>10</v>
      </c>
      <c r="CL1477" s="22" t="s">
        <v>5125</v>
      </c>
      <c r="CM1477" s="22" t="s">
        <v>5677</v>
      </c>
    </row>
    <row r="1478" spans="1:91" ht="14.85" customHeight="1" x14ac:dyDescent="0.25">
      <c r="A1478" s="69">
        <f t="shared" si="456"/>
        <v>1476</v>
      </c>
      <c r="B1478" s="70" t="s">
        <v>102</v>
      </c>
      <c r="C1478" s="107">
        <v>265826463</v>
      </c>
      <c r="D1478" s="106">
        <v>145532943</v>
      </c>
      <c r="E1478" s="73"/>
      <c r="F1478" s="74">
        <v>46079</v>
      </c>
      <c r="G1478" s="75" t="s">
        <v>1159</v>
      </c>
      <c r="H1478" s="75" t="s">
        <v>2963</v>
      </c>
      <c r="I1478" s="75" t="s">
        <v>105</v>
      </c>
      <c r="J1478" s="75" t="s">
        <v>1161</v>
      </c>
      <c r="K1478" s="75" t="s">
        <v>242</v>
      </c>
      <c r="L1478" s="74">
        <v>46097</v>
      </c>
      <c r="M1478" s="73">
        <v>40</v>
      </c>
      <c r="N1478" s="75" t="s">
        <v>5678</v>
      </c>
      <c r="O1478" s="75" t="s">
        <v>5679</v>
      </c>
      <c r="P1478" s="75">
        <v>2830049535</v>
      </c>
      <c r="Q1478" s="74">
        <v>46084</v>
      </c>
      <c r="R1478" s="75">
        <v>1209390121</v>
      </c>
      <c r="S1478" s="75">
        <v>224269458</v>
      </c>
      <c r="T1478" s="74">
        <v>46084</v>
      </c>
      <c r="U1478" s="76">
        <v>20022.564999999999</v>
      </c>
      <c r="V1478" s="76">
        <v>19302.524000000001</v>
      </c>
      <c r="W1478" s="75">
        <v>20</v>
      </c>
      <c r="X1478" s="75">
        <v>0</v>
      </c>
      <c r="Y1478" s="98">
        <v>265826540</v>
      </c>
      <c r="Z1478" s="82" t="s">
        <v>110</v>
      </c>
      <c r="AA1478" s="75" t="s">
        <v>5119</v>
      </c>
      <c r="AB1478" s="75" t="s">
        <v>3761</v>
      </c>
      <c r="AC1478" s="107">
        <v>265826463</v>
      </c>
      <c r="AD1478" s="75" t="s">
        <v>113</v>
      </c>
      <c r="AE1478" s="99">
        <v>46087</v>
      </c>
      <c r="AF1478" s="130">
        <v>46085.625</v>
      </c>
      <c r="AG1478" s="130">
        <v>46085.333333333336</v>
      </c>
      <c r="AH1478" s="130">
        <v>46085.333333333336</v>
      </c>
      <c r="AI1478" s="74">
        <v>46083</v>
      </c>
      <c r="AJ1478" s="99">
        <v>46087</v>
      </c>
      <c r="AK1478" s="217">
        <v>46086</v>
      </c>
      <c r="AL1478" s="131">
        <v>46089</v>
      </c>
      <c r="AM1478" s="75"/>
      <c r="AN1478" s="99">
        <v>46089</v>
      </c>
      <c r="AO1478" s="81">
        <f t="shared" si="458"/>
        <v>46084.333333333336</v>
      </c>
      <c r="AP1478" s="81">
        <f t="shared" si="459"/>
        <v>46085.333333333336</v>
      </c>
      <c r="AQ1478" s="81">
        <f t="shared" si="460"/>
        <v>46085.333333333336</v>
      </c>
      <c r="AR1478" s="81">
        <f t="shared" si="461"/>
        <v>46088</v>
      </c>
      <c r="AS1478" s="81">
        <f t="shared" si="462"/>
        <v>46089</v>
      </c>
      <c r="AT1478" s="81">
        <f t="shared" si="463"/>
        <v>46088</v>
      </c>
      <c r="AU1478" s="82" t="s">
        <v>5120</v>
      </c>
      <c r="AV1478" s="134">
        <v>46084</v>
      </c>
      <c r="AW1478" s="75" t="s">
        <v>5680</v>
      </c>
      <c r="AX1478" s="75" t="s">
        <v>5681</v>
      </c>
      <c r="AY1478" s="75"/>
      <c r="AZ1478" s="96"/>
      <c r="BA1478" s="75"/>
      <c r="BB1478" s="75"/>
      <c r="BC1478" s="75"/>
      <c r="BD1478" s="75"/>
      <c r="BE1478" s="75"/>
      <c r="BF1478" s="75"/>
      <c r="BG1478" s="75"/>
      <c r="BH1478" s="75"/>
      <c r="BI1478" s="75"/>
      <c r="BJ1478" s="75"/>
      <c r="BK1478" s="75"/>
      <c r="BL1478" s="75"/>
      <c r="BM1478" s="75"/>
      <c r="BN1478" s="75"/>
      <c r="BO1478" s="75"/>
      <c r="BP1478" s="75"/>
      <c r="BQ1478" s="75"/>
      <c r="BR1478" s="75"/>
      <c r="BS1478" s="75"/>
      <c r="BT1478" s="75">
        <v>0</v>
      </c>
      <c r="BU1478" s="189" t="s">
        <v>5676</v>
      </c>
      <c r="BV1478" s="74">
        <v>46105</v>
      </c>
      <c r="BW1478" s="85"/>
      <c r="BX1478" s="85"/>
      <c r="BY1478" s="86"/>
      <c r="BZ1478" s="87">
        <f t="shared" si="448"/>
        <v>9</v>
      </c>
      <c r="CA1478" s="22" t="s">
        <v>5124</v>
      </c>
      <c r="CB1478" s="88">
        <f t="shared" si="464"/>
        <v>13</v>
      </c>
      <c r="CC1478" s="89"/>
      <c r="CE1478" s="87">
        <f t="shared" si="457"/>
        <v>3</v>
      </c>
      <c r="CF1478" s="90">
        <v>4037728</v>
      </c>
      <c r="CG1478" s="90">
        <v>3028296</v>
      </c>
      <c r="CH1478" s="90">
        <f>SUM(CF1478:CG1478)</f>
        <v>7066024</v>
      </c>
      <c r="CI1478" s="91">
        <v>26564</v>
      </c>
      <c r="CJ1478" s="87">
        <f t="shared" si="465"/>
        <v>3</v>
      </c>
      <c r="CK1478" s="87">
        <f t="shared" si="466"/>
        <v>10</v>
      </c>
      <c r="CL1478" s="22" t="s">
        <v>5125</v>
      </c>
      <c r="CM1478" s="22" t="s">
        <v>5677</v>
      </c>
    </row>
    <row r="1479" spans="1:91" ht="14.85" customHeight="1" x14ac:dyDescent="0.25">
      <c r="A1479" s="69">
        <f t="shared" si="456"/>
        <v>1477</v>
      </c>
      <c r="B1479" s="70" t="s">
        <v>102</v>
      </c>
      <c r="C1479" s="98" t="s">
        <v>5682</v>
      </c>
      <c r="D1479" s="106">
        <v>145532956</v>
      </c>
      <c r="E1479" s="73"/>
      <c r="F1479" s="74">
        <v>46079</v>
      </c>
      <c r="G1479" s="75" t="s">
        <v>1159</v>
      </c>
      <c r="H1479" s="75" t="s">
        <v>2963</v>
      </c>
      <c r="I1479" s="75" t="s">
        <v>105</v>
      </c>
      <c r="J1479" s="75" t="s">
        <v>1161</v>
      </c>
      <c r="K1479" s="75" t="s">
        <v>242</v>
      </c>
      <c r="L1479" s="74">
        <v>46098</v>
      </c>
      <c r="M1479" s="73">
        <v>40</v>
      </c>
      <c r="N1479" s="75" t="s">
        <v>5683</v>
      </c>
      <c r="O1479" s="75" t="s">
        <v>5684</v>
      </c>
      <c r="P1479" s="75">
        <v>2830049629</v>
      </c>
      <c r="Q1479" s="74">
        <v>46086</v>
      </c>
      <c r="R1479" s="75">
        <v>1209390714</v>
      </c>
      <c r="S1479" s="75">
        <v>224280467</v>
      </c>
      <c r="T1479" s="74">
        <v>46086</v>
      </c>
      <c r="U1479" s="76">
        <v>18441.43</v>
      </c>
      <c r="V1479" s="76">
        <v>17778.238000000001</v>
      </c>
      <c r="W1479" s="75">
        <v>19</v>
      </c>
      <c r="X1479" s="75">
        <v>0</v>
      </c>
      <c r="Y1479" s="98">
        <v>7266498190</v>
      </c>
      <c r="Z1479" s="82" t="s">
        <v>354</v>
      </c>
      <c r="AA1479" s="75" t="s">
        <v>1258</v>
      </c>
      <c r="AB1479" s="82" t="s">
        <v>4952</v>
      </c>
      <c r="AC1479" s="98" t="s">
        <v>5682</v>
      </c>
      <c r="AD1479" s="75" t="s">
        <v>113</v>
      </c>
      <c r="AE1479" s="99">
        <v>46093</v>
      </c>
      <c r="AF1479" s="130">
        <v>46090.416666666664</v>
      </c>
      <c r="AG1479" s="130">
        <v>46087.708333333336</v>
      </c>
      <c r="AH1479" s="130">
        <v>46087.708333333336</v>
      </c>
      <c r="AI1479" s="99">
        <v>46089</v>
      </c>
      <c r="AJ1479" s="99">
        <v>46092</v>
      </c>
      <c r="AK1479" s="226">
        <v>46092</v>
      </c>
      <c r="AL1479" s="99">
        <v>46091</v>
      </c>
      <c r="AM1479" s="99">
        <v>46094</v>
      </c>
      <c r="AN1479" s="99">
        <v>46094</v>
      </c>
      <c r="AO1479" s="81">
        <f t="shared" si="458"/>
        <v>46086.708333333336</v>
      </c>
      <c r="AP1479" s="81">
        <f t="shared" si="459"/>
        <v>46087.708333333336</v>
      </c>
      <c r="AQ1479" s="81">
        <f t="shared" si="460"/>
        <v>46087.708333333336</v>
      </c>
      <c r="AR1479" s="81">
        <f t="shared" si="461"/>
        <v>46093</v>
      </c>
      <c r="AS1479" s="81">
        <f t="shared" si="462"/>
        <v>46095</v>
      </c>
      <c r="AT1479" s="81">
        <f t="shared" si="463"/>
        <v>46093</v>
      </c>
      <c r="AU1479" s="82" t="s">
        <v>2787</v>
      </c>
      <c r="AV1479" s="187">
        <v>46086</v>
      </c>
      <c r="AW1479" s="75" t="s">
        <v>5685</v>
      </c>
      <c r="AX1479" s="75">
        <v>32245665</v>
      </c>
      <c r="AY1479" s="75"/>
      <c r="AZ1479" s="96"/>
      <c r="BA1479" s="75"/>
      <c r="BB1479" s="75"/>
      <c r="BC1479" s="75"/>
      <c r="BD1479" s="75"/>
      <c r="BE1479" s="75"/>
      <c r="BF1479" s="75"/>
      <c r="BG1479" s="75"/>
      <c r="BH1479" s="75"/>
      <c r="BI1479" s="75"/>
      <c r="BJ1479" s="75"/>
      <c r="BK1479" s="75"/>
      <c r="BL1479" s="75"/>
      <c r="BM1479" s="75"/>
      <c r="BN1479" s="75"/>
      <c r="BO1479" s="75"/>
      <c r="BP1479" s="75"/>
      <c r="BQ1479" s="75"/>
      <c r="BR1479" s="75"/>
      <c r="BS1479" s="75"/>
      <c r="BT1479" s="75">
        <v>1</v>
      </c>
      <c r="BU1479" s="201" t="s">
        <v>5686</v>
      </c>
      <c r="BV1479" s="74">
        <v>46093</v>
      </c>
      <c r="BW1479" s="85"/>
      <c r="BX1479" s="85"/>
      <c r="BY1479" s="86"/>
      <c r="BZ1479" s="87">
        <f t="shared" si="448"/>
        <v>9</v>
      </c>
      <c r="CB1479" s="88">
        <f t="shared" si="464"/>
        <v>11</v>
      </c>
      <c r="CC1479" s="89"/>
      <c r="CE1479" s="87"/>
      <c r="CF1479" s="90">
        <v>6051070</v>
      </c>
      <c r="CG1479" s="90"/>
      <c r="CH1479" s="90">
        <v>6051070</v>
      </c>
      <c r="CI1479" s="22">
        <v>26309</v>
      </c>
      <c r="CJ1479" s="87">
        <f t="shared" si="465"/>
        <v>3</v>
      </c>
      <c r="CK1479" s="87">
        <f t="shared" si="466"/>
        <v>10</v>
      </c>
      <c r="CL1479" s="22" t="s">
        <v>121</v>
      </c>
      <c r="CM1479" s="22" t="s">
        <v>5687</v>
      </c>
    </row>
    <row r="1480" spans="1:91" ht="14.85" customHeight="1" x14ac:dyDescent="0.25">
      <c r="A1480" s="69">
        <f t="shared" si="456"/>
        <v>1478</v>
      </c>
      <c r="B1480" s="70" t="s">
        <v>102</v>
      </c>
      <c r="C1480" s="98" t="s">
        <v>5682</v>
      </c>
      <c r="D1480" s="106">
        <v>145533032</v>
      </c>
      <c r="E1480" s="73"/>
      <c r="F1480" s="74">
        <v>46079</v>
      </c>
      <c r="G1480" s="75" t="s">
        <v>1159</v>
      </c>
      <c r="H1480" s="75" t="s">
        <v>2963</v>
      </c>
      <c r="I1480" s="75" t="s">
        <v>105</v>
      </c>
      <c r="J1480" s="75" t="s">
        <v>1161</v>
      </c>
      <c r="K1480" s="75" t="s">
        <v>242</v>
      </c>
      <c r="L1480" s="74">
        <v>46098</v>
      </c>
      <c r="M1480" s="73">
        <v>40</v>
      </c>
      <c r="N1480" s="75" t="s">
        <v>5688</v>
      </c>
      <c r="O1480" s="75" t="s">
        <v>5689</v>
      </c>
      <c r="P1480" s="75">
        <v>2830049643</v>
      </c>
      <c r="Q1480" s="74">
        <v>46086</v>
      </c>
      <c r="R1480" s="75">
        <v>1209390768</v>
      </c>
      <c r="S1480" s="75">
        <v>224269463</v>
      </c>
      <c r="T1480" s="74">
        <v>46086</v>
      </c>
      <c r="U1480" s="76">
        <v>18348.893</v>
      </c>
      <c r="V1480" s="76">
        <v>17689.03</v>
      </c>
      <c r="W1480" s="75">
        <v>20</v>
      </c>
      <c r="X1480" s="75">
        <v>0</v>
      </c>
      <c r="Y1480" s="98">
        <v>7266498201</v>
      </c>
      <c r="Z1480" s="82" t="s">
        <v>354</v>
      </c>
      <c r="AA1480" s="75" t="s">
        <v>1258</v>
      </c>
      <c r="AB1480" s="82" t="s">
        <v>4952</v>
      </c>
      <c r="AC1480" s="98" t="s">
        <v>5682</v>
      </c>
      <c r="AD1480" s="75" t="s">
        <v>113</v>
      </c>
      <c r="AE1480" s="99">
        <v>46093</v>
      </c>
      <c r="AF1480" s="130">
        <v>46090.416666666664</v>
      </c>
      <c r="AG1480" s="130">
        <v>46087.708333333336</v>
      </c>
      <c r="AH1480" s="130">
        <v>46087.708333333336</v>
      </c>
      <c r="AI1480" s="99">
        <v>46089</v>
      </c>
      <c r="AJ1480" s="99">
        <v>46092</v>
      </c>
      <c r="AK1480" s="226">
        <v>46092</v>
      </c>
      <c r="AL1480" s="99">
        <v>46091</v>
      </c>
      <c r="AM1480" s="99">
        <v>46094</v>
      </c>
      <c r="AN1480" s="99">
        <v>46094</v>
      </c>
      <c r="AO1480" s="81">
        <f t="shared" si="458"/>
        <v>46086.708333333336</v>
      </c>
      <c r="AP1480" s="81">
        <f t="shared" si="459"/>
        <v>46087.708333333336</v>
      </c>
      <c r="AQ1480" s="81">
        <f t="shared" si="460"/>
        <v>46087.708333333336</v>
      </c>
      <c r="AR1480" s="81">
        <f t="shared" si="461"/>
        <v>46093</v>
      </c>
      <c r="AS1480" s="81">
        <f t="shared" si="462"/>
        <v>46095</v>
      </c>
      <c r="AT1480" s="81">
        <f t="shared" si="463"/>
        <v>46093</v>
      </c>
      <c r="AU1480" s="82" t="s">
        <v>2787</v>
      </c>
      <c r="AV1480" s="187">
        <v>46086</v>
      </c>
      <c r="AW1480" s="75" t="s">
        <v>5690</v>
      </c>
      <c r="AX1480" s="75">
        <v>32706852</v>
      </c>
      <c r="AY1480" s="75"/>
      <c r="AZ1480" s="96"/>
      <c r="BA1480" s="75"/>
      <c r="BB1480" s="75"/>
      <c r="BC1480" s="75"/>
      <c r="BD1480" s="75"/>
      <c r="BE1480" s="75"/>
      <c r="BF1480" s="75"/>
      <c r="BG1480" s="75"/>
      <c r="BH1480" s="75"/>
      <c r="BI1480" s="75"/>
      <c r="BJ1480" s="75"/>
      <c r="BK1480" s="75"/>
      <c r="BL1480" s="75"/>
      <c r="BM1480" s="75"/>
      <c r="BN1480" s="75"/>
      <c r="BO1480" s="75"/>
      <c r="BP1480" s="75"/>
      <c r="BQ1480" s="75"/>
      <c r="BR1480" s="75"/>
      <c r="BS1480" s="75"/>
      <c r="BT1480" s="75">
        <v>0</v>
      </c>
      <c r="BU1480" s="201" t="s">
        <v>5686</v>
      </c>
      <c r="BV1480" s="74">
        <v>46093</v>
      </c>
      <c r="BW1480" s="85"/>
      <c r="BX1480" s="85"/>
      <c r="BY1480" s="86"/>
      <c r="BZ1480" s="87">
        <f t="shared" si="448"/>
        <v>9</v>
      </c>
      <c r="CB1480" s="88">
        <f t="shared" si="464"/>
        <v>11</v>
      </c>
      <c r="CC1480" s="89"/>
      <c r="CE1480" s="87"/>
      <c r="CF1480" s="90">
        <v>6051070</v>
      </c>
      <c r="CG1480" s="90"/>
      <c r="CH1480" s="90">
        <v>6051070</v>
      </c>
      <c r="CI1480" s="22">
        <v>26309</v>
      </c>
      <c r="CJ1480" s="87">
        <f t="shared" si="465"/>
        <v>3</v>
      </c>
      <c r="CK1480" s="87">
        <f t="shared" si="466"/>
        <v>10</v>
      </c>
      <c r="CL1480" s="22" t="s">
        <v>121</v>
      </c>
      <c r="CM1480" s="22" t="s">
        <v>5687</v>
      </c>
    </row>
    <row r="1481" spans="1:91" ht="14.85" customHeight="1" x14ac:dyDescent="0.25">
      <c r="A1481" s="69">
        <f t="shared" si="456"/>
        <v>1479</v>
      </c>
      <c r="B1481" s="70" t="s">
        <v>102</v>
      </c>
      <c r="C1481" s="107" t="s">
        <v>5691</v>
      </c>
      <c r="D1481" s="106">
        <v>145533111</v>
      </c>
      <c r="E1481" s="73"/>
      <c r="F1481" s="74">
        <v>46079</v>
      </c>
      <c r="G1481" s="75" t="s">
        <v>1159</v>
      </c>
      <c r="H1481" s="75" t="s">
        <v>2963</v>
      </c>
      <c r="I1481" s="75" t="s">
        <v>105</v>
      </c>
      <c r="J1481" s="75" t="s">
        <v>1161</v>
      </c>
      <c r="K1481" s="75" t="s">
        <v>242</v>
      </c>
      <c r="L1481" s="74">
        <v>46095</v>
      </c>
      <c r="M1481" s="73">
        <v>40</v>
      </c>
      <c r="N1481" s="75" t="s">
        <v>5692</v>
      </c>
      <c r="O1481" s="75" t="s">
        <v>5693</v>
      </c>
      <c r="P1481" s="75">
        <v>2830049679</v>
      </c>
      <c r="Q1481" s="74">
        <v>46087</v>
      </c>
      <c r="R1481" s="75">
        <v>1209391074</v>
      </c>
      <c r="S1481" s="75">
        <v>224287064</v>
      </c>
      <c r="T1481" s="74">
        <v>46087</v>
      </c>
      <c r="U1481" s="76">
        <v>20137.702000000001</v>
      </c>
      <c r="V1481" s="76">
        <v>19413.506000000001</v>
      </c>
      <c r="W1481" s="75">
        <v>20</v>
      </c>
      <c r="X1481" s="75">
        <v>0</v>
      </c>
      <c r="Y1481" s="98" t="s">
        <v>5694</v>
      </c>
      <c r="Z1481" s="82" t="s">
        <v>258</v>
      </c>
      <c r="AA1481" s="75" t="s">
        <v>1258</v>
      </c>
      <c r="AB1481" s="75" t="s">
        <v>5695</v>
      </c>
      <c r="AC1481" s="98" t="s">
        <v>5691</v>
      </c>
      <c r="AD1481" s="75" t="s">
        <v>113</v>
      </c>
      <c r="AE1481" s="99">
        <v>46093</v>
      </c>
      <c r="AF1481" s="130">
        <v>46090.416666666664</v>
      </c>
      <c r="AG1481" s="130">
        <v>46088.625</v>
      </c>
      <c r="AH1481" s="130">
        <v>46088.625</v>
      </c>
      <c r="AI1481" s="74">
        <v>46089</v>
      </c>
      <c r="AJ1481" s="121">
        <v>46092</v>
      </c>
      <c r="AK1481" s="226">
        <v>46092</v>
      </c>
      <c r="AL1481" s="121">
        <v>46091</v>
      </c>
      <c r="AM1481" s="99">
        <v>46094</v>
      </c>
      <c r="AN1481" s="99">
        <v>46094</v>
      </c>
      <c r="AO1481" s="81">
        <f t="shared" si="458"/>
        <v>46087.625</v>
      </c>
      <c r="AP1481" s="81">
        <f t="shared" si="459"/>
        <v>46088.625</v>
      </c>
      <c r="AQ1481" s="81">
        <f t="shared" si="460"/>
        <v>46088.625</v>
      </c>
      <c r="AR1481" s="81">
        <f t="shared" si="461"/>
        <v>46093</v>
      </c>
      <c r="AS1481" s="81">
        <f t="shared" si="462"/>
        <v>46095</v>
      </c>
      <c r="AT1481" s="81">
        <f t="shared" si="463"/>
        <v>46093</v>
      </c>
      <c r="AU1481" s="82" t="s">
        <v>2787</v>
      </c>
      <c r="AV1481" s="187">
        <v>46087</v>
      </c>
      <c r="AW1481" s="75" t="s">
        <v>5696</v>
      </c>
      <c r="AX1481" s="75" t="s">
        <v>5697</v>
      </c>
      <c r="AY1481" s="75"/>
      <c r="AZ1481" s="96"/>
      <c r="BA1481" s="75"/>
      <c r="BB1481" s="75"/>
      <c r="BC1481" s="75"/>
      <c r="BD1481" s="75"/>
      <c r="BE1481" s="75"/>
      <c r="BF1481" s="75"/>
      <c r="BG1481" s="75"/>
      <c r="BH1481" s="75"/>
      <c r="BI1481" s="75"/>
      <c r="BJ1481" s="75"/>
      <c r="BK1481" s="75"/>
      <c r="BL1481" s="75"/>
      <c r="BM1481" s="75"/>
      <c r="BN1481" s="75"/>
      <c r="BO1481" s="75"/>
      <c r="BP1481" s="75"/>
      <c r="BQ1481" s="75"/>
      <c r="BR1481" s="75"/>
      <c r="BS1481" s="75"/>
      <c r="BT1481" s="75">
        <v>1</v>
      </c>
      <c r="BU1481" s="201" t="s">
        <v>5698</v>
      </c>
      <c r="BV1481" s="74">
        <v>46093</v>
      </c>
      <c r="BW1481" s="85"/>
      <c r="BX1481" s="85"/>
      <c r="BY1481" s="86"/>
      <c r="BZ1481" s="87">
        <f t="shared" si="448"/>
        <v>9</v>
      </c>
      <c r="CB1481" s="88">
        <f t="shared" si="464"/>
        <v>11</v>
      </c>
      <c r="CC1481" s="89"/>
      <c r="CE1481" s="87">
        <f>IF(AD1481="Sea waybill", IF(AK1481&lt;&gt;0, MONTH(AK1481), IF(AJ1481&gt;AI1481, MONTH(AJ1481), MONTH(AI1481))),"")</f>
        <v>3</v>
      </c>
      <c r="CF1481" s="90">
        <v>6961486</v>
      </c>
      <c r="CG1481" s="90"/>
      <c r="CH1481" s="90">
        <v>6961486</v>
      </c>
      <c r="CI1481" s="22">
        <v>26171</v>
      </c>
      <c r="CJ1481" s="87">
        <f t="shared" si="465"/>
        <v>3</v>
      </c>
      <c r="CK1481" s="87">
        <f t="shared" si="466"/>
        <v>10</v>
      </c>
      <c r="CL1481" s="22" t="s">
        <v>121</v>
      </c>
      <c r="CM1481" s="22" t="s">
        <v>5699</v>
      </c>
    </row>
    <row r="1482" spans="1:91" ht="14.85" customHeight="1" x14ac:dyDescent="0.25">
      <c r="A1482" s="69">
        <f t="shared" si="456"/>
        <v>1480</v>
      </c>
      <c r="B1482" s="70" t="s">
        <v>102</v>
      </c>
      <c r="C1482" s="107" t="s">
        <v>4949</v>
      </c>
      <c r="D1482" s="106">
        <v>145495571</v>
      </c>
      <c r="E1482" s="73"/>
      <c r="F1482" s="74">
        <v>46081</v>
      </c>
      <c r="G1482" s="75" t="s">
        <v>1159</v>
      </c>
      <c r="H1482" s="75" t="s">
        <v>2963</v>
      </c>
      <c r="I1482" s="75" t="s">
        <v>105</v>
      </c>
      <c r="J1482" s="75" t="s">
        <v>1161</v>
      </c>
      <c r="K1482" s="75" t="s">
        <v>242</v>
      </c>
      <c r="L1482" s="74">
        <v>46095</v>
      </c>
      <c r="M1482" s="73">
        <v>40</v>
      </c>
      <c r="N1482" s="75" t="s">
        <v>5700</v>
      </c>
      <c r="O1482" s="75" t="s">
        <v>5701</v>
      </c>
      <c r="P1482" s="75">
        <v>2830049670</v>
      </c>
      <c r="Q1482" s="74">
        <v>46087</v>
      </c>
      <c r="R1482" s="75"/>
      <c r="S1482" s="75">
        <v>224287094</v>
      </c>
      <c r="T1482" s="74">
        <v>46087</v>
      </c>
      <c r="U1482" s="190">
        <v>19983.216</v>
      </c>
      <c r="V1482" s="190">
        <v>19264.578000000001</v>
      </c>
      <c r="W1482" s="75">
        <v>21</v>
      </c>
      <c r="X1482" s="75">
        <v>0</v>
      </c>
      <c r="Y1482" s="98">
        <v>7266498206</v>
      </c>
      <c r="Z1482" s="82" t="s">
        <v>354</v>
      </c>
      <c r="AA1482" s="75" t="s">
        <v>1258</v>
      </c>
      <c r="AB1482" s="75" t="s">
        <v>4952</v>
      </c>
      <c r="AC1482" s="107" t="s">
        <v>4949</v>
      </c>
      <c r="AD1482" s="75" t="s">
        <v>113</v>
      </c>
      <c r="AE1482" s="99">
        <v>46093</v>
      </c>
      <c r="AF1482" s="130">
        <v>46085.625</v>
      </c>
      <c r="AG1482" s="130">
        <v>46087.708333333336</v>
      </c>
      <c r="AH1482" s="130">
        <v>46087.708333333336</v>
      </c>
      <c r="AI1482" s="74">
        <v>46083</v>
      </c>
      <c r="AJ1482" s="221">
        <v>46092</v>
      </c>
      <c r="AK1482" s="226">
        <v>46092</v>
      </c>
      <c r="AL1482" s="131">
        <v>46089</v>
      </c>
      <c r="AM1482" s="99">
        <v>46094</v>
      </c>
      <c r="AN1482" s="99">
        <v>46094</v>
      </c>
      <c r="AO1482" s="81">
        <f t="shared" si="458"/>
        <v>46086.708333333336</v>
      </c>
      <c r="AP1482" s="81">
        <f t="shared" si="459"/>
        <v>46087.708333333336</v>
      </c>
      <c r="AQ1482" s="81">
        <f t="shared" si="460"/>
        <v>46087.708333333336</v>
      </c>
      <c r="AR1482" s="81">
        <f t="shared" si="461"/>
        <v>46093</v>
      </c>
      <c r="AS1482" s="81">
        <f t="shared" si="462"/>
        <v>46095</v>
      </c>
      <c r="AT1482" s="81">
        <f t="shared" si="463"/>
        <v>46093</v>
      </c>
      <c r="AU1482" s="82" t="s">
        <v>2787</v>
      </c>
      <c r="AV1482" s="187">
        <v>46087</v>
      </c>
      <c r="AW1482" s="75" t="s">
        <v>5702</v>
      </c>
      <c r="AX1482" s="75">
        <v>32256361</v>
      </c>
      <c r="AY1482" s="75"/>
      <c r="AZ1482" s="96"/>
      <c r="BA1482" s="75"/>
      <c r="BB1482" s="75"/>
      <c r="BC1482" s="75"/>
      <c r="BD1482" s="75"/>
      <c r="BE1482" s="75"/>
      <c r="BF1482" s="75"/>
      <c r="BG1482" s="75"/>
      <c r="BH1482" s="75"/>
      <c r="BI1482" s="75"/>
      <c r="BJ1482" s="75"/>
      <c r="BK1482" s="75"/>
      <c r="BL1482" s="75"/>
      <c r="BM1482" s="75"/>
      <c r="BN1482" s="75"/>
      <c r="BO1482" s="75"/>
      <c r="BP1482" s="75"/>
      <c r="BQ1482" s="75"/>
      <c r="BR1482" s="75"/>
      <c r="BS1482" s="75"/>
      <c r="BT1482" s="75">
        <v>0</v>
      </c>
      <c r="BU1482" s="201" t="s">
        <v>4953</v>
      </c>
      <c r="BV1482" s="74">
        <v>46093</v>
      </c>
      <c r="BW1482" s="85"/>
      <c r="BX1482" s="85"/>
      <c r="BY1482" s="86"/>
      <c r="BZ1482" s="87">
        <f t="shared" si="448"/>
        <v>9</v>
      </c>
      <c r="CB1482" s="88">
        <f t="shared" si="464"/>
        <v>11</v>
      </c>
      <c r="CC1482" s="89"/>
      <c r="CE1482" s="87">
        <f>IF(AD1482="Sea waybill", IF(AK1482&lt;&gt;0, MONTH(AK1482), IF(AJ1482&gt;AI1482, MONTH(AJ1482), MONTH(AI1482))),"")</f>
        <v>3</v>
      </c>
      <c r="CF1482" s="90">
        <v>6051070</v>
      </c>
      <c r="CG1482" s="90"/>
      <c r="CH1482" s="90">
        <v>6051070</v>
      </c>
      <c r="CI1482" s="91">
        <v>26309</v>
      </c>
      <c r="CJ1482" s="87">
        <f t="shared" si="465"/>
        <v>3</v>
      </c>
      <c r="CK1482" s="87">
        <f t="shared" si="466"/>
        <v>10</v>
      </c>
      <c r="CL1482" s="22" t="s">
        <v>121</v>
      </c>
      <c r="CM1482" s="22" t="s">
        <v>4954</v>
      </c>
    </row>
    <row r="1483" spans="1:91" ht="14.85" customHeight="1" x14ac:dyDescent="0.25">
      <c r="A1483" s="69">
        <f t="shared" si="456"/>
        <v>1481</v>
      </c>
      <c r="B1483" s="70" t="s">
        <v>102</v>
      </c>
      <c r="C1483" s="98" t="s">
        <v>5682</v>
      </c>
      <c r="D1483" s="106">
        <v>145533183</v>
      </c>
      <c r="E1483" s="73"/>
      <c r="F1483" s="74">
        <v>46079</v>
      </c>
      <c r="G1483" s="75" t="s">
        <v>1159</v>
      </c>
      <c r="H1483" s="75" t="s">
        <v>2963</v>
      </c>
      <c r="I1483" s="75" t="s">
        <v>105</v>
      </c>
      <c r="J1483" s="75" t="s">
        <v>1161</v>
      </c>
      <c r="K1483" s="75" t="s">
        <v>242</v>
      </c>
      <c r="L1483" s="74">
        <v>46097</v>
      </c>
      <c r="M1483" s="73">
        <v>40</v>
      </c>
      <c r="N1483" s="75" t="s">
        <v>5703</v>
      </c>
      <c r="O1483" s="75" t="s">
        <v>5704</v>
      </c>
      <c r="P1483" s="75">
        <v>2830049662</v>
      </c>
      <c r="Q1483" s="74">
        <v>46086</v>
      </c>
      <c r="R1483" s="75">
        <v>1209390840</v>
      </c>
      <c r="S1483" s="75">
        <v>224269468</v>
      </c>
      <c r="T1483" s="74">
        <v>46086</v>
      </c>
      <c r="U1483" s="76">
        <v>12864.583000000001</v>
      </c>
      <c r="V1483" s="76">
        <v>12300.025</v>
      </c>
      <c r="W1483" s="75">
        <v>14</v>
      </c>
      <c r="X1483" s="75">
        <v>50</v>
      </c>
      <c r="Y1483" s="98">
        <v>7266551987</v>
      </c>
      <c r="Z1483" s="82" t="s">
        <v>354</v>
      </c>
      <c r="AA1483" s="75" t="s">
        <v>1258</v>
      </c>
      <c r="AB1483" s="82" t="s">
        <v>4952</v>
      </c>
      <c r="AC1483" s="98" t="s">
        <v>5682</v>
      </c>
      <c r="AD1483" s="75" t="s">
        <v>113</v>
      </c>
      <c r="AE1483" s="99">
        <v>46093</v>
      </c>
      <c r="AF1483" s="130">
        <v>46090.416666666664</v>
      </c>
      <c r="AG1483" s="130">
        <v>46087.708333333336</v>
      </c>
      <c r="AH1483" s="130">
        <v>46087.708333333336</v>
      </c>
      <c r="AI1483" s="99">
        <v>46089</v>
      </c>
      <c r="AJ1483" s="99">
        <v>46092</v>
      </c>
      <c r="AK1483" s="226">
        <v>46092</v>
      </c>
      <c r="AL1483" s="99">
        <v>46091</v>
      </c>
      <c r="AM1483" s="99">
        <v>46094</v>
      </c>
      <c r="AN1483" s="99">
        <v>46094</v>
      </c>
      <c r="AO1483" s="81">
        <f t="shared" si="458"/>
        <v>46086.708333333336</v>
      </c>
      <c r="AP1483" s="81">
        <f t="shared" si="459"/>
        <v>46087.708333333336</v>
      </c>
      <c r="AQ1483" s="81">
        <f t="shared" si="460"/>
        <v>46087.708333333336</v>
      </c>
      <c r="AR1483" s="81">
        <f t="shared" si="461"/>
        <v>46093</v>
      </c>
      <c r="AS1483" s="81">
        <f t="shared" si="462"/>
        <v>46095</v>
      </c>
      <c r="AT1483" s="81">
        <f t="shared" si="463"/>
        <v>46093</v>
      </c>
      <c r="AU1483" s="82" t="s">
        <v>2787</v>
      </c>
      <c r="AV1483" s="187">
        <v>46086</v>
      </c>
      <c r="AW1483" s="75" t="s">
        <v>5705</v>
      </c>
      <c r="AX1483" s="75">
        <v>32706753</v>
      </c>
      <c r="AY1483" s="75"/>
      <c r="AZ1483" s="96"/>
      <c r="BA1483" s="75"/>
      <c r="BB1483" s="75"/>
      <c r="BC1483" s="75"/>
      <c r="BD1483" s="75"/>
      <c r="BE1483" s="75"/>
      <c r="BF1483" s="75"/>
      <c r="BG1483" s="75"/>
      <c r="BH1483" s="75"/>
      <c r="BI1483" s="75"/>
      <c r="BJ1483" s="75"/>
      <c r="BK1483" s="75"/>
      <c r="BL1483" s="75"/>
      <c r="BM1483" s="75"/>
      <c r="BN1483" s="75"/>
      <c r="BO1483" s="75"/>
      <c r="BP1483" s="75"/>
      <c r="BQ1483" s="75"/>
      <c r="BR1483" s="75"/>
      <c r="BS1483" s="75"/>
      <c r="BT1483" s="75">
        <v>0</v>
      </c>
      <c r="BU1483" s="201" t="s">
        <v>5686</v>
      </c>
      <c r="BV1483" s="74">
        <v>46093</v>
      </c>
      <c r="BW1483" s="85"/>
      <c r="BX1483" s="85"/>
      <c r="BY1483" s="86"/>
      <c r="BZ1483" s="87">
        <f t="shared" si="448"/>
        <v>9</v>
      </c>
      <c r="CB1483" s="88">
        <f t="shared" si="464"/>
        <v>11</v>
      </c>
      <c r="CC1483" s="89"/>
      <c r="CE1483" s="87"/>
      <c r="CF1483" s="90">
        <v>6051070</v>
      </c>
      <c r="CG1483" s="90"/>
      <c r="CH1483" s="90">
        <v>6051070</v>
      </c>
      <c r="CI1483" s="22">
        <v>26309</v>
      </c>
      <c r="CJ1483" s="87">
        <f t="shared" si="465"/>
        <v>3</v>
      </c>
      <c r="CK1483" s="87">
        <f t="shared" si="466"/>
        <v>10</v>
      </c>
      <c r="CL1483" s="22" t="s">
        <v>121</v>
      </c>
      <c r="CM1483" s="22" t="s">
        <v>5687</v>
      </c>
    </row>
    <row r="1484" spans="1:91" s="255" customFormat="1" ht="14.85" customHeight="1" x14ac:dyDescent="0.25">
      <c r="A1484" s="69">
        <f t="shared" si="456"/>
        <v>1482</v>
      </c>
      <c r="B1484" s="70" t="s">
        <v>102</v>
      </c>
      <c r="C1484" s="107" t="s">
        <v>5691</v>
      </c>
      <c r="D1484" s="136">
        <v>145409427</v>
      </c>
      <c r="E1484" s="137">
        <v>5320007906</v>
      </c>
      <c r="F1484" s="138">
        <v>46086</v>
      </c>
      <c r="G1484" s="139" t="s">
        <v>3995</v>
      </c>
      <c r="H1484" s="139" t="s">
        <v>2963</v>
      </c>
      <c r="I1484" s="139" t="s">
        <v>105</v>
      </c>
      <c r="J1484" s="139" t="s">
        <v>1161</v>
      </c>
      <c r="K1484" s="139" t="s">
        <v>242</v>
      </c>
      <c r="L1484" s="138">
        <v>46101</v>
      </c>
      <c r="M1484" s="137">
        <v>0</v>
      </c>
      <c r="N1484" s="139" t="s">
        <v>5706</v>
      </c>
      <c r="O1484" s="139" t="s">
        <v>5707</v>
      </c>
      <c r="P1484" s="75">
        <v>2830049675</v>
      </c>
      <c r="Q1484" s="74">
        <v>46087</v>
      </c>
      <c r="R1484" s="75">
        <v>1209391052</v>
      </c>
      <c r="S1484" s="75">
        <v>224286894</v>
      </c>
      <c r="T1484" s="74">
        <v>46087</v>
      </c>
      <c r="U1484" s="76">
        <v>6291.3010000000004</v>
      </c>
      <c r="V1484" s="76">
        <v>6055.1679999999997</v>
      </c>
      <c r="W1484" s="139">
        <v>7</v>
      </c>
      <c r="X1484" s="139">
        <v>5</v>
      </c>
      <c r="Y1484" s="250" t="s">
        <v>5708</v>
      </c>
      <c r="Z1484" s="251" t="s">
        <v>258</v>
      </c>
      <c r="AA1484" s="252" t="s">
        <v>1258</v>
      </c>
      <c r="AB1484" s="251" t="s">
        <v>5695</v>
      </c>
      <c r="AC1484" s="250" t="s">
        <v>5691</v>
      </c>
      <c r="AD1484" s="252" t="s">
        <v>113</v>
      </c>
      <c r="AE1484" s="99">
        <v>46093</v>
      </c>
      <c r="AF1484" s="130">
        <v>46090.416666666664</v>
      </c>
      <c r="AG1484" s="130">
        <v>46088.625</v>
      </c>
      <c r="AH1484" s="130">
        <v>46088.625</v>
      </c>
      <c r="AI1484" s="74">
        <v>46089</v>
      </c>
      <c r="AJ1484" s="121">
        <v>46092</v>
      </c>
      <c r="AK1484" s="221">
        <v>46092</v>
      </c>
      <c r="AL1484" s="121">
        <v>46091</v>
      </c>
      <c r="AM1484" s="99">
        <v>46094</v>
      </c>
      <c r="AN1484" s="99">
        <v>46095</v>
      </c>
      <c r="AO1484" s="95" t="s">
        <v>121</v>
      </c>
      <c r="AP1484" s="95" t="s">
        <v>121</v>
      </c>
      <c r="AQ1484" s="95" t="s">
        <v>121</v>
      </c>
      <c r="AR1484" s="95" t="s">
        <v>121</v>
      </c>
      <c r="AS1484" s="95" t="s">
        <v>121</v>
      </c>
      <c r="AT1484" s="95" t="s">
        <v>121</v>
      </c>
      <c r="AU1484" s="82" t="s">
        <v>2787</v>
      </c>
      <c r="AV1484" s="187">
        <v>46087</v>
      </c>
      <c r="AW1484" s="75">
        <f>_xlfn.XLOOKUP(D1484,'[1]OPS Loading report'!$E:$E,'[1]OPS Loading report'!$G:$G)</f>
        <v>0</v>
      </c>
      <c r="AX1484" s="139">
        <v>0</v>
      </c>
      <c r="AY1484" s="139"/>
      <c r="AZ1484" s="253"/>
      <c r="BA1484" s="139"/>
      <c r="BB1484" s="139"/>
      <c r="BC1484" s="139"/>
      <c r="BD1484" s="139"/>
      <c r="BE1484" s="139"/>
      <c r="BF1484" s="139"/>
      <c r="BG1484" s="139"/>
      <c r="BH1484" s="139"/>
      <c r="BI1484" s="139"/>
      <c r="BJ1484" s="139"/>
      <c r="BK1484" s="139"/>
      <c r="BL1484" s="139"/>
      <c r="BM1484" s="139"/>
      <c r="BN1484" s="139"/>
      <c r="BO1484" s="139"/>
      <c r="BP1484" s="139"/>
      <c r="BQ1484" s="139"/>
      <c r="BR1484" s="139"/>
      <c r="BS1484" s="139"/>
      <c r="BT1484" s="75">
        <v>0</v>
      </c>
      <c r="BU1484" s="201" t="s">
        <v>5698</v>
      </c>
      <c r="BV1484" s="74">
        <v>46093</v>
      </c>
      <c r="BW1484" s="143"/>
      <c r="BX1484" s="143"/>
      <c r="BY1484" s="227"/>
      <c r="BZ1484" s="254">
        <f t="shared" si="448"/>
        <v>10</v>
      </c>
      <c r="CB1484" s="88">
        <f t="shared" si="464"/>
        <v>11</v>
      </c>
      <c r="CC1484" s="256"/>
      <c r="CE1484" s="254">
        <f t="shared" ref="CE1484:CE1547" si="467">IF(AD1484="Sea waybill", IF(AK1484&lt;&gt;0, MONTH(AK1484), IF(AJ1484&gt;AI1484, MONTH(AJ1484), MONTH(AI1484))),"")</f>
        <v>3</v>
      </c>
      <c r="CF1484" s="257"/>
      <c r="CG1484" s="257"/>
      <c r="CH1484" s="257"/>
      <c r="CJ1484" s="254">
        <f t="shared" si="465"/>
        <v>3</v>
      </c>
      <c r="CK1484" s="254">
        <f t="shared" si="466"/>
        <v>10</v>
      </c>
      <c r="CL1484" s="22" t="s">
        <v>121</v>
      </c>
      <c r="CM1484" s="22" t="s">
        <v>5699</v>
      </c>
    </row>
    <row r="1485" spans="1:91" ht="14.85" customHeight="1" x14ac:dyDescent="0.25">
      <c r="A1485" s="69">
        <f t="shared" si="456"/>
        <v>1483</v>
      </c>
      <c r="B1485" s="70" t="s">
        <v>102</v>
      </c>
      <c r="C1485" s="107">
        <v>265907845</v>
      </c>
      <c r="D1485" s="106">
        <v>145565980</v>
      </c>
      <c r="E1485" s="73">
        <v>5320007760</v>
      </c>
      <c r="F1485" s="74">
        <v>46086</v>
      </c>
      <c r="G1485" s="75" t="s">
        <v>2992</v>
      </c>
      <c r="H1485" s="75" t="s">
        <v>2963</v>
      </c>
      <c r="I1485" s="75" t="s">
        <v>105</v>
      </c>
      <c r="J1485" s="75" t="s">
        <v>1161</v>
      </c>
      <c r="K1485" s="75" t="s">
        <v>242</v>
      </c>
      <c r="L1485" s="74">
        <v>46104</v>
      </c>
      <c r="M1485" s="73">
        <v>40</v>
      </c>
      <c r="N1485" s="75" t="s">
        <v>5709</v>
      </c>
      <c r="O1485" s="75" t="s">
        <v>5710</v>
      </c>
      <c r="P1485" s="75">
        <v>2830049847</v>
      </c>
      <c r="Q1485" s="74">
        <v>46090</v>
      </c>
      <c r="R1485" s="75">
        <v>1209391841</v>
      </c>
      <c r="S1485" s="75">
        <v>224295631</v>
      </c>
      <c r="T1485" s="74">
        <v>46090</v>
      </c>
      <c r="U1485" s="76">
        <v>5488.5069999999996</v>
      </c>
      <c r="V1485" s="76">
        <v>5298.348</v>
      </c>
      <c r="W1485" s="75">
        <v>7</v>
      </c>
      <c r="X1485" s="75">
        <v>4</v>
      </c>
      <c r="Y1485" s="98">
        <v>266308353</v>
      </c>
      <c r="Z1485" s="82" t="s">
        <v>110</v>
      </c>
      <c r="AA1485" s="75" t="s">
        <v>5711</v>
      </c>
      <c r="AB1485" s="75" t="s">
        <v>4504</v>
      </c>
      <c r="AC1485" s="107">
        <v>265907845</v>
      </c>
      <c r="AD1485" s="75" t="s">
        <v>113</v>
      </c>
      <c r="AE1485" s="221">
        <v>46094</v>
      </c>
      <c r="AF1485" s="130">
        <v>46092.291666666664</v>
      </c>
      <c r="AG1485" s="130">
        <v>46092.375</v>
      </c>
      <c r="AH1485" s="130">
        <v>46092.375</v>
      </c>
      <c r="AI1485" s="74">
        <v>46090</v>
      </c>
      <c r="AJ1485" s="221">
        <v>46094</v>
      </c>
      <c r="AK1485" s="249">
        <v>46094</v>
      </c>
      <c r="AL1485" s="121">
        <v>46096</v>
      </c>
      <c r="AM1485" s="75"/>
      <c r="AN1485" s="121">
        <v>46096</v>
      </c>
      <c r="AO1485" s="81" t="s">
        <v>121</v>
      </c>
      <c r="AP1485" s="158" t="s">
        <v>121</v>
      </c>
      <c r="AQ1485" s="158" t="s">
        <v>121</v>
      </c>
      <c r="AR1485" s="158" t="s">
        <v>121</v>
      </c>
      <c r="AS1485" s="158" t="s">
        <v>121</v>
      </c>
      <c r="AT1485" s="158" t="s">
        <v>121</v>
      </c>
      <c r="AU1485" s="82" t="s">
        <v>5120</v>
      </c>
      <c r="AV1485" s="134">
        <v>46090</v>
      </c>
      <c r="AW1485" s="75" t="s">
        <v>5712</v>
      </c>
      <c r="AX1485" s="75" t="s">
        <v>5713</v>
      </c>
      <c r="AY1485" s="75"/>
      <c r="AZ1485" s="96"/>
      <c r="BA1485" s="75"/>
      <c r="BB1485" s="75"/>
      <c r="BC1485" s="75"/>
      <c r="BD1485" s="75"/>
      <c r="BE1485" s="75"/>
      <c r="BF1485" s="75"/>
      <c r="BG1485" s="75"/>
      <c r="BH1485" s="75"/>
      <c r="BI1485" s="75"/>
      <c r="BJ1485" s="75"/>
      <c r="BK1485" s="75"/>
      <c r="BL1485" s="75"/>
      <c r="BM1485" s="75"/>
      <c r="BN1485" s="75"/>
      <c r="BO1485" s="75"/>
      <c r="BP1485" s="75"/>
      <c r="BQ1485" s="75"/>
      <c r="BR1485" s="75"/>
      <c r="BS1485" s="75"/>
      <c r="BT1485" s="75">
        <v>1</v>
      </c>
      <c r="BU1485" s="201" t="s">
        <v>5714</v>
      </c>
      <c r="BV1485" s="74">
        <v>46105</v>
      </c>
      <c r="BW1485" s="85"/>
      <c r="BX1485" s="85"/>
      <c r="BY1485" s="86"/>
      <c r="BZ1485" s="87">
        <f t="shared" si="448"/>
        <v>10</v>
      </c>
      <c r="CA1485" s="22" t="s">
        <v>5124</v>
      </c>
      <c r="CB1485" s="88">
        <f t="shared" si="464"/>
        <v>13</v>
      </c>
      <c r="CC1485" s="89"/>
      <c r="CE1485" s="87">
        <f t="shared" si="467"/>
        <v>3</v>
      </c>
      <c r="CF1485" s="90">
        <v>4040920</v>
      </c>
      <c r="CG1485" s="90">
        <v>3030690</v>
      </c>
      <c r="CH1485" s="90">
        <v>7071610</v>
      </c>
      <c r="CI1485" s="91">
        <v>26585</v>
      </c>
      <c r="CJ1485" s="87">
        <f t="shared" si="465"/>
        <v>3</v>
      </c>
      <c r="CK1485" s="87">
        <f t="shared" si="466"/>
        <v>11</v>
      </c>
      <c r="CL1485" s="22" t="s">
        <v>5125</v>
      </c>
      <c r="CM1485" s="22" t="s">
        <v>5715</v>
      </c>
    </row>
    <row r="1486" spans="1:91" ht="14.85" customHeight="1" x14ac:dyDescent="0.25">
      <c r="A1486" s="69">
        <f t="shared" si="456"/>
        <v>1484</v>
      </c>
      <c r="B1486" s="70" t="s">
        <v>102</v>
      </c>
      <c r="C1486" s="107">
        <v>265907845</v>
      </c>
      <c r="D1486" s="106">
        <v>145565908</v>
      </c>
      <c r="E1486" s="73">
        <v>5320007760</v>
      </c>
      <c r="F1486" s="74">
        <v>46086</v>
      </c>
      <c r="G1486" s="75" t="s">
        <v>1280</v>
      </c>
      <c r="H1486" s="75" t="s">
        <v>2963</v>
      </c>
      <c r="I1486" s="75" t="s">
        <v>105</v>
      </c>
      <c r="J1486" s="75" t="s">
        <v>1161</v>
      </c>
      <c r="K1486" s="75" t="s">
        <v>242</v>
      </c>
      <c r="L1486" s="74">
        <v>46104</v>
      </c>
      <c r="M1486" s="73">
        <v>0</v>
      </c>
      <c r="N1486" s="75" t="s">
        <v>5709</v>
      </c>
      <c r="O1486" s="75" t="s">
        <v>5710</v>
      </c>
      <c r="P1486" s="75">
        <v>2830049848</v>
      </c>
      <c r="Q1486" s="74">
        <v>46090</v>
      </c>
      <c r="R1486" s="75">
        <v>1209391842</v>
      </c>
      <c r="S1486" s="75">
        <v>224295632</v>
      </c>
      <c r="T1486" s="74">
        <v>46090</v>
      </c>
      <c r="U1486" s="76">
        <v>4066.9409999999998</v>
      </c>
      <c r="V1486" s="76">
        <v>3922.6260000000002</v>
      </c>
      <c r="W1486" s="75">
        <v>5</v>
      </c>
      <c r="X1486" s="75">
        <v>1</v>
      </c>
      <c r="Y1486" s="98">
        <v>266308353</v>
      </c>
      <c r="Z1486" s="82" t="s">
        <v>110</v>
      </c>
      <c r="AA1486" s="75" t="s">
        <v>5711</v>
      </c>
      <c r="AB1486" s="75" t="s">
        <v>4504</v>
      </c>
      <c r="AC1486" s="107">
        <v>265907845</v>
      </c>
      <c r="AD1486" s="75" t="s">
        <v>113</v>
      </c>
      <c r="AE1486" s="221">
        <v>46094</v>
      </c>
      <c r="AF1486" s="130">
        <v>46092.291666666664</v>
      </c>
      <c r="AG1486" s="130">
        <v>46092.375</v>
      </c>
      <c r="AH1486" s="130">
        <v>46092.375</v>
      </c>
      <c r="AI1486" s="74">
        <v>46090</v>
      </c>
      <c r="AJ1486" s="221">
        <v>46094</v>
      </c>
      <c r="AK1486" s="134">
        <v>46094</v>
      </c>
      <c r="AL1486" s="121">
        <v>46096</v>
      </c>
      <c r="AM1486" s="75"/>
      <c r="AN1486" s="121">
        <v>46096</v>
      </c>
      <c r="AO1486" s="81" t="s">
        <v>121</v>
      </c>
      <c r="AP1486" s="158" t="s">
        <v>121</v>
      </c>
      <c r="AQ1486" s="158" t="s">
        <v>121</v>
      </c>
      <c r="AR1486" s="158" t="s">
        <v>121</v>
      </c>
      <c r="AS1486" s="158" t="s">
        <v>121</v>
      </c>
      <c r="AT1486" s="158" t="s">
        <v>121</v>
      </c>
      <c r="AU1486" s="82" t="s">
        <v>5120</v>
      </c>
      <c r="AV1486" s="134">
        <v>46090</v>
      </c>
      <c r="AW1486" s="75">
        <f>_xlfn.XLOOKUP(D1486,'[1]OPS Loading report'!$E:$E,'[1]OPS Loading report'!$G:$G)</f>
        <v>0</v>
      </c>
      <c r="AX1486" s="75">
        <v>0</v>
      </c>
      <c r="AY1486" s="75"/>
      <c r="AZ1486" s="96"/>
      <c r="BA1486" s="75"/>
      <c r="BB1486" s="75"/>
      <c r="BC1486" s="75"/>
      <c r="BD1486" s="75"/>
      <c r="BE1486" s="75"/>
      <c r="BF1486" s="75"/>
      <c r="BG1486" s="75"/>
      <c r="BH1486" s="75"/>
      <c r="BI1486" s="75"/>
      <c r="BJ1486" s="75"/>
      <c r="BK1486" s="75"/>
      <c r="BL1486" s="75"/>
      <c r="BM1486" s="75"/>
      <c r="BN1486" s="75"/>
      <c r="BO1486" s="75"/>
      <c r="BP1486" s="75"/>
      <c r="BQ1486" s="75"/>
      <c r="BR1486" s="75"/>
      <c r="BS1486" s="75"/>
      <c r="BT1486" s="75">
        <v>0</v>
      </c>
      <c r="BU1486" s="201" t="s">
        <v>5714</v>
      </c>
      <c r="BV1486" s="74">
        <v>46105</v>
      </c>
      <c r="BW1486" s="85"/>
      <c r="BX1486" s="85"/>
      <c r="BY1486" s="86"/>
      <c r="BZ1486" s="87">
        <f t="shared" si="448"/>
        <v>10</v>
      </c>
      <c r="CA1486" s="22" t="s">
        <v>5124</v>
      </c>
      <c r="CB1486" s="88">
        <f t="shared" si="464"/>
        <v>13</v>
      </c>
      <c r="CC1486" s="89"/>
      <c r="CE1486" s="87">
        <f t="shared" si="467"/>
        <v>3</v>
      </c>
      <c r="CF1486" s="90"/>
      <c r="CG1486" s="90"/>
      <c r="CH1486" s="90"/>
      <c r="CJ1486" s="87">
        <f t="shared" si="465"/>
        <v>3</v>
      </c>
      <c r="CK1486" s="87">
        <f t="shared" si="466"/>
        <v>11</v>
      </c>
      <c r="CL1486" s="22" t="s">
        <v>5125</v>
      </c>
      <c r="CM1486" s="22" t="s">
        <v>5715</v>
      </c>
    </row>
    <row r="1487" spans="1:91" ht="14.85" customHeight="1" x14ac:dyDescent="0.25">
      <c r="A1487" s="69">
        <f t="shared" si="456"/>
        <v>1485</v>
      </c>
      <c r="B1487" s="70" t="s">
        <v>102</v>
      </c>
      <c r="C1487" s="107">
        <v>265907845</v>
      </c>
      <c r="D1487" s="106">
        <v>145565925</v>
      </c>
      <c r="E1487" s="73">
        <v>5320007760</v>
      </c>
      <c r="F1487" s="74">
        <v>46086</v>
      </c>
      <c r="G1487" s="75" t="s">
        <v>1280</v>
      </c>
      <c r="H1487" s="75" t="s">
        <v>2963</v>
      </c>
      <c r="I1487" s="75" t="s">
        <v>105</v>
      </c>
      <c r="J1487" s="75" t="s">
        <v>1161</v>
      </c>
      <c r="K1487" s="75" t="s">
        <v>242</v>
      </c>
      <c r="L1487" s="74">
        <v>46104</v>
      </c>
      <c r="M1487" s="73">
        <v>0</v>
      </c>
      <c r="N1487" s="75" t="s">
        <v>5709</v>
      </c>
      <c r="O1487" s="75" t="s">
        <v>5710</v>
      </c>
      <c r="P1487" s="75">
        <v>2830049849</v>
      </c>
      <c r="Q1487" s="74">
        <v>46090</v>
      </c>
      <c r="R1487" s="75">
        <v>1209391844</v>
      </c>
      <c r="S1487" s="75">
        <v>224295635</v>
      </c>
      <c r="T1487" s="74">
        <v>46090</v>
      </c>
      <c r="U1487" s="76">
        <v>5561.0540000000001</v>
      </c>
      <c r="V1487" s="76">
        <v>5334.0820000000003</v>
      </c>
      <c r="W1487" s="75">
        <v>6</v>
      </c>
      <c r="X1487" s="75">
        <v>3</v>
      </c>
      <c r="Y1487" s="98">
        <v>266308353</v>
      </c>
      <c r="Z1487" s="82" t="s">
        <v>110</v>
      </c>
      <c r="AA1487" s="75" t="s">
        <v>5711</v>
      </c>
      <c r="AB1487" s="75" t="s">
        <v>4504</v>
      </c>
      <c r="AC1487" s="107">
        <v>265907845</v>
      </c>
      <c r="AD1487" s="75" t="s">
        <v>113</v>
      </c>
      <c r="AE1487" s="221">
        <v>46094</v>
      </c>
      <c r="AF1487" s="130">
        <v>46092.291666666664</v>
      </c>
      <c r="AG1487" s="130">
        <v>46092.375</v>
      </c>
      <c r="AH1487" s="130">
        <v>46092.375</v>
      </c>
      <c r="AI1487" s="74">
        <v>46090</v>
      </c>
      <c r="AJ1487" s="221">
        <v>46094</v>
      </c>
      <c r="AK1487" s="134">
        <v>46094</v>
      </c>
      <c r="AL1487" s="121">
        <v>46096</v>
      </c>
      <c r="AM1487" s="75"/>
      <c r="AN1487" s="121">
        <v>46096</v>
      </c>
      <c r="AO1487" s="81" t="s">
        <v>121</v>
      </c>
      <c r="AP1487" s="158" t="s">
        <v>121</v>
      </c>
      <c r="AQ1487" s="158" t="s">
        <v>121</v>
      </c>
      <c r="AR1487" s="158" t="s">
        <v>121</v>
      </c>
      <c r="AS1487" s="158" t="s">
        <v>121</v>
      </c>
      <c r="AT1487" s="158" t="s">
        <v>121</v>
      </c>
      <c r="AU1487" s="82" t="s">
        <v>5120</v>
      </c>
      <c r="AV1487" s="134">
        <v>46090</v>
      </c>
      <c r="AW1487" s="75">
        <f>_xlfn.XLOOKUP(D1487,'[1]OPS Loading report'!$E:$E,'[1]OPS Loading report'!$G:$G)</f>
        <v>0</v>
      </c>
      <c r="AX1487" s="75">
        <v>0</v>
      </c>
      <c r="AY1487" s="75"/>
      <c r="AZ1487" s="96"/>
      <c r="BA1487" s="75"/>
      <c r="BB1487" s="75"/>
      <c r="BC1487" s="75"/>
      <c r="BD1487" s="75"/>
      <c r="BE1487" s="75"/>
      <c r="BF1487" s="75"/>
      <c r="BG1487" s="75"/>
      <c r="BH1487" s="75"/>
      <c r="BI1487" s="75"/>
      <c r="BJ1487" s="75"/>
      <c r="BK1487" s="75"/>
      <c r="BL1487" s="75"/>
      <c r="BM1487" s="75"/>
      <c r="BN1487" s="75"/>
      <c r="BO1487" s="75"/>
      <c r="BP1487" s="75"/>
      <c r="BQ1487" s="75"/>
      <c r="BR1487" s="75"/>
      <c r="BS1487" s="75"/>
      <c r="BT1487" s="75">
        <v>0</v>
      </c>
      <c r="BU1487" s="201" t="s">
        <v>5714</v>
      </c>
      <c r="BV1487" s="74">
        <v>46105</v>
      </c>
      <c r="BW1487" s="85"/>
      <c r="BX1487" s="85"/>
      <c r="BY1487" s="86"/>
      <c r="BZ1487" s="87">
        <f t="shared" si="448"/>
        <v>10</v>
      </c>
      <c r="CA1487" s="22" t="s">
        <v>5124</v>
      </c>
      <c r="CB1487" s="88">
        <f t="shared" si="464"/>
        <v>13</v>
      </c>
      <c r="CC1487" s="89"/>
      <c r="CE1487" s="87">
        <f t="shared" si="467"/>
        <v>3</v>
      </c>
      <c r="CF1487" s="90"/>
      <c r="CG1487" s="90"/>
      <c r="CH1487" s="90"/>
      <c r="CJ1487" s="87">
        <f t="shared" si="465"/>
        <v>3</v>
      </c>
      <c r="CK1487" s="87">
        <f t="shared" si="466"/>
        <v>11</v>
      </c>
      <c r="CL1487" s="22" t="s">
        <v>5125</v>
      </c>
      <c r="CM1487" s="22" t="s">
        <v>5715</v>
      </c>
    </row>
    <row r="1488" spans="1:91" ht="14.85" customHeight="1" x14ac:dyDescent="0.25">
      <c r="A1488" s="69">
        <f t="shared" si="456"/>
        <v>1486</v>
      </c>
      <c r="B1488" s="70" t="s">
        <v>102</v>
      </c>
      <c r="C1488" s="107">
        <v>266655636</v>
      </c>
      <c r="D1488" s="106">
        <v>145619228</v>
      </c>
      <c r="E1488" s="73">
        <v>5320007799</v>
      </c>
      <c r="F1488" s="74">
        <v>46086</v>
      </c>
      <c r="G1488" s="75" t="s">
        <v>3932</v>
      </c>
      <c r="H1488" s="75" t="s">
        <v>2963</v>
      </c>
      <c r="I1488" s="75" t="s">
        <v>105</v>
      </c>
      <c r="J1488" s="75" t="s">
        <v>1161</v>
      </c>
      <c r="K1488" s="75" t="s">
        <v>242</v>
      </c>
      <c r="L1488" s="74">
        <v>46104</v>
      </c>
      <c r="M1488" s="73">
        <v>40</v>
      </c>
      <c r="N1488" s="75" t="s">
        <v>5716</v>
      </c>
      <c r="O1488" s="75" t="s">
        <v>5717</v>
      </c>
      <c r="P1488" s="75">
        <v>2830049850</v>
      </c>
      <c r="Q1488" s="74">
        <v>46090</v>
      </c>
      <c r="R1488" s="75">
        <v>1209391849</v>
      </c>
      <c r="S1488" s="75">
        <v>224295661</v>
      </c>
      <c r="T1488" s="74">
        <v>46090</v>
      </c>
      <c r="U1488" s="76">
        <v>12361.385</v>
      </c>
      <c r="V1488" s="76">
        <v>11896.626</v>
      </c>
      <c r="W1488" s="75">
        <v>16</v>
      </c>
      <c r="X1488" s="75">
        <v>10</v>
      </c>
      <c r="Y1488" s="98">
        <v>266655636</v>
      </c>
      <c r="Z1488" s="82" t="s">
        <v>110</v>
      </c>
      <c r="AA1488" s="75" t="s">
        <v>5711</v>
      </c>
      <c r="AB1488" s="75" t="s">
        <v>4504</v>
      </c>
      <c r="AC1488" s="107">
        <v>266655636</v>
      </c>
      <c r="AD1488" s="75" t="s">
        <v>113</v>
      </c>
      <c r="AE1488" s="74">
        <v>46094</v>
      </c>
      <c r="AF1488" s="130">
        <v>46092.291666666664</v>
      </c>
      <c r="AG1488" s="130">
        <v>46092.375</v>
      </c>
      <c r="AH1488" s="130">
        <v>46092.375</v>
      </c>
      <c r="AI1488" s="74">
        <v>46090</v>
      </c>
      <c r="AJ1488" s="221">
        <v>46094</v>
      </c>
      <c r="AK1488" s="225">
        <v>46094</v>
      </c>
      <c r="AL1488" s="121">
        <v>46096</v>
      </c>
      <c r="AM1488" s="75"/>
      <c r="AN1488" s="121">
        <v>46096</v>
      </c>
      <c r="AO1488" s="81" t="s">
        <v>121</v>
      </c>
      <c r="AP1488" s="81" t="s">
        <v>121</v>
      </c>
      <c r="AQ1488" s="81" t="s">
        <v>121</v>
      </c>
      <c r="AR1488" s="81" t="s">
        <v>121</v>
      </c>
      <c r="AS1488" s="81" t="s">
        <v>121</v>
      </c>
      <c r="AT1488" s="81" t="s">
        <v>121</v>
      </c>
      <c r="AU1488" s="82" t="s">
        <v>5120</v>
      </c>
      <c r="AV1488" s="134">
        <v>46090</v>
      </c>
      <c r="AW1488" s="75" t="s">
        <v>5718</v>
      </c>
      <c r="AX1488" s="75" t="s">
        <v>5719</v>
      </c>
      <c r="AY1488" s="75"/>
      <c r="AZ1488" s="96"/>
      <c r="BA1488" s="75"/>
      <c r="BB1488" s="75"/>
      <c r="BC1488" s="75"/>
      <c r="BD1488" s="75"/>
      <c r="BE1488" s="75"/>
      <c r="BF1488" s="75"/>
      <c r="BG1488" s="75"/>
      <c r="BH1488" s="75"/>
      <c r="BI1488" s="75"/>
      <c r="BJ1488" s="75"/>
      <c r="BK1488" s="75"/>
      <c r="BL1488" s="75"/>
      <c r="BM1488" s="75"/>
      <c r="BN1488" s="75"/>
      <c r="BO1488" s="75"/>
      <c r="BP1488" s="75"/>
      <c r="BQ1488" s="75"/>
      <c r="BR1488" s="75"/>
      <c r="BS1488" s="75"/>
      <c r="BT1488" s="75">
        <v>1</v>
      </c>
      <c r="BU1488" s="201" t="s">
        <v>5720</v>
      </c>
      <c r="BV1488" s="74">
        <v>46105</v>
      </c>
      <c r="BW1488" s="85"/>
      <c r="BX1488" s="85"/>
      <c r="BY1488" s="86"/>
      <c r="BZ1488" s="87">
        <f t="shared" si="448"/>
        <v>10</v>
      </c>
      <c r="CA1488" s="22" t="s">
        <v>5124</v>
      </c>
      <c r="CB1488" s="88">
        <f t="shared" si="464"/>
        <v>13</v>
      </c>
      <c r="CC1488" s="89"/>
      <c r="CE1488" s="87">
        <f t="shared" si="467"/>
        <v>3</v>
      </c>
      <c r="CF1488" s="90">
        <v>4040920</v>
      </c>
      <c r="CG1488" s="90">
        <v>3030690</v>
      </c>
      <c r="CH1488" s="90">
        <v>7071610</v>
      </c>
      <c r="CI1488" s="91">
        <v>26585</v>
      </c>
      <c r="CJ1488" s="87">
        <f t="shared" si="465"/>
        <v>3</v>
      </c>
      <c r="CK1488" s="87">
        <f t="shared" si="466"/>
        <v>11</v>
      </c>
      <c r="CL1488" s="22" t="s">
        <v>5125</v>
      </c>
      <c r="CM1488" s="22" t="s">
        <v>5721</v>
      </c>
    </row>
    <row r="1489" spans="1:91" ht="14.85" customHeight="1" x14ac:dyDescent="0.25">
      <c r="A1489" s="69">
        <f t="shared" si="456"/>
        <v>1487</v>
      </c>
      <c r="B1489" s="70" t="s">
        <v>102</v>
      </c>
      <c r="C1489" s="107">
        <v>266655636</v>
      </c>
      <c r="D1489" s="106">
        <v>145597407</v>
      </c>
      <c r="E1489" s="73">
        <v>5320007799</v>
      </c>
      <c r="F1489" s="74">
        <v>46086</v>
      </c>
      <c r="G1489" s="75" t="s">
        <v>1194</v>
      </c>
      <c r="H1489" s="75" t="s">
        <v>2963</v>
      </c>
      <c r="I1489" s="75" t="s">
        <v>105</v>
      </c>
      <c r="J1489" s="75" t="s">
        <v>1161</v>
      </c>
      <c r="K1489" s="75" t="s">
        <v>242</v>
      </c>
      <c r="L1489" s="74">
        <v>46104</v>
      </c>
      <c r="M1489" s="73">
        <v>0</v>
      </c>
      <c r="N1489" s="75" t="s">
        <v>5716</v>
      </c>
      <c r="O1489" s="75" t="s">
        <v>5717</v>
      </c>
      <c r="P1489" s="75">
        <v>2830049851</v>
      </c>
      <c r="Q1489" s="74">
        <v>46090</v>
      </c>
      <c r="R1489" s="75">
        <v>1209391848</v>
      </c>
      <c r="S1489" s="75">
        <v>224295664</v>
      </c>
      <c r="T1489" s="74">
        <v>46090</v>
      </c>
      <c r="U1489" s="76">
        <v>2608.31</v>
      </c>
      <c r="V1489" s="76">
        <v>2522.645</v>
      </c>
      <c r="W1489" s="75">
        <v>4</v>
      </c>
      <c r="X1489" s="75">
        <v>1</v>
      </c>
      <c r="Y1489" s="98">
        <v>266655636</v>
      </c>
      <c r="Z1489" s="82" t="s">
        <v>110</v>
      </c>
      <c r="AA1489" s="75" t="s">
        <v>5711</v>
      </c>
      <c r="AB1489" s="75" t="s">
        <v>4504</v>
      </c>
      <c r="AC1489" s="107">
        <v>266655636</v>
      </c>
      <c r="AD1489" s="75" t="s">
        <v>113</v>
      </c>
      <c r="AE1489" s="74">
        <v>46094</v>
      </c>
      <c r="AF1489" s="130">
        <v>46092.291666666664</v>
      </c>
      <c r="AG1489" s="130">
        <v>46092.375</v>
      </c>
      <c r="AH1489" s="130">
        <v>46092.375</v>
      </c>
      <c r="AI1489" s="74">
        <v>46090</v>
      </c>
      <c r="AJ1489" s="221">
        <v>46094</v>
      </c>
      <c r="AK1489" s="74">
        <v>46094</v>
      </c>
      <c r="AL1489" s="121">
        <v>46096</v>
      </c>
      <c r="AM1489" s="75"/>
      <c r="AN1489" s="121">
        <v>46096</v>
      </c>
      <c r="AO1489" s="81" t="s">
        <v>121</v>
      </c>
      <c r="AP1489" s="81" t="s">
        <v>121</v>
      </c>
      <c r="AQ1489" s="81" t="s">
        <v>121</v>
      </c>
      <c r="AR1489" s="81" t="s">
        <v>121</v>
      </c>
      <c r="AS1489" s="81" t="s">
        <v>121</v>
      </c>
      <c r="AT1489" s="81" t="s">
        <v>121</v>
      </c>
      <c r="AU1489" s="82" t="s">
        <v>5120</v>
      </c>
      <c r="AV1489" s="134">
        <v>46090</v>
      </c>
      <c r="AW1489" s="75">
        <f>_xlfn.XLOOKUP(D1489,'[1]OPS Loading report'!$E:$E,'[1]OPS Loading report'!$G:$G)</f>
        <v>0</v>
      </c>
      <c r="AX1489" s="75">
        <v>0</v>
      </c>
      <c r="AY1489" s="75"/>
      <c r="AZ1489" s="96"/>
      <c r="BA1489" s="75"/>
      <c r="BB1489" s="75"/>
      <c r="BC1489" s="75"/>
      <c r="BD1489" s="75"/>
      <c r="BE1489" s="75"/>
      <c r="BF1489" s="75"/>
      <c r="BG1489" s="75"/>
      <c r="BH1489" s="75"/>
      <c r="BI1489" s="75"/>
      <c r="BJ1489" s="75"/>
      <c r="BK1489" s="75"/>
      <c r="BL1489" s="75"/>
      <c r="BM1489" s="75"/>
      <c r="BN1489" s="75"/>
      <c r="BO1489" s="75"/>
      <c r="BP1489" s="75"/>
      <c r="BQ1489" s="75"/>
      <c r="BR1489" s="75"/>
      <c r="BS1489" s="75"/>
      <c r="BT1489" s="75">
        <v>0</v>
      </c>
      <c r="BU1489" s="201" t="s">
        <v>5720</v>
      </c>
      <c r="BV1489" s="74">
        <v>46105</v>
      </c>
      <c r="BW1489" s="85"/>
      <c r="BX1489" s="85"/>
      <c r="BY1489" s="86"/>
      <c r="BZ1489" s="87">
        <f t="shared" si="448"/>
        <v>10</v>
      </c>
      <c r="CA1489" s="22" t="s">
        <v>5124</v>
      </c>
      <c r="CB1489" s="88">
        <f t="shared" si="464"/>
        <v>13</v>
      </c>
      <c r="CC1489" s="89"/>
      <c r="CE1489" s="87">
        <f t="shared" si="467"/>
        <v>3</v>
      </c>
      <c r="CF1489" s="90"/>
      <c r="CG1489" s="90"/>
      <c r="CH1489" s="90"/>
      <c r="CJ1489" s="87">
        <f t="shared" si="465"/>
        <v>3</v>
      </c>
      <c r="CK1489" s="87">
        <f t="shared" si="466"/>
        <v>11</v>
      </c>
      <c r="CL1489" s="22" t="s">
        <v>5125</v>
      </c>
      <c r="CM1489" s="22" t="s">
        <v>5721</v>
      </c>
    </row>
    <row r="1490" spans="1:91" ht="14.85" customHeight="1" x14ac:dyDescent="0.25">
      <c r="A1490" s="69">
        <f t="shared" si="456"/>
        <v>1488</v>
      </c>
      <c r="B1490" s="70" t="s">
        <v>102</v>
      </c>
      <c r="C1490" s="200">
        <v>266307534</v>
      </c>
      <c r="D1490" s="106">
        <v>145428712</v>
      </c>
      <c r="E1490" s="73"/>
      <c r="F1490" s="74">
        <v>46085</v>
      </c>
      <c r="G1490" s="75" t="s">
        <v>1422</v>
      </c>
      <c r="H1490" s="75" t="s">
        <v>2963</v>
      </c>
      <c r="I1490" s="75" t="s">
        <v>105</v>
      </c>
      <c r="J1490" s="75" t="s">
        <v>1161</v>
      </c>
      <c r="K1490" s="75" t="s">
        <v>242</v>
      </c>
      <c r="L1490" s="74">
        <v>46101</v>
      </c>
      <c r="M1490" s="73">
        <v>40</v>
      </c>
      <c r="N1490" s="75" t="s">
        <v>5722</v>
      </c>
      <c r="O1490" s="75" t="s">
        <v>5723</v>
      </c>
      <c r="P1490" s="75">
        <v>2830049776</v>
      </c>
      <c r="Q1490" s="74">
        <v>46089</v>
      </c>
      <c r="R1490" s="75">
        <v>1209391577</v>
      </c>
      <c r="S1490" s="82">
        <v>224295458</v>
      </c>
      <c r="T1490" s="101">
        <v>46089</v>
      </c>
      <c r="U1490" s="76">
        <v>20390.242999999999</v>
      </c>
      <c r="V1490" s="76">
        <v>19794.758999999998</v>
      </c>
      <c r="W1490" s="75">
        <v>20</v>
      </c>
      <c r="X1490" s="75">
        <v>13</v>
      </c>
      <c r="Y1490" s="98">
        <v>266307534</v>
      </c>
      <c r="Z1490" s="82" t="s">
        <v>110</v>
      </c>
      <c r="AA1490" s="75" t="s">
        <v>5711</v>
      </c>
      <c r="AB1490" s="82" t="s">
        <v>4504</v>
      </c>
      <c r="AC1490" s="258">
        <v>266307534</v>
      </c>
      <c r="AD1490" s="75" t="s">
        <v>113</v>
      </c>
      <c r="AE1490" s="75"/>
      <c r="AF1490" s="130">
        <v>46092.291666666664</v>
      </c>
      <c r="AG1490" s="130">
        <v>46091.291666666664</v>
      </c>
      <c r="AH1490" s="130">
        <v>46091.291666666664</v>
      </c>
      <c r="AI1490" s="74">
        <v>46090</v>
      </c>
      <c r="AJ1490" s="221">
        <v>46094</v>
      </c>
      <c r="AK1490" s="225">
        <v>46094</v>
      </c>
      <c r="AL1490" s="121">
        <v>46096</v>
      </c>
      <c r="AM1490" s="75"/>
      <c r="AN1490" s="121">
        <v>46096</v>
      </c>
      <c r="AO1490" s="81">
        <f t="shared" ref="AO1490:AO1502" si="468">IF(AH1490&lt;AG1490,IF(AH1490=0,"",AH1490-1),IF(AG1490=0,"",AG1490-1))</f>
        <v>46090.291666666664</v>
      </c>
      <c r="AP1490" s="81">
        <f t="shared" ref="AP1490:AP1502" si="469">IF(AH1490&lt;AG1490,IF(AH1490=0,"",AH1490),IF(AG1490=0,"",AG1490))</f>
        <v>46091.291666666664</v>
      </c>
      <c r="AQ1490" s="81">
        <f t="shared" ref="AQ1490:AQ1502" si="470">IF(AH1490&lt;AG1490,IF(AH1490=0,"",AH1490),IF(AG1490=0,"",AG1490))</f>
        <v>46091.291666666664</v>
      </c>
      <c r="AR1490" s="81">
        <f t="shared" ref="AR1490:AR1502" si="471">IF(AI1490=0,"",IF(AI1490&lt;AJ1490,AJ1490+1,AI1490+1))</f>
        <v>46095</v>
      </c>
      <c r="AS1490" s="81">
        <f t="shared" ref="AS1490:AS1502" si="472">IF(AI1490=0,"",IF(AE1490=0,IF(AJ1490=0,AI1490+2,AJ1490+2),AE1490+2))</f>
        <v>46096</v>
      </c>
      <c r="AT1490" s="81">
        <f t="shared" ref="AT1490:AT1502" si="473">IF(AI1490=0,"",IF(AI1490&lt;AJ1490,AJ1490+1,AI1490+1))</f>
        <v>46095</v>
      </c>
      <c r="AU1490" s="224" t="s">
        <v>5120</v>
      </c>
      <c r="AV1490" s="134">
        <v>46089</v>
      </c>
      <c r="AW1490" s="75" t="s">
        <v>5724</v>
      </c>
      <c r="AX1490" s="75" t="s">
        <v>5725</v>
      </c>
      <c r="AY1490" s="75"/>
      <c r="AZ1490" s="96"/>
      <c r="BA1490" s="75"/>
      <c r="BB1490" s="75"/>
      <c r="BC1490" s="75"/>
      <c r="BD1490" s="75"/>
      <c r="BE1490" s="75"/>
      <c r="BF1490" s="75"/>
      <c r="BG1490" s="75"/>
      <c r="BH1490" s="75"/>
      <c r="BI1490" s="75"/>
      <c r="BJ1490" s="75"/>
      <c r="BK1490" s="75"/>
      <c r="BL1490" s="75"/>
      <c r="BM1490" s="75"/>
      <c r="BN1490" s="75"/>
      <c r="BO1490" s="75"/>
      <c r="BP1490" s="75"/>
      <c r="BQ1490" s="75"/>
      <c r="BR1490" s="75"/>
      <c r="BS1490" s="75"/>
      <c r="BT1490" s="75">
        <v>1</v>
      </c>
      <c r="BU1490" s="201" t="s">
        <v>5726</v>
      </c>
      <c r="BV1490" s="74">
        <v>46096</v>
      </c>
      <c r="BW1490" s="85"/>
      <c r="BX1490" s="85"/>
      <c r="BY1490" s="86"/>
      <c r="BZ1490" s="87">
        <f t="shared" si="448"/>
        <v>10</v>
      </c>
      <c r="CA1490" s="22" t="s">
        <v>5124</v>
      </c>
      <c r="CB1490" s="88">
        <f t="shared" si="464"/>
        <v>12</v>
      </c>
      <c r="CC1490" s="89"/>
      <c r="CE1490" s="87">
        <f t="shared" si="467"/>
        <v>3</v>
      </c>
      <c r="CF1490" s="90">
        <v>4053536</v>
      </c>
      <c r="CG1490" s="90">
        <v>3040152</v>
      </c>
      <c r="CH1490" s="90">
        <v>7093688</v>
      </c>
      <c r="CI1490" s="22">
        <v>26668</v>
      </c>
      <c r="CJ1490" s="87">
        <f t="shared" si="465"/>
        <v>3</v>
      </c>
      <c r="CK1490" s="87">
        <f t="shared" si="466"/>
        <v>10</v>
      </c>
      <c r="CL1490" s="22" t="s">
        <v>5125</v>
      </c>
      <c r="CM1490" s="22" t="s">
        <v>5727</v>
      </c>
    </row>
    <row r="1491" spans="1:91" ht="14.85" customHeight="1" x14ac:dyDescent="0.25">
      <c r="A1491" s="69">
        <f t="shared" si="456"/>
        <v>1489</v>
      </c>
      <c r="B1491" s="70" t="s">
        <v>102</v>
      </c>
      <c r="C1491" s="200">
        <v>266307534</v>
      </c>
      <c r="D1491" s="106">
        <v>145528901</v>
      </c>
      <c r="E1491" s="73"/>
      <c r="F1491" s="74">
        <v>46086</v>
      </c>
      <c r="G1491" s="75" t="s">
        <v>1274</v>
      </c>
      <c r="H1491" s="75" t="s">
        <v>2963</v>
      </c>
      <c r="I1491" s="75" t="s">
        <v>105</v>
      </c>
      <c r="J1491" s="75" t="s">
        <v>1161</v>
      </c>
      <c r="K1491" s="75" t="s">
        <v>242</v>
      </c>
      <c r="L1491" s="74">
        <v>46104</v>
      </c>
      <c r="M1491" s="73">
        <v>40</v>
      </c>
      <c r="N1491" s="75" t="s">
        <v>5728</v>
      </c>
      <c r="O1491" s="75" t="s">
        <v>5729</v>
      </c>
      <c r="P1491" s="75">
        <v>2830049767</v>
      </c>
      <c r="Q1491" s="101">
        <v>46089</v>
      </c>
      <c r="R1491" s="75">
        <v>1209391559</v>
      </c>
      <c r="S1491" s="82">
        <v>224295461</v>
      </c>
      <c r="T1491" s="101">
        <v>46089</v>
      </c>
      <c r="U1491" s="259">
        <v>20073.331999999999</v>
      </c>
      <c r="V1491" s="259">
        <v>19561.431</v>
      </c>
      <c r="W1491" s="75">
        <v>20</v>
      </c>
      <c r="X1491" s="75">
        <v>9</v>
      </c>
      <c r="Y1491" s="98">
        <v>266307597</v>
      </c>
      <c r="Z1491" s="82" t="s">
        <v>110</v>
      </c>
      <c r="AA1491" s="75" t="s">
        <v>5711</v>
      </c>
      <c r="AB1491" s="82" t="s">
        <v>4504</v>
      </c>
      <c r="AC1491" s="258">
        <v>266307534</v>
      </c>
      <c r="AD1491" s="75" t="s">
        <v>113</v>
      </c>
      <c r="AE1491" s="75"/>
      <c r="AF1491" s="130">
        <v>46092.291666666664</v>
      </c>
      <c r="AG1491" s="130">
        <v>46091.291666666664</v>
      </c>
      <c r="AH1491" s="130">
        <v>46091.291666666664</v>
      </c>
      <c r="AI1491" s="74">
        <v>46090</v>
      </c>
      <c r="AJ1491" s="221">
        <v>46094</v>
      </c>
      <c r="AK1491" s="225">
        <v>46094</v>
      </c>
      <c r="AL1491" s="121">
        <v>46096</v>
      </c>
      <c r="AM1491" s="75"/>
      <c r="AN1491" s="121">
        <v>46096</v>
      </c>
      <c r="AO1491" s="81">
        <f t="shared" si="468"/>
        <v>46090.291666666664</v>
      </c>
      <c r="AP1491" s="81">
        <f t="shared" si="469"/>
        <v>46091.291666666664</v>
      </c>
      <c r="AQ1491" s="81">
        <f t="shared" si="470"/>
        <v>46091.291666666664</v>
      </c>
      <c r="AR1491" s="81">
        <f t="shared" si="471"/>
        <v>46095</v>
      </c>
      <c r="AS1491" s="81">
        <f t="shared" si="472"/>
        <v>46096</v>
      </c>
      <c r="AT1491" s="81">
        <f t="shared" si="473"/>
        <v>46095</v>
      </c>
      <c r="AU1491" s="224" t="s">
        <v>5120</v>
      </c>
      <c r="AV1491" s="134">
        <v>46089</v>
      </c>
      <c r="AW1491" s="75" t="s">
        <v>5730</v>
      </c>
      <c r="AX1491" s="75" t="s">
        <v>5731</v>
      </c>
      <c r="AY1491" s="75"/>
      <c r="AZ1491" s="96"/>
      <c r="BA1491" s="75"/>
      <c r="BB1491" s="75"/>
      <c r="BC1491" s="75"/>
      <c r="BD1491" s="75"/>
      <c r="BE1491" s="75"/>
      <c r="BF1491" s="75"/>
      <c r="BG1491" s="75"/>
      <c r="BH1491" s="75"/>
      <c r="BI1491" s="75"/>
      <c r="BJ1491" s="75"/>
      <c r="BK1491" s="75"/>
      <c r="BL1491" s="75"/>
      <c r="BM1491" s="75"/>
      <c r="BN1491" s="75"/>
      <c r="BO1491" s="75"/>
      <c r="BP1491" s="75"/>
      <c r="BQ1491" s="75"/>
      <c r="BR1491" s="75"/>
      <c r="BS1491" s="75"/>
      <c r="BT1491" s="75">
        <v>0</v>
      </c>
      <c r="BU1491" s="201" t="s">
        <v>5726</v>
      </c>
      <c r="BV1491" s="74">
        <v>46096</v>
      </c>
      <c r="BW1491" s="85"/>
      <c r="BX1491" s="85"/>
      <c r="BY1491" s="86"/>
      <c r="BZ1491" s="87">
        <f t="shared" si="448"/>
        <v>10</v>
      </c>
      <c r="CA1491" s="22" t="s">
        <v>5124</v>
      </c>
      <c r="CB1491" s="88">
        <f t="shared" si="464"/>
        <v>12</v>
      </c>
      <c r="CC1491" s="89"/>
      <c r="CE1491" s="87">
        <f t="shared" si="467"/>
        <v>3</v>
      </c>
      <c r="CF1491" s="90">
        <v>4053536</v>
      </c>
      <c r="CG1491" s="90">
        <v>3040152</v>
      </c>
      <c r="CH1491" s="90">
        <v>7093688</v>
      </c>
      <c r="CI1491" s="22">
        <v>26668</v>
      </c>
      <c r="CJ1491" s="87">
        <f t="shared" si="465"/>
        <v>3</v>
      </c>
      <c r="CK1491" s="87">
        <f t="shared" si="466"/>
        <v>10</v>
      </c>
      <c r="CL1491" s="22" t="s">
        <v>5125</v>
      </c>
      <c r="CM1491" s="22" t="s">
        <v>5727</v>
      </c>
    </row>
    <row r="1492" spans="1:91" ht="14.85" customHeight="1" x14ac:dyDescent="0.25">
      <c r="A1492" s="69">
        <f t="shared" si="456"/>
        <v>1490</v>
      </c>
      <c r="B1492" s="70" t="s">
        <v>102</v>
      </c>
      <c r="C1492" s="107">
        <v>266655636</v>
      </c>
      <c r="D1492" s="106">
        <v>145528928</v>
      </c>
      <c r="E1492" s="73"/>
      <c r="F1492" s="74">
        <v>46086</v>
      </c>
      <c r="G1492" s="75" t="s">
        <v>1274</v>
      </c>
      <c r="H1492" s="75" t="s">
        <v>2963</v>
      </c>
      <c r="I1492" s="75" t="s">
        <v>105</v>
      </c>
      <c r="J1492" s="75" t="s">
        <v>1161</v>
      </c>
      <c r="K1492" s="75" t="s">
        <v>242</v>
      </c>
      <c r="L1492" s="74">
        <v>46104</v>
      </c>
      <c r="M1492" s="73">
        <v>40</v>
      </c>
      <c r="N1492" s="75" t="s">
        <v>5732</v>
      </c>
      <c r="O1492" s="75" t="s">
        <v>5733</v>
      </c>
      <c r="P1492" s="75">
        <v>2830049786</v>
      </c>
      <c r="Q1492" s="74">
        <v>46090</v>
      </c>
      <c r="R1492" s="75">
        <v>1209391628</v>
      </c>
      <c r="S1492" s="75">
        <v>224295335</v>
      </c>
      <c r="T1492" s="74">
        <v>46090</v>
      </c>
      <c r="U1492" s="76">
        <v>17766.916000000001</v>
      </c>
      <c r="V1492" s="76">
        <v>17184.841</v>
      </c>
      <c r="W1492" s="75">
        <v>20</v>
      </c>
      <c r="X1492" s="75">
        <v>6</v>
      </c>
      <c r="Y1492" s="98">
        <v>266307665</v>
      </c>
      <c r="Z1492" s="82" t="s">
        <v>110</v>
      </c>
      <c r="AA1492" s="75" t="s">
        <v>5711</v>
      </c>
      <c r="AB1492" s="75" t="s">
        <v>4504</v>
      </c>
      <c r="AC1492" s="107">
        <v>266655636</v>
      </c>
      <c r="AD1492" s="75" t="s">
        <v>113</v>
      </c>
      <c r="AE1492" s="74">
        <v>46094</v>
      </c>
      <c r="AF1492" s="130">
        <v>46092.291666666664</v>
      </c>
      <c r="AG1492" s="130">
        <v>46092.375</v>
      </c>
      <c r="AH1492" s="130">
        <v>46092.375</v>
      </c>
      <c r="AI1492" s="74">
        <v>46090</v>
      </c>
      <c r="AJ1492" s="221">
        <v>46094</v>
      </c>
      <c r="AK1492" s="225">
        <v>46094</v>
      </c>
      <c r="AL1492" s="121">
        <v>46096</v>
      </c>
      <c r="AM1492" s="75"/>
      <c r="AN1492" s="121">
        <v>46096</v>
      </c>
      <c r="AO1492" s="81">
        <f t="shared" si="468"/>
        <v>46091.375</v>
      </c>
      <c r="AP1492" s="81">
        <f t="shared" si="469"/>
        <v>46092.375</v>
      </c>
      <c r="AQ1492" s="81">
        <f t="shared" si="470"/>
        <v>46092.375</v>
      </c>
      <c r="AR1492" s="81">
        <f t="shared" si="471"/>
        <v>46095</v>
      </c>
      <c r="AS1492" s="81">
        <f t="shared" si="472"/>
        <v>46096</v>
      </c>
      <c r="AT1492" s="81">
        <f t="shared" si="473"/>
        <v>46095</v>
      </c>
      <c r="AU1492" s="82" t="s">
        <v>5120</v>
      </c>
      <c r="AV1492" s="134">
        <v>46090</v>
      </c>
      <c r="AW1492" s="75" t="s">
        <v>5734</v>
      </c>
      <c r="AX1492" s="75" t="s">
        <v>5735</v>
      </c>
      <c r="AY1492" s="75"/>
      <c r="AZ1492" s="96"/>
      <c r="BA1492" s="75"/>
      <c r="BB1492" s="75"/>
      <c r="BC1492" s="75"/>
      <c r="BD1492" s="75"/>
      <c r="BE1492" s="75"/>
      <c r="BF1492" s="75"/>
      <c r="BG1492" s="75"/>
      <c r="BH1492" s="75"/>
      <c r="BI1492" s="75"/>
      <c r="BJ1492" s="75"/>
      <c r="BK1492" s="75"/>
      <c r="BL1492" s="75"/>
      <c r="BM1492" s="75"/>
      <c r="BN1492" s="75"/>
      <c r="BO1492" s="75"/>
      <c r="BP1492" s="75"/>
      <c r="BQ1492" s="75"/>
      <c r="BR1492" s="75"/>
      <c r="BS1492" s="75"/>
      <c r="BT1492" s="75">
        <v>0</v>
      </c>
      <c r="BU1492" s="201" t="s">
        <v>5720</v>
      </c>
      <c r="BV1492" s="74">
        <v>46105</v>
      </c>
      <c r="BW1492" s="85"/>
      <c r="BX1492" s="85"/>
      <c r="BY1492" s="86"/>
      <c r="BZ1492" s="87">
        <f t="shared" ref="BZ1492:BZ1555" si="474">_xlfn.ISOWEEKNUM(F1492)</f>
        <v>10</v>
      </c>
      <c r="CA1492" s="22" t="s">
        <v>5736</v>
      </c>
      <c r="CB1492" s="88">
        <f t="shared" si="464"/>
        <v>13</v>
      </c>
      <c r="CC1492" s="89"/>
      <c r="CE1492" s="87">
        <f t="shared" si="467"/>
        <v>3</v>
      </c>
      <c r="CF1492" s="90">
        <v>4040920</v>
      </c>
      <c r="CG1492" s="90">
        <v>3030690</v>
      </c>
      <c r="CH1492" s="90">
        <v>7071610</v>
      </c>
      <c r="CI1492" s="91">
        <v>26585</v>
      </c>
      <c r="CJ1492" s="87">
        <f t="shared" si="465"/>
        <v>3</v>
      </c>
      <c r="CK1492" s="87">
        <f t="shared" si="466"/>
        <v>11</v>
      </c>
      <c r="CL1492" s="22" t="s">
        <v>5125</v>
      </c>
      <c r="CM1492" s="22" t="s">
        <v>5721</v>
      </c>
    </row>
    <row r="1493" spans="1:91" ht="14.85" customHeight="1" x14ac:dyDescent="0.25">
      <c r="A1493" s="69">
        <f t="shared" si="456"/>
        <v>1491</v>
      </c>
      <c r="B1493" s="70" t="s">
        <v>102</v>
      </c>
      <c r="C1493" s="107">
        <v>266655636</v>
      </c>
      <c r="D1493" s="106">
        <v>145551633</v>
      </c>
      <c r="E1493" s="73"/>
      <c r="F1493" s="74">
        <v>46086</v>
      </c>
      <c r="G1493" s="75" t="s">
        <v>1188</v>
      </c>
      <c r="H1493" s="75" t="s">
        <v>2963</v>
      </c>
      <c r="I1493" s="75" t="s">
        <v>105</v>
      </c>
      <c r="J1493" s="75" t="s">
        <v>1161</v>
      </c>
      <c r="K1493" s="75" t="s">
        <v>242</v>
      </c>
      <c r="L1493" s="74">
        <v>46104</v>
      </c>
      <c r="M1493" s="73">
        <v>40</v>
      </c>
      <c r="N1493" s="75" t="s">
        <v>5737</v>
      </c>
      <c r="O1493" s="75" t="s">
        <v>5738</v>
      </c>
      <c r="P1493" s="75">
        <v>2830049819</v>
      </c>
      <c r="Q1493" s="74">
        <v>46090</v>
      </c>
      <c r="R1493" s="75">
        <v>1209391731</v>
      </c>
      <c r="S1493" s="75">
        <v>224295472</v>
      </c>
      <c r="T1493" s="74">
        <v>46090</v>
      </c>
      <c r="U1493" s="76">
        <v>15893.358</v>
      </c>
      <c r="V1493" s="76">
        <v>15458.277</v>
      </c>
      <c r="W1493" s="75">
        <v>19</v>
      </c>
      <c r="X1493" s="75">
        <v>6</v>
      </c>
      <c r="Y1493" s="98">
        <v>266308141</v>
      </c>
      <c r="Z1493" s="82" t="s">
        <v>110</v>
      </c>
      <c r="AA1493" s="75" t="s">
        <v>5711</v>
      </c>
      <c r="AB1493" s="75" t="s">
        <v>4504</v>
      </c>
      <c r="AC1493" s="107">
        <v>266655636</v>
      </c>
      <c r="AD1493" s="75" t="s">
        <v>113</v>
      </c>
      <c r="AE1493" s="74">
        <v>46094</v>
      </c>
      <c r="AF1493" s="130">
        <v>46092.291666666664</v>
      </c>
      <c r="AG1493" s="130">
        <v>46092.375</v>
      </c>
      <c r="AH1493" s="130">
        <v>46092.375</v>
      </c>
      <c r="AI1493" s="74">
        <v>46090</v>
      </c>
      <c r="AJ1493" s="221">
        <v>46094</v>
      </c>
      <c r="AK1493" s="225">
        <v>46094</v>
      </c>
      <c r="AL1493" s="121">
        <v>46096</v>
      </c>
      <c r="AM1493" s="75"/>
      <c r="AN1493" s="121">
        <v>46096</v>
      </c>
      <c r="AO1493" s="81">
        <f t="shared" si="468"/>
        <v>46091.375</v>
      </c>
      <c r="AP1493" s="81">
        <f t="shared" si="469"/>
        <v>46092.375</v>
      </c>
      <c r="AQ1493" s="81">
        <f t="shared" si="470"/>
        <v>46092.375</v>
      </c>
      <c r="AR1493" s="81">
        <f t="shared" si="471"/>
        <v>46095</v>
      </c>
      <c r="AS1493" s="81">
        <f t="shared" si="472"/>
        <v>46096</v>
      </c>
      <c r="AT1493" s="81">
        <f t="shared" si="473"/>
        <v>46095</v>
      </c>
      <c r="AU1493" s="82" t="s">
        <v>5120</v>
      </c>
      <c r="AV1493" s="134">
        <v>46090</v>
      </c>
      <c r="AW1493" s="75" t="s">
        <v>5739</v>
      </c>
      <c r="AX1493" s="75" t="s">
        <v>5740</v>
      </c>
      <c r="AY1493" s="75"/>
      <c r="AZ1493" s="96"/>
      <c r="BA1493" s="75"/>
      <c r="BB1493" s="75"/>
      <c r="BC1493" s="75"/>
      <c r="BD1493" s="75"/>
      <c r="BE1493" s="75"/>
      <c r="BF1493" s="75"/>
      <c r="BG1493" s="75"/>
      <c r="BH1493" s="75"/>
      <c r="BI1493" s="75"/>
      <c r="BJ1493" s="75"/>
      <c r="BK1493" s="75"/>
      <c r="BL1493" s="75"/>
      <c r="BM1493" s="75"/>
      <c r="BN1493" s="75"/>
      <c r="BO1493" s="75"/>
      <c r="BP1493" s="75"/>
      <c r="BQ1493" s="75"/>
      <c r="BR1493" s="75"/>
      <c r="BS1493" s="75"/>
      <c r="BT1493" s="75">
        <v>0</v>
      </c>
      <c r="BU1493" s="201" t="s">
        <v>5720</v>
      </c>
      <c r="BV1493" s="74">
        <v>46105</v>
      </c>
      <c r="BW1493" s="85"/>
      <c r="BX1493" s="85"/>
      <c r="BY1493" s="86"/>
      <c r="BZ1493" s="87">
        <f t="shared" si="474"/>
        <v>10</v>
      </c>
      <c r="CA1493" s="22" t="s">
        <v>5736</v>
      </c>
      <c r="CB1493" s="88">
        <f t="shared" si="464"/>
        <v>13</v>
      </c>
      <c r="CC1493" s="89"/>
      <c r="CE1493" s="87">
        <f t="shared" si="467"/>
        <v>3</v>
      </c>
      <c r="CF1493" s="90">
        <v>4040920</v>
      </c>
      <c r="CG1493" s="90">
        <v>3030690</v>
      </c>
      <c r="CH1493" s="90">
        <v>7071610</v>
      </c>
      <c r="CI1493" s="91">
        <v>26585</v>
      </c>
      <c r="CJ1493" s="87">
        <f t="shared" si="465"/>
        <v>3</v>
      </c>
      <c r="CK1493" s="87">
        <f t="shared" si="466"/>
        <v>11</v>
      </c>
      <c r="CL1493" s="22" t="s">
        <v>5125</v>
      </c>
      <c r="CM1493" s="22" t="s">
        <v>5721</v>
      </c>
    </row>
    <row r="1494" spans="1:91" ht="14.85" customHeight="1" x14ac:dyDescent="0.25">
      <c r="A1494" s="69">
        <f t="shared" si="456"/>
        <v>1492</v>
      </c>
      <c r="B1494" s="70" t="s">
        <v>102</v>
      </c>
      <c r="C1494" s="107">
        <v>266308260</v>
      </c>
      <c r="D1494" s="106">
        <v>145558741</v>
      </c>
      <c r="E1494" s="73"/>
      <c r="F1494" s="74">
        <v>46086</v>
      </c>
      <c r="G1494" s="75" t="s">
        <v>1188</v>
      </c>
      <c r="H1494" s="75" t="s">
        <v>2963</v>
      </c>
      <c r="I1494" s="75" t="s">
        <v>105</v>
      </c>
      <c r="J1494" s="75" t="s">
        <v>1161</v>
      </c>
      <c r="K1494" s="75" t="s">
        <v>242</v>
      </c>
      <c r="L1494" s="74">
        <v>46104</v>
      </c>
      <c r="M1494" s="73">
        <v>40</v>
      </c>
      <c r="N1494" s="75" t="s">
        <v>5741</v>
      </c>
      <c r="O1494" s="75" t="s">
        <v>5742</v>
      </c>
      <c r="P1494" s="75">
        <v>2830049837</v>
      </c>
      <c r="Q1494" s="74">
        <v>46090</v>
      </c>
      <c r="R1494" s="75">
        <v>1209391809</v>
      </c>
      <c r="S1494" s="75">
        <v>224295499</v>
      </c>
      <c r="T1494" s="74">
        <v>46090</v>
      </c>
      <c r="U1494" s="76">
        <v>15871.084000000001</v>
      </c>
      <c r="V1494" s="76">
        <v>15351.968999999999</v>
      </c>
      <c r="W1494" s="75">
        <v>20</v>
      </c>
      <c r="X1494" s="75">
        <v>5</v>
      </c>
      <c r="Y1494" s="98">
        <v>266308260</v>
      </c>
      <c r="Z1494" s="82" t="s">
        <v>110</v>
      </c>
      <c r="AA1494" s="75" t="s">
        <v>5711</v>
      </c>
      <c r="AB1494" s="75" t="s">
        <v>4504</v>
      </c>
      <c r="AC1494" s="107">
        <v>266308260</v>
      </c>
      <c r="AD1494" s="75" t="s">
        <v>113</v>
      </c>
      <c r="AE1494" s="221">
        <v>46094</v>
      </c>
      <c r="AF1494" s="130">
        <v>46092.291666666664</v>
      </c>
      <c r="AG1494" s="130">
        <v>46092.375</v>
      </c>
      <c r="AH1494" s="130">
        <v>46092.375</v>
      </c>
      <c r="AI1494" s="74">
        <v>46090</v>
      </c>
      <c r="AJ1494" s="221">
        <v>46094</v>
      </c>
      <c r="AK1494" s="226">
        <v>46094</v>
      </c>
      <c r="AL1494" s="121">
        <v>46096</v>
      </c>
      <c r="AM1494" s="75"/>
      <c r="AN1494" s="121">
        <v>46096</v>
      </c>
      <c r="AO1494" s="81">
        <f t="shared" si="468"/>
        <v>46091.375</v>
      </c>
      <c r="AP1494" s="81">
        <f t="shared" si="469"/>
        <v>46092.375</v>
      </c>
      <c r="AQ1494" s="81">
        <f t="shared" si="470"/>
        <v>46092.375</v>
      </c>
      <c r="AR1494" s="81">
        <f t="shared" si="471"/>
        <v>46095</v>
      </c>
      <c r="AS1494" s="81">
        <f t="shared" si="472"/>
        <v>46096</v>
      </c>
      <c r="AT1494" s="81">
        <f t="shared" si="473"/>
        <v>46095</v>
      </c>
      <c r="AU1494" s="82" t="s">
        <v>5120</v>
      </c>
      <c r="AV1494" s="134">
        <v>46090</v>
      </c>
      <c r="AW1494" s="75" t="s">
        <v>5743</v>
      </c>
      <c r="AX1494" s="75" t="s">
        <v>5744</v>
      </c>
      <c r="AY1494" s="75"/>
      <c r="AZ1494" s="96"/>
      <c r="BA1494" s="75"/>
      <c r="BB1494" s="75"/>
      <c r="BC1494" s="75"/>
      <c r="BD1494" s="75"/>
      <c r="BE1494" s="75"/>
      <c r="BF1494" s="75"/>
      <c r="BG1494" s="75"/>
      <c r="BH1494" s="75"/>
      <c r="BI1494" s="75"/>
      <c r="BJ1494" s="75"/>
      <c r="BK1494" s="75"/>
      <c r="BL1494" s="75"/>
      <c r="BM1494" s="75"/>
      <c r="BN1494" s="75"/>
      <c r="BO1494" s="75"/>
      <c r="BP1494" s="75"/>
      <c r="BQ1494" s="75"/>
      <c r="BR1494" s="75"/>
      <c r="BS1494" s="75"/>
      <c r="BT1494" s="75">
        <v>1</v>
      </c>
      <c r="BU1494" s="201" t="s">
        <v>5745</v>
      </c>
      <c r="BV1494" s="74">
        <v>46093</v>
      </c>
      <c r="BW1494" s="85"/>
      <c r="BX1494" s="85"/>
      <c r="BY1494" s="86"/>
      <c r="BZ1494" s="87">
        <f t="shared" si="474"/>
        <v>10</v>
      </c>
      <c r="CA1494" s="22" t="s">
        <v>5124</v>
      </c>
      <c r="CB1494" s="88">
        <f t="shared" si="464"/>
        <v>11</v>
      </c>
      <c r="CC1494" s="89"/>
      <c r="CE1494" s="87">
        <f t="shared" si="467"/>
        <v>3</v>
      </c>
      <c r="CF1494" s="90">
        <v>4040920</v>
      </c>
      <c r="CG1494" s="90">
        <v>3030690</v>
      </c>
      <c r="CH1494" s="90">
        <v>7071610</v>
      </c>
      <c r="CI1494" s="91">
        <v>26585</v>
      </c>
      <c r="CJ1494" s="87">
        <f t="shared" si="465"/>
        <v>3</v>
      </c>
      <c r="CK1494" s="87">
        <f t="shared" si="466"/>
        <v>11</v>
      </c>
      <c r="CL1494" s="22" t="s">
        <v>5125</v>
      </c>
      <c r="CM1494" s="22" t="s">
        <v>5746</v>
      </c>
    </row>
    <row r="1495" spans="1:91" ht="14.85" customHeight="1" x14ac:dyDescent="0.25">
      <c r="A1495" s="69">
        <f t="shared" si="456"/>
        <v>1493</v>
      </c>
      <c r="B1495" s="70" t="s">
        <v>102</v>
      </c>
      <c r="C1495" s="107">
        <v>266308260</v>
      </c>
      <c r="D1495" s="106">
        <v>145558749</v>
      </c>
      <c r="E1495" s="73"/>
      <c r="F1495" s="74">
        <v>46086</v>
      </c>
      <c r="G1495" s="75" t="s">
        <v>1188</v>
      </c>
      <c r="H1495" s="75" t="s">
        <v>2963</v>
      </c>
      <c r="I1495" s="75" t="s">
        <v>105</v>
      </c>
      <c r="J1495" s="75" t="s">
        <v>1161</v>
      </c>
      <c r="K1495" s="75" t="s">
        <v>242</v>
      </c>
      <c r="L1495" s="74">
        <v>46104</v>
      </c>
      <c r="M1495" s="73">
        <v>40</v>
      </c>
      <c r="N1495" s="75" t="s">
        <v>5747</v>
      </c>
      <c r="O1495" s="75" t="s">
        <v>5748</v>
      </c>
      <c r="P1495" s="75">
        <v>2830049826</v>
      </c>
      <c r="Q1495" s="74">
        <v>46090</v>
      </c>
      <c r="R1495" s="75">
        <v>1209391764</v>
      </c>
      <c r="S1495" s="75">
        <v>224295502</v>
      </c>
      <c r="T1495" s="74">
        <v>46090</v>
      </c>
      <c r="U1495" s="76">
        <v>16202.459000000001</v>
      </c>
      <c r="V1495" s="76">
        <v>15672.800999999999</v>
      </c>
      <c r="W1495" s="75">
        <v>20</v>
      </c>
      <c r="X1495" s="75">
        <v>5</v>
      </c>
      <c r="Y1495" s="98">
        <v>266308307</v>
      </c>
      <c r="Z1495" s="82" t="s">
        <v>110</v>
      </c>
      <c r="AA1495" s="75" t="s">
        <v>5711</v>
      </c>
      <c r="AB1495" s="75" t="s">
        <v>4504</v>
      </c>
      <c r="AC1495" s="107">
        <v>266308260</v>
      </c>
      <c r="AD1495" s="75" t="s">
        <v>113</v>
      </c>
      <c r="AE1495" s="221">
        <v>46094</v>
      </c>
      <c r="AF1495" s="130">
        <v>46092.291666666664</v>
      </c>
      <c r="AG1495" s="130">
        <v>46092.375</v>
      </c>
      <c r="AH1495" s="130">
        <v>46092.375</v>
      </c>
      <c r="AI1495" s="74">
        <v>46090</v>
      </c>
      <c r="AJ1495" s="221">
        <v>46094</v>
      </c>
      <c r="AK1495" s="226">
        <v>46094</v>
      </c>
      <c r="AL1495" s="121">
        <v>46096</v>
      </c>
      <c r="AM1495" s="75"/>
      <c r="AN1495" s="121">
        <v>46096</v>
      </c>
      <c r="AO1495" s="81">
        <f t="shared" si="468"/>
        <v>46091.375</v>
      </c>
      <c r="AP1495" s="81">
        <f t="shared" si="469"/>
        <v>46092.375</v>
      </c>
      <c r="AQ1495" s="81">
        <f t="shared" si="470"/>
        <v>46092.375</v>
      </c>
      <c r="AR1495" s="81">
        <f t="shared" si="471"/>
        <v>46095</v>
      </c>
      <c r="AS1495" s="81">
        <f t="shared" si="472"/>
        <v>46096</v>
      </c>
      <c r="AT1495" s="81">
        <f t="shared" si="473"/>
        <v>46095</v>
      </c>
      <c r="AU1495" s="82" t="s">
        <v>5120</v>
      </c>
      <c r="AV1495" s="134">
        <v>46090</v>
      </c>
      <c r="AW1495" s="75" t="s">
        <v>5749</v>
      </c>
      <c r="AX1495" s="75" t="s">
        <v>5750</v>
      </c>
      <c r="AY1495" s="75"/>
      <c r="AZ1495" s="96"/>
      <c r="BA1495" s="75"/>
      <c r="BB1495" s="75"/>
      <c r="BC1495" s="75"/>
      <c r="BD1495" s="75"/>
      <c r="BE1495" s="75"/>
      <c r="BF1495" s="75"/>
      <c r="BG1495" s="75"/>
      <c r="BH1495" s="75"/>
      <c r="BI1495" s="75"/>
      <c r="BJ1495" s="75"/>
      <c r="BK1495" s="75"/>
      <c r="BL1495" s="75"/>
      <c r="BM1495" s="75"/>
      <c r="BN1495" s="75"/>
      <c r="BO1495" s="75"/>
      <c r="BP1495" s="75"/>
      <c r="BQ1495" s="75"/>
      <c r="BR1495" s="75"/>
      <c r="BS1495" s="75"/>
      <c r="BT1495" s="75">
        <v>0</v>
      </c>
      <c r="BU1495" s="201" t="s">
        <v>5745</v>
      </c>
      <c r="BV1495" s="74">
        <v>46093</v>
      </c>
      <c r="BW1495" s="85"/>
      <c r="BX1495" s="85"/>
      <c r="BY1495" s="86"/>
      <c r="BZ1495" s="87">
        <f t="shared" si="474"/>
        <v>10</v>
      </c>
      <c r="CA1495" s="22" t="s">
        <v>5124</v>
      </c>
      <c r="CB1495" s="88">
        <f t="shared" si="464"/>
        <v>11</v>
      </c>
      <c r="CC1495" s="89"/>
      <c r="CE1495" s="87">
        <f t="shared" si="467"/>
        <v>3</v>
      </c>
      <c r="CF1495" s="90">
        <v>4040920</v>
      </c>
      <c r="CG1495" s="90">
        <v>3030690</v>
      </c>
      <c r="CH1495" s="90">
        <v>7071610</v>
      </c>
      <c r="CI1495" s="91">
        <v>26585</v>
      </c>
      <c r="CJ1495" s="87">
        <f t="shared" si="465"/>
        <v>3</v>
      </c>
      <c r="CK1495" s="87">
        <f t="shared" si="466"/>
        <v>11</v>
      </c>
      <c r="CL1495" s="22" t="s">
        <v>5125</v>
      </c>
      <c r="CM1495" s="22" t="s">
        <v>5746</v>
      </c>
    </row>
    <row r="1496" spans="1:91" ht="14.85" customHeight="1" x14ac:dyDescent="0.25">
      <c r="A1496" s="69">
        <f t="shared" si="456"/>
        <v>1494</v>
      </c>
      <c r="B1496" s="70" t="s">
        <v>102</v>
      </c>
      <c r="C1496" s="107">
        <v>266308260</v>
      </c>
      <c r="D1496" s="106">
        <v>145565893</v>
      </c>
      <c r="E1496" s="73"/>
      <c r="F1496" s="74">
        <v>46086</v>
      </c>
      <c r="G1496" s="75" t="s">
        <v>1280</v>
      </c>
      <c r="H1496" s="75" t="s">
        <v>2963</v>
      </c>
      <c r="I1496" s="75" t="s">
        <v>105</v>
      </c>
      <c r="J1496" s="75" t="s">
        <v>1161</v>
      </c>
      <c r="K1496" s="75" t="s">
        <v>242</v>
      </c>
      <c r="L1496" s="74">
        <v>46104</v>
      </c>
      <c r="M1496" s="73">
        <v>40</v>
      </c>
      <c r="N1496" s="75" t="s">
        <v>5751</v>
      </c>
      <c r="O1496" s="75" t="s">
        <v>5752</v>
      </c>
      <c r="P1496" s="75">
        <v>2830049813</v>
      </c>
      <c r="Q1496" s="74">
        <v>46090</v>
      </c>
      <c r="R1496" s="75">
        <v>1209391705</v>
      </c>
      <c r="S1496" s="75">
        <v>224295608</v>
      </c>
      <c r="T1496" s="74">
        <v>46090</v>
      </c>
      <c r="U1496" s="76">
        <v>17358.276000000002</v>
      </c>
      <c r="V1496" s="76">
        <v>16739.245999999999</v>
      </c>
      <c r="W1496" s="75">
        <v>20</v>
      </c>
      <c r="X1496" s="75">
        <v>6</v>
      </c>
      <c r="Y1496" s="98">
        <v>266308449</v>
      </c>
      <c r="Z1496" s="82" t="s">
        <v>110</v>
      </c>
      <c r="AA1496" s="75" t="s">
        <v>5711</v>
      </c>
      <c r="AB1496" s="75" t="s">
        <v>4504</v>
      </c>
      <c r="AC1496" s="107">
        <v>266308260</v>
      </c>
      <c r="AD1496" s="75" t="s">
        <v>113</v>
      </c>
      <c r="AE1496" s="221">
        <v>46094</v>
      </c>
      <c r="AF1496" s="130">
        <v>46092.291666666664</v>
      </c>
      <c r="AG1496" s="130">
        <v>46092.375</v>
      </c>
      <c r="AH1496" s="130">
        <v>46092.375</v>
      </c>
      <c r="AI1496" s="74">
        <v>46090</v>
      </c>
      <c r="AJ1496" s="221">
        <v>46094</v>
      </c>
      <c r="AK1496" s="226">
        <v>46094</v>
      </c>
      <c r="AL1496" s="121">
        <v>46096</v>
      </c>
      <c r="AM1496" s="75"/>
      <c r="AN1496" s="121">
        <v>46096</v>
      </c>
      <c r="AO1496" s="81">
        <f t="shared" si="468"/>
        <v>46091.375</v>
      </c>
      <c r="AP1496" s="81">
        <f t="shared" si="469"/>
        <v>46092.375</v>
      </c>
      <c r="AQ1496" s="81">
        <f t="shared" si="470"/>
        <v>46092.375</v>
      </c>
      <c r="AR1496" s="81">
        <f t="shared" si="471"/>
        <v>46095</v>
      </c>
      <c r="AS1496" s="81">
        <f t="shared" si="472"/>
        <v>46096</v>
      </c>
      <c r="AT1496" s="81">
        <f t="shared" si="473"/>
        <v>46095</v>
      </c>
      <c r="AU1496" s="82" t="s">
        <v>5120</v>
      </c>
      <c r="AV1496" s="134">
        <v>46090</v>
      </c>
      <c r="AW1496" s="75" t="s">
        <v>5753</v>
      </c>
      <c r="AX1496" s="75" t="s">
        <v>5754</v>
      </c>
      <c r="AY1496" s="75"/>
      <c r="AZ1496" s="96"/>
      <c r="BA1496" s="75"/>
      <c r="BB1496" s="75"/>
      <c r="BC1496" s="75"/>
      <c r="BD1496" s="75"/>
      <c r="BE1496" s="75"/>
      <c r="BF1496" s="75"/>
      <c r="BG1496" s="75"/>
      <c r="BH1496" s="75"/>
      <c r="BI1496" s="75"/>
      <c r="BJ1496" s="75"/>
      <c r="BK1496" s="75"/>
      <c r="BL1496" s="75"/>
      <c r="BM1496" s="75"/>
      <c r="BN1496" s="75"/>
      <c r="BO1496" s="75"/>
      <c r="BP1496" s="75"/>
      <c r="BQ1496" s="75"/>
      <c r="BR1496" s="75"/>
      <c r="BS1496" s="75"/>
      <c r="BT1496" s="75">
        <v>0</v>
      </c>
      <c r="BU1496" s="201" t="s">
        <v>5745</v>
      </c>
      <c r="BV1496" s="74">
        <v>46093</v>
      </c>
      <c r="BW1496" s="85"/>
      <c r="BX1496" s="85"/>
      <c r="BY1496" s="86"/>
      <c r="BZ1496" s="87">
        <f t="shared" si="474"/>
        <v>10</v>
      </c>
      <c r="CA1496" s="22" t="s">
        <v>5124</v>
      </c>
      <c r="CB1496" s="88">
        <f t="shared" si="464"/>
        <v>11</v>
      </c>
      <c r="CC1496" s="89"/>
      <c r="CE1496" s="87">
        <f t="shared" si="467"/>
        <v>3</v>
      </c>
      <c r="CF1496" s="90">
        <v>4040920</v>
      </c>
      <c r="CG1496" s="90">
        <v>3030690</v>
      </c>
      <c r="CH1496" s="90">
        <v>7071610</v>
      </c>
      <c r="CI1496" s="91">
        <v>26585</v>
      </c>
      <c r="CJ1496" s="87">
        <f t="shared" si="465"/>
        <v>3</v>
      </c>
      <c r="CK1496" s="87">
        <f t="shared" si="466"/>
        <v>11</v>
      </c>
      <c r="CL1496" s="22" t="s">
        <v>5125</v>
      </c>
      <c r="CM1496" s="22" t="s">
        <v>5746</v>
      </c>
    </row>
    <row r="1497" spans="1:91" ht="14.85" customHeight="1" x14ac:dyDescent="0.25">
      <c r="A1497" s="69">
        <f t="shared" si="456"/>
        <v>1495</v>
      </c>
      <c r="B1497" s="70" t="s">
        <v>102</v>
      </c>
      <c r="C1497" s="107">
        <v>266308260</v>
      </c>
      <c r="D1497" s="106">
        <v>145578492</v>
      </c>
      <c r="E1497" s="73"/>
      <c r="F1497" s="74">
        <v>46086</v>
      </c>
      <c r="G1497" s="75" t="s">
        <v>1187</v>
      </c>
      <c r="H1497" s="75" t="s">
        <v>2963</v>
      </c>
      <c r="I1497" s="75" t="s">
        <v>105</v>
      </c>
      <c r="J1497" s="75" t="s">
        <v>1161</v>
      </c>
      <c r="K1497" s="75" t="s">
        <v>242</v>
      </c>
      <c r="L1497" s="74">
        <v>46104</v>
      </c>
      <c r="M1497" s="73">
        <v>40</v>
      </c>
      <c r="N1497" s="75" t="s">
        <v>5755</v>
      </c>
      <c r="O1497" s="75" t="s">
        <v>5756</v>
      </c>
      <c r="P1497" s="75">
        <v>2830049817</v>
      </c>
      <c r="Q1497" s="74">
        <v>46090</v>
      </c>
      <c r="R1497" s="75">
        <v>1209391723</v>
      </c>
      <c r="S1497" s="75">
        <v>224295583</v>
      </c>
      <c r="T1497" s="74">
        <v>46090</v>
      </c>
      <c r="U1497" s="76">
        <v>15759.089</v>
      </c>
      <c r="V1497" s="76">
        <v>15249.753000000001</v>
      </c>
      <c r="W1497" s="75">
        <v>20</v>
      </c>
      <c r="X1497" s="75">
        <v>8</v>
      </c>
      <c r="Y1497" s="98">
        <v>266308507</v>
      </c>
      <c r="Z1497" s="82" t="s">
        <v>110</v>
      </c>
      <c r="AA1497" s="75" t="s">
        <v>5711</v>
      </c>
      <c r="AB1497" s="75" t="s">
        <v>4504</v>
      </c>
      <c r="AC1497" s="107">
        <v>266308260</v>
      </c>
      <c r="AD1497" s="75" t="s">
        <v>113</v>
      </c>
      <c r="AE1497" s="221">
        <v>46094</v>
      </c>
      <c r="AF1497" s="130">
        <v>46092.291666666664</v>
      </c>
      <c r="AG1497" s="130">
        <v>46092.375</v>
      </c>
      <c r="AH1497" s="130">
        <v>46092.375</v>
      </c>
      <c r="AI1497" s="74">
        <v>46090</v>
      </c>
      <c r="AJ1497" s="221">
        <v>46094</v>
      </c>
      <c r="AK1497" s="226">
        <v>46094</v>
      </c>
      <c r="AL1497" s="121">
        <v>46096</v>
      </c>
      <c r="AM1497" s="75"/>
      <c r="AN1497" s="121">
        <v>46096</v>
      </c>
      <c r="AO1497" s="81">
        <f t="shared" si="468"/>
        <v>46091.375</v>
      </c>
      <c r="AP1497" s="81">
        <f t="shared" si="469"/>
        <v>46092.375</v>
      </c>
      <c r="AQ1497" s="81">
        <f t="shared" si="470"/>
        <v>46092.375</v>
      </c>
      <c r="AR1497" s="81">
        <f t="shared" si="471"/>
        <v>46095</v>
      </c>
      <c r="AS1497" s="81">
        <f t="shared" si="472"/>
        <v>46096</v>
      </c>
      <c r="AT1497" s="81">
        <f t="shared" si="473"/>
        <v>46095</v>
      </c>
      <c r="AU1497" s="82" t="s">
        <v>5120</v>
      </c>
      <c r="AV1497" s="134">
        <v>46090</v>
      </c>
      <c r="AW1497" s="75" t="s">
        <v>5757</v>
      </c>
      <c r="AX1497" s="75" t="s">
        <v>5758</v>
      </c>
      <c r="AY1497" s="75"/>
      <c r="AZ1497" s="96"/>
      <c r="BA1497" s="75"/>
      <c r="BB1497" s="75"/>
      <c r="BC1497" s="75"/>
      <c r="BD1497" s="75"/>
      <c r="BE1497" s="75"/>
      <c r="BF1497" s="75"/>
      <c r="BG1497" s="75"/>
      <c r="BH1497" s="75"/>
      <c r="BI1497" s="75"/>
      <c r="BJ1497" s="75"/>
      <c r="BK1497" s="75"/>
      <c r="BL1497" s="75"/>
      <c r="BM1497" s="75"/>
      <c r="BN1497" s="75"/>
      <c r="BO1497" s="75"/>
      <c r="BP1497" s="75"/>
      <c r="BQ1497" s="75"/>
      <c r="BR1497" s="75"/>
      <c r="BS1497" s="75"/>
      <c r="BT1497" s="75">
        <v>0</v>
      </c>
      <c r="BU1497" s="201" t="s">
        <v>5745</v>
      </c>
      <c r="BV1497" s="74">
        <v>46093</v>
      </c>
      <c r="BW1497" s="85"/>
      <c r="BX1497" s="85"/>
      <c r="BY1497" s="86"/>
      <c r="BZ1497" s="87">
        <f t="shared" si="474"/>
        <v>10</v>
      </c>
      <c r="CA1497" s="22" t="s">
        <v>5124</v>
      </c>
      <c r="CB1497" s="88">
        <f t="shared" si="464"/>
        <v>11</v>
      </c>
      <c r="CC1497" s="89"/>
      <c r="CE1497" s="87">
        <f t="shared" si="467"/>
        <v>3</v>
      </c>
      <c r="CF1497" s="90">
        <v>4040920</v>
      </c>
      <c r="CG1497" s="90">
        <v>3030690</v>
      </c>
      <c r="CH1497" s="90">
        <v>7071610</v>
      </c>
      <c r="CI1497" s="91">
        <v>26585</v>
      </c>
      <c r="CJ1497" s="87">
        <f t="shared" si="465"/>
        <v>3</v>
      </c>
      <c r="CK1497" s="87">
        <f t="shared" si="466"/>
        <v>11</v>
      </c>
      <c r="CL1497" s="22" t="s">
        <v>5125</v>
      </c>
      <c r="CM1497" s="22" t="s">
        <v>5746</v>
      </c>
    </row>
    <row r="1498" spans="1:91" ht="14.85" customHeight="1" x14ac:dyDescent="0.25">
      <c r="A1498" s="69">
        <f t="shared" si="456"/>
        <v>1496</v>
      </c>
      <c r="B1498" s="70" t="s">
        <v>102</v>
      </c>
      <c r="C1498" s="200">
        <v>266307534</v>
      </c>
      <c r="D1498" s="106">
        <v>145592326</v>
      </c>
      <c r="E1498" s="73"/>
      <c r="F1498" s="74">
        <v>46085</v>
      </c>
      <c r="G1498" s="75" t="s">
        <v>1211</v>
      </c>
      <c r="H1498" s="75" t="s">
        <v>2963</v>
      </c>
      <c r="I1498" s="75" t="s">
        <v>105</v>
      </c>
      <c r="J1498" s="75" t="s">
        <v>1161</v>
      </c>
      <c r="K1498" s="75" t="s">
        <v>242</v>
      </c>
      <c r="L1498" s="74">
        <v>46099</v>
      </c>
      <c r="M1498" s="73">
        <v>40</v>
      </c>
      <c r="N1498" s="75" t="s">
        <v>5759</v>
      </c>
      <c r="O1498" s="75" t="s">
        <v>5760</v>
      </c>
      <c r="P1498" s="22">
        <v>2830049764</v>
      </c>
      <c r="Q1498" s="101">
        <v>46089</v>
      </c>
      <c r="R1498" s="75">
        <v>1209391555</v>
      </c>
      <c r="S1498" s="82">
        <v>224295261</v>
      </c>
      <c r="T1498" s="101">
        <v>46089</v>
      </c>
      <c r="U1498" s="259">
        <v>15755.804</v>
      </c>
      <c r="V1498" s="259">
        <v>15164.705</v>
      </c>
      <c r="W1498" s="75">
        <v>19</v>
      </c>
      <c r="X1498" s="75">
        <v>12</v>
      </c>
      <c r="Y1498" s="98">
        <v>265898983</v>
      </c>
      <c r="Z1498" s="82" t="s">
        <v>110</v>
      </c>
      <c r="AA1498" s="75" t="s">
        <v>5711</v>
      </c>
      <c r="AB1498" s="82" t="s">
        <v>4504</v>
      </c>
      <c r="AC1498" s="258">
        <v>266307534</v>
      </c>
      <c r="AD1498" s="75" t="s">
        <v>113</v>
      </c>
      <c r="AE1498" s="75"/>
      <c r="AF1498" s="130">
        <v>46092.291666666664</v>
      </c>
      <c r="AG1498" s="130">
        <v>46091.291666666664</v>
      </c>
      <c r="AH1498" s="130">
        <v>46091.291666666664</v>
      </c>
      <c r="AI1498" s="74">
        <v>46090</v>
      </c>
      <c r="AJ1498" s="221">
        <v>46094</v>
      </c>
      <c r="AK1498" s="225">
        <v>46094</v>
      </c>
      <c r="AL1498" s="121">
        <v>46096</v>
      </c>
      <c r="AM1498" s="75"/>
      <c r="AN1498" s="121">
        <v>46096</v>
      </c>
      <c r="AO1498" s="81">
        <f t="shared" si="468"/>
        <v>46090.291666666664</v>
      </c>
      <c r="AP1498" s="81">
        <f t="shared" si="469"/>
        <v>46091.291666666664</v>
      </c>
      <c r="AQ1498" s="81">
        <f t="shared" si="470"/>
        <v>46091.291666666664</v>
      </c>
      <c r="AR1498" s="81">
        <f t="shared" si="471"/>
        <v>46095</v>
      </c>
      <c r="AS1498" s="81">
        <f t="shared" si="472"/>
        <v>46096</v>
      </c>
      <c r="AT1498" s="81">
        <f t="shared" si="473"/>
        <v>46095</v>
      </c>
      <c r="AU1498" s="224" t="s">
        <v>5120</v>
      </c>
      <c r="AV1498" s="134">
        <v>46089</v>
      </c>
      <c r="AW1498" s="75" t="s">
        <v>5761</v>
      </c>
      <c r="AX1498" s="75" t="s">
        <v>5762</v>
      </c>
      <c r="AY1498" s="75"/>
      <c r="AZ1498" s="96"/>
      <c r="BA1498" s="75"/>
      <c r="BB1498" s="75"/>
      <c r="BC1498" s="75"/>
      <c r="BD1498" s="75"/>
      <c r="BE1498" s="75"/>
      <c r="BF1498" s="75"/>
      <c r="BG1498" s="75"/>
      <c r="BH1498" s="75"/>
      <c r="BI1498" s="75"/>
      <c r="BJ1498" s="75"/>
      <c r="BK1498" s="75"/>
      <c r="BL1498" s="75"/>
      <c r="BM1498" s="75"/>
      <c r="BN1498" s="75"/>
      <c r="BO1498" s="75"/>
      <c r="BP1498" s="75"/>
      <c r="BQ1498" s="75"/>
      <c r="BR1498" s="75"/>
      <c r="BS1498" s="75"/>
      <c r="BT1498" s="75">
        <v>0</v>
      </c>
      <c r="BU1498" s="201" t="s">
        <v>5726</v>
      </c>
      <c r="BV1498" s="74">
        <v>46096</v>
      </c>
      <c r="BW1498" s="85"/>
      <c r="BX1498" s="85"/>
      <c r="BY1498" s="86"/>
      <c r="BZ1498" s="87">
        <f t="shared" si="474"/>
        <v>10</v>
      </c>
      <c r="CA1498" s="22" t="s">
        <v>5124</v>
      </c>
      <c r="CB1498" s="88">
        <f t="shared" si="464"/>
        <v>12</v>
      </c>
      <c r="CC1498" s="89"/>
      <c r="CE1498" s="87">
        <f t="shared" si="467"/>
        <v>3</v>
      </c>
      <c r="CF1498" s="90">
        <v>4053536</v>
      </c>
      <c r="CG1498" s="90">
        <v>3040152</v>
      </c>
      <c r="CH1498" s="90">
        <v>7093688</v>
      </c>
      <c r="CI1498" s="22">
        <v>26668</v>
      </c>
      <c r="CJ1498" s="87">
        <f t="shared" si="465"/>
        <v>3</v>
      </c>
      <c r="CK1498" s="87">
        <f t="shared" si="466"/>
        <v>10</v>
      </c>
      <c r="CL1498" s="22" t="s">
        <v>5125</v>
      </c>
      <c r="CM1498" s="22" t="s">
        <v>5727</v>
      </c>
    </row>
    <row r="1499" spans="1:91" ht="14.85" customHeight="1" x14ac:dyDescent="0.25">
      <c r="A1499" s="69">
        <f t="shared" si="456"/>
        <v>1497</v>
      </c>
      <c r="B1499" s="70" t="s">
        <v>102</v>
      </c>
      <c r="C1499" s="107">
        <v>266307336</v>
      </c>
      <c r="D1499" s="106">
        <v>145592524</v>
      </c>
      <c r="E1499" s="73"/>
      <c r="F1499" s="74">
        <v>46086</v>
      </c>
      <c r="G1499" s="75" t="s">
        <v>1274</v>
      </c>
      <c r="H1499" s="75" t="s">
        <v>2963</v>
      </c>
      <c r="I1499" s="75" t="s">
        <v>105</v>
      </c>
      <c r="J1499" s="75" t="s">
        <v>1161</v>
      </c>
      <c r="K1499" s="75" t="s">
        <v>242</v>
      </c>
      <c r="L1499" s="74">
        <v>46104</v>
      </c>
      <c r="M1499" s="73">
        <v>40</v>
      </c>
      <c r="N1499" s="75" t="s">
        <v>5763</v>
      </c>
      <c r="O1499" s="75" t="s">
        <v>5764</v>
      </c>
      <c r="P1499" s="75">
        <v>2830049799</v>
      </c>
      <c r="Q1499" s="74">
        <v>46090</v>
      </c>
      <c r="R1499" s="75">
        <v>1209391663</v>
      </c>
      <c r="S1499" s="75">
        <v>224295462</v>
      </c>
      <c r="T1499" s="74">
        <v>46090</v>
      </c>
      <c r="U1499" s="76">
        <v>16073.079</v>
      </c>
      <c r="V1499" s="76">
        <v>15512.286</v>
      </c>
      <c r="W1499" s="75">
        <v>21</v>
      </c>
      <c r="X1499" s="75">
        <v>7</v>
      </c>
      <c r="Y1499" s="98">
        <v>265904743</v>
      </c>
      <c r="Z1499" s="82" t="s">
        <v>110</v>
      </c>
      <c r="AA1499" s="75" t="s">
        <v>5711</v>
      </c>
      <c r="AB1499" s="75" t="s">
        <v>4504</v>
      </c>
      <c r="AC1499" s="107">
        <v>266307336</v>
      </c>
      <c r="AD1499" s="75" t="s">
        <v>113</v>
      </c>
      <c r="AE1499" s="221">
        <v>46094</v>
      </c>
      <c r="AF1499" s="130">
        <v>46092.291666666664</v>
      </c>
      <c r="AG1499" s="130">
        <v>46091.291666666664</v>
      </c>
      <c r="AH1499" s="130">
        <v>46091.291666666664</v>
      </c>
      <c r="AI1499" s="74">
        <v>46090</v>
      </c>
      <c r="AJ1499" s="221">
        <v>46094</v>
      </c>
      <c r="AK1499" s="226">
        <v>46094</v>
      </c>
      <c r="AL1499" s="121">
        <v>46096</v>
      </c>
      <c r="AM1499" s="75"/>
      <c r="AN1499" s="121">
        <v>46096</v>
      </c>
      <c r="AO1499" s="81">
        <f t="shared" si="468"/>
        <v>46090.291666666664</v>
      </c>
      <c r="AP1499" s="81">
        <f t="shared" si="469"/>
        <v>46091.291666666664</v>
      </c>
      <c r="AQ1499" s="81">
        <f t="shared" si="470"/>
        <v>46091.291666666664</v>
      </c>
      <c r="AR1499" s="81">
        <f t="shared" si="471"/>
        <v>46095</v>
      </c>
      <c r="AS1499" s="81">
        <f t="shared" si="472"/>
        <v>46096</v>
      </c>
      <c r="AT1499" s="81">
        <f t="shared" si="473"/>
        <v>46095</v>
      </c>
      <c r="AU1499" s="82" t="s">
        <v>5120</v>
      </c>
      <c r="AV1499" s="134">
        <v>46090</v>
      </c>
      <c r="AW1499" s="75" t="s">
        <v>5765</v>
      </c>
      <c r="AX1499" s="75" t="s">
        <v>5766</v>
      </c>
      <c r="AY1499" s="75"/>
      <c r="AZ1499" s="96"/>
      <c r="BA1499" s="75"/>
      <c r="BB1499" s="75"/>
      <c r="BC1499" s="75"/>
      <c r="BD1499" s="75"/>
      <c r="BE1499" s="75"/>
      <c r="BF1499" s="75"/>
      <c r="BG1499" s="75"/>
      <c r="BH1499" s="75"/>
      <c r="BI1499" s="75"/>
      <c r="BJ1499" s="75"/>
      <c r="BK1499" s="75"/>
      <c r="BL1499" s="75"/>
      <c r="BM1499" s="75"/>
      <c r="BN1499" s="75"/>
      <c r="BO1499" s="75"/>
      <c r="BP1499" s="75"/>
      <c r="BQ1499" s="75"/>
      <c r="BR1499" s="75"/>
      <c r="BS1499" s="75"/>
      <c r="BT1499" s="75">
        <v>1</v>
      </c>
      <c r="BU1499" s="201" t="s">
        <v>5767</v>
      </c>
      <c r="BV1499" s="74">
        <v>46105</v>
      </c>
      <c r="BW1499" s="85"/>
      <c r="BX1499" s="85"/>
      <c r="BY1499" s="86"/>
      <c r="BZ1499" s="87">
        <f t="shared" si="474"/>
        <v>10</v>
      </c>
      <c r="CA1499" s="22" t="s">
        <v>5124</v>
      </c>
      <c r="CB1499" s="88">
        <f t="shared" si="464"/>
        <v>13</v>
      </c>
      <c r="CC1499" s="89"/>
      <c r="CE1499" s="87">
        <f t="shared" si="467"/>
        <v>3</v>
      </c>
      <c r="CF1499" s="90">
        <v>4040920</v>
      </c>
      <c r="CG1499" s="90">
        <v>3030690</v>
      </c>
      <c r="CH1499" s="90">
        <v>7071610</v>
      </c>
      <c r="CI1499" s="91">
        <v>26585</v>
      </c>
      <c r="CJ1499" s="87">
        <f t="shared" si="465"/>
        <v>3</v>
      </c>
      <c r="CK1499" s="87">
        <f t="shared" si="466"/>
        <v>11</v>
      </c>
      <c r="CL1499" s="22" t="s">
        <v>5125</v>
      </c>
      <c r="CM1499" s="22" t="s">
        <v>5768</v>
      </c>
    </row>
    <row r="1500" spans="1:91" ht="14.85" customHeight="1" x14ac:dyDescent="0.25">
      <c r="A1500" s="69">
        <f t="shared" si="456"/>
        <v>1498</v>
      </c>
      <c r="B1500" s="70" t="s">
        <v>102</v>
      </c>
      <c r="C1500" s="107">
        <v>265907845</v>
      </c>
      <c r="D1500" s="106">
        <v>145592689</v>
      </c>
      <c r="E1500" s="73"/>
      <c r="F1500" s="74">
        <v>46086</v>
      </c>
      <c r="G1500" s="75" t="s">
        <v>1188</v>
      </c>
      <c r="H1500" s="75" t="s">
        <v>2963</v>
      </c>
      <c r="I1500" s="75" t="s">
        <v>105</v>
      </c>
      <c r="J1500" s="75" t="s">
        <v>1161</v>
      </c>
      <c r="K1500" s="75" t="s">
        <v>242</v>
      </c>
      <c r="L1500" s="74">
        <v>46104</v>
      </c>
      <c r="M1500" s="73">
        <v>40</v>
      </c>
      <c r="N1500" s="75" t="s">
        <v>5769</v>
      </c>
      <c r="O1500" s="75" t="s">
        <v>5770</v>
      </c>
      <c r="P1500" s="75">
        <v>2830049830</v>
      </c>
      <c r="Q1500" s="74">
        <v>46090</v>
      </c>
      <c r="R1500" s="75">
        <v>1209391776</v>
      </c>
      <c r="S1500" s="75">
        <v>224295503</v>
      </c>
      <c r="T1500" s="74">
        <v>46090</v>
      </c>
      <c r="U1500" s="76">
        <v>16479.580000000002</v>
      </c>
      <c r="V1500" s="76">
        <v>15967.332</v>
      </c>
      <c r="W1500" s="75">
        <v>19</v>
      </c>
      <c r="X1500" s="75">
        <v>6</v>
      </c>
      <c r="Y1500" s="98">
        <v>265907845</v>
      </c>
      <c r="Z1500" s="82" t="s">
        <v>110</v>
      </c>
      <c r="AA1500" s="75" t="s">
        <v>5711</v>
      </c>
      <c r="AB1500" s="75" t="s">
        <v>4504</v>
      </c>
      <c r="AC1500" s="107">
        <v>265907845</v>
      </c>
      <c r="AD1500" s="75" t="s">
        <v>113</v>
      </c>
      <c r="AE1500" s="221">
        <v>46094</v>
      </c>
      <c r="AF1500" s="130">
        <v>46092.291666666664</v>
      </c>
      <c r="AG1500" s="130">
        <v>46092.375</v>
      </c>
      <c r="AH1500" s="130">
        <v>46092.375</v>
      </c>
      <c r="AI1500" s="74">
        <v>46090</v>
      </c>
      <c r="AJ1500" s="221">
        <v>46094</v>
      </c>
      <c r="AK1500" s="249">
        <v>46094</v>
      </c>
      <c r="AL1500" s="121">
        <v>46096</v>
      </c>
      <c r="AM1500" s="75"/>
      <c r="AN1500" s="121">
        <v>46096</v>
      </c>
      <c r="AO1500" s="81">
        <f t="shared" si="468"/>
        <v>46091.375</v>
      </c>
      <c r="AP1500" s="81">
        <f t="shared" si="469"/>
        <v>46092.375</v>
      </c>
      <c r="AQ1500" s="81">
        <f t="shared" si="470"/>
        <v>46092.375</v>
      </c>
      <c r="AR1500" s="81">
        <f t="shared" si="471"/>
        <v>46095</v>
      </c>
      <c r="AS1500" s="81">
        <f t="shared" si="472"/>
        <v>46096</v>
      </c>
      <c r="AT1500" s="81">
        <f t="shared" si="473"/>
        <v>46095</v>
      </c>
      <c r="AU1500" s="82" t="s">
        <v>5120</v>
      </c>
      <c r="AV1500" s="134">
        <v>46090</v>
      </c>
      <c r="AW1500" s="75" t="s">
        <v>5771</v>
      </c>
      <c r="AX1500" s="75" t="s">
        <v>5772</v>
      </c>
      <c r="AY1500" s="75"/>
      <c r="AZ1500" s="96"/>
      <c r="BA1500" s="75"/>
      <c r="BB1500" s="75"/>
      <c r="BC1500" s="75"/>
      <c r="BD1500" s="75"/>
      <c r="BE1500" s="75"/>
      <c r="BF1500" s="75"/>
      <c r="BG1500" s="75"/>
      <c r="BH1500" s="75"/>
      <c r="BI1500" s="75"/>
      <c r="BJ1500" s="75"/>
      <c r="BK1500" s="75"/>
      <c r="BL1500" s="75"/>
      <c r="BM1500" s="75"/>
      <c r="BN1500" s="75"/>
      <c r="BO1500" s="75"/>
      <c r="BP1500" s="75"/>
      <c r="BQ1500" s="75"/>
      <c r="BR1500" s="75"/>
      <c r="BS1500" s="75"/>
      <c r="BT1500" s="75">
        <v>0</v>
      </c>
      <c r="BU1500" s="201" t="s">
        <v>5714</v>
      </c>
      <c r="BV1500" s="74">
        <v>46105</v>
      </c>
      <c r="BW1500" s="85"/>
      <c r="BX1500" s="85"/>
      <c r="BY1500" s="86"/>
      <c r="BZ1500" s="87">
        <f t="shared" si="474"/>
        <v>10</v>
      </c>
      <c r="CA1500" s="22" t="s">
        <v>5124</v>
      </c>
      <c r="CB1500" s="88">
        <f t="shared" si="464"/>
        <v>13</v>
      </c>
      <c r="CC1500" s="89"/>
      <c r="CE1500" s="87">
        <f t="shared" si="467"/>
        <v>3</v>
      </c>
      <c r="CF1500" s="90">
        <v>4040920</v>
      </c>
      <c r="CG1500" s="90">
        <v>3030690</v>
      </c>
      <c r="CH1500" s="90">
        <v>7071610</v>
      </c>
      <c r="CI1500" s="91">
        <v>26585</v>
      </c>
      <c r="CJ1500" s="87">
        <f t="shared" si="465"/>
        <v>3</v>
      </c>
      <c r="CK1500" s="87">
        <f t="shared" si="466"/>
        <v>11</v>
      </c>
      <c r="CL1500" s="22" t="s">
        <v>5125</v>
      </c>
      <c r="CM1500" s="22" t="s">
        <v>5715</v>
      </c>
    </row>
    <row r="1501" spans="1:91" ht="14.85" customHeight="1" x14ac:dyDescent="0.25">
      <c r="A1501" s="69">
        <f t="shared" si="456"/>
        <v>1499</v>
      </c>
      <c r="B1501" s="70" t="s">
        <v>102</v>
      </c>
      <c r="C1501" s="107">
        <v>266307336</v>
      </c>
      <c r="D1501" s="106">
        <v>145592712</v>
      </c>
      <c r="E1501" s="73"/>
      <c r="F1501" s="74">
        <v>46086</v>
      </c>
      <c r="G1501" s="75" t="s">
        <v>1188</v>
      </c>
      <c r="H1501" s="75" t="s">
        <v>2963</v>
      </c>
      <c r="I1501" s="75" t="s">
        <v>105</v>
      </c>
      <c r="J1501" s="75" t="s">
        <v>1161</v>
      </c>
      <c r="K1501" s="75" t="s">
        <v>242</v>
      </c>
      <c r="L1501" s="74">
        <v>46104</v>
      </c>
      <c r="M1501" s="73">
        <v>40</v>
      </c>
      <c r="N1501" s="75" t="s">
        <v>5773</v>
      </c>
      <c r="O1501" s="75" t="s">
        <v>5774</v>
      </c>
      <c r="P1501" s="75">
        <v>2830049796</v>
      </c>
      <c r="Q1501" s="74">
        <v>46090</v>
      </c>
      <c r="R1501" s="75">
        <v>1209391651</v>
      </c>
      <c r="S1501" s="75">
        <v>224295509</v>
      </c>
      <c r="T1501" s="74">
        <v>46090</v>
      </c>
      <c r="U1501" s="76">
        <v>14491.654</v>
      </c>
      <c r="V1501" s="76">
        <v>14032.537</v>
      </c>
      <c r="W1501" s="75">
        <v>18</v>
      </c>
      <c r="X1501" s="75">
        <v>5</v>
      </c>
      <c r="Y1501" s="98">
        <v>266655604</v>
      </c>
      <c r="Z1501" s="82" t="s">
        <v>110</v>
      </c>
      <c r="AA1501" s="75" t="s">
        <v>5711</v>
      </c>
      <c r="AB1501" s="75" t="s">
        <v>4504</v>
      </c>
      <c r="AC1501" s="107">
        <v>266307336</v>
      </c>
      <c r="AD1501" s="75" t="s">
        <v>113</v>
      </c>
      <c r="AE1501" s="221">
        <v>46094</v>
      </c>
      <c r="AF1501" s="130">
        <v>46092.291666666664</v>
      </c>
      <c r="AG1501" s="130">
        <v>46091.291666666664</v>
      </c>
      <c r="AH1501" s="130">
        <v>46091.291666666664</v>
      </c>
      <c r="AI1501" s="74">
        <v>46090</v>
      </c>
      <c r="AJ1501" s="221">
        <v>46094</v>
      </c>
      <c r="AK1501" s="226">
        <v>46094</v>
      </c>
      <c r="AL1501" s="121">
        <v>46096</v>
      </c>
      <c r="AM1501" s="75"/>
      <c r="AN1501" s="121">
        <v>46096</v>
      </c>
      <c r="AO1501" s="81">
        <f t="shared" si="468"/>
        <v>46090.291666666664</v>
      </c>
      <c r="AP1501" s="81">
        <f t="shared" si="469"/>
        <v>46091.291666666664</v>
      </c>
      <c r="AQ1501" s="81">
        <f t="shared" si="470"/>
        <v>46091.291666666664</v>
      </c>
      <c r="AR1501" s="81">
        <f t="shared" si="471"/>
        <v>46095</v>
      </c>
      <c r="AS1501" s="81">
        <f t="shared" si="472"/>
        <v>46096</v>
      </c>
      <c r="AT1501" s="81">
        <f t="shared" si="473"/>
        <v>46095</v>
      </c>
      <c r="AU1501" s="82" t="s">
        <v>5120</v>
      </c>
      <c r="AV1501" s="134">
        <v>46090</v>
      </c>
      <c r="AW1501" s="75" t="s">
        <v>5775</v>
      </c>
      <c r="AX1501" s="75" t="s">
        <v>5776</v>
      </c>
      <c r="AY1501" s="75"/>
      <c r="AZ1501" s="96"/>
      <c r="BA1501" s="75"/>
      <c r="BB1501" s="75"/>
      <c r="BC1501" s="75"/>
      <c r="BD1501" s="75"/>
      <c r="BE1501" s="75"/>
      <c r="BF1501" s="75"/>
      <c r="BG1501" s="75"/>
      <c r="BH1501" s="75"/>
      <c r="BI1501" s="75"/>
      <c r="BJ1501" s="75"/>
      <c r="BK1501" s="75"/>
      <c r="BL1501" s="75"/>
      <c r="BM1501" s="75"/>
      <c r="BN1501" s="75"/>
      <c r="BO1501" s="75"/>
      <c r="BP1501" s="75"/>
      <c r="BQ1501" s="75"/>
      <c r="BR1501" s="75"/>
      <c r="BS1501" s="75"/>
      <c r="BT1501" s="75">
        <v>0</v>
      </c>
      <c r="BU1501" s="201" t="s">
        <v>5767</v>
      </c>
      <c r="BV1501" s="74">
        <v>46105</v>
      </c>
      <c r="BW1501" s="85"/>
      <c r="BX1501" s="85"/>
      <c r="BY1501" s="86"/>
      <c r="BZ1501" s="87">
        <f t="shared" si="474"/>
        <v>10</v>
      </c>
      <c r="CA1501" s="22" t="s">
        <v>5124</v>
      </c>
      <c r="CB1501" s="88">
        <f t="shared" si="464"/>
        <v>13</v>
      </c>
      <c r="CC1501" s="89"/>
      <c r="CE1501" s="87">
        <f t="shared" si="467"/>
        <v>3</v>
      </c>
      <c r="CF1501" s="90">
        <v>4040920</v>
      </c>
      <c r="CG1501" s="90">
        <v>3030690</v>
      </c>
      <c r="CH1501" s="90">
        <v>7071610</v>
      </c>
      <c r="CI1501" s="91">
        <v>26585</v>
      </c>
      <c r="CJ1501" s="87">
        <f t="shared" si="465"/>
        <v>3</v>
      </c>
      <c r="CK1501" s="87">
        <f t="shared" si="466"/>
        <v>11</v>
      </c>
      <c r="CL1501" s="22" t="s">
        <v>5125</v>
      </c>
      <c r="CM1501" s="22" t="s">
        <v>5768</v>
      </c>
    </row>
    <row r="1502" spans="1:91" ht="14.85" customHeight="1" x14ac:dyDescent="0.25">
      <c r="A1502" s="69">
        <f t="shared" si="456"/>
        <v>1500</v>
      </c>
      <c r="B1502" s="70" t="s">
        <v>102</v>
      </c>
      <c r="C1502" s="107">
        <v>266655636</v>
      </c>
      <c r="D1502" s="106">
        <v>145618811</v>
      </c>
      <c r="E1502" s="73"/>
      <c r="F1502" s="74">
        <v>46086</v>
      </c>
      <c r="G1502" s="75" t="s">
        <v>3634</v>
      </c>
      <c r="H1502" s="75" t="s">
        <v>2963</v>
      </c>
      <c r="I1502" s="75" t="s">
        <v>105</v>
      </c>
      <c r="J1502" s="75" t="s">
        <v>1161</v>
      </c>
      <c r="K1502" s="75" t="s">
        <v>242</v>
      </c>
      <c r="L1502" s="74">
        <v>46104</v>
      </c>
      <c r="M1502" s="73">
        <v>40</v>
      </c>
      <c r="N1502" s="75" t="s">
        <v>5777</v>
      </c>
      <c r="O1502" s="75" t="s">
        <v>5778</v>
      </c>
      <c r="P1502" s="75">
        <v>2830049818</v>
      </c>
      <c r="Q1502" s="74">
        <v>46090</v>
      </c>
      <c r="R1502" s="75">
        <v>1209391725</v>
      </c>
      <c r="S1502" s="75">
        <v>224295601</v>
      </c>
      <c r="T1502" s="74">
        <v>46090</v>
      </c>
      <c r="U1502" s="76">
        <v>17739.223999999998</v>
      </c>
      <c r="V1502" s="76">
        <v>17158.132000000001</v>
      </c>
      <c r="W1502" s="75">
        <v>21</v>
      </c>
      <c r="X1502" s="75">
        <v>6</v>
      </c>
      <c r="Y1502" s="98">
        <v>266655616</v>
      </c>
      <c r="Z1502" s="82" t="s">
        <v>110</v>
      </c>
      <c r="AA1502" s="75" t="s">
        <v>5711</v>
      </c>
      <c r="AB1502" s="75" t="s">
        <v>4504</v>
      </c>
      <c r="AC1502" s="107">
        <v>266655636</v>
      </c>
      <c r="AD1502" s="75" t="s">
        <v>113</v>
      </c>
      <c r="AE1502" s="74">
        <v>46094</v>
      </c>
      <c r="AF1502" s="130">
        <v>46092.291666666664</v>
      </c>
      <c r="AG1502" s="130">
        <v>46092.375</v>
      </c>
      <c r="AH1502" s="130">
        <v>46092.375</v>
      </c>
      <c r="AI1502" s="74">
        <v>46090</v>
      </c>
      <c r="AJ1502" s="221">
        <v>46094</v>
      </c>
      <c r="AK1502" s="225">
        <v>46094</v>
      </c>
      <c r="AL1502" s="131">
        <v>46096</v>
      </c>
      <c r="AM1502" s="75"/>
      <c r="AN1502" s="121">
        <v>46096</v>
      </c>
      <c r="AO1502" s="81">
        <f t="shared" si="468"/>
        <v>46091.375</v>
      </c>
      <c r="AP1502" s="81">
        <f t="shared" si="469"/>
        <v>46092.375</v>
      </c>
      <c r="AQ1502" s="81">
        <f t="shared" si="470"/>
        <v>46092.375</v>
      </c>
      <c r="AR1502" s="81">
        <f t="shared" si="471"/>
        <v>46095</v>
      </c>
      <c r="AS1502" s="81">
        <f t="shared" si="472"/>
        <v>46096</v>
      </c>
      <c r="AT1502" s="81">
        <f t="shared" si="473"/>
        <v>46095</v>
      </c>
      <c r="AU1502" s="82" t="s">
        <v>5120</v>
      </c>
      <c r="AV1502" s="134">
        <v>46090</v>
      </c>
      <c r="AW1502" s="75" t="s">
        <v>5779</v>
      </c>
      <c r="AX1502" s="75" t="s">
        <v>5780</v>
      </c>
      <c r="AY1502" s="75"/>
      <c r="AZ1502" s="96"/>
      <c r="BA1502" s="75"/>
      <c r="BB1502" s="75"/>
      <c r="BC1502" s="75"/>
      <c r="BD1502" s="75"/>
      <c r="BE1502" s="75"/>
      <c r="BF1502" s="75"/>
      <c r="BG1502" s="75"/>
      <c r="BH1502" s="75"/>
      <c r="BI1502" s="75"/>
      <c r="BJ1502" s="75"/>
      <c r="BK1502" s="75"/>
      <c r="BL1502" s="75"/>
      <c r="BM1502" s="75"/>
      <c r="BN1502" s="75"/>
      <c r="BO1502" s="75"/>
      <c r="BP1502" s="75"/>
      <c r="BQ1502" s="75"/>
      <c r="BR1502" s="75"/>
      <c r="BS1502" s="75"/>
      <c r="BT1502" s="75">
        <v>0</v>
      </c>
      <c r="BU1502" s="201" t="s">
        <v>5720</v>
      </c>
      <c r="BV1502" s="74">
        <v>46105</v>
      </c>
      <c r="BW1502" s="85"/>
      <c r="BX1502" s="85"/>
      <c r="BY1502" s="86"/>
      <c r="BZ1502" s="87">
        <f t="shared" si="474"/>
        <v>10</v>
      </c>
      <c r="CA1502" s="22" t="s">
        <v>5736</v>
      </c>
      <c r="CB1502" s="88">
        <f t="shared" si="464"/>
        <v>13</v>
      </c>
      <c r="CC1502" s="89"/>
      <c r="CE1502" s="87">
        <f t="shared" si="467"/>
        <v>3</v>
      </c>
      <c r="CF1502" s="90">
        <v>4040920</v>
      </c>
      <c r="CG1502" s="90">
        <v>3030690</v>
      </c>
      <c r="CH1502" s="90">
        <v>7071610</v>
      </c>
      <c r="CI1502" s="91">
        <v>26585</v>
      </c>
      <c r="CJ1502" s="87">
        <f t="shared" si="465"/>
        <v>3</v>
      </c>
      <c r="CK1502" s="87">
        <f t="shared" si="466"/>
        <v>11</v>
      </c>
      <c r="CL1502" s="22" t="s">
        <v>5125</v>
      </c>
      <c r="CM1502" s="22" t="s">
        <v>5721</v>
      </c>
    </row>
    <row r="1503" spans="1:91" ht="14.85" customHeight="1" x14ac:dyDescent="0.25">
      <c r="A1503" s="69">
        <f t="shared" si="456"/>
        <v>1501</v>
      </c>
      <c r="B1503" s="70" t="s">
        <v>102</v>
      </c>
      <c r="C1503" s="107" t="s">
        <v>4980</v>
      </c>
      <c r="D1503" s="106">
        <v>145578239</v>
      </c>
      <c r="E1503" s="73">
        <v>5320007827</v>
      </c>
      <c r="F1503" s="74">
        <v>46078</v>
      </c>
      <c r="G1503" s="75" t="s">
        <v>1421</v>
      </c>
      <c r="H1503" s="75" t="s">
        <v>2963</v>
      </c>
      <c r="I1503" s="75" t="s">
        <v>105</v>
      </c>
      <c r="J1503" s="75" t="s">
        <v>1161</v>
      </c>
      <c r="K1503" s="75" t="s">
        <v>242</v>
      </c>
      <c r="L1503" s="74">
        <v>46093</v>
      </c>
      <c r="M1503" s="73">
        <v>0</v>
      </c>
      <c r="N1503" s="75" t="s">
        <v>5781</v>
      </c>
      <c r="O1503" s="75" t="s">
        <v>5782</v>
      </c>
      <c r="P1503" s="75">
        <v>2830049363</v>
      </c>
      <c r="Q1503" s="99">
        <v>46081</v>
      </c>
      <c r="R1503" s="75">
        <v>1209389344</v>
      </c>
      <c r="S1503" s="75">
        <v>224263788</v>
      </c>
      <c r="T1503" s="99">
        <v>46081</v>
      </c>
      <c r="U1503" s="75">
        <v>1772.05</v>
      </c>
      <c r="V1503" s="75">
        <v>1701.568</v>
      </c>
      <c r="W1503" s="75">
        <v>3</v>
      </c>
      <c r="X1503" s="75">
        <v>0</v>
      </c>
      <c r="Y1503" s="98" t="s">
        <v>5783</v>
      </c>
      <c r="Z1503" s="82" t="s">
        <v>258</v>
      </c>
      <c r="AA1503" s="75" t="s">
        <v>2039</v>
      </c>
      <c r="AB1503" s="75" t="s">
        <v>4913</v>
      </c>
      <c r="AC1503" s="107" t="s">
        <v>4980</v>
      </c>
      <c r="AD1503" s="75" t="s">
        <v>113</v>
      </c>
      <c r="AE1503" s="99">
        <v>46084</v>
      </c>
      <c r="AF1503" s="130">
        <v>46083.916666666664</v>
      </c>
      <c r="AG1503" s="130">
        <v>46082.625</v>
      </c>
      <c r="AH1503" s="130">
        <v>46082.625</v>
      </c>
      <c r="AI1503" s="99">
        <v>46083</v>
      </c>
      <c r="AJ1503" s="99">
        <v>46084</v>
      </c>
      <c r="AK1503" s="99">
        <v>46084</v>
      </c>
      <c r="AL1503" s="99">
        <v>46085</v>
      </c>
      <c r="AM1503" s="99">
        <v>46087</v>
      </c>
      <c r="AN1503" s="74">
        <v>46085</v>
      </c>
      <c r="AO1503" s="95" t="s">
        <v>121</v>
      </c>
      <c r="AP1503" s="95" t="s">
        <v>121</v>
      </c>
      <c r="AQ1503" s="95" t="s">
        <v>121</v>
      </c>
      <c r="AR1503" s="95" t="s">
        <v>121</v>
      </c>
      <c r="AS1503" s="95" t="s">
        <v>121</v>
      </c>
      <c r="AT1503" s="95" t="s">
        <v>121</v>
      </c>
      <c r="AU1503" s="82" t="s">
        <v>2794</v>
      </c>
      <c r="AV1503" s="134">
        <v>46081</v>
      </c>
      <c r="AW1503" s="75" t="s">
        <v>5784</v>
      </c>
      <c r="AX1503" s="75" t="s">
        <v>5785</v>
      </c>
      <c r="AY1503" s="75"/>
      <c r="AZ1503" s="96"/>
      <c r="BA1503" s="75"/>
      <c r="BB1503" s="75"/>
      <c r="BC1503" s="75"/>
      <c r="BD1503" s="75"/>
      <c r="BE1503" s="75"/>
      <c r="BF1503" s="75"/>
      <c r="BG1503" s="75"/>
      <c r="BH1503" s="75"/>
      <c r="BI1503" s="75"/>
      <c r="BJ1503" s="75"/>
      <c r="BK1503" s="75"/>
      <c r="BL1503" s="75"/>
      <c r="BM1503" s="75"/>
      <c r="BN1503" s="75"/>
      <c r="BO1503" s="75"/>
      <c r="BP1503" s="75"/>
      <c r="BQ1503" s="75"/>
      <c r="BR1503" s="75"/>
      <c r="BS1503" s="75"/>
      <c r="BT1503" s="75">
        <v>0</v>
      </c>
      <c r="BU1503" s="189" t="s">
        <v>4986</v>
      </c>
      <c r="BV1503" s="74">
        <v>46084</v>
      </c>
      <c r="BW1503" s="85"/>
      <c r="BX1503" s="85"/>
      <c r="BY1503" s="86"/>
      <c r="BZ1503" s="87">
        <f t="shared" si="474"/>
        <v>9</v>
      </c>
      <c r="CB1503" s="88">
        <f t="shared" si="464"/>
        <v>10</v>
      </c>
      <c r="CC1503" s="89"/>
      <c r="CE1503" s="87">
        <f t="shared" si="467"/>
        <v>3</v>
      </c>
      <c r="CF1503" s="90"/>
      <c r="CG1503" s="90"/>
      <c r="CH1503" s="90"/>
      <c r="CJ1503" s="87">
        <f t="shared" si="465"/>
        <v>2</v>
      </c>
      <c r="CK1503" s="87">
        <f t="shared" si="466"/>
        <v>9</v>
      </c>
      <c r="CL1503" s="22" t="s">
        <v>121</v>
      </c>
      <c r="CM1503" s="22" t="s">
        <v>4987</v>
      </c>
    </row>
    <row r="1504" spans="1:91" ht="14.85" customHeight="1" x14ac:dyDescent="0.25">
      <c r="A1504" s="69">
        <f t="shared" si="456"/>
        <v>1502</v>
      </c>
      <c r="B1504" s="70" t="s">
        <v>102</v>
      </c>
      <c r="C1504" s="107" t="s">
        <v>4980</v>
      </c>
      <c r="D1504" s="106">
        <v>145533226</v>
      </c>
      <c r="E1504" s="73">
        <v>5320007827</v>
      </c>
      <c r="F1504" s="74">
        <v>46078</v>
      </c>
      <c r="G1504" s="75" t="s">
        <v>1159</v>
      </c>
      <c r="H1504" s="75" t="s">
        <v>2963</v>
      </c>
      <c r="I1504" s="75" t="s">
        <v>105</v>
      </c>
      <c r="J1504" s="75" t="s">
        <v>1161</v>
      </c>
      <c r="K1504" s="75" t="s">
        <v>242</v>
      </c>
      <c r="L1504" s="74">
        <v>46093</v>
      </c>
      <c r="M1504" s="73">
        <v>40</v>
      </c>
      <c r="N1504" s="75" t="s">
        <v>5781</v>
      </c>
      <c r="O1504" s="75" t="s">
        <v>5782</v>
      </c>
      <c r="P1504" s="75">
        <v>2830049364</v>
      </c>
      <c r="Q1504" s="99">
        <v>46081</v>
      </c>
      <c r="R1504" s="75">
        <v>1209389345</v>
      </c>
      <c r="S1504" s="75">
        <v>224263787</v>
      </c>
      <c r="T1504" s="99">
        <v>46081</v>
      </c>
      <c r="U1504" s="75">
        <v>10843.12</v>
      </c>
      <c r="V1504" s="75">
        <v>10253.582</v>
      </c>
      <c r="W1504" s="75">
        <v>14</v>
      </c>
      <c r="X1504" s="75">
        <v>98</v>
      </c>
      <c r="Y1504" s="98" t="s">
        <v>5783</v>
      </c>
      <c r="Z1504" s="82" t="s">
        <v>258</v>
      </c>
      <c r="AA1504" s="75" t="s">
        <v>2039</v>
      </c>
      <c r="AB1504" s="75" t="s">
        <v>4913</v>
      </c>
      <c r="AC1504" s="107" t="s">
        <v>4980</v>
      </c>
      <c r="AD1504" s="75" t="s">
        <v>113</v>
      </c>
      <c r="AE1504" s="99">
        <v>46084</v>
      </c>
      <c r="AF1504" s="130">
        <v>46083.916666666664</v>
      </c>
      <c r="AG1504" s="130">
        <v>46082.625</v>
      </c>
      <c r="AH1504" s="130">
        <v>46082.625</v>
      </c>
      <c r="AI1504" s="99">
        <v>46083</v>
      </c>
      <c r="AJ1504" s="99">
        <v>46084</v>
      </c>
      <c r="AK1504" s="217">
        <v>46084</v>
      </c>
      <c r="AL1504" s="99">
        <v>46085</v>
      </c>
      <c r="AM1504" s="99">
        <v>46087</v>
      </c>
      <c r="AN1504" s="74">
        <v>46085</v>
      </c>
      <c r="AO1504" s="95" t="s">
        <v>121</v>
      </c>
      <c r="AP1504" s="95" t="s">
        <v>121</v>
      </c>
      <c r="AQ1504" s="95" t="s">
        <v>121</v>
      </c>
      <c r="AR1504" s="95" t="s">
        <v>121</v>
      </c>
      <c r="AS1504" s="95" t="s">
        <v>121</v>
      </c>
      <c r="AT1504" s="95" t="s">
        <v>121</v>
      </c>
      <c r="AU1504" s="82" t="s">
        <v>2794</v>
      </c>
      <c r="AV1504" s="134">
        <v>46081</v>
      </c>
      <c r="AW1504" s="75">
        <v>0</v>
      </c>
      <c r="AX1504" s="75">
        <v>0</v>
      </c>
      <c r="AY1504" s="75"/>
      <c r="AZ1504" s="96"/>
      <c r="BA1504" s="75"/>
      <c r="BB1504" s="75"/>
      <c r="BC1504" s="75"/>
      <c r="BD1504" s="75"/>
      <c r="BE1504" s="75"/>
      <c r="BF1504" s="75"/>
      <c r="BG1504" s="75"/>
      <c r="BH1504" s="75"/>
      <c r="BI1504" s="75"/>
      <c r="BJ1504" s="75"/>
      <c r="BK1504" s="75"/>
      <c r="BL1504" s="75"/>
      <c r="BM1504" s="75"/>
      <c r="BN1504" s="75"/>
      <c r="BO1504" s="75"/>
      <c r="BP1504" s="75"/>
      <c r="BQ1504" s="75"/>
      <c r="BR1504" s="75"/>
      <c r="BS1504" s="75"/>
      <c r="BT1504" s="75">
        <v>0</v>
      </c>
      <c r="BU1504" s="189" t="s">
        <v>4986</v>
      </c>
      <c r="BV1504" s="74">
        <v>46084</v>
      </c>
      <c r="BW1504" s="85"/>
      <c r="BX1504" s="85"/>
      <c r="BY1504" s="86"/>
      <c r="BZ1504" s="87">
        <f t="shared" si="474"/>
        <v>9</v>
      </c>
      <c r="CB1504" s="88">
        <f t="shared" si="464"/>
        <v>10</v>
      </c>
      <c r="CC1504" s="89"/>
      <c r="CE1504" s="87">
        <f t="shared" si="467"/>
        <v>3</v>
      </c>
      <c r="CF1504" s="90">
        <v>6952974</v>
      </c>
      <c r="CG1504" s="90"/>
      <c r="CH1504" s="90">
        <v>6952974</v>
      </c>
      <c r="CI1504" s="91">
        <v>26139</v>
      </c>
      <c r="CJ1504" s="87">
        <f t="shared" si="465"/>
        <v>2</v>
      </c>
      <c r="CK1504" s="87">
        <f t="shared" si="466"/>
        <v>9</v>
      </c>
      <c r="CL1504" s="22" t="s">
        <v>121</v>
      </c>
      <c r="CM1504" s="22" t="s">
        <v>4987</v>
      </c>
    </row>
    <row r="1505" spans="1:91" ht="14.85" customHeight="1" x14ac:dyDescent="0.25">
      <c r="A1505" s="69">
        <f t="shared" si="456"/>
        <v>1503</v>
      </c>
      <c r="B1505" s="260" t="s">
        <v>102</v>
      </c>
      <c r="C1505" s="97" t="s">
        <v>5786</v>
      </c>
      <c r="D1505" s="106">
        <v>145606290</v>
      </c>
      <c r="E1505" s="73">
        <v>5320007800</v>
      </c>
      <c r="F1505" s="74">
        <v>46092</v>
      </c>
      <c r="G1505" s="75" t="s">
        <v>1178</v>
      </c>
      <c r="H1505" s="75" t="s">
        <v>2963</v>
      </c>
      <c r="I1505" s="75" t="s">
        <v>105</v>
      </c>
      <c r="J1505" s="75" t="s">
        <v>1161</v>
      </c>
      <c r="K1505" s="75" t="s">
        <v>242</v>
      </c>
      <c r="L1505" s="74">
        <v>46106</v>
      </c>
      <c r="M1505" s="73">
        <v>40</v>
      </c>
      <c r="N1505" s="75" t="s">
        <v>5787</v>
      </c>
      <c r="O1505" s="75" t="s">
        <v>5788</v>
      </c>
      <c r="P1505" s="75">
        <v>2830049995</v>
      </c>
      <c r="Q1505" s="74">
        <v>46093</v>
      </c>
      <c r="R1505" s="75">
        <v>1209392846</v>
      </c>
      <c r="S1505" s="75">
        <v>224312251</v>
      </c>
      <c r="T1505" s="74">
        <v>46093</v>
      </c>
      <c r="U1505" s="261">
        <v>8006.5079999999998</v>
      </c>
      <c r="V1505" s="261">
        <v>7745.7139999999999</v>
      </c>
      <c r="W1505" s="75">
        <v>9</v>
      </c>
      <c r="X1505" s="75">
        <v>2</v>
      </c>
      <c r="Y1505" s="98">
        <v>7267258024</v>
      </c>
      <c r="Z1505" s="82" t="s">
        <v>354</v>
      </c>
      <c r="AA1505" s="75" t="s">
        <v>4435</v>
      </c>
      <c r="AB1505" s="75" t="s">
        <v>5789</v>
      </c>
      <c r="AC1505" s="97" t="s">
        <v>5786</v>
      </c>
      <c r="AD1505" s="75" t="s">
        <v>113</v>
      </c>
      <c r="AE1505" s="99">
        <v>46097</v>
      </c>
      <c r="AF1505" s="130">
        <v>46096</v>
      </c>
      <c r="AG1505" s="130">
        <v>46094.625</v>
      </c>
      <c r="AH1505" s="130">
        <v>46094.625</v>
      </c>
      <c r="AI1505" s="99">
        <v>46096</v>
      </c>
      <c r="AJ1505" s="69"/>
      <c r="AK1505" s="217">
        <v>46096</v>
      </c>
      <c r="AL1505" s="99">
        <v>46098</v>
      </c>
      <c r="AM1505" s="75"/>
      <c r="AN1505" s="99">
        <v>46098</v>
      </c>
      <c r="AO1505" s="95" t="s">
        <v>121</v>
      </c>
      <c r="AP1505" s="95" t="s">
        <v>121</v>
      </c>
      <c r="AQ1505" s="95" t="s">
        <v>121</v>
      </c>
      <c r="AR1505" s="95" t="s">
        <v>121</v>
      </c>
      <c r="AS1505" s="95" t="s">
        <v>121</v>
      </c>
      <c r="AT1505" s="95" t="s">
        <v>121</v>
      </c>
      <c r="AU1505" s="224" t="s">
        <v>5120</v>
      </c>
      <c r="AV1505" s="187">
        <v>46093</v>
      </c>
      <c r="AW1505" s="75" t="s">
        <v>5790</v>
      </c>
      <c r="AX1505" s="75">
        <v>32712779</v>
      </c>
      <c r="AY1505" s="75"/>
      <c r="AZ1505" s="96"/>
      <c r="BA1505" s="75"/>
      <c r="BB1505" s="75"/>
      <c r="BC1505" s="75"/>
      <c r="BD1505" s="75"/>
      <c r="BE1505" s="75"/>
      <c r="BF1505" s="75"/>
      <c r="BG1505" s="75"/>
      <c r="BH1505" s="75"/>
      <c r="BI1505" s="75"/>
      <c r="BJ1505" s="75"/>
      <c r="BK1505" s="75"/>
      <c r="BL1505" s="75"/>
      <c r="BM1505" s="75"/>
      <c r="BN1505" s="75"/>
      <c r="BO1505" s="75"/>
      <c r="BP1505" s="75"/>
      <c r="BQ1505" s="75"/>
      <c r="BR1505" s="75"/>
      <c r="BS1505" s="75"/>
      <c r="BT1505" s="75">
        <v>1</v>
      </c>
      <c r="BU1505" s="201" t="s">
        <v>5791</v>
      </c>
      <c r="BV1505" s="74">
        <v>46098</v>
      </c>
      <c r="BW1505" s="85"/>
      <c r="BX1505" s="85"/>
      <c r="BY1505" s="86"/>
      <c r="BZ1505" s="87">
        <f t="shared" si="474"/>
        <v>11</v>
      </c>
      <c r="CB1505" s="88">
        <f t="shared" si="464"/>
        <v>12</v>
      </c>
      <c r="CC1505" s="89"/>
      <c r="CE1505" s="87">
        <f t="shared" si="467"/>
        <v>3</v>
      </c>
      <c r="CF1505" s="90">
        <v>6049920</v>
      </c>
      <c r="CG1505" s="90"/>
      <c r="CH1505" s="90">
        <v>6049920</v>
      </c>
      <c r="CI1505" s="91">
        <v>26304</v>
      </c>
      <c r="CJ1505" s="87">
        <f t="shared" si="465"/>
        <v>3</v>
      </c>
      <c r="CK1505" s="87">
        <f t="shared" si="466"/>
        <v>11</v>
      </c>
      <c r="CL1505" s="22" t="s">
        <v>5125</v>
      </c>
      <c r="CM1505" s="22" t="s">
        <v>5792</v>
      </c>
    </row>
    <row r="1506" spans="1:91" ht="14.85" customHeight="1" x14ac:dyDescent="0.25">
      <c r="A1506" s="69">
        <f t="shared" si="456"/>
        <v>1504</v>
      </c>
      <c r="B1506" s="100" t="s">
        <v>102</v>
      </c>
      <c r="C1506" s="107">
        <v>235600354837</v>
      </c>
      <c r="D1506" s="106">
        <v>145397022</v>
      </c>
      <c r="E1506" s="73">
        <v>5320007601</v>
      </c>
      <c r="F1506" s="74">
        <v>46077</v>
      </c>
      <c r="G1506" s="75" t="s">
        <v>428</v>
      </c>
      <c r="H1506" s="75" t="s">
        <v>2531</v>
      </c>
      <c r="I1506" s="75" t="s">
        <v>656</v>
      </c>
      <c r="J1506" s="75" t="s">
        <v>430</v>
      </c>
      <c r="K1506" s="75" t="s">
        <v>242</v>
      </c>
      <c r="L1506" s="74">
        <v>46093</v>
      </c>
      <c r="M1506" s="73">
        <v>20</v>
      </c>
      <c r="N1506" s="75" t="s">
        <v>5793</v>
      </c>
      <c r="O1506" s="75" t="s">
        <v>5794</v>
      </c>
      <c r="P1506" s="75">
        <v>2830049548</v>
      </c>
      <c r="Q1506" s="74">
        <v>46085</v>
      </c>
      <c r="R1506" s="75">
        <v>1209390317</v>
      </c>
      <c r="S1506" s="75">
        <v>224256004</v>
      </c>
      <c r="T1506" s="74">
        <v>46085</v>
      </c>
      <c r="U1506" s="76">
        <v>2519.4070000000002</v>
      </c>
      <c r="V1506" s="76">
        <v>2438.6610000000001</v>
      </c>
      <c r="W1506" s="73">
        <v>4</v>
      </c>
      <c r="X1506" s="73">
        <v>0</v>
      </c>
      <c r="Y1506" s="98">
        <v>235600354837</v>
      </c>
      <c r="Z1506" s="82" t="s">
        <v>128</v>
      </c>
      <c r="AA1506" s="75" t="s">
        <v>196</v>
      </c>
      <c r="AB1506" s="82" t="s">
        <v>5795</v>
      </c>
      <c r="AC1506" s="107">
        <v>235600354837</v>
      </c>
      <c r="AD1506" s="75" t="s">
        <v>113</v>
      </c>
      <c r="AE1506" s="74">
        <v>46087</v>
      </c>
      <c r="AF1506" s="130">
        <v>46086.625</v>
      </c>
      <c r="AG1506" s="130">
        <v>46086.5</v>
      </c>
      <c r="AH1506" s="130">
        <v>46086.666666666664</v>
      </c>
      <c r="AI1506" s="99">
        <v>46084</v>
      </c>
      <c r="AJ1506" s="99">
        <v>46087</v>
      </c>
      <c r="AK1506" s="74">
        <v>46087</v>
      </c>
      <c r="AL1506" s="99">
        <v>46088</v>
      </c>
      <c r="AM1506" s="99">
        <v>46089</v>
      </c>
      <c r="AN1506" s="74">
        <v>46091</v>
      </c>
      <c r="AO1506" s="95" t="s">
        <v>121</v>
      </c>
      <c r="AP1506" s="95" t="s">
        <v>121</v>
      </c>
      <c r="AQ1506" s="95" t="s">
        <v>121</v>
      </c>
      <c r="AR1506" s="95" t="s">
        <v>121</v>
      </c>
      <c r="AS1506" s="95" t="s">
        <v>121</v>
      </c>
      <c r="AT1506" s="95" t="s">
        <v>121</v>
      </c>
      <c r="AU1506" s="82" t="s">
        <v>2794</v>
      </c>
      <c r="AV1506" s="134">
        <v>46085</v>
      </c>
      <c r="AW1506" s="75">
        <f>_xlfn.XLOOKUP(D1506,'[1]OPS Loading report'!$E:$E,'[1]OPS Loading report'!$G:$G)</f>
        <v>0</v>
      </c>
      <c r="AX1506" s="75">
        <v>0</v>
      </c>
      <c r="AY1506" s="75"/>
      <c r="AZ1506" s="96"/>
      <c r="BA1506" s="75"/>
      <c r="BB1506" s="75"/>
      <c r="BC1506" s="75"/>
      <c r="BD1506" s="75"/>
      <c r="BE1506" s="75"/>
      <c r="BF1506" s="75"/>
      <c r="BG1506" s="75"/>
      <c r="BH1506" s="75"/>
      <c r="BI1506" s="75"/>
      <c r="BJ1506" s="75"/>
      <c r="BK1506" s="75"/>
      <c r="BL1506" s="75"/>
      <c r="BM1506" s="75"/>
      <c r="BN1506" s="75"/>
      <c r="BO1506" s="75"/>
      <c r="BP1506" s="75"/>
      <c r="BQ1506" s="75"/>
      <c r="BR1506" s="75"/>
      <c r="BS1506" s="75"/>
      <c r="BT1506" s="75">
        <v>1</v>
      </c>
      <c r="BU1506" s="189" t="s">
        <v>5796</v>
      </c>
      <c r="BV1506" s="74">
        <v>46087</v>
      </c>
      <c r="BW1506" s="85"/>
      <c r="BX1506" s="85"/>
      <c r="BY1506" s="86"/>
      <c r="BZ1506" s="87">
        <f t="shared" si="474"/>
        <v>9</v>
      </c>
      <c r="CB1506" s="88">
        <f t="shared" si="464"/>
        <v>10</v>
      </c>
      <c r="CC1506" s="89"/>
      <c r="CE1506" s="87">
        <f t="shared" si="467"/>
        <v>3</v>
      </c>
      <c r="CF1506" s="90">
        <v>9151800</v>
      </c>
      <c r="CG1506" s="90"/>
      <c r="CH1506" s="90">
        <v>9151800</v>
      </c>
      <c r="CI1506" s="91">
        <v>26148</v>
      </c>
      <c r="CJ1506" s="87">
        <f t="shared" si="465"/>
        <v>3</v>
      </c>
      <c r="CK1506" s="87">
        <f t="shared" si="466"/>
        <v>10</v>
      </c>
      <c r="CL1506" s="22" t="s">
        <v>121</v>
      </c>
      <c r="CM1506" s="22" t="s">
        <v>5797</v>
      </c>
    </row>
    <row r="1507" spans="1:91" ht="14.85" customHeight="1" x14ac:dyDescent="0.25">
      <c r="A1507" s="69">
        <f t="shared" si="456"/>
        <v>1505</v>
      </c>
      <c r="B1507" s="100" t="s">
        <v>102</v>
      </c>
      <c r="C1507" s="107">
        <v>235600354837</v>
      </c>
      <c r="D1507" s="106">
        <v>145482290</v>
      </c>
      <c r="E1507" s="73">
        <v>5320007601</v>
      </c>
      <c r="F1507" s="74">
        <v>46077</v>
      </c>
      <c r="G1507" s="75" t="s">
        <v>428</v>
      </c>
      <c r="H1507" s="75" t="s">
        <v>2531</v>
      </c>
      <c r="I1507" s="75" t="s">
        <v>656</v>
      </c>
      <c r="J1507" s="75" t="s">
        <v>430</v>
      </c>
      <c r="K1507" s="75" t="s">
        <v>242</v>
      </c>
      <c r="L1507" s="74">
        <v>46091</v>
      </c>
      <c r="M1507" s="73">
        <v>0</v>
      </c>
      <c r="N1507" s="75" t="s">
        <v>5793</v>
      </c>
      <c r="O1507" s="75" t="s">
        <v>5794</v>
      </c>
      <c r="P1507" s="75">
        <v>2830049549</v>
      </c>
      <c r="Q1507" s="74">
        <v>46085</v>
      </c>
      <c r="R1507" s="75">
        <v>1209390318</v>
      </c>
      <c r="S1507" s="75">
        <v>224256006</v>
      </c>
      <c r="T1507" s="74">
        <v>46085</v>
      </c>
      <c r="U1507" s="76">
        <v>2489.7539999999999</v>
      </c>
      <c r="V1507" s="76">
        <v>2409.9580000000001</v>
      </c>
      <c r="W1507" s="73">
        <v>3</v>
      </c>
      <c r="X1507" s="73">
        <v>0</v>
      </c>
      <c r="Y1507" s="98">
        <v>235600354837</v>
      </c>
      <c r="Z1507" s="82" t="s">
        <v>128</v>
      </c>
      <c r="AA1507" s="75" t="s">
        <v>196</v>
      </c>
      <c r="AB1507" s="82" t="s">
        <v>5795</v>
      </c>
      <c r="AC1507" s="107">
        <v>235600354837</v>
      </c>
      <c r="AD1507" s="75" t="s">
        <v>113</v>
      </c>
      <c r="AE1507" s="74">
        <v>46087</v>
      </c>
      <c r="AF1507" s="130">
        <v>46086.625</v>
      </c>
      <c r="AG1507" s="130">
        <v>46086.5</v>
      </c>
      <c r="AH1507" s="130">
        <v>46086.666666666664</v>
      </c>
      <c r="AI1507" s="99">
        <v>46084</v>
      </c>
      <c r="AJ1507" s="99">
        <v>46087</v>
      </c>
      <c r="AK1507" s="74">
        <v>46087</v>
      </c>
      <c r="AL1507" s="99">
        <v>46088</v>
      </c>
      <c r="AM1507" s="99">
        <v>46089</v>
      </c>
      <c r="AN1507" s="74">
        <v>46091</v>
      </c>
      <c r="AO1507" s="95" t="s">
        <v>121</v>
      </c>
      <c r="AP1507" s="95" t="s">
        <v>121</v>
      </c>
      <c r="AQ1507" s="95" t="s">
        <v>121</v>
      </c>
      <c r="AR1507" s="95" t="s">
        <v>121</v>
      </c>
      <c r="AS1507" s="95" t="s">
        <v>121</v>
      </c>
      <c r="AT1507" s="95" t="s">
        <v>121</v>
      </c>
      <c r="AU1507" s="82" t="s">
        <v>2794</v>
      </c>
      <c r="AV1507" s="134">
        <v>46085</v>
      </c>
      <c r="AW1507" s="75">
        <v>0</v>
      </c>
      <c r="AX1507" s="75">
        <v>0</v>
      </c>
      <c r="AY1507" s="75"/>
      <c r="AZ1507" s="96"/>
      <c r="BA1507" s="75"/>
      <c r="BB1507" s="75"/>
      <c r="BC1507" s="75"/>
      <c r="BD1507" s="75"/>
      <c r="BE1507" s="75"/>
      <c r="BF1507" s="75"/>
      <c r="BG1507" s="75"/>
      <c r="BH1507" s="75"/>
      <c r="BI1507" s="75"/>
      <c r="BJ1507" s="75"/>
      <c r="BK1507" s="75"/>
      <c r="BL1507" s="75"/>
      <c r="BM1507" s="75"/>
      <c r="BN1507" s="75"/>
      <c r="BO1507" s="75"/>
      <c r="BP1507" s="75"/>
      <c r="BQ1507" s="75"/>
      <c r="BR1507" s="75"/>
      <c r="BS1507" s="75"/>
      <c r="BT1507" s="75">
        <v>0</v>
      </c>
      <c r="BU1507" s="189" t="s">
        <v>5796</v>
      </c>
      <c r="BV1507" s="74">
        <v>46087</v>
      </c>
      <c r="BW1507" s="85"/>
      <c r="BX1507" s="85"/>
      <c r="BY1507" s="86"/>
      <c r="BZ1507" s="87">
        <f t="shared" si="474"/>
        <v>9</v>
      </c>
      <c r="CB1507" s="88">
        <f t="shared" si="464"/>
        <v>10</v>
      </c>
      <c r="CC1507" s="89"/>
      <c r="CE1507" s="87">
        <f t="shared" si="467"/>
        <v>3</v>
      </c>
      <c r="CF1507" s="90"/>
      <c r="CG1507" s="90"/>
      <c r="CH1507" s="90"/>
      <c r="CJ1507" s="87">
        <f t="shared" si="465"/>
        <v>3</v>
      </c>
      <c r="CK1507" s="87">
        <f t="shared" si="466"/>
        <v>10</v>
      </c>
      <c r="CL1507" s="22" t="s">
        <v>121</v>
      </c>
      <c r="CM1507" s="22" t="s">
        <v>5797</v>
      </c>
    </row>
    <row r="1508" spans="1:91" ht="14.85" customHeight="1" x14ac:dyDescent="0.25">
      <c r="A1508" s="69">
        <f t="shared" ref="A1508:A1549" si="475">ROW()-2</f>
        <v>1506</v>
      </c>
      <c r="B1508" s="70" t="s">
        <v>102</v>
      </c>
      <c r="C1508" s="98" t="s">
        <v>5798</v>
      </c>
      <c r="D1508" s="106">
        <v>145515822</v>
      </c>
      <c r="E1508" s="73">
        <v>5320007693</v>
      </c>
      <c r="F1508" s="74">
        <v>46077</v>
      </c>
      <c r="G1508" s="75" t="s">
        <v>428</v>
      </c>
      <c r="H1508" s="75" t="s">
        <v>2531</v>
      </c>
      <c r="I1508" s="75" t="s">
        <v>656</v>
      </c>
      <c r="J1508" s="75" t="s">
        <v>430</v>
      </c>
      <c r="K1508" s="75" t="s">
        <v>242</v>
      </c>
      <c r="L1508" s="74">
        <v>46091</v>
      </c>
      <c r="M1508" s="73">
        <v>0</v>
      </c>
      <c r="N1508" s="75" t="s">
        <v>5799</v>
      </c>
      <c r="O1508" s="75" t="s">
        <v>5800</v>
      </c>
      <c r="P1508" s="75">
        <v>2830049411</v>
      </c>
      <c r="Q1508" s="74">
        <v>46083</v>
      </c>
      <c r="R1508" s="75">
        <v>1209389577</v>
      </c>
      <c r="S1508" s="75">
        <v>224248473</v>
      </c>
      <c r="T1508" s="74">
        <v>46083</v>
      </c>
      <c r="U1508" s="76">
        <v>2482.8829999999998</v>
      </c>
      <c r="V1508" s="76">
        <v>2403.3069999999998</v>
      </c>
      <c r="W1508" s="73">
        <v>3</v>
      </c>
      <c r="X1508" s="73">
        <v>0</v>
      </c>
      <c r="Y1508" s="98" t="s">
        <v>5798</v>
      </c>
      <c r="Z1508" s="82" t="s">
        <v>220</v>
      </c>
      <c r="AA1508" s="75" t="s">
        <v>372</v>
      </c>
      <c r="AB1508" s="82" t="s">
        <v>5199</v>
      </c>
      <c r="AC1508" s="98"/>
      <c r="AD1508" s="75" t="s">
        <v>113</v>
      </c>
      <c r="AE1508" s="75"/>
      <c r="AF1508" s="80">
        <v>46084.999305555553</v>
      </c>
      <c r="AG1508" s="80">
        <v>46086.416666666664</v>
      </c>
      <c r="AH1508" s="80">
        <v>46084.999305555553</v>
      </c>
      <c r="AI1508" s="99">
        <v>46084</v>
      </c>
      <c r="AJ1508" s="99">
        <v>46087</v>
      </c>
      <c r="AK1508" s="99">
        <v>46087</v>
      </c>
      <c r="AL1508" s="99">
        <v>46088</v>
      </c>
      <c r="AM1508" s="99">
        <v>46092</v>
      </c>
      <c r="AN1508" s="99">
        <v>46092</v>
      </c>
      <c r="AO1508" s="95" t="s">
        <v>121</v>
      </c>
      <c r="AP1508" s="95" t="s">
        <v>121</v>
      </c>
      <c r="AQ1508" s="95" t="s">
        <v>121</v>
      </c>
      <c r="AR1508" s="95" t="s">
        <v>121</v>
      </c>
      <c r="AS1508" s="95" t="s">
        <v>121</v>
      </c>
      <c r="AT1508" s="95" t="s">
        <v>121</v>
      </c>
      <c r="AU1508" s="82" t="s">
        <v>2794</v>
      </c>
      <c r="AV1508" s="134">
        <v>46083</v>
      </c>
      <c r="AW1508" s="75" t="s">
        <v>5801</v>
      </c>
      <c r="AX1508" s="75" t="s">
        <v>5802</v>
      </c>
      <c r="AY1508" s="75"/>
      <c r="AZ1508" s="96"/>
      <c r="BA1508" s="75"/>
      <c r="BB1508" s="75"/>
      <c r="BC1508" s="75"/>
      <c r="BD1508" s="75"/>
      <c r="BE1508" s="75"/>
      <c r="BF1508" s="75"/>
      <c r="BG1508" s="75"/>
      <c r="BH1508" s="75"/>
      <c r="BI1508" s="75"/>
      <c r="BJ1508" s="75"/>
      <c r="BK1508" s="75"/>
      <c r="BL1508" s="75"/>
      <c r="BM1508" s="75"/>
      <c r="BN1508" s="75"/>
      <c r="BO1508" s="75"/>
      <c r="BP1508" s="75"/>
      <c r="BQ1508" s="75"/>
      <c r="BR1508" s="75"/>
      <c r="BS1508" s="75"/>
      <c r="BT1508" s="75">
        <v>1</v>
      </c>
      <c r="BU1508" s="189" t="s">
        <v>5803</v>
      </c>
      <c r="BV1508" s="74">
        <v>46087</v>
      </c>
      <c r="BW1508" s="85"/>
      <c r="BX1508" s="85"/>
      <c r="BY1508" s="86"/>
      <c r="BZ1508" s="87">
        <f t="shared" si="474"/>
        <v>9</v>
      </c>
      <c r="CB1508" s="88">
        <f t="shared" si="464"/>
        <v>10</v>
      </c>
      <c r="CC1508" s="89"/>
      <c r="CE1508" s="87">
        <f t="shared" si="467"/>
        <v>3</v>
      </c>
      <c r="CF1508" s="90"/>
      <c r="CG1508" s="90"/>
      <c r="CH1508" s="90"/>
      <c r="CJ1508" s="87">
        <f t="shared" si="465"/>
        <v>3</v>
      </c>
      <c r="CK1508" s="87">
        <f t="shared" si="466"/>
        <v>10</v>
      </c>
      <c r="CL1508" s="22" t="s">
        <v>121</v>
      </c>
      <c r="CM1508" s="22" t="s">
        <v>5804</v>
      </c>
    </row>
    <row r="1509" spans="1:91" ht="14.85" customHeight="1" x14ac:dyDescent="0.25">
      <c r="A1509" s="69">
        <f t="shared" si="475"/>
        <v>1507</v>
      </c>
      <c r="B1509" s="70" t="s">
        <v>102</v>
      </c>
      <c r="C1509" s="98" t="s">
        <v>5798</v>
      </c>
      <c r="D1509" s="106">
        <v>145367914</v>
      </c>
      <c r="E1509" s="73">
        <v>5320007693</v>
      </c>
      <c r="F1509" s="74">
        <v>46077</v>
      </c>
      <c r="G1509" s="75" t="s">
        <v>428</v>
      </c>
      <c r="H1509" s="75" t="s">
        <v>2531</v>
      </c>
      <c r="I1509" s="75" t="s">
        <v>656</v>
      </c>
      <c r="J1509" s="75" t="s">
        <v>430</v>
      </c>
      <c r="K1509" s="75" t="s">
        <v>242</v>
      </c>
      <c r="L1509" s="74">
        <v>46093</v>
      </c>
      <c r="M1509" s="73">
        <v>20</v>
      </c>
      <c r="N1509" s="75" t="s">
        <v>5799</v>
      </c>
      <c r="O1509" s="75" t="s">
        <v>5800</v>
      </c>
      <c r="P1509" s="75">
        <v>2830049412</v>
      </c>
      <c r="Q1509" s="74">
        <v>46083</v>
      </c>
      <c r="R1509" s="75">
        <v>1209389578</v>
      </c>
      <c r="S1509" s="75">
        <v>224248467</v>
      </c>
      <c r="T1509" s="74">
        <v>46083</v>
      </c>
      <c r="U1509" s="76">
        <v>9882.7520000000004</v>
      </c>
      <c r="V1509" s="76">
        <v>9532.1540000000005</v>
      </c>
      <c r="W1509" s="73">
        <v>12</v>
      </c>
      <c r="X1509" s="73">
        <v>0</v>
      </c>
      <c r="Y1509" s="98" t="s">
        <v>5798</v>
      </c>
      <c r="Z1509" s="82" t="s">
        <v>220</v>
      </c>
      <c r="AA1509" s="75" t="s">
        <v>372</v>
      </c>
      <c r="AB1509" s="82" t="s">
        <v>5199</v>
      </c>
      <c r="AC1509" s="98"/>
      <c r="AD1509" s="75" t="s">
        <v>113</v>
      </c>
      <c r="AE1509" s="99">
        <v>46087</v>
      </c>
      <c r="AF1509" s="80">
        <v>46084.999305555553</v>
      </c>
      <c r="AG1509" s="80">
        <v>46086.416666666664</v>
      </c>
      <c r="AH1509" s="80">
        <v>46084.999305555553</v>
      </c>
      <c r="AI1509" s="99">
        <v>46084</v>
      </c>
      <c r="AJ1509" s="99">
        <v>46087</v>
      </c>
      <c r="AK1509" s="99">
        <v>46087</v>
      </c>
      <c r="AL1509" s="99">
        <v>46088</v>
      </c>
      <c r="AM1509" s="99">
        <v>46092</v>
      </c>
      <c r="AN1509" s="99">
        <v>46092</v>
      </c>
      <c r="AO1509" s="95" t="s">
        <v>121</v>
      </c>
      <c r="AP1509" s="95" t="s">
        <v>121</v>
      </c>
      <c r="AQ1509" s="95" t="s">
        <v>121</v>
      </c>
      <c r="AR1509" s="95" t="s">
        <v>121</v>
      </c>
      <c r="AS1509" s="95" t="s">
        <v>121</v>
      </c>
      <c r="AT1509" s="95" t="s">
        <v>121</v>
      </c>
      <c r="AU1509" s="82" t="s">
        <v>2794</v>
      </c>
      <c r="AV1509" s="134">
        <v>46083</v>
      </c>
      <c r="AW1509" s="75">
        <f>_xlfn.XLOOKUP(D1509,'[1]OPS Loading report'!$E:$E,'[1]OPS Loading report'!$G:$G)</f>
        <v>0</v>
      </c>
      <c r="AX1509" s="75">
        <v>0</v>
      </c>
      <c r="AY1509" s="75"/>
      <c r="AZ1509" s="96"/>
      <c r="BA1509" s="75"/>
      <c r="BB1509" s="75"/>
      <c r="BC1509" s="75"/>
      <c r="BD1509" s="75"/>
      <c r="BE1509" s="75"/>
      <c r="BF1509" s="75"/>
      <c r="BG1509" s="75"/>
      <c r="BH1509" s="75"/>
      <c r="BI1509" s="75"/>
      <c r="BJ1509" s="75"/>
      <c r="BK1509" s="75"/>
      <c r="BL1509" s="75"/>
      <c r="BM1509" s="75"/>
      <c r="BN1509" s="75"/>
      <c r="BO1509" s="75"/>
      <c r="BP1509" s="75"/>
      <c r="BQ1509" s="75"/>
      <c r="BR1509" s="75"/>
      <c r="BS1509" s="75"/>
      <c r="BT1509" s="75">
        <v>0</v>
      </c>
      <c r="BU1509" s="189" t="s">
        <v>5803</v>
      </c>
      <c r="BV1509" s="74">
        <v>46087</v>
      </c>
      <c r="BW1509" s="85"/>
      <c r="BX1509" s="85"/>
      <c r="BY1509" s="86"/>
      <c r="BZ1509" s="87">
        <f t="shared" si="474"/>
        <v>9</v>
      </c>
      <c r="CB1509" s="88">
        <f t="shared" si="464"/>
        <v>10</v>
      </c>
      <c r="CC1509" s="89"/>
      <c r="CE1509" s="87">
        <f t="shared" si="467"/>
        <v>3</v>
      </c>
      <c r="CF1509" s="90">
        <v>20619000</v>
      </c>
      <c r="CG1509" s="90"/>
      <c r="CH1509" s="90">
        <v>20619000</v>
      </c>
      <c r="CI1509" s="22">
        <v>26100</v>
      </c>
      <c r="CJ1509" s="87">
        <f t="shared" si="465"/>
        <v>3</v>
      </c>
      <c r="CK1509" s="87">
        <f t="shared" si="466"/>
        <v>10</v>
      </c>
      <c r="CL1509" s="22" t="s">
        <v>121</v>
      </c>
      <c r="CM1509" s="22" t="s">
        <v>5804</v>
      </c>
    </row>
    <row r="1510" spans="1:91" ht="14.85" customHeight="1" x14ac:dyDescent="0.25">
      <c r="A1510" s="69">
        <f t="shared" si="475"/>
        <v>1508</v>
      </c>
      <c r="B1510" s="70" t="s">
        <v>102</v>
      </c>
      <c r="C1510" s="98" t="s">
        <v>5805</v>
      </c>
      <c r="D1510" s="106">
        <v>145445150</v>
      </c>
      <c r="E1510" s="73"/>
      <c r="F1510" s="74">
        <v>46077</v>
      </c>
      <c r="G1510" s="75" t="s">
        <v>497</v>
      </c>
      <c r="H1510" s="75" t="s">
        <v>2531</v>
      </c>
      <c r="I1510" s="75" t="s">
        <v>656</v>
      </c>
      <c r="J1510" s="75" t="s">
        <v>430</v>
      </c>
      <c r="K1510" s="75" t="s">
        <v>242</v>
      </c>
      <c r="L1510" s="74">
        <v>46090</v>
      </c>
      <c r="M1510" s="73">
        <v>20</v>
      </c>
      <c r="N1510" s="75" t="s">
        <v>5806</v>
      </c>
      <c r="O1510" s="75" t="s">
        <v>5807</v>
      </c>
      <c r="P1510" s="75">
        <v>2830049420</v>
      </c>
      <c r="Q1510" s="74">
        <v>46083</v>
      </c>
      <c r="R1510" s="75">
        <v>1209389600</v>
      </c>
      <c r="S1510" s="75">
        <v>224248581</v>
      </c>
      <c r="T1510" s="74">
        <v>46083</v>
      </c>
      <c r="U1510" s="76">
        <v>14053.79</v>
      </c>
      <c r="V1510" s="76">
        <v>13561.798000000001</v>
      </c>
      <c r="W1510" s="75">
        <v>20</v>
      </c>
      <c r="X1510" s="75">
        <v>0</v>
      </c>
      <c r="Y1510" s="98" t="s">
        <v>5805</v>
      </c>
      <c r="Z1510" s="82" t="s">
        <v>220</v>
      </c>
      <c r="AA1510" s="75" t="s">
        <v>372</v>
      </c>
      <c r="AB1510" s="82" t="s">
        <v>5199</v>
      </c>
      <c r="AC1510" s="98" t="s">
        <v>5805</v>
      </c>
      <c r="AD1510" s="75" t="s">
        <v>113</v>
      </c>
      <c r="AE1510" s="99">
        <v>46087</v>
      </c>
      <c r="AF1510" s="80">
        <v>46084.999305555553</v>
      </c>
      <c r="AG1510" s="80">
        <v>46086.416666666664</v>
      </c>
      <c r="AH1510" s="80">
        <v>46084.999305555553</v>
      </c>
      <c r="AI1510" s="99">
        <v>46084</v>
      </c>
      <c r="AJ1510" s="99">
        <v>46087</v>
      </c>
      <c r="AK1510" s="99">
        <v>46087</v>
      </c>
      <c r="AL1510" s="99">
        <v>46088</v>
      </c>
      <c r="AM1510" s="99">
        <v>46092</v>
      </c>
      <c r="AN1510" s="99">
        <v>46092</v>
      </c>
      <c r="AO1510" s="81">
        <f>IF(AH1510&lt;AG1510,IF(AH1510=0,"",AH1510-1),IF(AG1510=0,"",AG1510-1))</f>
        <v>46083.999305555553</v>
      </c>
      <c r="AP1510" s="81">
        <f>IF(AH1510&lt;AG1510,IF(AH1510=0,"",AH1510),IF(AG1510=0,"",AG1510))</f>
        <v>46084.999305555553</v>
      </c>
      <c r="AQ1510" s="81">
        <f>IF(AH1510&lt;AG1510,IF(AH1510=0,"",AH1510),IF(AG1510=0,"",AG1510))</f>
        <v>46084.999305555553</v>
      </c>
      <c r="AR1510" s="81">
        <f>IF(AI1510=0,"",IF(AI1510&lt;AJ1510,AJ1510+1,AI1510+1))</f>
        <v>46088</v>
      </c>
      <c r="AS1510" s="81">
        <f>IF(AI1510=0,"",IF(AE1510=0,IF(AJ1510=0,AI1510+2,AJ1510+2),AE1510+2))</f>
        <v>46089</v>
      </c>
      <c r="AT1510" s="81">
        <f>IF(AI1510=0,"",IF(AI1510&lt;AJ1510,AJ1510+1,AI1510+1))</f>
        <v>46088</v>
      </c>
      <c r="AU1510" s="82" t="s">
        <v>2794</v>
      </c>
      <c r="AV1510" s="134">
        <v>46083</v>
      </c>
      <c r="AW1510" s="75" t="s">
        <v>5808</v>
      </c>
      <c r="AX1510" s="75" t="s">
        <v>5809</v>
      </c>
      <c r="AY1510" s="75"/>
      <c r="AZ1510" s="96"/>
      <c r="BA1510" s="75"/>
      <c r="BB1510" s="75"/>
      <c r="BC1510" s="75"/>
      <c r="BD1510" s="75"/>
      <c r="BE1510" s="75"/>
      <c r="BF1510" s="75"/>
      <c r="BG1510" s="75"/>
      <c r="BH1510" s="75"/>
      <c r="BI1510" s="75"/>
      <c r="BJ1510" s="75"/>
      <c r="BK1510" s="75"/>
      <c r="BL1510" s="75"/>
      <c r="BM1510" s="75"/>
      <c r="BN1510" s="75"/>
      <c r="BO1510" s="75"/>
      <c r="BP1510" s="75"/>
      <c r="BQ1510" s="75"/>
      <c r="BR1510" s="75"/>
      <c r="BS1510" s="75"/>
      <c r="BT1510" s="75">
        <v>1</v>
      </c>
      <c r="BU1510" s="189" t="s">
        <v>5810</v>
      </c>
      <c r="BV1510" s="74">
        <v>46087</v>
      </c>
      <c r="BW1510" s="85"/>
      <c r="BX1510" s="85"/>
      <c r="BY1510" s="86"/>
      <c r="BZ1510" s="87">
        <f t="shared" si="474"/>
        <v>9</v>
      </c>
      <c r="CB1510" s="88">
        <f t="shared" si="464"/>
        <v>10</v>
      </c>
      <c r="CC1510" s="89"/>
      <c r="CE1510" s="87">
        <f t="shared" si="467"/>
        <v>3</v>
      </c>
      <c r="CF1510" s="90">
        <v>20619000</v>
      </c>
      <c r="CG1510" s="90"/>
      <c r="CH1510" s="90">
        <v>20619000</v>
      </c>
      <c r="CI1510" s="22">
        <v>26100</v>
      </c>
      <c r="CJ1510" s="87">
        <f t="shared" si="465"/>
        <v>3</v>
      </c>
      <c r="CK1510" s="87">
        <f t="shared" si="466"/>
        <v>10</v>
      </c>
      <c r="CL1510" s="22" t="s">
        <v>121</v>
      </c>
      <c r="CM1510" s="22" t="s">
        <v>5811</v>
      </c>
    </row>
    <row r="1511" spans="1:91" ht="14.85" customHeight="1" x14ac:dyDescent="0.25">
      <c r="A1511" s="69">
        <f t="shared" si="475"/>
        <v>1509</v>
      </c>
      <c r="B1511" s="70" t="s">
        <v>102</v>
      </c>
      <c r="C1511" s="98" t="s">
        <v>5805</v>
      </c>
      <c r="D1511" s="106">
        <v>145445154</v>
      </c>
      <c r="E1511" s="73"/>
      <c r="F1511" s="74">
        <v>46077</v>
      </c>
      <c r="G1511" s="75" t="s">
        <v>497</v>
      </c>
      <c r="H1511" s="75" t="s">
        <v>2531</v>
      </c>
      <c r="I1511" s="75" t="s">
        <v>656</v>
      </c>
      <c r="J1511" s="75" t="s">
        <v>430</v>
      </c>
      <c r="K1511" s="75" t="s">
        <v>242</v>
      </c>
      <c r="L1511" s="74">
        <v>46090</v>
      </c>
      <c r="M1511" s="73">
        <v>20</v>
      </c>
      <c r="N1511" s="75" t="s">
        <v>5812</v>
      </c>
      <c r="O1511" s="75" t="s">
        <v>5813</v>
      </c>
      <c r="P1511" s="75">
        <v>2830049494</v>
      </c>
      <c r="Q1511" s="74">
        <v>46084</v>
      </c>
      <c r="R1511" s="75">
        <v>1209389982</v>
      </c>
      <c r="S1511" s="75">
        <v>224248410</v>
      </c>
      <c r="T1511" s="74">
        <v>46084</v>
      </c>
      <c r="U1511" s="76">
        <v>12192.535</v>
      </c>
      <c r="V1511" s="76">
        <v>11765.701999999999</v>
      </c>
      <c r="W1511" s="75">
        <v>17</v>
      </c>
      <c r="X1511" s="75">
        <v>0</v>
      </c>
      <c r="Y1511" s="98" t="s">
        <v>5814</v>
      </c>
      <c r="Z1511" s="82" t="s">
        <v>220</v>
      </c>
      <c r="AA1511" s="75" t="s">
        <v>372</v>
      </c>
      <c r="AB1511" s="82" t="s">
        <v>5199</v>
      </c>
      <c r="AC1511" s="98" t="s">
        <v>5805</v>
      </c>
      <c r="AD1511" s="75" t="s">
        <v>113</v>
      </c>
      <c r="AE1511" s="99">
        <v>46087</v>
      </c>
      <c r="AF1511" s="80">
        <v>46084.999305555553</v>
      </c>
      <c r="AG1511" s="80">
        <v>46086.416666666664</v>
      </c>
      <c r="AH1511" s="80">
        <v>46084.999305555553</v>
      </c>
      <c r="AI1511" s="99">
        <v>46084</v>
      </c>
      <c r="AJ1511" s="99">
        <v>46087</v>
      </c>
      <c r="AK1511" s="99">
        <v>46087</v>
      </c>
      <c r="AL1511" s="99">
        <v>46088</v>
      </c>
      <c r="AM1511" s="99">
        <v>46092</v>
      </c>
      <c r="AN1511" s="99">
        <v>46092</v>
      </c>
      <c r="AO1511" s="81">
        <f>IF(AH1511&lt;AG1511,IF(AH1511=0,"",AH1511-1),IF(AG1511=0,"",AG1511-1))</f>
        <v>46083.999305555553</v>
      </c>
      <c r="AP1511" s="81">
        <f>IF(AH1511&lt;AG1511,IF(AH1511=0,"",AH1511),IF(AG1511=0,"",AG1511))</f>
        <v>46084.999305555553</v>
      </c>
      <c r="AQ1511" s="81">
        <f>IF(AH1511&lt;AG1511,IF(AH1511=0,"",AH1511),IF(AG1511=0,"",AG1511))</f>
        <v>46084.999305555553</v>
      </c>
      <c r="AR1511" s="81">
        <f>IF(AI1511=0,"",IF(AI1511&lt;AJ1511,AJ1511+1,AI1511+1))</f>
        <v>46088</v>
      </c>
      <c r="AS1511" s="81">
        <f>IF(AI1511=0,"",IF(AE1511=0,IF(AJ1511=0,AI1511+2,AJ1511+2),AE1511+2))</f>
        <v>46089</v>
      </c>
      <c r="AT1511" s="81">
        <f>IF(AI1511=0,"",IF(AI1511&lt;AJ1511,AJ1511+1,AI1511+1))</f>
        <v>46088</v>
      </c>
      <c r="AU1511" s="82" t="s">
        <v>2794</v>
      </c>
      <c r="AV1511" s="134">
        <v>46084</v>
      </c>
      <c r="AW1511" s="75" t="s">
        <v>5815</v>
      </c>
      <c r="AX1511" s="75" t="s">
        <v>5816</v>
      </c>
      <c r="AY1511" s="75"/>
      <c r="AZ1511" s="96"/>
      <c r="BA1511" s="75"/>
      <c r="BB1511" s="75"/>
      <c r="BC1511" s="75"/>
      <c r="BD1511" s="75"/>
      <c r="BE1511" s="75"/>
      <c r="BF1511" s="75"/>
      <c r="BG1511" s="75"/>
      <c r="BH1511" s="75"/>
      <c r="BI1511" s="75"/>
      <c r="BJ1511" s="75"/>
      <c r="BK1511" s="75"/>
      <c r="BL1511" s="75"/>
      <c r="BM1511" s="75"/>
      <c r="BN1511" s="75"/>
      <c r="BO1511" s="75"/>
      <c r="BP1511" s="75"/>
      <c r="BQ1511" s="75"/>
      <c r="BR1511" s="75"/>
      <c r="BS1511" s="75"/>
      <c r="BT1511" s="75">
        <v>0</v>
      </c>
      <c r="BU1511" s="189" t="s">
        <v>5810</v>
      </c>
      <c r="BV1511" s="74">
        <v>46087</v>
      </c>
      <c r="BW1511" s="85"/>
      <c r="BX1511" s="85"/>
      <c r="BY1511" s="86"/>
      <c r="BZ1511" s="87">
        <f t="shared" si="474"/>
        <v>9</v>
      </c>
      <c r="CB1511" s="88">
        <f t="shared" si="464"/>
        <v>10</v>
      </c>
      <c r="CC1511" s="89"/>
      <c r="CE1511" s="87">
        <f t="shared" si="467"/>
        <v>3</v>
      </c>
      <c r="CF1511" s="90">
        <v>20619000</v>
      </c>
      <c r="CG1511" s="90"/>
      <c r="CH1511" s="90">
        <v>20619000</v>
      </c>
      <c r="CI1511" s="22">
        <v>26100</v>
      </c>
      <c r="CJ1511" s="87">
        <f t="shared" si="465"/>
        <v>3</v>
      </c>
      <c r="CK1511" s="87">
        <f t="shared" si="466"/>
        <v>10</v>
      </c>
      <c r="CL1511" s="22" t="s">
        <v>121</v>
      </c>
      <c r="CM1511" s="22" t="s">
        <v>5811</v>
      </c>
    </row>
    <row r="1512" spans="1:91" ht="14.85" customHeight="1" x14ac:dyDescent="0.25">
      <c r="A1512" s="69">
        <f t="shared" si="475"/>
        <v>1510</v>
      </c>
      <c r="B1512" s="70" t="s">
        <v>102</v>
      </c>
      <c r="C1512" s="98" t="s">
        <v>5798</v>
      </c>
      <c r="D1512" s="106">
        <v>145307643</v>
      </c>
      <c r="E1512" s="73"/>
      <c r="F1512" s="74">
        <v>46077</v>
      </c>
      <c r="G1512" s="75" t="s">
        <v>428</v>
      </c>
      <c r="H1512" s="75" t="s">
        <v>2531</v>
      </c>
      <c r="I1512" s="75" t="s">
        <v>656</v>
      </c>
      <c r="J1512" s="75" t="s">
        <v>430</v>
      </c>
      <c r="K1512" s="75" t="s">
        <v>242</v>
      </c>
      <c r="L1512" s="74">
        <v>46093</v>
      </c>
      <c r="M1512" s="73">
        <v>20</v>
      </c>
      <c r="N1512" s="75" t="s">
        <v>5817</v>
      </c>
      <c r="O1512" s="75" t="s">
        <v>5818</v>
      </c>
      <c r="P1512" s="75">
        <v>2830049425</v>
      </c>
      <c r="Q1512" s="74">
        <v>46083</v>
      </c>
      <c r="R1512" s="75">
        <v>1209389621</v>
      </c>
      <c r="S1512" s="75">
        <v>224248599</v>
      </c>
      <c r="T1512" s="74">
        <v>46083</v>
      </c>
      <c r="U1512" s="76">
        <v>10805.695</v>
      </c>
      <c r="V1512" s="76">
        <v>10553.891</v>
      </c>
      <c r="W1512" s="73">
        <v>10</v>
      </c>
      <c r="X1512" s="73">
        <v>0</v>
      </c>
      <c r="Y1512" s="98" t="s">
        <v>5819</v>
      </c>
      <c r="Z1512" s="82" t="s">
        <v>220</v>
      </c>
      <c r="AA1512" s="75" t="s">
        <v>372</v>
      </c>
      <c r="AB1512" s="82" t="s">
        <v>5199</v>
      </c>
      <c r="AC1512" s="98"/>
      <c r="AD1512" s="75" t="s">
        <v>113</v>
      </c>
      <c r="AE1512" s="99">
        <v>46087</v>
      </c>
      <c r="AF1512" s="80">
        <v>46084.999305555553</v>
      </c>
      <c r="AG1512" s="80">
        <v>46086.416666666664</v>
      </c>
      <c r="AH1512" s="80">
        <v>46084.999305555553</v>
      </c>
      <c r="AI1512" s="99">
        <v>46084</v>
      </c>
      <c r="AJ1512" s="99">
        <v>46087</v>
      </c>
      <c r="AK1512" s="99">
        <v>46087</v>
      </c>
      <c r="AL1512" s="99">
        <v>46088</v>
      </c>
      <c r="AM1512" s="99">
        <v>46092</v>
      </c>
      <c r="AN1512" s="99">
        <v>46092</v>
      </c>
      <c r="AO1512" s="81">
        <f>IF(AH1512&lt;AG1512,IF(AH1512=0,"",AH1512-1),IF(AG1512=0,"",AG1512-1))</f>
        <v>46083.999305555553</v>
      </c>
      <c r="AP1512" s="81">
        <f>IF(AH1512&lt;AG1512,IF(AH1512=0,"",AH1512),IF(AG1512=0,"",AG1512))</f>
        <v>46084.999305555553</v>
      </c>
      <c r="AQ1512" s="81">
        <f>IF(AH1512&lt;AG1512,IF(AH1512=0,"",AH1512),IF(AG1512=0,"",AG1512))</f>
        <v>46084.999305555553</v>
      </c>
      <c r="AR1512" s="81">
        <f>IF(AI1512=0,"",IF(AI1512&lt;AJ1512,AJ1512+1,AI1512+1))</f>
        <v>46088</v>
      </c>
      <c r="AS1512" s="81">
        <f>IF(AI1512=0,"",IF(AE1512=0,IF(AJ1512=0,AI1512+2,AJ1512+2),AE1512+2))</f>
        <v>46089</v>
      </c>
      <c r="AT1512" s="81">
        <f>IF(AI1512=0,"",IF(AI1512&lt;AJ1512,AJ1512+1,AI1512+1))</f>
        <v>46088</v>
      </c>
      <c r="AU1512" s="82" t="s">
        <v>2794</v>
      </c>
      <c r="AV1512" s="134">
        <v>46083</v>
      </c>
      <c r="AW1512" s="75" t="s">
        <v>5820</v>
      </c>
      <c r="AX1512" s="75" t="s">
        <v>5821</v>
      </c>
      <c r="AY1512" s="75"/>
      <c r="AZ1512" s="96"/>
      <c r="BA1512" s="75"/>
      <c r="BB1512" s="75"/>
      <c r="BC1512" s="75"/>
      <c r="BD1512" s="75"/>
      <c r="BE1512" s="75"/>
      <c r="BF1512" s="75"/>
      <c r="BG1512" s="75"/>
      <c r="BH1512" s="75"/>
      <c r="BI1512" s="75"/>
      <c r="BJ1512" s="75"/>
      <c r="BK1512" s="75"/>
      <c r="BL1512" s="75"/>
      <c r="BM1512" s="75"/>
      <c r="BN1512" s="75"/>
      <c r="BO1512" s="75"/>
      <c r="BP1512" s="75"/>
      <c r="BQ1512" s="75"/>
      <c r="BR1512" s="75"/>
      <c r="BS1512" s="75"/>
      <c r="BT1512" s="75">
        <v>0</v>
      </c>
      <c r="BU1512" s="189" t="s">
        <v>5803</v>
      </c>
      <c r="BV1512" s="74">
        <v>46087</v>
      </c>
      <c r="BW1512" s="85"/>
      <c r="BX1512" s="85"/>
      <c r="BY1512" s="86"/>
      <c r="BZ1512" s="87">
        <f t="shared" si="474"/>
        <v>9</v>
      </c>
      <c r="CB1512" s="88">
        <f t="shared" si="464"/>
        <v>10</v>
      </c>
      <c r="CC1512" s="89"/>
      <c r="CE1512" s="87">
        <f t="shared" si="467"/>
        <v>3</v>
      </c>
      <c r="CF1512" s="90">
        <v>20619000</v>
      </c>
      <c r="CG1512" s="90"/>
      <c r="CH1512" s="90">
        <v>20619000</v>
      </c>
      <c r="CI1512" s="22">
        <v>26100</v>
      </c>
      <c r="CJ1512" s="87">
        <f t="shared" si="465"/>
        <v>3</v>
      </c>
      <c r="CK1512" s="87">
        <f t="shared" si="466"/>
        <v>10</v>
      </c>
      <c r="CL1512" s="22" t="s">
        <v>121</v>
      </c>
      <c r="CM1512" s="22" t="s">
        <v>5804</v>
      </c>
    </row>
    <row r="1513" spans="1:91" ht="14.85" customHeight="1" x14ac:dyDescent="0.25">
      <c r="A1513" s="69">
        <f t="shared" si="475"/>
        <v>1511</v>
      </c>
      <c r="B1513" s="70" t="s">
        <v>102</v>
      </c>
      <c r="C1513" s="98" t="s">
        <v>5798</v>
      </c>
      <c r="D1513" s="106">
        <v>145307674</v>
      </c>
      <c r="E1513" s="73"/>
      <c r="F1513" s="74">
        <v>46077</v>
      </c>
      <c r="G1513" s="75" t="s">
        <v>428</v>
      </c>
      <c r="H1513" s="75" t="s">
        <v>2531</v>
      </c>
      <c r="I1513" s="75" t="s">
        <v>656</v>
      </c>
      <c r="J1513" s="75" t="s">
        <v>430</v>
      </c>
      <c r="K1513" s="75" t="s">
        <v>242</v>
      </c>
      <c r="L1513" s="74">
        <v>46093</v>
      </c>
      <c r="M1513" s="73">
        <v>20</v>
      </c>
      <c r="N1513" s="75" t="s">
        <v>5822</v>
      </c>
      <c r="O1513" s="75" t="s">
        <v>5823</v>
      </c>
      <c r="P1513" s="75">
        <v>2830049421</v>
      </c>
      <c r="Q1513" s="74">
        <v>46083</v>
      </c>
      <c r="R1513" s="75">
        <v>1209389604</v>
      </c>
      <c r="S1513" s="75">
        <v>224248601</v>
      </c>
      <c r="T1513" s="74">
        <v>46083</v>
      </c>
      <c r="U1513" s="76">
        <v>10804.126</v>
      </c>
      <c r="V1513" s="76">
        <v>10552.362999999999</v>
      </c>
      <c r="W1513" s="73">
        <v>10</v>
      </c>
      <c r="X1513" s="73">
        <v>0</v>
      </c>
      <c r="Y1513" s="98" t="s">
        <v>5824</v>
      </c>
      <c r="Z1513" s="82" t="s">
        <v>220</v>
      </c>
      <c r="AA1513" s="75" t="s">
        <v>372</v>
      </c>
      <c r="AB1513" s="82" t="s">
        <v>5199</v>
      </c>
      <c r="AC1513" s="98"/>
      <c r="AD1513" s="75" t="s">
        <v>113</v>
      </c>
      <c r="AE1513" s="99">
        <v>46087</v>
      </c>
      <c r="AF1513" s="80">
        <v>46084.999305555553</v>
      </c>
      <c r="AG1513" s="80">
        <v>46086.416666666664</v>
      </c>
      <c r="AH1513" s="80">
        <v>46084.999305555553</v>
      </c>
      <c r="AI1513" s="99">
        <v>46084</v>
      </c>
      <c r="AJ1513" s="99">
        <v>46087</v>
      </c>
      <c r="AK1513" s="99">
        <v>46087</v>
      </c>
      <c r="AL1513" s="99">
        <v>46088</v>
      </c>
      <c r="AM1513" s="99">
        <v>46092</v>
      </c>
      <c r="AN1513" s="99">
        <v>46092</v>
      </c>
      <c r="AO1513" s="81">
        <f>IF(AH1513&lt;AG1513,IF(AH1513=0,"",AH1513-1),IF(AG1513=0,"",AG1513-1))</f>
        <v>46083.999305555553</v>
      </c>
      <c r="AP1513" s="81">
        <f>IF(AH1513&lt;AG1513,IF(AH1513=0,"",AH1513),IF(AG1513=0,"",AG1513))</f>
        <v>46084.999305555553</v>
      </c>
      <c r="AQ1513" s="81">
        <f>IF(AH1513&lt;AG1513,IF(AH1513=0,"",AH1513),IF(AG1513=0,"",AG1513))</f>
        <v>46084.999305555553</v>
      </c>
      <c r="AR1513" s="81">
        <f>IF(AI1513=0,"",IF(AI1513&lt;AJ1513,AJ1513+1,AI1513+1))</f>
        <v>46088</v>
      </c>
      <c r="AS1513" s="81">
        <f>IF(AI1513=0,"",IF(AE1513=0,IF(AJ1513=0,AI1513+2,AJ1513+2),AE1513+2))</f>
        <v>46089</v>
      </c>
      <c r="AT1513" s="81">
        <f>IF(AI1513=0,"",IF(AI1513&lt;AJ1513,AJ1513+1,AI1513+1))</f>
        <v>46088</v>
      </c>
      <c r="AU1513" s="82" t="s">
        <v>2794</v>
      </c>
      <c r="AV1513" s="134">
        <v>46083</v>
      </c>
      <c r="AW1513" s="75" t="s">
        <v>5825</v>
      </c>
      <c r="AX1513" s="75" t="s">
        <v>5826</v>
      </c>
      <c r="AY1513" s="75"/>
      <c r="AZ1513" s="96"/>
      <c r="BA1513" s="75"/>
      <c r="BB1513" s="75"/>
      <c r="BC1513" s="75"/>
      <c r="BD1513" s="75"/>
      <c r="BE1513" s="75"/>
      <c r="BF1513" s="75"/>
      <c r="BG1513" s="75"/>
      <c r="BH1513" s="75"/>
      <c r="BI1513" s="75"/>
      <c r="BJ1513" s="75"/>
      <c r="BK1513" s="75"/>
      <c r="BL1513" s="75"/>
      <c r="BM1513" s="75"/>
      <c r="BN1513" s="75"/>
      <c r="BO1513" s="75"/>
      <c r="BP1513" s="75"/>
      <c r="BQ1513" s="75"/>
      <c r="BR1513" s="75"/>
      <c r="BS1513" s="75"/>
      <c r="BT1513" s="75">
        <v>0</v>
      </c>
      <c r="BU1513" s="189" t="s">
        <v>5803</v>
      </c>
      <c r="BV1513" s="74">
        <v>46087</v>
      </c>
      <c r="BW1513" s="85"/>
      <c r="BX1513" s="85"/>
      <c r="BY1513" s="86"/>
      <c r="BZ1513" s="87">
        <f t="shared" si="474"/>
        <v>9</v>
      </c>
      <c r="CB1513" s="88">
        <f t="shared" si="464"/>
        <v>10</v>
      </c>
      <c r="CC1513" s="89"/>
      <c r="CE1513" s="87">
        <f t="shared" si="467"/>
        <v>3</v>
      </c>
      <c r="CF1513" s="90">
        <v>20619000</v>
      </c>
      <c r="CG1513" s="90"/>
      <c r="CH1513" s="90">
        <v>20619000</v>
      </c>
      <c r="CI1513" s="22">
        <v>26100</v>
      </c>
      <c r="CJ1513" s="87">
        <f t="shared" si="465"/>
        <v>3</v>
      </c>
      <c r="CK1513" s="87">
        <f t="shared" si="466"/>
        <v>10</v>
      </c>
      <c r="CL1513" s="22" t="s">
        <v>121</v>
      </c>
      <c r="CM1513" s="22" t="s">
        <v>5804</v>
      </c>
    </row>
    <row r="1514" spans="1:91" ht="14.85" customHeight="1" x14ac:dyDescent="0.25">
      <c r="A1514" s="69">
        <f t="shared" si="475"/>
        <v>1512</v>
      </c>
      <c r="B1514" s="70" t="s">
        <v>102</v>
      </c>
      <c r="C1514" s="98" t="s">
        <v>5798</v>
      </c>
      <c r="D1514" s="106">
        <v>145367928</v>
      </c>
      <c r="E1514" s="73"/>
      <c r="F1514" s="74">
        <v>46077</v>
      </c>
      <c r="G1514" s="75" t="s">
        <v>428</v>
      </c>
      <c r="H1514" s="75" t="s">
        <v>2531</v>
      </c>
      <c r="I1514" s="75" t="s">
        <v>656</v>
      </c>
      <c r="J1514" s="75" t="s">
        <v>430</v>
      </c>
      <c r="K1514" s="75" t="s">
        <v>242</v>
      </c>
      <c r="L1514" s="74">
        <v>46093</v>
      </c>
      <c r="M1514" s="73">
        <v>20</v>
      </c>
      <c r="N1514" s="75" t="s">
        <v>5827</v>
      </c>
      <c r="O1514" s="75" t="s">
        <v>5828</v>
      </c>
      <c r="P1514" s="75">
        <v>2830049476</v>
      </c>
      <c r="Q1514" s="74">
        <v>46084</v>
      </c>
      <c r="R1514" s="75">
        <v>1209389918</v>
      </c>
      <c r="S1514" s="75">
        <v>224248935</v>
      </c>
      <c r="T1514" s="74">
        <v>46084</v>
      </c>
      <c r="U1514" s="76">
        <v>9823.3719999999994</v>
      </c>
      <c r="V1514" s="76">
        <v>9474.8790000000008</v>
      </c>
      <c r="W1514" s="73">
        <v>12</v>
      </c>
      <c r="X1514" s="73">
        <v>0</v>
      </c>
      <c r="Y1514" s="98" t="s">
        <v>5829</v>
      </c>
      <c r="Z1514" s="82" t="s">
        <v>220</v>
      </c>
      <c r="AA1514" s="75" t="s">
        <v>372</v>
      </c>
      <c r="AB1514" s="82" t="s">
        <v>5199</v>
      </c>
      <c r="AC1514" s="98"/>
      <c r="AD1514" s="75" t="s">
        <v>113</v>
      </c>
      <c r="AE1514" s="99">
        <v>46087</v>
      </c>
      <c r="AF1514" s="80">
        <v>46084.999305555553</v>
      </c>
      <c r="AG1514" s="80">
        <v>46086.416666666664</v>
      </c>
      <c r="AH1514" s="80">
        <v>46084.999305555553</v>
      </c>
      <c r="AI1514" s="99">
        <v>46084</v>
      </c>
      <c r="AJ1514" s="99">
        <v>46087</v>
      </c>
      <c r="AK1514" s="99">
        <v>46087</v>
      </c>
      <c r="AL1514" s="99">
        <v>46088</v>
      </c>
      <c r="AM1514" s="99">
        <v>46092</v>
      </c>
      <c r="AN1514" s="99">
        <v>46092</v>
      </c>
      <c r="AO1514" s="81">
        <f>IF(AH1514&lt;AG1514,IF(AH1514=0,"",AH1514-1),IF(AG1514=0,"",AG1514-1))</f>
        <v>46083.999305555553</v>
      </c>
      <c r="AP1514" s="81">
        <f>IF(AH1514&lt;AG1514,IF(AH1514=0,"",AH1514),IF(AG1514=0,"",AG1514))</f>
        <v>46084.999305555553</v>
      </c>
      <c r="AQ1514" s="81">
        <f>IF(AH1514&lt;AG1514,IF(AH1514=0,"",AH1514),IF(AG1514=0,"",AG1514))</f>
        <v>46084.999305555553</v>
      </c>
      <c r="AR1514" s="81">
        <f>IF(AI1514=0,"",IF(AI1514&lt;AJ1514,AJ1514+1,AI1514+1))</f>
        <v>46088</v>
      </c>
      <c r="AS1514" s="81">
        <f>IF(AI1514=0,"",IF(AE1514=0,IF(AJ1514=0,AI1514+2,AJ1514+2),AE1514+2))</f>
        <v>46089</v>
      </c>
      <c r="AT1514" s="81">
        <f>IF(AI1514=0,"",IF(AI1514&lt;AJ1514,AJ1514+1,AI1514+1))</f>
        <v>46088</v>
      </c>
      <c r="AU1514" s="82" t="s">
        <v>2794</v>
      </c>
      <c r="AV1514" s="134">
        <v>46084</v>
      </c>
      <c r="AW1514" s="75" t="s">
        <v>5830</v>
      </c>
      <c r="AX1514" s="75" t="s">
        <v>5831</v>
      </c>
      <c r="AY1514" s="75"/>
      <c r="AZ1514" s="96"/>
      <c r="BA1514" s="75"/>
      <c r="BB1514" s="75"/>
      <c r="BC1514" s="75"/>
      <c r="BD1514" s="75"/>
      <c r="BE1514" s="75"/>
      <c r="BF1514" s="75"/>
      <c r="BG1514" s="75"/>
      <c r="BH1514" s="75"/>
      <c r="BI1514" s="75"/>
      <c r="BJ1514" s="75"/>
      <c r="BK1514" s="75"/>
      <c r="BL1514" s="75"/>
      <c r="BM1514" s="75"/>
      <c r="BN1514" s="75"/>
      <c r="BO1514" s="75"/>
      <c r="BP1514" s="75"/>
      <c r="BQ1514" s="75"/>
      <c r="BR1514" s="75"/>
      <c r="BS1514" s="75"/>
      <c r="BT1514" s="75">
        <v>0</v>
      </c>
      <c r="BU1514" s="189" t="s">
        <v>5803</v>
      </c>
      <c r="BV1514" s="74">
        <v>46087</v>
      </c>
      <c r="BW1514" s="85"/>
      <c r="BX1514" s="85"/>
      <c r="BY1514" s="86"/>
      <c r="BZ1514" s="87">
        <f t="shared" si="474"/>
        <v>9</v>
      </c>
      <c r="CB1514" s="88">
        <f t="shared" si="464"/>
        <v>10</v>
      </c>
      <c r="CC1514" s="89"/>
      <c r="CE1514" s="87">
        <f t="shared" si="467"/>
        <v>3</v>
      </c>
      <c r="CF1514" s="90">
        <v>20619000</v>
      </c>
      <c r="CG1514" s="90"/>
      <c r="CH1514" s="90">
        <v>20619000</v>
      </c>
      <c r="CI1514" s="22">
        <v>26100</v>
      </c>
      <c r="CJ1514" s="87">
        <f t="shared" si="465"/>
        <v>3</v>
      </c>
      <c r="CK1514" s="87">
        <f t="shared" si="466"/>
        <v>10</v>
      </c>
      <c r="CL1514" s="22" t="s">
        <v>121</v>
      </c>
      <c r="CM1514" s="22" t="s">
        <v>5804</v>
      </c>
    </row>
    <row r="1515" spans="1:91" ht="14.85" customHeight="1" x14ac:dyDescent="0.25">
      <c r="A1515" s="69">
        <f t="shared" si="475"/>
        <v>1513</v>
      </c>
      <c r="B1515" s="70" t="s">
        <v>102</v>
      </c>
      <c r="C1515" s="98" t="s">
        <v>5832</v>
      </c>
      <c r="D1515" s="106">
        <v>145532054</v>
      </c>
      <c r="E1515" s="73">
        <v>5320007725</v>
      </c>
      <c r="F1515" s="74">
        <v>46077</v>
      </c>
      <c r="G1515" s="75" t="s">
        <v>290</v>
      </c>
      <c r="H1515" s="75" t="s">
        <v>1657</v>
      </c>
      <c r="I1515" s="75" t="s">
        <v>105</v>
      </c>
      <c r="J1515" s="75" t="s">
        <v>322</v>
      </c>
      <c r="K1515" s="75" t="s">
        <v>242</v>
      </c>
      <c r="L1515" s="74">
        <v>46090</v>
      </c>
      <c r="M1515" s="73">
        <v>0</v>
      </c>
      <c r="N1515" s="75" t="s">
        <v>5833</v>
      </c>
      <c r="O1515" s="75" t="s">
        <v>5834</v>
      </c>
      <c r="P1515" s="75">
        <v>2830049400</v>
      </c>
      <c r="Q1515" s="74">
        <v>46082</v>
      </c>
      <c r="R1515" s="75">
        <v>1209389536</v>
      </c>
      <c r="S1515" s="75">
        <v>224248756</v>
      </c>
      <c r="T1515" s="74">
        <v>46082</v>
      </c>
      <c r="U1515" s="76">
        <v>2891.3589999999999</v>
      </c>
      <c r="V1515" s="76">
        <v>2787.3780000000002</v>
      </c>
      <c r="W1515" s="75">
        <v>3</v>
      </c>
      <c r="X1515" s="75">
        <v>0</v>
      </c>
      <c r="Y1515" s="98" t="s">
        <v>5835</v>
      </c>
      <c r="Z1515" s="82" t="s">
        <v>258</v>
      </c>
      <c r="AA1515" s="75" t="s">
        <v>595</v>
      </c>
      <c r="AB1515" s="75" t="s">
        <v>4862</v>
      </c>
      <c r="AC1515" s="98" t="s">
        <v>5832</v>
      </c>
      <c r="AD1515" s="75" t="s">
        <v>113</v>
      </c>
      <c r="AE1515" s="99">
        <v>46085</v>
      </c>
      <c r="AF1515" s="164">
        <v>46084.416666666664</v>
      </c>
      <c r="AG1515" s="164">
        <v>46083.666666666664</v>
      </c>
      <c r="AH1515" s="164">
        <v>46083.666666666664</v>
      </c>
      <c r="AI1515" s="99">
        <v>46085</v>
      </c>
      <c r="AJ1515" s="69"/>
      <c r="AK1515" s="99">
        <v>46085</v>
      </c>
      <c r="AL1515" s="99">
        <v>46087</v>
      </c>
      <c r="AM1515" s="74">
        <v>46088</v>
      </c>
      <c r="AN1515" s="74">
        <v>46088</v>
      </c>
      <c r="AO1515" s="95" t="s">
        <v>121</v>
      </c>
      <c r="AP1515" s="95" t="s">
        <v>121</v>
      </c>
      <c r="AQ1515" s="95" t="s">
        <v>121</v>
      </c>
      <c r="AR1515" s="95" t="s">
        <v>121</v>
      </c>
      <c r="AS1515" s="95" t="s">
        <v>121</v>
      </c>
      <c r="AT1515" s="95" t="s">
        <v>121</v>
      </c>
      <c r="AU1515" s="82" t="s">
        <v>2794</v>
      </c>
      <c r="AV1515" s="134">
        <v>46082</v>
      </c>
      <c r="AW1515" s="75" t="s">
        <v>5836</v>
      </c>
      <c r="AX1515" s="75" t="s">
        <v>5837</v>
      </c>
      <c r="AY1515" s="75"/>
      <c r="AZ1515" s="96"/>
      <c r="BA1515" s="75"/>
      <c r="BB1515" s="75"/>
      <c r="BC1515" s="75"/>
      <c r="BD1515" s="75"/>
      <c r="BE1515" s="75"/>
      <c r="BF1515" s="75"/>
      <c r="BG1515" s="75"/>
      <c r="BH1515" s="75"/>
      <c r="BI1515" s="75"/>
      <c r="BJ1515" s="75"/>
      <c r="BK1515" s="75"/>
      <c r="BL1515" s="75"/>
      <c r="BM1515" s="75"/>
      <c r="BN1515" s="75"/>
      <c r="BO1515" s="75"/>
      <c r="BP1515" s="75"/>
      <c r="BQ1515" s="75"/>
      <c r="BR1515" s="75"/>
      <c r="BS1515" s="75"/>
      <c r="BT1515" s="75">
        <v>1</v>
      </c>
      <c r="BU1515" s="189" t="s">
        <v>5838</v>
      </c>
      <c r="BV1515" s="74">
        <v>46086</v>
      </c>
      <c r="BW1515" s="85"/>
      <c r="BX1515" s="85"/>
      <c r="BY1515" s="86"/>
      <c r="BZ1515" s="87">
        <f t="shared" si="474"/>
        <v>9</v>
      </c>
      <c r="CB1515" s="88">
        <f t="shared" si="464"/>
        <v>10</v>
      </c>
      <c r="CC1515" s="89"/>
      <c r="CE1515" s="87">
        <f t="shared" si="467"/>
        <v>3</v>
      </c>
      <c r="CF1515" s="90"/>
      <c r="CG1515" s="90"/>
      <c r="CH1515" s="90"/>
      <c r="CJ1515" s="87">
        <f t="shared" si="465"/>
        <v>3</v>
      </c>
      <c r="CK1515" s="87">
        <f t="shared" si="466"/>
        <v>9</v>
      </c>
      <c r="CL1515" s="22" t="s">
        <v>121</v>
      </c>
      <c r="CM1515" s="22" t="s">
        <v>5839</v>
      </c>
    </row>
    <row r="1516" spans="1:91" ht="14.85" customHeight="1" x14ac:dyDescent="0.25">
      <c r="A1516" s="69">
        <f t="shared" si="475"/>
        <v>1514</v>
      </c>
      <c r="B1516" s="70" t="s">
        <v>102</v>
      </c>
      <c r="C1516" s="98" t="s">
        <v>5832</v>
      </c>
      <c r="D1516" s="106">
        <v>145542740</v>
      </c>
      <c r="E1516" s="73">
        <v>5320007725</v>
      </c>
      <c r="F1516" s="74">
        <v>46077</v>
      </c>
      <c r="G1516" s="75" t="s">
        <v>299</v>
      </c>
      <c r="H1516" s="75" t="s">
        <v>1657</v>
      </c>
      <c r="I1516" s="75" t="s">
        <v>105</v>
      </c>
      <c r="J1516" s="75" t="s">
        <v>322</v>
      </c>
      <c r="K1516" s="75" t="s">
        <v>242</v>
      </c>
      <c r="L1516" s="74">
        <v>46094</v>
      </c>
      <c r="M1516" s="73">
        <v>0</v>
      </c>
      <c r="N1516" s="75" t="s">
        <v>5833</v>
      </c>
      <c r="O1516" s="75" t="s">
        <v>5834</v>
      </c>
      <c r="P1516" s="75">
        <v>2830049401</v>
      </c>
      <c r="Q1516" s="74">
        <v>46082</v>
      </c>
      <c r="R1516" s="75">
        <v>1209389538</v>
      </c>
      <c r="S1516" s="75">
        <v>224248745</v>
      </c>
      <c r="T1516" s="74">
        <v>46082</v>
      </c>
      <c r="U1516" s="76">
        <v>7339.1540000000005</v>
      </c>
      <c r="V1516" s="76">
        <v>7096.3969999999999</v>
      </c>
      <c r="W1516" s="75">
        <v>12</v>
      </c>
      <c r="X1516" s="75">
        <v>0</v>
      </c>
      <c r="Y1516" s="98" t="s">
        <v>5835</v>
      </c>
      <c r="Z1516" s="82" t="s">
        <v>258</v>
      </c>
      <c r="AA1516" s="75" t="s">
        <v>595</v>
      </c>
      <c r="AB1516" s="75" t="s">
        <v>4862</v>
      </c>
      <c r="AC1516" s="98" t="s">
        <v>5832</v>
      </c>
      <c r="AD1516" s="75" t="s">
        <v>113</v>
      </c>
      <c r="AE1516" s="99">
        <v>46085</v>
      </c>
      <c r="AF1516" s="164">
        <v>46084.416666666664</v>
      </c>
      <c r="AG1516" s="164">
        <v>46083.666666666664</v>
      </c>
      <c r="AH1516" s="164">
        <v>46083.666666666664</v>
      </c>
      <c r="AI1516" s="99">
        <v>46085</v>
      </c>
      <c r="AJ1516" s="69"/>
      <c r="AK1516" s="99">
        <v>46085</v>
      </c>
      <c r="AL1516" s="99">
        <v>46087</v>
      </c>
      <c r="AM1516" s="74">
        <v>46088</v>
      </c>
      <c r="AN1516" s="74">
        <v>46088</v>
      </c>
      <c r="AO1516" s="95" t="s">
        <v>121</v>
      </c>
      <c r="AP1516" s="95" t="s">
        <v>121</v>
      </c>
      <c r="AQ1516" s="95" t="s">
        <v>121</v>
      </c>
      <c r="AR1516" s="95" t="s">
        <v>121</v>
      </c>
      <c r="AS1516" s="95" t="s">
        <v>121</v>
      </c>
      <c r="AT1516" s="95" t="s">
        <v>121</v>
      </c>
      <c r="AU1516" s="82" t="s">
        <v>2794</v>
      </c>
      <c r="AV1516" s="134">
        <v>46082</v>
      </c>
      <c r="AW1516" s="75">
        <v>0</v>
      </c>
      <c r="AX1516" s="75">
        <v>0</v>
      </c>
      <c r="AY1516" s="75"/>
      <c r="AZ1516" s="96"/>
      <c r="BA1516" s="75"/>
      <c r="BB1516" s="75"/>
      <c r="BC1516" s="75"/>
      <c r="BD1516" s="75"/>
      <c r="BE1516" s="75"/>
      <c r="BF1516" s="75"/>
      <c r="BG1516" s="75"/>
      <c r="BH1516" s="75"/>
      <c r="BI1516" s="75"/>
      <c r="BJ1516" s="75"/>
      <c r="BK1516" s="75"/>
      <c r="BL1516" s="75"/>
      <c r="BM1516" s="75"/>
      <c r="BN1516" s="75"/>
      <c r="BO1516" s="75"/>
      <c r="BP1516" s="75"/>
      <c r="BQ1516" s="75"/>
      <c r="BR1516" s="75"/>
      <c r="BS1516" s="75"/>
      <c r="BT1516" s="75">
        <v>0</v>
      </c>
      <c r="BU1516" s="189" t="s">
        <v>5838</v>
      </c>
      <c r="BV1516" s="74">
        <v>46086</v>
      </c>
      <c r="BW1516" s="85"/>
      <c r="BX1516" s="85"/>
      <c r="BY1516" s="86"/>
      <c r="BZ1516" s="87">
        <f t="shared" si="474"/>
        <v>9</v>
      </c>
      <c r="CB1516" s="88">
        <f t="shared" si="464"/>
        <v>10</v>
      </c>
      <c r="CC1516" s="89"/>
      <c r="CE1516" s="87">
        <f t="shared" si="467"/>
        <v>3</v>
      </c>
      <c r="CF1516" s="90"/>
      <c r="CG1516" s="90"/>
      <c r="CH1516" s="90"/>
      <c r="CJ1516" s="87">
        <f t="shared" si="465"/>
        <v>3</v>
      </c>
      <c r="CK1516" s="87">
        <f t="shared" si="466"/>
        <v>9</v>
      </c>
      <c r="CL1516" s="22" t="s">
        <v>121</v>
      </c>
      <c r="CM1516" s="22" t="s">
        <v>5839</v>
      </c>
    </row>
    <row r="1517" spans="1:91" ht="14.85" customHeight="1" x14ac:dyDescent="0.25">
      <c r="A1517" s="69">
        <f t="shared" si="475"/>
        <v>1515</v>
      </c>
      <c r="B1517" s="70" t="s">
        <v>102</v>
      </c>
      <c r="C1517" s="98" t="s">
        <v>5832</v>
      </c>
      <c r="D1517" s="106">
        <v>145523685</v>
      </c>
      <c r="E1517" s="73">
        <v>5320007725</v>
      </c>
      <c r="F1517" s="74">
        <v>46077</v>
      </c>
      <c r="G1517" s="75" t="s">
        <v>2163</v>
      </c>
      <c r="H1517" s="75" t="s">
        <v>1657</v>
      </c>
      <c r="I1517" s="75" t="s">
        <v>105</v>
      </c>
      <c r="J1517" s="75" t="s">
        <v>322</v>
      </c>
      <c r="K1517" s="75" t="s">
        <v>242</v>
      </c>
      <c r="L1517" s="74">
        <v>46100</v>
      </c>
      <c r="M1517" s="73">
        <v>40</v>
      </c>
      <c r="N1517" s="75" t="s">
        <v>5833</v>
      </c>
      <c r="O1517" s="75" t="s">
        <v>5834</v>
      </c>
      <c r="P1517" s="75">
        <v>2830049399</v>
      </c>
      <c r="Q1517" s="74">
        <v>46082</v>
      </c>
      <c r="R1517" s="75">
        <v>1209389534</v>
      </c>
      <c r="S1517" s="75">
        <v>224248750</v>
      </c>
      <c r="T1517" s="74">
        <v>46082</v>
      </c>
      <c r="U1517" s="76">
        <v>2413.94</v>
      </c>
      <c r="V1517" s="76">
        <v>2359.3710000000001</v>
      </c>
      <c r="W1517" s="75">
        <v>3</v>
      </c>
      <c r="X1517" s="75">
        <v>0</v>
      </c>
      <c r="Y1517" s="98" t="s">
        <v>5835</v>
      </c>
      <c r="Z1517" s="82" t="s">
        <v>258</v>
      </c>
      <c r="AA1517" s="75" t="s">
        <v>595</v>
      </c>
      <c r="AB1517" s="75" t="s">
        <v>4862</v>
      </c>
      <c r="AC1517" s="98" t="s">
        <v>5832</v>
      </c>
      <c r="AD1517" s="75" t="s">
        <v>113</v>
      </c>
      <c r="AE1517" s="99">
        <v>46085</v>
      </c>
      <c r="AF1517" s="164">
        <v>46084.416666666664</v>
      </c>
      <c r="AG1517" s="164">
        <v>46083.666666666664</v>
      </c>
      <c r="AH1517" s="164">
        <v>46083.666666666664</v>
      </c>
      <c r="AI1517" s="99">
        <v>46085</v>
      </c>
      <c r="AJ1517" s="69"/>
      <c r="AK1517" s="99">
        <v>46085</v>
      </c>
      <c r="AL1517" s="99">
        <v>46087</v>
      </c>
      <c r="AM1517" s="74">
        <v>46088</v>
      </c>
      <c r="AN1517" s="74">
        <v>46088</v>
      </c>
      <c r="AO1517" s="95" t="s">
        <v>121</v>
      </c>
      <c r="AP1517" s="95" t="s">
        <v>121</v>
      </c>
      <c r="AQ1517" s="95" t="s">
        <v>121</v>
      </c>
      <c r="AR1517" s="95" t="s">
        <v>121</v>
      </c>
      <c r="AS1517" s="95" t="s">
        <v>121</v>
      </c>
      <c r="AT1517" s="95" t="s">
        <v>121</v>
      </c>
      <c r="AU1517" s="82" t="s">
        <v>2794</v>
      </c>
      <c r="AV1517" s="134">
        <v>46082</v>
      </c>
      <c r="AW1517" s="75">
        <f>_xlfn.XLOOKUP(D1517,'[1]OPS Loading report'!$E:$E,'[1]OPS Loading report'!$G:$G)</f>
        <v>0</v>
      </c>
      <c r="AX1517" s="75">
        <v>0</v>
      </c>
      <c r="AY1517" s="75"/>
      <c r="AZ1517" s="96"/>
      <c r="BA1517" s="75"/>
      <c r="BB1517" s="75"/>
      <c r="BC1517" s="75"/>
      <c r="BD1517" s="75"/>
      <c r="BE1517" s="75"/>
      <c r="BF1517" s="75"/>
      <c r="BG1517" s="75"/>
      <c r="BH1517" s="75"/>
      <c r="BI1517" s="75"/>
      <c r="BJ1517" s="75"/>
      <c r="BK1517" s="75"/>
      <c r="BL1517" s="75"/>
      <c r="BM1517" s="75"/>
      <c r="BN1517" s="75"/>
      <c r="BO1517" s="75"/>
      <c r="BP1517" s="75"/>
      <c r="BQ1517" s="75"/>
      <c r="BR1517" s="75"/>
      <c r="BS1517" s="75"/>
      <c r="BT1517" s="75">
        <v>0</v>
      </c>
      <c r="BU1517" s="189" t="s">
        <v>5838</v>
      </c>
      <c r="BV1517" s="74">
        <v>46086</v>
      </c>
      <c r="BW1517" s="85"/>
      <c r="BX1517" s="85"/>
      <c r="BY1517" s="86"/>
      <c r="BZ1517" s="87">
        <f t="shared" si="474"/>
        <v>9</v>
      </c>
      <c r="CB1517" s="88">
        <f t="shared" si="464"/>
        <v>10</v>
      </c>
      <c r="CC1517" s="89"/>
      <c r="CE1517" s="87">
        <f t="shared" si="467"/>
        <v>3</v>
      </c>
      <c r="CF1517" s="90">
        <v>11926224</v>
      </c>
      <c r="CG1517" s="90"/>
      <c r="CH1517" s="90">
        <v>11926224</v>
      </c>
      <c r="CI1517" s="22">
        <v>26154</v>
      </c>
      <c r="CJ1517" s="87">
        <f t="shared" si="465"/>
        <v>3</v>
      </c>
      <c r="CK1517" s="87">
        <f t="shared" si="466"/>
        <v>9</v>
      </c>
      <c r="CL1517" s="22" t="s">
        <v>121</v>
      </c>
      <c r="CM1517" s="22" t="s">
        <v>5839</v>
      </c>
    </row>
    <row r="1518" spans="1:91" ht="14.85" customHeight="1" x14ac:dyDescent="0.25">
      <c r="A1518" s="69">
        <f t="shared" si="475"/>
        <v>1516</v>
      </c>
      <c r="B1518" s="70" t="s">
        <v>102</v>
      </c>
      <c r="C1518" s="98" t="s">
        <v>5840</v>
      </c>
      <c r="D1518" s="106">
        <v>145550566</v>
      </c>
      <c r="E1518" s="73">
        <v>5320007748</v>
      </c>
      <c r="F1518" s="74">
        <v>46077</v>
      </c>
      <c r="G1518" s="75" t="s">
        <v>299</v>
      </c>
      <c r="H1518" s="75" t="s">
        <v>1657</v>
      </c>
      <c r="I1518" s="75" t="s">
        <v>105</v>
      </c>
      <c r="J1518" s="75" t="s">
        <v>322</v>
      </c>
      <c r="K1518" s="75" t="s">
        <v>242</v>
      </c>
      <c r="L1518" s="74">
        <v>46094</v>
      </c>
      <c r="M1518" s="73">
        <v>40</v>
      </c>
      <c r="N1518" s="75" t="s">
        <v>5841</v>
      </c>
      <c r="O1518" s="75" t="s">
        <v>5842</v>
      </c>
      <c r="P1518" s="75">
        <v>2830049428</v>
      </c>
      <c r="Q1518" s="74">
        <v>46083</v>
      </c>
      <c r="R1518" s="75">
        <v>1209389629</v>
      </c>
      <c r="S1518" s="75">
        <v>224253318</v>
      </c>
      <c r="T1518" s="74">
        <v>46083</v>
      </c>
      <c r="U1518" s="76">
        <v>7418.8270000000002</v>
      </c>
      <c r="V1518" s="76">
        <v>7145.51</v>
      </c>
      <c r="W1518" s="75">
        <v>10</v>
      </c>
      <c r="X1518" s="75">
        <v>0</v>
      </c>
      <c r="Y1518" s="98" t="s">
        <v>5843</v>
      </c>
      <c r="Z1518" s="82" t="s">
        <v>258</v>
      </c>
      <c r="AA1518" s="75" t="s">
        <v>595</v>
      </c>
      <c r="AB1518" s="75" t="s">
        <v>4862</v>
      </c>
      <c r="AC1518" s="98" t="s">
        <v>5840</v>
      </c>
      <c r="AD1518" s="75" t="s">
        <v>113</v>
      </c>
      <c r="AE1518" s="99">
        <v>46085</v>
      </c>
      <c r="AF1518" s="164">
        <v>46084.416666666664</v>
      </c>
      <c r="AG1518" s="164">
        <v>46083.666666666664</v>
      </c>
      <c r="AH1518" s="164">
        <v>46083.666666666664</v>
      </c>
      <c r="AI1518" s="99">
        <v>46085</v>
      </c>
      <c r="AJ1518" s="69"/>
      <c r="AK1518" s="99">
        <v>46085</v>
      </c>
      <c r="AL1518" s="99">
        <v>46087</v>
      </c>
      <c r="AM1518" s="75"/>
      <c r="AN1518" s="74">
        <v>46088</v>
      </c>
      <c r="AO1518" s="95" t="s">
        <v>121</v>
      </c>
      <c r="AP1518" s="95" t="s">
        <v>121</v>
      </c>
      <c r="AQ1518" s="95" t="s">
        <v>121</v>
      </c>
      <c r="AR1518" s="95" t="s">
        <v>121</v>
      </c>
      <c r="AS1518" s="95" t="s">
        <v>121</v>
      </c>
      <c r="AT1518" s="158">
        <f t="shared" ref="AT1518:AT1533" si="476">IF(AI1518=0,"",IF(AI1518&lt;AJ1518,AJ1518+1,AI1518+1))</f>
        <v>46086</v>
      </c>
      <c r="AU1518" s="82" t="s">
        <v>2794</v>
      </c>
      <c r="AV1518" s="134">
        <v>46083</v>
      </c>
      <c r="AW1518" s="75" t="s">
        <v>5844</v>
      </c>
      <c r="AX1518" s="75" t="s">
        <v>5845</v>
      </c>
      <c r="AY1518" s="75"/>
      <c r="AZ1518" s="96"/>
      <c r="BA1518" s="75"/>
      <c r="BB1518" s="75"/>
      <c r="BC1518" s="75"/>
      <c r="BD1518" s="75"/>
      <c r="BE1518" s="75"/>
      <c r="BF1518" s="75"/>
      <c r="BG1518" s="75"/>
      <c r="BH1518" s="75"/>
      <c r="BI1518" s="75"/>
      <c r="BJ1518" s="75"/>
      <c r="BK1518" s="75"/>
      <c r="BL1518" s="75"/>
      <c r="BM1518" s="75"/>
      <c r="BN1518" s="75"/>
      <c r="BO1518" s="75"/>
      <c r="BP1518" s="75"/>
      <c r="BQ1518" s="75"/>
      <c r="BR1518" s="75"/>
      <c r="BS1518" s="75"/>
      <c r="BT1518" s="75">
        <v>1</v>
      </c>
      <c r="BU1518" s="189" t="s">
        <v>5846</v>
      </c>
      <c r="BV1518" s="74">
        <v>46086</v>
      </c>
      <c r="BW1518" s="85"/>
      <c r="BX1518" s="85"/>
      <c r="BY1518" s="86"/>
      <c r="BZ1518" s="87">
        <f t="shared" si="474"/>
        <v>9</v>
      </c>
      <c r="CB1518" s="88">
        <f t="shared" si="464"/>
        <v>10</v>
      </c>
      <c r="CC1518" s="89"/>
      <c r="CE1518" s="87">
        <f t="shared" si="467"/>
        <v>3</v>
      </c>
      <c r="CF1518" s="90">
        <v>11926224</v>
      </c>
      <c r="CG1518" s="90"/>
      <c r="CH1518" s="90">
        <v>11926224</v>
      </c>
      <c r="CI1518" s="22">
        <v>26.154</v>
      </c>
      <c r="CJ1518" s="87">
        <f t="shared" si="465"/>
        <v>3</v>
      </c>
      <c r="CK1518" s="87">
        <f t="shared" si="466"/>
        <v>10</v>
      </c>
      <c r="CL1518" s="22" t="s">
        <v>121</v>
      </c>
      <c r="CM1518" s="22" t="s">
        <v>5847</v>
      </c>
    </row>
    <row r="1519" spans="1:91" ht="14.85" customHeight="1" x14ac:dyDescent="0.25">
      <c r="A1519" s="69">
        <f t="shared" si="475"/>
        <v>1517</v>
      </c>
      <c r="B1519" s="70" t="s">
        <v>102</v>
      </c>
      <c r="C1519" s="98" t="s">
        <v>5840</v>
      </c>
      <c r="D1519" s="106">
        <v>145516657</v>
      </c>
      <c r="E1519" s="73">
        <v>5320007748</v>
      </c>
      <c r="F1519" s="74">
        <v>46077</v>
      </c>
      <c r="G1519" s="75" t="s">
        <v>299</v>
      </c>
      <c r="H1519" s="75" t="s">
        <v>1657</v>
      </c>
      <c r="I1519" s="75" t="s">
        <v>105</v>
      </c>
      <c r="J1519" s="75" t="s">
        <v>322</v>
      </c>
      <c r="K1519" s="75" t="s">
        <v>242</v>
      </c>
      <c r="L1519" s="74">
        <v>46090</v>
      </c>
      <c r="M1519" s="73">
        <v>0</v>
      </c>
      <c r="N1519" s="75" t="s">
        <v>5841</v>
      </c>
      <c r="O1519" s="75" t="s">
        <v>5842</v>
      </c>
      <c r="P1519" s="75">
        <v>2830049427</v>
      </c>
      <c r="Q1519" s="74">
        <v>46083</v>
      </c>
      <c r="R1519" s="75">
        <v>1209389628</v>
      </c>
      <c r="S1519" s="75">
        <v>224253305</v>
      </c>
      <c r="T1519" s="74">
        <v>46083</v>
      </c>
      <c r="U1519" s="76">
        <v>5297.692</v>
      </c>
      <c r="V1519" s="76">
        <v>5122.4589999999998</v>
      </c>
      <c r="W1519" s="75">
        <v>6</v>
      </c>
      <c r="X1519" s="75">
        <v>0</v>
      </c>
      <c r="Y1519" s="98" t="s">
        <v>5843</v>
      </c>
      <c r="Z1519" s="82" t="s">
        <v>258</v>
      </c>
      <c r="AA1519" s="75" t="s">
        <v>595</v>
      </c>
      <c r="AB1519" s="75" t="s">
        <v>4862</v>
      </c>
      <c r="AC1519" s="98" t="s">
        <v>5840</v>
      </c>
      <c r="AD1519" s="75" t="s">
        <v>113</v>
      </c>
      <c r="AE1519" s="99">
        <v>46085</v>
      </c>
      <c r="AF1519" s="164">
        <v>46084.416666666664</v>
      </c>
      <c r="AG1519" s="164">
        <v>46083.666666666664</v>
      </c>
      <c r="AH1519" s="164">
        <v>46083.666666666664</v>
      </c>
      <c r="AI1519" s="99">
        <v>46085</v>
      </c>
      <c r="AJ1519" s="69"/>
      <c r="AK1519" s="99">
        <v>46085</v>
      </c>
      <c r="AL1519" s="99">
        <v>46087</v>
      </c>
      <c r="AM1519" s="75"/>
      <c r="AN1519" s="74">
        <v>46088</v>
      </c>
      <c r="AO1519" s="95" t="s">
        <v>121</v>
      </c>
      <c r="AP1519" s="95" t="s">
        <v>121</v>
      </c>
      <c r="AQ1519" s="95" t="s">
        <v>121</v>
      </c>
      <c r="AR1519" s="95" t="s">
        <v>121</v>
      </c>
      <c r="AS1519" s="95" t="s">
        <v>121</v>
      </c>
      <c r="AT1519" s="158">
        <f t="shared" si="476"/>
        <v>46086</v>
      </c>
      <c r="AU1519" s="82" t="s">
        <v>2794</v>
      </c>
      <c r="AV1519" s="134">
        <v>46083</v>
      </c>
      <c r="AW1519" s="75">
        <v>0</v>
      </c>
      <c r="AX1519" s="75">
        <v>0</v>
      </c>
      <c r="AY1519" s="75"/>
      <c r="AZ1519" s="96"/>
      <c r="BA1519" s="75"/>
      <c r="BB1519" s="75"/>
      <c r="BC1519" s="75"/>
      <c r="BD1519" s="75"/>
      <c r="BE1519" s="75"/>
      <c r="BF1519" s="75"/>
      <c r="BG1519" s="75"/>
      <c r="BH1519" s="75"/>
      <c r="BI1519" s="75"/>
      <c r="BJ1519" s="75"/>
      <c r="BK1519" s="75"/>
      <c r="BL1519" s="75"/>
      <c r="BM1519" s="75"/>
      <c r="BN1519" s="75"/>
      <c r="BO1519" s="75"/>
      <c r="BP1519" s="75"/>
      <c r="BQ1519" s="75"/>
      <c r="BR1519" s="75"/>
      <c r="BS1519" s="75"/>
      <c r="BT1519" s="75">
        <v>0</v>
      </c>
      <c r="BU1519" s="189" t="s">
        <v>5846</v>
      </c>
      <c r="BV1519" s="74">
        <v>46086</v>
      </c>
      <c r="BW1519" s="85"/>
      <c r="BX1519" s="85"/>
      <c r="BY1519" s="86"/>
      <c r="BZ1519" s="87">
        <f t="shared" si="474"/>
        <v>9</v>
      </c>
      <c r="CB1519" s="88">
        <f t="shared" si="464"/>
        <v>10</v>
      </c>
      <c r="CC1519" s="89"/>
      <c r="CE1519" s="87">
        <f t="shared" si="467"/>
        <v>3</v>
      </c>
      <c r="CF1519" s="90"/>
      <c r="CG1519" s="90"/>
      <c r="CH1519" s="90"/>
      <c r="CJ1519" s="87">
        <f t="shared" si="465"/>
        <v>3</v>
      </c>
      <c r="CK1519" s="87">
        <f t="shared" si="466"/>
        <v>10</v>
      </c>
      <c r="CL1519" s="22" t="s">
        <v>121</v>
      </c>
      <c r="CM1519" s="22" t="s">
        <v>5847</v>
      </c>
    </row>
    <row r="1520" spans="1:91" ht="14.85" customHeight="1" x14ac:dyDescent="0.25">
      <c r="A1520" s="69">
        <f t="shared" si="475"/>
        <v>1518</v>
      </c>
      <c r="B1520" s="70" t="s">
        <v>102</v>
      </c>
      <c r="C1520" s="98">
        <v>235600355108</v>
      </c>
      <c r="D1520" s="106">
        <v>145516140</v>
      </c>
      <c r="E1520" s="73"/>
      <c r="F1520" s="74">
        <v>46077</v>
      </c>
      <c r="G1520" s="75" t="s">
        <v>139</v>
      </c>
      <c r="H1520" s="75" t="s">
        <v>140</v>
      </c>
      <c r="I1520" s="75" t="s">
        <v>105</v>
      </c>
      <c r="J1520" s="75" t="s">
        <v>125</v>
      </c>
      <c r="K1520" s="75" t="s">
        <v>242</v>
      </c>
      <c r="L1520" s="74">
        <v>46104</v>
      </c>
      <c r="M1520" s="73">
        <v>40</v>
      </c>
      <c r="N1520" s="75" t="s">
        <v>5848</v>
      </c>
      <c r="O1520" s="75" t="s">
        <v>5849</v>
      </c>
      <c r="P1520" s="75">
        <v>2830049785</v>
      </c>
      <c r="Q1520" s="74">
        <v>46089</v>
      </c>
      <c r="R1520" s="75">
        <v>1209391594</v>
      </c>
      <c r="S1520" s="75">
        <v>224295256</v>
      </c>
      <c r="T1520" s="74">
        <v>46089</v>
      </c>
      <c r="U1520" s="76">
        <v>16467.994999999999</v>
      </c>
      <c r="V1520" s="76">
        <v>15840.182000000001</v>
      </c>
      <c r="W1520" s="75">
        <v>19</v>
      </c>
      <c r="X1520" s="75">
        <v>9</v>
      </c>
      <c r="Y1520" s="98">
        <v>235600355108</v>
      </c>
      <c r="Z1520" s="82" t="s">
        <v>128</v>
      </c>
      <c r="AA1520" s="75" t="s">
        <v>5850</v>
      </c>
      <c r="AB1520" s="75" t="s">
        <v>5851</v>
      </c>
      <c r="AC1520" s="98">
        <v>235600355108</v>
      </c>
      <c r="AD1520" s="75" t="s">
        <v>113</v>
      </c>
      <c r="AE1520" s="74">
        <v>46093</v>
      </c>
      <c r="AF1520" s="80">
        <v>46092.125</v>
      </c>
      <c r="AG1520" s="80">
        <v>46090.5</v>
      </c>
      <c r="AH1520" s="80">
        <v>46091.375</v>
      </c>
      <c r="AI1520" s="99">
        <v>46092</v>
      </c>
      <c r="AJ1520" s="69"/>
      <c r="AK1520" s="99">
        <v>46092</v>
      </c>
      <c r="AL1520" s="99">
        <v>46103</v>
      </c>
      <c r="AM1520" s="75"/>
      <c r="AN1520" s="99">
        <v>46103</v>
      </c>
      <c r="AO1520" s="81">
        <f t="shared" ref="AO1520:AO1533" si="477">IF(AH1520&lt;AG1520,IF(AH1520=0,"",AH1520-1),IF(AG1520=0,"",AG1520-1))</f>
        <v>46089.5</v>
      </c>
      <c r="AP1520" s="81">
        <f t="shared" ref="AP1520:AP1533" si="478">IF(AH1520&lt;AG1520,IF(AH1520=0,"",AH1520),IF(AG1520=0,"",AG1520))</f>
        <v>46090.5</v>
      </c>
      <c r="AQ1520" s="81">
        <f t="shared" ref="AQ1520:AQ1533" si="479">IF(AH1520&lt;AG1520,IF(AH1520=0,"",AH1520),IF(AG1520=0,"",AG1520))</f>
        <v>46090.5</v>
      </c>
      <c r="AR1520" s="81">
        <f t="shared" ref="AR1520:AR1533" si="480">IF(AI1520=0,"",IF(AI1520&lt;AJ1520,AJ1520+1,AI1520+1))</f>
        <v>46093</v>
      </c>
      <c r="AS1520" s="81">
        <f t="shared" ref="AS1520:AS1533" si="481">IF(AI1520=0,"",IF(AE1520=0,IF(AJ1520=0,AI1520+2,AJ1520+2),AE1520+2))</f>
        <v>46095</v>
      </c>
      <c r="AT1520" s="81">
        <f t="shared" si="476"/>
        <v>46093</v>
      </c>
      <c r="AU1520" s="82" t="s">
        <v>2787</v>
      </c>
      <c r="AV1520" s="134">
        <v>46089</v>
      </c>
      <c r="AW1520" s="75" t="s">
        <v>5852</v>
      </c>
      <c r="AX1520" s="75" t="s">
        <v>5853</v>
      </c>
      <c r="AY1520" s="75"/>
      <c r="AZ1520" s="96"/>
      <c r="BA1520" s="75"/>
      <c r="BB1520" s="75"/>
      <c r="BC1520" s="75"/>
      <c r="BD1520" s="75"/>
      <c r="BE1520" s="75"/>
      <c r="BF1520" s="75"/>
      <c r="BG1520" s="75"/>
      <c r="BH1520" s="75"/>
      <c r="BI1520" s="75"/>
      <c r="BJ1520" s="75"/>
      <c r="BK1520" s="75"/>
      <c r="BL1520" s="75"/>
      <c r="BM1520" s="75"/>
      <c r="BN1520" s="75"/>
      <c r="BO1520" s="75"/>
      <c r="BP1520" s="75"/>
      <c r="BQ1520" s="75"/>
      <c r="BR1520" s="75"/>
      <c r="BS1520" s="75"/>
      <c r="BT1520" s="75">
        <f>IF(COUNTIF($C$3:C1520, C1520)=1, 1, 0)</f>
        <v>1</v>
      </c>
      <c r="BU1520" s="201" t="s">
        <v>5854</v>
      </c>
      <c r="BV1520" s="74">
        <v>46093</v>
      </c>
      <c r="BW1520" s="85"/>
      <c r="BX1520" s="85"/>
      <c r="BY1520" s="86"/>
      <c r="BZ1520" s="87">
        <f t="shared" si="474"/>
        <v>9</v>
      </c>
      <c r="CB1520" s="88">
        <f t="shared" si="464"/>
        <v>11</v>
      </c>
      <c r="CC1520" s="89"/>
      <c r="CE1520" s="87">
        <f t="shared" si="467"/>
        <v>3</v>
      </c>
      <c r="CF1520" s="90">
        <v>36636600</v>
      </c>
      <c r="CG1520" s="90"/>
      <c r="CH1520" s="90">
        <v>36636600</v>
      </c>
      <c r="CI1520" s="22">
        <v>26169</v>
      </c>
      <c r="CJ1520" s="87">
        <f t="shared" si="465"/>
        <v>3</v>
      </c>
      <c r="CK1520" s="87">
        <f t="shared" si="466"/>
        <v>10</v>
      </c>
      <c r="CL1520" s="22" t="s">
        <v>121</v>
      </c>
      <c r="CM1520" s="22" t="s">
        <v>5855</v>
      </c>
    </row>
    <row r="1521" spans="1:91" ht="14.85" customHeight="1" x14ac:dyDescent="0.25">
      <c r="A1521" s="69">
        <f t="shared" si="475"/>
        <v>1519</v>
      </c>
      <c r="B1521" s="70" t="s">
        <v>102</v>
      </c>
      <c r="C1521" s="98">
        <v>235600355027</v>
      </c>
      <c r="D1521" s="106">
        <v>145516155</v>
      </c>
      <c r="E1521" s="73"/>
      <c r="F1521" s="74">
        <v>46077</v>
      </c>
      <c r="G1521" s="75" t="s">
        <v>4065</v>
      </c>
      <c r="H1521" s="75" t="s">
        <v>140</v>
      </c>
      <c r="I1521" s="75" t="s">
        <v>105</v>
      </c>
      <c r="J1521" s="75" t="s">
        <v>125</v>
      </c>
      <c r="K1521" s="75" t="s">
        <v>242</v>
      </c>
      <c r="L1521" s="74">
        <v>46104</v>
      </c>
      <c r="M1521" s="73">
        <v>40</v>
      </c>
      <c r="N1521" s="75" t="s">
        <v>5856</v>
      </c>
      <c r="O1521" s="75" t="s">
        <v>5857</v>
      </c>
      <c r="P1521" s="75">
        <v>2830049775</v>
      </c>
      <c r="Q1521" s="74">
        <v>46089</v>
      </c>
      <c r="R1521" s="75">
        <v>1209391575</v>
      </c>
      <c r="S1521" s="75">
        <v>224295258</v>
      </c>
      <c r="T1521" s="74">
        <v>46089</v>
      </c>
      <c r="U1521" s="76">
        <v>18952.232</v>
      </c>
      <c r="V1521" s="76">
        <v>18176.845000000001</v>
      </c>
      <c r="W1521" s="75">
        <v>21</v>
      </c>
      <c r="X1521" s="75">
        <v>11</v>
      </c>
      <c r="Y1521" s="98">
        <v>235600355027</v>
      </c>
      <c r="Z1521" s="82" t="s">
        <v>128</v>
      </c>
      <c r="AA1521" s="75" t="s">
        <v>5850</v>
      </c>
      <c r="AB1521" s="75" t="s">
        <v>5851</v>
      </c>
      <c r="AC1521" s="98">
        <v>235600355027</v>
      </c>
      <c r="AD1521" s="75" t="s">
        <v>113</v>
      </c>
      <c r="AE1521" s="74">
        <v>46093</v>
      </c>
      <c r="AF1521" s="80">
        <v>46092.125</v>
      </c>
      <c r="AG1521" s="80">
        <v>46090.5</v>
      </c>
      <c r="AH1521" s="80">
        <v>46091.375</v>
      </c>
      <c r="AI1521" s="99">
        <v>46092</v>
      </c>
      <c r="AJ1521" s="69"/>
      <c r="AK1521" s="99">
        <v>46092</v>
      </c>
      <c r="AL1521" s="99">
        <v>46103</v>
      </c>
      <c r="AM1521" s="75"/>
      <c r="AN1521" s="99">
        <v>46103</v>
      </c>
      <c r="AO1521" s="81">
        <f t="shared" si="477"/>
        <v>46089.5</v>
      </c>
      <c r="AP1521" s="81">
        <f t="shared" si="478"/>
        <v>46090.5</v>
      </c>
      <c r="AQ1521" s="81">
        <f t="shared" si="479"/>
        <v>46090.5</v>
      </c>
      <c r="AR1521" s="81">
        <f t="shared" si="480"/>
        <v>46093</v>
      </c>
      <c r="AS1521" s="81">
        <f t="shared" si="481"/>
        <v>46095</v>
      </c>
      <c r="AT1521" s="81">
        <f t="shared" si="476"/>
        <v>46093</v>
      </c>
      <c r="AU1521" s="82" t="s">
        <v>2787</v>
      </c>
      <c r="AV1521" s="134">
        <v>46089</v>
      </c>
      <c r="AW1521" s="75" t="s">
        <v>5858</v>
      </c>
      <c r="AX1521" s="75" t="s">
        <v>5859</v>
      </c>
      <c r="AY1521" s="75"/>
      <c r="AZ1521" s="96"/>
      <c r="BA1521" s="75"/>
      <c r="BB1521" s="75"/>
      <c r="BC1521" s="75"/>
      <c r="BD1521" s="75"/>
      <c r="BE1521" s="75"/>
      <c r="BF1521" s="75"/>
      <c r="BG1521" s="75"/>
      <c r="BH1521" s="75"/>
      <c r="BI1521" s="75"/>
      <c r="BJ1521" s="75"/>
      <c r="BK1521" s="75"/>
      <c r="BL1521" s="75"/>
      <c r="BM1521" s="75"/>
      <c r="BN1521" s="75"/>
      <c r="BO1521" s="75"/>
      <c r="BP1521" s="75"/>
      <c r="BQ1521" s="75"/>
      <c r="BR1521" s="75"/>
      <c r="BS1521" s="75"/>
      <c r="BT1521" s="75">
        <f>IF(COUNTIF($C$3:C1521, C1521)=1, 1, 0)</f>
        <v>1</v>
      </c>
      <c r="BU1521" s="201" t="s">
        <v>5860</v>
      </c>
      <c r="BV1521" s="74">
        <v>46093</v>
      </c>
      <c r="BW1521" s="85"/>
      <c r="BX1521" s="85"/>
      <c r="BY1521" s="86"/>
      <c r="BZ1521" s="87">
        <f t="shared" si="474"/>
        <v>9</v>
      </c>
      <c r="CB1521" s="88">
        <f t="shared" si="464"/>
        <v>11</v>
      </c>
      <c r="CC1521" s="89"/>
      <c r="CE1521" s="87">
        <f t="shared" si="467"/>
        <v>3</v>
      </c>
      <c r="CF1521" s="90">
        <v>36636600</v>
      </c>
      <c r="CG1521" s="90"/>
      <c r="CH1521" s="90">
        <v>36636600</v>
      </c>
      <c r="CI1521" s="22">
        <v>26169</v>
      </c>
      <c r="CJ1521" s="87">
        <f t="shared" si="465"/>
        <v>3</v>
      </c>
      <c r="CK1521" s="87">
        <f t="shared" si="466"/>
        <v>10</v>
      </c>
      <c r="CL1521" s="22" t="s">
        <v>121</v>
      </c>
      <c r="CM1521" s="22" t="s">
        <v>5861</v>
      </c>
    </row>
    <row r="1522" spans="1:91" ht="14.85" customHeight="1" x14ac:dyDescent="0.25">
      <c r="A1522" s="69">
        <f t="shared" si="475"/>
        <v>1520</v>
      </c>
      <c r="B1522" s="70" t="s">
        <v>102</v>
      </c>
      <c r="C1522" s="98">
        <v>235600355027</v>
      </c>
      <c r="D1522" s="106">
        <v>145516161</v>
      </c>
      <c r="E1522" s="73"/>
      <c r="F1522" s="74">
        <v>46077</v>
      </c>
      <c r="G1522" s="75" t="s">
        <v>4065</v>
      </c>
      <c r="H1522" s="75" t="s">
        <v>140</v>
      </c>
      <c r="I1522" s="75" t="s">
        <v>105</v>
      </c>
      <c r="J1522" s="75" t="s">
        <v>125</v>
      </c>
      <c r="K1522" s="75" t="s">
        <v>242</v>
      </c>
      <c r="L1522" s="74">
        <v>46104</v>
      </c>
      <c r="M1522" s="73">
        <v>40</v>
      </c>
      <c r="N1522" s="75" t="s">
        <v>5862</v>
      </c>
      <c r="O1522" s="75" t="s">
        <v>5863</v>
      </c>
      <c r="P1522" s="75">
        <v>2830049782</v>
      </c>
      <c r="Q1522" s="74">
        <v>46089</v>
      </c>
      <c r="R1522" s="75">
        <v>1209391588</v>
      </c>
      <c r="S1522" s="75">
        <v>224295259</v>
      </c>
      <c r="T1522" s="74">
        <v>46089</v>
      </c>
      <c r="U1522" s="76">
        <v>19872.982</v>
      </c>
      <c r="V1522" s="76">
        <v>19061.039000000001</v>
      </c>
      <c r="W1522" s="75">
        <v>23</v>
      </c>
      <c r="X1522" s="75">
        <v>11</v>
      </c>
      <c r="Y1522" s="98">
        <v>235600354977</v>
      </c>
      <c r="Z1522" s="82" t="s">
        <v>128</v>
      </c>
      <c r="AA1522" s="75" t="s">
        <v>5850</v>
      </c>
      <c r="AB1522" s="75" t="s">
        <v>5851</v>
      </c>
      <c r="AC1522" s="98">
        <v>235600355027</v>
      </c>
      <c r="AD1522" s="75" t="s">
        <v>113</v>
      </c>
      <c r="AE1522" s="74">
        <v>46093</v>
      </c>
      <c r="AF1522" s="80">
        <v>46092.125</v>
      </c>
      <c r="AG1522" s="80">
        <v>46090.5</v>
      </c>
      <c r="AH1522" s="80">
        <v>46091.375</v>
      </c>
      <c r="AI1522" s="99">
        <v>46092</v>
      </c>
      <c r="AJ1522" s="69"/>
      <c r="AK1522" s="99">
        <v>46092</v>
      </c>
      <c r="AL1522" s="99">
        <v>46103</v>
      </c>
      <c r="AM1522" s="75"/>
      <c r="AN1522" s="99">
        <v>46103</v>
      </c>
      <c r="AO1522" s="81">
        <f t="shared" si="477"/>
        <v>46089.5</v>
      </c>
      <c r="AP1522" s="81">
        <f t="shared" si="478"/>
        <v>46090.5</v>
      </c>
      <c r="AQ1522" s="81">
        <f t="shared" si="479"/>
        <v>46090.5</v>
      </c>
      <c r="AR1522" s="81">
        <f t="shared" si="480"/>
        <v>46093</v>
      </c>
      <c r="AS1522" s="81">
        <f t="shared" si="481"/>
        <v>46095</v>
      </c>
      <c r="AT1522" s="81">
        <f t="shared" si="476"/>
        <v>46093</v>
      </c>
      <c r="AU1522" s="82" t="s">
        <v>2787</v>
      </c>
      <c r="AV1522" s="134">
        <v>46089</v>
      </c>
      <c r="AW1522" s="75" t="s">
        <v>5864</v>
      </c>
      <c r="AX1522" s="75" t="s">
        <v>5865</v>
      </c>
      <c r="AY1522" s="75"/>
      <c r="AZ1522" s="96"/>
      <c r="BA1522" s="75"/>
      <c r="BB1522" s="75"/>
      <c r="BC1522" s="75"/>
      <c r="BD1522" s="75"/>
      <c r="BE1522" s="75"/>
      <c r="BF1522" s="75"/>
      <c r="BG1522" s="75"/>
      <c r="BH1522" s="75"/>
      <c r="BI1522" s="75"/>
      <c r="BJ1522" s="75"/>
      <c r="BK1522" s="75"/>
      <c r="BL1522" s="75"/>
      <c r="BM1522" s="75"/>
      <c r="BN1522" s="75"/>
      <c r="BO1522" s="75"/>
      <c r="BP1522" s="75"/>
      <c r="BQ1522" s="75"/>
      <c r="BR1522" s="75"/>
      <c r="BS1522" s="75"/>
      <c r="BT1522" s="75">
        <f>IF(COUNTIF($C$3:C1522, C1522)=1, 1, 0)</f>
        <v>0</v>
      </c>
      <c r="BU1522" s="201" t="s">
        <v>5860</v>
      </c>
      <c r="BV1522" s="74">
        <v>46093</v>
      </c>
      <c r="BW1522" s="85"/>
      <c r="BX1522" s="85"/>
      <c r="BY1522" s="86"/>
      <c r="BZ1522" s="87">
        <f t="shared" si="474"/>
        <v>9</v>
      </c>
      <c r="CB1522" s="88">
        <f t="shared" si="464"/>
        <v>11</v>
      </c>
      <c r="CC1522" s="89"/>
      <c r="CE1522" s="87">
        <f t="shared" si="467"/>
        <v>3</v>
      </c>
      <c r="CF1522" s="90">
        <v>36636600</v>
      </c>
      <c r="CG1522" s="90"/>
      <c r="CH1522" s="90">
        <v>36636600</v>
      </c>
      <c r="CI1522" s="22">
        <v>26169</v>
      </c>
      <c r="CJ1522" s="87">
        <f t="shared" si="465"/>
        <v>3</v>
      </c>
      <c r="CK1522" s="87">
        <f t="shared" si="466"/>
        <v>10</v>
      </c>
      <c r="CL1522" s="22" t="s">
        <v>121</v>
      </c>
      <c r="CM1522" s="22" t="s">
        <v>5861</v>
      </c>
    </row>
    <row r="1523" spans="1:91" ht="14.85" customHeight="1" x14ac:dyDescent="0.25">
      <c r="A1523" s="69">
        <f t="shared" si="475"/>
        <v>1521</v>
      </c>
      <c r="B1523" s="70" t="s">
        <v>102</v>
      </c>
      <c r="C1523" s="98">
        <v>235600355027</v>
      </c>
      <c r="D1523" s="106">
        <v>145516166</v>
      </c>
      <c r="E1523" s="73"/>
      <c r="F1523" s="74">
        <v>46077</v>
      </c>
      <c r="G1523" s="75" t="s">
        <v>4065</v>
      </c>
      <c r="H1523" s="75" t="s">
        <v>140</v>
      </c>
      <c r="I1523" s="75" t="s">
        <v>105</v>
      </c>
      <c r="J1523" s="75" t="s">
        <v>125</v>
      </c>
      <c r="K1523" s="75" t="s">
        <v>242</v>
      </c>
      <c r="L1523" s="74">
        <v>46104</v>
      </c>
      <c r="M1523" s="73">
        <v>40</v>
      </c>
      <c r="N1523" s="75" t="s">
        <v>5866</v>
      </c>
      <c r="O1523" s="75" t="s">
        <v>5867</v>
      </c>
      <c r="P1523" s="75">
        <v>2830049777</v>
      </c>
      <c r="Q1523" s="74">
        <v>46089</v>
      </c>
      <c r="R1523" s="75">
        <v>1209391579</v>
      </c>
      <c r="S1523" s="75">
        <v>224267738</v>
      </c>
      <c r="T1523" s="74">
        <v>46089</v>
      </c>
      <c r="U1523" s="76">
        <v>18998.681</v>
      </c>
      <c r="V1523" s="76">
        <v>18221.491000000002</v>
      </c>
      <c r="W1523" s="75">
        <v>21</v>
      </c>
      <c r="X1523" s="75">
        <v>11</v>
      </c>
      <c r="Y1523" s="98">
        <v>235600354870</v>
      </c>
      <c r="Z1523" s="82" t="s">
        <v>128</v>
      </c>
      <c r="AA1523" s="75" t="s">
        <v>5850</v>
      </c>
      <c r="AB1523" s="75" t="s">
        <v>5851</v>
      </c>
      <c r="AC1523" s="98">
        <v>235600355027</v>
      </c>
      <c r="AD1523" s="75" t="s">
        <v>113</v>
      </c>
      <c r="AE1523" s="74">
        <v>46093</v>
      </c>
      <c r="AF1523" s="80">
        <v>46092.125</v>
      </c>
      <c r="AG1523" s="80">
        <v>46090.5</v>
      </c>
      <c r="AH1523" s="80">
        <v>46091.375</v>
      </c>
      <c r="AI1523" s="99">
        <v>46092</v>
      </c>
      <c r="AJ1523" s="69"/>
      <c r="AK1523" s="99">
        <v>46092</v>
      </c>
      <c r="AL1523" s="99">
        <v>46103</v>
      </c>
      <c r="AM1523" s="75"/>
      <c r="AN1523" s="99">
        <v>46103</v>
      </c>
      <c r="AO1523" s="81">
        <f t="shared" si="477"/>
        <v>46089.5</v>
      </c>
      <c r="AP1523" s="81">
        <f t="shared" si="478"/>
        <v>46090.5</v>
      </c>
      <c r="AQ1523" s="81">
        <f t="shared" si="479"/>
        <v>46090.5</v>
      </c>
      <c r="AR1523" s="81">
        <f t="shared" si="480"/>
        <v>46093</v>
      </c>
      <c r="AS1523" s="81">
        <f t="shared" si="481"/>
        <v>46095</v>
      </c>
      <c r="AT1523" s="81">
        <f t="shared" si="476"/>
        <v>46093</v>
      </c>
      <c r="AU1523" s="82" t="s">
        <v>2787</v>
      </c>
      <c r="AV1523" s="134">
        <v>46089</v>
      </c>
      <c r="AW1523" s="75">
        <f>_xlfn.XLOOKUP(D1523,'[1]OPS Loading report'!$E:$E,'[1]OPS Loading report'!$G:$G)</f>
        <v>0</v>
      </c>
      <c r="AX1523" s="75">
        <v>0</v>
      </c>
      <c r="AY1523" s="75"/>
      <c r="AZ1523" s="96"/>
      <c r="BA1523" s="75"/>
      <c r="BB1523" s="75"/>
      <c r="BC1523" s="75"/>
      <c r="BD1523" s="75"/>
      <c r="BE1523" s="75"/>
      <c r="BF1523" s="75"/>
      <c r="BG1523" s="75"/>
      <c r="BH1523" s="75"/>
      <c r="BI1523" s="75"/>
      <c r="BJ1523" s="75"/>
      <c r="BK1523" s="75"/>
      <c r="BL1523" s="75"/>
      <c r="BM1523" s="75"/>
      <c r="BN1523" s="75"/>
      <c r="BO1523" s="75"/>
      <c r="BP1523" s="75"/>
      <c r="BQ1523" s="75"/>
      <c r="BR1523" s="75"/>
      <c r="BS1523" s="75"/>
      <c r="BT1523" s="75">
        <f>IF(COUNTIF($C$3:C1523, C1523)=1, 1, 0)</f>
        <v>0</v>
      </c>
      <c r="BU1523" s="201" t="s">
        <v>5860</v>
      </c>
      <c r="BV1523" s="74">
        <v>46093</v>
      </c>
      <c r="BW1523" s="85"/>
      <c r="BX1523" s="85"/>
      <c r="BY1523" s="86"/>
      <c r="BZ1523" s="87">
        <f t="shared" si="474"/>
        <v>9</v>
      </c>
      <c r="CB1523" s="88">
        <f t="shared" si="464"/>
        <v>11</v>
      </c>
      <c r="CC1523" s="89"/>
      <c r="CE1523" s="87">
        <f t="shared" si="467"/>
        <v>3</v>
      </c>
      <c r="CF1523" s="90">
        <v>36636600</v>
      </c>
      <c r="CG1523" s="90"/>
      <c r="CH1523" s="90">
        <v>36636600</v>
      </c>
      <c r="CI1523" s="22">
        <v>26169</v>
      </c>
      <c r="CJ1523" s="87">
        <f t="shared" si="465"/>
        <v>3</v>
      </c>
      <c r="CK1523" s="87">
        <f t="shared" si="466"/>
        <v>10</v>
      </c>
      <c r="CL1523" s="22" t="s">
        <v>121</v>
      </c>
      <c r="CM1523" s="22" t="s">
        <v>5861</v>
      </c>
    </row>
    <row r="1524" spans="1:91" ht="14.85" customHeight="1" x14ac:dyDescent="0.25">
      <c r="A1524" s="69">
        <f t="shared" si="475"/>
        <v>1522</v>
      </c>
      <c r="B1524" s="70" t="s">
        <v>102</v>
      </c>
      <c r="C1524" s="98">
        <v>235600355027</v>
      </c>
      <c r="D1524" s="106">
        <v>145516196</v>
      </c>
      <c r="E1524" s="73"/>
      <c r="F1524" s="74">
        <v>46077</v>
      </c>
      <c r="G1524" s="75" t="s">
        <v>4065</v>
      </c>
      <c r="H1524" s="75" t="s">
        <v>140</v>
      </c>
      <c r="I1524" s="75" t="s">
        <v>105</v>
      </c>
      <c r="J1524" s="75" t="s">
        <v>125</v>
      </c>
      <c r="K1524" s="75" t="s">
        <v>242</v>
      </c>
      <c r="L1524" s="74">
        <v>46104</v>
      </c>
      <c r="M1524" s="73">
        <v>40</v>
      </c>
      <c r="N1524" s="75" t="s">
        <v>5868</v>
      </c>
      <c r="O1524" s="75" t="s">
        <v>5869</v>
      </c>
      <c r="P1524" s="75">
        <v>2830049772</v>
      </c>
      <c r="Q1524" s="74">
        <v>46089</v>
      </c>
      <c r="R1524" s="75">
        <v>1209391567</v>
      </c>
      <c r="S1524" s="75">
        <v>224295260</v>
      </c>
      <c r="T1524" s="74">
        <v>46089</v>
      </c>
      <c r="U1524" s="76">
        <v>16794.996999999999</v>
      </c>
      <c r="V1524" s="76">
        <v>16244.146000000001</v>
      </c>
      <c r="W1524" s="75">
        <v>20</v>
      </c>
      <c r="X1524" s="75">
        <v>6</v>
      </c>
      <c r="Y1524" s="98">
        <v>235600354942</v>
      </c>
      <c r="Z1524" s="82" t="s">
        <v>128</v>
      </c>
      <c r="AA1524" s="75" t="s">
        <v>5850</v>
      </c>
      <c r="AB1524" s="75" t="s">
        <v>5851</v>
      </c>
      <c r="AC1524" s="98">
        <v>235600355027</v>
      </c>
      <c r="AD1524" s="75" t="s">
        <v>113</v>
      </c>
      <c r="AE1524" s="74">
        <v>46093</v>
      </c>
      <c r="AF1524" s="80">
        <v>46092.125</v>
      </c>
      <c r="AG1524" s="80">
        <v>46090.5</v>
      </c>
      <c r="AH1524" s="80">
        <v>46091.375</v>
      </c>
      <c r="AI1524" s="99">
        <v>46092</v>
      </c>
      <c r="AJ1524" s="69"/>
      <c r="AK1524" s="99">
        <v>46092</v>
      </c>
      <c r="AL1524" s="99">
        <v>46103</v>
      </c>
      <c r="AM1524" s="75"/>
      <c r="AN1524" s="99">
        <v>46103</v>
      </c>
      <c r="AO1524" s="81">
        <f t="shared" si="477"/>
        <v>46089.5</v>
      </c>
      <c r="AP1524" s="81">
        <f t="shared" si="478"/>
        <v>46090.5</v>
      </c>
      <c r="AQ1524" s="81">
        <f t="shared" si="479"/>
        <v>46090.5</v>
      </c>
      <c r="AR1524" s="81">
        <f t="shared" si="480"/>
        <v>46093</v>
      </c>
      <c r="AS1524" s="81">
        <f t="shared" si="481"/>
        <v>46095</v>
      </c>
      <c r="AT1524" s="81">
        <f t="shared" si="476"/>
        <v>46093</v>
      </c>
      <c r="AU1524" s="82" t="s">
        <v>2787</v>
      </c>
      <c r="AV1524" s="134">
        <v>46089</v>
      </c>
      <c r="AW1524" s="75" t="s">
        <v>5870</v>
      </c>
      <c r="AX1524" s="75" t="s">
        <v>5871</v>
      </c>
      <c r="AY1524" s="75"/>
      <c r="AZ1524" s="96"/>
      <c r="BA1524" s="75"/>
      <c r="BB1524" s="75"/>
      <c r="BC1524" s="75"/>
      <c r="BD1524" s="75"/>
      <c r="BE1524" s="75"/>
      <c r="BF1524" s="75"/>
      <c r="BG1524" s="75"/>
      <c r="BH1524" s="75"/>
      <c r="BI1524" s="75"/>
      <c r="BJ1524" s="75"/>
      <c r="BK1524" s="75"/>
      <c r="BL1524" s="75"/>
      <c r="BM1524" s="75"/>
      <c r="BN1524" s="75"/>
      <c r="BO1524" s="75"/>
      <c r="BP1524" s="75"/>
      <c r="BQ1524" s="75"/>
      <c r="BR1524" s="75"/>
      <c r="BS1524" s="75"/>
      <c r="BT1524" s="75">
        <f>IF(COUNTIF($C$3:C1524, C1524)=1, 1, 0)</f>
        <v>0</v>
      </c>
      <c r="BU1524" s="201" t="s">
        <v>5860</v>
      </c>
      <c r="BV1524" s="74">
        <v>46093</v>
      </c>
      <c r="BW1524" s="85"/>
      <c r="BX1524" s="85"/>
      <c r="BY1524" s="86"/>
      <c r="BZ1524" s="87">
        <f t="shared" si="474"/>
        <v>9</v>
      </c>
      <c r="CB1524" s="88">
        <f t="shared" si="464"/>
        <v>11</v>
      </c>
      <c r="CC1524" s="89"/>
      <c r="CE1524" s="87">
        <f t="shared" si="467"/>
        <v>3</v>
      </c>
      <c r="CF1524" s="90">
        <v>36636600</v>
      </c>
      <c r="CG1524" s="90"/>
      <c r="CH1524" s="90">
        <v>36636600</v>
      </c>
      <c r="CI1524" s="22">
        <v>26169</v>
      </c>
      <c r="CJ1524" s="87">
        <f t="shared" si="465"/>
        <v>3</v>
      </c>
      <c r="CK1524" s="87">
        <f t="shared" si="466"/>
        <v>10</v>
      </c>
      <c r="CL1524" s="22" t="s">
        <v>121</v>
      </c>
      <c r="CM1524" s="22" t="s">
        <v>5861</v>
      </c>
    </row>
    <row r="1525" spans="1:91" ht="14.85" customHeight="1" x14ac:dyDescent="0.25">
      <c r="A1525" s="69">
        <f t="shared" si="475"/>
        <v>1523</v>
      </c>
      <c r="B1525" s="70" t="s">
        <v>102</v>
      </c>
      <c r="C1525" s="98">
        <v>235600247828</v>
      </c>
      <c r="D1525" s="240">
        <v>145516208</v>
      </c>
      <c r="E1525" s="73"/>
      <c r="F1525" s="74">
        <v>46077</v>
      </c>
      <c r="G1525" s="75" t="s">
        <v>4065</v>
      </c>
      <c r="H1525" s="75" t="s">
        <v>140</v>
      </c>
      <c r="I1525" s="75" t="s">
        <v>105</v>
      </c>
      <c r="J1525" s="75" t="s">
        <v>125</v>
      </c>
      <c r="K1525" s="75" t="s">
        <v>242</v>
      </c>
      <c r="L1525" s="74">
        <v>46104</v>
      </c>
      <c r="M1525" s="73">
        <v>40</v>
      </c>
      <c r="N1525" s="75" t="s">
        <v>5872</v>
      </c>
      <c r="O1525" s="75" t="s">
        <v>5873</v>
      </c>
      <c r="P1525" s="75">
        <v>2830049448</v>
      </c>
      <c r="Q1525" s="74">
        <v>46083</v>
      </c>
      <c r="R1525" s="75">
        <v>1209389691</v>
      </c>
      <c r="S1525" s="75">
        <v>224267566</v>
      </c>
      <c r="T1525" s="74">
        <v>46083</v>
      </c>
      <c r="U1525" s="76">
        <v>12914.036</v>
      </c>
      <c r="V1525" s="76">
        <v>12429.442999999999</v>
      </c>
      <c r="W1525" s="75">
        <v>15</v>
      </c>
      <c r="X1525" s="75">
        <v>6</v>
      </c>
      <c r="Y1525" s="98">
        <v>235600247828</v>
      </c>
      <c r="Z1525" s="82" t="s">
        <v>128</v>
      </c>
      <c r="AA1525" s="75" t="s">
        <v>1665</v>
      </c>
      <c r="AB1525" s="75" t="s">
        <v>5874</v>
      </c>
      <c r="AC1525" s="98">
        <v>235600247828</v>
      </c>
      <c r="AD1525" s="75" t="s">
        <v>113</v>
      </c>
      <c r="AE1525" s="75"/>
      <c r="AF1525" s="80">
        <v>46085.125</v>
      </c>
      <c r="AG1525" s="80">
        <v>46084.5</v>
      </c>
      <c r="AH1525" s="80">
        <v>46084.416666666664</v>
      </c>
      <c r="AI1525" s="99">
        <v>46085</v>
      </c>
      <c r="AJ1525" s="69"/>
      <c r="AK1525" s="75"/>
      <c r="AL1525" s="99">
        <v>46096</v>
      </c>
      <c r="AM1525" s="75"/>
      <c r="AN1525" s="99">
        <v>46096</v>
      </c>
      <c r="AO1525" s="81">
        <f t="shared" si="477"/>
        <v>46083.416666666664</v>
      </c>
      <c r="AP1525" s="81">
        <f t="shared" si="478"/>
        <v>46084.416666666664</v>
      </c>
      <c r="AQ1525" s="81">
        <f t="shared" si="479"/>
        <v>46084.416666666664</v>
      </c>
      <c r="AR1525" s="81">
        <f t="shared" si="480"/>
        <v>46086</v>
      </c>
      <c r="AS1525" s="81">
        <f t="shared" si="481"/>
        <v>46087</v>
      </c>
      <c r="AT1525" s="81">
        <f t="shared" si="476"/>
        <v>46086</v>
      </c>
      <c r="AU1525" s="82" t="s">
        <v>2794</v>
      </c>
      <c r="AV1525" s="134">
        <v>46083</v>
      </c>
      <c r="AW1525" s="75" t="s">
        <v>5875</v>
      </c>
      <c r="AX1525" s="75" t="s">
        <v>5876</v>
      </c>
      <c r="AY1525" s="75"/>
      <c r="AZ1525" s="96"/>
      <c r="BA1525" s="75"/>
      <c r="BB1525" s="75"/>
      <c r="BC1525" s="75"/>
      <c r="BD1525" s="75"/>
      <c r="BE1525" s="75"/>
      <c r="BF1525" s="75"/>
      <c r="BG1525" s="75"/>
      <c r="BH1525" s="75"/>
      <c r="BI1525" s="75"/>
      <c r="BJ1525" s="75"/>
      <c r="BK1525" s="75"/>
      <c r="BL1525" s="75"/>
      <c r="BM1525" s="75"/>
      <c r="BN1525" s="75"/>
      <c r="BO1525" s="75"/>
      <c r="BP1525" s="75"/>
      <c r="BQ1525" s="75"/>
      <c r="BR1525" s="75"/>
      <c r="BS1525" s="75"/>
      <c r="BT1525" s="75">
        <f>IF(COUNTIF($C$3:C1525, C1525)=1, 1, 0)</f>
        <v>1</v>
      </c>
      <c r="BU1525" s="189" t="s">
        <v>5877</v>
      </c>
      <c r="BV1525" s="74">
        <v>46086</v>
      </c>
      <c r="BW1525" s="85"/>
      <c r="BX1525" s="85"/>
      <c r="BY1525" s="86"/>
      <c r="BZ1525" s="87">
        <f t="shared" si="474"/>
        <v>9</v>
      </c>
      <c r="CB1525" s="88">
        <f t="shared" si="464"/>
        <v>10</v>
      </c>
      <c r="CC1525" s="89"/>
      <c r="CE1525" s="87">
        <f t="shared" si="467"/>
        <v>3</v>
      </c>
      <c r="CF1525" s="90">
        <v>36512000</v>
      </c>
      <c r="CG1525" s="90"/>
      <c r="CH1525" s="90">
        <v>36512000</v>
      </c>
      <c r="CI1525" s="91">
        <v>26080</v>
      </c>
      <c r="CJ1525" s="87">
        <f t="shared" si="465"/>
        <v>3</v>
      </c>
      <c r="CK1525" s="87">
        <f t="shared" si="466"/>
        <v>10</v>
      </c>
      <c r="CL1525" s="22" t="s">
        <v>121</v>
      </c>
      <c r="CM1525" s="22" t="s">
        <v>5878</v>
      </c>
    </row>
    <row r="1526" spans="1:91" ht="14.85" customHeight="1" x14ac:dyDescent="0.25">
      <c r="A1526" s="69">
        <f t="shared" si="475"/>
        <v>1524</v>
      </c>
      <c r="B1526" s="70" t="s">
        <v>102</v>
      </c>
      <c r="C1526" s="98">
        <v>235600344866</v>
      </c>
      <c r="D1526" s="106">
        <v>145532475</v>
      </c>
      <c r="E1526" s="73"/>
      <c r="F1526" s="74">
        <v>46083</v>
      </c>
      <c r="G1526" s="75" t="s">
        <v>139</v>
      </c>
      <c r="H1526" s="75" t="s">
        <v>140</v>
      </c>
      <c r="I1526" s="75" t="s">
        <v>105</v>
      </c>
      <c r="J1526" s="75" t="s">
        <v>125</v>
      </c>
      <c r="K1526" s="75" t="s">
        <v>242</v>
      </c>
      <c r="L1526" s="74">
        <v>46111</v>
      </c>
      <c r="M1526" s="73">
        <v>20</v>
      </c>
      <c r="N1526" s="75" t="s">
        <v>5879</v>
      </c>
      <c r="O1526" s="75" t="s">
        <v>5880</v>
      </c>
      <c r="P1526" s="75">
        <v>2830049696</v>
      </c>
      <c r="Q1526" s="74">
        <v>46087</v>
      </c>
      <c r="R1526" s="75">
        <v>1209391111</v>
      </c>
      <c r="S1526" s="75">
        <v>224287120</v>
      </c>
      <c r="T1526" s="74">
        <v>46087</v>
      </c>
      <c r="U1526" s="76">
        <v>9029.4349999999995</v>
      </c>
      <c r="V1526" s="76">
        <v>8799.34</v>
      </c>
      <c r="W1526" s="75">
        <v>11</v>
      </c>
      <c r="X1526" s="75">
        <v>4</v>
      </c>
      <c r="Y1526" s="98">
        <v>235600344866</v>
      </c>
      <c r="Z1526" s="82" t="s">
        <v>128</v>
      </c>
      <c r="AA1526" s="75" t="s">
        <v>183</v>
      </c>
      <c r="AB1526" s="75" t="s">
        <v>3561</v>
      </c>
      <c r="AC1526" s="262" t="s">
        <v>5881</v>
      </c>
      <c r="AD1526" s="75" t="s">
        <v>113</v>
      </c>
      <c r="AE1526" s="99">
        <v>46091</v>
      </c>
      <c r="AF1526" s="80">
        <v>46090.541666666664</v>
      </c>
      <c r="AG1526" s="80">
        <v>46090.458333333336</v>
      </c>
      <c r="AH1526" s="80">
        <v>46089.708333333336</v>
      </c>
      <c r="AI1526" s="99">
        <v>46091</v>
      </c>
      <c r="AJ1526" s="69"/>
      <c r="AK1526" s="99">
        <v>46091</v>
      </c>
      <c r="AL1526" s="99">
        <v>46103</v>
      </c>
      <c r="AM1526" s="75"/>
      <c r="AN1526" s="99">
        <v>46103</v>
      </c>
      <c r="AO1526" s="81">
        <f t="shared" si="477"/>
        <v>46088.708333333336</v>
      </c>
      <c r="AP1526" s="81">
        <f t="shared" si="478"/>
        <v>46089.708333333336</v>
      </c>
      <c r="AQ1526" s="81">
        <f t="shared" si="479"/>
        <v>46089.708333333336</v>
      </c>
      <c r="AR1526" s="81">
        <f t="shared" si="480"/>
        <v>46092</v>
      </c>
      <c r="AS1526" s="81">
        <f t="shared" si="481"/>
        <v>46093</v>
      </c>
      <c r="AT1526" s="81">
        <f t="shared" si="476"/>
        <v>46092</v>
      </c>
      <c r="AU1526" s="82" t="s">
        <v>2787</v>
      </c>
      <c r="AV1526" s="187">
        <v>46087</v>
      </c>
      <c r="AW1526" s="75" t="s">
        <v>5882</v>
      </c>
      <c r="AX1526" s="75" t="s">
        <v>5883</v>
      </c>
      <c r="AY1526" s="75"/>
      <c r="AZ1526" s="96"/>
      <c r="BA1526" s="75"/>
      <c r="BB1526" s="75"/>
      <c r="BC1526" s="75"/>
      <c r="BD1526" s="75"/>
      <c r="BE1526" s="75"/>
      <c r="BF1526" s="75"/>
      <c r="BG1526" s="75"/>
      <c r="BH1526" s="75"/>
      <c r="BI1526" s="75"/>
      <c r="BJ1526" s="75"/>
      <c r="BK1526" s="75"/>
      <c r="BL1526" s="75"/>
      <c r="BM1526" s="75"/>
      <c r="BN1526" s="75"/>
      <c r="BO1526" s="75"/>
      <c r="BP1526" s="75"/>
      <c r="BQ1526" s="75"/>
      <c r="BR1526" s="75"/>
      <c r="BS1526" s="75"/>
      <c r="BT1526" s="75">
        <f>IF(COUNTIF($C$3:C1526, C1526)=1, 1, 0)</f>
        <v>1</v>
      </c>
      <c r="BU1526" s="201" t="s">
        <v>5884</v>
      </c>
      <c r="BV1526" s="74">
        <v>46092</v>
      </c>
      <c r="BW1526" s="85"/>
      <c r="BX1526" s="85"/>
      <c r="BY1526" s="86"/>
      <c r="BZ1526" s="87">
        <f t="shared" si="474"/>
        <v>10</v>
      </c>
      <c r="CB1526" s="88">
        <f t="shared" si="464"/>
        <v>11</v>
      </c>
      <c r="CC1526" s="89"/>
      <c r="CE1526" s="87">
        <f t="shared" si="467"/>
        <v>3</v>
      </c>
      <c r="CF1526" s="90">
        <v>18309900</v>
      </c>
      <c r="CG1526" s="90"/>
      <c r="CH1526" s="90">
        <v>18309900</v>
      </c>
      <c r="CI1526" s="22">
        <v>26157</v>
      </c>
      <c r="CJ1526" s="87">
        <f t="shared" si="465"/>
        <v>3</v>
      </c>
      <c r="CK1526" s="87">
        <f t="shared" si="466"/>
        <v>10</v>
      </c>
      <c r="CL1526" s="22" t="s">
        <v>121</v>
      </c>
      <c r="CM1526" s="22" t="s">
        <v>5885</v>
      </c>
    </row>
    <row r="1527" spans="1:91" ht="14.85" customHeight="1" x14ac:dyDescent="0.25">
      <c r="A1527" s="69">
        <f t="shared" si="475"/>
        <v>1525</v>
      </c>
      <c r="B1527" s="70" t="s">
        <v>102</v>
      </c>
      <c r="C1527" s="98">
        <v>235600344793</v>
      </c>
      <c r="D1527" s="106">
        <v>145540334</v>
      </c>
      <c r="E1527" s="73"/>
      <c r="F1527" s="74">
        <v>46083</v>
      </c>
      <c r="G1527" s="75" t="s">
        <v>4065</v>
      </c>
      <c r="H1527" s="75" t="s">
        <v>140</v>
      </c>
      <c r="I1527" s="75" t="s">
        <v>105</v>
      </c>
      <c r="J1527" s="75" t="s">
        <v>125</v>
      </c>
      <c r="K1527" s="75" t="s">
        <v>242</v>
      </c>
      <c r="L1527" s="74">
        <v>46113</v>
      </c>
      <c r="M1527" s="73">
        <v>40</v>
      </c>
      <c r="N1527" s="75" t="s">
        <v>5886</v>
      </c>
      <c r="O1527" s="75" t="s">
        <v>5887</v>
      </c>
      <c r="P1527" s="75">
        <v>2830049730</v>
      </c>
      <c r="Q1527" s="74">
        <v>46088</v>
      </c>
      <c r="R1527" s="75">
        <v>1209391364</v>
      </c>
      <c r="S1527" s="75">
        <v>224290783</v>
      </c>
      <c r="T1527" s="74">
        <v>46088</v>
      </c>
      <c r="U1527" s="76">
        <v>17793.949000000001</v>
      </c>
      <c r="V1527" s="76">
        <v>17211.089</v>
      </c>
      <c r="W1527" s="75">
        <v>21</v>
      </c>
      <c r="X1527" s="75">
        <v>6</v>
      </c>
      <c r="Y1527" s="98">
        <v>235600344793</v>
      </c>
      <c r="Z1527" s="82" t="s">
        <v>128</v>
      </c>
      <c r="AA1527" s="75" t="s">
        <v>183</v>
      </c>
      <c r="AB1527" s="75" t="s">
        <v>3561</v>
      </c>
      <c r="AC1527" s="98">
        <v>235600344793</v>
      </c>
      <c r="AD1527" s="75" t="s">
        <v>113</v>
      </c>
      <c r="AE1527" s="99">
        <v>46091</v>
      </c>
      <c r="AF1527" s="80">
        <v>46090.541666666664</v>
      </c>
      <c r="AG1527" s="80">
        <v>46090.458333333336</v>
      </c>
      <c r="AH1527" s="80">
        <v>46089.708333333336</v>
      </c>
      <c r="AI1527" s="99">
        <v>46091</v>
      </c>
      <c r="AJ1527" s="69"/>
      <c r="AK1527" s="99">
        <v>46091</v>
      </c>
      <c r="AL1527" s="99">
        <v>46103</v>
      </c>
      <c r="AM1527" s="75"/>
      <c r="AN1527" s="99">
        <v>46103</v>
      </c>
      <c r="AO1527" s="81">
        <f t="shared" si="477"/>
        <v>46088.708333333336</v>
      </c>
      <c r="AP1527" s="81">
        <f t="shared" si="478"/>
        <v>46089.708333333336</v>
      </c>
      <c r="AQ1527" s="81">
        <f t="shared" si="479"/>
        <v>46089.708333333336</v>
      </c>
      <c r="AR1527" s="81">
        <f t="shared" si="480"/>
        <v>46092</v>
      </c>
      <c r="AS1527" s="81">
        <f t="shared" si="481"/>
        <v>46093</v>
      </c>
      <c r="AT1527" s="81">
        <f t="shared" si="476"/>
        <v>46092</v>
      </c>
      <c r="AU1527" s="82" t="s">
        <v>2787</v>
      </c>
      <c r="AV1527" s="134">
        <v>46088</v>
      </c>
      <c r="AW1527" s="75" t="s">
        <v>5888</v>
      </c>
      <c r="AX1527" s="75" t="s">
        <v>5889</v>
      </c>
      <c r="AY1527" s="75"/>
      <c r="AZ1527" s="96"/>
      <c r="BA1527" s="75"/>
      <c r="BB1527" s="75"/>
      <c r="BC1527" s="75"/>
      <c r="BD1527" s="75"/>
      <c r="BE1527" s="75"/>
      <c r="BF1527" s="75"/>
      <c r="BG1527" s="75"/>
      <c r="BH1527" s="75"/>
      <c r="BI1527" s="75"/>
      <c r="BJ1527" s="75"/>
      <c r="BK1527" s="75"/>
      <c r="BL1527" s="75"/>
      <c r="BM1527" s="75"/>
      <c r="BN1527" s="75"/>
      <c r="BO1527" s="75"/>
      <c r="BP1527" s="75"/>
      <c r="BQ1527" s="75"/>
      <c r="BR1527" s="75"/>
      <c r="BS1527" s="75"/>
      <c r="BT1527" s="75">
        <f>IF(COUNTIF($C$3:C1527, C1527)=1, 1, 0)</f>
        <v>1</v>
      </c>
      <c r="BU1527" s="201" t="s">
        <v>5890</v>
      </c>
      <c r="BV1527" s="74">
        <v>46092</v>
      </c>
      <c r="BW1527" s="85"/>
      <c r="BX1527" s="85"/>
      <c r="BY1527" s="86"/>
      <c r="BZ1527" s="87">
        <f t="shared" si="474"/>
        <v>10</v>
      </c>
      <c r="CB1527" s="88">
        <f t="shared" si="464"/>
        <v>11</v>
      </c>
      <c r="CC1527" s="89"/>
      <c r="CE1527" s="87">
        <f t="shared" si="467"/>
        <v>3</v>
      </c>
      <c r="CF1527" s="90">
        <v>36619800</v>
      </c>
      <c r="CG1527" s="90"/>
      <c r="CH1527" s="90">
        <v>36619800</v>
      </c>
      <c r="CI1527" s="22">
        <v>26157</v>
      </c>
      <c r="CJ1527" s="87">
        <f t="shared" si="465"/>
        <v>3</v>
      </c>
      <c r="CK1527" s="87">
        <f t="shared" si="466"/>
        <v>10</v>
      </c>
      <c r="CL1527" s="22" t="s">
        <v>121</v>
      </c>
      <c r="CM1527" s="22" t="s">
        <v>5891</v>
      </c>
    </row>
    <row r="1528" spans="1:91" ht="14.85" customHeight="1" x14ac:dyDescent="0.25">
      <c r="A1528" s="69">
        <f t="shared" si="475"/>
        <v>1526</v>
      </c>
      <c r="B1528" s="70" t="s">
        <v>102</v>
      </c>
      <c r="C1528" s="98">
        <v>235600344793</v>
      </c>
      <c r="D1528" s="106">
        <v>145540337</v>
      </c>
      <c r="E1528" s="73"/>
      <c r="F1528" s="74">
        <v>46083</v>
      </c>
      <c r="G1528" s="75" t="s">
        <v>4065</v>
      </c>
      <c r="H1528" s="75" t="s">
        <v>140</v>
      </c>
      <c r="I1528" s="75" t="s">
        <v>105</v>
      </c>
      <c r="J1528" s="75" t="s">
        <v>125</v>
      </c>
      <c r="K1528" s="75" t="s">
        <v>242</v>
      </c>
      <c r="L1528" s="74">
        <v>46113</v>
      </c>
      <c r="M1528" s="73">
        <v>40</v>
      </c>
      <c r="N1528" s="75" t="s">
        <v>5892</v>
      </c>
      <c r="O1528" s="75" t="s">
        <v>5893</v>
      </c>
      <c r="P1528" s="75">
        <v>2830049731</v>
      </c>
      <c r="Q1528" s="74">
        <v>46088</v>
      </c>
      <c r="R1528" s="75">
        <v>1209391365</v>
      </c>
      <c r="S1528" s="75">
        <v>224290785</v>
      </c>
      <c r="T1528" s="74">
        <v>46088</v>
      </c>
      <c r="U1528" s="76">
        <v>17795.968000000001</v>
      </c>
      <c r="V1528" s="76">
        <v>17213.060000000001</v>
      </c>
      <c r="W1528" s="75">
        <v>21</v>
      </c>
      <c r="X1528" s="75">
        <v>6</v>
      </c>
      <c r="Y1528" s="98">
        <v>235600344815</v>
      </c>
      <c r="Z1528" s="82" t="s">
        <v>128</v>
      </c>
      <c r="AA1528" s="75" t="s">
        <v>183</v>
      </c>
      <c r="AB1528" s="75" t="s">
        <v>3561</v>
      </c>
      <c r="AC1528" s="98">
        <v>235600344793</v>
      </c>
      <c r="AD1528" s="75" t="s">
        <v>113</v>
      </c>
      <c r="AE1528" s="99">
        <v>46091</v>
      </c>
      <c r="AF1528" s="80">
        <v>46090.541666666664</v>
      </c>
      <c r="AG1528" s="80">
        <v>46090.458333333336</v>
      </c>
      <c r="AH1528" s="80">
        <v>46089.708333333336</v>
      </c>
      <c r="AI1528" s="99">
        <v>46091</v>
      </c>
      <c r="AJ1528" s="69"/>
      <c r="AK1528" s="99">
        <v>46091</v>
      </c>
      <c r="AL1528" s="99">
        <v>46103</v>
      </c>
      <c r="AM1528" s="75"/>
      <c r="AN1528" s="99">
        <v>46103</v>
      </c>
      <c r="AO1528" s="81">
        <f t="shared" si="477"/>
        <v>46088.708333333336</v>
      </c>
      <c r="AP1528" s="81">
        <f t="shared" si="478"/>
        <v>46089.708333333336</v>
      </c>
      <c r="AQ1528" s="81">
        <f t="shared" si="479"/>
        <v>46089.708333333336</v>
      </c>
      <c r="AR1528" s="81">
        <f t="shared" si="480"/>
        <v>46092</v>
      </c>
      <c r="AS1528" s="81">
        <f t="shared" si="481"/>
        <v>46093</v>
      </c>
      <c r="AT1528" s="81">
        <f t="shared" si="476"/>
        <v>46092</v>
      </c>
      <c r="AU1528" s="82" t="s">
        <v>2787</v>
      </c>
      <c r="AV1528" s="134">
        <v>46088</v>
      </c>
      <c r="AW1528" s="75" t="s">
        <v>5894</v>
      </c>
      <c r="AX1528" s="75" t="s">
        <v>5895</v>
      </c>
      <c r="AY1528" s="75"/>
      <c r="AZ1528" s="96"/>
      <c r="BA1528" s="75"/>
      <c r="BB1528" s="75"/>
      <c r="BC1528" s="75"/>
      <c r="BD1528" s="75"/>
      <c r="BE1528" s="75"/>
      <c r="BF1528" s="75"/>
      <c r="BG1528" s="75"/>
      <c r="BH1528" s="75"/>
      <c r="BI1528" s="75"/>
      <c r="BJ1528" s="75"/>
      <c r="BK1528" s="75"/>
      <c r="BL1528" s="75"/>
      <c r="BM1528" s="75"/>
      <c r="BN1528" s="75"/>
      <c r="BO1528" s="75"/>
      <c r="BP1528" s="75"/>
      <c r="BQ1528" s="75"/>
      <c r="BR1528" s="75"/>
      <c r="BS1528" s="75"/>
      <c r="BT1528" s="75">
        <f>IF(COUNTIF($C$3:C1528, C1528)=1, 1, 0)</f>
        <v>0</v>
      </c>
      <c r="BU1528" s="201" t="s">
        <v>5890</v>
      </c>
      <c r="BV1528" s="74">
        <v>46092</v>
      </c>
      <c r="BW1528" s="85"/>
      <c r="BX1528" s="85"/>
      <c r="BY1528" s="86"/>
      <c r="BZ1528" s="87">
        <f t="shared" si="474"/>
        <v>10</v>
      </c>
      <c r="CB1528" s="88">
        <f t="shared" si="464"/>
        <v>11</v>
      </c>
      <c r="CC1528" s="89"/>
      <c r="CE1528" s="87">
        <f t="shared" si="467"/>
        <v>3</v>
      </c>
      <c r="CF1528" s="90">
        <v>36619800</v>
      </c>
      <c r="CG1528" s="90"/>
      <c r="CH1528" s="90">
        <v>36619800</v>
      </c>
      <c r="CI1528" s="22">
        <v>26157</v>
      </c>
      <c r="CJ1528" s="87">
        <f t="shared" si="465"/>
        <v>3</v>
      </c>
      <c r="CK1528" s="87">
        <f t="shared" si="466"/>
        <v>10</v>
      </c>
      <c r="CL1528" s="22" t="s">
        <v>121</v>
      </c>
      <c r="CM1528" s="22" t="s">
        <v>5891</v>
      </c>
    </row>
    <row r="1529" spans="1:91" ht="14.85" customHeight="1" x14ac:dyDescent="0.25">
      <c r="A1529" s="69">
        <f t="shared" si="475"/>
        <v>1527</v>
      </c>
      <c r="B1529" s="70" t="s">
        <v>102</v>
      </c>
      <c r="C1529" s="98">
        <v>235600344793</v>
      </c>
      <c r="D1529" s="106">
        <v>145540339</v>
      </c>
      <c r="E1529" s="73"/>
      <c r="F1529" s="74">
        <v>46083</v>
      </c>
      <c r="G1529" s="75" t="s">
        <v>4065</v>
      </c>
      <c r="H1529" s="75" t="s">
        <v>140</v>
      </c>
      <c r="I1529" s="75" t="s">
        <v>105</v>
      </c>
      <c r="J1529" s="75" t="s">
        <v>125</v>
      </c>
      <c r="K1529" s="75" t="s">
        <v>242</v>
      </c>
      <c r="L1529" s="74">
        <v>46113</v>
      </c>
      <c r="M1529" s="73">
        <v>40</v>
      </c>
      <c r="N1529" s="75" t="s">
        <v>5896</v>
      </c>
      <c r="O1529" s="75" t="s">
        <v>5897</v>
      </c>
      <c r="P1529" s="75">
        <v>2830049737</v>
      </c>
      <c r="Q1529" s="74">
        <v>46088</v>
      </c>
      <c r="R1529" s="75">
        <v>1209391406</v>
      </c>
      <c r="S1529" s="75">
        <v>224290788</v>
      </c>
      <c r="T1529" s="74">
        <v>46088</v>
      </c>
      <c r="U1529" s="76">
        <v>17777.582999999999</v>
      </c>
      <c r="V1529" s="76">
        <v>17195.398000000001</v>
      </c>
      <c r="W1529" s="75">
        <v>21</v>
      </c>
      <c r="X1529" s="75">
        <v>6</v>
      </c>
      <c r="Y1529" s="98">
        <v>235600344832</v>
      </c>
      <c r="Z1529" s="82" t="s">
        <v>128</v>
      </c>
      <c r="AA1529" s="75" t="s">
        <v>183</v>
      </c>
      <c r="AB1529" s="75" t="s">
        <v>3561</v>
      </c>
      <c r="AC1529" s="98">
        <v>235600344793</v>
      </c>
      <c r="AD1529" s="75" t="s">
        <v>113</v>
      </c>
      <c r="AE1529" s="99">
        <v>46091</v>
      </c>
      <c r="AF1529" s="80">
        <v>46090.541666666664</v>
      </c>
      <c r="AG1529" s="80">
        <v>46090.458333333336</v>
      </c>
      <c r="AH1529" s="80">
        <v>46089.708333333336</v>
      </c>
      <c r="AI1529" s="99">
        <v>46091</v>
      </c>
      <c r="AJ1529" s="69"/>
      <c r="AK1529" s="99">
        <v>46091</v>
      </c>
      <c r="AL1529" s="99">
        <v>46103</v>
      </c>
      <c r="AM1529" s="75"/>
      <c r="AN1529" s="99">
        <v>46103</v>
      </c>
      <c r="AO1529" s="81">
        <f t="shared" si="477"/>
        <v>46088.708333333336</v>
      </c>
      <c r="AP1529" s="81">
        <f t="shared" si="478"/>
        <v>46089.708333333336</v>
      </c>
      <c r="AQ1529" s="81">
        <f t="shared" si="479"/>
        <v>46089.708333333336</v>
      </c>
      <c r="AR1529" s="81">
        <f t="shared" si="480"/>
        <v>46092</v>
      </c>
      <c r="AS1529" s="81">
        <f t="shared" si="481"/>
        <v>46093</v>
      </c>
      <c r="AT1529" s="81">
        <f t="shared" si="476"/>
        <v>46092</v>
      </c>
      <c r="AU1529" s="82" t="s">
        <v>2787</v>
      </c>
      <c r="AV1529" s="134">
        <v>46088</v>
      </c>
      <c r="AW1529" s="75" t="s">
        <v>5898</v>
      </c>
      <c r="AX1529" s="75" t="s">
        <v>5899</v>
      </c>
      <c r="AY1529" s="75"/>
      <c r="AZ1529" s="96"/>
      <c r="BA1529" s="75"/>
      <c r="BB1529" s="75"/>
      <c r="BC1529" s="75"/>
      <c r="BD1529" s="75"/>
      <c r="BE1529" s="75"/>
      <c r="BF1529" s="75"/>
      <c r="BG1529" s="75"/>
      <c r="BH1529" s="75"/>
      <c r="BI1529" s="75"/>
      <c r="BJ1529" s="75"/>
      <c r="BK1529" s="75"/>
      <c r="BL1529" s="75"/>
      <c r="BM1529" s="75"/>
      <c r="BN1529" s="75"/>
      <c r="BO1529" s="75"/>
      <c r="BP1529" s="75"/>
      <c r="BQ1529" s="75"/>
      <c r="BR1529" s="75"/>
      <c r="BS1529" s="75"/>
      <c r="BT1529" s="75">
        <f>IF(COUNTIF($C$3:C1529, C1529)=1, 1, 0)</f>
        <v>0</v>
      </c>
      <c r="BU1529" s="201" t="s">
        <v>5890</v>
      </c>
      <c r="BV1529" s="74">
        <v>46092</v>
      </c>
      <c r="BW1529" s="85"/>
      <c r="BX1529" s="85"/>
      <c r="BY1529" s="86"/>
      <c r="BZ1529" s="87">
        <f t="shared" si="474"/>
        <v>10</v>
      </c>
      <c r="CB1529" s="88">
        <f t="shared" si="464"/>
        <v>11</v>
      </c>
      <c r="CC1529" s="89"/>
      <c r="CE1529" s="87">
        <f t="shared" si="467"/>
        <v>3</v>
      </c>
      <c r="CF1529" s="90">
        <v>36619800</v>
      </c>
      <c r="CG1529" s="90"/>
      <c r="CH1529" s="90">
        <v>36619800</v>
      </c>
      <c r="CI1529" s="22">
        <v>26157</v>
      </c>
      <c r="CJ1529" s="87">
        <f t="shared" si="465"/>
        <v>3</v>
      </c>
      <c r="CK1529" s="87">
        <f t="shared" si="466"/>
        <v>10</v>
      </c>
      <c r="CL1529" s="22" t="s">
        <v>121</v>
      </c>
      <c r="CM1529" s="22" t="s">
        <v>5891</v>
      </c>
    </row>
    <row r="1530" spans="1:91" ht="14.85" customHeight="1" x14ac:dyDescent="0.25">
      <c r="A1530" s="69">
        <f t="shared" si="475"/>
        <v>1528</v>
      </c>
      <c r="B1530" s="70" t="s">
        <v>102</v>
      </c>
      <c r="C1530" s="98">
        <v>235600344793</v>
      </c>
      <c r="D1530" s="106">
        <v>145540342</v>
      </c>
      <c r="E1530" s="73"/>
      <c r="F1530" s="74">
        <v>46083</v>
      </c>
      <c r="G1530" s="75" t="s">
        <v>4065</v>
      </c>
      <c r="H1530" s="75" t="s">
        <v>140</v>
      </c>
      <c r="I1530" s="75" t="s">
        <v>105</v>
      </c>
      <c r="J1530" s="75" t="s">
        <v>125</v>
      </c>
      <c r="K1530" s="75" t="s">
        <v>242</v>
      </c>
      <c r="L1530" s="74">
        <v>46113</v>
      </c>
      <c r="M1530" s="73">
        <v>40</v>
      </c>
      <c r="N1530" s="75" t="s">
        <v>5900</v>
      </c>
      <c r="O1530" s="75" t="s">
        <v>5901</v>
      </c>
      <c r="P1530" s="75">
        <v>2830049739</v>
      </c>
      <c r="Q1530" s="74">
        <v>46088</v>
      </c>
      <c r="R1530" s="75">
        <v>1209391412</v>
      </c>
      <c r="S1530" s="75">
        <v>224290789</v>
      </c>
      <c r="T1530" s="74">
        <v>46088</v>
      </c>
      <c r="U1530" s="76">
        <v>14647.977000000001</v>
      </c>
      <c r="V1530" s="76">
        <v>14168.096</v>
      </c>
      <c r="W1530" s="75">
        <v>18</v>
      </c>
      <c r="X1530" s="75">
        <v>5</v>
      </c>
      <c r="Y1530" s="98">
        <v>235600344840</v>
      </c>
      <c r="Z1530" s="82" t="s">
        <v>128</v>
      </c>
      <c r="AA1530" s="75" t="s">
        <v>183</v>
      </c>
      <c r="AB1530" s="75" t="s">
        <v>3561</v>
      </c>
      <c r="AC1530" s="98">
        <v>235600344793</v>
      </c>
      <c r="AD1530" s="75" t="s">
        <v>113</v>
      </c>
      <c r="AE1530" s="99">
        <v>46091</v>
      </c>
      <c r="AF1530" s="80">
        <v>46090.541666666664</v>
      </c>
      <c r="AG1530" s="80">
        <v>46090.458333333336</v>
      </c>
      <c r="AH1530" s="80">
        <v>46089.708333333336</v>
      </c>
      <c r="AI1530" s="99">
        <v>46091</v>
      </c>
      <c r="AJ1530" s="69"/>
      <c r="AK1530" s="99">
        <v>46091</v>
      </c>
      <c r="AL1530" s="99">
        <v>46103</v>
      </c>
      <c r="AM1530" s="75"/>
      <c r="AN1530" s="99">
        <v>46103</v>
      </c>
      <c r="AO1530" s="81">
        <f t="shared" si="477"/>
        <v>46088.708333333336</v>
      </c>
      <c r="AP1530" s="81">
        <f t="shared" si="478"/>
        <v>46089.708333333336</v>
      </c>
      <c r="AQ1530" s="81">
        <f t="shared" si="479"/>
        <v>46089.708333333336</v>
      </c>
      <c r="AR1530" s="81">
        <f t="shared" si="480"/>
        <v>46092</v>
      </c>
      <c r="AS1530" s="81">
        <f t="shared" si="481"/>
        <v>46093</v>
      </c>
      <c r="AT1530" s="81">
        <f t="shared" si="476"/>
        <v>46092</v>
      </c>
      <c r="AU1530" s="82" t="s">
        <v>2787</v>
      </c>
      <c r="AV1530" s="263">
        <v>46088</v>
      </c>
      <c r="AW1530" s="75" t="s">
        <v>5902</v>
      </c>
      <c r="AX1530" s="75" t="s">
        <v>5903</v>
      </c>
      <c r="AY1530" s="75"/>
      <c r="AZ1530" s="96"/>
      <c r="BA1530" s="75"/>
      <c r="BB1530" s="75"/>
      <c r="BC1530" s="75"/>
      <c r="BD1530" s="75"/>
      <c r="BE1530" s="75"/>
      <c r="BF1530" s="75"/>
      <c r="BG1530" s="75"/>
      <c r="BH1530" s="75"/>
      <c r="BI1530" s="75"/>
      <c r="BJ1530" s="75"/>
      <c r="BK1530" s="75"/>
      <c r="BL1530" s="75"/>
      <c r="BM1530" s="75"/>
      <c r="BN1530" s="75"/>
      <c r="BO1530" s="75"/>
      <c r="BP1530" s="75"/>
      <c r="BQ1530" s="75"/>
      <c r="BR1530" s="75"/>
      <c r="BS1530" s="75"/>
      <c r="BT1530" s="75">
        <f>IF(COUNTIF($C$3:C1530, C1530)=1, 1, 0)</f>
        <v>0</v>
      </c>
      <c r="BU1530" s="201" t="s">
        <v>5890</v>
      </c>
      <c r="BV1530" s="74">
        <v>46092</v>
      </c>
      <c r="BW1530" s="85"/>
      <c r="BX1530" s="85"/>
      <c r="BY1530" s="86"/>
      <c r="BZ1530" s="87">
        <f t="shared" si="474"/>
        <v>10</v>
      </c>
      <c r="CB1530" s="88">
        <f t="shared" si="464"/>
        <v>11</v>
      </c>
      <c r="CC1530" s="89"/>
      <c r="CE1530" s="87">
        <f t="shared" si="467"/>
        <v>3</v>
      </c>
      <c r="CF1530" s="90">
        <v>36619800</v>
      </c>
      <c r="CG1530" s="90"/>
      <c r="CH1530" s="90">
        <v>36619800</v>
      </c>
      <c r="CI1530" s="22">
        <v>26157</v>
      </c>
      <c r="CJ1530" s="87">
        <f t="shared" si="465"/>
        <v>3</v>
      </c>
      <c r="CK1530" s="87">
        <f t="shared" si="466"/>
        <v>10</v>
      </c>
      <c r="CL1530" s="22" t="s">
        <v>121</v>
      </c>
      <c r="CM1530" s="22" t="s">
        <v>5891</v>
      </c>
    </row>
    <row r="1531" spans="1:91" ht="14.85" customHeight="1" x14ac:dyDescent="0.25">
      <c r="A1531" s="69">
        <f t="shared" si="475"/>
        <v>1529</v>
      </c>
      <c r="B1531" s="73" t="s">
        <v>102</v>
      </c>
      <c r="C1531" s="107">
        <v>235600321042</v>
      </c>
      <c r="D1531" s="106">
        <v>145633264</v>
      </c>
      <c r="E1531" s="73"/>
      <c r="F1531" s="158">
        <v>46090</v>
      </c>
      <c r="G1531" s="75" t="s">
        <v>139</v>
      </c>
      <c r="H1531" s="75" t="s">
        <v>140</v>
      </c>
      <c r="I1531" s="75" t="s">
        <v>105</v>
      </c>
      <c r="J1531" s="75" t="s">
        <v>125</v>
      </c>
      <c r="K1531" s="75" t="s">
        <v>242</v>
      </c>
      <c r="L1531" s="158">
        <v>46118</v>
      </c>
      <c r="M1531" s="73">
        <v>40</v>
      </c>
      <c r="N1531" s="75" t="s">
        <v>5904</v>
      </c>
      <c r="O1531" s="75" t="s">
        <v>5905</v>
      </c>
      <c r="P1531" s="75">
        <v>2830049872</v>
      </c>
      <c r="Q1531" s="74">
        <v>46091</v>
      </c>
      <c r="R1531" s="75">
        <v>1209392008</v>
      </c>
      <c r="S1531" s="82">
        <v>224300650</v>
      </c>
      <c r="T1531" s="158">
        <v>46091</v>
      </c>
      <c r="U1531" s="76">
        <v>13932.859</v>
      </c>
      <c r="V1531" s="76">
        <v>13409.397999999999</v>
      </c>
      <c r="W1531" s="82">
        <v>16</v>
      </c>
      <c r="X1531" s="82">
        <v>7</v>
      </c>
      <c r="Y1531" s="98">
        <v>235600321042</v>
      </c>
      <c r="Z1531" s="82" t="s">
        <v>128</v>
      </c>
      <c r="AA1531" s="75" t="s">
        <v>1426</v>
      </c>
      <c r="AB1531" s="75" t="s">
        <v>5424</v>
      </c>
      <c r="AC1531" s="98">
        <v>235600321042</v>
      </c>
      <c r="AD1531" s="75" t="s">
        <v>113</v>
      </c>
      <c r="AE1531" s="99">
        <v>46097</v>
      </c>
      <c r="AF1531" s="80">
        <v>46093.541666666664</v>
      </c>
      <c r="AG1531" s="80">
        <v>46094.583333333336</v>
      </c>
      <c r="AH1531" s="80">
        <v>46093.625</v>
      </c>
      <c r="AI1531" s="99">
        <v>46095</v>
      </c>
      <c r="AJ1531" s="69"/>
      <c r="AK1531" s="101">
        <v>46095</v>
      </c>
      <c r="AL1531" s="99">
        <v>46103</v>
      </c>
      <c r="AM1531" s="101">
        <v>46110</v>
      </c>
      <c r="AN1531" s="101">
        <v>46110</v>
      </c>
      <c r="AO1531" s="81">
        <f t="shared" si="477"/>
        <v>46092.625</v>
      </c>
      <c r="AP1531" s="81">
        <f t="shared" si="478"/>
        <v>46093.625</v>
      </c>
      <c r="AQ1531" s="81">
        <f t="shared" si="479"/>
        <v>46093.625</v>
      </c>
      <c r="AR1531" s="81">
        <f t="shared" si="480"/>
        <v>46096</v>
      </c>
      <c r="AS1531" s="81">
        <f t="shared" si="481"/>
        <v>46099</v>
      </c>
      <c r="AT1531" s="81">
        <f t="shared" si="476"/>
        <v>46096</v>
      </c>
      <c r="AU1531" s="224" t="s">
        <v>5120</v>
      </c>
      <c r="AV1531" s="134">
        <v>46091</v>
      </c>
      <c r="AW1531" s="170" t="s">
        <v>5906</v>
      </c>
      <c r="AX1531" s="75" t="s">
        <v>5907</v>
      </c>
      <c r="AY1531" s="75"/>
      <c r="AZ1531" s="96"/>
      <c r="BA1531" s="75"/>
      <c r="BB1531" s="75"/>
      <c r="BC1531" s="75"/>
      <c r="BD1531" s="75"/>
      <c r="BE1531" s="75"/>
      <c r="BF1531" s="75"/>
      <c r="BG1531" s="75"/>
      <c r="BH1531" s="75"/>
      <c r="BI1531" s="75"/>
      <c r="BJ1531" s="75"/>
      <c r="BK1531" s="75"/>
      <c r="BL1531" s="75"/>
      <c r="BM1531" s="75"/>
      <c r="BN1531" s="75"/>
      <c r="BO1531" s="75"/>
      <c r="BP1531" s="75"/>
      <c r="BQ1531" s="75"/>
      <c r="BR1531" s="75"/>
      <c r="BS1531" s="75"/>
      <c r="BT1531" s="75">
        <f>IF(COUNTIF($C$3:C1531, C1531)=1, 1, 0)</f>
        <v>1</v>
      </c>
      <c r="BU1531" s="201" t="s">
        <v>5908</v>
      </c>
      <c r="BV1531" s="74">
        <v>46098</v>
      </c>
      <c r="BW1531" s="85"/>
      <c r="BX1531" s="85"/>
      <c r="BY1531" s="86"/>
      <c r="BZ1531" s="87">
        <f t="shared" si="474"/>
        <v>11</v>
      </c>
      <c r="CB1531" s="88">
        <f t="shared" si="464"/>
        <v>12</v>
      </c>
      <c r="CC1531" s="89"/>
      <c r="CE1531" s="87">
        <f t="shared" si="467"/>
        <v>3</v>
      </c>
      <c r="CF1531" s="90">
        <v>36625400</v>
      </c>
      <c r="CG1531" s="90"/>
      <c r="CH1531" s="90">
        <v>36625400</v>
      </c>
      <c r="CI1531" s="22">
        <v>26161</v>
      </c>
      <c r="CJ1531" s="87">
        <f t="shared" si="465"/>
        <v>3</v>
      </c>
      <c r="CK1531" s="87">
        <f t="shared" si="466"/>
        <v>11</v>
      </c>
      <c r="CL1531" s="22" t="s">
        <v>5125</v>
      </c>
      <c r="CM1531" s="22" t="s">
        <v>5909</v>
      </c>
    </row>
    <row r="1532" spans="1:91" ht="14.85" customHeight="1" x14ac:dyDescent="0.25">
      <c r="A1532" s="69">
        <f t="shared" si="475"/>
        <v>1530</v>
      </c>
      <c r="B1532" s="100" t="s">
        <v>102</v>
      </c>
      <c r="C1532" s="98" t="s">
        <v>5910</v>
      </c>
      <c r="D1532" s="106">
        <v>145541688</v>
      </c>
      <c r="E1532" s="73"/>
      <c r="F1532" s="74">
        <v>46067</v>
      </c>
      <c r="G1532" s="75" t="s">
        <v>238</v>
      </c>
      <c r="H1532" s="75" t="s">
        <v>2810</v>
      </c>
      <c r="I1532" s="75" t="s">
        <v>240</v>
      </c>
      <c r="J1532" s="75" t="s">
        <v>416</v>
      </c>
      <c r="K1532" s="75" t="s">
        <v>242</v>
      </c>
      <c r="L1532" s="74">
        <v>46094</v>
      </c>
      <c r="M1532" s="73">
        <v>40</v>
      </c>
      <c r="N1532" s="75" t="s">
        <v>5911</v>
      </c>
      <c r="O1532" s="75" t="s">
        <v>5912</v>
      </c>
      <c r="P1532" s="75">
        <v>2830049588</v>
      </c>
      <c r="Q1532" s="74">
        <v>46085</v>
      </c>
      <c r="R1532" s="75">
        <v>1209390460</v>
      </c>
      <c r="S1532" s="75">
        <v>224274265</v>
      </c>
      <c r="T1532" s="74">
        <v>46085</v>
      </c>
      <c r="U1532" s="219">
        <v>18966.739000000001</v>
      </c>
      <c r="V1532" s="219">
        <v>18502.045999999998</v>
      </c>
      <c r="W1532" s="75">
        <v>20</v>
      </c>
      <c r="X1532" s="75">
        <v>0</v>
      </c>
      <c r="Y1532" s="98">
        <v>92921946</v>
      </c>
      <c r="Z1532" s="82" t="s">
        <v>245</v>
      </c>
      <c r="AA1532" s="75" t="s">
        <v>5913</v>
      </c>
      <c r="AB1532" s="75" t="s">
        <v>5914</v>
      </c>
      <c r="AC1532" s="98" t="s">
        <v>5910</v>
      </c>
      <c r="AD1532" s="75" t="s">
        <v>113</v>
      </c>
      <c r="AE1532" s="74">
        <v>46090</v>
      </c>
      <c r="AF1532" s="80">
        <v>46087.666666666664</v>
      </c>
      <c r="AG1532" s="80">
        <v>46086.625</v>
      </c>
      <c r="AH1532" s="80">
        <v>46087.541666666664</v>
      </c>
      <c r="AI1532" s="99">
        <v>46089</v>
      </c>
      <c r="AJ1532" s="69"/>
      <c r="AK1532" s="99">
        <v>46089</v>
      </c>
      <c r="AL1532" s="99">
        <v>46097</v>
      </c>
      <c r="AM1532" s="74">
        <v>46098</v>
      </c>
      <c r="AN1532" s="74">
        <v>46098</v>
      </c>
      <c r="AO1532" s="81">
        <f t="shared" si="477"/>
        <v>46085.625</v>
      </c>
      <c r="AP1532" s="81">
        <f t="shared" si="478"/>
        <v>46086.625</v>
      </c>
      <c r="AQ1532" s="81">
        <f t="shared" si="479"/>
        <v>46086.625</v>
      </c>
      <c r="AR1532" s="81">
        <f t="shared" si="480"/>
        <v>46090</v>
      </c>
      <c r="AS1532" s="81">
        <f t="shared" si="481"/>
        <v>46092</v>
      </c>
      <c r="AT1532" s="81">
        <f t="shared" si="476"/>
        <v>46090</v>
      </c>
      <c r="AU1532" s="82" t="s">
        <v>2787</v>
      </c>
      <c r="AV1532" s="187">
        <v>46085</v>
      </c>
      <c r="AW1532" s="75" t="s">
        <v>5915</v>
      </c>
      <c r="AX1532" s="75" t="s">
        <v>5916</v>
      </c>
      <c r="AY1532" s="75"/>
      <c r="AZ1532" s="96"/>
      <c r="BA1532" s="75"/>
      <c r="BB1532" s="75"/>
      <c r="BC1532" s="75"/>
      <c r="BD1532" s="75"/>
      <c r="BE1532" s="75"/>
      <c r="BF1532" s="75"/>
      <c r="BG1532" s="75"/>
      <c r="BH1532" s="75"/>
      <c r="BI1532" s="75"/>
      <c r="BJ1532" s="75"/>
      <c r="BK1532" s="75"/>
      <c r="BL1532" s="75"/>
      <c r="BM1532" s="75"/>
      <c r="BN1532" s="75"/>
      <c r="BO1532" s="75"/>
      <c r="BP1532" s="75"/>
      <c r="BQ1532" s="75"/>
      <c r="BR1532" s="75"/>
      <c r="BS1532" s="75"/>
      <c r="BT1532" s="75">
        <f>IF(COUNTIF($C$3:C1532, C1532)=1, 1, 0)</f>
        <v>1</v>
      </c>
      <c r="BU1532" s="264" t="s">
        <v>5917</v>
      </c>
      <c r="BV1532" s="74">
        <v>46090</v>
      </c>
      <c r="BW1532" s="85"/>
      <c r="BX1532" s="85"/>
      <c r="BY1532" s="86"/>
      <c r="BZ1532" s="87">
        <f t="shared" si="474"/>
        <v>7</v>
      </c>
      <c r="CB1532" s="88">
        <f t="shared" si="464"/>
        <v>11</v>
      </c>
      <c r="CC1532" s="89"/>
      <c r="CE1532" s="87">
        <f t="shared" si="467"/>
        <v>3</v>
      </c>
      <c r="CF1532" s="90">
        <v>59629143</v>
      </c>
      <c r="CG1532" s="90"/>
      <c r="CH1532" s="90">
        <v>59629143</v>
      </c>
      <c r="CI1532" s="22">
        <v>26478.305</v>
      </c>
      <c r="CJ1532" s="87">
        <f t="shared" si="465"/>
        <v>3</v>
      </c>
      <c r="CK1532" s="87">
        <f t="shared" si="466"/>
        <v>10</v>
      </c>
      <c r="CL1532" s="22" t="s">
        <v>121</v>
      </c>
      <c r="CM1532" s="22" t="s">
        <v>5918</v>
      </c>
    </row>
    <row r="1533" spans="1:91" ht="14.85" customHeight="1" x14ac:dyDescent="0.25">
      <c r="A1533" s="69">
        <f t="shared" si="475"/>
        <v>1531</v>
      </c>
      <c r="B1533" s="100" t="s">
        <v>102</v>
      </c>
      <c r="C1533" s="98" t="s">
        <v>5910</v>
      </c>
      <c r="D1533" s="106">
        <v>145541728</v>
      </c>
      <c r="E1533" s="73"/>
      <c r="F1533" s="74">
        <v>46067</v>
      </c>
      <c r="G1533" s="75" t="s">
        <v>238</v>
      </c>
      <c r="H1533" s="75" t="s">
        <v>2810</v>
      </c>
      <c r="I1533" s="75" t="s">
        <v>240</v>
      </c>
      <c r="J1533" s="75" t="s">
        <v>416</v>
      </c>
      <c r="K1533" s="75" t="s">
        <v>242</v>
      </c>
      <c r="L1533" s="74">
        <v>46094</v>
      </c>
      <c r="M1533" s="73">
        <v>40</v>
      </c>
      <c r="N1533" s="75" t="s">
        <v>5919</v>
      </c>
      <c r="O1533" s="75" t="s">
        <v>5920</v>
      </c>
      <c r="P1533" s="75">
        <v>2830049543</v>
      </c>
      <c r="Q1533" s="74">
        <v>46085</v>
      </c>
      <c r="R1533" s="75">
        <v>1209390291</v>
      </c>
      <c r="S1533" s="75">
        <v>224274271</v>
      </c>
      <c r="T1533" s="74">
        <v>46085</v>
      </c>
      <c r="U1533" s="219">
        <v>19268.781999999999</v>
      </c>
      <c r="V1533" s="219">
        <v>18796.687999999998</v>
      </c>
      <c r="W1533" s="75">
        <v>20</v>
      </c>
      <c r="X1533" s="75">
        <v>0</v>
      </c>
      <c r="Y1533" s="98">
        <v>93036809</v>
      </c>
      <c r="Z1533" s="82" t="s">
        <v>245</v>
      </c>
      <c r="AA1533" s="75" t="s">
        <v>5913</v>
      </c>
      <c r="AB1533" s="75" t="s">
        <v>5914</v>
      </c>
      <c r="AC1533" s="98" t="s">
        <v>5910</v>
      </c>
      <c r="AD1533" s="75" t="s">
        <v>113</v>
      </c>
      <c r="AE1533" s="74">
        <v>46090</v>
      </c>
      <c r="AF1533" s="80">
        <v>46087.666666666664</v>
      </c>
      <c r="AG1533" s="80">
        <v>46086.625</v>
      </c>
      <c r="AH1533" s="80">
        <v>46087.541666666664</v>
      </c>
      <c r="AI1533" s="99">
        <v>46089</v>
      </c>
      <c r="AJ1533" s="69"/>
      <c r="AK1533" s="99">
        <v>46089</v>
      </c>
      <c r="AL1533" s="99">
        <v>46097</v>
      </c>
      <c r="AM1533" s="74">
        <v>46098</v>
      </c>
      <c r="AN1533" s="74">
        <v>46098</v>
      </c>
      <c r="AO1533" s="81">
        <f t="shared" si="477"/>
        <v>46085.625</v>
      </c>
      <c r="AP1533" s="81">
        <f t="shared" si="478"/>
        <v>46086.625</v>
      </c>
      <c r="AQ1533" s="81">
        <f t="shared" si="479"/>
        <v>46086.625</v>
      </c>
      <c r="AR1533" s="81">
        <f t="shared" si="480"/>
        <v>46090</v>
      </c>
      <c r="AS1533" s="81">
        <f t="shared" si="481"/>
        <v>46092</v>
      </c>
      <c r="AT1533" s="81">
        <f t="shared" si="476"/>
        <v>46090</v>
      </c>
      <c r="AU1533" s="82" t="s">
        <v>2787</v>
      </c>
      <c r="AV1533" s="187">
        <v>46085</v>
      </c>
      <c r="AW1533" s="75" t="s">
        <v>5921</v>
      </c>
      <c r="AX1533" s="75" t="s">
        <v>5922</v>
      </c>
      <c r="AY1533" s="75"/>
      <c r="AZ1533" s="96"/>
      <c r="BA1533" s="75"/>
      <c r="BB1533" s="75"/>
      <c r="BC1533" s="75"/>
      <c r="BD1533" s="75"/>
      <c r="BE1533" s="75"/>
      <c r="BF1533" s="75"/>
      <c r="BG1533" s="75"/>
      <c r="BH1533" s="75"/>
      <c r="BI1533" s="75"/>
      <c r="BJ1533" s="75"/>
      <c r="BK1533" s="75"/>
      <c r="BL1533" s="75"/>
      <c r="BM1533" s="75"/>
      <c r="BN1533" s="75"/>
      <c r="BO1533" s="75"/>
      <c r="BP1533" s="75"/>
      <c r="BQ1533" s="75"/>
      <c r="BR1533" s="75"/>
      <c r="BS1533" s="75"/>
      <c r="BT1533" s="75">
        <f>IF(COUNTIF($C$3:C1533, C1533)=1, 1, 0)</f>
        <v>0</v>
      </c>
      <c r="BU1533" s="264" t="s">
        <v>5917</v>
      </c>
      <c r="BV1533" s="74">
        <v>46090</v>
      </c>
      <c r="BW1533" s="85"/>
      <c r="BX1533" s="85"/>
      <c r="BY1533" s="86"/>
      <c r="BZ1533" s="87">
        <f t="shared" si="474"/>
        <v>7</v>
      </c>
      <c r="CB1533" s="88">
        <f t="shared" si="464"/>
        <v>11</v>
      </c>
      <c r="CC1533" s="89"/>
      <c r="CE1533" s="87">
        <f t="shared" si="467"/>
        <v>3</v>
      </c>
      <c r="CF1533" s="90">
        <v>59629143</v>
      </c>
      <c r="CG1533" s="90"/>
      <c r="CH1533" s="90">
        <v>59629143</v>
      </c>
      <c r="CI1533" s="22">
        <v>26478.305</v>
      </c>
      <c r="CJ1533" s="87">
        <f t="shared" si="465"/>
        <v>3</v>
      </c>
      <c r="CK1533" s="87">
        <f t="shared" si="466"/>
        <v>10</v>
      </c>
      <c r="CL1533" s="22" t="s">
        <v>121</v>
      </c>
      <c r="CM1533" s="22" t="s">
        <v>5918</v>
      </c>
    </row>
    <row r="1534" spans="1:91" ht="14.85" customHeight="1" x14ac:dyDescent="0.25">
      <c r="A1534" s="69">
        <f t="shared" si="475"/>
        <v>1532</v>
      </c>
      <c r="B1534" s="265" t="s">
        <v>102</v>
      </c>
      <c r="C1534" s="98">
        <v>266082298</v>
      </c>
      <c r="D1534" s="106">
        <v>145572210</v>
      </c>
      <c r="E1534" s="73">
        <v>5320007769</v>
      </c>
      <c r="F1534" s="74">
        <v>46092</v>
      </c>
      <c r="G1534" s="75" t="s">
        <v>1569</v>
      </c>
      <c r="H1534" s="75" t="s">
        <v>2845</v>
      </c>
      <c r="I1534" s="75" t="s">
        <v>105</v>
      </c>
      <c r="J1534" s="75" t="s">
        <v>1570</v>
      </c>
      <c r="K1534" s="75" t="s">
        <v>242</v>
      </c>
      <c r="L1534" s="74">
        <v>46129</v>
      </c>
      <c r="M1534" s="73">
        <v>40</v>
      </c>
      <c r="N1534" s="75" t="s">
        <v>5923</v>
      </c>
      <c r="O1534" s="75" t="s">
        <v>5924</v>
      </c>
      <c r="P1534" s="75">
        <v>2830050057</v>
      </c>
      <c r="Q1534" s="74">
        <v>46094</v>
      </c>
      <c r="R1534" s="75">
        <v>1209393204</v>
      </c>
      <c r="S1534" s="75">
        <v>224312228</v>
      </c>
      <c r="T1534" s="74">
        <v>46094</v>
      </c>
      <c r="U1534" s="76">
        <v>10344.779</v>
      </c>
      <c r="V1534" s="76">
        <v>9974.6080000000002</v>
      </c>
      <c r="W1534" s="75">
        <v>17</v>
      </c>
      <c r="X1534" s="75">
        <v>4</v>
      </c>
      <c r="Y1534" s="98">
        <v>266082298</v>
      </c>
      <c r="Z1534" s="82" t="s">
        <v>110</v>
      </c>
      <c r="AA1534" s="75" t="s">
        <v>111</v>
      </c>
      <c r="AB1534" s="75" t="s">
        <v>5925</v>
      </c>
      <c r="AC1534" s="98">
        <v>266082298</v>
      </c>
      <c r="AD1534" s="75" t="s">
        <v>113</v>
      </c>
      <c r="AE1534" s="74">
        <v>46098</v>
      </c>
      <c r="AF1534" s="80">
        <v>46096.333333333336</v>
      </c>
      <c r="AG1534" s="80">
        <v>46096.583333333336</v>
      </c>
      <c r="AH1534" s="80">
        <v>46096.583333333336</v>
      </c>
      <c r="AI1534" s="99">
        <v>46097</v>
      </c>
      <c r="AJ1534" s="69"/>
      <c r="AK1534" s="74">
        <v>46098</v>
      </c>
      <c r="AL1534" s="99">
        <v>46119</v>
      </c>
      <c r="AM1534" s="75"/>
      <c r="AN1534" s="134">
        <v>46120</v>
      </c>
      <c r="AO1534" s="81" t="s">
        <v>121</v>
      </c>
      <c r="AP1534" s="81" t="s">
        <v>121</v>
      </c>
      <c r="AQ1534" s="81" t="s">
        <v>121</v>
      </c>
      <c r="AR1534" s="81" t="s">
        <v>121</v>
      </c>
      <c r="AS1534" s="81" t="s">
        <v>121</v>
      </c>
      <c r="AT1534" s="81" t="s">
        <v>121</v>
      </c>
      <c r="AU1534" s="224" t="s">
        <v>5120</v>
      </c>
      <c r="AV1534" s="134">
        <v>46094</v>
      </c>
      <c r="AW1534" s="75" t="s">
        <v>5926</v>
      </c>
      <c r="AX1534" s="75" t="s">
        <v>5927</v>
      </c>
      <c r="AY1534" s="75"/>
      <c r="AZ1534" s="96"/>
      <c r="BA1534" s="75"/>
      <c r="BB1534" s="75"/>
      <c r="BC1534" s="75"/>
      <c r="BD1534" s="75"/>
      <c r="BE1534" s="75"/>
      <c r="BF1534" s="75"/>
      <c r="BG1534" s="75"/>
      <c r="BH1534" s="75"/>
      <c r="BI1534" s="75"/>
      <c r="BJ1534" s="75"/>
      <c r="BK1534" s="75"/>
      <c r="BL1534" s="75"/>
      <c r="BM1534" s="75"/>
      <c r="BN1534" s="75"/>
      <c r="BO1534" s="75"/>
      <c r="BP1534" s="75"/>
      <c r="BQ1534" s="75"/>
      <c r="BR1534" s="75"/>
      <c r="BS1534" s="75"/>
      <c r="BT1534" s="75">
        <f>IF(COUNTIF($C$3:C1534, C1534)=1, 1, 0)</f>
        <v>1</v>
      </c>
      <c r="BU1534" s="188" t="s">
        <v>5928</v>
      </c>
      <c r="BV1534" s="74">
        <v>46097</v>
      </c>
      <c r="BW1534" s="85"/>
      <c r="BX1534" s="85"/>
      <c r="BY1534" s="86"/>
      <c r="BZ1534" s="87">
        <f t="shared" si="474"/>
        <v>11</v>
      </c>
      <c r="CB1534" s="88">
        <f t="shared" si="464"/>
        <v>12</v>
      </c>
      <c r="CC1534" s="89"/>
      <c r="CE1534" s="87">
        <f t="shared" si="467"/>
        <v>3</v>
      </c>
      <c r="CF1534" s="90">
        <v>86484324</v>
      </c>
      <c r="CG1534" s="90">
        <v>12347284</v>
      </c>
      <c r="CH1534" s="90">
        <v>98831608</v>
      </c>
      <c r="CI1534" s="91">
        <v>26668</v>
      </c>
      <c r="CJ1534" s="87">
        <f t="shared" si="465"/>
        <v>3</v>
      </c>
      <c r="CK1534" s="87">
        <f t="shared" si="466"/>
        <v>11</v>
      </c>
      <c r="CL1534" s="22" t="s">
        <v>5125</v>
      </c>
      <c r="CM1534" s="22" t="s">
        <v>5929</v>
      </c>
    </row>
    <row r="1535" spans="1:91" ht="14.85" customHeight="1" x14ac:dyDescent="0.25">
      <c r="A1535" s="69">
        <f t="shared" si="475"/>
        <v>1533</v>
      </c>
      <c r="B1535" s="265" t="s">
        <v>102</v>
      </c>
      <c r="C1535" s="98">
        <v>266082298</v>
      </c>
      <c r="D1535" s="106">
        <v>145591154</v>
      </c>
      <c r="E1535" s="73">
        <v>5320007769</v>
      </c>
      <c r="F1535" s="74">
        <v>46092</v>
      </c>
      <c r="G1535" s="75" t="s">
        <v>1591</v>
      </c>
      <c r="H1535" s="75" t="s">
        <v>2845</v>
      </c>
      <c r="I1535" s="75" t="s">
        <v>105</v>
      </c>
      <c r="J1535" s="75" t="s">
        <v>1570</v>
      </c>
      <c r="K1535" s="75" t="s">
        <v>242</v>
      </c>
      <c r="L1535" s="74">
        <v>46128</v>
      </c>
      <c r="M1535" s="73">
        <v>0</v>
      </c>
      <c r="N1535" s="75" t="s">
        <v>5923</v>
      </c>
      <c r="O1535" s="75" t="s">
        <v>5924</v>
      </c>
      <c r="P1535" s="75">
        <v>2830050059</v>
      </c>
      <c r="Q1535" s="74">
        <v>46094</v>
      </c>
      <c r="R1535" s="75">
        <v>1209393207</v>
      </c>
      <c r="S1535" s="75">
        <v>224312206</v>
      </c>
      <c r="T1535" s="74">
        <v>46094</v>
      </c>
      <c r="U1535" s="76">
        <v>2685.2739999999999</v>
      </c>
      <c r="V1535" s="76">
        <v>2585.2460000000001</v>
      </c>
      <c r="W1535" s="75">
        <v>6</v>
      </c>
      <c r="X1535" s="75">
        <v>2</v>
      </c>
      <c r="Y1535" s="98">
        <v>266082298</v>
      </c>
      <c r="Z1535" s="82" t="s">
        <v>110</v>
      </c>
      <c r="AA1535" s="75" t="s">
        <v>111</v>
      </c>
      <c r="AB1535" s="75" t="s">
        <v>5925</v>
      </c>
      <c r="AC1535" s="98">
        <v>266082298</v>
      </c>
      <c r="AD1535" s="75" t="s">
        <v>113</v>
      </c>
      <c r="AE1535" s="74">
        <v>46098</v>
      </c>
      <c r="AF1535" s="80">
        <v>46096.333333333336</v>
      </c>
      <c r="AG1535" s="80">
        <v>46096.583333333336</v>
      </c>
      <c r="AH1535" s="80">
        <v>46096.583333333336</v>
      </c>
      <c r="AI1535" s="99">
        <v>46097</v>
      </c>
      <c r="AJ1535" s="69"/>
      <c r="AK1535" s="74">
        <v>46098</v>
      </c>
      <c r="AL1535" s="99">
        <v>46119</v>
      </c>
      <c r="AM1535" s="75"/>
      <c r="AN1535" s="134">
        <v>46120</v>
      </c>
      <c r="AO1535" s="81" t="s">
        <v>121</v>
      </c>
      <c r="AP1535" s="81" t="s">
        <v>121</v>
      </c>
      <c r="AQ1535" s="81" t="s">
        <v>121</v>
      </c>
      <c r="AR1535" s="81" t="s">
        <v>121</v>
      </c>
      <c r="AS1535" s="81" t="s">
        <v>121</v>
      </c>
      <c r="AT1535" s="81" t="s">
        <v>121</v>
      </c>
      <c r="AU1535" s="224" t="s">
        <v>5120</v>
      </c>
      <c r="AV1535" s="134">
        <v>46094</v>
      </c>
      <c r="AW1535" s="75">
        <v>0</v>
      </c>
      <c r="AX1535" s="75">
        <v>0</v>
      </c>
      <c r="AY1535" s="75"/>
      <c r="AZ1535" s="96"/>
      <c r="BA1535" s="75"/>
      <c r="BB1535" s="75"/>
      <c r="BC1535" s="75"/>
      <c r="BD1535" s="75"/>
      <c r="BE1535" s="75"/>
      <c r="BF1535" s="75"/>
      <c r="BG1535" s="75"/>
      <c r="BH1535" s="75"/>
      <c r="BI1535" s="75"/>
      <c r="BJ1535" s="75"/>
      <c r="BK1535" s="75"/>
      <c r="BL1535" s="75"/>
      <c r="BM1535" s="75"/>
      <c r="BN1535" s="75"/>
      <c r="BO1535" s="75"/>
      <c r="BP1535" s="75"/>
      <c r="BQ1535" s="75"/>
      <c r="BR1535" s="75"/>
      <c r="BS1535" s="75"/>
      <c r="BT1535" s="75">
        <f>IF(COUNTIF($C$3:C1535, C1535)=1, 1, 0)</f>
        <v>0</v>
      </c>
      <c r="BU1535" s="188" t="s">
        <v>5928</v>
      </c>
      <c r="BV1535" s="74">
        <v>46097</v>
      </c>
      <c r="BW1535" s="85"/>
      <c r="BX1535" s="85"/>
      <c r="BY1535" s="86"/>
      <c r="BZ1535" s="87">
        <f t="shared" si="474"/>
        <v>11</v>
      </c>
      <c r="CB1535" s="88">
        <f t="shared" si="464"/>
        <v>12</v>
      </c>
      <c r="CC1535" s="89"/>
      <c r="CE1535" s="87">
        <f t="shared" si="467"/>
        <v>3</v>
      </c>
      <c r="CF1535" s="90"/>
      <c r="CG1535" s="90"/>
      <c r="CH1535" s="90"/>
      <c r="CJ1535" s="87">
        <f t="shared" si="465"/>
        <v>3</v>
      </c>
      <c r="CK1535" s="87">
        <f t="shared" si="466"/>
        <v>11</v>
      </c>
      <c r="CL1535" s="22" t="s">
        <v>5125</v>
      </c>
      <c r="CM1535" s="22" t="s">
        <v>5929</v>
      </c>
    </row>
    <row r="1536" spans="1:91" ht="14.85" customHeight="1" x14ac:dyDescent="0.25">
      <c r="A1536" s="69">
        <f t="shared" si="475"/>
        <v>1534</v>
      </c>
      <c r="B1536" s="265" t="s">
        <v>102</v>
      </c>
      <c r="C1536" s="98">
        <v>266082298</v>
      </c>
      <c r="D1536" s="106">
        <v>145599411</v>
      </c>
      <c r="E1536" s="73">
        <v>5320007769</v>
      </c>
      <c r="F1536" s="74">
        <v>46092</v>
      </c>
      <c r="G1536" s="75" t="s">
        <v>1591</v>
      </c>
      <c r="H1536" s="75" t="s">
        <v>2845</v>
      </c>
      <c r="I1536" s="75" t="s">
        <v>105</v>
      </c>
      <c r="J1536" s="75" t="s">
        <v>1570</v>
      </c>
      <c r="K1536" s="75" t="s">
        <v>242</v>
      </c>
      <c r="L1536" s="74">
        <v>46128</v>
      </c>
      <c r="M1536" s="73">
        <v>0</v>
      </c>
      <c r="N1536" s="75" t="s">
        <v>5923</v>
      </c>
      <c r="O1536" s="75" t="s">
        <v>5924</v>
      </c>
      <c r="P1536" s="75">
        <v>2830050060</v>
      </c>
      <c r="Q1536" s="74">
        <v>46094</v>
      </c>
      <c r="R1536" s="75">
        <v>1209393209</v>
      </c>
      <c r="S1536" s="75">
        <v>224312214</v>
      </c>
      <c r="T1536" s="74">
        <v>46094</v>
      </c>
      <c r="U1536" s="76">
        <v>2699.6170000000002</v>
      </c>
      <c r="V1536" s="76">
        <v>2603.136</v>
      </c>
      <c r="W1536" s="75">
        <v>5</v>
      </c>
      <c r="X1536" s="75">
        <v>0</v>
      </c>
      <c r="Y1536" s="98">
        <v>266082298</v>
      </c>
      <c r="Z1536" s="82" t="s">
        <v>110</v>
      </c>
      <c r="AA1536" s="75" t="s">
        <v>111</v>
      </c>
      <c r="AB1536" s="75" t="s">
        <v>5925</v>
      </c>
      <c r="AC1536" s="98">
        <v>266082298</v>
      </c>
      <c r="AD1536" s="75" t="s">
        <v>113</v>
      </c>
      <c r="AE1536" s="74">
        <v>46098</v>
      </c>
      <c r="AF1536" s="80">
        <v>46096.333333333336</v>
      </c>
      <c r="AG1536" s="80">
        <v>46096.583333333336</v>
      </c>
      <c r="AH1536" s="80">
        <v>46096.583333333336</v>
      </c>
      <c r="AI1536" s="99">
        <v>46097</v>
      </c>
      <c r="AJ1536" s="69"/>
      <c r="AK1536" s="74">
        <v>46098</v>
      </c>
      <c r="AL1536" s="99">
        <v>46119</v>
      </c>
      <c r="AM1536" s="75"/>
      <c r="AN1536" s="134">
        <v>46120</v>
      </c>
      <c r="AO1536" s="81" t="s">
        <v>121</v>
      </c>
      <c r="AP1536" s="81" t="s">
        <v>121</v>
      </c>
      <c r="AQ1536" s="81" t="s">
        <v>121</v>
      </c>
      <c r="AR1536" s="81" t="s">
        <v>121</v>
      </c>
      <c r="AS1536" s="81" t="s">
        <v>121</v>
      </c>
      <c r="AT1536" s="81" t="s">
        <v>121</v>
      </c>
      <c r="AU1536" s="224" t="s">
        <v>5120</v>
      </c>
      <c r="AV1536" s="134">
        <v>46094</v>
      </c>
      <c r="AW1536" s="75">
        <v>0</v>
      </c>
      <c r="AX1536" s="75">
        <v>0</v>
      </c>
      <c r="AY1536" s="75"/>
      <c r="AZ1536" s="96"/>
      <c r="BA1536" s="75"/>
      <c r="BB1536" s="75"/>
      <c r="BC1536" s="75"/>
      <c r="BD1536" s="75"/>
      <c r="BE1536" s="75"/>
      <c r="BF1536" s="75"/>
      <c r="BG1536" s="75"/>
      <c r="BH1536" s="75"/>
      <c r="BI1536" s="75"/>
      <c r="BJ1536" s="75"/>
      <c r="BK1536" s="75"/>
      <c r="BL1536" s="75"/>
      <c r="BM1536" s="75"/>
      <c r="BN1536" s="75"/>
      <c r="BO1536" s="75"/>
      <c r="BP1536" s="75"/>
      <c r="BQ1536" s="75"/>
      <c r="BR1536" s="75"/>
      <c r="BS1536" s="75"/>
      <c r="BT1536" s="75">
        <f>IF(COUNTIF($C$3:C1536, C1536)=1, 1, 0)</f>
        <v>0</v>
      </c>
      <c r="BU1536" s="188" t="s">
        <v>5928</v>
      </c>
      <c r="BV1536" s="74">
        <v>46097</v>
      </c>
      <c r="BW1536" s="266"/>
      <c r="BX1536" s="85"/>
      <c r="BY1536" s="86"/>
      <c r="BZ1536" s="87">
        <f t="shared" si="474"/>
        <v>11</v>
      </c>
      <c r="CB1536" s="88">
        <f t="shared" si="464"/>
        <v>12</v>
      </c>
      <c r="CC1536" s="89"/>
      <c r="CE1536" s="87">
        <f t="shared" si="467"/>
        <v>3</v>
      </c>
      <c r="CF1536" s="90"/>
      <c r="CG1536" s="90"/>
      <c r="CH1536" s="90"/>
      <c r="CJ1536" s="87">
        <f t="shared" si="465"/>
        <v>3</v>
      </c>
      <c r="CK1536" s="87">
        <f t="shared" si="466"/>
        <v>11</v>
      </c>
      <c r="CL1536" s="22" t="s">
        <v>5125</v>
      </c>
      <c r="CM1536" s="22" t="s">
        <v>5929</v>
      </c>
    </row>
    <row r="1537" spans="1:91" ht="14.85" customHeight="1" x14ac:dyDescent="0.25">
      <c r="A1537" s="69">
        <f t="shared" si="475"/>
        <v>1535</v>
      </c>
      <c r="B1537" s="265" t="s">
        <v>102</v>
      </c>
      <c r="C1537" s="98">
        <v>266082298</v>
      </c>
      <c r="D1537" s="106">
        <v>145572224</v>
      </c>
      <c r="E1537" s="73">
        <v>5320007769</v>
      </c>
      <c r="F1537" s="74">
        <v>46092</v>
      </c>
      <c r="G1537" s="75" t="s">
        <v>1569</v>
      </c>
      <c r="H1537" s="75" t="s">
        <v>2845</v>
      </c>
      <c r="I1537" s="75" t="s">
        <v>105</v>
      </c>
      <c r="J1537" s="75" t="s">
        <v>1570</v>
      </c>
      <c r="K1537" s="75" t="s">
        <v>242</v>
      </c>
      <c r="L1537" s="74">
        <v>46129</v>
      </c>
      <c r="M1537" s="73">
        <v>0</v>
      </c>
      <c r="N1537" s="75" t="s">
        <v>5923</v>
      </c>
      <c r="O1537" s="75" t="s">
        <v>5924</v>
      </c>
      <c r="P1537" s="75">
        <v>2830050058</v>
      </c>
      <c r="Q1537" s="74">
        <v>46094</v>
      </c>
      <c r="R1537" s="75">
        <v>1209393205</v>
      </c>
      <c r="S1537" s="75">
        <v>224312231</v>
      </c>
      <c r="T1537" s="74">
        <v>46094</v>
      </c>
      <c r="U1537" s="76">
        <v>7743.28</v>
      </c>
      <c r="V1537" s="76">
        <v>7472.3029999999999</v>
      </c>
      <c r="W1537" s="75">
        <v>12</v>
      </c>
      <c r="X1537" s="75">
        <v>0</v>
      </c>
      <c r="Y1537" s="98">
        <v>266082298</v>
      </c>
      <c r="Z1537" s="82" t="s">
        <v>110</v>
      </c>
      <c r="AA1537" s="75" t="s">
        <v>111</v>
      </c>
      <c r="AB1537" s="75" t="s">
        <v>5925</v>
      </c>
      <c r="AC1537" s="98">
        <v>266082298</v>
      </c>
      <c r="AD1537" s="75" t="s">
        <v>113</v>
      </c>
      <c r="AE1537" s="74">
        <v>46098</v>
      </c>
      <c r="AF1537" s="80">
        <v>46096.333333333336</v>
      </c>
      <c r="AG1537" s="80">
        <v>46096.583333333336</v>
      </c>
      <c r="AH1537" s="80">
        <v>46096.583333333336</v>
      </c>
      <c r="AI1537" s="99">
        <v>46097</v>
      </c>
      <c r="AJ1537" s="69"/>
      <c r="AK1537" s="74">
        <v>46098</v>
      </c>
      <c r="AL1537" s="99">
        <v>46119</v>
      </c>
      <c r="AM1537" s="75"/>
      <c r="AN1537" s="134">
        <v>46120</v>
      </c>
      <c r="AO1537" s="81" t="s">
        <v>121</v>
      </c>
      <c r="AP1537" s="81" t="s">
        <v>121</v>
      </c>
      <c r="AQ1537" s="81" t="s">
        <v>121</v>
      </c>
      <c r="AR1537" s="81" t="s">
        <v>121</v>
      </c>
      <c r="AS1537" s="81" t="s">
        <v>121</v>
      </c>
      <c r="AT1537" s="81" t="s">
        <v>121</v>
      </c>
      <c r="AU1537" s="224" t="s">
        <v>5120</v>
      </c>
      <c r="AV1537" s="134">
        <v>46094</v>
      </c>
      <c r="AW1537" s="75">
        <v>0</v>
      </c>
      <c r="AX1537" s="75">
        <v>0</v>
      </c>
      <c r="AY1537" s="75"/>
      <c r="AZ1537" s="96"/>
      <c r="BA1537" s="75"/>
      <c r="BB1537" s="75"/>
      <c r="BC1537" s="75"/>
      <c r="BD1537" s="75"/>
      <c r="BE1537" s="75"/>
      <c r="BF1537" s="75"/>
      <c r="BG1537" s="75"/>
      <c r="BH1537" s="75"/>
      <c r="BI1537" s="75"/>
      <c r="BJ1537" s="75"/>
      <c r="BK1537" s="75"/>
      <c r="BL1537" s="75"/>
      <c r="BM1537" s="75"/>
      <c r="BN1537" s="75"/>
      <c r="BO1537" s="75"/>
      <c r="BP1537" s="75"/>
      <c r="BQ1537" s="75"/>
      <c r="BR1537" s="75"/>
      <c r="BS1537" s="75"/>
      <c r="BT1537" s="75">
        <f>IF(COUNTIF($C$3:C1537, C1537)=1, 1, 0)</f>
        <v>0</v>
      </c>
      <c r="BU1537" s="188" t="s">
        <v>5928</v>
      </c>
      <c r="BV1537" s="74">
        <v>46097</v>
      </c>
      <c r="BW1537" s="85"/>
      <c r="BX1537" s="85"/>
      <c r="BY1537" s="86"/>
      <c r="BZ1537" s="87">
        <f t="shared" si="474"/>
        <v>11</v>
      </c>
      <c r="CB1537" s="88">
        <f t="shared" si="464"/>
        <v>12</v>
      </c>
      <c r="CC1537" s="89"/>
      <c r="CE1537" s="87">
        <f t="shared" si="467"/>
        <v>3</v>
      </c>
      <c r="CF1537" s="90"/>
      <c r="CG1537" s="90"/>
      <c r="CH1537" s="90"/>
      <c r="CJ1537" s="87">
        <f t="shared" si="465"/>
        <v>3</v>
      </c>
      <c r="CK1537" s="87">
        <f t="shared" si="466"/>
        <v>11</v>
      </c>
      <c r="CL1537" s="22" t="s">
        <v>5125</v>
      </c>
      <c r="CM1537" s="22" t="s">
        <v>5929</v>
      </c>
    </row>
    <row r="1538" spans="1:91" ht="14.85" customHeight="1" x14ac:dyDescent="0.25">
      <c r="A1538" s="69">
        <f t="shared" si="475"/>
        <v>1536</v>
      </c>
      <c r="B1538" s="70" t="s">
        <v>102</v>
      </c>
      <c r="C1538" s="98">
        <v>266081913</v>
      </c>
      <c r="D1538" s="106">
        <v>145456598</v>
      </c>
      <c r="E1538" s="73"/>
      <c r="F1538" s="74">
        <v>46078</v>
      </c>
      <c r="G1538" s="75" t="s">
        <v>1569</v>
      </c>
      <c r="H1538" s="75" t="s">
        <v>2845</v>
      </c>
      <c r="I1538" s="75" t="s">
        <v>105</v>
      </c>
      <c r="J1538" s="75" t="s">
        <v>1570</v>
      </c>
      <c r="K1538" s="75" t="s">
        <v>242</v>
      </c>
      <c r="L1538" s="74">
        <v>46118</v>
      </c>
      <c r="M1538" s="73">
        <v>40</v>
      </c>
      <c r="N1538" s="75" t="s">
        <v>5930</v>
      </c>
      <c r="O1538" s="75" t="s">
        <v>5931</v>
      </c>
      <c r="P1538" s="75">
        <v>2830049626</v>
      </c>
      <c r="Q1538" s="74">
        <v>46086</v>
      </c>
      <c r="R1538" s="75">
        <v>1209390686</v>
      </c>
      <c r="S1538" s="75">
        <v>224280401</v>
      </c>
      <c r="T1538" s="74">
        <v>46086</v>
      </c>
      <c r="U1538" s="76">
        <v>23932.475999999999</v>
      </c>
      <c r="V1538" s="76">
        <v>23094.959999999999</v>
      </c>
      <c r="W1538" s="75">
        <v>37</v>
      </c>
      <c r="X1538" s="75">
        <v>0</v>
      </c>
      <c r="Y1538" s="98">
        <v>266081913</v>
      </c>
      <c r="Z1538" s="82" t="s">
        <v>110</v>
      </c>
      <c r="AA1538" s="75" t="s">
        <v>111</v>
      </c>
      <c r="AB1538" s="75" t="s">
        <v>5932</v>
      </c>
      <c r="AC1538" s="98">
        <v>266081913</v>
      </c>
      <c r="AD1538" s="75" t="s">
        <v>113</v>
      </c>
      <c r="AE1538" s="74">
        <v>46091</v>
      </c>
      <c r="AF1538" s="80">
        <v>46089.333333333336</v>
      </c>
      <c r="AG1538" s="80">
        <v>46088.333333333336</v>
      </c>
      <c r="AH1538" s="80">
        <v>46088.333333333336</v>
      </c>
      <c r="AI1538" s="99">
        <v>46090</v>
      </c>
      <c r="AJ1538" s="69"/>
      <c r="AK1538" s="74">
        <v>46091</v>
      </c>
      <c r="AL1538" s="99">
        <v>46112</v>
      </c>
      <c r="AM1538" s="75"/>
      <c r="AN1538" s="99">
        <v>46114</v>
      </c>
      <c r="AO1538" s="81">
        <f>IF(AH1538&lt;AG1538,IF(AH1538=0,"",AH1538-1),IF(AG1538=0,"",AG1538-1))</f>
        <v>46087.333333333336</v>
      </c>
      <c r="AP1538" s="81">
        <f>IF(AH1538&lt;AG1538,IF(AH1538=0,"",AH1538),IF(AG1538=0,"",AG1538))</f>
        <v>46088.333333333336</v>
      </c>
      <c r="AQ1538" s="81">
        <f>IF(AH1538&lt;AG1538,IF(AH1538=0,"",AH1538),IF(AG1538=0,"",AG1538))</f>
        <v>46088.333333333336</v>
      </c>
      <c r="AR1538" s="81">
        <f>IF(AI1538=0,"",IF(AI1538&lt;AJ1538,AJ1538+1,AI1538+1))</f>
        <v>46091</v>
      </c>
      <c r="AS1538" s="81">
        <f>IF(AI1538=0,"",IF(AE1538=0,IF(AJ1538=0,AI1538+2,AJ1538+2),AE1538+2))</f>
        <v>46093</v>
      </c>
      <c r="AT1538" s="81">
        <f>IF(AI1538=0,"",IF(AI1538&lt;AJ1538,AJ1538+1,AI1538+1))</f>
        <v>46091</v>
      </c>
      <c r="AU1538" s="224" t="s">
        <v>5120</v>
      </c>
      <c r="AV1538" s="187">
        <v>46086</v>
      </c>
      <c r="AW1538" s="75" t="s">
        <v>5933</v>
      </c>
      <c r="AX1538" s="75" t="s">
        <v>5934</v>
      </c>
      <c r="AY1538" s="75"/>
      <c r="AZ1538" s="96"/>
      <c r="BA1538" s="75"/>
      <c r="BB1538" s="75"/>
      <c r="BC1538" s="75"/>
      <c r="BD1538" s="75"/>
      <c r="BE1538" s="75"/>
      <c r="BF1538" s="75"/>
      <c r="BG1538" s="75"/>
      <c r="BH1538" s="75"/>
      <c r="BI1538" s="75"/>
      <c r="BJ1538" s="75"/>
      <c r="BK1538" s="75"/>
      <c r="BL1538" s="75"/>
      <c r="BM1538" s="75"/>
      <c r="BN1538" s="75"/>
      <c r="BO1538" s="75"/>
      <c r="BP1538" s="75"/>
      <c r="BQ1538" s="75"/>
      <c r="BR1538" s="75"/>
      <c r="BS1538" s="75"/>
      <c r="BT1538" s="75">
        <f>IF(COUNTIF($C$3:C1538, C1538)=1, 1, 0)</f>
        <v>1</v>
      </c>
      <c r="BU1538" s="234" t="s">
        <v>5935</v>
      </c>
      <c r="BV1538" s="235">
        <v>46105</v>
      </c>
      <c r="BW1538" s="85"/>
      <c r="BX1538" s="85"/>
      <c r="BY1538" s="86"/>
      <c r="BZ1538" s="87">
        <f t="shared" si="474"/>
        <v>9</v>
      </c>
      <c r="CA1538" s="22" t="s">
        <v>5124</v>
      </c>
      <c r="CB1538" s="88">
        <f t="shared" si="464"/>
        <v>13</v>
      </c>
      <c r="CC1538" s="89"/>
      <c r="CE1538" s="87">
        <f t="shared" si="467"/>
        <v>3</v>
      </c>
      <c r="CF1538" s="90">
        <v>86393520</v>
      </c>
      <c r="CG1538" s="90">
        <v>12334320</v>
      </c>
      <c r="CH1538" s="90">
        <v>98727840</v>
      </c>
      <c r="CI1538" s="91">
        <v>26640</v>
      </c>
      <c r="CJ1538" s="87">
        <f t="shared" si="465"/>
        <v>3</v>
      </c>
      <c r="CK1538" s="87">
        <f t="shared" si="466"/>
        <v>10</v>
      </c>
      <c r="CL1538" s="22" t="s">
        <v>5125</v>
      </c>
      <c r="CM1538" s="22" t="s">
        <v>5936</v>
      </c>
    </row>
    <row r="1539" spans="1:91" ht="14.85" customHeight="1" x14ac:dyDescent="0.25">
      <c r="A1539" s="69">
        <f t="shared" si="475"/>
        <v>1537</v>
      </c>
      <c r="B1539" s="70" t="s">
        <v>102</v>
      </c>
      <c r="C1539" s="107">
        <v>266227004</v>
      </c>
      <c r="D1539" s="106">
        <v>145510447</v>
      </c>
      <c r="E1539" s="75"/>
      <c r="F1539" s="74">
        <v>46078</v>
      </c>
      <c r="G1539" s="75" t="s">
        <v>1569</v>
      </c>
      <c r="H1539" s="75" t="s">
        <v>2845</v>
      </c>
      <c r="I1539" s="75" t="s">
        <v>105</v>
      </c>
      <c r="J1539" s="75" t="s">
        <v>1570</v>
      </c>
      <c r="K1539" s="75" t="s">
        <v>242</v>
      </c>
      <c r="L1539" s="74">
        <v>46119</v>
      </c>
      <c r="M1539" s="73">
        <v>40</v>
      </c>
      <c r="N1539" s="75" t="s">
        <v>5937</v>
      </c>
      <c r="O1539" s="75" t="s">
        <v>5938</v>
      </c>
      <c r="P1539" s="75">
        <v>2830049561</v>
      </c>
      <c r="Q1539" s="74">
        <v>46085</v>
      </c>
      <c r="R1539" s="75">
        <v>1209390372</v>
      </c>
      <c r="S1539" s="75">
        <v>224274853</v>
      </c>
      <c r="T1539" s="74">
        <v>46085</v>
      </c>
      <c r="U1539" s="219">
        <v>22959.778999999999</v>
      </c>
      <c r="V1539" s="219">
        <v>22154.276999999998</v>
      </c>
      <c r="W1539" s="75">
        <v>38</v>
      </c>
      <c r="X1539" s="75">
        <v>1</v>
      </c>
      <c r="Y1539" s="98">
        <v>266227004</v>
      </c>
      <c r="Z1539" s="82" t="s">
        <v>110</v>
      </c>
      <c r="AA1539" s="75" t="s">
        <v>5939</v>
      </c>
      <c r="AB1539" s="75" t="s">
        <v>5940</v>
      </c>
      <c r="AC1539" s="107">
        <v>266227004</v>
      </c>
      <c r="AD1539" s="75" t="s">
        <v>113</v>
      </c>
      <c r="AE1539" s="74">
        <v>46088</v>
      </c>
      <c r="AF1539" s="80">
        <v>46088.25</v>
      </c>
      <c r="AG1539" s="80">
        <v>46087.25</v>
      </c>
      <c r="AH1539" s="80">
        <v>46087.25</v>
      </c>
      <c r="AI1539" s="99">
        <v>46089</v>
      </c>
      <c r="AJ1539" s="69"/>
      <c r="AK1539" s="74">
        <v>46088</v>
      </c>
      <c r="AL1539" s="99">
        <v>46110</v>
      </c>
      <c r="AM1539" s="74">
        <v>46111</v>
      </c>
      <c r="AN1539" s="74">
        <v>46112</v>
      </c>
      <c r="AO1539" s="81">
        <f>IF(AH1539&lt;AG1539,IF(AH1539=0,"",AH1539-1),IF(AG1539=0,"",AG1539-1))</f>
        <v>46086.25</v>
      </c>
      <c r="AP1539" s="81">
        <f>IF(AH1539&lt;AG1539,IF(AH1539=0,"",AH1539),IF(AG1539=0,"",AG1539))</f>
        <v>46087.25</v>
      </c>
      <c r="AQ1539" s="81">
        <f>IF(AH1539&lt;AG1539,IF(AH1539=0,"",AH1539),IF(AG1539=0,"",AG1539))</f>
        <v>46087.25</v>
      </c>
      <c r="AR1539" s="81">
        <f>IF(AI1539=0,"",IF(AI1539&lt;AJ1539,AJ1539+1,AI1539+1))</f>
        <v>46090</v>
      </c>
      <c r="AS1539" s="81">
        <f>IF(AI1539=0,"",IF(AE1539=0,IF(AJ1539=0,AI1539+2,AJ1539+2),AE1539+2))</f>
        <v>46090</v>
      </c>
      <c r="AT1539" s="81">
        <f>IF(AI1539=0,"",IF(AI1539&lt;AJ1539,AJ1539+1,AI1539+1))</f>
        <v>46090</v>
      </c>
      <c r="AU1539" s="224" t="s">
        <v>5120</v>
      </c>
      <c r="AV1539" s="134">
        <v>46085</v>
      </c>
      <c r="AW1539" s="75" t="s">
        <v>5941</v>
      </c>
      <c r="AX1539" s="75" t="s">
        <v>5383</v>
      </c>
      <c r="AY1539" s="75"/>
      <c r="AZ1539" s="96"/>
      <c r="BA1539" s="75"/>
      <c r="BB1539" s="75"/>
      <c r="BC1539" s="75"/>
      <c r="BD1539" s="75"/>
      <c r="BE1539" s="75"/>
      <c r="BF1539" s="75"/>
      <c r="BG1539" s="75"/>
      <c r="BH1539" s="75"/>
      <c r="BI1539" s="75"/>
      <c r="BJ1539" s="75"/>
      <c r="BK1539" s="75"/>
      <c r="BL1539" s="75"/>
      <c r="BM1539" s="75"/>
      <c r="BN1539" s="75"/>
      <c r="BO1539" s="75"/>
      <c r="BP1539" s="75"/>
      <c r="BQ1539" s="75"/>
      <c r="BR1539" s="75"/>
      <c r="BS1539" s="75"/>
      <c r="BT1539" s="75">
        <f>IF(COUNTIF($C$3:C1539, C1539)=1, 1, 0)</f>
        <v>1</v>
      </c>
      <c r="BU1539" s="267" t="s">
        <v>5942</v>
      </c>
      <c r="BV1539" s="235">
        <v>46105</v>
      </c>
      <c r="BW1539" s="85"/>
      <c r="BX1539" s="85"/>
      <c r="BY1539" s="86"/>
      <c r="BZ1539" s="87">
        <f t="shared" si="474"/>
        <v>9</v>
      </c>
      <c r="CA1539" s="22" t="s">
        <v>5124</v>
      </c>
      <c r="CB1539" s="88">
        <f t="shared" ref="CB1539:CB1602" si="482">WEEKNUM(BV1539,)</f>
        <v>13</v>
      </c>
      <c r="CC1539" s="89"/>
      <c r="CE1539" s="87">
        <f t="shared" si="467"/>
        <v>3</v>
      </c>
      <c r="CF1539" s="90">
        <v>86215155</v>
      </c>
      <c r="CG1539" s="90">
        <v>12308855</v>
      </c>
      <c r="CH1539" s="90">
        <v>98524010</v>
      </c>
      <c r="CI1539" s="91">
        <v>26585</v>
      </c>
      <c r="CJ1539" s="87">
        <f t="shared" ref="CJ1539:CJ1602" si="483">MONTH(AV1539)</f>
        <v>3</v>
      </c>
      <c r="CK1539" s="87">
        <f t="shared" ref="CK1539:CK1602" si="484">WEEKNUM(AV1539,2)</f>
        <v>10</v>
      </c>
      <c r="CL1539" s="22" t="s">
        <v>5125</v>
      </c>
      <c r="CM1539" s="22" t="s">
        <v>5943</v>
      </c>
    </row>
    <row r="1540" spans="1:91" ht="14.85" customHeight="1" x14ac:dyDescent="0.25">
      <c r="A1540" s="69">
        <f t="shared" si="475"/>
        <v>1538</v>
      </c>
      <c r="B1540" s="70" t="s">
        <v>102</v>
      </c>
      <c r="C1540" s="107">
        <v>266227004</v>
      </c>
      <c r="D1540" s="106">
        <v>145456612</v>
      </c>
      <c r="E1540" s="75">
        <v>5320007847</v>
      </c>
      <c r="F1540" s="74">
        <v>46078</v>
      </c>
      <c r="G1540" s="75" t="s">
        <v>1569</v>
      </c>
      <c r="H1540" s="75" t="s">
        <v>2845</v>
      </c>
      <c r="I1540" s="75" t="s">
        <v>105</v>
      </c>
      <c r="J1540" s="75" t="s">
        <v>1570</v>
      </c>
      <c r="K1540" s="75" t="s">
        <v>242</v>
      </c>
      <c r="L1540" s="74">
        <v>46118</v>
      </c>
      <c r="M1540" s="73">
        <v>40</v>
      </c>
      <c r="N1540" s="75" t="s">
        <v>5944</v>
      </c>
      <c r="O1540" s="75" t="s">
        <v>5945</v>
      </c>
      <c r="P1540" s="75">
        <v>2830049631</v>
      </c>
      <c r="Q1540" s="74">
        <v>46086</v>
      </c>
      <c r="R1540" s="75">
        <v>1209390739</v>
      </c>
      <c r="S1540" s="75">
        <v>224280447</v>
      </c>
      <c r="T1540" s="74">
        <v>46086</v>
      </c>
      <c r="U1540" s="76">
        <v>13066.669</v>
      </c>
      <c r="V1540" s="76">
        <v>12605.708000000001</v>
      </c>
      <c r="W1540" s="75">
        <v>23</v>
      </c>
      <c r="X1540" s="75">
        <v>2</v>
      </c>
      <c r="Y1540" s="98">
        <v>266226981</v>
      </c>
      <c r="Z1540" s="82" t="s">
        <v>110</v>
      </c>
      <c r="AA1540" s="75" t="s">
        <v>5939</v>
      </c>
      <c r="AB1540" s="75" t="s">
        <v>5940</v>
      </c>
      <c r="AC1540" s="107">
        <v>266227004</v>
      </c>
      <c r="AD1540" s="75" t="s">
        <v>113</v>
      </c>
      <c r="AE1540" s="74">
        <v>46088</v>
      </c>
      <c r="AF1540" s="80">
        <v>46088.25</v>
      </c>
      <c r="AG1540" s="80">
        <v>46087.25</v>
      </c>
      <c r="AH1540" s="80">
        <v>46087.25</v>
      </c>
      <c r="AI1540" s="99">
        <v>46089</v>
      </c>
      <c r="AJ1540" s="69"/>
      <c r="AK1540" s="74">
        <v>46088</v>
      </c>
      <c r="AL1540" s="99">
        <v>46110</v>
      </c>
      <c r="AM1540" s="74">
        <v>46111</v>
      </c>
      <c r="AN1540" s="74">
        <v>46112</v>
      </c>
      <c r="AO1540" s="95" t="s">
        <v>121</v>
      </c>
      <c r="AP1540" s="95" t="s">
        <v>121</v>
      </c>
      <c r="AQ1540" s="95" t="s">
        <v>121</v>
      </c>
      <c r="AR1540" s="81" t="s">
        <v>121</v>
      </c>
      <c r="AS1540" s="95" t="s">
        <v>121</v>
      </c>
      <c r="AT1540" s="81" t="s">
        <v>121</v>
      </c>
      <c r="AU1540" s="224" t="s">
        <v>5120</v>
      </c>
      <c r="AV1540" s="187">
        <v>46086</v>
      </c>
      <c r="AW1540" s="75" t="s">
        <v>5946</v>
      </c>
      <c r="AX1540" s="75">
        <v>0</v>
      </c>
      <c r="AY1540" s="75"/>
      <c r="AZ1540" s="96"/>
      <c r="BA1540" s="75"/>
      <c r="BB1540" s="75"/>
      <c r="BC1540" s="75"/>
      <c r="BD1540" s="75"/>
      <c r="BE1540" s="75"/>
      <c r="BF1540" s="75"/>
      <c r="BG1540" s="75"/>
      <c r="BH1540" s="75"/>
      <c r="BI1540" s="75"/>
      <c r="BJ1540" s="75"/>
      <c r="BK1540" s="75"/>
      <c r="BL1540" s="75"/>
      <c r="BM1540" s="75"/>
      <c r="BN1540" s="75"/>
      <c r="BO1540" s="75"/>
      <c r="BP1540" s="75"/>
      <c r="BQ1540" s="75"/>
      <c r="BR1540" s="75"/>
      <c r="BS1540" s="75"/>
      <c r="BT1540" s="75">
        <f>IF(COUNTIF($C$3:C1540, C1540)=1, 1, 0)</f>
        <v>0</v>
      </c>
      <c r="BU1540" s="267" t="s">
        <v>5942</v>
      </c>
      <c r="BV1540" s="235">
        <v>46105</v>
      </c>
      <c r="BW1540" s="85"/>
      <c r="BX1540" s="85"/>
      <c r="BY1540" s="86"/>
      <c r="BZ1540" s="87">
        <f t="shared" si="474"/>
        <v>9</v>
      </c>
      <c r="CA1540" s="22" t="s">
        <v>5124</v>
      </c>
      <c r="CB1540" s="88">
        <f t="shared" si="482"/>
        <v>13</v>
      </c>
      <c r="CC1540" s="89"/>
      <c r="CE1540" s="87">
        <f t="shared" si="467"/>
        <v>3</v>
      </c>
      <c r="CF1540" s="90">
        <v>86215155</v>
      </c>
      <c r="CG1540" s="90">
        <v>12308855</v>
      </c>
      <c r="CH1540" s="90">
        <v>98524010</v>
      </c>
      <c r="CI1540" s="91">
        <v>26585</v>
      </c>
      <c r="CJ1540" s="87">
        <f t="shared" si="483"/>
        <v>3</v>
      </c>
      <c r="CK1540" s="87">
        <f t="shared" si="484"/>
        <v>10</v>
      </c>
      <c r="CL1540" s="22" t="s">
        <v>5125</v>
      </c>
      <c r="CM1540" s="22" t="s">
        <v>5943</v>
      </c>
    </row>
    <row r="1541" spans="1:91" ht="14.85" customHeight="1" x14ac:dyDescent="0.25">
      <c r="A1541" s="69">
        <f t="shared" si="475"/>
        <v>1539</v>
      </c>
      <c r="B1541" s="70" t="s">
        <v>102</v>
      </c>
      <c r="C1541" s="107">
        <v>266227004</v>
      </c>
      <c r="D1541" s="106">
        <v>145510455</v>
      </c>
      <c r="E1541" s="75">
        <v>5320007847</v>
      </c>
      <c r="F1541" s="74">
        <v>46078</v>
      </c>
      <c r="G1541" s="75" t="s">
        <v>1569</v>
      </c>
      <c r="H1541" s="75" t="s">
        <v>2845</v>
      </c>
      <c r="I1541" s="75" t="s">
        <v>105</v>
      </c>
      <c r="J1541" s="75" t="s">
        <v>1570</v>
      </c>
      <c r="K1541" s="75" t="s">
        <v>242</v>
      </c>
      <c r="L1541" s="74">
        <v>46119</v>
      </c>
      <c r="M1541" s="73">
        <v>0</v>
      </c>
      <c r="N1541" s="75" t="s">
        <v>5944</v>
      </c>
      <c r="O1541" s="75" t="s">
        <v>5945</v>
      </c>
      <c r="P1541" s="75">
        <v>2830049632</v>
      </c>
      <c r="Q1541" s="74">
        <v>46086</v>
      </c>
      <c r="R1541" s="75">
        <v>1209390740</v>
      </c>
      <c r="S1541" s="75">
        <v>224280458</v>
      </c>
      <c r="T1541" s="74">
        <v>46086</v>
      </c>
      <c r="U1541" s="76">
        <v>3830.6320000000001</v>
      </c>
      <c r="V1541" s="76">
        <v>3692.88</v>
      </c>
      <c r="W1541" s="75">
        <v>7</v>
      </c>
      <c r="X1541" s="75">
        <v>2</v>
      </c>
      <c r="Y1541" s="98">
        <v>266226981</v>
      </c>
      <c r="Z1541" s="82" t="s">
        <v>110</v>
      </c>
      <c r="AA1541" s="75" t="s">
        <v>5939</v>
      </c>
      <c r="AB1541" s="75" t="s">
        <v>5940</v>
      </c>
      <c r="AC1541" s="107">
        <v>266227004</v>
      </c>
      <c r="AD1541" s="75" t="s">
        <v>113</v>
      </c>
      <c r="AE1541" s="74">
        <v>46088</v>
      </c>
      <c r="AF1541" s="80">
        <v>46088.25</v>
      </c>
      <c r="AG1541" s="80">
        <v>46087.25</v>
      </c>
      <c r="AH1541" s="80">
        <v>46087.25</v>
      </c>
      <c r="AI1541" s="99">
        <v>46089</v>
      </c>
      <c r="AJ1541" s="69"/>
      <c r="AK1541" s="74">
        <v>46088</v>
      </c>
      <c r="AL1541" s="99">
        <v>46110</v>
      </c>
      <c r="AM1541" s="74">
        <v>46111</v>
      </c>
      <c r="AN1541" s="74">
        <v>46112</v>
      </c>
      <c r="AO1541" s="95" t="s">
        <v>121</v>
      </c>
      <c r="AP1541" s="95" t="s">
        <v>121</v>
      </c>
      <c r="AQ1541" s="95" t="s">
        <v>121</v>
      </c>
      <c r="AR1541" s="81" t="s">
        <v>121</v>
      </c>
      <c r="AS1541" s="95" t="s">
        <v>121</v>
      </c>
      <c r="AT1541" s="81" t="s">
        <v>121</v>
      </c>
      <c r="AU1541" s="224" t="s">
        <v>5120</v>
      </c>
      <c r="AV1541" s="187">
        <v>46086</v>
      </c>
      <c r="AW1541" s="75" t="s">
        <v>5946</v>
      </c>
      <c r="AX1541" s="75" t="s">
        <v>5947</v>
      </c>
      <c r="AY1541" s="75"/>
      <c r="AZ1541" s="96"/>
      <c r="BA1541" s="75"/>
      <c r="BB1541" s="75"/>
      <c r="BC1541" s="75"/>
      <c r="BD1541" s="75"/>
      <c r="BE1541" s="75"/>
      <c r="BF1541" s="75"/>
      <c r="BG1541" s="75"/>
      <c r="BH1541" s="75"/>
      <c r="BI1541" s="75"/>
      <c r="BJ1541" s="75"/>
      <c r="BK1541" s="75"/>
      <c r="BL1541" s="75"/>
      <c r="BM1541" s="75"/>
      <c r="BN1541" s="75"/>
      <c r="BO1541" s="75"/>
      <c r="BP1541" s="75"/>
      <c r="BQ1541" s="75"/>
      <c r="BR1541" s="75"/>
      <c r="BS1541" s="75"/>
      <c r="BT1541" s="75">
        <f>IF(COUNTIF($C$3:C1541, C1541)=1, 1, 0)</f>
        <v>0</v>
      </c>
      <c r="BU1541" s="267" t="s">
        <v>5942</v>
      </c>
      <c r="BV1541" s="235">
        <v>46105</v>
      </c>
      <c r="BW1541" s="85"/>
      <c r="BX1541" s="85"/>
      <c r="BY1541" s="86"/>
      <c r="BZ1541" s="87">
        <f t="shared" si="474"/>
        <v>9</v>
      </c>
      <c r="CA1541" s="22" t="s">
        <v>5124</v>
      </c>
      <c r="CB1541" s="88">
        <f t="shared" si="482"/>
        <v>13</v>
      </c>
      <c r="CC1541" s="89"/>
      <c r="CE1541" s="87">
        <f t="shared" si="467"/>
        <v>3</v>
      </c>
      <c r="CF1541" s="90"/>
      <c r="CG1541" s="90"/>
      <c r="CH1541" s="90"/>
      <c r="CJ1541" s="87">
        <f t="shared" si="483"/>
        <v>3</v>
      </c>
      <c r="CK1541" s="87">
        <f t="shared" si="484"/>
        <v>10</v>
      </c>
      <c r="CL1541" s="22" t="s">
        <v>5125</v>
      </c>
      <c r="CM1541" s="22" t="s">
        <v>5943</v>
      </c>
    </row>
    <row r="1542" spans="1:91" ht="14.85" customHeight="1" x14ac:dyDescent="0.25">
      <c r="A1542" s="69">
        <f t="shared" si="475"/>
        <v>1540</v>
      </c>
      <c r="B1542" s="70" t="s">
        <v>102</v>
      </c>
      <c r="C1542" s="98">
        <v>266081913</v>
      </c>
      <c r="D1542" s="106">
        <v>145510461</v>
      </c>
      <c r="E1542" s="75"/>
      <c r="F1542" s="74">
        <v>46085</v>
      </c>
      <c r="G1542" s="75" t="s">
        <v>1569</v>
      </c>
      <c r="H1542" s="75" t="s">
        <v>2845</v>
      </c>
      <c r="I1542" s="75" t="s">
        <v>105</v>
      </c>
      <c r="J1542" s="75" t="s">
        <v>1570</v>
      </c>
      <c r="K1542" s="75" t="s">
        <v>242</v>
      </c>
      <c r="L1542" s="74">
        <v>46126</v>
      </c>
      <c r="M1542" s="73">
        <v>40</v>
      </c>
      <c r="N1542" s="75" t="s">
        <v>5948</v>
      </c>
      <c r="O1542" s="75" t="s">
        <v>5949</v>
      </c>
      <c r="P1542" s="75">
        <v>2830049660</v>
      </c>
      <c r="Q1542" s="74">
        <v>46086</v>
      </c>
      <c r="R1542" s="75">
        <v>1209390826</v>
      </c>
      <c r="S1542" s="75">
        <v>224284807</v>
      </c>
      <c r="T1542" s="74">
        <v>46086</v>
      </c>
      <c r="U1542" s="76">
        <v>23600.867999999999</v>
      </c>
      <c r="V1542" s="76">
        <v>22774.959999999999</v>
      </c>
      <c r="W1542" s="75">
        <v>37</v>
      </c>
      <c r="X1542" s="75">
        <v>0</v>
      </c>
      <c r="Y1542" s="98">
        <v>266081565</v>
      </c>
      <c r="Z1542" s="82" t="s">
        <v>110</v>
      </c>
      <c r="AA1542" s="75" t="s">
        <v>111</v>
      </c>
      <c r="AB1542" s="75" t="s">
        <v>5932</v>
      </c>
      <c r="AC1542" s="98">
        <v>266081913</v>
      </c>
      <c r="AD1542" s="75" t="s">
        <v>113</v>
      </c>
      <c r="AE1542" s="74">
        <v>46091</v>
      </c>
      <c r="AF1542" s="80">
        <v>46089.333333333336</v>
      </c>
      <c r="AG1542" s="80">
        <v>46088.333333333336</v>
      </c>
      <c r="AH1542" s="80">
        <v>46088.333333333336</v>
      </c>
      <c r="AI1542" s="99">
        <v>46090</v>
      </c>
      <c r="AJ1542" s="69"/>
      <c r="AK1542" s="74">
        <v>46091</v>
      </c>
      <c r="AL1542" s="99">
        <v>46112</v>
      </c>
      <c r="AM1542" s="75"/>
      <c r="AN1542" s="99">
        <v>46114</v>
      </c>
      <c r="AO1542" s="81">
        <f>IF(AH1542&lt;AG1542,IF(AH1542=0,"",AH1542-1),IF(AG1542=0,"",AG1542-1))</f>
        <v>46087.333333333336</v>
      </c>
      <c r="AP1542" s="81">
        <f>IF(AH1542&lt;AG1542,IF(AH1542=0,"",AH1542),IF(AG1542=0,"",AG1542))</f>
        <v>46088.333333333336</v>
      </c>
      <c r="AQ1542" s="81">
        <f>IF(AH1542&lt;AG1542,IF(AH1542=0,"",AH1542),IF(AG1542=0,"",AG1542))</f>
        <v>46088.333333333336</v>
      </c>
      <c r="AR1542" s="81">
        <f>IF(AI1542=0,"",IF(AI1542&lt;AJ1542,AJ1542+1,AI1542+1))</f>
        <v>46091</v>
      </c>
      <c r="AS1542" s="81">
        <f>IF(AI1542=0,"",IF(AE1542=0,IF(AJ1542=0,AI1542+2,AJ1542+2),AE1542+2))</f>
        <v>46093</v>
      </c>
      <c r="AT1542" s="81">
        <f>IF(AI1542=0,"",IF(AI1542&lt;AJ1542,AJ1542+1,AI1542+1))</f>
        <v>46091</v>
      </c>
      <c r="AU1542" s="224" t="s">
        <v>5120</v>
      </c>
      <c r="AV1542" s="187">
        <v>46086</v>
      </c>
      <c r="AW1542" s="75" t="s">
        <v>5950</v>
      </c>
      <c r="AX1542" s="75" t="s">
        <v>5951</v>
      </c>
      <c r="AY1542" s="75"/>
      <c r="AZ1542" s="96"/>
      <c r="BA1542" s="75"/>
      <c r="BB1542" s="75"/>
      <c r="BC1542" s="75"/>
      <c r="BD1542" s="75"/>
      <c r="BE1542" s="75"/>
      <c r="BF1542" s="75"/>
      <c r="BG1542" s="75"/>
      <c r="BH1542" s="75"/>
      <c r="BI1542" s="75"/>
      <c r="BJ1542" s="75"/>
      <c r="BK1542" s="75"/>
      <c r="BL1542" s="75"/>
      <c r="BM1542" s="75"/>
      <c r="BN1542" s="75"/>
      <c r="BO1542" s="75"/>
      <c r="BP1542" s="75"/>
      <c r="BQ1542" s="75"/>
      <c r="BR1542" s="75"/>
      <c r="BS1542" s="75"/>
      <c r="BT1542" s="75">
        <f>IF(COUNTIF($C$3:C1542, C1542)=1, 1, 0)</f>
        <v>0</v>
      </c>
      <c r="BU1542" s="234" t="s">
        <v>5935</v>
      </c>
      <c r="BV1542" s="235">
        <v>46105</v>
      </c>
      <c r="BW1542" s="85"/>
      <c r="BX1542" s="85"/>
      <c r="BY1542" s="86"/>
      <c r="BZ1542" s="87">
        <f t="shared" si="474"/>
        <v>10</v>
      </c>
      <c r="CA1542" s="22" t="s">
        <v>5124</v>
      </c>
      <c r="CB1542" s="88">
        <f t="shared" si="482"/>
        <v>13</v>
      </c>
      <c r="CC1542" s="89"/>
      <c r="CE1542" s="87">
        <f t="shared" si="467"/>
        <v>3</v>
      </c>
      <c r="CF1542" s="90">
        <v>86393520</v>
      </c>
      <c r="CG1542" s="90">
        <v>12334320</v>
      </c>
      <c r="CH1542" s="90">
        <v>98727840</v>
      </c>
      <c r="CI1542" s="91">
        <v>26640</v>
      </c>
      <c r="CJ1542" s="87">
        <f t="shared" si="483"/>
        <v>3</v>
      </c>
      <c r="CK1542" s="87">
        <f t="shared" si="484"/>
        <v>10</v>
      </c>
      <c r="CL1542" s="22" t="s">
        <v>5125</v>
      </c>
      <c r="CM1542" s="22" t="s">
        <v>5936</v>
      </c>
    </row>
    <row r="1543" spans="1:91" ht="14.85" customHeight="1" x14ac:dyDescent="0.25">
      <c r="A1543" s="69">
        <f t="shared" si="475"/>
        <v>1541</v>
      </c>
      <c r="B1543" s="70" t="s">
        <v>102</v>
      </c>
      <c r="C1543" s="98">
        <v>266081913</v>
      </c>
      <c r="D1543" s="106">
        <v>145510463</v>
      </c>
      <c r="E1543" s="73"/>
      <c r="F1543" s="74">
        <v>46085</v>
      </c>
      <c r="G1543" s="75" t="s">
        <v>1569</v>
      </c>
      <c r="H1543" s="75" t="s">
        <v>2845</v>
      </c>
      <c r="I1543" s="75" t="s">
        <v>105</v>
      </c>
      <c r="J1543" s="75" t="s">
        <v>1570</v>
      </c>
      <c r="K1543" s="75" t="s">
        <v>242</v>
      </c>
      <c r="L1543" s="74">
        <v>46126</v>
      </c>
      <c r="M1543" s="73">
        <v>40</v>
      </c>
      <c r="N1543" s="75" t="s">
        <v>5952</v>
      </c>
      <c r="O1543" s="75" t="s">
        <v>5953</v>
      </c>
      <c r="P1543" s="75">
        <v>2830049658</v>
      </c>
      <c r="Q1543" s="74">
        <v>46086</v>
      </c>
      <c r="R1543" s="75">
        <v>1209390821</v>
      </c>
      <c r="S1543" s="75">
        <v>224284809</v>
      </c>
      <c r="T1543" s="74">
        <v>46086</v>
      </c>
      <c r="U1543" s="76">
        <v>21761.917000000001</v>
      </c>
      <c r="V1543" s="76">
        <v>20994.339</v>
      </c>
      <c r="W1543" s="75">
        <v>36</v>
      </c>
      <c r="X1543" s="75">
        <v>3</v>
      </c>
      <c r="Y1543" s="98">
        <v>266081776</v>
      </c>
      <c r="Z1543" s="82" t="s">
        <v>110</v>
      </c>
      <c r="AA1543" s="75" t="s">
        <v>111</v>
      </c>
      <c r="AB1543" s="75" t="s">
        <v>5932</v>
      </c>
      <c r="AC1543" s="98">
        <v>266081913</v>
      </c>
      <c r="AD1543" s="75" t="s">
        <v>113</v>
      </c>
      <c r="AE1543" s="74">
        <v>46091</v>
      </c>
      <c r="AF1543" s="80">
        <v>46089.333333333336</v>
      </c>
      <c r="AG1543" s="80">
        <v>46088.333333333336</v>
      </c>
      <c r="AH1543" s="80">
        <v>46088.333333333336</v>
      </c>
      <c r="AI1543" s="99">
        <v>46090</v>
      </c>
      <c r="AJ1543" s="69"/>
      <c r="AK1543" s="74">
        <v>46091</v>
      </c>
      <c r="AL1543" s="99">
        <v>46112</v>
      </c>
      <c r="AM1543" s="75"/>
      <c r="AN1543" s="99">
        <v>46114</v>
      </c>
      <c r="AO1543" s="81">
        <f>IF(AH1543&lt;AG1543,IF(AH1543=0,"",AH1543-1),IF(AG1543=0,"",AG1543-1))</f>
        <v>46087.333333333336</v>
      </c>
      <c r="AP1543" s="81">
        <f>IF(AH1543&lt;AG1543,IF(AH1543=0,"",AH1543),IF(AG1543=0,"",AG1543))</f>
        <v>46088.333333333336</v>
      </c>
      <c r="AQ1543" s="81">
        <f>IF(AH1543&lt;AG1543,IF(AH1543=0,"",AH1543),IF(AG1543=0,"",AG1543))</f>
        <v>46088.333333333336</v>
      </c>
      <c r="AR1543" s="81">
        <f>IF(AI1543=0,"",IF(AI1543&lt;AJ1543,AJ1543+1,AI1543+1))</f>
        <v>46091</v>
      </c>
      <c r="AS1543" s="81">
        <f>IF(AI1543=0,"",IF(AE1543=0,IF(AJ1543=0,AI1543+2,AJ1543+2),AE1543+2))</f>
        <v>46093</v>
      </c>
      <c r="AT1543" s="81">
        <f>IF(AI1543=0,"",IF(AI1543&lt;AJ1543,AJ1543+1,AI1543+1))</f>
        <v>46091</v>
      </c>
      <c r="AU1543" s="224" t="s">
        <v>5120</v>
      </c>
      <c r="AV1543" s="187">
        <v>46086</v>
      </c>
      <c r="AW1543" s="75" t="s">
        <v>5954</v>
      </c>
      <c r="AX1543" s="75" t="s">
        <v>5955</v>
      </c>
      <c r="AY1543" s="75"/>
      <c r="AZ1543" s="96"/>
      <c r="BA1543" s="75"/>
      <c r="BB1543" s="75"/>
      <c r="BC1543" s="75"/>
      <c r="BD1543" s="75"/>
      <c r="BE1543" s="75"/>
      <c r="BF1543" s="75"/>
      <c r="BG1543" s="75"/>
      <c r="BH1543" s="75"/>
      <c r="BI1543" s="75"/>
      <c r="BJ1543" s="75"/>
      <c r="BK1543" s="75"/>
      <c r="BL1543" s="75"/>
      <c r="BM1543" s="75"/>
      <c r="BN1543" s="75"/>
      <c r="BO1543" s="75"/>
      <c r="BP1543" s="75"/>
      <c r="BQ1543" s="75"/>
      <c r="BR1543" s="75"/>
      <c r="BS1543" s="75"/>
      <c r="BT1543" s="75">
        <f>IF(COUNTIF($C$3:C1543, C1543)=1, 1, 0)</f>
        <v>0</v>
      </c>
      <c r="BU1543" s="234" t="s">
        <v>5935</v>
      </c>
      <c r="BV1543" s="235">
        <v>46105</v>
      </c>
      <c r="BW1543" s="85"/>
      <c r="BX1543" s="85"/>
      <c r="BY1543" s="86"/>
      <c r="BZ1543" s="87">
        <f t="shared" si="474"/>
        <v>10</v>
      </c>
      <c r="CA1543" s="22" t="s">
        <v>5124</v>
      </c>
      <c r="CB1543" s="88">
        <f t="shared" si="482"/>
        <v>13</v>
      </c>
      <c r="CC1543" s="89"/>
      <c r="CE1543" s="87">
        <f t="shared" si="467"/>
        <v>3</v>
      </c>
      <c r="CF1543" s="90">
        <v>86393520</v>
      </c>
      <c r="CG1543" s="90">
        <v>12334320</v>
      </c>
      <c r="CH1543" s="90">
        <v>98727840</v>
      </c>
      <c r="CI1543" s="91">
        <v>26640</v>
      </c>
      <c r="CJ1543" s="87">
        <f t="shared" si="483"/>
        <v>3</v>
      </c>
      <c r="CK1543" s="87">
        <f t="shared" si="484"/>
        <v>10</v>
      </c>
      <c r="CL1543" s="22" t="s">
        <v>5125</v>
      </c>
      <c r="CM1543" s="22" t="s">
        <v>5936</v>
      </c>
    </row>
    <row r="1544" spans="1:91" ht="14.85" customHeight="1" x14ac:dyDescent="0.25">
      <c r="A1544" s="69">
        <f t="shared" si="475"/>
        <v>1542</v>
      </c>
      <c r="B1544" s="70" t="s">
        <v>102</v>
      </c>
      <c r="C1544" s="107">
        <v>266084097</v>
      </c>
      <c r="D1544" s="106">
        <v>145571188</v>
      </c>
      <c r="E1544" s="73"/>
      <c r="F1544" s="74">
        <v>46099</v>
      </c>
      <c r="G1544" s="75" t="s">
        <v>3332</v>
      </c>
      <c r="H1544" s="75" t="s">
        <v>2845</v>
      </c>
      <c r="I1544" s="75" t="s">
        <v>105</v>
      </c>
      <c r="J1544" s="75" t="s">
        <v>1570</v>
      </c>
      <c r="K1544" s="75" t="s">
        <v>242</v>
      </c>
      <c r="L1544" s="74">
        <v>46139</v>
      </c>
      <c r="M1544" s="73">
        <v>40</v>
      </c>
      <c r="N1544" s="75" t="s">
        <v>5956</v>
      </c>
      <c r="O1544" s="75" t="s">
        <v>5957</v>
      </c>
      <c r="P1544" s="75">
        <v>2830050315</v>
      </c>
      <c r="Q1544" s="74">
        <v>46099</v>
      </c>
      <c r="R1544" s="75">
        <v>1209394471</v>
      </c>
      <c r="S1544" s="75">
        <v>224335124</v>
      </c>
      <c r="T1544" s="74">
        <v>46099</v>
      </c>
      <c r="U1544" s="76">
        <v>24030.204000000002</v>
      </c>
      <c r="V1544" s="76">
        <v>23437.388999999999</v>
      </c>
      <c r="W1544" s="75">
        <v>36</v>
      </c>
      <c r="X1544" s="75">
        <v>8</v>
      </c>
      <c r="Y1544" s="98">
        <v>266084097</v>
      </c>
      <c r="Z1544" s="82" t="s">
        <v>110</v>
      </c>
      <c r="AA1544" s="75" t="s">
        <v>5958</v>
      </c>
      <c r="AB1544" s="75" t="s">
        <v>5959</v>
      </c>
      <c r="AC1544" s="107">
        <v>266084097</v>
      </c>
      <c r="AD1544" s="75" t="s">
        <v>113</v>
      </c>
      <c r="AE1544" s="99">
        <v>46103</v>
      </c>
      <c r="AF1544" s="80">
        <v>46102.333333333336</v>
      </c>
      <c r="AG1544" s="80">
        <v>46101.333333333336</v>
      </c>
      <c r="AH1544" s="80">
        <v>46101.333333333336</v>
      </c>
      <c r="AI1544" s="99">
        <v>46103</v>
      </c>
      <c r="AJ1544" s="69"/>
      <c r="AK1544" s="99">
        <v>46103</v>
      </c>
      <c r="AL1544" s="99">
        <v>46124</v>
      </c>
      <c r="AM1544" s="75"/>
      <c r="AN1544" s="99">
        <v>46124</v>
      </c>
      <c r="AO1544" s="81">
        <f>IF(AH1544&lt;AG1544,IF(AH1544=0,"",AH1544-1),IF(AG1544=0,"",AG1544-1))</f>
        <v>46100.333333333336</v>
      </c>
      <c r="AP1544" s="81">
        <f>IF(AH1544&lt;AG1544,IF(AH1544=0,"",AH1544),IF(AG1544=0,"",AG1544))</f>
        <v>46101.333333333336</v>
      </c>
      <c r="AQ1544" s="81">
        <f>IF(AH1544&lt;AG1544,IF(AH1544=0,"",AH1544),IF(AG1544=0,"",AG1544))</f>
        <v>46101.333333333336</v>
      </c>
      <c r="AR1544" s="81">
        <f>IF(AI1544=0,"",IF(AI1544&lt;AJ1544,AJ1544+1,AI1544+1))</f>
        <v>46104</v>
      </c>
      <c r="AS1544" s="81">
        <f>IF(AI1544=0,"",IF(AE1544=0,IF(AJ1544=0,AI1544+2,AJ1544+2),AE1544+2))</f>
        <v>46105</v>
      </c>
      <c r="AT1544" s="81">
        <f>IF(AI1544=0,"",IF(AI1544&lt;AJ1544,AJ1544+1,AI1544+1))</f>
        <v>46104</v>
      </c>
      <c r="AU1544" s="82" t="s">
        <v>5500</v>
      </c>
      <c r="AV1544" s="134">
        <v>46099</v>
      </c>
      <c r="AW1544" s="75" t="s">
        <v>5960</v>
      </c>
      <c r="AX1544" s="75" t="s">
        <v>5961</v>
      </c>
      <c r="AY1544" s="75"/>
      <c r="AZ1544" s="96"/>
      <c r="BA1544" s="75"/>
      <c r="BB1544" s="75"/>
      <c r="BC1544" s="75"/>
      <c r="BD1544" s="75"/>
      <c r="BE1544" s="75"/>
      <c r="BF1544" s="75"/>
      <c r="BG1544" s="75"/>
      <c r="BH1544" s="75"/>
      <c r="BI1544" s="75"/>
      <c r="BJ1544" s="75"/>
      <c r="BK1544" s="75"/>
      <c r="BL1544" s="75"/>
      <c r="BM1544" s="75"/>
      <c r="BN1544" s="75"/>
      <c r="BO1544" s="75"/>
      <c r="BP1544" s="75"/>
      <c r="BQ1544" s="75"/>
      <c r="BR1544" s="75"/>
      <c r="BS1544" s="75"/>
      <c r="BT1544" s="75">
        <f>IF(COUNTIF($C$3:C1544, C1544)=1, 1, 0)</f>
        <v>1</v>
      </c>
      <c r="BU1544" s="201" t="s">
        <v>5962</v>
      </c>
      <c r="BV1544" s="74">
        <v>46103</v>
      </c>
      <c r="BW1544" s="85"/>
      <c r="BX1544" s="85"/>
      <c r="BY1544" s="86"/>
      <c r="BZ1544" s="87">
        <f t="shared" si="474"/>
        <v>12</v>
      </c>
      <c r="CB1544" s="88">
        <f t="shared" si="482"/>
        <v>13</v>
      </c>
      <c r="CC1544" s="89"/>
      <c r="CE1544" s="87">
        <f t="shared" si="467"/>
        <v>3</v>
      </c>
      <c r="CF1544" s="90">
        <v>86529726</v>
      </c>
      <c r="CG1544" s="90">
        <v>12353766</v>
      </c>
      <c r="CH1544" s="90">
        <v>98883492</v>
      </c>
      <c r="CI1544" s="91">
        <v>26682</v>
      </c>
      <c r="CJ1544" s="87">
        <f t="shared" si="483"/>
        <v>3</v>
      </c>
      <c r="CK1544" s="87">
        <f t="shared" si="484"/>
        <v>12</v>
      </c>
      <c r="CL1544" s="22" t="s">
        <v>5125</v>
      </c>
      <c r="CM1544" s="22" t="s">
        <v>5963</v>
      </c>
    </row>
    <row r="1545" spans="1:91" ht="14.85" customHeight="1" x14ac:dyDescent="0.25">
      <c r="A1545" s="69">
        <f t="shared" si="475"/>
        <v>1543</v>
      </c>
      <c r="B1545" s="70" t="s">
        <v>102</v>
      </c>
      <c r="C1545" s="98">
        <v>266082999</v>
      </c>
      <c r="D1545" s="106">
        <v>145599372</v>
      </c>
      <c r="E1545" s="73"/>
      <c r="F1545" s="74">
        <v>46099</v>
      </c>
      <c r="G1545" s="75" t="s">
        <v>3332</v>
      </c>
      <c r="H1545" s="75" t="s">
        <v>2845</v>
      </c>
      <c r="I1545" s="75" t="s">
        <v>105</v>
      </c>
      <c r="J1545" s="75" t="s">
        <v>1570</v>
      </c>
      <c r="K1545" s="75" t="s">
        <v>242</v>
      </c>
      <c r="L1545" s="74">
        <v>46139</v>
      </c>
      <c r="M1545" s="73">
        <v>40</v>
      </c>
      <c r="N1545" s="75" t="s">
        <v>5964</v>
      </c>
      <c r="O1545" s="75" t="s">
        <v>5965</v>
      </c>
      <c r="P1545" s="75">
        <v>2830050481</v>
      </c>
      <c r="Q1545" s="74">
        <v>46102</v>
      </c>
      <c r="R1545" s="75">
        <v>1209395622</v>
      </c>
      <c r="S1545" s="75">
        <v>224344958</v>
      </c>
      <c r="T1545" s="74">
        <v>46102</v>
      </c>
      <c r="U1545" s="76">
        <v>21335.415000000001</v>
      </c>
      <c r="V1545" s="76">
        <v>20807.148000000001</v>
      </c>
      <c r="W1545" s="75">
        <v>33</v>
      </c>
      <c r="X1545" s="75">
        <v>8</v>
      </c>
      <c r="Y1545" s="98">
        <v>266082999</v>
      </c>
      <c r="Z1545" s="82" t="s">
        <v>110</v>
      </c>
      <c r="AA1545" s="75" t="s">
        <v>111</v>
      </c>
      <c r="AB1545" s="75" t="s">
        <v>5966</v>
      </c>
      <c r="AC1545" s="98">
        <v>266082999</v>
      </c>
      <c r="AD1545" s="75" t="s">
        <v>113</v>
      </c>
      <c r="AE1545" s="75"/>
      <c r="AF1545" s="80">
        <v>46103.333333333336</v>
      </c>
      <c r="AG1545" s="80">
        <v>46103.208333333336</v>
      </c>
      <c r="AH1545" s="80">
        <v>46103.208333333336</v>
      </c>
      <c r="AI1545" s="99">
        <v>46104</v>
      </c>
      <c r="AJ1545" s="99">
        <v>46105</v>
      </c>
      <c r="AK1545" s="75"/>
      <c r="AL1545" s="99">
        <v>46126</v>
      </c>
      <c r="AM1545" s="74">
        <v>46128</v>
      </c>
      <c r="AN1545" s="74">
        <v>46127</v>
      </c>
      <c r="AO1545" s="81">
        <f>IF(AH1545&lt;AG1545,IF(AH1545=0,"",AH1545-1),IF(AG1545=0,"",AG1545-1))</f>
        <v>46102.208333333336</v>
      </c>
      <c r="AP1545" s="81">
        <f>IF(AH1545&lt;AG1545,IF(AH1545=0,"",AH1545),IF(AG1545=0,"",AG1545))</f>
        <v>46103.208333333336</v>
      </c>
      <c r="AQ1545" s="81">
        <f>IF(AH1545&lt;AG1545,IF(AH1545=0,"",AH1545),IF(AG1545=0,"",AG1545))</f>
        <v>46103.208333333336</v>
      </c>
      <c r="AR1545" s="81">
        <f>IF(AI1545=0,"",IF(AI1545&lt;AJ1545,AJ1545+1,AI1545+1))</f>
        <v>46106</v>
      </c>
      <c r="AS1545" s="81">
        <f>IF(AI1545=0,"",IF(AE1545=0,IF(AJ1545=0,AI1545+2,AJ1545+2),AE1545+2))</f>
        <v>46107</v>
      </c>
      <c r="AT1545" s="81">
        <f>IF(AI1545=0,"",IF(AI1545&lt;AJ1545,AJ1545+1,AI1545+1))</f>
        <v>46106</v>
      </c>
      <c r="AU1545" s="82" t="s">
        <v>5500</v>
      </c>
      <c r="AV1545" s="134">
        <v>46102</v>
      </c>
      <c r="AW1545" s="75" t="s">
        <v>5967</v>
      </c>
      <c r="AX1545" s="75" t="s">
        <v>5968</v>
      </c>
      <c r="AY1545" s="75"/>
      <c r="AZ1545" s="96"/>
      <c r="BA1545" s="75"/>
      <c r="BB1545" s="75"/>
      <c r="BC1545" s="75"/>
      <c r="BD1545" s="75"/>
      <c r="BE1545" s="75"/>
      <c r="BF1545" s="75"/>
      <c r="BG1545" s="75"/>
      <c r="BH1545" s="75"/>
      <c r="BI1545" s="75"/>
      <c r="BJ1545" s="75"/>
      <c r="BK1545" s="75"/>
      <c r="BL1545" s="75"/>
      <c r="BM1545" s="75"/>
      <c r="BN1545" s="75"/>
      <c r="BO1545" s="75"/>
      <c r="BP1545" s="75"/>
      <c r="BQ1545" s="75"/>
      <c r="BR1545" s="75"/>
      <c r="BS1545" s="75"/>
      <c r="BT1545" s="75">
        <f>IF(COUNTIF($C$3:C1545, C1545)=1, 1, 0)</f>
        <v>1</v>
      </c>
      <c r="BU1545" s="201" t="s">
        <v>5969</v>
      </c>
      <c r="BV1545" s="74">
        <v>46104</v>
      </c>
      <c r="BW1545" s="85"/>
      <c r="BX1545" s="85"/>
      <c r="BY1545" s="86"/>
      <c r="BZ1545" s="87">
        <f t="shared" si="474"/>
        <v>12</v>
      </c>
      <c r="CB1545" s="88">
        <f t="shared" si="482"/>
        <v>13</v>
      </c>
      <c r="CC1545" s="89"/>
      <c r="CE1545" s="87">
        <f t="shared" si="467"/>
        <v>3</v>
      </c>
      <c r="CF1545" s="90">
        <v>86529726</v>
      </c>
      <c r="CG1545" s="90">
        <v>12353766</v>
      </c>
      <c r="CH1545" s="90">
        <v>98883492</v>
      </c>
      <c r="CI1545" s="91">
        <v>26682</v>
      </c>
      <c r="CJ1545" s="87">
        <f t="shared" si="483"/>
        <v>3</v>
      </c>
      <c r="CK1545" s="87">
        <f t="shared" si="484"/>
        <v>12</v>
      </c>
      <c r="CL1545" s="22" t="s">
        <v>5125</v>
      </c>
      <c r="CM1545" s="22" t="s">
        <v>5970</v>
      </c>
    </row>
    <row r="1546" spans="1:91" ht="14.85" customHeight="1" x14ac:dyDescent="0.25">
      <c r="A1546" s="69">
        <f t="shared" si="475"/>
        <v>1544</v>
      </c>
      <c r="B1546" s="70" t="s">
        <v>102</v>
      </c>
      <c r="C1546" s="98">
        <v>266083843</v>
      </c>
      <c r="D1546" s="106">
        <v>145599380</v>
      </c>
      <c r="E1546" s="73">
        <v>5320008046</v>
      </c>
      <c r="F1546" s="74">
        <v>46099</v>
      </c>
      <c r="G1546" s="75" t="s">
        <v>3332</v>
      </c>
      <c r="H1546" s="75" t="s">
        <v>2845</v>
      </c>
      <c r="I1546" s="75" t="s">
        <v>105</v>
      </c>
      <c r="J1546" s="75" t="s">
        <v>1570</v>
      </c>
      <c r="K1546" s="75" t="s">
        <v>242</v>
      </c>
      <c r="L1546" s="74">
        <v>46139</v>
      </c>
      <c r="M1546" s="73">
        <v>40</v>
      </c>
      <c r="N1546" s="75" t="s">
        <v>5971</v>
      </c>
      <c r="O1546" s="75" t="s">
        <v>5972</v>
      </c>
      <c r="P1546" s="75">
        <v>2830050336</v>
      </c>
      <c r="Q1546" s="74">
        <v>46099</v>
      </c>
      <c r="R1546" s="75">
        <v>1209394537</v>
      </c>
      <c r="S1546" s="75">
        <v>224335137</v>
      </c>
      <c r="T1546" s="74">
        <v>46099</v>
      </c>
      <c r="U1546" s="76">
        <v>21290.627</v>
      </c>
      <c r="V1546" s="76">
        <v>20765.572</v>
      </c>
      <c r="W1546" s="75">
        <v>32</v>
      </c>
      <c r="X1546" s="75">
        <v>7</v>
      </c>
      <c r="Y1546" s="98">
        <v>266083843</v>
      </c>
      <c r="Z1546" s="82" t="s">
        <v>110</v>
      </c>
      <c r="AA1546" s="75" t="s">
        <v>5958</v>
      </c>
      <c r="AB1546" s="75" t="s">
        <v>5959</v>
      </c>
      <c r="AC1546" s="98">
        <v>266083843</v>
      </c>
      <c r="AD1546" s="75" t="s">
        <v>113</v>
      </c>
      <c r="AE1546" s="99">
        <v>46103</v>
      </c>
      <c r="AF1546" s="80">
        <v>46102.333333333336</v>
      </c>
      <c r="AG1546" s="80">
        <v>46101.333333333336</v>
      </c>
      <c r="AH1546" s="80">
        <v>46101.333333333336</v>
      </c>
      <c r="AI1546" s="99">
        <v>46103</v>
      </c>
      <c r="AJ1546" s="69"/>
      <c r="AK1546" s="99">
        <v>46103</v>
      </c>
      <c r="AL1546" s="99">
        <v>46124</v>
      </c>
      <c r="AM1546" s="75"/>
      <c r="AN1546" s="99">
        <v>46124</v>
      </c>
      <c r="AO1546" s="81" t="s">
        <v>121</v>
      </c>
      <c r="AP1546" s="81" t="s">
        <v>121</v>
      </c>
      <c r="AQ1546" s="81" t="s">
        <v>121</v>
      </c>
      <c r="AR1546" s="81" t="s">
        <v>121</v>
      </c>
      <c r="AS1546" s="81" t="s">
        <v>121</v>
      </c>
      <c r="AT1546" s="81" t="s">
        <v>121</v>
      </c>
      <c r="AU1546" s="82" t="s">
        <v>5500</v>
      </c>
      <c r="AV1546" s="134">
        <v>46099</v>
      </c>
      <c r="AW1546" s="75" t="s">
        <v>5973</v>
      </c>
      <c r="AX1546" s="75" t="s">
        <v>5974</v>
      </c>
      <c r="AY1546" s="75"/>
      <c r="AZ1546" s="96"/>
      <c r="BA1546" s="75"/>
      <c r="BB1546" s="75"/>
      <c r="BC1546" s="75"/>
      <c r="BD1546" s="75"/>
      <c r="BE1546" s="75"/>
      <c r="BF1546" s="75"/>
      <c r="BG1546" s="75"/>
      <c r="BH1546" s="75"/>
      <c r="BI1546" s="75"/>
      <c r="BJ1546" s="75"/>
      <c r="BK1546" s="75"/>
      <c r="BL1546" s="75"/>
      <c r="BM1546" s="75"/>
      <c r="BN1546" s="75"/>
      <c r="BO1546" s="75"/>
      <c r="BP1546" s="75"/>
      <c r="BQ1546" s="75"/>
      <c r="BR1546" s="75"/>
      <c r="BS1546" s="75"/>
      <c r="BT1546" s="75">
        <f>IF(COUNTIF($C$3:C1546, C1546)=1, 1, 0)</f>
        <v>1</v>
      </c>
      <c r="BU1546" s="201" t="s">
        <v>5975</v>
      </c>
      <c r="BV1546" s="74">
        <v>46103</v>
      </c>
      <c r="BW1546" s="85"/>
      <c r="BX1546" s="85"/>
      <c r="BY1546" s="86"/>
      <c r="BZ1546" s="87">
        <f t="shared" si="474"/>
        <v>12</v>
      </c>
      <c r="CB1546" s="88">
        <f t="shared" si="482"/>
        <v>13</v>
      </c>
      <c r="CC1546" s="89"/>
      <c r="CE1546" s="87">
        <f t="shared" si="467"/>
        <v>3</v>
      </c>
      <c r="CF1546" s="90">
        <v>86529726</v>
      </c>
      <c r="CG1546" s="90">
        <v>12353766</v>
      </c>
      <c r="CH1546" s="90">
        <v>98883492</v>
      </c>
      <c r="CI1546" s="91">
        <v>26682</v>
      </c>
      <c r="CJ1546" s="87">
        <f t="shared" si="483"/>
        <v>3</v>
      </c>
      <c r="CK1546" s="87">
        <f t="shared" si="484"/>
        <v>12</v>
      </c>
      <c r="CL1546" s="22" t="s">
        <v>5125</v>
      </c>
      <c r="CM1546" s="22" t="s">
        <v>5976</v>
      </c>
    </row>
    <row r="1547" spans="1:91" ht="14.85" customHeight="1" x14ac:dyDescent="0.25">
      <c r="A1547" s="69">
        <f t="shared" si="475"/>
        <v>1545</v>
      </c>
      <c r="B1547" s="70" t="s">
        <v>102</v>
      </c>
      <c r="C1547" s="98">
        <v>266083843</v>
      </c>
      <c r="D1547" s="106">
        <v>145747666</v>
      </c>
      <c r="E1547" s="73">
        <v>5320008046</v>
      </c>
      <c r="F1547" s="74">
        <v>46099</v>
      </c>
      <c r="G1547" s="75" t="s">
        <v>5977</v>
      </c>
      <c r="H1547" s="75" t="s">
        <v>2845</v>
      </c>
      <c r="I1547" s="75" t="s">
        <v>105</v>
      </c>
      <c r="J1547" s="75" t="s">
        <v>1570</v>
      </c>
      <c r="K1547" s="75" t="s">
        <v>242</v>
      </c>
      <c r="L1547" s="74">
        <v>46135</v>
      </c>
      <c r="M1547" s="73">
        <v>0</v>
      </c>
      <c r="N1547" s="75" t="s">
        <v>5971</v>
      </c>
      <c r="O1547" s="75" t="s">
        <v>5972</v>
      </c>
      <c r="P1547" s="75">
        <v>2830050337</v>
      </c>
      <c r="Q1547" s="74">
        <v>46099</v>
      </c>
      <c r="R1547" s="75">
        <v>1209394538</v>
      </c>
      <c r="S1547" s="75">
        <v>224335129</v>
      </c>
      <c r="T1547" s="74">
        <v>46099</v>
      </c>
      <c r="U1547" s="76">
        <v>1084.2159999999999</v>
      </c>
      <c r="V1547" s="76">
        <v>1048.731</v>
      </c>
      <c r="W1547" s="75">
        <v>2</v>
      </c>
      <c r="X1547" s="75">
        <v>0</v>
      </c>
      <c r="Y1547" s="98">
        <v>266083843</v>
      </c>
      <c r="Z1547" s="82" t="s">
        <v>110</v>
      </c>
      <c r="AA1547" s="75" t="s">
        <v>5958</v>
      </c>
      <c r="AB1547" s="75" t="s">
        <v>5959</v>
      </c>
      <c r="AC1547" s="98">
        <v>266083843</v>
      </c>
      <c r="AD1547" s="75" t="s">
        <v>113</v>
      </c>
      <c r="AE1547" s="99">
        <v>46103</v>
      </c>
      <c r="AF1547" s="80">
        <v>46102.333333333336</v>
      </c>
      <c r="AG1547" s="80">
        <v>46101.333333333336</v>
      </c>
      <c r="AH1547" s="80">
        <v>46101.333333333336</v>
      </c>
      <c r="AI1547" s="99">
        <v>46103</v>
      </c>
      <c r="AJ1547" s="69"/>
      <c r="AK1547" s="99">
        <v>46103</v>
      </c>
      <c r="AL1547" s="99">
        <v>46124</v>
      </c>
      <c r="AM1547" s="75"/>
      <c r="AN1547" s="99">
        <v>46124</v>
      </c>
      <c r="AO1547" s="81" t="s">
        <v>121</v>
      </c>
      <c r="AP1547" s="81" t="s">
        <v>121</v>
      </c>
      <c r="AQ1547" s="81" t="s">
        <v>121</v>
      </c>
      <c r="AR1547" s="81" t="s">
        <v>121</v>
      </c>
      <c r="AS1547" s="81" t="s">
        <v>121</v>
      </c>
      <c r="AT1547" s="81" t="s">
        <v>121</v>
      </c>
      <c r="AU1547" s="82" t="s">
        <v>5500</v>
      </c>
      <c r="AV1547" s="134">
        <v>46099</v>
      </c>
      <c r="AW1547" s="75">
        <v>0</v>
      </c>
      <c r="AX1547" s="75">
        <v>0</v>
      </c>
      <c r="AY1547" s="75"/>
      <c r="AZ1547" s="96"/>
      <c r="BA1547" s="75"/>
      <c r="BB1547" s="75"/>
      <c r="BC1547" s="75"/>
      <c r="BD1547" s="75"/>
      <c r="BE1547" s="75"/>
      <c r="BF1547" s="75"/>
      <c r="BG1547" s="75"/>
      <c r="BH1547" s="75"/>
      <c r="BI1547" s="75"/>
      <c r="BJ1547" s="75"/>
      <c r="BK1547" s="75"/>
      <c r="BL1547" s="75"/>
      <c r="BM1547" s="75"/>
      <c r="BN1547" s="75"/>
      <c r="BO1547" s="75"/>
      <c r="BP1547" s="75"/>
      <c r="BQ1547" s="75"/>
      <c r="BR1547" s="75"/>
      <c r="BS1547" s="75"/>
      <c r="BT1547" s="75">
        <f>IF(COUNTIF($C$3:C1547, C1547)=1, 1, 0)</f>
        <v>0</v>
      </c>
      <c r="BU1547" s="201" t="s">
        <v>5975</v>
      </c>
      <c r="BV1547" s="74">
        <v>46103</v>
      </c>
      <c r="BW1547" s="85"/>
      <c r="BX1547" s="85"/>
      <c r="BY1547" s="86"/>
      <c r="BZ1547" s="87">
        <f t="shared" si="474"/>
        <v>12</v>
      </c>
      <c r="CB1547" s="88">
        <f t="shared" si="482"/>
        <v>13</v>
      </c>
      <c r="CC1547" s="89"/>
      <c r="CE1547" s="87">
        <f t="shared" si="467"/>
        <v>3</v>
      </c>
      <c r="CF1547" s="90"/>
      <c r="CG1547" s="90"/>
      <c r="CH1547" s="90"/>
      <c r="CJ1547" s="87">
        <f t="shared" si="483"/>
        <v>3</v>
      </c>
      <c r="CK1547" s="87">
        <f t="shared" si="484"/>
        <v>12</v>
      </c>
      <c r="CL1547" s="22" t="s">
        <v>5125</v>
      </c>
      <c r="CM1547" s="22" t="s">
        <v>5976</v>
      </c>
    </row>
    <row r="1548" spans="1:91" ht="14.85" customHeight="1" x14ac:dyDescent="0.25">
      <c r="A1548" s="69">
        <f t="shared" si="475"/>
        <v>1546</v>
      </c>
      <c r="B1548" s="73" t="s">
        <v>5978</v>
      </c>
      <c r="C1548" s="98" t="s">
        <v>5979</v>
      </c>
      <c r="D1548" s="106">
        <v>145591210</v>
      </c>
      <c r="E1548" s="73"/>
      <c r="F1548" s="74">
        <v>46120</v>
      </c>
      <c r="G1548" s="75" t="s">
        <v>1569</v>
      </c>
      <c r="H1548" s="75" t="s">
        <v>2845</v>
      </c>
      <c r="I1548" s="75" t="s">
        <v>105</v>
      </c>
      <c r="J1548" s="75" t="s">
        <v>1570</v>
      </c>
      <c r="K1548" s="75" t="s">
        <v>242</v>
      </c>
      <c r="L1548" s="74">
        <v>46160</v>
      </c>
      <c r="M1548" s="73">
        <v>40</v>
      </c>
      <c r="N1548" s="268" t="s">
        <v>5980</v>
      </c>
      <c r="O1548" s="268" t="s">
        <v>5981</v>
      </c>
      <c r="P1548" s="75">
        <v>2830051691</v>
      </c>
      <c r="Q1548" s="74">
        <v>46123</v>
      </c>
      <c r="R1548" s="75">
        <v>1209401959</v>
      </c>
      <c r="S1548" s="75">
        <v>224429380</v>
      </c>
      <c r="T1548" s="74">
        <v>46123</v>
      </c>
      <c r="U1548" s="76">
        <v>23649.293000000001</v>
      </c>
      <c r="V1548" s="76">
        <v>22821.686000000002</v>
      </c>
      <c r="W1548" s="75">
        <v>37</v>
      </c>
      <c r="X1548" s="75">
        <v>0</v>
      </c>
      <c r="Y1548" s="98">
        <v>2322917090</v>
      </c>
      <c r="Z1548" s="82" t="s">
        <v>5982</v>
      </c>
      <c r="AA1548" s="75" t="s">
        <v>5983</v>
      </c>
      <c r="AB1548" s="75" t="s">
        <v>3190</v>
      </c>
      <c r="AC1548" s="98" t="s">
        <v>5979</v>
      </c>
      <c r="AD1548" s="182" t="s">
        <v>113</v>
      </c>
      <c r="AE1548" s="99">
        <v>46129</v>
      </c>
      <c r="AF1548" s="269">
        <v>46127.166666666664</v>
      </c>
      <c r="AG1548" s="269">
        <v>46125.416666666664</v>
      </c>
      <c r="AH1548" s="269">
        <v>46127.416666666664</v>
      </c>
      <c r="AI1548" s="99">
        <v>46125</v>
      </c>
      <c r="AJ1548" s="99">
        <v>46129</v>
      </c>
      <c r="AK1548" s="99">
        <v>46129</v>
      </c>
      <c r="AL1548" s="99">
        <v>46148</v>
      </c>
      <c r="AM1548" s="74">
        <v>46153</v>
      </c>
      <c r="AN1548" s="75">
        <f>IF(AM1548=0,AL1548-L1548,AM1548-L1548)</f>
        <v>-7</v>
      </c>
      <c r="AO1548" s="81">
        <f>IF(AH1548&lt;AG1548,IF(AH1548=0,"",AH1548-1),IF(AG1548=0,"",AG1548-1))</f>
        <v>46124.416666666664</v>
      </c>
      <c r="AP1548" s="81">
        <f>IF(AH1548&lt;AG1548,IF(AH1548=0,"",AH1548),IF(AG1548=0,"",AG1548))</f>
        <v>46125.416666666664</v>
      </c>
      <c r="AQ1548" s="81">
        <f>IF(AH1548&lt;AG1548,IF(AH1548=0,"",AH1548),IF(AG1548=0,"",AG1548))</f>
        <v>46125.416666666664</v>
      </c>
      <c r="AR1548" s="81">
        <f>IF(AI1548=0,"",IF(AI1548&lt;AJ1548,AJ1548+1,AI1548+1))</f>
        <v>46130</v>
      </c>
      <c r="AS1548" s="81">
        <f>IF(AI1548=0,"",IF(AE1548=0,IF(AJ1548=0,AI1548+2,AJ1548+2),AE1548+2))</f>
        <v>46131</v>
      </c>
      <c r="AT1548" s="81">
        <f>IF(AI1548=0,"",IF(AI1548&lt;AJ1548,AJ1548+1,AI1548+1))</f>
        <v>46130</v>
      </c>
      <c r="AU1548" s="82"/>
      <c r="AV1548" s="134">
        <v>46123</v>
      </c>
      <c r="AW1548" s="75" t="e">
        <v>#N/A</v>
      </c>
      <c r="AX1548" s="75" t="e">
        <v>#N/A</v>
      </c>
      <c r="AY1548" s="75"/>
      <c r="AZ1548" s="96"/>
      <c r="BA1548" s="75"/>
      <c r="BB1548" s="75"/>
      <c r="BC1548" s="75"/>
      <c r="BD1548" s="75"/>
      <c r="BE1548" s="75"/>
      <c r="BF1548" s="75"/>
      <c r="BG1548" s="75"/>
      <c r="BH1548" s="75"/>
      <c r="BI1548" s="75"/>
      <c r="BJ1548" s="75"/>
      <c r="BK1548" s="75"/>
      <c r="BL1548" s="75"/>
      <c r="BM1548" s="75"/>
      <c r="BN1548" s="75"/>
      <c r="BO1548" s="75"/>
      <c r="BP1548" s="75"/>
      <c r="BQ1548" s="75"/>
      <c r="BR1548" s="75"/>
      <c r="BS1548" s="75"/>
      <c r="BT1548" s="75">
        <f>IF(COUNTIF($C$3:C1548, C1548)=1, 1, 0)</f>
        <v>1</v>
      </c>
      <c r="BU1548" s="161">
        <f>IF(AK1548=0,"",AK1548+3)</f>
        <v>46132</v>
      </c>
      <c r="BV1548" s="75"/>
      <c r="BW1548" s="85"/>
      <c r="BX1548" s="85"/>
      <c r="BY1548" s="86"/>
      <c r="BZ1548" s="87">
        <f t="shared" si="474"/>
        <v>15</v>
      </c>
      <c r="CB1548" s="88">
        <f t="shared" si="482"/>
        <v>0</v>
      </c>
      <c r="CC1548" s="89"/>
      <c r="CE1548" s="87">
        <f t="shared" ref="CE1548:CE1581" si="485">IF(AD1548="Sea waybill", IF(AK1548&lt;&gt;0, MONTH(AK1548), IF(AJ1548&gt;AI1548, MONTH(AJ1548), MONTH(AI1548))),"")</f>
        <v>4</v>
      </c>
      <c r="CF1548" s="90">
        <v>63295162</v>
      </c>
      <c r="CG1548" s="90"/>
      <c r="CH1548" s="90">
        <v>63295162</v>
      </c>
      <c r="CI1548" s="22">
        <v>26362</v>
      </c>
      <c r="CJ1548" s="87">
        <f t="shared" si="483"/>
        <v>4</v>
      </c>
      <c r="CK1548" s="87">
        <f t="shared" si="484"/>
        <v>15</v>
      </c>
      <c r="CM1548" s="22" t="str">
        <f>IF(OR(Z1548="COSU",Z1548="EGLV",Z1548="MAEU",Z1548="REGU",Z1548="HLCU",Z1548="OOLU",Z1548="ONEY"),
    IF(Z1548="COSU","1C26TAB",
    IF(Z1548="EGLV","1C26TAA",
    IF(Z1548="MAEU","1C26TML",
    IF(Z1548="REGU","1C26TAA",
    IF(Z1548="HLCU","1C26THC",
    IF(Z1548="OOLU","1C26TAR",
    IF(Z1548="ONEY","1K26TAD",""))))))) &amp; "^" &amp; BU1548,
    BU1548)</f>
        <v>1C26TAR^46132</v>
      </c>
    </row>
    <row r="1549" spans="1:91" ht="14.85" customHeight="1" x14ac:dyDescent="0.25">
      <c r="A1549" s="69">
        <f t="shared" si="475"/>
        <v>1547</v>
      </c>
      <c r="B1549" s="73" t="s">
        <v>5978</v>
      </c>
      <c r="C1549" s="98" t="s">
        <v>5979</v>
      </c>
      <c r="D1549" s="106">
        <v>145591214</v>
      </c>
      <c r="E1549" s="73">
        <v>5320008034</v>
      </c>
      <c r="F1549" s="74">
        <v>46120</v>
      </c>
      <c r="G1549" s="75" t="s">
        <v>1569</v>
      </c>
      <c r="H1549" s="75" t="s">
        <v>2845</v>
      </c>
      <c r="I1549" s="75" t="s">
        <v>105</v>
      </c>
      <c r="J1549" s="75" t="s">
        <v>1570</v>
      </c>
      <c r="K1549" s="75" t="s">
        <v>242</v>
      </c>
      <c r="L1549" s="74">
        <v>46160</v>
      </c>
      <c r="M1549" s="73">
        <v>40</v>
      </c>
      <c r="N1549" s="268" t="s">
        <v>5984</v>
      </c>
      <c r="O1549" s="268" t="s">
        <v>5985</v>
      </c>
      <c r="P1549" s="75">
        <v>2830051687</v>
      </c>
      <c r="Q1549" s="74">
        <v>46123</v>
      </c>
      <c r="R1549" s="75">
        <v>1209401955</v>
      </c>
      <c r="S1549" s="75">
        <v>224429479</v>
      </c>
      <c r="T1549" s="74">
        <v>46123</v>
      </c>
      <c r="U1549" s="76">
        <v>5703.0860000000002</v>
      </c>
      <c r="V1549" s="76">
        <v>5503.5069999999996</v>
      </c>
      <c r="W1549" s="75">
        <v>9</v>
      </c>
      <c r="X1549" s="75">
        <v>0</v>
      </c>
      <c r="Y1549" s="98">
        <v>2322917190</v>
      </c>
      <c r="Z1549" s="82" t="s">
        <v>5982</v>
      </c>
      <c r="AA1549" s="75" t="s">
        <v>5983</v>
      </c>
      <c r="AB1549" s="75" t="s">
        <v>3190</v>
      </c>
      <c r="AC1549" s="98" t="s">
        <v>5979</v>
      </c>
      <c r="AD1549" s="182" t="s">
        <v>113</v>
      </c>
      <c r="AE1549" s="99">
        <v>46129</v>
      </c>
      <c r="AF1549" s="269">
        <v>46127.166666666664</v>
      </c>
      <c r="AG1549" s="269">
        <v>46125.416666666664</v>
      </c>
      <c r="AH1549" s="269">
        <v>46127.416666666664</v>
      </c>
      <c r="AI1549" s="99">
        <v>46125</v>
      </c>
      <c r="AJ1549" s="99">
        <v>46129</v>
      </c>
      <c r="AK1549" s="99">
        <v>46129</v>
      </c>
      <c r="AL1549" s="99">
        <v>46148</v>
      </c>
      <c r="AM1549" s="74">
        <v>46153</v>
      </c>
      <c r="AN1549" s="75">
        <f>IF(AM1549=0,AL1549-L1549,AM1549-L1549)</f>
        <v>-7</v>
      </c>
      <c r="AO1549" s="81" t="s">
        <v>121</v>
      </c>
      <c r="AP1549" s="81" t="s">
        <v>121</v>
      </c>
      <c r="AQ1549" s="81" t="s">
        <v>121</v>
      </c>
      <c r="AR1549" s="81" t="s">
        <v>121</v>
      </c>
      <c r="AS1549" s="81" t="s">
        <v>121</v>
      </c>
      <c r="AT1549" s="81" t="s">
        <v>121</v>
      </c>
      <c r="AU1549" s="82"/>
      <c r="AV1549" s="134">
        <v>46123</v>
      </c>
      <c r="AW1549" s="75" t="e">
        <v>#N/A</v>
      </c>
      <c r="AX1549" s="75" t="e">
        <v>#N/A</v>
      </c>
      <c r="AY1549" s="75"/>
      <c r="AZ1549" s="96"/>
      <c r="BA1549" s="75"/>
      <c r="BB1549" s="75"/>
      <c r="BC1549" s="75"/>
      <c r="BD1549" s="75"/>
      <c r="BE1549" s="75"/>
      <c r="BF1549" s="75"/>
      <c r="BG1549" s="75"/>
      <c r="BH1549" s="75"/>
      <c r="BI1549" s="75"/>
      <c r="BJ1549" s="75"/>
      <c r="BK1549" s="75"/>
      <c r="BL1549" s="75"/>
      <c r="BM1549" s="75"/>
      <c r="BN1549" s="75"/>
      <c r="BO1549" s="75"/>
      <c r="BP1549" s="75"/>
      <c r="BQ1549" s="75"/>
      <c r="BR1549" s="75"/>
      <c r="BS1549" s="75"/>
      <c r="BT1549" s="75">
        <f>IF(COUNTIF($C$3:C1549, C1549)=1, 1, 0)</f>
        <v>0</v>
      </c>
      <c r="BU1549" s="161">
        <f>IF(AK1549=0,"",AK1549+3)</f>
        <v>46132</v>
      </c>
      <c r="BV1549" s="75"/>
      <c r="BW1549" s="85"/>
      <c r="BX1549" s="85"/>
      <c r="BY1549" s="86"/>
      <c r="BZ1549" s="87">
        <f t="shared" si="474"/>
        <v>15</v>
      </c>
      <c r="CB1549" s="88">
        <f t="shared" si="482"/>
        <v>0</v>
      </c>
      <c r="CC1549" s="89"/>
      <c r="CE1549" s="87">
        <f t="shared" si="485"/>
        <v>4</v>
      </c>
      <c r="CF1549" s="90">
        <v>63295162</v>
      </c>
      <c r="CG1549" s="90"/>
      <c r="CH1549" s="90">
        <v>63295162</v>
      </c>
      <c r="CI1549" s="22">
        <v>26362</v>
      </c>
      <c r="CJ1549" s="87">
        <f t="shared" si="483"/>
        <v>4</v>
      </c>
      <c r="CK1549" s="87">
        <f t="shared" si="484"/>
        <v>15</v>
      </c>
      <c r="CM1549" s="22" t="str">
        <f>IF(OR(Z1549="COSU",Z1549="EGLV",Z1549="MAEU",Z1549="REGU",Z1549="HLCU",Z1549="OOLU",Z1549="ONEY"),
    IF(Z1549="COSU","1C26TAB",
    IF(Z1549="EGLV","1C26TAA",
    IF(Z1549="MAEU","1C26TML",
    IF(Z1549="REGU","1C26TAA",
    IF(Z1549="HLCU","1C26THC",
    IF(Z1549="OOLU","1C26TAR",
    IF(Z1549="ONEY","1K26TAD",""))))))) &amp; "^" &amp; BU1549,
    BU1549)</f>
        <v>1C26TAR^46132</v>
      </c>
    </row>
    <row r="1550" spans="1:91" ht="14.85" customHeight="1" x14ac:dyDescent="0.25">
      <c r="A1550" s="69"/>
      <c r="B1550" s="73" t="s">
        <v>5978</v>
      </c>
      <c r="C1550" s="98" t="s">
        <v>5979</v>
      </c>
      <c r="D1550" s="106">
        <v>145667612</v>
      </c>
      <c r="E1550" s="73">
        <v>5320008034</v>
      </c>
      <c r="F1550" s="74">
        <v>46120</v>
      </c>
      <c r="G1550" s="75" t="s">
        <v>1569</v>
      </c>
      <c r="H1550" s="75" t="s">
        <v>2845</v>
      </c>
      <c r="I1550" s="75" t="s">
        <v>105</v>
      </c>
      <c r="J1550" s="75" t="s">
        <v>1570</v>
      </c>
      <c r="K1550" s="75" t="s">
        <v>242</v>
      </c>
      <c r="L1550" s="74">
        <v>46160</v>
      </c>
      <c r="M1550" s="73">
        <v>0</v>
      </c>
      <c r="N1550" s="268" t="s">
        <v>5984</v>
      </c>
      <c r="O1550" s="268" t="s">
        <v>5985</v>
      </c>
      <c r="P1550" s="75">
        <v>2830051688</v>
      </c>
      <c r="Q1550" s="74">
        <v>46123</v>
      </c>
      <c r="R1550" s="75">
        <v>1209401956</v>
      </c>
      <c r="S1550" s="75">
        <v>224429480</v>
      </c>
      <c r="T1550" s="74">
        <v>46123</v>
      </c>
      <c r="U1550" s="76">
        <v>18752.898000000001</v>
      </c>
      <c r="V1550" s="76">
        <v>18096.641</v>
      </c>
      <c r="W1550" s="75">
        <v>30</v>
      </c>
      <c r="X1550" s="75">
        <v>0</v>
      </c>
      <c r="Y1550" s="98">
        <v>2322917190</v>
      </c>
      <c r="Z1550" s="82" t="s">
        <v>5982</v>
      </c>
      <c r="AA1550" s="75" t="s">
        <v>5983</v>
      </c>
      <c r="AB1550" s="75" t="s">
        <v>3190</v>
      </c>
      <c r="AC1550" s="98" t="s">
        <v>5979</v>
      </c>
      <c r="AD1550" s="182" t="s">
        <v>113</v>
      </c>
      <c r="AE1550" s="99">
        <v>46129</v>
      </c>
      <c r="AF1550" s="269">
        <v>46127.166666666664</v>
      </c>
      <c r="AG1550" s="269">
        <v>46125.416666666664</v>
      </c>
      <c r="AH1550" s="269">
        <v>46127.416666666664</v>
      </c>
      <c r="AI1550" s="99">
        <v>46125</v>
      </c>
      <c r="AJ1550" s="99">
        <v>46129</v>
      </c>
      <c r="AK1550" s="99">
        <v>46129</v>
      </c>
      <c r="AL1550" s="99">
        <v>46148</v>
      </c>
      <c r="AM1550" s="74">
        <v>46153</v>
      </c>
      <c r="AN1550" s="75">
        <f>IF(AM1550=0,AL1550-L1550,AM1550-L1550)</f>
        <v>-7</v>
      </c>
      <c r="AO1550" s="81" t="s">
        <v>121</v>
      </c>
      <c r="AP1550" s="81" t="s">
        <v>121</v>
      </c>
      <c r="AQ1550" s="81" t="s">
        <v>121</v>
      </c>
      <c r="AR1550" s="81" t="s">
        <v>121</v>
      </c>
      <c r="AS1550" s="81" t="s">
        <v>121</v>
      </c>
      <c r="AT1550" s="81" t="s">
        <v>121</v>
      </c>
      <c r="AU1550" s="82"/>
      <c r="AV1550" s="134">
        <v>46123</v>
      </c>
      <c r="AW1550" s="75"/>
      <c r="AX1550" s="75"/>
      <c r="AY1550" s="75"/>
      <c r="AZ1550" s="96"/>
      <c r="BA1550" s="75"/>
      <c r="BB1550" s="75"/>
      <c r="BC1550" s="75"/>
      <c r="BD1550" s="75"/>
      <c r="BE1550" s="75"/>
      <c r="BF1550" s="75"/>
      <c r="BG1550" s="75"/>
      <c r="BH1550" s="75"/>
      <c r="BI1550" s="75"/>
      <c r="BJ1550" s="75"/>
      <c r="BK1550" s="75"/>
      <c r="BL1550" s="75"/>
      <c r="BM1550" s="75"/>
      <c r="BN1550" s="75"/>
      <c r="BO1550" s="75"/>
      <c r="BP1550" s="75"/>
      <c r="BQ1550" s="75"/>
      <c r="BR1550" s="75"/>
      <c r="BS1550" s="75"/>
      <c r="BT1550" s="75"/>
      <c r="BU1550" s="161"/>
      <c r="BV1550" s="75"/>
      <c r="BW1550" s="85"/>
      <c r="BX1550" s="85"/>
      <c r="BY1550" s="86"/>
      <c r="BZ1550" s="87">
        <f t="shared" si="474"/>
        <v>15</v>
      </c>
      <c r="CB1550" s="88">
        <f t="shared" si="482"/>
        <v>0</v>
      </c>
      <c r="CC1550" s="89"/>
      <c r="CE1550" s="87"/>
      <c r="CF1550" s="90"/>
      <c r="CG1550" s="90"/>
      <c r="CH1550" s="90"/>
      <c r="CJ1550" s="87">
        <f t="shared" si="483"/>
        <v>4</v>
      </c>
      <c r="CK1550" s="87">
        <f t="shared" si="484"/>
        <v>15</v>
      </c>
      <c r="CM1550" s="22" t="str">
        <f>IF(OR(Z1550="COSU",Z1550="EGLV",Z1550="MAEU",Z1550="REGU",Z1550="HLCU",Z1550="OOLU",Z1550="ONEY"),
    IF(Z1550="COSU","1C26TAB",
    IF(Z1550="EGLV","1C26TAA",
    IF(Z1550="MAEU","1C26TML",
    IF(Z1550="REGU","1C26TAA",
    IF(Z1550="HLCU","1C26THC",
    IF(Z1550="OOLU","1C26TAR",
    IF(Z1550="ONEY","1K26TAD",""))))))) &amp; "^" &amp; BU1550,
    BU1550)</f>
        <v>1C26TAR^</v>
      </c>
    </row>
    <row r="1551" spans="1:91" ht="14.85" customHeight="1" x14ac:dyDescent="0.25">
      <c r="A1551" s="69">
        <f t="shared" ref="A1551:A1578" si="486">ROW()-2</f>
        <v>1549</v>
      </c>
      <c r="B1551" s="70" t="s">
        <v>102</v>
      </c>
      <c r="C1551" s="98">
        <v>235600285177</v>
      </c>
      <c r="D1551" s="240">
        <v>145516021</v>
      </c>
      <c r="E1551" s="240">
        <v>5320007686</v>
      </c>
      <c r="F1551" s="74">
        <v>46065</v>
      </c>
      <c r="G1551" s="75" t="s">
        <v>395</v>
      </c>
      <c r="H1551" s="75" t="s">
        <v>1657</v>
      </c>
      <c r="I1551" s="75" t="s">
        <v>105</v>
      </c>
      <c r="J1551" s="75" t="s">
        <v>396</v>
      </c>
      <c r="K1551" s="75" t="s">
        <v>242</v>
      </c>
      <c r="L1551" s="74">
        <v>46094</v>
      </c>
      <c r="M1551" s="73">
        <v>40</v>
      </c>
      <c r="N1551" s="75" t="s">
        <v>5986</v>
      </c>
      <c r="O1551" s="75" t="s">
        <v>5987</v>
      </c>
      <c r="P1551" s="75">
        <v>2830049452</v>
      </c>
      <c r="Q1551" s="74">
        <v>46083</v>
      </c>
      <c r="R1551" s="75">
        <v>1209389702</v>
      </c>
      <c r="S1551" s="75">
        <v>224248729</v>
      </c>
      <c r="T1551" s="74">
        <v>46083</v>
      </c>
      <c r="U1551" s="190">
        <v>4573.009</v>
      </c>
      <c r="V1551" s="190">
        <v>4469.634</v>
      </c>
      <c r="W1551" s="75">
        <v>6</v>
      </c>
      <c r="X1551" s="75">
        <v>0</v>
      </c>
      <c r="Y1551" s="98">
        <v>235600285177</v>
      </c>
      <c r="Z1551" s="82" t="s">
        <v>128</v>
      </c>
      <c r="AA1551" s="75" t="s">
        <v>1426</v>
      </c>
      <c r="AB1551" s="75" t="s">
        <v>5988</v>
      </c>
      <c r="AC1551" s="98">
        <v>235600285177</v>
      </c>
      <c r="AD1551" s="75" t="s">
        <v>113</v>
      </c>
      <c r="AE1551" s="99">
        <v>46085</v>
      </c>
      <c r="AF1551" s="80">
        <v>46084.583333333336</v>
      </c>
      <c r="AG1551" s="80">
        <v>46084.5</v>
      </c>
      <c r="AH1551" s="80">
        <v>46084.5</v>
      </c>
      <c r="AI1551" s="99">
        <v>46084</v>
      </c>
      <c r="AJ1551" s="99">
        <v>46085</v>
      </c>
      <c r="AK1551" s="99">
        <v>46085</v>
      </c>
      <c r="AL1551" s="99">
        <v>46099</v>
      </c>
      <c r="AM1551" s="75"/>
      <c r="AN1551" s="101">
        <v>46096</v>
      </c>
      <c r="AO1551" s="81" t="s">
        <v>121</v>
      </c>
      <c r="AP1551" s="81" t="s">
        <v>121</v>
      </c>
      <c r="AQ1551" s="81" t="s">
        <v>121</v>
      </c>
      <c r="AR1551" s="81" t="s">
        <v>121</v>
      </c>
      <c r="AS1551" s="81" t="s">
        <v>121</v>
      </c>
      <c r="AT1551" s="81" t="s">
        <v>121</v>
      </c>
      <c r="AU1551" s="82" t="s">
        <v>2794</v>
      </c>
      <c r="AV1551" s="134">
        <v>46083</v>
      </c>
      <c r="AW1551" s="75" t="s">
        <v>5989</v>
      </c>
      <c r="AX1551" s="75" t="s">
        <v>5990</v>
      </c>
      <c r="AY1551" s="75"/>
      <c r="AZ1551" s="96"/>
      <c r="BA1551" s="75"/>
      <c r="BB1551" s="75"/>
      <c r="BC1551" s="75"/>
      <c r="BD1551" s="75"/>
      <c r="BE1551" s="75"/>
      <c r="BF1551" s="75"/>
      <c r="BG1551" s="75"/>
      <c r="BH1551" s="75"/>
      <c r="BI1551" s="75"/>
      <c r="BJ1551" s="75"/>
      <c r="BK1551" s="75"/>
      <c r="BL1551" s="75"/>
      <c r="BM1551" s="75"/>
      <c r="BN1551" s="75"/>
      <c r="BO1551" s="75"/>
      <c r="BP1551" s="75"/>
      <c r="BQ1551" s="75"/>
      <c r="BR1551" s="75"/>
      <c r="BS1551" s="75"/>
      <c r="BT1551" s="75">
        <f>IF(COUNTIF($C$3:C1551, C1551)=1, 1, 0)</f>
        <v>1</v>
      </c>
      <c r="BU1551" s="189" t="s">
        <v>5991</v>
      </c>
      <c r="BV1551" s="74">
        <v>46086</v>
      </c>
      <c r="BW1551" s="85"/>
      <c r="BX1551" s="85"/>
      <c r="BY1551" s="86"/>
      <c r="BZ1551" s="87">
        <f t="shared" si="474"/>
        <v>7</v>
      </c>
      <c r="CB1551" s="88">
        <f t="shared" si="482"/>
        <v>10</v>
      </c>
      <c r="CC1551" s="89"/>
      <c r="CE1551" s="87">
        <f t="shared" ref="CE1551:CE1613" si="487">IF(AD1551="Sea waybill", IF(AK1551&lt;&gt;0, MONTH(AK1551), IF(AJ1551&gt;AI1551, MONTH(AJ1551), MONTH(AI1551))),"")</f>
        <v>3</v>
      </c>
      <c r="CF1551" s="90">
        <v>14083200</v>
      </c>
      <c r="CG1551" s="90"/>
      <c r="CH1551" s="90">
        <v>14083200</v>
      </c>
      <c r="CI1551" s="91">
        <v>26080</v>
      </c>
      <c r="CJ1551" s="87">
        <f t="shared" si="483"/>
        <v>3</v>
      </c>
      <c r="CK1551" s="87">
        <f t="shared" si="484"/>
        <v>10</v>
      </c>
      <c r="CL1551" s="22" t="s">
        <v>121</v>
      </c>
      <c r="CM1551" s="22" t="s">
        <v>5992</v>
      </c>
    </row>
    <row r="1552" spans="1:91" ht="14.85" customHeight="1" x14ac:dyDescent="0.25">
      <c r="A1552" s="69">
        <f t="shared" si="486"/>
        <v>1550</v>
      </c>
      <c r="B1552" s="70" t="s">
        <v>102</v>
      </c>
      <c r="C1552" s="98">
        <v>235600285177</v>
      </c>
      <c r="D1552" s="240">
        <v>145444452</v>
      </c>
      <c r="E1552" s="240">
        <v>5320007686</v>
      </c>
      <c r="F1552" s="74">
        <v>46065</v>
      </c>
      <c r="G1552" s="75" t="s">
        <v>395</v>
      </c>
      <c r="H1552" s="75" t="s">
        <v>1657</v>
      </c>
      <c r="I1552" s="75" t="s">
        <v>105</v>
      </c>
      <c r="J1552" s="75" t="s">
        <v>396</v>
      </c>
      <c r="K1552" s="75" t="s">
        <v>242</v>
      </c>
      <c r="L1552" s="74">
        <v>46093</v>
      </c>
      <c r="M1552" s="73">
        <v>0</v>
      </c>
      <c r="N1552" s="75" t="s">
        <v>5986</v>
      </c>
      <c r="O1552" s="75" t="s">
        <v>5987</v>
      </c>
      <c r="P1552" s="75">
        <v>2830049453</v>
      </c>
      <c r="Q1552" s="74">
        <v>46083</v>
      </c>
      <c r="R1552" s="75">
        <v>1209389703</v>
      </c>
      <c r="S1552" s="75">
        <v>224248722</v>
      </c>
      <c r="T1552" s="74">
        <v>46083</v>
      </c>
      <c r="U1552" s="190">
        <v>5262.8549999999996</v>
      </c>
      <c r="V1552" s="190">
        <v>5143.8850000000002</v>
      </c>
      <c r="W1552" s="75">
        <v>7</v>
      </c>
      <c r="X1552" s="75">
        <v>0</v>
      </c>
      <c r="Y1552" s="98">
        <v>235600285177</v>
      </c>
      <c r="Z1552" s="82" t="s">
        <v>128</v>
      </c>
      <c r="AA1552" s="75" t="s">
        <v>1426</v>
      </c>
      <c r="AB1552" s="75" t="s">
        <v>5988</v>
      </c>
      <c r="AC1552" s="98">
        <v>235600285177</v>
      </c>
      <c r="AD1552" s="75" t="s">
        <v>113</v>
      </c>
      <c r="AE1552" s="99">
        <v>46085</v>
      </c>
      <c r="AF1552" s="80">
        <v>46084.583333333336</v>
      </c>
      <c r="AG1552" s="80">
        <v>46084.5</v>
      </c>
      <c r="AH1552" s="80">
        <v>46084.5</v>
      </c>
      <c r="AI1552" s="99">
        <v>46084</v>
      </c>
      <c r="AJ1552" s="99">
        <v>46085</v>
      </c>
      <c r="AK1552" s="99">
        <v>46085</v>
      </c>
      <c r="AL1552" s="99">
        <v>46099</v>
      </c>
      <c r="AM1552" s="75"/>
      <c r="AN1552" s="101">
        <v>46096</v>
      </c>
      <c r="AO1552" s="81" t="s">
        <v>121</v>
      </c>
      <c r="AP1552" s="81" t="s">
        <v>121</v>
      </c>
      <c r="AQ1552" s="81" t="s">
        <v>121</v>
      </c>
      <c r="AR1552" s="81" t="s">
        <v>121</v>
      </c>
      <c r="AS1552" s="81" t="s">
        <v>121</v>
      </c>
      <c r="AT1552" s="81" t="s">
        <v>121</v>
      </c>
      <c r="AU1552" s="82" t="s">
        <v>2794</v>
      </c>
      <c r="AV1552" s="134">
        <v>46083</v>
      </c>
      <c r="AW1552" s="75">
        <v>0</v>
      </c>
      <c r="AX1552" s="75">
        <v>0</v>
      </c>
      <c r="AY1552" s="75"/>
      <c r="AZ1552" s="96"/>
      <c r="BA1552" s="75"/>
      <c r="BB1552" s="75"/>
      <c r="BC1552" s="75"/>
      <c r="BD1552" s="75"/>
      <c r="BE1552" s="75"/>
      <c r="BF1552" s="75"/>
      <c r="BG1552" s="75"/>
      <c r="BH1552" s="75"/>
      <c r="BI1552" s="75"/>
      <c r="BJ1552" s="75"/>
      <c r="BK1552" s="75"/>
      <c r="BL1552" s="75"/>
      <c r="BM1552" s="75"/>
      <c r="BN1552" s="75"/>
      <c r="BO1552" s="75"/>
      <c r="BP1552" s="75"/>
      <c r="BQ1552" s="75"/>
      <c r="BR1552" s="75"/>
      <c r="BS1552" s="75"/>
      <c r="BT1552" s="75">
        <f>IF(COUNTIF($C$3:C1552, C1552)=1, 1, 0)</f>
        <v>0</v>
      </c>
      <c r="BU1552" s="189" t="s">
        <v>5991</v>
      </c>
      <c r="BV1552" s="74">
        <v>46086</v>
      </c>
      <c r="BW1552" s="85"/>
      <c r="BX1552" s="85"/>
      <c r="BY1552" s="86"/>
      <c r="BZ1552" s="87">
        <f t="shared" si="474"/>
        <v>7</v>
      </c>
      <c r="CB1552" s="88">
        <f t="shared" si="482"/>
        <v>10</v>
      </c>
      <c r="CC1552" s="89"/>
      <c r="CE1552" s="87">
        <f t="shared" si="487"/>
        <v>3</v>
      </c>
      <c r="CF1552" s="90"/>
      <c r="CG1552" s="90"/>
      <c r="CH1552" s="90"/>
      <c r="CJ1552" s="87">
        <f t="shared" si="483"/>
        <v>3</v>
      </c>
      <c r="CK1552" s="87">
        <f t="shared" si="484"/>
        <v>10</v>
      </c>
      <c r="CL1552" s="22" t="s">
        <v>121</v>
      </c>
      <c r="CM1552" s="22" t="s">
        <v>5992</v>
      </c>
    </row>
    <row r="1553" spans="1:91" ht="14.85" customHeight="1" x14ac:dyDescent="0.25">
      <c r="A1553" s="69">
        <f t="shared" si="486"/>
        <v>1551</v>
      </c>
      <c r="B1553" s="70" t="s">
        <v>102</v>
      </c>
      <c r="C1553" s="98">
        <v>235600307065</v>
      </c>
      <c r="D1553" s="106">
        <v>145568539</v>
      </c>
      <c r="E1553" s="73">
        <v>5320007771</v>
      </c>
      <c r="F1553" s="74">
        <v>46086</v>
      </c>
      <c r="G1553" s="75" t="s">
        <v>395</v>
      </c>
      <c r="H1553" s="75" t="s">
        <v>1657</v>
      </c>
      <c r="I1553" s="75" t="s">
        <v>105</v>
      </c>
      <c r="J1553" s="75" t="s">
        <v>396</v>
      </c>
      <c r="K1553" s="75" t="s">
        <v>242</v>
      </c>
      <c r="L1553" s="74">
        <v>46112</v>
      </c>
      <c r="M1553" s="73">
        <v>20</v>
      </c>
      <c r="N1553" s="75" t="s">
        <v>5993</v>
      </c>
      <c r="O1553" s="75" t="s">
        <v>5994</v>
      </c>
      <c r="P1553" s="75">
        <v>2830049760</v>
      </c>
      <c r="Q1553" s="74">
        <v>46088</v>
      </c>
      <c r="R1553" s="75">
        <v>1209391465</v>
      </c>
      <c r="S1553" s="75">
        <v>224295547</v>
      </c>
      <c r="T1553" s="74">
        <v>46088</v>
      </c>
      <c r="U1553" s="76">
        <v>2562.2809999999999</v>
      </c>
      <c r="V1553" s="76">
        <v>2504.3580000000002</v>
      </c>
      <c r="W1553" s="75">
        <v>3</v>
      </c>
      <c r="X1553" s="75">
        <v>0</v>
      </c>
      <c r="Y1553" s="98">
        <v>235600307065</v>
      </c>
      <c r="Z1553" s="82" t="s">
        <v>128</v>
      </c>
      <c r="AA1553" s="75" t="s">
        <v>183</v>
      </c>
      <c r="AB1553" s="75" t="s">
        <v>3561</v>
      </c>
      <c r="AC1553" s="98">
        <v>235600307065</v>
      </c>
      <c r="AD1553" s="75" t="s">
        <v>113</v>
      </c>
      <c r="AE1553" s="99">
        <v>46091</v>
      </c>
      <c r="AF1553" s="80">
        <v>46090.541666666664</v>
      </c>
      <c r="AG1553" s="80">
        <v>46090.458333333336</v>
      </c>
      <c r="AH1553" s="80">
        <v>46089.708333333336</v>
      </c>
      <c r="AI1553" s="99">
        <v>46091</v>
      </c>
      <c r="AJ1553" s="69"/>
      <c r="AK1553" s="99">
        <v>46091</v>
      </c>
      <c r="AL1553" s="99">
        <v>46107</v>
      </c>
      <c r="AM1553" s="74">
        <v>46110</v>
      </c>
      <c r="AN1553" s="134">
        <v>46111</v>
      </c>
      <c r="AO1553" s="81" t="s">
        <v>121</v>
      </c>
      <c r="AP1553" s="81" t="s">
        <v>121</v>
      </c>
      <c r="AQ1553" s="81" t="s">
        <v>121</v>
      </c>
      <c r="AR1553" s="81" t="s">
        <v>121</v>
      </c>
      <c r="AS1553" s="81" t="s">
        <v>121</v>
      </c>
      <c r="AT1553" s="81" t="s">
        <v>121</v>
      </c>
      <c r="AU1553" s="82" t="s">
        <v>2787</v>
      </c>
      <c r="AV1553" s="134">
        <v>46088</v>
      </c>
      <c r="AW1553" s="75" t="s">
        <v>5995</v>
      </c>
      <c r="AX1553" s="75" t="s">
        <v>5996</v>
      </c>
      <c r="AY1553" s="75"/>
      <c r="AZ1553" s="96"/>
      <c r="BA1553" s="75"/>
      <c r="BB1553" s="75"/>
      <c r="BC1553" s="75"/>
      <c r="BD1553" s="75"/>
      <c r="BE1553" s="75"/>
      <c r="BF1553" s="75"/>
      <c r="BG1553" s="75"/>
      <c r="BH1553" s="75"/>
      <c r="BI1553" s="75"/>
      <c r="BJ1553" s="75"/>
      <c r="BK1553" s="75"/>
      <c r="BL1553" s="75"/>
      <c r="BM1553" s="75"/>
      <c r="BN1553" s="75"/>
      <c r="BO1553" s="75"/>
      <c r="BP1553" s="75"/>
      <c r="BQ1553" s="75"/>
      <c r="BR1553" s="75"/>
      <c r="BS1553" s="75"/>
      <c r="BT1553" s="75">
        <f>IF(COUNTIF($C$3:C1553, C1553)=1, 1, 0)</f>
        <v>1</v>
      </c>
      <c r="BU1553" s="201" t="s">
        <v>5997</v>
      </c>
      <c r="BV1553" s="74">
        <v>46092</v>
      </c>
      <c r="BW1553" s="85"/>
      <c r="BX1553" s="85"/>
      <c r="BY1553" s="86"/>
      <c r="BZ1553" s="87">
        <f t="shared" si="474"/>
        <v>10</v>
      </c>
      <c r="CB1553" s="88">
        <f t="shared" si="482"/>
        <v>11</v>
      </c>
      <c r="CC1553" s="89"/>
      <c r="CE1553" s="87">
        <f t="shared" si="487"/>
        <v>3</v>
      </c>
      <c r="CF1553" s="90">
        <v>10462800</v>
      </c>
      <c r="CG1553" s="90"/>
      <c r="CH1553" s="90">
        <v>10462800</v>
      </c>
      <c r="CI1553" s="22">
        <v>26157</v>
      </c>
      <c r="CJ1553" s="87">
        <f t="shared" si="483"/>
        <v>3</v>
      </c>
      <c r="CK1553" s="87">
        <f t="shared" si="484"/>
        <v>10</v>
      </c>
      <c r="CL1553" s="22" t="s">
        <v>121</v>
      </c>
      <c r="CM1553" s="22" t="s">
        <v>5998</v>
      </c>
    </row>
    <row r="1554" spans="1:91" ht="14.85" customHeight="1" x14ac:dyDescent="0.25">
      <c r="A1554" s="69">
        <f t="shared" si="486"/>
        <v>1552</v>
      </c>
      <c r="B1554" s="70" t="s">
        <v>102</v>
      </c>
      <c r="C1554" s="98">
        <v>235600307065</v>
      </c>
      <c r="D1554" s="106">
        <v>145571090</v>
      </c>
      <c r="E1554" s="73">
        <v>5320007771</v>
      </c>
      <c r="F1554" s="74">
        <v>46086</v>
      </c>
      <c r="G1554" s="75" t="s">
        <v>395</v>
      </c>
      <c r="H1554" s="75" t="s">
        <v>1657</v>
      </c>
      <c r="I1554" s="75" t="s">
        <v>105</v>
      </c>
      <c r="J1554" s="75" t="s">
        <v>396</v>
      </c>
      <c r="K1554" s="75" t="s">
        <v>242</v>
      </c>
      <c r="L1554" s="74">
        <v>46114</v>
      </c>
      <c r="M1554" s="73">
        <v>0</v>
      </c>
      <c r="N1554" s="75" t="s">
        <v>5993</v>
      </c>
      <c r="O1554" s="75" t="s">
        <v>5994</v>
      </c>
      <c r="P1554" s="75">
        <v>2830049761</v>
      </c>
      <c r="Q1554" s="74">
        <v>46088</v>
      </c>
      <c r="R1554" s="75">
        <v>1209391466</v>
      </c>
      <c r="S1554" s="75">
        <v>224295571</v>
      </c>
      <c r="T1554" s="74">
        <v>46088</v>
      </c>
      <c r="U1554" s="76">
        <v>5041.0860000000002</v>
      </c>
      <c r="V1554" s="76">
        <v>4927.1220000000003</v>
      </c>
      <c r="W1554" s="75">
        <v>8</v>
      </c>
      <c r="X1554" s="75">
        <v>0</v>
      </c>
      <c r="Y1554" s="98">
        <v>235600307065</v>
      </c>
      <c r="Z1554" s="82" t="s">
        <v>128</v>
      </c>
      <c r="AA1554" s="75" t="s">
        <v>183</v>
      </c>
      <c r="AB1554" s="75" t="s">
        <v>3561</v>
      </c>
      <c r="AC1554" s="98">
        <v>235600307065</v>
      </c>
      <c r="AD1554" s="75" t="s">
        <v>113</v>
      </c>
      <c r="AE1554" s="99">
        <v>46091</v>
      </c>
      <c r="AF1554" s="80">
        <v>46090.541666666664</v>
      </c>
      <c r="AG1554" s="80">
        <v>46090.458333333336</v>
      </c>
      <c r="AH1554" s="80">
        <v>46089.708333333336</v>
      </c>
      <c r="AI1554" s="99">
        <v>46091</v>
      </c>
      <c r="AJ1554" s="69"/>
      <c r="AK1554" s="99">
        <v>46091</v>
      </c>
      <c r="AL1554" s="99">
        <v>46107</v>
      </c>
      <c r="AM1554" s="74">
        <v>46110</v>
      </c>
      <c r="AN1554" s="134">
        <v>46111</v>
      </c>
      <c r="AO1554" s="81" t="s">
        <v>121</v>
      </c>
      <c r="AP1554" s="81" t="s">
        <v>121</v>
      </c>
      <c r="AQ1554" s="81" t="s">
        <v>121</v>
      </c>
      <c r="AR1554" s="81" t="s">
        <v>121</v>
      </c>
      <c r="AS1554" s="81" t="s">
        <v>121</v>
      </c>
      <c r="AT1554" s="81" t="s">
        <v>121</v>
      </c>
      <c r="AU1554" s="82" t="s">
        <v>2787</v>
      </c>
      <c r="AV1554" s="134">
        <v>46088</v>
      </c>
      <c r="AW1554" s="75">
        <v>0</v>
      </c>
      <c r="AX1554" s="75">
        <v>0</v>
      </c>
      <c r="AY1554" s="75"/>
      <c r="AZ1554" s="96"/>
      <c r="BA1554" s="75"/>
      <c r="BB1554" s="75"/>
      <c r="BC1554" s="75"/>
      <c r="BD1554" s="75"/>
      <c r="BE1554" s="75"/>
      <c r="BF1554" s="75"/>
      <c r="BG1554" s="75"/>
      <c r="BH1554" s="75"/>
      <c r="BI1554" s="75"/>
      <c r="BJ1554" s="75"/>
      <c r="BK1554" s="75"/>
      <c r="BL1554" s="75"/>
      <c r="BM1554" s="75"/>
      <c r="BN1554" s="75"/>
      <c r="BO1554" s="75"/>
      <c r="BP1554" s="75"/>
      <c r="BQ1554" s="75"/>
      <c r="BR1554" s="75"/>
      <c r="BS1554" s="75"/>
      <c r="BT1554" s="75">
        <f>IF(COUNTIF($C$3:C1554, C1554)=1, 1, 0)</f>
        <v>0</v>
      </c>
      <c r="BU1554" s="201" t="s">
        <v>5997</v>
      </c>
      <c r="BV1554" s="74">
        <v>46092</v>
      </c>
      <c r="BW1554" s="85"/>
      <c r="BX1554" s="85"/>
      <c r="BY1554" s="86"/>
      <c r="BZ1554" s="87">
        <f t="shared" si="474"/>
        <v>10</v>
      </c>
      <c r="CB1554" s="88">
        <f t="shared" si="482"/>
        <v>11</v>
      </c>
      <c r="CC1554" s="89"/>
      <c r="CE1554" s="87">
        <f t="shared" si="487"/>
        <v>3</v>
      </c>
      <c r="CF1554" s="90"/>
      <c r="CG1554" s="90"/>
      <c r="CH1554" s="90"/>
      <c r="CJ1554" s="87">
        <f t="shared" si="483"/>
        <v>3</v>
      </c>
      <c r="CK1554" s="87">
        <f t="shared" si="484"/>
        <v>10</v>
      </c>
      <c r="CL1554" s="22" t="s">
        <v>121</v>
      </c>
      <c r="CM1554" s="22" t="s">
        <v>5998</v>
      </c>
    </row>
    <row r="1555" spans="1:91" ht="14.85" customHeight="1" x14ac:dyDescent="0.25">
      <c r="A1555" s="69">
        <f t="shared" si="486"/>
        <v>1553</v>
      </c>
      <c r="B1555" s="70" t="s">
        <v>102</v>
      </c>
      <c r="C1555" s="98">
        <v>235600285177</v>
      </c>
      <c r="D1555" s="240">
        <v>145489777</v>
      </c>
      <c r="E1555" s="73"/>
      <c r="F1555" s="74">
        <v>46065</v>
      </c>
      <c r="G1555" s="75" t="s">
        <v>395</v>
      </c>
      <c r="H1555" s="75" t="s">
        <v>1657</v>
      </c>
      <c r="I1555" s="75" t="s">
        <v>105</v>
      </c>
      <c r="J1555" s="75" t="s">
        <v>396</v>
      </c>
      <c r="K1555" s="75" t="s">
        <v>242</v>
      </c>
      <c r="L1555" s="74">
        <v>46093</v>
      </c>
      <c r="M1555" s="73">
        <v>40</v>
      </c>
      <c r="N1555" s="75" t="s">
        <v>5999</v>
      </c>
      <c r="O1555" s="75" t="s">
        <v>6000</v>
      </c>
      <c r="P1555" s="75">
        <v>2830049446</v>
      </c>
      <c r="Q1555" s="74">
        <v>46083</v>
      </c>
      <c r="R1555" s="75">
        <v>1209389683</v>
      </c>
      <c r="S1555" s="75">
        <v>224256246</v>
      </c>
      <c r="T1555" s="74">
        <v>46083</v>
      </c>
      <c r="U1555" s="190">
        <v>16092.045</v>
      </c>
      <c r="V1555" s="190">
        <v>15728.268</v>
      </c>
      <c r="W1555" s="75">
        <v>18</v>
      </c>
      <c r="X1555" s="75">
        <v>0</v>
      </c>
      <c r="Y1555" s="98">
        <v>235600285185</v>
      </c>
      <c r="Z1555" s="82" t="s">
        <v>128</v>
      </c>
      <c r="AA1555" s="75" t="s">
        <v>1426</v>
      </c>
      <c r="AB1555" s="75" t="s">
        <v>5988</v>
      </c>
      <c r="AC1555" s="98">
        <v>235600285177</v>
      </c>
      <c r="AD1555" s="75" t="s">
        <v>113</v>
      </c>
      <c r="AE1555" s="99">
        <v>46085</v>
      </c>
      <c r="AF1555" s="80">
        <v>46084.583333333336</v>
      </c>
      <c r="AG1555" s="80">
        <v>46084.5</v>
      </c>
      <c r="AH1555" s="80">
        <v>46084.5</v>
      </c>
      <c r="AI1555" s="99">
        <v>46084</v>
      </c>
      <c r="AJ1555" s="99">
        <v>46085</v>
      </c>
      <c r="AK1555" s="99">
        <v>46085</v>
      </c>
      <c r="AL1555" s="99">
        <v>46099</v>
      </c>
      <c r="AM1555" s="75"/>
      <c r="AN1555" s="101">
        <v>46096</v>
      </c>
      <c r="AO1555" s="81">
        <f>IF(AH1555&lt;AG1555,IF(AH1555=0,"",AH1555-1),IF(AG1555=0,"",AG1555-1))</f>
        <v>46083.5</v>
      </c>
      <c r="AP1555" s="81">
        <f>IF(AH1555&lt;AG1555,IF(AH1555=0,"",AH1555),IF(AG1555=0,"",AG1555))</f>
        <v>46084.5</v>
      </c>
      <c r="AQ1555" s="81">
        <f>IF(AH1555&lt;AG1555,IF(AH1555=0,"",AH1555),IF(AG1555=0,"",AG1555))</f>
        <v>46084.5</v>
      </c>
      <c r="AR1555" s="81">
        <f>IF(AI1555=0,"",IF(AI1555&lt;AJ1555,AJ1555+1,AI1555+1))</f>
        <v>46086</v>
      </c>
      <c r="AS1555" s="81">
        <f>IF(AI1555=0,"",IF(AE1555=0,IF(AJ1555=0,AI1555+2,AJ1555+2),AE1555+2))</f>
        <v>46087</v>
      </c>
      <c r="AT1555" s="81">
        <f>IF(AI1555=0,"",IF(AI1555&lt;AJ1555,AJ1555+1,AI1555+1))</f>
        <v>46086</v>
      </c>
      <c r="AU1555" s="82" t="s">
        <v>2794</v>
      </c>
      <c r="AV1555" s="134">
        <v>46083</v>
      </c>
      <c r="AW1555" s="75" t="s">
        <v>6001</v>
      </c>
      <c r="AX1555" s="75" t="s">
        <v>6002</v>
      </c>
      <c r="AY1555" s="75"/>
      <c r="AZ1555" s="96"/>
      <c r="BA1555" s="75"/>
      <c r="BB1555" s="75"/>
      <c r="BC1555" s="75"/>
      <c r="BD1555" s="75"/>
      <c r="BE1555" s="75"/>
      <c r="BF1555" s="75"/>
      <c r="BG1555" s="75"/>
      <c r="BH1555" s="75"/>
      <c r="BI1555" s="75"/>
      <c r="BJ1555" s="75"/>
      <c r="BK1555" s="75"/>
      <c r="BL1555" s="75"/>
      <c r="BM1555" s="75"/>
      <c r="BN1555" s="75"/>
      <c r="BO1555" s="75"/>
      <c r="BP1555" s="75"/>
      <c r="BQ1555" s="75"/>
      <c r="BR1555" s="75"/>
      <c r="BS1555" s="75"/>
      <c r="BT1555" s="75">
        <f>IF(COUNTIF($C$3:C1555, C1555)=1, 1, 0)</f>
        <v>0</v>
      </c>
      <c r="BU1555" s="189" t="s">
        <v>5991</v>
      </c>
      <c r="BV1555" s="74">
        <v>46086</v>
      </c>
      <c r="BW1555" s="85"/>
      <c r="BX1555" s="85"/>
      <c r="BY1555" s="86"/>
      <c r="BZ1555" s="87">
        <f t="shared" si="474"/>
        <v>7</v>
      </c>
      <c r="CB1555" s="88">
        <f t="shared" si="482"/>
        <v>10</v>
      </c>
      <c r="CC1555" s="89"/>
      <c r="CE1555" s="87">
        <f t="shared" si="487"/>
        <v>3</v>
      </c>
      <c r="CF1555" s="90">
        <v>14083200</v>
      </c>
      <c r="CG1555" s="90"/>
      <c r="CH1555" s="90">
        <v>14083200</v>
      </c>
      <c r="CI1555" s="91">
        <v>26080</v>
      </c>
      <c r="CJ1555" s="87">
        <f t="shared" si="483"/>
        <v>3</v>
      </c>
      <c r="CK1555" s="87">
        <f t="shared" si="484"/>
        <v>10</v>
      </c>
      <c r="CL1555" s="22" t="s">
        <v>121</v>
      </c>
      <c r="CM1555" s="22" t="s">
        <v>5992</v>
      </c>
    </row>
    <row r="1556" spans="1:91" ht="14.85" customHeight="1" x14ac:dyDescent="0.25">
      <c r="A1556" s="69">
        <f t="shared" si="486"/>
        <v>1554</v>
      </c>
      <c r="B1556" s="70" t="s">
        <v>6003</v>
      </c>
      <c r="C1556" s="98">
        <v>235600321530</v>
      </c>
      <c r="D1556" s="106">
        <v>145639963</v>
      </c>
      <c r="E1556" s="73"/>
      <c r="F1556" s="74">
        <v>46093</v>
      </c>
      <c r="G1556" s="75" t="s">
        <v>1639</v>
      </c>
      <c r="H1556" s="75" t="s">
        <v>1657</v>
      </c>
      <c r="I1556" s="75" t="s">
        <v>105</v>
      </c>
      <c r="J1556" s="75" t="s">
        <v>396</v>
      </c>
      <c r="K1556" s="75" t="s">
        <v>242</v>
      </c>
      <c r="L1556" s="74">
        <v>46121</v>
      </c>
      <c r="M1556" s="73">
        <v>40</v>
      </c>
      <c r="N1556" s="75" t="s">
        <v>6004</v>
      </c>
      <c r="O1556" s="75" t="s">
        <v>6005</v>
      </c>
      <c r="P1556" s="75">
        <v>2830050056</v>
      </c>
      <c r="Q1556" s="74">
        <v>46094</v>
      </c>
      <c r="R1556" s="75">
        <v>1209393196</v>
      </c>
      <c r="S1556" s="75">
        <v>224320952</v>
      </c>
      <c r="T1556" s="74">
        <v>46094</v>
      </c>
      <c r="U1556" s="76">
        <v>10275.718000000001</v>
      </c>
      <c r="V1556" s="76">
        <v>10043.428</v>
      </c>
      <c r="W1556" s="75">
        <v>11</v>
      </c>
      <c r="X1556" s="75">
        <v>0</v>
      </c>
      <c r="Y1556" s="98">
        <v>235600321530</v>
      </c>
      <c r="Z1556" s="82" t="s">
        <v>128</v>
      </c>
      <c r="AA1556" s="75" t="s">
        <v>5436</v>
      </c>
      <c r="AB1556" s="75" t="s">
        <v>5437</v>
      </c>
      <c r="AC1556" s="98">
        <v>235600321530</v>
      </c>
      <c r="AD1556" s="75" t="s">
        <v>113</v>
      </c>
      <c r="AE1556" s="74">
        <v>46099</v>
      </c>
      <c r="AF1556" s="80">
        <v>46097.541666666664</v>
      </c>
      <c r="AG1556" s="80">
        <v>46097.458333333336</v>
      </c>
      <c r="AH1556" s="80">
        <v>46096.708333333336</v>
      </c>
      <c r="AI1556" s="99">
        <v>46098</v>
      </c>
      <c r="AJ1556" s="69"/>
      <c r="AK1556" s="99">
        <v>46098</v>
      </c>
      <c r="AL1556" s="99">
        <v>46115</v>
      </c>
      <c r="AM1556" s="74">
        <v>46112</v>
      </c>
      <c r="AN1556" s="75">
        <f>IF(AM1556=0,AL1556-L1556,AM1556-L1556)</f>
        <v>-9</v>
      </c>
      <c r="AO1556" s="81">
        <f>IF(AH1556&lt;AG1556,IF(AH1556=0,"",AH1556-1),IF(AG1556=0,"",AG1556-1))</f>
        <v>46095.708333333336</v>
      </c>
      <c r="AP1556" s="81">
        <f>IF(AH1556&lt;AG1556,IF(AH1556=0,"",AH1556),IF(AG1556=0,"",AG1556))</f>
        <v>46096.708333333336</v>
      </c>
      <c r="AQ1556" s="81">
        <f>IF(AH1556&lt;AG1556,IF(AH1556=0,"",AH1556),IF(AG1556=0,"",AG1556))</f>
        <v>46096.708333333336</v>
      </c>
      <c r="AR1556" s="81">
        <f>IF(AI1556=0,"",IF(AI1556&lt;AJ1556,AJ1556+1,AI1556+1))</f>
        <v>46099</v>
      </c>
      <c r="AS1556" s="81">
        <f>IF(AI1556=0,"",IF(AE1556=0,IF(AJ1556=0,AI1556+2,AJ1556+2),AE1556+2))</f>
        <v>46101</v>
      </c>
      <c r="AT1556" s="81">
        <f>IF(AI1556=0,"",IF(AI1556&lt;AJ1556,AJ1556+1,AI1556+1))</f>
        <v>46099</v>
      </c>
      <c r="AU1556" s="224" t="s">
        <v>5120</v>
      </c>
      <c r="AV1556" s="134">
        <v>46094</v>
      </c>
      <c r="AW1556" s="75" t="s">
        <v>6006</v>
      </c>
      <c r="AX1556" s="75" t="s">
        <v>6007</v>
      </c>
      <c r="AY1556" s="75"/>
      <c r="AZ1556" s="96"/>
      <c r="BA1556" s="75"/>
      <c r="BB1556" s="75"/>
      <c r="BC1556" s="75"/>
      <c r="BD1556" s="75"/>
      <c r="BE1556" s="75"/>
      <c r="BF1556" s="75"/>
      <c r="BG1556" s="75"/>
      <c r="BH1556" s="75"/>
      <c r="BI1556" s="75"/>
      <c r="BJ1556" s="75"/>
      <c r="BK1556" s="75"/>
      <c r="BL1556" s="75"/>
      <c r="BM1556" s="75"/>
      <c r="BN1556" s="75"/>
      <c r="BO1556" s="75"/>
      <c r="BP1556" s="75"/>
      <c r="BQ1556" s="75"/>
      <c r="BR1556" s="75"/>
      <c r="BS1556" s="75"/>
      <c r="BT1556" s="75">
        <f>IF(COUNTIF($C$3:C1556, C1556)=1, 1, 0)</f>
        <v>1</v>
      </c>
      <c r="BU1556" s="201" t="s">
        <v>6008</v>
      </c>
      <c r="BV1556" s="74">
        <v>46099</v>
      </c>
      <c r="BW1556" s="85"/>
      <c r="BX1556" s="85"/>
      <c r="BY1556" s="86"/>
      <c r="BZ1556" s="87">
        <f t="shared" ref="BZ1556:BZ1619" si="488">_xlfn.ISOWEEKNUM(F1556)</f>
        <v>11</v>
      </c>
      <c r="CB1556" s="88">
        <f t="shared" si="482"/>
        <v>12</v>
      </c>
      <c r="CC1556" s="89"/>
      <c r="CE1556" s="87">
        <f t="shared" si="487"/>
        <v>3</v>
      </c>
      <c r="CF1556" s="90">
        <v>14133960</v>
      </c>
      <c r="CG1556" s="90"/>
      <c r="CH1556" s="90">
        <v>14133960</v>
      </c>
      <c r="CI1556" s="22">
        <v>26174</v>
      </c>
      <c r="CJ1556" s="87">
        <f t="shared" si="483"/>
        <v>3</v>
      </c>
      <c r="CK1556" s="87">
        <f t="shared" si="484"/>
        <v>11</v>
      </c>
      <c r="CL1556" s="22" t="s">
        <v>5125</v>
      </c>
      <c r="CM1556" s="22" t="s">
        <v>6009</v>
      </c>
    </row>
    <row r="1557" spans="1:91" ht="14.85" customHeight="1" x14ac:dyDescent="0.25">
      <c r="A1557" s="69">
        <f t="shared" si="486"/>
        <v>1555</v>
      </c>
      <c r="B1557" s="70" t="s">
        <v>102</v>
      </c>
      <c r="C1557" s="98">
        <v>235600321548</v>
      </c>
      <c r="D1557" s="106">
        <v>145641602</v>
      </c>
      <c r="E1557" s="73">
        <v>5320007846</v>
      </c>
      <c r="F1557" s="74">
        <v>46093</v>
      </c>
      <c r="G1557" s="75" t="s">
        <v>395</v>
      </c>
      <c r="H1557" s="75" t="s">
        <v>1657</v>
      </c>
      <c r="I1557" s="75" t="s">
        <v>105</v>
      </c>
      <c r="J1557" s="75" t="s">
        <v>396</v>
      </c>
      <c r="K1557" s="75" t="s">
        <v>242</v>
      </c>
      <c r="L1557" s="74">
        <v>46121</v>
      </c>
      <c r="M1557" s="73">
        <v>40</v>
      </c>
      <c r="N1557" s="75" t="s">
        <v>6010</v>
      </c>
      <c r="O1557" s="75" t="s">
        <v>6011</v>
      </c>
      <c r="P1557" s="75">
        <v>2830050018</v>
      </c>
      <c r="Q1557" s="74">
        <v>46094</v>
      </c>
      <c r="R1557" s="75">
        <v>1209393119</v>
      </c>
      <c r="S1557" s="75">
        <v>224316884</v>
      </c>
      <c r="T1557" s="74">
        <v>46094</v>
      </c>
      <c r="U1557" s="76">
        <v>7712.2560000000003</v>
      </c>
      <c r="V1557" s="76">
        <v>7537.9139999999998</v>
      </c>
      <c r="W1557" s="75">
        <v>9</v>
      </c>
      <c r="X1557" s="75">
        <v>0</v>
      </c>
      <c r="Y1557" s="98">
        <v>235600321548</v>
      </c>
      <c r="Z1557" s="82" t="s">
        <v>128</v>
      </c>
      <c r="AA1557" s="75" t="s">
        <v>5436</v>
      </c>
      <c r="AB1557" s="75" t="s">
        <v>5437</v>
      </c>
      <c r="AC1557" s="98">
        <v>235600321548</v>
      </c>
      <c r="AD1557" s="75" t="s">
        <v>113</v>
      </c>
      <c r="AE1557" s="74">
        <v>46099</v>
      </c>
      <c r="AF1557" s="80">
        <v>46097.541666666664</v>
      </c>
      <c r="AG1557" s="80">
        <v>46097.458333333336</v>
      </c>
      <c r="AH1557" s="80">
        <v>46096.708333333336</v>
      </c>
      <c r="AI1557" s="99">
        <v>46098</v>
      </c>
      <c r="AJ1557" s="69"/>
      <c r="AK1557" s="99">
        <v>46098</v>
      </c>
      <c r="AL1557" s="99">
        <v>46115</v>
      </c>
      <c r="AM1557" s="75"/>
      <c r="AN1557" s="74">
        <v>46113</v>
      </c>
      <c r="AO1557" s="81" t="s">
        <v>121</v>
      </c>
      <c r="AP1557" s="81" t="s">
        <v>121</v>
      </c>
      <c r="AQ1557" s="81" t="s">
        <v>121</v>
      </c>
      <c r="AR1557" s="81" t="s">
        <v>121</v>
      </c>
      <c r="AS1557" s="81" t="s">
        <v>121</v>
      </c>
      <c r="AT1557" s="81" t="s">
        <v>121</v>
      </c>
      <c r="AU1557" s="224" t="s">
        <v>5120</v>
      </c>
      <c r="AV1557" s="134">
        <v>46094</v>
      </c>
      <c r="AW1557" s="75" t="s">
        <v>6012</v>
      </c>
      <c r="AX1557" s="75" t="s">
        <v>6013</v>
      </c>
      <c r="AY1557" s="75"/>
      <c r="AZ1557" s="96"/>
      <c r="BA1557" s="75"/>
      <c r="BB1557" s="75"/>
      <c r="BC1557" s="75"/>
      <c r="BD1557" s="75"/>
      <c r="BE1557" s="75"/>
      <c r="BF1557" s="75"/>
      <c r="BG1557" s="75"/>
      <c r="BH1557" s="75"/>
      <c r="BI1557" s="75"/>
      <c r="BJ1557" s="75"/>
      <c r="BK1557" s="75"/>
      <c r="BL1557" s="75"/>
      <c r="BM1557" s="75"/>
      <c r="BN1557" s="75"/>
      <c r="BO1557" s="75"/>
      <c r="BP1557" s="75"/>
      <c r="BQ1557" s="75"/>
      <c r="BR1557" s="75"/>
      <c r="BS1557" s="75"/>
      <c r="BT1557" s="75">
        <f>IF(COUNTIF($C$3:C1557, C1557)=1, 1, 0)</f>
        <v>1</v>
      </c>
      <c r="BU1557" s="201" t="s">
        <v>6014</v>
      </c>
      <c r="BV1557" s="74">
        <v>46099</v>
      </c>
      <c r="BW1557" s="85"/>
      <c r="BX1557" s="85"/>
      <c r="BY1557" s="86"/>
      <c r="BZ1557" s="87">
        <f t="shared" si="488"/>
        <v>11</v>
      </c>
      <c r="CB1557" s="88">
        <f t="shared" si="482"/>
        <v>12</v>
      </c>
      <c r="CC1557" s="89"/>
      <c r="CE1557" s="87">
        <f t="shared" si="487"/>
        <v>3</v>
      </c>
      <c r="CF1557" s="90">
        <v>14133960</v>
      </c>
      <c r="CG1557" s="90"/>
      <c r="CH1557" s="90">
        <v>14133960</v>
      </c>
      <c r="CI1557" s="22">
        <v>26174</v>
      </c>
      <c r="CJ1557" s="87">
        <f t="shared" si="483"/>
        <v>3</v>
      </c>
      <c r="CK1557" s="87">
        <f t="shared" si="484"/>
        <v>11</v>
      </c>
      <c r="CL1557" s="22" t="s">
        <v>5125</v>
      </c>
      <c r="CM1557" s="22" t="s">
        <v>6015</v>
      </c>
    </row>
    <row r="1558" spans="1:91" ht="14.85" customHeight="1" x14ac:dyDescent="0.25">
      <c r="A1558" s="69">
        <f t="shared" si="486"/>
        <v>1556</v>
      </c>
      <c r="B1558" s="70" t="s">
        <v>102</v>
      </c>
      <c r="C1558" s="98">
        <v>235600321548</v>
      </c>
      <c r="D1558" s="106">
        <v>145649047</v>
      </c>
      <c r="E1558" s="73">
        <v>5320007846</v>
      </c>
      <c r="F1558" s="74">
        <v>46093</v>
      </c>
      <c r="G1558" s="75" t="s">
        <v>395</v>
      </c>
      <c r="H1558" s="75" t="s">
        <v>1657</v>
      </c>
      <c r="I1558" s="75" t="s">
        <v>105</v>
      </c>
      <c r="J1558" s="75" t="s">
        <v>396</v>
      </c>
      <c r="K1558" s="75" t="s">
        <v>242</v>
      </c>
      <c r="L1558" s="74">
        <v>46121</v>
      </c>
      <c r="M1558" s="73">
        <v>0</v>
      </c>
      <c r="N1558" s="75" t="s">
        <v>6010</v>
      </c>
      <c r="O1558" s="75" t="s">
        <v>6011</v>
      </c>
      <c r="P1558" s="75">
        <v>2830050019</v>
      </c>
      <c r="Q1558" s="74">
        <v>46094</v>
      </c>
      <c r="R1558" s="75">
        <v>1209393120</v>
      </c>
      <c r="S1558" s="75">
        <v>224316889</v>
      </c>
      <c r="T1558" s="74">
        <v>46094</v>
      </c>
      <c r="U1558" s="76">
        <v>5541.9539999999997</v>
      </c>
      <c r="V1558" s="76">
        <v>5416.6729999999998</v>
      </c>
      <c r="W1558" s="75">
        <v>6</v>
      </c>
      <c r="X1558" s="75">
        <v>0</v>
      </c>
      <c r="Y1558" s="98">
        <v>235600321548</v>
      </c>
      <c r="Z1558" s="82" t="s">
        <v>128</v>
      </c>
      <c r="AA1558" s="75" t="s">
        <v>5436</v>
      </c>
      <c r="AB1558" s="75" t="s">
        <v>5437</v>
      </c>
      <c r="AC1558" s="98">
        <v>235600321548</v>
      </c>
      <c r="AD1558" s="75" t="s">
        <v>113</v>
      </c>
      <c r="AE1558" s="74">
        <v>46099</v>
      </c>
      <c r="AF1558" s="80">
        <v>46097.541666666664</v>
      </c>
      <c r="AG1558" s="80">
        <v>46097.458333333336</v>
      </c>
      <c r="AH1558" s="80">
        <v>46096.708333333336</v>
      </c>
      <c r="AI1558" s="99">
        <v>46098</v>
      </c>
      <c r="AJ1558" s="69"/>
      <c r="AK1558" s="99">
        <v>46098</v>
      </c>
      <c r="AL1558" s="99">
        <v>46115</v>
      </c>
      <c r="AM1558" s="75"/>
      <c r="AN1558" s="74">
        <v>46113</v>
      </c>
      <c r="AO1558" s="81" t="s">
        <v>121</v>
      </c>
      <c r="AP1558" s="81" t="s">
        <v>121</v>
      </c>
      <c r="AQ1558" s="81" t="s">
        <v>121</v>
      </c>
      <c r="AR1558" s="81" t="s">
        <v>121</v>
      </c>
      <c r="AS1558" s="81" t="s">
        <v>121</v>
      </c>
      <c r="AT1558" s="81" t="s">
        <v>121</v>
      </c>
      <c r="AU1558" s="224" t="s">
        <v>5120</v>
      </c>
      <c r="AV1558" s="134">
        <v>46094</v>
      </c>
      <c r="AW1558" s="75">
        <f>_xlfn.XLOOKUP(D1558,'[1]OPS Loading report'!$E:$E,'[1]OPS Loading report'!$G:$G)</f>
        <v>0</v>
      </c>
      <c r="AX1558" s="75"/>
      <c r="AY1558" s="75"/>
      <c r="AZ1558" s="96"/>
      <c r="BA1558" s="75"/>
      <c r="BB1558" s="75"/>
      <c r="BC1558" s="75"/>
      <c r="BD1558" s="75"/>
      <c r="BE1558" s="75"/>
      <c r="BF1558" s="75"/>
      <c r="BG1558" s="75"/>
      <c r="BH1558" s="75"/>
      <c r="BI1558" s="75"/>
      <c r="BJ1558" s="75"/>
      <c r="BK1558" s="75"/>
      <c r="BL1558" s="75"/>
      <c r="BM1558" s="75"/>
      <c r="BN1558" s="75"/>
      <c r="BO1558" s="75"/>
      <c r="BP1558" s="75"/>
      <c r="BQ1558" s="75"/>
      <c r="BR1558" s="75"/>
      <c r="BS1558" s="75"/>
      <c r="BT1558" s="75"/>
      <c r="BU1558" s="201" t="s">
        <v>6014</v>
      </c>
      <c r="BV1558" s="74">
        <v>46099</v>
      </c>
      <c r="BW1558" s="85"/>
      <c r="BX1558" s="85"/>
      <c r="BY1558" s="86"/>
      <c r="BZ1558" s="87">
        <f t="shared" si="488"/>
        <v>11</v>
      </c>
      <c r="CB1558" s="88">
        <f t="shared" si="482"/>
        <v>12</v>
      </c>
      <c r="CC1558" s="89"/>
      <c r="CE1558" s="87">
        <f t="shared" si="487"/>
        <v>3</v>
      </c>
      <c r="CF1558" s="90"/>
      <c r="CG1558" s="90"/>
      <c r="CH1558" s="90"/>
      <c r="CJ1558" s="87">
        <f t="shared" si="483"/>
        <v>3</v>
      </c>
      <c r="CK1558" s="87">
        <f t="shared" si="484"/>
        <v>11</v>
      </c>
      <c r="CL1558" s="22" t="s">
        <v>5125</v>
      </c>
      <c r="CM1558" s="22" t="s">
        <v>6015</v>
      </c>
    </row>
    <row r="1559" spans="1:91" ht="14.85" customHeight="1" x14ac:dyDescent="0.25">
      <c r="A1559" s="69">
        <f t="shared" si="486"/>
        <v>1557</v>
      </c>
      <c r="B1559" s="70" t="s">
        <v>102</v>
      </c>
      <c r="C1559" s="98">
        <v>265826033</v>
      </c>
      <c r="D1559" s="106">
        <v>145581666</v>
      </c>
      <c r="E1559" s="73">
        <v>5320007821</v>
      </c>
      <c r="F1559" s="74">
        <v>46093</v>
      </c>
      <c r="G1559" s="75" t="s">
        <v>1178</v>
      </c>
      <c r="H1559" s="75" t="s">
        <v>2963</v>
      </c>
      <c r="I1559" s="75" t="s">
        <v>105</v>
      </c>
      <c r="J1559" s="75" t="s">
        <v>1161</v>
      </c>
      <c r="K1559" s="75" t="s">
        <v>242</v>
      </c>
      <c r="L1559" s="74">
        <v>46111</v>
      </c>
      <c r="M1559" s="73">
        <v>40</v>
      </c>
      <c r="N1559" s="75" t="s">
        <v>6016</v>
      </c>
      <c r="O1559" s="75" t="s">
        <v>6017</v>
      </c>
      <c r="P1559" s="75">
        <v>2830050088</v>
      </c>
      <c r="Q1559" s="74">
        <v>46095</v>
      </c>
      <c r="R1559" s="75">
        <v>1209393444</v>
      </c>
      <c r="S1559" s="75">
        <v>224314631</v>
      </c>
      <c r="T1559" s="74">
        <v>46095</v>
      </c>
      <c r="U1559" s="76">
        <v>5348.1890000000003</v>
      </c>
      <c r="V1559" s="76">
        <v>5172.5910000000003</v>
      </c>
      <c r="W1559" s="75">
        <v>6</v>
      </c>
      <c r="X1559" s="75">
        <v>2</v>
      </c>
      <c r="Y1559" s="98">
        <v>265826033</v>
      </c>
      <c r="Z1559" s="82" t="s">
        <v>110</v>
      </c>
      <c r="AA1559" s="75" t="s">
        <v>3998</v>
      </c>
      <c r="AB1559" s="73" t="s">
        <v>6018</v>
      </c>
      <c r="AC1559" s="98">
        <v>265826033</v>
      </c>
      <c r="AD1559" s="75" t="s">
        <v>113</v>
      </c>
      <c r="AE1559" s="99">
        <v>46099</v>
      </c>
      <c r="AF1559" s="130">
        <v>46097.083333333336</v>
      </c>
      <c r="AG1559" s="130">
        <v>46067.708333333336</v>
      </c>
      <c r="AH1559" s="130">
        <v>46067.708333333336</v>
      </c>
      <c r="AI1559" s="99">
        <v>46097</v>
      </c>
      <c r="AJ1559" s="99">
        <v>46098</v>
      </c>
      <c r="AK1559" s="217">
        <v>46098</v>
      </c>
      <c r="AL1559" s="99">
        <v>46103</v>
      </c>
      <c r="AM1559" s="75"/>
      <c r="AN1559" s="99">
        <v>46103</v>
      </c>
      <c r="AO1559" s="81" t="s">
        <v>121</v>
      </c>
      <c r="AP1559" s="81" t="s">
        <v>121</v>
      </c>
      <c r="AQ1559" s="81" t="s">
        <v>121</v>
      </c>
      <c r="AR1559" s="81" t="s">
        <v>121</v>
      </c>
      <c r="AS1559" s="81" t="s">
        <v>121</v>
      </c>
      <c r="AT1559" s="81" t="s">
        <v>2057</v>
      </c>
      <c r="AU1559" s="224" t="s">
        <v>5120</v>
      </c>
      <c r="AV1559" s="134">
        <v>46095</v>
      </c>
      <c r="AW1559" s="75" t="s">
        <v>6019</v>
      </c>
      <c r="AX1559" s="75" t="s">
        <v>6020</v>
      </c>
      <c r="AY1559" s="75"/>
      <c r="AZ1559" s="96"/>
      <c r="BA1559" s="75"/>
      <c r="BB1559" s="75"/>
      <c r="BC1559" s="75"/>
      <c r="BD1559" s="75"/>
      <c r="BE1559" s="75"/>
      <c r="BF1559" s="75"/>
      <c r="BG1559" s="75"/>
      <c r="BH1559" s="75"/>
      <c r="BI1559" s="75"/>
      <c r="BJ1559" s="75"/>
      <c r="BK1559" s="75"/>
      <c r="BL1559" s="75"/>
      <c r="BM1559" s="75"/>
      <c r="BN1559" s="75"/>
      <c r="BO1559" s="75"/>
      <c r="BP1559" s="75"/>
      <c r="BQ1559" s="75"/>
      <c r="BR1559" s="75"/>
      <c r="BS1559" s="75"/>
      <c r="BT1559" s="75">
        <f>IF(COUNTIF($C$3:C1559, C1559)=1, 1, 0)</f>
        <v>1</v>
      </c>
      <c r="BU1559" s="201" t="s">
        <v>6021</v>
      </c>
      <c r="BV1559" s="74">
        <v>46099</v>
      </c>
      <c r="BW1559" s="85"/>
      <c r="BX1559" s="85"/>
      <c r="BY1559" s="86"/>
      <c r="BZ1559" s="87">
        <f t="shared" si="488"/>
        <v>11</v>
      </c>
      <c r="CB1559" s="88">
        <f t="shared" si="482"/>
        <v>12</v>
      </c>
      <c r="CC1559" s="89"/>
      <c r="CE1559" s="87">
        <f t="shared" si="487"/>
        <v>3</v>
      </c>
      <c r="CF1559" s="90">
        <v>4054600</v>
      </c>
      <c r="CG1559" s="90">
        <v>3040950</v>
      </c>
      <c r="CH1559" s="90">
        <v>7095550</v>
      </c>
      <c r="CI1559" s="22">
        <v>26675</v>
      </c>
      <c r="CJ1559" s="87">
        <f t="shared" si="483"/>
        <v>3</v>
      </c>
      <c r="CK1559" s="87">
        <f t="shared" si="484"/>
        <v>11</v>
      </c>
      <c r="CL1559" s="22" t="s">
        <v>5125</v>
      </c>
      <c r="CM1559" s="22" t="s">
        <v>6022</v>
      </c>
    </row>
    <row r="1560" spans="1:91" ht="14.85" customHeight="1" x14ac:dyDescent="0.25">
      <c r="A1560" s="69">
        <f t="shared" si="486"/>
        <v>1558</v>
      </c>
      <c r="B1560" s="70" t="s">
        <v>102</v>
      </c>
      <c r="C1560" s="98">
        <v>265826033</v>
      </c>
      <c r="D1560" s="106">
        <v>145636043</v>
      </c>
      <c r="E1560" s="73">
        <v>5320007821</v>
      </c>
      <c r="F1560" s="74">
        <v>46093</v>
      </c>
      <c r="G1560" s="75" t="s">
        <v>1178</v>
      </c>
      <c r="H1560" s="75" t="s">
        <v>2963</v>
      </c>
      <c r="I1560" s="75" t="s">
        <v>105</v>
      </c>
      <c r="J1560" s="75" t="s">
        <v>1161</v>
      </c>
      <c r="K1560" s="75" t="s">
        <v>242</v>
      </c>
      <c r="L1560" s="74">
        <v>46111</v>
      </c>
      <c r="M1560" s="73">
        <v>0</v>
      </c>
      <c r="N1560" s="75" t="s">
        <v>6016</v>
      </c>
      <c r="O1560" s="75" t="s">
        <v>6017</v>
      </c>
      <c r="P1560" s="75">
        <v>2830050089</v>
      </c>
      <c r="Q1560" s="74">
        <v>46095</v>
      </c>
      <c r="R1560" s="75">
        <v>1209393445</v>
      </c>
      <c r="S1560" s="75">
        <v>224314639</v>
      </c>
      <c r="T1560" s="74">
        <v>46095</v>
      </c>
      <c r="U1560" s="76">
        <v>10151.710999999999</v>
      </c>
      <c r="V1560" s="76">
        <v>9817.9779999999992</v>
      </c>
      <c r="W1560" s="75">
        <v>12</v>
      </c>
      <c r="X1560" s="75">
        <v>4</v>
      </c>
      <c r="Y1560" s="98">
        <v>265826033</v>
      </c>
      <c r="Z1560" s="82" t="s">
        <v>110</v>
      </c>
      <c r="AA1560" s="75" t="s">
        <v>3998</v>
      </c>
      <c r="AB1560" s="73" t="s">
        <v>6018</v>
      </c>
      <c r="AC1560" s="98">
        <v>265826033</v>
      </c>
      <c r="AD1560" s="75" t="s">
        <v>113</v>
      </c>
      <c r="AE1560" s="99">
        <v>46099</v>
      </c>
      <c r="AF1560" s="130">
        <v>46097.083333333336</v>
      </c>
      <c r="AG1560" s="130">
        <v>46067.708333333336</v>
      </c>
      <c r="AH1560" s="130">
        <v>46067.708333333336</v>
      </c>
      <c r="AI1560" s="99">
        <v>46097</v>
      </c>
      <c r="AJ1560" s="99">
        <v>46098</v>
      </c>
      <c r="AK1560" s="99">
        <v>46098</v>
      </c>
      <c r="AL1560" s="99">
        <v>46103</v>
      </c>
      <c r="AM1560" s="75"/>
      <c r="AN1560" s="101">
        <v>46103</v>
      </c>
      <c r="AO1560" s="81" t="s">
        <v>121</v>
      </c>
      <c r="AP1560" s="81" t="s">
        <v>121</v>
      </c>
      <c r="AQ1560" s="81" t="s">
        <v>121</v>
      </c>
      <c r="AR1560" s="81" t="s">
        <v>121</v>
      </c>
      <c r="AS1560" s="81" t="s">
        <v>121</v>
      </c>
      <c r="AT1560" s="81" t="s">
        <v>2057</v>
      </c>
      <c r="AU1560" s="224" t="s">
        <v>5120</v>
      </c>
      <c r="AV1560" s="134">
        <v>46095</v>
      </c>
      <c r="AW1560" s="75">
        <v>0</v>
      </c>
      <c r="AX1560" s="75">
        <v>0</v>
      </c>
      <c r="AY1560" s="75"/>
      <c r="AZ1560" s="96"/>
      <c r="BA1560" s="75"/>
      <c r="BB1560" s="75"/>
      <c r="BC1560" s="75"/>
      <c r="BD1560" s="75"/>
      <c r="BE1560" s="75"/>
      <c r="BF1560" s="75"/>
      <c r="BG1560" s="75"/>
      <c r="BH1560" s="75"/>
      <c r="BI1560" s="75"/>
      <c r="BJ1560" s="75"/>
      <c r="BK1560" s="75"/>
      <c r="BL1560" s="75"/>
      <c r="BM1560" s="75"/>
      <c r="BN1560" s="75"/>
      <c r="BO1560" s="75"/>
      <c r="BP1560" s="75"/>
      <c r="BQ1560" s="75"/>
      <c r="BR1560" s="75"/>
      <c r="BS1560" s="75"/>
      <c r="BT1560" s="75">
        <f>IF(COUNTIF($C$3:C1560, C1560)=1, 1, 0)</f>
        <v>0</v>
      </c>
      <c r="BU1560" s="201" t="s">
        <v>6021</v>
      </c>
      <c r="BV1560" s="74">
        <v>46099</v>
      </c>
      <c r="BW1560" s="85"/>
      <c r="BX1560" s="85"/>
      <c r="BY1560" s="86"/>
      <c r="BZ1560" s="87">
        <f t="shared" si="488"/>
        <v>11</v>
      </c>
      <c r="CB1560" s="88">
        <f t="shared" si="482"/>
        <v>12</v>
      </c>
      <c r="CC1560" s="89"/>
      <c r="CE1560" s="87">
        <f t="shared" si="487"/>
        <v>3</v>
      </c>
      <c r="CF1560" s="90"/>
      <c r="CG1560" s="90"/>
      <c r="CH1560" s="90"/>
      <c r="CJ1560" s="87">
        <f t="shared" si="483"/>
        <v>3</v>
      </c>
      <c r="CK1560" s="87">
        <f t="shared" si="484"/>
        <v>11</v>
      </c>
      <c r="CL1560" s="22" t="s">
        <v>5125</v>
      </c>
      <c r="CM1560" s="22" t="s">
        <v>6022</v>
      </c>
    </row>
    <row r="1561" spans="1:91" ht="14.85" customHeight="1" x14ac:dyDescent="0.25">
      <c r="A1561" s="69">
        <f t="shared" si="486"/>
        <v>1559</v>
      </c>
      <c r="B1561" s="70" t="s">
        <v>102</v>
      </c>
      <c r="C1561" s="107">
        <v>265782072</v>
      </c>
      <c r="D1561" s="240">
        <v>145635950</v>
      </c>
      <c r="E1561" s="73">
        <v>5320007822</v>
      </c>
      <c r="F1561" s="74">
        <v>46093</v>
      </c>
      <c r="G1561" s="75" t="s">
        <v>1274</v>
      </c>
      <c r="H1561" s="75" t="s">
        <v>2963</v>
      </c>
      <c r="I1561" s="75" t="s">
        <v>105</v>
      </c>
      <c r="J1561" s="75" t="s">
        <v>1161</v>
      </c>
      <c r="K1561" s="75" t="s">
        <v>242</v>
      </c>
      <c r="L1561" s="74">
        <v>46111</v>
      </c>
      <c r="M1561" s="73">
        <v>40</v>
      </c>
      <c r="N1561" s="75" t="s">
        <v>6023</v>
      </c>
      <c r="O1561" s="75" t="s">
        <v>6024</v>
      </c>
      <c r="P1561" s="75">
        <v>2830050014</v>
      </c>
      <c r="Q1561" s="74">
        <v>46094</v>
      </c>
      <c r="R1561" s="75">
        <v>1209393088</v>
      </c>
      <c r="S1561" s="82">
        <v>224317134</v>
      </c>
      <c r="T1561" s="74">
        <v>46094</v>
      </c>
      <c r="U1561" s="76">
        <v>8876.2129999999997</v>
      </c>
      <c r="V1561" s="76">
        <v>8649.9279999999999</v>
      </c>
      <c r="W1561" s="75">
        <v>9</v>
      </c>
      <c r="X1561" s="75">
        <v>4</v>
      </c>
      <c r="Y1561" s="98">
        <v>265782072</v>
      </c>
      <c r="Z1561" s="82" t="s">
        <v>110</v>
      </c>
      <c r="AA1561" s="75" t="s">
        <v>3998</v>
      </c>
      <c r="AB1561" s="73" t="s">
        <v>6018</v>
      </c>
      <c r="AC1561" s="107">
        <v>265782072</v>
      </c>
      <c r="AD1561" s="75" t="s">
        <v>113</v>
      </c>
      <c r="AE1561" s="99">
        <v>46099</v>
      </c>
      <c r="AF1561" s="130">
        <v>46097.083333333336</v>
      </c>
      <c r="AG1561" s="130">
        <v>46067.708333333336</v>
      </c>
      <c r="AH1561" s="130">
        <v>46067.708333333336</v>
      </c>
      <c r="AI1561" s="99">
        <v>46097</v>
      </c>
      <c r="AJ1561" s="99">
        <v>46098</v>
      </c>
      <c r="AK1561" s="217">
        <v>46098</v>
      </c>
      <c r="AL1561" s="99">
        <v>46103</v>
      </c>
      <c r="AM1561" s="75"/>
      <c r="AN1561" s="101">
        <v>46103</v>
      </c>
      <c r="AO1561" s="81" t="s">
        <v>121</v>
      </c>
      <c r="AP1561" s="81" t="s">
        <v>121</v>
      </c>
      <c r="AQ1561" s="81" t="s">
        <v>121</v>
      </c>
      <c r="AR1561" s="81" t="s">
        <v>121</v>
      </c>
      <c r="AS1561" s="81" t="s">
        <v>121</v>
      </c>
      <c r="AT1561" s="81" t="s">
        <v>2057</v>
      </c>
      <c r="AU1561" s="224" t="s">
        <v>5120</v>
      </c>
      <c r="AV1561" s="134">
        <v>46094</v>
      </c>
      <c r="AW1561" s="75" t="s">
        <v>6025</v>
      </c>
      <c r="AX1561" s="75" t="s">
        <v>6026</v>
      </c>
      <c r="AY1561" s="75"/>
      <c r="AZ1561" s="96"/>
      <c r="BA1561" s="75"/>
      <c r="BB1561" s="75"/>
      <c r="BC1561" s="75"/>
      <c r="BD1561" s="75"/>
      <c r="BE1561" s="75"/>
      <c r="BF1561" s="75"/>
      <c r="BG1561" s="75"/>
      <c r="BH1561" s="75"/>
      <c r="BI1561" s="75"/>
      <c r="BJ1561" s="75"/>
      <c r="BK1561" s="75"/>
      <c r="BL1561" s="75"/>
      <c r="BM1561" s="75"/>
      <c r="BN1561" s="75"/>
      <c r="BO1561" s="75"/>
      <c r="BP1561" s="75"/>
      <c r="BQ1561" s="75"/>
      <c r="BR1561" s="75"/>
      <c r="BS1561" s="75"/>
      <c r="BT1561" s="75">
        <f>IF(COUNTIF($C$3:C1561, C1561)=1, 1, 0)</f>
        <v>1</v>
      </c>
      <c r="BU1561" s="201" t="s">
        <v>6027</v>
      </c>
      <c r="BV1561" s="74">
        <v>46098</v>
      </c>
      <c r="BW1561" s="85"/>
      <c r="BX1561" s="85"/>
      <c r="BY1561" s="86"/>
      <c r="BZ1561" s="87">
        <f t="shared" si="488"/>
        <v>11</v>
      </c>
      <c r="CB1561" s="88">
        <f t="shared" si="482"/>
        <v>12</v>
      </c>
      <c r="CC1561" s="89"/>
      <c r="CE1561" s="87">
        <f t="shared" si="487"/>
        <v>3</v>
      </c>
      <c r="CF1561" s="90">
        <v>4051408</v>
      </c>
      <c r="CG1561" s="90">
        <v>3038556</v>
      </c>
      <c r="CH1561" s="90">
        <v>7089964</v>
      </c>
      <c r="CI1561" s="22">
        <v>26654</v>
      </c>
      <c r="CJ1561" s="87">
        <f t="shared" si="483"/>
        <v>3</v>
      </c>
      <c r="CK1561" s="87">
        <f t="shared" si="484"/>
        <v>11</v>
      </c>
      <c r="CL1561" s="22" t="s">
        <v>5125</v>
      </c>
      <c r="CM1561" s="22" t="s">
        <v>6028</v>
      </c>
    </row>
    <row r="1562" spans="1:91" ht="14.85" customHeight="1" x14ac:dyDescent="0.25">
      <c r="A1562" s="69">
        <f t="shared" si="486"/>
        <v>1560</v>
      </c>
      <c r="B1562" s="70" t="s">
        <v>102</v>
      </c>
      <c r="C1562" s="107">
        <v>265782072</v>
      </c>
      <c r="D1562" s="240">
        <v>145633888</v>
      </c>
      <c r="E1562" s="73">
        <v>5320007822</v>
      </c>
      <c r="F1562" s="74">
        <v>46093</v>
      </c>
      <c r="G1562" s="75" t="s">
        <v>1421</v>
      </c>
      <c r="H1562" s="75" t="s">
        <v>2963</v>
      </c>
      <c r="I1562" s="75" t="s">
        <v>105</v>
      </c>
      <c r="J1562" s="75" t="s">
        <v>1161</v>
      </c>
      <c r="K1562" s="75" t="s">
        <v>242</v>
      </c>
      <c r="L1562" s="74">
        <v>46111</v>
      </c>
      <c r="M1562" s="73">
        <v>0</v>
      </c>
      <c r="N1562" s="75" t="s">
        <v>6023</v>
      </c>
      <c r="O1562" s="75" t="s">
        <v>6024</v>
      </c>
      <c r="P1562" s="75">
        <v>2830050015</v>
      </c>
      <c r="Q1562" s="74">
        <v>46094</v>
      </c>
      <c r="R1562" s="75">
        <v>1209393090</v>
      </c>
      <c r="S1562" s="82">
        <v>224317139</v>
      </c>
      <c r="T1562" s="74">
        <v>46094</v>
      </c>
      <c r="U1562" s="76">
        <v>7747.9009999999998</v>
      </c>
      <c r="V1562" s="76">
        <v>7478.8630000000003</v>
      </c>
      <c r="W1562" s="75">
        <v>12</v>
      </c>
      <c r="X1562" s="75">
        <v>0</v>
      </c>
      <c r="Y1562" s="98">
        <v>265782072</v>
      </c>
      <c r="Z1562" s="82" t="s">
        <v>110</v>
      </c>
      <c r="AA1562" s="75" t="s">
        <v>3998</v>
      </c>
      <c r="AB1562" s="73" t="s">
        <v>6018</v>
      </c>
      <c r="AC1562" s="107">
        <v>265782072</v>
      </c>
      <c r="AD1562" s="75" t="s">
        <v>113</v>
      </c>
      <c r="AE1562" s="99">
        <v>46099</v>
      </c>
      <c r="AF1562" s="130">
        <v>46097.083333333336</v>
      </c>
      <c r="AG1562" s="130">
        <v>46067.708333333336</v>
      </c>
      <c r="AH1562" s="130">
        <v>46067.708333333336</v>
      </c>
      <c r="AI1562" s="99">
        <v>46097</v>
      </c>
      <c r="AJ1562" s="99">
        <v>46098</v>
      </c>
      <c r="AK1562" s="99">
        <v>46098</v>
      </c>
      <c r="AL1562" s="99">
        <v>46103</v>
      </c>
      <c r="AM1562" s="75"/>
      <c r="AN1562" s="101">
        <v>46103</v>
      </c>
      <c r="AO1562" s="81" t="s">
        <v>121</v>
      </c>
      <c r="AP1562" s="81" t="s">
        <v>121</v>
      </c>
      <c r="AQ1562" s="81" t="s">
        <v>121</v>
      </c>
      <c r="AR1562" s="81" t="s">
        <v>121</v>
      </c>
      <c r="AS1562" s="81" t="s">
        <v>121</v>
      </c>
      <c r="AT1562" s="81" t="s">
        <v>2057</v>
      </c>
      <c r="AU1562" s="224" t="s">
        <v>5120</v>
      </c>
      <c r="AV1562" s="134">
        <v>46094</v>
      </c>
      <c r="AW1562" s="75">
        <v>0</v>
      </c>
      <c r="AX1562" s="75">
        <v>0</v>
      </c>
      <c r="AY1562" s="75"/>
      <c r="AZ1562" s="96"/>
      <c r="BA1562" s="75"/>
      <c r="BB1562" s="75"/>
      <c r="BC1562" s="75"/>
      <c r="BD1562" s="75"/>
      <c r="BE1562" s="75"/>
      <c r="BF1562" s="75"/>
      <c r="BG1562" s="75"/>
      <c r="BH1562" s="75"/>
      <c r="BI1562" s="75"/>
      <c r="BJ1562" s="75"/>
      <c r="BK1562" s="75"/>
      <c r="BL1562" s="75"/>
      <c r="BM1562" s="75"/>
      <c r="BN1562" s="75"/>
      <c r="BO1562" s="75"/>
      <c r="BP1562" s="75"/>
      <c r="BQ1562" s="75"/>
      <c r="BR1562" s="75"/>
      <c r="BS1562" s="75"/>
      <c r="BT1562" s="75">
        <f>IF(COUNTIF($C$3:C1562, C1562)=1, 1, 0)</f>
        <v>0</v>
      </c>
      <c r="BU1562" s="201" t="s">
        <v>6027</v>
      </c>
      <c r="BV1562" s="74">
        <v>46098</v>
      </c>
      <c r="BW1562" s="85"/>
      <c r="BX1562" s="85"/>
      <c r="BY1562" s="86"/>
      <c r="BZ1562" s="87">
        <f t="shared" si="488"/>
        <v>11</v>
      </c>
      <c r="CB1562" s="88">
        <f t="shared" si="482"/>
        <v>12</v>
      </c>
      <c r="CC1562" s="89"/>
      <c r="CE1562" s="87">
        <f t="shared" si="487"/>
        <v>3</v>
      </c>
      <c r="CF1562" s="90"/>
      <c r="CG1562" s="90"/>
      <c r="CH1562" s="90"/>
      <c r="CJ1562" s="87">
        <f t="shared" si="483"/>
        <v>3</v>
      </c>
      <c r="CK1562" s="87">
        <f t="shared" si="484"/>
        <v>11</v>
      </c>
      <c r="CL1562" s="22" t="s">
        <v>5125</v>
      </c>
      <c r="CM1562" s="22" t="s">
        <v>6028</v>
      </c>
    </row>
    <row r="1563" spans="1:91" ht="14.85" customHeight="1" x14ac:dyDescent="0.25">
      <c r="A1563" s="69">
        <f t="shared" si="486"/>
        <v>1561</v>
      </c>
      <c r="B1563" s="70" t="s">
        <v>102</v>
      </c>
      <c r="C1563" s="107">
        <v>265782072</v>
      </c>
      <c r="D1563" s="106">
        <v>145634109</v>
      </c>
      <c r="E1563" s="73"/>
      <c r="F1563" s="74">
        <v>46093</v>
      </c>
      <c r="G1563" s="75" t="s">
        <v>2987</v>
      </c>
      <c r="H1563" s="75" t="s">
        <v>2963</v>
      </c>
      <c r="I1563" s="75" t="s">
        <v>105</v>
      </c>
      <c r="J1563" s="75" t="s">
        <v>1161</v>
      </c>
      <c r="K1563" s="75" t="s">
        <v>242</v>
      </c>
      <c r="L1563" s="74">
        <v>46111</v>
      </c>
      <c r="M1563" s="73">
        <v>40</v>
      </c>
      <c r="N1563" s="75" t="s">
        <v>6029</v>
      </c>
      <c r="O1563" s="75" t="s">
        <v>6030</v>
      </c>
      <c r="P1563" s="75">
        <v>2830050047</v>
      </c>
      <c r="Q1563" s="74">
        <v>46094</v>
      </c>
      <c r="R1563" s="75">
        <v>1209393180</v>
      </c>
      <c r="S1563" s="82">
        <v>224314624</v>
      </c>
      <c r="T1563" s="74">
        <v>46094</v>
      </c>
      <c r="U1563" s="76">
        <v>15045.358</v>
      </c>
      <c r="V1563" s="76">
        <v>14552.62</v>
      </c>
      <c r="W1563" s="75">
        <v>18</v>
      </c>
      <c r="X1563" s="75">
        <v>5</v>
      </c>
      <c r="Y1563" s="98">
        <v>265826183</v>
      </c>
      <c r="Z1563" s="82" t="s">
        <v>110</v>
      </c>
      <c r="AA1563" s="75" t="s">
        <v>3998</v>
      </c>
      <c r="AB1563" s="73" t="s">
        <v>6018</v>
      </c>
      <c r="AC1563" s="107">
        <v>265782072</v>
      </c>
      <c r="AD1563" s="75" t="s">
        <v>113</v>
      </c>
      <c r="AE1563" s="99">
        <v>46099</v>
      </c>
      <c r="AF1563" s="130">
        <v>46097.083333333336</v>
      </c>
      <c r="AG1563" s="130">
        <v>46067.708333333336</v>
      </c>
      <c r="AH1563" s="130">
        <v>46067.708333333336</v>
      </c>
      <c r="AI1563" s="99">
        <v>46097</v>
      </c>
      <c r="AJ1563" s="99">
        <v>46098</v>
      </c>
      <c r="AK1563" s="217">
        <v>46098</v>
      </c>
      <c r="AL1563" s="99">
        <v>46103</v>
      </c>
      <c r="AM1563" s="75"/>
      <c r="AN1563" s="101">
        <v>46103</v>
      </c>
      <c r="AO1563" s="81">
        <f>IF(AH1563&lt;AG1563,IF(AH1563=0,"",AH1563-1),IF(AG1563=0,"",AG1563-1))</f>
        <v>46066.708333333336</v>
      </c>
      <c r="AP1563" s="81">
        <f>IF(AH1563&lt;AG1563,IF(AH1563=0,"",AH1563),IF(AG1563=0,"",AG1563))</f>
        <v>46067.708333333336</v>
      </c>
      <c r="AQ1563" s="81">
        <f>IF(AH1563&lt;AG1563,IF(AH1563=0,"",AH1563),IF(AG1563=0,"",AG1563))</f>
        <v>46067.708333333336</v>
      </c>
      <c r="AR1563" s="81">
        <f>IF(AI1563=0,"",IF(AI1563&lt;AJ1563,AJ1563+1,AI1563+1))</f>
        <v>46099</v>
      </c>
      <c r="AS1563" s="81">
        <f>IF(AI1563=0,"",IF(AE1563=0,IF(AJ1563=0,AI1563+2,AJ1563+2),AE1563+2))</f>
        <v>46101</v>
      </c>
      <c r="AT1563" s="81">
        <f>IF(AI1563=0,"",IF(AI1563&lt;AJ1563,AJ1563+1,AI1563+1))</f>
        <v>46099</v>
      </c>
      <c r="AU1563" s="224" t="s">
        <v>5120</v>
      </c>
      <c r="AV1563" s="134">
        <v>46094</v>
      </c>
      <c r="AW1563" s="75" t="s">
        <v>6031</v>
      </c>
      <c r="AX1563" s="75" t="s">
        <v>6032</v>
      </c>
      <c r="AY1563" s="75"/>
      <c r="AZ1563" s="96"/>
      <c r="BA1563" s="75"/>
      <c r="BB1563" s="75"/>
      <c r="BC1563" s="75"/>
      <c r="BD1563" s="75"/>
      <c r="BE1563" s="75"/>
      <c r="BF1563" s="75"/>
      <c r="BG1563" s="75"/>
      <c r="BH1563" s="75"/>
      <c r="BI1563" s="75"/>
      <c r="BJ1563" s="75"/>
      <c r="BK1563" s="75"/>
      <c r="BL1563" s="75"/>
      <c r="BM1563" s="75"/>
      <c r="BN1563" s="75"/>
      <c r="BO1563" s="75"/>
      <c r="BP1563" s="75"/>
      <c r="BQ1563" s="75"/>
      <c r="BR1563" s="75"/>
      <c r="BS1563" s="75"/>
      <c r="BT1563" s="75">
        <f>IF(COUNTIF($C$3:C1563, C1563)=1, 1, 0)</f>
        <v>0</v>
      </c>
      <c r="BU1563" s="201" t="s">
        <v>6027</v>
      </c>
      <c r="BV1563" s="74">
        <v>46098</v>
      </c>
      <c r="BW1563" s="85"/>
      <c r="BX1563" s="85"/>
      <c r="BY1563" s="86"/>
      <c r="BZ1563" s="87">
        <f t="shared" si="488"/>
        <v>11</v>
      </c>
      <c r="CB1563" s="88">
        <f t="shared" si="482"/>
        <v>12</v>
      </c>
      <c r="CC1563" s="89"/>
      <c r="CE1563" s="87">
        <f t="shared" si="487"/>
        <v>3</v>
      </c>
      <c r="CF1563" s="90">
        <v>4051408</v>
      </c>
      <c r="CG1563" s="90">
        <v>3038556</v>
      </c>
      <c r="CH1563" s="90">
        <v>7089964</v>
      </c>
      <c r="CI1563" s="22">
        <v>26654</v>
      </c>
      <c r="CJ1563" s="87">
        <f t="shared" si="483"/>
        <v>3</v>
      </c>
      <c r="CK1563" s="87">
        <f t="shared" si="484"/>
        <v>11</v>
      </c>
      <c r="CL1563" s="22" t="s">
        <v>5125</v>
      </c>
      <c r="CM1563" s="22" t="s">
        <v>6028</v>
      </c>
    </row>
    <row r="1564" spans="1:91" ht="14.85" customHeight="1" x14ac:dyDescent="0.25">
      <c r="A1564" s="69">
        <f t="shared" si="486"/>
        <v>1562</v>
      </c>
      <c r="B1564" s="100" t="s">
        <v>102</v>
      </c>
      <c r="C1564" s="97">
        <v>265826213</v>
      </c>
      <c r="D1564" s="73">
        <v>145634113</v>
      </c>
      <c r="E1564" s="73">
        <v>5320008025</v>
      </c>
      <c r="F1564" s="74">
        <v>46093</v>
      </c>
      <c r="G1564" s="75" t="s">
        <v>2987</v>
      </c>
      <c r="H1564" s="75" t="s">
        <v>2963</v>
      </c>
      <c r="I1564" s="75" t="s">
        <v>105</v>
      </c>
      <c r="J1564" s="75" t="s">
        <v>1161</v>
      </c>
      <c r="K1564" s="75" t="s">
        <v>242</v>
      </c>
      <c r="L1564" s="74">
        <v>46111</v>
      </c>
      <c r="M1564" s="73">
        <v>40</v>
      </c>
      <c r="N1564" s="75" t="s">
        <v>6033</v>
      </c>
      <c r="O1564" s="75" t="s">
        <v>6034</v>
      </c>
      <c r="P1564" s="75">
        <v>2830050024</v>
      </c>
      <c r="Q1564" s="158">
        <v>46094</v>
      </c>
      <c r="R1564" s="82">
        <v>1209393129</v>
      </c>
      <c r="S1564" s="82">
        <v>224314439</v>
      </c>
      <c r="T1564" s="158">
        <v>46094</v>
      </c>
      <c r="U1564" s="159">
        <v>10248.575999999999</v>
      </c>
      <c r="V1564" s="159">
        <v>9911.7420000000002</v>
      </c>
      <c r="W1564" s="82">
        <v>12</v>
      </c>
      <c r="X1564" s="82">
        <v>4</v>
      </c>
      <c r="Y1564" s="98">
        <v>265826213</v>
      </c>
      <c r="Z1564" s="82" t="s">
        <v>110</v>
      </c>
      <c r="AA1564" s="75" t="s">
        <v>3998</v>
      </c>
      <c r="AB1564" s="73" t="s">
        <v>6018</v>
      </c>
      <c r="AC1564" s="98">
        <v>265826213</v>
      </c>
      <c r="AD1564" s="75" t="s">
        <v>113</v>
      </c>
      <c r="AE1564" s="74">
        <v>46099</v>
      </c>
      <c r="AF1564" s="130">
        <v>46097.083333333336</v>
      </c>
      <c r="AG1564" s="130">
        <v>46067.708333333336</v>
      </c>
      <c r="AH1564" s="130">
        <v>46067.708333333336</v>
      </c>
      <c r="AI1564" s="134">
        <v>46097</v>
      </c>
      <c r="AJ1564" s="99">
        <v>46098</v>
      </c>
      <c r="AK1564" s="225">
        <v>46098</v>
      </c>
      <c r="AL1564" s="101">
        <v>46103</v>
      </c>
      <c r="AM1564" s="75"/>
      <c r="AN1564" s="101">
        <v>46103</v>
      </c>
      <c r="AO1564" s="81" t="s">
        <v>121</v>
      </c>
      <c r="AP1564" s="81" t="s">
        <v>121</v>
      </c>
      <c r="AQ1564" s="81" t="s">
        <v>121</v>
      </c>
      <c r="AR1564" s="81" t="s">
        <v>121</v>
      </c>
      <c r="AS1564" s="81" t="s">
        <v>121</v>
      </c>
      <c r="AT1564" s="81" t="s">
        <v>10</v>
      </c>
      <c r="AU1564" s="224" t="s">
        <v>5120</v>
      </c>
      <c r="AV1564" s="134">
        <v>46094</v>
      </c>
      <c r="AW1564" s="75" t="s">
        <v>6035</v>
      </c>
      <c r="AX1564" s="75" t="s">
        <v>6036</v>
      </c>
      <c r="AY1564" s="75"/>
      <c r="AZ1564" s="96"/>
      <c r="BA1564" s="75"/>
      <c r="BB1564" s="75"/>
      <c r="BC1564" s="75"/>
      <c r="BD1564" s="75"/>
      <c r="BE1564" s="75"/>
      <c r="BF1564" s="75"/>
      <c r="BG1564" s="75"/>
      <c r="BH1564" s="75"/>
      <c r="BI1564" s="75"/>
      <c r="BJ1564" s="75"/>
      <c r="BK1564" s="75"/>
      <c r="BL1564" s="75"/>
      <c r="BM1564" s="75"/>
      <c r="BN1564" s="75"/>
      <c r="BO1564" s="75"/>
      <c r="BP1564" s="75"/>
      <c r="BQ1564" s="75"/>
      <c r="BR1564" s="75"/>
      <c r="BS1564" s="75"/>
      <c r="BT1564" s="75">
        <f>IF(COUNTIF($C$3:C1564, C1564)=1, 1, 0)</f>
        <v>1</v>
      </c>
      <c r="BU1564" s="201" t="s">
        <v>6037</v>
      </c>
      <c r="BV1564" s="74">
        <v>46099</v>
      </c>
      <c r="BW1564" s="85"/>
      <c r="BX1564" s="85"/>
      <c r="BY1564" s="86"/>
      <c r="BZ1564" s="87">
        <f t="shared" si="488"/>
        <v>11</v>
      </c>
      <c r="CB1564" s="88">
        <f t="shared" si="482"/>
        <v>12</v>
      </c>
      <c r="CC1564" s="89"/>
      <c r="CE1564" s="87">
        <f t="shared" si="487"/>
        <v>3</v>
      </c>
      <c r="CF1564" s="90">
        <v>4054600</v>
      </c>
      <c r="CG1564" s="90">
        <v>3040950</v>
      </c>
      <c r="CH1564" s="90">
        <v>7095550</v>
      </c>
      <c r="CI1564" s="22">
        <v>26675</v>
      </c>
      <c r="CJ1564" s="87">
        <f t="shared" si="483"/>
        <v>3</v>
      </c>
      <c r="CK1564" s="87">
        <f t="shared" si="484"/>
        <v>11</v>
      </c>
      <c r="CL1564" s="22" t="s">
        <v>5125</v>
      </c>
      <c r="CM1564" s="22" t="s">
        <v>6038</v>
      </c>
    </row>
    <row r="1565" spans="1:91" s="272" customFormat="1" ht="14.45" customHeight="1" x14ac:dyDescent="0.25">
      <c r="A1565" s="183">
        <f t="shared" si="486"/>
        <v>1563</v>
      </c>
      <c r="B1565" s="70" t="s">
        <v>102</v>
      </c>
      <c r="C1565" s="97">
        <v>265826213</v>
      </c>
      <c r="D1565" s="265">
        <v>145662746</v>
      </c>
      <c r="E1565" s="241">
        <v>5320008025</v>
      </c>
      <c r="F1565" s="231">
        <v>46090</v>
      </c>
      <c r="G1565" s="265" t="s">
        <v>1211</v>
      </c>
      <c r="H1565" s="265" t="s">
        <v>2963</v>
      </c>
      <c r="I1565" s="265" t="s">
        <v>105</v>
      </c>
      <c r="J1565" s="265" t="s">
        <v>4461</v>
      </c>
      <c r="K1565" s="265" t="s">
        <v>242</v>
      </c>
      <c r="L1565" s="231">
        <v>46106</v>
      </c>
      <c r="M1565" s="265">
        <v>0</v>
      </c>
      <c r="N1565" s="85" t="s">
        <v>6033</v>
      </c>
      <c r="O1565" s="85" t="s">
        <v>6034</v>
      </c>
      <c r="P1565" s="85">
        <v>2830050025</v>
      </c>
      <c r="Q1565" s="231">
        <v>46094</v>
      </c>
      <c r="R1565" s="241">
        <v>1209393130</v>
      </c>
      <c r="S1565" s="241">
        <v>224314441</v>
      </c>
      <c r="T1565" s="231">
        <v>46094</v>
      </c>
      <c r="U1565" s="261">
        <v>6209.5839999999998</v>
      </c>
      <c r="V1565" s="261">
        <v>5976.1409999999996</v>
      </c>
      <c r="W1565" s="241">
        <v>9</v>
      </c>
      <c r="X1565" s="241">
        <v>5</v>
      </c>
      <c r="Y1565" s="270">
        <v>265826213</v>
      </c>
      <c r="Z1565" s="241" t="s">
        <v>110</v>
      </c>
      <c r="AA1565" s="75" t="s">
        <v>3998</v>
      </c>
      <c r="AB1565" s="265" t="s">
        <v>6018</v>
      </c>
      <c r="AC1565" s="270">
        <v>265826213</v>
      </c>
      <c r="AD1565" s="75" t="s">
        <v>113</v>
      </c>
      <c r="AE1565" s="74">
        <v>46099</v>
      </c>
      <c r="AF1565" s="130">
        <v>46097.083333333336</v>
      </c>
      <c r="AG1565" s="130">
        <v>46067.708333333336</v>
      </c>
      <c r="AH1565" s="130">
        <v>46067.708333333336</v>
      </c>
      <c r="AI1565" s="99">
        <v>46097</v>
      </c>
      <c r="AJ1565" s="99">
        <v>46098</v>
      </c>
      <c r="AK1565" s="74">
        <v>46098</v>
      </c>
      <c r="AL1565" s="99">
        <v>46103</v>
      </c>
      <c r="AM1565" s="241"/>
      <c r="AN1565" s="101">
        <v>46103</v>
      </c>
      <c r="AO1565" s="81" t="s">
        <v>121</v>
      </c>
      <c r="AP1565" s="81" t="s">
        <v>121</v>
      </c>
      <c r="AQ1565" s="81" t="s">
        <v>121</v>
      </c>
      <c r="AR1565" s="81" t="s">
        <v>121</v>
      </c>
      <c r="AS1565" s="81" t="s">
        <v>121</v>
      </c>
      <c r="AT1565" s="81" t="s">
        <v>10</v>
      </c>
      <c r="AU1565" s="224" t="s">
        <v>5120</v>
      </c>
      <c r="AV1565" s="134">
        <v>46094</v>
      </c>
      <c r="AW1565" s="182">
        <v>0</v>
      </c>
      <c r="AX1565" s="182">
        <v>0</v>
      </c>
      <c r="AY1565" s="85"/>
      <c r="AZ1565" s="271"/>
      <c r="BA1565" s="85"/>
      <c r="BB1565" s="85"/>
      <c r="BC1565" s="85"/>
      <c r="BD1565" s="85"/>
      <c r="BE1565" s="85"/>
      <c r="BF1565" s="85"/>
      <c r="BG1565" s="85"/>
      <c r="BH1565" s="85"/>
      <c r="BI1565" s="85"/>
      <c r="BJ1565" s="85"/>
      <c r="BK1565" s="85"/>
      <c r="BL1565" s="85"/>
      <c r="BM1565" s="85"/>
      <c r="BN1565" s="85"/>
      <c r="BO1565" s="85"/>
      <c r="BP1565" s="85"/>
      <c r="BQ1565" s="85"/>
      <c r="BR1565" s="85"/>
      <c r="BS1565" s="85"/>
      <c r="BT1565" s="75">
        <f>IF(COUNTIF($C$3:C1565, C1565)=1, 1, 0)</f>
        <v>0</v>
      </c>
      <c r="BU1565" s="201" t="s">
        <v>6037</v>
      </c>
      <c r="BV1565" s="74">
        <v>46099</v>
      </c>
      <c r="BW1565" s="85"/>
      <c r="BX1565" s="85"/>
      <c r="BY1565" s="85"/>
      <c r="BZ1565" s="87">
        <f t="shared" si="488"/>
        <v>11</v>
      </c>
      <c r="CA1565" s="22"/>
      <c r="CB1565" s="88">
        <f t="shared" si="482"/>
        <v>12</v>
      </c>
      <c r="CC1565" s="89"/>
      <c r="CD1565" s="22"/>
      <c r="CE1565" s="87">
        <f t="shared" si="487"/>
        <v>3</v>
      </c>
      <c r="CF1565" s="90"/>
      <c r="CG1565" s="90"/>
      <c r="CH1565" s="90"/>
      <c r="CI1565" s="22"/>
      <c r="CJ1565" s="87">
        <f t="shared" si="483"/>
        <v>3</v>
      </c>
      <c r="CK1565" s="87">
        <f t="shared" si="484"/>
        <v>11</v>
      </c>
      <c r="CL1565" s="22" t="s">
        <v>5125</v>
      </c>
      <c r="CM1565" s="22" t="s">
        <v>6038</v>
      </c>
    </row>
    <row r="1566" spans="1:91" ht="14.85" customHeight="1" x14ac:dyDescent="0.25">
      <c r="A1566" s="69">
        <f t="shared" si="486"/>
        <v>1564</v>
      </c>
      <c r="B1566" s="70" t="s">
        <v>102</v>
      </c>
      <c r="C1566" s="107">
        <v>265782072</v>
      </c>
      <c r="D1566" s="106">
        <v>145640626</v>
      </c>
      <c r="E1566" s="73"/>
      <c r="F1566" s="74">
        <v>46093</v>
      </c>
      <c r="G1566" s="75" t="s">
        <v>4625</v>
      </c>
      <c r="H1566" s="75" t="s">
        <v>2963</v>
      </c>
      <c r="I1566" s="75" t="s">
        <v>105</v>
      </c>
      <c r="J1566" s="75" t="s">
        <v>1161</v>
      </c>
      <c r="K1566" s="75" t="s">
        <v>242</v>
      </c>
      <c r="L1566" s="74">
        <v>46111</v>
      </c>
      <c r="M1566" s="73">
        <v>40</v>
      </c>
      <c r="N1566" s="75" t="s">
        <v>6039</v>
      </c>
      <c r="O1566" s="75" t="s">
        <v>6040</v>
      </c>
      <c r="P1566" s="75">
        <v>2830050011</v>
      </c>
      <c r="Q1566" s="74">
        <v>46094</v>
      </c>
      <c r="R1566" s="75">
        <v>1209393063</v>
      </c>
      <c r="S1566" s="82">
        <v>224316586</v>
      </c>
      <c r="T1566" s="74">
        <v>46094</v>
      </c>
      <c r="U1566" s="76">
        <v>12700.929</v>
      </c>
      <c r="V1566" s="76">
        <v>12223.821</v>
      </c>
      <c r="W1566" s="75">
        <v>14</v>
      </c>
      <c r="X1566" s="75">
        <v>10</v>
      </c>
      <c r="Y1566" s="98">
        <v>266654239</v>
      </c>
      <c r="Z1566" s="82" t="s">
        <v>110</v>
      </c>
      <c r="AA1566" s="75" t="s">
        <v>3998</v>
      </c>
      <c r="AB1566" s="73" t="s">
        <v>6018</v>
      </c>
      <c r="AC1566" s="107">
        <v>265782072</v>
      </c>
      <c r="AD1566" s="75" t="s">
        <v>113</v>
      </c>
      <c r="AE1566" s="99">
        <v>46099</v>
      </c>
      <c r="AF1566" s="130">
        <v>46097.083333333336</v>
      </c>
      <c r="AG1566" s="130">
        <v>46067.708333333336</v>
      </c>
      <c r="AH1566" s="130">
        <v>46067.708333333336</v>
      </c>
      <c r="AI1566" s="99">
        <v>46097</v>
      </c>
      <c r="AJ1566" s="99">
        <v>46098</v>
      </c>
      <c r="AK1566" s="217">
        <v>46098</v>
      </c>
      <c r="AL1566" s="99">
        <v>46103</v>
      </c>
      <c r="AM1566" s="75"/>
      <c r="AN1566" s="101">
        <v>46103</v>
      </c>
      <c r="AO1566" s="81">
        <f>IF(AH1566&lt;AG1566,IF(AH1566=0,"",AH1566-1),IF(AG1566=0,"",AG1566-1))</f>
        <v>46066.708333333336</v>
      </c>
      <c r="AP1566" s="81">
        <f>IF(AH1566&lt;AG1566,IF(AH1566=0,"",AH1566),IF(AG1566=0,"",AG1566))</f>
        <v>46067.708333333336</v>
      </c>
      <c r="AQ1566" s="81">
        <f>IF(AH1566&lt;AG1566,IF(AH1566=0,"",AH1566),IF(AG1566=0,"",AG1566))</f>
        <v>46067.708333333336</v>
      </c>
      <c r="AR1566" s="81">
        <f>IF(AI1566=0,"",IF(AI1566&lt;AJ1566,AJ1566+1,AI1566+1))</f>
        <v>46099</v>
      </c>
      <c r="AS1566" s="81">
        <f>IF(AI1566=0,"",IF(AE1566=0,IF(AJ1566=0,AI1566+2,AJ1566+2),AE1566+2))</f>
        <v>46101</v>
      </c>
      <c r="AT1566" s="81">
        <f>IF(AI1566=0,"",IF(AI1566&lt;AJ1566,AJ1566+1,AI1566+1))</f>
        <v>46099</v>
      </c>
      <c r="AU1566" s="224" t="s">
        <v>5120</v>
      </c>
      <c r="AV1566" s="134">
        <v>46094</v>
      </c>
      <c r="AW1566" s="75" t="s">
        <v>6041</v>
      </c>
      <c r="AX1566" s="75" t="s">
        <v>6042</v>
      </c>
      <c r="AY1566" s="75"/>
      <c r="AZ1566" s="96"/>
      <c r="BA1566" s="75"/>
      <c r="BB1566" s="75"/>
      <c r="BC1566" s="75"/>
      <c r="BD1566" s="75"/>
      <c r="BE1566" s="75"/>
      <c r="BF1566" s="75"/>
      <c r="BG1566" s="75"/>
      <c r="BH1566" s="75"/>
      <c r="BI1566" s="75"/>
      <c r="BJ1566" s="75"/>
      <c r="BK1566" s="75"/>
      <c r="BL1566" s="75"/>
      <c r="BM1566" s="75"/>
      <c r="BN1566" s="75"/>
      <c r="BO1566" s="75"/>
      <c r="BP1566" s="75"/>
      <c r="BQ1566" s="75"/>
      <c r="BR1566" s="75"/>
      <c r="BS1566" s="75"/>
      <c r="BT1566" s="75">
        <f>IF(COUNTIF($C$3:C1566, C1566)=1, 1, 0)</f>
        <v>0</v>
      </c>
      <c r="BU1566" s="201" t="s">
        <v>6027</v>
      </c>
      <c r="BV1566" s="74">
        <v>46098</v>
      </c>
      <c r="BW1566" s="85"/>
      <c r="BX1566" s="85"/>
      <c r="BY1566" s="86"/>
      <c r="BZ1566" s="87">
        <f t="shared" si="488"/>
        <v>11</v>
      </c>
      <c r="CB1566" s="88">
        <f t="shared" si="482"/>
        <v>12</v>
      </c>
      <c r="CC1566" s="89"/>
      <c r="CE1566" s="87">
        <f t="shared" si="487"/>
        <v>3</v>
      </c>
      <c r="CF1566" s="90">
        <v>4051408</v>
      </c>
      <c r="CG1566" s="90">
        <v>3038556</v>
      </c>
      <c r="CH1566" s="90">
        <v>7089964</v>
      </c>
      <c r="CI1566" s="22">
        <v>26654</v>
      </c>
      <c r="CJ1566" s="87">
        <f t="shared" si="483"/>
        <v>3</v>
      </c>
      <c r="CK1566" s="87">
        <f t="shared" si="484"/>
        <v>11</v>
      </c>
      <c r="CL1566" s="22" t="s">
        <v>5125</v>
      </c>
      <c r="CM1566" s="22" t="s">
        <v>6028</v>
      </c>
    </row>
    <row r="1567" spans="1:91" ht="14.85" customHeight="1" x14ac:dyDescent="0.25">
      <c r="A1567" s="69">
        <f t="shared" si="486"/>
        <v>1565</v>
      </c>
      <c r="B1567" s="70" t="s">
        <v>102</v>
      </c>
      <c r="C1567" s="98" t="s">
        <v>6043</v>
      </c>
      <c r="D1567" s="106">
        <v>145508990</v>
      </c>
      <c r="E1567" s="73">
        <v>5320007983</v>
      </c>
      <c r="F1567" s="74">
        <v>46067</v>
      </c>
      <c r="G1567" s="75" t="s">
        <v>6044</v>
      </c>
      <c r="H1567" s="75" t="s">
        <v>6045</v>
      </c>
      <c r="I1567" s="75" t="s">
        <v>105</v>
      </c>
      <c r="J1567" s="75" t="s">
        <v>6046</v>
      </c>
      <c r="K1567" s="75" t="s">
        <v>107</v>
      </c>
      <c r="L1567" s="74">
        <v>46112</v>
      </c>
      <c r="M1567" s="73">
        <v>20</v>
      </c>
      <c r="N1567" s="116" t="s">
        <v>6047</v>
      </c>
      <c r="O1567" s="116" t="s">
        <v>6048</v>
      </c>
      <c r="P1567" s="75">
        <v>2830049998</v>
      </c>
      <c r="Q1567" s="74">
        <v>46093</v>
      </c>
      <c r="R1567" s="75">
        <v>1209392861</v>
      </c>
      <c r="S1567" s="75">
        <v>224314404</v>
      </c>
      <c r="T1567" s="74">
        <v>46093</v>
      </c>
      <c r="U1567" s="76">
        <v>2008.2570000000001</v>
      </c>
      <c r="V1567" s="76">
        <v>1943.8910000000001</v>
      </c>
      <c r="W1567" s="75">
        <v>2</v>
      </c>
      <c r="X1567" s="75">
        <v>0</v>
      </c>
      <c r="Y1567" s="98" t="s">
        <v>6043</v>
      </c>
      <c r="Z1567" s="82" t="s">
        <v>220</v>
      </c>
      <c r="AA1567" s="75" t="s">
        <v>6049</v>
      </c>
      <c r="AB1567" s="75" t="s">
        <v>6050</v>
      </c>
      <c r="AC1567" s="98" t="s">
        <v>6043</v>
      </c>
      <c r="AD1567" s="75" t="s">
        <v>113</v>
      </c>
      <c r="AE1567" s="74">
        <v>46104</v>
      </c>
      <c r="AF1567" s="80">
        <v>46096.875</v>
      </c>
      <c r="AG1567" s="80">
        <v>46094.416666666664</v>
      </c>
      <c r="AH1567" s="80">
        <v>46096.875</v>
      </c>
      <c r="AI1567" s="134">
        <v>46098</v>
      </c>
      <c r="AJ1567" s="221">
        <v>46102</v>
      </c>
      <c r="AK1567" s="221">
        <v>46102</v>
      </c>
      <c r="AL1567" s="99">
        <v>46092</v>
      </c>
      <c r="AM1567" s="74">
        <v>46109</v>
      </c>
      <c r="AN1567" s="74">
        <v>46109</v>
      </c>
      <c r="AO1567" s="81" t="s">
        <v>121</v>
      </c>
      <c r="AP1567" s="81" t="s">
        <v>121</v>
      </c>
      <c r="AQ1567" s="81" t="s">
        <v>121</v>
      </c>
      <c r="AR1567" s="81" t="s">
        <v>121</v>
      </c>
      <c r="AS1567" s="81" t="s">
        <v>261</v>
      </c>
      <c r="AT1567" s="81" t="s">
        <v>121</v>
      </c>
      <c r="AU1567" s="82" t="s">
        <v>5500</v>
      </c>
      <c r="AV1567" s="134">
        <v>46093</v>
      </c>
      <c r="AW1567" s="75" t="s">
        <v>6051</v>
      </c>
      <c r="AX1567" s="75" t="s">
        <v>6052</v>
      </c>
      <c r="AY1567" s="75"/>
      <c r="AZ1567" s="96"/>
      <c r="BA1567" s="75"/>
      <c r="BB1567" s="75"/>
      <c r="BC1567" s="75"/>
      <c r="BD1567" s="75"/>
      <c r="BE1567" s="75"/>
      <c r="BF1567" s="75"/>
      <c r="BG1567" s="75"/>
      <c r="BH1567" s="75"/>
      <c r="BI1567" s="75"/>
      <c r="BJ1567" s="75"/>
      <c r="BK1567" s="75"/>
      <c r="BL1567" s="75"/>
      <c r="BM1567" s="75"/>
      <c r="BN1567" s="75"/>
      <c r="BO1567" s="75"/>
      <c r="BP1567" s="75"/>
      <c r="BQ1567" s="75"/>
      <c r="BR1567" s="75"/>
      <c r="BS1567" s="75"/>
      <c r="BT1567" s="75">
        <f>IF(COUNTIF($C$3:C1567, C1567)=1, 1, 0)</f>
        <v>1</v>
      </c>
      <c r="BU1567" s="201" t="s">
        <v>6053</v>
      </c>
      <c r="BV1567" s="74">
        <v>46104</v>
      </c>
      <c r="BW1567" s="85"/>
      <c r="BX1567" s="85"/>
      <c r="BY1567" s="86"/>
      <c r="BZ1567" s="87">
        <f t="shared" si="488"/>
        <v>7</v>
      </c>
      <c r="CB1567" s="88">
        <f t="shared" si="482"/>
        <v>13</v>
      </c>
      <c r="CC1567" s="89"/>
      <c r="CE1567" s="87">
        <f t="shared" si="487"/>
        <v>3</v>
      </c>
      <c r="CF1567" s="90">
        <v>23608800</v>
      </c>
      <c r="CG1567" s="90"/>
      <c r="CH1567" s="90">
        <v>23608800</v>
      </c>
      <c r="CI1567" s="91">
        <v>26232</v>
      </c>
      <c r="CJ1567" s="87">
        <f t="shared" si="483"/>
        <v>3</v>
      </c>
      <c r="CK1567" s="87">
        <f t="shared" si="484"/>
        <v>11</v>
      </c>
      <c r="CL1567" s="22" t="s">
        <v>5125</v>
      </c>
      <c r="CM1567" s="22" t="s">
        <v>6054</v>
      </c>
    </row>
    <row r="1568" spans="1:91" ht="14.85" customHeight="1" x14ac:dyDescent="0.25">
      <c r="A1568" s="69">
        <f t="shared" si="486"/>
        <v>1566</v>
      </c>
      <c r="B1568" s="70" t="s">
        <v>102</v>
      </c>
      <c r="C1568" s="98" t="s">
        <v>6043</v>
      </c>
      <c r="D1568" s="106">
        <v>145533490</v>
      </c>
      <c r="E1568" s="73">
        <v>5320007983</v>
      </c>
      <c r="F1568" s="74">
        <v>46093</v>
      </c>
      <c r="G1568" s="75" t="s">
        <v>3388</v>
      </c>
      <c r="H1568" s="75" t="s">
        <v>3389</v>
      </c>
      <c r="I1568" s="75" t="s">
        <v>105</v>
      </c>
      <c r="J1568" s="75" t="s">
        <v>3390</v>
      </c>
      <c r="K1568" s="75" t="s">
        <v>242</v>
      </c>
      <c r="L1568" s="74">
        <v>46108</v>
      </c>
      <c r="M1568" s="73">
        <v>0</v>
      </c>
      <c r="N1568" s="116" t="s">
        <v>6047</v>
      </c>
      <c r="O1568" s="116" t="s">
        <v>6048</v>
      </c>
      <c r="P1568" s="75">
        <v>2830049999</v>
      </c>
      <c r="Q1568" s="74">
        <v>46093</v>
      </c>
      <c r="R1568" s="75">
        <v>1209392863</v>
      </c>
      <c r="S1568" s="75">
        <v>224314405</v>
      </c>
      <c r="T1568" s="74">
        <v>46093</v>
      </c>
      <c r="U1568" s="76">
        <v>2515.431</v>
      </c>
      <c r="V1568" s="76">
        <v>2434.8090000000002</v>
      </c>
      <c r="W1568" s="75">
        <v>4</v>
      </c>
      <c r="X1568" s="75">
        <v>0</v>
      </c>
      <c r="Y1568" s="98" t="s">
        <v>6043</v>
      </c>
      <c r="Z1568" s="82" t="s">
        <v>220</v>
      </c>
      <c r="AA1568" s="75" t="s">
        <v>6049</v>
      </c>
      <c r="AB1568" s="75" t="s">
        <v>6050</v>
      </c>
      <c r="AC1568" s="98" t="s">
        <v>6043</v>
      </c>
      <c r="AD1568" s="75" t="s">
        <v>113</v>
      </c>
      <c r="AE1568" s="74">
        <v>46104</v>
      </c>
      <c r="AF1568" s="80">
        <v>46096.875</v>
      </c>
      <c r="AG1568" s="80">
        <v>46094.416666666664</v>
      </c>
      <c r="AH1568" s="80">
        <v>46096.875</v>
      </c>
      <c r="AI1568" s="134">
        <v>46098</v>
      </c>
      <c r="AJ1568" s="221">
        <v>46102</v>
      </c>
      <c r="AK1568" s="221">
        <v>46102</v>
      </c>
      <c r="AL1568" s="134">
        <v>46105</v>
      </c>
      <c r="AM1568" s="74">
        <v>46109</v>
      </c>
      <c r="AN1568" s="74">
        <v>46109</v>
      </c>
      <c r="AO1568" s="81" t="s">
        <v>121</v>
      </c>
      <c r="AP1568" s="81" t="s">
        <v>121</v>
      </c>
      <c r="AQ1568" s="81" t="s">
        <v>121</v>
      </c>
      <c r="AR1568" s="81" t="s">
        <v>121</v>
      </c>
      <c r="AS1568" s="81" t="s">
        <v>261</v>
      </c>
      <c r="AT1568" s="81" t="s">
        <v>121</v>
      </c>
      <c r="AU1568" s="82" t="s">
        <v>5500</v>
      </c>
      <c r="AV1568" s="134">
        <v>46093</v>
      </c>
      <c r="AW1568" s="75">
        <f>_xlfn.XLOOKUP(D1568,'[1]OPS Loading report'!$E:$E,'[1]OPS Loading report'!$G:$G)</f>
        <v>0</v>
      </c>
      <c r="AX1568" s="75"/>
      <c r="AY1568" s="75"/>
      <c r="AZ1568" s="96"/>
      <c r="BA1568" s="75"/>
      <c r="BB1568" s="75"/>
      <c r="BC1568" s="75"/>
      <c r="BD1568" s="75"/>
      <c r="BE1568" s="75"/>
      <c r="BF1568" s="75"/>
      <c r="BG1568" s="75"/>
      <c r="BH1568" s="75"/>
      <c r="BI1568" s="75"/>
      <c r="BJ1568" s="75"/>
      <c r="BK1568" s="75"/>
      <c r="BL1568" s="75"/>
      <c r="BM1568" s="75"/>
      <c r="BN1568" s="75"/>
      <c r="BO1568" s="75"/>
      <c r="BP1568" s="75"/>
      <c r="BQ1568" s="75"/>
      <c r="BR1568" s="75"/>
      <c r="BS1568" s="75"/>
      <c r="BT1568" s="75"/>
      <c r="BU1568" s="201" t="s">
        <v>6053</v>
      </c>
      <c r="BV1568" s="74">
        <v>46104</v>
      </c>
      <c r="BW1568" s="85"/>
      <c r="BX1568" s="85"/>
      <c r="BY1568" s="86"/>
      <c r="BZ1568" s="87">
        <f t="shared" si="488"/>
        <v>11</v>
      </c>
      <c r="CB1568" s="88">
        <f t="shared" si="482"/>
        <v>13</v>
      </c>
      <c r="CC1568" s="89"/>
      <c r="CE1568" s="87">
        <f t="shared" si="487"/>
        <v>3</v>
      </c>
      <c r="CF1568" s="90"/>
      <c r="CG1568" s="90"/>
      <c r="CH1568" s="90"/>
      <c r="CJ1568" s="87">
        <f t="shared" si="483"/>
        <v>3</v>
      </c>
      <c r="CK1568" s="87">
        <f t="shared" si="484"/>
        <v>11</v>
      </c>
      <c r="CL1568" s="22" t="s">
        <v>5125</v>
      </c>
      <c r="CM1568" s="22" t="s">
        <v>6054</v>
      </c>
    </row>
    <row r="1569" spans="1:91" ht="14.85" customHeight="1" x14ac:dyDescent="0.25">
      <c r="A1569" s="69">
        <f t="shared" si="486"/>
        <v>1567</v>
      </c>
      <c r="B1569" s="70" t="s">
        <v>102</v>
      </c>
      <c r="C1569" s="98">
        <v>235600332469</v>
      </c>
      <c r="D1569" s="106">
        <v>145641461</v>
      </c>
      <c r="E1569" s="73"/>
      <c r="F1569" s="74">
        <v>46092</v>
      </c>
      <c r="G1569" s="75" t="s">
        <v>406</v>
      </c>
      <c r="H1569" s="75" t="s">
        <v>140</v>
      </c>
      <c r="I1569" s="75" t="s">
        <v>105</v>
      </c>
      <c r="J1569" s="75" t="s">
        <v>5509</v>
      </c>
      <c r="K1569" s="75" t="s">
        <v>242</v>
      </c>
      <c r="L1569" s="158">
        <v>46116</v>
      </c>
      <c r="M1569" s="73">
        <v>40</v>
      </c>
      <c r="N1569" s="75" t="s">
        <v>6055</v>
      </c>
      <c r="O1569" s="75" t="s">
        <v>6056</v>
      </c>
      <c r="P1569" s="75">
        <v>2830049880</v>
      </c>
      <c r="Q1569" s="74">
        <v>46091</v>
      </c>
      <c r="R1569" s="75">
        <v>1209392052</v>
      </c>
      <c r="S1569" s="75">
        <v>224298633</v>
      </c>
      <c r="T1569" s="74">
        <v>46091</v>
      </c>
      <c r="U1569" s="76">
        <v>17810.069</v>
      </c>
      <c r="V1569" s="76">
        <v>17226.800999999999</v>
      </c>
      <c r="W1569" s="75">
        <v>21</v>
      </c>
      <c r="X1569" s="75">
        <v>6</v>
      </c>
      <c r="Y1569" s="98">
        <v>235600332469</v>
      </c>
      <c r="Z1569" s="82" t="s">
        <v>128</v>
      </c>
      <c r="AA1569" s="75" t="s">
        <v>1426</v>
      </c>
      <c r="AB1569" s="75" t="s">
        <v>5424</v>
      </c>
      <c r="AC1569" s="98">
        <v>235600332469</v>
      </c>
      <c r="AD1569" s="75" t="s">
        <v>113</v>
      </c>
      <c r="AE1569" s="74">
        <v>46096</v>
      </c>
      <c r="AF1569" s="80">
        <v>46093.541666666664</v>
      </c>
      <c r="AG1569" s="80">
        <v>46094.583333333336</v>
      </c>
      <c r="AH1569" s="80">
        <v>46093.625</v>
      </c>
      <c r="AI1569" s="99">
        <v>46095</v>
      </c>
      <c r="AJ1569" s="69"/>
      <c r="AK1569" s="74">
        <v>46096</v>
      </c>
      <c r="AL1569" s="99">
        <v>46103</v>
      </c>
      <c r="AM1569" s="101">
        <v>46111</v>
      </c>
      <c r="AN1569" s="74">
        <v>46113</v>
      </c>
      <c r="AO1569" s="81">
        <f>IF(AH1569&lt;AG1569,IF(AH1569=0,"",AH1569-1),IF(AG1569=0,"",AG1569-1))</f>
        <v>46092.625</v>
      </c>
      <c r="AP1569" s="81">
        <f>IF(AH1569&lt;AG1569,IF(AH1569=0,"",AH1569),IF(AG1569=0,"",AG1569))</f>
        <v>46093.625</v>
      </c>
      <c r="AQ1569" s="81">
        <f>IF(AH1569&lt;AG1569,IF(AH1569=0,"",AH1569),IF(AG1569=0,"",AG1569))</f>
        <v>46093.625</v>
      </c>
      <c r="AR1569" s="81">
        <f>IF(AI1569=0,"",IF(AI1569&lt;AJ1569,AJ1569+1,AI1569+1))</f>
        <v>46096</v>
      </c>
      <c r="AS1569" s="81">
        <f>IF(AI1569=0,"",IF(AE1569=0,IF(AJ1569=0,AI1569+2,AJ1569+2),AE1569+2))</f>
        <v>46098</v>
      </c>
      <c r="AT1569" s="81">
        <f>IF(AI1569=0,"",IF(AI1569&lt;AJ1569,AJ1569+1,AI1569+1))</f>
        <v>46096</v>
      </c>
      <c r="AU1569" s="224" t="s">
        <v>5120</v>
      </c>
      <c r="AV1569" s="134">
        <v>46091</v>
      </c>
      <c r="AW1569" s="170" t="s">
        <v>6057</v>
      </c>
      <c r="AX1569" s="75" t="s">
        <v>6058</v>
      </c>
      <c r="AY1569" s="75"/>
      <c r="AZ1569" s="96"/>
      <c r="BA1569" s="75"/>
      <c r="BB1569" s="75"/>
      <c r="BC1569" s="75"/>
      <c r="BD1569" s="75"/>
      <c r="BE1569" s="75"/>
      <c r="BF1569" s="75"/>
      <c r="BG1569" s="75"/>
      <c r="BH1569" s="75"/>
      <c r="BI1569" s="75"/>
      <c r="BJ1569" s="75"/>
      <c r="BK1569" s="75"/>
      <c r="BL1569" s="75"/>
      <c r="BM1569" s="75"/>
      <c r="BN1569" s="75"/>
      <c r="BO1569" s="75"/>
      <c r="BP1569" s="75"/>
      <c r="BQ1569" s="75"/>
      <c r="BR1569" s="75"/>
      <c r="BS1569" s="75"/>
      <c r="BT1569" s="75">
        <f>IF(COUNTIF($C$3:C1569, C1569)=1, 1, 0)</f>
        <v>1</v>
      </c>
      <c r="BU1569" s="188" t="s">
        <v>6059</v>
      </c>
      <c r="BV1569" s="74">
        <v>46098</v>
      </c>
      <c r="BW1569" s="85"/>
      <c r="BX1569" s="85"/>
      <c r="BY1569" s="86"/>
      <c r="BZ1569" s="87">
        <f t="shared" si="488"/>
        <v>11</v>
      </c>
      <c r="CB1569" s="88">
        <f t="shared" si="482"/>
        <v>12</v>
      </c>
      <c r="CC1569" s="89"/>
      <c r="CE1569" s="87">
        <f t="shared" si="487"/>
        <v>3</v>
      </c>
      <c r="CF1569" s="90">
        <v>31393200</v>
      </c>
      <c r="CG1569" s="90"/>
      <c r="CH1569" s="90">
        <v>31393200</v>
      </c>
      <c r="CI1569" s="22">
        <v>26161</v>
      </c>
      <c r="CJ1569" s="87">
        <f t="shared" si="483"/>
        <v>3</v>
      </c>
      <c r="CK1569" s="87">
        <f t="shared" si="484"/>
        <v>11</v>
      </c>
      <c r="CL1569" s="22" t="s">
        <v>5125</v>
      </c>
      <c r="CM1569" s="22" t="s">
        <v>6060</v>
      </c>
    </row>
    <row r="1570" spans="1:91" ht="14.85" customHeight="1" x14ac:dyDescent="0.25">
      <c r="A1570" s="69">
        <f t="shared" si="486"/>
        <v>1568</v>
      </c>
      <c r="B1570" s="70" t="s">
        <v>102</v>
      </c>
      <c r="C1570" s="98">
        <v>235600332469</v>
      </c>
      <c r="D1570" s="106">
        <v>145641470</v>
      </c>
      <c r="E1570" s="73"/>
      <c r="F1570" s="74">
        <v>46092</v>
      </c>
      <c r="G1570" s="75" t="s">
        <v>406</v>
      </c>
      <c r="H1570" s="75" t="s">
        <v>140</v>
      </c>
      <c r="I1570" s="75" t="s">
        <v>105</v>
      </c>
      <c r="J1570" s="75" t="s">
        <v>5509</v>
      </c>
      <c r="K1570" s="75" t="s">
        <v>242</v>
      </c>
      <c r="L1570" s="158">
        <v>46116</v>
      </c>
      <c r="M1570" s="73">
        <v>40</v>
      </c>
      <c r="N1570" s="75" t="s">
        <v>6061</v>
      </c>
      <c r="O1570" s="75" t="s">
        <v>6062</v>
      </c>
      <c r="P1570" s="75">
        <v>2830049903</v>
      </c>
      <c r="Q1570" s="74">
        <v>46091</v>
      </c>
      <c r="R1570" s="75">
        <v>1209392153</v>
      </c>
      <c r="S1570" s="75">
        <v>224298646</v>
      </c>
      <c r="T1570" s="74">
        <v>46091</v>
      </c>
      <c r="U1570" s="76">
        <v>17756.645</v>
      </c>
      <c r="V1570" s="76">
        <v>17174.946</v>
      </c>
      <c r="W1570" s="75">
        <v>21</v>
      </c>
      <c r="X1570" s="75">
        <v>6</v>
      </c>
      <c r="Y1570" s="98">
        <v>235600332477</v>
      </c>
      <c r="Z1570" s="82" t="s">
        <v>128</v>
      </c>
      <c r="AA1570" s="75" t="s">
        <v>1426</v>
      </c>
      <c r="AB1570" s="75" t="s">
        <v>5424</v>
      </c>
      <c r="AC1570" s="98">
        <v>235600332469</v>
      </c>
      <c r="AD1570" s="75" t="s">
        <v>113</v>
      </c>
      <c r="AE1570" s="74">
        <v>46096</v>
      </c>
      <c r="AF1570" s="80">
        <v>46093.541666666664</v>
      </c>
      <c r="AG1570" s="80">
        <v>46094.583333333336</v>
      </c>
      <c r="AH1570" s="80">
        <v>46093.625</v>
      </c>
      <c r="AI1570" s="99">
        <v>46095</v>
      </c>
      <c r="AJ1570" s="69"/>
      <c r="AK1570" s="74">
        <v>46096</v>
      </c>
      <c r="AL1570" s="99">
        <v>46103</v>
      </c>
      <c r="AM1570" s="101">
        <v>46111</v>
      </c>
      <c r="AN1570" s="74">
        <v>46113</v>
      </c>
      <c r="AO1570" s="81">
        <f>IF(AH1570&lt;AG1570,IF(AH1570=0,"",AH1570-1),IF(AG1570=0,"",AG1570-1))</f>
        <v>46092.625</v>
      </c>
      <c r="AP1570" s="81">
        <f>IF(AH1570&lt;AG1570,IF(AH1570=0,"",AH1570),IF(AG1570=0,"",AG1570))</f>
        <v>46093.625</v>
      </c>
      <c r="AQ1570" s="81">
        <f>IF(AH1570&lt;AG1570,IF(AH1570=0,"",AH1570),IF(AG1570=0,"",AG1570))</f>
        <v>46093.625</v>
      </c>
      <c r="AR1570" s="81">
        <f>IF(AI1570=0,"",IF(AI1570&lt;AJ1570,AJ1570+1,AI1570+1))</f>
        <v>46096</v>
      </c>
      <c r="AS1570" s="81">
        <f>IF(AI1570=0,"",IF(AE1570=0,IF(AJ1570=0,AI1570+2,AJ1570+2),AE1570+2))</f>
        <v>46098</v>
      </c>
      <c r="AT1570" s="81">
        <f>IF(AI1570=0,"",IF(AI1570&lt;AJ1570,AJ1570+1,AI1570+1))</f>
        <v>46096</v>
      </c>
      <c r="AU1570" s="224" t="s">
        <v>5120</v>
      </c>
      <c r="AV1570" s="134">
        <v>46091</v>
      </c>
      <c r="AW1570" s="170" t="s">
        <v>6063</v>
      </c>
      <c r="AX1570" s="75" t="s">
        <v>6064</v>
      </c>
      <c r="AY1570" s="75"/>
      <c r="AZ1570" s="96"/>
      <c r="BA1570" s="75"/>
      <c r="BB1570" s="75"/>
      <c r="BC1570" s="75"/>
      <c r="BD1570" s="75"/>
      <c r="BE1570" s="75"/>
      <c r="BF1570" s="75"/>
      <c r="BG1570" s="75"/>
      <c r="BH1570" s="75"/>
      <c r="BI1570" s="75"/>
      <c r="BJ1570" s="75"/>
      <c r="BK1570" s="75"/>
      <c r="BL1570" s="75"/>
      <c r="BM1570" s="75"/>
      <c r="BN1570" s="75"/>
      <c r="BO1570" s="75"/>
      <c r="BP1570" s="75"/>
      <c r="BQ1570" s="75"/>
      <c r="BR1570" s="75"/>
      <c r="BS1570" s="75"/>
      <c r="BT1570" s="75">
        <f>IF(COUNTIF($C$3:C1570, C1570)=1, 1, 0)</f>
        <v>0</v>
      </c>
      <c r="BU1570" s="188" t="s">
        <v>6059</v>
      </c>
      <c r="BV1570" s="74">
        <v>46098</v>
      </c>
      <c r="BW1570" s="85"/>
      <c r="BX1570" s="85"/>
      <c r="BY1570" s="86"/>
      <c r="BZ1570" s="87">
        <f t="shared" si="488"/>
        <v>11</v>
      </c>
      <c r="CB1570" s="88">
        <f t="shared" si="482"/>
        <v>12</v>
      </c>
      <c r="CC1570" s="89"/>
      <c r="CE1570" s="87">
        <f t="shared" si="487"/>
        <v>3</v>
      </c>
      <c r="CF1570" s="90">
        <v>31393200</v>
      </c>
      <c r="CG1570" s="90"/>
      <c r="CH1570" s="90">
        <v>31393200</v>
      </c>
      <c r="CI1570" s="22">
        <v>26161</v>
      </c>
      <c r="CJ1570" s="87">
        <f t="shared" si="483"/>
        <v>3</v>
      </c>
      <c r="CK1570" s="87">
        <f t="shared" si="484"/>
        <v>11</v>
      </c>
      <c r="CL1570" s="22" t="s">
        <v>5125</v>
      </c>
      <c r="CM1570" s="22" t="s">
        <v>6060</v>
      </c>
    </row>
    <row r="1571" spans="1:91" ht="14.85" customHeight="1" x14ac:dyDescent="0.25">
      <c r="A1571" s="69">
        <f t="shared" si="486"/>
        <v>1569</v>
      </c>
      <c r="B1571" s="70" t="s">
        <v>102</v>
      </c>
      <c r="C1571" s="246">
        <v>235600332485</v>
      </c>
      <c r="D1571" s="106">
        <v>145641454</v>
      </c>
      <c r="E1571" s="240">
        <v>5320007842</v>
      </c>
      <c r="F1571" s="74">
        <v>46092</v>
      </c>
      <c r="G1571" s="75" t="s">
        <v>406</v>
      </c>
      <c r="H1571" s="75" t="s">
        <v>140</v>
      </c>
      <c r="I1571" s="75" t="s">
        <v>105</v>
      </c>
      <c r="J1571" s="75" t="s">
        <v>5509</v>
      </c>
      <c r="K1571" s="75" t="s">
        <v>242</v>
      </c>
      <c r="L1571" s="74">
        <v>46116</v>
      </c>
      <c r="M1571" s="73">
        <v>40</v>
      </c>
      <c r="N1571" s="75" t="s">
        <v>6065</v>
      </c>
      <c r="O1571" s="75" t="s">
        <v>6066</v>
      </c>
      <c r="P1571" s="75">
        <v>2830049922</v>
      </c>
      <c r="Q1571" s="74">
        <v>46092</v>
      </c>
      <c r="R1571" s="75">
        <v>1209392408</v>
      </c>
      <c r="S1571" s="75">
        <v>224305441</v>
      </c>
      <c r="T1571" s="74">
        <v>46092</v>
      </c>
      <c r="U1571" s="76">
        <v>16484.22</v>
      </c>
      <c r="V1571" s="76">
        <v>15811.045</v>
      </c>
      <c r="W1571" s="75">
        <v>19</v>
      </c>
      <c r="X1571" s="75">
        <v>9</v>
      </c>
      <c r="Y1571" s="246">
        <v>235600332485</v>
      </c>
      <c r="Z1571" s="241" t="s">
        <v>128</v>
      </c>
      <c r="AA1571" s="85" t="s">
        <v>1426</v>
      </c>
      <c r="AB1571" s="241" t="s">
        <v>5424</v>
      </c>
      <c r="AC1571" s="246">
        <v>235600332485</v>
      </c>
      <c r="AD1571" s="75" t="s">
        <v>113</v>
      </c>
      <c r="AE1571" s="74">
        <v>46096</v>
      </c>
      <c r="AF1571" s="80">
        <v>46093.541666666664</v>
      </c>
      <c r="AG1571" s="80">
        <v>46094.583333333336</v>
      </c>
      <c r="AH1571" s="80">
        <v>46093.625</v>
      </c>
      <c r="AI1571" s="99">
        <v>46095</v>
      </c>
      <c r="AJ1571" s="69"/>
      <c r="AK1571" s="74">
        <v>46096</v>
      </c>
      <c r="AL1571" s="99">
        <v>46105</v>
      </c>
      <c r="AM1571" s="101">
        <v>46111</v>
      </c>
      <c r="AN1571" s="74">
        <v>46113</v>
      </c>
      <c r="AO1571" s="81" t="s">
        <v>121</v>
      </c>
      <c r="AP1571" s="81" t="s">
        <v>121</v>
      </c>
      <c r="AQ1571" s="81" t="s">
        <v>121</v>
      </c>
      <c r="AR1571" s="81" t="s">
        <v>121</v>
      </c>
      <c r="AS1571" s="81" t="s">
        <v>121</v>
      </c>
      <c r="AT1571" s="81" t="s">
        <v>121</v>
      </c>
      <c r="AU1571" s="224" t="s">
        <v>5120</v>
      </c>
      <c r="AV1571" s="134">
        <v>46092</v>
      </c>
      <c r="AW1571" s="75" t="s">
        <v>6067</v>
      </c>
      <c r="AX1571" s="75" t="s">
        <v>6068</v>
      </c>
      <c r="AY1571" s="75"/>
      <c r="AZ1571" s="96"/>
      <c r="BA1571" s="75"/>
      <c r="BB1571" s="75"/>
      <c r="BC1571" s="75"/>
      <c r="BD1571" s="75"/>
      <c r="BE1571" s="75"/>
      <c r="BF1571" s="75"/>
      <c r="BG1571" s="75"/>
      <c r="BH1571" s="75"/>
      <c r="BI1571" s="75"/>
      <c r="BJ1571" s="75"/>
      <c r="BK1571" s="75"/>
      <c r="BL1571" s="75"/>
      <c r="BM1571" s="75"/>
      <c r="BN1571" s="75"/>
      <c r="BO1571" s="75"/>
      <c r="BP1571" s="75"/>
      <c r="BQ1571" s="75"/>
      <c r="BR1571" s="75"/>
      <c r="BS1571" s="75"/>
      <c r="BT1571" s="75">
        <f>IF(COUNTIF($C$3:C1571, C1571)=1, 1, 0)</f>
        <v>1</v>
      </c>
      <c r="BU1571" s="201" t="s">
        <v>6069</v>
      </c>
      <c r="BV1571" s="74">
        <v>46098</v>
      </c>
      <c r="BW1571" s="85"/>
      <c r="BX1571" s="85"/>
      <c r="BY1571" s="86"/>
      <c r="BZ1571" s="87">
        <f t="shared" si="488"/>
        <v>11</v>
      </c>
      <c r="CB1571" s="88">
        <f t="shared" si="482"/>
        <v>12</v>
      </c>
      <c r="CC1571" s="89"/>
      <c r="CE1571" s="87">
        <f t="shared" si="487"/>
        <v>3</v>
      </c>
      <c r="CF1571" s="90">
        <v>31393200</v>
      </c>
      <c r="CG1571" s="90"/>
      <c r="CH1571" s="90">
        <v>31393200</v>
      </c>
      <c r="CI1571" s="22">
        <v>26161</v>
      </c>
      <c r="CJ1571" s="87">
        <f t="shared" si="483"/>
        <v>3</v>
      </c>
      <c r="CK1571" s="87">
        <f t="shared" si="484"/>
        <v>11</v>
      </c>
      <c r="CL1571" s="22" t="s">
        <v>5125</v>
      </c>
      <c r="CM1571" s="22" t="s">
        <v>6070</v>
      </c>
    </row>
    <row r="1572" spans="1:91" ht="14.85" customHeight="1" x14ac:dyDescent="0.25">
      <c r="A1572" s="69">
        <f t="shared" si="486"/>
        <v>1570</v>
      </c>
      <c r="B1572" s="70" t="s">
        <v>102</v>
      </c>
      <c r="C1572" s="246">
        <v>235600332485</v>
      </c>
      <c r="D1572" s="106">
        <v>145641475</v>
      </c>
      <c r="E1572" s="240">
        <v>5320007842</v>
      </c>
      <c r="F1572" s="74">
        <v>46092</v>
      </c>
      <c r="G1572" s="75" t="s">
        <v>406</v>
      </c>
      <c r="H1572" s="75" t="s">
        <v>140</v>
      </c>
      <c r="I1572" s="75" t="s">
        <v>105</v>
      </c>
      <c r="J1572" s="75" t="s">
        <v>5509</v>
      </c>
      <c r="K1572" s="75" t="s">
        <v>242</v>
      </c>
      <c r="L1572" s="74">
        <v>46116</v>
      </c>
      <c r="M1572" s="73">
        <v>0</v>
      </c>
      <c r="N1572" s="75" t="s">
        <v>6065</v>
      </c>
      <c r="O1572" s="75" t="s">
        <v>6066</v>
      </c>
      <c r="P1572" s="75">
        <v>2830049923</v>
      </c>
      <c r="Q1572" s="74">
        <v>46092</v>
      </c>
      <c r="R1572" s="75">
        <v>1209392409</v>
      </c>
      <c r="S1572" s="75">
        <v>224305443</v>
      </c>
      <c r="T1572" s="74">
        <v>46092</v>
      </c>
      <c r="U1572" s="76">
        <v>2550.2950000000001</v>
      </c>
      <c r="V1572" s="76">
        <v>2466.4609999999998</v>
      </c>
      <c r="W1572" s="75">
        <v>4</v>
      </c>
      <c r="X1572" s="75">
        <v>1</v>
      </c>
      <c r="Y1572" s="246">
        <v>235600332485</v>
      </c>
      <c r="Z1572" s="241" t="s">
        <v>128</v>
      </c>
      <c r="AA1572" s="85" t="s">
        <v>1426</v>
      </c>
      <c r="AB1572" s="241" t="s">
        <v>5424</v>
      </c>
      <c r="AC1572" s="246">
        <v>235600332485</v>
      </c>
      <c r="AD1572" s="75" t="s">
        <v>113</v>
      </c>
      <c r="AE1572" s="74">
        <v>46096</v>
      </c>
      <c r="AF1572" s="80">
        <v>46093.541666666664</v>
      </c>
      <c r="AG1572" s="80">
        <v>46094.583333333336</v>
      </c>
      <c r="AH1572" s="80">
        <v>46093.625</v>
      </c>
      <c r="AI1572" s="99">
        <v>46095</v>
      </c>
      <c r="AJ1572" s="69"/>
      <c r="AK1572" s="74">
        <v>46096</v>
      </c>
      <c r="AL1572" s="99">
        <v>46105</v>
      </c>
      <c r="AM1572" s="101">
        <v>46111</v>
      </c>
      <c r="AN1572" s="74">
        <v>46113</v>
      </c>
      <c r="AO1572" s="81" t="s">
        <v>121</v>
      </c>
      <c r="AP1572" s="81" t="s">
        <v>121</v>
      </c>
      <c r="AQ1572" s="81" t="s">
        <v>121</v>
      </c>
      <c r="AR1572" s="81" t="s">
        <v>121</v>
      </c>
      <c r="AS1572" s="81" t="s">
        <v>121</v>
      </c>
      <c r="AT1572" s="81" t="s">
        <v>121</v>
      </c>
      <c r="AU1572" s="224" t="s">
        <v>5120</v>
      </c>
      <c r="AV1572" s="134">
        <v>46092</v>
      </c>
      <c r="AW1572" s="75">
        <v>0</v>
      </c>
      <c r="AX1572" s="75">
        <v>0</v>
      </c>
      <c r="AY1572" s="75"/>
      <c r="AZ1572" s="96"/>
      <c r="BA1572" s="75"/>
      <c r="BB1572" s="75"/>
      <c r="BC1572" s="75"/>
      <c r="BD1572" s="75"/>
      <c r="BE1572" s="75"/>
      <c r="BF1572" s="75"/>
      <c r="BG1572" s="75"/>
      <c r="BH1572" s="75"/>
      <c r="BI1572" s="75"/>
      <c r="BJ1572" s="75"/>
      <c r="BK1572" s="75"/>
      <c r="BL1572" s="75"/>
      <c r="BM1572" s="75"/>
      <c r="BN1572" s="75"/>
      <c r="BO1572" s="75"/>
      <c r="BP1572" s="75"/>
      <c r="BQ1572" s="75"/>
      <c r="BR1572" s="75"/>
      <c r="BS1572" s="75"/>
      <c r="BT1572" s="75">
        <f>IF(COUNTIF($C$3:C1572, C1572)=1, 1, 0)</f>
        <v>0</v>
      </c>
      <c r="BU1572" s="201" t="s">
        <v>6069</v>
      </c>
      <c r="BV1572" s="74">
        <v>46098</v>
      </c>
      <c r="BW1572" s="85"/>
      <c r="BX1572" s="85"/>
      <c r="BY1572" s="86"/>
      <c r="BZ1572" s="87">
        <f t="shared" si="488"/>
        <v>11</v>
      </c>
      <c r="CB1572" s="88">
        <f t="shared" si="482"/>
        <v>12</v>
      </c>
      <c r="CC1572" s="89"/>
      <c r="CE1572" s="87">
        <f t="shared" si="487"/>
        <v>3</v>
      </c>
      <c r="CF1572" s="90"/>
      <c r="CG1572" s="90"/>
      <c r="CH1572" s="90"/>
      <c r="CJ1572" s="87">
        <f t="shared" si="483"/>
        <v>3</v>
      </c>
      <c r="CK1572" s="87">
        <f t="shared" si="484"/>
        <v>11</v>
      </c>
      <c r="CL1572" s="22" t="s">
        <v>5125</v>
      </c>
      <c r="CM1572" s="22" t="s">
        <v>6070</v>
      </c>
    </row>
    <row r="1573" spans="1:91" ht="14.85" customHeight="1" x14ac:dyDescent="0.25">
      <c r="A1573" s="69">
        <f t="shared" si="486"/>
        <v>1571</v>
      </c>
      <c r="B1573" s="70" t="s">
        <v>102</v>
      </c>
      <c r="C1573" s="98">
        <v>235600308134</v>
      </c>
      <c r="D1573" s="73">
        <v>145560292</v>
      </c>
      <c r="E1573" s="73">
        <v>5320007802</v>
      </c>
      <c r="F1573" s="74">
        <v>46085</v>
      </c>
      <c r="G1573" s="75" t="s">
        <v>540</v>
      </c>
      <c r="H1573" s="75" t="s">
        <v>4340</v>
      </c>
      <c r="I1573" s="75" t="s">
        <v>105</v>
      </c>
      <c r="J1573" s="75" t="s">
        <v>2035</v>
      </c>
      <c r="K1573" s="75" t="s">
        <v>242</v>
      </c>
      <c r="L1573" s="158">
        <v>46113</v>
      </c>
      <c r="M1573" s="73">
        <v>0</v>
      </c>
      <c r="N1573" s="75" t="s">
        <v>6071</v>
      </c>
      <c r="O1573" s="75" t="s">
        <v>6072</v>
      </c>
      <c r="P1573" s="75">
        <v>2830049919</v>
      </c>
      <c r="Q1573" s="231">
        <v>46091</v>
      </c>
      <c r="R1573" s="75">
        <v>1209392209</v>
      </c>
      <c r="S1573" s="75">
        <v>224300562</v>
      </c>
      <c r="T1573" s="231">
        <v>46091</v>
      </c>
      <c r="U1573" s="76">
        <v>3181.43</v>
      </c>
      <c r="V1573" s="76">
        <v>3073.585</v>
      </c>
      <c r="W1573" s="75">
        <v>3</v>
      </c>
      <c r="X1573" s="75">
        <v>0</v>
      </c>
      <c r="Y1573" s="98">
        <v>235600308134</v>
      </c>
      <c r="Z1573" s="78" t="s">
        <v>128</v>
      </c>
      <c r="AA1573" s="75" t="s">
        <v>4351</v>
      </c>
      <c r="AB1573" s="75" t="s">
        <v>4344</v>
      </c>
      <c r="AC1573" s="98">
        <v>235600308134</v>
      </c>
      <c r="AD1573" s="75" t="s">
        <v>113</v>
      </c>
      <c r="AE1573" s="74">
        <v>46096</v>
      </c>
      <c r="AF1573" s="80">
        <v>46094.041666666664</v>
      </c>
      <c r="AG1573" s="80">
        <v>46094.5</v>
      </c>
      <c r="AH1573" s="80">
        <v>46093.416666666664</v>
      </c>
      <c r="AI1573" s="99">
        <v>46092</v>
      </c>
      <c r="AJ1573" s="99">
        <v>46095</v>
      </c>
      <c r="AK1573" s="99">
        <v>46095</v>
      </c>
      <c r="AL1573" s="99">
        <v>46097</v>
      </c>
      <c r="AM1573" s="99">
        <v>46102</v>
      </c>
      <c r="AN1573" s="101">
        <v>46102</v>
      </c>
      <c r="AO1573" s="81" t="s">
        <v>121</v>
      </c>
      <c r="AP1573" s="81" t="s">
        <v>121</v>
      </c>
      <c r="AQ1573" s="81" t="s">
        <v>121</v>
      </c>
      <c r="AR1573" s="81" t="s">
        <v>121</v>
      </c>
      <c r="AS1573" s="81" t="s">
        <v>261</v>
      </c>
      <c r="AT1573" s="81" t="s">
        <v>121</v>
      </c>
      <c r="AU1573" s="224" t="s">
        <v>5120</v>
      </c>
      <c r="AV1573" s="134">
        <v>46091</v>
      </c>
      <c r="AW1573" s="170" t="s">
        <v>6073</v>
      </c>
      <c r="AX1573" s="75" t="s">
        <v>6074</v>
      </c>
      <c r="AY1573" s="75"/>
      <c r="AZ1573" s="96"/>
      <c r="BA1573" s="75"/>
      <c r="BB1573" s="75"/>
      <c r="BC1573" s="75"/>
      <c r="BD1573" s="75"/>
      <c r="BE1573" s="75"/>
      <c r="BF1573" s="75"/>
      <c r="BG1573" s="75"/>
      <c r="BH1573" s="75"/>
      <c r="BI1573" s="75"/>
      <c r="BJ1573" s="75"/>
      <c r="BK1573" s="75"/>
      <c r="BL1573" s="75"/>
      <c r="BM1573" s="75"/>
      <c r="BN1573" s="75"/>
      <c r="BO1573" s="75"/>
      <c r="BP1573" s="75"/>
      <c r="BQ1573" s="75"/>
      <c r="BR1573" s="75"/>
      <c r="BS1573" s="75"/>
      <c r="BT1573" s="75">
        <f>IF(COUNTIF($C$3:C1573, C1573)=1, 1, 0)</f>
        <v>1</v>
      </c>
      <c r="BU1573" s="201" t="s">
        <v>6075</v>
      </c>
      <c r="BV1573" s="74">
        <v>46098</v>
      </c>
      <c r="BW1573" s="85"/>
      <c r="BX1573" s="85"/>
      <c r="BY1573" s="86"/>
      <c r="BZ1573" s="87">
        <f t="shared" si="488"/>
        <v>10</v>
      </c>
      <c r="CB1573" s="88">
        <f t="shared" si="482"/>
        <v>12</v>
      </c>
      <c r="CC1573" s="89"/>
      <c r="CE1573" s="87">
        <f t="shared" si="487"/>
        <v>3</v>
      </c>
      <c r="CF1573" s="90"/>
      <c r="CG1573" s="90"/>
      <c r="CH1573" s="90"/>
      <c r="CJ1573" s="87">
        <f t="shared" si="483"/>
        <v>3</v>
      </c>
      <c r="CK1573" s="87">
        <f t="shared" si="484"/>
        <v>11</v>
      </c>
      <c r="CL1573" s="22" t="s">
        <v>5125</v>
      </c>
      <c r="CM1573" s="22" t="s">
        <v>6076</v>
      </c>
    </row>
    <row r="1574" spans="1:91" ht="14.85" customHeight="1" x14ac:dyDescent="0.25">
      <c r="A1574" s="69">
        <f t="shared" si="486"/>
        <v>1572</v>
      </c>
      <c r="B1574" s="70" t="s">
        <v>102</v>
      </c>
      <c r="C1574" s="98">
        <v>235600308134</v>
      </c>
      <c r="D1574" s="73">
        <v>145589618</v>
      </c>
      <c r="E1574" s="73">
        <v>5320007802</v>
      </c>
      <c r="F1574" s="74">
        <v>46085</v>
      </c>
      <c r="G1574" s="75" t="s">
        <v>551</v>
      </c>
      <c r="H1574" s="75" t="s">
        <v>4340</v>
      </c>
      <c r="I1574" s="75" t="s">
        <v>105</v>
      </c>
      <c r="J1574" s="75" t="s">
        <v>2035</v>
      </c>
      <c r="K1574" s="75" t="s">
        <v>242</v>
      </c>
      <c r="L1574" s="158">
        <v>46108</v>
      </c>
      <c r="M1574" s="73">
        <v>40</v>
      </c>
      <c r="N1574" s="75" t="s">
        <v>6071</v>
      </c>
      <c r="O1574" s="75" t="s">
        <v>6072</v>
      </c>
      <c r="P1574" s="75">
        <v>2830049918</v>
      </c>
      <c r="Q1574" s="231">
        <v>46091</v>
      </c>
      <c r="R1574" s="75">
        <v>1209392208</v>
      </c>
      <c r="S1574" s="75">
        <v>224300549</v>
      </c>
      <c r="T1574" s="231">
        <v>46091</v>
      </c>
      <c r="U1574" s="76">
        <v>7696.9009999999998</v>
      </c>
      <c r="V1574" s="76">
        <v>7450.2150000000001</v>
      </c>
      <c r="W1574" s="75">
        <v>9</v>
      </c>
      <c r="X1574" s="75">
        <v>0</v>
      </c>
      <c r="Y1574" s="98">
        <v>235600308134</v>
      </c>
      <c r="Z1574" s="78" t="s">
        <v>128</v>
      </c>
      <c r="AA1574" s="75" t="s">
        <v>4351</v>
      </c>
      <c r="AB1574" s="75" t="s">
        <v>4344</v>
      </c>
      <c r="AC1574" s="98">
        <v>235600308134</v>
      </c>
      <c r="AD1574" s="75" t="s">
        <v>113</v>
      </c>
      <c r="AE1574" s="74">
        <v>46096</v>
      </c>
      <c r="AF1574" s="80">
        <v>46094.041666666664</v>
      </c>
      <c r="AG1574" s="80">
        <v>46094.5</v>
      </c>
      <c r="AH1574" s="80">
        <v>46093.416666666664</v>
      </c>
      <c r="AI1574" s="99">
        <v>46092</v>
      </c>
      <c r="AJ1574" s="99">
        <v>46095</v>
      </c>
      <c r="AK1574" s="99">
        <v>46095</v>
      </c>
      <c r="AL1574" s="99">
        <v>46097</v>
      </c>
      <c r="AM1574" s="99">
        <v>46102</v>
      </c>
      <c r="AN1574" s="101">
        <v>46102</v>
      </c>
      <c r="AO1574" s="81" t="s">
        <v>121</v>
      </c>
      <c r="AP1574" s="81" t="s">
        <v>121</v>
      </c>
      <c r="AQ1574" s="81" t="s">
        <v>121</v>
      </c>
      <c r="AR1574" s="81" t="s">
        <v>121</v>
      </c>
      <c r="AS1574" s="81" t="s">
        <v>261</v>
      </c>
      <c r="AT1574" s="81" t="s">
        <v>121</v>
      </c>
      <c r="AU1574" s="224" t="s">
        <v>5120</v>
      </c>
      <c r="AV1574" s="134">
        <v>46091</v>
      </c>
      <c r="AW1574" s="75">
        <f>_xlfn.XLOOKUP(D1574,'[1]OPS Loading report'!$E:$E,'[1]OPS Loading report'!$G:$G)</f>
        <v>0</v>
      </c>
      <c r="AX1574" s="75">
        <v>0</v>
      </c>
      <c r="AY1574" s="75"/>
      <c r="AZ1574" s="96"/>
      <c r="BA1574" s="75"/>
      <c r="BB1574" s="75"/>
      <c r="BC1574" s="75"/>
      <c r="BD1574" s="75"/>
      <c r="BE1574" s="75"/>
      <c r="BF1574" s="75"/>
      <c r="BG1574" s="75"/>
      <c r="BH1574" s="75"/>
      <c r="BI1574" s="75"/>
      <c r="BJ1574" s="75"/>
      <c r="BK1574" s="75"/>
      <c r="BL1574" s="75"/>
      <c r="BM1574" s="75"/>
      <c r="BN1574" s="75"/>
      <c r="BO1574" s="75"/>
      <c r="BP1574" s="75"/>
      <c r="BQ1574" s="75"/>
      <c r="BR1574" s="75"/>
      <c r="BS1574" s="75"/>
      <c r="BT1574" s="75">
        <f>IF(COUNTIF($C$3:C1574, C1574)=1, 1, 0)</f>
        <v>0</v>
      </c>
      <c r="BU1574" s="201" t="s">
        <v>6075</v>
      </c>
      <c r="BV1574" s="74">
        <v>46098</v>
      </c>
      <c r="BW1574" s="85"/>
      <c r="BX1574" s="85"/>
      <c r="BY1574" s="86"/>
      <c r="BZ1574" s="87">
        <f t="shared" si="488"/>
        <v>10</v>
      </c>
      <c r="CB1574" s="88">
        <f t="shared" si="482"/>
        <v>12</v>
      </c>
      <c r="CC1574" s="89"/>
      <c r="CE1574" s="87">
        <f t="shared" si="487"/>
        <v>3</v>
      </c>
      <c r="CF1574" s="90">
        <v>17658675</v>
      </c>
      <c r="CG1574" s="90"/>
      <c r="CH1574" s="90">
        <v>17658675</v>
      </c>
      <c r="CI1574" s="22">
        <v>26161</v>
      </c>
      <c r="CJ1574" s="87">
        <f t="shared" si="483"/>
        <v>3</v>
      </c>
      <c r="CK1574" s="87">
        <f t="shared" si="484"/>
        <v>11</v>
      </c>
      <c r="CL1574" s="22" t="s">
        <v>5125</v>
      </c>
      <c r="CM1574" s="22" t="s">
        <v>6076</v>
      </c>
    </row>
    <row r="1575" spans="1:91" ht="14.85" customHeight="1" x14ac:dyDescent="0.25">
      <c r="A1575" s="69">
        <f t="shared" si="486"/>
        <v>1573</v>
      </c>
      <c r="B1575" s="70" t="s">
        <v>102</v>
      </c>
      <c r="C1575" s="98">
        <v>235600308134</v>
      </c>
      <c r="D1575" s="73">
        <v>145618831</v>
      </c>
      <c r="E1575" s="73">
        <v>5320007802</v>
      </c>
      <c r="F1575" s="74">
        <v>46085</v>
      </c>
      <c r="G1575" s="75" t="s">
        <v>2045</v>
      </c>
      <c r="H1575" s="75" t="s">
        <v>4340</v>
      </c>
      <c r="I1575" s="75" t="s">
        <v>105</v>
      </c>
      <c r="J1575" s="75" t="s">
        <v>2035</v>
      </c>
      <c r="K1575" s="75" t="s">
        <v>242</v>
      </c>
      <c r="L1575" s="158">
        <v>46108</v>
      </c>
      <c r="M1575" s="73">
        <v>0</v>
      </c>
      <c r="N1575" s="75" t="s">
        <v>6071</v>
      </c>
      <c r="O1575" s="75" t="s">
        <v>6072</v>
      </c>
      <c r="P1575" s="75">
        <v>2830049920</v>
      </c>
      <c r="Q1575" s="231">
        <v>46091</v>
      </c>
      <c r="R1575" s="75">
        <v>1209392210</v>
      </c>
      <c r="S1575" s="75">
        <v>224300591</v>
      </c>
      <c r="T1575" s="231">
        <v>46091</v>
      </c>
      <c r="U1575" s="76">
        <v>3133.49</v>
      </c>
      <c r="V1575" s="76">
        <v>3027.27</v>
      </c>
      <c r="W1575" s="75">
        <v>3</v>
      </c>
      <c r="X1575" s="75">
        <v>0</v>
      </c>
      <c r="Y1575" s="98">
        <v>235600308134</v>
      </c>
      <c r="Z1575" s="78" t="s">
        <v>128</v>
      </c>
      <c r="AA1575" s="75" t="s">
        <v>4351</v>
      </c>
      <c r="AB1575" s="75" t="s">
        <v>4344</v>
      </c>
      <c r="AC1575" s="98">
        <v>235600308134</v>
      </c>
      <c r="AD1575" s="75" t="s">
        <v>113</v>
      </c>
      <c r="AE1575" s="74">
        <v>46096</v>
      </c>
      <c r="AF1575" s="80">
        <v>46094.041666666664</v>
      </c>
      <c r="AG1575" s="80">
        <v>46094.5</v>
      </c>
      <c r="AH1575" s="80">
        <v>46093.416666666664</v>
      </c>
      <c r="AI1575" s="99">
        <v>46092</v>
      </c>
      <c r="AJ1575" s="99">
        <v>46095</v>
      </c>
      <c r="AK1575" s="99">
        <v>46095</v>
      </c>
      <c r="AL1575" s="99">
        <v>46097</v>
      </c>
      <c r="AM1575" s="101">
        <v>46102</v>
      </c>
      <c r="AN1575" s="101">
        <v>46102</v>
      </c>
      <c r="AO1575" s="81" t="s">
        <v>121</v>
      </c>
      <c r="AP1575" s="81" t="s">
        <v>121</v>
      </c>
      <c r="AQ1575" s="81" t="s">
        <v>121</v>
      </c>
      <c r="AR1575" s="81" t="s">
        <v>121</v>
      </c>
      <c r="AS1575" s="81" t="s">
        <v>261</v>
      </c>
      <c r="AT1575" s="81" t="s">
        <v>121</v>
      </c>
      <c r="AU1575" s="224" t="s">
        <v>5120</v>
      </c>
      <c r="AV1575" s="134">
        <v>46091</v>
      </c>
      <c r="AW1575" s="170">
        <v>0</v>
      </c>
      <c r="AX1575" s="75">
        <v>0</v>
      </c>
      <c r="AY1575" s="75"/>
      <c r="AZ1575" s="96"/>
      <c r="BA1575" s="75"/>
      <c r="BB1575" s="75"/>
      <c r="BC1575" s="75"/>
      <c r="BD1575" s="75"/>
      <c r="BE1575" s="75"/>
      <c r="BF1575" s="75"/>
      <c r="BG1575" s="75"/>
      <c r="BH1575" s="75"/>
      <c r="BI1575" s="75"/>
      <c r="BJ1575" s="75"/>
      <c r="BK1575" s="75"/>
      <c r="BL1575" s="75"/>
      <c r="BM1575" s="75"/>
      <c r="BN1575" s="75"/>
      <c r="BO1575" s="75"/>
      <c r="BP1575" s="75"/>
      <c r="BQ1575" s="75"/>
      <c r="BR1575" s="75"/>
      <c r="BS1575" s="75"/>
      <c r="BT1575" s="75">
        <f>IF(COUNTIF($C$3:C1575, C1575)=1, 1, 0)</f>
        <v>0</v>
      </c>
      <c r="BU1575" s="201" t="s">
        <v>6075</v>
      </c>
      <c r="BV1575" s="74">
        <v>46098</v>
      </c>
      <c r="BW1575" s="85"/>
      <c r="BX1575" s="85"/>
      <c r="BY1575" s="86"/>
      <c r="BZ1575" s="87">
        <f t="shared" si="488"/>
        <v>10</v>
      </c>
      <c r="CB1575" s="88">
        <f t="shared" si="482"/>
        <v>12</v>
      </c>
      <c r="CC1575" s="89"/>
      <c r="CE1575" s="87">
        <f t="shared" si="487"/>
        <v>3</v>
      </c>
      <c r="CF1575" s="90"/>
      <c r="CG1575" s="90"/>
      <c r="CH1575" s="90"/>
      <c r="CJ1575" s="87">
        <f t="shared" si="483"/>
        <v>3</v>
      </c>
      <c r="CK1575" s="87">
        <f t="shared" si="484"/>
        <v>11</v>
      </c>
      <c r="CL1575" s="22" t="s">
        <v>5125</v>
      </c>
      <c r="CM1575" s="22" t="s">
        <v>6076</v>
      </c>
    </row>
    <row r="1576" spans="1:91" ht="14.85" customHeight="1" x14ac:dyDescent="0.25">
      <c r="A1576" s="69">
        <f t="shared" si="486"/>
        <v>1574</v>
      </c>
      <c r="B1576" s="73" t="s">
        <v>102</v>
      </c>
      <c r="C1576" s="107">
        <v>235600321042</v>
      </c>
      <c r="D1576" s="73">
        <v>145649086</v>
      </c>
      <c r="E1576" s="73"/>
      <c r="F1576" s="158">
        <v>46090</v>
      </c>
      <c r="G1576" s="75" t="s">
        <v>139</v>
      </c>
      <c r="H1576" s="75" t="s">
        <v>140</v>
      </c>
      <c r="I1576" s="75" t="s">
        <v>105</v>
      </c>
      <c r="J1576" s="75" t="s">
        <v>125</v>
      </c>
      <c r="K1576" s="75" t="s">
        <v>242</v>
      </c>
      <c r="L1576" s="158">
        <v>46118</v>
      </c>
      <c r="M1576" s="73">
        <v>20</v>
      </c>
      <c r="N1576" s="75" t="s">
        <v>6077</v>
      </c>
      <c r="O1576" s="75" t="s">
        <v>6078</v>
      </c>
      <c r="P1576" s="75">
        <v>2830049871</v>
      </c>
      <c r="Q1576" s="74">
        <v>46091</v>
      </c>
      <c r="R1576" s="75">
        <v>1209392002</v>
      </c>
      <c r="S1576" s="82">
        <v>224300661</v>
      </c>
      <c r="T1576" s="158">
        <v>46091</v>
      </c>
      <c r="U1576" s="76">
        <v>8902.9869999999992</v>
      </c>
      <c r="V1576" s="76">
        <v>8676.0010000000002</v>
      </c>
      <c r="W1576" s="82">
        <v>10</v>
      </c>
      <c r="X1576" s="82">
        <v>4</v>
      </c>
      <c r="Y1576" s="98">
        <v>235600329379</v>
      </c>
      <c r="Z1576" s="78" t="s">
        <v>128</v>
      </c>
      <c r="AA1576" s="75" t="s">
        <v>1426</v>
      </c>
      <c r="AB1576" s="75" t="s">
        <v>5424</v>
      </c>
      <c r="AC1576" s="98">
        <v>235600321042</v>
      </c>
      <c r="AD1576" s="75" t="s">
        <v>113</v>
      </c>
      <c r="AE1576" s="74">
        <v>46097</v>
      </c>
      <c r="AF1576" s="80">
        <v>46093.541666666664</v>
      </c>
      <c r="AG1576" s="80">
        <v>46094.583333333336</v>
      </c>
      <c r="AH1576" s="80">
        <v>46093.625</v>
      </c>
      <c r="AI1576" s="99">
        <v>46095</v>
      </c>
      <c r="AJ1576" s="69"/>
      <c r="AK1576" s="101">
        <v>46095</v>
      </c>
      <c r="AL1576" s="99">
        <v>46103</v>
      </c>
      <c r="AM1576" s="101">
        <v>46110</v>
      </c>
      <c r="AN1576" s="101">
        <v>46110</v>
      </c>
      <c r="AO1576" s="81">
        <f>IF(AH1576&lt;AG1576,IF(AH1576=0,"",AH1576-1),IF(AG1576=0,"",AG1576-1))</f>
        <v>46092.625</v>
      </c>
      <c r="AP1576" s="81">
        <f>IF(AH1576&lt;AG1576,IF(AH1576=0,"",AH1576),IF(AG1576=0,"",AG1576))</f>
        <v>46093.625</v>
      </c>
      <c r="AQ1576" s="81">
        <f>IF(AH1576&lt;AG1576,IF(AH1576=0,"",AH1576),IF(AG1576=0,"",AG1576))</f>
        <v>46093.625</v>
      </c>
      <c r="AR1576" s="81">
        <f>IF(AI1576=0,"",IF(AI1576&lt;AJ1576,AJ1576+1,AI1576+1))</f>
        <v>46096</v>
      </c>
      <c r="AS1576" s="81">
        <f>IF(AI1576=0,"",IF(AE1576=0,IF(AJ1576=0,AI1576+2,AJ1576+2),AE1576+2))</f>
        <v>46099</v>
      </c>
      <c r="AT1576" s="81">
        <f>IF(AI1576=0,"",IF(AI1576&lt;AJ1576,AJ1576+1,AI1576+1))</f>
        <v>46096</v>
      </c>
      <c r="AU1576" s="224" t="s">
        <v>5120</v>
      </c>
      <c r="AV1576" s="134">
        <v>46091</v>
      </c>
      <c r="AW1576" s="170" t="s">
        <v>6079</v>
      </c>
      <c r="AX1576" s="75" t="s">
        <v>6080</v>
      </c>
      <c r="AY1576" s="75"/>
      <c r="AZ1576" s="96"/>
      <c r="BA1576" s="75"/>
      <c r="BB1576" s="75"/>
      <c r="BC1576" s="75"/>
      <c r="BD1576" s="75"/>
      <c r="BE1576" s="75"/>
      <c r="BF1576" s="75"/>
      <c r="BG1576" s="75"/>
      <c r="BH1576" s="75"/>
      <c r="BI1576" s="75"/>
      <c r="BJ1576" s="75"/>
      <c r="BK1576" s="75"/>
      <c r="BL1576" s="75"/>
      <c r="BM1576" s="75"/>
      <c r="BN1576" s="75"/>
      <c r="BO1576" s="75"/>
      <c r="BP1576" s="75"/>
      <c r="BQ1576" s="75"/>
      <c r="BR1576" s="75"/>
      <c r="BS1576" s="75"/>
      <c r="BT1576" s="75">
        <f>IF(COUNTIF($C$3:C1576, C1576)=1, 1, 0)</f>
        <v>0</v>
      </c>
      <c r="BU1576" s="201" t="s">
        <v>5908</v>
      </c>
      <c r="BV1576" s="74">
        <v>46098</v>
      </c>
      <c r="BW1576" s="85"/>
      <c r="BX1576" s="85"/>
      <c r="BY1576" s="86"/>
      <c r="BZ1576" s="87">
        <f t="shared" si="488"/>
        <v>11</v>
      </c>
      <c r="CB1576" s="88">
        <f t="shared" si="482"/>
        <v>12</v>
      </c>
      <c r="CC1576" s="89"/>
      <c r="CE1576" s="87">
        <f t="shared" si="487"/>
        <v>3</v>
      </c>
      <c r="CF1576" s="90">
        <v>18312700</v>
      </c>
      <c r="CG1576" s="90"/>
      <c r="CH1576" s="90">
        <v>18312700</v>
      </c>
      <c r="CI1576" s="22">
        <v>26161</v>
      </c>
      <c r="CJ1576" s="87">
        <f t="shared" si="483"/>
        <v>3</v>
      </c>
      <c r="CK1576" s="87">
        <f t="shared" si="484"/>
        <v>11</v>
      </c>
      <c r="CL1576" s="22" t="s">
        <v>5125</v>
      </c>
      <c r="CM1576" s="22" t="s">
        <v>5909</v>
      </c>
    </row>
    <row r="1577" spans="1:91" ht="14.85" customHeight="1" x14ac:dyDescent="0.25">
      <c r="A1577" s="69">
        <f t="shared" si="486"/>
        <v>1575</v>
      </c>
      <c r="B1577" s="73" t="s">
        <v>102</v>
      </c>
      <c r="C1577" s="107">
        <v>235600321042</v>
      </c>
      <c r="D1577" s="73">
        <v>145649092</v>
      </c>
      <c r="E1577" s="73"/>
      <c r="F1577" s="158">
        <v>46090</v>
      </c>
      <c r="G1577" s="75" t="s">
        <v>139</v>
      </c>
      <c r="H1577" s="75" t="s">
        <v>140</v>
      </c>
      <c r="I1577" s="75" t="s">
        <v>105</v>
      </c>
      <c r="J1577" s="75" t="s">
        <v>125</v>
      </c>
      <c r="K1577" s="75" t="s">
        <v>242</v>
      </c>
      <c r="L1577" s="158">
        <v>46118</v>
      </c>
      <c r="M1577" s="73">
        <v>40</v>
      </c>
      <c r="N1577" s="75" t="s">
        <v>6081</v>
      </c>
      <c r="O1577" s="75" t="s">
        <v>6082</v>
      </c>
      <c r="P1577" s="75">
        <v>2830049904</v>
      </c>
      <c r="Q1577" s="74">
        <v>46091</v>
      </c>
      <c r="R1577" s="75">
        <v>1209392156</v>
      </c>
      <c r="S1577" s="82">
        <v>224300667</v>
      </c>
      <c r="T1577" s="158">
        <v>46091</v>
      </c>
      <c r="U1577" s="76">
        <v>13641.751</v>
      </c>
      <c r="V1577" s="76">
        <v>13085.338</v>
      </c>
      <c r="W1577" s="82">
        <v>16</v>
      </c>
      <c r="X1577" s="82">
        <v>7</v>
      </c>
      <c r="Y1577" s="98">
        <v>235600329361</v>
      </c>
      <c r="Z1577" s="78" t="s">
        <v>128</v>
      </c>
      <c r="AA1577" s="75" t="s">
        <v>1426</v>
      </c>
      <c r="AB1577" s="75" t="s">
        <v>5424</v>
      </c>
      <c r="AC1577" s="98">
        <v>235600321042</v>
      </c>
      <c r="AD1577" s="75" t="s">
        <v>113</v>
      </c>
      <c r="AE1577" s="74">
        <v>46097</v>
      </c>
      <c r="AF1577" s="80">
        <v>46093.541666666664</v>
      </c>
      <c r="AG1577" s="80">
        <v>46094.583333333336</v>
      </c>
      <c r="AH1577" s="80">
        <v>46093.625</v>
      </c>
      <c r="AI1577" s="99">
        <v>46095</v>
      </c>
      <c r="AJ1577" s="69"/>
      <c r="AK1577" s="101">
        <v>46095</v>
      </c>
      <c r="AL1577" s="99">
        <v>46103</v>
      </c>
      <c r="AM1577" s="101">
        <v>46110</v>
      </c>
      <c r="AN1577" s="101">
        <v>46110</v>
      </c>
      <c r="AO1577" s="81">
        <f>IF(AH1577&lt;AG1577,IF(AH1577=0,"",AH1577-1),IF(AG1577=0,"",AG1577-1))</f>
        <v>46092.625</v>
      </c>
      <c r="AP1577" s="81">
        <f>IF(AH1577&lt;AG1577,IF(AH1577=0,"",AH1577),IF(AG1577=0,"",AG1577))</f>
        <v>46093.625</v>
      </c>
      <c r="AQ1577" s="81">
        <f>IF(AH1577&lt;AG1577,IF(AH1577=0,"",AH1577),IF(AG1577=0,"",AG1577))</f>
        <v>46093.625</v>
      </c>
      <c r="AR1577" s="81">
        <f>IF(AI1577=0,"",IF(AI1577&lt;AJ1577,AJ1577+1,AI1577+1))</f>
        <v>46096</v>
      </c>
      <c r="AS1577" s="81">
        <f>IF(AI1577=0,"",IF(AE1577=0,IF(AJ1577=0,AI1577+2,AJ1577+2),AE1577+2))</f>
        <v>46099</v>
      </c>
      <c r="AT1577" s="81">
        <f>IF(AI1577=0,"",IF(AI1577&lt;AJ1577,AJ1577+1,AI1577+1))</f>
        <v>46096</v>
      </c>
      <c r="AU1577" s="224" t="s">
        <v>5120</v>
      </c>
      <c r="AV1577" s="134">
        <v>46091</v>
      </c>
      <c r="AW1577" s="170" t="s">
        <v>6083</v>
      </c>
      <c r="AX1577" s="75" t="s">
        <v>6084</v>
      </c>
      <c r="AY1577" s="75"/>
      <c r="AZ1577" s="96"/>
      <c r="BA1577" s="75"/>
      <c r="BB1577" s="75"/>
      <c r="BC1577" s="75"/>
      <c r="BD1577" s="75"/>
      <c r="BE1577" s="75"/>
      <c r="BF1577" s="75"/>
      <c r="BG1577" s="75"/>
      <c r="BH1577" s="75"/>
      <c r="BI1577" s="75"/>
      <c r="BJ1577" s="75"/>
      <c r="BK1577" s="75"/>
      <c r="BL1577" s="75"/>
      <c r="BM1577" s="75"/>
      <c r="BN1577" s="75"/>
      <c r="BO1577" s="75"/>
      <c r="BP1577" s="75"/>
      <c r="BQ1577" s="75"/>
      <c r="BR1577" s="75"/>
      <c r="BS1577" s="75"/>
      <c r="BT1577" s="75">
        <f>IF(COUNTIF($C$3:C1577, C1577)=1, 1, 0)</f>
        <v>0</v>
      </c>
      <c r="BU1577" s="201" t="s">
        <v>5908</v>
      </c>
      <c r="BV1577" s="74">
        <v>46098</v>
      </c>
      <c r="BW1577" s="85"/>
      <c r="BX1577" s="85"/>
      <c r="BY1577" s="86"/>
      <c r="BZ1577" s="87">
        <f t="shared" si="488"/>
        <v>11</v>
      </c>
      <c r="CB1577" s="88">
        <f t="shared" si="482"/>
        <v>12</v>
      </c>
      <c r="CC1577" s="89"/>
      <c r="CE1577" s="87">
        <f t="shared" si="487"/>
        <v>3</v>
      </c>
      <c r="CF1577" s="90">
        <v>36625400</v>
      </c>
      <c r="CG1577" s="90"/>
      <c r="CH1577" s="90">
        <v>36625400</v>
      </c>
      <c r="CI1577" s="22">
        <v>26161</v>
      </c>
      <c r="CJ1577" s="87">
        <f t="shared" si="483"/>
        <v>3</v>
      </c>
      <c r="CK1577" s="87">
        <f t="shared" si="484"/>
        <v>11</v>
      </c>
      <c r="CL1577" s="22" t="s">
        <v>5125</v>
      </c>
      <c r="CM1577" s="22" t="s">
        <v>5909</v>
      </c>
    </row>
    <row r="1578" spans="1:91" ht="14.85" customHeight="1" x14ac:dyDescent="0.25">
      <c r="A1578" s="69">
        <f t="shared" si="486"/>
        <v>1576</v>
      </c>
      <c r="B1578" s="70" t="s">
        <v>102</v>
      </c>
      <c r="C1578" s="98" t="s">
        <v>6085</v>
      </c>
      <c r="D1578" s="73">
        <v>145633164</v>
      </c>
      <c r="E1578" s="73">
        <v>5320007818</v>
      </c>
      <c r="F1578" s="74">
        <v>46091</v>
      </c>
      <c r="G1578" s="75" t="s">
        <v>2163</v>
      </c>
      <c r="H1578" s="75" t="s">
        <v>1657</v>
      </c>
      <c r="I1578" s="75" t="s">
        <v>105</v>
      </c>
      <c r="J1578" s="75" t="s">
        <v>322</v>
      </c>
      <c r="K1578" s="75" t="s">
        <v>242</v>
      </c>
      <c r="L1578" s="74">
        <v>46111</v>
      </c>
      <c r="M1578" s="73">
        <v>40</v>
      </c>
      <c r="N1578" s="75" t="s">
        <v>6086</v>
      </c>
      <c r="O1578" s="75" t="s">
        <v>6087</v>
      </c>
      <c r="P1578" s="75">
        <v>2830050157</v>
      </c>
      <c r="Q1578" s="74">
        <v>46096</v>
      </c>
      <c r="R1578" s="75">
        <v>1209393526</v>
      </c>
      <c r="S1578" s="75">
        <v>224321975</v>
      </c>
      <c r="T1578" s="74">
        <v>46096</v>
      </c>
      <c r="U1578" s="76">
        <v>5400.4759999999997</v>
      </c>
      <c r="V1578" s="76">
        <v>5185.6790000000001</v>
      </c>
      <c r="W1578" s="75">
        <v>8</v>
      </c>
      <c r="X1578" s="75">
        <v>0</v>
      </c>
      <c r="Y1578" s="98" t="s">
        <v>6088</v>
      </c>
      <c r="Z1578" s="82" t="s">
        <v>258</v>
      </c>
      <c r="AA1578" s="75" t="s">
        <v>595</v>
      </c>
      <c r="AB1578" s="75" t="s">
        <v>6089</v>
      </c>
      <c r="AC1578" s="98" t="s">
        <v>6085</v>
      </c>
      <c r="AD1578" s="75" t="s">
        <v>113</v>
      </c>
      <c r="AE1578" s="99">
        <v>46099</v>
      </c>
      <c r="AF1578" s="80">
        <v>46098.416666666664</v>
      </c>
      <c r="AG1578" s="80">
        <v>46097.625</v>
      </c>
      <c r="AH1578" s="80">
        <v>46097.625</v>
      </c>
      <c r="AI1578" s="99">
        <v>46099</v>
      </c>
      <c r="AJ1578" s="69"/>
      <c r="AK1578" s="99">
        <v>46099</v>
      </c>
      <c r="AL1578" s="99">
        <v>46101</v>
      </c>
      <c r="AM1578" s="75"/>
      <c r="AN1578" s="99">
        <v>46101</v>
      </c>
      <c r="AO1578" s="81" t="s">
        <v>121</v>
      </c>
      <c r="AP1578" s="81" t="s">
        <v>121</v>
      </c>
      <c r="AQ1578" s="81" t="s">
        <v>121</v>
      </c>
      <c r="AR1578" s="81" t="s">
        <v>121</v>
      </c>
      <c r="AS1578" s="81" t="s">
        <v>121</v>
      </c>
      <c r="AT1578" s="81" t="s">
        <v>121</v>
      </c>
      <c r="AU1578" s="224" t="s">
        <v>5120</v>
      </c>
      <c r="AV1578" s="134">
        <v>46096</v>
      </c>
      <c r="AW1578" s="75" t="s">
        <v>6090</v>
      </c>
      <c r="AX1578" s="75" t="s">
        <v>6091</v>
      </c>
      <c r="AY1578" s="75"/>
      <c r="AZ1578" s="96"/>
      <c r="BA1578" s="75"/>
      <c r="BB1578" s="75"/>
      <c r="BC1578" s="75"/>
      <c r="BD1578" s="75"/>
      <c r="BE1578" s="75"/>
      <c r="BF1578" s="75"/>
      <c r="BG1578" s="75"/>
      <c r="BH1578" s="75"/>
      <c r="BI1578" s="75"/>
      <c r="BJ1578" s="75"/>
      <c r="BK1578" s="75"/>
      <c r="BL1578" s="75"/>
      <c r="BM1578" s="75"/>
      <c r="BN1578" s="75"/>
      <c r="BO1578" s="75"/>
      <c r="BP1578" s="75"/>
      <c r="BQ1578" s="75"/>
      <c r="BR1578" s="75"/>
      <c r="BS1578" s="75"/>
      <c r="BT1578" s="75">
        <f>IF(COUNTIF($C$3:C1578, C1578)=1, 1, 0)</f>
        <v>1</v>
      </c>
      <c r="BU1578" s="201" t="s">
        <v>6092</v>
      </c>
      <c r="BV1578" s="74">
        <v>46099</v>
      </c>
      <c r="BW1578" s="85"/>
      <c r="BX1578" s="85"/>
      <c r="BY1578" s="86"/>
      <c r="BZ1578" s="87">
        <f t="shared" si="488"/>
        <v>11</v>
      </c>
      <c r="CB1578" s="88">
        <f t="shared" si="482"/>
        <v>12</v>
      </c>
      <c r="CC1578" s="89"/>
      <c r="CE1578" s="87">
        <f t="shared" si="487"/>
        <v>3</v>
      </c>
      <c r="CF1578" s="90">
        <v>11947656</v>
      </c>
      <c r="CG1578" s="90"/>
      <c r="CH1578" s="90">
        <v>11947656</v>
      </c>
      <c r="CI1578" s="22">
        <v>26201</v>
      </c>
      <c r="CJ1578" s="87">
        <f t="shared" si="483"/>
        <v>3</v>
      </c>
      <c r="CK1578" s="87">
        <f t="shared" si="484"/>
        <v>11</v>
      </c>
      <c r="CL1578" s="22" t="s">
        <v>5125</v>
      </c>
      <c r="CM1578" s="22" t="s">
        <v>6093</v>
      </c>
    </row>
    <row r="1579" spans="1:91" ht="14.85" customHeight="1" x14ac:dyDescent="0.25">
      <c r="A1579" s="69"/>
      <c r="B1579" s="70" t="s">
        <v>102</v>
      </c>
      <c r="C1579" s="98" t="s">
        <v>6085</v>
      </c>
      <c r="D1579" s="73">
        <v>145664586</v>
      </c>
      <c r="E1579" s="73">
        <v>5320007818</v>
      </c>
      <c r="F1579" s="74">
        <v>46091</v>
      </c>
      <c r="G1579" s="75" t="s">
        <v>2163</v>
      </c>
      <c r="H1579" s="75" t="s">
        <v>1657</v>
      </c>
      <c r="I1579" s="75" t="s">
        <v>105</v>
      </c>
      <c r="J1579" s="75" t="s">
        <v>322</v>
      </c>
      <c r="K1579" s="75" t="s">
        <v>242</v>
      </c>
      <c r="L1579" s="74">
        <v>46114</v>
      </c>
      <c r="M1579" s="73">
        <v>0</v>
      </c>
      <c r="N1579" s="75" t="s">
        <v>6086</v>
      </c>
      <c r="O1579" s="75" t="s">
        <v>6087</v>
      </c>
      <c r="P1579" s="75">
        <v>2830050158</v>
      </c>
      <c r="Q1579" s="74">
        <v>46096</v>
      </c>
      <c r="R1579" s="75">
        <v>1209393527</v>
      </c>
      <c r="S1579" s="75">
        <v>224321588</v>
      </c>
      <c r="T1579" s="74">
        <v>46096</v>
      </c>
      <c r="U1579" s="76">
        <v>3026.5859999999998</v>
      </c>
      <c r="V1579" s="76">
        <v>2947.4250000000002</v>
      </c>
      <c r="W1579" s="75">
        <v>3</v>
      </c>
      <c r="X1579" s="75">
        <v>0</v>
      </c>
      <c r="Y1579" s="98" t="s">
        <v>6088</v>
      </c>
      <c r="Z1579" s="82" t="s">
        <v>258</v>
      </c>
      <c r="AA1579" s="75" t="s">
        <v>595</v>
      </c>
      <c r="AB1579" s="75" t="s">
        <v>6089</v>
      </c>
      <c r="AC1579" s="98" t="s">
        <v>6085</v>
      </c>
      <c r="AD1579" s="75" t="s">
        <v>113</v>
      </c>
      <c r="AE1579" s="99">
        <v>46099</v>
      </c>
      <c r="AF1579" s="80">
        <v>46098.416666666664</v>
      </c>
      <c r="AG1579" s="80">
        <v>46097.625</v>
      </c>
      <c r="AH1579" s="80">
        <v>46097.625</v>
      </c>
      <c r="AI1579" s="99">
        <v>46099</v>
      </c>
      <c r="AJ1579" s="69"/>
      <c r="AK1579" s="99">
        <v>46099</v>
      </c>
      <c r="AL1579" s="99">
        <v>46101</v>
      </c>
      <c r="AM1579" s="75"/>
      <c r="AN1579" s="99">
        <v>46101</v>
      </c>
      <c r="AO1579" s="81" t="s">
        <v>121</v>
      </c>
      <c r="AP1579" s="81" t="s">
        <v>121</v>
      </c>
      <c r="AQ1579" s="81" t="s">
        <v>121</v>
      </c>
      <c r="AR1579" s="81" t="s">
        <v>121</v>
      </c>
      <c r="AS1579" s="81" t="s">
        <v>121</v>
      </c>
      <c r="AT1579" s="81" t="s">
        <v>121</v>
      </c>
      <c r="AU1579" s="224" t="s">
        <v>5120</v>
      </c>
      <c r="AV1579" s="134">
        <v>46096</v>
      </c>
      <c r="AW1579" s="75">
        <f>_xlfn.XLOOKUP(D1579,'[1]OPS Loading report'!$E:$E,'[1]OPS Loading report'!$G:$G)</f>
        <v>0</v>
      </c>
      <c r="AX1579" s="75"/>
      <c r="AY1579" s="75"/>
      <c r="AZ1579" s="96"/>
      <c r="BA1579" s="75"/>
      <c r="BB1579" s="75"/>
      <c r="BC1579" s="75"/>
      <c r="BD1579" s="75"/>
      <c r="BE1579" s="75"/>
      <c r="BF1579" s="75"/>
      <c r="BG1579" s="75"/>
      <c r="BH1579" s="75"/>
      <c r="BI1579" s="75"/>
      <c r="BJ1579" s="75"/>
      <c r="BK1579" s="75"/>
      <c r="BL1579" s="75"/>
      <c r="BM1579" s="75"/>
      <c r="BN1579" s="75"/>
      <c r="BO1579" s="75"/>
      <c r="BP1579" s="75"/>
      <c r="BQ1579" s="75"/>
      <c r="BR1579" s="75"/>
      <c r="BS1579" s="75"/>
      <c r="BT1579" s="75"/>
      <c r="BU1579" s="201" t="s">
        <v>6092</v>
      </c>
      <c r="BV1579" s="74">
        <v>46099</v>
      </c>
      <c r="BW1579" s="85"/>
      <c r="BX1579" s="85"/>
      <c r="BY1579" s="86"/>
      <c r="BZ1579" s="87">
        <f t="shared" si="488"/>
        <v>11</v>
      </c>
      <c r="CB1579" s="88">
        <f t="shared" si="482"/>
        <v>12</v>
      </c>
      <c r="CC1579" s="89"/>
      <c r="CE1579" s="87">
        <f t="shared" si="487"/>
        <v>3</v>
      </c>
      <c r="CF1579" s="90"/>
      <c r="CG1579" s="90"/>
      <c r="CH1579" s="90"/>
      <c r="CJ1579" s="87">
        <f t="shared" si="483"/>
        <v>3</v>
      </c>
      <c r="CK1579" s="87">
        <f t="shared" si="484"/>
        <v>11</v>
      </c>
      <c r="CL1579" s="22" t="s">
        <v>5125</v>
      </c>
      <c r="CM1579" s="22" t="s">
        <v>6093</v>
      </c>
    </row>
    <row r="1580" spans="1:91" ht="14.85" customHeight="1" x14ac:dyDescent="0.25">
      <c r="A1580" s="69">
        <f t="shared" ref="A1580:A1613" si="489">ROW()-2</f>
        <v>1578</v>
      </c>
      <c r="B1580" s="70" t="s">
        <v>102</v>
      </c>
      <c r="C1580" s="98" t="s">
        <v>6085</v>
      </c>
      <c r="D1580" s="73">
        <v>145463087</v>
      </c>
      <c r="E1580" s="73">
        <v>5320007818</v>
      </c>
      <c r="F1580" s="74">
        <v>46091</v>
      </c>
      <c r="G1580" s="75" t="s">
        <v>290</v>
      </c>
      <c r="H1580" s="75" t="s">
        <v>1657</v>
      </c>
      <c r="I1580" s="75" t="s">
        <v>105</v>
      </c>
      <c r="J1580" s="75" t="s">
        <v>322</v>
      </c>
      <c r="K1580" s="75" t="s">
        <v>242</v>
      </c>
      <c r="L1580" s="74">
        <v>46114</v>
      </c>
      <c r="M1580" s="73">
        <v>0</v>
      </c>
      <c r="N1580" s="75" t="s">
        <v>6086</v>
      </c>
      <c r="O1580" s="75" t="s">
        <v>6087</v>
      </c>
      <c r="P1580" s="75">
        <v>2830050155</v>
      </c>
      <c r="Q1580" s="74">
        <v>46096</v>
      </c>
      <c r="R1580" s="75">
        <v>1209393524</v>
      </c>
      <c r="S1580" s="75">
        <v>224321591</v>
      </c>
      <c r="T1580" s="74">
        <v>46096</v>
      </c>
      <c r="U1580" s="76">
        <v>3203.3420000000001</v>
      </c>
      <c r="V1580" s="76">
        <v>3118.44</v>
      </c>
      <c r="W1580" s="75">
        <v>4</v>
      </c>
      <c r="X1580" s="75">
        <v>0</v>
      </c>
      <c r="Y1580" s="98" t="s">
        <v>6088</v>
      </c>
      <c r="Z1580" s="82" t="s">
        <v>258</v>
      </c>
      <c r="AA1580" s="75" t="s">
        <v>595</v>
      </c>
      <c r="AB1580" s="75" t="s">
        <v>6089</v>
      </c>
      <c r="AC1580" s="98" t="s">
        <v>6085</v>
      </c>
      <c r="AD1580" s="75" t="s">
        <v>113</v>
      </c>
      <c r="AE1580" s="99">
        <v>46099</v>
      </c>
      <c r="AF1580" s="80">
        <v>46098.416666666664</v>
      </c>
      <c r="AG1580" s="80">
        <v>46097.625</v>
      </c>
      <c r="AH1580" s="80">
        <v>46097.625</v>
      </c>
      <c r="AI1580" s="99">
        <v>46099</v>
      </c>
      <c r="AJ1580" s="69"/>
      <c r="AK1580" s="99">
        <v>46099</v>
      </c>
      <c r="AL1580" s="99">
        <v>46101</v>
      </c>
      <c r="AM1580" s="75"/>
      <c r="AN1580" s="99">
        <v>46101</v>
      </c>
      <c r="AO1580" s="81" t="s">
        <v>121</v>
      </c>
      <c r="AP1580" s="81" t="s">
        <v>121</v>
      </c>
      <c r="AQ1580" s="81" t="s">
        <v>121</v>
      </c>
      <c r="AR1580" s="81" t="s">
        <v>121</v>
      </c>
      <c r="AS1580" s="81" t="s">
        <v>121</v>
      </c>
      <c r="AT1580" s="81" t="s">
        <v>121</v>
      </c>
      <c r="AU1580" s="224" t="s">
        <v>5120</v>
      </c>
      <c r="AV1580" s="134">
        <v>46096</v>
      </c>
      <c r="AW1580" s="75">
        <v>0</v>
      </c>
      <c r="AX1580" s="75">
        <v>0</v>
      </c>
      <c r="AY1580" s="75"/>
      <c r="AZ1580" s="96"/>
      <c r="BA1580" s="75"/>
      <c r="BB1580" s="75"/>
      <c r="BC1580" s="75"/>
      <c r="BD1580" s="75"/>
      <c r="BE1580" s="75"/>
      <c r="BF1580" s="75"/>
      <c r="BG1580" s="75"/>
      <c r="BH1580" s="75"/>
      <c r="BI1580" s="75"/>
      <c r="BJ1580" s="75"/>
      <c r="BK1580" s="75"/>
      <c r="BL1580" s="75"/>
      <c r="BM1580" s="75"/>
      <c r="BN1580" s="75"/>
      <c r="BO1580" s="75"/>
      <c r="BP1580" s="75"/>
      <c r="BQ1580" s="75"/>
      <c r="BR1580" s="75"/>
      <c r="BS1580" s="75"/>
      <c r="BT1580" s="75">
        <f>IF(COUNTIF($C$3:C1580, C1580)=1, 1, 0)</f>
        <v>0</v>
      </c>
      <c r="BU1580" s="201" t="s">
        <v>6092</v>
      </c>
      <c r="BV1580" s="74">
        <v>46099</v>
      </c>
      <c r="BW1580" s="85"/>
      <c r="BX1580" s="85"/>
      <c r="BY1580" s="86"/>
      <c r="BZ1580" s="87">
        <f t="shared" si="488"/>
        <v>11</v>
      </c>
      <c r="CB1580" s="88">
        <f t="shared" si="482"/>
        <v>12</v>
      </c>
      <c r="CC1580" s="89"/>
      <c r="CE1580" s="87">
        <f t="shared" si="487"/>
        <v>3</v>
      </c>
      <c r="CF1580" s="90"/>
      <c r="CG1580" s="90"/>
      <c r="CH1580" s="90"/>
      <c r="CJ1580" s="87">
        <f t="shared" si="483"/>
        <v>3</v>
      </c>
      <c r="CK1580" s="87">
        <f t="shared" si="484"/>
        <v>11</v>
      </c>
      <c r="CL1580" s="22" t="s">
        <v>5125</v>
      </c>
      <c r="CM1580" s="22" t="s">
        <v>6093</v>
      </c>
    </row>
    <row r="1581" spans="1:91" ht="14.85" customHeight="1" x14ac:dyDescent="0.25">
      <c r="A1581" s="69">
        <f t="shared" si="489"/>
        <v>1579</v>
      </c>
      <c r="B1581" s="70" t="s">
        <v>102</v>
      </c>
      <c r="C1581" s="98" t="s">
        <v>6085</v>
      </c>
      <c r="D1581" s="73">
        <v>145558724</v>
      </c>
      <c r="E1581" s="73">
        <v>5320007818</v>
      </c>
      <c r="F1581" s="74">
        <v>46091</v>
      </c>
      <c r="G1581" s="75" t="s">
        <v>290</v>
      </c>
      <c r="H1581" s="75" t="s">
        <v>1657</v>
      </c>
      <c r="I1581" s="75" t="s">
        <v>105</v>
      </c>
      <c r="J1581" s="75" t="s">
        <v>322</v>
      </c>
      <c r="K1581" s="75" t="s">
        <v>242</v>
      </c>
      <c r="L1581" s="74">
        <v>46113</v>
      </c>
      <c r="M1581" s="73">
        <v>0</v>
      </c>
      <c r="N1581" s="75" t="s">
        <v>6086</v>
      </c>
      <c r="O1581" s="75" t="s">
        <v>6087</v>
      </c>
      <c r="P1581" s="75">
        <v>2830050156</v>
      </c>
      <c r="Q1581" s="74">
        <v>46096</v>
      </c>
      <c r="R1581" s="75">
        <v>1209393525</v>
      </c>
      <c r="S1581" s="75">
        <v>224321594</v>
      </c>
      <c r="T1581" s="74">
        <v>46096</v>
      </c>
      <c r="U1581" s="76">
        <v>3164.66</v>
      </c>
      <c r="V1581" s="76">
        <v>3080.7829999999999</v>
      </c>
      <c r="W1581" s="75">
        <v>4</v>
      </c>
      <c r="X1581" s="75">
        <v>0</v>
      </c>
      <c r="Y1581" s="98" t="s">
        <v>6088</v>
      </c>
      <c r="Z1581" s="82" t="s">
        <v>258</v>
      </c>
      <c r="AA1581" s="75" t="s">
        <v>595</v>
      </c>
      <c r="AB1581" s="75" t="s">
        <v>6089</v>
      </c>
      <c r="AC1581" s="98" t="s">
        <v>6085</v>
      </c>
      <c r="AD1581" s="75" t="s">
        <v>113</v>
      </c>
      <c r="AE1581" s="99">
        <v>46099</v>
      </c>
      <c r="AF1581" s="80">
        <v>46098.416666666664</v>
      </c>
      <c r="AG1581" s="80">
        <v>46097.625</v>
      </c>
      <c r="AH1581" s="80">
        <v>46097.625</v>
      </c>
      <c r="AI1581" s="99">
        <v>46099</v>
      </c>
      <c r="AJ1581" s="69"/>
      <c r="AK1581" s="99">
        <v>46099</v>
      </c>
      <c r="AL1581" s="99">
        <v>46101</v>
      </c>
      <c r="AM1581" s="75"/>
      <c r="AN1581" s="99">
        <v>46101</v>
      </c>
      <c r="AO1581" s="81" t="s">
        <v>121</v>
      </c>
      <c r="AP1581" s="81" t="s">
        <v>121</v>
      </c>
      <c r="AQ1581" s="81" t="s">
        <v>121</v>
      </c>
      <c r="AR1581" s="81" t="s">
        <v>121</v>
      </c>
      <c r="AS1581" s="81" t="s">
        <v>121</v>
      </c>
      <c r="AT1581" s="81" t="s">
        <v>121</v>
      </c>
      <c r="AU1581" s="224" t="s">
        <v>5120</v>
      </c>
      <c r="AV1581" s="134">
        <v>46096</v>
      </c>
      <c r="AW1581" s="75">
        <v>0</v>
      </c>
      <c r="AX1581" s="75">
        <v>0</v>
      </c>
      <c r="AY1581" s="75"/>
      <c r="AZ1581" s="96"/>
      <c r="BA1581" s="75"/>
      <c r="BB1581" s="75"/>
      <c r="BC1581" s="75"/>
      <c r="BD1581" s="75"/>
      <c r="BE1581" s="75"/>
      <c r="BF1581" s="75"/>
      <c r="BG1581" s="75"/>
      <c r="BH1581" s="75"/>
      <c r="BI1581" s="75"/>
      <c r="BJ1581" s="75"/>
      <c r="BK1581" s="75"/>
      <c r="BL1581" s="75"/>
      <c r="BM1581" s="75"/>
      <c r="BN1581" s="75"/>
      <c r="BO1581" s="75"/>
      <c r="BP1581" s="75"/>
      <c r="BQ1581" s="75"/>
      <c r="BR1581" s="75"/>
      <c r="BS1581" s="75"/>
      <c r="BT1581" s="75">
        <f>IF(COUNTIF($C$3:C1581, C1581)=1, 1, 0)</f>
        <v>0</v>
      </c>
      <c r="BU1581" s="201" t="s">
        <v>6092</v>
      </c>
      <c r="BV1581" s="74">
        <v>46099</v>
      </c>
      <c r="BW1581" s="85"/>
      <c r="BX1581" s="85"/>
      <c r="BY1581" s="86"/>
      <c r="BZ1581" s="87">
        <f t="shared" si="488"/>
        <v>11</v>
      </c>
      <c r="CB1581" s="88">
        <f t="shared" si="482"/>
        <v>12</v>
      </c>
      <c r="CC1581" s="89"/>
      <c r="CE1581" s="87">
        <f t="shared" si="487"/>
        <v>3</v>
      </c>
      <c r="CF1581" s="90"/>
      <c r="CG1581" s="90"/>
      <c r="CH1581" s="90"/>
      <c r="CJ1581" s="87">
        <f t="shared" si="483"/>
        <v>3</v>
      </c>
      <c r="CK1581" s="87">
        <f t="shared" si="484"/>
        <v>11</v>
      </c>
      <c r="CL1581" s="22" t="s">
        <v>5125</v>
      </c>
      <c r="CM1581" s="22" t="s">
        <v>6093</v>
      </c>
    </row>
    <row r="1582" spans="1:91" ht="14.85" customHeight="1" x14ac:dyDescent="0.25">
      <c r="A1582" s="69">
        <f t="shared" si="489"/>
        <v>1580</v>
      </c>
      <c r="B1582" s="70" t="s">
        <v>102</v>
      </c>
      <c r="C1582" s="98">
        <v>235600369711</v>
      </c>
      <c r="D1582" s="73">
        <v>145568536</v>
      </c>
      <c r="E1582" s="73"/>
      <c r="F1582" s="74">
        <v>46091</v>
      </c>
      <c r="G1582" s="75" t="s">
        <v>6094</v>
      </c>
      <c r="H1582" s="75" t="s">
        <v>1657</v>
      </c>
      <c r="I1582" s="75" t="s">
        <v>105</v>
      </c>
      <c r="J1582" s="75" t="s">
        <v>322</v>
      </c>
      <c r="K1582" s="75" t="s">
        <v>242</v>
      </c>
      <c r="L1582" s="158">
        <v>46107</v>
      </c>
      <c r="M1582" s="73">
        <v>20</v>
      </c>
      <c r="N1582" s="105" t="s">
        <v>6095</v>
      </c>
      <c r="O1582" s="105" t="s">
        <v>6096</v>
      </c>
      <c r="P1582" s="75">
        <v>2830049905</v>
      </c>
      <c r="Q1582" s="74">
        <v>46091</v>
      </c>
      <c r="R1582" s="75">
        <v>1209392159</v>
      </c>
      <c r="S1582" s="75">
        <v>224298198</v>
      </c>
      <c r="T1582" s="74">
        <v>46091</v>
      </c>
      <c r="U1582" s="76">
        <v>2984.9679999999998</v>
      </c>
      <c r="V1582" s="76">
        <v>2906.8960000000002</v>
      </c>
      <c r="W1582" s="75">
        <v>4</v>
      </c>
      <c r="X1582" s="75">
        <v>0</v>
      </c>
      <c r="Y1582" s="98">
        <v>235600369711</v>
      </c>
      <c r="Z1582" s="82" t="s">
        <v>128</v>
      </c>
      <c r="AA1582" s="75" t="s">
        <v>399</v>
      </c>
      <c r="AB1582" s="75" t="s">
        <v>5305</v>
      </c>
      <c r="AC1582" s="98">
        <v>235600369711</v>
      </c>
      <c r="AD1582" s="75" t="s">
        <v>113</v>
      </c>
      <c r="AE1582" s="74">
        <v>46096</v>
      </c>
      <c r="AF1582" s="80">
        <v>46094.395833333336</v>
      </c>
      <c r="AG1582" s="80">
        <v>46094.499305555553</v>
      </c>
      <c r="AH1582" s="80">
        <v>46093.708333333336</v>
      </c>
      <c r="AI1582" s="99">
        <v>46094</v>
      </c>
      <c r="AJ1582" s="99">
        <v>46095</v>
      </c>
      <c r="AK1582" s="99">
        <v>46095</v>
      </c>
      <c r="AL1582" s="99">
        <v>46100</v>
      </c>
      <c r="AM1582" s="99">
        <v>46105</v>
      </c>
      <c r="AN1582" s="99">
        <v>46105</v>
      </c>
      <c r="AO1582" s="81">
        <f>IF(AH1582&lt;AG1582,IF(AH1582=0,"",AH1582-1),IF(AG1582=0,"",AG1582-1))</f>
        <v>46092.708333333336</v>
      </c>
      <c r="AP1582" s="81">
        <f>IF(AH1582&lt;AG1582,IF(AH1582=0,"",AH1582),IF(AG1582=0,"",AG1582))</f>
        <v>46093.708333333336</v>
      </c>
      <c r="AQ1582" s="81">
        <f>IF(AH1582&lt;AG1582,IF(AH1582=0,"",AH1582),IF(AG1582=0,"",AG1582))</f>
        <v>46093.708333333336</v>
      </c>
      <c r="AR1582" s="81">
        <f>IF(AI1582=0,"",IF(AI1582&lt;AJ1582,AJ1582+1,AI1582+1))</f>
        <v>46096</v>
      </c>
      <c r="AS1582" s="81">
        <f>IF(AI1582=0,"",IF(AE1582=0,IF(AJ1582=0,AI1582+2,AJ1582+2),AE1582+2))</f>
        <v>46098</v>
      </c>
      <c r="AT1582" s="81">
        <f>IF(AI1582=0,"",IF(AI1582&lt;AJ1582,AJ1582+1,AI1582+1))</f>
        <v>46096</v>
      </c>
      <c r="AU1582" s="224" t="s">
        <v>5120</v>
      </c>
      <c r="AV1582" s="134">
        <v>46091</v>
      </c>
      <c r="AW1582" s="170" t="s">
        <v>6097</v>
      </c>
      <c r="AX1582" s="75" t="s">
        <v>6098</v>
      </c>
      <c r="AY1582" s="75"/>
      <c r="AZ1582" s="96"/>
      <c r="BA1582" s="75"/>
      <c r="BB1582" s="75"/>
      <c r="BC1582" s="75"/>
      <c r="BD1582" s="75"/>
      <c r="BE1582" s="75"/>
      <c r="BF1582" s="75"/>
      <c r="BG1582" s="75"/>
      <c r="BH1582" s="75"/>
      <c r="BI1582" s="75"/>
      <c r="BJ1582" s="75"/>
      <c r="BK1582" s="75"/>
      <c r="BL1582" s="75"/>
      <c r="BM1582" s="75"/>
      <c r="BN1582" s="75"/>
      <c r="BO1582" s="75"/>
      <c r="BP1582" s="75"/>
      <c r="BQ1582" s="75"/>
      <c r="BR1582" s="75"/>
      <c r="BS1582" s="75"/>
      <c r="BT1582" s="75">
        <f>IF(COUNTIF($C$3:C1582, C1582)=1, 1, 0)</f>
        <v>1</v>
      </c>
      <c r="BU1582" s="201" t="s">
        <v>6099</v>
      </c>
      <c r="BV1582" s="74">
        <v>46098</v>
      </c>
      <c r="BW1582" s="85"/>
      <c r="BX1582" s="85"/>
      <c r="BY1582" s="86"/>
      <c r="BZ1582" s="87">
        <f t="shared" si="488"/>
        <v>11</v>
      </c>
      <c r="CB1582" s="88">
        <f t="shared" si="482"/>
        <v>12</v>
      </c>
      <c r="CC1582" s="89"/>
      <c r="CE1582" s="87">
        <f t="shared" si="487"/>
        <v>3</v>
      </c>
      <c r="CF1582" s="90">
        <v>9156350</v>
      </c>
      <c r="CG1582" s="90"/>
      <c r="CH1582" s="90">
        <v>9156350</v>
      </c>
      <c r="CI1582" s="22">
        <v>26161</v>
      </c>
      <c r="CJ1582" s="87">
        <f t="shared" si="483"/>
        <v>3</v>
      </c>
      <c r="CK1582" s="87">
        <f t="shared" si="484"/>
        <v>11</v>
      </c>
      <c r="CL1582" s="22" t="s">
        <v>5125</v>
      </c>
      <c r="CM1582" s="22" t="s">
        <v>6100</v>
      </c>
    </row>
    <row r="1583" spans="1:91" ht="14.85" customHeight="1" x14ac:dyDescent="0.25">
      <c r="A1583" s="69">
        <f t="shared" si="489"/>
        <v>1581</v>
      </c>
      <c r="B1583" s="70" t="s">
        <v>102</v>
      </c>
      <c r="C1583" s="98" t="s">
        <v>6101</v>
      </c>
      <c r="D1583" s="73">
        <v>145558382</v>
      </c>
      <c r="E1583" s="73">
        <v>5320008001</v>
      </c>
      <c r="F1583" s="74">
        <v>46091</v>
      </c>
      <c r="G1583" s="75" t="s">
        <v>266</v>
      </c>
      <c r="H1583" s="75" t="s">
        <v>1657</v>
      </c>
      <c r="I1583" s="75" t="s">
        <v>105</v>
      </c>
      <c r="J1583" s="69" t="s">
        <v>322</v>
      </c>
      <c r="K1583" s="75" t="s">
        <v>242</v>
      </c>
      <c r="L1583" s="74">
        <v>46107</v>
      </c>
      <c r="M1583" s="73">
        <v>40</v>
      </c>
      <c r="N1583" s="111" t="s">
        <v>6102</v>
      </c>
      <c r="O1583" s="111" t="s">
        <v>6103</v>
      </c>
      <c r="P1583" s="75">
        <v>2830050117</v>
      </c>
      <c r="Q1583" s="74">
        <v>46096</v>
      </c>
      <c r="R1583" s="75">
        <v>1209393478</v>
      </c>
      <c r="S1583" s="75">
        <v>224321519</v>
      </c>
      <c r="T1583" s="74">
        <v>46096</v>
      </c>
      <c r="U1583" s="76">
        <v>15476.535</v>
      </c>
      <c r="V1583" s="76">
        <v>15050.047</v>
      </c>
      <c r="W1583" s="75">
        <v>18</v>
      </c>
      <c r="X1583" s="75">
        <v>0</v>
      </c>
      <c r="Y1583" s="98" t="s">
        <v>6104</v>
      </c>
      <c r="Z1583" s="82" t="s">
        <v>258</v>
      </c>
      <c r="AA1583" s="75" t="s">
        <v>595</v>
      </c>
      <c r="AB1583" s="75" t="s">
        <v>6089</v>
      </c>
      <c r="AC1583" s="98" t="s">
        <v>6101</v>
      </c>
      <c r="AD1583" s="75" t="s">
        <v>113</v>
      </c>
      <c r="AE1583" s="99">
        <v>46099</v>
      </c>
      <c r="AF1583" s="80">
        <v>46098.416666666664</v>
      </c>
      <c r="AG1583" s="80">
        <v>46097.625</v>
      </c>
      <c r="AH1583" s="80">
        <v>46097.625</v>
      </c>
      <c r="AI1583" s="99">
        <v>46099</v>
      </c>
      <c r="AJ1583" s="69"/>
      <c r="AK1583" s="99">
        <v>46099</v>
      </c>
      <c r="AL1583" s="99">
        <v>46101</v>
      </c>
      <c r="AM1583" s="75"/>
      <c r="AN1583" s="99">
        <v>46101</v>
      </c>
      <c r="AO1583" s="81" t="s">
        <v>121</v>
      </c>
      <c r="AP1583" s="81" t="s">
        <v>121</v>
      </c>
      <c r="AQ1583" s="81" t="s">
        <v>121</v>
      </c>
      <c r="AR1583" s="81" t="s">
        <v>121</v>
      </c>
      <c r="AS1583" s="81" t="s">
        <v>261</v>
      </c>
      <c r="AT1583" s="81" t="s">
        <v>121</v>
      </c>
      <c r="AU1583" s="224" t="s">
        <v>5120</v>
      </c>
      <c r="AV1583" s="134">
        <v>46096</v>
      </c>
      <c r="AW1583" s="75" t="s">
        <v>6105</v>
      </c>
      <c r="AX1583" s="75" t="s">
        <v>6106</v>
      </c>
      <c r="AY1583" s="75"/>
      <c r="AZ1583" s="96"/>
      <c r="BA1583" s="75"/>
      <c r="BB1583" s="75"/>
      <c r="BC1583" s="75"/>
      <c r="BD1583" s="75"/>
      <c r="BE1583" s="75"/>
      <c r="BF1583" s="75"/>
      <c r="BG1583" s="75"/>
      <c r="BH1583" s="75"/>
      <c r="BI1583" s="75"/>
      <c r="BJ1583" s="75"/>
      <c r="BK1583" s="75"/>
      <c r="BL1583" s="75"/>
      <c r="BM1583" s="75"/>
      <c r="BN1583" s="75"/>
      <c r="BO1583" s="75"/>
      <c r="BP1583" s="75"/>
      <c r="BQ1583" s="75"/>
      <c r="BR1583" s="75"/>
      <c r="BS1583" s="75"/>
      <c r="BT1583" s="75">
        <f>IF(COUNTIF($C$3:C1583, C1583)=1, 1, 0)</f>
        <v>1</v>
      </c>
      <c r="BU1583" s="188" t="s">
        <v>6107</v>
      </c>
      <c r="BV1583" s="74">
        <v>46099</v>
      </c>
      <c r="BW1583" s="85"/>
      <c r="BX1583" s="85"/>
      <c r="BY1583" s="86"/>
      <c r="BZ1583" s="87">
        <f t="shared" si="488"/>
        <v>11</v>
      </c>
      <c r="CB1583" s="88">
        <f t="shared" si="482"/>
        <v>12</v>
      </c>
      <c r="CC1583" s="89"/>
      <c r="CE1583" s="87">
        <f t="shared" si="487"/>
        <v>3</v>
      </c>
      <c r="CF1583" s="144">
        <v>11947656</v>
      </c>
      <c r="CG1583" s="90"/>
      <c r="CH1583" s="144">
        <v>11947656</v>
      </c>
      <c r="CI1583" s="22">
        <v>26201</v>
      </c>
      <c r="CJ1583" s="87">
        <f t="shared" si="483"/>
        <v>3</v>
      </c>
      <c r="CK1583" s="87">
        <f t="shared" si="484"/>
        <v>11</v>
      </c>
      <c r="CL1583" s="22" t="s">
        <v>5125</v>
      </c>
      <c r="CM1583" s="22" t="s">
        <v>6108</v>
      </c>
    </row>
    <row r="1584" spans="1:91" ht="14.85" customHeight="1" x14ac:dyDescent="0.25">
      <c r="A1584" s="69">
        <f t="shared" si="489"/>
        <v>1582</v>
      </c>
      <c r="B1584" s="70" t="s">
        <v>102</v>
      </c>
      <c r="C1584" s="98" t="s">
        <v>6101</v>
      </c>
      <c r="D1584" s="73">
        <v>145558384</v>
      </c>
      <c r="E1584" s="73">
        <v>5320008001</v>
      </c>
      <c r="F1584" s="74">
        <v>46091</v>
      </c>
      <c r="G1584" s="75" t="s">
        <v>266</v>
      </c>
      <c r="H1584" s="75" t="s">
        <v>1657</v>
      </c>
      <c r="I1584" s="75" t="s">
        <v>105</v>
      </c>
      <c r="J1584" s="69" t="s">
        <v>322</v>
      </c>
      <c r="K1584" s="75" t="s">
        <v>242</v>
      </c>
      <c r="L1584" s="74">
        <v>46107</v>
      </c>
      <c r="M1584" s="73">
        <v>0</v>
      </c>
      <c r="N1584" s="111" t="s">
        <v>6102</v>
      </c>
      <c r="O1584" s="111" t="s">
        <v>6103</v>
      </c>
      <c r="P1584" s="132">
        <v>2830050118</v>
      </c>
      <c r="Q1584" s="101">
        <v>46096</v>
      </c>
      <c r="R1584" s="132">
        <v>1209393479</v>
      </c>
      <c r="S1584" s="132">
        <v>224321516</v>
      </c>
      <c r="T1584" s="101">
        <v>46096</v>
      </c>
      <c r="U1584" s="259">
        <v>2531.373</v>
      </c>
      <c r="V1584" s="259">
        <v>2470.8020000000001</v>
      </c>
      <c r="W1584" s="132">
        <v>3</v>
      </c>
      <c r="X1584" s="132">
        <v>0</v>
      </c>
      <c r="Y1584" s="98" t="s">
        <v>6104</v>
      </c>
      <c r="Z1584" s="82" t="s">
        <v>258</v>
      </c>
      <c r="AA1584" s="75" t="s">
        <v>595</v>
      </c>
      <c r="AB1584" s="75" t="s">
        <v>6089</v>
      </c>
      <c r="AC1584" s="98" t="s">
        <v>6101</v>
      </c>
      <c r="AD1584" s="75" t="s">
        <v>113</v>
      </c>
      <c r="AE1584" s="99">
        <v>46099</v>
      </c>
      <c r="AF1584" s="80">
        <v>46098.416666666664</v>
      </c>
      <c r="AG1584" s="80">
        <v>46097.625</v>
      </c>
      <c r="AH1584" s="80">
        <v>46097.625</v>
      </c>
      <c r="AI1584" s="99">
        <v>46099</v>
      </c>
      <c r="AJ1584" s="69"/>
      <c r="AK1584" s="99">
        <v>46099</v>
      </c>
      <c r="AL1584" s="99">
        <v>46101</v>
      </c>
      <c r="AM1584" s="75"/>
      <c r="AN1584" s="99">
        <v>46101</v>
      </c>
      <c r="AO1584" s="81" t="s">
        <v>121</v>
      </c>
      <c r="AP1584" s="81" t="s">
        <v>121</v>
      </c>
      <c r="AQ1584" s="81" t="s">
        <v>121</v>
      </c>
      <c r="AR1584" s="81" t="s">
        <v>121</v>
      </c>
      <c r="AS1584" s="81" t="s">
        <v>261</v>
      </c>
      <c r="AT1584" s="81" t="s">
        <v>121</v>
      </c>
      <c r="AU1584" s="224" t="s">
        <v>5120</v>
      </c>
      <c r="AV1584" s="134">
        <v>46096</v>
      </c>
      <c r="AW1584" s="75">
        <v>0</v>
      </c>
      <c r="AX1584" s="75">
        <v>0</v>
      </c>
      <c r="AY1584" s="75"/>
      <c r="AZ1584" s="96"/>
      <c r="BA1584" s="75"/>
      <c r="BB1584" s="75"/>
      <c r="BC1584" s="75"/>
      <c r="BD1584" s="75"/>
      <c r="BE1584" s="75"/>
      <c r="BF1584" s="75"/>
      <c r="BG1584" s="75"/>
      <c r="BH1584" s="75"/>
      <c r="BI1584" s="75"/>
      <c r="BJ1584" s="75"/>
      <c r="BK1584" s="75"/>
      <c r="BL1584" s="75"/>
      <c r="BM1584" s="75"/>
      <c r="BN1584" s="75"/>
      <c r="BO1584" s="75"/>
      <c r="BP1584" s="75"/>
      <c r="BQ1584" s="75"/>
      <c r="BR1584" s="75"/>
      <c r="BS1584" s="75"/>
      <c r="BT1584" s="75">
        <f>IF(COUNTIF($C$3:C1584, C1584)=1, 1, 0)</f>
        <v>0</v>
      </c>
      <c r="BU1584" s="188" t="s">
        <v>6107</v>
      </c>
      <c r="BV1584" s="74">
        <v>46099</v>
      </c>
      <c r="BW1584" s="85"/>
      <c r="BX1584" s="85"/>
      <c r="BY1584" s="86"/>
      <c r="BZ1584" s="87">
        <f t="shared" si="488"/>
        <v>11</v>
      </c>
      <c r="CB1584" s="88">
        <f t="shared" si="482"/>
        <v>12</v>
      </c>
      <c r="CC1584" s="89"/>
      <c r="CE1584" s="87">
        <f t="shared" si="487"/>
        <v>3</v>
      </c>
      <c r="CF1584" s="144"/>
      <c r="CG1584" s="90"/>
      <c r="CH1584" s="144"/>
      <c r="CJ1584" s="87">
        <f t="shared" si="483"/>
        <v>3</v>
      </c>
      <c r="CK1584" s="87">
        <f t="shared" si="484"/>
        <v>11</v>
      </c>
      <c r="CL1584" s="22" t="s">
        <v>5125</v>
      </c>
      <c r="CM1584" s="22" t="s">
        <v>6108</v>
      </c>
    </row>
    <row r="1585" spans="1:91" ht="14.85" customHeight="1" x14ac:dyDescent="0.25">
      <c r="A1585" s="69">
        <f t="shared" si="489"/>
        <v>1583</v>
      </c>
      <c r="B1585" s="70" t="s">
        <v>102</v>
      </c>
      <c r="C1585" s="98" t="s">
        <v>6109</v>
      </c>
      <c r="D1585" s="106">
        <v>145579750</v>
      </c>
      <c r="E1585" s="82">
        <v>5320007784</v>
      </c>
      <c r="F1585" s="158">
        <v>46086</v>
      </c>
      <c r="G1585" s="75" t="s">
        <v>5039</v>
      </c>
      <c r="H1585" s="75" t="s">
        <v>2963</v>
      </c>
      <c r="I1585" s="75" t="s">
        <v>105</v>
      </c>
      <c r="J1585" s="75" t="s">
        <v>1161</v>
      </c>
      <c r="K1585" s="75" t="s">
        <v>242</v>
      </c>
      <c r="L1585" s="74">
        <v>46099</v>
      </c>
      <c r="M1585" s="73">
        <v>40</v>
      </c>
      <c r="N1585" s="75" t="s">
        <v>6110</v>
      </c>
      <c r="O1585" s="75" t="s">
        <v>6111</v>
      </c>
      <c r="P1585" s="75">
        <v>2830049831</v>
      </c>
      <c r="Q1585" s="74">
        <v>46090</v>
      </c>
      <c r="R1585" s="75">
        <v>1209391789</v>
      </c>
      <c r="S1585" s="82">
        <v>224295652</v>
      </c>
      <c r="T1585" s="74">
        <v>46090</v>
      </c>
      <c r="U1585" s="76">
        <v>1767.0730000000001</v>
      </c>
      <c r="V1585" s="76">
        <v>1702.2139999999999</v>
      </c>
      <c r="W1585" s="75">
        <v>2</v>
      </c>
      <c r="X1585" s="75">
        <v>1</v>
      </c>
      <c r="Y1585" s="98" t="s">
        <v>6112</v>
      </c>
      <c r="Z1585" s="82" t="s">
        <v>258</v>
      </c>
      <c r="AA1585" s="75" t="s">
        <v>631</v>
      </c>
      <c r="AB1585" s="82" t="s">
        <v>5660</v>
      </c>
      <c r="AC1585" s="98" t="s">
        <v>6109</v>
      </c>
      <c r="AD1585" s="75" t="s">
        <v>113</v>
      </c>
      <c r="AE1585" s="75"/>
      <c r="AF1585" s="130">
        <v>46092.895833333336</v>
      </c>
      <c r="AG1585" s="130">
        <v>46091.625</v>
      </c>
      <c r="AH1585" s="130">
        <v>46091.625</v>
      </c>
      <c r="AI1585" s="74">
        <v>46092</v>
      </c>
      <c r="AJ1585" s="221">
        <v>46093</v>
      </c>
      <c r="AK1585" s="249">
        <v>46093</v>
      </c>
      <c r="AL1585" s="121">
        <v>46094</v>
      </c>
      <c r="AM1585" s="121">
        <v>46095</v>
      </c>
      <c r="AN1585" s="121">
        <v>46095</v>
      </c>
      <c r="AO1585" s="81" t="s">
        <v>121</v>
      </c>
      <c r="AP1585" s="81" t="s">
        <v>121</v>
      </c>
      <c r="AQ1585" s="81" t="s">
        <v>121</v>
      </c>
      <c r="AR1585" s="81" t="s">
        <v>121</v>
      </c>
      <c r="AS1585" s="81" t="s">
        <v>121</v>
      </c>
      <c r="AT1585" s="81" t="s">
        <v>121</v>
      </c>
      <c r="AU1585" s="82" t="s">
        <v>2787</v>
      </c>
      <c r="AV1585" s="134">
        <v>46090</v>
      </c>
      <c r="AW1585" s="75" t="s">
        <v>6113</v>
      </c>
      <c r="AX1585" s="75" t="s">
        <v>6114</v>
      </c>
      <c r="AY1585" s="75"/>
      <c r="AZ1585" s="96"/>
      <c r="BA1585" s="75"/>
      <c r="BB1585" s="75"/>
      <c r="BC1585" s="75"/>
      <c r="BD1585" s="75"/>
      <c r="BE1585" s="75"/>
      <c r="BF1585" s="75"/>
      <c r="BG1585" s="75"/>
      <c r="BH1585" s="75"/>
      <c r="BI1585" s="75"/>
      <c r="BJ1585" s="75"/>
      <c r="BK1585" s="75"/>
      <c r="BL1585" s="75"/>
      <c r="BM1585" s="75"/>
      <c r="BN1585" s="75"/>
      <c r="BO1585" s="75"/>
      <c r="BP1585" s="75"/>
      <c r="BQ1585" s="75"/>
      <c r="BR1585" s="75"/>
      <c r="BS1585" s="75"/>
      <c r="BT1585" s="75">
        <f>IF(COUNTIF($C$3:C1585, C1585)=1, 1, 0)</f>
        <v>1</v>
      </c>
      <c r="BU1585" s="201" t="s">
        <v>6115</v>
      </c>
      <c r="BV1585" s="74">
        <v>46093</v>
      </c>
      <c r="BW1585" s="85"/>
      <c r="BX1585" s="85"/>
      <c r="BY1585" s="86"/>
      <c r="BZ1585" s="87">
        <f t="shared" si="488"/>
        <v>10</v>
      </c>
      <c r="CB1585" s="88">
        <f t="shared" si="482"/>
        <v>11</v>
      </c>
      <c r="CC1585" s="89"/>
      <c r="CE1585" s="87">
        <f t="shared" si="487"/>
        <v>3</v>
      </c>
      <c r="CF1585" s="90">
        <v>6961486</v>
      </c>
      <c r="CG1585" s="90"/>
      <c r="CH1585" s="90">
        <v>6961486</v>
      </c>
      <c r="CI1585" s="22">
        <v>26171</v>
      </c>
      <c r="CJ1585" s="87">
        <f t="shared" si="483"/>
        <v>3</v>
      </c>
      <c r="CK1585" s="87">
        <f t="shared" si="484"/>
        <v>11</v>
      </c>
      <c r="CL1585" s="22" t="s">
        <v>121</v>
      </c>
      <c r="CM1585" s="22" t="s">
        <v>6116</v>
      </c>
    </row>
    <row r="1586" spans="1:91" ht="14.85" customHeight="1" x14ac:dyDescent="0.25">
      <c r="A1586" s="69">
        <f t="shared" si="489"/>
        <v>1584</v>
      </c>
      <c r="B1586" s="70" t="s">
        <v>102</v>
      </c>
      <c r="C1586" s="98" t="s">
        <v>6109</v>
      </c>
      <c r="D1586" s="106">
        <v>145581412</v>
      </c>
      <c r="E1586" s="82">
        <v>5320007784</v>
      </c>
      <c r="F1586" s="158">
        <v>46086</v>
      </c>
      <c r="G1586" s="75" t="s">
        <v>1178</v>
      </c>
      <c r="H1586" s="75" t="s">
        <v>2963</v>
      </c>
      <c r="I1586" s="75" t="s">
        <v>105</v>
      </c>
      <c r="J1586" s="75" t="s">
        <v>1161</v>
      </c>
      <c r="K1586" s="75" t="s">
        <v>242</v>
      </c>
      <c r="L1586" s="74">
        <v>46104</v>
      </c>
      <c r="M1586" s="73">
        <v>0</v>
      </c>
      <c r="N1586" s="75" t="s">
        <v>6110</v>
      </c>
      <c r="O1586" s="75" t="s">
        <v>6111</v>
      </c>
      <c r="P1586" s="75">
        <v>2830049832</v>
      </c>
      <c r="Q1586" s="74">
        <v>46090</v>
      </c>
      <c r="R1586" s="75">
        <v>1209391791</v>
      </c>
      <c r="S1586" s="82">
        <v>224295645</v>
      </c>
      <c r="T1586" s="74">
        <v>46090</v>
      </c>
      <c r="U1586" s="76">
        <v>2577.2510000000002</v>
      </c>
      <c r="V1586" s="76">
        <v>2492.598</v>
      </c>
      <c r="W1586" s="75">
        <v>4</v>
      </c>
      <c r="X1586" s="75">
        <v>1</v>
      </c>
      <c r="Y1586" s="98" t="s">
        <v>6112</v>
      </c>
      <c r="Z1586" s="82" t="s">
        <v>258</v>
      </c>
      <c r="AA1586" s="75" t="s">
        <v>631</v>
      </c>
      <c r="AB1586" s="82" t="s">
        <v>5660</v>
      </c>
      <c r="AC1586" s="98" t="s">
        <v>6109</v>
      </c>
      <c r="AD1586" s="75" t="s">
        <v>113</v>
      </c>
      <c r="AE1586" s="75"/>
      <c r="AF1586" s="130">
        <v>46092.895833333336</v>
      </c>
      <c r="AG1586" s="130">
        <v>46091.625</v>
      </c>
      <c r="AH1586" s="130">
        <v>46091.625</v>
      </c>
      <c r="AI1586" s="74">
        <v>46092</v>
      </c>
      <c r="AJ1586" s="221">
        <v>46093</v>
      </c>
      <c r="AK1586" s="75"/>
      <c r="AL1586" s="121">
        <v>46094</v>
      </c>
      <c r="AM1586" s="121">
        <v>46095</v>
      </c>
      <c r="AN1586" s="121">
        <v>46095</v>
      </c>
      <c r="AO1586" s="81" t="s">
        <v>121</v>
      </c>
      <c r="AP1586" s="81" t="s">
        <v>121</v>
      </c>
      <c r="AQ1586" s="81" t="s">
        <v>121</v>
      </c>
      <c r="AR1586" s="81" t="s">
        <v>121</v>
      </c>
      <c r="AS1586" s="81" t="s">
        <v>121</v>
      </c>
      <c r="AT1586" s="81" t="s">
        <v>121</v>
      </c>
      <c r="AU1586" s="82" t="s">
        <v>2787</v>
      </c>
      <c r="AV1586" s="134">
        <v>46090</v>
      </c>
      <c r="AW1586" s="75">
        <v>0</v>
      </c>
      <c r="AX1586" s="75">
        <v>0</v>
      </c>
      <c r="AY1586" s="75"/>
      <c r="AZ1586" s="96"/>
      <c r="BA1586" s="75"/>
      <c r="BB1586" s="75"/>
      <c r="BC1586" s="75"/>
      <c r="BD1586" s="75"/>
      <c r="BE1586" s="75"/>
      <c r="BF1586" s="75"/>
      <c r="BG1586" s="75"/>
      <c r="BH1586" s="75"/>
      <c r="BI1586" s="75"/>
      <c r="BJ1586" s="75"/>
      <c r="BK1586" s="75"/>
      <c r="BL1586" s="75"/>
      <c r="BM1586" s="75"/>
      <c r="BN1586" s="75"/>
      <c r="BO1586" s="75"/>
      <c r="BP1586" s="75"/>
      <c r="BQ1586" s="75"/>
      <c r="BR1586" s="75"/>
      <c r="BS1586" s="75"/>
      <c r="BT1586" s="75">
        <f>IF(COUNTIF($C$3:C1586, C1586)=1, 1, 0)</f>
        <v>0</v>
      </c>
      <c r="BU1586" s="201" t="s">
        <v>6115</v>
      </c>
      <c r="BV1586" s="74">
        <v>46093</v>
      </c>
      <c r="BW1586" s="85"/>
      <c r="BX1586" s="85"/>
      <c r="BY1586" s="86"/>
      <c r="BZ1586" s="87">
        <f t="shared" si="488"/>
        <v>10</v>
      </c>
      <c r="CB1586" s="88">
        <f t="shared" si="482"/>
        <v>11</v>
      </c>
      <c r="CC1586" s="89"/>
      <c r="CE1586" s="87">
        <f t="shared" si="487"/>
        <v>3</v>
      </c>
      <c r="CF1586" s="90"/>
      <c r="CG1586" s="90"/>
      <c r="CH1586" s="90"/>
      <c r="CJ1586" s="87">
        <f t="shared" si="483"/>
        <v>3</v>
      </c>
      <c r="CK1586" s="87">
        <f t="shared" si="484"/>
        <v>11</v>
      </c>
      <c r="CL1586" s="22" t="s">
        <v>121</v>
      </c>
      <c r="CM1586" s="22" t="s">
        <v>6116</v>
      </c>
    </row>
    <row r="1587" spans="1:91" ht="14.85" customHeight="1" x14ac:dyDescent="0.25">
      <c r="A1587" s="69">
        <f t="shared" si="489"/>
        <v>1585</v>
      </c>
      <c r="B1587" s="70" t="s">
        <v>102</v>
      </c>
      <c r="C1587" s="98" t="s">
        <v>6109</v>
      </c>
      <c r="D1587" s="106">
        <v>145581532</v>
      </c>
      <c r="E1587" s="82">
        <v>5320007784</v>
      </c>
      <c r="F1587" s="158">
        <v>46086</v>
      </c>
      <c r="G1587" s="75" t="s">
        <v>1178</v>
      </c>
      <c r="H1587" s="75" t="s">
        <v>2963</v>
      </c>
      <c r="I1587" s="75" t="s">
        <v>105</v>
      </c>
      <c r="J1587" s="75" t="s">
        <v>1161</v>
      </c>
      <c r="K1587" s="75" t="s">
        <v>242</v>
      </c>
      <c r="L1587" s="74">
        <v>46104</v>
      </c>
      <c r="M1587" s="73">
        <v>0</v>
      </c>
      <c r="N1587" s="75" t="s">
        <v>6110</v>
      </c>
      <c r="O1587" s="75" t="s">
        <v>6111</v>
      </c>
      <c r="P1587" s="132">
        <v>2830049833</v>
      </c>
      <c r="Q1587" s="74">
        <v>46090</v>
      </c>
      <c r="R1587" s="75">
        <v>1209391794</v>
      </c>
      <c r="S1587" s="82">
        <v>224295648</v>
      </c>
      <c r="T1587" s="74">
        <v>46090</v>
      </c>
      <c r="U1587" s="76">
        <v>2646.6439999999998</v>
      </c>
      <c r="V1587" s="76">
        <v>2584.607</v>
      </c>
      <c r="W1587" s="75">
        <v>4</v>
      </c>
      <c r="X1587" s="75">
        <v>1</v>
      </c>
      <c r="Y1587" s="98" t="s">
        <v>6112</v>
      </c>
      <c r="Z1587" s="82" t="s">
        <v>258</v>
      </c>
      <c r="AA1587" s="75" t="s">
        <v>631</v>
      </c>
      <c r="AB1587" s="82" t="s">
        <v>5660</v>
      </c>
      <c r="AC1587" s="98" t="s">
        <v>6109</v>
      </c>
      <c r="AD1587" s="75" t="s">
        <v>113</v>
      </c>
      <c r="AE1587" s="75"/>
      <c r="AF1587" s="130">
        <v>46092.895833333336</v>
      </c>
      <c r="AG1587" s="130">
        <v>46091.625</v>
      </c>
      <c r="AH1587" s="130">
        <v>46091.625</v>
      </c>
      <c r="AI1587" s="74">
        <v>46092</v>
      </c>
      <c r="AJ1587" s="221">
        <v>46093</v>
      </c>
      <c r="AK1587" s="75"/>
      <c r="AL1587" s="121">
        <v>46094</v>
      </c>
      <c r="AM1587" s="121">
        <v>46095</v>
      </c>
      <c r="AN1587" s="121">
        <v>46095</v>
      </c>
      <c r="AO1587" s="81" t="s">
        <v>121</v>
      </c>
      <c r="AP1587" s="81" t="s">
        <v>121</v>
      </c>
      <c r="AQ1587" s="81" t="s">
        <v>121</v>
      </c>
      <c r="AR1587" s="81" t="s">
        <v>121</v>
      </c>
      <c r="AS1587" s="81" t="s">
        <v>121</v>
      </c>
      <c r="AT1587" s="81" t="s">
        <v>121</v>
      </c>
      <c r="AU1587" s="82" t="s">
        <v>2787</v>
      </c>
      <c r="AV1587" s="134">
        <v>46090</v>
      </c>
      <c r="AW1587" s="75">
        <v>0</v>
      </c>
      <c r="AX1587" s="75">
        <v>0</v>
      </c>
      <c r="AY1587" s="75"/>
      <c r="AZ1587" s="96"/>
      <c r="BA1587" s="75"/>
      <c r="BB1587" s="75"/>
      <c r="BC1587" s="75"/>
      <c r="BD1587" s="75"/>
      <c r="BE1587" s="75"/>
      <c r="BF1587" s="75"/>
      <c r="BG1587" s="75"/>
      <c r="BH1587" s="75"/>
      <c r="BI1587" s="75"/>
      <c r="BJ1587" s="75"/>
      <c r="BK1587" s="75"/>
      <c r="BL1587" s="75"/>
      <c r="BM1587" s="75"/>
      <c r="BN1587" s="75"/>
      <c r="BO1587" s="75"/>
      <c r="BP1587" s="75"/>
      <c r="BQ1587" s="75"/>
      <c r="BR1587" s="75"/>
      <c r="BS1587" s="75"/>
      <c r="BT1587" s="75">
        <f>IF(COUNTIF($C$3:C1587, C1587)=1, 1, 0)</f>
        <v>0</v>
      </c>
      <c r="BU1587" s="201" t="s">
        <v>6115</v>
      </c>
      <c r="BV1587" s="74">
        <v>46093</v>
      </c>
      <c r="BW1587" s="85"/>
      <c r="BX1587" s="85"/>
      <c r="BY1587" s="86"/>
      <c r="BZ1587" s="87">
        <f t="shared" si="488"/>
        <v>10</v>
      </c>
      <c r="CB1587" s="88">
        <f t="shared" si="482"/>
        <v>11</v>
      </c>
      <c r="CC1587" s="89"/>
      <c r="CE1587" s="87">
        <f t="shared" si="487"/>
        <v>3</v>
      </c>
      <c r="CF1587" s="90"/>
      <c r="CG1587" s="90"/>
      <c r="CH1587" s="90"/>
      <c r="CJ1587" s="87">
        <f t="shared" si="483"/>
        <v>3</v>
      </c>
      <c r="CK1587" s="87">
        <f t="shared" si="484"/>
        <v>11</v>
      </c>
      <c r="CL1587" s="22" t="s">
        <v>121</v>
      </c>
      <c r="CM1587" s="22" t="s">
        <v>6116</v>
      </c>
    </row>
    <row r="1588" spans="1:91" s="168" customFormat="1" ht="14.45" customHeight="1" x14ac:dyDescent="0.25">
      <c r="A1588" s="69">
        <f t="shared" si="489"/>
        <v>1586</v>
      </c>
      <c r="B1588" s="70" t="s">
        <v>102</v>
      </c>
      <c r="C1588" s="98" t="s">
        <v>6109</v>
      </c>
      <c r="D1588" s="273">
        <v>145654035</v>
      </c>
      <c r="E1588" s="274">
        <v>5320007784</v>
      </c>
      <c r="F1588" s="275">
        <v>46086</v>
      </c>
      <c r="G1588" s="276" t="s">
        <v>2987</v>
      </c>
      <c r="H1588" s="273" t="s">
        <v>2963</v>
      </c>
      <c r="I1588" s="273" t="s">
        <v>105</v>
      </c>
      <c r="J1588" s="273" t="s">
        <v>1161</v>
      </c>
      <c r="K1588" s="273" t="s">
        <v>242</v>
      </c>
      <c r="L1588" s="275">
        <v>46104</v>
      </c>
      <c r="M1588" s="156">
        <v>0</v>
      </c>
      <c r="N1588" s="182" t="s">
        <v>6110</v>
      </c>
      <c r="O1588" s="182" t="s">
        <v>6111</v>
      </c>
      <c r="P1588" s="168">
        <v>2830049834</v>
      </c>
      <c r="Q1588" s="74">
        <v>46090</v>
      </c>
      <c r="R1588" s="274">
        <v>1209391796</v>
      </c>
      <c r="S1588" s="274">
        <v>224295640</v>
      </c>
      <c r="T1588" s="74">
        <v>46090</v>
      </c>
      <c r="U1588" s="76">
        <v>2799.373</v>
      </c>
      <c r="V1588" s="76">
        <v>2684.18</v>
      </c>
      <c r="W1588" s="75">
        <v>4</v>
      </c>
      <c r="X1588" s="168">
        <v>2</v>
      </c>
      <c r="Y1588" s="246" t="s">
        <v>6112</v>
      </c>
      <c r="Z1588" s="274" t="s">
        <v>258</v>
      </c>
      <c r="AA1588" s="168" t="s">
        <v>631</v>
      </c>
      <c r="AB1588" s="274" t="s">
        <v>5660</v>
      </c>
      <c r="AC1588" s="98" t="s">
        <v>6109</v>
      </c>
      <c r="AD1588" s="182" t="s">
        <v>113</v>
      </c>
      <c r="AE1588" s="274"/>
      <c r="AF1588" s="277">
        <v>46092.895833333336</v>
      </c>
      <c r="AG1588" s="277">
        <v>46091.625</v>
      </c>
      <c r="AH1588" s="277">
        <v>46091.625</v>
      </c>
      <c r="AI1588" s="115">
        <v>46092</v>
      </c>
      <c r="AJ1588" s="263">
        <v>46093</v>
      </c>
      <c r="AK1588" s="182"/>
      <c r="AL1588" s="115">
        <v>46094</v>
      </c>
      <c r="AM1588" s="121">
        <v>46095</v>
      </c>
      <c r="AN1588" s="121">
        <v>46095</v>
      </c>
      <c r="AO1588" s="81" t="s">
        <v>121</v>
      </c>
      <c r="AP1588" s="81" t="s">
        <v>121</v>
      </c>
      <c r="AQ1588" s="81" t="s">
        <v>121</v>
      </c>
      <c r="AR1588" s="81" t="s">
        <v>121</v>
      </c>
      <c r="AS1588" s="81" t="s">
        <v>121</v>
      </c>
      <c r="AT1588" s="81" t="s">
        <v>121</v>
      </c>
      <c r="AU1588" s="82" t="s">
        <v>2787</v>
      </c>
      <c r="AV1588" s="134">
        <v>46090</v>
      </c>
      <c r="AW1588" s="132">
        <v>0</v>
      </c>
      <c r="AX1588" s="132">
        <v>0</v>
      </c>
      <c r="AZ1588" s="278"/>
      <c r="BT1588" s="75">
        <f>IF(COUNTIF($C$3:C1588, C1588)=1, 1, 0)</f>
        <v>0</v>
      </c>
      <c r="BU1588" s="201" t="s">
        <v>6115</v>
      </c>
      <c r="BV1588" s="74">
        <v>46093</v>
      </c>
      <c r="BZ1588" s="87">
        <f t="shared" si="488"/>
        <v>10</v>
      </c>
      <c r="CA1588" s="22"/>
      <c r="CB1588" s="88">
        <f t="shared" si="482"/>
        <v>11</v>
      </c>
      <c r="CC1588" s="89"/>
      <c r="CD1588" s="22"/>
      <c r="CE1588" s="87">
        <f t="shared" si="487"/>
        <v>3</v>
      </c>
      <c r="CF1588" s="90"/>
      <c r="CG1588" s="90"/>
      <c r="CH1588" s="90"/>
      <c r="CI1588" s="22"/>
      <c r="CJ1588" s="87">
        <f t="shared" si="483"/>
        <v>3</v>
      </c>
      <c r="CK1588" s="87">
        <f t="shared" si="484"/>
        <v>11</v>
      </c>
      <c r="CL1588" s="22" t="s">
        <v>121</v>
      </c>
      <c r="CM1588" s="22" t="s">
        <v>6116</v>
      </c>
    </row>
    <row r="1589" spans="1:91" ht="14.85" customHeight="1" x14ac:dyDescent="0.25">
      <c r="A1589" s="69">
        <f t="shared" si="489"/>
        <v>1587</v>
      </c>
      <c r="B1589" s="70" t="s">
        <v>102</v>
      </c>
      <c r="C1589" s="98" t="s">
        <v>6109</v>
      </c>
      <c r="D1589" s="106">
        <v>145578473</v>
      </c>
      <c r="E1589" s="82">
        <v>5320007784</v>
      </c>
      <c r="F1589" s="158">
        <v>46086</v>
      </c>
      <c r="G1589" s="75" t="s">
        <v>1187</v>
      </c>
      <c r="H1589" s="75" t="s">
        <v>2963</v>
      </c>
      <c r="I1589" s="75" t="s">
        <v>105</v>
      </c>
      <c r="J1589" s="75" t="s">
        <v>1161</v>
      </c>
      <c r="K1589" s="75" t="s">
        <v>242</v>
      </c>
      <c r="L1589" s="74">
        <v>46104</v>
      </c>
      <c r="M1589" s="73">
        <v>0</v>
      </c>
      <c r="N1589" s="75" t="s">
        <v>6110</v>
      </c>
      <c r="O1589" s="75" t="s">
        <v>6111</v>
      </c>
      <c r="P1589" s="75">
        <v>2830049835</v>
      </c>
      <c r="Q1589" s="74">
        <v>46090</v>
      </c>
      <c r="R1589" s="75">
        <v>1209391801</v>
      </c>
      <c r="S1589" s="82">
        <v>224295650</v>
      </c>
      <c r="T1589" s="74">
        <v>46090</v>
      </c>
      <c r="U1589" s="76">
        <v>5532.5720000000001</v>
      </c>
      <c r="V1589" s="76">
        <v>5355.2730000000001</v>
      </c>
      <c r="W1589" s="75">
        <v>7</v>
      </c>
      <c r="X1589" s="75">
        <v>2</v>
      </c>
      <c r="Y1589" s="98" t="s">
        <v>6112</v>
      </c>
      <c r="Z1589" s="82" t="s">
        <v>258</v>
      </c>
      <c r="AA1589" s="75" t="s">
        <v>631</v>
      </c>
      <c r="AB1589" s="82" t="s">
        <v>5660</v>
      </c>
      <c r="AC1589" s="98" t="s">
        <v>6109</v>
      </c>
      <c r="AD1589" s="75" t="s">
        <v>113</v>
      </c>
      <c r="AE1589" s="75"/>
      <c r="AF1589" s="130">
        <v>46092.895833333336</v>
      </c>
      <c r="AG1589" s="130">
        <v>46091.625</v>
      </c>
      <c r="AH1589" s="130">
        <v>46091.625</v>
      </c>
      <c r="AI1589" s="74">
        <v>46092</v>
      </c>
      <c r="AJ1589" s="221">
        <v>46093</v>
      </c>
      <c r="AK1589" s="75"/>
      <c r="AL1589" s="121">
        <v>46094</v>
      </c>
      <c r="AM1589" s="121">
        <v>46095</v>
      </c>
      <c r="AN1589" s="121">
        <v>46095</v>
      </c>
      <c r="AO1589" s="81" t="s">
        <v>121</v>
      </c>
      <c r="AP1589" s="81" t="s">
        <v>121</v>
      </c>
      <c r="AQ1589" s="81" t="s">
        <v>121</v>
      </c>
      <c r="AR1589" s="81" t="s">
        <v>121</v>
      </c>
      <c r="AS1589" s="81" t="s">
        <v>121</v>
      </c>
      <c r="AT1589" s="81" t="s">
        <v>121</v>
      </c>
      <c r="AU1589" s="82" t="s">
        <v>2787</v>
      </c>
      <c r="AV1589" s="134">
        <v>46090</v>
      </c>
      <c r="AW1589" s="75">
        <v>0</v>
      </c>
      <c r="AX1589" s="75">
        <v>0</v>
      </c>
      <c r="AY1589" s="75"/>
      <c r="AZ1589" s="96"/>
      <c r="BA1589" s="75"/>
      <c r="BB1589" s="75"/>
      <c r="BC1589" s="75"/>
      <c r="BD1589" s="75"/>
      <c r="BE1589" s="75"/>
      <c r="BF1589" s="75"/>
      <c r="BG1589" s="75"/>
      <c r="BH1589" s="75"/>
      <c r="BI1589" s="75"/>
      <c r="BJ1589" s="75"/>
      <c r="BK1589" s="75"/>
      <c r="BL1589" s="75"/>
      <c r="BM1589" s="75"/>
      <c r="BN1589" s="75"/>
      <c r="BO1589" s="75"/>
      <c r="BP1589" s="75"/>
      <c r="BQ1589" s="75"/>
      <c r="BR1589" s="75"/>
      <c r="BS1589" s="75"/>
      <c r="BT1589" s="75">
        <f>IF(COUNTIF($C$3:C1589, C1589)=1, 1, 0)</f>
        <v>0</v>
      </c>
      <c r="BU1589" s="201" t="s">
        <v>6115</v>
      </c>
      <c r="BV1589" s="74">
        <v>46093</v>
      </c>
      <c r="BW1589" s="85"/>
      <c r="BX1589" s="85"/>
      <c r="BY1589" s="86"/>
      <c r="BZ1589" s="87">
        <f t="shared" si="488"/>
        <v>10</v>
      </c>
      <c r="CB1589" s="88">
        <f t="shared" si="482"/>
        <v>11</v>
      </c>
      <c r="CC1589" s="89"/>
      <c r="CE1589" s="87">
        <f t="shared" si="487"/>
        <v>3</v>
      </c>
      <c r="CF1589" s="90"/>
      <c r="CG1589" s="90"/>
      <c r="CH1589" s="90"/>
      <c r="CJ1589" s="87">
        <f t="shared" si="483"/>
        <v>3</v>
      </c>
      <c r="CK1589" s="87">
        <f t="shared" si="484"/>
        <v>11</v>
      </c>
      <c r="CL1589" s="22" t="s">
        <v>121</v>
      </c>
      <c r="CM1589" s="22" t="s">
        <v>6116</v>
      </c>
    </row>
    <row r="1590" spans="1:91" s="285" customFormat="1" ht="14.85" customHeight="1" x14ac:dyDescent="0.25">
      <c r="A1590" s="69">
        <f t="shared" si="489"/>
        <v>1588</v>
      </c>
      <c r="B1590" s="70" t="s">
        <v>102</v>
      </c>
      <c r="C1590" s="107" t="s">
        <v>5691</v>
      </c>
      <c r="D1590" s="240">
        <v>145592596</v>
      </c>
      <c r="E1590" s="240">
        <v>5320007906</v>
      </c>
      <c r="F1590" s="138">
        <v>46086</v>
      </c>
      <c r="G1590" s="252" t="s">
        <v>1274</v>
      </c>
      <c r="H1590" s="252" t="s">
        <v>2963</v>
      </c>
      <c r="I1590" s="252" t="s">
        <v>105</v>
      </c>
      <c r="J1590" s="252" t="s">
        <v>1161</v>
      </c>
      <c r="K1590" s="252" t="s">
        <v>242</v>
      </c>
      <c r="L1590" s="235">
        <v>46099</v>
      </c>
      <c r="M1590" s="240">
        <v>40</v>
      </c>
      <c r="N1590" s="252" t="s">
        <v>5706</v>
      </c>
      <c r="O1590" s="252" t="s">
        <v>5707</v>
      </c>
      <c r="P1590" s="252">
        <v>2830049676</v>
      </c>
      <c r="Q1590" s="74">
        <v>46087</v>
      </c>
      <c r="R1590" s="252">
        <v>1209391053</v>
      </c>
      <c r="S1590" s="252">
        <v>224286894</v>
      </c>
      <c r="T1590" s="74">
        <v>46087</v>
      </c>
      <c r="U1590" s="76">
        <v>10995.414000000001</v>
      </c>
      <c r="V1590" s="76">
        <v>10565.361999999999</v>
      </c>
      <c r="W1590" s="252">
        <v>12</v>
      </c>
      <c r="X1590" s="252">
        <v>7</v>
      </c>
      <c r="Y1590" s="250" t="s">
        <v>5708</v>
      </c>
      <c r="Z1590" s="251" t="s">
        <v>258</v>
      </c>
      <c r="AA1590" s="252" t="s">
        <v>1258</v>
      </c>
      <c r="AB1590" s="251" t="s">
        <v>5695</v>
      </c>
      <c r="AC1590" s="250" t="s">
        <v>5691</v>
      </c>
      <c r="AD1590" s="252" t="s">
        <v>113</v>
      </c>
      <c r="AE1590" s="99">
        <v>46093</v>
      </c>
      <c r="AF1590" s="279">
        <v>46090.416666666664</v>
      </c>
      <c r="AG1590" s="279">
        <v>46088.625</v>
      </c>
      <c r="AH1590" s="279">
        <v>46088.625</v>
      </c>
      <c r="AI1590" s="235">
        <v>46089</v>
      </c>
      <c r="AJ1590" s="121">
        <v>46092</v>
      </c>
      <c r="AK1590" s="226">
        <v>46092</v>
      </c>
      <c r="AL1590" s="280">
        <v>46091</v>
      </c>
      <c r="AM1590" s="99">
        <v>46094</v>
      </c>
      <c r="AN1590" s="99">
        <v>46095</v>
      </c>
      <c r="AO1590" s="81" t="s">
        <v>121</v>
      </c>
      <c r="AP1590" s="81" t="s">
        <v>121</v>
      </c>
      <c r="AQ1590" s="81" t="s">
        <v>121</v>
      </c>
      <c r="AR1590" s="81" t="s">
        <v>121</v>
      </c>
      <c r="AS1590" s="81" t="s">
        <v>121</v>
      </c>
      <c r="AT1590" s="81" t="s">
        <v>121</v>
      </c>
      <c r="AU1590" s="82" t="s">
        <v>2787</v>
      </c>
      <c r="AV1590" s="187">
        <v>46087</v>
      </c>
      <c r="AW1590" s="252" t="s">
        <v>6117</v>
      </c>
      <c r="AX1590" s="252" t="s">
        <v>6118</v>
      </c>
      <c r="AY1590" s="252"/>
      <c r="AZ1590" s="281"/>
      <c r="BA1590" s="252"/>
      <c r="BB1590" s="252"/>
      <c r="BC1590" s="252"/>
      <c r="BD1590" s="252"/>
      <c r="BE1590" s="252"/>
      <c r="BF1590" s="252"/>
      <c r="BG1590" s="252"/>
      <c r="BH1590" s="252"/>
      <c r="BI1590" s="252"/>
      <c r="BJ1590" s="252"/>
      <c r="BK1590" s="252"/>
      <c r="BL1590" s="252"/>
      <c r="BM1590" s="252"/>
      <c r="BN1590" s="252"/>
      <c r="BO1590" s="252"/>
      <c r="BP1590" s="252"/>
      <c r="BQ1590" s="252"/>
      <c r="BR1590" s="252"/>
      <c r="BS1590" s="252"/>
      <c r="BT1590" s="75">
        <f>IF(COUNTIF($C$3:C1590, C1590)=1, 1, 0)</f>
        <v>0</v>
      </c>
      <c r="BU1590" s="201" t="s">
        <v>5698</v>
      </c>
      <c r="BV1590" s="74">
        <v>46093</v>
      </c>
      <c r="BW1590" s="282"/>
      <c r="BX1590" s="282"/>
      <c r="BY1590" s="283"/>
      <c r="BZ1590" s="284">
        <f t="shared" si="488"/>
        <v>10</v>
      </c>
      <c r="CB1590" s="88">
        <f t="shared" si="482"/>
        <v>11</v>
      </c>
      <c r="CC1590" s="286"/>
      <c r="CE1590" s="284">
        <f t="shared" si="487"/>
        <v>3</v>
      </c>
      <c r="CF1590" s="90">
        <v>6961486</v>
      </c>
      <c r="CG1590" s="90"/>
      <c r="CH1590" s="90">
        <v>6961486</v>
      </c>
      <c r="CI1590" s="285">
        <v>26171</v>
      </c>
      <c r="CJ1590" s="284">
        <f t="shared" si="483"/>
        <v>3</v>
      </c>
      <c r="CK1590" s="284">
        <f t="shared" si="484"/>
        <v>10</v>
      </c>
      <c r="CL1590" s="22" t="s">
        <v>121</v>
      </c>
      <c r="CM1590" s="22" t="s">
        <v>5699</v>
      </c>
    </row>
    <row r="1591" spans="1:91" ht="14.85" customHeight="1" x14ac:dyDescent="0.25">
      <c r="A1591" s="69">
        <f t="shared" si="489"/>
        <v>1589</v>
      </c>
      <c r="B1591" s="70" t="s">
        <v>102</v>
      </c>
      <c r="C1591" s="107" t="s">
        <v>6119</v>
      </c>
      <c r="D1591" s="106">
        <v>145569139</v>
      </c>
      <c r="E1591" s="73"/>
      <c r="F1591" s="74">
        <v>46085</v>
      </c>
      <c r="G1591" s="75" t="s">
        <v>1274</v>
      </c>
      <c r="H1591" s="75" t="s">
        <v>2963</v>
      </c>
      <c r="I1591" s="75" t="s">
        <v>105</v>
      </c>
      <c r="J1591" s="75" t="s">
        <v>1161</v>
      </c>
      <c r="K1591" s="75" t="s">
        <v>242</v>
      </c>
      <c r="L1591" s="74">
        <v>46099</v>
      </c>
      <c r="M1591" s="73">
        <v>40</v>
      </c>
      <c r="N1591" s="75" t="s">
        <v>6120</v>
      </c>
      <c r="O1591" s="75" t="s">
        <v>6121</v>
      </c>
      <c r="P1591" s="75">
        <v>2830049625</v>
      </c>
      <c r="Q1591" s="74">
        <v>46086</v>
      </c>
      <c r="R1591" s="75">
        <v>1209390681</v>
      </c>
      <c r="S1591" s="75">
        <v>224280473</v>
      </c>
      <c r="T1591" s="74">
        <v>46086</v>
      </c>
      <c r="U1591" s="76">
        <v>19179.504000000001</v>
      </c>
      <c r="V1591" s="76">
        <v>18394.93</v>
      </c>
      <c r="W1591" s="75">
        <v>21</v>
      </c>
      <c r="X1591" s="75">
        <v>11</v>
      </c>
      <c r="Y1591" s="98" t="s">
        <v>6122</v>
      </c>
      <c r="Z1591" s="82" t="s">
        <v>258</v>
      </c>
      <c r="AA1591" s="75" t="s">
        <v>1258</v>
      </c>
      <c r="AB1591" s="82" t="s">
        <v>5695</v>
      </c>
      <c r="AC1591" s="107" t="s">
        <v>6119</v>
      </c>
      <c r="AD1591" s="75" t="s">
        <v>113</v>
      </c>
      <c r="AE1591" s="99">
        <v>46093</v>
      </c>
      <c r="AF1591" s="130">
        <v>46090.416666666664</v>
      </c>
      <c r="AG1591" s="130">
        <v>46088.625</v>
      </c>
      <c r="AH1591" s="130">
        <v>46088.625</v>
      </c>
      <c r="AI1591" s="74">
        <v>46089</v>
      </c>
      <c r="AJ1591" s="121">
        <v>46092</v>
      </c>
      <c r="AK1591" s="226">
        <v>46092</v>
      </c>
      <c r="AL1591" s="121">
        <v>46091</v>
      </c>
      <c r="AM1591" s="99">
        <v>46094</v>
      </c>
      <c r="AN1591" s="99">
        <v>46094</v>
      </c>
      <c r="AO1591" s="81">
        <f t="shared" ref="AO1591:AO1599" si="490">IF(AH1591&lt;AG1591,IF(AH1591=0,"",AH1591-1),IF(AG1591=0,"",AG1591-1))</f>
        <v>46087.625</v>
      </c>
      <c r="AP1591" s="81">
        <f t="shared" ref="AP1591:AP1599" si="491">IF(AH1591&lt;AG1591,IF(AH1591=0,"",AH1591),IF(AG1591=0,"",AG1591))</f>
        <v>46088.625</v>
      </c>
      <c r="AQ1591" s="81">
        <f t="shared" ref="AQ1591:AQ1599" si="492">IF(AH1591&lt;AG1591,IF(AH1591=0,"",AH1591),IF(AG1591=0,"",AG1591))</f>
        <v>46088.625</v>
      </c>
      <c r="AR1591" s="81">
        <f t="shared" ref="AR1591:AR1599" si="493">IF(AI1591=0,"",IF(AI1591&lt;AJ1591,AJ1591+1,AI1591+1))</f>
        <v>46093</v>
      </c>
      <c r="AS1591" s="81">
        <f t="shared" ref="AS1591:AS1599" si="494">IF(AI1591=0,"",IF(AE1591=0,IF(AJ1591=0,AI1591+2,AJ1591+2),AE1591+2))</f>
        <v>46095</v>
      </c>
      <c r="AT1591" s="81">
        <f t="shared" ref="AT1591:AT1599" si="495">IF(AI1591=0,"",IF(AI1591&lt;AJ1591,AJ1591+1,AI1591+1))</f>
        <v>46093</v>
      </c>
      <c r="AU1591" s="82" t="s">
        <v>2787</v>
      </c>
      <c r="AV1591" s="187">
        <v>46086</v>
      </c>
      <c r="AW1591" s="75" t="s">
        <v>6123</v>
      </c>
      <c r="AX1591" s="75" t="s">
        <v>6124</v>
      </c>
      <c r="AY1591" s="75"/>
      <c r="AZ1591" s="96"/>
      <c r="BA1591" s="75"/>
      <c r="BB1591" s="75"/>
      <c r="BC1591" s="75"/>
      <c r="BD1591" s="75"/>
      <c r="BE1591" s="75"/>
      <c r="BF1591" s="75"/>
      <c r="BG1591" s="75"/>
      <c r="BH1591" s="75"/>
      <c r="BI1591" s="75"/>
      <c r="BJ1591" s="75"/>
      <c r="BK1591" s="75"/>
      <c r="BL1591" s="75"/>
      <c r="BM1591" s="75"/>
      <c r="BN1591" s="75"/>
      <c r="BO1591" s="75"/>
      <c r="BP1591" s="75"/>
      <c r="BQ1591" s="75"/>
      <c r="BR1591" s="75"/>
      <c r="BS1591" s="75"/>
      <c r="BT1591" s="75">
        <f>IF(COUNTIF($C$3:C1591, C1591)=1, 1, 0)</f>
        <v>1</v>
      </c>
      <c r="BU1591" s="201" t="s">
        <v>1466</v>
      </c>
      <c r="BV1591" s="74">
        <v>46093</v>
      </c>
      <c r="BW1591" s="85"/>
      <c r="BX1591" s="85"/>
      <c r="BY1591" s="86"/>
      <c r="BZ1591" s="87">
        <f t="shared" si="488"/>
        <v>10</v>
      </c>
      <c r="CB1591" s="88">
        <f t="shared" si="482"/>
        <v>11</v>
      </c>
      <c r="CC1591" s="89"/>
      <c r="CE1591" s="87">
        <f t="shared" si="487"/>
        <v>3</v>
      </c>
      <c r="CF1591" s="90">
        <v>6961486</v>
      </c>
      <c r="CG1591" s="90"/>
      <c r="CH1591" s="90">
        <v>6961486</v>
      </c>
      <c r="CI1591" s="22">
        <v>26171</v>
      </c>
      <c r="CJ1591" s="87">
        <f t="shared" si="483"/>
        <v>3</v>
      </c>
      <c r="CK1591" s="87">
        <f t="shared" si="484"/>
        <v>10</v>
      </c>
      <c r="CL1591" s="22" t="s">
        <v>121</v>
      </c>
      <c r="CM1591" s="22" t="s">
        <v>6125</v>
      </c>
    </row>
    <row r="1592" spans="1:91" ht="14.85" customHeight="1" x14ac:dyDescent="0.25">
      <c r="A1592" s="69">
        <f t="shared" si="489"/>
        <v>1590</v>
      </c>
      <c r="B1592" s="70" t="s">
        <v>102</v>
      </c>
      <c r="C1592" s="107" t="s">
        <v>6119</v>
      </c>
      <c r="D1592" s="106">
        <v>145569209</v>
      </c>
      <c r="E1592" s="73"/>
      <c r="F1592" s="74">
        <v>46085</v>
      </c>
      <c r="G1592" s="75" t="s">
        <v>1186</v>
      </c>
      <c r="H1592" s="75" t="s">
        <v>2963</v>
      </c>
      <c r="I1592" s="75" t="s">
        <v>105</v>
      </c>
      <c r="J1592" s="75" t="s">
        <v>1161</v>
      </c>
      <c r="K1592" s="75" t="s">
        <v>242</v>
      </c>
      <c r="L1592" s="74">
        <v>46099</v>
      </c>
      <c r="M1592" s="73">
        <v>40</v>
      </c>
      <c r="N1592" s="75" t="s">
        <v>6126</v>
      </c>
      <c r="O1592" s="75" t="s">
        <v>6127</v>
      </c>
      <c r="P1592" s="75">
        <v>2830049663</v>
      </c>
      <c r="Q1592" s="74">
        <v>46086</v>
      </c>
      <c r="R1592" s="75">
        <v>1209390843</v>
      </c>
      <c r="S1592" s="75">
        <v>224284731</v>
      </c>
      <c r="T1592" s="74">
        <v>46086</v>
      </c>
      <c r="U1592" s="76">
        <v>20085.999</v>
      </c>
      <c r="V1592" s="76">
        <v>19377.227999999999</v>
      </c>
      <c r="W1592" s="75">
        <v>19</v>
      </c>
      <c r="X1592" s="75">
        <v>0</v>
      </c>
      <c r="Y1592" s="98" t="s">
        <v>6128</v>
      </c>
      <c r="Z1592" s="82" t="s">
        <v>258</v>
      </c>
      <c r="AA1592" s="75" t="s">
        <v>1258</v>
      </c>
      <c r="AB1592" s="82" t="s">
        <v>5695</v>
      </c>
      <c r="AC1592" s="107" t="s">
        <v>6119</v>
      </c>
      <c r="AD1592" s="75" t="s">
        <v>113</v>
      </c>
      <c r="AE1592" s="99">
        <v>46093</v>
      </c>
      <c r="AF1592" s="130">
        <v>46090.416666666664</v>
      </c>
      <c r="AG1592" s="130">
        <v>46088.625</v>
      </c>
      <c r="AH1592" s="130">
        <v>46088.625</v>
      </c>
      <c r="AI1592" s="74">
        <v>46089</v>
      </c>
      <c r="AJ1592" s="121">
        <v>46092</v>
      </c>
      <c r="AK1592" s="226">
        <v>46092</v>
      </c>
      <c r="AL1592" s="121">
        <v>46091</v>
      </c>
      <c r="AM1592" s="99">
        <v>46094</v>
      </c>
      <c r="AN1592" s="99">
        <v>46094</v>
      </c>
      <c r="AO1592" s="81">
        <f t="shared" si="490"/>
        <v>46087.625</v>
      </c>
      <c r="AP1592" s="81">
        <f t="shared" si="491"/>
        <v>46088.625</v>
      </c>
      <c r="AQ1592" s="81">
        <f t="shared" si="492"/>
        <v>46088.625</v>
      </c>
      <c r="AR1592" s="81">
        <f t="shared" si="493"/>
        <v>46093</v>
      </c>
      <c r="AS1592" s="81">
        <f t="shared" si="494"/>
        <v>46095</v>
      </c>
      <c r="AT1592" s="81">
        <f t="shared" si="495"/>
        <v>46093</v>
      </c>
      <c r="AU1592" s="82" t="s">
        <v>2787</v>
      </c>
      <c r="AV1592" s="187">
        <v>46086</v>
      </c>
      <c r="AW1592" s="75" t="s">
        <v>6129</v>
      </c>
      <c r="AX1592" s="75" t="s">
        <v>6130</v>
      </c>
      <c r="AY1592" s="75"/>
      <c r="AZ1592" s="96"/>
      <c r="BA1592" s="75"/>
      <c r="BB1592" s="75"/>
      <c r="BC1592" s="75"/>
      <c r="BD1592" s="75"/>
      <c r="BE1592" s="75"/>
      <c r="BF1592" s="75"/>
      <c r="BG1592" s="75"/>
      <c r="BH1592" s="75"/>
      <c r="BI1592" s="75"/>
      <c r="BJ1592" s="75"/>
      <c r="BK1592" s="75"/>
      <c r="BL1592" s="75"/>
      <c r="BM1592" s="75"/>
      <c r="BN1592" s="75"/>
      <c r="BO1592" s="75"/>
      <c r="BP1592" s="75"/>
      <c r="BQ1592" s="75"/>
      <c r="BR1592" s="75"/>
      <c r="BS1592" s="75"/>
      <c r="BT1592" s="75">
        <f>IF(COUNTIF($C$3:C1592, C1592)=1, 1, 0)</f>
        <v>0</v>
      </c>
      <c r="BU1592" s="201" t="s">
        <v>1466</v>
      </c>
      <c r="BV1592" s="74">
        <v>46093</v>
      </c>
      <c r="BW1592" s="85"/>
      <c r="BX1592" s="85"/>
      <c r="BY1592" s="86"/>
      <c r="BZ1592" s="87">
        <f t="shared" si="488"/>
        <v>10</v>
      </c>
      <c r="CB1592" s="88">
        <f t="shared" si="482"/>
        <v>11</v>
      </c>
      <c r="CC1592" s="89"/>
      <c r="CE1592" s="87">
        <f t="shared" si="487"/>
        <v>3</v>
      </c>
      <c r="CF1592" s="90">
        <v>6961486</v>
      </c>
      <c r="CG1592" s="90"/>
      <c r="CH1592" s="90">
        <v>6961486</v>
      </c>
      <c r="CI1592" s="22">
        <v>26171</v>
      </c>
      <c r="CJ1592" s="87">
        <f t="shared" si="483"/>
        <v>3</v>
      </c>
      <c r="CK1592" s="87">
        <f t="shared" si="484"/>
        <v>10</v>
      </c>
      <c r="CL1592" s="22" t="s">
        <v>121</v>
      </c>
      <c r="CM1592" s="22" t="s">
        <v>6125</v>
      </c>
    </row>
    <row r="1593" spans="1:91" ht="14.85" customHeight="1" x14ac:dyDescent="0.25">
      <c r="A1593" s="69">
        <f t="shared" si="489"/>
        <v>1591</v>
      </c>
      <c r="B1593" s="70" t="s">
        <v>102</v>
      </c>
      <c r="C1593" s="107" t="s">
        <v>6119</v>
      </c>
      <c r="D1593" s="106">
        <v>145572540</v>
      </c>
      <c r="E1593" s="73"/>
      <c r="F1593" s="74">
        <v>46085</v>
      </c>
      <c r="G1593" s="75" t="s">
        <v>1247</v>
      </c>
      <c r="H1593" s="75" t="s">
        <v>2963</v>
      </c>
      <c r="I1593" s="75" t="s">
        <v>105</v>
      </c>
      <c r="J1593" s="75" t="s">
        <v>1161</v>
      </c>
      <c r="K1593" s="75" t="s">
        <v>242</v>
      </c>
      <c r="L1593" s="74">
        <v>46099</v>
      </c>
      <c r="M1593" s="73">
        <v>40</v>
      </c>
      <c r="N1593" s="75" t="s">
        <v>6131</v>
      </c>
      <c r="O1593" s="75" t="s">
        <v>6132</v>
      </c>
      <c r="P1593" s="75">
        <v>2830049650</v>
      </c>
      <c r="Q1593" s="74">
        <v>46086</v>
      </c>
      <c r="R1593" s="75">
        <v>1209390792</v>
      </c>
      <c r="S1593" s="75">
        <v>224284801</v>
      </c>
      <c r="T1593" s="74">
        <v>46086</v>
      </c>
      <c r="U1593" s="76">
        <v>18868.235000000001</v>
      </c>
      <c r="V1593" s="76">
        <v>18159.544999999998</v>
      </c>
      <c r="W1593" s="75">
        <v>19</v>
      </c>
      <c r="X1593" s="75">
        <v>15</v>
      </c>
      <c r="Y1593" s="98" t="s">
        <v>6133</v>
      </c>
      <c r="Z1593" s="82" t="s">
        <v>258</v>
      </c>
      <c r="AA1593" s="75" t="s">
        <v>1258</v>
      </c>
      <c r="AB1593" s="82" t="s">
        <v>5695</v>
      </c>
      <c r="AC1593" s="107" t="s">
        <v>6119</v>
      </c>
      <c r="AD1593" s="75" t="s">
        <v>113</v>
      </c>
      <c r="AE1593" s="99">
        <v>46093</v>
      </c>
      <c r="AF1593" s="130">
        <v>46090.416666666664</v>
      </c>
      <c r="AG1593" s="130">
        <v>46088.625</v>
      </c>
      <c r="AH1593" s="130">
        <v>46088.625</v>
      </c>
      <c r="AI1593" s="74">
        <v>46089</v>
      </c>
      <c r="AJ1593" s="121">
        <v>46092</v>
      </c>
      <c r="AK1593" s="226">
        <v>46092</v>
      </c>
      <c r="AL1593" s="121">
        <v>46091</v>
      </c>
      <c r="AM1593" s="99">
        <v>46094</v>
      </c>
      <c r="AN1593" s="99">
        <v>46094</v>
      </c>
      <c r="AO1593" s="81">
        <f t="shared" si="490"/>
        <v>46087.625</v>
      </c>
      <c r="AP1593" s="81">
        <f t="shared" si="491"/>
        <v>46088.625</v>
      </c>
      <c r="AQ1593" s="81">
        <f t="shared" si="492"/>
        <v>46088.625</v>
      </c>
      <c r="AR1593" s="81">
        <f t="shared" si="493"/>
        <v>46093</v>
      </c>
      <c r="AS1593" s="81">
        <f t="shared" si="494"/>
        <v>46095</v>
      </c>
      <c r="AT1593" s="81">
        <f t="shared" si="495"/>
        <v>46093</v>
      </c>
      <c r="AU1593" s="82" t="s">
        <v>2787</v>
      </c>
      <c r="AV1593" s="187">
        <v>46086</v>
      </c>
      <c r="AW1593" s="75" t="s">
        <v>6134</v>
      </c>
      <c r="AX1593" s="75" t="s">
        <v>6135</v>
      </c>
      <c r="AY1593" s="75"/>
      <c r="AZ1593" s="96"/>
      <c r="BA1593" s="75"/>
      <c r="BB1593" s="75"/>
      <c r="BC1593" s="75"/>
      <c r="BD1593" s="75"/>
      <c r="BE1593" s="75"/>
      <c r="BF1593" s="75"/>
      <c r="BG1593" s="75"/>
      <c r="BH1593" s="75"/>
      <c r="BI1593" s="75"/>
      <c r="BJ1593" s="75"/>
      <c r="BK1593" s="75"/>
      <c r="BL1593" s="75"/>
      <c r="BM1593" s="75"/>
      <c r="BN1593" s="75"/>
      <c r="BO1593" s="75"/>
      <c r="BP1593" s="75"/>
      <c r="BQ1593" s="75"/>
      <c r="BR1593" s="75"/>
      <c r="BS1593" s="75"/>
      <c r="BT1593" s="75">
        <f>IF(COUNTIF($C$3:C1593, C1593)=1, 1, 0)</f>
        <v>0</v>
      </c>
      <c r="BU1593" s="201" t="s">
        <v>1466</v>
      </c>
      <c r="BV1593" s="74">
        <v>46093</v>
      </c>
      <c r="BW1593" s="85"/>
      <c r="BX1593" s="85"/>
      <c r="BY1593" s="86"/>
      <c r="BZ1593" s="87">
        <f t="shared" si="488"/>
        <v>10</v>
      </c>
      <c r="CB1593" s="88">
        <f t="shared" si="482"/>
        <v>11</v>
      </c>
      <c r="CC1593" s="89"/>
      <c r="CE1593" s="87">
        <f t="shared" si="487"/>
        <v>3</v>
      </c>
      <c r="CF1593" s="90">
        <v>6961486</v>
      </c>
      <c r="CG1593" s="90"/>
      <c r="CH1593" s="90">
        <v>6961486</v>
      </c>
      <c r="CI1593" s="22">
        <v>26171</v>
      </c>
      <c r="CJ1593" s="87">
        <f t="shared" si="483"/>
        <v>3</v>
      </c>
      <c r="CK1593" s="87">
        <f t="shared" si="484"/>
        <v>10</v>
      </c>
      <c r="CL1593" s="22" t="s">
        <v>121</v>
      </c>
      <c r="CM1593" s="22" t="s">
        <v>6125</v>
      </c>
    </row>
    <row r="1594" spans="1:91" ht="14.85" customHeight="1" x14ac:dyDescent="0.25">
      <c r="A1594" s="69">
        <f t="shared" si="489"/>
        <v>1592</v>
      </c>
      <c r="B1594" s="70" t="s">
        <v>102</v>
      </c>
      <c r="C1594" s="107">
        <v>265782072</v>
      </c>
      <c r="D1594" s="106">
        <v>145581656</v>
      </c>
      <c r="E1594" s="73"/>
      <c r="F1594" s="74">
        <v>46093</v>
      </c>
      <c r="G1594" s="75" t="s">
        <v>1178</v>
      </c>
      <c r="H1594" s="75" t="s">
        <v>2963</v>
      </c>
      <c r="I1594" s="75" t="s">
        <v>105</v>
      </c>
      <c r="J1594" s="75" t="s">
        <v>1161</v>
      </c>
      <c r="K1594" s="75" t="s">
        <v>242</v>
      </c>
      <c r="L1594" s="74">
        <v>46111</v>
      </c>
      <c r="M1594" s="73">
        <v>40</v>
      </c>
      <c r="N1594" s="75" t="s">
        <v>6136</v>
      </c>
      <c r="O1594" s="75" t="s">
        <v>6137</v>
      </c>
      <c r="P1594" s="75">
        <v>2830050010</v>
      </c>
      <c r="Q1594" s="74">
        <v>46094</v>
      </c>
      <c r="R1594" s="75">
        <v>1209393061</v>
      </c>
      <c r="S1594" s="82">
        <v>224314628</v>
      </c>
      <c r="T1594" s="74">
        <v>46094</v>
      </c>
      <c r="U1594" s="76">
        <v>17542.031999999999</v>
      </c>
      <c r="V1594" s="76">
        <v>16967.16</v>
      </c>
      <c r="W1594" s="75">
        <v>20</v>
      </c>
      <c r="X1594" s="75">
        <v>6</v>
      </c>
      <c r="Y1594" s="98">
        <v>265826149</v>
      </c>
      <c r="Z1594" s="82" t="s">
        <v>110</v>
      </c>
      <c r="AA1594" s="75" t="s">
        <v>3998</v>
      </c>
      <c r="AB1594" s="73" t="s">
        <v>6018</v>
      </c>
      <c r="AC1594" s="107">
        <v>265782072</v>
      </c>
      <c r="AD1594" s="75" t="s">
        <v>113</v>
      </c>
      <c r="AE1594" s="99">
        <v>46099</v>
      </c>
      <c r="AF1594" s="130">
        <v>46097.083333333336</v>
      </c>
      <c r="AG1594" s="130">
        <v>46067.708333333336</v>
      </c>
      <c r="AH1594" s="130">
        <v>46067.708333333336</v>
      </c>
      <c r="AI1594" s="99">
        <v>46097</v>
      </c>
      <c r="AJ1594" s="99">
        <v>46098</v>
      </c>
      <c r="AK1594" s="217">
        <v>46098</v>
      </c>
      <c r="AL1594" s="99">
        <v>46103</v>
      </c>
      <c r="AM1594" s="75"/>
      <c r="AN1594" s="101">
        <v>46103</v>
      </c>
      <c r="AO1594" s="81">
        <f t="shared" si="490"/>
        <v>46066.708333333336</v>
      </c>
      <c r="AP1594" s="81">
        <f t="shared" si="491"/>
        <v>46067.708333333336</v>
      </c>
      <c r="AQ1594" s="81">
        <f t="shared" si="492"/>
        <v>46067.708333333336</v>
      </c>
      <c r="AR1594" s="81">
        <f t="shared" si="493"/>
        <v>46099</v>
      </c>
      <c r="AS1594" s="81">
        <f t="shared" si="494"/>
        <v>46101</v>
      </c>
      <c r="AT1594" s="81">
        <f t="shared" si="495"/>
        <v>46099</v>
      </c>
      <c r="AU1594" s="224" t="s">
        <v>5120</v>
      </c>
      <c r="AV1594" s="134">
        <v>46094</v>
      </c>
      <c r="AW1594" s="75" t="s">
        <v>6138</v>
      </c>
      <c r="AX1594" s="75" t="s">
        <v>6139</v>
      </c>
      <c r="AY1594" s="75"/>
      <c r="AZ1594" s="96"/>
      <c r="BA1594" s="75"/>
      <c r="BB1594" s="75"/>
      <c r="BC1594" s="75"/>
      <c r="BD1594" s="75"/>
      <c r="BE1594" s="75"/>
      <c r="BF1594" s="75"/>
      <c r="BG1594" s="75"/>
      <c r="BH1594" s="75"/>
      <c r="BI1594" s="75"/>
      <c r="BJ1594" s="75"/>
      <c r="BK1594" s="75"/>
      <c r="BL1594" s="75"/>
      <c r="BM1594" s="75"/>
      <c r="BN1594" s="75"/>
      <c r="BO1594" s="75"/>
      <c r="BP1594" s="75"/>
      <c r="BQ1594" s="75"/>
      <c r="BR1594" s="75"/>
      <c r="BS1594" s="75"/>
      <c r="BT1594" s="75">
        <f>IF(COUNTIF($C$3:C1594, C1594)=1, 1, 0)</f>
        <v>0</v>
      </c>
      <c r="BU1594" s="201" t="s">
        <v>6027</v>
      </c>
      <c r="BV1594" s="74">
        <v>46098</v>
      </c>
      <c r="BW1594" s="85"/>
      <c r="BX1594" s="85"/>
      <c r="BY1594" s="86"/>
      <c r="BZ1594" s="87">
        <f t="shared" si="488"/>
        <v>11</v>
      </c>
      <c r="CB1594" s="88">
        <f t="shared" si="482"/>
        <v>12</v>
      </c>
      <c r="CC1594" s="89"/>
      <c r="CE1594" s="87">
        <f t="shared" si="487"/>
        <v>3</v>
      </c>
      <c r="CF1594" s="90">
        <v>4051408</v>
      </c>
      <c r="CG1594" s="90">
        <v>3038556</v>
      </c>
      <c r="CH1594" s="90">
        <v>7089964</v>
      </c>
      <c r="CI1594" s="22">
        <v>26654</v>
      </c>
      <c r="CJ1594" s="87">
        <f t="shared" si="483"/>
        <v>3</v>
      </c>
      <c r="CK1594" s="87">
        <f t="shared" si="484"/>
        <v>11</v>
      </c>
      <c r="CL1594" s="22" t="s">
        <v>5125</v>
      </c>
      <c r="CM1594" s="22" t="s">
        <v>6028</v>
      </c>
    </row>
    <row r="1595" spans="1:91" ht="14.85" customHeight="1" x14ac:dyDescent="0.25">
      <c r="A1595" s="69">
        <f t="shared" si="489"/>
        <v>1593</v>
      </c>
      <c r="B1595" s="70" t="s">
        <v>102</v>
      </c>
      <c r="C1595" s="107" t="s">
        <v>6140</v>
      </c>
      <c r="D1595" s="106">
        <v>145621974</v>
      </c>
      <c r="E1595" s="73" t="s">
        <v>5128</v>
      </c>
      <c r="F1595" s="74">
        <v>46086</v>
      </c>
      <c r="G1595" s="75" t="s">
        <v>5129</v>
      </c>
      <c r="H1595" s="75" t="s">
        <v>3698</v>
      </c>
      <c r="I1595" s="75" t="s">
        <v>105</v>
      </c>
      <c r="J1595" s="75" t="s">
        <v>1161</v>
      </c>
      <c r="K1595" s="75" t="s">
        <v>242</v>
      </c>
      <c r="L1595" s="74">
        <v>46105</v>
      </c>
      <c r="M1595" s="73">
        <v>40</v>
      </c>
      <c r="N1595" s="75" t="s">
        <v>6141</v>
      </c>
      <c r="O1595" s="75" t="s">
        <v>6142</v>
      </c>
      <c r="P1595" s="75">
        <v>2830049711</v>
      </c>
      <c r="Q1595" s="74">
        <v>46087</v>
      </c>
      <c r="R1595" s="75">
        <v>1209391138</v>
      </c>
      <c r="S1595" s="75">
        <v>224290482</v>
      </c>
      <c r="T1595" s="74">
        <v>46087</v>
      </c>
      <c r="U1595" s="76">
        <v>17277.911</v>
      </c>
      <c r="V1595" s="76">
        <v>16687.394</v>
      </c>
      <c r="W1595" s="75">
        <v>16</v>
      </c>
      <c r="X1595" s="75">
        <v>0</v>
      </c>
      <c r="Y1595" s="98">
        <v>7266748190</v>
      </c>
      <c r="Z1595" s="82" t="s">
        <v>354</v>
      </c>
      <c r="AA1595" s="75" t="s">
        <v>1258</v>
      </c>
      <c r="AB1595" s="75" t="s">
        <v>4952</v>
      </c>
      <c r="AC1595" s="107" t="s">
        <v>6140</v>
      </c>
      <c r="AD1595" s="75" t="s">
        <v>113</v>
      </c>
      <c r="AE1595" s="99">
        <v>46093</v>
      </c>
      <c r="AF1595" s="130">
        <v>46090.416666666664</v>
      </c>
      <c r="AG1595" s="130">
        <v>46087.708333333336</v>
      </c>
      <c r="AH1595" s="130">
        <v>46087.708333333336</v>
      </c>
      <c r="AI1595" s="99">
        <v>46089</v>
      </c>
      <c r="AJ1595" s="221">
        <v>46092</v>
      </c>
      <c r="AK1595" s="226">
        <v>46092</v>
      </c>
      <c r="AL1595" s="99">
        <v>46091</v>
      </c>
      <c r="AM1595" s="99">
        <v>46094</v>
      </c>
      <c r="AN1595" s="99">
        <v>46094</v>
      </c>
      <c r="AO1595" s="81">
        <f t="shared" si="490"/>
        <v>46086.708333333336</v>
      </c>
      <c r="AP1595" s="81">
        <f t="shared" si="491"/>
        <v>46087.708333333336</v>
      </c>
      <c r="AQ1595" s="81">
        <f t="shared" si="492"/>
        <v>46087.708333333336</v>
      </c>
      <c r="AR1595" s="81">
        <f t="shared" si="493"/>
        <v>46093</v>
      </c>
      <c r="AS1595" s="81">
        <f t="shared" si="494"/>
        <v>46095</v>
      </c>
      <c r="AT1595" s="81">
        <f t="shared" si="495"/>
        <v>46093</v>
      </c>
      <c r="AU1595" s="82" t="s">
        <v>2787</v>
      </c>
      <c r="AV1595" s="187">
        <v>46087</v>
      </c>
      <c r="AW1595" s="75" t="s">
        <v>6143</v>
      </c>
      <c r="AX1595" s="75">
        <v>32209648</v>
      </c>
      <c r="AY1595" s="75"/>
      <c r="AZ1595" s="96"/>
      <c r="BA1595" s="75"/>
      <c r="BB1595" s="75"/>
      <c r="BC1595" s="75"/>
      <c r="BD1595" s="75"/>
      <c r="BE1595" s="75"/>
      <c r="BF1595" s="75"/>
      <c r="BG1595" s="75"/>
      <c r="BH1595" s="75"/>
      <c r="BI1595" s="75"/>
      <c r="BJ1595" s="75"/>
      <c r="BK1595" s="75"/>
      <c r="BL1595" s="75"/>
      <c r="BM1595" s="75"/>
      <c r="BN1595" s="75"/>
      <c r="BO1595" s="75"/>
      <c r="BP1595" s="75"/>
      <c r="BQ1595" s="75"/>
      <c r="BR1595" s="75"/>
      <c r="BS1595" s="75"/>
      <c r="BT1595" s="75">
        <f>IF(COUNTIF($C$3:C1595, C1595)=1, 1, 0)</f>
        <v>1</v>
      </c>
      <c r="BU1595" s="201" t="s">
        <v>6144</v>
      </c>
      <c r="BV1595" s="74">
        <v>46093</v>
      </c>
      <c r="BW1595" s="85"/>
      <c r="BX1595" s="85"/>
      <c r="BY1595" s="86"/>
      <c r="BZ1595" s="87">
        <f t="shared" si="488"/>
        <v>10</v>
      </c>
      <c r="CB1595" s="88">
        <f t="shared" si="482"/>
        <v>11</v>
      </c>
      <c r="CC1595" s="89"/>
      <c r="CE1595" s="87">
        <f t="shared" si="487"/>
        <v>3</v>
      </c>
      <c r="CF1595" s="90">
        <v>6051070</v>
      </c>
      <c r="CG1595" s="90"/>
      <c r="CH1595" s="90">
        <v>6051070</v>
      </c>
      <c r="CI1595" s="91">
        <v>26309</v>
      </c>
      <c r="CJ1595" s="87">
        <f t="shared" si="483"/>
        <v>3</v>
      </c>
      <c r="CK1595" s="87">
        <f t="shared" si="484"/>
        <v>10</v>
      </c>
      <c r="CL1595" s="22" t="s">
        <v>121</v>
      </c>
      <c r="CM1595" s="22" t="s">
        <v>6145</v>
      </c>
    </row>
    <row r="1596" spans="1:91" ht="14.85" customHeight="1" x14ac:dyDescent="0.25">
      <c r="A1596" s="69">
        <f t="shared" si="489"/>
        <v>1594</v>
      </c>
      <c r="B1596" s="70" t="s">
        <v>102</v>
      </c>
      <c r="C1596" s="200" t="s">
        <v>5656</v>
      </c>
      <c r="D1596" s="106">
        <v>145597428</v>
      </c>
      <c r="E1596" s="73"/>
      <c r="F1596" s="74">
        <v>46086</v>
      </c>
      <c r="G1596" s="75" t="s">
        <v>2539</v>
      </c>
      <c r="H1596" s="75" t="s">
        <v>2963</v>
      </c>
      <c r="I1596" s="75" t="s">
        <v>105</v>
      </c>
      <c r="J1596" s="75" t="s">
        <v>1161</v>
      </c>
      <c r="K1596" s="75" t="s">
        <v>242</v>
      </c>
      <c r="L1596" s="74">
        <v>46104</v>
      </c>
      <c r="M1596" s="73">
        <v>40</v>
      </c>
      <c r="N1596" s="75" t="s">
        <v>6146</v>
      </c>
      <c r="O1596" s="75" t="s">
        <v>6147</v>
      </c>
      <c r="P1596" s="75">
        <v>2830049800</v>
      </c>
      <c r="Q1596" s="248">
        <v>46090</v>
      </c>
      <c r="R1596" s="75">
        <v>1209391667</v>
      </c>
      <c r="S1596" s="82">
        <v>224295580</v>
      </c>
      <c r="T1596" s="248">
        <v>46090</v>
      </c>
      <c r="U1596" s="76">
        <v>17937.405999999999</v>
      </c>
      <c r="V1596" s="76">
        <v>17350.114000000001</v>
      </c>
      <c r="W1596" s="75">
        <v>21</v>
      </c>
      <c r="X1596" s="75">
        <v>6</v>
      </c>
      <c r="Y1596" s="98" t="s">
        <v>6148</v>
      </c>
      <c r="Z1596" s="82" t="s">
        <v>258</v>
      </c>
      <c r="AA1596" s="75" t="s">
        <v>631</v>
      </c>
      <c r="AB1596" s="82" t="s">
        <v>5660</v>
      </c>
      <c r="AC1596" s="200" t="s">
        <v>5656</v>
      </c>
      <c r="AD1596" s="75" t="s">
        <v>113</v>
      </c>
      <c r="AE1596" s="75"/>
      <c r="AF1596" s="130">
        <v>46092.895833333336</v>
      </c>
      <c r="AG1596" s="130">
        <v>46091.625</v>
      </c>
      <c r="AH1596" s="130">
        <v>46091.625</v>
      </c>
      <c r="AI1596" s="74">
        <v>46092</v>
      </c>
      <c r="AJ1596" s="74">
        <v>46093</v>
      </c>
      <c r="AK1596" s="249">
        <v>46093</v>
      </c>
      <c r="AL1596" s="121">
        <v>46094</v>
      </c>
      <c r="AM1596" s="121">
        <v>46095</v>
      </c>
      <c r="AN1596" s="121">
        <v>46095</v>
      </c>
      <c r="AO1596" s="81">
        <f t="shared" si="490"/>
        <v>46090.625</v>
      </c>
      <c r="AP1596" s="81">
        <f t="shared" si="491"/>
        <v>46091.625</v>
      </c>
      <c r="AQ1596" s="81">
        <f t="shared" si="492"/>
        <v>46091.625</v>
      </c>
      <c r="AR1596" s="81">
        <f t="shared" si="493"/>
        <v>46094</v>
      </c>
      <c r="AS1596" s="81">
        <f t="shared" si="494"/>
        <v>46095</v>
      </c>
      <c r="AT1596" s="81">
        <f t="shared" si="495"/>
        <v>46094</v>
      </c>
      <c r="AU1596" s="82" t="s">
        <v>2787</v>
      </c>
      <c r="AV1596" s="134">
        <v>46090</v>
      </c>
      <c r="AW1596" s="75" t="s">
        <v>6149</v>
      </c>
      <c r="AX1596" s="75" t="s">
        <v>6150</v>
      </c>
      <c r="AY1596" s="75"/>
      <c r="AZ1596" s="96"/>
      <c r="BA1596" s="75"/>
      <c r="BB1596" s="75"/>
      <c r="BC1596" s="75"/>
      <c r="BD1596" s="75"/>
      <c r="BE1596" s="75"/>
      <c r="BF1596" s="75"/>
      <c r="BG1596" s="75"/>
      <c r="BH1596" s="75"/>
      <c r="BI1596" s="75"/>
      <c r="BJ1596" s="75"/>
      <c r="BK1596" s="75"/>
      <c r="BL1596" s="75"/>
      <c r="BM1596" s="75"/>
      <c r="BN1596" s="75"/>
      <c r="BO1596" s="75"/>
      <c r="BP1596" s="75"/>
      <c r="BQ1596" s="75"/>
      <c r="BR1596" s="75"/>
      <c r="BS1596" s="75"/>
      <c r="BT1596" s="75">
        <f>IF(COUNTIF($C$3:C1596, C1596)=1, 1, 0)</f>
        <v>0</v>
      </c>
      <c r="BU1596" s="201" t="s">
        <v>5663</v>
      </c>
      <c r="BV1596" s="74">
        <v>46093</v>
      </c>
      <c r="BW1596" s="85"/>
      <c r="BX1596" s="85"/>
      <c r="BY1596" s="86"/>
      <c r="BZ1596" s="87">
        <f t="shared" si="488"/>
        <v>10</v>
      </c>
      <c r="CB1596" s="88">
        <f t="shared" si="482"/>
        <v>11</v>
      </c>
      <c r="CC1596" s="89"/>
      <c r="CE1596" s="87">
        <f t="shared" si="487"/>
        <v>3</v>
      </c>
      <c r="CF1596" s="90">
        <v>6961486</v>
      </c>
      <c r="CG1596" s="90"/>
      <c r="CH1596" s="90">
        <v>6961486</v>
      </c>
      <c r="CI1596" s="22">
        <v>26171</v>
      </c>
      <c r="CJ1596" s="87">
        <f t="shared" si="483"/>
        <v>3</v>
      </c>
      <c r="CK1596" s="87">
        <f t="shared" si="484"/>
        <v>11</v>
      </c>
      <c r="CL1596" s="22" t="s">
        <v>121</v>
      </c>
      <c r="CM1596" s="22" t="s">
        <v>5664</v>
      </c>
    </row>
    <row r="1597" spans="1:91" ht="14.85" customHeight="1" x14ac:dyDescent="0.25">
      <c r="A1597" s="69">
        <f t="shared" si="489"/>
        <v>1595</v>
      </c>
      <c r="B1597" s="70" t="s">
        <v>102</v>
      </c>
      <c r="C1597" s="98" t="s">
        <v>6109</v>
      </c>
      <c r="D1597" s="106">
        <v>145597429</v>
      </c>
      <c r="E1597" s="73"/>
      <c r="F1597" s="158">
        <v>46086</v>
      </c>
      <c r="G1597" s="75" t="s">
        <v>2539</v>
      </c>
      <c r="H1597" s="75" t="s">
        <v>2963</v>
      </c>
      <c r="I1597" s="75" t="s">
        <v>105</v>
      </c>
      <c r="J1597" s="75" t="s">
        <v>1161</v>
      </c>
      <c r="K1597" s="75" t="s">
        <v>242</v>
      </c>
      <c r="L1597" s="74">
        <v>46104</v>
      </c>
      <c r="M1597" s="73">
        <v>40</v>
      </c>
      <c r="N1597" s="75" t="s">
        <v>6151</v>
      </c>
      <c r="O1597" s="75" t="s">
        <v>6152</v>
      </c>
      <c r="P1597" s="75">
        <v>2830049814</v>
      </c>
      <c r="Q1597" s="74">
        <v>46090</v>
      </c>
      <c r="R1597" s="75">
        <v>1209391707</v>
      </c>
      <c r="S1597" s="82">
        <v>224295581</v>
      </c>
      <c r="T1597" s="74">
        <v>46090</v>
      </c>
      <c r="U1597" s="76">
        <v>16918.154999999999</v>
      </c>
      <c r="V1597" s="76">
        <v>16397.252</v>
      </c>
      <c r="W1597" s="75">
        <v>20</v>
      </c>
      <c r="X1597" s="75">
        <v>8</v>
      </c>
      <c r="Y1597" s="98" t="s">
        <v>6153</v>
      </c>
      <c r="Z1597" s="82" t="s">
        <v>258</v>
      </c>
      <c r="AA1597" s="75" t="s">
        <v>631</v>
      </c>
      <c r="AB1597" s="82" t="s">
        <v>5660</v>
      </c>
      <c r="AC1597" s="98" t="s">
        <v>6109</v>
      </c>
      <c r="AD1597" s="75" t="s">
        <v>113</v>
      </c>
      <c r="AE1597" s="75"/>
      <c r="AF1597" s="130">
        <v>46092.895833333336</v>
      </c>
      <c r="AG1597" s="130">
        <v>46091.625</v>
      </c>
      <c r="AH1597" s="130">
        <v>46091.625</v>
      </c>
      <c r="AI1597" s="74">
        <v>46092</v>
      </c>
      <c r="AJ1597" s="221">
        <v>46093</v>
      </c>
      <c r="AK1597" s="249">
        <v>46093</v>
      </c>
      <c r="AL1597" s="121">
        <v>46091</v>
      </c>
      <c r="AM1597" s="121">
        <v>46095</v>
      </c>
      <c r="AN1597" s="121">
        <v>46095</v>
      </c>
      <c r="AO1597" s="81">
        <f t="shared" si="490"/>
        <v>46090.625</v>
      </c>
      <c r="AP1597" s="81">
        <f t="shared" si="491"/>
        <v>46091.625</v>
      </c>
      <c r="AQ1597" s="81">
        <f t="shared" si="492"/>
        <v>46091.625</v>
      </c>
      <c r="AR1597" s="81">
        <f t="shared" si="493"/>
        <v>46094</v>
      </c>
      <c r="AS1597" s="81">
        <f t="shared" si="494"/>
        <v>46095</v>
      </c>
      <c r="AT1597" s="81">
        <f t="shared" si="495"/>
        <v>46094</v>
      </c>
      <c r="AU1597" s="82" t="s">
        <v>2787</v>
      </c>
      <c r="AV1597" s="134">
        <v>46090</v>
      </c>
      <c r="AW1597" s="75" t="s">
        <v>6154</v>
      </c>
      <c r="AX1597" s="75" t="s">
        <v>6155</v>
      </c>
      <c r="AY1597" s="75"/>
      <c r="AZ1597" s="96"/>
      <c r="BA1597" s="75"/>
      <c r="BB1597" s="75"/>
      <c r="BC1597" s="75"/>
      <c r="BD1597" s="75"/>
      <c r="BE1597" s="75"/>
      <c r="BF1597" s="75"/>
      <c r="BG1597" s="75"/>
      <c r="BH1597" s="75"/>
      <c r="BI1597" s="75"/>
      <c r="BJ1597" s="75"/>
      <c r="BK1597" s="75"/>
      <c r="BL1597" s="75"/>
      <c r="BM1597" s="75"/>
      <c r="BN1597" s="75"/>
      <c r="BO1597" s="75"/>
      <c r="BP1597" s="75"/>
      <c r="BQ1597" s="75"/>
      <c r="BR1597" s="75"/>
      <c r="BS1597" s="75"/>
      <c r="BT1597" s="75">
        <f>IF(COUNTIF($C$3:C1597, C1597)=1, 1, 0)</f>
        <v>0</v>
      </c>
      <c r="BU1597" s="201" t="s">
        <v>6115</v>
      </c>
      <c r="BV1597" s="74">
        <v>46093</v>
      </c>
      <c r="BW1597" s="85"/>
      <c r="BX1597" s="85"/>
      <c r="BY1597" s="86"/>
      <c r="BZ1597" s="87">
        <f t="shared" si="488"/>
        <v>10</v>
      </c>
      <c r="CB1597" s="88">
        <f t="shared" si="482"/>
        <v>11</v>
      </c>
      <c r="CC1597" s="89"/>
      <c r="CE1597" s="87">
        <f t="shared" si="487"/>
        <v>3</v>
      </c>
      <c r="CF1597" s="90">
        <v>6961486</v>
      </c>
      <c r="CG1597" s="90"/>
      <c r="CH1597" s="90">
        <v>6961486</v>
      </c>
      <c r="CI1597" s="22">
        <v>26171</v>
      </c>
      <c r="CJ1597" s="87">
        <f t="shared" si="483"/>
        <v>3</v>
      </c>
      <c r="CK1597" s="87">
        <f t="shared" si="484"/>
        <v>11</v>
      </c>
      <c r="CL1597" s="22" t="s">
        <v>121</v>
      </c>
      <c r="CM1597" s="22" t="s">
        <v>6116</v>
      </c>
    </row>
    <row r="1598" spans="1:91" ht="14.85" customHeight="1" x14ac:dyDescent="0.25">
      <c r="A1598" s="69">
        <f t="shared" si="489"/>
        <v>1596</v>
      </c>
      <c r="B1598" s="70" t="s">
        <v>102</v>
      </c>
      <c r="C1598" s="200" t="s">
        <v>5656</v>
      </c>
      <c r="D1598" s="106">
        <v>145618795</v>
      </c>
      <c r="E1598" s="73"/>
      <c r="F1598" s="74">
        <v>46085</v>
      </c>
      <c r="G1598" s="75" t="s">
        <v>6156</v>
      </c>
      <c r="H1598" s="75" t="s">
        <v>2963</v>
      </c>
      <c r="I1598" s="75" t="s">
        <v>105</v>
      </c>
      <c r="J1598" s="75" t="s">
        <v>1161</v>
      </c>
      <c r="K1598" s="75" t="s">
        <v>242</v>
      </c>
      <c r="L1598" s="74">
        <v>46101</v>
      </c>
      <c r="M1598" s="73">
        <v>40</v>
      </c>
      <c r="N1598" s="75" t="s">
        <v>6157</v>
      </c>
      <c r="O1598" s="75" t="s">
        <v>6158</v>
      </c>
      <c r="P1598" s="75">
        <v>2830049763</v>
      </c>
      <c r="Q1598" s="248">
        <v>46089</v>
      </c>
      <c r="R1598" s="75">
        <v>1209391548</v>
      </c>
      <c r="S1598" s="82">
        <v>224295267</v>
      </c>
      <c r="T1598" s="248">
        <v>46089</v>
      </c>
      <c r="U1598" s="259">
        <v>18234.252</v>
      </c>
      <c r="V1598" s="259">
        <v>17554.088</v>
      </c>
      <c r="W1598" s="75">
        <v>20</v>
      </c>
      <c r="X1598" s="75">
        <v>14</v>
      </c>
      <c r="Y1598" s="98" t="s">
        <v>6159</v>
      </c>
      <c r="Z1598" s="82" t="s">
        <v>258</v>
      </c>
      <c r="AA1598" s="75" t="s">
        <v>631</v>
      </c>
      <c r="AB1598" s="82" t="s">
        <v>5660</v>
      </c>
      <c r="AC1598" s="200" t="s">
        <v>5656</v>
      </c>
      <c r="AD1598" s="75" t="s">
        <v>113</v>
      </c>
      <c r="AE1598" s="75"/>
      <c r="AF1598" s="130">
        <v>46092.895833333336</v>
      </c>
      <c r="AG1598" s="130">
        <v>46091.625</v>
      </c>
      <c r="AH1598" s="130">
        <v>46091.625</v>
      </c>
      <c r="AI1598" s="74">
        <v>46092</v>
      </c>
      <c r="AJ1598" s="74">
        <v>46093</v>
      </c>
      <c r="AK1598" s="249">
        <v>46093</v>
      </c>
      <c r="AL1598" s="121">
        <v>46094</v>
      </c>
      <c r="AM1598" s="121">
        <v>46095</v>
      </c>
      <c r="AN1598" s="121">
        <v>46095</v>
      </c>
      <c r="AO1598" s="81">
        <f t="shared" si="490"/>
        <v>46090.625</v>
      </c>
      <c r="AP1598" s="81">
        <f t="shared" si="491"/>
        <v>46091.625</v>
      </c>
      <c r="AQ1598" s="81">
        <f t="shared" si="492"/>
        <v>46091.625</v>
      </c>
      <c r="AR1598" s="81">
        <f t="shared" si="493"/>
        <v>46094</v>
      </c>
      <c r="AS1598" s="81">
        <f t="shared" si="494"/>
        <v>46095</v>
      </c>
      <c r="AT1598" s="81">
        <f t="shared" si="495"/>
        <v>46094</v>
      </c>
      <c r="AU1598" s="82" t="s">
        <v>2787</v>
      </c>
      <c r="AV1598" s="134">
        <v>46089</v>
      </c>
      <c r="AW1598" s="182" t="s">
        <v>6160</v>
      </c>
      <c r="AX1598" s="182" t="s">
        <v>6161</v>
      </c>
      <c r="AY1598" s="75"/>
      <c r="AZ1598" s="96"/>
      <c r="BA1598" s="75"/>
      <c r="BB1598" s="75"/>
      <c r="BC1598" s="75"/>
      <c r="BD1598" s="75"/>
      <c r="BE1598" s="75"/>
      <c r="BF1598" s="75"/>
      <c r="BG1598" s="75"/>
      <c r="BH1598" s="75"/>
      <c r="BI1598" s="75"/>
      <c r="BJ1598" s="75"/>
      <c r="BK1598" s="75"/>
      <c r="BL1598" s="75"/>
      <c r="BM1598" s="75"/>
      <c r="BN1598" s="75"/>
      <c r="BO1598" s="75"/>
      <c r="BP1598" s="75"/>
      <c r="BQ1598" s="75"/>
      <c r="BR1598" s="75"/>
      <c r="BS1598" s="75"/>
      <c r="BT1598" s="75">
        <f>IF(COUNTIF($C$3:C1598, C1598)=1, 1, 0)</f>
        <v>0</v>
      </c>
      <c r="BU1598" s="201" t="s">
        <v>5663</v>
      </c>
      <c r="BV1598" s="74">
        <v>46093</v>
      </c>
      <c r="BW1598" s="85"/>
      <c r="BX1598" s="85"/>
      <c r="BY1598" s="86"/>
      <c r="BZ1598" s="87">
        <f t="shared" si="488"/>
        <v>10</v>
      </c>
      <c r="CB1598" s="88">
        <f t="shared" si="482"/>
        <v>11</v>
      </c>
      <c r="CC1598" s="89"/>
      <c r="CE1598" s="87">
        <f t="shared" si="487"/>
        <v>3</v>
      </c>
      <c r="CF1598" s="90">
        <v>6961486</v>
      </c>
      <c r="CG1598" s="90"/>
      <c r="CH1598" s="90">
        <v>6961486</v>
      </c>
      <c r="CI1598" s="22">
        <v>26171</v>
      </c>
      <c r="CJ1598" s="87">
        <f t="shared" si="483"/>
        <v>3</v>
      </c>
      <c r="CK1598" s="87">
        <f t="shared" si="484"/>
        <v>10</v>
      </c>
      <c r="CL1598" s="22" t="s">
        <v>121</v>
      </c>
      <c r="CM1598" s="22" t="s">
        <v>5664</v>
      </c>
    </row>
    <row r="1599" spans="1:91" ht="14.85" customHeight="1" x14ac:dyDescent="0.25">
      <c r="A1599" s="69">
        <f t="shared" si="489"/>
        <v>1597</v>
      </c>
      <c r="B1599" s="70" t="s">
        <v>102</v>
      </c>
      <c r="C1599" s="200" t="s">
        <v>5656</v>
      </c>
      <c r="D1599" s="106">
        <v>145618797</v>
      </c>
      <c r="E1599" s="73"/>
      <c r="F1599" s="74">
        <v>46085</v>
      </c>
      <c r="G1599" s="75" t="s">
        <v>6156</v>
      </c>
      <c r="H1599" s="75" t="s">
        <v>2963</v>
      </c>
      <c r="I1599" s="75" t="s">
        <v>105</v>
      </c>
      <c r="J1599" s="75" t="s">
        <v>1161</v>
      </c>
      <c r="K1599" s="75" t="s">
        <v>242</v>
      </c>
      <c r="L1599" s="74">
        <v>46101</v>
      </c>
      <c r="M1599" s="73">
        <v>40</v>
      </c>
      <c r="N1599" s="75" t="s">
        <v>6162</v>
      </c>
      <c r="O1599" s="75" t="s">
        <v>6163</v>
      </c>
      <c r="P1599" s="75">
        <v>2830049762</v>
      </c>
      <c r="Q1599" s="101">
        <v>46089</v>
      </c>
      <c r="R1599" s="75">
        <v>1209391545</v>
      </c>
      <c r="S1599" s="82">
        <v>224295268</v>
      </c>
      <c r="T1599" s="101">
        <v>46089</v>
      </c>
      <c r="U1599" s="76">
        <v>18221.920999999998</v>
      </c>
      <c r="V1599" s="76">
        <v>17541.851999999999</v>
      </c>
      <c r="W1599" s="75">
        <v>20</v>
      </c>
      <c r="X1599" s="75">
        <v>14</v>
      </c>
      <c r="Y1599" s="98" t="s">
        <v>6164</v>
      </c>
      <c r="Z1599" s="82" t="s">
        <v>258</v>
      </c>
      <c r="AA1599" s="75" t="s">
        <v>631</v>
      </c>
      <c r="AB1599" s="82" t="s">
        <v>5660</v>
      </c>
      <c r="AC1599" s="200" t="s">
        <v>5656</v>
      </c>
      <c r="AD1599" s="75" t="s">
        <v>113</v>
      </c>
      <c r="AE1599" s="75"/>
      <c r="AF1599" s="130">
        <v>46092.895833333336</v>
      </c>
      <c r="AG1599" s="130">
        <v>46091.625</v>
      </c>
      <c r="AH1599" s="130">
        <v>46091.625</v>
      </c>
      <c r="AI1599" s="74">
        <v>46092</v>
      </c>
      <c r="AJ1599" s="74">
        <v>46093</v>
      </c>
      <c r="AK1599" s="249">
        <v>46093</v>
      </c>
      <c r="AL1599" s="121">
        <v>46094</v>
      </c>
      <c r="AM1599" s="121">
        <v>46095</v>
      </c>
      <c r="AN1599" s="121">
        <v>46095</v>
      </c>
      <c r="AO1599" s="81">
        <f t="shared" si="490"/>
        <v>46090.625</v>
      </c>
      <c r="AP1599" s="81">
        <f t="shared" si="491"/>
        <v>46091.625</v>
      </c>
      <c r="AQ1599" s="81">
        <f t="shared" si="492"/>
        <v>46091.625</v>
      </c>
      <c r="AR1599" s="81">
        <f t="shared" si="493"/>
        <v>46094</v>
      </c>
      <c r="AS1599" s="81">
        <f t="shared" si="494"/>
        <v>46095</v>
      </c>
      <c r="AT1599" s="81">
        <f t="shared" si="495"/>
        <v>46094</v>
      </c>
      <c r="AU1599" s="82" t="s">
        <v>2787</v>
      </c>
      <c r="AV1599" s="134">
        <v>46089</v>
      </c>
      <c r="AW1599" s="182" t="s">
        <v>6165</v>
      </c>
      <c r="AX1599" s="182" t="s">
        <v>6166</v>
      </c>
      <c r="AY1599" s="75"/>
      <c r="AZ1599" s="96"/>
      <c r="BA1599" s="75"/>
      <c r="BB1599" s="75"/>
      <c r="BC1599" s="75"/>
      <c r="BD1599" s="75"/>
      <c r="BE1599" s="75"/>
      <c r="BF1599" s="75"/>
      <c r="BG1599" s="75"/>
      <c r="BH1599" s="75"/>
      <c r="BI1599" s="75"/>
      <c r="BJ1599" s="75"/>
      <c r="BK1599" s="75"/>
      <c r="BL1599" s="75"/>
      <c r="BM1599" s="75"/>
      <c r="BN1599" s="75"/>
      <c r="BO1599" s="75"/>
      <c r="BP1599" s="75"/>
      <c r="BQ1599" s="75"/>
      <c r="BR1599" s="75"/>
      <c r="BS1599" s="75"/>
      <c r="BT1599" s="75">
        <f>IF(COUNTIF($C$3:C1599, C1599)=1, 1, 0)</f>
        <v>0</v>
      </c>
      <c r="BU1599" s="201" t="s">
        <v>5663</v>
      </c>
      <c r="BV1599" s="74">
        <v>46093</v>
      </c>
      <c r="BW1599" s="85"/>
      <c r="BX1599" s="85"/>
      <c r="BY1599" s="86"/>
      <c r="BZ1599" s="87">
        <f t="shared" si="488"/>
        <v>10</v>
      </c>
      <c r="CB1599" s="88">
        <f t="shared" si="482"/>
        <v>11</v>
      </c>
      <c r="CC1599" s="89"/>
      <c r="CE1599" s="87">
        <f t="shared" si="487"/>
        <v>3</v>
      </c>
      <c r="CF1599" s="90">
        <v>6961486</v>
      </c>
      <c r="CG1599" s="90"/>
      <c r="CH1599" s="90">
        <v>6961486</v>
      </c>
      <c r="CI1599" s="22">
        <v>26171</v>
      </c>
      <c r="CJ1599" s="87">
        <f t="shared" si="483"/>
        <v>3</v>
      </c>
      <c r="CK1599" s="87">
        <f t="shared" si="484"/>
        <v>10</v>
      </c>
      <c r="CL1599" s="22" t="s">
        <v>121</v>
      </c>
      <c r="CM1599" s="22" t="s">
        <v>5664</v>
      </c>
    </row>
    <row r="1600" spans="1:91" ht="14.85" customHeight="1" x14ac:dyDescent="0.25">
      <c r="A1600" s="69">
        <f t="shared" si="489"/>
        <v>1598</v>
      </c>
      <c r="B1600" s="260" t="s">
        <v>102</v>
      </c>
      <c r="C1600" s="97" t="s">
        <v>5786</v>
      </c>
      <c r="D1600" s="106">
        <v>145515108</v>
      </c>
      <c r="E1600" s="73">
        <v>5320007800</v>
      </c>
      <c r="F1600" s="74">
        <v>46092</v>
      </c>
      <c r="G1600" s="75" t="s">
        <v>6167</v>
      </c>
      <c r="H1600" s="75" t="s">
        <v>2963</v>
      </c>
      <c r="I1600" s="75" t="s">
        <v>105</v>
      </c>
      <c r="J1600" s="75" t="s">
        <v>1161</v>
      </c>
      <c r="K1600" s="75" t="s">
        <v>242</v>
      </c>
      <c r="L1600" s="74">
        <v>46106</v>
      </c>
      <c r="M1600" s="73">
        <v>0</v>
      </c>
      <c r="N1600" s="75" t="s">
        <v>5787</v>
      </c>
      <c r="O1600" s="75" t="s">
        <v>5788</v>
      </c>
      <c r="P1600" s="75">
        <v>2830049994</v>
      </c>
      <c r="Q1600" s="74">
        <v>46093</v>
      </c>
      <c r="R1600" s="75">
        <v>1209392845</v>
      </c>
      <c r="S1600" s="75">
        <v>224312239</v>
      </c>
      <c r="T1600" s="74">
        <v>46093</v>
      </c>
      <c r="U1600" s="261">
        <v>6309.3590000000004</v>
      </c>
      <c r="V1600" s="261">
        <v>6074.3419999999996</v>
      </c>
      <c r="W1600" s="75">
        <v>7</v>
      </c>
      <c r="X1600" s="75">
        <v>5</v>
      </c>
      <c r="Y1600" s="98">
        <v>7267258024</v>
      </c>
      <c r="Z1600" s="82" t="s">
        <v>354</v>
      </c>
      <c r="AA1600" s="75" t="s">
        <v>4435</v>
      </c>
      <c r="AB1600" s="75" t="s">
        <v>5789</v>
      </c>
      <c r="AC1600" s="97" t="s">
        <v>5786</v>
      </c>
      <c r="AD1600" s="75" t="s">
        <v>113</v>
      </c>
      <c r="AE1600" s="99">
        <v>46097</v>
      </c>
      <c r="AF1600" s="130">
        <v>46096</v>
      </c>
      <c r="AG1600" s="130">
        <v>46094.625</v>
      </c>
      <c r="AH1600" s="130">
        <v>46094.625</v>
      </c>
      <c r="AI1600" s="74">
        <v>46096</v>
      </c>
      <c r="AJ1600" s="69"/>
      <c r="AK1600" s="99">
        <v>46096</v>
      </c>
      <c r="AL1600" s="99">
        <v>46098</v>
      </c>
      <c r="AM1600" s="75"/>
      <c r="AN1600" s="99">
        <v>46098</v>
      </c>
      <c r="AO1600" s="81" t="s">
        <v>121</v>
      </c>
      <c r="AP1600" s="81" t="s">
        <v>121</v>
      </c>
      <c r="AQ1600" s="81" t="s">
        <v>121</v>
      </c>
      <c r="AR1600" s="81" t="s">
        <v>121</v>
      </c>
      <c r="AS1600" s="81" t="s">
        <v>121</v>
      </c>
      <c r="AT1600" s="81" t="s">
        <v>121</v>
      </c>
      <c r="AU1600" s="224" t="s">
        <v>5120</v>
      </c>
      <c r="AV1600" s="134">
        <v>46093</v>
      </c>
      <c r="AW1600" s="75">
        <v>0</v>
      </c>
      <c r="AX1600" s="75">
        <v>0</v>
      </c>
      <c r="AY1600" s="75"/>
      <c r="AZ1600" s="96"/>
      <c r="BA1600" s="75"/>
      <c r="BB1600" s="75"/>
      <c r="BC1600" s="75"/>
      <c r="BD1600" s="75"/>
      <c r="BE1600" s="75"/>
      <c r="BF1600" s="75"/>
      <c r="BG1600" s="75"/>
      <c r="BH1600" s="75"/>
      <c r="BI1600" s="75"/>
      <c r="BJ1600" s="75"/>
      <c r="BK1600" s="75"/>
      <c r="BL1600" s="75"/>
      <c r="BM1600" s="75"/>
      <c r="BN1600" s="75"/>
      <c r="BO1600" s="75"/>
      <c r="BP1600" s="75"/>
      <c r="BQ1600" s="75"/>
      <c r="BR1600" s="75"/>
      <c r="BS1600" s="75"/>
      <c r="BT1600" s="75">
        <f>IF(COUNTIF($C$3:C1600, C1600)=1, 1, 0)</f>
        <v>0</v>
      </c>
      <c r="BU1600" s="201" t="s">
        <v>5791</v>
      </c>
      <c r="BV1600" s="74">
        <v>46098</v>
      </c>
      <c r="BW1600" s="85"/>
      <c r="BX1600" s="85"/>
      <c r="BY1600" s="86"/>
      <c r="BZ1600" s="87">
        <f t="shared" si="488"/>
        <v>11</v>
      </c>
      <c r="CB1600" s="88">
        <f t="shared" si="482"/>
        <v>12</v>
      </c>
      <c r="CC1600" s="89"/>
      <c r="CE1600" s="87">
        <f t="shared" si="487"/>
        <v>3</v>
      </c>
      <c r="CF1600" s="90"/>
      <c r="CG1600" s="90"/>
      <c r="CH1600" s="90"/>
      <c r="CJ1600" s="87">
        <f t="shared" si="483"/>
        <v>3</v>
      </c>
      <c r="CK1600" s="87">
        <f t="shared" si="484"/>
        <v>11</v>
      </c>
      <c r="CL1600" s="22" t="s">
        <v>5125</v>
      </c>
      <c r="CM1600" s="22" t="s">
        <v>5792</v>
      </c>
    </row>
    <row r="1601" spans="1:91" s="255" customFormat="1" ht="14.85" customHeight="1" x14ac:dyDescent="0.25">
      <c r="A1601" s="69">
        <f t="shared" si="489"/>
        <v>1599</v>
      </c>
      <c r="B1601" s="260" t="s">
        <v>102</v>
      </c>
      <c r="C1601" s="97" t="s">
        <v>5786</v>
      </c>
      <c r="D1601" s="106">
        <v>145635906</v>
      </c>
      <c r="E1601" s="73">
        <v>5320007820</v>
      </c>
      <c r="F1601" s="74">
        <v>46092</v>
      </c>
      <c r="G1601" s="75" t="s">
        <v>1274</v>
      </c>
      <c r="H1601" s="75" t="s">
        <v>2963</v>
      </c>
      <c r="I1601" s="75" t="s">
        <v>105</v>
      </c>
      <c r="J1601" s="75" t="s">
        <v>1161</v>
      </c>
      <c r="K1601" s="75" t="s">
        <v>242</v>
      </c>
      <c r="L1601" s="74">
        <v>46106</v>
      </c>
      <c r="M1601" s="73">
        <v>0</v>
      </c>
      <c r="N1601" s="75" t="s">
        <v>6168</v>
      </c>
      <c r="O1601" s="75" t="s">
        <v>6169</v>
      </c>
      <c r="P1601" s="75">
        <v>2830049997</v>
      </c>
      <c r="Q1601" s="74">
        <v>46093</v>
      </c>
      <c r="R1601" s="75">
        <v>1209392856</v>
      </c>
      <c r="S1601" s="75">
        <v>224310619</v>
      </c>
      <c r="T1601" s="74">
        <v>46093</v>
      </c>
      <c r="U1601" s="261">
        <v>2560.7080000000001</v>
      </c>
      <c r="V1601" s="261">
        <v>2476.5259999999998</v>
      </c>
      <c r="W1601" s="75">
        <v>3</v>
      </c>
      <c r="X1601" s="75">
        <v>1</v>
      </c>
      <c r="Y1601" s="98">
        <v>7267258025</v>
      </c>
      <c r="Z1601" s="82" t="s">
        <v>354</v>
      </c>
      <c r="AA1601" s="75" t="s">
        <v>4435</v>
      </c>
      <c r="AB1601" s="75" t="s">
        <v>5789</v>
      </c>
      <c r="AC1601" s="97" t="s">
        <v>5786</v>
      </c>
      <c r="AD1601" s="75" t="s">
        <v>113</v>
      </c>
      <c r="AE1601" s="99">
        <v>46097</v>
      </c>
      <c r="AF1601" s="130">
        <v>46096</v>
      </c>
      <c r="AG1601" s="130">
        <v>46094.625</v>
      </c>
      <c r="AH1601" s="130">
        <v>46094.625</v>
      </c>
      <c r="AI1601" s="74">
        <v>46096</v>
      </c>
      <c r="AJ1601" s="69"/>
      <c r="AK1601" s="99">
        <v>46096</v>
      </c>
      <c r="AL1601" s="99">
        <v>46098</v>
      </c>
      <c r="AM1601" s="75"/>
      <c r="AN1601" s="99">
        <v>46098</v>
      </c>
      <c r="AO1601" s="81" t="s">
        <v>121</v>
      </c>
      <c r="AP1601" s="81" t="s">
        <v>121</v>
      </c>
      <c r="AQ1601" s="81" t="s">
        <v>121</v>
      </c>
      <c r="AR1601" s="81" t="s">
        <v>121</v>
      </c>
      <c r="AS1601" s="81" t="s">
        <v>121</v>
      </c>
      <c r="AT1601" s="81" t="s">
        <v>121</v>
      </c>
      <c r="AU1601" s="224" t="s">
        <v>5120</v>
      </c>
      <c r="AV1601" s="134">
        <v>46093</v>
      </c>
      <c r="AW1601" s="75" t="s">
        <v>6170</v>
      </c>
      <c r="AX1601" s="75">
        <v>32712734</v>
      </c>
      <c r="AY1601" s="75"/>
      <c r="AZ1601" s="96"/>
      <c r="BA1601" s="75"/>
      <c r="BB1601" s="75"/>
      <c r="BC1601" s="75"/>
      <c r="BD1601" s="75"/>
      <c r="BE1601" s="75"/>
      <c r="BF1601" s="75"/>
      <c r="BG1601" s="75"/>
      <c r="BH1601" s="75"/>
      <c r="BI1601" s="75"/>
      <c r="BJ1601" s="75"/>
      <c r="BK1601" s="75"/>
      <c r="BL1601" s="75"/>
      <c r="BM1601" s="75"/>
      <c r="BN1601" s="75"/>
      <c r="BO1601" s="75"/>
      <c r="BP1601" s="75"/>
      <c r="BQ1601" s="75"/>
      <c r="BR1601" s="75"/>
      <c r="BS1601" s="75"/>
      <c r="BT1601" s="75">
        <f>IF(COUNTIF($C$3:C1601, C1601)=1, 1, 0)</f>
        <v>0</v>
      </c>
      <c r="BU1601" s="201" t="s">
        <v>5791</v>
      </c>
      <c r="BV1601" s="74">
        <v>46098</v>
      </c>
      <c r="BW1601" s="85"/>
      <c r="BX1601" s="85"/>
      <c r="BY1601" s="86"/>
      <c r="BZ1601" s="87">
        <f t="shared" si="488"/>
        <v>11</v>
      </c>
      <c r="CA1601" s="22"/>
      <c r="CB1601" s="88">
        <f t="shared" si="482"/>
        <v>12</v>
      </c>
      <c r="CC1601" s="89"/>
      <c r="CD1601" s="22"/>
      <c r="CE1601" s="87">
        <f t="shared" si="487"/>
        <v>3</v>
      </c>
      <c r="CF1601" s="90"/>
      <c r="CG1601" s="90"/>
      <c r="CH1601" s="90"/>
      <c r="CI1601" s="22"/>
      <c r="CJ1601" s="87">
        <f t="shared" si="483"/>
        <v>3</v>
      </c>
      <c r="CK1601" s="87">
        <f t="shared" si="484"/>
        <v>11</v>
      </c>
      <c r="CL1601" s="22" t="s">
        <v>5125</v>
      </c>
      <c r="CM1601" s="22" t="s">
        <v>5792</v>
      </c>
    </row>
    <row r="1602" spans="1:91" s="255" customFormat="1" ht="14.85" customHeight="1" x14ac:dyDescent="0.25">
      <c r="A1602" s="69">
        <f t="shared" si="489"/>
        <v>1600</v>
      </c>
      <c r="B1602" s="260" t="s">
        <v>102</v>
      </c>
      <c r="C1602" s="97" t="s">
        <v>5786</v>
      </c>
      <c r="D1602" s="106">
        <v>145626142</v>
      </c>
      <c r="E1602" s="73">
        <v>5320007820</v>
      </c>
      <c r="F1602" s="74">
        <v>46092</v>
      </c>
      <c r="G1602" s="75" t="s">
        <v>1178</v>
      </c>
      <c r="H1602" s="75" t="s">
        <v>2963</v>
      </c>
      <c r="I1602" s="75" t="s">
        <v>105</v>
      </c>
      <c r="J1602" s="75" t="s">
        <v>1161</v>
      </c>
      <c r="K1602" s="75" t="s">
        <v>242</v>
      </c>
      <c r="L1602" s="74">
        <v>46106</v>
      </c>
      <c r="M1602" s="73">
        <v>40</v>
      </c>
      <c r="N1602" s="75" t="s">
        <v>6168</v>
      </c>
      <c r="O1602" s="75" t="s">
        <v>6169</v>
      </c>
      <c r="P1602" s="75">
        <v>2830049996</v>
      </c>
      <c r="Q1602" s="74">
        <v>46093</v>
      </c>
      <c r="R1602" s="75">
        <v>1209392855</v>
      </c>
      <c r="S1602" s="75">
        <v>224310626</v>
      </c>
      <c r="T1602" s="74">
        <v>46093</v>
      </c>
      <c r="U1602" s="261">
        <v>13706.902</v>
      </c>
      <c r="V1602" s="261">
        <v>13259.191999999999</v>
      </c>
      <c r="W1602" s="75">
        <v>16</v>
      </c>
      <c r="X1602" s="75">
        <v>4</v>
      </c>
      <c r="Y1602" s="98">
        <v>7267258025</v>
      </c>
      <c r="Z1602" s="82" t="s">
        <v>354</v>
      </c>
      <c r="AA1602" s="75" t="s">
        <v>4435</v>
      </c>
      <c r="AB1602" s="75" t="s">
        <v>5789</v>
      </c>
      <c r="AC1602" s="97" t="s">
        <v>5786</v>
      </c>
      <c r="AD1602" s="75" t="s">
        <v>113</v>
      </c>
      <c r="AE1602" s="99">
        <v>46097</v>
      </c>
      <c r="AF1602" s="130">
        <v>46096</v>
      </c>
      <c r="AG1602" s="130">
        <v>46094.625</v>
      </c>
      <c r="AH1602" s="130">
        <v>46094.625</v>
      </c>
      <c r="AI1602" s="74">
        <v>46096</v>
      </c>
      <c r="AJ1602" s="69"/>
      <c r="AK1602" s="217">
        <v>46096</v>
      </c>
      <c r="AL1602" s="99">
        <v>46098</v>
      </c>
      <c r="AM1602" s="75"/>
      <c r="AN1602" s="99">
        <v>46098</v>
      </c>
      <c r="AO1602" s="81" t="s">
        <v>121</v>
      </c>
      <c r="AP1602" s="81" t="s">
        <v>121</v>
      </c>
      <c r="AQ1602" s="81" t="s">
        <v>121</v>
      </c>
      <c r="AR1602" s="81" t="s">
        <v>121</v>
      </c>
      <c r="AS1602" s="81" t="s">
        <v>121</v>
      </c>
      <c r="AT1602" s="81" t="s">
        <v>121</v>
      </c>
      <c r="AU1602" s="224" t="s">
        <v>5120</v>
      </c>
      <c r="AV1602" s="134">
        <v>46093</v>
      </c>
      <c r="AW1602" s="75">
        <f>_xlfn.XLOOKUP(D1602,'[1]OPS Loading report'!$E:$E,'[1]OPS Loading report'!$G:$G)</f>
        <v>0</v>
      </c>
      <c r="AX1602" s="75">
        <v>0</v>
      </c>
      <c r="AY1602" s="75"/>
      <c r="AZ1602" s="96"/>
      <c r="BA1602" s="75"/>
      <c r="BB1602" s="75"/>
      <c r="BC1602" s="75"/>
      <c r="BD1602" s="75"/>
      <c r="BE1602" s="75"/>
      <c r="BF1602" s="75"/>
      <c r="BG1602" s="75"/>
      <c r="BH1602" s="75"/>
      <c r="BI1602" s="75"/>
      <c r="BJ1602" s="75"/>
      <c r="BK1602" s="75"/>
      <c r="BL1602" s="75"/>
      <c r="BM1602" s="75"/>
      <c r="BN1602" s="75"/>
      <c r="BO1602" s="75"/>
      <c r="BP1602" s="75"/>
      <c r="BQ1602" s="75"/>
      <c r="BR1602" s="75"/>
      <c r="BS1602" s="75"/>
      <c r="BT1602" s="75">
        <f>IF(COUNTIF($C$3:C1602, C1602)=1, 1, 0)</f>
        <v>0</v>
      </c>
      <c r="BU1602" s="201" t="s">
        <v>5791</v>
      </c>
      <c r="BV1602" s="74">
        <v>46098</v>
      </c>
      <c r="BW1602" s="85"/>
      <c r="BX1602" s="85"/>
      <c r="BY1602" s="86"/>
      <c r="BZ1602" s="87">
        <f t="shared" si="488"/>
        <v>11</v>
      </c>
      <c r="CA1602" s="22"/>
      <c r="CB1602" s="88">
        <f t="shared" si="482"/>
        <v>12</v>
      </c>
      <c r="CC1602" s="89"/>
      <c r="CD1602" s="22"/>
      <c r="CE1602" s="87">
        <f t="shared" si="487"/>
        <v>3</v>
      </c>
      <c r="CF1602" s="90">
        <v>6049920</v>
      </c>
      <c r="CG1602" s="90"/>
      <c r="CH1602" s="90">
        <v>6049920</v>
      </c>
      <c r="CI1602" s="91">
        <v>26304</v>
      </c>
      <c r="CJ1602" s="87">
        <f t="shared" si="483"/>
        <v>3</v>
      </c>
      <c r="CK1602" s="87">
        <f t="shared" si="484"/>
        <v>11</v>
      </c>
      <c r="CL1602" s="22" t="s">
        <v>5125</v>
      </c>
      <c r="CM1602" s="22" t="s">
        <v>5792</v>
      </c>
    </row>
    <row r="1603" spans="1:91" s="255" customFormat="1" ht="14.85" customHeight="1" x14ac:dyDescent="0.25">
      <c r="A1603" s="69">
        <f t="shared" si="489"/>
        <v>1601</v>
      </c>
      <c r="B1603" s="265" t="s">
        <v>102</v>
      </c>
      <c r="C1603" s="287" t="s">
        <v>6171</v>
      </c>
      <c r="D1603" s="239">
        <v>145654054</v>
      </c>
      <c r="E1603" s="73">
        <v>5320007850</v>
      </c>
      <c r="F1603" s="74">
        <v>46091</v>
      </c>
      <c r="G1603" s="75" t="s">
        <v>2987</v>
      </c>
      <c r="H1603" s="75" t="s">
        <v>2963</v>
      </c>
      <c r="I1603" s="75" t="s">
        <v>105</v>
      </c>
      <c r="J1603" s="75" t="s">
        <v>1161</v>
      </c>
      <c r="K1603" s="75" t="s">
        <v>242</v>
      </c>
      <c r="L1603" s="74">
        <v>46106</v>
      </c>
      <c r="M1603" s="73">
        <v>40</v>
      </c>
      <c r="N1603" s="75" t="s">
        <v>6172</v>
      </c>
      <c r="O1603" s="75" t="s">
        <v>6173</v>
      </c>
      <c r="P1603" s="75">
        <v>2830049978</v>
      </c>
      <c r="Q1603" s="74">
        <v>46093</v>
      </c>
      <c r="R1603" s="75">
        <v>1209392802</v>
      </c>
      <c r="S1603" s="75">
        <v>224310280</v>
      </c>
      <c r="T1603" s="74">
        <v>46093</v>
      </c>
      <c r="U1603" s="76">
        <v>3095.7750000000001</v>
      </c>
      <c r="V1603" s="76">
        <v>3005.3609999999999</v>
      </c>
      <c r="W1603" s="75">
        <v>3</v>
      </c>
      <c r="X1603" s="75">
        <v>2</v>
      </c>
      <c r="Y1603" s="98">
        <v>7267258026</v>
      </c>
      <c r="Z1603" s="82" t="s">
        <v>354</v>
      </c>
      <c r="AA1603" s="75" t="s">
        <v>4435</v>
      </c>
      <c r="AB1603" s="73" t="s">
        <v>5789</v>
      </c>
      <c r="AC1603" s="97" t="s">
        <v>6171</v>
      </c>
      <c r="AD1603" s="75" t="s">
        <v>113</v>
      </c>
      <c r="AE1603" s="74">
        <v>46096</v>
      </c>
      <c r="AF1603" s="130">
        <v>46096</v>
      </c>
      <c r="AG1603" s="130">
        <v>46094.625</v>
      </c>
      <c r="AH1603" s="130">
        <v>46094.625</v>
      </c>
      <c r="AI1603" s="74">
        <v>46096</v>
      </c>
      <c r="AJ1603" s="69"/>
      <c r="AK1603" s="225">
        <v>46096</v>
      </c>
      <c r="AL1603" s="99">
        <v>46098</v>
      </c>
      <c r="AM1603" s="75"/>
      <c r="AN1603" s="99">
        <v>46098</v>
      </c>
      <c r="AO1603" s="81" t="s">
        <v>121</v>
      </c>
      <c r="AP1603" s="81" t="s">
        <v>121</v>
      </c>
      <c r="AQ1603" s="81" t="s">
        <v>121</v>
      </c>
      <c r="AR1603" s="81" t="s">
        <v>121</v>
      </c>
      <c r="AS1603" s="81" t="s">
        <v>121</v>
      </c>
      <c r="AT1603" s="81" t="s">
        <v>121</v>
      </c>
      <c r="AU1603" s="224" t="s">
        <v>5120</v>
      </c>
      <c r="AV1603" s="134">
        <v>46093</v>
      </c>
      <c r="AW1603" s="75" t="s">
        <v>6174</v>
      </c>
      <c r="AX1603" s="75">
        <v>32706431</v>
      </c>
      <c r="AY1603" s="75"/>
      <c r="AZ1603" s="96"/>
      <c r="BA1603" s="75"/>
      <c r="BB1603" s="75"/>
      <c r="BC1603" s="75"/>
      <c r="BD1603" s="75"/>
      <c r="BE1603" s="75"/>
      <c r="BF1603" s="75"/>
      <c r="BG1603" s="75"/>
      <c r="BH1603" s="75"/>
      <c r="BI1603" s="75"/>
      <c r="BJ1603" s="75"/>
      <c r="BK1603" s="75"/>
      <c r="BL1603" s="75"/>
      <c r="BM1603" s="75"/>
      <c r="BN1603" s="75"/>
      <c r="BO1603" s="75"/>
      <c r="BP1603" s="75"/>
      <c r="BQ1603" s="75"/>
      <c r="BR1603" s="75"/>
      <c r="BS1603" s="75"/>
      <c r="BT1603" s="75">
        <f>IF(COUNTIF($C$3:C1603, C1603)=1, 1, 0)</f>
        <v>1</v>
      </c>
      <c r="BU1603" s="201" t="s">
        <v>6175</v>
      </c>
      <c r="BV1603" s="74">
        <v>46098</v>
      </c>
      <c r="BW1603" s="85"/>
      <c r="BX1603" s="85"/>
      <c r="BY1603" s="86"/>
      <c r="BZ1603" s="87">
        <f t="shared" si="488"/>
        <v>11</v>
      </c>
      <c r="CA1603" s="22"/>
      <c r="CB1603" s="88">
        <f t="shared" ref="CB1603:CB1642" si="496">WEEKNUM(BV1603,)</f>
        <v>12</v>
      </c>
      <c r="CC1603" s="89"/>
      <c r="CD1603" s="22"/>
      <c r="CE1603" s="87">
        <f t="shared" si="487"/>
        <v>3</v>
      </c>
      <c r="CF1603" s="90">
        <v>6049920</v>
      </c>
      <c r="CG1603" s="90"/>
      <c r="CH1603" s="90">
        <v>6049920</v>
      </c>
      <c r="CI1603" s="22">
        <v>26304</v>
      </c>
      <c r="CJ1603" s="87">
        <f t="shared" ref="CJ1603:CJ1666" si="497">MONTH(AV1603)</f>
        <v>3</v>
      </c>
      <c r="CK1603" s="87">
        <f t="shared" ref="CK1603:CK1666" si="498">WEEKNUM(AV1603,2)</f>
        <v>11</v>
      </c>
      <c r="CL1603" s="22" t="s">
        <v>5125</v>
      </c>
      <c r="CM1603" s="22" t="s">
        <v>6176</v>
      </c>
    </row>
    <row r="1604" spans="1:91" ht="14.85" customHeight="1" x14ac:dyDescent="0.25">
      <c r="A1604" s="69">
        <f t="shared" si="489"/>
        <v>1602</v>
      </c>
      <c r="B1604" s="265" t="s">
        <v>102</v>
      </c>
      <c r="C1604" s="287" t="s">
        <v>6171</v>
      </c>
      <c r="D1604" s="239">
        <v>145653989</v>
      </c>
      <c r="E1604" s="73">
        <v>5320007850</v>
      </c>
      <c r="F1604" s="74">
        <v>46091</v>
      </c>
      <c r="G1604" s="75" t="s">
        <v>6177</v>
      </c>
      <c r="H1604" s="75" t="s">
        <v>2963</v>
      </c>
      <c r="I1604" s="75" t="s">
        <v>105</v>
      </c>
      <c r="J1604" s="75" t="s">
        <v>1161</v>
      </c>
      <c r="K1604" s="75" t="s">
        <v>242</v>
      </c>
      <c r="L1604" s="74">
        <v>46106</v>
      </c>
      <c r="M1604" s="73">
        <v>0</v>
      </c>
      <c r="N1604" s="75" t="s">
        <v>6172</v>
      </c>
      <c r="O1604" s="75" t="s">
        <v>6173</v>
      </c>
      <c r="P1604" s="75">
        <v>2830049977</v>
      </c>
      <c r="Q1604" s="74">
        <v>46093</v>
      </c>
      <c r="R1604" s="75">
        <v>1209392800</v>
      </c>
      <c r="S1604" s="75">
        <v>224310409</v>
      </c>
      <c r="T1604" s="74">
        <v>46093</v>
      </c>
      <c r="U1604" s="76">
        <v>3061.8119999999999</v>
      </c>
      <c r="V1604" s="76">
        <v>2972.3119999999999</v>
      </c>
      <c r="W1604" s="75">
        <v>3</v>
      </c>
      <c r="X1604" s="75">
        <v>2</v>
      </c>
      <c r="Y1604" s="98">
        <v>7267258026</v>
      </c>
      <c r="Z1604" s="82" t="s">
        <v>354</v>
      </c>
      <c r="AA1604" s="75" t="s">
        <v>4435</v>
      </c>
      <c r="AB1604" s="73" t="s">
        <v>5789</v>
      </c>
      <c r="AC1604" s="97" t="s">
        <v>6171</v>
      </c>
      <c r="AD1604" s="75" t="s">
        <v>113</v>
      </c>
      <c r="AE1604" s="74">
        <v>46096</v>
      </c>
      <c r="AF1604" s="130">
        <v>46096</v>
      </c>
      <c r="AG1604" s="130">
        <v>46094.625</v>
      </c>
      <c r="AH1604" s="130">
        <v>46094.625</v>
      </c>
      <c r="AI1604" s="74">
        <v>46096</v>
      </c>
      <c r="AJ1604" s="69"/>
      <c r="AK1604" s="74">
        <v>46096</v>
      </c>
      <c r="AL1604" s="99">
        <v>46098</v>
      </c>
      <c r="AM1604" s="75"/>
      <c r="AN1604" s="99">
        <v>46098</v>
      </c>
      <c r="AO1604" s="81" t="s">
        <v>121</v>
      </c>
      <c r="AP1604" s="81" t="s">
        <v>121</v>
      </c>
      <c r="AQ1604" s="81" t="s">
        <v>121</v>
      </c>
      <c r="AR1604" s="81" t="s">
        <v>121</v>
      </c>
      <c r="AS1604" s="81" t="s">
        <v>121</v>
      </c>
      <c r="AT1604" s="81" t="s">
        <v>121</v>
      </c>
      <c r="AU1604" s="224" t="s">
        <v>5120</v>
      </c>
      <c r="AV1604" s="134">
        <v>46093</v>
      </c>
      <c r="AW1604" s="75">
        <v>0</v>
      </c>
      <c r="AX1604" s="75">
        <v>0</v>
      </c>
      <c r="AY1604" s="75"/>
      <c r="AZ1604" s="96"/>
      <c r="BA1604" s="75"/>
      <c r="BB1604" s="75"/>
      <c r="BC1604" s="75"/>
      <c r="BD1604" s="75"/>
      <c r="BE1604" s="75"/>
      <c r="BF1604" s="75"/>
      <c r="BG1604" s="75"/>
      <c r="BH1604" s="75"/>
      <c r="BI1604" s="75"/>
      <c r="BJ1604" s="75"/>
      <c r="BK1604" s="75"/>
      <c r="BL1604" s="75"/>
      <c r="BM1604" s="75"/>
      <c r="BN1604" s="75"/>
      <c r="BO1604" s="75"/>
      <c r="BP1604" s="75"/>
      <c r="BQ1604" s="75"/>
      <c r="BR1604" s="75"/>
      <c r="BS1604" s="75"/>
      <c r="BT1604" s="75">
        <f>IF(COUNTIF($C$3:C1604, C1604)=1, 1, 0)</f>
        <v>0</v>
      </c>
      <c r="BU1604" s="201" t="s">
        <v>6175</v>
      </c>
      <c r="BV1604" s="74">
        <v>46098</v>
      </c>
      <c r="BW1604" s="85"/>
      <c r="BX1604" s="85"/>
      <c r="BY1604" s="86"/>
      <c r="BZ1604" s="87">
        <f t="shared" si="488"/>
        <v>11</v>
      </c>
      <c r="CB1604" s="88">
        <f t="shared" si="496"/>
        <v>12</v>
      </c>
      <c r="CC1604" s="89"/>
      <c r="CE1604" s="87">
        <f t="shared" si="487"/>
        <v>3</v>
      </c>
      <c r="CF1604" s="90"/>
      <c r="CG1604" s="90"/>
      <c r="CH1604" s="90"/>
      <c r="CJ1604" s="87">
        <f t="shared" si="497"/>
        <v>3</v>
      </c>
      <c r="CK1604" s="87">
        <f t="shared" si="498"/>
        <v>11</v>
      </c>
      <c r="CL1604" s="22" t="s">
        <v>5125</v>
      </c>
      <c r="CM1604" s="22" t="s">
        <v>6176</v>
      </c>
    </row>
    <row r="1605" spans="1:91" ht="14.85" customHeight="1" x14ac:dyDescent="0.25">
      <c r="A1605" s="69">
        <f t="shared" si="489"/>
        <v>1603</v>
      </c>
      <c r="B1605" s="265" t="s">
        <v>102</v>
      </c>
      <c r="C1605" s="287" t="s">
        <v>6171</v>
      </c>
      <c r="D1605" s="288">
        <v>145665041</v>
      </c>
      <c r="E1605" s="241">
        <v>5320007850</v>
      </c>
      <c r="F1605" s="231">
        <v>46092</v>
      </c>
      <c r="G1605" s="265" t="s">
        <v>1159</v>
      </c>
      <c r="H1605" s="265" t="s">
        <v>2963</v>
      </c>
      <c r="I1605" s="265" t="s">
        <v>105</v>
      </c>
      <c r="J1605" s="265" t="s">
        <v>1161</v>
      </c>
      <c r="K1605" s="265" t="s">
        <v>242</v>
      </c>
      <c r="L1605" s="231">
        <v>46107</v>
      </c>
      <c r="M1605" s="265">
        <v>0</v>
      </c>
      <c r="N1605" s="85" t="s">
        <v>6172</v>
      </c>
      <c r="O1605" s="85" t="s">
        <v>6173</v>
      </c>
      <c r="P1605" s="85">
        <v>2830049979</v>
      </c>
      <c r="Q1605" s="231">
        <v>46093</v>
      </c>
      <c r="R1605" s="241">
        <v>1209392803</v>
      </c>
      <c r="S1605" s="241">
        <v>224310256</v>
      </c>
      <c r="T1605" s="231">
        <v>46093</v>
      </c>
      <c r="U1605" s="261">
        <v>6203.9110000000001</v>
      </c>
      <c r="V1605" s="261">
        <v>5980.8059999999996</v>
      </c>
      <c r="W1605" s="241">
        <v>7</v>
      </c>
      <c r="X1605" s="241">
        <v>0</v>
      </c>
      <c r="Y1605" s="270">
        <v>7267258026</v>
      </c>
      <c r="Z1605" s="241" t="s">
        <v>354</v>
      </c>
      <c r="AA1605" s="75" t="s">
        <v>4435</v>
      </c>
      <c r="AB1605" s="265" t="s">
        <v>5789</v>
      </c>
      <c r="AC1605" s="97" t="s">
        <v>6171</v>
      </c>
      <c r="AD1605" s="75" t="s">
        <v>113</v>
      </c>
      <c r="AE1605" s="74">
        <v>46096</v>
      </c>
      <c r="AF1605" s="130">
        <v>46096</v>
      </c>
      <c r="AG1605" s="130">
        <v>46094.625</v>
      </c>
      <c r="AH1605" s="130">
        <v>46094.625</v>
      </c>
      <c r="AI1605" s="74">
        <v>46096</v>
      </c>
      <c r="AJ1605" s="69"/>
      <c r="AK1605" s="74">
        <v>46096</v>
      </c>
      <c r="AL1605" s="99">
        <v>46098</v>
      </c>
      <c r="AM1605" s="241"/>
      <c r="AN1605" s="99">
        <v>46098</v>
      </c>
      <c r="AO1605" s="81" t="s">
        <v>121</v>
      </c>
      <c r="AP1605" s="81" t="s">
        <v>121</v>
      </c>
      <c r="AQ1605" s="81" t="s">
        <v>121</v>
      </c>
      <c r="AR1605" s="81" t="s">
        <v>121</v>
      </c>
      <c r="AS1605" s="81" t="s">
        <v>121</v>
      </c>
      <c r="AT1605" s="81" t="s">
        <v>121</v>
      </c>
      <c r="AU1605" s="224" t="s">
        <v>5120</v>
      </c>
      <c r="AV1605" s="134">
        <v>46093</v>
      </c>
      <c r="AW1605" s="75">
        <v>0</v>
      </c>
      <c r="AX1605" s="75">
        <v>0</v>
      </c>
      <c r="AY1605" s="85"/>
      <c r="AZ1605" s="271"/>
      <c r="BA1605" s="85"/>
      <c r="BB1605" s="85"/>
      <c r="BC1605" s="85"/>
      <c r="BD1605" s="85"/>
      <c r="BE1605" s="85"/>
      <c r="BF1605" s="85"/>
      <c r="BG1605" s="85"/>
      <c r="BH1605" s="85"/>
      <c r="BI1605" s="85"/>
      <c r="BJ1605" s="85"/>
      <c r="BK1605" s="85"/>
      <c r="BL1605" s="85"/>
      <c r="BM1605" s="85"/>
      <c r="BN1605" s="85"/>
      <c r="BO1605" s="85"/>
      <c r="BP1605" s="85"/>
      <c r="BQ1605" s="85"/>
      <c r="BR1605" s="85"/>
      <c r="BS1605" s="85"/>
      <c r="BT1605" s="75">
        <f>IF(COUNTIF($C$3:C1605, C1605)=1, 1, 0)</f>
        <v>0</v>
      </c>
      <c r="BU1605" s="201" t="s">
        <v>6175</v>
      </c>
      <c r="BV1605" s="74">
        <v>46098</v>
      </c>
      <c r="BW1605" s="85"/>
      <c r="BX1605" s="241"/>
      <c r="BY1605" s="241"/>
      <c r="BZ1605" s="87">
        <f t="shared" si="488"/>
        <v>11</v>
      </c>
      <c r="CB1605" s="88">
        <f t="shared" si="496"/>
        <v>12</v>
      </c>
      <c r="CC1605" s="89"/>
      <c r="CE1605" s="87">
        <f t="shared" si="487"/>
        <v>3</v>
      </c>
      <c r="CF1605" s="90"/>
      <c r="CG1605" s="90"/>
      <c r="CH1605" s="90"/>
      <c r="CJ1605" s="87">
        <f t="shared" si="497"/>
        <v>3</v>
      </c>
      <c r="CK1605" s="87">
        <f t="shared" si="498"/>
        <v>11</v>
      </c>
      <c r="CL1605" s="22" t="s">
        <v>5125</v>
      </c>
      <c r="CM1605" s="22" t="s">
        <v>6176</v>
      </c>
    </row>
    <row r="1606" spans="1:91" ht="14.85" customHeight="1" x14ac:dyDescent="0.25">
      <c r="A1606" s="69">
        <f t="shared" si="489"/>
        <v>1604</v>
      </c>
      <c r="B1606" s="265" t="s">
        <v>102</v>
      </c>
      <c r="C1606" s="287" t="s">
        <v>6171</v>
      </c>
      <c r="D1606" s="288">
        <v>145683886</v>
      </c>
      <c r="E1606" s="241">
        <v>5320007850</v>
      </c>
      <c r="F1606" s="231">
        <v>46093</v>
      </c>
      <c r="G1606" s="265" t="s">
        <v>1245</v>
      </c>
      <c r="H1606" s="265" t="s">
        <v>2963</v>
      </c>
      <c r="I1606" s="265" t="s">
        <v>105</v>
      </c>
      <c r="J1606" s="265" t="s">
        <v>1161</v>
      </c>
      <c r="K1606" s="265" t="s">
        <v>242</v>
      </c>
      <c r="L1606" s="231">
        <v>46112</v>
      </c>
      <c r="M1606" s="265">
        <v>0</v>
      </c>
      <c r="N1606" s="85" t="s">
        <v>6172</v>
      </c>
      <c r="O1606" s="85" t="s">
        <v>6173</v>
      </c>
      <c r="P1606" s="85">
        <v>2830049980</v>
      </c>
      <c r="Q1606" s="231">
        <v>46093</v>
      </c>
      <c r="R1606" s="241">
        <v>1209392806</v>
      </c>
      <c r="S1606" s="241">
        <v>224310417</v>
      </c>
      <c r="T1606" s="231">
        <v>46093</v>
      </c>
      <c r="U1606" s="261">
        <v>2604.2669999999998</v>
      </c>
      <c r="V1606" s="261">
        <v>2513.1320000000001</v>
      </c>
      <c r="W1606" s="241">
        <v>4</v>
      </c>
      <c r="X1606" s="241">
        <v>0</v>
      </c>
      <c r="Y1606" s="270">
        <v>7267258026</v>
      </c>
      <c r="Z1606" s="241" t="s">
        <v>354</v>
      </c>
      <c r="AA1606" s="75" t="s">
        <v>4435</v>
      </c>
      <c r="AB1606" s="265" t="s">
        <v>5789</v>
      </c>
      <c r="AC1606" s="97" t="s">
        <v>6171</v>
      </c>
      <c r="AD1606" s="75" t="s">
        <v>113</v>
      </c>
      <c r="AE1606" s="74">
        <v>46096</v>
      </c>
      <c r="AF1606" s="130">
        <v>46096</v>
      </c>
      <c r="AG1606" s="130">
        <v>46094.625</v>
      </c>
      <c r="AH1606" s="130">
        <v>46094.625</v>
      </c>
      <c r="AI1606" s="74">
        <v>46096</v>
      </c>
      <c r="AJ1606" s="69"/>
      <c r="AK1606" s="74">
        <v>46096</v>
      </c>
      <c r="AL1606" s="99">
        <v>46098</v>
      </c>
      <c r="AM1606" s="241"/>
      <c r="AN1606" s="99">
        <v>46098</v>
      </c>
      <c r="AO1606" s="81" t="s">
        <v>121</v>
      </c>
      <c r="AP1606" s="81" t="s">
        <v>121</v>
      </c>
      <c r="AQ1606" s="81" t="s">
        <v>121</v>
      </c>
      <c r="AR1606" s="81" t="s">
        <v>121</v>
      </c>
      <c r="AS1606" s="81" t="s">
        <v>121</v>
      </c>
      <c r="AT1606" s="81" t="s">
        <v>121</v>
      </c>
      <c r="AU1606" s="224" t="s">
        <v>5120</v>
      </c>
      <c r="AV1606" s="134">
        <v>46093</v>
      </c>
      <c r="AW1606" s="75">
        <v>0</v>
      </c>
      <c r="AX1606" s="75">
        <v>0</v>
      </c>
      <c r="AY1606" s="85"/>
      <c r="AZ1606" s="271"/>
      <c r="BA1606" s="85"/>
      <c r="BB1606" s="85"/>
      <c r="BC1606" s="85"/>
      <c r="BD1606" s="85"/>
      <c r="BE1606" s="85"/>
      <c r="BF1606" s="85"/>
      <c r="BG1606" s="85"/>
      <c r="BH1606" s="85"/>
      <c r="BI1606" s="85"/>
      <c r="BJ1606" s="85"/>
      <c r="BK1606" s="85"/>
      <c r="BL1606" s="85"/>
      <c r="BM1606" s="85"/>
      <c r="BN1606" s="85"/>
      <c r="BO1606" s="85"/>
      <c r="BP1606" s="85"/>
      <c r="BQ1606" s="85"/>
      <c r="BR1606" s="85"/>
      <c r="BS1606" s="85"/>
      <c r="BT1606" s="75"/>
      <c r="BU1606" s="201" t="s">
        <v>6175</v>
      </c>
      <c r="BV1606" s="74">
        <v>46098</v>
      </c>
      <c r="BW1606" s="85"/>
      <c r="BX1606" s="85"/>
      <c r="BY1606" s="85"/>
      <c r="BZ1606" s="87">
        <f t="shared" si="488"/>
        <v>11</v>
      </c>
      <c r="CB1606" s="88">
        <f t="shared" si="496"/>
        <v>12</v>
      </c>
      <c r="CC1606" s="89"/>
      <c r="CE1606" s="87">
        <f t="shared" si="487"/>
        <v>3</v>
      </c>
      <c r="CF1606" s="90"/>
      <c r="CG1606" s="90"/>
      <c r="CH1606" s="90"/>
      <c r="CJ1606" s="87">
        <f t="shared" si="497"/>
        <v>3</v>
      </c>
      <c r="CK1606" s="87">
        <f t="shared" si="498"/>
        <v>11</v>
      </c>
      <c r="CL1606" s="22" t="s">
        <v>5125</v>
      </c>
      <c r="CM1606" s="22" t="s">
        <v>6176</v>
      </c>
    </row>
    <row r="1607" spans="1:91" ht="14.85" customHeight="1" x14ac:dyDescent="0.25">
      <c r="A1607" s="69">
        <f t="shared" si="489"/>
        <v>1605</v>
      </c>
      <c r="B1607" s="73" t="s">
        <v>102</v>
      </c>
      <c r="C1607" s="107">
        <v>267388298</v>
      </c>
      <c r="D1607" s="106">
        <v>145581164</v>
      </c>
      <c r="E1607" s="73"/>
      <c r="F1607" s="74">
        <v>46100</v>
      </c>
      <c r="G1607" s="75" t="s">
        <v>1159</v>
      </c>
      <c r="H1607" s="75" t="s">
        <v>2963</v>
      </c>
      <c r="I1607" s="75" t="s">
        <v>105</v>
      </c>
      <c r="J1607" s="75" t="s">
        <v>1161</v>
      </c>
      <c r="K1607" s="75" t="s">
        <v>242</v>
      </c>
      <c r="L1607" s="74">
        <v>46119</v>
      </c>
      <c r="M1607" s="73">
        <v>40</v>
      </c>
      <c r="N1607" s="75" t="s">
        <v>6178</v>
      </c>
      <c r="O1607" s="75" t="s">
        <v>6179</v>
      </c>
      <c r="P1607" s="75">
        <v>2830050392</v>
      </c>
      <c r="Q1607" s="74">
        <v>46101</v>
      </c>
      <c r="R1607" s="75">
        <v>1209395186</v>
      </c>
      <c r="S1607" s="75">
        <v>224345410</v>
      </c>
      <c r="T1607" s="74">
        <v>46101</v>
      </c>
      <c r="U1607" s="76">
        <v>18373.014999999999</v>
      </c>
      <c r="V1607" s="76">
        <v>17712.287</v>
      </c>
      <c r="W1607" s="75">
        <v>19</v>
      </c>
      <c r="X1607" s="75">
        <v>0</v>
      </c>
      <c r="Y1607" s="98">
        <v>267388298</v>
      </c>
      <c r="Z1607" s="82" t="s">
        <v>110</v>
      </c>
      <c r="AA1607" s="75" t="s">
        <v>6180</v>
      </c>
      <c r="AB1607" s="75" t="s">
        <v>6181</v>
      </c>
      <c r="AC1607" s="107">
        <v>267388298</v>
      </c>
      <c r="AD1607" s="75" t="s">
        <v>113</v>
      </c>
      <c r="AE1607" s="221">
        <v>46106</v>
      </c>
      <c r="AF1607" s="130">
        <v>46105.041666666664</v>
      </c>
      <c r="AG1607" s="130">
        <v>46103.291666666664</v>
      </c>
      <c r="AH1607" s="130">
        <v>46103.291666666664</v>
      </c>
      <c r="AI1607" s="134">
        <v>46104</v>
      </c>
      <c r="AJ1607" s="221">
        <v>46106</v>
      </c>
      <c r="AK1607" s="226">
        <v>46106</v>
      </c>
      <c r="AL1607" s="231">
        <v>46110</v>
      </c>
      <c r="AM1607" s="75"/>
      <c r="AN1607" s="289">
        <v>46110</v>
      </c>
      <c r="AO1607" s="81">
        <f>IF(AH1607&lt;AG1607,IF(AH1607=0,"",AH1607-1),IF(AG1607=0,"",AG1607-1))</f>
        <v>46102.291666666664</v>
      </c>
      <c r="AP1607" s="81">
        <f>IF(AH1607&lt;AG1607,IF(AH1607=0,"",AH1607),IF(AG1607=0,"",AG1607))</f>
        <v>46103.291666666664</v>
      </c>
      <c r="AQ1607" s="81">
        <f>IF(AH1607&lt;AG1607,IF(AH1607=0,"",AH1607),IF(AG1607=0,"",AG1607))</f>
        <v>46103.291666666664</v>
      </c>
      <c r="AR1607" s="81">
        <f>IF(AI1607=0,"",IF(AI1607&lt;AJ1607,AJ1607+1,AI1607+1))</f>
        <v>46107</v>
      </c>
      <c r="AS1607" s="81">
        <f>IF(AI1607=0,"",IF(AE1607=0,IF(AJ1607=0,AI1607+2,AJ1607+2),AE1607+2))</f>
        <v>46108</v>
      </c>
      <c r="AT1607" s="81">
        <f>IF(AI1607=0,"",IF(AI1607&lt;AJ1607,AJ1607+1,AI1607+1))</f>
        <v>46107</v>
      </c>
      <c r="AU1607" s="82" t="s">
        <v>5500</v>
      </c>
      <c r="AV1607" s="134">
        <v>46101</v>
      </c>
      <c r="AW1607" s="75" t="s">
        <v>6182</v>
      </c>
      <c r="AX1607" s="75" t="s">
        <v>6183</v>
      </c>
      <c r="AY1607" s="75"/>
      <c r="AZ1607" s="96"/>
      <c r="BA1607" s="75"/>
      <c r="BB1607" s="75"/>
      <c r="BC1607" s="75"/>
      <c r="BD1607" s="75"/>
      <c r="BE1607" s="75"/>
      <c r="BF1607" s="75"/>
      <c r="BG1607" s="75"/>
      <c r="BH1607" s="75"/>
      <c r="BI1607" s="75"/>
      <c r="BJ1607" s="75"/>
      <c r="BK1607" s="75"/>
      <c r="BL1607" s="75"/>
      <c r="BM1607" s="75"/>
      <c r="BN1607" s="75"/>
      <c r="BO1607" s="75"/>
      <c r="BP1607" s="75"/>
      <c r="BQ1607" s="75"/>
      <c r="BR1607" s="75"/>
      <c r="BS1607" s="75"/>
      <c r="BT1607" s="75">
        <f>IF(COUNTIF($C$3:C1607, C1607)=1, 1, 0)</f>
        <v>1</v>
      </c>
      <c r="BU1607" s="201" t="s">
        <v>6184</v>
      </c>
      <c r="BV1607" s="74">
        <v>46106</v>
      </c>
      <c r="BW1607" s="85"/>
      <c r="BX1607" s="85"/>
      <c r="BY1607" s="86"/>
      <c r="BZ1607" s="87">
        <f t="shared" si="488"/>
        <v>12</v>
      </c>
      <c r="CB1607" s="88">
        <f t="shared" si="496"/>
        <v>13</v>
      </c>
      <c r="CC1607" s="89"/>
      <c r="CE1607" s="87">
        <f t="shared" si="487"/>
        <v>3</v>
      </c>
      <c r="CF1607" s="90">
        <v>4065392</v>
      </c>
      <c r="CG1607" s="90">
        <v>3049044</v>
      </c>
      <c r="CH1607" s="90">
        <v>7114436</v>
      </c>
      <c r="CI1607" s="22">
        <v>26746</v>
      </c>
      <c r="CJ1607" s="87">
        <f t="shared" si="497"/>
        <v>3</v>
      </c>
      <c r="CK1607" s="87">
        <f t="shared" si="498"/>
        <v>12</v>
      </c>
      <c r="CL1607" s="22" t="s">
        <v>5125</v>
      </c>
      <c r="CM1607" s="22" t="s">
        <v>6185</v>
      </c>
    </row>
    <row r="1608" spans="1:91" ht="14.85" customHeight="1" x14ac:dyDescent="0.25">
      <c r="A1608" s="69">
        <f t="shared" si="489"/>
        <v>1606</v>
      </c>
      <c r="B1608" s="265" t="s">
        <v>102</v>
      </c>
      <c r="C1608" s="97" t="s">
        <v>5786</v>
      </c>
      <c r="D1608" s="265">
        <v>145675600</v>
      </c>
      <c r="E1608" s="241">
        <v>5320007916</v>
      </c>
      <c r="F1608" s="231">
        <v>46092</v>
      </c>
      <c r="G1608" s="265" t="s">
        <v>1211</v>
      </c>
      <c r="H1608" s="265" t="s">
        <v>2963</v>
      </c>
      <c r="I1608" s="265" t="s">
        <v>105</v>
      </c>
      <c r="J1608" s="85" t="s">
        <v>4461</v>
      </c>
      <c r="K1608" s="265" t="s">
        <v>242</v>
      </c>
      <c r="L1608" s="231">
        <v>46108</v>
      </c>
      <c r="M1608" s="265">
        <v>40</v>
      </c>
      <c r="N1608" s="85" t="s">
        <v>6186</v>
      </c>
      <c r="O1608" s="85" t="s">
        <v>6186</v>
      </c>
      <c r="P1608" s="85">
        <v>2830050004</v>
      </c>
      <c r="Q1608" s="231">
        <v>46093</v>
      </c>
      <c r="R1608" s="241">
        <v>1209392873</v>
      </c>
      <c r="S1608" s="241">
        <v>224312307</v>
      </c>
      <c r="T1608" s="231">
        <v>46093</v>
      </c>
      <c r="U1608" s="261">
        <v>7935.674</v>
      </c>
      <c r="V1608" s="261">
        <v>7651.826</v>
      </c>
      <c r="W1608" s="241">
        <v>11</v>
      </c>
      <c r="X1608" s="241">
        <v>3</v>
      </c>
      <c r="Y1608" s="270">
        <v>7267258030</v>
      </c>
      <c r="Z1608" s="241" t="s">
        <v>354</v>
      </c>
      <c r="AA1608" s="75" t="s">
        <v>4435</v>
      </c>
      <c r="AB1608" s="265" t="s">
        <v>5789</v>
      </c>
      <c r="AC1608" s="97" t="s">
        <v>5786</v>
      </c>
      <c r="AD1608" s="75" t="s">
        <v>113</v>
      </c>
      <c r="AE1608" s="99">
        <v>46097</v>
      </c>
      <c r="AF1608" s="130">
        <v>46096</v>
      </c>
      <c r="AG1608" s="130">
        <v>46094.625</v>
      </c>
      <c r="AH1608" s="130">
        <v>46094.625</v>
      </c>
      <c r="AI1608" s="74">
        <v>46096</v>
      </c>
      <c r="AJ1608" s="69"/>
      <c r="AK1608" s="217">
        <v>46096</v>
      </c>
      <c r="AL1608" s="74">
        <v>46098</v>
      </c>
      <c r="AM1608" s="241"/>
      <c r="AN1608" s="99">
        <v>46098</v>
      </c>
      <c r="AO1608" s="81" t="s">
        <v>121</v>
      </c>
      <c r="AP1608" s="81" t="s">
        <v>121</v>
      </c>
      <c r="AQ1608" s="81" t="s">
        <v>121</v>
      </c>
      <c r="AR1608" s="81" t="s">
        <v>121</v>
      </c>
      <c r="AS1608" s="81" t="s">
        <v>121</v>
      </c>
      <c r="AT1608" s="81" t="s">
        <v>121</v>
      </c>
      <c r="AU1608" s="224" t="s">
        <v>5120</v>
      </c>
      <c r="AV1608" s="134">
        <v>46093</v>
      </c>
      <c r="AW1608" s="75" t="s">
        <v>6187</v>
      </c>
      <c r="AX1608" s="75">
        <v>31237149</v>
      </c>
      <c r="AY1608" s="85"/>
      <c r="AZ1608" s="271"/>
      <c r="BA1608" s="85"/>
      <c r="BB1608" s="85"/>
      <c r="BC1608" s="85"/>
      <c r="BD1608" s="85"/>
      <c r="BE1608" s="85"/>
      <c r="BF1608" s="85"/>
      <c r="BG1608" s="85"/>
      <c r="BH1608" s="85"/>
      <c r="BI1608" s="85"/>
      <c r="BJ1608" s="85"/>
      <c r="BK1608" s="85"/>
      <c r="BL1608" s="85"/>
      <c r="BM1608" s="85"/>
      <c r="BN1608" s="85"/>
      <c r="BO1608" s="85"/>
      <c r="BP1608" s="85"/>
      <c r="BQ1608" s="85"/>
      <c r="BR1608" s="85"/>
      <c r="BS1608" s="85"/>
      <c r="BT1608" s="75"/>
      <c r="BU1608" s="201" t="s">
        <v>5791</v>
      </c>
      <c r="BV1608" s="74">
        <v>46098</v>
      </c>
      <c r="BW1608" s="85"/>
      <c r="BX1608" s="85"/>
      <c r="BY1608" s="85"/>
      <c r="BZ1608" s="87">
        <f t="shared" si="488"/>
        <v>11</v>
      </c>
      <c r="CB1608" s="88">
        <f t="shared" si="496"/>
        <v>12</v>
      </c>
      <c r="CC1608" s="89"/>
      <c r="CE1608" s="87">
        <f t="shared" si="487"/>
        <v>3</v>
      </c>
      <c r="CF1608" s="90">
        <v>6049920</v>
      </c>
      <c r="CG1608" s="90"/>
      <c r="CH1608" s="90">
        <v>6049920</v>
      </c>
      <c r="CI1608" s="91">
        <v>26304</v>
      </c>
      <c r="CJ1608" s="87">
        <f t="shared" si="497"/>
        <v>3</v>
      </c>
      <c r="CK1608" s="87">
        <f t="shared" si="498"/>
        <v>11</v>
      </c>
      <c r="CL1608" s="22" t="s">
        <v>5125</v>
      </c>
      <c r="CM1608" s="22" t="s">
        <v>5792</v>
      </c>
    </row>
    <row r="1609" spans="1:91" ht="14.85" customHeight="1" x14ac:dyDescent="0.25">
      <c r="A1609" s="69">
        <f t="shared" si="489"/>
        <v>1607</v>
      </c>
      <c r="B1609" s="265" t="s">
        <v>102</v>
      </c>
      <c r="C1609" s="97" t="s">
        <v>5786</v>
      </c>
      <c r="D1609" s="265">
        <v>145691607</v>
      </c>
      <c r="E1609" s="241">
        <v>5320007916</v>
      </c>
      <c r="F1609" s="231">
        <v>46092</v>
      </c>
      <c r="G1609" s="265" t="s">
        <v>3719</v>
      </c>
      <c r="H1609" s="265" t="s">
        <v>2963</v>
      </c>
      <c r="I1609" s="265" t="s">
        <v>105</v>
      </c>
      <c r="J1609" s="265" t="s">
        <v>4461</v>
      </c>
      <c r="K1609" s="265" t="s">
        <v>242</v>
      </c>
      <c r="L1609" s="231">
        <v>46106</v>
      </c>
      <c r="M1609" s="265">
        <v>0</v>
      </c>
      <c r="N1609" s="85" t="s">
        <v>6186</v>
      </c>
      <c r="O1609" s="85" t="s">
        <v>6186</v>
      </c>
      <c r="P1609" s="85">
        <v>2830050005</v>
      </c>
      <c r="Q1609" s="231">
        <v>46093</v>
      </c>
      <c r="R1609" s="241">
        <v>1209392874</v>
      </c>
      <c r="S1609" s="241">
        <v>224312327</v>
      </c>
      <c r="T1609" s="231">
        <v>46093</v>
      </c>
      <c r="U1609" s="261">
        <v>3237.953</v>
      </c>
      <c r="V1609" s="261">
        <v>3146.6109999999999</v>
      </c>
      <c r="W1609" s="241">
        <v>5</v>
      </c>
      <c r="X1609" s="241">
        <v>3</v>
      </c>
      <c r="Y1609" s="270">
        <v>7267258030</v>
      </c>
      <c r="Z1609" s="241" t="s">
        <v>354</v>
      </c>
      <c r="AA1609" s="75" t="s">
        <v>4435</v>
      </c>
      <c r="AB1609" s="265" t="s">
        <v>5789</v>
      </c>
      <c r="AC1609" s="97" t="s">
        <v>5786</v>
      </c>
      <c r="AD1609" s="75" t="s">
        <v>113</v>
      </c>
      <c r="AE1609" s="99">
        <v>46097</v>
      </c>
      <c r="AF1609" s="130">
        <v>46096</v>
      </c>
      <c r="AG1609" s="130">
        <v>46094.625</v>
      </c>
      <c r="AH1609" s="130">
        <v>46094.625</v>
      </c>
      <c r="AI1609" s="74">
        <v>46096</v>
      </c>
      <c r="AJ1609" s="75"/>
      <c r="AK1609" s="74">
        <v>46096</v>
      </c>
      <c r="AL1609" s="74">
        <v>46098</v>
      </c>
      <c r="AM1609" s="241"/>
      <c r="AN1609" s="99">
        <v>46098</v>
      </c>
      <c r="AO1609" s="81" t="s">
        <v>121</v>
      </c>
      <c r="AP1609" s="81" t="s">
        <v>121</v>
      </c>
      <c r="AQ1609" s="81" t="s">
        <v>121</v>
      </c>
      <c r="AR1609" s="81" t="s">
        <v>121</v>
      </c>
      <c r="AS1609" s="81" t="s">
        <v>121</v>
      </c>
      <c r="AT1609" s="81" t="s">
        <v>121</v>
      </c>
      <c r="AU1609" s="224" t="s">
        <v>5120</v>
      </c>
      <c r="AV1609" s="134">
        <v>46093</v>
      </c>
      <c r="AW1609" s="75">
        <v>0</v>
      </c>
      <c r="AX1609" s="75">
        <v>0</v>
      </c>
      <c r="AY1609" s="85"/>
      <c r="AZ1609" s="271"/>
      <c r="BA1609" s="85"/>
      <c r="BB1609" s="85"/>
      <c r="BC1609" s="85"/>
      <c r="BD1609" s="85"/>
      <c r="BE1609" s="85"/>
      <c r="BF1609" s="85"/>
      <c r="BG1609" s="85"/>
      <c r="BH1609" s="85"/>
      <c r="BI1609" s="85"/>
      <c r="BJ1609" s="85"/>
      <c r="BK1609" s="85"/>
      <c r="BL1609" s="85"/>
      <c r="BM1609" s="85"/>
      <c r="BN1609" s="85"/>
      <c r="BO1609" s="85"/>
      <c r="BP1609" s="85"/>
      <c r="BQ1609" s="85"/>
      <c r="BR1609" s="85"/>
      <c r="BS1609" s="85"/>
      <c r="BT1609" s="75"/>
      <c r="BU1609" s="201" t="s">
        <v>5791</v>
      </c>
      <c r="BV1609" s="74">
        <v>46098</v>
      </c>
      <c r="BW1609" s="85"/>
      <c r="BX1609" s="85"/>
      <c r="BY1609" s="85"/>
      <c r="BZ1609" s="87">
        <f t="shared" si="488"/>
        <v>11</v>
      </c>
      <c r="CB1609" s="88">
        <f t="shared" si="496"/>
        <v>12</v>
      </c>
      <c r="CC1609" s="89"/>
      <c r="CE1609" s="87">
        <f t="shared" si="487"/>
        <v>3</v>
      </c>
      <c r="CF1609" s="90"/>
      <c r="CG1609" s="90"/>
      <c r="CH1609" s="90"/>
      <c r="CJ1609" s="87">
        <f t="shared" si="497"/>
        <v>3</v>
      </c>
      <c r="CK1609" s="87">
        <f t="shared" si="498"/>
        <v>11</v>
      </c>
      <c r="CL1609" s="22" t="s">
        <v>5125</v>
      </c>
      <c r="CM1609" s="22" t="s">
        <v>5792</v>
      </c>
    </row>
    <row r="1610" spans="1:91" ht="14.85" customHeight="1" x14ac:dyDescent="0.25">
      <c r="A1610" s="69">
        <f t="shared" si="489"/>
        <v>1608</v>
      </c>
      <c r="B1610" s="260" t="s">
        <v>102</v>
      </c>
      <c r="C1610" s="97" t="s">
        <v>5786</v>
      </c>
      <c r="D1610" s="265">
        <v>145672533</v>
      </c>
      <c r="E1610" s="241">
        <v>5320007916</v>
      </c>
      <c r="F1610" s="231">
        <v>46092</v>
      </c>
      <c r="G1610" s="265" t="s">
        <v>4625</v>
      </c>
      <c r="H1610" s="265" t="s">
        <v>2963</v>
      </c>
      <c r="I1610" s="265" t="s">
        <v>105</v>
      </c>
      <c r="J1610" s="265" t="s">
        <v>4461</v>
      </c>
      <c r="K1610" s="265" t="s">
        <v>242</v>
      </c>
      <c r="L1610" s="231">
        <v>46106</v>
      </c>
      <c r="M1610" s="265">
        <v>0</v>
      </c>
      <c r="N1610" s="85" t="s">
        <v>6186</v>
      </c>
      <c r="O1610" s="85" t="s">
        <v>6186</v>
      </c>
      <c r="P1610" s="85">
        <v>2830050003</v>
      </c>
      <c r="Q1610" s="231">
        <v>46093</v>
      </c>
      <c r="R1610" s="241">
        <v>1209392871</v>
      </c>
      <c r="S1610" s="241">
        <v>224312331</v>
      </c>
      <c r="T1610" s="231">
        <v>46093</v>
      </c>
      <c r="U1610" s="261">
        <v>3128.5329999999999</v>
      </c>
      <c r="V1610" s="261">
        <v>3009.9340000000002</v>
      </c>
      <c r="W1610" s="241">
        <v>4</v>
      </c>
      <c r="X1610" s="241">
        <v>3</v>
      </c>
      <c r="Y1610" s="270">
        <v>7267258030</v>
      </c>
      <c r="Z1610" s="241" t="s">
        <v>354</v>
      </c>
      <c r="AA1610" s="75" t="s">
        <v>4435</v>
      </c>
      <c r="AB1610" s="265" t="s">
        <v>5789</v>
      </c>
      <c r="AC1610" s="97" t="s">
        <v>5786</v>
      </c>
      <c r="AD1610" s="75" t="s">
        <v>113</v>
      </c>
      <c r="AE1610" s="99">
        <v>46097</v>
      </c>
      <c r="AF1610" s="130">
        <v>46096</v>
      </c>
      <c r="AG1610" s="130">
        <v>46094.625</v>
      </c>
      <c r="AH1610" s="130">
        <v>46094.625</v>
      </c>
      <c r="AI1610" s="99">
        <v>46096</v>
      </c>
      <c r="AJ1610" s="69"/>
      <c r="AK1610" s="99">
        <v>46096</v>
      </c>
      <c r="AL1610" s="99">
        <v>46098</v>
      </c>
      <c r="AM1610" s="241"/>
      <c r="AN1610" s="99">
        <v>46098</v>
      </c>
      <c r="AO1610" s="81" t="s">
        <v>121</v>
      </c>
      <c r="AP1610" s="81" t="s">
        <v>121</v>
      </c>
      <c r="AQ1610" s="81" t="s">
        <v>121</v>
      </c>
      <c r="AR1610" s="81" t="s">
        <v>121</v>
      </c>
      <c r="AS1610" s="81" t="s">
        <v>121</v>
      </c>
      <c r="AT1610" s="81" t="s">
        <v>121</v>
      </c>
      <c r="AU1610" s="224" t="s">
        <v>5120</v>
      </c>
      <c r="AV1610" s="134">
        <v>46093</v>
      </c>
      <c r="AW1610" s="75">
        <v>0</v>
      </c>
      <c r="AX1610" s="75">
        <v>0</v>
      </c>
      <c r="AY1610" s="85"/>
      <c r="AZ1610" s="271"/>
      <c r="BA1610" s="85"/>
      <c r="BB1610" s="85"/>
      <c r="BC1610" s="85"/>
      <c r="BD1610" s="85"/>
      <c r="BE1610" s="85"/>
      <c r="BF1610" s="85"/>
      <c r="BG1610" s="85"/>
      <c r="BH1610" s="85"/>
      <c r="BI1610" s="85"/>
      <c r="BJ1610" s="85"/>
      <c r="BK1610" s="85"/>
      <c r="BL1610" s="85"/>
      <c r="BM1610" s="85"/>
      <c r="BN1610" s="85"/>
      <c r="BO1610" s="85"/>
      <c r="BP1610" s="85"/>
      <c r="BQ1610" s="85"/>
      <c r="BR1610" s="85"/>
      <c r="BS1610" s="85"/>
      <c r="BT1610" s="75"/>
      <c r="BU1610" s="201" t="s">
        <v>5791</v>
      </c>
      <c r="BV1610" s="74">
        <v>46098</v>
      </c>
      <c r="BW1610" s="85"/>
      <c r="BX1610" s="85"/>
      <c r="BY1610" s="85"/>
      <c r="BZ1610" s="87">
        <f t="shared" si="488"/>
        <v>11</v>
      </c>
      <c r="CB1610" s="88">
        <f t="shared" si="496"/>
        <v>12</v>
      </c>
      <c r="CC1610" s="89"/>
      <c r="CE1610" s="87">
        <f t="shared" si="487"/>
        <v>3</v>
      </c>
      <c r="CF1610" s="90"/>
      <c r="CG1610" s="90"/>
      <c r="CH1610" s="90"/>
      <c r="CJ1610" s="87">
        <f t="shared" si="497"/>
        <v>3</v>
      </c>
      <c r="CK1610" s="87">
        <f t="shared" si="498"/>
        <v>11</v>
      </c>
      <c r="CL1610" s="22" t="s">
        <v>5125</v>
      </c>
      <c r="CM1610" s="22" t="s">
        <v>5792</v>
      </c>
    </row>
    <row r="1611" spans="1:91" ht="14.85" customHeight="1" x14ac:dyDescent="0.25">
      <c r="A1611" s="69">
        <f t="shared" si="489"/>
        <v>1609</v>
      </c>
      <c r="B1611" s="265" t="s">
        <v>102</v>
      </c>
      <c r="C1611" s="287" t="s">
        <v>6171</v>
      </c>
      <c r="D1611" s="288">
        <v>145684565</v>
      </c>
      <c r="E1611" s="241">
        <v>5320007918</v>
      </c>
      <c r="F1611" s="231">
        <v>46092</v>
      </c>
      <c r="G1611" s="265" t="s">
        <v>1205</v>
      </c>
      <c r="H1611" s="265" t="s">
        <v>2963</v>
      </c>
      <c r="I1611" s="265" t="s">
        <v>105</v>
      </c>
      <c r="J1611" s="85" t="s">
        <v>4461</v>
      </c>
      <c r="K1611" s="265" t="s">
        <v>242</v>
      </c>
      <c r="L1611" s="231">
        <v>46107</v>
      </c>
      <c r="M1611" s="265">
        <v>40</v>
      </c>
      <c r="N1611" s="85" t="s">
        <v>6188</v>
      </c>
      <c r="O1611" s="85" t="s">
        <v>6189</v>
      </c>
      <c r="P1611" s="85">
        <v>2830049972</v>
      </c>
      <c r="Q1611" s="231">
        <v>46093</v>
      </c>
      <c r="R1611" s="241">
        <v>1209392786</v>
      </c>
      <c r="S1611" s="241">
        <v>224310677</v>
      </c>
      <c r="T1611" s="231">
        <v>46093</v>
      </c>
      <c r="U1611" s="261">
        <v>12662.27</v>
      </c>
      <c r="V1611" s="261">
        <v>12237.414000000001</v>
      </c>
      <c r="W1611" s="241">
        <v>15</v>
      </c>
      <c r="X1611" s="241">
        <v>5</v>
      </c>
      <c r="Y1611" s="270">
        <v>7267258020</v>
      </c>
      <c r="Z1611" s="241" t="s">
        <v>354</v>
      </c>
      <c r="AA1611" s="75" t="s">
        <v>4435</v>
      </c>
      <c r="AB1611" s="265" t="s">
        <v>5789</v>
      </c>
      <c r="AC1611" s="97" t="s">
        <v>6171</v>
      </c>
      <c r="AD1611" s="75" t="s">
        <v>113</v>
      </c>
      <c r="AE1611" s="74">
        <v>46096</v>
      </c>
      <c r="AF1611" s="130">
        <v>46096</v>
      </c>
      <c r="AG1611" s="130">
        <v>46094.625</v>
      </c>
      <c r="AH1611" s="130">
        <v>46094.625</v>
      </c>
      <c r="AI1611" s="99">
        <v>46096</v>
      </c>
      <c r="AJ1611" s="69"/>
      <c r="AK1611" s="225">
        <v>46096</v>
      </c>
      <c r="AL1611" s="99">
        <v>46098</v>
      </c>
      <c r="AM1611" s="241"/>
      <c r="AN1611" s="99">
        <v>46098</v>
      </c>
      <c r="AO1611" s="81" t="s">
        <v>121</v>
      </c>
      <c r="AP1611" s="81" t="s">
        <v>121</v>
      </c>
      <c r="AQ1611" s="81" t="s">
        <v>121</v>
      </c>
      <c r="AR1611" s="81" t="s">
        <v>121</v>
      </c>
      <c r="AS1611" s="81" t="s">
        <v>121</v>
      </c>
      <c r="AT1611" s="81" t="s">
        <v>121</v>
      </c>
      <c r="AU1611" s="224" t="s">
        <v>5120</v>
      </c>
      <c r="AV1611" s="134">
        <v>46093</v>
      </c>
      <c r="AW1611" s="75" t="s">
        <v>6190</v>
      </c>
      <c r="AX1611" s="75">
        <v>32706344</v>
      </c>
      <c r="AY1611" s="85"/>
      <c r="AZ1611" s="271"/>
      <c r="BA1611" s="85"/>
      <c r="BB1611" s="85"/>
      <c r="BC1611" s="85"/>
      <c r="BD1611" s="85"/>
      <c r="BE1611" s="85"/>
      <c r="BF1611" s="85"/>
      <c r="BG1611" s="85"/>
      <c r="BH1611" s="85"/>
      <c r="BI1611" s="85"/>
      <c r="BJ1611" s="85"/>
      <c r="BK1611" s="85"/>
      <c r="BL1611" s="85"/>
      <c r="BM1611" s="85"/>
      <c r="BN1611" s="85"/>
      <c r="BO1611" s="85"/>
      <c r="BP1611" s="85"/>
      <c r="BQ1611" s="85"/>
      <c r="BR1611" s="85"/>
      <c r="BS1611" s="85"/>
      <c r="BT1611" s="75"/>
      <c r="BU1611" s="201" t="s">
        <v>6175</v>
      </c>
      <c r="BV1611" s="74">
        <v>46098</v>
      </c>
      <c r="BW1611" s="85"/>
      <c r="BX1611" s="85"/>
      <c r="BY1611" s="85"/>
      <c r="BZ1611" s="87">
        <f t="shared" si="488"/>
        <v>11</v>
      </c>
      <c r="CB1611" s="88">
        <f t="shared" si="496"/>
        <v>12</v>
      </c>
      <c r="CC1611" s="89"/>
      <c r="CE1611" s="87">
        <f t="shared" si="487"/>
        <v>3</v>
      </c>
      <c r="CF1611" s="90">
        <v>6049920</v>
      </c>
      <c r="CG1611" s="90"/>
      <c r="CH1611" s="90">
        <v>6049920</v>
      </c>
      <c r="CI1611" s="22">
        <v>26304</v>
      </c>
      <c r="CJ1611" s="87">
        <f t="shared" si="497"/>
        <v>3</v>
      </c>
      <c r="CK1611" s="87">
        <f t="shared" si="498"/>
        <v>11</v>
      </c>
      <c r="CL1611" s="22" t="s">
        <v>5125</v>
      </c>
      <c r="CM1611" s="22" t="s">
        <v>6176</v>
      </c>
    </row>
    <row r="1612" spans="1:91" ht="14.85" customHeight="1" x14ac:dyDescent="0.25">
      <c r="A1612" s="69">
        <f t="shared" si="489"/>
        <v>1610</v>
      </c>
      <c r="B1612" s="236" t="s">
        <v>102</v>
      </c>
      <c r="C1612" s="22" t="s">
        <v>6191</v>
      </c>
      <c r="D1612" s="265">
        <v>145706733</v>
      </c>
      <c r="E1612" s="241">
        <v>5320008118</v>
      </c>
      <c r="F1612" s="231">
        <v>46105</v>
      </c>
      <c r="G1612" s="265" t="s">
        <v>428</v>
      </c>
      <c r="H1612" s="265" t="s">
        <v>2531</v>
      </c>
      <c r="I1612" s="265" t="s">
        <v>656</v>
      </c>
      <c r="J1612" s="265" t="s">
        <v>430</v>
      </c>
      <c r="K1612" s="265" t="s">
        <v>242</v>
      </c>
      <c r="L1612" s="231">
        <v>46119</v>
      </c>
      <c r="M1612" s="73">
        <v>20</v>
      </c>
      <c r="N1612" s="75" t="s">
        <v>6192</v>
      </c>
      <c r="O1612" s="75" t="s">
        <v>6193</v>
      </c>
      <c r="P1612" s="75">
        <v>2830050671</v>
      </c>
      <c r="Q1612" s="74">
        <v>46105</v>
      </c>
      <c r="R1612" s="75">
        <v>1209396384</v>
      </c>
      <c r="S1612" s="75">
        <v>224359205</v>
      </c>
      <c r="T1612" s="74">
        <v>46105</v>
      </c>
      <c r="U1612" s="190">
        <v>2548.3359999999998</v>
      </c>
      <c r="V1612" s="190">
        <v>2466.6610000000001</v>
      </c>
      <c r="W1612" s="73">
        <v>4</v>
      </c>
      <c r="X1612" s="73">
        <v>0</v>
      </c>
      <c r="Y1612" s="270" t="s">
        <v>6194</v>
      </c>
      <c r="Z1612" s="265" t="s">
        <v>220</v>
      </c>
      <c r="AA1612" s="75" t="s">
        <v>3666</v>
      </c>
      <c r="AB1612" s="265" t="s">
        <v>6195</v>
      </c>
      <c r="AC1612" s="22" t="s">
        <v>6191</v>
      </c>
      <c r="AD1612" s="75" t="s">
        <v>113</v>
      </c>
      <c r="AE1612" s="74">
        <v>46112</v>
      </c>
      <c r="AF1612" s="130">
        <v>46108.916666666664</v>
      </c>
      <c r="AG1612" s="130">
        <v>46108.416666666664</v>
      </c>
      <c r="AH1612" s="130">
        <v>46108.416666666664</v>
      </c>
      <c r="AI1612" s="74">
        <v>46108</v>
      </c>
      <c r="AJ1612" s="74">
        <v>46111</v>
      </c>
      <c r="AK1612" s="74">
        <v>46112</v>
      </c>
      <c r="AL1612" s="74">
        <v>46111</v>
      </c>
      <c r="AM1612" s="74">
        <v>46113</v>
      </c>
      <c r="AN1612" s="74">
        <v>46113</v>
      </c>
      <c r="AO1612" s="81" t="s">
        <v>121</v>
      </c>
      <c r="AP1612" s="81" t="s">
        <v>121</v>
      </c>
      <c r="AQ1612" s="81" t="s">
        <v>121</v>
      </c>
      <c r="AR1612" s="81" t="s">
        <v>121</v>
      </c>
      <c r="AS1612" s="81" t="s">
        <v>121</v>
      </c>
      <c r="AT1612" s="81" t="s">
        <v>121</v>
      </c>
      <c r="AU1612" s="82" t="s">
        <v>6196</v>
      </c>
      <c r="AV1612" s="290">
        <v>46105</v>
      </c>
      <c r="AW1612" s="75">
        <f>_xlfn.XLOOKUP(D1612,'[1]OPS Loading report'!$E:$E,'[1]OPS Loading report'!$G:$G)</f>
        <v>0</v>
      </c>
      <c r="AX1612" s="75">
        <f>_xlfn.XLOOKUP(D1612,'[1]OPS Loading report'!$E:$E,'[1]OPS Loading report'!$H:$H)</f>
        <v>0</v>
      </c>
      <c r="AY1612" s="75"/>
      <c r="AZ1612" s="96"/>
      <c r="BA1612" s="75"/>
      <c r="BB1612" s="75"/>
      <c r="BC1612" s="75"/>
      <c r="BD1612" s="75"/>
      <c r="BE1612" s="75"/>
      <c r="BF1612" s="75"/>
      <c r="BG1612" s="75"/>
      <c r="BH1612" s="75"/>
      <c r="BI1612" s="75"/>
      <c r="BJ1612" s="75"/>
      <c r="BK1612" s="75"/>
      <c r="BL1612" s="75"/>
      <c r="BM1612" s="75"/>
      <c r="BN1612" s="75"/>
      <c r="BO1612" s="75"/>
      <c r="BP1612" s="75"/>
      <c r="BQ1612" s="75"/>
      <c r="BR1612" s="75"/>
      <c r="BS1612" s="75"/>
      <c r="BT1612" s="75">
        <f>IF(COUNTIF($C$3:C1612, C1612)=1, 1, 0)</f>
        <v>1</v>
      </c>
      <c r="BU1612" s="201" t="s">
        <v>6197</v>
      </c>
      <c r="BV1612" s="74">
        <v>46120</v>
      </c>
      <c r="BW1612" s="85"/>
      <c r="BX1612" s="85"/>
      <c r="BY1612" s="86"/>
      <c r="BZ1612" s="87">
        <f t="shared" si="488"/>
        <v>13</v>
      </c>
      <c r="CB1612" s="88">
        <f t="shared" si="496"/>
        <v>15</v>
      </c>
      <c r="CC1612" s="89"/>
      <c r="CE1612" s="87">
        <f t="shared" si="487"/>
        <v>3</v>
      </c>
      <c r="CF1612" s="90">
        <v>18368000</v>
      </c>
      <c r="CG1612" s="90">
        <v>2361600</v>
      </c>
      <c r="CH1612" s="90">
        <v>20729600</v>
      </c>
      <c r="CI1612" s="90">
        <v>26240</v>
      </c>
      <c r="CJ1612" s="87">
        <f t="shared" si="497"/>
        <v>3</v>
      </c>
      <c r="CK1612" s="87">
        <f t="shared" si="498"/>
        <v>13</v>
      </c>
      <c r="CL1612" s="22" t="s">
        <v>6198</v>
      </c>
      <c r="CM1612" s="22" t="str">
        <f t="shared" ref="CM1612:CM1642" si="499">IF(OR(Z1612="COSU",Z1612="EGLV",Z1612="MAEU",Z1612="REGU",Z1612="HLCU",Z1612="OOLU",Z1612="ONEY"),
    IF(Z1612="COSU","1C26TAB",
    IF(Z1612="EGLV","1C26TAA",
    IF(Z1612="MAEU","1C26TML",
    IF(Z1612="REGU","1C26TAA",
    IF(Z1612="HLCU","1C26THC",
    IF(Z1612="OOLU","1C26TAR",
    IF(Z1612="ONEY","1K26TAD",""))))))) &amp; "^" &amp; BU1612,
    BU1612)</f>
        <v>1K26TAD^97517</v>
      </c>
    </row>
    <row r="1613" spans="1:91" ht="14.85" customHeight="1" x14ac:dyDescent="0.25">
      <c r="A1613" s="69">
        <f t="shared" si="489"/>
        <v>1611</v>
      </c>
      <c r="B1613" s="236" t="s">
        <v>102</v>
      </c>
      <c r="C1613" s="22" t="s">
        <v>6191</v>
      </c>
      <c r="D1613" s="265">
        <v>145445116</v>
      </c>
      <c r="E1613" s="241">
        <v>5320008118</v>
      </c>
      <c r="F1613" s="231">
        <v>46105</v>
      </c>
      <c r="G1613" s="265" t="s">
        <v>428</v>
      </c>
      <c r="H1613" s="265" t="s">
        <v>2531</v>
      </c>
      <c r="I1613" s="265" t="s">
        <v>656</v>
      </c>
      <c r="J1613" s="265" t="s">
        <v>430</v>
      </c>
      <c r="K1613" s="265" t="s">
        <v>242</v>
      </c>
      <c r="L1613" s="231">
        <v>46121</v>
      </c>
      <c r="M1613" s="73">
        <v>0</v>
      </c>
      <c r="N1613" s="75" t="s">
        <v>6192</v>
      </c>
      <c r="O1613" s="75" t="s">
        <v>6193</v>
      </c>
      <c r="P1613" s="75">
        <v>2830050670</v>
      </c>
      <c r="Q1613" s="74">
        <v>46105</v>
      </c>
      <c r="R1613" s="75">
        <v>1209396383</v>
      </c>
      <c r="S1613" s="75">
        <v>224359198</v>
      </c>
      <c r="T1613" s="74">
        <v>46105</v>
      </c>
      <c r="U1613" s="190">
        <v>2926.2759999999998</v>
      </c>
      <c r="V1613" s="190">
        <v>2823.8330000000001</v>
      </c>
      <c r="W1613" s="73">
        <v>5</v>
      </c>
      <c r="X1613" s="73">
        <v>0</v>
      </c>
      <c r="Y1613" s="270" t="s">
        <v>6194</v>
      </c>
      <c r="Z1613" s="265" t="s">
        <v>220</v>
      </c>
      <c r="AA1613" s="75" t="s">
        <v>3666</v>
      </c>
      <c r="AB1613" s="265" t="s">
        <v>6195</v>
      </c>
      <c r="AC1613" s="22" t="s">
        <v>6191</v>
      </c>
      <c r="AD1613" s="75" t="s">
        <v>113</v>
      </c>
      <c r="AE1613" s="74">
        <v>46112</v>
      </c>
      <c r="AF1613" s="130">
        <v>46108.916666666664</v>
      </c>
      <c r="AG1613" s="130">
        <v>46108.416666666664</v>
      </c>
      <c r="AH1613" s="130">
        <v>46108.416666666664</v>
      </c>
      <c r="AI1613" s="74">
        <v>46108</v>
      </c>
      <c r="AJ1613" s="74">
        <v>46111</v>
      </c>
      <c r="AK1613" s="74">
        <v>46112</v>
      </c>
      <c r="AL1613" s="74">
        <v>46111</v>
      </c>
      <c r="AM1613" s="74">
        <v>46113</v>
      </c>
      <c r="AN1613" s="74">
        <v>46113</v>
      </c>
      <c r="AO1613" s="81" t="s">
        <v>121</v>
      </c>
      <c r="AP1613" s="81" t="s">
        <v>121</v>
      </c>
      <c r="AQ1613" s="81" t="s">
        <v>121</v>
      </c>
      <c r="AR1613" s="81" t="s">
        <v>121</v>
      </c>
      <c r="AS1613" s="81" t="s">
        <v>121</v>
      </c>
      <c r="AT1613" s="81" t="s">
        <v>121</v>
      </c>
      <c r="AU1613" s="82" t="s">
        <v>6196</v>
      </c>
      <c r="AV1613" s="290">
        <v>46105</v>
      </c>
      <c r="AW1613" s="75">
        <f>_xlfn.XLOOKUP(D1613,'[1]OPS Loading report'!$E:$E,'[1]OPS Loading report'!$G:$G)</f>
        <v>0</v>
      </c>
      <c r="AX1613" s="75">
        <f>_xlfn.XLOOKUP(D1613,'[1]OPS Loading report'!$E:$E,'[1]OPS Loading report'!$H:$H)</f>
        <v>0</v>
      </c>
      <c r="AY1613" s="75"/>
      <c r="AZ1613" s="96"/>
      <c r="BA1613" s="75"/>
      <c r="BB1613" s="75"/>
      <c r="BC1613" s="75"/>
      <c r="BD1613" s="75"/>
      <c r="BE1613" s="75"/>
      <c r="BF1613" s="75"/>
      <c r="BG1613" s="75"/>
      <c r="BH1613" s="75"/>
      <c r="BI1613" s="75"/>
      <c r="BJ1613" s="75"/>
      <c r="BK1613" s="75"/>
      <c r="BL1613" s="75"/>
      <c r="BM1613" s="75"/>
      <c r="BN1613" s="75"/>
      <c r="BO1613" s="75"/>
      <c r="BP1613" s="75"/>
      <c r="BQ1613" s="75"/>
      <c r="BR1613" s="75"/>
      <c r="BS1613" s="75"/>
      <c r="BT1613" s="75">
        <f>IF(COUNTIF($C$3:C1613, C1613)=1, 1, 0)</f>
        <v>0</v>
      </c>
      <c r="BU1613" s="201" t="s">
        <v>6197</v>
      </c>
      <c r="BV1613" s="74">
        <v>46120</v>
      </c>
      <c r="BW1613" s="85"/>
      <c r="BX1613" s="85"/>
      <c r="BY1613" s="86"/>
      <c r="BZ1613" s="87">
        <f t="shared" si="488"/>
        <v>13</v>
      </c>
      <c r="CB1613" s="88">
        <f t="shared" si="496"/>
        <v>15</v>
      </c>
      <c r="CC1613" s="89"/>
      <c r="CE1613" s="87">
        <f t="shared" si="487"/>
        <v>3</v>
      </c>
      <c r="CF1613" s="90"/>
      <c r="CG1613" s="90"/>
      <c r="CH1613" s="90"/>
      <c r="CJ1613" s="87">
        <f t="shared" si="497"/>
        <v>3</v>
      </c>
      <c r="CK1613" s="87">
        <f t="shared" si="498"/>
        <v>13</v>
      </c>
      <c r="CL1613" s="22" t="s">
        <v>6198</v>
      </c>
      <c r="CM1613" s="22" t="str">
        <f t="shared" si="499"/>
        <v>1K26TAD^97517</v>
      </c>
    </row>
    <row r="1614" spans="1:91" ht="14.85" customHeight="1" x14ac:dyDescent="0.25">
      <c r="A1614" s="69"/>
      <c r="B1614" s="236" t="s">
        <v>102</v>
      </c>
      <c r="C1614" s="22" t="s">
        <v>6191</v>
      </c>
      <c r="D1614" s="265">
        <v>145726160</v>
      </c>
      <c r="E1614" s="241">
        <v>5320008118</v>
      </c>
      <c r="F1614" s="231">
        <v>46105</v>
      </c>
      <c r="G1614" s="265" t="s">
        <v>428</v>
      </c>
      <c r="H1614" s="265" t="s">
        <v>2531</v>
      </c>
      <c r="I1614" s="265" t="s">
        <v>656</v>
      </c>
      <c r="J1614" s="265" t="s">
        <v>430</v>
      </c>
      <c r="K1614" s="265" t="s">
        <v>242</v>
      </c>
      <c r="L1614" s="231">
        <v>46119</v>
      </c>
      <c r="M1614" s="73">
        <v>0</v>
      </c>
      <c r="N1614" s="75" t="s">
        <v>6192</v>
      </c>
      <c r="O1614" s="75" t="s">
        <v>6193</v>
      </c>
      <c r="P1614" s="75">
        <v>2830050672</v>
      </c>
      <c r="Q1614" s="74">
        <v>46105</v>
      </c>
      <c r="R1614" s="75">
        <v>1209396385</v>
      </c>
      <c r="S1614" s="75">
        <v>224359207</v>
      </c>
      <c r="T1614" s="74">
        <v>46105</v>
      </c>
      <c r="U1614" s="190">
        <v>2535.498</v>
      </c>
      <c r="V1614" s="190">
        <v>2454.2359999999999</v>
      </c>
      <c r="W1614" s="73">
        <v>3</v>
      </c>
      <c r="X1614" s="73">
        <v>0</v>
      </c>
      <c r="Y1614" s="270" t="s">
        <v>6194</v>
      </c>
      <c r="Z1614" s="265" t="s">
        <v>220</v>
      </c>
      <c r="AA1614" s="75" t="s">
        <v>3666</v>
      </c>
      <c r="AB1614" s="265" t="s">
        <v>6195</v>
      </c>
      <c r="AC1614" s="22" t="s">
        <v>6191</v>
      </c>
      <c r="AD1614" s="75" t="s">
        <v>113</v>
      </c>
      <c r="AE1614" s="74">
        <v>46112</v>
      </c>
      <c r="AF1614" s="130">
        <v>46108.916666666664</v>
      </c>
      <c r="AG1614" s="130">
        <v>46108.416666666664</v>
      </c>
      <c r="AH1614" s="130">
        <v>46108.416666666664</v>
      </c>
      <c r="AI1614" s="74">
        <v>46108</v>
      </c>
      <c r="AJ1614" s="74">
        <v>46111</v>
      </c>
      <c r="AK1614" s="74">
        <v>46112</v>
      </c>
      <c r="AL1614" s="74">
        <v>46111</v>
      </c>
      <c r="AM1614" s="74">
        <v>46113</v>
      </c>
      <c r="AN1614" s="74">
        <v>46113</v>
      </c>
      <c r="AO1614" s="81" t="s">
        <v>121</v>
      </c>
      <c r="AP1614" s="81" t="s">
        <v>121</v>
      </c>
      <c r="AQ1614" s="81" t="s">
        <v>121</v>
      </c>
      <c r="AR1614" s="81" t="s">
        <v>121</v>
      </c>
      <c r="AS1614" s="81" t="s">
        <v>121</v>
      </c>
      <c r="AT1614" s="81" t="s">
        <v>121</v>
      </c>
      <c r="AU1614" s="82" t="s">
        <v>6196</v>
      </c>
      <c r="AV1614" s="290">
        <v>46105</v>
      </c>
      <c r="AW1614" s="75" t="str">
        <f>_xlfn.XLOOKUP(D1614,'[1]OPS Loading report'!$E:$E,'[1]OPS Loading report'!$G:$G)</f>
        <v>ONEU2711637</v>
      </c>
      <c r="AX1614" s="75" t="str">
        <f>_xlfn.XLOOKUP(D1614,'[1]OPS Loading report'!$E:$E,'[1]OPS Loading report'!$H:$H)</f>
        <v>VN24103AS</v>
      </c>
      <c r="AY1614" s="75"/>
      <c r="AZ1614" s="96"/>
      <c r="BA1614" s="75"/>
      <c r="BB1614" s="75"/>
      <c r="BC1614" s="75"/>
      <c r="BD1614" s="75"/>
      <c r="BE1614" s="75"/>
      <c r="BF1614" s="75"/>
      <c r="BG1614" s="75"/>
      <c r="BH1614" s="75"/>
      <c r="BI1614" s="75"/>
      <c r="BJ1614" s="75"/>
      <c r="BK1614" s="75"/>
      <c r="BL1614" s="75"/>
      <c r="BM1614" s="75"/>
      <c r="BN1614" s="75"/>
      <c r="BO1614" s="75"/>
      <c r="BP1614" s="75"/>
      <c r="BQ1614" s="75"/>
      <c r="BR1614" s="75"/>
      <c r="BS1614" s="75"/>
      <c r="BT1614" s="75"/>
      <c r="BU1614" s="201" t="s">
        <v>6197</v>
      </c>
      <c r="BV1614" s="74">
        <v>46120</v>
      </c>
      <c r="BW1614" s="85"/>
      <c r="BX1614" s="85"/>
      <c r="BY1614" s="86"/>
      <c r="BZ1614" s="87">
        <f t="shared" si="488"/>
        <v>13</v>
      </c>
      <c r="CB1614" s="88">
        <f t="shared" si="496"/>
        <v>15</v>
      </c>
      <c r="CC1614" s="89"/>
      <c r="CE1614" s="87"/>
      <c r="CF1614" s="90"/>
      <c r="CG1614" s="90"/>
      <c r="CH1614" s="90"/>
      <c r="CJ1614" s="87">
        <f t="shared" si="497"/>
        <v>3</v>
      </c>
      <c r="CK1614" s="87">
        <f t="shared" si="498"/>
        <v>13</v>
      </c>
      <c r="CL1614" s="22" t="s">
        <v>6198</v>
      </c>
      <c r="CM1614" s="22" t="str">
        <f t="shared" si="499"/>
        <v>1K26TAD^97517</v>
      </c>
    </row>
    <row r="1615" spans="1:91" ht="14.85" customHeight="1" x14ac:dyDescent="0.25">
      <c r="A1615" s="69">
        <f t="shared" ref="A1615:A1631" si="500">ROW()-2</f>
        <v>1613</v>
      </c>
      <c r="B1615" s="156" t="s">
        <v>102</v>
      </c>
      <c r="C1615" s="107">
        <v>235600393212</v>
      </c>
      <c r="D1615" s="106">
        <v>145508083</v>
      </c>
      <c r="E1615" s="73">
        <v>5320007757</v>
      </c>
      <c r="F1615" s="74">
        <v>46098</v>
      </c>
      <c r="G1615" s="75" t="s">
        <v>428</v>
      </c>
      <c r="H1615" s="75" t="s">
        <v>2531</v>
      </c>
      <c r="I1615" s="75" t="s">
        <v>656</v>
      </c>
      <c r="J1615" s="75" t="s">
        <v>430</v>
      </c>
      <c r="K1615" s="75" t="s">
        <v>242</v>
      </c>
      <c r="L1615" s="74">
        <v>46116</v>
      </c>
      <c r="M1615" s="73">
        <v>20</v>
      </c>
      <c r="N1615" s="75" t="s">
        <v>6199</v>
      </c>
      <c r="O1615" s="75" t="s">
        <v>6200</v>
      </c>
      <c r="P1615" s="75">
        <v>2830050486</v>
      </c>
      <c r="Q1615" s="74">
        <v>46102</v>
      </c>
      <c r="R1615" s="75">
        <v>1209395631</v>
      </c>
      <c r="S1615" s="75">
        <v>224351364</v>
      </c>
      <c r="T1615" s="74">
        <v>46102</v>
      </c>
      <c r="U1615" s="76">
        <v>9691.6010000000006</v>
      </c>
      <c r="V1615" s="76">
        <v>9347.7819999999992</v>
      </c>
      <c r="W1615" s="73">
        <v>12</v>
      </c>
      <c r="X1615" s="73">
        <v>0</v>
      </c>
      <c r="Y1615" s="98">
        <v>235600393212</v>
      </c>
      <c r="Z1615" s="82" t="s">
        <v>128</v>
      </c>
      <c r="AA1615" s="75" t="s">
        <v>399</v>
      </c>
      <c r="AB1615" s="82" t="s">
        <v>6201</v>
      </c>
      <c r="AC1615" s="107">
        <v>235600393212</v>
      </c>
      <c r="AD1615" s="75" t="s">
        <v>113</v>
      </c>
      <c r="AE1615" s="74">
        <v>46111</v>
      </c>
      <c r="AF1615" s="130">
        <v>46108.708333333336</v>
      </c>
      <c r="AG1615" s="130">
        <v>46108.5</v>
      </c>
      <c r="AH1615" s="130">
        <v>46108.5</v>
      </c>
      <c r="AI1615" s="74">
        <v>46108</v>
      </c>
      <c r="AJ1615" s="74">
        <v>46110</v>
      </c>
      <c r="AK1615" s="74">
        <v>46110</v>
      </c>
      <c r="AL1615" s="74">
        <v>46111</v>
      </c>
      <c r="AM1615" s="74">
        <v>46112</v>
      </c>
      <c r="AN1615" s="74">
        <v>46114</v>
      </c>
      <c r="AO1615" s="81" t="s">
        <v>121</v>
      </c>
      <c r="AP1615" s="81" t="s">
        <v>121</v>
      </c>
      <c r="AQ1615" s="81" t="s">
        <v>121</v>
      </c>
      <c r="AR1615" s="81" t="s">
        <v>121</v>
      </c>
      <c r="AS1615" s="81" t="s">
        <v>121</v>
      </c>
      <c r="AT1615" s="81" t="s">
        <v>121</v>
      </c>
      <c r="AU1615" s="82" t="s">
        <v>6202</v>
      </c>
      <c r="AV1615" s="134">
        <v>46102</v>
      </c>
      <c r="AW1615" s="75" t="s">
        <v>6203</v>
      </c>
      <c r="AX1615" s="75" t="s">
        <v>6204</v>
      </c>
      <c r="AY1615" s="75"/>
      <c r="AZ1615" s="96"/>
      <c r="BA1615" s="75"/>
      <c r="BB1615" s="75"/>
      <c r="BC1615" s="75"/>
      <c r="BD1615" s="75"/>
      <c r="BE1615" s="75"/>
      <c r="BF1615" s="75"/>
      <c r="BG1615" s="75"/>
      <c r="BH1615" s="75"/>
      <c r="BI1615" s="75"/>
      <c r="BJ1615" s="75"/>
      <c r="BK1615" s="75"/>
      <c r="BL1615" s="75"/>
      <c r="BM1615" s="75"/>
      <c r="BN1615" s="75"/>
      <c r="BO1615" s="75"/>
      <c r="BP1615" s="75"/>
      <c r="BQ1615" s="75"/>
      <c r="BR1615" s="75"/>
      <c r="BS1615" s="75"/>
      <c r="BT1615" s="75">
        <f>IF(COUNTIF($C$3:C1615, C1615)=1, 1, 0)</f>
        <v>1</v>
      </c>
      <c r="BU1615" s="220">
        <v>87221</v>
      </c>
      <c r="BV1615" s="74">
        <v>46111</v>
      </c>
      <c r="BW1615" s="85"/>
      <c r="BX1615" s="85"/>
      <c r="BY1615" s="86"/>
      <c r="BZ1615" s="87">
        <f t="shared" si="488"/>
        <v>12</v>
      </c>
      <c r="CB1615" s="88">
        <f t="shared" si="496"/>
        <v>14</v>
      </c>
      <c r="CC1615" s="89"/>
      <c r="CE1615" s="87">
        <f>IF(AD1615="Sea waybill", IF(AK1615&lt;&gt;0, MONTH(AK1615), IF(AJ1615&gt;AI1615, MONTH(AJ1615), MONTH(AI1615))),"")</f>
        <v>3</v>
      </c>
      <c r="CF1615" s="90">
        <v>9187150</v>
      </c>
      <c r="CG1615" s="90"/>
      <c r="CH1615" s="90">
        <v>9187150</v>
      </c>
      <c r="CI1615" s="22">
        <v>26249</v>
      </c>
      <c r="CJ1615" s="87">
        <f t="shared" si="497"/>
        <v>3</v>
      </c>
      <c r="CK1615" s="87">
        <f t="shared" si="498"/>
        <v>12</v>
      </c>
      <c r="CL1615" s="22" t="s">
        <v>121</v>
      </c>
      <c r="CM1615" s="22" t="str">
        <f t="shared" si="499"/>
        <v>1C26TAA^87221</v>
      </c>
    </row>
    <row r="1616" spans="1:91" ht="14.85" customHeight="1" x14ac:dyDescent="0.25">
      <c r="A1616" s="69">
        <f t="shared" si="500"/>
        <v>1614</v>
      </c>
      <c r="B1616" s="156" t="s">
        <v>102</v>
      </c>
      <c r="C1616" s="107">
        <v>235600393212</v>
      </c>
      <c r="D1616" s="106">
        <v>145524476</v>
      </c>
      <c r="E1616" s="73">
        <v>5320007757</v>
      </c>
      <c r="F1616" s="74">
        <v>46098</v>
      </c>
      <c r="G1616" s="75" t="s">
        <v>428</v>
      </c>
      <c r="H1616" s="75" t="s">
        <v>2531</v>
      </c>
      <c r="I1616" s="75" t="s">
        <v>656</v>
      </c>
      <c r="J1616" s="75" t="s">
        <v>430</v>
      </c>
      <c r="K1616" s="75" t="s">
        <v>242</v>
      </c>
      <c r="L1616" s="74">
        <v>46116</v>
      </c>
      <c r="M1616" s="73">
        <v>0</v>
      </c>
      <c r="N1616" s="75" t="s">
        <v>6199</v>
      </c>
      <c r="O1616" s="75" t="s">
        <v>6200</v>
      </c>
      <c r="P1616" s="75">
        <v>2830050487</v>
      </c>
      <c r="Q1616" s="74">
        <v>46102</v>
      </c>
      <c r="R1616" s="75">
        <v>1209395632</v>
      </c>
      <c r="S1616" s="75">
        <v>224351367</v>
      </c>
      <c r="T1616" s="74">
        <v>46102</v>
      </c>
      <c r="U1616" s="76">
        <v>2844.922</v>
      </c>
      <c r="V1616" s="76">
        <v>2745.328</v>
      </c>
      <c r="W1616" s="73">
        <v>4</v>
      </c>
      <c r="X1616" s="73">
        <v>0</v>
      </c>
      <c r="Y1616" s="98">
        <v>235600393212</v>
      </c>
      <c r="Z1616" s="82" t="s">
        <v>128</v>
      </c>
      <c r="AA1616" s="75" t="s">
        <v>399</v>
      </c>
      <c r="AB1616" s="82" t="s">
        <v>6201</v>
      </c>
      <c r="AC1616" s="107">
        <v>235600393212</v>
      </c>
      <c r="AD1616" s="75" t="s">
        <v>113</v>
      </c>
      <c r="AE1616" s="74">
        <v>46111</v>
      </c>
      <c r="AF1616" s="130">
        <v>46108.708333333336</v>
      </c>
      <c r="AG1616" s="130">
        <v>46108.5</v>
      </c>
      <c r="AH1616" s="130">
        <v>46108.5</v>
      </c>
      <c r="AI1616" s="74">
        <v>46108</v>
      </c>
      <c r="AJ1616" s="74">
        <v>46110</v>
      </c>
      <c r="AK1616" s="74">
        <v>46110</v>
      </c>
      <c r="AL1616" s="74">
        <v>46111</v>
      </c>
      <c r="AM1616" s="74">
        <v>46112</v>
      </c>
      <c r="AN1616" s="74">
        <v>46114</v>
      </c>
      <c r="AO1616" s="81" t="s">
        <v>121</v>
      </c>
      <c r="AP1616" s="81" t="s">
        <v>121</v>
      </c>
      <c r="AQ1616" s="81" t="s">
        <v>121</v>
      </c>
      <c r="AR1616" s="81" t="s">
        <v>121</v>
      </c>
      <c r="AS1616" s="81" t="s">
        <v>121</v>
      </c>
      <c r="AT1616" s="81" t="s">
        <v>121</v>
      </c>
      <c r="AU1616" s="82" t="s">
        <v>6202</v>
      </c>
      <c r="AV1616" s="134">
        <v>46102</v>
      </c>
      <c r="AW1616" s="75">
        <v>0</v>
      </c>
      <c r="AX1616" s="75">
        <v>0</v>
      </c>
      <c r="AY1616" s="75"/>
      <c r="AZ1616" s="96"/>
      <c r="BA1616" s="75"/>
      <c r="BB1616" s="75"/>
      <c r="BC1616" s="75"/>
      <c r="BD1616" s="75"/>
      <c r="BE1616" s="75"/>
      <c r="BF1616" s="75"/>
      <c r="BG1616" s="75"/>
      <c r="BH1616" s="75"/>
      <c r="BI1616" s="75"/>
      <c r="BJ1616" s="75"/>
      <c r="BK1616" s="75"/>
      <c r="BL1616" s="75"/>
      <c r="BM1616" s="75"/>
      <c r="BN1616" s="75"/>
      <c r="BO1616" s="75"/>
      <c r="BP1616" s="75"/>
      <c r="BQ1616" s="75"/>
      <c r="BR1616" s="75"/>
      <c r="BS1616" s="75"/>
      <c r="BT1616" s="75">
        <f>IF(COUNTIF($C$3:C1617, C1617)=1, 1, 0)</f>
        <v>0</v>
      </c>
      <c r="BU1616" s="220">
        <v>87221</v>
      </c>
      <c r="BV1616" s="74">
        <v>46111</v>
      </c>
      <c r="BW1616" s="85"/>
      <c r="BX1616" s="85"/>
      <c r="BY1616" s="86"/>
      <c r="BZ1616" s="87">
        <f t="shared" si="488"/>
        <v>12</v>
      </c>
      <c r="CB1616" s="88">
        <f t="shared" si="496"/>
        <v>14</v>
      </c>
      <c r="CC1616" s="89"/>
      <c r="CE1616" s="87">
        <f>IF(AD1616="Sea waybill", IF(AK1616&lt;&gt;0, MONTH(AK1616), IF(AJ1616&gt;AI1616, MONTH(AJ1616), MONTH(AI1616))),"")</f>
        <v>3</v>
      </c>
      <c r="CF1616" s="90"/>
      <c r="CG1616" s="90"/>
      <c r="CH1616" s="90"/>
      <c r="CJ1616" s="87">
        <f t="shared" si="497"/>
        <v>3</v>
      </c>
      <c r="CK1616" s="87">
        <f t="shared" si="498"/>
        <v>12</v>
      </c>
      <c r="CL1616" s="22" t="s">
        <v>121</v>
      </c>
      <c r="CM1616" s="22" t="str">
        <f t="shared" si="499"/>
        <v>1C26TAA^87221</v>
      </c>
    </row>
    <row r="1617" spans="1:91" ht="14.85" customHeight="1" x14ac:dyDescent="0.25">
      <c r="A1617" s="69">
        <f t="shared" si="500"/>
        <v>1615</v>
      </c>
      <c r="B1617" s="156" t="s">
        <v>102</v>
      </c>
      <c r="C1617" s="107">
        <v>235600393212</v>
      </c>
      <c r="D1617" s="106">
        <v>145551218</v>
      </c>
      <c r="E1617" s="73">
        <v>5320007757</v>
      </c>
      <c r="F1617" s="74">
        <v>46098</v>
      </c>
      <c r="G1617" s="75" t="s">
        <v>428</v>
      </c>
      <c r="H1617" s="75" t="s">
        <v>2531</v>
      </c>
      <c r="I1617" s="75" t="s">
        <v>656</v>
      </c>
      <c r="J1617" s="75" t="s">
        <v>430</v>
      </c>
      <c r="K1617" s="75" t="s">
        <v>242</v>
      </c>
      <c r="L1617" s="74">
        <v>46116</v>
      </c>
      <c r="M1617" s="73">
        <v>0</v>
      </c>
      <c r="N1617" s="75" t="s">
        <v>6199</v>
      </c>
      <c r="O1617" s="75" t="s">
        <v>6200</v>
      </c>
      <c r="P1617" s="75">
        <v>2830050488</v>
      </c>
      <c r="Q1617" s="74">
        <v>46102</v>
      </c>
      <c r="R1617" s="75">
        <v>1209395633</v>
      </c>
      <c r="S1617" s="75">
        <v>224351368</v>
      </c>
      <c r="T1617" s="74">
        <v>46102</v>
      </c>
      <c r="U1617" s="76">
        <v>3299.27</v>
      </c>
      <c r="V1617" s="76">
        <v>3182.2249999999999</v>
      </c>
      <c r="W1617" s="73">
        <v>5</v>
      </c>
      <c r="X1617" s="73">
        <v>0</v>
      </c>
      <c r="Y1617" s="98">
        <v>235600393212</v>
      </c>
      <c r="Z1617" s="82" t="s">
        <v>128</v>
      </c>
      <c r="AA1617" s="75" t="s">
        <v>399</v>
      </c>
      <c r="AB1617" s="82" t="s">
        <v>6201</v>
      </c>
      <c r="AC1617" s="107">
        <v>235600393212</v>
      </c>
      <c r="AD1617" s="75" t="s">
        <v>113</v>
      </c>
      <c r="AE1617" s="74">
        <v>46111</v>
      </c>
      <c r="AF1617" s="130">
        <v>46108.708333333336</v>
      </c>
      <c r="AG1617" s="130">
        <v>46108.5</v>
      </c>
      <c r="AH1617" s="130">
        <v>46108.5</v>
      </c>
      <c r="AI1617" s="74">
        <v>46108</v>
      </c>
      <c r="AJ1617" s="74">
        <v>46110</v>
      </c>
      <c r="AK1617" s="74">
        <v>46110</v>
      </c>
      <c r="AL1617" s="74">
        <v>46111</v>
      </c>
      <c r="AM1617" s="74">
        <v>46112</v>
      </c>
      <c r="AN1617" s="74">
        <v>46114</v>
      </c>
      <c r="AO1617" s="81" t="s">
        <v>121</v>
      </c>
      <c r="AP1617" s="81" t="s">
        <v>121</v>
      </c>
      <c r="AQ1617" s="81" t="s">
        <v>121</v>
      </c>
      <c r="AR1617" s="81" t="s">
        <v>121</v>
      </c>
      <c r="AS1617" s="81" t="s">
        <v>121</v>
      </c>
      <c r="AT1617" s="81" t="s">
        <v>121</v>
      </c>
      <c r="AU1617" s="82" t="s">
        <v>6202</v>
      </c>
      <c r="AV1617" s="134">
        <v>46102</v>
      </c>
      <c r="AW1617" s="75">
        <v>0</v>
      </c>
      <c r="AX1617" s="75">
        <v>0</v>
      </c>
      <c r="AY1617" s="75"/>
      <c r="AZ1617" s="96"/>
      <c r="BA1617" s="75"/>
      <c r="BB1617" s="75"/>
      <c r="BC1617" s="75"/>
      <c r="BD1617" s="75"/>
      <c r="BE1617" s="75"/>
      <c r="BF1617" s="75"/>
      <c r="BG1617" s="75"/>
      <c r="BH1617" s="75"/>
      <c r="BI1617" s="75"/>
      <c r="BJ1617" s="75"/>
      <c r="BK1617" s="75"/>
      <c r="BL1617" s="75"/>
      <c r="BM1617" s="75"/>
      <c r="BN1617" s="75"/>
      <c r="BO1617" s="75"/>
      <c r="BP1617" s="75"/>
      <c r="BQ1617" s="75"/>
      <c r="BR1617" s="75"/>
      <c r="BS1617" s="75"/>
      <c r="BT1617" s="75">
        <f>IF( COUNTIF($C$3:C1617,#REF!)=1, 1, 0)</f>
        <v>0</v>
      </c>
      <c r="BU1617" s="220">
        <v>87221</v>
      </c>
      <c r="BV1617" s="74">
        <v>46111</v>
      </c>
      <c r="BW1617" s="85"/>
      <c r="BX1617" s="85"/>
      <c r="BY1617" s="86"/>
      <c r="BZ1617" s="87">
        <f t="shared" si="488"/>
        <v>12</v>
      </c>
      <c r="CB1617" s="88">
        <f t="shared" si="496"/>
        <v>14</v>
      </c>
      <c r="CC1617" s="89"/>
      <c r="CE1617" s="87">
        <f>IF(AD1617="Sea waybill", IF(AK1617&lt;&gt;0, MONTH(AK1617), IF(AJ1617&gt;AI1617, MONTH(AJ1617), MONTH(AI1617))),"")</f>
        <v>3</v>
      </c>
      <c r="CF1617" s="90"/>
      <c r="CG1617" s="90"/>
      <c r="CH1617" s="90"/>
      <c r="CJ1617" s="87">
        <f t="shared" si="497"/>
        <v>3</v>
      </c>
      <c r="CK1617" s="87">
        <f t="shared" si="498"/>
        <v>12</v>
      </c>
      <c r="CL1617" s="22" t="s">
        <v>121</v>
      </c>
      <c r="CM1617" s="22" t="str">
        <f t="shared" si="499"/>
        <v>1C26TAA^87221</v>
      </c>
    </row>
    <row r="1618" spans="1:91" ht="14.85" customHeight="1" x14ac:dyDescent="0.25">
      <c r="A1618" s="69">
        <f t="shared" si="500"/>
        <v>1616</v>
      </c>
      <c r="B1618" s="236" t="s">
        <v>102</v>
      </c>
      <c r="C1618" s="107" t="s">
        <v>6205</v>
      </c>
      <c r="D1618" s="106">
        <v>145649323</v>
      </c>
      <c r="E1618" s="73">
        <v>5320007944</v>
      </c>
      <c r="F1618" s="74">
        <v>46091</v>
      </c>
      <c r="G1618" s="75" t="s">
        <v>428</v>
      </c>
      <c r="H1618" s="75" t="s">
        <v>2531</v>
      </c>
      <c r="I1618" s="75" t="s">
        <v>656</v>
      </c>
      <c r="J1618" s="75" t="s">
        <v>430</v>
      </c>
      <c r="K1618" s="75" t="s">
        <v>242</v>
      </c>
      <c r="L1618" s="74">
        <v>46105</v>
      </c>
      <c r="M1618" s="73">
        <v>20</v>
      </c>
      <c r="N1618" s="75" t="s">
        <v>6206</v>
      </c>
      <c r="O1618" s="75" t="s">
        <v>6207</v>
      </c>
      <c r="P1618" s="75">
        <v>2830050420</v>
      </c>
      <c r="Q1618" s="74">
        <v>46101</v>
      </c>
      <c r="R1618" s="75">
        <v>1209395256</v>
      </c>
      <c r="S1618" s="75">
        <v>224348368</v>
      </c>
      <c r="T1618" s="74">
        <v>46101</v>
      </c>
      <c r="U1618" s="76">
        <v>2839.6089999999999</v>
      </c>
      <c r="V1618" s="76">
        <v>2721.7869999999998</v>
      </c>
      <c r="W1618" s="73">
        <v>4</v>
      </c>
      <c r="X1618" s="73">
        <v>0</v>
      </c>
      <c r="Y1618" s="98" t="s">
        <v>6208</v>
      </c>
      <c r="Z1618" s="82" t="s">
        <v>220</v>
      </c>
      <c r="AA1618" s="75" t="s">
        <v>3666</v>
      </c>
      <c r="AB1618" s="82" t="s">
        <v>6195</v>
      </c>
      <c r="AC1618" s="107" t="s">
        <v>6205</v>
      </c>
      <c r="AD1618" s="75" t="s">
        <v>113</v>
      </c>
      <c r="AE1618" s="74">
        <v>46112</v>
      </c>
      <c r="AF1618" s="130">
        <v>46108.916666666664</v>
      </c>
      <c r="AG1618" s="130">
        <v>46108.416666666664</v>
      </c>
      <c r="AH1618" s="130">
        <v>46108.416666666664</v>
      </c>
      <c r="AI1618" s="74">
        <v>46108</v>
      </c>
      <c r="AJ1618" s="74">
        <v>46111</v>
      </c>
      <c r="AK1618" s="74">
        <v>46112</v>
      </c>
      <c r="AL1618" s="74">
        <v>46111</v>
      </c>
      <c r="AM1618" s="74">
        <v>46113</v>
      </c>
      <c r="AN1618" s="74">
        <v>46113</v>
      </c>
      <c r="AO1618" s="81" t="s">
        <v>121</v>
      </c>
      <c r="AP1618" s="81" t="s">
        <v>121</v>
      </c>
      <c r="AQ1618" s="81" t="s">
        <v>121</v>
      </c>
      <c r="AR1618" s="81" t="s">
        <v>121</v>
      </c>
      <c r="AS1618" s="81" t="s">
        <v>121</v>
      </c>
      <c r="AT1618" s="81" t="s">
        <v>121</v>
      </c>
      <c r="AU1618" s="82" t="s">
        <v>6196</v>
      </c>
      <c r="AV1618" s="134">
        <v>46101</v>
      </c>
      <c r="AW1618" s="75" t="str">
        <f>_xlfn.XLOOKUP(D1618,'[1]OPS Loading report'!$E:$E,'[1]OPS Loading report'!$G:$G)</f>
        <v>CAAU2588504</v>
      </c>
      <c r="AX1618" s="75" t="str">
        <f>_xlfn.XLOOKUP(D1618,'[1]OPS Loading report'!$E:$E,'[1]OPS Loading report'!$H:$H)</f>
        <v>VN13602AS</v>
      </c>
      <c r="AY1618" s="75"/>
      <c r="AZ1618" s="96"/>
      <c r="BA1618" s="75"/>
      <c r="BB1618" s="75"/>
      <c r="BC1618" s="75"/>
      <c r="BD1618" s="75"/>
      <c r="BE1618" s="75"/>
      <c r="BF1618" s="75"/>
      <c r="BG1618" s="75"/>
      <c r="BH1618" s="75"/>
      <c r="BI1618" s="75"/>
      <c r="BJ1618" s="75"/>
      <c r="BK1618" s="75"/>
      <c r="BL1618" s="75"/>
      <c r="BM1618" s="75"/>
      <c r="BN1618" s="75"/>
      <c r="BO1618" s="75"/>
      <c r="BP1618" s="75"/>
      <c r="BQ1618" s="75"/>
      <c r="BR1618" s="75"/>
      <c r="BS1618" s="75"/>
      <c r="BT1618" s="75">
        <f>IF(COUNTIF($C$3:C1618, C1618)=1, 1, 0)</f>
        <v>1</v>
      </c>
      <c r="BU1618" s="220">
        <v>97515</v>
      </c>
      <c r="BV1618" s="74">
        <v>46120</v>
      </c>
      <c r="BW1618" s="85"/>
      <c r="BX1618" s="85"/>
      <c r="BY1618" s="86"/>
      <c r="BZ1618" s="87">
        <f t="shared" si="488"/>
        <v>11</v>
      </c>
      <c r="CB1618" s="88">
        <f t="shared" si="496"/>
        <v>15</v>
      </c>
      <c r="CC1618" s="89"/>
      <c r="CE1618" s="87">
        <f>IF(AD1618="Sea waybill", IF(AK1618&lt;&gt;0, MONTH(AK1618), IF(AJ1618&gt;AI1618, MONTH(AJ1618), MONTH(AI1618))),"")</f>
        <v>3</v>
      </c>
      <c r="CF1618" s="90">
        <v>18368000</v>
      </c>
      <c r="CG1618" s="90">
        <v>2361600</v>
      </c>
      <c r="CH1618" s="90">
        <v>20729600</v>
      </c>
      <c r="CI1618" s="90">
        <v>26240</v>
      </c>
      <c r="CJ1618" s="87">
        <f t="shared" si="497"/>
        <v>3</v>
      </c>
      <c r="CK1618" s="87">
        <f t="shared" si="498"/>
        <v>12</v>
      </c>
      <c r="CL1618" s="22" t="s">
        <v>6198</v>
      </c>
      <c r="CM1618" s="22" t="str">
        <f t="shared" si="499"/>
        <v>1K26TAD^97515</v>
      </c>
    </row>
    <row r="1619" spans="1:91" ht="14.85" customHeight="1" x14ac:dyDescent="0.25">
      <c r="A1619" s="69">
        <f t="shared" si="500"/>
        <v>1617</v>
      </c>
      <c r="B1619" s="236" t="s">
        <v>102</v>
      </c>
      <c r="C1619" s="107" t="s">
        <v>6205</v>
      </c>
      <c r="D1619" s="106">
        <v>145633198</v>
      </c>
      <c r="E1619" s="73">
        <v>5320007944</v>
      </c>
      <c r="F1619" s="74">
        <v>46091</v>
      </c>
      <c r="G1619" s="75" t="s">
        <v>428</v>
      </c>
      <c r="H1619" s="75" t="s">
        <v>2531</v>
      </c>
      <c r="I1619" s="75" t="s">
        <v>656</v>
      </c>
      <c r="J1619" s="75" t="s">
        <v>430</v>
      </c>
      <c r="K1619" s="75" t="s">
        <v>242</v>
      </c>
      <c r="L1619" s="74">
        <v>46109</v>
      </c>
      <c r="M1619" s="73">
        <v>0</v>
      </c>
      <c r="N1619" s="75" t="s">
        <v>6206</v>
      </c>
      <c r="O1619" s="75" t="s">
        <v>6207</v>
      </c>
      <c r="P1619" s="75">
        <v>2830050419</v>
      </c>
      <c r="Q1619" s="74">
        <v>46101</v>
      </c>
      <c r="R1619" s="75">
        <v>1209395255</v>
      </c>
      <c r="S1619" s="75">
        <v>224348365</v>
      </c>
      <c r="T1619" s="74">
        <v>46101</v>
      </c>
      <c r="U1619" s="76">
        <v>2965.7759999999998</v>
      </c>
      <c r="V1619" s="76">
        <v>2860.5619999999999</v>
      </c>
      <c r="W1619" s="73">
        <v>4</v>
      </c>
      <c r="X1619" s="73">
        <v>0</v>
      </c>
      <c r="Y1619" s="98" t="s">
        <v>6208</v>
      </c>
      <c r="Z1619" s="82" t="s">
        <v>220</v>
      </c>
      <c r="AA1619" s="75" t="s">
        <v>3666</v>
      </c>
      <c r="AB1619" s="82" t="s">
        <v>6195</v>
      </c>
      <c r="AC1619" s="107" t="s">
        <v>6205</v>
      </c>
      <c r="AD1619" s="75" t="s">
        <v>113</v>
      </c>
      <c r="AE1619" s="74">
        <v>46112</v>
      </c>
      <c r="AF1619" s="130">
        <v>46108.916666666664</v>
      </c>
      <c r="AG1619" s="130">
        <v>46108.416666666664</v>
      </c>
      <c r="AH1619" s="130">
        <v>46108.416666666664</v>
      </c>
      <c r="AI1619" s="74">
        <v>46108</v>
      </c>
      <c r="AJ1619" s="74">
        <v>46111</v>
      </c>
      <c r="AK1619" s="74">
        <v>46112</v>
      </c>
      <c r="AL1619" s="74">
        <v>46111</v>
      </c>
      <c r="AM1619" s="74">
        <v>46113</v>
      </c>
      <c r="AN1619" s="74">
        <v>46113</v>
      </c>
      <c r="AO1619" s="81" t="s">
        <v>121</v>
      </c>
      <c r="AP1619" s="81" t="s">
        <v>121</v>
      </c>
      <c r="AQ1619" s="81" t="s">
        <v>121</v>
      </c>
      <c r="AR1619" s="81" t="s">
        <v>121</v>
      </c>
      <c r="AS1619" s="81" t="s">
        <v>121</v>
      </c>
      <c r="AT1619" s="81" t="s">
        <v>121</v>
      </c>
      <c r="AU1619" s="82" t="s">
        <v>6196</v>
      </c>
      <c r="AV1619" s="134">
        <v>46101</v>
      </c>
      <c r="AW1619" s="75">
        <f>_xlfn.XLOOKUP(D1619,'[1]OPS Loading report'!$E:$E,'[1]OPS Loading report'!$G:$G)</f>
        <v>0</v>
      </c>
      <c r="AX1619" s="75">
        <f>_xlfn.XLOOKUP(D1619,'[1]OPS Loading report'!$E:$E,'[1]OPS Loading report'!$H:$H)</f>
        <v>0</v>
      </c>
      <c r="AY1619" s="75"/>
      <c r="AZ1619" s="96"/>
      <c r="BA1619" s="75"/>
      <c r="BB1619" s="75"/>
      <c r="BC1619" s="75"/>
      <c r="BD1619" s="75"/>
      <c r="BE1619" s="75"/>
      <c r="BF1619" s="75"/>
      <c r="BG1619" s="75"/>
      <c r="BH1619" s="75"/>
      <c r="BI1619" s="75"/>
      <c r="BJ1619" s="75"/>
      <c r="BK1619" s="75"/>
      <c r="BL1619" s="75"/>
      <c r="BM1619" s="75"/>
      <c r="BN1619" s="75"/>
      <c r="BO1619" s="75"/>
      <c r="BP1619" s="75"/>
      <c r="BQ1619" s="75"/>
      <c r="BR1619" s="75"/>
      <c r="BS1619" s="75"/>
      <c r="BT1619" s="75">
        <f>IF(COUNTIF($C$3:C1619, C1619)=1, 1, 0)</f>
        <v>0</v>
      </c>
      <c r="BU1619" s="220">
        <v>97515</v>
      </c>
      <c r="BV1619" s="74">
        <v>46120</v>
      </c>
      <c r="BW1619" s="85"/>
      <c r="BX1619" s="85"/>
      <c r="BY1619" s="86"/>
      <c r="BZ1619" s="87">
        <f t="shared" si="488"/>
        <v>11</v>
      </c>
      <c r="CB1619" s="88">
        <f t="shared" si="496"/>
        <v>15</v>
      </c>
      <c r="CC1619" s="89"/>
      <c r="CE1619" s="87">
        <f>IF(AD1619="Sea waybill", IF(AK1619&lt;&gt;0, MONTH(AK1619), IF(AJ1619&gt;AI1619, MONTH(AJ1619), MONTH(AI1619))),"")</f>
        <v>3</v>
      </c>
      <c r="CF1619" s="90"/>
      <c r="CG1619" s="90"/>
      <c r="CH1619" s="90"/>
      <c r="CJ1619" s="87">
        <f t="shared" si="497"/>
        <v>3</v>
      </c>
      <c r="CK1619" s="87">
        <f t="shared" si="498"/>
        <v>12</v>
      </c>
      <c r="CL1619" s="22" t="s">
        <v>6198</v>
      </c>
      <c r="CM1619" s="22" t="str">
        <f t="shared" si="499"/>
        <v>1K26TAD^97515</v>
      </c>
    </row>
    <row r="1620" spans="1:91" ht="14.85" customHeight="1" x14ac:dyDescent="0.25">
      <c r="A1620" s="69">
        <f t="shared" si="500"/>
        <v>1618</v>
      </c>
      <c r="B1620" s="236" t="s">
        <v>102</v>
      </c>
      <c r="C1620" s="107" t="s">
        <v>6205</v>
      </c>
      <c r="D1620" s="106">
        <v>145580610</v>
      </c>
      <c r="E1620" s="73">
        <v>5320007944</v>
      </c>
      <c r="F1620" s="74">
        <v>46091</v>
      </c>
      <c r="G1620" s="75" t="s">
        <v>428</v>
      </c>
      <c r="H1620" s="75" t="s">
        <v>2531</v>
      </c>
      <c r="I1620" s="75" t="s">
        <v>656</v>
      </c>
      <c r="J1620" s="75" t="s">
        <v>430</v>
      </c>
      <c r="K1620" s="75" t="s">
        <v>242</v>
      </c>
      <c r="L1620" s="74">
        <v>46106</v>
      </c>
      <c r="M1620" s="73">
        <v>0</v>
      </c>
      <c r="N1620" s="75" t="s">
        <v>6206</v>
      </c>
      <c r="O1620" s="75" t="s">
        <v>6207</v>
      </c>
      <c r="P1620" s="75">
        <v>2830050418</v>
      </c>
      <c r="Q1620" s="74">
        <v>46101</v>
      </c>
      <c r="R1620" s="75">
        <v>1209395254</v>
      </c>
      <c r="S1620" s="75">
        <v>224348362</v>
      </c>
      <c r="T1620" s="74">
        <v>46101</v>
      </c>
      <c r="U1620" s="76">
        <v>5794.8440000000001</v>
      </c>
      <c r="V1620" s="76">
        <v>5597.9539999999997</v>
      </c>
      <c r="W1620" s="73">
        <v>7</v>
      </c>
      <c r="X1620" s="73">
        <v>0</v>
      </c>
      <c r="Y1620" s="98" t="s">
        <v>6208</v>
      </c>
      <c r="Z1620" s="82" t="s">
        <v>220</v>
      </c>
      <c r="AA1620" s="75" t="s">
        <v>3666</v>
      </c>
      <c r="AB1620" s="82" t="s">
        <v>6195</v>
      </c>
      <c r="AC1620" s="107" t="s">
        <v>6205</v>
      </c>
      <c r="AD1620" s="75" t="s">
        <v>113</v>
      </c>
      <c r="AE1620" s="74">
        <v>46112</v>
      </c>
      <c r="AF1620" s="130">
        <v>46108.916666666664</v>
      </c>
      <c r="AG1620" s="130">
        <v>46108.416666666664</v>
      </c>
      <c r="AH1620" s="130">
        <v>46108.416666666664</v>
      </c>
      <c r="AI1620" s="74">
        <v>46108</v>
      </c>
      <c r="AJ1620" s="74">
        <v>46111</v>
      </c>
      <c r="AK1620" s="74">
        <v>46112</v>
      </c>
      <c r="AL1620" s="74">
        <v>46111</v>
      </c>
      <c r="AM1620" s="74">
        <v>46113</v>
      </c>
      <c r="AN1620" s="74">
        <v>46113</v>
      </c>
      <c r="AO1620" s="81" t="s">
        <v>121</v>
      </c>
      <c r="AP1620" s="81" t="s">
        <v>121</v>
      </c>
      <c r="AQ1620" s="81" t="s">
        <v>121</v>
      </c>
      <c r="AR1620" s="81" t="s">
        <v>121</v>
      </c>
      <c r="AS1620" s="81" t="s">
        <v>121</v>
      </c>
      <c r="AT1620" s="81" t="s">
        <v>121</v>
      </c>
      <c r="AU1620" s="82" t="s">
        <v>6196</v>
      </c>
      <c r="AV1620" s="134">
        <v>46101</v>
      </c>
      <c r="AW1620" s="75">
        <f>_xlfn.XLOOKUP(D1620,'[1]OPS Loading report'!$E:$E,'[1]OPS Loading report'!$G:$G)</f>
        <v>0</v>
      </c>
      <c r="AX1620" s="75">
        <f>_xlfn.XLOOKUP(D1620,'[1]OPS Loading report'!$E:$E,'[1]OPS Loading report'!$H:$H)</f>
        <v>0</v>
      </c>
      <c r="AY1620" s="75"/>
      <c r="AZ1620" s="96"/>
      <c r="BA1620" s="75"/>
      <c r="BB1620" s="75"/>
      <c r="BC1620" s="75"/>
      <c r="BD1620" s="75"/>
      <c r="BE1620" s="75"/>
      <c r="BF1620" s="75"/>
      <c r="BG1620" s="75"/>
      <c r="BH1620" s="75"/>
      <c r="BI1620" s="75"/>
      <c r="BJ1620" s="75"/>
      <c r="BK1620" s="75"/>
      <c r="BL1620" s="75"/>
      <c r="BM1620" s="75"/>
      <c r="BN1620" s="75"/>
      <c r="BO1620" s="75"/>
      <c r="BP1620" s="75"/>
      <c r="BQ1620" s="75"/>
      <c r="BR1620" s="75"/>
      <c r="BS1620" s="75"/>
      <c r="BT1620" s="75"/>
      <c r="BU1620" s="220">
        <v>97515</v>
      </c>
      <c r="BV1620" s="74">
        <v>46120</v>
      </c>
      <c r="BW1620" s="85"/>
      <c r="BX1620" s="85"/>
      <c r="BY1620" s="86"/>
      <c r="BZ1620" s="87">
        <f t="shared" ref="BZ1620:BZ1683" si="501">_xlfn.ISOWEEKNUM(F1620)</f>
        <v>11</v>
      </c>
      <c r="CB1620" s="88">
        <f t="shared" si="496"/>
        <v>15</v>
      </c>
      <c r="CC1620" s="89"/>
      <c r="CE1620" s="87"/>
      <c r="CF1620" s="90"/>
      <c r="CG1620" s="90"/>
      <c r="CH1620" s="90"/>
      <c r="CJ1620" s="87">
        <f t="shared" si="497"/>
        <v>3</v>
      </c>
      <c r="CK1620" s="87">
        <f t="shared" si="498"/>
        <v>12</v>
      </c>
      <c r="CL1620" s="22" t="s">
        <v>6198</v>
      </c>
      <c r="CM1620" s="22" t="str">
        <f t="shared" si="499"/>
        <v>1K26TAD^97515</v>
      </c>
    </row>
    <row r="1621" spans="1:91" ht="14.85" customHeight="1" x14ac:dyDescent="0.25">
      <c r="A1621" s="69">
        <f t="shared" si="500"/>
        <v>1619</v>
      </c>
      <c r="B1621" s="156" t="s">
        <v>102</v>
      </c>
      <c r="C1621" s="107">
        <v>235600393212</v>
      </c>
      <c r="D1621" s="136">
        <v>145367895</v>
      </c>
      <c r="E1621" s="73">
        <v>5320007826</v>
      </c>
      <c r="F1621" s="74">
        <v>46098</v>
      </c>
      <c r="G1621" s="75" t="s">
        <v>428</v>
      </c>
      <c r="H1621" s="75" t="s">
        <v>2531</v>
      </c>
      <c r="I1621" s="75" t="s">
        <v>656</v>
      </c>
      <c r="J1621" s="75" t="s">
        <v>430</v>
      </c>
      <c r="K1621" s="75" t="s">
        <v>242</v>
      </c>
      <c r="L1621" s="74">
        <v>46114</v>
      </c>
      <c r="M1621" s="73">
        <v>20</v>
      </c>
      <c r="N1621" s="75" t="s">
        <v>6209</v>
      </c>
      <c r="O1621" s="75" t="s">
        <v>6210</v>
      </c>
      <c r="P1621" s="75">
        <v>2830050445</v>
      </c>
      <c r="Q1621" s="74">
        <v>46102</v>
      </c>
      <c r="R1621" s="75">
        <v>1209395482</v>
      </c>
      <c r="S1621" s="75">
        <v>224351373</v>
      </c>
      <c r="T1621" s="74">
        <v>46102</v>
      </c>
      <c r="U1621" s="76">
        <v>10066.995000000001</v>
      </c>
      <c r="V1621" s="76">
        <v>9709.8610000000008</v>
      </c>
      <c r="W1621" s="73">
        <v>12</v>
      </c>
      <c r="X1621" s="73">
        <v>0</v>
      </c>
      <c r="Y1621" s="98">
        <v>235600393239</v>
      </c>
      <c r="Z1621" s="82" t="s">
        <v>128</v>
      </c>
      <c r="AA1621" s="75" t="s">
        <v>399</v>
      </c>
      <c r="AB1621" s="82" t="s">
        <v>6201</v>
      </c>
      <c r="AC1621" s="107">
        <v>235600393212</v>
      </c>
      <c r="AD1621" s="75" t="s">
        <v>113</v>
      </c>
      <c r="AE1621" s="74">
        <v>46111</v>
      </c>
      <c r="AF1621" s="130">
        <v>46108.708333333336</v>
      </c>
      <c r="AG1621" s="130">
        <v>46108.5</v>
      </c>
      <c r="AH1621" s="130">
        <v>46108.5</v>
      </c>
      <c r="AI1621" s="74">
        <v>46108</v>
      </c>
      <c r="AJ1621" s="74">
        <v>46110</v>
      </c>
      <c r="AK1621" s="74">
        <v>46110</v>
      </c>
      <c r="AL1621" s="74">
        <v>46111</v>
      </c>
      <c r="AM1621" s="74">
        <v>46112</v>
      </c>
      <c r="AN1621" s="74">
        <v>46114</v>
      </c>
      <c r="AO1621" s="81" t="s">
        <v>121</v>
      </c>
      <c r="AP1621" s="81" t="s">
        <v>121</v>
      </c>
      <c r="AQ1621" s="81" t="s">
        <v>121</v>
      </c>
      <c r="AR1621" s="81" t="s">
        <v>121</v>
      </c>
      <c r="AS1621" s="81" t="s">
        <v>121</v>
      </c>
      <c r="AT1621" s="81" t="s">
        <v>121</v>
      </c>
      <c r="AU1621" s="82" t="s">
        <v>6202</v>
      </c>
      <c r="AV1621" s="134">
        <v>46102</v>
      </c>
      <c r="AW1621" s="75" t="s">
        <v>6211</v>
      </c>
      <c r="AX1621" s="75" t="s">
        <v>6212</v>
      </c>
      <c r="AY1621" s="75"/>
      <c r="AZ1621" s="96"/>
      <c r="BA1621" s="75"/>
      <c r="BB1621" s="75"/>
      <c r="BC1621" s="75"/>
      <c r="BD1621" s="75"/>
      <c r="BE1621" s="75"/>
      <c r="BF1621" s="75"/>
      <c r="BG1621" s="75"/>
      <c r="BH1621" s="75"/>
      <c r="BI1621" s="75"/>
      <c r="BJ1621" s="75"/>
      <c r="BK1621" s="75"/>
      <c r="BL1621" s="75"/>
      <c r="BM1621" s="75"/>
      <c r="BN1621" s="75"/>
      <c r="BO1621" s="75"/>
      <c r="BP1621" s="75"/>
      <c r="BQ1621" s="75"/>
      <c r="BR1621" s="75"/>
      <c r="BS1621" s="75"/>
      <c r="BT1621" s="75">
        <f>IF(COUNTIF($C$3:C1621, C1621)=1, 1, 0)</f>
        <v>0</v>
      </c>
      <c r="BU1621" s="220">
        <v>87221</v>
      </c>
      <c r="BV1621" s="74">
        <v>46111</v>
      </c>
      <c r="BW1621" s="85"/>
      <c r="BX1621" s="85"/>
      <c r="BY1621" s="86"/>
      <c r="BZ1621" s="87">
        <f t="shared" si="501"/>
        <v>12</v>
      </c>
      <c r="CB1621" s="88">
        <f t="shared" si="496"/>
        <v>14</v>
      </c>
      <c r="CC1621" s="89"/>
      <c r="CE1621" s="87">
        <f t="shared" ref="CE1621:CE1631" si="502">IF(AD1621="Sea waybill", IF(AK1621&lt;&gt;0, MONTH(AK1621), IF(AJ1621&gt;AI1621, MONTH(AJ1621), MONTH(AI1621))),"")</f>
        <v>3</v>
      </c>
      <c r="CF1621" s="90">
        <v>9187150</v>
      </c>
      <c r="CG1621" s="90"/>
      <c r="CH1621" s="90">
        <v>9187150</v>
      </c>
      <c r="CI1621" s="22">
        <v>26249</v>
      </c>
      <c r="CJ1621" s="87">
        <f t="shared" si="497"/>
        <v>3</v>
      </c>
      <c r="CK1621" s="87">
        <f t="shared" si="498"/>
        <v>12</v>
      </c>
      <c r="CL1621" s="22" t="s">
        <v>121</v>
      </c>
      <c r="CM1621" s="22" t="str">
        <f t="shared" si="499"/>
        <v>1C26TAA^87221</v>
      </c>
    </row>
    <row r="1622" spans="1:91" ht="14.85" customHeight="1" x14ac:dyDescent="0.25">
      <c r="A1622" s="69">
        <f t="shared" si="500"/>
        <v>1620</v>
      </c>
      <c r="B1622" s="156" t="s">
        <v>102</v>
      </c>
      <c r="C1622" s="107">
        <v>235600393212</v>
      </c>
      <c r="D1622" s="136">
        <v>145634292</v>
      </c>
      <c r="E1622" s="73">
        <v>5320007826</v>
      </c>
      <c r="F1622" s="74">
        <v>46098</v>
      </c>
      <c r="G1622" s="75" t="s">
        <v>428</v>
      </c>
      <c r="H1622" s="75" t="s">
        <v>2531</v>
      </c>
      <c r="I1622" s="75" t="s">
        <v>656</v>
      </c>
      <c r="J1622" s="75" t="s">
        <v>430</v>
      </c>
      <c r="K1622" s="75" t="s">
        <v>242</v>
      </c>
      <c r="L1622" s="74">
        <v>46116</v>
      </c>
      <c r="M1622" s="73">
        <v>0</v>
      </c>
      <c r="N1622" s="75" t="s">
        <v>6209</v>
      </c>
      <c r="O1622" s="75" t="s">
        <v>6210</v>
      </c>
      <c r="P1622" s="75">
        <v>2830050480</v>
      </c>
      <c r="Q1622" s="74">
        <v>46102</v>
      </c>
      <c r="R1622" s="75">
        <v>1209395620</v>
      </c>
      <c r="S1622" s="75">
        <v>224351379</v>
      </c>
      <c r="T1622" s="74">
        <v>46102</v>
      </c>
      <c r="U1622" s="76">
        <v>3332.9920000000002</v>
      </c>
      <c r="V1622" s="76">
        <v>3214.75</v>
      </c>
      <c r="W1622" s="73">
        <v>4</v>
      </c>
      <c r="X1622" s="73">
        <v>0</v>
      </c>
      <c r="Y1622" s="98">
        <v>235600393239</v>
      </c>
      <c r="Z1622" s="82" t="s">
        <v>128</v>
      </c>
      <c r="AA1622" s="75" t="s">
        <v>399</v>
      </c>
      <c r="AB1622" s="82" t="s">
        <v>6201</v>
      </c>
      <c r="AC1622" s="107">
        <v>235600393212</v>
      </c>
      <c r="AD1622" s="75" t="s">
        <v>113</v>
      </c>
      <c r="AE1622" s="74">
        <v>46111</v>
      </c>
      <c r="AF1622" s="130">
        <v>46108.708333333336</v>
      </c>
      <c r="AG1622" s="130">
        <v>46108.5</v>
      </c>
      <c r="AH1622" s="130">
        <v>46108.5</v>
      </c>
      <c r="AI1622" s="74">
        <v>46108</v>
      </c>
      <c r="AJ1622" s="74">
        <v>46110</v>
      </c>
      <c r="AK1622" s="74">
        <v>46110</v>
      </c>
      <c r="AL1622" s="74">
        <v>46111</v>
      </c>
      <c r="AM1622" s="74">
        <v>46112</v>
      </c>
      <c r="AN1622" s="74">
        <v>46114</v>
      </c>
      <c r="AO1622" s="81" t="s">
        <v>121</v>
      </c>
      <c r="AP1622" s="81" t="s">
        <v>121</v>
      </c>
      <c r="AQ1622" s="81" t="s">
        <v>121</v>
      </c>
      <c r="AR1622" s="81" t="s">
        <v>121</v>
      </c>
      <c r="AS1622" s="81" t="s">
        <v>121</v>
      </c>
      <c r="AT1622" s="81" t="s">
        <v>121</v>
      </c>
      <c r="AU1622" s="82" t="s">
        <v>6202</v>
      </c>
      <c r="AV1622" s="134">
        <v>46102</v>
      </c>
      <c r="AW1622" s="75">
        <v>0</v>
      </c>
      <c r="AX1622" s="75">
        <v>0</v>
      </c>
      <c r="AY1622" s="75"/>
      <c r="AZ1622" s="96"/>
      <c r="BA1622" s="75"/>
      <c r="BB1622" s="75"/>
      <c r="BC1622" s="75"/>
      <c r="BD1622" s="75"/>
      <c r="BE1622" s="75"/>
      <c r="BF1622" s="75"/>
      <c r="BG1622" s="75"/>
      <c r="BH1622" s="75"/>
      <c r="BI1622" s="75"/>
      <c r="BJ1622" s="75"/>
      <c r="BK1622" s="75"/>
      <c r="BL1622" s="75"/>
      <c r="BM1622" s="75"/>
      <c r="BN1622" s="75"/>
      <c r="BO1622" s="75"/>
      <c r="BP1622" s="75"/>
      <c r="BQ1622" s="75"/>
      <c r="BR1622" s="75"/>
      <c r="BS1622" s="75"/>
      <c r="BT1622" s="75">
        <f>IF(COUNTIF($C$3:C1622, C1622)=1, 1, 0)</f>
        <v>0</v>
      </c>
      <c r="BU1622" s="220">
        <v>87221</v>
      </c>
      <c r="BV1622" s="74">
        <v>46111</v>
      </c>
      <c r="BW1622" s="85"/>
      <c r="BX1622" s="85"/>
      <c r="BY1622" s="86"/>
      <c r="BZ1622" s="87">
        <f t="shared" si="501"/>
        <v>12</v>
      </c>
      <c r="CB1622" s="88">
        <f t="shared" si="496"/>
        <v>14</v>
      </c>
      <c r="CC1622" s="89"/>
      <c r="CE1622" s="87">
        <f t="shared" si="502"/>
        <v>3</v>
      </c>
      <c r="CF1622" s="90"/>
      <c r="CG1622" s="90"/>
      <c r="CH1622" s="90"/>
      <c r="CJ1622" s="87">
        <f t="shared" si="497"/>
        <v>3</v>
      </c>
      <c r="CK1622" s="87">
        <f t="shared" si="498"/>
        <v>12</v>
      </c>
      <c r="CL1622" s="22" t="s">
        <v>121</v>
      </c>
      <c r="CM1622" s="22" t="str">
        <f t="shared" si="499"/>
        <v>1C26TAA^87221</v>
      </c>
    </row>
    <row r="1623" spans="1:91" ht="14.85" customHeight="1" x14ac:dyDescent="0.25">
      <c r="A1623" s="69">
        <f t="shared" si="500"/>
        <v>1621</v>
      </c>
      <c r="B1623" s="156" t="s">
        <v>102</v>
      </c>
      <c r="C1623" s="107">
        <v>235600393212</v>
      </c>
      <c r="D1623" s="106">
        <v>145367846</v>
      </c>
      <c r="E1623" s="73"/>
      <c r="F1623" s="74">
        <v>46098</v>
      </c>
      <c r="G1623" s="75" t="s">
        <v>428</v>
      </c>
      <c r="H1623" s="75" t="s">
        <v>2531</v>
      </c>
      <c r="I1623" s="75" t="s">
        <v>656</v>
      </c>
      <c r="J1623" s="75" t="s">
        <v>430</v>
      </c>
      <c r="K1623" s="75" t="s">
        <v>242</v>
      </c>
      <c r="L1623" s="74">
        <v>46114</v>
      </c>
      <c r="M1623" s="73">
        <v>20</v>
      </c>
      <c r="N1623" s="75" t="s">
        <v>6213</v>
      </c>
      <c r="O1623" s="75" t="s">
        <v>6214</v>
      </c>
      <c r="P1623" s="75">
        <v>2830050459</v>
      </c>
      <c r="Q1623" s="74">
        <v>46102</v>
      </c>
      <c r="R1623" s="75">
        <v>1209395515</v>
      </c>
      <c r="S1623" s="75">
        <v>224348558</v>
      </c>
      <c r="T1623" s="74">
        <v>46102</v>
      </c>
      <c r="U1623" s="76">
        <v>10815.697</v>
      </c>
      <c r="V1623" s="76">
        <v>10563.414000000001</v>
      </c>
      <c r="W1623" s="73">
        <v>10</v>
      </c>
      <c r="X1623" s="73">
        <v>0</v>
      </c>
      <c r="Y1623" s="98">
        <v>235600393395</v>
      </c>
      <c r="Z1623" s="82" t="s">
        <v>128</v>
      </c>
      <c r="AA1623" s="75" t="s">
        <v>399</v>
      </c>
      <c r="AB1623" s="82" t="s">
        <v>6201</v>
      </c>
      <c r="AC1623" s="107">
        <v>235600393212</v>
      </c>
      <c r="AD1623" s="75" t="s">
        <v>113</v>
      </c>
      <c r="AE1623" s="74">
        <v>46111</v>
      </c>
      <c r="AF1623" s="130">
        <v>46108.708333333336</v>
      </c>
      <c r="AG1623" s="130">
        <v>46108.5</v>
      </c>
      <c r="AH1623" s="130">
        <v>46108.5</v>
      </c>
      <c r="AI1623" s="74">
        <v>46108</v>
      </c>
      <c r="AJ1623" s="74">
        <v>46110</v>
      </c>
      <c r="AK1623" s="74">
        <v>46110</v>
      </c>
      <c r="AL1623" s="74">
        <v>46111</v>
      </c>
      <c r="AM1623" s="74">
        <v>46112</v>
      </c>
      <c r="AN1623" s="74">
        <v>46114</v>
      </c>
      <c r="AO1623" s="81">
        <f t="shared" ref="AO1623:AO1630" si="503">IF(AH1623&lt;AG1623,IF(AH1623=0,"",AH1623-1),IF(AG1623=0,"",AG1623-1))</f>
        <v>46107.5</v>
      </c>
      <c r="AP1623" s="81">
        <f t="shared" ref="AP1623:AP1630" si="504">IF(AH1623&lt;AG1623,IF(AH1623=0,"",AH1623),IF(AG1623=0,"",AG1623))</f>
        <v>46108.5</v>
      </c>
      <c r="AQ1623" s="81">
        <f t="shared" ref="AQ1623:AQ1630" si="505">IF(AH1623&lt;AG1623,IF(AH1623=0,"",AH1623),IF(AG1623=0,"",AG1623))</f>
        <v>46108.5</v>
      </c>
      <c r="AR1623" s="81">
        <f t="shared" ref="AR1623:AR1630" si="506">IF(AI1623=0,"",IF(AI1623&lt;AJ1623,AJ1623+1,AI1623+1))</f>
        <v>46111</v>
      </c>
      <c r="AS1623" s="81">
        <f t="shared" ref="AS1623:AS1630" si="507">IF(AI1623=0,"",IF(AE1623=0,IF(AJ1623=0,AI1623+2,AJ1623+2),AE1623+2))</f>
        <v>46113</v>
      </c>
      <c r="AT1623" s="81">
        <f t="shared" ref="AT1623:AT1630" si="508">IF(AI1623=0,"",IF(AI1623&lt;AJ1623,AJ1623+1,AI1623+1))</f>
        <v>46111</v>
      </c>
      <c r="AU1623" s="82" t="s">
        <v>6202</v>
      </c>
      <c r="AV1623" s="134">
        <v>46102</v>
      </c>
      <c r="AW1623" s="75" t="s">
        <v>6215</v>
      </c>
      <c r="AX1623" s="75" t="s">
        <v>6216</v>
      </c>
      <c r="AY1623" s="75"/>
      <c r="AZ1623" s="96"/>
      <c r="BA1623" s="75"/>
      <c r="BB1623" s="75"/>
      <c r="BC1623" s="75"/>
      <c r="BD1623" s="75"/>
      <c r="BE1623" s="75"/>
      <c r="BF1623" s="75"/>
      <c r="BG1623" s="75"/>
      <c r="BH1623" s="75"/>
      <c r="BI1623" s="75"/>
      <c r="BJ1623" s="75"/>
      <c r="BK1623" s="75"/>
      <c r="BL1623" s="75"/>
      <c r="BM1623" s="75"/>
      <c r="BN1623" s="75"/>
      <c r="BO1623" s="75"/>
      <c r="BP1623" s="75"/>
      <c r="BQ1623" s="75"/>
      <c r="BR1623" s="75"/>
      <c r="BS1623" s="75"/>
      <c r="BT1623" s="75">
        <f>IF(COUNTIF($C$3:C1623, C1623)=1, 1, 0)</f>
        <v>0</v>
      </c>
      <c r="BU1623" s="220">
        <v>87221</v>
      </c>
      <c r="BV1623" s="74">
        <v>46111</v>
      </c>
      <c r="BW1623" s="85"/>
      <c r="BX1623" s="85"/>
      <c r="BY1623" s="86"/>
      <c r="BZ1623" s="87">
        <f t="shared" si="501"/>
        <v>12</v>
      </c>
      <c r="CB1623" s="88">
        <f t="shared" si="496"/>
        <v>14</v>
      </c>
      <c r="CC1623" s="89"/>
      <c r="CE1623" s="87">
        <f t="shared" si="502"/>
        <v>3</v>
      </c>
      <c r="CF1623" s="90">
        <v>9187150</v>
      </c>
      <c r="CG1623" s="90"/>
      <c r="CH1623" s="90">
        <v>9187150</v>
      </c>
      <c r="CI1623" s="22">
        <v>26249</v>
      </c>
      <c r="CJ1623" s="87">
        <f t="shared" si="497"/>
        <v>3</v>
      </c>
      <c r="CK1623" s="87">
        <f t="shared" si="498"/>
        <v>12</v>
      </c>
      <c r="CL1623" s="22" t="s">
        <v>121</v>
      </c>
      <c r="CM1623" s="22" t="str">
        <f t="shared" si="499"/>
        <v>1C26TAA^87221</v>
      </c>
    </row>
    <row r="1624" spans="1:91" ht="14.85" customHeight="1" x14ac:dyDescent="0.25">
      <c r="A1624" s="69">
        <f t="shared" si="500"/>
        <v>1622</v>
      </c>
      <c r="B1624" s="70" t="s">
        <v>102</v>
      </c>
      <c r="C1624" s="98">
        <v>235600393298</v>
      </c>
      <c r="D1624" s="106">
        <v>145367867</v>
      </c>
      <c r="E1624" s="73"/>
      <c r="F1624" s="74">
        <v>46098</v>
      </c>
      <c r="G1624" s="75" t="s">
        <v>428</v>
      </c>
      <c r="H1624" s="75" t="s">
        <v>2531</v>
      </c>
      <c r="I1624" s="75" t="s">
        <v>656</v>
      </c>
      <c r="J1624" s="75" t="s">
        <v>430</v>
      </c>
      <c r="K1624" s="75" t="s">
        <v>242</v>
      </c>
      <c r="L1624" s="74">
        <v>46114</v>
      </c>
      <c r="M1624" s="73">
        <v>20</v>
      </c>
      <c r="N1624" s="75" t="s">
        <v>6217</v>
      </c>
      <c r="O1624" s="75" t="s">
        <v>6218</v>
      </c>
      <c r="P1624" s="75">
        <v>2830050447</v>
      </c>
      <c r="Q1624" s="74">
        <v>46102</v>
      </c>
      <c r="R1624" s="75">
        <v>1209395484</v>
      </c>
      <c r="S1624" s="75">
        <v>224348563</v>
      </c>
      <c r="T1624" s="74">
        <v>46102</v>
      </c>
      <c r="U1624" s="76">
        <v>10783.203</v>
      </c>
      <c r="V1624" s="76">
        <v>10531.967000000001</v>
      </c>
      <c r="W1624" s="73">
        <v>10</v>
      </c>
      <c r="X1624" s="73">
        <v>0</v>
      </c>
      <c r="Y1624" s="98">
        <v>235600393298</v>
      </c>
      <c r="Z1624" s="82" t="s">
        <v>128</v>
      </c>
      <c r="AA1624" s="75" t="s">
        <v>399</v>
      </c>
      <c r="AB1624" s="82" t="s">
        <v>6201</v>
      </c>
      <c r="AC1624" s="98">
        <v>235600393298</v>
      </c>
      <c r="AD1624" s="75" t="s">
        <v>113</v>
      </c>
      <c r="AE1624" s="74">
        <v>46111</v>
      </c>
      <c r="AF1624" s="130">
        <v>46108.708333333336</v>
      </c>
      <c r="AG1624" s="130">
        <v>46108.5</v>
      </c>
      <c r="AH1624" s="130">
        <v>46108.5</v>
      </c>
      <c r="AI1624" s="74">
        <v>46108</v>
      </c>
      <c r="AJ1624" s="74">
        <v>46110</v>
      </c>
      <c r="AK1624" s="74">
        <v>46110</v>
      </c>
      <c r="AL1624" s="74">
        <v>46111</v>
      </c>
      <c r="AM1624" s="74">
        <v>46113</v>
      </c>
      <c r="AN1624" s="74">
        <v>46114</v>
      </c>
      <c r="AO1624" s="81">
        <f t="shared" si="503"/>
        <v>46107.5</v>
      </c>
      <c r="AP1624" s="81">
        <f t="shared" si="504"/>
        <v>46108.5</v>
      </c>
      <c r="AQ1624" s="81">
        <f t="shared" si="505"/>
        <v>46108.5</v>
      </c>
      <c r="AR1624" s="81">
        <f t="shared" si="506"/>
        <v>46111</v>
      </c>
      <c r="AS1624" s="81">
        <f t="shared" si="507"/>
        <v>46113</v>
      </c>
      <c r="AT1624" s="81">
        <f t="shared" si="508"/>
        <v>46111</v>
      </c>
      <c r="AU1624" s="82" t="s">
        <v>6202</v>
      </c>
      <c r="AV1624" s="134">
        <v>46102</v>
      </c>
      <c r="AW1624" s="75" t="s">
        <v>6219</v>
      </c>
      <c r="AX1624" s="75" t="s">
        <v>6220</v>
      </c>
      <c r="AY1624" s="75"/>
      <c r="AZ1624" s="96"/>
      <c r="BA1624" s="75"/>
      <c r="BB1624" s="75"/>
      <c r="BC1624" s="75"/>
      <c r="BD1624" s="75"/>
      <c r="BE1624" s="75"/>
      <c r="BF1624" s="75"/>
      <c r="BG1624" s="75"/>
      <c r="BH1624" s="75"/>
      <c r="BI1624" s="75"/>
      <c r="BJ1624" s="75"/>
      <c r="BK1624" s="75"/>
      <c r="BL1624" s="75"/>
      <c r="BM1624" s="75"/>
      <c r="BN1624" s="75"/>
      <c r="BO1624" s="75"/>
      <c r="BP1624" s="75"/>
      <c r="BQ1624" s="75"/>
      <c r="BR1624" s="75"/>
      <c r="BS1624" s="75"/>
      <c r="BT1624" s="75">
        <f>IF(COUNTIF($C$3:C1624, C1624)=1, 1, 0)</f>
        <v>1</v>
      </c>
      <c r="BU1624" s="220">
        <v>87030</v>
      </c>
      <c r="BV1624" s="74">
        <v>46111</v>
      </c>
      <c r="BW1624" s="85"/>
      <c r="BX1624" s="85"/>
      <c r="BY1624" s="86"/>
      <c r="BZ1624" s="87">
        <f t="shared" si="501"/>
        <v>12</v>
      </c>
      <c r="CB1624" s="88">
        <f t="shared" si="496"/>
        <v>14</v>
      </c>
      <c r="CC1624" s="89"/>
      <c r="CE1624" s="87">
        <f t="shared" si="502"/>
        <v>3</v>
      </c>
      <c r="CF1624" s="90">
        <v>9187150</v>
      </c>
      <c r="CG1624" s="90"/>
      <c r="CH1624" s="90">
        <v>9187150</v>
      </c>
      <c r="CI1624" s="91">
        <v>26249</v>
      </c>
      <c r="CJ1624" s="87">
        <f t="shared" si="497"/>
        <v>3</v>
      </c>
      <c r="CK1624" s="87">
        <f t="shared" si="498"/>
        <v>12</v>
      </c>
      <c r="CL1624" s="22" t="s">
        <v>121</v>
      </c>
      <c r="CM1624" s="22" t="str">
        <f t="shared" si="499"/>
        <v>1C26TAA^87030</v>
      </c>
    </row>
    <row r="1625" spans="1:91" ht="14.85" customHeight="1" x14ac:dyDescent="0.25">
      <c r="A1625" s="183">
        <f t="shared" si="500"/>
        <v>1623</v>
      </c>
      <c r="B1625" s="70" t="s">
        <v>102</v>
      </c>
      <c r="C1625" s="103">
        <v>235600393298</v>
      </c>
      <c r="D1625" s="155">
        <v>145367876</v>
      </c>
      <c r="E1625" s="156"/>
      <c r="F1625" s="115">
        <v>46098</v>
      </c>
      <c r="G1625" s="182" t="s">
        <v>428</v>
      </c>
      <c r="H1625" s="182" t="s">
        <v>2531</v>
      </c>
      <c r="I1625" s="182" t="s">
        <v>656</v>
      </c>
      <c r="J1625" s="182" t="s">
        <v>430</v>
      </c>
      <c r="K1625" s="182" t="s">
        <v>242</v>
      </c>
      <c r="L1625" s="115">
        <v>46114</v>
      </c>
      <c r="M1625" s="156">
        <v>20</v>
      </c>
      <c r="N1625" s="182" t="s">
        <v>6221</v>
      </c>
      <c r="O1625" s="182" t="s">
        <v>6222</v>
      </c>
      <c r="P1625" s="182">
        <v>2830050450</v>
      </c>
      <c r="Q1625" s="115">
        <v>46102</v>
      </c>
      <c r="R1625" s="182">
        <v>1209395491</v>
      </c>
      <c r="S1625" s="182">
        <v>224348568</v>
      </c>
      <c r="T1625" s="115">
        <v>46102</v>
      </c>
      <c r="U1625" s="291">
        <v>10940.817999999999</v>
      </c>
      <c r="V1625" s="291">
        <v>10685.915000000001</v>
      </c>
      <c r="W1625" s="156">
        <v>11</v>
      </c>
      <c r="X1625" s="156">
        <v>0</v>
      </c>
      <c r="Y1625" s="103">
        <v>235600393425</v>
      </c>
      <c r="Z1625" s="125" t="s">
        <v>128</v>
      </c>
      <c r="AA1625" s="182" t="s">
        <v>399</v>
      </c>
      <c r="AB1625" s="125" t="s">
        <v>6201</v>
      </c>
      <c r="AC1625" s="103">
        <v>235600393298</v>
      </c>
      <c r="AD1625" s="182" t="s">
        <v>113</v>
      </c>
      <c r="AE1625" s="74">
        <v>46111</v>
      </c>
      <c r="AF1625" s="130">
        <v>46108.708333333336</v>
      </c>
      <c r="AG1625" s="130">
        <v>46108.5</v>
      </c>
      <c r="AH1625" s="130">
        <v>46108.5</v>
      </c>
      <c r="AI1625" s="74">
        <v>46108</v>
      </c>
      <c r="AJ1625" s="74">
        <v>46110</v>
      </c>
      <c r="AK1625" s="74">
        <v>46110</v>
      </c>
      <c r="AL1625" s="74">
        <v>46111</v>
      </c>
      <c r="AM1625" s="74">
        <v>46113</v>
      </c>
      <c r="AN1625" s="74">
        <v>46114</v>
      </c>
      <c r="AO1625" s="81">
        <f t="shared" si="503"/>
        <v>46107.5</v>
      </c>
      <c r="AP1625" s="81">
        <f t="shared" si="504"/>
        <v>46108.5</v>
      </c>
      <c r="AQ1625" s="81">
        <f t="shared" si="505"/>
        <v>46108.5</v>
      </c>
      <c r="AR1625" s="81">
        <f t="shared" si="506"/>
        <v>46111</v>
      </c>
      <c r="AS1625" s="81">
        <f t="shared" si="507"/>
        <v>46113</v>
      </c>
      <c r="AT1625" s="81">
        <f t="shared" si="508"/>
        <v>46111</v>
      </c>
      <c r="AU1625" s="82" t="s">
        <v>6202</v>
      </c>
      <c r="AV1625" s="134">
        <v>46102</v>
      </c>
      <c r="AW1625" s="182" t="s">
        <v>6223</v>
      </c>
      <c r="AX1625" s="182" t="s">
        <v>6224</v>
      </c>
      <c r="AY1625" s="182"/>
      <c r="AZ1625" s="292"/>
      <c r="BA1625" s="182"/>
      <c r="BB1625" s="182"/>
      <c r="BC1625" s="182"/>
      <c r="BD1625" s="182"/>
      <c r="BE1625" s="182"/>
      <c r="BF1625" s="182"/>
      <c r="BG1625" s="182"/>
      <c r="BH1625" s="182"/>
      <c r="BI1625" s="182"/>
      <c r="BJ1625" s="182"/>
      <c r="BK1625" s="182"/>
      <c r="BL1625" s="182"/>
      <c r="BM1625" s="182"/>
      <c r="BN1625" s="182"/>
      <c r="BO1625" s="182"/>
      <c r="BP1625" s="182"/>
      <c r="BQ1625" s="182"/>
      <c r="BR1625" s="182"/>
      <c r="BS1625" s="182"/>
      <c r="BT1625" s="182">
        <f>IF(COUNTIF($C$3:C1625, C1625)=1, 1, 0)</f>
        <v>0</v>
      </c>
      <c r="BU1625" s="220">
        <v>87030</v>
      </c>
      <c r="BV1625" s="74">
        <v>46111</v>
      </c>
      <c r="BW1625" s="168"/>
      <c r="BX1625" s="168"/>
      <c r="BY1625" s="169"/>
      <c r="BZ1625" s="87">
        <f t="shared" si="501"/>
        <v>12</v>
      </c>
      <c r="CB1625" s="88">
        <f t="shared" si="496"/>
        <v>14</v>
      </c>
      <c r="CC1625" s="89"/>
      <c r="CE1625" s="87">
        <f t="shared" si="502"/>
        <v>3</v>
      </c>
      <c r="CF1625" s="90">
        <v>9187150</v>
      </c>
      <c r="CG1625" s="90"/>
      <c r="CH1625" s="90">
        <v>9187150</v>
      </c>
      <c r="CI1625" s="91">
        <v>26249</v>
      </c>
      <c r="CJ1625" s="87">
        <f t="shared" si="497"/>
        <v>3</v>
      </c>
      <c r="CK1625" s="87">
        <f t="shared" si="498"/>
        <v>12</v>
      </c>
      <c r="CL1625" s="22" t="s">
        <v>121</v>
      </c>
      <c r="CM1625" s="22" t="str">
        <f t="shared" si="499"/>
        <v>1C26TAA^87030</v>
      </c>
    </row>
    <row r="1626" spans="1:91" ht="14.85" customHeight="1" x14ac:dyDescent="0.25">
      <c r="A1626" s="75">
        <f t="shared" si="500"/>
        <v>1624</v>
      </c>
      <c r="B1626" s="70" t="s">
        <v>102</v>
      </c>
      <c r="C1626" s="98">
        <v>235600393433</v>
      </c>
      <c r="D1626" s="106">
        <v>145367889</v>
      </c>
      <c r="E1626" s="73"/>
      <c r="F1626" s="74">
        <v>46098</v>
      </c>
      <c r="G1626" s="75" t="s">
        <v>428</v>
      </c>
      <c r="H1626" s="75" t="s">
        <v>2531</v>
      </c>
      <c r="I1626" s="75" t="s">
        <v>656</v>
      </c>
      <c r="J1626" s="75" t="s">
        <v>430</v>
      </c>
      <c r="K1626" s="75" t="s">
        <v>242</v>
      </c>
      <c r="L1626" s="74">
        <v>46114</v>
      </c>
      <c r="M1626" s="73">
        <v>20</v>
      </c>
      <c r="N1626" s="85" t="s">
        <v>6225</v>
      </c>
      <c r="O1626" s="85" t="s">
        <v>6226</v>
      </c>
      <c r="P1626" s="75">
        <v>2830050449</v>
      </c>
      <c r="Q1626" s="74">
        <v>46102</v>
      </c>
      <c r="R1626" s="75">
        <v>1209395487</v>
      </c>
      <c r="S1626" s="75">
        <v>224348571</v>
      </c>
      <c r="T1626" s="74">
        <v>46102</v>
      </c>
      <c r="U1626" s="76">
        <v>6858.893</v>
      </c>
      <c r="V1626" s="76">
        <v>6613.3360000000002</v>
      </c>
      <c r="W1626" s="73">
        <v>8</v>
      </c>
      <c r="X1626" s="73">
        <v>0</v>
      </c>
      <c r="Y1626" s="98">
        <v>235600393433</v>
      </c>
      <c r="Z1626" s="82" t="s">
        <v>128</v>
      </c>
      <c r="AA1626" s="75" t="s">
        <v>399</v>
      </c>
      <c r="AB1626" s="82" t="s">
        <v>6201</v>
      </c>
      <c r="AC1626" s="98">
        <v>235600393433</v>
      </c>
      <c r="AD1626" s="75" t="s">
        <v>113</v>
      </c>
      <c r="AE1626" s="74">
        <v>46111</v>
      </c>
      <c r="AF1626" s="130">
        <v>46108.708333333336</v>
      </c>
      <c r="AG1626" s="130">
        <v>46108.5</v>
      </c>
      <c r="AH1626" s="130">
        <v>46108.5</v>
      </c>
      <c r="AI1626" s="74">
        <v>46108</v>
      </c>
      <c r="AJ1626" s="74">
        <v>46110</v>
      </c>
      <c r="AK1626" s="74">
        <v>46110</v>
      </c>
      <c r="AL1626" s="74">
        <v>46111</v>
      </c>
      <c r="AM1626" s="74">
        <v>46114</v>
      </c>
      <c r="AN1626" s="74">
        <v>46114</v>
      </c>
      <c r="AO1626" s="81">
        <f t="shared" si="503"/>
        <v>46107.5</v>
      </c>
      <c r="AP1626" s="81">
        <f t="shared" si="504"/>
        <v>46108.5</v>
      </c>
      <c r="AQ1626" s="81">
        <f t="shared" si="505"/>
        <v>46108.5</v>
      </c>
      <c r="AR1626" s="81">
        <f t="shared" si="506"/>
        <v>46111</v>
      </c>
      <c r="AS1626" s="81">
        <f t="shared" si="507"/>
        <v>46113</v>
      </c>
      <c r="AT1626" s="81">
        <f t="shared" si="508"/>
        <v>46111</v>
      </c>
      <c r="AU1626" s="82" t="s">
        <v>6202</v>
      </c>
      <c r="AV1626" s="134">
        <v>46102</v>
      </c>
      <c r="AW1626" s="75" t="s">
        <v>6227</v>
      </c>
      <c r="AX1626" s="75" t="s">
        <v>6228</v>
      </c>
      <c r="AY1626" s="75"/>
      <c r="AZ1626" s="96"/>
      <c r="BA1626" s="75"/>
      <c r="BB1626" s="75"/>
      <c r="BC1626" s="75"/>
      <c r="BD1626" s="75"/>
      <c r="BE1626" s="75"/>
      <c r="BF1626" s="75"/>
      <c r="BG1626" s="75"/>
      <c r="BH1626" s="75"/>
      <c r="BI1626" s="75"/>
      <c r="BJ1626" s="75"/>
      <c r="BK1626" s="75"/>
      <c r="BL1626" s="75"/>
      <c r="BM1626" s="75"/>
      <c r="BN1626" s="75"/>
      <c r="BO1626" s="75"/>
      <c r="BP1626" s="75"/>
      <c r="BQ1626" s="75"/>
      <c r="BR1626" s="75"/>
      <c r="BS1626" s="75"/>
      <c r="BT1626" s="75">
        <f>IF(COUNTIF($C$3:C1626, C1626)=1, 1, 0)</f>
        <v>1</v>
      </c>
      <c r="BU1626" s="220">
        <v>87216</v>
      </c>
      <c r="BV1626" s="74">
        <v>46111</v>
      </c>
      <c r="BW1626" s="85"/>
      <c r="BX1626" s="85"/>
      <c r="BY1626" s="86"/>
      <c r="BZ1626" s="171">
        <f t="shared" si="501"/>
        <v>12</v>
      </c>
      <c r="CA1626" s="85"/>
      <c r="CB1626" s="88">
        <f t="shared" si="496"/>
        <v>14</v>
      </c>
      <c r="CC1626" s="172"/>
      <c r="CD1626" s="85"/>
      <c r="CE1626" s="171">
        <f t="shared" si="502"/>
        <v>3</v>
      </c>
      <c r="CF1626" s="173">
        <v>9187150</v>
      </c>
      <c r="CG1626" s="173"/>
      <c r="CH1626" s="173">
        <v>9187150</v>
      </c>
      <c r="CI1626" s="85">
        <v>26249</v>
      </c>
      <c r="CJ1626" s="171">
        <f t="shared" si="497"/>
        <v>3</v>
      </c>
      <c r="CK1626" s="171">
        <f t="shared" si="498"/>
        <v>12</v>
      </c>
      <c r="CL1626" s="22" t="s">
        <v>121</v>
      </c>
      <c r="CM1626" s="22" t="str">
        <f t="shared" si="499"/>
        <v>1C26TAA^87216</v>
      </c>
    </row>
    <row r="1627" spans="1:91" ht="14.85" customHeight="1" x14ac:dyDescent="0.25">
      <c r="A1627" s="205">
        <f t="shared" si="500"/>
        <v>1625</v>
      </c>
      <c r="B1627" s="70" t="s">
        <v>102</v>
      </c>
      <c r="C1627" s="293">
        <v>235600393328</v>
      </c>
      <c r="D1627" s="294">
        <v>145445168</v>
      </c>
      <c r="E1627" s="186"/>
      <c r="F1627" s="104">
        <v>46108</v>
      </c>
      <c r="G1627" s="105" t="s">
        <v>497</v>
      </c>
      <c r="H1627" s="105" t="s">
        <v>2531</v>
      </c>
      <c r="I1627" s="105" t="s">
        <v>656</v>
      </c>
      <c r="J1627" s="105" t="s">
        <v>430</v>
      </c>
      <c r="K1627" s="105" t="s">
        <v>242</v>
      </c>
      <c r="L1627" s="104">
        <v>46111</v>
      </c>
      <c r="M1627" s="186">
        <v>20</v>
      </c>
      <c r="N1627" s="105" t="s">
        <v>6229</v>
      </c>
      <c r="O1627" s="105" t="s">
        <v>6230</v>
      </c>
      <c r="P1627" s="105">
        <v>2830050511</v>
      </c>
      <c r="Q1627" s="74">
        <v>46103</v>
      </c>
      <c r="R1627" s="105">
        <v>1209395740</v>
      </c>
      <c r="S1627" s="105">
        <v>224350962</v>
      </c>
      <c r="T1627" s="74">
        <v>46103</v>
      </c>
      <c r="U1627" s="295">
        <v>14276.455</v>
      </c>
      <c r="V1627" s="295">
        <v>13776.666999999999</v>
      </c>
      <c r="W1627" s="105">
        <v>20</v>
      </c>
      <c r="X1627" s="105">
        <v>0</v>
      </c>
      <c r="Y1627" s="296">
        <v>235600393328</v>
      </c>
      <c r="Z1627" s="186" t="s">
        <v>128</v>
      </c>
      <c r="AA1627" s="105" t="s">
        <v>399</v>
      </c>
      <c r="AB1627" s="186" t="s">
        <v>6201</v>
      </c>
      <c r="AC1627" s="293">
        <v>235600393328</v>
      </c>
      <c r="AD1627" s="105" t="s">
        <v>113</v>
      </c>
      <c r="AE1627" s="104">
        <v>46111</v>
      </c>
      <c r="AF1627" s="130">
        <v>46108.708333333336</v>
      </c>
      <c r="AG1627" s="130">
        <v>46108.5</v>
      </c>
      <c r="AH1627" s="130">
        <v>46108.5</v>
      </c>
      <c r="AI1627" s="74">
        <v>46108</v>
      </c>
      <c r="AJ1627" s="74">
        <v>46110</v>
      </c>
      <c r="AK1627" s="74">
        <v>46110</v>
      </c>
      <c r="AL1627" s="74">
        <v>46111</v>
      </c>
      <c r="AM1627" s="74">
        <v>46114</v>
      </c>
      <c r="AN1627" s="74">
        <v>46114</v>
      </c>
      <c r="AO1627" s="81">
        <f t="shared" si="503"/>
        <v>46107.5</v>
      </c>
      <c r="AP1627" s="81">
        <f t="shared" si="504"/>
        <v>46108.5</v>
      </c>
      <c r="AQ1627" s="81">
        <f t="shared" si="505"/>
        <v>46108.5</v>
      </c>
      <c r="AR1627" s="81">
        <f t="shared" si="506"/>
        <v>46111</v>
      </c>
      <c r="AS1627" s="81">
        <f t="shared" si="507"/>
        <v>46113</v>
      </c>
      <c r="AT1627" s="81">
        <f t="shared" si="508"/>
        <v>46111</v>
      </c>
      <c r="AU1627" s="82" t="s">
        <v>6202</v>
      </c>
      <c r="AV1627" s="297">
        <v>46103</v>
      </c>
      <c r="AW1627" s="105" t="s">
        <v>6231</v>
      </c>
      <c r="AX1627" s="105" t="s">
        <v>6232</v>
      </c>
      <c r="AY1627" s="105"/>
      <c r="AZ1627" s="298"/>
      <c r="BA1627" s="105"/>
      <c r="BB1627" s="105"/>
      <c r="BC1627" s="105"/>
      <c r="BD1627" s="105"/>
      <c r="BE1627" s="105"/>
      <c r="BF1627" s="105"/>
      <c r="BG1627" s="105"/>
      <c r="BH1627" s="105"/>
      <c r="BI1627" s="105"/>
      <c r="BJ1627" s="105"/>
      <c r="BK1627" s="105"/>
      <c r="BL1627" s="105"/>
      <c r="BM1627" s="105"/>
      <c r="BN1627" s="105"/>
      <c r="BO1627" s="105"/>
      <c r="BP1627" s="105"/>
      <c r="BQ1627" s="105"/>
      <c r="BR1627" s="105"/>
      <c r="BS1627" s="105"/>
      <c r="BT1627" s="105">
        <f>IF(COUNTIF($C$3:C1627, C1627)=1, 1, 0)</f>
        <v>1</v>
      </c>
      <c r="BU1627" s="299">
        <v>87223</v>
      </c>
      <c r="BV1627" s="74">
        <v>46111</v>
      </c>
      <c r="BW1627" s="176"/>
      <c r="BX1627" s="176"/>
      <c r="BY1627" s="177"/>
      <c r="BZ1627" s="87">
        <f t="shared" si="501"/>
        <v>13</v>
      </c>
      <c r="CB1627" s="88">
        <f t="shared" si="496"/>
        <v>14</v>
      </c>
      <c r="CC1627" s="89"/>
      <c r="CE1627" s="87">
        <f t="shared" si="502"/>
        <v>3</v>
      </c>
      <c r="CF1627" s="90" t="s">
        <v>6233</v>
      </c>
      <c r="CG1627" s="90"/>
      <c r="CH1627" s="90" t="s">
        <v>6233</v>
      </c>
      <c r="CI1627" s="22">
        <v>26249</v>
      </c>
      <c r="CJ1627" s="87">
        <f t="shared" si="497"/>
        <v>3</v>
      </c>
      <c r="CK1627" s="87">
        <f t="shared" si="498"/>
        <v>12</v>
      </c>
      <c r="CL1627" s="22" t="s">
        <v>121</v>
      </c>
      <c r="CM1627" s="22" t="str">
        <f t="shared" si="499"/>
        <v>1C26TAA^87223</v>
      </c>
    </row>
    <row r="1628" spans="1:91" ht="14.85" customHeight="1" x14ac:dyDescent="0.25">
      <c r="A1628" s="69">
        <f t="shared" si="500"/>
        <v>1626</v>
      </c>
      <c r="B1628" s="70" t="s">
        <v>102</v>
      </c>
      <c r="C1628" s="293">
        <v>235600393328</v>
      </c>
      <c r="D1628" s="106">
        <v>145445174</v>
      </c>
      <c r="E1628" s="73"/>
      <c r="F1628" s="74">
        <v>46108</v>
      </c>
      <c r="G1628" s="75" t="s">
        <v>497</v>
      </c>
      <c r="H1628" s="75" t="s">
        <v>2531</v>
      </c>
      <c r="I1628" s="75" t="s">
        <v>656</v>
      </c>
      <c r="J1628" s="75" t="s">
        <v>430</v>
      </c>
      <c r="K1628" s="75" t="s">
        <v>242</v>
      </c>
      <c r="L1628" s="74">
        <v>46111</v>
      </c>
      <c r="M1628" s="73">
        <v>20</v>
      </c>
      <c r="N1628" s="75" t="s">
        <v>6234</v>
      </c>
      <c r="O1628" s="75" t="s">
        <v>6235</v>
      </c>
      <c r="P1628" s="75">
        <v>2830050536</v>
      </c>
      <c r="Q1628" s="74">
        <v>46103</v>
      </c>
      <c r="R1628" s="75">
        <v>1209395784</v>
      </c>
      <c r="S1628" s="75">
        <v>224356591</v>
      </c>
      <c r="T1628" s="74">
        <v>46103</v>
      </c>
      <c r="U1628" s="76">
        <v>11758.566999999999</v>
      </c>
      <c r="V1628" s="76">
        <v>11346.925999999999</v>
      </c>
      <c r="W1628" s="75">
        <v>17</v>
      </c>
      <c r="X1628" s="75">
        <v>0</v>
      </c>
      <c r="Y1628" s="300">
        <v>235600393484</v>
      </c>
      <c r="Z1628" s="73" t="s">
        <v>128</v>
      </c>
      <c r="AA1628" s="75" t="s">
        <v>399</v>
      </c>
      <c r="AB1628" s="73" t="s">
        <v>6201</v>
      </c>
      <c r="AC1628" s="293">
        <v>235600393328</v>
      </c>
      <c r="AD1628" s="75" t="s">
        <v>113</v>
      </c>
      <c r="AE1628" s="104">
        <v>46111</v>
      </c>
      <c r="AF1628" s="130">
        <v>46108.708333333336</v>
      </c>
      <c r="AG1628" s="130">
        <v>46108.5</v>
      </c>
      <c r="AH1628" s="130">
        <v>46108.5</v>
      </c>
      <c r="AI1628" s="74">
        <v>46108</v>
      </c>
      <c r="AJ1628" s="74">
        <v>46110</v>
      </c>
      <c r="AK1628" s="74">
        <v>46110</v>
      </c>
      <c r="AL1628" s="74">
        <v>46111</v>
      </c>
      <c r="AM1628" s="74">
        <v>46114</v>
      </c>
      <c r="AN1628" s="74">
        <v>46114</v>
      </c>
      <c r="AO1628" s="81">
        <f t="shared" si="503"/>
        <v>46107.5</v>
      </c>
      <c r="AP1628" s="81">
        <f t="shared" si="504"/>
        <v>46108.5</v>
      </c>
      <c r="AQ1628" s="81">
        <f t="shared" si="505"/>
        <v>46108.5</v>
      </c>
      <c r="AR1628" s="81">
        <f t="shared" si="506"/>
        <v>46111</v>
      </c>
      <c r="AS1628" s="81">
        <f t="shared" si="507"/>
        <v>46113</v>
      </c>
      <c r="AT1628" s="81">
        <f t="shared" si="508"/>
        <v>46111</v>
      </c>
      <c r="AU1628" s="82" t="s">
        <v>6202</v>
      </c>
      <c r="AV1628" s="297">
        <v>46103</v>
      </c>
      <c r="AW1628" s="75" t="s">
        <v>6236</v>
      </c>
      <c r="AX1628" s="75" t="s">
        <v>6237</v>
      </c>
      <c r="AY1628" s="75"/>
      <c r="AZ1628" s="96"/>
      <c r="BA1628" s="75"/>
      <c r="BB1628" s="75"/>
      <c r="BC1628" s="75"/>
      <c r="BD1628" s="75"/>
      <c r="BE1628" s="75"/>
      <c r="BF1628" s="75"/>
      <c r="BG1628" s="75"/>
      <c r="BH1628" s="75"/>
      <c r="BI1628" s="75"/>
      <c r="BJ1628" s="75"/>
      <c r="BK1628" s="75"/>
      <c r="BL1628" s="75"/>
      <c r="BM1628" s="75"/>
      <c r="BN1628" s="75"/>
      <c r="BO1628" s="75"/>
      <c r="BP1628" s="75"/>
      <c r="BQ1628" s="75"/>
      <c r="BR1628" s="75"/>
      <c r="BS1628" s="75"/>
      <c r="BT1628" s="75">
        <f>IF(COUNTIF($C$3:C1628, C1628)=1, 1, 0)</f>
        <v>0</v>
      </c>
      <c r="BU1628" s="299">
        <v>87223</v>
      </c>
      <c r="BV1628" s="74">
        <v>46111</v>
      </c>
      <c r="BW1628" s="85"/>
      <c r="BX1628" s="85"/>
      <c r="BY1628" s="86"/>
      <c r="BZ1628" s="87">
        <f t="shared" si="501"/>
        <v>13</v>
      </c>
      <c r="CB1628" s="88">
        <f t="shared" si="496"/>
        <v>14</v>
      </c>
      <c r="CC1628" s="89"/>
      <c r="CE1628" s="87">
        <f t="shared" si="502"/>
        <v>3</v>
      </c>
      <c r="CF1628" s="90" t="s">
        <v>6233</v>
      </c>
      <c r="CG1628" s="90"/>
      <c r="CH1628" s="90" t="s">
        <v>6233</v>
      </c>
      <c r="CI1628" s="22">
        <v>26249</v>
      </c>
      <c r="CJ1628" s="87">
        <f t="shared" si="497"/>
        <v>3</v>
      </c>
      <c r="CK1628" s="87">
        <f t="shared" si="498"/>
        <v>12</v>
      </c>
      <c r="CL1628" s="22" t="s">
        <v>121</v>
      </c>
      <c r="CM1628" s="22" t="str">
        <f t="shared" si="499"/>
        <v>1C26TAA^87223</v>
      </c>
    </row>
    <row r="1629" spans="1:91" ht="14.85" customHeight="1" x14ac:dyDescent="0.25">
      <c r="A1629" s="69">
        <f t="shared" si="500"/>
        <v>1627</v>
      </c>
      <c r="B1629" s="70" t="s">
        <v>102</v>
      </c>
      <c r="C1629" s="301">
        <v>235600570122</v>
      </c>
      <c r="D1629" s="106">
        <v>145490298</v>
      </c>
      <c r="E1629" s="73"/>
      <c r="F1629" s="74">
        <v>46112</v>
      </c>
      <c r="G1629" s="75" t="s">
        <v>428</v>
      </c>
      <c r="H1629" s="75" t="s">
        <v>2531</v>
      </c>
      <c r="I1629" s="75" t="s">
        <v>656</v>
      </c>
      <c r="J1629" s="75" t="s">
        <v>430</v>
      </c>
      <c r="K1629" s="75" t="s">
        <v>242</v>
      </c>
      <c r="L1629" s="74">
        <v>46125</v>
      </c>
      <c r="M1629" s="73">
        <v>20</v>
      </c>
      <c r="N1629" s="75" t="s">
        <v>6238</v>
      </c>
      <c r="O1629" s="75" t="s">
        <v>6239</v>
      </c>
      <c r="P1629" s="75">
        <v>2830051222</v>
      </c>
      <c r="Q1629" s="74">
        <v>46115</v>
      </c>
      <c r="R1629" s="75">
        <v>1209399732</v>
      </c>
      <c r="S1629" s="75">
        <v>224408618</v>
      </c>
      <c r="T1629" s="74">
        <v>46115</v>
      </c>
      <c r="U1629" s="190">
        <v>17543.998</v>
      </c>
      <c r="V1629" s="190">
        <v>16922.089</v>
      </c>
      <c r="W1629" s="73">
        <v>20</v>
      </c>
      <c r="X1629" s="73">
        <v>0</v>
      </c>
      <c r="Y1629" s="302">
        <v>235600570122</v>
      </c>
      <c r="Z1629" s="73" t="s">
        <v>128</v>
      </c>
      <c r="AA1629" s="75" t="s">
        <v>399</v>
      </c>
      <c r="AB1629" s="73" t="s">
        <v>6240</v>
      </c>
      <c r="AC1629" s="301">
        <v>235600570122</v>
      </c>
      <c r="AD1629" s="75" t="s">
        <v>113</v>
      </c>
      <c r="AE1629" s="275">
        <v>46125</v>
      </c>
      <c r="AF1629" s="130">
        <v>46122.833333333336</v>
      </c>
      <c r="AG1629" s="130">
        <v>46122.5</v>
      </c>
      <c r="AH1629" s="130">
        <v>46122.375</v>
      </c>
      <c r="AI1629" s="115">
        <v>46123</v>
      </c>
      <c r="AJ1629" s="275">
        <v>46125</v>
      </c>
      <c r="AK1629" s="275">
        <v>46125</v>
      </c>
      <c r="AL1629" s="115">
        <v>46126</v>
      </c>
      <c r="AM1629" s="74">
        <v>46128</v>
      </c>
      <c r="AN1629" s="74">
        <v>46128</v>
      </c>
      <c r="AO1629" s="81">
        <f t="shared" si="503"/>
        <v>46121.375</v>
      </c>
      <c r="AP1629" s="81">
        <f t="shared" si="504"/>
        <v>46122.375</v>
      </c>
      <c r="AQ1629" s="81">
        <f t="shared" si="505"/>
        <v>46122.375</v>
      </c>
      <c r="AR1629" s="81">
        <f t="shared" si="506"/>
        <v>46126</v>
      </c>
      <c r="AS1629" s="81">
        <f t="shared" si="507"/>
        <v>46127</v>
      </c>
      <c r="AT1629" s="81">
        <f t="shared" si="508"/>
        <v>46126</v>
      </c>
      <c r="AU1629" s="82" t="s">
        <v>6241</v>
      </c>
      <c r="AV1629" s="297">
        <v>46115</v>
      </c>
      <c r="AW1629" s="75" t="e">
        <v>#N/A</v>
      </c>
      <c r="AX1629" s="75" t="e">
        <v>#N/A</v>
      </c>
      <c r="AY1629" s="75"/>
      <c r="AZ1629" s="96"/>
      <c r="BA1629" s="75"/>
      <c r="BB1629" s="75"/>
      <c r="BC1629" s="75"/>
      <c r="BD1629" s="75"/>
      <c r="BE1629" s="75"/>
      <c r="BF1629" s="75"/>
      <c r="BG1629" s="75"/>
      <c r="BH1629" s="75"/>
      <c r="BI1629" s="75"/>
      <c r="BJ1629" s="75"/>
      <c r="BK1629" s="75"/>
      <c r="BL1629" s="75"/>
      <c r="BM1629" s="75"/>
      <c r="BN1629" s="75"/>
      <c r="BO1629" s="75"/>
      <c r="BP1629" s="75"/>
      <c r="BQ1629" s="75"/>
      <c r="BR1629" s="75"/>
      <c r="BS1629" s="75"/>
      <c r="BT1629" s="75">
        <f>IF(COUNTIF($C$3:C1629, C1629)=1, 1, 0)</f>
        <v>1</v>
      </c>
      <c r="BU1629" s="201" t="s">
        <v>6242</v>
      </c>
      <c r="BV1629" s="74">
        <v>46126</v>
      </c>
      <c r="BW1629" s="85"/>
      <c r="BX1629" s="85"/>
      <c r="BY1629" s="86"/>
      <c r="BZ1629" s="87">
        <f t="shared" si="501"/>
        <v>14</v>
      </c>
      <c r="CB1629" s="88">
        <f t="shared" si="496"/>
        <v>16</v>
      </c>
      <c r="CC1629" s="89"/>
      <c r="CE1629" s="87">
        <f t="shared" si="502"/>
        <v>4</v>
      </c>
      <c r="CF1629" s="173">
        <v>8531575</v>
      </c>
      <c r="CG1629" s="173"/>
      <c r="CH1629" s="173">
        <v>8531575</v>
      </c>
      <c r="CI1629" s="85">
        <v>26251</v>
      </c>
      <c r="CJ1629" s="87">
        <f t="shared" si="497"/>
        <v>4</v>
      </c>
      <c r="CK1629" s="87">
        <f t="shared" si="498"/>
        <v>14</v>
      </c>
      <c r="CL1629" s="22" t="s">
        <v>6243</v>
      </c>
      <c r="CM1629" s="22" t="str">
        <f t="shared" si="499"/>
        <v>1C26TAA^104383</v>
      </c>
    </row>
    <row r="1630" spans="1:91" ht="14.85" customHeight="1" x14ac:dyDescent="0.25">
      <c r="A1630" s="69">
        <f t="shared" si="500"/>
        <v>1628</v>
      </c>
      <c r="B1630" s="70" t="s">
        <v>102</v>
      </c>
      <c r="C1630" s="301">
        <v>235600570122</v>
      </c>
      <c r="D1630" s="106">
        <v>145490299</v>
      </c>
      <c r="E1630" s="73"/>
      <c r="F1630" s="74">
        <v>46112</v>
      </c>
      <c r="G1630" s="75" t="s">
        <v>428</v>
      </c>
      <c r="H1630" s="75" t="s">
        <v>2531</v>
      </c>
      <c r="I1630" s="75" t="s">
        <v>656</v>
      </c>
      <c r="J1630" s="75" t="s">
        <v>430</v>
      </c>
      <c r="K1630" s="75" t="s">
        <v>242</v>
      </c>
      <c r="L1630" s="74">
        <v>46125</v>
      </c>
      <c r="M1630" s="73">
        <v>20</v>
      </c>
      <c r="N1630" s="75" t="s">
        <v>6244</v>
      </c>
      <c r="O1630" s="75" t="s">
        <v>6245</v>
      </c>
      <c r="P1630" s="75">
        <v>2830051221</v>
      </c>
      <c r="Q1630" s="74">
        <v>46115</v>
      </c>
      <c r="R1630" s="75">
        <v>1209399728</v>
      </c>
      <c r="S1630" s="75">
        <v>224408622</v>
      </c>
      <c r="T1630" s="74">
        <v>46115</v>
      </c>
      <c r="U1630" s="190">
        <v>17446.453000000001</v>
      </c>
      <c r="V1630" s="190">
        <v>16827.52</v>
      </c>
      <c r="W1630" s="73">
        <v>20</v>
      </c>
      <c r="X1630" s="73">
        <v>0</v>
      </c>
      <c r="Y1630" s="302">
        <v>235600570203</v>
      </c>
      <c r="Z1630" s="73" t="s">
        <v>128</v>
      </c>
      <c r="AA1630" s="75" t="s">
        <v>399</v>
      </c>
      <c r="AB1630" s="73" t="s">
        <v>6240</v>
      </c>
      <c r="AC1630" s="301">
        <v>235600570122</v>
      </c>
      <c r="AD1630" s="75" t="s">
        <v>113</v>
      </c>
      <c r="AE1630" s="275">
        <v>46125</v>
      </c>
      <c r="AF1630" s="130">
        <v>46122.833333333336</v>
      </c>
      <c r="AG1630" s="130">
        <v>46122.5</v>
      </c>
      <c r="AH1630" s="130">
        <v>46122.375</v>
      </c>
      <c r="AI1630" s="115">
        <v>46123</v>
      </c>
      <c r="AJ1630" s="275">
        <v>46125</v>
      </c>
      <c r="AK1630" s="275">
        <v>46125</v>
      </c>
      <c r="AL1630" s="115">
        <v>46126</v>
      </c>
      <c r="AM1630" s="74">
        <v>46128</v>
      </c>
      <c r="AN1630" s="74">
        <v>46128</v>
      </c>
      <c r="AO1630" s="81">
        <f t="shared" si="503"/>
        <v>46121.375</v>
      </c>
      <c r="AP1630" s="81">
        <f t="shared" si="504"/>
        <v>46122.375</v>
      </c>
      <c r="AQ1630" s="81">
        <f t="shared" si="505"/>
        <v>46122.375</v>
      </c>
      <c r="AR1630" s="81">
        <f t="shared" si="506"/>
        <v>46126</v>
      </c>
      <c r="AS1630" s="81">
        <f t="shared" si="507"/>
        <v>46127</v>
      </c>
      <c r="AT1630" s="81">
        <f t="shared" si="508"/>
        <v>46126</v>
      </c>
      <c r="AU1630" s="82" t="s">
        <v>6241</v>
      </c>
      <c r="AV1630" s="297">
        <v>46115</v>
      </c>
      <c r="AW1630" s="75" t="e">
        <v>#N/A</v>
      </c>
      <c r="AX1630" s="75" t="e">
        <v>#N/A</v>
      </c>
      <c r="AY1630" s="75"/>
      <c r="AZ1630" s="96"/>
      <c r="BA1630" s="75"/>
      <c r="BB1630" s="75"/>
      <c r="BC1630" s="75"/>
      <c r="BD1630" s="75"/>
      <c r="BE1630" s="75"/>
      <c r="BF1630" s="75"/>
      <c r="BG1630" s="75"/>
      <c r="BH1630" s="75"/>
      <c r="BI1630" s="75"/>
      <c r="BJ1630" s="75"/>
      <c r="BK1630" s="75"/>
      <c r="BL1630" s="75"/>
      <c r="BM1630" s="75"/>
      <c r="BN1630" s="75"/>
      <c r="BO1630" s="75"/>
      <c r="BP1630" s="75"/>
      <c r="BQ1630" s="75"/>
      <c r="BR1630" s="75"/>
      <c r="BS1630" s="75"/>
      <c r="BT1630" s="75">
        <f>IF(COUNTIF($C$3:C1630, C1630)=1, 1, 0)</f>
        <v>0</v>
      </c>
      <c r="BU1630" s="201" t="s">
        <v>6242</v>
      </c>
      <c r="BV1630" s="74">
        <v>46126</v>
      </c>
      <c r="BW1630" s="85"/>
      <c r="BX1630" s="85"/>
      <c r="BY1630" s="86"/>
      <c r="BZ1630" s="87">
        <f t="shared" si="501"/>
        <v>14</v>
      </c>
      <c r="CB1630" s="88">
        <f t="shared" si="496"/>
        <v>16</v>
      </c>
      <c r="CC1630" s="89"/>
      <c r="CE1630" s="87">
        <f t="shared" si="502"/>
        <v>4</v>
      </c>
      <c r="CF1630" s="173">
        <v>8531575</v>
      </c>
      <c r="CG1630" s="173"/>
      <c r="CH1630" s="173">
        <v>8531575</v>
      </c>
      <c r="CI1630" s="85">
        <v>26251</v>
      </c>
      <c r="CJ1630" s="87">
        <f t="shared" si="497"/>
        <v>4</v>
      </c>
      <c r="CK1630" s="87">
        <f t="shared" si="498"/>
        <v>14</v>
      </c>
      <c r="CL1630" s="22" t="s">
        <v>6243</v>
      </c>
      <c r="CM1630" s="22" t="str">
        <f t="shared" si="499"/>
        <v>1C26TAA^104383</v>
      </c>
    </row>
    <row r="1631" spans="1:91" s="85" customFormat="1" ht="14.85" customHeight="1" x14ac:dyDescent="0.25">
      <c r="A1631" s="75">
        <f t="shared" si="500"/>
        <v>1629</v>
      </c>
      <c r="B1631" s="70" t="s">
        <v>102</v>
      </c>
      <c r="C1631" s="301">
        <v>235600580454</v>
      </c>
      <c r="D1631" s="106">
        <v>145681465</v>
      </c>
      <c r="E1631" s="73">
        <v>5320007953</v>
      </c>
      <c r="F1631" s="74">
        <v>46112</v>
      </c>
      <c r="G1631" s="75" t="s">
        <v>428</v>
      </c>
      <c r="H1631" s="75" t="s">
        <v>2531</v>
      </c>
      <c r="I1631" s="75" t="s">
        <v>656</v>
      </c>
      <c r="J1631" s="75" t="s">
        <v>430</v>
      </c>
      <c r="K1631" s="75" t="s">
        <v>242</v>
      </c>
      <c r="L1631" s="74">
        <v>46127</v>
      </c>
      <c r="M1631" s="73">
        <v>20</v>
      </c>
      <c r="N1631" s="75" t="s">
        <v>6246</v>
      </c>
      <c r="O1631" s="75" t="s">
        <v>6247</v>
      </c>
      <c r="P1631" s="75">
        <v>2830051289</v>
      </c>
      <c r="Q1631" s="74">
        <v>46116</v>
      </c>
      <c r="R1631" s="75">
        <v>1209399987</v>
      </c>
      <c r="S1631" s="75">
        <v>224413078</v>
      </c>
      <c r="T1631" s="74">
        <v>46116</v>
      </c>
      <c r="U1631" s="76">
        <v>6042.5010000000002</v>
      </c>
      <c r="V1631" s="76">
        <v>5830.9660000000003</v>
      </c>
      <c r="W1631" s="73">
        <v>9</v>
      </c>
      <c r="X1631" s="73">
        <v>0</v>
      </c>
      <c r="Y1631" s="250">
        <v>235600580454</v>
      </c>
      <c r="Z1631" s="82" t="s">
        <v>128</v>
      </c>
      <c r="AA1631" s="75" t="s">
        <v>399</v>
      </c>
      <c r="AB1631" s="82" t="s">
        <v>6240</v>
      </c>
      <c r="AC1631" s="301">
        <v>235600580454</v>
      </c>
      <c r="AD1631" s="75" t="s">
        <v>113</v>
      </c>
      <c r="AE1631" s="275">
        <v>46125</v>
      </c>
      <c r="AF1631" s="130">
        <v>46121.833333333336</v>
      </c>
      <c r="AG1631" s="130">
        <v>46122.5</v>
      </c>
      <c r="AH1631" s="130">
        <v>46122.375</v>
      </c>
      <c r="AI1631" s="74">
        <v>46123</v>
      </c>
      <c r="AJ1631" s="275">
        <v>46125</v>
      </c>
      <c r="AK1631" s="275">
        <v>46125</v>
      </c>
      <c r="AL1631" s="74">
        <v>46126</v>
      </c>
      <c r="AM1631" s="74">
        <v>46129</v>
      </c>
      <c r="AN1631" s="74">
        <v>46130</v>
      </c>
      <c r="AO1631" s="81" t="s">
        <v>121</v>
      </c>
      <c r="AP1631" s="81" t="s">
        <v>121</v>
      </c>
      <c r="AQ1631" s="81" t="s">
        <v>121</v>
      </c>
      <c r="AR1631" s="81" t="s">
        <v>121</v>
      </c>
      <c r="AS1631" s="81" t="s">
        <v>121</v>
      </c>
      <c r="AT1631" s="81" t="s">
        <v>121</v>
      </c>
      <c r="AU1631" s="82" t="s">
        <v>6241</v>
      </c>
      <c r="AV1631" s="134">
        <v>46116</v>
      </c>
      <c r="AW1631" s="75" t="e">
        <v>#N/A</v>
      </c>
      <c r="AX1631" s="75" t="e">
        <v>#N/A</v>
      </c>
      <c r="AY1631" s="75"/>
      <c r="AZ1631" s="96"/>
      <c r="BA1631" s="75"/>
      <c r="BB1631" s="75"/>
      <c r="BC1631" s="75"/>
      <c r="BD1631" s="75"/>
      <c r="BE1631" s="75"/>
      <c r="BF1631" s="75"/>
      <c r="BG1631" s="75"/>
      <c r="BH1631" s="75"/>
      <c r="BI1631" s="75"/>
      <c r="BJ1631" s="75"/>
      <c r="BK1631" s="75"/>
      <c r="BL1631" s="75"/>
      <c r="BM1631" s="75"/>
      <c r="BN1631" s="75"/>
      <c r="BO1631" s="75"/>
      <c r="BP1631" s="75"/>
      <c r="BQ1631" s="75"/>
      <c r="BR1631" s="75"/>
      <c r="BS1631" s="75"/>
      <c r="BT1631" s="75">
        <f>IF(COUNTIF($C$3:C1631, C1631)=1, 1, 0)</f>
        <v>1</v>
      </c>
      <c r="BU1631">
        <v>103025</v>
      </c>
      <c r="BV1631" s="74">
        <v>46125</v>
      </c>
      <c r="BY1631" s="86"/>
      <c r="BZ1631" s="171">
        <f t="shared" si="501"/>
        <v>14</v>
      </c>
      <c r="CB1631" s="88">
        <f t="shared" si="496"/>
        <v>16</v>
      </c>
      <c r="CC1631" s="172"/>
      <c r="CE1631" s="171">
        <f t="shared" si="502"/>
        <v>4</v>
      </c>
      <c r="CF1631" s="173">
        <v>8531575</v>
      </c>
      <c r="CG1631" s="173"/>
      <c r="CH1631" s="173">
        <v>8531575</v>
      </c>
      <c r="CI1631" s="85">
        <v>26251</v>
      </c>
      <c r="CJ1631" s="171">
        <f t="shared" si="497"/>
        <v>4</v>
      </c>
      <c r="CK1631" s="171">
        <f t="shared" si="498"/>
        <v>14</v>
      </c>
      <c r="CL1631" s="85" t="s">
        <v>6243</v>
      </c>
      <c r="CM1631" s="22" t="str">
        <f t="shared" si="499"/>
        <v>1C26TAA^103025</v>
      </c>
    </row>
    <row r="1632" spans="1:91" s="85" customFormat="1" ht="14.85" customHeight="1" x14ac:dyDescent="0.25">
      <c r="A1632" s="75"/>
      <c r="B1632" s="70" t="s">
        <v>102</v>
      </c>
      <c r="C1632" s="301">
        <v>235600580454</v>
      </c>
      <c r="D1632" s="106">
        <v>145808301</v>
      </c>
      <c r="E1632" s="73">
        <v>5320007953</v>
      </c>
      <c r="F1632" s="74">
        <v>46112</v>
      </c>
      <c r="G1632" s="75" t="s">
        <v>428</v>
      </c>
      <c r="H1632" s="75" t="s">
        <v>2531</v>
      </c>
      <c r="I1632" s="75" t="s">
        <v>656</v>
      </c>
      <c r="J1632" s="75" t="s">
        <v>430</v>
      </c>
      <c r="K1632" s="75" t="s">
        <v>242</v>
      </c>
      <c r="L1632" s="74">
        <v>46125</v>
      </c>
      <c r="M1632" s="73">
        <v>0</v>
      </c>
      <c r="N1632" s="75" t="s">
        <v>6246</v>
      </c>
      <c r="O1632" s="75" t="s">
        <v>6247</v>
      </c>
      <c r="P1632" s="75">
        <v>2830051291</v>
      </c>
      <c r="Q1632" s="74">
        <v>46116</v>
      </c>
      <c r="R1632" s="75">
        <v>1209399989</v>
      </c>
      <c r="S1632" s="75">
        <v>224413083</v>
      </c>
      <c r="T1632" s="74">
        <v>46116</v>
      </c>
      <c r="U1632" s="75">
        <v>375.97199999999998</v>
      </c>
      <c r="V1632" s="75">
        <v>362.63400000000001</v>
      </c>
      <c r="W1632" s="73">
        <v>1</v>
      </c>
      <c r="X1632" s="73">
        <v>0</v>
      </c>
      <c r="Y1632" s="250">
        <v>235600580454</v>
      </c>
      <c r="Z1632" s="82" t="s">
        <v>128</v>
      </c>
      <c r="AA1632" s="75" t="s">
        <v>399</v>
      </c>
      <c r="AB1632" s="82" t="s">
        <v>6240</v>
      </c>
      <c r="AC1632" s="301">
        <v>235600580454</v>
      </c>
      <c r="AD1632" s="75" t="s">
        <v>113</v>
      </c>
      <c r="AE1632" s="275">
        <v>46125</v>
      </c>
      <c r="AF1632" s="130">
        <v>46121.833333333336</v>
      </c>
      <c r="AG1632" s="130">
        <v>46122.5</v>
      </c>
      <c r="AH1632" s="130">
        <v>46122.375</v>
      </c>
      <c r="AI1632" s="74">
        <v>46123</v>
      </c>
      <c r="AJ1632" s="275">
        <v>46125</v>
      </c>
      <c r="AK1632" s="275">
        <v>46125</v>
      </c>
      <c r="AL1632" s="74">
        <v>46126</v>
      </c>
      <c r="AM1632" s="74">
        <v>46129</v>
      </c>
      <c r="AN1632" s="74">
        <v>46130</v>
      </c>
      <c r="AO1632" s="81" t="s">
        <v>121</v>
      </c>
      <c r="AP1632" s="81" t="s">
        <v>121</v>
      </c>
      <c r="AQ1632" s="81" t="s">
        <v>121</v>
      </c>
      <c r="AR1632" s="81" t="s">
        <v>121</v>
      </c>
      <c r="AS1632" s="81" t="s">
        <v>121</v>
      </c>
      <c r="AT1632" s="81" t="s">
        <v>121</v>
      </c>
      <c r="AU1632" s="82" t="s">
        <v>6241</v>
      </c>
      <c r="AV1632" s="134">
        <v>46116</v>
      </c>
      <c r="AW1632" s="75"/>
      <c r="AX1632" s="75"/>
      <c r="AY1632" s="75"/>
      <c r="AZ1632" s="96"/>
      <c r="BA1632" s="75"/>
      <c r="BB1632" s="75"/>
      <c r="BC1632" s="75"/>
      <c r="BD1632" s="75"/>
      <c r="BE1632" s="75"/>
      <c r="BF1632" s="75"/>
      <c r="BG1632" s="75"/>
      <c r="BH1632" s="75"/>
      <c r="BI1632" s="75"/>
      <c r="BJ1632" s="75"/>
      <c r="BK1632" s="75"/>
      <c r="BL1632" s="75"/>
      <c r="BM1632" s="75"/>
      <c r="BN1632" s="75"/>
      <c r="BO1632" s="75"/>
      <c r="BP1632" s="75"/>
      <c r="BQ1632" s="75"/>
      <c r="BR1632" s="75"/>
      <c r="BS1632" s="75"/>
      <c r="BT1632" s="75"/>
      <c r="BU1632">
        <v>103025</v>
      </c>
      <c r="BV1632" s="74">
        <v>46125</v>
      </c>
      <c r="BY1632" s="86"/>
      <c r="BZ1632" s="87">
        <f t="shared" si="501"/>
        <v>14</v>
      </c>
      <c r="CB1632" s="88">
        <f t="shared" si="496"/>
        <v>16</v>
      </c>
      <c r="CC1632" s="172"/>
      <c r="CE1632" s="171"/>
      <c r="CF1632" s="173"/>
      <c r="CG1632" s="173"/>
      <c r="CH1632" s="173"/>
      <c r="CJ1632" s="87">
        <f t="shared" si="497"/>
        <v>4</v>
      </c>
      <c r="CK1632" s="87">
        <f t="shared" si="498"/>
        <v>14</v>
      </c>
      <c r="CL1632" s="85" t="s">
        <v>6243</v>
      </c>
      <c r="CM1632" s="22" t="str">
        <f t="shared" si="499"/>
        <v>1C26TAA^103025</v>
      </c>
    </row>
    <row r="1633" spans="1:91" s="85" customFormat="1" ht="14.85" customHeight="1" x14ac:dyDescent="0.25">
      <c r="A1633" s="75"/>
      <c r="B1633" s="70" t="s">
        <v>102</v>
      </c>
      <c r="C1633" s="301">
        <v>235600580454</v>
      </c>
      <c r="D1633" s="106">
        <v>145490302</v>
      </c>
      <c r="E1633" s="73">
        <v>5320007953</v>
      </c>
      <c r="F1633" s="74">
        <v>46112</v>
      </c>
      <c r="G1633" s="75" t="s">
        <v>428</v>
      </c>
      <c r="H1633" s="75" t="s">
        <v>2531</v>
      </c>
      <c r="I1633" s="75" t="s">
        <v>656</v>
      </c>
      <c r="J1633" s="75" t="s">
        <v>430</v>
      </c>
      <c r="K1633" s="75" t="s">
        <v>242</v>
      </c>
      <c r="L1633" s="74">
        <v>46125</v>
      </c>
      <c r="M1633" s="73">
        <v>0</v>
      </c>
      <c r="N1633" s="75" t="s">
        <v>6246</v>
      </c>
      <c r="O1633" s="75" t="s">
        <v>6247</v>
      </c>
      <c r="P1633" s="75">
        <v>2830051288</v>
      </c>
      <c r="Q1633" s="74">
        <v>46116</v>
      </c>
      <c r="R1633" s="75">
        <v>1209399985</v>
      </c>
      <c r="S1633" s="75">
        <v>224413075</v>
      </c>
      <c r="T1633" s="74">
        <v>46116</v>
      </c>
      <c r="U1633" s="76">
        <v>4157.01</v>
      </c>
      <c r="V1633" s="76">
        <v>4009.5419999999999</v>
      </c>
      <c r="W1633" s="73">
        <v>6</v>
      </c>
      <c r="X1633" s="73">
        <v>0</v>
      </c>
      <c r="Y1633" s="250">
        <v>235600580454</v>
      </c>
      <c r="Z1633" s="82" t="s">
        <v>128</v>
      </c>
      <c r="AA1633" s="75" t="s">
        <v>399</v>
      </c>
      <c r="AB1633" s="82" t="s">
        <v>6240</v>
      </c>
      <c r="AC1633" s="301">
        <v>235600580454</v>
      </c>
      <c r="AD1633" s="75" t="s">
        <v>113</v>
      </c>
      <c r="AE1633" s="275">
        <v>46125</v>
      </c>
      <c r="AF1633" s="130">
        <v>46121.833333333336</v>
      </c>
      <c r="AG1633" s="130">
        <v>46122.5</v>
      </c>
      <c r="AH1633" s="130">
        <v>46122.375</v>
      </c>
      <c r="AI1633" s="74">
        <v>46123</v>
      </c>
      <c r="AJ1633" s="275">
        <v>46125</v>
      </c>
      <c r="AK1633" s="275">
        <v>46125</v>
      </c>
      <c r="AL1633" s="74">
        <v>46126</v>
      </c>
      <c r="AM1633" s="74">
        <v>46129</v>
      </c>
      <c r="AN1633" s="74">
        <v>46130</v>
      </c>
      <c r="AO1633" s="81" t="s">
        <v>121</v>
      </c>
      <c r="AP1633" s="81" t="s">
        <v>121</v>
      </c>
      <c r="AQ1633" s="81" t="s">
        <v>121</v>
      </c>
      <c r="AR1633" s="81" t="s">
        <v>121</v>
      </c>
      <c r="AS1633" s="81" t="s">
        <v>121</v>
      </c>
      <c r="AT1633" s="81" t="s">
        <v>121</v>
      </c>
      <c r="AU1633" s="82" t="s">
        <v>6241</v>
      </c>
      <c r="AV1633" s="134">
        <v>46116</v>
      </c>
      <c r="AW1633" s="75"/>
      <c r="AX1633" s="75"/>
      <c r="AY1633" s="75"/>
      <c r="AZ1633" s="96"/>
      <c r="BA1633" s="75"/>
      <c r="BB1633" s="75"/>
      <c r="BC1633" s="75"/>
      <c r="BD1633" s="75"/>
      <c r="BE1633" s="75"/>
      <c r="BF1633" s="75"/>
      <c r="BG1633" s="75"/>
      <c r="BH1633" s="75"/>
      <c r="BI1633" s="75"/>
      <c r="BJ1633" s="75"/>
      <c r="BK1633" s="75"/>
      <c r="BL1633" s="75"/>
      <c r="BM1633" s="75"/>
      <c r="BN1633" s="75"/>
      <c r="BO1633" s="75"/>
      <c r="BP1633" s="75"/>
      <c r="BQ1633" s="75"/>
      <c r="BR1633" s="75"/>
      <c r="BS1633" s="75"/>
      <c r="BT1633" s="75"/>
      <c r="BU1633">
        <v>103025</v>
      </c>
      <c r="BV1633" s="74">
        <v>46125</v>
      </c>
      <c r="BY1633" s="86"/>
      <c r="BZ1633" s="87">
        <f t="shared" si="501"/>
        <v>14</v>
      </c>
      <c r="CB1633" s="88">
        <f t="shared" si="496"/>
        <v>16</v>
      </c>
      <c r="CC1633" s="172"/>
      <c r="CE1633" s="171"/>
      <c r="CF1633" s="173"/>
      <c r="CG1633" s="173"/>
      <c r="CH1633" s="173"/>
      <c r="CJ1633" s="87">
        <f t="shared" si="497"/>
        <v>4</v>
      </c>
      <c r="CK1633" s="87">
        <f t="shared" si="498"/>
        <v>14</v>
      </c>
      <c r="CL1633" s="85" t="s">
        <v>6243</v>
      </c>
      <c r="CM1633" s="22" t="str">
        <f t="shared" si="499"/>
        <v>1C26TAA^103025</v>
      </c>
    </row>
    <row r="1634" spans="1:91" s="85" customFormat="1" ht="14.85" customHeight="1" x14ac:dyDescent="0.25">
      <c r="A1634" s="75"/>
      <c r="B1634" s="70" t="s">
        <v>102</v>
      </c>
      <c r="C1634" s="301">
        <v>235600580454</v>
      </c>
      <c r="D1634" s="106">
        <v>145706728</v>
      </c>
      <c r="E1634" s="73">
        <v>5320007953</v>
      </c>
      <c r="F1634" s="74">
        <v>46112</v>
      </c>
      <c r="G1634" s="75" t="s">
        <v>428</v>
      </c>
      <c r="H1634" s="75" t="s">
        <v>2531</v>
      </c>
      <c r="I1634" s="75" t="s">
        <v>656</v>
      </c>
      <c r="J1634" s="75" t="s">
        <v>430</v>
      </c>
      <c r="K1634" s="75" t="s">
        <v>242</v>
      </c>
      <c r="L1634" s="74">
        <v>46128</v>
      </c>
      <c r="M1634" s="73">
        <v>0</v>
      </c>
      <c r="N1634" s="75" t="s">
        <v>6246</v>
      </c>
      <c r="O1634" s="75" t="s">
        <v>6247</v>
      </c>
      <c r="P1634" s="75">
        <v>2830051290</v>
      </c>
      <c r="Q1634" s="74">
        <v>46116</v>
      </c>
      <c r="R1634" s="75">
        <v>1209399988</v>
      </c>
      <c r="S1634" s="75">
        <v>224413080</v>
      </c>
      <c r="T1634" s="74">
        <v>46116</v>
      </c>
      <c r="U1634" s="76">
        <v>2281.558</v>
      </c>
      <c r="V1634" s="76">
        <v>2201.6869999999999</v>
      </c>
      <c r="W1634" s="73">
        <v>4</v>
      </c>
      <c r="X1634" s="73">
        <v>0</v>
      </c>
      <c r="Y1634" s="250">
        <v>235600580454</v>
      </c>
      <c r="Z1634" s="82" t="s">
        <v>128</v>
      </c>
      <c r="AA1634" s="75" t="s">
        <v>399</v>
      </c>
      <c r="AB1634" s="82" t="s">
        <v>6240</v>
      </c>
      <c r="AC1634" s="301">
        <v>235600580454</v>
      </c>
      <c r="AD1634" s="75" t="s">
        <v>113</v>
      </c>
      <c r="AE1634" s="275">
        <v>46125</v>
      </c>
      <c r="AF1634" s="130">
        <v>46121.833333333336</v>
      </c>
      <c r="AG1634" s="130">
        <v>46122.5</v>
      </c>
      <c r="AH1634" s="130">
        <v>46122.375</v>
      </c>
      <c r="AI1634" s="74">
        <v>46123</v>
      </c>
      <c r="AJ1634" s="275">
        <v>46125</v>
      </c>
      <c r="AK1634" s="275">
        <v>46125</v>
      </c>
      <c r="AL1634" s="74">
        <v>46126</v>
      </c>
      <c r="AM1634" s="74">
        <v>46129</v>
      </c>
      <c r="AN1634" s="74">
        <v>46130</v>
      </c>
      <c r="AO1634" s="81" t="s">
        <v>121</v>
      </c>
      <c r="AP1634" s="81" t="s">
        <v>121</v>
      </c>
      <c r="AQ1634" s="81" t="s">
        <v>121</v>
      </c>
      <c r="AR1634" s="81" t="s">
        <v>121</v>
      </c>
      <c r="AS1634" s="81" t="s">
        <v>121</v>
      </c>
      <c r="AT1634" s="81" t="s">
        <v>121</v>
      </c>
      <c r="AU1634" s="82" t="s">
        <v>6241</v>
      </c>
      <c r="AV1634" s="134">
        <v>46116</v>
      </c>
      <c r="AW1634" s="75"/>
      <c r="AX1634" s="75"/>
      <c r="AY1634" s="75"/>
      <c r="AZ1634" s="96"/>
      <c r="BA1634" s="75"/>
      <c r="BB1634" s="75"/>
      <c r="BC1634" s="75"/>
      <c r="BD1634" s="75"/>
      <c r="BE1634" s="75"/>
      <c r="BF1634" s="75"/>
      <c r="BG1634" s="75"/>
      <c r="BH1634" s="75"/>
      <c r="BI1634" s="75"/>
      <c r="BJ1634" s="75"/>
      <c r="BK1634" s="75"/>
      <c r="BL1634" s="75"/>
      <c r="BM1634" s="75"/>
      <c r="BN1634" s="75"/>
      <c r="BO1634" s="75"/>
      <c r="BP1634" s="75"/>
      <c r="BQ1634" s="75"/>
      <c r="BR1634" s="75"/>
      <c r="BS1634" s="75"/>
      <c r="BT1634" s="75"/>
      <c r="BU1634">
        <v>103025</v>
      </c>
      <c r="BV1634" s="74">
        <v>46125</v>
      </c>
      <c r="BY1634" s="86"/>
      <c r="BZ1634" s="87">
        <f t="shared" si="501"/>
        <v>14</v>
      </c>
      <c r="CB1634" s="88">
        <f t="shared" si="496"/>
        <v>16</v>
      </c>
      <c r="CC1634" s="172"/>
      <c r="CE1634" s="171"/>
      <c r="CF1634" s="173"/>
      <c r="CG1634" s="173"/>
      <c r="CH1634" s="173"/>
      <c r="CJ1634" s="87">
        <f t="shared" si="497"/>
        <v>4</v>
      </c>
      <c r="CK1634" s="87">
        <f t="shared" si="498"/>
        <v>14</v>
      </c>
      <c r="CL1634" s="85" t="s">
        <v>6243</v>
      </c>
      <c r="CM1634" s="22" t="str">
        <f t="shared" si="499"/>
        <v>1C26TAA^103025</v>
      </c>
    </row>
    <row r="1635" spans="1:91" ht="14.85" customHeight="1" x14ac:dyDescent="0.25">
      <c r="A1635" s="183">
        <f t="shared" ref="A1635:A1640" si="509">ROW()-2</f>
        <v>1633</v>
      </c>
      <c r="B1635" s="156" t="s">
        <v>102</v>
      </c>
      <c r="C1635" s="293">
        <v>235600393328</v>
      </c>
      <c r="D1635" s="155">
        <v>145396972</v>
      </c>
      <c r="E1635" s="156"/>
      <c r="F1635" s="115">
        <v>46098</v>
      </c>
      <c r="G1635" s="182" t="s">
        <v>497</v>
      </c>
      <c r="H1635" s="182" t="s">
        <v>2531</v>
      </c>
      <c r="I1635" s="182" t="s">
        <v>656</v>
      </c>
      <c r="J1635" s="182" t="s">
        <v>430</v>
      </c>
      <c r="K1635" s="182" t="s">
        <v>242</v>
      </c>
      <c r="L1635" s="115">
        <v>46113</v>
      </c>
      <c r="M1635" s="156">
        <v>20</v>
      </c>
      <c r="N1635" s="182" t="s">
        <v>6248</v>
      </c>
      <c r="O1635" s="182" t="s">
        <v>6249</v>
      </c>
      <c r="P1635" s="182">
        <v>2830050440</v>
      </c>
      <c r="Q1635" s="115">
        <v>46102</v>
      </c>
      <c r="R1635" s="182">
        <v>1209395437</v>
      </c>
      <c r="S1635" s="182">
        <v>224348553</v>
      </c>
      <c r="T1635" s="115">
        <v>46102</v>
      </c>
      <c r="U1635" s="291">
        <v>16695.678</v>
      </c>
      <c r="V1635" s="291">
        <v>16103.380999999999</v>
      </c>
      <c r="W1635" s="182">
        <v>20</v>
      </c>
      <c r="X1635" s="182">
        <v>0</v>
      </c>
      <c r="Y1635" s="103">
        <v>235600393352</v>
      </c>
      <c r="Z1635" s="125" t="s">
        <v>128</v>
      </c>
      <c r="AA1635" s="182" t="s">
        <v>399</v>
      </c>
      <c r="AB1635" s="125" t="s">
        <v>6201</v>
      </c>
      <c r="AC1635" s="293">
        <v>235600393328</v>
      </c>
      <c r="AD1635" s="182" t="s">
        <v>113</v>
      </c>
      <c r="AE1635" s="104">
        <v>46111</v>
      </c>
      <c r="AF1635" s="130">
        <v>46108.708333333336</v>
      </c>
      <c r="AG1635" s="130">
        <v>46108.5</v>
      </c>
      <c r="AH1635" s="130">
        <v>46108.5</v>
      </c>
      <c r="AI1635" s="74">
        <v>46108</v>
      </c>
      <c r="AJ1635" s="74">
        <v>46110</v>
      </c>
      <c r="AK1635" s="74">
        <v>46110</v>
      </c>
      <c r="AL1635" s="74">
        <v>46111</v>
      </c>
      <c r="AM1635" s="74">
        <v>46114</v>
      </c>
      <c r="AN1635" s="74">
        <v>46114</v>
      </c>
      <c r="AO1635" s="81">
        <f>IF(AH1635&lt;AG1635,IF(AH1635=0,"",AH1635-1),IF(AG1635=0,"",AG1635-1))</f>
        <v>46107.5</v>
      </c>
      <c r="AP1635" s="81">
        <f>IF(AH1635&lt;AG1635,IF(AH1635=0,"",AH1635),IF(AG1635=0,"",AG1635))</f>
        <v>46108.5</v>
      </c>
      <c r="AQ1635" s="81">
        <f>IF(AH1635&lt;AG1635,IF(AH1635=0,"",AH1635),IF(AG1635=0,"",AG1635))</f>
        <v>46108.5</v>
      </c>
      <c r="AR1635" s="81">
        <f>IF(AI1635=0,"",IF(AI1635&lt;AJ1635,AJ1635+1,AI1635+1))</f>
        <v>46111</v>
      </c>
      <c r="AS1635" s="81">
        <f>IF(AI1635=0,"",IF(AE1635=0,IF(AJ1635=0,AI1635+2,AJ1635+2),AE1635+2))</f>
        <v>46113</v>
      </c>
      <c r="AT1635" s="81">
        <f>IF(AI1635=0,"",IF(AI1635&lt;AJ1635,AJ1635+1,AI1635+1))</f>
        <v>46111</v>
      </c>
      <c r="AU1635" s="82" t="s">
        <v>6202</v>
      </c>
      <c r="AV1635" s="263">
        <v>46102</v>
      </c>
      <c r="AW1635" s="182" t="s">
        <v>6250</v>
      </c>
      <c r="AX1635" s="182" t="s">
        <v>6251</v>
      </c>
      <c r="AY1635" s="182"/>
      <c r="AZ1635" s="292"/>
      <c r="BA1635" s="182"/>
      <c r="BB1635" s="182"/>
      <c r="BC1635" s="182"/>
      <c r="BD1635" s="182"/>
      <c r="BE1635" s="182"/>
      <c r="BF1635" s="182"/>
      <c r="BG1635" s="182"/>
      <c r="BH1635" s="182"/>
      <c r="BI1635" s="182"/>
      <c r="BJ1635" s="182"/>
      <c r="BK1635" s="182"/>
      <c r="BL1635" s="182"/>
      <c r="BM1635" s="182"/>
      <c r="BN1635" s="182"/>
      <c r="BO1635" s="182"/>
      <c r="BP1635" s="182"/>
      <c r="BQ1635" s="182"/>
      <c r="BR1635" s="182"/>
      <c r="BS1635" s="182"/>
      <c r="BT1635" s="182">
        <f>IF(COUNTIF($C$3:C1635, C1635)=1, 1, 0)</f>
        <v>0</v>
      </c>
      <c r="BU1635" s="299">
        <v>87223</v>
      </c>
      <c r="BV1635" s="74">
        <v>46111</v>
      </c>
      <c r="BW1635" s="168"/>
      <c r="BX1635" s="168"/>
      <c r="BY1635" s="169"/>
      <c r="BZ1635" s="87">
        <f t="shared" si="501"/>
        <v>12</v>
      </c>
      <c r="CB1635" s="88">
        <f t="shared" si="496"/>
        <v>14</v>
      </c>
      <c r="CC1635" s="89"/>
      <c r="CE1635" s="87">
        <f t="shared" ref="CE1635:CE1640" si="510">IF(AD1635="Sea waybill", IF(AK1635&lt;&gt;0, MONTH(AK1635), IF(AJ1635&gt;AI1635, MONTH(AJ1635), MONTH(AI1635))),"")</f>
        <v>3</v>
      </c>
      <c r="CF1635" s="90" t="s">
        <v>6233</v>
      </c>
      <c r="CG1635" s="90"/>
      <c r="CH1635" s="90" t="s">
        <v>6233</v>
      </c>
      <c r="CI1635" s="22">
        <v>26249</v>
      </c>
      <c r="CJ1635" s="87">
        <f t="shared" si="497"/>
        <v>3</v>
      </c>
      <c r="CK1635" s="87">
        <f t="shared" si="498"/>
        <v>12</v>
      </c>
      <c r="CL1635" s="22" t="s">
        <v>121</v>
      </c>
      <c r="CM1635" s="22" t="str">
        <f t="shared" si="499"/>
        <v>1C26TAA^87223</v>
      </c>
    </row>
    <row r="1636" spans="1:91" ht="14.85" customHeight="1" x14ac:dyDescent="0.25">
      <c r="A1636" s="75">
        <f t="shared" si="509"/>
        <v>1634</v>
      </c>
      <c r="B1636" s="73" t="s">
        <v>102</v>
      </c>
      <c r="C1636" s="98">
        <v>235600393433</v>
      </c>
      <c r="D1636" s="106">
        <v>145445103</v>
      </c>
      <c r="E1636" s="73"/>
      <c r="F1636" s="74">
        <v>46098</v>
      </c>
      <c r="G1636" s="75" t="s">
        <v>428</v>
      </c>
      <c r="H1636" s="75" t="s">
        <v>2531</v>
      </c>
      <c r="I1636" s="75" t="s">
        <v>656</v>
      </c>
      <c r="J1636" s="75" t="s">
        <v>430</v>
      </c>
      <c r="K1636" s="75" t="s">
        <v>242</v>
      </c>
      <c r="L1636" s="74">
        <v>46114</v>
      </c>
      <c r="M1636" s="73">
        <v>20</v>
      </c>
      <c r="N1636" s="85" t="s">
        <v>6252</v>
      </c>
      <c r="O1636" s="85" t="s">
        <v>6253</v>
      </c>
      <c r="P1636" s="75">
        <v>2830050443</v>
      </c>
      <c r="Q1636" s="74">
        <v>46102</v>
      </c>
      <c r="R1636" s="75">
        <v>1209395440</v>
      </c>
      <c r="S1636" s="75">
        <v>224348574</v>
      </c>
      <c r="T1636" s="74">
        <v>46102</v>
      </c>
      <c r="U1636" s="76">
        <v>8825.0820000000003</v>
      </c>
      <c r="V1636" s="76">
        <v>8516.1299999999992</v>
      </c>
      <c r="W1636" s="73">
        <v>13</v>
      </c>
      <c r="X1636" s="73">
        <v>0</v>
      </c>
      <c r="Y1636" s="98">
        <v>235600393361</v>
      </c>
      <c r="Z1636" s="82" t="s">
        <v>128</v>
      </c>
      <c r="AA1636" s="75" t="s">
        <v>399</v>
      </c>
      <c r="AB1636" s="82" t="s">
        <v>6201</v>
      </c>
      <c r="AC1636" s="98">
        <v>235600393433</v>
      </c>
      <c r="AD1636" s="75" t="s">
        <v>113</v>
      </c>
      <c r="AE1636" s="74">
        <v>46111</v>
      </c>
      <c r="AF1636" s="130">
        <v>46108.708333333336</v>
      </c>
      <c r="AG1636" s="130">
        <v>46108.5</v>
      </c>
      <c r="AH1636" s="130">
        <v>46108.5</v>
      </c>
      <c r="AI1636" s="74">
        <v>46108</v>
      </c>
      <c r="AJ1636" s="74">
        <v>46110</v>
      </c>
      <c r="AK1636" s="74">
        <v>46110</v>
      </c>
      <c r="AL1636" s="74">
        <v>46111</v>
      </c>
      <c r="AM1636" s="74">
        <v>46114</v>
      </c>
      <c r="AN1636" s="74">
        <v>46114</v>
      </c>
      <c r="AO1636" s="81">
        <f>IF(AH1636&lt;AG1636,IF(AH1636=0,"",AH1636-1),IF(AG1636=0,"",AG1636-1))</f>
        <v>46107.5</v>
      </c>
      <c r="AP1636" s="81">
        <f>IF(AH1636&lt;AG1636,IF(AH1636=0,"",AH1636),IF(AG1636=0,"",AG1636))</f>
        <v>46108.5</v>
      </c>
      <c r="AQ1636" s="81">
        <f>IF(AH1636&lt;AG1636,IF(AH1636=0,"",AH1636),IF(AG1636=0,"",AG1636))</f>
        <v>46108.5</v>
      </c>
      <c r="AR1636" s="81">
        <f>IF(AI1636=0,"",IF(AI1636&lt;AJ1636,AJ1636+1,AI1636+1))</f>
        <v>46111</v>
      </c>
      <c r="AS1636" s="81">
        <f>IF(AI1636=0,"",IF(AE1636=0,IF(AJ1636=0,AI1636+2,AJ1636+2),AE1636+2))</f>
        <v>46113</v>
      </c>
      <c r="AT1636" s="81">
        <f>IF(AI1636=0,"",IF(AI1636&lt;AJ1636,AJ1636+1,AI1636+1))</f>
        <v>46111</v>
      </c>
      <c r="AU1636" s="82" t="s">
        <v>6202</v>
      </c>
      <c r="AV1636" s="134">
        <v>46102</v>
      </c>
      <c r="AW1636" s="75" t="s">
        <v>6254</v>
      </c>
      <c r="AX1636" s="75" t="s">
        <v>6255</v>
      </c>
      <c r="AY1636" s="75"/>
      <c r="AZ1636" s="96"/>
      <c r="BA1636" s="75"/>
      <c r="BB1636" s="75"/>
      <c r="BC1636" s="75"/>
      <c r="BD1636" s="75"/>
      <c r="BE1636" s="75"/>
      <c r="BF1636" s="75"/>
      <c r="BG1636" s="75"/>
      <c r="BH1636" s="75"/>
      <c r="BI1636" s="75"/>
      <c r="BJ1636" s="75"/>
      <c r="BK1636" s="75"/>
      <c r="BL1636" s="75"/>
      <c r="BM1636" s="75"/>
      <c r="BN1636" s="75"/>
      <c r="BO1636" s="75"/>
      <c r="BP1636" s="75"/>
      <c r="BQ1636" s="75"/>
      <c r="BR1636" s="75"/>
      <c r="BS1636" s="75"/>
      <c r="BT1636" s="75">
        <f>IF(COUNTIF($C$3:C1636, C1636)=1, 1, 0)</f>
        <v>0</v>
      </c>
      <c r="BU1636" s="220">
        <v>87216</v>
      </c>
      <c r="BV1636" s="74">
        <v>46111</v>
      </c>
      <c r="BW1636" s="85"/>
      <c r="BX1636" s="85"/>
      <c r="BY1636" s="86"/>
      <c r="BZ1636" s="171">
        <f t="shared" si="501"/>
        <v>12</v>
      </c>
      <c r="CA1636" s="85"/>
      <c r="CB1636" s="88">
        <f t="shared" si="496"/>
        <v>14</v>
      </c>
      <c r="CC1636" s="172"/>
      <c r="CD1636" s="85"/>
      <c r="CE1636" s="171">
        <f t="shared" si="510"/>
        <v>3</v>
      </c>
      <c r="CF1636" s="173">
        <v>9187150</v>
      </c>
      <c r="CG1636" s="173"/>
      <c r="CH1636" s="173">
        <v>9187150</v>
      </c>
      <c r="CI1636" s="85">
        <v>26249</v>
      </c>
      <c r="CJ1636" s="171">
        <f t="shared" si="497"/>
        <v>3</v>
      </c>
      <c r="CK1636" s="171">
        <f t="shared" si="498"/>
        <v>12</v>
      </c>
      <c r="CL1636" s="22" t="s">
        <v>121</v>
      </c>
      <c r="CM1636" s="22" t="str">
        <f t="shared" si="499"/>
        <v>1C26TAA^87216</v>
      </c>
    </row>
    <row r="1637" spans="1:91" ht="14.85" customHeight="1" x14ac:dyDescent="0.25">
      <c r="A1637" s="205">
        <f t="shared" si="509"/>
        <v>1635</v>
      </c>
      <c r="B1637" s="236" t="s">
        <v>5978</v>
      </c>
      <c r="C1637" s="303">
        <v>235600581532</v>
      </c>
      <c r="D1637" s="155">
        <v>145490311</v>
      </c>
      <c r="E1637" s="156"/>
      <c r="F1637" s="115">
        <v>46126</v>
      </c>
      <c r="G1637" s="182" t="s">
        <v>428</v>
      </c>
      <c r="H1637" s="182" t="s">
        <v>2531</v>
      </c>
      <c r="I1637" s="182" t="s">
        <v>656</v>
      </c>
      <c r="J1637" s="182" t="s">
        <v>430</v>
      </c>
      <c r="K1637" s="182" t="s">
        <v>242</v>
      </c>
      <c r="L1637" s="115">
        <v>46181</v>
      </c>
      <c r="M1637" s="186">
        <v>20</v>
      </c>
      <c r="N1637" s="268" t="s">
        <v>6256</v>
      </c>
      <c r="O1637" s="268" t="s">
        <v>6257</v>
      </c>
      <c r="P1637" s="105">
        <v>2830051866</v>
      </c>
      <c r="Q1637" s="104">
        <v>46126</v>
      </c>
      <c r="R1637" s="105">
        <v>1209402703</v>
      </c>
      <c r="S1637" s="105">
        <v>224451842</v>
      </c>
      <c r="T1637" s="104">
        <v>46126</v>
      </c>
      <c r="U1637" s="295">
        <v>16943.560000000001</v>
      </c>
      <c r="V1637" s="295">
        <v>16342.466</v>
      </c>
      <c r="W1637" s="186">
        <v>20</v>
      </c>
      <c r="X1637" s="186">
        <v>0</v>
      </c>
      <c r="Y1637" s="303">
        <v>235600581532</v>
      </c>
      <c r="Z1637" s="73" t="s">
        <v>128</v>
      </c>
      <c r="AA1637" s="73" t="s">
        <v>196</v>
      </c>
      <c r="AB1637" s="73" t="s">
        <v>6258</v>
      </c>
      <c r="AC1637" s="303">
        <v>235600581532</v>
      </c>
      <c r="AD1637" s="132" t="s">
        <v>113</v>
      </c>
      <c r="AE1637" s="115">
        <v>46129</v>
      </c>
      <c r="AF1637" s="304">
        <v>46128.625</v>
      </c>
      <c r="AG1637" s="304">
        <v>46128.5</v>
      </c>
      <c r="AH1637" s="304">
        <v>46127.625</v>
      </c>
      <c r="AI1637" s="115">
        <v>46129</v>
      </c>
      <c r="AJ1637" s="115"/>
      <c r="AK1637" s="115">
        <v>46129</v>
      </c>
      <c r="AL1637" s="115">
        <v>46132</v>
      </c>
      <c r="AM1637" s="104">
        <v>46133</v>
      </c>
      <c r="AN1637" s="75">
        <f>IF(AM1637=0,AL1637-L1637,AM1637-L1637)</f>
        <v>-48</v>
      </c>
      <c r="AO1637" s="81">
        <f>IF(AH1637&lt;AG1637,IF(AH1637=0,"",AH1637-1),IF(AG1637=0,"",AG1637-1))</f>
        <v>46126.625</v>
      </c>
      <c r="AP1637" s="81">
        <f>IF(AH1637&lt;AG1637,IF(AH1637=0,"",AH1637),IF(AG1637=0,"",AG1637))</f>
        <v>46127.625</v>
      </c>
      <c r="AQ1637" s="81">
        <f>IF(AH1637&lt;AG1637,IF(AH1637=0,"",AH1637),IF(AG1637=0,"",AG1637))</f>
        <v>46127.625</v>
      </c>
      <c r="AR1637" s="81">
        <f>IF(AI1637=0,"",IF(AI1637&lt;AJ1637,AJ1637+1,AI1637+1))</f>
        <v>46130</v>
      </c>
      <c r="AS1637" s="81">
        <f>IF(AI1637=0,"",IF(AE1637=0,IF(AJ1637=0,AI1637+2,AJ1637+2),AE1637+2))</f>
        <v>46131</v>
      </c>
      <c r="AT1637" s="81">
        <f>IF(AI1637=0,"",IF(AI1637&lt;AJ1637,AJ1637+1,AI1637+1))</f>
        <v>46130</v>
      </c>
      <c r="AU1637" s="305"/>
      <c r="AV1637" s="290">
        <v>46126</v>
      </c>
      <c r="AW1637" s="105" t="e">
        <v>#N/A</v>
      </c>
      <c r="AX1637" s="105" t="e">
        <v>#N/A</v>
      </c>
      <c r="AY1637" s="105"/>
      <c r="AZ1637" s="298"/>
      <c r="BA1637" s="105"/>
      <c r="BB1637" s="105"/>
      <c r="BC1637" s="105"/>
      <c r="BD1637" s="105"/>
      <c r="BE1637" s="105"/>
      <c r="BF1637" s="105"/>
      <c r="BG1637" s="105"/>
      <c r="BH1637" s="105"/>
      <c r="BI1637" s="105"/>
      <c r="BJ1637" s="105"/>
      <c r="BK1637" s="105"/>
      <c r="BL1637" s="105"/>
      <c r="BM1637" s="105"/>
      <c r="BN1637" s="105"/>
      <c r="BO1637" s="105"/>
      <c r="BP1637" s="105"/>
      <c r="BQ1637" s="105"/>
      <c r="BR1637" s="105"/>
      <c r="BS1637" s="105"/>
      <c r="BT1637" s="105">
        <f>IF(COUNTIF($C$3:C1637, C1637)=1, 1, 0)</f>
        <v>1</v>
      </c>
      <c r="BU1637" s="306">
        <f>IF(AK1637=0,"",AK1637+3)</f>
        <v>46132</v>
      </c>
      <c r="BV1637" s="105"/>
      <c r="BW1637" s="176"/>
      <c r="BX1637" s="176"/>
      <c r="BY1637" s="177"/>
      <c r="BZ1637" s="87">
        <f t="shared" si="501"/>
        <v>16</v>
      </c>
      <c r="CB1637" s="88">
        <f t="shared" si="496"/>
        <v>0</v>
      </c>
      <c r="CC1637" s="89"/>
      <c r="CE1637" s="87">
        <f t="shared" si="510"/>
        <v>4</v>
      </c>
      <c r="CF1637" s="90">
        <v>8531575</v>
      </c>
      <c r="CG1637" s="90"/>
      <c r="CH1637" s="90">
        <v>8531575</v>
      </c>
      <c r="CI1637" s="22">
        <v>26251</v>
      </c>
      <c r="CJ1637" s="87">
        <f t="shared" si="497"/>
        <v>4</v>
      </c>
      <c r="CK1637" s="87">
        <f t="shared" si="498"/>
        <v>16</v>
      </c>
      <c r="CM1637" s="22" t="str">
        <f t="shared" si="499"/>
        <v>1C26TAA^46132</v>
      </c>
    </row>
    <row r="1638" spans="1:91" ht="14.85" customHeight="1" x14ac:dyDescent="0.25">
      <c r="A1638" s="69">
        <f t="shared" si="509"/>
        <v>1636</v>
      </c>
      <c r="B1638" s="70" t="s">
        <v>102</v>
      </c>
      <c r="C1638" s="303">
        <v>235600230003</v>
      </c>
      <c r="D1638" s="106">
        <v>145508075</v>
      </c>
      <c r="E1638" s="73"/>
      <c r="F1638" s="74">
        <v>46098</v>
      </c>
      <c r="G1638" s="75" t="s">
        <v>428</v>
      </c>
      <c r="H1638" s="75" t="s">
        <v>2531</v>
      </c>
      <c r="I1638" s="75" t="s">
        <v>656</v>
      </c>
      <c r="J1638" s="75" t="s">
        <v>430</v>
      </c>
      <c r="K1638" s="75" t="s">
        <v>242</v>
      </c>
      <c r="L1638" s="74">
        <v>46116</v>
      </c>
      <c r="M1638" s="73">
        <v>20</v>
      </c>
      <c r="N1638" s="75" t="s">
        <v>6259</v>
      </c>
      <c r="O1638" s="75" t="s">
        <v>6260</v>
      </c>
      <c r="P1638" s="75">
        <v>2830050660</v>
      </c>
      <c r="Q1638" s="74">
        <v>46105</v>
      </c>
      <c r="R1638" s="75">
        <v>1209396356</v>
      </c>
      <c r="S1638" s="75">
        <v>224359215</v>
      </c>
      <c r="T1638" s="74">
        <v>46105</v>
      </c>
      <c r="U1638" s="76">
        <v>17527.964</v>
      </c>
      <c r="V1638" s="76">
        <v>16906.150000000001</v>
      </c>
      <c r="W1638" s="73">
        <v>20</v>
      </c>
      <c r="X1638" s="73">
        <v>0</v>
      </c>
      <c r="Y1638" s="303">
        <v>235600230003</v>
      </c>
      <c r="Z1638" s="73" t="s">
        <v>128</v>
      </c>
      <c r="AA1638" s="75" t="s">
        <v>399</v>
      </c>
      <c r="AB1638" s="73" t="s">
        <v>6201</v>
      </c>
      <c r="AC1638" s="303">
        <v>235600230003</v>
      </c>
      <c r="AD1638" s="75" t="s">
        <v>113</v>
      </c>
      <c r="AE1638" s="74">
        <v>46111</v>
      </c>
      <c r="AF1638" s="130">
        <v>46108.708333333336</v>
      </c>
      <c r="AG1638" s="130">
        <v>46108.5</v>
      </c>
      <c r="AH1638" s="130">
        <v>46108.5</v>
      </c>
      <c r="AI1638" s="74">
        <v>46108</v>
      </c>
      <c r="AJ1638" s="74">
        <v>46110</v>
      </c>
      <c r="AK1638" s="74">
        <v>46110</v>
      </c>
      <c r="AL1638" s="74">
        <v>46111</v>
      </c>
      <c r="AM1638" s="74">
        <v>46112</v>
      </c>
      <c r="AN1638" s="74">
        <v>46114</v>
      </c>
      <c r="AO1638" s="81">
        <f>IF(AH1638&lt;AG1638,IF(AH1638=0,"",AH1638-1),IF(AG1638=0,"",AG1638-1))</f>
        <v>46107.5</v>
      </c>
      <c r="AP1638" s="81">
        <f>IF(AH1638&lt;AG1638,IF(AH1638=0,"",AH1638),IF(AG1638=0,"",AG1638))</f>
        <v>46108.5</v>
      </c>
      <c r="AQ1638" s="81">
        <f>IF(AH1638&lt;AG1638,IF(AH1638=0,"",AH1638),IF(AG1638=0,"",AG1638))</f>
        <v>46108.5</v>
      </c>
      <c r="AR1638" s="81">
        <f>IF(AI1638=0,"",IF(AI1638&lt;AJ1638,AJ1638+1,AI1638+1))</f>
        <v>46111</v>
      </c>
      <c r="AS1638" s="81">
        <f>IF(AI1638=0,"",IF(AE1638=0,IF(AJ1638=0,AI1638+2,AJ1638+2),AE1638+2))</f>
        <v>46113</v>
      </c>
      <c r="AT1638" s="81">
        <f>IF(AI1638=0,"",IF(AI1638&lt;AJ1638,AJ1638+1,AI1638+1))</f>
        <v>46111</v>
      </c>
      <c r="AU1638" s="82" t="s">
        <v>6202</v>
      </c>
      <c r="AV1638" s="290">
        <v>46105</v>
      </c>
      <c r="AW1638" s="75" t="s">
        <v>6261</v>
      </c>
      <c r="AX1638" s="75" t="s">
        <v>6262</v>
      </c>
      <c r="AY1638" s="75"/>
      <c r="AZ1638" s="96"/>
      <c r="BA1638" s="75"/>
      <c r="BB1638" s="75"/>
      <c r="BC1638" s="75"/>
      <c r="BD1638" s="75"/>
      <c r="BE1638" s="75"/>
      <c r="BF1638" s="75"/>
      <c r="BG1638" s="75"/>
      <c r="BH1638" s="75"/>
      <c r="BI1638" s="75"/>
      <c r="BJ1638" s="75"/>
      <c r="BK1638" s="75"/>
      <c r="BL1638" s="75"/>
      <c r="BM1638" s="75"/>
      <c r="BN1638" s="75"/>
      <c r="BO1638" s="75"/>
      <c r="BP1638" s="75"/>
      <c r="BQ1638" s="75"/>
      <c r="BR1638" s="75"/>
      <c r="BS1638" s="75"/>
      <c r="BT1638" s="75">
        <f>IF(COUNTIF($C$3:C1638, C1638)=1, 1, 0)</f>
        <v>1</v>
      </c>
      <c r="BU1638" s="220">
        <v>87032</v>
      </c>
      <c r="BV1638" s="74">
        <v>46111</v>
      </c>
      <c r="BW1638" s="85"/>
      <c r="BX1638" s="85"/>
      <c r="BY1638" s="86"/>
      <c r="BZ1638" s="87">
        <f t="shared" si="501"/>
        <v>12</v>
      </c>
      <c r="CB1638" s="88">
        <f t="shared" si="496"/>
        <v>14</v>
      </c>
      <c r="CC1638" s="89"/>
      <c r="CE1638" s="87">
        <f t="shared" si="510"/>
        <v>3</v>
      </c>
      <c r="CF1638" s="90">
        <v>9187150</v>
      </c>
      <c r="CG1638" s="90"/>
      <c r="CH1638" s="90">
        <v>9187150</v>
      </c>
      <c r="CI1638" s="91">
        <v>26249</v>
      </c>
      <c r="CJ1638" s="87">
        <f t="shared" si="497"/>
        <v>3</v>
      </c>
      <c r="CK1638" s="87">
        <f t="shared" si="498"/>
        <v>13</v>
      </c>
      <c r="CL1638" s="22" t="s">
        <v>121</v>
      </c>
      <c r="CM1638" s="22" t="str">
        <f t="shared" si="499"/>
        <v>1C26TAA^87032</v>
      </c>
    </row>
    <row r="1639" spans="1:91" ht="14.85" customHeight="1" x14ac:dyDescent="0.25">
      <c r="A1639" s="69">
        <f t="shared" si="509"/>
        <v>1637</v>
      </c>
      <c r="B1639" s="70" t="s">
        <v>102</v>
      </c>
      <c r="C1639" s="303">
        <v>235600230003</v>
      </c>
      <c r="D1639" s="106">
        <v>145508079</v>
      </c>
      <c r="E1639" s="73"/>
      <c r="F1639" s="74">
        <v>46098</v>
      </c>
      <c r="G1639" s="75" t="s">
        <v>428</v>
      </c>
      <c r="H1639" s="75" t="s">
        <v>2531</v>
      </c>
      <c r="I1639" s="75" t="s">
        <v>656</v>
      </c>
      <c r="J1639" s="75" t="s">
        <v>430</v>
      </c>
      <c r="K1639" s="75" t="s">
        <v>242</v>
      </c>
      <c r="L1639" s="74">
        <v>46116</v>
      </c>
      <c r="M1639" s="73">
        <v>20</v>
      </c>
      <c r="N1639" s="75" t="s">
        <v>6263</v>
      </c>
      <c r="O1639" s="75" t="s">
        <v>6264</v>
      </c>
      <c r="P1639" s="75">
        <v>2830050629</v>
      </c>
      <c r="Q1639" s="74">
        <v>46105</v>
      </c>
      <c r="R1639" s="75">
        <v>1209396243</v>
      </c>
      <c r="S1639" s="75">
        <v>224359218</v>
      </c>
      <c r="T1639" s="74">
        <v>46105</v>
      </c>
      <c r="U1639" s="76">
        <v>17503.789000000001</v>
      </c>
      <c r="V1639" s="76">
        <v>16882.823</v>
      </c>
      <c r="W1639" s="73">
        <v>20</v>
      </c>
      <c r="X1639" s="73">
        <v>0</v>
      </c>
      <c r="Y1639" s="303">
        <v>235600393387</v>
      </c>
      <c r="Z1639" s="73" t="s">
        <v>128</v>
      </c>
      <c r="AA1639" s="75" t="s">
        <v>399</v>
      </c>
      <c r="AB1639" s="73" t="s">
        <v>6201</v>
      </c>
      <c r="AC1639" s="303">
        <v>235600230003</v>
      </c>
      <c r="AD1639" s="75" t="s">
        <v>113</v>
      </c>
      <c r="AE1639" s="74">
        <v>46111</v>
      </c>
      <c r="AF1639" s="130">
        <v>46108.708333333336</v>
      </c>
      <c r="AG1639" s="130">
        <v>46108.5</v>
      </c>
      <c r="AH1639" s="130">
        <v>46108.5</v>
      </c>
      <c r="AI1639" s="74">
        <v>46108</v>
      </c>
      <c r="AJ1639" s="74">
        <v>46110</v>
      </c>
      <c r="AK1639" s="74">
        <v>46110</v>
      </c>
      <c r="AL1639" s="74">
        <v>46111</v>
      </c>
      <c r="AM1639" s="74">
        <v>46112</v>
      </c>
      <c r="AN1639" s="74">
        <v>46114</v>
      </c>
      <c r="AO1639" s="81">
        <f>IF(AH1639&lt;AG1639,IF(AH1639=0,"",AH1639-1),IF(AG1639=0,"",AG1639-1))</f>
        <v>46107.5</v>
      </c>
      <c r="AP1639" s="81">
        <f>IF(AH1639&lt;AG1639,IF(AH1639=0,"",AH1639),IF(AG1639=0,"",AG1639))</f>
        <v>46108.5</v>
      </c>
      <c r="AQ1639" s="81">
        <f>IF(AH1639&lt;AG1639,IF(AH1639=0,"",AH1639),IF(AG1639=0,"",AG1639))</f>
        <v>46108.5</v>
      </c>
      <c r="AR1639" s="81">
        <f>IF(AI1639=0,"",IF(AI1639&lt;AJ1639,AJ1639+1,AI1639+1))</f>
        <v>46111</v>
      </c>
      <c r="AS1639" s="81">
        <f>IF(AI1639=0,"",IF(AE1639=0,IF(AJ1639=0,AI1639+2,AJ1639+2),AE1639+2))</f>
        <v>46113</v>
      </c>
      <c r="AT1639" s="81">
        <f>IF(AI1639=0,"",IF(AI1639&lt;AJ1639,AJ1639+1,AI1639+1))</f>
        <v>46111</v>
      </c>
      <c r="AU1639" s="82" t="s">
        <v>6202</v>
      </c>
      <c r="AV1639" s="290">
        <v>46105</v>
      </c>
      <c r="AW1639" s="75" t="s">
        <v>6265</v>
      </c>
      <c r="AX1639" s="75" t="s">
        <v>6266</v>
      </c>
      <c r="AY1639" s="75"/>
      <c r="AZ1639" s="96"/>
      <c r="BA1639" s="75"/>
      <c r="BB1639" s="75"/>
      <c r="BC1639" s="75"/>
      <c r="BD1639" s="75"/>
      <c r="BE1639" s="75"/>
      <c r="BF1639" s="75"/>
      <c r="BG1639" s="75"/>
      <c r="BH1639" s="75"/>
      <c r="BI1639" s="75"/>
      <c r="BJ1639" s="75"/>
      <c r="BK1639" s="75"/>
      <c r="BL1639" s="75"/>
      <c r="BM1639" s="75"/>
      <c r="BN1639" s="75"/>
      <c r="BO1639" s="75"/>
      <c r="BP1639" s="75"/>
      <c r="BQ1639" s="75"/>
      <c r="BR1639" s="75"/>
      <c r="BS1639" s="75"/>
      <c r="BT1639" s="75">
        <f>IF(COUNTIF($C$3:C1639, C1639)=1, 1, 0)</f>
        <v>0</v>
      </c>
      <c r="BU1639" s="220">
        <v>87032</v>
      </c>
      <c r="BV1639" s="74">
        <v>46111</v>
      </c>
      <c r="BW1639" s="85"/>
      <c r="BX1639" s="85"/>
      <c r="BY1639" s="86"/>
      <c r="BZ1639" s="87">
        <f t="shared" si="501"/>
        <v>12</v>
      </c>
      <c r="CB1639" s="88">
        <f t="shared" si="496"/>
        <v>14</v>
      </c>
      <c r="CC1639" s="89"/>
      <c r="CE1639" s="87">
        <f t="shared" si="510"/>
        <v>3</v>
      </c>
      <c r="CF1639" s="90">
        <v>9187150</v>
      </c>
      <c r="CG1639" s="90"/>
      <c r="CH1639" s="90">
        <v>9187150</v>
      </c>
      <c r="CI1639" s="91">
        <v>26249</v>
      </c>
      <c r="CJ1639" s="87">
        <f t="shared" si="497"/>
        <v>3</v>
      </c>
      <c r="CK1639" s="87">
        <f t="shared" si="498"/>
        <v>13</v>
      </c>
      <c r="CL1639" s="22" t="s">
        <v>121</v>
      </c>
      <c r="CM1639" s="22" t="str">
        <f t="shared" si="499"/>
        <v>1C26TAA^87032</v>
      </c>
    </row>
    <row r="1640" spans="1:91" ht="14.85" customHeight="1" x14ac:dyDescent="0.25">
      <c r="A1640" s="69">
        <f t="shared" si="509"/>
        <v>1638</v>
      </c>
      <c r="B1640" s="70" t="s">
        <v>102</v>
      </c>
      <c r="C1640" s="303">
        <v>235600230003</v>
      </c>
      <c r="D1640" s="106">
        <v>145508082</v>
      </c>
      <c r="E1640" s="73">
        <v>5320008109</v>
      </c>
      <c r="F1640" s="74">
        <v>46105</v>
      </c>
      <c r="G1640" s="75" t="s">
        <v>428</v>
      </c>
      <c r="H1640" s="75" t="s">
        <v>2531</v>
      </c>
      <c r="I1640" s="75" t="s">
        <v>656</v>
      </c>
      <c r="J1640" s="75" t="s">
        <v>430</v>
      </c>
      <c r="K1640" s="75" t="s">
        <v>242</v>
      </c>
      <c r="L1640" s="74">
        <v>46118</v>
      </c>
      <c r="M1640" s="73">
        <v>20</v>
      </c>
      <c r="N1640" s="75" t="s">
        <v>6267</v>
      </c>
      <c r="O1640" s="75" t="s">
        <v>6268</v>
      </c>
      <c r="P1640" s="75">
        <v>2830050621</v>
      </c>
      <c r="Q1640" s="74">
        <v>46105</v>
      </c>
      <c r="R1640" s="75">
        <v>1209396209</v>
      </c>
      <c r="S1640" s="75">
        <v>224359066</v>
      </c>
      <c r="T1640" s="74">
        <v>46105</v>
      </c>
      <c r="U1640" s="76">
        <v>4516.8249999999998</v>
      </c>
      <c r="V1640" s="76">
        <v>4356.585</v>
      </c>
      <c r="W1640" s="73">
        <v>6</v>
      </c>
      <c r="X1640" s="73">
        <v>0</v>
      </c>
      <c r="Y1640" s="300">
        <v>235600393280</v>
      </c>
      <c r="Z1640" s="73" t="s">
        <v>128</v>
      </c>
      <c r="AA1640" s="75" t="s">
        <v>399</v>
      </c>
      <c r="AB1640" s="73" t="s">
        <v>6201</v>
      </c>
      <c r="AC1640" s="303">
        <v>235600230003</v>
      </c>
      <c r="AD1640" s="75" t="s">
        <v>113</v>
      </c>
      <c r="AE1640" s="74">
        <v>46111</v>
      </c>
      <c r="AF1640" s="130">
        <v>46108.708333333336</v>
      </c>
      <c r="AG1640" s="130">
        <v>46108.5</v>
      </c>
      <c r="AH1640" s="130">
        <v>46108.5</v>
      </c>
      <c r="AI1640" s="74">
        <v>46108</v>
      </c>
      <c r="AJ1640" s="74">
        <v>46110</v>
      </c>
      <c r="AK1640" s="74">
        <v>46110</v>
      </c>
      <c r="AL1640" s="74">
        <v>46111</v>
      </c>
      <c r="AM1640" s="74">
        <v>46112</v>
      </c>
      <c r="AN1640" s="74">
        <v>46114</v>
      </c>
      <c r="AO1640" s="81" t="s">
        <v>121</v>
      </c>
      <c r="AP1640" s="81" t="s">
        <v>121</v>
      </c>
      <c r="AQ1640" s="81" t="s">
        <v>121</v>
      </c>
      <c r="AR1640" s="81" t="s">
        <v>121</v>
      </c>
      <c r="AS1640" s="95" t="s">
        <v>121</v>
      </c>
      <c r="AT1640" s="81" t="s">
        <v>121</v>
      </c>
      <c r="AU1640" s="82" t="s">
        <v>6202</v>
      </c>
      <c r="AV1640" s="290">
        <v>46105</v>
      </c>
      <c r="AW1640" s="75">
        <f>_xlfn.XLOOKUP(D1640,'[1]OPS Loading report'!$E:$E,'[1]OPS Loading report'!$G:$G)</f>
        <v>0</v>
      </c>
      <c r="AX1640" s="75">
        <v>0</v>
      </c>
      <c r="AY1640" s="75"/>
      <c r="AZ1640" s="96"/>
      <c r="BA1640" s="75"/>
      <c r="BB1640" s="75"/>
      <c r="BC1640" s="75"/>
      <c r="BD1640" s="75"/>
      <c r="BE1640" s="75"/>
      <c r="BF1640" s="75"/>
      <c r="BG1640" s="75"/>
      <c r="BH1640" s="75"/>
      <c r="BI1640" s="75"/>
      <c r="BJ1640" s="75"/>
      <c r="BK1640" s="75"/>
      <c r="BL1640" s="75"/>
      <c r="BM1640" s="75"/>
      <c r="BN1640" s="75"/>
      <c r="BO1640" s="75"/>
      <c r="BP1640" s="75"/>
      <c r="BQ1640" s="75"/>
      <c r="BR1640" s="75"/>
      <c r="BS1640" s="75"/>
      <c r="BT1640" s="75">
        <f>IF(COUNTIF($C$3:C1640, C1640)=1, 1, 0)</f>
        <v>0</v>
      </c>
      <c r="BU1640" s="220">
        <v>87032</v>
      </c>
      <c r="BV1640" s="74">
        <v>46111</v>
      </c>
      <c r="BW1640" s="85"/>
      <c r="BX1640" s="85"/>
      <c r="BY1640" s="86"/>
      <c r="BZ1640" s="87">
        <f t="shared" si="501"/>
        <v>13</v>
      </c>
      <c r="CB1640" s="88">
        <f t="shared" si="496"/>
        <v>14</v>
      </c>
      <c r="CC1640" s="89"/>
      <c r="CE1640" s="87">
        <f t="shared" si="510"/>
        <v>3</v>
      </c>
      <c r="CF1640" s="90">
        <v>9187150</v>
      </c>
      <c r="CG1640" s="90"/>
      <c r="CH1640" s="90">
        <v>9187150</v>
      </c>
      <c r="CI1640" s="91">
        <v>26249</v>
      </c>
      <c r="CJ1640" s="87">
        <f t="shared" si="497"/>
        <v>3</v>
      </c>
      <c r="CK1640" s="87">
        <f t="shared" si="498"/>
        <v>13</v>
      </c>
      <c r="CL1640" s="22" t="s">
        <v>121</v>
      </c>
      <c r="CM1640" s="22" t="str">
        <f t="shared" si="499"/>
        <v>1C26TAA^87032</v>
      </c>
    </row>
    <row r="1641" spans="1:91" ht="14.85" customHeight="1" x14ac:dyDescent="0.25">
      <c r="A1641" s="69"/>
      <c r="B1641" s="70" t="s">
        <v>102</v>
      </c>
      <c r="C1641" s="303">
        <v>235600230003</v>
      </c>
      <c r="D1641" s="106">
        <v>145781709</v>
      </c>
      <c r="E1641" s="73">
        <v>5320008109</v>
      </c>
      <c r="F1641" s="74">
        <v>46105</v>
      </c>
      <c r="G1641" s="75" t="s">
        <v>428</v>
      </c>
      <c r="H1641" s="75" t="s">
        <v>2531</v>
      </c>
      <c r="I1641" s="75" t="s">
        <v>656</v>
      </c>
      <c r="J1641" s="75" t="s">
        <v>430</v>
      </c>
      <c r="K1641" s="75" t="s">
        <v>242</v>
      </c>
      <c r="L1641" s="74">
        <v>46118</v>
      </c>
      <c r="M1641" s="73">
        <v>0</v>
      </c>
      <c r="N1641" s="75" t="s">
        <v>6267</v>
      </c>
      <c r="O1641" s="75" t="s">
        <v>6268</v>
      </c>
      <c r="P1641" s="75">
        <v>2830050622</v>
      </c>
      <c r="Q1641" s="74">
        <v>46105</v>
      </c>
      <c r="R1641" s="75">
        <v>1209396210</v>
      </c>
      <c r="S1641" s="75">
        <v>224359067</v>
      </c>
      <c r="T1641" s="74">
        <v>46105</v>
      </c>
      <c r="U1641" s="76">
        <v>5909.9170000000004</v>
      </c>
      <c r="V1641" s="76">
        <v>5700.2569999999996</v>
      </c>
      <c r="W1641" s="73">
        <v>7</v>
      </c>
      <c r="X1641" s="73">
        <v>0</v>
      </c>
      <c r="Y1641" s="300">
        <v>235600393280</v>
      </c>
      <c r="Z1641" s="73" t="s">
        <v>128</v>
      </c>
      <c r="AA1641" s="75" t="s">
        <v>399</v>
      </c>
      <c r="AB1641" s="73" t="s">
        <v>6201</v>
      </c>
      <c r="AC1641" s="303">
        <v>235600230003</v>
      </c>
      <c r="AD1641" s="75" t="s">
        <v>113</v>
      </c>
      <c r="AE1641" s="74">
        <v>46111</v>
      </c>
      <c r="AF1641" s="130">
        <v>46108.708333333336</v>
      </c>
      <c r="AG1641" s="130">
        <v>46108.5</v>
      </c>
      <c r="AH1641" s="130">
        <v>46108.5</v>
      </c>
      <c r="AI1641" s="74">
        <v>46108</v>
      </c>
      <c r="AJ1641" s="74">
        <v>46110</v>
      </c>
      <c r="AK1641" s="74">
        <v>46110</v>
      </c>
      <c r="AL1641" s="74">
        <v>46111</v>
      </c>
      <c r="AM1641" s="74">
        <v>46112</v>
      </c>
      <c r="AN1641" s="74">
        <v>46114</v>
      </c>
      <c r="AO1641" s="81" t="s">
        <v>121</v>
      </c>
      <c r="AP1641" s="81" t="s">
        <v>121</v>
      </c>
      <c r="AQ1641" s="81" t="s">
        <v>121</v>
      </c>
      <c r="AR1641" s="81" t="s">
        <v>121</v>
      </c>
      <c r="AS1641" s="95" t="s">
        <v>121</v>
      </c>
      <c r="AT1641" s="81" t="s">
        <v>121</v>
      </c>
      <c r="AU1641" s="82" t="s">
        <v>6202</v>
      </c>
      <c r="AV1641" s="290">
        <v>46105</v>
      </c>
      <c r="AW1641" s="75" t="str">
        <f>_xlfn.XLOOKUP(D1641,'[1]OPS Loading report'!$E:$E,'[1]OPS Loading report'!$G:$G)</f>
        <v>EGSU3164010</v>
      </c>
      <c r="AX1641" s="75"/>
      <c r="AY1641" s="75"/>
      <c r="AZ1641" s="96"/>
      <c r="BA1641" s="75"/>
      <c r="BB1641" s="75"/>
      <c r="BC1641" s="75"/>
      <c r="BD1641" s="75"/>
      <c r="BE1641" s="75"/>
      <c r="BF1641" s="75"/>
      <c r="BG1641" s="75"/>
      <c r="BH1641" s="75"/>
      <c r="BI1641" s="75"/>
      <c r="BJ1641" s="75"/>
      <c r="BK1641" s="75"/>
      <c r="BL1641" s="75"/>
      <c r="BM1641" s="75"/>
      <c r="BN1641" s="75"/>
      <c r="BO1641" s="75"/>
      <c r="BP1641" s="75"/>
      <c r="BQ1641" s="75"/>
      <c r="BR1641" s="75"/>
      <c r="BS1641" s="75"/>
      <c r="BT1641" s="75"/>
      <c r="BU1641" s="220">
        <v>87032</v>
      </c>
      <c r="BV1641" s="74">
        <v>46111</v>
      </c>
      <c r="BW1641" s="85"/>
      <c r="BX1641" s="85"/>
      <c r="BY1641" s="86"/>
      <c r="BZ1641" s="87">
        <f t="shared" si="501"/>
        <v>13</v>
      </c>
      <c r="CB1641" s="88">
        <f t="shared" si="496"/>
        <v>14</v>
      </c>
      <c r="CC1641" s="89"/>
      <c r="CE1641" s="87"/>
      <c r="CF1641" s="90"/>
      <c r="CG1641" s="90"/>
      <c r="CH1641" s="90"/>
      <c r="CJ1641" s="87">
        <f t="shared" si="497"/>
        <v>3</v>
      </c>
      <c r="CK1641" s="87">
        <f t="shared" si="498"/>
        <v>13</v>
      </c>
      <c r="CL1641" s="22" t="s">
        <v>121</v>
      </c>
      <c r="CM1641" s="22" t="str">
        <f t="shared" si="499"/>
        <v>1C26TAA^87032</v>
      </c>
    </row>
    <row r="1642" spans="1:91" ht="14.85" customHeight="1" x14ac:dyDescent="0.25">
      <c r="A1642" s="69"/>
      <c r="B1642" s="70" t="s">
        <v>102</v>
      </c>
      <c r="C1642" s="303">
        <v>235600230003</v>
      </c>
      <c r="D1642" s="106">
        <v>145781730</v>
      </c>
      <c r="E1642" s="73">
        <v>5320008109</v>
      </c>
      <c r="F1642" s="74">
        <v>46105</v>
      </c>
      <c r="G1642" s="75" t="s">
        <v>428</v>
      </c>
      <c r="H1642" s="75" t="s">
        <v>2531</v>
      </c>
      <c r="I1642" s="75" t="s">
        <v>656</v>
      </c>
      <c r="J1642" s="75" t="s">
        <v>430</v>
      </c>
      <c r="K1642" s="75" t="s">
        <v>242</v>
      </c>
      <c r="L1642" s="74">
        <v>46118</v>
      </c>
      <c r="M1642" s="73">
        <v>0</v>
      </c>
      <c r="N1642" s="75" t="s">
        <v>6267</v>
      </c>
      <c r="O1642" s="75" t="s">
        <v>6268</v>
      </c>
      <c r="P1642" s="75">
        <v>2830050623</v>
      </c>
      <c r="Q1642" s="74">
        <v>46105</v>
      </c>
      <c r="R1642" s="75">
        <v>1209396211</v>
      </c>
      <c r="S1642" s="75">
        <v>224359072</v>
      </c>
      <c r="T1642" s="74">
        <v>46105</v>
      </c>
      <c r="U1642" s="76">
        <v>5069.1409999999996</v>
      </c>
      <c r="V1642" s="76">
        <v>4889.3069999999998</v>
      </c>
      <c r="W1642" s="73">
        <v>7</v>
      </c>
      <c r="X1642" s="73">
        <v>0</v>
      </c>
      <c r="Y1642" s="300">
        <v>235600393280</v>
      </c>
      <c r="Z1642" s="73" t="s">
        <v>128</v>
      </c>
      <c r="AA1642" s="75" t="s">
        <v>399</v>
      </c>
      <c r="AB1642" s="73" t="s">
        <v>6201</v>
      </c>
      <c r="AC1642" s="303">
        <v>235600230003</v>
      </c>
      <c r="AD1642" s="75" t="s">
        <v>113</v>
      </c>
      <c r="AE1642" s="74">
        <v>46111</v>
      </c>
      <c r="AF1642" s="130">
        <v>46108.708333333336</v>
      </c>
      <c r="AG1642" s="130">
        <v>46108.5</v>
      </c>
      <c r="AH1642" s="130">
        <v>46108.5</v>
      </c>
      <c r="AI1642" s="74">
        <v>46108</v>
      </c>
      <c r="AJ1642" s="74">
        <v>46110</v>
      </c>
      <c r="AK1642" s="74">
        <v>46110</v>
      </c>
      <c r="AL1642" s="74">
        <v>46111</v>
      </c>
      <c r="AM1642" s="74">
        <v>46112</v>
      </c>
      <c r="AN1642" s="74">
        <v>46114</v>
      </c>
      <c r="AO1642" s="81" t="s">
        <v>121</v>
      </c>
      <c r="AP1642" s="81" t="s">
        <v>121</v>
      </c>
      <c r="AQ1642" s="81" t="s">
        <v>121</v>
      </c>
      <c r="AR1642" s="81" t="s">
        <v>121</v>
      </c>
      <c r="AS1642" s="95" t="s">
        <v>121</v>
      </c>
      <c r="AT1642" s="81" t="s">
        <v>121</v>
      </c>
      <c r="AU1642" s="82" t="s">
        <v>6202</v>
      </c>
      <c r="AV1642" s="290">
        <v>46105</v>
      </c>
      <c r="AW1642" s="75">
        <f>_xlfn.XLOOKUP(D1642,'[1]OPS Loading report'!$E:$E,'[1]OPS Loading report'!$G:$G)</f>
        <v>0</v>
      </c>
      <c r="AX1642" s="75"/>
      <c r="AY1642" s="75"/>
      <c r="AZ1642" s="96"/>
      <c r="BA1642" s="75"/>
      <c r="BB1642" s="75"/>
      <c r="BC1642" s="75"/>
      <c r="BD1642" s="75"/>
      <c r="BE1642" s="75"/>
      <c r="BF1642" s="75"/>
      <c r="BG1642" s="75"/>
      <c r="BH1642" s="75"/>
      <c r="BI1642" s="75"/>
      <c r="BJ1642" s="75"/>
      <c r="BK1642" s="75"/>
      <c r="BL1642" s="75"/>
      <c r="BM1642" s="75"/>
      <c r="BN1642" s="75"/>
      <c r="BO1642" s="75"/>
      <c r="BP1642" s="75"/>
      <c r="BQ1642" s="75"/>
      <c r="BR1642" s="75"/>
      <c r="BS1642" s="75"/>
      <c r="BT1642" s="75"/>
      <c r="BU1642" s="220">
        <v>87032</v>
      </c>
      <c r="BV1642" s="74">
        <v>46111</v>
      </c>
      <c r="BW1642" s="85"/>
      <c r="BX1642" s="85"/>
      <c r="BY1642" s="86"/>
      <c r="BZ1642" s="87">
        <f t="shared" si="501"/>
        <v>13</v>
      </c>
      <c r="CB1642" s="88">
        <f t="shared" si="496"/>
        <v>14</v>
      </c>
      <c r="CC1642" s="89"/>
      <c r="CE1642" s="87"/>
      <c r="CF1642" s="90"/>
      <c r="CG1642" s="90"/>
      <c r="CH1642" s="90"/>
      <c r="CJ1642" s="87">
        <f t="shared" si="497"/>
        <v>3</v>
      </c>
      <c r="CK1642" s="87">
        <f t="shared" si="498"/>
        <v>13</v>
      </c>
      <c r="CL1642" s="22" t="s">
        <v>121</v>
      </c>
      <c r="CM1642" s="22" t="str">
        <f t="shared" si="499"/>
        <v>1C26TAA^87032</v>
      </c>
    </row>
    <row r="1643" spans="1:91" ht="14.85" customHeight="1" x14ac:dyDescent="0.25">
      <c r="A1643" s="307"/>
      <c r="B1643" s="260" t="s">
        <v>3052</v>
      </c>
      <c r="C1643" s="308"/>
      <c r="D1643" s="265">
        <v>145900405</v>
      </c>
      <c r="E1643" s="241">
        <v>532008365</v>
      </c>
      <c r="F1643" s="231">
        <v>46167</v>
      </c>
      <c r="G1643" s="265" t="s">
        <v>796</v>
      </c>
      <c r="H1643" s="265" t="s">
        <v>2213</v>
      </c>
      <c r="I1643" s="265" t="s">
        <v>105</v>
      </c>
      <c r="J1643" s="265" t="s">
        <v>518</v>
      </c>
      <c r="K1643" s="265" t="s">
        <v>242</v>
      </c>
      <c r="L1643" s="231">
        <v>46197</v>
      </c>
      <c r="M1643" s="265">
        <v>40</v>
      </c>
      <c r="N1643" s="85"/>
      <c r="O1643" s="85"/>
      <c r="P1643" s="85"/>
      <c r="Q1643" s="241"/>
      <c r="R1643" s="241"/>
      <c r="S1643" s="241"/>
      <c r="T1643" s="241"/>
      <c r="U1643" s="241"/>
      <c r="V1643" s="241"/>
      <c r="W1643" s="241"/>
      <c r="X1643" s="241"/>
      <c r="Y1643" s="303"/>
      <c r="Z1643" s="85"/>
      <c r="AA1643" s="85"/>
      <c r="AB1643" s="85"/>
      <c r="AC1643" s="270"/>
      <c r="AD1643" s="75" t="s">
        <v>113</v>
      </c>
      <c r="AE1643" s="241"/>
      <c r="AF1643" s="241"/>
      <c r="AG1643" s="241"/>
      <c r="AH1643" s="241"/>
      <c r="AI1643" s="309"/>
      <c r="AJ1643" s="310"/>
      <c r="AK1643" s="241"/>
      <c r="AL1643" s="311"/>
      <c r="AM1643" s="241"/>
      <c r="AN1643" s="75">
        <f>IF(AM1643=0,AL1643-L1643,AM1643-L1643)</f>
        <v>-46197</v>
      </c>
      <c r="AO1643" s="81" t="str">
        <f>IF(AH1643&lt;AG1643,IF(AH1643=0,"",AH1643-1),IF(AG1643=0,"",AG1643-1))</f>
        <v/>
      </c>
      <c r="AP1643" s="81" t="str">
        <f>IF(AH1643&lt;AG1643,IF(AH1643=0,"",AH1643),IF(AG1643=0,"",AG1643))</f>
        <v/>
      </c>
      <c r="AQ1643" s="81" t="str">
        <f>IF(AH1643&lt;AG1643,IF(AH1643=0,"",AH1643),IF(AG1643=0,"",AG1643))</f>
        <v/>
      </c>
      <c r="AR1643" s="81" t="str">
        <f>IF(AI1643=0,"",IF(AI1643&lt;AJ1643,AJ1643+1,AI1643+1))</f>
        <v/>
      </c>
      <c r="AS1643" s="81" t="str">
        <f>IF(AI1643=0,"",IF(AE1643=0,IF(AJ1643=0,AI1643+2,AJ1643+2),AE1643+2))</f>
        <v/>
      </c>
      <c r="AT1643" s="81" t="str">
        <f>IF(AI1643=0,"",IF(AI1643&lt;AJ1643,AJ1643+1,AI1643+1))</f>
        <v/>
      </c>
      <c r="AU1643" s="241"/>
      <c r="AV1643" s="85"/>
      <c r="AW1643" s="85"/>
      <c r="AX1643" s="85"/>
      <c r="AY1643" s="85"/>
      <c r="AZ1643" s="271"/>
      <c r="BA1643" s="85"/>
      <c r="BB1643" s="85"/>
      <c r="BC1643" s="85"/>
      <c r="BD1643" s="85"/>
      <c r="BE1643" s="85"/>
      <c r="BF1643" s="85"/>
      <c r="BG1643" s="85"/>
      <c r="BH1643" s="85"/>
      <c r="BI1643" s="85"/>
      <c r="BJ1643" s="85"/>
      <c r="BK1643" s="85"/>
      <c r="BL1643" s="88"/>
      <c r="BM1643" s="85"/>
      <c r="BN1643" s="85"/>
      <c r="BO1643" s="85"/>
      <c r="BP1643" s="85"/>
      <c r="BQ1643" s="85"/>
      <c r="BR1643" s="85"/>
      <c r="BS1643" s="85"/>
      <c r="BT1643" s="85"/>
      <c r="BU1643" s="312"/>
      <c r="BV1643" s="85"/>
      <c r="BW1643" s="85"/>
      <c r="BX1643" s="85"/>
      <c r="BY1643" s="85"/>
      <c r="BZ1643" s="87">
        <f t="shared" si="501"/>
        <v>22</v>
      </c>
      <c r="CB1643" s="88"/>
      <c r="CE1643" s="87">
        <f>IF(AD1643="Sea waybill", IF(AK1643&lt;&gt;0, MONTH(AK1643), IF(AJ1643&gt;AI1643, MONTH(AJ1643), MONTH(AI1643))),"")</f>
        <v>1</v>
      </c>
      <c r="CJ1643" s="87">
        <f t="shared" si="497"/>
        <v>1</v>
      </c>
      <c r="CK1643" s="87">
        <f t="shared" si="498"/>
        <v>1</v>
      </c>
    </row>
    <row r="1644" spans="1:91" ht="14.85" customHeight="1" x14ac:dyDescent="0.25">
      <c r="A1644" s="307"/>
      <c r="B1644" s="260" t="s">
        <v>3052</v>
      </c>
      <c r="C1644" s="308"/>
      <c r="D1644" s="265">
        <v>145911693</v>
      </c>
      <c r="E1644" s="241">
        <v>532008365</v>
      </c>
      <c r="F1644" s="231">
        <v>46167</v>
      </c>
      <c r="G1644" s="265" t="s">
        <v>740</v>
      </c>
      <c r="H1644" s="265" t="s">
        <v>2213</v>
      </c>
      <c r="I1644" s="265" t="s">
        <v>105</v>
      </c>
      <c r="J1644" s="265" t="s">
        <v>518</v>
      </c>
      <c r="K1644" s="265" t="s">
        <v>242</v>
      </c>
      <c r="L1644" s="231">
        <v>46195</v>
      </c>
      <c r="M1644" s="265">
        <v>0</v>
      </c>
      <c r="N1644" s="85"/>
      <c r="O1644" s="85"/>
      <c r="P1644" s="85"/>
      <c r="Q1644" s="241"/>
      <c r="R1644" s="241"/>
      <c r="S1644" s="241"/>
      <c r="T1644" s="241"/>
      <c r="U1644" s="241"/>
      <c r="V1644" s="241"/>
      <c r="W1644" s="241"/>
      <c r="X1644" s="241"/>
      <c r="Y1644" s="303"/>
      <c r="Z1644" s="85"/>
      <c r="AA1644" s="85"/>
      <c r="AB1644" s="85"/>
      <c r="AC1644" s="270"/>
      <c r="AD1644" s="75" t="s">
        <v>113</v>
      </c>
      <c r="AE1644" s="241"/>
      <c r="AF1644" s="241"/>
      <c r="AG1644" s="241"/>
      <c r="AH1644" s="241"/>
      <c r="AI1644" s="309"/>
      <c r="AJ1644" s="310"/>
      <c r="AK1644" s="241"/>
      <c r="AL1644" s="311"/>
      <c r="AM1644" s="241"/>
      <c r="AN1644" s="75">
        <f>IF(AM1644=0,AL1644-L1644,AM1644-L1644)</f>
        <v>-46195</v>
      </c>
      <c r="AO1644" s="81" t="str">
        <f>IF(AH1644&lt;AG1644,IF(AH1644=0,"",AH1644-1),IF(AG1644=0,"",AG1644-1))</f>
        <v/>
      </c>
      <c r="AP1644" s="81" t="str">
        <f>IF(AH1644&lt;AG1644,IF(AH1644=0,"",AH1644),IF(AG1644=0,"",AG1644))</f>
        <v/>
      </c>
      <c r="AQ1644" s="81" t="str">
        <f>IF(AH1644&lt;AG1644,IF(AH1644=0,"",AH1644),IF(AG1644=0,"",AG1644))</f>
        <v/>
      </c>
      <c r="AR1644" s="81" t="str">
        <f>IF(AI1644=0,"",IF(AI1644&lt;AJ1644,AJ1644+1,AI1644+1))</f>
        <v/>
      </c>
      <c r="AS1644" s="81" t="str">
        <f>IF(AI1644=0,"",IF(AE1644=0,IF(AJ1644=0,AI1644+2,AJ1644+2),AE1644+2))</f>
        <v/>
      </c>
      <c r="AT1644" s="81" t="str">
        <f>IF(AI1644=0,"",IF(AI1644&lt;AJ1644,AJ1644+1,AI1644+1))</f>
        <v/>
      </c>
      <c r="AU1644" s="241"/>
      <c r="AV1644" s="85"/>
      <c r="AW1644" s="85"/>
      <c r="AX1644" s="85"/>
      <c r="AY1644" s="85"/>
      <c r="AZ1644" s="271"/>
      <c r="BA1644" s="85"/>
      <c r="BB1644" s="85"/>
      <c r="BC1644" s="85"/>
      <c r="BD1644" s="85"/>
      <c r="BE1644" s="85"/>
      <c r="BF1644" s="85"/>
      <c r="BG1644" s="85"/>
      <c r="BH1644" s="85"/>
      <c r="BI1644" s="85"/>
      <c r="BJ1644" s="85"/>
      <c r="BK1644" s="85"/>
      <c r="BL1644" s="85"/>
      <c r="BM1644" s="85"/>
      <c r="BN1644" s="85"/>
      <c r="BO1644" s="85"/>
      <c r="BP1644" s="85"/>
      <c r="BQ1644" s="85"/>
      <c r="BR1644" s="85"/>
      <c r="BS1644" s="85"/>
      <c r="BT1644" s="85"/>
      <c r="BU1644" s="312"/>
      <c r="BV1644" s="85"/>
      <c r="BW1644" s="85"/>
      <c r="BX1644" s="85"/>
      <c r="BY1644" s="85"/>
      <c r="BZ1644" s="87">
        <f t="shared" si="501"/>
        <v>22</v>
      </c>
      <c r="CB1644" s="88"/>
      <c r="CE1644" s="87">
        <f>IF(AD1644="Sea waybill", IF(AK1644&lt;&gt;0, MONTH(AK1644), IF(AJ1644&gt;AI1644, MONTH(AJ1644), MONTH(AI1644))),"")</f>
        <v>1</v>
      </c>
      <c r="CJ1644" s="87">
        <f t="shared" si="497"/>
        <v>1</v>
      </c>
      <c r="CK1644" s="87">
        <f t="shared" si="498"/>
        <v>1</v>
      </c>
    </row>
    <row r="1645" spans="1:91" ht="14.85" customHeight="1" x14ac:dyDescent="0.25">
      <c r="A1645" s="69">
        <f>ROW()-2</f>
        <v>1643</v>
      </c>
      <c r="B1645" s="73" t="s">
        <v>102</v>
      </c>
      <c r="C1645" s="300" t="s">
        <v>6269</v>
      </c>
      <c r="D1645" s="313">
        <v>145524477</v>
      </c>
      <c r="E1645" s="313">
        <v>5320008329</v>
      </c>
      <c r="F1645" s="314">
        <v>46119</v>
      </c>
      <c r="G1645" s="268" t="s">
        <v>428</v>
      </c>
      <c r="H1645" s="315" t="s">
        <v>2531</v>
      </c>
      <c r="I1645" s="315" t="s">
        <v>656</v>
      </c>
      <c r="J1645" s="268" t="s">
        <v>430</v>
      </c>
      <c r="K1645" s="268" t="s">
        <v>242</v>
      </c>
      <c r="L1645" s="316">
        <v>46132</v>
      </c>
      <c r="M1645" s="73">
        <v>20</v>
      </c>
      <c r="N1645" s="268" t="s">
        <v>6270</v>
      </c>
      <c r="O1645" s="268" t="s">
        <v>6271</v>
      </c>
      <c r="P1645" s="75">
        <v>2830051405</v>
      </c>
      <c r="Q1645" s="74">
        <v>46119</v>
      </c>
      <c r="R1645" s="75">
        <v>1209400490</v>
      </c>
      <c r="S1645" s="75">
        <v>224417495</v>
      </c>
      <c r="T1645" s="74">
        <v>46119</v>
      </c>
      <c r="U1645" s="76">
        <v>5879.5379999999996</v>
      </c>
      <c r="V1645" s="76">
        <v>5673.7120000000004</v>
      </c>
      <c r="W1645" s="73">
        <v>9</v>
      </c>
      <c r="X1645" s="73">
        <v>0</v>
      </c>
      <c r="Y1645" s="300" t="s">
        <v>6269</v>
      </c>
      <c r="Z1645" s="73" t="s">
        <v>220</v>
      </c>
      <c r="AA1645" s="75" t="s">
        <v>3666</v>
      </c>
      <c r="AB1645" s="73" t="s">
        <v>6272</v>
      </c>
      <c r="AC1645" s="300" t="s">
        <v>6269</v>
      </c>
      <c r="AD1645" s="75" t="s">
        <v>113</v>
      </c>
      <c r="AE1645" s="74">
        <v>46126</v>
      </c>
      <c r="AF1645" s="130">
        <v>46123.708333333336</v>
      </c>
      <c r="AG1645" s="130">
        <v>46122.416666666664</v>
      </c>
      <c r="AH1645" s="130">
        <v>46123.708333333336</v>
      </c>
      <c r="AI1645" s="74">
        <v>46123</v>
      </c>
      <c r="AJ1645" s="74">
        <v>46126</v>
      </c>
      <c r="AK1645" s="74">
        <v>46126</v>
      </c>
      <c r="AL1645" s="74">
        <v>46125</v>
      </c>
      <c r="AM1645" s="74">
        <v>46128</v>
      </c>
      <c r="AN1645" s="74">
        <v>46128</v>
      </c>
      <c r="AO1645" s="81" t="s">
        <v>121</v>
      </c>
      <c r="AP1645" s="81" t="s">
        <v>121</v>
      </c>
      <c r="AQ1645" s="81" t="s">
        <v>121</v>
      </c>
      <c r="AR1645" s="81" t="s">
        <v>121</v>
      </c>
      <c r="AS1645" s="81" t="s">
        <v>121</v>
      </c>
      <c r="AT1645" s="81" t="s">
        <v>121</v>
      </c>
      <c r="AU1645" s="82" t="s">
        <v>6241</v>
      </c>
      <c r="AV1645" s="134">
        <v>46119</v>
      </c>
      <c r="AW1645" s="75" t="e">
        <v>#N/A</v>
      </c>
      <c r="AX1645" s="75" t="e">
        <v>#N/A</v>
      </c>
      <c r="AY1645" s="75"/>
      <c r="AZ1645" s="96"/>
      <c r="BA1645" s="75"/>
      <c r="BB1645" s="75"/>
      <c r="BC1645" s="75"/>
      <c r="BD1645" s="75"/>
      <c r="BE1645" s="75"/>
      <c r="BF1645" s="75"/>
      <c r="BG1645" s="75"/>
      <c r="BH1645" s="75"/>
      <c r="BI1645" s="75"/>
      <c r="BJ1645" s="75"/>
      <c r="BK1645" s="75"/>
      <c r="BL1645" s="75"/>
      <c r="BM1645" s="75"/>
      <c r="BN1645" s="75"/>
      <c r="BO1645" s="75"/>
      <c r="BP1645" s="75"/>
      <c r="BQ1645" s="75"/>
      <c r="BR1645" s="75"/>
      <c r="BS1645" s="75"/>
      <c r="BT1645" s="75">
        <f>IF(COUNTIF($C$3:C1645, C1645)=1, 1, 0)</f>
        <v>1</v>
      </c>
      <c r="BU1645" t="s">
        <v>6273</v>
      </c>
      <c r="BV1645" s="74" t="s">
        <v>6274</v>
      </c>
      <c r="BW1645" s="85"/>
      <c r="BX1645" s="85"/>
      <c r="BY1645" s="86"/>
      <c r="BZ1645" s="87">
        <f t="shared" si="501"/>
        <v>15</v>
      </c>
      <c r="CA1645" s="22" t="s">
        <v>6275</v>
      </c>
      <c r="CB1645" s="88">
        <v>16</v>
      </c>
      <c r="CC1645" s="89"/>
      <c r="CE1645" s="87">
        <f>IF(AD1645="Sea waybill", IF(AK1645&lt;&gt;0, MONTH(AK1645), IF(AJ1645&gt;AI1645, MONTH(AJ1645), MONTH(AI1645))),"")</f>
        <v>4</v>
      </c>
      <c r="CF1645" s="90">
        <v>12059766</v>
      </c>
      <c r="CG1645" s="90"/>
      <c r="CH1645" s="90">
        <v>12059766</v>
      </c>
      <c r="CI1645" s="22">
        <v>26274</v>
      </c>
      <c r="CJ1645" s="87">
        <f t="shared" si="497"/>
        <v>4</v>
      </c>
      <c r="CK1645" s="87">
        <f t="shared" si="498"/>
        <v>15</v>
      </c>
      <c r="CL1645" s="22" t="s">
        <v>6276</v>
      </c>
      <c r="CM1645" s="22" t="str">
        <f t="shared" ref="CM1645:CM1654" si="511">IF(OR(Z1645="COSU",Z1645="EGLV",Z1645="MAEU",Z1645="REGU",Z1645="HLCU",Z1645="OOLU",Z1645="ONEY"),
    IF(Z1645="COSU","1C26TAB",
    IF(Z1645="EGLV","1C26TAA",
    IF(Z1645="MAEU","1C26TML",
    IF(Z1645="REGU","1C26TAA",
    IF(Z1645="HLCU","1C26THC",
    IF(Z1645="OOLU","1C26TAR",
    IF(Z1645="ONEY","1K26TAD",""))))))) &amp; "^" &amp; BU1645,
    BU1645)</f>
        <v>1K26TAD^111535 &amp; 103685</v>
      </c>
    </row>
    <row r="1646" spans="1:91" ht="14.85" customHeight="1" x14ac:dyDescent="0.25">
      <c r="A1646" s="69"/>
      <c r="B1646" s="73" t="s">
        <v>102</v>
      </c>
      <c r="C1646" s="300" t="s">
        <v>6269</v>
      </c>
      <c r="D1646" s="313">
        <v>145895604</v>
      </c>
      <c r="E1646" s="313">
        <v>5320008329</v>
      </c>
      <c r="F1646" s="314">
        <v>46119</v>
      </c>
      <c r="G1646" s="268" t="s">
        <v>428</v>
      </c>
      <c r="H1646" s="315" t="s">
        <v>2531</v>
      </c>
      <c r="I1646" s="315" t="s">
        <v>656</v>
      </c>
      <c r="J1646" s="268" t="s">
        <v>6277</v>
      </c>
      <c r="K1646" s="268" t="s">
        <v>242</v>
      </c>
      <c r="L1646" s="316">
        <v>46132</v>
      </c>
      <c r="M1646" s="73">
        <v>0</v>
      </c>
      <c r="N1646" s="268" t="s">
        <v>6270</v>
      </c>
      <c r="O1646" s="268" t="s">
        <v>6271</v>
      </c>
      <c r="P1646" s="75">
        <v>2830051406</v>
      </c>
      <c r="Q1646" s="74">
        <v>46119</v>
      </c>
      <c r="R1646" s="75">
        <v>1209400491</v>
      </c>
      <c r="S1646" s="75">
        <v>224417507</v>
      </c>
      <c r="T1646" s="74">
        <v>46119</v>
      </c>
      <c r="U1646" s="75">
        <v>586.59699999999998</v>
      </c>
      <c r="V1646" s="219">
        <v>566.05999999999995</v>
      </c>
      <c r="W1646" s="73">
        <v>1</v>
      </c>
      <c r="X1646" s="73">
        <v>0</v>
      </c>
      <c r="Y1646" s="300" t="s">
        <v>6269</v>
      </c>
      <c r="Z1646" s="73" t="s">
        <v>220</v>
      </c>
      <c r="AA1646" s="75" t="s">
        <v>3666</v>
      </c>
      <c r="AB1646" s="73" t="s">
        <v>6272</v>
      </c>
      <c r="AC1646" s="300" t="s">
        <v>6269</v>
      </c>
      <c r="AD1646" s="75" t="s">
        <v>113</v>
      </c>
      <c r="AE1646" s="74">
        <v>46126</v>
      </c>
      <c r="AF1646" s="130">
        <v>46123.708333333336</v>
      </c>
      <c r="AG1646" s="130">
        <v>46122.416666666664</v>
      </c>
      <c r="AH1646" s="130">
        <v>46123.708333333336</v>
      </c>
      <c r="AI1646" s="74">
        <v>46123</v>
      </c>
      <c r="AJ1646" s="74">
        <v>46126</v>
      </c>
      <c r="AK1646" s="74">
        <v>46126</v>
      </c>
      <c r="AL1646" s="74">
        <v>46125</v>
      </c>
      <c r="AM1646" s="74">
        <v>46128</v>
      </c>
      <c r="AN1646" s="74">
        <v>46128</v>
      </c>
      <c r="AO1646" s="81" t="s">
        <v>121</v>
      </c>
      <c r="AP1646" s="81" t="s">
        <v>121</v>
      </c>
      <c r="AQ1646" s="81" t="s">
        <v>121</v>
      </c>
      <c r="AR1646" s="81" t="s">
        <v>121</v>
      </c>
      <c r="AS1646" s="81" t="s">
        <v>121</v>
      </c>
      <c r="AT1646" s="81" t="s">
        <v>121</v>
      </c>
      <c r="AU1646" s="82" t="s">
        <v>6241</v>
      </c>
      <c r="AV1646" s="134"/>
      <c r="AW1646" s="75"/>
      <c r="AX1646" s="75"/>
      <c r="AY1646" s="75"/>
      <c r="AZ1646" s="96"/>
      <c r="BA1646" s="75"/>
      <c r="BB1646" s="75"/>
      <c r="BC1646" s="75"/>
      <c r="BD1646" s="75"/>
      <c r="BE1646" s="75"/>
      <c r="BF1646" s="75"/>
      <c r="BG1646" s="75"/>
      <c r="BH1646" s="75"/>
      <c r="BI1646" s="75"/>
      <c r="BJ1646" s="75"/>
      <c r="BK1646" s="75"/>
      <c r="BL1646" s="75"/>
      <c r="BM1646" s="75"/>
      <c r="BN1646" s="75"/>
      <c r="BO1646" s="75"/>
      <c r="BP1646" s="75"/>
      <c r="BQ1646" s="75"/>
      <c r="BR1646" s="75"/>
      <c r="BS1646" s="75"/>
      <c r="BT1646" s="75"/>
      <c r="BU1646" t="s">
        <v>6273</v>
      </c>
      <c r="BV1646" s="74" t="s">
        <v>6274</v>
      </c>
      <c r="BW1646" s="85"/>
      <c r="BX1646" s="85"/>
      <c r="BY1646" s="86"/>
      <c r="BZ1646" s="87">
        <f t="shared" si="501"/>
        <v>15</v>
      </c>
      <c r="CA1646" s="22" t="s">
        <v>6275</v>
      </c>
      <c r="CB1646" s="88">
        <v>16</v>
      </c>
      <c r="CC1646" s="89"/>
      <c r="CE1646" s="87"/>
      <c r="CF1646" s="90"/>
      <c r="CG1646" s="90"/>
      <c r="CH1646" s="90"/>
      <c r="CJ1646" s="87">
        <f t="shared" si="497"/>
        <v>1</v>
      </c>
      <c r="CK1646" s="87">
        <f t="shared" si="498"/>
        <v>1</v>
      </c>
      <c r="CL1646" s="22" t="s">
        <v>6276</v>
      </c>
      <c r="CM1646" s="22" t="str">
        <f t="shared" si="511"/>
        <v>1K26TAD^111535 &amp; 103685</v>
      </c>
    </row>
    <row r="1647" spans="1:91" s="85" customFormat="1" ht="14.85" customHeight="1" x14ac:dyDescent="0.25">
      <c r="A1647" s="75">
        <f>ROW()-2</f>
        <v>1645</v>
      </c>
      <c r="B1647" s="70" t="s">
        <v>102</v>
      </c>
      <c r="C1647" s="301">
        <v>235600580454</v>
      </c>
      <c r="D1647" s="106">
        <v>145569096</v>
      </c>
      <c r="E1647" s="73">
        <v>5320008156</v>
      </c>
      <c r="F1647" s="74">
        <v>46112</v>
      </c>
      <c r="G1647" s="75" t="s">
        <v>428</v>
      </c>
      <c r="H1647" s="75" t="s">
        <v>2531</v>
      </c>
      <c r="I1647" s="75" t="s">
        <v>656</v>
      </c>
      <c r="J1647" s="75" t="s">
        <v>430</v>
      </c>
      <c r="K1647" s="75" t="s">
        <v>242</v>
      </c>
      <c r="L1647" s="74">
        <v>46127</v>
      </c>
      <c r="M1647" s="73">
        <v>20</v>
      </c>
      <c r="N1647" s="75" t="s">
        <v>6278</v>
      </c>
      <c r="O1647" s="75" t="s">
        <v>6279</v>
      </c>
      <c r="P1647" s="75">
        <v>2830051273</v>
      </c>
      <c r="Q1647" s="74">
        <v>46116</v>
      </c>
      <c r="R1647" s="75">
        <v>1209399957</v>
      </c>
      <c r="S1647" s="75">
        <v>224413090</v>
      </c>
      <c r="T1647" s="74">
        <v>46116</v>
      </c>
      <c r="U1647" s="76">
        <v>11273.904</v>
      </c>
      <c r="V1647" s="76">
        <v>10879.234</v>
      </c>
      <c r="W1647" s="73">
        <v>17</v>
      </c>
      <c r="X1647" s="73">
        <v>0</v>
      </c>
      <c r="Y1647" s="250">
        <v>235600580489</v>
      </c>
      <c r="Z1647" s="82" t="s">
        <v>128</v>
      </c>
      <c r="AA1647" s="75" t="s">
        <v>399</v>
      </c>
      <c r="AB1647" s="82" t="s">
        <v>6240</v>
      </c>
      <c r="AC1647" s="301">
        <v>235600580454</v>
      </c>
      <c r="AD1647" s="75" t="s">
        <v>113</v>
      </c>
      <c r="AE1647" s="275">
        <v>46125</v>
      </c>
      <c r="AF1647" s="130">
        <v>46121.833333333336</v>
      </c>
      <c r="AG1647" s="130">
        <v>46122.5</v>
      </c>
      <c r="AH1647" s="130">
        <v>46122.375</v>
      </c>
      <c r="AI1647" s="74">
        <v>46123</v>
      </c>
      <c r="AJ1647" s="275">
        <v>46125</v>
      </c>
      <c r="AK1647" s="275">
        <v>46125</v>
      </c>
      <c r="AL1647" s="74">
        <v>46126</v>
      </c>
      <c r="AM1647" s="74">
        <v>46129</v>
      </c>
      <c r="AN1647" s="74">
        <v>46130</v>
      </c>
      <c r="AO1647" s="81" t="s">
        <v>121</v>
      </c>
      <c r="AP1647" s="81" t="s">
        <v>121</v>
      </c>
      <c r="AQ1647" s="81" t="s">
        <v>121</v>
      </c>
      <c r="AR1647" s="81" t="s">
        <v>121</v>
      </c>
      <c r="AS1647" s="81" t="s">
        <v>121</v>
      </c>
      <c r="AT1647" s="81" t="s">
        <v>121</v>
      </c>
      <c r="AU1647" s="82" t="s">
        <v>6241</v>
      </c>
      <c r="AV1647" s="134">
        <v>46116</v>
      </c>
      <c r="AW1647" s="75" t="e">
        <v>#N/A</v>
      </c>
      <c r="AX1647" s="75" t="e">
        <v>#N/A</v>
      </c>
      <c r="AY1647" s="75"/>
      <c r="AZ1647" s="96"/>
      <c r="BA1647" s="75"/>
      <c r="BB1647" s="75"/>
      <c r="BC1647" s="75"/>
      <c r="BD1647" s="75"/>
      <c r="BE1647" s="75"/>
      <c r="BF1647" s="75"/>
      <c r="BG1647" s="75"/>
      <c r="BH1647" s="75"/>
      <c r="BI1647" s="75"/>
      <c r="BJ1647" s="75"/>
      <c r="BK1647" s="75"/>
      <c r="BL1647" s="75"/>
      <c r="BM1647" s="75"/>
      <c r="BN1647" s="75"/>
      <c r="BO1647" s="75"/>
      <c r="BP1647" s="75"/>
      <c r="BQ1647" s="75"/>
      <c r="BR1647" s="75"/>
      <c r="BS1647" s="75"/>
      <c r="BT1647" s="75">
        <f>IF(COUNTIF($C$3:C1647, C1647)=1, 1, 0)</f>
        <v>0</v>
      </c>
      <c r="BU1647">
        <v>103025</v>
      </c>
      <c r="BV1647" s="74">
        <v>46125</v>
      </c>
      <c r="BY1647" s="86"/>
      <c r="BZ1647" s="171">
        <f t="shared" si="501"/>
        <v>14</v>
      </c>
      <c r="CB1647" s="88">
        <f t="shared" ref="CB1647:CB1710" si="512">WEEKNUM(BV1647,)</f>
        <v>16</v>
      </c>
      <c r="CC1647" s="172"/>
      <c r="CE1647" s="171">
        <f>IF(AD1647="Sea waybill", IF(AK1647&lt;&gt;0, MONTH(AK1647), IF(AJ1647&gt;AI1647, MONTH(AJ1647), MONTH(AI1647))),"")</f>
        <v>4</v>
      </c>
      <c r="CF1647" s="173">
        <v>8531575</v>
      </c>
      <c r="CG1647" s="173"/>
      <c r="CH1647" s="173">
        <v>8531575</v>
      </c>
      <c r="CI1647" s="85">
        <v>26251</v>
      </c>
      <c r="CJ1647" s="171">
        <f t="shared" si="497"/>
        <v>4</v>
      </c>
      <c r="CK1647" s="171">
        <f t="shared" si="498"/>
        <v>14</v>
      </c>
      <c r="CL1647" s="85" t="s">
        <v>6243</v>
      </c>
      <c r="CM1647" s="22" t="str">
        <f t="shared" si="511"/>
        <v>1C26TAA^103025</v>
      </c>
    </row>
    <row r="1648" spans="1:91" s="85" customFormat="1" ht="14.85" customHeight="1" x14ac:dyDescent="0.25">
      <c r="A1648" s="75"/>
      <c r="B1648" s="70" t="s">
        <v>102</v>
      </c>
      <c r="C1648" s="301">
        <v>235600580454</v>
      </c>
      <c r="D1648" s="106">
        <v>145808293</v>
      </c>
      <c r="E1648" s="73">
        <v>5320008156</v>
      </c>
      <c r="F1648" s="74">
        <v>46112</v>
      </c>
      <c r="G1648" s="75" t="s">
        <v>428</v>
      </c>
      <c r="H1648" s="75" t="s">
        <v>2531</v>
      </c>
      <c r="I1648" s="75" t="s">
        <v>656</v>
      </c>
      <c r="J1648" s="75" t="s">
        <v>430</v>
      </c>
      <c r="K1648" s="75" t="s">
        <v>242</v>
      </c>
      <c r="L1648" s="74">
        <v>46125</v>
      </c>
      <c r="M1648" s="73">
        <v>0</v>
      </c>
      <c r="N1648" s="75" t="s">
        <v>6278</v>
      </c>
      <c r="O1648" s="75" t="s">
        <v>6279</v>
      </c>
      <c r="P1648" s="75">
        <v>2830051274</v>
      </c>
      <c r="Q1648" s="74">
        <v>46116</v>
      </c>
      <c r="R1648" s="75">
        <v>1209399958</v>
      </c>
      <c r="S1648" s="75">
        <v>224413091</v>
      </c>
      <c r="T1648" s="74">
        <v>46116</v>
      </c>
      <c r="U1648" s="75">
        <v>142.63200000000001</v>
      </c>
      <c r="V1648" s="75">
        <v>137.63900000000001</v>
      </c>
      <c r="W1648" s="73">
        <v>1</v>
      </c>
      <c r="X1648" s="73">
        <v>0</v>
      </c>
      <c r="Y1648" s="250">
        <v>235600580489</v>
      </c>
      <c r="Z1648" s="82" t="s">
        <v>128</v>
      </c>
      <c r="AA1648" s="75" t="s">
        <v>399</v>
      </c>
      <c r="AB1648" s="82" t="s">
        <v>6240</v>
      </c>
      <c r="AC1648" s="301">
        <v>235600580454</v>
      </c>
      <c r="AD1648" s="75" t="s">
        <v>113</v>
      </c>
      <c r="AE1648" s="275">
        <v>46125</v>
      </c>
      <c r="AF1648" s="130">
        <v>46121.833333333336</v>
      </c>
      <c r="AG1648" s="130">
        <v>46122.5</v>
      </c>
      <c r="AH1648" s="130">
        <v>46122.375</v>
      </c>
      <c r="AI1648" s="74">
        <v>46123</v>
      </c>
      <c r="AJ1648" s="275">
        <v>46125</v>
      </c>
      <c r="AK1648" s="275">
        <v>46125</v>
      </c>
      <c r="AL1648" s="74">
        <v>46126</v>
      </c>
      <c r="AM1648" s="74">
        <v>46129</v>
      </c>
      <c r="AN1648" s="74">
        <v>46130</v>
      </c>
      <c r="AO1648" s="81" t="s">
        <v>121</v>
      </c>
      <c r="AP1648" s="81" t="s">
        <v>121</v>
      </c>
      <c r="AQ1648" s="81" t="s">
        <v>121</v>
      </c>
      <c r="AR1648" s="81" t="s">
        <v>121</v>
      </c>
      <c r="AS1648" s="81" t="s">
        <v>121</v>
      </c>
      <c r="AT1648" s="81" t="s">
        <v>121</v>
      </c>
      <c r="AU1648" s="82" t="s">
        <v>6241</v>
      </c>
      <c r="AV1648" s="134">
        <v>46116</v>
      </c>
      <c r="AW1648" s="75"/>
      <c r="AX1648" s="75"/>
      <c r="AY1648" s="75"/>
      <c r="AZ1648" s="96"/>
      <c r="BA1648" s="75"/>
      <c r="BB1648" s="75"/>
      <c r="BC1648" s="75"/>
      <c r="BD1648" s="75"/>
      <c r="BE1648" s="75"/>
      <c r="BF1648" s="75"/>
      <c r="BG1648" s="75"/>
      <c r="BH1648" s="75"/>
      <c r="BI1648" s="75"/>
      <c r="BJ1648" s="75"/>
      <c r="BK1648" s="75"/>
      <c r="BL1648" s="75"/>
      <c r="BM1648" s="75"/>
      <c r="BN1648" s="75"/>
      <c r="BO1648" s="75"/>
      <c r="BP1648" s="75"/>
      <c r="BQ1648" s="75"/>
      <c r="BR1648" s="75"/>
      <c r="BS1648" s="75"/>
      <c r="BT1648" s="75"/>
      <c r="BU1648">
        <v>103025</v>
      </c>
      <c r="BV1648" s="74">
        <v>46125</v>
      </c>
      <c r="BY1648" s="86"/>
      <c r="BZ1648" s="87">
        <f t="shared" si="501"/>
        <v>14</v>
      </c>
      <c r="CB1648" s="88">
        <f t="shared" si="512"/>
        <v>16</v>
      </c>
      <c r="CC1648" s="172"/>
      <c r="CE1648" s="171"/>
      <c r="CF1648" s="173"/>
      <c r="CG1648" s="173"/>
      <c r="CH1648" s="173"/>
      <c r="CJ1648" s="87">
        <f t="shared" si="497"/>
        <v>4</v>
      </c>
      <c r="CK1648" s="87">
        <f t="shared" si="498"/>
        <v>14</v>
      </c>
      <c r="CL1648" s="85" t="s">
        <v>6243</v>
      </c>
      <c r="CM1648" s="22" t="str">
        <f t="shared" si="511"/>
        <v>1C26TAA^103025</v>
      </c>
    </row>
    <row r="1649" spans="1:91" s="85" customFormat="1" ht="14.85" customHeight="1" x14ac:dyDescent="0.25">
      <c r="A1649" s="75"/>
      <c r="B1649" s="70" t="s">
        <v>102</v>
      </c>
      <c r="C1649" s="301">
        <v>235600580454</v>
      </c>
      <c r="D1649" s="106">
        <v>145826560</v>
      </c>
      <c r="E1649" s="73">
        <v>5320008156</v>
      </c>
      <c r="F1649" s="74">
        <v>46112</v>
      </c>
      <c r="G1649" s="75" t="s">
        <v>428</v>
      </c>
      <c r="H1649" s="75" t="s">
        <v>2531</v>
      </c>
      <c r="I1649" s="75" t="s">
        <v>656</v>
      </c>
      <c r="J1649" s="75" t="s">
        <v>430</v>
      </c>
      <c r="K1649" s="75" t="s">
        <v>242</v>
      </c>
      <c r="L1649" s="74">
        <v>46127</v>
      </c>
      <c r="M1649" s="73">
        <v>0</v>
      </c>
      <c r="N1649" s="75" t="s">
        <v>6278</v>
      </c>
      <c r="O1649" s="75" t="s">
        <v>6279</v>
      </c>
      <c r="P1649" s="75">
        <v>2830051275</v>
      </c>
      <c r="Q1649" s="74">
        <v>46116</v>
      </c>
      <c r="R1649" s="75">
        <v>1209399959</v>
      </c>
      <c r="S1649" s="75">
        <v>224413092</v>
      </c>
      <c r="T1649" s="74">
        <v>46116</v>
      </c>
      <c r="U1649" s="76">
        <v>1629.08</v>
      </c>
      <c r="V1649" s="76">
        <v>1571.287</v>
      </c>
      <c r="W1649" s="73">
        <v>2</v>
      </c>
      <c r="X1649" s="73">
        <v>0</v>
      </c>
      <c r="Y1649" s="250">
        <v>235600580489</v>
      </c>
      <c r="Z1649" s="82" t="s">
        <v>128</v>
      </c>
      <c r="AA1649" s="75" t="s">
        <v>399</v>
      </c>
      <c r="AB1649" s="82" t="s">
        <v>6240</v>
      </c>
      <c r="AC1649" s="301">
        <v>235600580454</v>
      </c>
      <c r="AD1649" s="75" t="s">
        <v>113</v>
      </c>
      <c r="AE1649" s="275">
        <v>46125</v>
      </c>
      <c r="AF1649" s="130">
        <v>46121.833333333336</v>
      </c>
      <c r="AG1649" s="130">
        <v>46122.5</v>
      </c>
      <c r="AH1649" s="130">
        <v>46122.375</v>
      </c>
      <c r="AI1649" s="74">
        <v>46123</v>
      </c>
      <c r="AJ1649" s="275">
        <v>46125</v>
      </c>
      <c r="AK1649" s="275">
        <v>46125</v>
      </c>
      <c r="AL1649" s="74">
        <v>46126</v>
      </c>
      <c r="AM1649" s="74">
        <v>46129</v>
      </c>
      <c r="AN1649" s="74">
        <v>46130</v>
      </c>
      <c r="AO1649" s="81" t="s">
        <v>121</v>
      </c>
      <c r="AP1649" s="81" t="s">
        <v>121</v>
      </c>
      <c r="AQ1649" s="81" t="s">
        <v>121</v>
      </c>
      <c r="AR1649" s="81" t="s">
        <v>121</v>
      </c>
      <c r="AS1649" s="81" t="s">
        <v>121</v>
      </c>
      <c r="AT1649" s="81" t="s">
        <v>121</v>
      </c>
      <c r="AU1649" s="82" t="s">
        <v>6241</v>
      </c>
      <c r="AV1649" s="134">
        <v>46116</v>
      </c>
      <c r="AW1649" s="75"/>
      <c r="AX1649" s="75"/>
      <c r="AY1649" s="75"/>
      <c r="AZ1649" s="96"/>
      <c r="BA1649" s="75"/>
      <c r="BB1649" s="75"/>
      <c r="BC1649" s="75"/>
      <c r="BD1649" s="75"/>
      <c r="BE1649" s="75"/>
      <c r="BF1649" s="75"/>
      <c r="BG1649" s="75"/>
      <c r="BH1649" s="75"/>
      <c r="BI1649" s="75"/>
      <c r="BJ1649" s="75"/>
      <c r="BK1649" s="75"/>
      <c r="BL1649" s="75"/>
      <c r="BM1649" s="75"/>
      <c r="BN1649" s="75"/>
      <c r="BO1649" s="75"/>
      <c r="BP1649" s="75"/>
      <c r="BQ1649" s="75"/>
      <c r="BR1649" s="75"/>
      <c r="BS1649" s="75"/>
      <c r="BT1649" s="75"/>
      <c r="BU1649">
        <v>103025</v>
      </c>
      <c r="BV1649" s="74">
        <v>46125</v>
      </c>
      <c r="BY1649" s="86"/>
      <c r="BZ1649" s="87">
        <f t="shared" si="501"/>
        <v>14</v>
      </c>
      <c r="CB1649" s="88">
        <f t="shared" si="512"/>
        <v>16</v>
      </c>
      <c r="CC1649" s="172"/>
      <c r="CE1649" s="171"/>
      <c r="CF1649" s="173"/>
      <c r="CG1649" s="173"/>
      <c r="CH1649" s="173"/>
      <c r="CJ1649" s="87">
        <f t="shared" si="497"/>
        <v>4</v>
      </c>
      <c r="CK1649" s="87">
        <f t="shared" si="498"/>
        <v>14</v>
      </c>
      <c r="CL1649" s="85" t="s">
        <v>6243</v>
      </c>
      <c r="CM1649" s="22" t="str">
        <f t="shared" si="511"/>
        <v>1C26TAA^103025</v>
      </c>
    </row>
    <row r="1650" spans="1:91" s="85" customFormat="1" ht="14.85" customHeight="1" x14ac:dyDescent="0.25">
      <c r="A1650" s="75">
        <f>ROW()-2</f>
        <v>1648</v>
      </c>
      <c r="B1650" s="70" t="s">
        <v>102</v>
      </c>
      <c r="C1650" s="301">
        <v>235600580454</v>
      </c>
      <c r="D1650" s="106">
        <v>145569098</v>
      </c>
      <c r="E1650" s="73">
        <v>5320008194</v>
      </c>
      <c r="F1650" s="74">
        <v>46112</v>
      </c>
      <c r="G1650" s="75" t="s">
        <v>428</v>
      </c>
      <c r="H1650" s="75" t="s">
        <v>2531</v>
      </c>
      <c r="I1650" s="75" t="s">
        <v>656</v>
      </c>
      <c r="J1650" s="75" t="s">
        <v>430</v>
      </c>
      <c r="K1650" s="75" t="s">
        <v>242</v>
      </c>
      <c r="L1650" s="74">
        <v>46127</v>
      </c>
      <c r="M1650" s="73">
        <v>20</v>
      </c>
      <c r="N1650" s="75" t="s">
        <v>6280</v>
      </c>
      <c r="O1650" s="75" t="s">
        <v>6281</v>
      </c>
      <c r="P1650" s="75">
        <v>2830051295</v>
      </c>
      <c r="Q1650" s="74">
        <v>46116</v>
      </c>
      <c r="R1650" s="75">
        <v>1209399996</v>
      </c>
      <c r="S1650" s="75">
        <v>224409249</v>
      </c>
      <c r="T1650" s="74">
        <v>46116</v>
      </c>
      <c r="U1650" s="76">
        <v>9015.4940000000006</v>
      </c>
      <c r="V1650" s="76">
        <v>8699.8860000000004</v>
      </c>
      <c r="W1650" s="73">
        <v>13</v>
      </c>
      <c r="X1650" s="73">
        <v>0</v>
      </c>
      <c r="Y1650" s="250">
        <v>235600580471</v>
      </c>
      <c r="Z1650" s="82" t="s">
        <v>128</v>
      </c>
      <c r="AA1650" s="75" t="s">
        <v>399</v>
      </c>
      <c r="AB1650" s="82" t="s">
        <v>6240</v>
      </c>
      <c r="AC1650" s="301">
        <v>235600580454</v>
      </c>
      <c r="AD1650" s="75" t="s">
        <v>113</v>
      </c>
      <c r="AE1650" s="275">
        <v>46125</v>
      </c>
      <c r="AF1650" s="130">
        <v>46121.833333333336</v>
      </c>
      <c r="AG1650" s="130">
        <v>46122.5</v>
      </c>
      <c r="AH1650" s="130">
        <v>46122.375</v>
      </c>
      <c r="AI1650" s="74">
        <v>46123</v>
      </c>
      <c r="AJ1650" s="275">
        <v>46125</v>
      </c>
      <c r="AK1650" s="275">
        <v>46125</v>
      </c>
      <c r="AL1650" s="74">
        <v>46126</v>
      </c>
      <c r="AM1650" s="74">
        <v>46129</v>
      </c>
      <c r="AN1650" s="74">
        <v>46130</v>
      </c>
      <c r="AO1650" s="81" t="s">
        <v>121</v>
      </c>
      <c r="AP1650" s="81" t="s">
        <v>121</v>
      </c>
      <c r="AQ1650" s="81" t="s">
        <v>121</v>
      </c>
      <c r="AR1650" s="81" t="s">
        <v>121</v>
      </c>
      <c r="AS1650" s="81" t="s">
        <v>121</v>
      </c>
      <c r="AT1650" s="81" t="s">
        <v>121</v>
      </c>
      <c r="AU1650" s="82" t="s">
        <v>6241</v>
      </c>
      <c r="AV1650" s="134">
        <v>46116</v>
      </c>
      <c r="AW1650" s="75" t="e">
        <v>#N/A</v>
      </c>
      <c r="AX1650" s="75" t="e">
        <v>#N/A</v>
      </c>
      <c r="AY1650" s="75"/>
      <c r="AZ1650" s="96"/>
      <c r="BA1650" s="75"/>
      <c r="BB1650" s="75"/>
      <c r="BC1650" s="75"/>
      <c r="BD1650" s="75"/>
      <c r="BE1650" s="75"/>
      <c r="BF1650" s="75"/>
      <c r="BG1650" s="75"/>
      <c r="BH1650" s="75"/>
      <c r="BI1650" s="75"/>
      <c r="BJ1650" s="75"/>
      <c r="BK1650" s="75"/>
      <c r="BL1650" s="75"/>
      <c r="BM1650" s="75"/>
      <c r="BN1650" s="75"/>
      <c r="BO1650" s="75"/>
      <c r="BP1650" s="75"/>
      <c r="BQ1650" s="75"/>
      <c r="BR1650" s="75"/>
      <c r="BS1650" s="75"/>
      <c r="BT1650" s="75">
        <f>IF(COUNTIF($C$3:C1650, C1650)=1, 1, 0)</f>
        <v>0</v>
      </c>
      <c r="BU1650">
        <v>103025</v>
      </c>
      <c r="BV1650" s="74">
        <v>46125</v>
      </c>
      <c r="BY1650" s="86"/>
      <c r="BZ1650" s="171">
        <f t="shared" si="501"/>
        <v>14</v>
      </c>
      <c r="CB1650" s="88">
        <f t="shared" si="512"/>
        <v>16</v>
      </c>
      <c r="CC1650" s="172"/>
      <c r="CE1650" s="171">
        <f>IF(AD1650="Sea waybill", IF(AK1650&lt;&gt;0, MONTH(AK1650), IF(AJ1650&gt;AI1650, MONTH(AJ1650), MONTH(AI1650))),"")</f>
        <v>4</v>
      </c>
      <c r="CF1650" s="173">
        <v>8531575</v>
      </c>
      <c r="CG1650" s="173"/>
      <c r="CH1650" s="173">
        <v>8531575</v>
      </c>
      <c r="CI1650" s="85">
        <v>26251</v>
      </c>
      <c r="CJ1650" s="171">
        <f t="shared" si="497"/>
        <v>4</v>
      </c>
      <c r="CK1650" s="171">
        <f t="shared" si="498"/>
        <v>14</v>
      </c>
      <c r="CL1650" s="85" t="s">
        <v>6243</v>
      </c>
      <c r="CM1650" s="22" t="str">
        <f t="shared" si="511"/>
        <v>1C26TAA^103025</v>
      </c>
    </row>
    <row r="1651" spans="1:91" s="85" customFormat="1" ht="14.85" customHeight="1" x14ac:dyDescent="0.25">
      <c r="A1651" s="75"/>
      <c r="B1651" s="70" t="s">
        <v>102</v>
      </c>
      <c r="C1651" s="301">
        <v>235600580454</v>
      </c>
      <c r="D1651" s="106">
        <v>145551223</v>
      </c>
      <c r="E1651" s="73">
        <v>5320008194</v>
      </c>
      <c r="F1651" s="74">
        <v>46112</v>
      </c>
      <c r="G1651" s="75" t="s">
        <v>428</v>
      </c>
      <c r="H1651" s="75" t="s">
        <v>2531</v>
      </c>
      <c r="I1651" s="75" t="s">
        <v>656</v>
      </c>
      <c r="J1651" s="75" t="s">
        <v>430</v>
      </c>
      <c r="K1651" s="75" t="s">
        <v>242</v>
      </c>
      <c r="L1651" s="74">
        <v>46127</v>
      </c>
      <c r="M1651" s="73">
        <v>0</v>
      </c>
      <c r="N1651" s="75" t="s">
        <v>6280</v>
      </c>
      <c r="O1651" s="75" t="s">
        <v>6281</v>
      </c>
      <c r="P1651" s="75">
        <v>2830051294</v>
      </c>
      <c r="Q1651" s="74">
        <v>46116</v>
      </c>
      <c r="R1651" s="75">
        <v>1209399995</v>
      </c>
      <c r="S1651" s="75">
        <v>224409245</v>
      </c>
      <c r="T1651" s="74">
        <v>46116</v>
      </c>
      <c r="U1651" s="76">
        <v>2979.2710000000002</v>
      </c>
      <c r="V1651" s="76">
        <v>2874.9749999999999</v>
      </c>
      <c r="W1651" s="73">
        <v>5</v>
      </c>
      <c r="X1651" s="73">
        <v>0</v>
      </c>
      <c r="Y1651" s="250">
        <v>235600580471</v>
      </c>
      <c r="Z1651" s="82" t="s">
        <v>128</v>
      </c>
      <c r="AA1651" s="75" t="s">
        <v>399</v>
      </c>
      <c r="AB1651" s="82" t="s">
        <v>6240</v>
      </c>
      <c r="AC1651" s="301">
        <v>235600580454</v>
      </c>
      <c r="AD1651" s="75" t="s">
        <v>113</v>
      </c>
      <c r="AE1651" s="275">
        <v>46125</v>
      </c>
      <c r="AF1651" s="130">
        <v>46121.833333333336</v>
      </c>
      <c r="AG1651" s="130">
        <v>46122.5</v>
      </c>
      <c r="AH1651" s="130">
        <v>46122.375</v>
      </c>
      <c r="AI1651" s="74">
        <v>46123</v>
      </c>
      <c r="AJ1651" s="275">
        <v>46125</v>
      </c>
      <c r="AK1651" s="275">
        <v>46125</v>
      </c>
      <c r="AL1651" s="74">
        <v>46126</v>
      </c>
      <c r="AM1651" s="74">
        <v>46129</v>
      </c>
      <c r="AN1651" s="74">
        <v>46130</v>
      </c>
      <c r="AO1651" s="81" t="s">
        <v>121</v>
      </c>
      <c r="AP1651" s="81" t="s">
        <v>121</v>
      </c>
      <c r="AQ1651" s="81" t="s">
        <v>121</v>
      </c>
      <c r="AR1651" s="81" t="s">
        <v>121</v>
      </c>
      <c r="AS1651" s="81" t="s">
        <v>121</v>
      </c>
      <c r="AT1651" s="81" t="s">
        <v>121</v>
      </c>
      <c r="AU1651" s="82" t="s">
        <v>6241</v>
      </c>
      <c r="AV1651" s="134">
        <v>46116</v>
      </c>
      <c r="AW1651" s="75"/>
      <c r="AX1651" s="75"/>
      <c r="AY1651" s="75"/>
      <c r="AZ1651" s="96"/>
      <c r="BA1651" s="75"/>
      <c r="BB1651" s="75"/>
      <c r="BC1651" s="75"/>
      <c r="BD1651" s="75"/>
      <c r="BE1651" s="75"/>
      <c r="BF1651" s="75"/>
      <c r="BG1651" s="75"/>
      <c r="BH1651" s="75"/>
      <c r="BI1651" s="75"/>
      <c r="BJ1651" s="75"/>
      <c r="BK1651" s="75"/>
      <c r="BL1651" s="75"/>
      <c r="BM1651" s="75"/>
      <c r="BN1651" s="75"/>
      <c r="BO1651" s="75"/>
      <c r="BP1651" s="75"/>
      <c r="BQ1651" s="75"/>
      <c r="BR1651" s="75"/>
      <c r="BS1651" s="75"/>
      <c r="BT1651" s="75"/>
      <c r="BU1651">
        <v>103025</v>
      </c>
      <c r="BV1651" s="74">
        <v>46125</v>
      </c>
      <c r="BY1651" s="86"/>
      <c r="BZ1651" s="87">
        <f t="shared" si="501"/>
        <v>14</v>
      </c>
      <c r="CB1651" s="88">
        <f t="shared" si="512"/>
        <v>16</v>
      </c>
      <c r="CC1651" s="172"/>
      <c r="CE1651" s="171"/>
      <c r="CF1651" s="173"/>
      <c r="CG1651" s="173"/>
      <c r="CH1651" s="173"/>
      <c r="CJ1651" s="87">
        <f t="shared" si="497"/>
        <v>4</v>
      </c>
      <c r="CK1651" s="87">
        <f t="shared" si="498"/>
        <v>14</v>
      </c>
      <c r="CL1651" s="85" t="s">
        <v>6243</v>
      </c>
      <c r="CM1651" s="22" t="str">
        <f t="shared" si="511"/>
        <v>1C26TAA^103025</v>
      </c>
    </row>
    <row r="1652" spans="1:91" ht="14.85" customHeight="1" x14ac:dyDescent="0.25">
      <c r="A1652" s="183">
        <f t="shared" ref="A1652:A1659" si="513">ROW()-2</f>
        <v>1650</v>
      </c>
      <c r="B1652" s="156" t="s">
        <v>102</v>
      </c>
      <c r="C1652" s="293">
        <v>235600393328</v>
      </c>
      <c r="D1652" s="155">
        <v>145633932</v>
      </c>
      <c r="E1652" s="156"/>
      <c r="F1652" s="115">
        <v>46098</v>
      </c>
      <c r="G1652" s="182" t="s">
        <v>497</v>
      </c>
      <c r="H1652" s="182" t="s">
        <v>2531</v>
      </c>
      <c r="I1652" s="182" t="s">
        <v>656</v>
      </c>
      <c r="J1652" s="182" t="s">
        <v>430</v>
      </c>
      <c r="K1652" s="182" t="s">
        <v>242</v>
      </c>
      <c r="L1652" s="115">
        <v>46113</v>
      </c>
      <c r="M1652" s="156">
        <v>20</v>
      </c>
      <c r="N1652" s="317" t="s">
        <v>6282</v>
      </c>
      <c r="O1652" s="317" t="s">
        <v>6283</v>
      </c>
      <c r="P1652" s="182">
        <v>2830050439</v>
      </c>
      <c r="Q1652" s="115">
        <v>46102</v>
      </c>
      <c r="R1652" s="182">
        <v>1209395435</v>
      </c>
      <c r="S1652" s="182">
        <v>224348555</v>
      </c>
      <c r="T1652" s="115">
        <v>46102</v>
      </c>
      <c r="U1652" s="291">
        <v>17543.594000000001</v>
      </c>
      <c r="V1652" s="291">
        <v>16921.387999999999</v>
      </c>
      <c r="W1652" s="182">
        <v>20</v>
      </c>
      <c r="X1652" s="182">
        <v>0</v>
      </c>
      <c r="Y1652" s="103">
        <v>235600393409</v>
      </c>
      <c r="Z1652" s="125" t="s">
        <v>128</v>
      </c>
      <c r="AA1652" s="182" t="s">
        <v>399</v>
      </c>
      <c r="AB1652" s="125" t="s">
        <v>6201</v>
      </c>
      <c r="AC1652" s="293">
        <v>235600393328</v>
      </c>
      <c r="AD1652" s="182" t="s">
        <v>113</v>
      </c>
      <c r="AE1652" s="104">
        <v>46111</v>
      </c>
      <c r="AF1652" s="130">
        <v>46108.708333333336</v>
      </c>
      <c r="AG1652" s="130">
        <v>46108.5</v>
      </c>
      <c r="AH1652" s="130">
        <v>46108.5</v>
      </c>
      <c r="AI1652" s="74">
        <v>46108</v>
      </c>
      <c r="AJ1652" s="74">
        <v>46110</v>
      </c>
      <c r="AK1652" s="74">
        <v>46110</v>
      </c>
      <c r="AL1652" s="74">
        <v>46111</v>
      </c>
      <c r="AM1652" s="74">
        <v>46114</v>
      </c>
      <c r="AN1652" s="74">
        <v>46114</v>
      </c>
      <c r="AO1652" s="81">
        <f>IF(AH1652&lt;AG1652,IF(AH1652=0,"",AH1652-1),IF(AG1652=0,"",AG1652-1))</f>
        <v>46107.5</v>
      </c>
      <c r="AP1652" s="81">
        <f>IF(AH1652&lt;AG1652,IF(AH1652=0,"",AH1652),IF(AG1652=0,"",AG1652))</f>
        <v>46108.5</v>
      </c>
      <c r="AQ1652" s="81">
        <f>IF(AH1652&lt;AG1652,IF(AH1652=0,"",AH1652),IF(AG1652=0,"",AG1652))</f>
        <v>46108.5</v>
      </c>
      <c r="AR1652" s="81">
        <f>IF(AI1652=0,"",IF(AI1652&lt;AJ1652,AJ1652+1,AI1652+1))</f>
        <v>46111</v>
      </c>
      <c r="AS1652" s="81">
        <f>IF(AI1652=0,"",IF(AE1652=0,IF(AJ1652=0,AI1652+2,AJ1652+2),AE1652+2))</f>
        <v>46113</v>
      </c>
      <c r="AT1652" s="81">
        <f>IF(AI1652=0,"",IF(AI1652&lt;AJ1652,AJ1652+1,AI1652+1))</f>
        <v>46111</v>
      </c>
      <c r="AU1652" s="82" t="s">
        <v>6202</v>
      </c>
      <c r="AV1652" s="263">
        <v>46102</v>
      </c>
      <c r="AW1652" s="182" t="s">
        <v>6284</v>
      </c>
      <c r="AX1652" s="182" t="s">
        <v>6285</v>
      </c>
      <c r="AY1652" s="182"/>
      <c r="AZ1652" s="292"/>
      <c r="BA1652" s="182"/>
      <c r="BB1652" s="182"/>
      <c r="BC1652" s="182"/>
      <c r="BD1652" s="182"/>
      <c r="BE1652" s="182"/>
      <c r="BF1652" s="182"/>
      <c r="BG1652" s="182"/>
      <c r="BH1652" s="182"/>
      <c r="BI1652" s="182"/>
      <c r="BJ1652" s="182"/>
      <c r="BK1652" s="182"/>
      <c r="BL1652" s="182"/>
      <c r="BM1652" s="182"/>
      <c r="BN1652" s="182"/>
      <c r="BO1652" s="182"/>
      <c r="BP1652" s="182"/>
      <c r="BQ1652" s="182"/>
      <c r="BR1652" s="182"/>
      <c r="BS1652" s="182"/>
      <c r="BT1652" s="182">
        <f>IF(COUNTIF($C$3:C1652, C1652)=1, 1, 0)</f>
        <v>0</v>
      </c>
      <c r="BU1652" s="299">
        <v>87223</v>
      </c>
      <c r="BV1652" s="74">
        <v>46111</v>
      </c>
      <c r="BW1652" s="168"/>
      <c r="BX1652" s="168"/>
      <c r="BY1652" s="169"/>
      <c r="BZ1652" s="87">
        <f t="shared" si="501"/>
        <v>12</v>
      </c>
      <c r="CB1652" s="88">
        <f t="shared" si="512"/>
        <v>14</v>
      </c>
      <c r="CC1652" s="89"/>
      <c r="CE1652" s="87">
        <f>IF(AD1652="Sea waybill", IF(AK1652&lt;&gt;0, MONTH(AK1652), IF(AJ1652&gt;AI1652, MONTH(AJ1652), MONTH(AI1652))),"")</f>
        <v>3</v>
      </c>
      <c r="CF1652" s="90" t="s">
        <v>6233</v>
      </c>
      <c r="CG1652" s="90"/>
      <c r="CH1652" s="90" t="s">
        <v>6233</v>
      </c>
      <c r="CI1652" s="22">
        <v>26249</v>
      </c>
      <c r="CJ1652" s="87">
        <f t="shared" si="497"/>
        <v>3</v>
      </c>
      <c r="CK1652" s="87">
        <f t="shared" si="498"/>
        <v>12</v>
      </c>
      <c r="CL1652" s="22" t="s">
        <v>121</v>
      </c>
      <c r="CM1652" s="22" t="str">
        <f t="shared" si="511"/>
        <v>1C26TAA^87223</v>
      </c>
    </row>
    <row r="1653" spans="1:91" s="332" customFormat="1" ht="14.85" customHeight="1" x14ac:dyDescent="0.25">
      <c r="A1653" s="318">
        <f t="shared" si="513"/>
        <v>1651</v>
      </c>
      <c r="B1653" s="73" t="s">
        <v>102</v>
      </c>
      <c r="C1653" s="319" t="s">
        <v>6286</v>
      </c>
      <c r="D1653" s="320">
        <v>145633934</v>
      </c>
      <c r="E1653" s="320">
        <v>5320008122</v>
      </c>
      <c r="F1653" s="321">
        <v>46098</v>
      </c>
      <c r="G1653" s="318" t="s">
        <v>497</v>
      </c>
      <c r="H1653" s="318" t="s">
        <v>2531</v>
      </c>
      <c r="I1653" s="318" t="s">
        <v>656</v>
      </c>
      <c r="J1653" s="318" t="s">
        <v>430</v>
      </c>
      <c r="K1653" s="318" t="s">
        <v>242</v>
      </c>
      <c r="L1653" s="321">
        <v>46113</v>
      </c>
      <c r="M1653" s="320">
        <v>20</v>
      </c>
      <c r="N1653" s="322" t="s">
        <v>6287</v>
      </c>
      <c r="O1653" s="322" t="s">
        <v>6288</v>
      </c>
      <c r="P1653" s="318">
        <v>2830050521</v>
      </c>
      <c r="Q1653" s="74">
        <v>46102</v>
      </c>
      <c r="R1653" s="318">
        <v>1209395765</v>
      </c>
      <c r="S1653" s="318">
        <v>224350972</v>
      </c>
      <c r="T1653" s="74">
        <v>46102</v>
      </c>
      <c r="U1653" s="76">
        <v>15291.375</v>
      </c>
      <c r="V1653" s="76">
        <v>14748.897999999999</v>
      </c>
      <c r="W1653" s="318">
        <v>18</v>
      </c>
      <c r="X1653" s="318">
        <v>0</v>
      </c>
      <c r="Y1653" s="323" t="s">
        <v>6286</v>
      </c>
      <c r="Z1653" s="324" t="s">
        <v>128</v>
      </c>
      <c r="AA1653" s="318" t="s">
        <v>399</v>
      </c>
      <c r="AB1653" s="324" t="s">
        <v>6201</v>
      </c>
      <c r="AC1653" s="323" t="s">
        <v>6286</v>
      </c>
      <c r="AD1653" s="318" t="s">
        <v>113</v>
      </c>
      <c r="AE1653" s="74">
        <v>46111</v>
      </c>
      <c r="AF1653" s="130">
        <v>46108.708333333336</v>
      </c>
      <c r="AG1653" s="130">
        <v>46108.5</v>
      </c>
      <c r="AH1653" s="130">
        <v>46108.5</v>
      </c>
      <c r="AI1653" s="74">
        <v>46108</v>
      </c>
      <c r="AJ1653" s="74">
        <v>46110</v>
      </c>
      <c r="AK1653" s="74">
        <v>46110</v>
      </c>
      <c r="AL1653" s="74">
        <v>46111</v>
      </c>
      <c r="AM1653" s="74">
        <v>46114</v>
      </c>
      <c r="AN1653" s="74">
        <v>46114</v>
      </c>
      <c r="AO1653" s="95" t="s">
        <v>121</v>
      </c>
      <c r="AP1653" s="95" t="s">
        <v>121</v>
      </c>
      <c r="AQ1653" s="95" t="s">
        <v>121</v>
      </c>
      <c r="AR1653" s="95" t="s">
        <v>121</v>
      </c>
      <c r="AS1653" s="95" t="s">
        <v>121</v>
      </c>
      <c r="AT1653" s="95" t="s">
        <v>121</v>
      </c>
      <c r="AU1653" s="82" t="s">
        <v>6202</v>
      </c>
      <c r="AV1653" s="325">
        <v>46102</v>
      </c>
      <c r="AW1653" s="318" t="s">
        <v>6289</v>
      </c>
      <c r="AX1653" s="318" t="s">
        <v>6290</v>
      </c>
      <c r="AY1653" s="318"/>
      <c r="AZ1653" s="326"/>
      <c r="BA1653" s="318"/>
      <c r="BB1653" s="318"/>
      <c r="BC1653" s="318"/>
      <c r="BD1653" s="318"/>
      <c r="BE1653" s="318"/>
      <c r="BF1653" s="318"/>
      <c r="BG1653" s="318"/>
      <c r="BH1653" s="318"/>
      <c r="BI1653" s="318"/>
      <c r="BJ1653" s="318"/>
      <c r="BK1653" s="318"/>
      <c r="BL1653" s="318"/>
      <c r="BM1653" s="318"/>
      <c r="BN1653" s="318"/>
      <c r="BO1653" s="318"/>
      <c r="BP1653" s="318"/>
      <c r="BQ1653" s="318"/>
      <c r="BR1653" s="318"/>
      <c r="BS1653" s="318"/>
      <c r="BT1653" s="318">
        <f>IF(COUNTIF($C$3:C1653, C1653)=1, 1, 0)</f>
        <v>1</v>
      </c>
      <c r="BU1653" s="327">
        <v>87217</v>
      </c>
      <c r="BV1653" s="321">
        <v>46111</v>
      </c>
      <c r="BW1653" s="322"/>
      <c r="BX1653" s="322"/>
      <c r="BY1653" s="328"/>
      <c r="BZ1653" s="329">
        <f t="shared" si="501"/>
        <v>12</v>
      </c>
      <c r="CA1653" s="322"/>
      <c r="CB1653" s="88">
        <f t="shared" si="512"/>
        <v>14</v>
      </c>
      <c r="CC1653" s="330"/>
      <c r="CD1653" s="322"/>
      <c r="CE1653" s="329">
        <f>IF(AD1653="Sea waybill", IF(AK1653&lt;&gt;0, MONTH(AK1653), IF(AJ1653&gt;AI1653, MONTH(AJ1653), MONTH(AI1653))),"")</f>
        <v>3</v>
      </c>
      <c r="CF1653" s="331">
        <v>9187150</v>
      </c>
      <c r="CG1653" s="331"/>
      <c r="CH1653" s="331">
        <v>9187150</v>
      </c>
      <c r="CI1653" s="322">
        <v>26249</v>
      </c>
      <c r="CJ1653" s="329">
        <f t="shared" si="497"/>
        <v>3</v>
      </c>
      <c r="CK1653" s="329">
        <f t="shared" si="498"/>
        <v>12</v>
      </c>
      <c r="CL1653" s="22" t="s">
        <v>121</v>
      </c>
      <c r="CM1653" s="22" t="str">
        <f t="shared" si="511"/>
        <v>1C26TAA^87217</v>
      </c>
    </row>
    <row r="1654" spans="1:91" s="332" customFormat="1" ht="14.85" customHeight="1" x14ac:dyDescent="0.25">
      <c r="A1654" s="318">
        <f t="shared" si="513"/>
        <v>1652</v>
      </c>
      <c r="B1654" s="73" t="s">
        <v>102</v>
      </c>
      <c r="C1654" s="319" t="s">
        <v>6286</v>
      </c>
      <c r="D1654" s="320">
        <v>145698663</v>
      </c>
      <c r="E1654" s="320">
        <v>5320008122</v>
      </c>
      <c r="F1654" s="321">
        <v>46098</v>
      </c>
      <c r="G1654" s="318" t="s">
        <v>497</v>
      </c>
      <c r="H1654" s="318" t="s">
        <v>2531</v>
      </c>
      <c r="I1654" s="318" t="s">
        <v>656</v>
      </c>
      <c r="J1654" s="318" t="s">
        <v>430</v>
      </c>
      <c r="K1654" s="318" t="s">
        <v>242</v>
      </c>
      <c r="L1654" s="321">
        <v>46104</v>
      </c>
      <c r="M1654" s="320">
        <v>0</v>
      </c>
      <c r="N1654" s="322" t="s">
        <v>6287</v>
      </c>
      <c r="O1654" s="322" t="s">
        <v>6288</v>
      </c>
      <c r="P1654" s="318">
        <v>2830050495</v>
      </c>
      <c r="Q1654" s="74">
        <v>46102</v>
      </c>
      <c r="R1654" s="318">
        <v>1209395644</v>
      </c>
      <c r="S1654" s="318">
        <v>224350973</v>
      </c>
      <c r="T1654" s="74">
        <v>46102</v>
      </c>
      <c r="U1654" s="76">
        <v>605.90899999999999</v>
      </c>
      <c r="V1654" s="76">
        <v>584.41399999999999</v>
      </c>
      <c r="W1654" s="318">
        <v>1</v>
      </c>
      <c r="X1654" s="318">
        <v>0</v>
      </c>
      <c r="Y1654" s="323" t="s">
        <v>6286</v>
      </c>
      <c r="Z1654" s="324" t="s">
        <v>128</v>
      </c>
      <c r="AA1654" s="318" t="s">
        <v>399</v>
      </c>
      <c r="AB1654" s="324" t="s">
        <v>6201</v>
      </c>
      <c r="AC1654" s="323" t="s">
        <v>6286</v>
      </c>
      <c r="AD1654" s="318" t="s">
        <v>113</v>
      </c>
      <c r="AE1654" s="74">
        <v>46111</v>
      </c>
      <c r="AF1654" s="130">
        <v>46108.708333333336</v>
      </c>
      <c r="AG1654" s="130">
        <v>46108.5</v>
      </c>
      <c r="AH1654" s="130">
        <v>46108.5</v>
      </c>
      <c r="AI1654" s="74">
        <v>46108</v>
      </c>
      <c r="AJ1654" s="74">
        <v>46110</v>
      </c>
      <c r="AK1654" s="74">
        <v>46110</v>
      </c>
      <c r="AL1654" s="74">
        <v>46111</v>
      </c>
      <c r="AM1654" s="74">
        <v>46114</v>
      </c>
      <c r="AN1654" s="74">
        <v>46114</v>
      </c>
      <c r="AO1654" s="95" t="s">
        <v>121</v>
      </c>
      <c r="AP1654" s="95" t="s">
        <v>121</v>
      </c>
      <c r="AQ1654" s="95" t="s">
        <v>121</v>
      </c>
      <c r="AR1654" s="95" t="s">
        <v>121</v>
      </c>
      <c r="AS1654" s="95" t="s">
        <v>121</v>
      </c>
      <c r="AT1654" s="95" t="s">
        <v>121</v>
      </c>
      <c r="AU1654" s="82" t="s">
        <v>6202</v>
      </c>
      <c r="AV1654" s="325">
        <v>46102</v>
      </c>
      <c r="AW1654" s="318">
        <v>0</v>
      </c>
      <c r="AX1654" s="318">
        <v>0</v>
      </c>
      <c r="AY1654" s="318"/>
      <c r="AZ1654" s="326"/>
      <c r="BA1654" s="318"/>
      <c r="BB1654" s="318"/>
      <c r="BC1654" s="318"/>
      <c r="BD1654" s="318"/>
      <c r="BE1654" s="318"/>
      <c r="BF1654" s="318"/>
      <c r="BG1654" s="318"/>
      <c r="BH1654" s="318"/>
      <c r="BI1654" s="318"/>
      <c r="BJ1654" s="318"/>
      <c r="BK1654" s="318"/>
      <c r="BL1654" s="318"/>
      <c r="BM1654" s="318"/>
      <c r="BN1654" s="318"/>
      <c r="BO1654" s="318"/>
      <c r="BP1654" s="318"/>
      <c r="BQ1654" s="318"/>
      <c r="BR1654" s="318"/>
      <c r="BS1654" s="318"/>
      <c r="BT1654" s="318"/>
      <c r="BU1654" s="327">
        <v>87217</v>
      </c>
      <c r="BV1654" s="321">
        <v>46111</v>
      </c>
      <c r="BW1654" s="322"/>
      <c r="BX1654" s="322"/>
      <c r="BY1654" s="328"/>
      <c r="BZ1654" s="329">
        <f t="shared" si="501"/>
        <v>12</v>
      </c>
      <c r="CA1654" s="322"/>
      <c r="CB1654" s="88">
        <f t="shared" si="512"/>
        <v>14</v>
      </c>
      <c r="CC1654" s="330"/>
      <c r="CD1654" s="322"/>
      <c r="CE1654" s="329"/>
      <c r="CF1654" s="331"/>
      <c r="CG1654" s="331"/>
      <c r="CH1654" s="331"/>
      <c r="CI1654" s="322"/>
      <c r="CJ1654" s="87">
        <f t="shared" si="497"/>
        <v>3</v>
      </c>
      <c r="CK1654" s="87">
        <f t="shared" si="498"/>
        <v>12</v>
      </c>
      <c r="CL1654" s="22" t="s">
        <v>121</v>
      </c>
      <c r="CM1654" s="22" t="str">
        <f t="shared" si="511"/>
        <v>1C26TAA^87217</v>
      </c>
    </row>
    <row r="1655" spans="1:91" ht="14.85" customHeight="1" x14ac:dyDescent="0.25">
      <c r="A1655" s="205">
        <f t="shared" si="513"/>
        <v>1653</v>
      </c>
      <c r="B1655" s="206" t="s">
        <v>102</v>
      </c>
      <c r="C1655" s="293" t="s">
        <v>4877</v>
      </c>
      <c r="D1655" s="294">
        <v>145541161</v>
      </c>
      <c r="E1655" s="186">
        <v>5320007603</v>
      </c>
      <c r="F1655" s="104">
        <v>46079</v>
      </c>
      <c r="G1655" s="105" t="s">
        <v>858</v>
      </c>
      <c r="H1655" s="105" t="s">
        <v>2213</v>
      </c>
      <c r="I1655" s="105" t="s">
        <v>105</v>
      </c>
      <c r="J1655" s="105" t="s">
        <v>518</v>
      </c>
      <c r="K1655" s="105" t="s">
        <v>242</v>
      </c>
      <c r="L1655" s="104">
        <v>46108</v>
      </c>
      <c r="M1655" s="186">
        <v>40</v>
      </c>
      <c r="N1655" s="105" t="s">
        <v>6291</v>
      </c>
      <c r="O1655" s="105" t="s">
        <v>6292</v>
      </c>
      <c r="P1655" s="105"/>
      <c r="Q1655" s="333">
        <v>46083</v>
      </c>
      <c r="R1655" s="105"/>
      <c r="S1655" s="305">
        <v>224256197</v>
      </c>
      <c r="T1655" s="333">
        <v>46083</v>
      </c>
      <c r="U1655" s="295">
        <v>8653.1630000000005</v>
      </c>
      <c r="V1655" s="295">
        <v>8383.4560000000001</v>
      </c>
      <c r="W1655" s="305">
        <v>11</v>
      </c>
      <c r="X1655" s="305">
        <v>0</v>
      </c>
      <c r="Y1655" s="334" t="s">
        <v>6293</v>
      </c>
      <c r="Z1655" s="305" t="s">
        <v>258</v>
      </c>
      <c r="AA1655" s="105" t="s">
        <v>595</v>
      </c>
      <c r="AB1655" s="305" t="s">
        <v>4862</v>
      </c>
      <c r="AC1655" s="334" t="s">
        <v>4877</v>
      </c>
      <c r="AD1655" s="105" t="s">
        <v>113</v>
      </c>
      <c r="AE1655" s="104">
        <v>46085</v>
      </c>
      <c r="AF1655" s="164">
        <v>46084.416666666664</v>
      </c>
      <c r="AG1655" s="164">
        <v>46083.666666666664</v>
      </c>
      <c r="AH1655" s="164">
        <v>46083.666666666664</v>
      </c>
      <c r="AI1655" s="335">
        <v>46085</v>
      </c>
      <c r="AJ1655" s="205"/>
      <c r="AK1655" s="221">
        <v>46085</v>
      </c>
      <c r="AL1655" s="335">
        <v>46090</v>
      </c>
      <c r="AM1655" s="205"/>
      <c r="AN1655" s="335">
        <v>46090</v>
      </c>
      <c r="AO1655" s="81" t="s">
        <v>121</v>
      </c>
      <c r="AP1655" s="81" t="s">
        <v>121</v>
      </c>
      <c r="AQ1655" s="81" t="s">
        <v>121</v>
      </c>
      <c r="AR1655" s="81" t="s">
        <v>121</v>
      </c>
      <c r="AS1655" s="81" t="s">
        <v>121</v>
      </c>
      <c r="AT1655" s="81" t="s">
        <v>121</v>
      </c>
      <c r="AU1655" s="305" t="s">
        <v>2794</v>
      </c>
      <c r="AV1655" s="233">
        <v>46083</v>
      </c>
      <c r="AW1655" s="105" t="s">
        <v>6294</v>
      </c>
      <c r="AX1655" s="105" t="s">
        <v>6295</v>
      </c>
      <c r="AY1655" s="105"/>
      <c r="AZ1655" s="298"/>
      <c r="BA1655" s="105"/>
      <c r="BB1655" s="105"/>
      <c r="BC1655" s="105"/>
      <c r="BD1655" s="105"/>
      <c r="BE1655" s="105"/>
      <c r="BF1655" s="105"/>
      <c r="BG1655" s="105"/>
      <c r="BH1655" s="105"/>
      <c r="BI1655" s="105"/>
      <c r="BJ1655" s="105"/>
      <c r="BK1655" s="105"/>
      <c r="BL1655" s="105"/>
      <c r="BM1655" s="105"/>
      <c r="BN1655" s="105"/>
      <c r="BO1655" s="105"/>
      <c r="BP1655" s="105"/>
      <c r="BQ1655" s="105"/>
      <c r="BR1655" s="105"/>
      <c r="BS1655" s="105"/>
      <c r="BT1655" s="105">
        <f>IF(COUNTIF($C$3:C1655, C1655)=1, 1, 0)</f>
        <v>0</v>
      </c>
      <c r="BU1655" s="336" t="s">
        <v>4883</v>
      </c>
      <c r="BV1655" s="104">
        <v>46086</v>
      </c>
      <c r="BW1655" s="176"/>
      <c r="BX1655" s="176"/>
      <c r="BY1655" s="177" t="s">
        <v>120</v>
      </c>
      <c r="BZ1655" s="87">
        <f t="shared" si="501"/>
        <v>9</v>
      </c>
      <c r="CB1655" s="88">
        <f t="shared" si="512"/>
        <v>10</v>
      </c>
      <c r="CC1655" s="89"/>
      <c r="CE1655" s="87">
        <f t="shared" ref="CE1655:CE1686" si="514">IF(AD1655="Sea waybill", IF(AK1655&lt;&gt;0, MONTH(AK1655), IF(AJ1655&gt;AI1655, MONTH(AJ1655), MONTH(AI1655))),"")</f>
        <v>3</v>
      </c>
      <c r="CF1655" s="90">
        <v>13100148</v>
      </c>
      <c r="CG1655" s="90"/>
      <c r="CH1655" s="90">
        <v>13100148</v>
      </c>
      <c r="CI1655" s="22">
        <v>26148</v>
      </c>
      <c r="CJ1655" s="87">
        <f t="shared" si="497"/>
        <v>3</v>
      </c>
      <c r="CK1655" s="87">
        <f t="shared" si="498"/>
        <v>10</v>
      </c>
      <c r="CL1655" s="22" t="s">
        <v>121</v>
      </c>
      <c r="CM1655" s="22" t="s">
        <v>4884</v>
      </c>
    </row>
    <row r="1656" spans="1:91" ht="14.85" customHeight="1" x14ac:dyDescent="0.25">
      <c r="A1656" s="69">
        <f t="shared" si="513"/>
        <v>1654</v>
      </c>
      <c r="B1656" s="70" t="s">
        <v>102</v>
      </c>
      <c r="C1656" s="107" t="s">
        <v>4877</v>
      </c>
      <c r="D1656" s="106">
        <v>145508100</v>
      </c>
      <c r="E1656" s="73">
        <v>5320007603</v>
      </c>
      <c r="F1656" s="74">
        <v>46077</v>
      </c>
      <c r="G1656" s="75" t="s">
        <v>4224</v>
      </c>
      <c r="H1656" s="75" t="s">
        <v>2213</v>
      </c>
      <c r="I1656" s="75" t="s">
        <v>105</v>
      </c>
      <c r="J1656" s="75" t="s">
        <v>518</v>
      </c>
      <c r="K1656" s="75" t="s">
        <v>242</v>
      </c>
      <c r="L1656" s="74">
        <v>46105</v>
      </c>
      <c r="M1656" s="73">
        <v>0</v>
      </c>
      <c r="N1656" s="75" t="s">
        <v>6291</v>
      </c>
      <c r="O1656" s="75" t="s">
        <v>6292</v>
      </c>
      <c r="P1656" s="75"/>
      <c r="Q1656" s="158">
        <v>46083</v>
      </c>
      <c r="R1656" s="75"/>
      <c r="S1656" s="82">
        <v>224256200</v>
      </c>
      <c r="T1656" s="158">
        <v>46083</v>
      </c>
      <c r="U1656" s="76">
        <v>2939.8040000000001</v>
      </c>
      <c r="V1656" s="76">
        <v>2854.7649999999999</v>
      </c>
      <c r="W1656" s="82">
        <v>3</v>
      </c>
      <c r="X1656" s="82">
        <v>0</v>
      </c>
      <c r="Y1656" s="98" t="s">
        <v>6293</v>
      </c>
      <c r="Z1656" s="82" t="s">
        <v>258</v>
      </c>
      <c r="AA1656" s="75" t="s">
        <v>595</v>
      </c>
      <c r="AB1656" s="82" t="s">
        <v>4862</v>
      </c>
      <c r="AC1656" s="98" t="s">
        <v>4877</v>
      </c>
      <c r="AD1656" s="75" t="s">
        <v>113</v>
      </c>
      <c r="AE1656" s="74">
        <v>46085</v>
      </c>
      <c r="AF1656" s="164">
        <v>46084.416666666664</v>
      </c>
      <c r="AG1656" s="164">
        <v>46083.666666666664</v>
      </c>
      <c r="AH1656" s="164">
        <v>46083.666666666664</v>
      </c>
      <c r="AI1656" s="99">
        <v>46085</v>
      </c>
      <c r="AJ1656" s="69"/>
      <c r="AK1656" s="221">
        <v>46085</v>
      </c>
      <c r="AL1656" s="99">
        <v>46090</v>
      </c>
      <c r="AM1656" s="69"/>
      <c r="AN1656" s="99">
        <v>46090</v>
      </c>
      <c r="AO1656" s="81" t="s">
        <v>121</v>
      </c>
      <c r="AP1656" s="81" t="s">
        <v>121</v>
      </c>
      <c r="AQ1656" s="81" t="s">
        <v>121</v>
      </c>
      <c r="AR1656" s="81" t="s">
        <v>121</v>
      </c>
      <c r="AS1656" s="81" t="s">
        <v>121</v>
      </c>
      <c r="AT1656" s="81" t="s">
        <v>121</v>
      </c>
      <c r="AU1656" s="82" t="s">
        <v>2794</v>
      </c>
      <c r="AV1656" s="134">
        <v>46083</v>
      </c>
      <c r="AW1656" s="75">
        <v>0</v>
      </c>
      <c r="AX1656" s="75">
        <v>0</v>
      </c>
      <c r="AY1656" s="75"/>
      <c r="AZ1656" s="96"/>
      <c r="BA1656" s="75"/>
      <c r="BB1656" s="75"/>
      <c r="BC1656" s="75"/>
      <c r="BD1656" s="75"/>
      <c r="BE1656" s="75"/>
      <c r="BF1656" s="75"/>
      <c r="BG1656" s="75"/>
      <c r="BH1656" s="75"/>
      <c r="BI1656" s="75"/>
      <c r="BJ1656" s="75"/>
      <c r="BK1656" s="75"/>
      <c r="BL1656" s="75"/>
      <c r="BM1656" s="75"/>
      <c r="BN1656" s="75"/>
      <c r="BO1656" s="75"/>
      <c r="BP1656" s="75"/>
      <c r="BQ1656" s="75"/>
      <c r="BR1656" s="75"/>
      <c r="BS1656" s="75"/>
      <c r="BT1656" s="75">
        <f>IF(COUNTIF($C$3:C1656, C1656)=1, 1, 0)</f>
        <v>0</v>
      </c>
      <c r="BU1656" s="189" t="s">
        <v>4883</v>
      </c>
      <c r="BV1656" s="74">
        <v>46086</v>
      </c>
      <c r="BW1656" s="85"/>
      <c r="BX1656" s="85"/>
      <c r="BY1656" s="86" t="s">
        <v>120</v>
      </c>
      <c r="BZ1656" s="87">
        <f t="shared" si="501"/>
        <v>9</v>
      </c>
      <c r="CB1656" s="88">
        <f t="shared" si="512"/>
        <v>10</v>
      </c>
      <c r="CC1656" s="89"/>
      <c r="CE1656" s="87">
        <f t="shared" si="514"/>
        <v>3</v>
      </c>
      <c r="CF1656" s="90"/>
      <c r="CG1656" s="90"/>
      <c r="CH1656" s="90"/>
      <c r="CJ1656" s="87">
        <f t="shared" si="497"/>
        <v>3</v>
      </c>
      <c r="CK1656" s="87">
        <f t="shared" si="498"/>
        <v>10</v>
      </c>
      <c r="CL1656" s="22" t="s">
        <v>121</v>
      </c>
      <c r="CM1656" s="22" t="s">
        <v>4884</v>
      </c>
    </row>
    <row r="1657" spans="1:91" ht="14.85" customHeight="1" x14ac:dyDescent="0.25">
      <c r="A1657" s="69">
        <f t="shared" si="513"/>
        <v>1655</v>
      </c>
      <c r="B1657" s="70" t="s">
        <v>102</v>
      </c>
      <c r="C1657" s="107" t="s">
        <v>4877</v>
      </c>
      <c r="D1657" s="106">
        <v>145482413</v>
      </c>
      <c r="E1657" s="73">
        <v>5320007603</v>
      </c>
      <c r="F1657" s="74">
        <v>46077</v>
      </c>
      <c r="G1657" s="75" t="s">
        <v>2198</v>
      </c>
      <c r="H1657" s="75" t="s">
        <v>2213</v>
      </c>
      <c r="I1657" s="75" t="s">
        <v>105</v>
      </c>
      <c r="J1657" s="75" t="s">
        <v>518</v>
      </c>
      <c r="K1657" s="75" t="s">
        <v>242</v>
      </c>
      <c r="L1657" s="74">
        <v>46108</v>
      </c>
      <c r="M1657" s="73">
        <v>0</v>
      </c>
      <c r="N1657" s="75" t="s">
        <v>6291</v>
      </c>
      <c r="O1657" s="75" t="s">
        <v>6292</v>
      </c>
      <c r="P1657" s="75"/>
      <c r="Q1657" s="158">
        <v>46083</v>
      </c>
      <c r="R1657" s="75"/>
      <c r="S1657" s="82">
        <v>224256199</v>
      </c>
      <c r="T1657" s="158">
        <v>46083</v>
      </c>
      <c r="U1657" s="76">
        <v>3064.0160000000001</v>
      </c>
      <c r="V1657" s="76">
        <v>2953.8240000000001</v>
      </c>
      <c r="W1657" s="82">
        <v>6</v>
      </c>
      <c r="X1657" s="82">
        <v>0</v>
      </c>
      <c r="Y1657" s="98" t="s">
        <v>6293</v>
      </c>
      <c r="Z1657" s="82" t="s">
        <v>258</v>
      </c>
      <c r="AA1657" s="75" t="s">
        <v>595</v>
      </c>
      <c r="AB1657" s="82" t="s">
        <v>4862</v>
      </c>
      <c r="AC1657" s="98" t="s">
        <v>4877</v>
      </c>
      <c r="AD1657" s="75" t="s">
        <v>113</v>
      </c>
      <c r="AE1657" s="74">
        <v>46085</v>
      </c>
      <c r="AF1657" s="164">
        <v>46084.416666666664</v>
      </c>
      <c r="AG1657" s="164">
        <v>46083.666666666664</v>
      </c>
      <c r="AH1657" s="164">
        <v>46083.666666666664</v>
      </c>
      <c r="AI1657" s="99">
        <v>46085</v>
      </c>
      <c r="AJ1657" s="69"/>
      <c r="AK1657" s="221">
        <v>46085</v>
      </c>
      <c r="AL1657" s="99">
        <v>46090</v>
      </c>
      <c r="AM1657" s="69"/>
      <c r="AN1657" s="99">
        <v>46090</v>
      </c>
      <c r="AO1657" s="81" t="s">
        <v>121</v>
      </c>
      <c r="AP1657" s="81" t="s">
        <v>121</v>
      </c>
      <c r="AQ1657" s="81" t="s">
        <v>121</v>
      </c>
      <c r="AR1657" s="81" t="s">
        <v>121</v>
      </c>
      <c r="AS1657" s="81" t="s">
        <v>121</v>
      </c>
      <c r="AT1657" s="81" t="s">
        <v>121</v>
      </c>
      <c r="AU1657" s="82" t="s">
        <v>2794</v>
      </c>
      <c r="AV1657" s="134">
        <v>46083</v>
      </c>
      <c r="AW1657" s="75">
        <v>0</v>
      </c>
      <c r="AX1657" s="75">
        <v>0</v>
      </c>
      <c r="AY1657" s="75"/>
      <c r="AZ1657" s="96"/>
      <c r="BA1657" s="75"/>
      <c r="BB1657" s="75"/>
      <c r="BC1657" s="75"/>
      <c r="BD1657" s="75"/>
      <c r="BE1657" s="75"/>
      <c r="BF1657" s="75"/>
      <c r="BG1657" s="75"/>
      <c r="BH1657" s="75"/>
      <c r="BI1657" s="75"/>
      <c r="BJ1657" s="75"/>
      <c r="BK1657" s="75"/>
      <c r="BL1657" s="75"/>
      <c r="BM1657" s="75"/>
      <c r="BN1657" s="75"/>
      <c r="BO1657" s="75"/>
      <c r="BP1657" s="75"/>
      <c r="BQ1657" s="75"/>
      <c r="BR1657" s="75"/>
      <c r="BS1657" s="75"/>
      <c r="BT1657" s="75">
        <f>IF(COUNTIF($C$3:C1657, C1657)=1, 1, 0)</f>
        <v>0</v>
      </c>
      <c r="BU1657" s="189" t="s">
        <v>4883</v>
      </c>
      <c r="BV1657" s="74">
        <v>46086</v>
      </c>
      <c r="BW1657" s="85"/>
      <c r="BX1657" s="85"/>
      <c r="BY1657" s="86" t="s">
        <v>120</v>
      </c>
      <c r="BZ1657" s="87">
        <f t="shared" si="501"/>
        <v>9</v>
      </c>
      <c r="CB1657" s="88">
        <f t="shared" si="512"/>
        <v>10</v>
      </c>
      <c r="CC1657" s="89"/>
      <c r="CE1657" s="87">
        <f t="shared" si="514"/>
        <v>3</v>
      </c>
      <c r="CF1657" s="90"/>
      <c r="CG1657" s="90"/>
      <c r="CH1657" s="90"/>
      <c r="CJ1657" s="87">
        <f t="shared" si="497"/>
        <v>3</v>
      </c>
      <c r="CK1657" s="87">
        <f t="shared" si="498"/>
        <v>10</v>
      </c>
      <c r="CL1657" s="22" t="s">
        <v>121</v>
      </c>
      <c r="CM1657" s="22" t="s">
        <v>4884</v>
      </c>
    </row>
    <row r="1658" spans="1:91" ht="14.85" customHeight="1" x14ac:dyDescent="0.25">
      <c r="A1658" s="69">
        <f t="shared" si="513"/>
        <v>1656</v>
      </c>
      <c r="B1658" s="70" t="s">
        <v>102</v>
      </c>
      <c r="C1658" s="107" t="s">
        <v>4877</v>
      </c>
      <c r="D1658" s="106">
        <v>145550506</v>
      </c>
      <c r="E1658" s="73">
        <v>5320007753</v>
      </c>
      <c r="F1658" s="74">
        <v>46079</v>
      </c>
      <c r="G1658" s="75" t="s">
        <v>612</v>
      </c>
      <c r="H1658" s="75" t="s">
        <v>2213</v>
      </c>
      <c r="I1658" s="75" t="s">
        <v>105</v>
      </c>
      <c r="J1658" s="75" t="s">
        <v>518</v>
      </c>
      <c r="K1658" s="75" t="s">
        <v>242</v>
      </c>
      <c r="L1658" s="74">
        <v>46103</v>
      </c>
      <c r="M1658" s="73">
        <v>40</v>
      </c>
      <c r="N1658" s="75" t="s">
        <v>6296</v>
      </c>
      <c r="O1658" s="75" t="s">
        <v>6297</v>
      </c>
      <c r="P1658" s="75">
        <v>2830049444</v>
      </c>
      <c r="Q1658" s="158">
        <v>46083</v>
      </c>
      <c r="R1658" s="75">
        <v>1209389665</v>
      </c>
      <c r="S1658" s="82">
        <v>224253080</v>
      </c>
      <c r="T1658" s="158">
        <v>46083</v>
      </c>
      <c r="U1658" s="76">
        <v>5195.7349999999997</v>
      </c>
      <c r="V1658" s="76">
        <v>5045.5320000000002</v>
      </c>
      <c r="W1658" s="82">
        <v>7</v>
      </c>
      <c r="X1658" s="82">
        <v>0</v>
      </c>
      <c r="Y1658" s="98" t="s">
        <v>6298</v>
      </c>
      <c r="Z1658" s="82" t="s">
        <v>258</v>
      </c>
      <c r="AA1658" s="75" t="s">
        <v>595</v>
      </c>
      <c r="AB1658" s="82" t="s">
        <v>4862</v>
      </c>
      <c r="AC1658" s="98" t="s">
        <v>4877</v>
      </c>
      <c r="AD1658" s="75" t="s">
        <v>113</v>
      </c>
      <c r="AE1658" s="74">
        <v>46085</v>
      </c>
      <c r="AF1658" s="164">
        <v>46084.416666666664</v>
      </c>
      <c r="AG1658" s="164">
        <v>46083.666666666664</v>
      </c>
      <c r="AH1658" s="164">
        <v>46083.666666666664</v>
      </c>
      <c r="AI1658" s="99">
        <v>46085</v>
      </c>
      <c r="AJ1658" s="69"/>
      <c r="AK1658" s="221">
        <v>46085</v>
      </c>
      <c r="AL1658" s="99">
        <v>46090</v>
      </c>
      <c r="AM1658" s="69"/>
      <c r="AN1658" s="99">
        <v>46090</v>
      </c>
      <c r="AO1658" s="81" t="s">
        <v>121</v>
      </c>
      <c r="AP1658" s="81" t="s">
        <v>121</v>
      </c>
      <c r="AQ1658" s="81" t="s">
        <v>121</v>
      </c>
      <c r="AR1658" s="81" t="s">
        <v>121</v>
      </c>
      <c r="AS1658" s="81" t="s">
        <v>121</v>
      </c>
      <c r="AT1658" s="81" t="s">
        <v>121</v>
      </c>
      <c r="AU1658" s="82" t="s">
        <v>2794</v>
      </c>
      <c r="AV1658" s="134">
        <v>46083</v>
      </c>
      <c r="AW1658" s="75" t="s">
        <v>6299</v>
      </c>
      <c r="AX1658" s="75" t="s">
        <v>6300</v>
      </c>
      <c r="AY1658" s="75"/>
      <c r="AZ1658" s="96"/>
      <c r="BA1658" s="75"/>
      <c r="BB1658" s="75"/>
      <c r="BC1658" s="75"/>
      <c r="BD1658" s="75"/>
      <c r="BE1658" s="75"/>
      <c r="BF1658" s="75"/>
      <c r="BG1658" s="75"/>
      <c r="BH1658" s="75"/>
      <c r="BI1658" s="75"/>
      <c r="BJ1658" s="75"/>
      <c r="BK1658" s="75"/>
      <c r="BL1658" s="75"/>
      <c r="BM1658" s="75"/>
      <c r="BN1658" s="75"/>
      <c r="BO1658" s="75"/>
      <c r="BP1658" s="75"/>
      <c r="BQ1658" s="75"/>
      <c r="BR1658" s="75"/>
      <c r="BS1658" s="75"/>
      <c r="BT1658" s="75">
        <f>IF(COUNTIF($C$3:C1658, C1658)=1, 1, 0)</f>
        <v>0</v>
      </c>
      <c r="BU1658" s="189" t="s">
        <v>4883</v>
      </c>
      <c r="BV1658" s="74">
        <v>46086</v>
      </c>
      <c r="BW1658" s="85"/>
      <c r="BX1658" s="85"/>
      <c r="BY1658" s="86" t="s">
        <v>120</v>
      </c>
      <c r="BZ1658" s="87">
        <f t="shared" si="501"/>
        <v>9</v>
      </c>
      <c r="CB1658" s="88">
        <f t="shared" si="512"/>
        <v>10</v>
      </c>
      <c r="CC1658" s="89"/>
      <c r="CE1658" s="87">
        <f t="shared" si="514"/>
        <v>3</v>
      </c>
      <c r="CF1658" s="90">
        <v>13100148</v>
      </c>
      <c r="CG1658" s="90"/>
      <c r="CH1658" s="90">
        <v>13100148</v>
      </c>
      <c r="CI1658" s="22">
        <v>26148</v>
      </c>
      <c r="CJ1658" s="87">
        <f t="shared" si="497"/>
        <v>3</v>
      </c>
      <c r="CK1658" s="87">
        <f t="shared" si="498"/>
        <v>10</v>
      </c>
      <c r="CL1658" s="22" t="s">
        <v>121</v>
      </c>
      <c r="CM1658" s="22" t="s">
        <v>4884</v>
      </c>
    </row>
    <row r="1659" spans="1:91" ht="14.85" customHeight="1" x14ac:dyDescent="0.25">
      <c r="A1659" s="69">
        <f t="shared" si="513"/>
        <v>1657</v>
      </c>
      <c r="B1659" s="70" t="s">
        <v>102</v>
      </c>
      <c r="C1659" s="107" t="s">
        <v>4877</v>
      </c>
      <c r="D1659" s="106">
        <v>145558458</v>
      </c>
      <c r="E1659" s="73">
        <v>5320007753</v>
      </c>
      <c r="F1659" s="74">
        <v>46079</v>
      </c>
      <c r="G1659" s="75" t="s">
        <v>591</v>
      </c>
      <c r="H1659" s="75" t="s">
        <v>2213</v>
      </c>
      <c r="I1659" s="75" t="s">
        <v>105</v>
      </c>
      <c r="J1659" s="75" t="s">
        <v>518</v>
      </c>
      <c r="K1659" s="75" t="s">
        <v>242</v>
      </c>
      <c r="L1659" s="74">
        <v>46108</v>
      </c>
      <c r="M1659" s="73">
        <v>0</v>
      </c>
      <c r="N1659" s="75" t="s">
        <v>6296</v>
      </c>
      <c r="O1659" s="75" t="s">
        <v>6297</v>
      </c>
      <c r="P1659" s="75">
        <v>2830049445</v>
      </c>
      <c r="Q1659" s="158">
        <v>46083</v>
      </c>
      <c r="R1659" s="75">
        <v>1209389667</v>
      </c>
      <c r="S1659" s="82">
        <v>224253062</v>
      </c>
      <c r="T1659" s="158">
        <v>46083</v>
      </c>
      <c r="U1659" s="76">
        <v>12859.494000000001</v>
      </c>
      <c r="V1659" s="76">
        <v>12423.579</v>
      </c>
      <c r="W1659" s="82">
        <v>15</v>
      </c>
      <c r="X1659" s="82">
        <v>0</v>
      </c>
      <c r="Y1659" s="98" t="s">
        <v>6298</v>
      </c>
      <c r="Z1659" s="82" t="s">
        <v>258</v>
      </c>
      <c r="AA1659" s="75" t="s">
        <v>595</v>
      </c>
      <c r="AB1659" s="82" t="s">
        <v>4862</v>
      </c>
      <c r="AC1659" s="98" t="s">
        <v>4877</v>
      </c>
      <c r="AD1659" s="75" t="s">
        <v>113</v>
      </c>
      <c r="AE1659" s="74">
        <v>46085</v>
      </c>
      <c r="AF1659" s="164">
        <v>46084.416666666664</v>
      </c>
      <c r="AG1659" s="164">
        <v>46083.666666666664</v>
      </c>
      <c r="AH1659" s="164">
        <v>46083.666666666664</v>
      </c>
      <c r="AI1659" s="99">
        <v>46085</v>
      </c>
      <c r="AJ1659" s="69"/>
      <c r="AK1659" s="221">
        <v>46085</v>
      </c>
      <c r="AL1659" s="99">
        <v>46090</v>
      </c>
      <c r="AM1659" s="69"/>
      <c r="AN1659" s="99">
        <v>46090</v>
      </c>
      <c r="AO1659" s="81" t="s">
        <v>121</v>
      </c>
      <c r="AP1659" s="81" t="s">
        <v>121</v>
      </c>
      <c r="AQ1659" s="81" t="s">
        <v>121</v>
      </c>
      <c r="AR1659" s="81" t="s">
        <v>121</v>
      </c>
      <c r="AS1659" s="81" t="s">
        <v>121</v>
      </c>
      <c r="AT1659" s="81" t="s">
        <v>121</v>
      </c>
      <c r="AU1659" s="82" t="s">
        <v>2794</v>
      </c>
      <c r="AV1659" s="134">
        <v>46083</v>
      </c>
      <c r="AW1659" s="75">
        <v>0</v>
      </c>
      <c r="AX1659" s="75">
        <v>0</v>
      </c>
      <c r="AY1659" s="75"/>
      <c r="AZ1659" s="96"/>
      <c r="BA1659" s="75"/>
      <c r="BB1659" s="75"/>
      <c r="BC1659" s="75"/>
      <c r="BD1659" s="75"/>
      <c r="BE1659" s="75"/>
      <c r="BF1659" s="75"/>
      <c r="BG1659" s="75"/>
      <c r="BH1659" s="75"/>
      <c r="BI1659" s="75"/>
      <c r="BJ1659" s="75"/>
      <c r="BK1659" s="75"/>
      <c r="BL1659" s="75"/>
      <c r="BM1659" s="75"/>
      <c r="BN1659" s="75"/>
      <c r="BO1659" s="75"/>
      <c r="BP1659" s="75"/>
      <c r="BQ1659" s="75"/>
      <c r="BR1659" s="75"/>
      <c r="BS1659" s="75"/>
      <c r="BT1659" s="75">
        <f>IF(COUNTIF($C$3:C1659, C1659)=1, 1, 0)</f>
        <v>0</v>
      </c>
      <c r="BU1659" s="189" t="s">
        <v>4883</v>
      </c>
      <c r="BV1659" s="74">
        <v>46086</v>
      </c>
      <c r="BW1659" s="85"/>
      <c r="BX1659" s="85"/>
      <c r="BY1659" s="86" t="s">
        <v>120</v>
      </c>
      <c r="BZ1659" s="87">
        <f t="shared" si="501"/>
        <v>9</v>
      </c>
      <c r="CB1659" s="88">
        <f t="shared" si="512"/>
        <v>10</v>
      </c>
      <c r="CC1659" s="89"/>
      <c r="CE1659" s="87">
        <f t="shared" si="514"/>
        <v>3</v>
      </c>
      <c r="CF1659" s="90"/>
      <c r="CG1659" s="90"/>
      <c r="CH1659" s="90"/>
      <c r="CJ1659" s="87">
        <f t="shared" si="497"/>
        <v>3</v>
      </c>
      <c r="CK1659" s="87">
        <f t="shared" si="498"/>
        <v>10</v>
      </c>
      <c r="CL1659" s="22" t="s">
        <v>121</v>
      </c>
      <c r="CM1659" s="22" t="s">
        <v>4884</v>
      </c>
    </row>
    <row r="1660" spans="1:91" ht="14.85" customHeight="1" x14ac:dyDescent="0.25">
      <c r="A1660" s="307"/>
      <c r="B1660" s="265" t="s">
        <v>6301</v>
      </c>
      <c r="C1660" s="308" t="s">
        <v>6302</v>
      </c>
      <c r="D1660" s="265">
        <v>145871663</v>
      </c>
      <c r="E1660" s="241">
        <v>5320007995</v>
      </c>
      <c r="F1660" s="231">
        <v>46128</v>
      </c>
      <c r="G1660" s="265" t="s">
        <v>395</v>
      </c>
      <c r="H1660" s="265" t="s">
        <v>1657</v>
      </c>
      <c r="I1660" s="265" t="s">
        <v>105</v>
      </c>
      <c r="J1660" s="75" t="s">
        <v>396</v>
      </c>
      <c r="K1660" s="265" t="s">
        <v>242</v>
      </c>
      <c r="L1660" s="231">
        <v>46153</v>
      </c>
      <c r="M1660" s="265">
        <v>20</v>
      </c>
      <c r="N1660" s="268" t="s">
        <v>6303</v>
      </c>
      <c r="O1660" s="268" t="s">
        <v>6304</v>
      </c>
      <c r="P1660" s="85">
        <v>2830052226</v>
      </c>
      <c r="Q1660" s="231">
        <v>46133</v>
      </c>
      <c r="R1660" s="241">
        <v>1209404867</v>
      </c>
      <c r="S1660" s="241">
        <v>224476833</v>
      </c>
      <c r="T1660" s="231">
        <v>46133</v>
      </c>
      <c r="U1660" s="261">
        <v>6156.1509999999998</v>
      </c>
      <c r="V1660" s="261">
        <v>6016.9859999999999</v>
      </c>
      <c r="W1660" s="241">
        <v>7</v>
      </c>
      <c r="X1660" s="241">
        <v>0</v>
      </c>
      <c r="Y1660" s="300">
        <v>7268383890</v>
      </c>
      <c r="Z1660" s="85" t="s">
        <v>354</v>
      </c>
      <c r="AA1660" s="85" t="s">
        <v>6305</v>
      </c>
      <c r="AB1660" s="265" t="s">
        <v>6306</v>
      </c>
      <c r="AC1660" s="308" t="s">
        <v>6302</v>
      </c>
      <c r="AD1660" s="75" t="s">
        <v>113</v>
      </c>
      <c r="AE1660" s="241"/>
      <c r="AF1660" s="130">
        <v>46137.375</v>
      </c>
      <c r="AG1660" s="130">
        <v>46135.375</v>
      </c>
      <c r="AH1660" s="130">
        <v>46135.375</v>
      </c>
      <c r="AI1660" s="74">
        <v>46138</v>
      </c>
      <c r="AJ1660" s="99"/>
      <c r="AK1660" s="74"/>
      <c r="AL1660" s="121">
        <v>46145</v>
      </c>
      <c r="AM1660" s="241"/>
      <c r="AN1660" s="75">
        <f>IF(AM1660=0,AL1660-L1660,AM1660-L1660)</f>
        <v>-8</v>
      </c>
      <c r="AO1660" s="95" t="s">
        <v>121</v>
      </c>
      <c r="AP1660" s="95" t="s">
        <v>121</v>
      </c>
      <c r="AQ1660" s="95" t="s">
        <v>121</v>
      </c>
      <c r="AR1660" s="81">
        <f>IF(AI1660=0,"",IF(AI1660&lt;AJ1660,AJ1660+1,AI1660+1))</f>
        <v>46139</v>
      </c>
      <c r="AS1660" s="81">
        <f>IF(AI1660=0,"",IF(AE1660=0,IF(AJ1660=0,AI1660+2,AJ1660+2),AE1660+2))</f>
        <v>46140</v>
      </c>
      <c r="AT1660" s="81">
        <f>IF(AI1660=0,"",IF(AI1660&lt;AJ1660,AJ1660+1,AI1660+1))</f>
        <v>46139</v>
      </c>
      <c r="AU1660" s="241"/>
      <c r="AV1660" s="297">
        <v>46133</v>
      </c>
      <c r="AW1660" s="85"/>
      <c r="AX1660" s="85"/>
      <c r="AY1660" s="85"/>
      <c r="AZ1660" s="271"/>
      <c r="BA1660" s="85"/>
      <c r="BB1660" s="85"/>
      <c r="BC1660" s="85"/>
      <c r="BD1660" s="85"/>
      <c r="BE1660" s="85"/>
      <c r="BF1660" s="85"/>
      <c r="BG1660" s="85"/>
      <c r="BH1660" s="85"/>
      <c r="BI1660" s="85"/>
      <c r="BJ1660" s="85"/>
      <c r="BK1660" s="85"/>
      <c r="BL1660" s="85"/>
      <c r="BM1660" s="85"/>
      <c r="BN1660" s="85"/>
      <c r="BO1660" s="85"/>
      <c r="BP1660" s="85"/>
      <c r="BQ1660" s="85"/>
      <c r="BR1660" s="85"/>
      <c r="BS1660" s="85"/>
      <c r="BT1660" s="85"/>
      <c r="BU1660" s="337"/>
      <c r="BV1660" s="85"/>
      <c r="BW1660" s="85"/>
      <c r="BX1660" s="85"/>
      <c r="BY1660" s="85"/>
      <c r="BZ1660" s="87">
        <f t="shared" si="501"/>
        <v>16</v>
      </c>
      <c r="CB1660" s="88">
        <f t="shared" si="512"/>
        <v>0</v>
      </c>
      <c r="CE1660" s="87">
        <f t="shared" si="514"/>
        <v>4</v>
      </c>
      <c r="CJ1660" s="87">
        <f t="shared" si="497"/>
        <v>4</v>
      </c>
      <c r="CK1660" s="87">
        <f t="shared" si="498"/>
        <v>17</v>
      </c>
      <c r="CM1660" s="22" t="str">
        <f>IF(OR(Z1660="COSU",Z1660="EGLV",Z1660="MAEU",Z1660="REGU",Z1660="HLCU",Z1660="OOLU",Z1660="ONEY"),
    IF(Z1660="COSU","1C26TAB",
    IF(Z1660="EGLV","1C26TAA",
    IF(Z1660="MAEU","1C26TML",
    IF(Z1660="REGU","1C26TAA",
    IF(Z1660="HLCU","1C26THC",
    IF(Z1660="OOLU","1C26TAR",
    IF(Z1660="ONEY","1K26TAD",""))))))) &amp; "^" &amp; BU1660,
    BU1660)</f>
        <v>1C26TAB^</v>
      </c>
    </row>
    <row r="1661" spans="1:91" ht="14.85" customHeight="1" x14ac:dyDescent="0.25">
      <c r="A1661" s="307"/>
      <c r="B1661" s="265" t="s">
        <v>6301</v>
      </c>
      <c r="C1661" s="308" t="s">
        <v>6302</v>
      </c>
      <c r="D1661" s="265">
        <v>145871668</v>
      </c>
      <c r="E1661" s="241">
        <v>5320007995</v>
      </c>
      <c r="F1661" s="231">
        <v>46128</v>
      </c>
      <c r="G1661" s="265" t="s">
        <v>395</v>
      </c>
      <c r="H1661" s="265" t="s">
        <v>1657</v>
      </c>
      <c r="I1661" s="265" t="s">
        <v>105</v>
      </c>
      <c r="J1661" s="75" t="s">
        <v>396</v>
      </c>
      <c r="K1661" s="265" t="s">
        <v>242</v>
      </c>
      <c r="L1661" s="231">
        <v>46153</v>
      </c>
      <c r="M1661" s="265">
        <v>0</v>
      </c>
      <c r="N1661" s="268" t="s">
        <v>6303</v>
      </c>
      <c r="O1661" s="268" t="s">
        <v>6304</v>
      </c>
      <c r="P1661" s="85">
        <v>2830052227</v>
      </c>
      <c r="Q1661" s="231">
        <v>46133</v>
      </c>
      <c r="R1661" s="241">
        <v>1209404869</v>
      </c>
      <c r="S1661" s="241">
        <v>224476838</v>
      </c>
      <c r="T1661" s="231">
        <v>46133</v>
      </c>
      <c r="U1661" s="261">
        <v>2907.1289999999999</v>
      </c>
      <c r="V1661" s="261">
        <v>2842.0010000000002</v>
      </c>
      <c r="W1661" s="241">
        <v>3</v>
      </c>
      <c r="X1661" s="241">
        <v>0</v>
      </c>
      <c r="Y1661" s="300">
        <v>7268383890</v>
      </c>
      <c r="Z1661" s="85" t="s">
        <v>354</v>
      </c>
      <c r="AA1661" s="85" t="s">
        <v>6305</v>
      </c>
      <c r="AB1661" s="265" t="s">
        <v>6306</v>
      </c>
      <c r="AC1661" s="308" t="s">
        <v>6302</v>
      </c>
      <c r="AD1661" s="75" t="s">
        <v>113</v>
      </c>
      <c r="AE1661" s="241"/>
      <c r="AF1661" s="130">
        <v>46137.375</v>
      </c>
      <c r="AG1661" s="130">
        <v>46135.375</v>
      </c>
      <c r="AH1661" s="130">
        <v>46135.375</v>
      </c>
      <c r="AI1661" s="74">
        <v>46138</v>
      </c>
      <c r="AJ1661" s="74"/>
      <c r="AK1661" s="74"/>
      <c r="AL1661" s="74">
        <v>46145</v>
      </c>
      <c r="AM1661" s="241"/>
      <c r="AN1661" s="75">
        <f>IF(AM1661=0,AL1661-L1661,AM1661-L1661)</f>
        <v>-8</v>
      </c>
      <c r="AO1661" s="95" t="s">
        <v>121</v>
      </c>
      <c r="AP1661" s="95" t="s">
        <v>121</v>
      </c>
      <c r="AQ1661" s="95" t="s">
        <v>121</v>
      </c>
      <c r="AR1661" s="81">
        <f>IF(AI1661=0,"",IF(AI1661&lt;AJ1661,AJ1661+1,AI1661+1))</f>
        <v>46139</v>
      </c>
      <c r="AS1661" s="81">
        <f>IF(AI1661=0,"",IF(AE1661=0,IF(AJ1661=0,AI1661+2,AJ1661+2),AE1661+2))</f>
        <v>46140</v>
      </c>
      <c r="AT1661" s="81">
        <f>IF(AI1661=0,"",IF(AI1661&lt;AJ1661,AJ1661+1,AI1661+1))</f>
        <v>46139</v>
      </c>
      <c r="AU1661" s="241"/>
      <c r="AV1661" s="297">
        <v>46133</v>
      </c>
      <c r="AW1661" s="85"/>
      <c r="AX1661" s="85"/>
      <c r="AY1661" s="85"/>
      <c r="AZ1661" s="271"/>
      <c r="BA1661" s="85"/>
      <c r="BB1661" s="85"/>
      <c r="BC1661" s="85"/>
      <c r="BD1661" s="85"/>
      <c r="BE1661" s="85"/>
      <c r="BF1661" s="85"/>
      <c r="BG1661" s="85"/>
      <c r="BH1661" s="85"/>
      <c r="BI1661" s="85"/>
      <c r="BJ1661" s="85"/>
      <c r="BK1661" s="85"/>
      <c r="BL1661" s="85"/>
      <c r="BM1661" s="85"/>
      <c r="BN1661" s="85"/>
      <c r="BO1661" s="85"/>
      <c r="BP1661" s="85"/>
      <c r="BQ1661" s="85"/>
      <c r="BR1661" s="85"/>
      <c r="BS1661" s="85"/>
      <c r="BT1661" s="85"/>
      <c r="BU1661" s="338"/>
      <c r="BV1661" s="85"/>
      <c r="BW1661" s="339"/>
      <c r="BX1661" s="85"/>
      <c r="BY1661" s="85"/>
      <c r="BZ1661" s="87">
        <f t="shared" si="501"/>
        <v>16</v>
      </c>
      <c r="CB1661" s="88">
        <f t="shared" si="512"/>
        <v>0</v>
      </c>
      <c r="CE1661" s="87">
        <f t="shared" si="514"/>
        <v>4</v>
      </c>
      <c r="CJ1661" s="87">
        <f t="shared" si="497"/>
        <v>4</v>
      </c>
      <c r="CK1661" s="87">
        <f t="shared" si="498"/>
        <v>17</v>
      </c>
      <c r="CM1661" s="22" t="str">
        <f>IF(OR(Z1661="COSU",Z1661="EGLV",Z1661="MAEU",Z1661="REGU",Z1661="HLCU",Z1661="OOLU",Z1661="ONEY"),
    IF(Z1661="COSU","1C26TAB",
    IF(Z1661="EGLV","1C26TAA",
    IF(Z1661="MAEU","1C26TML",
    IF(Z1661="REGU","1C26TAA",
    IF(Z1661="HLCU","1C26THC",
    IF(Z1661="OOLU","1C26TAR",
    IF(Z1661="ONEY","1K26TAD",""))))))) &amp; "^" &amp; BU1661,
    BU1661)</f>
        <v>1C26TAB^</v>
      </c>
    </row>
    <row r="1662" spans="1:91" ht="14.85" customHeight="1" x14ac:dyDescent="0.25">
      <c r="A1662" s="69">
        <f>ROW()-2</f>
        <v>1660</v>
      </c>
      <c r="B1662" s="70" t="s">
        <v>102</v>
      </c>
      <c r="C1662" s="98" t="s">
        <v>6085</v>
      </c>
      <c r="D1662" s="265">
        <v>145656884</v>
      </c>
      <c r="E1662" s="241">
        <v>5320007861</v>
      </c>
      <c r="F1662" s="74">
        <v>46091</v>
      </c>
      <c r="G1662" s="265" t="s">
        <v>2611</v>
      </c>
      <c r="H1662" s="73" t="s">
        <v>1657</v>
      </c>
      <c r="I1662" s="265" t="s">
        <v>105</v>
      </c>
      <c r="J1662" s="265" t="s">
        <v>322</v>
      </c>
      <c r="K1662" s="73" t="s">
        <v>242</v>
      </c>
      <c r="L1662" s="74">
        <v>46113</v>
      </c>
      <c r="M1662" s="73">
        <v>0</v>
      </c>
      <c r="N1662" s="75" t="s">
        <v>6307</v>
      </c>
      <c r="O1662" s="75" t="s">
        <v>6308</v>
      </c>
      <c r="P1662" s="85">
        <v>2830050133</v>
      </c>
      <c r="Q1662" s="340">
        <v>46096</v>
      </c>
      <c r="R1662" s="85">
        <v>1209393494</v>
      </c>
      <c r="S1662" s="85">
        <v>224321583</v>
      </c>
      <c r="T1662" s="340">
        <v>46096</v>
      </c>
      <c r="U1662" s="341">
        <v>4707.143</v>
      </c>
      <c r="V1662" s="341">
        <v>4588.0919999999996</v>
      </c>
      <c r="W1662" s="85">
        <v>6</v>
      </c>
      <c r="X1662" s="85">
        <v>0</v>
      </c>
      <c r="Y1662" s="75" t="s">
        <v>6309</v>
      </c>
      <c r="Z1662" s="342" t="s">
        <v>258</v>
      </c>
      <c r="AA1662" s="75" t="s">
        <v>595</v>
      </c>
      <c r="AB1662" s="75" t="s">
        <v>6089</v>
      </c>
      <c r="AC1662" s="98" t="s">
        <v>6085</v>
      </c>
      <c r="AD1662" s="75" t="s">
        <v>113</v>
      </c>
      <c r="AE1662" s="99">
        <v>46099</v>
      </c>
      <c r="AF1662" s="80">
        <v>46098.416666666664</v>
      </c>
      <c r="AG1662" s="80">
        <v>46097.625</v>
      </c>
      <c r="AH1662" s="80">
        <v>46097.625</v>
      </c>
      <c r="AI1662" s="99">
        <v>46099</v>
      </c>
      <c r="AJ1662" s="85"/>
      <c r="AK1662" s="99">
        <v>46099</v>
      </c>
      <c r="AL1662" s="99">
        <v>46101</v>
      </c>
      <c r="AM1662" s="85"/>
      <c r="AN1662" s="99">
        <v>46101</v>
      </c>
      <c r="AO1662" s="81" t="s">
        <v>121</v>
      </c>
      <c r="AP1662" s="81" t="s">
        <v>121</v>
      </c>
      <c r="AQ1662" s="81" t="s">
        <v>121</v>
      </c>
      <c r="AR1662" s="81" t="s">
        <v>121</v>
      </c>
      <c r="AS1662" s="81" t="s">
        <v>121</v>
      </c>
      <c r="AT1662" s="81" t="s">
        <v>121</v>
      </c>
      <c r="AU1662" s="224" t="s">
        <v>5120</v>
      </c>
      <c r="AV1662" s="134">
        <v>46096</v>
      </c>
      <c r="AW1662" s="75" t="s">
        <v>6310</v>
      </c>
      <c r="AX1662" s="75" t="s">
        <v>6311</v>
      </c>
      <c r="AY1662" s="85"/>
      <c r="AZ1662" s="271"/>
      <c r="BA1662" s="85"/>
      <c r="BB1662" s="85"/>
      <c r="BC1662" s="85"/>
      <c r="BD1662" s="85"/>
      <c r="BE1662" s="85"/>
      <c r="BF1662" s="85"/>
      <c r="BG1662" s="85"/>
      <c r="BH1662" s="85"/>
      <c r="BI1662" s="85"/>
      <c r="BJ1662" s="85"/>
      <c r="BK1662" s="85"/>
      <c r="BL1662" s="85"/>
      <c r="BM1662" s="85"/>
      <c r="BN1662" s="85"/>
      <c r="BO1662" s="85"/>
      <c r="BP1662" s="85"/>
      <c r="BQ1662" s="85"/>
      <c r="BR1662" s="85"/>
      <c r="BS1662" s="85"/>
      <c r="BT1662" s="75">
        <f>IF(COUNTIF($C$3:C1662, C1662)=1, 1, 0)</f>
        <v>0</v>
      </c>
      <c r="BU1662" s="201" t="s">
        <v>6092</v>
      </c>
      <c r="BV1662" s="74">
        <v>46099</v>
      </c>
      <c r="BW1662" s="339"/>
      <c r="BX1662" s="85"/>
      <c r="BY1662" s="86"/>
      <c r="BZ1662" s="87">
        <f t="shared" si="501"/>
        <v>11</v>
      </c>
      <c r="CB1662" s="88">
        <f t="shared" si="512"/>
        <v>12</v>
      </c>
      <c r="CC1662" s="89"/>
      <c r="CE1662" s="87">
        <f t="shared" si="514"/>
        <v>3</v>
      </c>
      <c r="CF1662" s="90"/>
      <c r="CG1662" s="90"/>
      <c r="CH1662" s="90"/>
      <c r="CJ1662" s="87">
        <f t="shared" si="497"/>
        <v>3</v>
      </c>
      <c r="CK1662" s="87">
        <f t="shared" si="498"/>
        <v>11</v>
      </c>
      <c r="CL1662" s="22" t="s">
        <v>5125</v>
      </c>
      <c r="CM1662" s="22" t="s">
        <v>6093</v>
      </c>
    </row>
    <row r="1663" spans="1:91" ht="14.85" customHeight="1" x14ac:dyDescent="0.25">
      <c r="A1663" s="69"/>
      <c r="B1663" s="70" t="s">
        <v>102</v>
      </c>
      <c r="C1663" s="98" t="s">
        <v>6085</v>
      </c>
      <c r="D1663" s="265">
        <v>145665440</v>
      </c>
      <c r="E1663" s="241">
        <v>5320007861</v>
      </c>
      <c r="F1663" s="74">
        <v>46091</v>
      </c>
      <c r="G1663" s="265" t="s">
        <v>298</v>
      </c>
      <c r="H1663" s="73" t="s">
        <v>1657</v>
      </c>
      <c r="I1663" s="265" t="s">
        <v>105</v>
      </c>
      <c r="J1663" s="265" t="s">
        <v>322</v>
      </c>
      <c r="K1663" s="73" t="s">
        <v>242</v>
      </c>
      <c r="L1663" s="74">
        <v>46111</v>
      </c>
      <c r="M1663" s="73">
        <v>40</v>
      </c>
      <c r="N1663" s="75" t="s">
        <v>6307</v>
      </c>
      <c r="O1663" s="75" t="s">
        <v>6308</v>
      </c>
      <c r="P1663" s="85">
        <v>2830050134</v>
      </c>
      <c r="Q1663" s="340">
        <v>46096</v>
      </c>
      <c r="R1663" s="85">
        <v>1209393495</v>
      </c>
      <c r="S1663" s="85">
        <v>224321578</v>
      </c>
      <c r="T1663" s="340">
        <v>46096</v>
      </c>
      <c r="U1663" s="341">
        <v>962.94799999999998</v>
      </c>
      <c r="V1663" s="341">
        <v>927.47199999999998</v>
      </c>
      <c r="W1663" s="85">
        <v>1</v>
      </c>
      <c r="X1663" s="85">
        <v>0</v>
      </c>
      <c r="Y1663" s="75" t="s">
        <v>6309</v>
      </c>
      <c r="Z1663" s="342" t="s">
        <v>258</v>
      </c>
      <c r="AA1663" s="75" t="s">
        <v>595</v>
      </c>
      <c r="AB1663" s="75" t="s">
        <v>6089</v>
      </c>
      <c r="AC1663" s="98" t="s">
        <v>6085</v>
      </c>
      <c r="AD1663" s="75" t="s">
        <v>113</v>
      </c>
      <c r="AE1663" s="99">
        <v>46099</v>
      </c>
      <c r="AF1663" s="80">
        <v>46098.416666666664</v>
      </c>
      <c r="AG1663" s="80">
        <v>46097.625</v>
      </c>
      <c r="AH1663" s="80">
        <v>46097.625</v>
      </c>
      <c r="AI1663" s="99">
        <v>46099</v>
      </c>
      <c r="AJ1663" s="85"/>
      <c r="AK1663" s="99">
        <v>46099</v>
      </c>
      <c r="AL1663" s="99">
        <v>46101</v>
      </c>
      <c r="AM1663" s="85"/>
      <c r="AN1663" s="99">
        <v>46101</v>
      </c>
      <c r="AO1663" s="81" t="s">
        <v>121</v>
      </c>
      <c r="AP1663" s="81" t="s">
        <v>121</v>
      </c>
      <c r="AQ1663" s="81" t="s">
        <v>121</v>
      </c>
      <c r="AR1663" s="81" t="s">
        <v>121</v>
      </c>
      <c r="AS1663" s="81" t="s">
        <v>121</v>
      </c>
      <c r="AT1663" s="81" t="s">
        <v>121</v>
      </c>
      <c r="AU1663" s="224" t="s">
        <v>5120</v>
      </c>
      <c r="AV1663" s="134">
        <v>46096</v>
      </c>
      <c r="AW1663" s="75">
        <f>_xlfn.XLOOKUP(D1663,'[1]OPS Loading report'!$E:$E,'[1]OPS Loading report'!$G:$G)</f>
        <v>0</v>
      </c>
      <c r="AX1663" s="85">
        <v>0</v>
      </c>
      <c r="AY1663" s="85"/>
      <c r="AZ1663" s="271"/>
      <c r="BA1663" s="85"/>
      <c r="BB1663" s="85"/>
      <c r="BC1663" s="85"/>
      <c r="BD1663" s="85"/>
      <c r="BE1663" s="85"/>
      <c r="BF1663" s="85"/>
      <c r="BG1663" s="85"/>
      <c r="BH1663" s="85"/>
      <c r="BI1663" s="85"/>
      <c r="BJ1663" s="85"/>
      <c r="BK1663" s="85"/>
      <c r="BL1663" s="85"/>
      <c r="BM1663" s="85"/>
      <c r="BN1663" s="85"/>
      <c r="BO1663" s="85"/>
      <c r="BP1663" s="85"/>
      <c r="BQ1663" s="85"/>
      <c r="BR1663" s="85"/>
      <c r="BS1663" s="85"/>
      <c r="BT1663" s="75"/>
      <c r="BU1663" s="201" t="s">
        <v>6092</v>
      </c>
      <c r="BV1663" s="74">
        <v>46099</v>
      </c>
      <c r="BW1663" s="339"/>
      <c r="BX1663" s="85"/>
      <c r="BY1663" s="86"/>
      <c r="BZ1663" s="87">
        <f t="shared" si="501"/>
        <v>11</v>
      </c>
      <c r="CB1663" s="88">
        <f t="shared" si="512"/>
        <v>12</v>
      </c>
      <c r="CC1663" s="89"/>
      <c r="CE1663" s="87">
        <f t="shared" si="514"/>
        <v>3</v>
      </c>
      <c r="CF1663" s="90">
        <v>11947656</v>
      </c>
      <c r="CG1663" s="90"/>
      <c r="CH1663" s="90">
        <v>11947656</v>
      </c>
      <c r="CI1663" s="22">
        <v>26201</v>
      </c>
      <c r="CJ1663" s="87">
        <f t="shared" si="497"/>
        <v>3</v>
      </c>
      <c r="CK1663" s="87">
        <f t="shared" si="498"/>
        <v>11</v>
      </c>
      <c r="CL1663" s="22" t="s">
        <v>5125</v>
      </c>
      <c r="CM1663" s="22" t="s">
        <v>6093</v>
      </c>
    </row>
    <row r="1664" spans="1:91" ht="14.85" customHeight="1" x14ac:dyDescent="0.25">
      <c r="A1664" s="69"/>
      <c r="B1664" s="70" t="s">
        <v>102</v>
      </c>
      <c r="C1664" s="98" t="s">
        <v>6085</v>
      </c>
      <c r="D1664" s="265">
        <v>145641583</v>
      </c>
      <c r="E1664" s="241">
        <v>5320007861</v>
      </c>
      <c r="F1664" s="74">
        <v>46091</v>
      </c>
      <c r="G1664" s="265" t="s">
        <v>298</v>
      </c>
      <c r="H1664" s="73" t="s">
        <v>1657</v>
      </c>
      <c r="I1664" s="265" t="s">
        <v>105</v>
      </c>
      <c r="J1664" s="265" t="s">
        <v>254</v>
      </c>
      <c r="K1664" s="73" t="s">
        <v>242</v>
      </c>
      <c r="L1664" s="74">
        <v>46111</v>
      </c>
      <c r="M1664" s="73">
        <v>0</v>
      </c>
      <c r="N1664" s="75" t="s">
        <v>6307</v>
      </c>
      <c r="O1664" s="75" t="s">
        <v>6308</v>
      </c>
      <c r="P1664" s="85">
        <v>2830050132</v>
      </c>
      <c r="Q1664" s="340">
        <v>46096</v>
      </c>
      <c r="R1664" s="85">
        <v>1209393493</v>
      </c>
      <c r="S1664" s="85">
        <v>224321571</v>
      </c>
      <c r="T1664" s="340">
        <v>46096</v>
      </c>
      <c r="U1664" s="341">
        <v>8445.009</v>
      </c>
      <c r="V1664" s="341">
        <v>8144.05</v>
      </c>
      <c r="W1664" s="85">
        <v>10</v>
      </c>
      <c r="X1664" s="85">
        <v>0</v>
      </c>
      <c r="Y1664" s="75" t="s">
        <v>6309</v>
      </c>
      <c r="Z1664" s="342" t="s">
        <v>258</v>
      </c>
      <c r="AA1664" s="75" t="s">
        <v>595</v>
      </c>
      <c r="AB1664" s="75" t="s">
        <v>6089</v>
      </c>
      <c r="AC1664" s="98" t="s">
        <v>6085</v>
      </c>
      <c r="AD1664" s="75" t="s">
        <v>113</v>
      </c>
      <c r="AE1664" s="99">
        <v>46099</v>
      </c>
      <c r="AF1664" s="80">
        <v>46098.416666666664</v>
      </c>
      <c r="AG1664" s="80">
        <v>46097.625</v>
      </c>
      <c r="AH1664" s="80">
        <v>46097.625</v>
      </c>
      <c r="AI1664" s="99">
        <v>46099</v>
      </c>
      <c r="AJ1664" s="85"/>
      <c r="AK1664" s="99">
        <v>46099</v>
      </c>
      <c r="AL1664" s="99">
        <v>46101</v>
      </c>
      <c r="AM1664" s="85"/>
      <c r="AN1664" s="99">
        <v>46101</v>
      </c>
      <c r="AO1664" s="81" t="s">
        <v>121</v>
      </c>
      <c r="AP1664" s="81" t="s">
        <v>121</v>
      </c>
      <c r="AQ1664" s="81" t="s">
        <v>121</v>
      </c>
      <c r="AR1664" s="81" t="s">
        <v>121</v>
      </c>
      <c r="AS1664" s="81" t="s">
        <v>121</v>
      </c>
      <c r="AT1664" s="81" t="s">
        <v>121</v>
      </c>
      <c r="AU1664" s="224" t="s">
        <v>5120</v>
      </c>
      <c r="AV1664" s="134">
        <v>46096</v>
      </c>
      <c r="AW1664" s="85">
        <v>0</v>
      </c>
      <c r="AX1664" s="85">
        <v>0</v>
      </c>
      <c r="AY1664" s="85"/>
      <c r="AZ1664" s="271"/>
      <c r="BA1664" s="85"/>
      <c r="BB1664" s="85"/>
      <c r="BC1664" s="85"/>
      <c r="BD1664" s="85"/>
      <c r="BE1664" s="85"/>
      <c r="BF1664" s="85"/>
      <c r="BG1664" s="85"/>
      <c r="BH1664" s="85"/>
      <c r="BI1664" s="85"/>
      <c r="BJ1664" s="85"/>
      <c r="BK1664" s="85"/>
      <c r="BL1664" s="85"/>
      <c r="BM1664" s="85"/>
      <c r="BN1664" s="85"/>
      <c r="BO1664" s="85"/>
      <c r="BP1664" s="85"/>
      <c r="BQ1664" s="85"/>
      <c r="BR1664" s="85"/>
      <c r="BS1664" s="85"/>
      <c r="BT1664" s="75"/>
      <c r="BU1664" s="201" t="s">
        <v>6092</v>
      </c>
      <c r="BV1664" s="74">
        <v>46099</v>
      </c>
      <c r="BW1664" s="339"/>
      <c r="BX1664" s="85"/>
      <c r="BY1664" s="86"/>
      <c r="BZ1664" s="87">
        <f t="shared" si="501"/>
        <v>11</v>
      </c>
      <c r="CB1664" s="88">
        <f t="shared" si="512"/>
        <v>12</v>
      </c>
      <c r="CC1664" s="89"/>
      <c r="CE1664" s="87">
        <f t="shared" si="514"/>
        <v>3</v>
      </c>
      <c r="CF1664" s="90"/>
      <c r="CG1664" s="90"/>
      <c r="CH1664" s="90"/>
      <c r="CJ1664" s="87">
        <f t="shared" si="497"/>
        <v>3</v>
      </c>
      <c r="CK1664" s="87">
        <f t="shared" si="498"/>
        <v>11</v>
      </c>
      <c r="CL1664" s="22" t="s">
        <v>5125</v>
      </c>
      <c r="CM1664" s="22" t="s">
        <v>6093</v>
      </c>
    </row>
    <row r="1665" spans="1:91" ht="14.85" customHeight="1" x14ac:dyDescent="0.25">
      <c r="A1665" s="183">
        <f t="shared" ref="A1665:A1723" si="515">ROW()-2</f>
        <v>1663</v>
      </c>
      <c r="B1665" s="70" t="s">
        <v>102</v>
      </c>
      <c r="C1665" s="98">
        <v>235600346142</v>
      </c>
      <c r="D1665" s="265">
        <v>145643240</v>
      </c>
      <c r="E1665" s="241"/>
      <c r="F1665" s="74">
        <v>46088</v>
      </c>
      <c r="G1665" s="265" t="s">
        <v>6312</v>
      </c>
      <c r="H1665" s="73" t="s">
        <v>1495</v>
      </c>
      <c r="I1665" s="265" t="s">
        <v>105</v>
      </c>
      <c r="J1665" s="265" t="s">
        <v>3954</v>
      </c>
      <c r="K1665" s="73" t="s">
        <v>242</v>
      </c>
      <c r="L1665" s="74">
        <v>46101</v>
      </c>
      <c r="M1665" s="73">
        <v>40</v>
      </c>
      <c r="N1665" s="75" t="s">
        <v>6313</v>
      </c>
      <c r="O1665" s="75" t="s">
        <v>6314</v>
      </c>
      <c r="P1665" s="85">
        <v>2830049774</v>
      </c>
      <c r="Q1665" s="340">
        <v>46089</v>
      </c>
      <c r="R1665" s="85">
        <v>1209391574</v>
      </c>
      <c r="S1665" s="85">
        <v>224295343</v>
      </c>
      <c r="T1665" s="340">
        <v>46089</v>
      </c>
      <c r="U1665" s="341">
        <v>12000.084999999999</v>
      </c>
      <c r="V1665" s="341">
        <v>11682.039000000001</v>
      </c>
      <c r="W1665" s="85">
        <v>16</v>
      </c>
      <c r="X1665" s="85">
        <v>0</v>
      </c>
      <c r="Y1665" s="98">
        <v>235600346142</v>
      </c>
      <c r="Z1665" s="82" t="s">
        <v>128</v>
      </c>
      <c r="AA1665" s="75" t="s">
        <v>5850</v>
      </c>
      <c r="AB1665" s="75" t="s">
        <v>5851</v>
      </c>
      <c r="AC1665" s="98">
        <v>235600346142</v>
      </c>
      <c r="AD1665" s="75" t="s">
        <v>113</v>
      </c>
      <c r="AE1665" s="340">
        <v>46093</v>
      </c>
      <c r="AF1665" s="80">
        <v>46092.125</v>
      </c>
      <c r="AG1665" s="80">
        <v>46090.5</v>
      </c>
      <c r="AH1665" s="80">
        <v>46091.375</v>
      </c>
      <c r="AI1665" s="99">
        <v>46092</v>
      </c>
      <c r="AJ1665" s="85"/>
      <c r="AK1665" s="99">
        <v>46092</v>
      </c>
      <c r="AL1665" s="99">
        <v>46096</v>
      </c>
      <c r="AM1665" s="85"/>
      <c r="AN1665" s="74">
        <v>46097</v>
      </c>
      <c r="AO1665" s="81">
        <f>IF(AH1665&lt;AG1665,IF(AH1665=0,"",AH1665-1),IF(AG1665=0,"",AG1665-1))</f>
        <v>46089.5</v>
      </c>
      <c r="AP1665" s="81">
        <f>IF(AH1665&lt;AG1665,IF(AH1665=0,"",AH1665),IF(AG1665=0,"",AG1665))</f>
        <v>46090.5</v>
      </c>
      <c r="AQ1665" s="81">
        <f>IF(AH1665&lt;AG1665,IF(AH1665=0,"",AH1665),IF(AG1665=0,"",AG1665))</f>
        <v>46090.5</v>
      </c>
      <c r="AR1665" s="81">
        <f>IF(AI1665=0,"",IF(AI1665&lt;AJ1665,AJ1665+1,AI1665+1))</f>
        <v>46093</v>
      </c>
      <c r="AS1665" s="81">
        <f>IF(AI1665=0,"",IF(AE1665=0,IF(AJ1665=0,AI1665+2,AJ1665+2),AE1665+2))</f>
        <v>46095</v>
      </c>
      <c r="AT1665" s="81">
        <f>IF(AI1665=0,"",IF(AI1665&lt;AJ1665,AJ1665+1,AI1665+1))</f>
        <v>46093</v>
      </c>
      <c r="AU1665" s="82" t="s">
        <v>2787</v>
      </c>
      <c r="AV1665" s="134">
        <v>46089</v>
      </c>
      <c r="AW1665" s="75" t="s">
        <v>6315</v>
      </c>
      <c r="AX1665" s="75" t="s">
        <v>6316</v>
      </c>
      <c r="AY1665" s="85"/>
      <c r="AZ1665" s="271"/>
      <c r="BA1665" s="85"/>
      <c r="BB1665" s="85"/>
      <c r="BC1665" s="85"/>
      <c r="BD1665" s="85"/>
      <c r="BE1665" s="85"/>
      <c r="BF1665" s="85"/>
      <c r="BG1665" s="85"/>
      <c r="BH1665" s="85"/>
      <c r="BI1665" s="85"/>
      <c r="BJ1665" s="85"/>
      <c r="BK1665" s="85"/>
      <c r="BL1665" s="85"/>
      <c r="BM1665" s="85"/>
      <c r="BN1665" s="85"/>
      <c r="BO1665" s="85"/>
      <c r="BP1665" s="85"/>
      <c r="BQ1665" s="85"/>
      <c r="BR1665" s="85"/>
      <c r="BS1665" s="85"/>
      <c r="BT1665" s="75">
        <f>IF(COUNTIF($C$3:C1665, C1665)=1, 1, 0)</f>
        <v>1</v>
      </c>
      <c r="BU1665" s="201" t="s">
        <v>6317</v>
      </c>
      <c r="BV1665" s="340">
        <v>46093</v>
      </c>
      <c r="BW1665" s="339"/>
      <c r="BX1665" s="85"/>
      <c r="BY1665" s="86"/>
      <c r="BZ1665" s="87">
        <f t="shared" si="501"/>
        <v>10</v>
      </c>
      <c r="CB1665" s="88">
        <f t="shared" si="512"/>
        <v>11</v>
      </c>
      <c r="CC1665" s="89"/>
      <c r="CE1665" s="87">
        <f t="shared" si="514"/>
        <v>3</v>
      </c>
      <c r="CF1665" s="90">
        <v>11776050</v>
      </c>
      <c r="CG1665" s="90"/>
      <c r="CH1665" s="90">
        <v>11776050</v>
      </c>
      <c r="CI1665" s="22">
        <v>26169</v>
      </c>
      <c r="CJ1665" s="87">
        <f t="shared" si="497"/>
        <v>3</v>
      </c>
      <c r="CK1665" s="87">
        <f t="shared" si="498"/>
        <v>10</v>
      </c>
      <c r="CL1665" s="22" t="s">
        <v>121</v>
      </c>
      <c r="CM1665" s="22" t="s">
        <v>6318</v>
      </c>
    </row>
    <row r="1666" spans="1:91" ht="14.45" customHeight="1" x14ac:dyDescent="0.25">
      <c r="A1666" s="75">
        <f t="shared" si="515"/>
        <v>1664</v>
      </c>
      <c r="B1666" s="204" t="s">
        <v>102</v>
      </c>
      <c r="C1666" s="301"/>
      <c r="D1666" s="265">
        <v>145550710</v>
      </c>
      <c r="E1666" s="241"/>
      <c r="F1666" s="74">
        <v>46078</v>
      </c>
      <c r="G1666" s="265" t="s">
        <v>6319</v>
      </c>
      <c r="H1666" s="73" t="s">
        <v>253</v>
      </c>
      <c r="I1666" s="265" t="s">
        <v>105</v>
      </c>
      <c r="J1666" s="265" t="s">
        <v>4093</v>
      </c>
      <c r="K1666" s="73" t="s">
        <v>2080</v>
      </c>
      <c r="L1666" s="241"/>
      <c r="M1666" s="73" t="s">
        <v>2081</v>
      </c>
      <c r="N1666" s="79" t="s">
        <v>2082</v>
      </c>
      <c r="O1666" s="79" t="s">
        <v>2082</v>
      </c>
      <c r="P1666" s="85">
        <v>2830049143</v>
      </c>
      <c r="Q1666" s="231">
        <v>46078</v>
      </c>
      <c r="R1666" s="241">
        <v>1209387903</v>
      </c>
      <c r="S1666" s="241">
        <v>224244578</v>
      </c>
      <c r="T1666" s="231">
        <v>46078</v>
      </c>
      <c r="U1666" s="241">
        <v>480</v>
      </c>
      <c r="V1666" s="241">
        <v>465.02199999999999</v>
      </c>
      <c r="W1666" s="241">
        <v>1</v>
      </c>
      <c r="X1666" s="241">
        <v>0</v>
      </c>
      <c r="Y1666" s="98" t="s">
        <v>6320</v>
      </c>
      <c r="Z1666" s="82" t="s">
        <v>2084</v>
      </c>
      <c r="AA1666" s="75" t="s">
        <v>4104</v>
      </c>
      <c r="AB1666" s="75">
        <v>551</v>
      </c>
      <c r="AC1666" s="270" t="s">
        <v>6320</v>
      </c>
      <c r="AD1666" s="82" t="s">
        <v>2086</v>
      </c>
      <c r="AE1666" s="241"/>
      <c r="AF1666" s="241"/>
      <c r="AG1666" s="241"/>
      <c r="AH1666" s="241"/>
      <c r="AI1666" s="241"/>
      <c r="AJ1666" s="241"/>
      <c r="AK1666" s="241"/>
      <c r="AL1666" s="241"/>
      <c r="AM1666" s="241"/>
      <c r="AN1666" s="75">
        <f>AL1666-L1666</f>
        <v>0</v>
      </c>
      <c r="AO1666" s="81" t="str">
        <f>IF(AH1666&lt;AG1666,IF(AH1666=0,"",AH1666-1),IF(AG1666=0,"",AG1666-1))</f>
        <v/>
      </c>
      <c r="AP1666" s="81" t="str">
        <f>IF(AH1666&lt;AG1666,IF(AH1666=0,"",AH1666),IF(AG1666=0,"",AG1666))</f>
        <v/>
      </c>
      <c r="AQ1666" s="81" t="str">
        <f>IF(AH1666&lt;AG1666,IF(AH1666=0,"",AH1666),IF(AG1666=0,"",AG1666))</f>
        <v/>
      </c>
      <c r="AR1666" s="81" t="str">
        <f>IF(AI1666=0,"",IF(AI1666&lt;AJ1666,AJ1666+1,AI1666+1))</f>
        <v/>
      </c>
      <c r="AS1666" s="81" t="str">
        <f>IF(AI1666=0,"",IF(AE1666=0,IF(AJ1666=0,AI1666+2,AJ1666+2),AE1666+2))</f>
        <v/>
      </c>
      <c r="AT1666" s="81" t="str">
        <f>IF(AI1666=0,"",IF(AI1666&lt;AJ1666,AJ1666+1,AI1666+1))</f>
        <v/>
      </c>
      <c r="AU1666" s="82" t="s">
        <v>10</v>
      </c>
      <c r="AV1666" s="75"/>
      <c r="AW1666" s="75">
        <v>0</v>
      </c>
      <c r="AX1666" s="75">
        <v>0</v>
      </c>
      <c r="AY1666" s="85"/>
      <c r="AZ1666" s="271"/>
      <c r="BA1666" s="85"/>
      <c r="BB1666" s="85"/>
      <c r="BC1666" s="85"/>
      <c r="BD1666" s="75">
        <v>0</v>
      </c>
      <c r="BE1666" s="75" t="s">
        <v>132</v>
      </c>
      <c r="BF1666" s="75" t="e">
        <f>IF( COUNTIF(#REF!,#REF!)=1, 1, 0)</f>
        <v>#REF!</v>
      </c>
      <c r="BG1666" s="85"/>
      <c r="BH1666" s="85"/>
      <c r="BI1666" s="85"/>
      <c r="BJ1666" s="85"/>
      <c r="BK1666" s="85"/>
      <c r="BL1666" s="85"/>
      <c r="BM1666" s="85"/>
      <c r="BN1666" s="85"/>
      <c r="BO1666" s="85"/>
      <c r="BP1666" s="85"/>
      <c r="BQ1666" s="85"/>
      <c r="BR1666" s="85"/>
      <c r="BS1666" s="85"/>
      <c r="BT1666" s="75">
        <f>IF(COUNTIF($C$3:C1666, C1666)=1, 1, 0)</f>
        <v>0</v>
      </c>
      <c r="BU1666" s="161" t="str">
        <f>IF(AK1666=0,"",AK1666+3)</f>
        <v/>
      </c>
      <c r="BV1666" s="85"/>
      <c r="BY1666" s="86" t="s">
        <v>120</v>
      </c>
      <c r="BZ1666" s="87">
        <f t="shared" si="501"/>
        <v>9</v>
      </c>
      <c r="CB1666" s="88">
        <f t="shared" si="512"/>
        <v>0</v>
      </c>
      <c r="CC1666" s="89"/>
      <c r="CE1666" s="87" t="str">
        <f t="shared" si="514"/>
        <v/>
      </c>
      <c r="CF1666" s="90"/>
      <c r="CG1666" s="90"/>
      <c r="CH1666" s="90"/>
      <c r="CJ1666" s="87">
        <f t="shared" si="497"/>
        <v>1</v>
      </c>
      <c r="CK1666" s="87">
        <f t="shared" si="498"/>
        <v>1</v>
      </c>
      <c r="CM1666" s="22" t="str">
        <f>IF(OR(Z1666="COSU",Z1666="EGLV",Z1666="MAEU",Z1666="REGU",Z1666="HLCU",Z1666="OOLU",Z1666="ONEY"),
    IF(Z1666="COSU","1C26TAB",
    IF(Z1666="EGLV","1C26TAA",
    IF(Z1666="MAEU","1C26TML",
    IF(Z1666="REGU","1C26TAA",
    IF(Z1666="HLCU","1C26THC",
    IF(Z1666="OOLU","1C26TAR",
    IF(Z1666="ONEY","1K26TAD",""))))))) &amp; "^" &amp; BU1666,
    BU1666)</f>
        <v/>
      </c>
    </row>
    <row r="1667" spans="1:91" ht="14.45" customHeight="1" x14ac:dyDescent="0.25">
      <c r="A1667" s="75">
        <f t="shared" si="515"/>
        <v>1665</v>
      </c>
      <c r="B1667" s="204" t="s">
        <v>102</v>
      </c>
      <c r="C1667" s="301"/>
      <c r="D1667" s="265">
        <v>224252850</v>
      </c>
      <c r="E1667" s="241"/>
      <c r="F1667" s="74">
        <v>46079</v>
      </c>
      <c r="G1667" s="265" t="s">
        <v>6321</v>
      </c>
      <c r="H1667" s="265" t="s">
        <v>6322</v>
      </c>
      <c r="I1667" s="265" t="s">
        <v>6323</v>
      </c>
      <c r="J1667" s="265" t="s">
        <v>6324</v>
      </c>
      <c r="K1667" s="73" t="s">
        <v>2080</v>
      </c>
      <c r="L1667" s="241"/>
      <c r="M1667" s="73" t="s">
        <v>2081</v>
      </c>
      <c r="N1667" s="79" t="s">
        <v>2082</v>
      </c>
      <c r="O1667" s="79" t="s">
        <v>2082</v>
      </c>
      <c r="P1667" s="85">
        <v>2830049194</v>
      </c>
      <c r="Q1667" s="231">
        <v>46079</v>
      </c>
      <c r="R1667" s="241">
        <v>1209388204</v>
      </c>
      <c r="S1667" s="241">
        <v>224252850</v>
      </c>
      <c r="T1667" s="231">
        <v>46079</v>
      </c>
      <c r="U1667" s="261" t="s">
        <v>6325</v>
      </c>
      <c r="V1667" s="241" t="s">
        <v>6326</v>
      </c>
      <c r="W1667" s="241">
        <v>3</v>
      </c>
      <c r="X1667" s="241">
        <v>0</v>
      </c>
      <c r="Y1667" s="98" t="s">
        <v>6327</v>
      </c>
      <c r="Z1667" s="82" t="s">
        <v>2084</v>
      </c>
      <c r="AA1667" s="75" t="s">
        <v>6328</v>
      </c>
      <c r="AB1667" s="75">
        <v>7335</v>
      </c>
      <c r="AC1667" s="270" t="s">
        <v>6327</v>
      </c>
      <c r="AD1667" s="82" t="s">
        <v>2086</v>
      </c>
      <c r="AE1667" s="241"/>
      <c r="AF1667" s="241"/>
      <c r="AG1667" s="241"/>
      <c r="AH1667" s="241"/>
      <c r="AI1667" s="241"/>
      <c r="AJ1667" s="241"/>
      <c r="AK1667" s="241"/>
      <c r="AL1667" s="241"/>
      <c r="AM1667" s="241"/>
      <c r="AN1667" s="75">
        <f>AL1667-L1667</f>
        <v>0</v>
      </c>
      <c r="AO1667" s="81" t="str">
        <f>IF(AH1667&lt;AG1667,IF(AH1667=0,"",AH1667-1),IF(AG1667=0,"",AG1667-1))</f>
        <v/>
      </c>
      <c r="AP1667" s="81" t="str">
        <f>IF(AH1667&lt;AG1667,IF(AH1667=0,"",AH1667),IF(AG1667=0,"",AG1667))</f>
        <v/>
      </c>
      <c r="AQ1667" s="81" t="str">
        <f>IF(AH1667&lt;AG1667,IF(AH1667=0,"",AH1667),IF(AG1667=0,"",AG1667))</f>
        <v/>
      </c>
      <c r="AR1667" s="81" t="str">
        <f>IF(AI1667=0,"",IF(AI1667&lt;AJ1667,AJ1667+1,AI1667+1))</f>
        <v/>
      </c>
      <c r="AS1667" s="81" t="str">
        <f>IF(AI1667=0,"",IF(AE1667=0,IF(AJ1667=0,AI1667+2,AJ1667+2),AE1667+2))</f>
        <v/>
      </c>
      <c r="AT1667" s="81" t="str">
        <f>IF(AI1667=0,"",IF(AI1667&lt;AJ1667,AJ1667+1,AI1667+1))</f>
        <v/>
      </c>
      <c r="AU1667" s="82" t="s">
        <v>10</v>
      </c>
      <c r="AV1667" s="75"/>
      <c r="AW1667" s="75" t="e">
        <v>#N/A</v>
      </c>
      <c r="AX1667" s="75" t="e">
        <v>#N/A</v>
      </c>
      <c r="AY1667" s="85"/>
      <c r="AZ1667" s="271"/>
      <c r="BA1667" s="85"/>
      <c r="BB1667" s="85"/>
      <c r="BC1667" s="85"/>
      <c r="BD1667" s="75">
        <v>0</v>
      </c>
      <c r="BE1667" s="75" t="s">
        <v>132</v>
      </c>
      <c r="BF1667" s="75" t="e">
        <f>IF( COUNTIF(#REF!,#REF!)=1, 1, 0)</f>
        <v>#REF!</v>
      </c>
      <c r="BG1667" s="85"/>
      <c r="BH1667" s="85"/>
      <c r="BI1667" s="85"/>
      <c r="BJ1667" s="85"/>
      <c r="BK1667" s="85"/>
      <c r="BL1667" s="85"/>
      <c r="BM1667" s="85"/>
      <c r="BN1667" s="85"/>
      <c r="BO1667" s="85"/>
      <c r="BP1667" s="85"/>
      <c r="BQ1667" s="85"/>
      <c r="BR1667" s="85"/>
      <c r="BS1667" s="85"/>
      <c r="BT1667" s="75">
        <f>IF(COUNTIF($C$3:C1667, C1667)=1, 1, 0)</f>
        <v>0</v>
      </c>
      <c r="BU1667" s="161" t="str">
        <f>IF(AK1667=0,"",AK1667+3)</f>
        <v/>
      </c>
      <c r="BV1667" s="85"/>
      <c r="BY1667" s="86" t="s">
        <v>120</v>
      </c>
      <c r="BZ1667" s="87">
        <f t="shared" si="501"/>
        <v>9</v>
      </c>
      <c r="CB1667" s="88">
        <f t="shared" si="512"/>
        <v>0</v>
      </c>
      <c r="CC1667" s="89"/>
      <c r="CE1667" s="87" t="str">
        <f t="shared" si="514"/>
        <v/>
      </c>
      <c r="CF1667" s="90"/>
      <c r="CG1667" s="90"/>
      <c r="CH1667" s="90"/>
      <c r="CJ1667" s="87">
        <f t="shared" ref="CJ1667:CJ1730" si="516">MONTH(AV1667)</f>
        <v>1</v>
      </c>
      <c r="CK1667" s="87">
        <f t="shared" ref="CK1667:CK1730" si="517">WEEKNUM(AV1667,2)</f>
        <v>1</v>
      </c>
      <c r="CM1667" s="22" t="str">
        <f>IF(OR(Z1667="COSU",Z1667="EGLV",Z1667="MAEU",Z1667="REGU",Z1667="HLCU",Z1667="OOLU",Z1667="ONEY"),
    IF(Z1667="COSU","1C26TAB",
    IF(Z1667="EGLV","1C26TAA",
    IF(Z1667="MAEU","1C26TML",
    IF(Z1667="REGU","1C26TAA",
    IF(Z1667="HLCU","1C26THC",
    IF(Z1667="OOLU","1C26TAR",
    IF(Z1667="ONEY","1K26TAD",""))))))) &amp; "^" &amp; BU1667,
    BU1667)</f>
        <v/>
      </c>
    </row>
    <row r="1668" spans="1:91" ht="14.45" customHeight="1" x14ac:dyDescent="0.25">
      <c r="A1668" s="205">
        <f t="shared" si="515"/>
        <v>1666</v>
      </c>
      <c r="B1668" s="70" t="s">
        <v>102</v>
      </c>
      <c r="C1668" s="200" t="s">
        <v>6329</v>
      </c>
      <c r="D1668" s="265">
        <v>145663109</v>
      </c>
      <c r="E1668" s="75">
        <v>5320007908</v>
      </c>
      <c r="F1668" s="74">
        <v>46085</v>
      </c>
      <c r="G1668" s="85" t="s">
        <v>1159</v>
      </c>
      <c r="H1668" s="85" t="s">
        <v>2963</v>
      </c>
      <c r="I1668" s="85" t="s">
        <v>105</v>
      </c>
      <c r="J1668" s="75" t="s">
        <v>1161</v>
      </c>
      <c r="K1668" s="85" t="s">
        <v>242</v>
      </c>
      <c r="L1668" s="231">
        <v>46101</v>
      </c>
      <c r="M1668" s="265">
        <v>40</v>
      </c>
      <c r="N1668" s="85" t="s">
        <v>6330</v>
      </c>
      <c r="O1668" s="85" t="s">
        <v>6331</v>
      </c>
      <c r="P1668" s="85">
        <v>2830049765</v>
      </c>
      <c r="Q1668" s="340">
        <v>46089</v>
      </c>
      <c r="R1668" s="85">
        <v>1209391557</v>
      </c>
      <c r="S1668" s="85">
        <v>224295345</v>
      </c>
      <c r="T1668" s="340">
        <v>46089</v>
      </c>
      <c r="U1668" s="341">
        <v>6158.2219999999998</v>
      </c>
      <c r="V1668" s="341">
        <v>5936.7560000000003</v>
      </c>
      <c r="W1668" s="85">
        <v>7</v>
      </c>
      <c r="X1668" s="85">
        <v>0</v>
      </c>
      <c r="Y1668" s="98" t="s">
        <v>6332</v>
      </c>
      <c r="Z1668" s="82" t="s">
        <v>258</v>
      </c>
      <c r="AA1668" s="75" t="s">
        <v>631</v>
      </c>
      <c r="AB1668" s="75" t="s">
        <v>5660</v>
      </c>
      <c r="AC1668" s="200" t="s">
        <v>6329</v>
      </c>
      <c r="AD1668" s="85" t="s">
        <v>113</v>
      </c>
      <c r="AE1668" s="221">
        <v>46093</v>
      </c>
      <c r="AF1668" s="130">
        <v>46092.895833333336</v>
      </c>
      <c r="AG1668" s="130">
        <v>46091.625</v>
      </c>
      <c r="AH1668" s="130">
        <v>46091.625</v>
      </c>
      <c r="AI1668" s="74">
        <v>46092</v>
      </c>
      <c r="AJ1668" s="221">
        <v>46093</v>
      </c>
      <c r="AK1668" s="226">
        <v>46093</v>
      </c>
      <c r="AL1668" s="99">
        <v>46094</v>
      </c>
      <c r="AM1668" s="85"/>
      <c r="AN1668" s="340">
        <v>46095</v>
      </c>
      <c r="AO1668" s="81" t="s">
        <v>121</v>
      </c>
      <c r="AP1668" s="81" t="s">
        <v>121</v>
      </c>
      <c r="AQ1668" s="81" t="s">
        <v>121</v>
      </c>
      <c r="AR1668" s="81" t="s">
        <v>121</v>
      </c>
      <c r="AS1668" s="81" t="s">
        <v>121</v>
      </c>
      <c r="AT1668" s="81" t="s">
        <v>121</v>
      </c>
      <c r="AU1668" s="82" t="s">
        <v>2787</v>
      </c>
      <c r="AV1668" s="134">
        <v>46089</v>
      </c>
      <c r="AW1668" s="182" t="s">
        <v>6333</v>
      </c>
      <c r="AX1668" s="182" t="s">
        <v>6334</v>
      </c>
      <c r="AY1668" s="85"/>
      <c r="AZ1668" s="271"/>
      <c r="BA1668" s="85"/>
      <c r="BB1668" s="85"/>
      <c r="BC1668" s="85"/>
      <c r="BD1668" s="85"/>
      <c r="BE1668" s="85"/>
      <c r="BF1668" s="85"/>
      <c r="BG1668" s="85"/>
      <c r="BH1668" s="85"/>
      <c r="BI1668" s="85"/>
      <c r="BJ1668" s="85"/>
      <c r="BK1668" s="85"/>
      <c r="BL1668" s="85"/>
      <c r="BM1668" s="85"/>
      <c r="BN1668" s="85"/>
      <c r="BO1668" s="85"/>
      <c r="BP1668" s="85"/>
      <c r="BQ1668" s="85"/>
      <c r="BR1668" s="85"/>
      <c r="BS1668" s="85"/>
      <c r="BT1668" s="75">
        <f>IF(COUNTIF($C$3:C1668, C1668)=1, 1, 0)</f>
        <v>1</v>
      </c>
      <c r="BU1668" s="201" t="s">
        <v>6335</v>
      </c>
      <c r="BV1668" s="340">
        <v>46093</v>
      </c>
      <c r="BW1668" s="339"/>
      <c r="BX1668" s="85"/>
      <c r="BY1668" s="86"/>
      <c r="BZ1668" s="87">
        <f t="shared" si="501"/>
        <v>10</v>
      </c>
      <c r="CB1668" s="88">
        <f t="shared" si="512"/>
        <v>11</v>
      </c>
      <c r="CC1668" s="89"/>
      <c r="CE1668" s="87">
        <f t="shared" si="514"/>
        <v>3</v>
      </c>
      <c r="CF1668" s="90">
        <v>6961486</v>
      </c>
      <c r="CG1668" s="90"/>
      <c r="CH1668" s="90">
        <v>6961486</v>
      </c>
      <c r="CI1668" s="91">
        <v>26171</v>
      </c>
      <c r="CJ1668" s="87">
        <f t="shared" si="516"/>
        <v>3</v>
      </c>
      <c r="CK1668" s="87">
        <f t="shared" si="517"/>
        <v>10</v>
      </c>
      <c r="CL1668" s="22" t="s">
        <v>121</v>
      </c>
      <c r="CM1668" s="22" t="s">
        <v>6336</v>
      </c>
    </row>
    <row r="1669" spans="1:91" ht="14.45" customHeight="1" x14ac:dyDescent="0.25">
      <c r="A1669" s="69">
        <f t="shared" si="515"/>
        <v>1667</v>
      </c>
      <c r="B1669" s="70" t="s">
        <v>102</v>
      </c>
      <c r="C1669" s="200" t="s">
        <v>6329</v>
      </c>
      <c r="D1669" s="273">
        <v>145663154</v>
      </c>
      <c r="E1669" s="75">
        <v>5320007908</v>
      </c>
      <c r="F1669" s="74">
        <v>46086</v>
      </c>
      <c r="G1669" s="168" t="s">
        <v>1159</v>
      </c>
      <c r="H1669" s="168" t="s">
        <v>2963</v>
      </c>
      <c r="I1669" s="168" t="s">
        <v>105</v>
      </c>
      <c r="J1669" s="75" t="s">
        <v>1161</v>
      </c>
      <c r="K1669" s="168" t="s">
        <v>242</v>
      </c>
      <c r="L1669" s="231">
        <v>46102</v>
      </c>
      <c r="M1669" s="273">
        <v>0</v>
      </c>
      <c r="N1669" s="168" t="s">
        <v>6330</v>
      </c>
      <c r="O1669" s="168" t="s">
        <v>6331</v>
      </c>
      <c r="P1669" s="168">
        <v>2830049766</v>
      </c>
      <c r="Q1669" s="343">
        <v>46089</v>
      </c>
      <c r="R1669" s="168">
        <v>1209391558</v>
      </c>
      <c r="S1669" s="168">
        <v>224295353</v>
      </c>
      <c r="T1669" s="343">
        <v>46089</v>
      </c>
      <c r="U1669" s="344">
        <v>12207.35</v>
      </c>
      <c r="V1669" s="344">
        <v>11768.352000000001</v>
      </c>
      <c r="W1669" s="168">
        <v>13</v>
      </c>
      <c r="X1669" s="168">
        <v>0</v>
      </c>
      <c r="Y1669" s="98" t="s">
        <v>6332</v>
      </c>
      <c r="Z1669" s="82" t="s">
        <v>258</v>
      </c>
      <c r="AA1669" s="75" t="s">
        <v>631</v>
      </c>
      <c r="AB1669" s="75" t="s">
        <v>5660</v>
      </c>
      <c r="AC1669" s="200" t="s">
        <v>6329</v>
      </c>
      <c r="AD1669" s="168" t="s">
        <v>113</v>
      </c>
      <c r="AE1669" s="221">
        <v>46093</v>
      </c>
      <c r="AF1669" s="130">
        <v>46092.895833333336</v>
      </c>
      <c r="AG1669" s="130">
        <v>46091.625</v>
      </c>
      <c r="AH1669" s="130">
        <v>46091.625</v>
      </c>
      <c r="AI1669" s="74">
        <v>46092</v>
      </c>
      <c r="AJ1669" s="221">
        <v>46093</v>
      </c>
      <c r="AK1669" s="221">
        <v>46093</v>
      </c>
      <c r="AL1669" s="99">
        <v>46094</v>
      </c>
      <c r="AM1669" s="99"/>
      <c r="AN1669" s="340">
        <v>46095</v>
      </c>
      <c r="AO1669" s="81" t="s">
        <v>121</v>
      </c>
      <c r="AP1669" s="81" t="s">
        <v>121</v>
      </c>
      <c r="AQ1669" s="81" t="s">
        <v>121</v>
      </c>
      <c r="AR1669" s="81" t="s">
        <v>121</v>
      </c>
      <c r="AS1669" s="81" t="s">
        <v>121</v>
      </c>
      <c r="AT1669" s="81" t="s">
        <v>121</v>
      </c>
      <c r="AU1669" s="82" t="s">
        <v>2787</v>
      </c>
      <c r="AV1669" s="134">
        <v>46089</v>
      </c>
      <c r="AW1669" s="182">
        <v>0</v>
      </c>
      <c r="AX1669" s="182">
        <v>0</v>
      </c>
      <c r="AY1669" s="168"/>
      <c r="AZ1669" s="278"/>
      <c r="BA1669" s="168"/>
      <c r="BB1669" s="168"/>
      <c r="BC1669" s="168"/>
      <c r="BD1669" s="168"/>
      <c r="BE1669" s="168"/>
      <c r="BF1669" s="168"/>
      <c r="BG1669" s="168"/>
      <c r="BH1669" s="168"/>
      <c r="BI1669" s="168"/>
      <c r="BJ1669" s="168"/>
      <c r="BK1669" s="168"/>
      <c r="BL1669" s="168"/>
      <c r="BM1669" s="168"/>
      <c r="BN1669" s="168"/>
      <c r="BO1669" s="168"/>
      <c r="BP1669" s="168"/>
      <c r="BQ1669" s="168"/>
      <c r="BR1669" s="168"/>
      <c r="BS1669" s="168"/>
      <c r="BT1669" s="75">
        <f>IF(COUNTIF($C$3:C1669, C1669)=1, 1, 0)</f>
        <v>0</v>
      </c>
      <c r="BU1669" s="201" t="s">
        <v>6335</v>
      </c>
      <c r="BV1669" s="340">
        <v>46093</v>
      </c>
      <c r="BW1669" s="345"/>
      <c r="BX1669" s="168"/>
      <c r="BY1669" s="169"/>
      <c r="BZ1669" s="87">
        <f t="shared" si="501"/>
        <v>10</v>
      </c>
      <c r="CB1669" s="88">
        <f t="shared" si="512"/>
        <v>11</v>
      </c>
      <c r="CC1669" s="89"/>
      <c r="CE1669" s="87">
        <f t="shared" si="514"/>
        <v>3</v>
      </c>
      <c r="CF1669" s="90"/>
      <c r="CG1669" s="90"/>
      <c r="CH1669" s="90"/>
      <c r="CJ1669" s="87">
        <f t="shared" si="516"/>
        <v>3</v>
      </c>
      <c r="CK1669" s="87">
        <f t="shared" si="517"/>
        <v>10</v>
      </c>
      <c r="CL1669" s="22" t="s">
        <v>121</v>
      </c>
      <c r="CM1669" s="22" t="s">
        <v>6336</v>
      </c>
    </row>
    <row r="1670" spans="1:91" ht="14.45" customHeight="1" x14ac:dyDescent="0.25">
      <c r="A1670" s="69">
        <f t="shared" si="515"/>
        <v>1668</v>
      </c>
      <c r="B1670" s="70" t="s">
        <v>102</v>
      </c>
      <c r="C1670" s="200" t="s">
        <v>6329</v>
      </c>
      <c r="D1670" s="265">
        <v>145663099</v>
      </c>
      <c r="E1670" s="265"/>
      <c r="F1670" s="74">
        <v>46085</v>
      </c>
      <c r="G1670" s="85" t="s">
        <v>1159</v>
      </c>
      <c r="H1670" s="85" t="s">
        <v>2963</v>
      </c>
      <c r="I1670" s="85" t="s">
        <v>105</v>
      </c>
      <c r="J1670" s="75" t="s">
        <v>1161</v>
      </c>
      <c r="K1670" s="85" t="s">
        <v>242</v>
      </c>
      <c r="L1670" s="231">
        <v>46100</v>
      </c>
      <c r="M1670" s="273">
        <v>40</v>
      </c>
      <c r="N1670" s="85" t="s">
        <v>6337</v>
      </c>
      <c r="O1670" s="85" t="s">
        <v>6338</v>
      </c>
      <c r="P1670" s="85">
        <v>2830049783</v>
      </c>
      <c r="Q1670" s="340">
        <v>46089</v>
      </c>
      <c r="R1670" s="85">
        <v>1209391591</v>
      </c>
      <c r="S1670" s="85">
        <v>224295262</v>
      </c>
      <c r="T1670" s="340">
        <v>46089</v>
      </c>
      <c r="U1670" s="341">
        <v>18716.226999999999</v>
      </c>
      <c r="V1670" s="341">
        <v>18043.153999999999</v>
      </c>
      <c r="W1670" s="85">
        <v>19</v>
      </c>
      <c r="X1670" s="85">
        <v>0</v>
      </c>
      <c r="Y1670" s="98" t="s">
        <v>6339</v>
      </c>
      <c r="Z1670" s="82" t="s">
        <v>258</v>
      </c>
      <c r="AA1670" s="75" t="s">
        <v>631</v>
      </c>
      <c r="AB1670" s="75" t="s">
        <v>5660</v>
      </c>
      <c r="AC1670" s="200" t="s">
        <v>6329</v>
      </c>
      <c r="AD1670" s="85" t="s">
        <v>113</v>
      </c>
      <c r="AE1670" s="221">
        <v>46093</v>
      </c>
      <c r="AF1670" s="130">
        <v>46092.895833333336</v>
      </c>
      <c r="AG1670" s="130">
        <v>46091.625</v>
      </c>
      <c r="AH1670" s="130">
        <v>46091.625</v>
      </c>
      <c r="AI1670" s="74">
        <v>46092</v>
      </c>
      <c r="AJ1670" s="221">
        <v>46093</v>
      </c>
      <c r="AK1670" s="226">
        <v>46093</v>
      </c>
      <c r="AL1670" s="99">
        <v>46091</v>
      </c>
      <c r="AM1670" s="85"/>
      <c r="AN1670" s="340">
        <v>46095</v>
      </c>
      <c r="AO1670" s="81">
        <f t="shared" ref="AO1670:AO1679" si="518">IF(AH1670&lt;AG1670,IF(AH1670=0,"",AH1670-1),IF(AG1670=0,"",AG1670-1))</f>
        <v>46090.625</v>
      </c>
      <c r="AP1670" s="81">
        <f t="shared" ref="AP1670:AP1679" si="519">IF(AH1670&lt;AG1670,IF(AH1670=0,"",AH1670),IF(AG1670=0,"",AG1670))</f>
        <v>46091.625</v>
      </c>
      <c r="AQ1670" s="81">
        <f t="shared" ref="AQ1670:AQ1679" si="520">IF(AH1670&lt;AG1670,IF(AH1670=0,"",AH1670),IF(AG1670=0,"",AG1670))</f>
        <v>46091.625</v>
      </c>
      <c r="AR1670" s="81">
        <f t="shared" ref="AR1670:AR1679" si="521">IF(AI1670=0,"",IF(AI1670&lt;AJ1670,AJ1670+1,AI1670+1))</f>
        <v>46094</v>
      </c>
      <c r="AS1670" s="81">
        <f t="shared" ref="AS1670:AS1679" si="522">IF(AI1670=0,"",IF(AE1670=0,IF(AJ1670=0,AI1670+2,AJ1670+2),AE1670+2))</f>
        <v>46095</v>
      </c>
      <c r="AT1670" s="81">
        <f t="shared" ref="AT1670:AT1679" si="523">IF(AI1670=0,"",IF(AI1670&lt;AJ1670,AJ1670+1,AI1670+1))</f>
        <v>46094</v>
      </c>
      <c r="AU1670" s="82" t="s">
        <v>2787</v>
      </c>
      <c r="AV1670" s="134">
        <v>46089</v>
      </c>
      <c r="AW1670" s="182" t="s">
        <v>6340</v>
      </c>
      <c r="AX1670" s="182" t="s">
        <v>6341</v>
      </c>
      <c r="AY1670" s="85"/>
      <c r="AZ1670" s="271"/>
      <c r="BA1670" s="85"/>
      <c r="BB1670" s="85"/>
      <c r="BC1670" s="85"/>
      <c r="BD1670" s="85"/>
      <c r="BE1670" s="85"/>
      <c r="BF1670" s="85"/>
      <c r="BG1670" s="85"/>
      <c r="BH1670" s="85"/>
      <c r="BI1670" s="85"/>
      <c r="BJ1670" s="85"/>
      <c r="BK1670" s="85"/>
      <c r="BL1670" s="85"/>
      <c r="BM1670" s="85"/>
      <c r="BN1670" s="85"/>
      <c r="BO1670" s="85"/>
      <c r="BP1670" s="85"/>
      <c r="BQ1670" s="85"/>
      <c r="BR1670" s="85"/>
      <c r="BS1670" s="85"/>
      <c r="BT1670" s="75">
        <f>IF(COUNTIF($C$3:C1670, C1670)=1, 1, 0)</f>
        <v>0</v>
      </c>
      <c r="BU1670" s="201" t="s">
        <v>6335</v>
      </c>
      <c r="BV1670" s="340">
        <v>46093</v>
      </c>
      <c r="BW1670" s="339"/>
      <c r="BX1670" s="85"/>
      <c r="BY1670" s="86"/>
      <c r="BZ1670" s="87">
        <f t="shared" si="501"/>
        <v>10</v>
      </c>
      <c r="CB1670" s="88">
        <f t="shared" si="512"/>
        <v>11</v>
      </c>
      <c r="CC1670" s="89"/>
      <c r="CE1670" s="87">
        <f t="shared" si="514"/>
        <v>3</v>
      </c>
      <c r="CF1670" s="90">
        <v>6961486</v>
      </c>
      <c r="CG1670" s="90"/>
      <c r="CH1670" s="90">
        <v>6961486</v>
      </c>
      <c r="CI1670" s="91">
        <v>26171</v>
      </c>
      <c r="CJ1670" s="87">
        <f t="shared" si="516"/>
        <v>3</v>
      </c>
      <c r="CK1670" s="87">
        <f t="shared" si="517"/>
        <v>10</v>
      </c>
      <c r="CL1670" s="22" t="s">
        <v>121</v>
      </c>
      <c r="CM1670" s="22" t="s">
        <v>6336</v>
      </c>
    </row>
    <row r="1671" spans="1:91" ht="14.45" customHeight="1" x14ac:dyDescent="0.25">
      <c r="A1671" s="69">
        <f t="shared" si="515"/>
        <v>1669</v>
      </c>
      <c r="B1671" s="70" t="s">
        <v>102</v>
      </c>
      <c r="C1671" s="200" t="s">
        <v>6329</v>
      </c>
      <c r="D1671" s="265">
        <v>145663101</v>
      </c>
      <c r="E1671" s="265"/>
      <c r="F1671" s="74">
        <v>46085</v>
      </c>
      <c r="G1671" s="85" t="s">
        <v>1159</v>
      </c>
      <c r="H1671" s="85" t="s">
        <v>2963</v>
      </c>
      <c r="I1671" s="85" t="s">
        <v>105</v>
      </c>
      <c r="J1671" s="75" t="s">
        <v>1161</v>
      </c>
      <c r="K1671" s="85" t="s">
        <v>242</v>
      </c>
      <c r="L1671" s="289">
        <v>46101</v>
      </c>
      <c r="M1671" s="265">
        <v>40</v>
      </c>
      <c r="N1671" s="339" t="s">
        <v>6342</v>
      </c>
      <c r="O1671" s="85" t="s">
        <v>6343</v>
      </c>
      <c r="P1671" s="85">
        <v>2830049790</v>
      </c>
      <c r="Q1671" s="340">
        <v>46090</v>
      </c>
      <c r="R1671" s="85">
        <v>1209391643</v>
      </c>
      <c r="S1671" s="85">
        <v>224295265</v>
      </c>
      <c r="T1671" s="340">
        <v>46090</v>
      </c>
      <c r="U1671" s="341">
        <v>18576.552</v>
      </c>
      <c r="V1671" s="341">
        <v>17908.501</v>
      </c>
      <c r="W1671" s="85">
        <v>19</v>
      </c>
      <c r="X1671" s="85">
        <v>0</v>
      </c>
      <c r="Y1671" s="98" t="s">
        <v>6344</v>
      </c>
      <c r="Z1671" s="82" t="s">
        <v>258</v>
      </c>
      <c r="AA1671" s="75" t="s">
        <v>631</v>
      </c>
      <c r="AB1671" s="75" t="s">
        <v>5660</v>
      </c>
      <c r="AC1671" s="200" t="s">
        <v>6329</v>
      </c>
      <c r="AD1671" s="85" t="s">
        <v>113</v>
      </c>
      <c r="AE1671" s="221">
        <v>46093</v>
      </c>
      <c r="AF1671" s="130">
        <v>46092.895833333336</v>
      </c>
      <c r="AG1671" s="130">
        <v>46091.625</v>
      </c>
      <c r="AH1671" s="130">
        <v>46091.625</v>
      </c>
      <c r="AI1671" s="74">
        <v>46092</v>
      </c>
      <c r="AJ1671" s="221">
        <v>46093</v>
      </c>
      <c r="AK1671" s="226">
        <v>46093</v>
      </c>
      <c r="AL1671" s="99">
        <v>46094</v>
      </c>
      <c r="AM1671" s="85"/>
      <c r="AN1671" s="340">
        <v>46095</v>
      </c>
      <c r="AO1671" s="81">
        <f t="shared" si="518"/>
        <v>46090.625</v>
      </c>
      <c r="AP1671" s="81">
        <f t="shared" si="519"/>
        <v>46091.625</v>
      </c>
      <c r="AQ1671" s="81">
        <f t="shared" si="520"/>
        <v>46091.625</v>
      </c>
      <c r="AR1671" s="81">
        <f t="shared" si="521"/>
        <v>46094</v>
      </c>
      <c r="AS1671" s="81">
        <f t="shared" si="522"/>
        <v>46095</v>
      </c>
      <c r="AT1671" s="81">
        <f t="shared" si="523"/>
        <v>46094</v>
      </c>
      <c r="AU1671" s="82" t="s">
        <v>2787</v>
      </c>
      <c r="AV1671" s="134">
        <v>46090</v>
      </c>
      <c r="AW1671" s="182" t="s">
        <v>6345</v>
      </c>
      <c r="AX1671" s="182" t="s">
        <v>6346</v>
      </c>
      <c r="AY1671" s="85"/>
      <c r="AZ1671" s="271"/>
      <c r="BA1671" s="85"/>
      <c r="BB1671" s="85"/>
      <c r="BC1671" s="85"/>
      <c r="BD1671" s="85"/>
      <c r="BE1671" s="85"/>
      <c r="BF1671" s="85"/>
      <c r="BG1671" s="85"/>
      <c r="BH1671" s="85"/>
      <c r="BI1671" s="85"/>
      <c r="BJ1671" s="85"/>
      <c r="BK1671" s="85"/>
      <c r="BL1671" s="85"/>
      <c r="BM1671" s="85"/>
      <c r="BN1671" s="85"/>
      <c r="BO1671" s="85"/>
      <c r="BP1671" s="85"/>
      <c r="BQ1671" s="85"/>
      <c r="BR1671" s="85"/>
      <c r="BS1671" s="85"/>
      <c r="BT1671" s="75">
        <f>IF(COUNTIF($C$3:C1671, C1671)=1, 1, 0)</f>
        <v>0</v>
      </c>
      <c r="BU1671" s="201" t="s">
        <v>6335</v>
      </c>
      <c r="BV1671" s="340">
        <v>46093</v>
      </c>
      <c r="BW1671" s="339"/>
      <c r="BX1671" s="85"/>
      <c r="BY1671" s="86"/>
      <c r="BZ1671" s="87">
        <f t="shared" si="501"/>
        <v>10</v>
      </c>
      <c r="CB1671" s="88">
        <f t="shared" si="512"/>
        <v>11</v>
      </c>
      <c r="CC1671" s="89"/>
      <c r="CE1671" s="87">
        <f t="shared" si="514"/>
        <v>3</v>
      </c>
      <c r="CF1671" s="90">
        <v>6961486</v>
      </c>
      <c r="CG1671" s="90"/>
      <c r="CH1671" s="90">
        <v>6961486</v>
      </c>
      <c r="CI1671" s="91">
        <v>26171</v>
      </c>
      <c r="CJ1671" s="87">
        <f t="shared" si="516"/>
        <v>3</v>
      </c>
      <c r="CK1671" s="87">
        <f t="shared" si="517"/>
        <v>11</v>
      </c>
      <c r="CL1671" s="22" t="s">
        <v>121</v>
      </c>
      <c r="CM1671" s="22" t="s">
        <v>6336</v>
      </c>
    </row>
    <row r="1672" spans="1:91" ht="14.45" customHeight="1" x14ac:dyDescent="0.25">
      <c r="A1672" s="69">
        <f t="shared" si="515"/>
        <v>1670</v>
      </c>
      <c r="B1672" s="70" t="s">
        <v>102</v>
      </c>
      <c r="C1672" s="200" t="s">
        <v>6329</v>
      </c>
      <c r="D1672" s="265">
        <v>145663105</v>
      </c>
      <c r="E1672" s="265"/>
      <c r="F1672" s="74">
        <v>46085</v>
      </c>
      <c r="G1672" s="85" t="s">
        <v>1159</v>
      </c>
      <c r="H1672" s="85" t="s">
        <v>2963</v>
      </c>
      <c r="I1672" s="85" t="s">
        <v>105</v>
      </c>
      <c r="J1672" s="75" t="s">
        <v>1161</v>
      </c>
      <c r="K1672" s="85" t="s">
        <v>242</v>
      </c>
      <c r="L1672" s="289">
        <v>46101</v>
      </c>
      <c r="M1672" s="265">
        <v>40</v>
      </c>
      <c r="N1672" s="339" t="s">
        <v>6347</v>
      </c>
      <c r="O1672" s="85" t="s">
        <v>6348</v>
      </c>
      <c r="P1672" s="85">
        <v>2830049773</v>
      </c>
      <c r="Q1672" s="340">
        <v>46089</v>
      </c>
      <c r="R1672" s="85">
        <v>1209391568</v>
      </c>
      <c r="S1672" s="85">
        <v>224295266</v>
      </c>
      <c r="T1672" s="340">
        <v>46089</v>
      </c>
      <c r="U1672" s="341">
        <v>19214.044999999998</v>
      </c>
      <c r="V1672" s="341">
        <v>18523.071</v>
      </c>
      <c r="W1672" s="85">
        <v>20</v>
      </c>
      <c r="X1672" s="85">
        <v>0</v>
      </c>
      <c r="Y1672" s="98" t="s">
        <v>6349</v>
      </c>
      <c r="Z1672" s="82" t="s">
        <v>258</v>
      </c>
      <c r="AA1672" s="75" t="s">
        <v>631</v>
      </c>
      <c r="AB1672" s="75" t="s">
        <v>5660</v>
      </c>
      <c r="AC1672" s="200" t="s">
        <v>6329</v>
      </c>
      <c r="AD1672" s="85" t="s">
        <v>113</v>
      </c>
      <c r="AE1672" s="221">
        <v>46093</v>
      </c>
      <c r="AF1672" s="130">
        <v>46092.895833333336</v>
      </c>
      <c r="AG1672" s="130">
        <v>46091.625</v>
      </c>
      <c r="AH1672" s="130">
        <v>46091.625</v>
      </c>
      <c r="AI1672" s="74">
        <v>46092</v>
      </c>
      <c r="AJ1672" s="221">
        <v>46093</v>
      </c>
      <c r="AK1672" s="226">
        <v>46093</v>
      </c>
      <c r="AL1672" s="99">
        <v>46094</v>
      </c>
      <c r="AM1672" s="85"/>
      <c r="AN1672" s="340">
        <v>46095</v>
      </c>
      <c r="AO1672" s="81">
        <f t="shared" si="518"/>
        <v>46090.625</v>
      </c>
      <c r="AP1672" s="81">
        <f t="shared" si="519"/>
        <v>46091.625</v>
      </c>
      <c r="AQ1672" s="81">
        <f t="shared" si="520"/>
        <v>46091.625</v>
      </c>
      <c r="AR1672" s="81">
        <f t="shared" si="521"/>
        <v>46094</v>
      </c>
      <c r="AS1672" s="81">
        <f t="shared" si="522"/>
        <v>46095</v>
      </c>
      <c r="AT1672" s="81">
        <f t="shared" si="523"/>
        <v>46094</v>
      </c>
      <c r="AU1672" s="82" t="s">
        <v>2787</v>
      </c>
      <c r="AV1672" s="134">
        <v>46089</v>
      </c>
      <c r="AW1672" s="182" t="s">
        <v>6350</v>
      </c>
      <c r="AX1672" s="182" t="s">
        <v>6351</v>
      </c>
      <c r="AY1672" s="85"/>
      <c r="AZ1672" s="271"/>
      <c r="BA1672" s="85"/>
      <c r="BB1672" s="85"/>
      <c r="BC1672" s="85"/>
      <c r="BD1672" s="85"/>
      <c r="BE1672" s="85"/>
      <c r="BF1672" s="85"/>
      <c r="BG1672" s="85"/>
      <c r="BH1672" s="85"/>
      <c r="BI1672" s="85"/>
      <c r="BJ1672" s="85"/>
      <c r="BK1672" s="85"/>
      <c r="BL1672" s="85"/>
      <c r="BM1672" s="85"/>
      <c r="BN1672" s="85"/>
      <c r="BO1672" s="85"/>
      <c r="BP1672" s="85"/>
      <c r="BQ1672" s="85"/>
      <c r="BR1672" s="85"/>
      <c r="BS1672" s="85"/>
      <c r="BT1672" s="75">
        <f>IF(COUNTIF($C$3:C1672, C1672)=1, 1, 0)</f>
        <v>0</v>
      </c>
      <c r="BU1672" s="201" t="s">
        <v>6335</v>
      </c>
      <c r="BV1672" s="340">
        <v>46093</v>
      </c>
      <c r="BW1672" s="339"/>
      <c r="BX1672" s="85"/>
      <c r="BY1672" s="86"/>
      <c r="BZ1672" s="87">
        <f t="shared" si="501"/>
        <v>10</v>
      </c>
      <c r="CB1672" s="88">
        <f t="shared" si="512"/>
        <v>11</v>
      </c>
      <c r="CC1672" s="89"/>
      <c r="CE1672" s="87">
        <f t="shared" si="514"/>
        <v>3</v>
      </c>
      <c r="CF1672" s="90">
        <v>6961486</v>
      </c>
      <c r="CG1672" s="90"/>
      <c r="CH1672" s="90">
        <v>6961486</v>
      </c>
      <c r="CI1672" s="91">
        <v>26171</v>
      </c>
      <c r="CJ1672" s="87">
        <f t="shared" si="516"/>
        <v>3</v>
      </c>
      <c r="CK1672" s="87">
        <f t="shared" si="517"/>
        <v>10</v>
      </c>
      <c r="CL1672" s="22" t="s">
        <v>121</v>
      </c>
      <c r="CM1672" s="22" t="s">
        <v>6336</v>
      </c>
    </row>
    <row r="1673" spans="1:91" ht="14.45" customHeight="1" x14ac:dyDescent="0.25">
      <c r="A1673" s="69">
        <f t="shared" si="515"/>
        <v>1671</v>
      </c>
      <c r="B1673" s="70" t="s">
        <v>102</v>
      </c>
      <c r="C1673" s="258">
        <v>266307534</v>
      </c>
      <c r="D1673" s="265">
        <v>145663121</v>
      </c>
      <c r="E1673" s="265"/>
      <c r="F1673" s="74">
        <v>46086</v>
      </c>
      <c r="G1673" s="85" t="s">
        <v>1159</v>
      </c>
      <c r="H1673" s="85" t="s">
        <v>2963</v>
      </c>
      <c r="I1673" s="85" t="s">
        <v>105</v>
      </c>
      <c r="J1673" s="75" t="s">
        <v>1161</v>
      </c>
      <c r="K1673" s="85" t="s">
        <v>242</v>
      </c>
      <c r="L1673" s="289">
        <v>46105</v>
      </c>
      <c r="M1673" s="265">
        <v>40</v>
      </c>
      <c r="N1673" s="339" t="s">
        <v>6352</v>
      </c>
      <c r="O1673" s="85" t="s">
        <v>6353</v>
      </c>
      <c r="P1673" s="85">
        <v>2830049784</v>
      </c>
      <c r="Q1673" s="74">
        <v>46089</v>
      </c>
      <c r="R1673" s="85">
        <v>1209391593</v>
      </c>
      <c r="S1673" s="241">
        <v>224296276</v>
      </c>
      <c r="T1673" s="74">
        <v>46089</v>
      </c>
      <c r="U1673" s="259">
        <v>20262.525000000001</v>
      </c>
      <c r="V1673" s="259">
        <v>19533.846000000001</v>
      </c>
      <c r="W1673" s="85">
        <v>21</v>
      </c>
      <c r="X1673" s="85">
        <v>0</v>
      </c>
      <c r="Y1673" s="98">
        <v>266876242</v>
      </c>
      <c r="Z1673" s="82" t="s">
        <v>110</v>
      </c>
      <c r="AA1673" s="75" t="s">
        <v>5711</v>
      </c>
      <c r="AB1673" s="82" t="s">
        <v>4504</v>
      </c>
      <c r="AC1673" s="200">
        <v>266307534</v>
      </c>
      <c r="AD1673" s="85" t="s">
        <v>113</v>
      </c>
      <c r="AE1673" s="85"/>
      <c r="AF1673" s="130">
        <v>46092.291666666664</v>
      </c>
      <c r="AG1673" s="130">
        <v>46091.291666666664</v>
      </c>
      <c r="AH1673" s="130">
        <v>46091.291666666664</v>
      </c>
      <c r="AI1673" s="74">
        <v>46090</v>
      </c>
      <c r="AJ1673" s="221">
        <v>46094</v>
      </c>
      <c r="AK1673" s="226">
        <v>46094</v>
      </c>
      <c r="AL1673" s="99">
        <v>46096</v>
      </c>
      <c r="AM1673" s="85"/>
      <c r="AN1673" s="121">
        <v>46096</v>
      </c>
      <c r="AO1673" s="81">
        <f t="shared" si="518"/>
        <v>46090.291666666664</v>
      </c>
      <c r="AP1673" s="81">
        <f t="shared" si="519"/>
        <v>46091.291666666664</v>
      </c>
      <c r="AQ1673" s="81">
        <f t="shared" si="520"/>
        <v>46091.291666666664</v>
      </c>
      <c r="AR1673" s="81">
        <f t="shared" si="521"/>
        <v>46095</v>
      </c>
      <c r="AS1673" s="81">
        <f t="shared" si="522"/>
        <v>46096</v>
      </c>
      <c r="AT1673" s="81">
        <f t="shared" si="523"/>
        <v>46095</v>
      </c>
      <c r="AU1673" s="224" t="s">
        <v>5120</v>
      </c>
      <c r="AV1673" s="134">
        <v>46089</v>
      </c>
      <c r="AW1673" s="182" t="s">
        <v>6354</v>
      </c>
      <c r="AX1673" s="182" t="s">
        <v>6355</v>
      </c>
      <c r="AY1673" s="85"/>
      <c r="AZ1673" s="271"/>
      <c r="BA1673" s="85"/>
      <c r="BB1673" s="85"/>
      <c r="BC1673" s="85"/>
      <c r="BD1673" s="85"/>
      <c r="BE1673" s="85"/>
      <c r="BF1673" s="85"/>
      <c r="BG1673" s="85"/>
      <c r="BH1673" s="85"/>
      <c r="BI1673" s="85"/>
      <c r="BJ1673" s="85"/>
      <c r="BK1673" s="85"/>
      <c r="BL1673" s="85"/>
      <c r="BM1673" s="85"/>
      <c r="BN1673" s="85"/>
      <c r="BO1673" s="85"/>
      <c r="BP1673" s="85"/>
      <c r="BQ1673" s="85"/>
      <c r="BR1673" s="85"/>
      <c r="BS1673" s="85"/>
      <c r="BT1673" s="75">
        <f>IF(COUNTIF($C$3:C1673, C1673)=1, 1, 0)</f>
        <v>0</v>
      </c>
      <c r="BU1673" s="201" t="s">
        <v>5726</v>
      </c>
      <c r="BV1673" s="74">
        <v>46096</v>
      </c>
      <c r="BW1673" s="339"/>
      <c r="BX1673" s="85"/>
      <c r="BY1673" s="86"/>
      <c r="BZ1673" s="87">
        <f t="shared" si="501"/>
        <v>10</v>
      </c>
      <c r="CA1673" s="22" t="s">
        <v>5124</v>
      </c>
      <c r="CB1673" s="88">
        <f t="shared" si="512"/>
        <v>12</v>
      </c>
      <c r="CC1673" s="89"/>
      <c r="CE1673" s="87">
        <f t="shared" si="514"/>
        <v>3</v>
      </c>
      <c r="CF1673" s="90">
        <v>4053536</v>
      </c>
      <c r="CG1673" s="90">
        <v>3040152</v>
      </c>
      <c r="CH1673" s="90">
        <v>7093688</v>
      </c>
      <c r="CI1673" s="22">
        <v>26668</v>
      </c>
      <c r="CJ1673" s="87">
        <f t="shared" si="516"/>
        <v>3</v>
      </c>
      <c r="CK1673" s="87">
        <f t="shared" si="517"/>
        <v>10</v>
      </c>
      <c r="CL1673" s="22" t="s">
        <v>5125</v>
      </c>
      <c r="CM1673" s="22" t="s">
        <v>5727</v>
      </c>
    </row>
    <row r="1674" spans="1:91" ht="14.45" customHeight="1" x14ac:dyDescent="0.25">
      <c r="A1674" s="69">
        <f t="shared" si="515"/>
        <v>1672</v>
      </c>
      <c r="B1674" s="70" t="s">
        <v>102</v>
      </c>
      <c r="C1674" s="98">
        <v>266875968</v>
      </c>
      <c r="D1674" s="265">
        <v>145663128</v>
      </c>
      <c r="E1674" s="265"/>
      <c r="F1674" s="74">
        <v>46086</v>
      </c>
      <c r="G1674" s="85" t="s">
        <v>1159</v>
      </c>
      <c r="H1674" s="85" t="s">
        <v>2963</v>
      </c>
      <c r="I1674" s="85" t="s">
        <v>105</v>
      </c>
      <c r="J1674" s="75" t="s">
        <v>1161</v>
      </c>
      <c r="K1674" s="85" t="s">
        <v>242</v>
      </c>
      <c r="L1674" s="231">
        <v>46102</v>
      </c>
      <c r="M1674" s="346">
        <v>40</v>
      </c>
      <c r="N1674" s="85" t="s">
        <v>6356</v>
      </c>
      <c r="O1674" s="85" t="s">
        <v>6357</v>
      </c>
      <c r="P1674" s="85">
        <v>2830049797</v>
      </c>
      <c r="Q1674" s="340">
        <v>46090</v>
      </c>
      <c r="R1674" s="85">
        <v>1209391656</v>
      </c>
      <c r="S1674" s="241">
        <v>224295510</v>
      </c>
      <c r="T1674" s="340">
        <v>46090</v>
      </c>
      <c r="U1674" s="76">
        <v>18464.867999999999</v>
      </c>
      <c r="V1674" s="76">
        <v>17800.837</v>
      </c>
      <c r="W1674" s="85">
        <v>20</v>
      </c>
      <c r="X1674" s="85">
        <v>0</v>
      </c>
      <c r="Y1674" s="98">
        <v>266875968</v>
      </c>
      <c r="Z1674" s="82" t="s">
        <v>110</v>
      </c>
      <c r="AA1674" s="75" t="s">
        <v>5711</v>
      </c>
      <c r="AB1674" s="82" t="s">
        <v>4504</v>
      </c>
      <c r="AC1674" s="98">
        <v>266875968</v>
      </c>
      <c r="AD1674" s="85" t="s">
        <v>113</v>
      </c>
      <c r="AE1674" s="85"/>
      <c r="AF1674" s="130">
        <v>46092.291666666664</v>
      </c>
      <c r="AG1674" s="130">
        <v>46092.375</v>
      </c>
      <c r="AH1674" s="130">
        <v>46092.375</v>
      </c>
      <c r="AI1674" s="74">
        <v>46090</v>
      </c>
      <c r="AJ1674" s="221">
        <v>46094</v>
      </c>
      <c r="AK1674" s="226">
        <v>46094</v>
      </c>
      <c r="AL1674" s="99">
        <v>46096</v>
      </c>
      <c r="AM1674" s="85"/>
      <c r="AN1674" s="99">
        <v>46096</v>
      </c>
      <c r="AO1674" s="81">
        <f t="shared" si="518"/>
        <v>46091.375</v>
      </c>
      <c r="AP1674" s="81">
        <f t="shared" si="519"/>
        <v>46092.375</v>
      </c>
      <c r="AQ1674" s="81">
        <f t="shared" si="520"/>
        <v>46092.375</v>
      </c>
      <c r="AR1674" s="81">
        <f t="shared" si="521"/>
        <v>46095</v>
      </c>
      <c r="AS1674" s="81">
        <f t="shared" si="522"/>
        <v>46096</v>
      </c>
      <c r="AT1674" s="81">
        <f t="shared" si="523"/>
        <v>46095</v>
      </c>
      <c r="AU1674" s="224" t="s">
        <v>5120</v>
      </c>
      <c r="AV1674" s="134">
        <v>46090</v>
      </c>
      <c r="AW1674" s="182" t="s">
        <v>6358</v>
      </c>
      <c r="AX1674" s="182" t="s">
        <v>6359</v>
      </c>
      <c r="AY1674" s="85"/>
      <c r="AZ1674" s="271"/>
      <c r="BA1674" s="85"/>
      <c r="BB1674" s="85"/>
      <c r="BC1674" s="85"/>
      <c r="BD1674" s="85"/>
      <c r="BE1674" s="85"/>
      <c r="BF1674" s="85"/>
      <c r="BG1674" s="85"/>
      <c r="BH1674" s="85"/>
      <c r="BI1674" s="85"/>
      <c r="BJ1674" s="85"/>
      <c r="BK1674" s="85"/>
      <c r="BL1674" s="85"/>
      <c r="BM1674" s="85"/>
      <c r="BN1674" s="85"/>
      <c r="BO1674" s="85"/>
      <c r="BP1674" s="85"/>
      <c r="BQ1674" s="85"/>
      <c r="BR1674" s="85"/>
      <c r="BS1674" s="85"/>
      <c r="BT1674" s="75">
        <f>IF(COUNTIF($C$3:C1674, C1674)=1, 1, 0)</f>
        <v>1</v>
      </c>
      <c r="BU1674" s="75" t="s">
        <v>6360</v>
      </c>
      <c r="BV1674" s="340">
        <v>46096</v>
      </c>
      <c r="BW1674" s="339"/>
      <c r="BX1674" s="85"/>
      <c r="BY1674" s="86"/>
      <c r="BZ1674" s="87">
        <f t="shared" si="501"/>
        <v>10</v>
      </c>
      <c r="CA1674" s="22" t="s">
        <v>5124</v>
      </c>
      <c r="CB1674" s="88">
        <f t="shared" si="512"/>
        <v>12</v>
      </c>
      <c r="CC1674" s="89"/>
      <c r="CE1674" s="87">
        <f t="shared" si="514"/>
        <v>3</v>
      </c>
      <c r="CF1674" s="90">
        <v>4053536</v>
      </c>
      <c r="CG1674" s="90">
        <v>3040152</v>
      </c>
      <c r="CH1674" s="90">
        <v>7093688</v>
      </c>
      <c r="CI1674" s="22">
        <v>26668</v>
      </c>
      <c r="CJ1674" s="87">
        <f t="shared" si="516"/>
        <v>3</v>
      </c>
      <c r="CK1674" s="87">
        <f t="shared" si="517"/>
        <v>11</v>
      </c>
      <c r="CL1674" s="22" t="s">
        <v>5125</v>
      </c>
      <c r="CM1674" s="22" t="s">
        <v>6361</v>
      </c>
    </row>
    <row r="1675" spans="1:91" ht="14.45" customHeight="1" x14ac:dyDescent="0.25">
      <c r="A1675" s="69">
        <f t="shared" si="515"/>
        <v>1673</v>
      </c>
      <c r="B1675" s="70" t="s">
        <v>102</v>
      </c>
      <c r="C1675" s="98">
        <v>266875968</v>
      </c>
      <c r="D1675" s="265">
        <v>145663136</v>
      </c>
      <c r="E1675" s="265"/>
      <c r="F1675" s="74">
        <v>46086</v>
      </c>
      <c r="G1675" s="85" t="s">
        <v>1159</v>
      </c>
      <c r="H1675" s="85" t="s">
        <v>2963</v>
      </c>
      <c r="I1675" s="85" t="s">
        <v>105</v>
      </c>
      <c r="J1675" s="75" t="s">
        <v>1161</v>
      </c>
      <c r="K1675" s="85" t="s">
        <v>242</v>
      </c>
      <c r="L1675" s="231">
        <v>46104</v>
      </c>
      <c r="M1675" s="265">
        <v>40</v>
      </c>
      <c r="N1675" s="85" t="s">
        <v>6362</v>
      </c>
      <c r="O1675" s="85" t="s">
        <v>6363</v>
      </c>
      <c r="P1675" s="85">
        <v>2830049838</v>
      </c>
      <c r="Q1675" s="340">
        <v>46090</v>
      </c>
      <c r="R1675" s="85">
        <v>1209391812</v>
      </c>
      <c r="S1675" s="241">
        <v>224295514</v>
      </c>
      <c r="T1675" s="340">
        <v>46090</v>
      </c>
      <c r="U1675" s="76">
        <v>14103.414000000001</v>
      </c>
      <c r="V1675" s="76">
        <v>13394.562</v>
      </c>
      <c r="W1675" s="85">
        <v>18</v>
      </c>
      <c r="X1675" s="85">
        <v>99</v>
      </c>
      <c r="Y1675" s="98">
        <v>266876069</v>
      </c>
      <c r="Z1675" s="82" t="s">
        <v>110</v>
      </c>
      <c r="AA1675" s="75" t="s">
        <v>5711</v>
      </c>
      <c r="AB1675" s="82" t="s">
        <v>4504</v>
      </c>
      <c r="AC1675" s="98">
        <v>266875968</v>
      </c>
      <c r="AD1675" s="85" t="s">
        <v>113</v>
      </c>
      <c r="AE1675" s="85"/>
      <c r="AF1675" s="130">
        <v>46092.291666666664</v>
      </c>
      <c r="AG1675" s="130">
        <v>46092.375</v>
      </c>
      <c r="AH1675" s="130">
        <v>46092.375</v>
      </c>
      <c r="AI1675" s="74">
        <v>46090</v>
      </c>
      <c r="AJ1675" s="221">
        <v>46094</v>
      </c>
      <c r="AK1675" s="226">
        <v>46094</v>
      </c>
      <c r="AL1675" s="99">
        <v>46096</v>
      </c>
      <c r="AM1675" s="85"/>
      <c r="AN1675" s="99">
        <v>46096</v>
      </c>
      <c r="AO1675" s="81">
        <f t="shared" si="518"/>
        <v>46091.375</v>
      </c>
      <c r="AP1675" s="81">
        <f t="shared" si="519"/>
        <v>46092.375</v>
      </c>
      <c r="AQ1675" s="81">
        <f t="shared" si="520"/>
        <v>46092.375</v>
      </c>
      <c r="AR1675" s="81">
        <f t="shared" si="521"/>
        <v>46095</v>
      </c>
      <c r="AS1675" s="81">
        <f t="shared" si="522"/>
        <v>46096</v>
      </c>
      <c r="AT1675" s="81">
        <f t="shared" si="523"/>
        <v>46095</v>
      </c>
      <c r="AU1675" s="224" t="s">
        <v>5120</v>
      </c>
      <c r="AV1675" s="134">
        <v>46090</v>
      </c>
      <c r="AW1675" s="132" t="s">
        <v>6364</v>
      </c>
      <c r="AX1675" s="132" t="s">
        <v>6365</v>
      </c>
      <c r="AY1675" s="85"/>
      <c r="AZ1675" s="271"/>
      <c r="BA1675" s="85"/>
      <c r="BB1675" s="85"/>
      <c r="BC1675" s="85"/>
      <c r="BD1675" s="85"/>
      <c r="BE1675" s="85"/>
      <c r="BF1675" s="85"/>
      <c r="BG1675" s="85"/>
      <c r="BH1675" s="85"/>
      <c r="BI1675" s="85"/>
      <c r="BJ1675" s="85"/>
      <c r="BK1675" s="85"/>
      <c r="BL1675" s="85"/>
      <c r="BM1675" s="85"/>
      <c r="BN1675" s="85"/>
      <c r="BO1675" s="85"/>
      <c r="BP1675" s="85"/>
      <c r="BQ1675" s="85"/>
      <c r="BR1675" s="85"/>
      <c r="BS1675" s="85"/>
      <c r="BT1675" s="75">
        <f>IF(COUNTIF($C$3:C1675, C1675)=1, 1, 0)</f>
        <v>0</v>
      </c>
      <c r="BU1675" s="75" t="s">
        <v>6360</v>
      </c>
      <c r="BV1675" s="340">
        <v>46096</v>
      </c>
      <c r="BW1675" s="339"/>
      <c r="BX1675" s="85"/>
      <c r="BY1675" s="86"/>
      <c r="BZ1675" s="87">
        <f t="shared" si="501"/>
        <v>10</v>
      </c>
      <c r="CA1675" s="22" t="s">
        <v>5124</v>
      </c>
      <c r="CB1675" s="88">
        <f t="shared" si="512"/>
        <v>12</v>
      </c>
      <c r="CC1675" s="89"/>
      <c r="CE1675" s="87">
        <f t="shared" si="514"/>
        <v>3</v>
      </c>
      <c r="CF1675" s="90">
        <v>4053536</v>
      </c>
      <c r="CG1675" s="90">
        <v>3040152</v>
      </c>
      <c r="CH1675" s="90">
        <v>7093688</v>
      </c>
      <c r="CI1675" s="22">
        <v>26668</v>
      </c>
      <c r="CJ1675" s="87">
        <f t="shared" si="516"/>
        <v>3</v>
      </c>
      <c r="CK1675" s="87">
        <f t="shared" si="517"/>
        <v>11</v>
      </c>
      <c r="CL1675" s="22" t="s">
        <v>5125</v>
      </c>
      <c r="CM1675" s="22" t="s">
        <v>6361</v>
      </c>
    </row>
    <row r="1676" spans="1:91" ht="14.45" customHeight="1" x14ac:dyDescent="0.25">
      <c r="A1676" s="69">
        <f t="shared" si="515"/>
        <v>1674</v>
      </c>
      <c r="B1676" s="70" t="s">
        <v>102</v>
      </c>
      <c r="C1676" s="98">
        <v>266875968</v>
      </c>
      <c r="D1676" s="265">
        <v>145663142</v>
      </c>
      <c r="E1676" s="265"/>
      <c r="F1676" s="74">
        <v>46086</v>
      </c>
      <c r="G1676" s="85" t="s">
        <v>1159</v>
      </c>
      <c r="H1676" s="85" t="s">
        <v>2963</v>
      </c>
      <c r="I1676" s="85" t="s">
        <v>105</v>
      </c>
      <c r="J1676" s="75" t="s">
        <v>1161</v>
      </c>
      <c r="K1676" s="85" t="s">
        <v>242</v>
      </c>
      <c r="L1676" s="231">
        <v>46102</v>
      </c>
      <c r="M1676" s="265">
        <v>40</v>
      </c>
      <c r="N1676" s="85" t="s">
        <v>6366</v>
      </c>
      <c r="O1676" s="85" t="s">
        <v>6367</v>
      </c>
      <c r="P1676" s="85">
        <v>2830049816</v>
      </c>
      <c r="Q1676" s="340">
        <v>46090</v>
      </c>
      <c r="R1676" s="85">
        <v>1209391720</v>
      </c>
      <c r="S1676" s="241">
        <v>224295522</v>
      </c>
      <c r="T1676" s="340">
        <v>46090</v>
      </c>
      <c r="U1676" s="76">
        <v>14019.994000000001</v>
      </c>
      <c r="V1676" s="76">
        <v>13315.492</v>
      </c>
      <c r="W1676" s="85">
        <v>18</v>
      </c>
      <c r="X1676" s="85">
        <v>99</v>
      </c>
      <c r="Y1676" s="98">
        <v>266876121</v>
      </c>
      <c r="Z1676" s="82" t="s">
        <v>110</v>
      </c>
      <c r="AA1676" s="75" t="s">
        <v>5711</v>
      </c>
      <c r="AB1676" s="82" t="s">
        <v>4504</v>
      </c>
      <c r="AC1676" s="98">
        <v>266875968</v>
      </c>
      <c r="AD1676" s="85" t="s">
        <v>113</v>
      </c>
      <c r="AE1676" s="85"/>
      <c r="AF1676" s="130">
        <v>46092.291666666664</v>
      </c>
      <c r="AG1676" s="130">
        <v>46092.375</v>
      </c>
      <c r="AH1676" s="130">
        <v>46092.375</v>
      </c>
      <c r="AI1676" s="74">
        <v>46090</v>
      </c>
      <c r="AJ1676" s="221">
        <v>46094</v>
      </c>
      <c r="AK1676" s="226">
        <v>46094</v>
      </c>
      <c r="AL1676" s="99">
        <v>46096</v>
      </c>
      <c r="AM1676" s="85"/>
      <c r="AN1676" s="99">
        <v>46096</v>
      </c>
      <c r="AO1676" s="81">
        <f t="shared" si="518"/>
        <v>46091.375</v>
      </c>
      <c r="AP1676" s="81">
        <f t="shared" si="519"/>
        <v>46092.375</v>
      </c>
      <c r="AQ1676" s="81">
        <f t="shared" si="520"/>
        <v>46092.375</v>
      </c>
      <c r="AR1676" s="81">
        <f t="shared" si="521"/>
        <v>46095</v>
      </c>
      <c r="AS1676" s="81">
        <f t="shared" si="522"/>
        <v>46096</v>
      </c>
      <c r="AT1676" s="81">
        <f t="shared" si="523"/>
        <v>46095</v>
      </c>
      <c r="AU1676" s="224" t="s">
        <v>5120</v>
      </c>
      <c r="AV1676" s="134">
        <v>46090</v>
      </c>
      <c r="AW1676" s="75" t="s">
        <v>6368</v>
      </c>
      <c r="AX1676" s="75" t="s">
        <v>6369</v>
      </c>
      <c r="AY1676" s="85"/>
      <c r="AZ1676" s="271"/>
      <c r="BA1676" s="85"/>
      <c r="BB1676" s="85"/>
      <c r="BC1676" s="85"/>
      <c r="BD1676" s="85"/>
      <c r="BE1676" s="85"/>
      <c r="BF1676" s="85"/>
      <c r="BG1676" s="85"/>
      <c r="BH1676" s="85"/>
      <c r="BI1676" s="85"/>
      <c r="BJ1676" s="85"/>
      <c r="BK1676" s="85"/>
      <c r="BL1676" s="85"/>
      <c r="BM1676" s="85"/>
      <c r="BN1676" s="85"/>
      <c r="BO1676" s="85"/>
      <c r="BP1676" s="85"/>
      <c r="BQ1676" s="85"/>
      <c r="BR1676" s="85"/>
      <c r="BS1676" s="85"/>
      <c r="BT1676" s="75">
        <f>IF(COUNTIF($C$3:C1676, C1676)=1, 1, 0)</f>
        <v>0</v>
      </c>
      <c r="BU1676" s="75" t="s">
        <v>6360</v>
      </c>
      <c r="BV1676" s="340">
        <v>46096</v>
      </c>
      <c r="BW1676" s="339"/>
      <c r="BX1676" s="85"/>
      <c r="BY1676" s="86"/>
      <c r="BZ1676" s="87">
        <f t="shared" si="501"/>
        <v>10</v>
      </c>
      <c r="CA1676" s="22" t="s">
        <v>5124</v>
      </c>
      <c r="CB1676" s="88">
        <f t="shared" si="512"/>
        <v>12</v>
      </c>
      <c r="CC1676" s="89"/>
      <c r="CE1676" s="87">
        <f t="shared" si="514"/>
        <v>3</v>
      </c>
      <c r="CF1676" s="90">
        <v>4053536</v>
      </c>
      <c r="CG1676" s="90">
        <v>3040152</v>
      </c>
      <c r="CH1676" s="90">
        <v>7093688</v>
      </c>
      <c r="CI1676" s="22">
        <v>26668</v>
      </c>
      <c r="CJ1676" s="87">
        <f t="shared" si="516"/>
        <v>3</v>
      </c>
      <c r="CK1676" s="87">
        <f t="shared" si="517"/>
        <v>11</v>
      </c>
      <c r="CL1676" s="22" t="s">
        <v>5125</v>
      </c>
      <c r="CM1676" s="22" t="s">
        <v>6361</v>
      </c>
    </row>
    <row r="1677" spans="1:91" ht="14.45" customHeight="1" x14ac:dyDescent="0.25">
      <c r="A1677" s="69">
        <f t="shared" si="515"/>
        <v>1675</v>
      </c>
      <c r="B1677" s="70" t="s">
        <v>102</v>
      </c>
      <c r="C1677" s="98">
        <v>266875968</v>
      </c>
      <c r="D1677" s="265">
        <v>145663148</v>
      </c>
      <c r="E1677" s="265"/>
      <c r="F1677" s="74">
        <v>46086</v>
      </c>
      <c r="G1677" s="85" t="s">
        <v>1159</v>
      </c>
      <c r="H1677" s="85" t="s">
        <v>2963</v>
      </c>
      <c r="I1677" s="85" t="s">
        <v>105</v>
      </c>
      <c r="J1677" s="75" t="s">
        <v>1161</v>
      </c>
      <c r="K1677" s="85" t="s">
        <v>242</v>
      </c>
      <c r="L1677" s="231">
        <v>46102</v>
      </c>
      <c r="M1677" s="265">
        <v>40</v>
      </c>
      <c r="N1677" s="85" t="s">
        <v>6370</v>
      </c>
      <c r="O1677" s="85" t="s">
        <v>6371</v>
      </c>
      <c r="P1677" s="85">
        <v>2830049794</v>
      </c>
      <c r="Q1677" s="340">
        <v>46090</v>
      </c>
      <c r="R1677" s="85">
        <v>1209391650</v>
      </c>
      <c r="S1677" s="241">
        <v>224295531</v>
      </c>
      <c r="T1677" s="340">
        <v>46090</v>
      </c>
      <c r="U1677" s="259">
        <v>16313.543</v>
      </c>
      <c r="V1677" s="259">
        <v>15625.221</v>
      </c>
      <c r="W1677" s="85">
        <v>19</v>
      </c>
      <c r="X1677" s="85">
        <v>50</v>
      </c>
      <c r="Y1677" s="98">
        <v>266876187</v>
      </c>
      <c r="Z1677" s="82" t="s">
        <v>110</v>
      </c>
      <c r="AA1677" s="75" t="s">
        <v>5711</v>
      </c>
      <c r="AB1677" s="82" t="s">
        <v>4504</v>
      </c>
      <c r="AC1677" s="98">
        <v>266875968</v>
      </c>
      <c r="AD1677" s="85" t="s">
        <v>113</v>
      </c>
      <c r="AE1677" s="85"/>
      <c r="AF1677" s="130">
        <v>46092.291666666664</v>
      </c>
      <c r="AG1677" s="130">
        <v>46092.375</v>
      </c>
      <c r="AH1677" s="130">
        <v>46092.375</v>
      </c>
      <c r="AI1677" s="74">
        <v>46090</v>
      </c>
      <c r="AJ1677" s="221">
        <v>46094</v>
      </c>
      <c r="AK1677" s="226">
        <v>46094</v>
      </c>
      <c r="AL1677" s="99">
        <v>46096</v>
      </c>
      <c r="AM1677" s="85"/>
      <c r="AN1677" s="99">
        <v>46096</v>
      </c>
      <c r="AO1677" s="81">
        <f t="shared" si="518"/>
        <v>46091.375</v>
      </c>
      <c r="AP1677" s="81">
        <f t="shared" si="519"/>
        <v>46092.375</v>
      </c>
      <c r="AQ1677" s="81">
        <f t="shared" si="520"/>
        <v>46092.375</v>
      </c>
      <c r="AR1677" s="81">
        <f t="shared" si="521"/>
        <v>46095</v>
      </c>
      <c r="AS1677" s="81">
        <f t="shared" si="522"/>
        <v>46096</v>
      </c>
      <c r="AT1677" s="81">
        <f t="shared" si="523"/>
        <v>46095</v>
      </c>
      <c r="AU1677" s="224" t="s">
        <v>5120</v>
      </c>
      <c r="AV1677" s="263">
        <v>46090</v>
      </c>
      <c r="AW1677" s="75" t="s">
        <v>6372</v>
      </c>
      <c r="AX1677" s="75" t="s">
        <v>6373</v>
      </c>
      <c r="AY1677" s="85"/>
      <c r="AZ1677" s="271"/>
      <c r="BA1677" s="85"/>
      <c r="BB1677" s="85"/>
      <c r="BC1677" s="85"/>
      <c r="BD1677" s="85"/>
      <c r="BE1677" s="85"/>
      <c r="BF1677" s="85"/>
      <c r="BG1677" s="85"/>
      <c r="BH1677" s="85"/>
      <c r="BI1677" s="85"/>
      <c r="BJ1677" s="85"/>
      <c r="BK1677" s="85"/>
      <c r="BL1677" s="85"/>
      <c r="BM1677" s="85"/>
      <c r="BN1677" s="85"/>
      <c r="BO1677" s="85"/>
      <c r="BP1677" s="85"/>
      <c r="BQ1677" s="85"/>
      <c r="BR1677" s="85"/>
      <c r="BS1677" s="85"/>
      <c r="BT1677" s="75">
        <f>IF(COUNTIF($C$3:C1677, C1677)=1, 1, 0)</f>
        <v>0</v>
      </c>
      <c r="BU1677" s="75" t="s">
        <v>6360</v>
      </c>
      <c r="BV1677" s="340">
        <v>46096</v>
      </c>
      <c r="BW1677" s="339"/>
      <c r="BX1677" s="85"/>
      <c r="BY1677" s="86"/>
      <c r="BZ1677" s="87">
        <f t="shared" si="501"/>
        <v>10</v>
      </c>
      <c r="CA1677" s="22" t="s">
        <v>5124</v>
      </c>
      <c r="CB1677" s="88">
        <f t="shared" si="512"/>
        <v>12</v>
      </c>
      <c r="CC1677" s="89"/>
      <c r="CE1677" s="87">
        <f t="shared" si="514"/>
        <v>3</v>
      </c>
      <c r="CF1677" s="90">
        <v>4053536</v>
      </c>
      <c r="CG1677" s="90">
        <v>3040152</v>
      </c>
      <c r="CH1677" s="90">
        <v>7093688</v>
      </c>
      <c r="CI1677" s="22">
        <v>26668</v>
      </c>
      <c r="CJ1677" s="87">
        <f t="shared" si="516"/>
        <v>3</v>
      </c>
      <c r="CK1677" s="87">
        <f t="shared" si="517"/>
        <v>11</v>
      </c>
      <c r="CL1677" s="22" t="s">
        <v>5125</v>
      </c>
      <c r="CM1677" s="22" t="s">
        <v>6361</v>
      </c>
    </row>
    <row r="1678" spans="1:91" s="85" customFormat="1" ht="14.45" customHeight="1" x14ac:dyDescent="0.25">
      <c r="A1678" s="69">
        <f t="shared" si="515"/>
        <v>1676</v>
      </c>
      <c r="B1678" s="70" t="s">
        <v>102</v>
      </c>
      <c r="C1678" s="98">
        <v>266927978</v>
      </c>
      <c r="D1678" s="106">
        <v>145634869</v>
      </c>
      <c r="E1678" s="73" t="s">
        <v>5128</v>
      </c>
      <c r="F1678" s="74">
        <v>46086</v>
      </c>
      <c r="G1678" s="75" t="s">
        <v>5129</v>
      </c>
      <c r="H1678" s="75" t="s">
        <v>3698</v>
      </c>
      <c r="I1678" s="75" t="s">
        <v>105</v>
      </c>
      <c r="J1678" s="75" t="s">
        <v>6374</v>
      </c>
      <c r="K1678" s="75" t="s">
        <v>242</v>
      </c>
      <c r="L1678" s="231">
        <v>46105</v>
      </c>
      <c r="M1678" s="73">
        <v>40</v>
      </c>
      <c r="N1678" s="75" t="s">
        <v>6375</v>
      </c>
      <c r="O1678" s="75" t="s">
        <v>6376</v>
      </c>
      <c r="P1678" s="85">
        <v>2830049906</v>
      </c>
      <c r="Q1678" s="231">
        <v>46091</v>
      </c>
      <c r="R1678" s="241">
        <v>1209392212</v>
      </c>
      <c r="S1678" s="241">
        <v>224304179</v>
      </c>
      <c r="T1678" s="231">
        <v>46091</v>
      </c>
      <c r="U1678" s="261">
        <v>21399.881000000001</v>
      </c>
      <c r="V1678" s="261">
        <v>20364.909</v>
      </c>
      <c r="W1678" s="241">
        <v>22</v>
      </c>
      <c r="X1678" s="241">
        <v>150</v>
      </c>
      <c r="Y1678" s="98">
        <v>266927978</v>
      </c>
      <c r="Z1678" s="82" t="s">
        <v>110</v>
      </c>
      <c r="AA1678" s="75" t="s">
        <v>6377</v>
      </c>
      <c r="AB1678" s="75" t="s">
        <v>6181</v>
      </c>
      <c r="AC1678" s="98">
        <v>266927978</v>
      </c>
      <c r="AD1678" s="168" t="s">
        <v>113</v>
      </c>
      <c r="AE1678" s="74">
        <v>46094</v>
      </c>
      <c r="AF1678" s="130">
        <v>46094.333333333336</v>
      </c>
      <c r="AG1678" s="130">
        <v>46093.333333333336</v>
      </c>
      <c r="AH1678" s="130">
        <v>46094.25</v>
      </c>
      <c r="AI1678" s="99">
        <v>46095</v>
      </c>
      <c r="AJ1678" s="74"/>
      <c r="AK1678" s="74">
        <v>46094</v>
      </c>
      <c r="AL1678" s="99">
        <v>46104</v>
      </c>
      <c r="AM1678" s="101">
        <v>46111</v>
      </c>
      <c r="AN1678" s="101">
        <v>46111</v>
      </c>
      <c r="AO1678" s="81">
        <f t="shared" si="518"/>
        <v>46092.333333333336</v>
      </c>
      <c r="AP1678" s="81">
        <f t="shared" si="519"/>
        <v>46093.333333333336</v>
      </c>
      <c r="AQ1678" s="81">
        <f t="shared" si="520"/>
        <v>46093.333333333336</v>
      </c>
      <c r="AR1678" s="81">
        <f t="shared" si="521"/>
        <v>46096</v>
      </c>
      <c r="AS1678" s="81">
        <f t="shared" si="522"/>
        <v>46096</v>
      </c>
      <c r="AT1678" s="81">
        <f t="shared" si="523"/>
        <v>46096</v>
      </c>
      <c r="AU1678" s="224" t="s">
        <v>5120</v>
      </c>
      <c r="AV1678" s="134">
        <v>46091</v>
      </c>
      <c r="AW1678" s="170" t="s">
        <v>6378</v>
      </c>
      <c r="AX1678" s="75" t="s">
        <v>6379</v>
      </c>
      <c r="AZ1678" s="271"/>
      <c r="BT1678" s="75">
        <f>IF(COUNTIF($C$3:C1678, C1678)=1, 1, 0)</f>
        <v>1</v>
      </c>
      <c r="BU1678" s="201" t="s">
        <v>6380</v>
      </c>
      <c r="BV1678" s="340">
        <v>46105</v>
      </c>
      <c r="BZ1678" s="87">
        <f t="shared" si="501"/>
        <v>10</v>
      </c>
      <c r="CA1678" s="22" t="s">
        <v>5124</v>
      </c>
      <c r="CB1678" s="88">
        <f t="shared" si="512"/>
        <v>13</v>
      </c>
      <c r="CC1678" s="89"/>
      <c r="CD1678" s="22"/>
      <c r="CE1678" s="87">
        <f t="shared" si="514"/>
        <v>3</v>
      </c>
      <c r="CF1678" s="90">
        <v>26506800</v>
      </c>
      <c r="CG1678" s="90">
        <v>5940720</v>
      </c>
      <c r="CH1678" s="90">
        <v>32447520</v>
      </c>
      <c r="CI1678" s="91">
        <v>26640</v>
      </c>
      <c r="CJ1678" s="87">
        <f t="shared" si="516"/>
        <v>3</v>
      </c>
      <c r="CK1678" s="87">
        <f t="shared" si="517"/>
        <v>11</v>
      </c>
      <c r="CL1678" s="22" t="s">
        <v>5125</v>
      </c>
      <c r="CM1678" s="22" t="s">
        <v>6381</v>
      </c>
    </row>
    <row r="1679" spans="1:91" s="85" customFormat="1" ht="14.45" customHeight="1" x14ac:dyDescent="0.25">
      <c r="A1679" s="69">
        <f t="shared" si="515"/>
        <v>1677</v>
      </c>
      <c r="B1679" s="70" t="s">
        <v>102</v>
      </c>
      <c r="C1679" s="98">
        <v>266927978</v>
      </c>
      <c r="D1679" s="106">
        <v>145634922</v>
      </c>
      <c r="E1679" s="73" t="s">
        <v>5128</v>
      </c>
      <c r="F1679" s="74">
        <v>46086</v>
      </c>
      <c r="G1679" s="75" t="s">
        <v>5129</v>
      </c>
      <c r="H1679" s="75" t="s">
        <v>3698</v>
      </c>
      <c r="I1679" s="75" t="s">
        <v>105</v>
      </c>
      <c r="J1679" s="75" t="s">
        <v>6374</v>
      </c>
      <c r="K1679" s="75" t="s">
        <v>242</v>
      </c>
      <c r="L1679" s="158">
        <v>46105</v>
      </c>
      <c r="M1679" s="73">
        <v>40</v>
      </c>
      <c r="N1679" s="75" t="s">
        <v>6382</v>
      </c>
      <c r="O1679" s="75" t="s">
        <v>6383</v>
      </c>
      <c r="P1679" s="85">
        <v>2830049883</v>
      </c>
      <c r="Q1679" s="231">
        <v>46091</v>
      </c>
      <c r="R1679" s="241">
        <v>1209392098</v>
      </c>
      <c r="S1679" s="241">
        <v>224300644</v>
      </c>
      <c r="T1679" s="231">
        <v>46091</v>
      </c>
      <c r="U1679" s="261">
        <v>19544.792000000001</v>
      </c>
      <c r="V1679" s="261">
        <v>18882.397000000001</v>
      </c>
      <c r="W1679" s="241">
        <v>16</v>
      </c>
      <c r="X1679" s="241">
        <v>0</v>
      </c>
      <c r="Y1679" s="98">
        <v>266928008</v>
      </c>
      <c r="Z1679" s="82" t="s">
        <v>110</v>
      </c>
      <c r="AA1679" s="75" t="s">
        <v>6377</v>
      </c>
      <c r="AB1679" s="75" t="s">
        <v>6181</v>
      </c>
      <c r="AC1679" s="98">
        <v>266927978</v>
      </c>
      <c r="AD1679" s="168" t="s">
        <v>113</v>
      </c>
      <c r="AE1679" s="74">
        <v>46094</v>
      </c>
      <c r="AF1679" s="130">
        <v>46094.333333333336</v>
      </c>
      <c r="AG1679" s="130">
        <v>46093.333333333336</v>
      </c>
      <c r="AH1679" s="130">
        <v>46094.25</v>
      </c>
      <c r="AI1679" s="99">
        <v>46095</v>
      </c>
      <c r="AJ1679" s="241"/>
      <c r="AK1679" s="74">
        <v>46094</v>
      </c>
      <c r="AL1679" s="99">
        <v>46104</v>
      </c>
      <c r="AM1679" s="101">
        <v>46111</v>
      </c>
      <c r="AN1679" s="101">
        <v>46111</v>
      </c>
      <c r="AO1679" s="81">
        <f t="shared" si="518"/>
        <v>46092.333333333336</v>
      </c>
      <c r="AP1679" s="81">
        <f t="shared" si="519"/>
        <v>46093.333333333336</v>
      </c>
      <c r="AQ1679" s="81">
        <f t="shared" si="520"/>
        <v>46093.333333333336</v>
      </c>
      <c r="AR1679" s="81">
        <f t="shared" si="521"/>
        <v>46096</v>
      </c>
      <c r="AS1679" s="81">
        <f t="shared" si="522"/>
        <v>46096</v>
      </c>
      <c r="AT1679" s="81">
        <f t="shared" si="523"/>
        <v>46096</v>
      </c>
      <c r="AU1679" s="224" t="s">
        <v>5120</v>
      </c>
      <c r="AV1679" s="134">
        <v>46091</v>
      </c>
      <c r="AW1679" s="170" t="s">
        <v>6384</v>
      </c>
      <c r="AX1679" s="75" t="s">
        <v>6385</v>
      </c>
      <c r="AZ1679" s="271"/>
      <c r="BT1679" s="75">
        <f>IF(COUNTIF($C$3:C1679, C1679)=1, 1, 0)</f>
        <v>0</v>
      </c>
      <c r="BU1679" s="201" t="s">
        <v>6380</v>
      </c>
      <c r="BV1679" s="340">
        <v>46105</v>
      </c>
      <c r="BZ1679" s="87">
        <f t="shared" si="501"/>
        <v>10</v>
      </c>
      <c r="CA1679" s="22" t="s">
        <v>5124</v>
      </c>
      <c r="CB1679" s="88">
        <f t="shared" si="512"/>
        <v>13</v>
      </c>
      <c r="CC1679" s="89"/>
      <c r="CD1679" s="22"/>
      <c r="CE1679" s="87">
        <f t="shared" si="514"/>
        <v>3</v>
      </c>
      <c r="CF1679" s="90">
        <v>26506800</v>
      </c>
      <c r="CG1679" s="90">
        <v>5940720</v>
      </c>
      <c r="CH1679" s="90">
        <v>32447520</v>
      </c>
      <c r="CI1679" s="91">
        <v>26640</v>
      </c>
      <c r="CJ1679" s="87">
        <f t="shared" si="516"/>
        <v>3</v>
      </c>
      <c r="CK1679" s="87">
        <f t="shared" si="517"/>
        <v>11</v>
      </c>
      <c r="CL1679" s="22" t="s">
        <v>5125</v>
      </c>
      <c r="CM1679" s="22" t="s">
        <v>6381</v>
      </c>
    </row>
    <row r="1680" spans="1:91" s="85" customFormat="1" ht="14.45" customHeight="1" x14ac:dyDescent="0.25">
      <c r="A1680" s="69">
        <f t="shared" si="515"/>
        <v>1678</v>
      </c>
      <c r="B1680" s="70" t="s">
        <v>102</v>
      </c>
      <c r="C1680" s="270" t="s">
        <v>6386</v>
      </c>
      <c r="D1680" s="265">
        <v>145598355</v>
      </c>
      <c r="E1680" s="241">
        <v>5320007794</v>
      </c>
      <c r="F1680" s="231">
        <v>46074</v>
      </c>
      <c r="G1680" s="265" t="s">
        <v>1830</v>
      </c>
      <c r="H1680" s="265" t="s">
        <v>2213</v>
      </c>
      <c r="I1680" s="265" t="s">
        <v>105</v>
      </c>
      <c r="J1680" s="265" t="s">
        <v>518</v>
      </c>
      <c r="K1680" s="265" t="s">
        <v>107</v>
      </c>
      <c r="L1680" s="231">
        <v>46104</v>
      </c>
      <c r="M1680" s="265">
        <v>40</v>
      </c>
      <c r="N1680" s="85" t="s">
        <v>6387</v>
      </c>
      <c r="O1680" s="85" t="s">
        <v>6388</v>
      </c>
      <c r="P1680" s="85">
        <v>2830049423</v>
      </c>
      <c r="Q1680" s="231">
        <v>46083</v>
      </c>
      <c r="R1680" s="241">
        <v>1209389616</v>
      </c>
      <c r="S1680" s="241">
        <v>224253815</v>
      </c>
      <c r="T1680" s="231">
        <v>46083</v>
      </c>
      <c r="U1680" s="261">
        <v>16101.787</v>
      </c>
      <c r="V1680" s="261">
        <v>15675.026</v>
      </c>
      <c r="W1680" s="241">
        <v>18</v>
      </c>
      <c r="X1680" s="241">
        <v>0</v>
      </c>
      <c r="Y1680" s="270" t="s">
        <v>6389</v>
      </c>
      <c r="Z1680" s="241" t="s">
        <v>258</v>
      </c>
      <c r="AA1680" s="85" t="s">
        <v>595</v>
      </c>
      <c r="AB1680" s="241" t="s">
        <v>4862</v>
      </c>
      <c r="AC1680" s="270" t="s">
        <v>6386</v>
      </c>
      <c r="AD1680" s="75" t="s">
        <v>113</v>
      </c>
      <c r="AE1680" s="99">
        <v>46085</v>
      </c>
      <c r="AF1680" s="164">
        <v>46084.416666666664</v>
      </c>
      <c r="AG1680" s="164">
        <v>46083.666666666664</v>
      </c>
      <c r="AH1680" s="164">
        <v>46083.666666666664</v>
      </c>
      <c r="AI1680" s="99">
        <v>46085</v>
      </c>
      <c r="AJ1680" s="69"/>
      <c r="AK1680" s="99">
        <v>46085</v>
      </c>
      <c r="AL1680" s="99">
        <v>46090</v>
      </c>
      <c r="AM1680" s="69"/>
      <c r="AN1680" s="74">
        <v>46091</v>
      </c>
      <c r="AO1680" s="81" t="s">
        <v>121</v>
      </c>
      <c r="AP1680" s="81" t="s">
        <v>121</v>
      </c>
      <c r="AQ1680" s="81" t="s">
        <v>121</v>
      </c>
      <c r="AR1680" s="81" t="s">
        <v>121</v>
      </c>
      <c r="AS1680" s="81" t="s">
        <v>121</v>
      </c>
      <c r="AT1680" s="81" t="s">
        <v>121</v>
      </c>
      <c r="AU1680" s="82" t="s">
        <v>2794</v>
      </c>
      <c r="AV1680" s="347">
        <v>46083</v>
      </c>
      <c r="AW1680" s="75" t="str">
        <f>_xlfn.XLOOKUP(D1680,'[1]OPS Loading report'!$E:$E,'[1]OPS Loading report'!$G:$G)</f>
        <v>CAAU6439371</v>
      </c>
      <c r="AX1680" s="182">
        <v>0</v>
      </c>
      <c r="AZ1680" s="271"/>
      <c r="BT1680" s="75">
        <f>IF(COUNTIF($C$3:C1680, C1680)=1, 1, 0)</f>
        <v>1</v>
      </c>
      <c r="BU1680" s="348" t="s">
        <v>6390</v>
      </c>
      <c r="BV1680" s="340">
        <v>46086</v>
      </c>
      <c r="BZ1680" s="87">
        <f t="shared" si="501"/>
        <v>8</v>
      </c>
      <c r="CB1680" s="88">
        <f t="shared" si="512"/>
        <v>10</v>
      </c>
      <c r="CC1680" s="89"/>
      <c r="CD1680" s="22"/>
      <c r="CE1680" s="87">
        <f t="shared" si="514"/>
        <v>3</v>
      </c>
      <c r="CF1680" s="90">
        <v>13103154</v>
      </c>
      <c r="CG1680" s="90"/>
      <c r="CH1680" s="90">
        <v>13103154</v>
      </c>
      <c r="CI1680" s="22">
        <v>26.154</v>
      </c>
      <c r="CJ1680" s="87">
        <f t="shared" si="516"/>
        <v>3</v>
      </c>
      <c r="CK1680" s="87">
        <f t="shared" si="517"/>
        <v>10</v>
      </c>
      <c r="CL1680" s="22" t="s">
        <v>121</v>
      </c>
      <c r="CM1680" s="22" t="s">
        <v>6391</v>
      </c>
    </row>
    <row r="1681" spans="1:91" s="85" customFormat="1" ht="14.45" customHeight="1" x14ac:dyDescent="0.25">
      <c r="A1681" s="69">
        <f t="shared" si="515"/>
        <v>1679</v>
      </c>
      <c r="B1681" s="70" t="s">
        <v>102</v>
      </c>
      <c r="C1681" s="270" t="s">
        <v>6386</v>
      </c>
      <c r="D1681" s="265">
        <v>145598357</v>
      </c>
      <c r="E1681" s="241">
        <v>5320007794</v>
      </c>
      <c r="F1681" s="231">
        <v>46074</v>
      </c>
      <c r="G1681" s="265" t="s">
        <v>1830</v>
      </c>
      <c r="H1681" s="265" t="s">
        <v>2213</v>
      </c>
      <c r="I1681" s="265" t="s">
        <v>105</v>
      </c>
      <c r="J1681" s="265" t="s">
        <v>518</v>
      </c>
      <c r="K1681" s="265" t="s">
        <v>107</v>
      </c>
      <c r="L1681" s="231">
        <v>46104</v>
      </c>
      <c r="M1681" s="265">
        <v>0</v>
      </c>
      <c r="N1681" s="85" t="s">
        <v>6387</v>
      </c>
      <c r="O1681" s="85" t="s">
        <v>6388</v>
      </c>
      <c r="P1681" s="85">
        <v>2830049424</v>
      </c>
      <c r="Q1681" s="231">
        <v>46083</v>
      </c>
      <c r="R1681" s="241">
        <v>1209389617</v>
      </c>
      <c r="S1681" s="241">
        <v>224253820</v>
      </c>
      <c r="T1681" s="231">
        <v>46083</v>
      </c>
      <c r="U1681" s="261">
        <v>1842.7239999999999</v>
      </c>
      <c r="V1681" s="261">
        <v>1793.8030000000001</v>
      </c>
      <c r="W1681" s="241">
        <v>2</v>
      </c>
      <c r="X1681" s="241">
        <v>0</v>
      </c>
      <c r="Y1681" s="270" t="s">
        <v>6389</v>
      </c>
      <c r="Z1681" s="241" t="s">
        <v>258</v>
      </c>
      <c r="AA1681" s="85" t="s">
        <v>595</v>
      </c>
      <c r="AB1681" s="241" t="s">
        <v>4862</v>
      </c>
      <c r="AC1681" s="270" t="s">
        <v>6386</v>
      </c>
      <c r="AD1681" s="75" t="s">
        <v>113</v>
      </c>
      <c r="AE1681" s="99">
        <v>46085</v>
      </c>
      <c r="AF1681" s="164">
        <v>46084.416666666664</v>
      </c>
      <c r="AG1681" s="164">
        <v>46083.666666666664</v>
      </c>
      <c r="AH1681" s="164">
        <v>46083.666666666664</v>
      </c>
      <c r="AI1681" s="99">
        <v>46085</v>
      </c>
      <c r="AJ1681" s="69"/>
      <c r="AK1681" s="99">
        <v>46085</v>
      </c>
      <c r="AL1681" s="99">
        <v>46090</v>
      </c>
      <c r="AM1681" s="69"/>
      <c r="AN1681" s="74">
        <v>46091</v>
      </c>
      <c r="AO1681" s="81" t="s">
        <v>121</v>
      </c>
      <c r="AP1681" s="81" t="s">
        <v>121</v>
      </c>
      <c r="AQ1681" s="81" t="s">
        <v>121</v>
      </c>
      <c r="AR1681" s="81" t="s">
        <v>121</v>
      </c>
      <c r="AS1681" s="81" t="s">
        <v>121</v>
      </c>
      <c r="AT1681" s="81" t="s">
        <v>121</v>
      </c>
      <c r="AU1681" s="82" t="s">
        <v>2794</v>
      </c>
      <c r="AV1681" s="297">
        <v>46083</v>
      </c>
      <c r="AW1681" s="182">
        <v>0</v>
      </c>
      <c r="AX1681" s="182">
        <v>0</v>
      </c>
      <c r="AZ1681" s="271"/>
      <c r="BT1681" s="75">
        <f>IF(COUNTIF($C$3:C1681, C1681)=1, 1, 0)</f>
        <v>0</v>
      </c>
      <c r="BU1681" s="348" t="s">
        <v>6390</v>
      </c>
      <c r="BV1681" s="340">
        <v>46086</v>
      </c>
      <c r="BZ1681" s="87">
        <f t="shared" si="501"/>
        <v>8</v>
      </c>
      <c r="CB1681" s="88">
        <f t="shared" si="512"/>
        <v>10</v>
      </c>
      <c r="CC1681" s="89"/>
      <c r="CD1681" s="22"/>
      <c r="CE1681" s="87">
        <f t="shared" si="514"/>
        <v>3</v>
      </c>
      <c r="CF1681" s="90"/>
      <c r="CG1681" s="90"/>
      <c r="CH1681" s="90"/>
      <c r="CI1681" s="22"/>
      <c r="CJ1681" s="87">
        <f t="shared" si="516"/>
        <v>3</v>
      </c>
      <c r="CK1681" s="87">
        <f t="shared" si="517"/>
        <v>10</v>
      </c>
      <c r="CL1681" s="22" t="s">
        <v>121</v>
      </c>
      <c r="CM1681" s="22" t="s">
        <v>6391</v>
      </c>
    </row>
    <row r="1682" spans="1:91" s="85" customFormat="1" ht="14.45" customHeight="1" x14ac:dyDescent="0.25">
      <c r="A1682" s="69">
        <f t="shared" si="515"/>
        <v>1680</v>
      </c>
      <c r="B1682" s="70" t="s">
        <v>102</v>
      </c>
      <c r="C1682" s="270" t="s">
        <v>6386</v>
      </c>
      <c r="D1682" s="265">
        <v>145463903</v>
      </c>
      <c r="E1682" s="241"/>
      <c r="F1682" s="231">
        <v>46062</v>
      </c>
      <c r="G1682" s="265" t="s">
        <v>612</v>
      </c>
      <c r="H1682" s="265" t="s">
        <v>2213</v>
      </c>
      <c r="I1682" s="265" t="s">
        <v>105</v>
      </c>
      <c r="J1682" s="265" t="s">
        <v>518</v>
      </c>
      <c r="K1682" s="265" t="s">
        <v>242</v>
      </c>
      <c r="L1682" s="231">
        <v>46090</v>
      </c>
      <c r="M1682" s="265">
        <v>40</v>
      </c>
      <c r="N1682" s="85" t="s">
        <v>6392</v>
      </c>
      <c r="O1682" s="85" t="s">
        <v>6393</v>
      </c>
      <c r="P1682" s="85">
        <v>2830049447</v>
      </c>
      <c r="Q1682" s="231">
        <v>46083</v>
      </c>
      <c r="R1682" s="241">
        <v>1209389688</v>
      </c>
      <c r="S1682" s="241">
        <v>224183410</v>
      </c>
      <c r="T1682" s="231">
        <v>46083</v>
      </c>
      <c r="U1682" s="261">
        <v>15518.938</v>
      </c>
      <c r="V1682" s="261">
        <v>14963.053</v>
      </c>
      <c r="W1682" s="241">
        <v>21</v>
      </c>
      <c r="X1682" s="241">
        <v>0</v>
      </c>
      <c r="Y1682" s="270" t="s">
        <v>6394</v>
      </c>
      <c r="Z1682" s="241" t="s">
        <v>258</v>
      </c>
      <c r="AA1682" s="85" t="s">
        <v>595</v>
      </c>
      <c r="AB1682" s="241" t="s">
        <v>4862</v>
      </c>
      <c r="AC1682" s="270" t="s">
        <v>6386</v>
      </c>
      <c r="AD1682" s="75" t="s">
        <v>113</v>
      </c>
      <c r="AE1682" s="99">
        <v>46085</v>
      </c>
      <c r="AF1682" s="164">
        <v>46084.416666666664</v>
      </c>
      <c r="AG1682" s="164">
        <v>46083.666666666664</v>
      </c>
      <c r="AH1682" s="164">
        <v>46083.666666666664</v>
      </c>
      <c r="AI1682" s="99">
        <v>46085</v>
      </c>
      <c r="AJ1682" s="69"/>
      <c r="AK1682" s="99">
        <v>46085</v>
      </c>
      <c r="AL1682" s="99">
        <v>46090</v>
      </c>
      <c r="AM1682" s="69"/>
      <c r="AN1682" s="74">
        <v>46091</v>
      </c>
      <c r="AO1682" s="81">
        <f t="shared" ref="AO1682:AO1690" si="524">IF(AH1682&lt;AG1682,IF(AH1682=0,"",AH1682-1),IF(AG1682=0,"",AG1682-1))</f>
        <v>46082.666666666664</v>
      </c>
      <c r="AP1682" s="81">
        <f t="shared" ref="AP1682:AP1690" si="525">IF(AH1682&lt;AG1682,IF(AH1682=0,"",AH1682),IF(AG1682=0,"",AG1682))</f>
        <v>46083.666666666664</v>
      </c>
      <c r="AQ1682" s="81">
        <f t="shared" ref="AQ1682:AQ1690" si="526">IF(AH1682&lt;AG1682,IF(AH1682=0,"",AH1682),IF(AG1682=0,"",AG1682))</f>
        <v>46083.666666666664</v>
      </c>
      <c r="AR1682" s="81">
        <f t="shared" ref="AR1682:AR1690" si="527">IF(AI1682=0,"",IF(AI1682&lt;AJ1682,AJ1682+1,AI1682+1))</f>
        <v>46086</v>
      </c>
      <c r="AS1682" s="81">
        <f t="shared" ref="AS1682:AS1690" si="528">IF(AI1682=0,"",IF(AE1682=0,IF(AJ1682=0,AI1682+2,AJ1682+2),AE1682+2))</f>
        <v>46087</v>
      </c>
      <c r="AT1682" s="81">
        <f t="shared" ref="AT1682:AT1690" si="529">IF(AI1682=0,"",IF(AI1682&lt;AJ1682,AJ1682+1,AI1682+1))</f>
        <v>46086</v>
      </c>
      <c r="AU1682" s="82" t="s">
        <v>2794</v>
      </c>
      <c r="AV1682" s="297">
        <v>46083</v>
      </c>
      <c r="AW1682" s="75" t="str">
        <f>_xlfn.XLOOKUP(D1682,'[1]OPS Loading report'!$E:$E,'[1]OPS Loading report'!$G:$G)</f>
        <v>REGU5210878</v>
      </c>
      <c r="AX1682" s="182">
        <v>0</v>
      </c>
      <c r="AZ1682" s="271"/>
      <c r="BT1682" s="75">
        <f>IF(COUNTIF($C$3:C1682, C1682)=1, 1, 0)</f>
        <v>0</v>
      </c>
      <c r="BU1682" s="348" t="s">
        <v>6390</v>
      </c>
      <c r="BV1682" s="340">
        <v>46086</v>
      </c>
      <c r="BZ1682" s="87">
        <f t="shared" si="501"/>
        <v>7</v>
      </c>
      <c r="CB1682" s="88">
        <f t="shared" si="512"/>
        <v>10</v>
      </c>
      <c r="CC1682" s="89"/>
      <c r="CD1682" s="22"/>
      <c r="CE1682" s="87">
        <f t="shared" si="514"/>
        <v>3</v>
      </c>
      <c r="CF1682" s="90">
        <v>13103154</v>
      </c>
      <c r="CG1682" s="90"/>
      <c r="CH1682" s="90">
        <v>13103154</v>
      </c>
      <c r="CI1682" s="22">
        <v>26.154</v>
      </c>
      <c r="CJ1682" s="87">
        <f t="shared" si="516"/>
        <v>3</v>
      </c>
      <c r="CK1682" s="87">
        <f t="shared" si="517"/>
        <v>10</v>
      </c>
      <c r="CL1682" s="22" t="s">
        <v>121</v>
      </c>
      <c r="CM1682" s="22" t="s">
        <v>6391</v>
      </c>
    </row>
    <row r="1683" spans="1:91" s="85" customFormat="1" ht="14.45" customHeight="1" x14ac:dyDescent="0.25">
      <c r="A1683" s="69">
        <f t="shared" si="515"/>
        <v>1681</v>
      </c>
      <c r="B1683" s="70" t="s">
        <v>102</v>
      </c>
      <c r="C1683" s="270" t="s">
        <v>6386</v>
      </c>
      <c r="D1683" s="265">
        <v>145482390</v>
      </c>
      <c r="E1683" s="241"/>
      <c r="F1683" s="231">
        <v>46077</v>
      </c>
      <c r="G1683" s="265" t="s">
        <v>740</v>
      </c>
      <c r="H1683" s="265" t="s">
        <v>2213</v>
      </c>
      <c r="I1683" s="265" t="s">
        <v>105</v>
      </c>
      <c r="J1683" s="265" t="s">
        <v>518</v>
      </c>
      <c r="K1683" s="265" t="s">
        <v>242</v>
      </c>
      <c r="L1683" s="231">
        <v>46105</v>
      </c>
      <c r="M1683" s="265">
        <v>40</v>
      </c>
      <c r="N1683" s="85" t="s">
        <v>6395</v>
      </c>
      <c r="O1683" s="85" t="s">
        <v>6396</v>
      </c>
      <c r="P1683" s="85">
        <v>2830049436</v>
      </c>
      <c r="Q1683" s="231">
        <v>46083</v>
      </c>
      <c r="R1683" s="241">
        <v>1209389649</v>
      </c>
      <c r="S1683" s="241">
        <v>224248383</v>
      </c>
      <c r="T1683" s="231">
        <v>46083</v>
      </c>
      <c r="U1683" s="261">
        <v>15363.78</v>
      </c>
      <c r="V1683" s="261">
        <v>14956.579</v>
      </c>
      <c r="W1683" s="241">
        <v>20</v>
      </c>
      <c r="X1683" s="241">
        <v>0</v>
      </c>
      <c r="Y1683" s="270" t="s">
        <v>6397</v>
      </c>
      <c r="Z1683" s="241" t="s">
        <v>258</v>
      </c>
      <c r="AA1683" s="85" t="s">
        <v>595</v>
      </c>
      <c r="AB1683" s="241" t="s">
        <v>4862</v>
      </c>
      <c r="AC1683" s="270" t="s">
        <v>6386</v>
      </c>
      <c r="AD1683" s="75" t="s">
        <v>113</v>
      </c>
      <c r="AE1683" s="99">
        <v>46085</v>
      </c>
      <c r="AF1683" s="164">
        <v>46084.416666666664</v>
      </c>
      <c r="AG1683" s="164">
        <v>46083.666666666664</v>
      </c>
      <c r="AH1683" s="164">
        <v>46083.666666666664</v>
      </c>
      <c r="AI1683" s="99">
        <v>46085</v>
      </c>
      <c r="AJ1683" s="69"/>
      <c r="AK1683" s="99">
        <v>46085</v>
      </c>
      <c r="AL1683" s="99">
        <v>46090</v>
      </c>
      <c r="AM1683" s="69"/>
      <c r="AN1683" s="74">
        <v>46091</v>
      </c>
      <c r="AO1683" s="81">
        <f t="shared" si="524"/>
        <v>46082.666666666664</v>
      </c>
      <c r="AP1683" s="81">
        <f t="shared" si="525"/>
        <v>46083.666666666664</v>
      </c>
      <c r="AQ1683" s="81">
        <f t="shared" si="526"/>
        <v>46083.666666666664</v>
      </c>
      <c r="AR1683" s="81">
        <f t="shared" si="527"/>
        <v>46086</v>
      </c>
      <c r="AS1683" s="81">
        <f t="shared" si="528"/>
        <v>46087</v>
      </c>
      <c r="AT1683" s="81">
        <f t="shared" si="529"/>
        <v>46086</v>
      </c>
      <c r="AU1683" s="82" t="s">
        <v>2794</v>
      </c>
      <c r="AV1683" s="297">
        <v>46083</v>
      </c>
      <c r="AW1683" s="75" t="str">
        <f>_xlfn.XLOOKUP(D1683,'[1]OPS Loading report'!$E:$E,'[1]OPS Loading report'!$G:$G)</f>
        <v>TXGU7329742</v>
      </c>
      <c r="AX1683" s="182">
        <v>0</v>
      </c>
      <c r="AZ1683" s="271"/>
      <c r="BT1683" s="75">
        <f>IF(COUNTIF($C$3:C1683, C1683)=1, 1, 0)</f>
        <v>0</v>
      </c>
      <c r="BU1683" s="348" t="s">
        <v>6390</v>
      </c>
      <c r="BV1683" s="340">
        <v>46086</v>
      </c>
      <c r="BZ1683" s="87">
        <f t="shared" si="501"/>
        <v>9</v>
      </c>
      <c r="CB1683" s="88">
        <f t="shared" si="512"/>
        <v>10</v>
      </c>
      <c r="CC1683" s="89"/>
      <c r="CD1683" s="22"/>
      <c r="CE1683" s="87">
        <f t="shared" si="514"/>
        <v>3</v>
      </c>
      <c r="CF1683" s="90">
        <v>13103154</v>
      </c>
      <c r="CG1683" s="90"/>
      <c r="CH1683" s="90">
        <v>13103154</v>
      </c>
      <c r="CI1683" s="22">
        <v>26.154</v>
      </c>
      <c r="CJ1683" s="87">
        <f t="shared" si="516"/>
        <v>3</v>
      </c>
      <c r="CK1683" s="87">
        <f t="shared" si="517"/>
        <v>10</v>
      </c>
      <c r="CL1683" s="22" t="s">
        <v>121</v>
      </c>
      <c r="CM1683" s="22" t="s">
        <v>6391</v>
      </c>
    </row>
    <row r="1684" spans="1:91" s="85" customFormat="1" ht="14.45" customHeight="1" x14ac:dyDescent="0.25">
      <c r="A1684" s="69">
        <f t="shared" si="515"/>
        <v>1682</v>
      </c>
      <c r="B1684" s="70" t="s">
        <v>102</v>
      </c>
      <c r="C1684" s="301" t="s">
        <v>6398</v>
      </c>
      <c r="D1684" s="265">
        <v>145533470</v>
      </c>
      <c r="E1684" s="241"/>
      <c r="F1684" s="231">
        <v>46077</v>
      </c>
      <c r="G1684" s="265" t="s">
        <v>602</v>
      </c>
      <c r="H1684" s="265" t="s">
        <v>2213</v>
      </c>
      <c r="I1684" s="265" t="s">
        <v>105</v>
      </c>
      <c r="J1684" s="265" t="s">
        <v>518</v>
      </c>
      <c r="K1684" s="265" t="s">
        <v>242</v>
      </c>
      <c r="L1684" s="231">
        <v>46105</v>
      </c>
      <c r="M1684" s="265">
        <v>40</v>
      </c>
      <c r="N1684" s="85" t="s">
        <v>6399</v>
      </c>
      <c r="O1684" s="85" t="s">
        <v>6400</v>
      </c>
      <c r="P1684" s="85">
        <v>2830049438</v>
      </c>
      <c r="Q1684" s="231">
        <v>46083</v>
      </c>
      <c r="R1684" s="241">
        <v>1209389661</v>
      </c>
      <c r="S1684" s="241">
        <v>224248401</v>
      </c>
      <c r="T1684" s="231">
        <v>46083</v>
      </c>
      <c r="U1684" s="261">
        <v>13240.691000000001</v>
      </c>
      <c r="V1684" s="261">
        <v>12767.489</v>
      </c>
      <c r="W1684" s="241">
        <v>18</v>
      </c>
      <c r="X1684" s="241">
        <v>0</v>
      </c>
      <c r="Y1684" s="270" t="s">
        <v>6401</v>
      </c>
      <c r="Z1684" s="241" t="s">
        <v>258</v>
      </c>
      <c r="AA1684" s="85" t="s">
        <v>595</v>
      </c>
      <c r="AB1684" s="241" t="s">
        <v>4862</v>
      </c>
      <c r="AC1684" s="301" t="s">
        <v>6398</v>
      </c>
      <c r="AD1684" s="75" t="s">
        <v>113</v>
      </c>
      <c r="AE1684" s="349">
        <v>46085</v>
      </c>
      <c r="AF1684" s="164">
        <v>46084.416666666664</v>
      </c>
      <c r="AG1684" s="164">
        <v>46083.666666666664</v>
      </c>
      <c r="AH1684" s="164">
        <v>46083.666666666664</v>
      </c>
      <c r="AI1684" s="99">
        <v>46085</v>
      </c>
      <c r="AJ1684" s="69"/>
      <c r="AK1684" s="99">
        <v>46085</v>
      </c>
      <c r="AL1684" s="99">
        <v>46090</v>
      </c>
      <c r="AM1684" s="69"/>
      <c r="AN1684" s="349">
        <v>46090</v>
      </c>
      <c r="AO1684" s="81">
        <f t="shared" si="524"/>
        <v>46082.666666666664</v>
      </c>
      <c r="AP1684" s="81">
        <f t="shared" si="525"/>
        <v>46083.666666666664</v>
      </c>
      <c r="AQ1684" s="81">
        <f t="shared" si="526"/>
        <v>46083.666666666664</v>
      </c>
      <c r="AR1684" s="81">
        <f t="shared" si="527"/>
        <v>46086</v>
      </c>
      <c r="AS1684" s="81">
        <f t="shared" si="528"/>
        <v>46087</v>
      </c>
      <c r="AT1684" s="81">
        <f t="shared" si="529"/>
        <v>46086</v>
      </c>
      <c r="AU1684" s="82" t="s">
        <v>2794</v>
      </c>
      <c r="AV1684" s="297">
        <v>46083</v>
      </c>
      <c r="AW1684" s="75" t="str">
        <f>_xlfn.XLOOKUP(D1684,'[1]OPS Loading report'!$E:$E,'[1]OPS Loading report'!$G:$G)</f>
        <v>CIPU5168801</v>
      </c>
      <c r="AX1684" s="182">
        <v>0</v>
      </c>
      <c r="AZ1684" s="271"/>
      <c r="BT1684" s="75">
        <f>IF(COUNTIF($C$3:C1684, C1684)=1, 1, 0)</f>
        <v>1</v>
      </c>
      <c r="BU1684" s="348" t="s">
        <v>6402</v>
      </c>
      <c r="BV1684" s="340">
        <v>46086</v>
      </c>
      <c r="BZ1684" s="87">
        <f t="shared" ref="BZ1684:BZ1747" si="530">_xlfn.ISOWEEKNUM(F1684)</f>
        <v>9</v>
      </c>
      <c r="CB1684" s="88">
        <f t="shared" si="512"/>
        <v>10</v>
      </c>
      <c r="CC1684" s="89"/>
      <c r="CD1684" s="22"/>
      <c r="CE1684" s="87">
        <f t="shared" si="514"/>
        <v>3</v>
      </c>
      <c r="CF1684" s="90">
        <v>13103154</v>
      </c>
      <c r="CG1684" s="90"/>
      <c r="CH1684" s="90">
        <v>13103154</v>
      </c>
      <c r="CI1684" s="91">
        <v>26154</v>
      </c>
      <c r="CJ1684" s="87">
        <f t="shared" si="516"/>
        <v>3</v>
      </c>
      <c r="CK1684" s="87">
        <f t="shared" si="517"/>
        <v>10</v>
      </c>
      <c r="CL1684" s="22" t="s">
        <v>121</v>
      </c>
      <c r="CM1684" s="22" t="s">
        <v>6403</v>
      </c>
    </row>
    <row r="1685" spans="1:91" s="168" customFormat="1" ht="14.45" customHeight="1" x14ac:dyDescent="0.25">
      <c r="A1685" s="69">
        <f t="shared" si="515"/>
        <v>1683</v>
      </c>
      <c r="B1685" s="70" t="s">
        <v>102</v>
      </c>
      <c r="C1685" s="301" t="s">
        <v>6398</v>
      </c>
      <c r="D1685" s="273">
        <v>145550741</v>
      </c>
      <c r="E1685" s="274"/>
      <c r="F1685" s="343">
        <v>46062</v>
      </c>
      <c r="G1685" s="273" t="s">
        <v>612</v>
      </c>
      <c r="H1685" s="273" t="s">
        <v>2213</v>
      </c>
      <c r="I1685" s="273" t="s">
        <v>105</v>
      </c>
      <c r="J1685" s="273" t="s">
        <v>518</v>
      </c>
      <c r="K1685" s="273" t="s">
        <v>242</v>
      </c>
      <c r="L1685" s="275">
        <v>46090</v>
      </c>
      <c r="M1685" s="273">
        <v>40</v>
      </c>
      <c r="N1685" s="168" t="s">
        <v>6404</v>
      </c>
      <c r="O1685" s="168" t="s">
        <v>6405</v>
      </c>
      <c r="P1685" s="168">
        <v>2830049463</v>
      </c>
      <c r="Q1685" s="275">
        <v>46083</v>
      </c>
      <c r="R1685" s="274">
        <v>1209389722</v>
      </c>
      <c r="S1685" s="274">
        <v>224253022</v>
      </c>
      <c r="T1685" s="275">
        <v>46083</v>
      </c>
      <c r="U1685" s="350">
        <v>18149.04</v>
      </c>
      <c r="V1685" s="350">
        <v>17592.96</v>
      </c>
      <c r="W1685" s="274">
        <v>20</v>
      </c>
      <c r="X1685" s="274">
        <v>0</v>
      </c>
      <c r="Y1685" s="246" t="s">
        <v>6406</v>
      </c>
      <c r="Z1685" s="274" t="s">
        <v>258</v>
      </c>
      <c r="AA1685" s="168" t="s">
        <v>595</v>
      </c>
      <c r="AB1685" s="274" t="s">
        <v>4862</v>
      </c>
      <c r="AC1685" s="301" t="s">
        <v>6398</v>
      </c>
      <c r="AD1685" s="182" t="s">
        <v>113</v>
      </c>
      <c r="AE1685" s="349">
        <v>46085</v>
      </c>
      <c r="AF1685" s="164">
        <v>46084.416666666664</v>
      </c>
      <c r="AG1685" s="164">
        <v>46083.666666666664</v>
      </c>
      <c r="AH1685" s="164">
        <v>46083.666666666664</v>
      </c>
      <c r="AI1685" s="349">
        <v>46085</v>
      </c>
      <c r="AJ1685" s="183"/>
      <c r="AK1685" s="99">
        <v>46085</v>
      </c>
      <c r="AL1685" s="349">
        <v>46090</v>
      </c>
      <c r="AM1685" s="183"/>
      <c r="AN1685" s="349">
        <v>46090</v>
      </c>
      <c r="AO1685" s="81">
        <f t="shared" si="524"/>
        <v>46082.666666666664</v>
      </c>
      <c r="AP1685" s="81">
        <f t="shared" si="525"/>
        <v>46083.666666666664</v>
      </c>
      <c r="AQ1685" s="81">
        <f t="shared" si="526"/>
        <v>46083.666666666664</v>
      </c>
      <c r="AR1685" s="81">
        <f t="shared" si="527"/>
        <v>46086</v>
      </c>
      <c r="AS1685" s="81">
        <f t="shared" si="528"/>
        <v>46087</v>
      </c>
      <c r="AT1685" s="81">
        <f t="shared" si="529"/>
        <v>46086</v>
      </c>
      <c r="AU1685" s="82" t="s">
        <v>2794</v>
      </c>
      <c r="AV1685" s="351">
        <v>46083</v>
      </c>
      <c r="AW1685" s="75" t="str">
        <f>_xlfn.XLOOKUP(D1685,'[1]OPS Loading report'!$E:$E,'[1]OPS Loading report'!$G:$G)</f>
        <v>REGU5145622</v>
      </c>
      <c r="AX1685" s="182">
        <v>0</v>
      </c>
      <c r="AZ1685" s="278"/>
      <c r="BT1685" s="75">
        <f>IF(COUNTIF($C$3:C1685, C1685)=1, 1, 0)</f>
        <v>0</v>
      </c>
      <c r="BU1685" s="348" t="s">
        <v>6402</v>
      </c>
      <c r="BV1685" s="340">
        <v>46086</v>
      </c>
      <c r="BZ1685" s="87">
        <f t="shared" si="530"/>
        <v>7</v>
      </c>
      <c r="CB1685" s="88">
        <f t="shared" si="512"/>
        <v>10</v>
      </c>
      <c r="CC1685" s="89"/>
      <c r="CD1685" s="22"/>
      <c r="CE1685" s="87">
        <f t="shared" si="514"/>
        <v>3</v>
      </c>
      <c r="CF1685" s="90">
        <v>13103154</v>
      </c>
      <c r="CG1685" s="90"/>
      <c r="CH1685" s="90">
        <v>13103154</v>
      </c>
      <c r="CI1685" s="91">
        <v>26154</v>
      </c>
      <c r="CJ1685" s="87">
        <f t="shared" si="516"/>
        <v>3</v>
      </c>
      <c r="CK1685" s="87">
        <f t="shared" si="517"/>
        <v>10</v>
      </c>
      <c r="CL1685" s="22" t="s">
        <v>121</v>
      </c>
      <c r="CM1685" s="22" t="s">
        <v>6403</v>
      </c>
    </row>
    <row r="1686" spans="1:91" s="85" customFormat="1" ht="14.45" customHeight="1" x14ac:dyDescent="0.25">
      <c r="A1686" s="69">
        <f t="shared" si="515"/>
        <v>1684</v>
      </c>
      <c r="B1686" s="70" t="s">
        <v>102</v>
      </c>
      <c r="C1686" s="301" t="s">
        <v>6398</v>
      </c>
      <c r="D1686" s="265">
        <v>145550754</v>
      </c>
      <c r="E1686" s="241"/>
      <c r="F1686" s="231">
        <v>46062</v>
      </c>
      <c r="G1686" s="265" t="s">
        <v>612</v>
      </c>
      <c r="H1686" s="265" t="s">
        <v>2213</v>
      </c>
      <c r="I1686" s="265" t="s">
        <v>105</v>
      </c>
      <c r="J1686" s="265" t="s">
        <v>518</v>
      </c>
      <c r="K1686" s="265" t="s">
        <v>242</v>
      </c>
      <c r="L1686" s="231">
        <v>46090</v>
      </c>
      <c r="M1686" s="265">
        <v>40</v>
      </c>
      <c r="N1686" s="85" t="s">
        <v>6407</v>
      </c>
      <c r="O1686" s="85" t="s">
        <v>6408</v>
      </c>
      <c r="P1686" s="85">
        <v>2830049471</v>
      </c>
      <c r="Q1686" s="231">
        <v>46083</v>
      </c>
      <c r="R1686" s="241">
        <v>1209389753</v>
      </c>
      <c r="S1686" s="241">
        <v>224253139</v>
      </c>
      <c r="T1686" s="231">
        <v>46083</v>
      </c>
      <c r="U1686" s="261">
        <v>18136.748</v>
      </c>
      <c r="V1686" s="261">
        <v>17581.094000000001</v>
      </c>
      <c r="W1686" s="241">
        <v>20</v>
      </c>
      <c r="X1686" s="241">
        <v>0</v>
      </c>
      <c r="Y1686" s="270" t="s">
        <v>6409</v>
      </c>
      <c r="Z1686" s="241" t="s">
        <v>258</v>
      </c>
      <c r="AA1686" s="85" t="s">
        <v>595</v>
      </c>
      <c r="AB1686" s="241" t="s">
        <v>4862</v>
      </c>
      <c r="AC1686" s="301" t="s">
        <v>6398</v>
      </c>
      <c r="AD1686" s="75" t="s">
        <v>113</v>
      </c>
      <c r="AE1686" s="349">
        <v>46085</v>
      </c>
      <c r="AF1686" s="130">
        <v>46084.416666666664</v>
      </c>
      <c r="AG1686" s="130">
        <v>46083.666666666664</v>
      </c>
      <c r="AH1686" s="130">
        <v>46083.666666666664</v>
      </c>
      <c r="AI1686" s="74">
        <v>46085</v>
      </c>
      <c r="AJ1686" s="75"/>
      <c r="AK1686" s="99">
        <v>46085</v>
      </c>
      <c r="AL1686" s="74">
        <v>46090</v>
      </c>
      <c r="AM1686" s="75"/>
      <c r="AN1686" s="349">
        <v>46090</v>
      </c>
      <c r="AO1686" s="81">
        <f t="shared" si="524"/>
        <v>46082.666666666664</v>
      </c>
      <c r="AP1686" s="81">
        <f t="shared" si="525"/>
        <v>46083.666666666664</v>
      </c>
      <c r="AQ1686" s="81">
        <f t="shared" si="526"/>
        <v>46083.666666666664</v>
      </c>
      <c r="AR1686" s="81">
        <f t="shared" si="527"/>
        <v>46086</v>
      </c>
      <c r="AS1686" s="81">
        <f t="shared" si="528"/>
        <v>46087</v>
      </c>
      <c r="AT1686" s="81">
        <f t="shared" si="529"/>
        <v>46086</v>
      </c>
      <c r="AU1686" s="82" t="s">
        <v>2794</v>
      </c>
      <c r="AV1686" s="297">
        <v>46083</v>
      </c>
      <c r="AW1686" s="75" t="str">
        <f>_xlfn.XLOOKUP(D1686,'[1]OPS Loading report'!$E:$E,'[1]OPS Loading report'!$G:$G)</f>
        <v>TXGU7328561</v>
      </c>
      <c r="AX1686" s="182">
        <v>0</v>
      </c>
      <c r="AZ1686" s="271"/>
      <c r="BT1686" s="75">
        <f>IF(COUNTIF($C$3:C1686, C1686)=1, 1, 0)</f>
        <v>0</v>
      </c>
      <c r="BU1686" s="348" t="s">
        <v>6402</v>
      </c>
      <c r="BV1686" s="340">
        <v>46086</v>
      </c>
      <c r="BZ1686" s="87">
        <f t="shared" si="530"/>
        <v>7</v>
      </c>
      <c r="CB1686" s="88">
        <f t="shared" si="512"/>
        <v>10</v>
      </c>
      <c r="CC1686" s="89"/>
      <c r="CD1686" s="22"/>
      <c r="CE1686" s="87">
        <f t="shared" si="514"/>
        <v>3</v>
      </c>
      <c r="CF1686" s="90">
        <v>13103154</v>
      </c>
      <c r="CG1686" s="90"/>
      <c r="CH1686" s="90">
        <v>13103154</v>
      </c>
      <c r="CI1686" s="91">
        <v>26154</v>
      </c>
      <c r="CJ1686" s="87">
        <f t="shared" si="516"/>
        <v>3</v>
      </c>
      <c r="CK1686" s="87">
        <f t="shared" si="517"/>
        <v>10</v>
      </c>
      <c r="CL1686" s="22" t="s">
        <v>121</v>
      </c>
      <c r="CM1686" s="22" t="s">
        <v>6403</v>
      </c>
    </row>
    <row r="1687" spans="1:91" s="85" customFormat="1" ht="14.45" customHeight="1" x14ac:dyDescent="0.25">
      <c r="A1687" s="69">
        <f t="shared" si="515"/>
        <v>1685</v>
      </c>
      <c r="B1687" s="70" t="s">
        <v>102</v>
      </c>
      <c r="C1687" s="241" t="s">
        <v>6410</v>
      </c>
      <c r="D1687" s="352">
        <v>145550875</v>
      </c>
      <c r="E1687" s="241"/>
      <c r="F1687" s="231">
        <v>46063</v>
      </c>
      <c r="G1687" s="265" t="s">
        <v>612</v>
      </c>
      <c r="H1687" s="265" t="s">
        <v>2213</v>
      </c>
      <c r="I1687" s="265" t="s">
        <v>105</v>
      </c>
      <c r="J1687" s="265" t="s">
        <v>518</v>
      </c>
      <c r="K1687" s="265" t="s">
        <v>242</v>
      </c>
      <c r="L1687" s="231">
        <v>46090</v>
      </c>
      <c r="M1687" s="265">
        <v>40</v>
      </c>
      <c r="N1687" s="85" t="s">
        <v>6411</v>
      </c>
      <c r="O1687" s="85" t="s">
        <v>6412</v>
      </c>
      <c r="P1687" s="85">
        <v>2830049472</v>
      </c>
      <c r="Q1687" s="231">
        <v>46083</v>
      </c>
      <c r="R1687" s="241">
        <v>1209389759</v>
      </c>
      <c r="S1687" s="241">
        <v>224248322</v>
      </c>
      <c r="T1687" s="231">
        <v>46083</v>
      </c>
      <c r="U1687" s="261">
        <v>18352.002</v>
      </c>
      <c r="V1687" s="261">
        <v>17865.598000000002</v>
      </c>
      <c r="W1687" s="241">
        <v>20</v>
      </c>
      <c r="X1687" s="241">
        <v>0</v>
      </c>
      <c r="Y1687" s="270" t="s">
        <v>6413</v>
      </c>
      <c r="Z1687" s="241" t="s">
        <v>258</v>
      </c>
      <c r="AA1687" s="85" t="s">
        <v>595</v>
      </c>
      <c r="AB1687" s="241" t="s">
        <v>4862</v>
      </c>
      <c r="AC1687" s="75" t="s">
        <v>6410</v>
      </c>
      <c r="AD1687" s="75" t="s">
        <v>113</v>
      </c>
      <c r="AE1687" s="340">
        <v>46086</v>
      </c>
      <c r="AF1687" s="130">
        <v>46084.416666666664</v>
      </c>
      <c r="AG1687" s="130">
        <v>46083.666666666664</v>
      </c>
      <c r="AH1687" s="130">
        <v>46083.666666666664</v>
      </c>
      <c r="AI1687" s="74">
        <v>46085</v>
      </c>
      <c r="AJ1687" s="75"/>
      <c r="AK1687" s="353">
        <v>46085</v>
      </c>
      <c r="AL1687" s="74">
        <v>46090</v>
      </c>
      <c r="AM1687" s="75"/>
      <c r="AN1687" s="74">
        <v>46091</v>
      </c>
      <c r="AO1687" s="81">
        <f t="shared" si="524"/>
        <v>46082.666666666664</v>
      </c>
      <c r="AP1687" s="81">
        <f t="shared" si="525"/>
        <v>46083.666666666664</v>
      </c>
      <c r="AQ1687" s="81">
        <f t="shared" si="526"/>
        <v>46083.666666666664</v>
      </c>
      <c r="AR1687" s="81">
        <f t="shared" si="527"/>
        <v>46086</v>
      </c>
      <c r="AS1687" s="81">
        <f t="shared" si="528"/>
        <v>46088</v>
      </c>
      <c r="AT1687" s="81">
        <f t="shared" si="529"/>
        <v>46086</v>
      </c>
      <c r="AU1687" s="82" t="s">
        <v>2794</v>
      </c>
      <c r="AV1687" s="297">
        <v>46083</v>
      </c>
      <c r="AW1687" s="75" t="str">
        <f>_xlfn.XLOOKUP(D1687,'[1]OPS Loading report'!$E:$E,'[1]OPS Loading report'!$G:$G)</f>
        <v>FFAU6020326</v>
      </c>
      <c r="AX1687" s="75">
        <v>0</v>
      </c>
      <c r="AZ1687" s="271"/>
      <c r="BT1687" s="75">
        <f>IF(COUNTIF($C$3:C1687, C1687)=1, 1, 0)</f>
        <v>1</v>
      </c>
      <c r="BU1687" s="348" t="s">
        <v>6414</v>
      </c>
      <c r="BV1687" s="340">
        <v>46086</v>
      </c>
      <c r="BZ1687" s="87">
        <f t="shared" si="530"/>
        <v>7</v>
      </c>
      <c r="CB1687" s="88">
        <f t="shared" si="512"/>
        <v>10</v>
      </c>
      <c r="CC1687" s="89"/>
      <c r="CD1687" s="22"/>
      <c r="CE1687" s="87" t="e">
        <f>IF(AD1687="Sea waybill", IF(#REF!&lt;&gt;0, MONTH(#REF!), IF(AJ1687&gt;AI1687, MONTH(AJ1687), MONTH(AI1687))),"")</f>
        <v>#REF!</v>
      </c>
      <c r="CF1687" s="90">
        <v>13103154</v>
      </c>
      <c r="CG1687" s="90"/>
      <c r="CH1687" s="90">
        <v>13103154</v>
      </c>
      <c r="CI1687" s="22">
        <v>26154</v>
      </c>
      <c r="CJ1687" s="87">
        <f t="shared" si="516"/>
        <v>3</v>
      </c>
      <c r="CK1687" s="87">
        <f t="shared" si="517"/>
        <v>10</v>
      </c>
      <c r="CL1687" s="22" t="s">
        <v>121</v>
      </c>
      <c r="CM1687" s="22" t="s">
        <v>6415</v>
      </c>
    </row>
    <row r="1688" spans="1:91" s="85" customFormat="1" ht="14.45" customHeight="1" x14ac:dyDescent="0.25">
      <c r="A1688" s="69">
        <f t="shared" si="515"/>
        <v>1686</v>
      </c>
      <c r="B1688" s="70" t="s">
        <v>102</v>
      </c>
      <c r="C1688" s="241" t="s">
        <v>6410</v>
      </c>
      <c r="D1688" s="352">
        <v>145550501</v>
      </c>
      <c r="E1688" s="241"/>
      <c r="F1688" s="231">
        <v>46077</v>
      </c>
      <c r="G1688" s="265" t="s">
        <v>612</v>
      </c>
      <c r="H1688" s="265" t="s">
        <v>2213</v>
      </c>
      <c r="I1688" s="265" t="s">
        <v>105</v>
      </c>
      <c r="J1688" s="265" t="s">
        <v>518</v>
      </c>
      <c r="K1688" s="265" t="s">
        <v>242</v>
      </c>
      <c r="L1688" s="231">
        <v>46103</v>
      </c>
      <c r="M1688" s="265">
        <v>40</v>
      </c>
      <c r="N1688" s="85" t="s">
        <v>6416</v>
      </c>
      <c r="O1688" s="85" t="s">
        <v>6417</v>
      </c>
      <c r="P1688" s="85">
        <v>2830049468</v>
      </c>
      <c r="Q1688" s="231">
        <v>46083</v>
      </c>
      <c r="R1688" s="241">
        <v>1209389738</v>
      </c>
      <c r="S1688" s="241">
        <v>224248389</v>
      </c>
      <c r="T1688" s="231">
        <v>46083</v>
      </c>
      <c r="U1688" s="261">
        <v>16551.350999999999</v>
      </c>
      <c r="V1688" s="261">
        <v>16072.864</v>
      </c>
      <c r="W1688" s="241">
        <v>19</v>
      </c>
      <c r="X1688" s="241">
        <v>0</v>
      </c>
      <c r="Y1688" s="270" t="s">
        <v>6418</v>
      </c>
      <c r="Z1688" s="241" t="s">
        <v>258</v>
      </c>
      <c r="AA1688" s="85" t="s">
        <v>595</v>
      </c>
      <c r="AB1688" s="241" t="s">
        <v>4862</v>
      </c>
      <c r="AC1688" s="75" t="s">
        <v>6410</v>
      </c>
      <c r="AD1688" s="75" t="s">
        <v>113</v>
      </c>
      <c r="AE1688" s="340">
        <v>46086</v>
      </c>
      <c r="AF1688" s="130">
        <v>46084.416666666664</v>
      </c>
      <c r="AG1688" s="130">
        <v>46083.666666666664</v>
      </c>
      <c r="AH1688" s="130">
        <v>46083.666666666664</v>
      </c>
      <c r="AI1688" s="74">
        <v>46085</v>
      </c>
      <c r="AJ1688" s="75"/>
      <c r="AK1688" s="353">
        <v>46085</v>
      </c>
      <c r="AL1688" s="74">
        <v>46090</v>
      </c>
      <c r="AM1688" s="75"/>
      <c r="AN1688" s="74">
        <v>46091</v>
      </c>
      <c r="AO1688" s="81">
        <f t="shared" si="524"/>
        <v>46082.666666666664</v>
      </c>
      <c r="AP1688" s="81">
        <f t="shared" si="525"/>
        <v>46083.666666666664</v>
      </c>
      <c r="AQ1688" s="81">
        <f t="shared" si="526"/>
        <v>46083.666666666664</v>
      </c>
      <c r="AR1688" s="81">
        <f t="shared" si="527"/>
        <v>46086</v>
      </c>
      <c r="AS1688" s="81">
        <f t="shared" si="528"/>
        <v>46088</v>
      </c>
      <c r="AT1688" s="81">
        <f t="shared" si="529"/>
        <v>46086</v>
      </c>
      <c r="AU1688" s="82" t="s">
        <v>2794</v>
      </c>
      <c r="AV1688" s="297">
        <v>46083</v>
      </c>
      <c r="AW1688" s="75" t="str">
        <f>_xlfn.XLOOKUP(D1688,'[1]OPS Loading report'!$E:$E,'[1]OPS Loading report'!$G:$G)</f>
        <v>TXGU6934918</v>
      </c>
      <c r="AX1688" s="75">
        <v>0</v>
      </c>
      <c r="AZ1688" s="271"/>
      <c r="BT1688" s="75">
        <f>IF(COUNTIF($C$3:C1688, C1688)=1, 1, 0)</f>
        <v>0</v>
      </c>
      <c r="BU1688" s="348" t="s">
        <v>6414</v>
      </c>
      <c r="BV1688" s="340">
        <v>46086</v>
      </c>
      <c r="BZ1688" s="87">
        <f t="shared" si="530"/>
        <v>9</v>
      </c>
      <c r="CB1688" s="88">
        <f t="shared" si="512"/>
        <v>10</v>
      </c>
      <c r="CC1688" s="89"/>
      <c r="CD1688" s="22"/>
      <c r="CE1688" s="87">
        <f t="shared" ref="CE1688:CE1713" si="531">IF(AD1688="Sea waybill", IF(AK1688&lt;&gt;0, MONTH(AK1688), IF(AJ1688&gt;AI1688, MONTH(AJ1688), MONTH(AI1688))),"")</f>
        <v>3</v>
      </c>
      <c r="CF1688" s="90">
        <v>13103154</v>
      </c>
      <c r="CG1688" s="90"/>
      <c r="CH1688" s="90">
        <v>13103154</v>
      </c>
      <c r="CI1688" s="22">
        <v>26154</v>
      </c>
      <c r="CJ1688" s="87">
        <f t="shared" si="516"/>
        <v>3</v>
      </c>
      <c r="CK1688" s="87">
        <f t="shared" si="517"/>
        <v>10</v>
      </c>
      <c r="CL1688" s="22" t="s">
        <v>121</v>
      </c>
      <c r="CM1688" s="22" t="s">
        <v>6415</v>
      </c>
    </row>
    <row r="1689" spans="1:91" s="85" customFormat="1" ht="14.45" customHeight="1" x14ac:dyDescent="0.25">
      <c r="A1689" s="69">
        <f t="shared" si="515"/>
        <v>1687</v>
      </c>
      <c r="B1689" s="354" t="s">
        <v>102</v>
      </c>
      <c r="C1689" s="241" t="s">
        <v>6410</v>
      </c>
      <c r="D1689" s="265">
        <v>145649573</v>
      </c>
      <c r="E1689" s="241"/>
      <c r="F1689" s="231">
        <v>46079</v>
      </c>
      <c r="G1689" s="265" t="s">
        <v>612</v>
      </c>
      <c r="H1689" s="265" t="s">
        <v>2213</v>
      </c>
      <c r="I1689" s="265" t="s">
        <v>105</v>
      </c>
      <c r="J1689" s="265" t="s">
        <v>518</v>
      </c>
      <c r="K1689" s="265" t="s">
        <v>242</v>
      </c>
      <c r="L1689" s="231">
        <v>46108</v>
      </c>
      <c r="M1689" s="265">
        <v>40</v>
      </c>
      <c r="N1689" s="85" t="s">
        <v>6419</v>
      </c>
      <c r="O1689" s="85" t="s">
        <v>6420</v>
      </c>
      <c r="P1689" s="85">
        <v>2830049419</v>
      </c>
      <c r="Q1689" s="231">
        <v>46083</v>
      </c>
      <c r="R1689" s="241">
        <v>1209389589</v>
      </c>
      <c r="S1689" s="241">
        <v>224253759</v>
      </c>
      <c r="T1689" s="231">
        <v>46083</v>
      </c>
      <c r="U1689" s="261">
        <v>17461.866999999998</v>
      </c>
      <c r="V1689" s="261">
        <v>16926.834999999999</v>
      </c>
      <c r="W1689" s="241">
        <v>20</v>
      </c>
      <c r="X1689" s="241">
        <v>0</v>
      </c>
      <c r="Y1689" s="270" t="s">
        <v>6421</v>
      </c>
      <c r="Z1689" s="241" t="s">
        <v>258</v>
      </c>
      <c r="AA1689" s="85" t="s">
        <v>595</v>
      </c>
      <c r="AB1689" s="241" t="s">
        <v>4862</v>
      </c>
      <c r="AC1689" s="75" t="s">
        <v>6410</v>
      </c>
      <c r="AD1689" s="75" t="s">
        <v>113</v>
      </c>
      <c r="AE1689" s="340">
        <v>46086</v>
      </c>
      <c r="AF1689" s="130">
        <v>46084.416666666664</v>
      </c>
      <c r="AG1689" s="130">
        <v>46083.666666666664</v>
      </c>
      <c r="AH1689" s="130">
        <v>46083.666666666664</v>
      </c>
      <c r="AI1689" s="74">
        <v>46085</v>
      </c>
      <c r="AJ1689" s="75"/>
      <c r="AK1689" s="353">
        <v>46085</v>
      </c>
      <c r="AL1689" s="74">
        <v>46090</v>
      </c>
      <c r="AM1689" s="75"/>
      <c r="AN1689" s="74">
        <v>46091</v>
      </c>
      <c r="AO1689" s="81">
        <f t="shared" si="524"/>
        <v>46082.666666666664</v>
      </c>
      <c r="AP1689" s="81">
        <f t="shared" si="525"/>
        <v>46083.666666666664</v>
      </c>
      <c r="AQ1689" s="81">
        <f t="shared" si="526"/>
        <v>46083.666666666664</v>
      </c>
      <c r="AR1689" s="81">
        <f t="shared" si="527"/>
        <v>46086</v>
      </c>
      <c r="AS1689" s="81">
        <f t="shared" si="528"/>
        <v>46088</v>
      </c>
      <c r="AT1689" s="81">
        <f t="shared" si="529"/>
        <v>46086</v>
      </c>
      <c r="AU1689" s="82" t="s">
        <v>2794</v>
      </c>
      <c r="AV1689" s="297">
        <v>46083</v>
      </c>
      <c r="AW1689" s="75" t="str">
        <f>_xlfn.XLOOKUP(D1689,'[1]OPS Loading report'!$E:$E,'[1]OPS Loading report'!$G:$G)</f>
        <v>CAAU9423424</v>
      </c>
      <c r="AX1689" s="75">
        <v>0</v>
      </c>
      <c r="AZ1689" s="271"/>
      <c r="BT1689" s="75">
        <f>IF(COUNTIF($C$3:C1689, C1689)=1, 1, 0)</f>
        <v>0</v>
      </c>
      <c r="BU1689" s="348" t="s">
        <v>6414</v>
      </c>
      <c r="BV1689" s="340">
        <v>46086</v>
      </c>
      <c r="BZ1689" s="87">
        <f t="shared" si="530"/>
        <v>9</v>
      </c>
      <c r="CB1689" s="88">
        <f t="shared" si="512"/>
        <v>10</v>
      </c>
      <c r="CC1689" s="89"/>
      <c r="CD1689" s="22"/>
      <c r="CE1689" s="87">
        <f t="shared" si="531"/>
        <v>3</v>
      </c>
      <c r="CF1689" s="90">
        <v>13103154</v>
      </c>
      <c r="CG1689" s="90"/>
      <c r="CH1689" s="90">
        <v>13103154</v>
      </c>
      <c r="CI1689" s="22">
        <v>26154</v>
      </c>
      <c r="CJ1689" s="87">
        <f t="shared" si="516"/>
        <v>3</v>
      </c>
      <c r="CK1689" s="87">
        <f t="shared" si="517"/>
        <v>10</v>
      </c>
      <c r="CL1689" s="22" t="s">
        <v>121</v>
      </c>
      <c r="CM1689" s="22" t="s">
        <v>6415</v>
      </c>
    </row>
    <row r="1690" spans="1:91" s="85" customFormat="1" ht="14.45" customHeight="1" x14ac:dyDescent="0.25">
      <c r="A1690" s="69">
        <f t="shared" si="515"/>
        <v>1688</v>
      </c>
      <c r="B1690" s="73" t="s">
        <v>102</v>
      </c>
      <c r="C1690" s="355">
        <v>235600287927</v>
      </c>
      <c r="D1690" s="265">
        <v>145396978</v>
      </c>
      <c r="E1690" s="241"/>
      <c r="F1690" s="231">
        <v>46084</v>
      </c>
      <c r="G1690" s="265" t="s">
        <v>497</v>
      </c>
      <c r="H1690" s="265" t="s">
        <v>2531</v>
      </c>
      <c r="I1690" s="265" t="s">
        <v>656</v>
      </c>
      <c r="J1690" s="265" t="s">
        <v>430</v>
      </c>
      <c r="K1690" s="265" t="s">
        <v>242</v>
      </c>
      <c r="L1690" s="231">
        <v>46097</v>
      </c>
      <c r="M1690" s="265">
        <v>20</v>
      </c>
      <c r="N1690" s="75" t="s">
        <v>6422</v>
      </c>
      <c r="O1690" s="75" t="s">
        <v>6423</v>
      </c>
      <c r="P1690" s="85">
        <v>2830049586</v>
      </c>
      <c r="Q1690" s="231">
        <v>46085</v>
      </c>
      <c r="R1690" s="241">
        <v>1209390434</v>
      </c>
      <c r="S1690" s="241">
        <v>224277204</v>
      </c>
      <c r="T1690" s="231">
        <v>46085</v>
      </c>
      <c r="U1690" s="261">
        <v>15788.663</v>
      </c>
      <c r="V1690" s="261">
        <v>15228.617</v>
      </c>
      <c r="W1690" s="356">
        <v>18</v>
      </c>
      <c r="X1690" s="241">
        <v>0</v>
      </c>
      <c r="Y1690" s="270">
        <v>235600287927</v>
      </c>
      <c r="Z1690" s="241" t="s">
        <v>128</v>
      </c>
      <c r="AA1690" s="85" t="s">
        <v>196</v>
      </c>
      <c r="AB1690" s="241" t="s">
        <v>5795</v>
      </c>
      <c r="AC1690" s="270">
        <v>235600287927</v>
      </c>
      <c r="AD1690" s="75" t="s">
        <v>113</v>
      </c>
      <c r="AE1690" s="74">
        <v>46087</v>
      </c>
      <c r="AF1690" s="130">
        <v>46086.625</v>
      </c>
      <c r="AG1690" s="130">
        <v>46086.5</v>
      </c>
      <c r="AH1690" s="130">
        <v>46086.666666666664</v>
      </c>
      <c r="AI1690" s="74">
        <v>46087</v>
      </c>
      <c r="AJ1690" s="241"/>
      <c r="AK1690" s="74">
        <v>46087</v>
      </c>
      <c r="AL1690" s="74">
        <v>46090</v>
      </c>
      <c r="AM1690" s="241"/>
      <c r="AN1690" s="74">
        <v>46091</v>
      </c>
      <c r="AO1690" s="81">
        <f t="shared" si="524"/>
        <v>46085.5</v>
      </c>
      <c r="AP1690" s="81">
        <f t="shared" si="525"/>
        <v>46086.5</v>
      </c>
      <c r="AQ1690" s="81">
        <f t="shared" si="526"/>
        <v>46086.5</v>
      </c>
      <c r="AR1690" s="81">
        <f t="shared" si="527"/>
        <v>46088</v>
      </c>
      <c r="AS1690" s="81">
        <f t="shared" si="528"/>
        <v>46089</v>
      </c>
      <c r="AT1690" s="81">
        <f t="shared" si="529"/>
        <v>46088</v>
      </c>
      <c r="AU1690" s="82" t="s">
        <v>2794</v>
      </c>
      <c r="AV1690" s="187">
        <v>46085</v>
      </c>
      <c r="AW1690" s="182" t="s">
        <v>6424</v>
      </c>
      <c r="AX1690" s="182" t="s">
        <v>6425</v>
      </c>
      <c r="AZ1690" s="271"/>
      <c r="BT1690" s="75">
        <f>IF(COUNTIF($C$3:C1690, C1690)=1, 1, 0)</f>
        <v>1</v>
      </c>
      <c r="BU1690" s="348" t="s">
        <v>6426</v>
      </c>
      <c r="BV1690" s="340">
        <v>46087</v>
      </c>
      <c r="BZ1690" s="87">
        <f t="shared" si="530"/>
        <v>10</v>
      </c>
      <c r="CB1690" s="88">
        <f t="shared" si="512"/>
        <v>10</v>
      </c>
      <c r="CC1690" s="89"/>
      <c r="CD1690" s="22"/>
      <c r="CE1690" s="87">
        <f t="shared" si="531"/>
        <v>3</v>
      </c>
      <c r="CF1690" s="90">
        <v>9151800</v>
      </c>
      <c r="CG1690" s="90"/>
      <c r="CH1690" s="90">
        <v>9151800</v>
      </c>
      <c r="CI1690" s="91">
        <v>26148</v>
      </c>
      <c r="CJ1690" s="87">
        <f t="shared" si="516"/>
        <v>3</v>
      </c>
      <c r="CK1690" s="87">
        <f t="shared" si="517"/>
        <v>10</v>
      </c>
      <c r="CL1690" s="22" t="s">
        <v>121</v>
      </c>
      <c r="CM1690" s="22" t="s">
        <v>6427</v>
      </c>
    </row>
    <row r="1691" spans="1:91" s="85" customFormat="1" ht="14.45" customHeight="1" x14ac:dyDescent="0.25">
      <c r="A1691" s="69">
        <f t="shared" si="515"/>
        <v>1689</v>
      </c>
      <c r="B1691" s="100" t="s">
        <v>102</v>
      </c>
      <c r="C1691" s="107">
        <v>235600348993</v>
      </c>
      <c r="D1691" s="265">
        <v>145482311</v>
      </c>
      <c r="E1691" s="241">
        <v>5320007857</v>
      </c>
      <c r="F1691" s="231">
        <v>46084</v>
      </c>
      <c r="G1691" s="265" t="s">
        <v>497</v>
      </c>
      <c r="H1691" s="265" t="s">
        <v>2531</v>
      </c>
      <c r="I1691" s="265" t="s">
        <v>656</v>
      </c>
      <c r="J1691" s="265" t="s">
        <v>430</v>
      </c>
      <c r="K1691" s="265" t="s">
        <v>242</v>
      </c>
      <c r="L1691" s="231">
        <v>46097</v>
      </c>
      <c r="M1691" s="265">
        <v>20</v>
      </c>
      <c r="N1691" s="75" t="s">
        <v>6428</v>
      </c>
      <c r="O1691" s="75" t="s">
        <v>6429</v>
      </c>
      <c r="P1691" s="85">
        <v>2830049605</v>
      </c>
      <c r="Q1691" s="231">
        <v>46085</v>
      </c>
      <c r="R1691" s="241">
        <v>1209390511</v>
      </c>
      <c r="S1691" s="241">
        <v>224277195</v>
      </c>
      <c r="T1691" s="231">
        <v>46085</v>
      </c>
      <c r="U1691" s="261">
        <v>16216.81</v>
      </c>
      <c r="V1691" s="261">
        <v>15641.502</v>
      </c>
      <c r="W1691" s="241">
        <v>19</v>
      </c>
      <c r="X1691" s="241">
        <v>0</v>
      </c>
      <c r="Y1691" s="270">
        <v>235600346028</v>
      </c>
      <c r="Z1691" s="241" t="s">
        <v>128</v>
      </c>
      <c r="AA1691" s="85" t="s">
        <v>196</v>
      </c>
      <c r="AB1691" s="241" t="s">
        <v>5795</v>
      </c>
      <c r="AC1691" s="200">
        <v>235600348993</v>
      </c>
      <c r="AD1691" s="75" t="s">
        <v>113</v>
      </c>
      <c r="AE1691" s="74">
        <v>46087</v>
      </c>
      <c r="AF1691" s="130">
        <v>46086.625</v>
      </c>
      <c r="AG1691" s="130">
        <v>46086.5</v>
      </c>
      <c r="AH1691" s="130">
        <v>46086.666666666664</v>
      </c>
      <c r="AI1691" s="74">
        <v>46087</v>
      </c>
      <c r="AJ1691" s="241"/>
      <c r="AK1691" s="74">
        <v>46087</v>
      </c>
      <c r="AL1691" s="74">
        <v>46090</v>
      </c>
      <c r="AM1691" s="241"/>
      <c r="AN1691" s="74">
        <v>46091</v>
      </c>
      <c r="AO1691" s="81" t="s">
        <v>121</v>
      </c>
      <c r="AP1691" s="81" t="s">
        <v>121</v>
      </c>
      <c r="AQ1691" s="81" t="s">
        <v>121</v>
      </c>
      <c r="AR1691" s="81" t="s">
        <v>121</v>
      </c>
      <c r="AS1691" s="81" t="s">
        <v>121</v>
      </c>
      <c r="AT1691" s="81" t="s">
        <v>121</v>
      </c>
      <c r="AU1691" s="82" t="s">
        <v>2794</v>
      </c>
      <c r="AV1691" s="187">
        <v>46085</v>
      </c>
      <c r="AW1691" s="182" t="s">
        <v>6430</v>
      </c>
      <c r="AX1691" s="182" t="s">
        <v>6431</v>
      </c>
      <c r="AZ1691" s="271"/>
      <c r="BT1691" s="75">
        <f>IF(COUNTIF($C$3:C1691, C1691)=1, 1, 0)</f>
        <v>1</v>
      </c>
      <c r="BU1691" s="348" t="s">
        <v>6432</v>
      </c>
      <c r="BV1691" s="340">
        <v>46087</v>
      </c>
      <c r="BZ1691" s="87">
        <f t="shared" si="530"/>
        <v>10</v>
      </c>
      <c r="CB1691" s="88">
        <f t="shared" si="512"/>
        <v>10</v>
      </c>
      <c r="CC1691" s="89"/>
      <c r="CD1691" s="22"/>
      <c r="CE1691" s="87">
        <f t="shared" si="531"/>
        <v>3</v>
      </c>
      <c r="CF1691" s="90">
        <v>9151800</v>
      </c>
      <c r="CG1691" s="90"/>
      <c r="CH1691" s="90">
        <v>9151800</v>
      </c>
      <c r="CI1691" s="91">
        <v>26148</v>
      </c>
      <c r="CJ1691" s="87">
        <f t="shared" si="516"/>
        <v>3</v>
      </c>
      <c r="CK1691" s="87">
        <f t="shared" si="517"/>
        <v>10</v>
      </c>
      <c r="CL1691" s="22" t="s">
        <v>121</v>
      </c>
      <c r="CM1691" s="22" t="s">
        <v>6433</v>
      </c>
    </row>
    <row r="1692" spans="1:91" s="85" customFormat="1" ht="14.45" customHeight="1" x14ac:dyDescent="0.25">
      <c r="A1692" s="69">
        <f t="shared" si="515"/>
        <v>1690</v>
      </c>
      <c r="B1692" s="100" t="s">
        <v>102</v>
      </c>
      <c r="C1692" s="107">
        <v>235600348993</v>
      </c>
      <c r="D1692" s="265">
        <v>145658409</v>
      </c>
      <c r="E1692" s="241">
        <v>5320007857</v>
      </c>
      <c r="F1692" s="231">
        <v>46084</v>
      </c>
      <c r="G1692" s="265" t="s">
        <v>497</v>
      </c>
      <c r="H1692" s="265" t="s">
        <v>2531</v>
      </c>
      <c r="I1692" s="265" t="s">
        <v>656</v>
      </c>
      <c r="J1692" s="265" t="s">
        <v>430</v>
      </c>
      <c r="K1692" s="265" t="s">
        <v>242</v>
      </c>
      <c r="L1692" s="231">
        <v>46097</v>
      </c>
      <c r="M1692" s="265">
        <v>0</v>
      </c>
      <c r="N1692" s="75" t="s">
        <v>6428</v>
      </c>
      <c r="O1692" s="75" t="s">
        <v>6429</v>
      </c>
      <c r="P1692" s="85">
        <v>2830049606</v>
      </c>
      <c r="Q1692" s="231">
        <v>46085</v>
      </c>
      <c r="R1692" s="241">
        <v>1209390512</v>
      </c>
      <c r="S1692" s="241">
        <v>224277200</v>
      </c>
      <c r="T1692" s="231">
        <v>46085</v>
      </c>
      <c r="U1692" s="261">
        <v>480.517</v>
      </c>
      <c r="V1692" s="261">
        <v>463.69499999999999</v>
      </c>
      <c r="W1692" s="241">
        <v>1</v>
      </c>
      <c r="X1692" s="241">
        <v>0</v>
      </c>
      <c r="Y1692" s="270">
        <v>235600346028</v>
      </c>
      <c r="Z1692" s="241" t="s">
        <v>128</v>
      </c>
      <c r="AA1692" s="85" t="s">
        <v>196</v>
      </c>
      <c r="AB1692" s="241" t="s">
        <v>5795</v>
      </c>
      <c r="AC1692" s="200">
        <v>235600348993</v>
      </c>
      <c r="AD1692" s="75" t="s">
        <v>113</v>
      </c>
      <c r="AE1692" s="74">
        <v>46087</v>
      </c>
      <c r="AF1692" s="130">
        <v>46086.625</v>
      </c>
      <c r="AG1692" s="130">
        <v>46086.5</v>
      </c>
      <c r="AH1692" s="130">
        <v>46086.666666666664</v>
      </c>
      <c r="AI1692" s="74">
        <v>46087</v>
      </c>
      <c r="AJ1692" s="241"/>
      <c r="AK1692" s="74">
        <v>46087</v>
      </c>
      <c r="AL1692" s="74">
        <v>46090</v>
      </c>
      <c r="AM1692" s="241"/>
      <c r="AN1692" s="74">
        <v>46091</v>
      </c>
      <c r="AO1692" s="81" t="s">
        <v>121</v>
      </c>
      <c r="AP1692" s="81" t="s">
        <v>121</v>
      </c>
      <c r="AQ1692" s="81" t="s">
        <v>121</v>
      </c>
      <c r="AR1692" s="81" t="s">
        <v>121</v>
      </c>
      <c r="AS1692" s="81" t="s">
        <v>121</v>
      </c>
      <c r="AT1692" s="81" t="s">
        <v>121</v>
      </c>
      <c r="AU1692" s="82" t="s">
        <v>2794</v>
      </c>
      <c r="AV1692" s="187">
        <v>46085</v>
      </c>
      <c r="AW1692" s="182">
        <v>0</v>
      </c>
      <c r="AX1692" s="182">
        <v>0</v>
      </c>
      <c r="AZ1692" s="271"/>
      <c r="BT1692" s="75">
        <f>IF(COUNTIF($C$3:C1692, C1692)=1, 1, 0)</f>
        <v>0</v>
      </c>
      <c r="BU1692" s="348" t="s">
        <v>6432</v>
      </c>
      <c r="BV1692" s="340">
        <v>46087</v>
      </c>
      <c r="BZ1692" s="87">
        <f t="shared" si="530"/>
        <v>10</v>
      </c>
      <c r="CB1692" s="88">
        <f t="shared" si="512"/>
        <v>10</v>
      </c>
      <c r="CC1692" s="89"/>
      <c r="CD1692" s="22"/>
      <c r="CE1692" s="87">
        <f t="shared" si="531"/>
        <v>3</v>
      </c>
      <c r="CF1692" s="90"/>
      <c r="CG1692" s="90"/>
      <c r="CH1692" s="90"/>
      <c r="CI1692" s="22"/>
      <c r="CJ1692" s="87">
        <f t="shared" si="516"/>
        <v>3</v>
      </c>
      <c r="CK1692" s="87">
        <f t="shared" si="517"/>
        <v>10</v>
      </c>
      <c r="CL1692" s="22" t="s">
        <v>121</v>
      </c>
      <c r="CM1692" s="22" t="s">
        <v>6433</v>
      </c>
    </row>
    <row r="1693" spans="1:91" s="85" customFormat="1" ht="14.45" customHeight="1" x14ac:dyDescent="0.25">
      <c r="A1693" s="69">
        <f t="shared" si="515"/>
        <v>1691</v>
      </c>
      <c r="B1693" s="73" t="s">
        <v>102</v>
      </c>
      <c r="C1693" s="355">
        <v>235600287927</v>
      </c>
      <c r="D1693" s="265">
        <v>145482314</v>
      </c>
      <c r="E1693" s="241"/>
      <c r="F1693" s="231">
        <v>46084</v>
      </c>
      <c r="G1693" s="265" t="s">
        <v>497</v>
      </c>
      <c r="H1693" s="265" t="s">
        <v>2531</v>
      </c>
      <c r="I1693" s="265" t="s">
        <v>656</v>
      </c>
      <c r="J1693" s="265" t="s">
        <v>430</v>
      </c>
      <c r="K1693" s="265" t="s">
        <v>242</v>
      </c>
      <c r="L1693" s="231">
        <v>46097</v>
      </c>
      <c r="M1693" s="265">
        <v>20</v>
      </c>
      <c r="N1693" s="75" t="s">
        <v>6434</v>
      </c>
      <c r="O1693" s="75" t="s">
        <v>6435</v>
      </c>
      <c r="P1693" s="85">
        <v>2830049562</v>
      </c>
      <c r="Q1693" s="231">
        <v>46085</v>
      </c>
      <c r="R1693" s="241">
        <v>1209390383</v>
      </c>
      <c r="S1693" s="241">
        <v>224277053</v>
      </c>
      <c r="T1693" s="231">
        <v>46085</v>
      </c>
      <c r="U1693" s="261">
        <v>15786.184999999999</v>
      </c>
      <c r="V1693" s="261">
        <v>15226.130999999999</v>
      </c>
      <c r="W1693" s="241">
        <v>18</v>
      </c>
      <c r="X1693" s="241">
        <v>0</v>
      </c>
      <c r="Y1693" s="270">
        <v>235600346044</v>
      </c>
      <c r="Z1693" s="241" t="s">
        <v>128</v>
      </c>
      <c r="AA1693" s="85" t="s">
        <v>196</v>
      </c>
      <c r="AB1693" s="241" t="s">
        <v>5795</v>
      </c>
      <c r="AC1693" s="270">
        <v>235600287927</v>
      </c>
      <c r="AD1693" s="75" t="s">
        <v>113</v>
      </c>
      <c r="AE1693" s="74">
        <v>46087</v>
      </c>
      <c r="AF1693" s="130">
        <v>46086.625</v>
      </c>
      <c r="AG1693" s="130">
        <v>46086.5</v>
      </c>
      <c r="AH1693" s="130">
        <v>46086.666666666664</v>
      </c>
      <c r="AI1693" s="74">
        <v>46087</v>
      </c>
      <c r="AJ1693" s="241"/>
      <c r="AK1693" s="74">
        <v>46087</v>
      </c>
      <c r="AL1693" s="74">
        <v>46090</v>
      </c>
      <c r="AM1693" s="241"/>
      <c r="AN1693" s="74">
        <v>46091</v>
      </c>
      <c r="AO1693" s="81">
        <f>IF(AH1693&lt;AG1693,IF(AH1693=0,"",AH1693-1),IF(AG1693=0,"",AG1693-1))</f>
        <v>46085.5</v>
      </c>
      <c r="AP1693" s="81">
        <f>IF(AH1693&lt;AG1693,IF(AH1693=0,"",AH1693),IF(AG1693=0,"",AG1693))</f>
        <v>46086.5</v>
      </c>
      <c r="AQ1693" s="81">
        <f>IF(AH1693&lt;AG1693,IF(AH1693=0,"",AH1693),IF(AG1693=0,"",AG1693))</f>
        <v>46086.5</v>
      </c>
      <c r="AR1693" s="81">
        <f>IF(AI1693=0,"",IF(AI1693&lt;AJ1693,AJ1693+1,AI1693+1))</f>
        <v>46088</v>
      </c>
      <c r="AS1693" s="81">
        <f>IF(AI1693=0,"",IF(AE1693=0,IF(AJ1693=0,AI1693+2,AJ1693+2),AE1693+2))</f>
        <v>46089</v>
      </c>
      <c r="AT1693" s="81">
        <f>IF(AI1693=0,"",IF(AI1693&lt;AJ1693,AJ1693+1,AI1693+1))</f>
        <v>46088</v>
      </c>
      <c r="AU1693" s="82" t="s">
        <v>2794</v>
      </c>
      <c r="AV1693" s="187">
        <v>46085</v>
      </c>
      <c r="AW1693" s="182" t="s">
        <v>6436</v>
      </c>
      <c r="AX1693" s="182" t="s">
        <v>6437</v>
      </c>
      <c r="AZ1693" s="271"/>
      <c r="BT1693" s="75">
        <f>IF(COUNTIF($C$3:C1693, C1693)=1, 1, 0)</f>
        <v>0</v>
      </c>
      <c r="BU1693" s="348" t="s">
        <v>6426</v>
      </c>
      <c r="BV1693" s="340">
        <v>46087</v>
      </c>
      <c r="BZ1693" s="87">
        <f t="shared" si="530"/>
        <v>10</v>
      </c>
      <c r="CB1693" s="88">
        <f t="shared" si="512"/>
        <v>10</v>
      </c>
      <c r="CC1693" s="89"/>
      <c r="CD1693" s="22"/>
      <c r="CE1693" s="87">
        <f t="shared" si="531"/>
        <v>3</v>
      </c>
      <c r="CF1693" s="90">
        <v>9151800</v>
      </c>
      <c r="CG1693" s="90"/>
      <c r="CH1693" s="90">
        <v>9151800</v>
      </c>
      <c r="CI1693" s="91">
        <v>26148</v>
      </c>
      <c r="CJ1693" s="87">
        <f t="shared" si="516"/>
        <v>3</v>
      </c>
      <c r="CK1693" s="87">
        <f t="shared" si="517"/>
        <v>10</v>
      </c>
      <c r="CL1693" s="22" t="s">
        <v>121</v>
      </c>
      <c r="CM1693" s="22" t="s">
        <v>6427</v>
      </c>
    </row>
    <row r="1694" spans="1:91" s="85" customFormat="1" ht="14.45" customHeight="1" x14ac:dyDescent="0.25">
      <c r="A1694" s="69">
        <f t="shared" si="515"/>
        <v>1692</v>
      </c>
      <c r="B1694" s="100" t="s">
        <v>102</v>
      </c>
      <c r="C1694" s="107">
        <v>235600348993</v>
      </c>
      <c r="D1694" s="265">
        <v>145482358</v>
      </c>
      <c r="E1694" s="241"/>
      <c r="F1694" s="231">
        <v>46084</v>
      </c>
      <c r="G1694" s="265" t="s">
        <v>497</v>
      </c>
      <c r="H1694" s="265" t="s">
        <v>2531</v>
      </c>
      <c r="I1694" s="265" t="s">
        <v>656</v>
      </c>
      <c r="J1694" s="265" t="s">
        <v>430</v>
      </c>
      <c r="K1694" s="265" t="s">
        <v>242</v>
      </c>
      <c r="L1694" s="231">
        <v>46097</v>
      </c>
      <c r="M1694" s="265">
        <v>20</v>
      </c>
      <c r="N1694" s="75" t="s">
        <v>6438</v>
      </c>
      <c r="O1694" s="75" t="s">
        <v>6439</v>
      </c>
      <c r="P1694" s="85">
        <v>2830049592</v>
      </c>
      <c r="Q1694" s="231">
        <v>46085</v>
      </c>
      <c r="R1694" s="241">
        <v>1209390474</v>
      </c>
      <c r="S1694" s="241">
        <v>224277107</v>
      </c>
      <c r="T1694" s="231">
        <v>46085</v>
      </c>
      <c r="U1694" s="261">
        <v>16662.350999999999</v>
      </c>
      <c r="V1694" s="261">
        <v>16071.239</v>
      </c>
      <c r="W1694" s="241">
        <v>19</v>
      </c>
      <c r="X1694" s="241">
        <v>0</v>
      </c>
      <c r="Y1694" s="270">
        <v>235600348993</v>
      </c>
      <c r="Z1694" s="241" t="s">
        <v>128</v>
      </c>
      <c r="AA1694" s="85" t="s">
        <v>196</v>
      </c>
      <c r="AB1694" s="241" t="s">
        <v>5795</v>
      </c>
      <c r="AC1694" s="200">
        <v>235600348993</v>
      </c>
      <c r="AD1694" s="75" t="s">
        <v>113</v>
      </c>
      <c r="AE1694" s="74">
        <v>46087</v>
      </c>
      <c r="AF1694" s="130">
        <v>46086.625</v>
      </c>
      <c r="AG1694" s="130">
        <v>46086.5</v>
      </c>
      <c r="AH1694" s="130">
        <v>46086.666666666664</v>
      </c>
      <c r="AI1694" s="74">
        <v>46087</v>
      </c>
      <c r="AJ1694" s="241"/>
      <c r="AK1694" s="74">
        <v>46087</v>
      </c>
      <c r="AL1694" s="74">
        <v>46090</v>
      </c>
      <c r="AM1694" s="241"/>
      <c r="AN1694" s="74">
        <v>46091</v>
      </c>
      <c r="AO1694" s="81">
        <f>IF(AH1694&lt;AG1694,IF(AH1694=0,"",AH1694-1),IF(AG1694=0,"",AG1694-1))</f>
        <v>46085.5</v>
      </c>
      <c r="AP1694" s="81">
        <f>IF(AH1694&lt;AG1694,IF(AH1694=0,"",AH1694),IF(AG1694=0,"",AG1694))</f>
        <v>46086.5</v>
      </c>
      <c r="AQ1694" s="81">
        <f>IF(AH1694&lt;AG1694,IF(AH1694=0,"",AH1694),IF(AG1694=0,"",AG1694))</f>
        <v>46086.5</v>
      </c>
      <c r="AR1694" s="81">
        <f>IF(AI1694=0,"",IF(AI1694&lt;AJ1694,AJ1694+1,AI1694+1))</f>
        <v>46088</v>
      </c>
      <c r="AS1694" s="81">
        <f>IF(AI1694=0,"",IF(AE1694=0,IF(AJ1694=0,AI1694+2,AJ1694+2),AE1694+2))</f>
        <v>46089</v>
      </c>
      <c r="AT1694" s="81">
        <f>IF(AI1694=0,"",IF(AI1694&lt;AJ1694,AJ1694+1,AI1694+1))</f>
        <v>46088</v>
      </c>
      <c r="AU1694" s="82" t="s">
        <v>2794</v>
      </c>
      <c r="AV1694" s="187">
        <v>46085</v>
      </c>
      <c r="AW1694" s="182" t="s">
        <v>6440</v>
      </c>
      <c r="AX1694" s="182" t="s">
        <v>6441</v>
      </c>
      <c r="AZ1694" s="271"/>
      <c r="BT1694" s="75">
        <f>IF(COUNTIF($C$3:C1694, C1694)=1, 1, 0)</f>
        <v>0</v>
      </c>
      <c r="BU1694" s="348" t="s">
        <v>6432</v>
      </c>
      <c r="BV1694" s="340">
        <v>46087</v>
      </c>
      <c r="BZ1694" s="87">
        <f t="shared" si="530"/>
        <v>10</v>
      </c>
      <c r="CB1694" s="88">
        <f t="shared" si="512"/>
        <v>10</v>
      </c>
      <c r="CC1694" s="89"/>
      <c r="CD1694" s="22"/>
      <c r="CE1694" s="87">
        <f t="shared" si="531"/>
        <v>3</v>
      </c>
      <c r="CF1694" s="90">
        <v>9151800</v>
      </c>
      <c r="CG1694" s="90"/>
      <c r="CH1694" s="90">
        <v>9151800</v>
      </c>
      <c r="CI1694" s="91">
        <v>26148</v>
      </c>
      <c r="CJ1694" s="87">
        <f t="shared" si="516"/>
        <v>3</v>
      </c>
      <c r="CK1694" s="87">
        <f t="shared" si="517"/>
        <v>10</v>
      </c>
      <c r="CL1694" s="22" t="s">
        <v>121</v>
      </c>
      <c r="CM1694" s="22" t="s">
        <v>6433</v>
      </c>
    </row>
    <row r="1695" spans="1:91" s="85" customFormat="1" ht="14.45" customHeight="1" x14ac:dyDescent="0.25">
      <c r="A1695" s="69">
        <f t="shared" si="515"/>
        <v>1693</v>
      </c>
      <c r="B1695" s="73" t="s">
        <v>102</v>
      </c>
      <c r="C1695" s="355">
        <v>235600287927</v>
      </c>
      <c r="D1695" s="265">
        <v>145482362</v>
      </c>
      <c r="E1695" s="241"/>
      <c r="F1695" s="231">
        <v>46084</v>
      </c>
      <c r="G1695" s="265" t="s">
        <v>497</v>
      </c>
      <c r="H1695" s="265" t="s">
        <v>2531</v>
      </c>
      <c r="I1695" s="265" t="s">
        <v>656</v>
      </c>
      <c r="J1695" s="265" t="s">
        <v>430</v>
      </c>
      <c r="K1695" s="265" t="s">
        <v>242</v>
      </c>
      <c r="L1695" s="231">
        <v>46097</v>
      </c>
      <c r="M1695" s="265">
        <v>20</v>
      </c>
      <c r="N1695" s="75" t="s">
        <v>6442</v>
      </c>
      <c r="O1695" s="75" t="s">
        <v>6443</v>
      </c>
      <c r="P1695" s="85">
        <v>2830049591</v>
      </c>
      <c r="Q1695" s="231">
        <v>46085</v>
      </c>
      <c r="R1695" s="241"/>
      <c r="S1695" s="241">
        <v>224277111</v>
      </c>
      <c r="T1695" s="231">
        <v>46085</v>
      </c>
      <c r="U1695" s="261">
        <v>16360.156999999999</v>
      </c>
      <c r="V1695" s="261">
        <v>15779.763000000001</v>
      </c>
      <c r="W1695" s="241">
        <v>20</v>
      </c>
      <c r="X1695" s="241">
        <v>0</v>
      </c>
      <c r="Y1695" s="270">
        <v>235600229943</v>
      </c>
      <c r="Z1695" s="241" t="s">
        <v>128</v>
      </c>
      <c r="AA1695" s="85" t="s">
        <v>196</v>
      </c>
      <c r="AB1695" s="241" t="s">
        <v>5795</v>
      </c>
      <c r="AC1695" s="270">
        <v>235600287927</v>
      </c>
      <c r="AD1695" s="75" t="s">
        <v>113</v>
      </c>
      <c r="AE1695" s="74">
        <v>46087</v>
      </c>
      <c r="AF1695" s="130">
        <v>46086.625</v>
      </c>
      <c r="AG1695" s="130">
        <v>46086.5</v>
      </c>
      <c r="AH1695" s="130">
        <v>46086.666666666664</v>
      </c>
      <c r="AI1695" s="74">
        <v>46087</v>
      </c>
      <c r="AJ1695" s="241"/>
      <c r="AK1695" s="74">
        <v>46087</v>
      </c>
      <c r="AL1695" s="74">
        <v>46090</v>
      </c>
      <c r="AM1695" s="241"/>
      <c r="AN1695" s="74">
        <v>46091</v>
      </c>
      <c r="AO1695" s="81">
        <f>IF(AH1695&lt;AG1695,IF(AH1695=0,"",AH1695-1),IF(AG1695=0,"",AG1695-1))</f>
        <v>46085.5</v>
      </c>
      <c r="AP1695" s="81">
        <f>IF(AH1695&lt;AG1695,IF(AH1695=0,"",AH1695),IF(AG1695=0,"",AG1695))</f>
        <v>46086.5</v>
      </c>
      <c r="AQ1695" s="81">
        <f>IF(AH1695&lt;AG1695,IF(AH1695=0,"",AH1695),IF(AG1695=0,"",AG1695))</f>
        <v>46086.5</v>
      </c>
      <c r="AR1695" s="81">
        <f>IF(AI1695=0,"",IF(AI1695&lt;AJ1695,AJ1695+1,AI1695+1))</f>
        <v>46088</v>
      </c>
      <c r="AS1695" s="81">
        <f>IF(AI1695=0,"",IF(AE1695=0,IF(AJ1695=0,AI1695+2,AJ1695+2),AE1695+2))</f>
        <v>46089</v>
      </c>
      <c r="AT1695" s="81">
        <f>IF(AI1695=0,"",IF(AI1695&lt;AJ1695,AJ1695+1,AI1695+1))</f>
        <v>46088</v>
      </c>
      <c r="AU1695" s="82" t="s">
        <v>2794</v>
      </c>
      <c r="AV1695" s="187">
        <v>46085</v>
      </c>
      <c r="AW1695" s="182" t="s">
        <v>6444</v>
      </c>
      <c r="AX1695" s="182" t="s">
        <v>6445</v>
      </c>
      <c r="AZ1695" s="271"/>
      <c r="BT1695" s="75">
        <f>IF(COUNTIF($C$3:C1695, C1695)=1, 1, 0)</f>
        <v>0</v>
      </c>
      <c r="BU1695" s="348" t="s">
        <v>6426</v>
      </c>
      <c r="BV1695" s="340">
        <v>46087</v>
      </c>
      <c r="BZ1695" s="87">
        <f t="shared" si="530"/>
        <v>10</v>
      </c>
      <c r="CB1695" s="88">
        <f t="shared" si="512"/>
        <v>10</v>
      </c>
      <c r="CC1695" s="89"/>
      <c r="CD1695" s="22"/>
      <c r="CE1695" s="87">
        <f t="shared" si="531"/>
        <v>3</v>
      </c>
      <c r="CF1695" s="90">
        <v>9151800</v>
      </c>
      <c r="CG1695" s="90"/>
      <c r="CH1695" s="90">
        <v>9151800</v>
      </c>
      <c r="CI1695" s="91">
        <v>26148</v>
      </c>
      <c r="CJ1695" s="87">
        <f t="shared" si="516"/>
        <v>3</v>
      </c>
      <c r="CK1695" s="87">
        <f t="shared" si="517"/>
        <v>10</v>
      </c>
      <c r="CL1695" s="22" t="s">
        <v>121</v>
      </c>
      <c r="CM1695" s="22" t="s">
        <v>6427</v>
      </c>
    </row>
    <row r="1696" spans="1:91" s="85" customFormat="1" ht="14.45" customHeight="1" x14ac:dyDescent="0.25">
      <c r="A1696" s="69">
        <f t="shared" si="515"/>
        <v>1694</v>
      </c>
      <c r="B1696" s="100" t="s">
        <v>102</v>
      </c>
      <c r="C1696" s="107">
        <v>235600354837</v>
      </c>
      <c r="D1696" s="265">
        <v>145658425</v>
      </c>
      <c r="E1696" s="241">
        <v>5320007856</v>
      </c>
      <c r="F1696" s="231">
        <v>46084</v>
      </c>
      <c r="G1696" s="265" t="s">
        <v>428</v>
      </c>
      <c r="H1696" s="265" t="s">
        <v>2531</v>
      </c>
      <c r="I1696" s="265" t="s">
        <v>656</v>
      </c>
      <c r="J1696" s="265" t="s">
        <v>430</v>
      </c>
      <c r="K1696" s="265" t="s">
        <v>242</v>
      </c>
      <c r="L1696" s="231">
        <v>46099</v>
      </c>
      <c r="M1696" s="265">
        <v>0</v>
      </c>
      <c r="N1696" s="75" t="s">
        <v>6446</v>
      </c>
      <c r="O1696" s="75" t="s">
        <v>6447</v>
      </c>
      <c r="P1696" s="85">
        <v>2830049578</v>
      </c>
      <c r="Q1696" s="231">
        <v>46085</v>
      </c>
      <c r="R1696" s="241">
        <v>1209390421</v>
      </c>
      <c r="S1696" s="241">
        <v>224277190</v>
      </c>
      <c r="T1696" s="231">
        <v>46085</v>
      </c>
      <c r="U1696" s="261">
        <v>325.84199999999998</v>
      </c>
      <c r="V1696" s="261">
        <v>314.28300000000002</v>
      </c>
      <c r="W1696" s="265">
        <v>1</v>
      </c>
      <c r="X1696" s="265">
        <v>0</v>
      </c>
      <c r="Y1696" s="270">
        <v>235600229952</v>
      </c>
      <c r="Z1696" s="241" t="s">
        <v>128</v>
      </c>
      <c r="AA1696" s="85" t="s">
        <v>196</v>
      </c>
      <c r="AB1696" s="241" t="s">
        <v>5795</v>
      </c>
      <c r="AC1696" s="200">
        <v>235600354837</v>
      </c>
      <c r="AD1696" s="75" t="s">
        <v>113</v>
      </c>
      <c r="AE1696" s="74">
        <v>46087</v>
      </c>
      <c r="AF1696" s="130">
        <v>46086.625</v>
      </c>
      <c r="AG1696" s="130">
        <v>46086.5</v>
      </c>
      <c r="AH1696" s="130">
        <v>46086.666666666664</v>
      </c>
      <c r="AI1696" s="74">
        <v>46087</v>
      </c>
      <c r="AJ1696" s="241"/>
      <c r="AK1696" s="74">
        <v>46087</v>
      </c>
      <c r="AL1696" s="74">
        <v>46090</v>
      </c>
      <c r="AM1696" s="241"/>
      <c r="AN1696" s="74">
        <v>46091</v>
      </c>
      <c r="AO1696" s="81" t="s">
        <v>121</v>
      </c>
      <c r="AP1696" s="81" t="s">
        <v>121</v>
      </c>
      <c r="AQ1696" s="81" t="s">
        <v>121</v>
      </c>
      <c r="AR1696" s="81" t="s">
        <v>121</v>
      </c>
      <c r="AS1696" s="81" t="s">
        <v>121</v>
      </c>
      <c r="AT1696" s="81" t="s">
        <v>121</v>
      </c>
      <c r="AU1696" s="82" t="s">
        <v>2794</v>
      </c>
      <c r="AV1696" s="187">
        <v>46085</v>
      </c>
      <c r="AW1696" s="182" t="s">
        <v>6448</v>
      </c>
      <c r="AX1696" s="182" t="s">
        <v>6449</v>
      </c>
      <c r="AZ1696" s="271"/>
      <c r="BT1696" s="75">
        <f>IF(COUNTIF($C$3:C1696, C1696)=1, 1, 0)</f>
        <v>0</v>
      </c>
      <c r="BU1696" s="189" t="s">
        <v>5796</v>
      </c>
      <c r="BV1696" s="74">
        <v>46087</v>
      </c>
      <c r="BZ1696" s="87">
        <f t="shared" si="530"/>
        <v>10</v>
      </c>
      <c r="CB1696" s="88">
        <f t="shared" si="512"/>
        <v>10</v>
      </c>
      <c r="CC1696" s="89"/>
      <c r="CD1696" s="22"/>
      <c r="CE1696" s="87">
        <f t="shared" si="531"/>
        <v>3</v>
      </c>
      <c r="CF1696" s="90"/>
      <c r="CG1696" s="90"/>
      <c r="CH1696" s="90"/>
      <c r="CI1696" s="22"/>
      <c r="CJ1696" s="87">
        <f t="shared" si="516"/>
        <v>3</v>
      </c>
      <c r="CK1696" s="87">
        <f t="shared" si="517"/>
        <v>10</v>
      </c>
      <c r="CL1696" s="22" t="s">
        <v>121</v>
      </c>
      <c r="CM1696" s="22" t="s">
        <v>5797</v>
      </c>
    </row>
    <row r="1697" spans="1:91" s="85" customFormat="1" ht="14.45" customHeight="1" x14ac:dyDescent="0.25">
      <c r="A1697" s="69">
        <f t="shared" si="515"/>
        <v>1695</v>
      </c>
      <c r="B1697" s="100" t="s">
        <v>102</v>
      </c>
      <c r="C1697" s="107">
        <v>235600354837</v>
      </c>
      <c r="D1697" s="265">
        <v>145367909</v>
      </c>
      <c r="E1697" s="241">
        <v>5320007856</v>
      </c>
      <c r="F1697" s="231">
        <v>46084</v>
      </c>
      <c r="G1697" s="265" t="s">
        <v>428</v>
      </c>
      <c r="H1697" s="265" t="s">
        <v>2531</v>
      </c>
      <c r="I1697" s="265" t="s">
        <v>656</v>
      </c>
      <c r="J1697" s="265" t="s">
        <v>430</v>
      </c>
      <c r="K1697" s="265" t="s">
        <v>242</v>
      </c>
      <c r="L1697" s="231">
        <v>46100</v>
      </c>
      <c r="M1697" s="265">
        <v>20</v>
      </c>
      <c r="N1697" s="75" t="s">
        <v>6446</v>
      </c>
      <c r="O1697" s="75" t="s">
        <v>6447</v>
      </c>
      <c r="P1697" s="85">
        <v>2830049579</v>
      </c>
      <c r="Q1697" s="231">
        <v>46085</v>
      </c>
      <c r="R1697" s="241">
        <v>1209390416</v>
      </c>
      <c r="S1697" s="241">
        <v>224277186</v>
      </c>
      <c r="T1697" s="231">
        <v>46085</v>
      </c>
      <c r="U1697" s="261">
        <v>6587.0940000000001</v>
      </c>
      <c r="V1697" s="261">
        <v>6353.41</v>
      </c>
      <c r="W1697" s="265">
        <v>8</v>
      </c>
      <c r="X1697" s="265">
        <v>0</v>
      </c>
      <c r="Y1697" s="270">
        <v>235600229952</v>
      </c>
      <c r="Z1697" s="241" t="s">
        <v>128</v>
      </c>
      <c r="AA1697" s="85" t="s">
        <v>196</v>
      </c>
      <c r="AB1697" s="241" t="s">
        <v>5795</v>
      </c>
      <c r="AC1697" s="200">
        <v>235600354837</v>
      </c>
      <c r="AD1697" s="75" t="s">
        <v>113</v>
      </c>
      <c r="AE1697" s="74">
        <v>46087</v>
      </c>
      <c r="AF1697" s="130">
        <v>46086.625</v>
      </c>
      <c r="AG1697" s="130">
        <v>46086.5</v>
      </c>
      <c r="AH1697" s="130">
        <v>46086.666666666664</v>
      </c>
      <c r="AI1697" s="74">
        <v>46087</v>
      </c>
      <c r="AJ1697" s="241"/>
      <c r="AK1697" s="74">
        <v>46087</v>
      </c>
      <c r="AL1697" s="74">
        <v>46090</v>
      </c>
      <c r="AM1697" s="241"/>
      <c r="AN1697" s="74">
        <v>46091</v>
      </c>
      <c r="AO1697" s="81" t="s">
        <v>121</v>
      </c>
      <c r="AP1697" s="81" t="s">
        <v>121</v>
      </c>
      <c r="AQ1697" s="81" t="s">
        <v>121</v>
      </c>
      <c r="AR1697" s="81" t="s">
        <v>121</v>
      </c>
      <c r="AS1697" s="81" t="s">
        <v>121</v>
      </c>
      <c r="AT1697" s="81" t="s">
        <v>121</v>
      </c>
      <c r="AU1697" s="82" t="s">
        <v>2794</v>
      </c>
      <c r="AV1697" s="187">
        <v>46085</v>
      </c>
      <c r="AW1697" s="75">
        <f>_xlfn.XLOOKUP(D1697,'[1]OPS Loading report'!$E:$E,'[1]OPS Loading report'!$G:$G)</f>
        <v>0</v>
      </c>
      <c r="AX1697" s="182">
        <v>0</v>
      </c>
      <c r="AZ1697" s="271"/>
      <c r="BT1697" s="75">
        <f>IF(COUNTIF($C$3:C1697, C1697)=1, 1, 0)</f>
        <v>0</v>
      </c>
      <c r="BU1697" s="189" t="s">
        <v>5796</v>
      </c>
      <c r="BV1697" s="74">
        <v>46087</v>
      </c>
      <c r="BZ1697" s="87">
        <f t="shared" si="530"/>
        <v>10</v>
      </c>
      <c r="CB1697" s="88">
        <f t="shared" si="512"/>
        <v>10</v>
      </c>
      <c r="CC1697" s="89"/>
      <c r="CD1697" s="22"/>
      <c r="CE1697" s="87">
        <f t="shared" si="531"/>
        <v>3</v>
      </c>
      <c r="CF1697" s="90">
        <v>9151800</v>
      </c>
      <c r="CG1697" s="90"/>
      <c r="CH1697" s="90">
        <v>9151800</v>
      </c>
      <c r="CI1697" s="91">
        <v>26148</v>
      </c>
      <c r="CJ1697" s="87">
        <f t="shared" si="516"/>
        <v>3</v>
      </c>
      <c r="CK1697" s="87">
        <f t="shared" si="517"/>
        <v>10</v>
      </c>
      <c r="CL1697" s="22" t="s">
        <v>121</v>
      </c>
      <c r="CM1697" s="22" t="s">
        <v>5797</v>
      </c>
    </row>
    <row r="1698" spans="1:91" s="85" customFormat="1" ht="14.45" customHeight="1" x14ac:dyDescent="0.25">
      <c r="A1698" s="69">
        <f t="shared" si="515"/>
        <v>1696</v>
      </c>
      <c r="B1698" s="100" t="s">
        <v>102</v>
      </c>
      <c r="C1698" s="270">
        <v>235600346052</v>
      </c>
      <c r="D1698" s="265">
        <v>145532769</v>
      </c>
      <c r="E1698" s="241"/>
      <c r="F1698" s="231">
        <v>46084</v>
      </c>
      <c r="G1698" s="265" t="s">
        <v>479</v>
      </c>
      <c r="H1698" s="265" t="s">
        <v>2531</v>
      </c>
      <c r="I1698" s="265" t="s">
        <v>105</v>
      </c>
      <c r="J1698" s="265" t="s">
        <v>430</v>
      </c>
      <c r="K1698" s="265" t="s">
        <v>242</v>
      </c>
      <c r="L1698" s="231">
        <v>46097</v>
      </c>
      <c r="M1698" s="265">
        <v>40</v>
      </c>
      <c r="N1698" s="75" t="s">
        <v>6450</v>
      </c>
      <c r="O1698" s="75" t="s">
        <v>6451</v>
      </c>
      <c r="P1698" s="85">
        <v>2830049587</v>
      </c>
      <c r="Q1698" s="231">
        <v>46085</v>
      </c>
      <c r="R1698" s="241">
        <v>1209390453</v>
      </c>
      <c r="S1698" s="241">
        <v>224276962</v>
      </c>
      <c r="T1698" s="231">
        <v>46085</v>
      </c>
      <c r="U1698" s="357">
        <v>9878.6650000000009</v>
      </c>
      <c r="V1698" s="357">
        <v>9636.6579999999994</v>
      </c>
      <c r="W1698" s="241">
        <v>19</v>
      </c>
      <c r="X1698" s="241">
        <v>4</v>
      </c>
      <c r="Y1698" s="270">
        <v>235600346052</v>
      </c>
      <c r="Z1698" s="241" t="s">
        <v>128</v>
      </c>
      <c r="AA1698" s="85" t="s">
        <v>196</v>
      </c>
      <c r="AB1698" s="241" t="s">
        <v>5795</v>
      </c>
      <c r="AC1698" s="270">
        <v>235600346052</v>
      </c>
      <c r="AD1698" s="75" t="s">
        <v>113</v>
      </c>
      <c r="AE1698" s="74">
        <v>46087</v>
      </c>
      <c r="AF1698" s="130">
        <v>46086.625</v>
      </c>
      <c r="AG1698" s="130">
        <v>46086.5</v>
      </c>
      <c r="AH1698" s="130">
        <v>46086.666666666664</v>
      </c>
      <c r="AI1698" s="74">
        <v>46087</v>
      </c>
      <c r="AJ1698" s="241"/>
      <c r="AK1698" s="74">
        <v>46087</v>
      </c>
      <c r="AL1698" s="74">
        <v>46090</v>
      </c>
      <c r="AM1698" s="241"/>
      <c r="AN1698" s="74">
        <v>46090</v>
      </c>
      <c r="AO1698" s="81">
        <f>IF(AH1698&lt;AG1698,IF(AH1698=0,"",AH1698-1),IF(AG1698=0,"",AG1698-1))</f>
        <v>46085.5</v>
      </c>
      <c r="AP1698" s="81">
        <f>IF(AH1698&lt;AG1698,IF(AH1698=0,"",AH1698),IF(AG1698=0,"",AG1698))</f>
        <v>46086.5</v>
      </c>
      <c r="AQ1698" s="81">
        <f>IF(AH1698&lt;AG1698,IF(AH1698=0,"",AH1698),IF(AG1698=0,"",AG1698))</f>
        <v>46086.5</v>
      </c>
      <c r="AR1698" s="81">
        <f>IF(AI1698=0,"",IF(AI1698&lt;AJ1698,AJ1698+1,AI1698+1))</f>
        <v>46088</v>
      </c>
      <c r="AS1698" s="81">
        <f>IF(AI1698=0,"",IF(AE1698=0,IF(AJ1698=0,AI1698+2,AJ1698+2),AE1698+2))</f>
        <v>46089</v>
      </c>
      <c r="AT1698" s="81">
        <f>IF(AI1698=0,"",IF(AI1698&lt;AJ1698,AJ1698+1,AI1698+1))</f>
        <v>46088</v>
      </c>
      <c r="AU1698" s="82" t="s">
        <v>2794</v>
      </c>
      <c r="AV1698" s="187">
        <v>46085</v>
      </c>
      <c r="AW1698" s="182" t="s">
        <v>6452</v>
      </c>
      <c r="AX1698" s="182" t="s">
        <v>6453</v>
      </c>
      <c r="AZ1698" s="271"/>
      <c r="BT1698" s="75">
        <f>IF(COUNTIF($C$3:C1698, C1698)=1, 1, 0)</f>
        <v>1</v>
      </c>
      <c r="BU1698" s="348" t="s">
        <v>6454</v>
      </c>
      <c r="BV1698" s="340">
        <v>46087</v>
      </c>
      <c r="BZ1698" s="87">
        <f t="shared" si="530"/>
        <v>10</v>
      </c>
      <c r="CB1698" s="88">
        <f t="shared" si="512"/>
        <v>10</v>
      </c>
      <c r="CC1698" s="89"/>
      <c r="CD1698" s="22"/>
      <c r="CE1698" s="87">
        <f t="shared" si="531"/>
        <v>3</v>
      </c>
      <c r="CF1698" s="90">
        <v>18303600</v>
      </c>
      <c r="CG1698" s="90"/>
      <c r="CH1698" s="90">
        <v>18303600</v>
      </c>
      <c r="CI1698" s="22">
        <v>26148</v>
      </c>
      <c r="CJ1698" s="87">
        <f t="shared" si="516"/>
        <v>3</v>
      </c>
      <c r="CK1698" s="87">
        <f t="shared" si="517"/>
        <v>10</v>
      </c>
      <c r="CL1698" s="22" t="s">
        <v>121</v>
      </c>
      <c r="CM1698" s="22" t="s">
        <v>6455</v>
      </c>
    </row>
    <row r="1699" spans="1:91" s="85" customFormat="1" ht="14.45" customHeight="1" x14ac:dyDescent="0.25">
      <c r="A1699" s="69">
        <f t="shared" si="515"/>
        <v>1697</v>
      </c>
      <c r="B1699" s="73" t="s">
        <v>102</v>
      </c>
      <c r="C1699" s="355">
        <v>235600287927</v>
      </c>
      <c r="D1699" s="265">
        <v>145406436</v>
      </c>
      <c r="E1699" s="241" t="s">
        <v>619</v>
      </c>
      <c r="F1699" s="231">
        <v>46084</v>
      </c>
      <c r="G1699" s="265" t="s">
        <v>497</v>
      </c>
      <c r="H1699" s="265" t="s">
        <v>2531</v>
      </c>
      <c r="I1699" s="265" t="s">
        <v>656</v>
      </c>
      <c r="J1699" s="265" t="s">
        <v>430</v>
      </c>
      <c r="K1699" s="265" t="s">
        <v>242</v>
      </c>
      <c r="L1699" s="231">
        <v>46097</v>
      </c>
      <c r="M1699" s="265">
        <v>20</v>
      </c>
      <c r="N1699" s="75" t="s">
        <v>6456</v>
      </c>
      <c r="O1699" s="75" t="s">
        <v>6457</v>
      </c>
      <c r="P1699" s="85">
        <v>2830049565</v>
      </c>
      <c r="Q1699" s="231">
        <v>46085</v>
      </c>
      <c r="R1699" s="241">
        <v>1209390388</v>
      </c>
      <c r="S1699" s="241">
        <v>224277037</v>
      </c>
      <c r="T1699" s="231">
        <v>46085</v>
      </c>
      <c r="U1699" s="261">
        <v>16666.528999999999</v>
      </c>
      <c r="V1699" s="261">
        <v>16075.161</v>
      </c>
      <c r="W1699" s="241">
        <v>19</v>
      </c>
      <c r="X1699" s="241">
        <v>0</v>
      </c>
      <c r="Y1699" s="270">
        <v>235600229960</v>
      </c>
      <c r="Z1699" s="241" t="s">
        <v>128</v>
      </c>
      <c r="AA1699" s="85" t="s">
        <v>196</v>
      </c>
      <c r="AB1699" s="241" t="s">
        <v>5795</v>
      </c>
      <c r="AC1699" s="270">
        <v>235600287927</v>
      </c>
      <c r="AD1699" s="75" t="s">
        <v>113</v>
      </c>
      <c r="AE1699" s="74">
        <v>46089</v>
      </c>
      <c r="AF1699" s="130">
        <v>46086.625</v>
      </c>
      <c r="AG1699" s="130">
        <v>46086.5</v>
      </c>
      <c r="AH1699" s="130">
        <v>46086.666666666664</v>
      </c>
      <c r="AI1699" s="74">
        <v>46087</v>
      </c>
      <c r="AJ1699" s="241"/>
      <c r="AK1699" s="74">
        <v>46087</v>
      </c>
      <c r="AL1699" s="74">
        <v>46090</v>
      </c>
      <c r="AM1699" s="241"/>
      <c r="AN1699" s="74">
        <v>46091</v>
      </c>
      <c r="AO1699" s="81">
        <f>IF(AH1699&lt;AG1699,IF(AH1699=0,"",AH1699-1),IF(AG1699=0,"",AG1699-1))</f>
        <v>46085.5</v>
      </c>
      <c r="AP1699" s="81">
        <f>IF(AH1699&lt;AG1699,IF(AH1699=0,"",AH1699),IF(AG1699=0,"",AG1699))</f>
        <v>46086.5</v>
      </c>
      <c r="AQ1699" s="81">
        <f>IF(AH1699&lt;AG1699,IF(AH1699=0,"",AH1699),IF(AG1699=0,"",AG1699))</f>
        <v>46086.5</v>
      </c>
      <c r="AR1699" s="81">
        <f>IF(AI1699=0,"",IF(AI1699&lt;AJ1699,AJ1699+1,AI1699+1))</f>
        <v>46088</v>
      </c>
      <c r="AS1699" s="81">
        <f>IF(AI1699=0,"",IF(AE1699=0,IF(AJ1699=0,AI1699+2,AJ1699+2),AE1699+2))</f>
        <v>46091</v>
      </c>
      <c r="AT1699" s="81">
        <f>IF(AI1699=0,"",IF(AI1699&lt;AJ1699,AJ1699+1,AI1699+1))</f>
        <v>46088</v>
      </c>
      <c r="AU1699" s="82" t="s">
        <v>2794</v>
      </c>
      <c r="AV1699" s="187">
        <v>46085</v>
      </c>
      <c r="AW1699" s="182" t="s">
        <v>6458</v>
      </c>
      <c r="AX1699" s="182" t="s">
        <v>6459</v>
      </c>
      <c r="AZ1699" s="271"/>
      <c r="BT1699" s="75">
        <f>IF(COUNTIF($C$3:C1699, C1699)=1, 1, 0)</f>
        <v>0</v>
      </c>
      <c r="BU1699" s="348" t="s">
        <v>6426</v>
      </c>
      <c r="BV1699" s="340">
        <v>46087</v>
      </c>
      <c r="BZ1699" s="87">
        <f t="shared" si="530"/>
        <v>10</v>
      </c>
      <c r="CB1699" s="88">
        <f t="shared" si="512"/>
        <v>10</v>
      </c>
      <c r="CC1699" s="89"/>
      <c r="CD1699" s="22"/>
      <c r="CE1699" s="87">
        <f t="shared" si="531"/>
        <v>3</v>
      </c>
      <c r="CF1699" s="90">
        <v>9151800</v>
      </c>
      <c r="CG1699" s="90"/>
      <c r="CH1699" s="90">
        <v>9151800</v>
      </c>
      <c r="CI1699" s="91">
        <v>26148</v>
      </c>
      <c r="CJ1699" s="87">
        <f t="shared" si="516"/>
        <v>3</v>
      </c>
      <c r="CK1699" s="87">
        <f t="shared" si="517"/>
        <v>10</v>
      </c>
      <c r="CL1699" s="22" t="s">
        <v>121</v>
      </c>
      <c r="CM1699" s="22" t="s">
        <v>6427</v>
      </c>
    </row>
    <row r="1700" spans="1:91" s="85" customFormat="1" ht="14.45" customHeight="1" x14ac:dyDescent="0.25">
      <c r="A1700" s="69">
        <f t="shared" si="515"/>
        <v>1698</v>
      </c>
      <c r="B1700" s="100" t="s">
        <v>102</v>
      </c>
      <c r="C1700" s="107">
        <v>235600348993</v>
      </c>
      <c r="D1700" s="265">
        <v>145406446</v>
      </c>
      <c r="E1700" s="241" t="s">
        <v>619</v>
      </c>
      <c r="F1700" s="231">
        <v>46084</v>
      </c>
      <c r="G1700" s="265" t="s">
        <v>497</v>
      </c>
      <c r="H1700" s="265" t="s">
        <v>2531</v>
      </c>
      <c r="I1700" s="265" t="s">
        <v>656</v>
      </c>
      <c r="J1700" s="265" t="s">
        <v>430</v>
      </c>
      <c r="K1700" s="265" t="s">
        <v>242</v>
      </c>
      <c r="L1700" s="231">
        <v>46097</v>
      </c>
      <c r="M1700" s="265">
        <v>20</v>
      </c>
      <c r="N1700" s="75" t="s">
        <v>6460</v>
      </c>
      <c r="O1700" s="75" t="s">
        <v>6461</v>
      </c>
      <c r="P1700" s="85">
        <v>2830049610</v>
      </c>
      <c r="Q1700" s="231">
        <v>46085</v>
      </c>
      <c r="R1700" s="241">
        <v>1209390519</v>
      </c>
      <c r="S1700" s="241">
        <v>224278849</v>
      </c>
      <c r="T1700" s="231">
        <v>46085</v>
      </c>
      <c r="U1700" s="261">
        <v>15940.536</v>
      </c>
      <c r="V1700" s="261">
        <v>15375.027</v>
      </c>
      <c r="W1700" s="241">
        <v>19</v>
      </c>
      <c r="X1700" s="241">
        <v>0</v>
      </c>
      <c r="Y1700" s="270">
        <v>235600229994</v>
      </c>
      <c r="Z1700" s="241" t="s">
        <v>128</v>
      </c>
      <c r="AA1700" s="85" t="s">
        <v>196</v>
      </c>
      <c r="AB1700" s="241" t="s">
        <v>5795</v>
      </c>
      <c r="AC1700" s="200">
        <v>235600348993</v>
      </c>
      <c r="AD1700" s="75" t="s">
        <v>113</v>
      </c>
      <c r="AE1700" s="74">
        <v>46087</v>
      </c>
      <c r="AF1700" s="130">
        <v>46086.625</v>
      </c>
      <c r="AG1700" s="130">
        <v>46086.5</v>
      </c>
      <c r="AH1700" s="130">
        <v>46086.666666666664</v>
      </c>
      <c r="AI1700" s="74">
        <v>46087</v>
      </c>
      <c r="AJ1700" s="241"/>
      <c r="AK1700" s="74">
        <v>46087</v>
      </c>
      <c r="AL1700" s="74">
        <v>46090</v>
      </c>
      <c r="AM1700" s="241"/>
      <c r="AN1700" s="74">
        <v>46091</v>
      </c>
      <c r="AO1700" s="81">
        <f>IF(AH1700&lt;AG1700,IF(AH1700=0,"",AH1700-1),IF(AG1700=0,"",AG1700-1))</f>
        <v>46085.5</v>
      </c>
      <c r="AP1700" s="81">
        <f>IF(AH1700&lt;AG1700,IF(AH1700=0,"",AH1700),IF(AG1700=0,"",AG1700))</f>
        <v>46086.5</v>
      </c>
      <c r="AQ1700" s="81">
        <f>IF(AH1700&lt;AG1700,IF(AH1700=0,"",AH1700),IF(AG1700=0,"",AG1700))</f>
        <v>46086.5</v>
      </c>
      <c r="AR1700" s="81">
        <f>IF(AI1700=0,"",IF(AI1700&lt;AJ1700,AJ1700+1,AI1700+1))</f>
        <v>46088</v>
      </c>
      <c r="AS1700" s="81">
        <f>IF(AI1700=0,"",IF(AE1700=0,IF(AJ1700=0,AI1700+2,AJ1700+2),AE1700+2))</f>
        <v>46089</v>
      </c>
      <c r="AT1700" s="81">
        <f>IF(AI1700=0,"",IF(AI1700&lt;AJ1700,AJ1700+1,AI1700+1))</f>
        <v>46088</v>
      </c>
      <c r="AU1700" s="82" t="s">
        <v>2794</v>
      </c>
      <c r="AV1700" s="187">
        <v>46085</v>
      </c>
      <c r="AW1700" s="182" t="s">
        <v>6462</v>
      </c>
      <c r="AX1700" s="182" t="s">
        <v>6463</v>
      </c>
      <c r="AZ1700" s="271"/>
      <c r="BT1700" s="75">
        <f>IF(COUNTIF($C$3:C1700, C1700)=1, 1, 0)</f>
        <v>0</v>
      </c>
      <c r="BU1700" s="348" t="s">
        <v>6432</v>
      </c>
      <c r="BV1700" s="340">
        <v>46087</v>
      </c>
      <c r="BZ1700" s="87">
        <f t="shared" si="530"/>
        <v>10</v>
      </c>
      <c r="CB1700" s="88">
        <f t="shared" si="512"/>
        <v>10</v>
      </c>
      <c r="CC1700" s="89"/>
      <c r="CD1700" s="22"/>
      <c r="CE1700" s="87">
        <f t="shared" si="531"/>
        <v>3</v>
      </c>
      <c r="CF1700" s="90">
        <v>9151800</v>
      </c>
      <c r="CG1700" s="90"/>
      <c r="CH1700" s="90">
        <v>9151800</v>
      </c>
      <c r="CI1700" s="91">
        <v>26148</v>
      </c>
      <c r="CJ1700" s="87">
        <f t="shared" si="516"/>
        <v>3</v>
      </c>
      <c r="CK1700" s="87">
        <f t="shared" si="517"/>
        <v>10</v>
      </c>
      <c r="CL1700" s="22" t="s">
        <v>121</v>
      </c>
      <c r="CM1700" s="22" t="s">
        <v>6433</v>
      </c>
    </row>
    <row r="1701" spans="1:91" ht="14.45" customHeight="1" x14ac:dyDescent="0.25">
      <c r="A1701" s="69">
        <f t="shared" si="515"/>
        <v>1699</v>
      </c>
      <c r="B1701" s="260" t="s">
        <v>102</v>
      </c>
      <c r="C1701" s="358" t="s">
        <v>6464</v>
      </c>
      <c r="D1701" s="288">
        <v>145660017</v>
      </c>
      <c r="E1701" s="241"/>
      <c r="F1701" s="231">
        <v>46090</v>
      </c>
      <c r="G1701" s="265" t="s">
        <v>1247</v>
      </c>
      <c r="H1701" s="265" t="s">
        <v>2963</v>
      </c>
      <c r="I1701" s="265" t="s">
        <v>105</v>
      </c>
      <c r="J1701" s="85" t="s">
        <v>1161</v>
      </c>
      <c r="K1701" s="265" t="s">
        <v>242</v>
      </c>
      <c r="L1701" s="231">
        <v>46106</v>
      </c>
      <c r="M1701" s="265">
        <v>40</v>
      </c>
      <c r="N1701" s="85" t="s">
        <v>6465</v>
      </c>
      <c r="O1701" s="85" t="s">
        <v>6466</v>
      </c>
      <c r="P1701" s="85">
        <v>2830049927</v>
      </c>
      <c r="Q1701" s="231">
        <v>46092</v>
      </c>
      <c r="R1701" s="241">
        <v>1209392435</v>
      </c>
      <c r="S1701" s="241">
        <v>224304963</v>
      </c>
      <c r="T1701" s="231">
        <v>46092</v>
      </c>
      <c r="U1701" s="261">
        <v>18833.280999999999</v>
      </c>
      <c r="V1701" s="261">
        <v>18125.456999999999</v>
      </c>
      <c r="W1701" s="241">
        <v>19</v>
      </c>
      <c r="X1701" s="241">
        <v>15</v>
      </c>
      <c r="Y1701" s="270" t="s">
        <v>6467</v>
      </c>
      <c r="Z1701" s="241" t="s">
        <v>258</v>
      </c>
      <c r="AA1701" s="85" t="s">
        <v>6468</v>
      </c>
      <c r="AB1701" s="241" t="s">
        <v>5789</v>
      </c>
      <c r="AC1701" s="270" t="s">
        <v>6464</v>
      </c>
      <c r="AD1701" s="75" t="s">
        <v>113</v>
      </c>
      <c r="AE1701" s="99">
        <v>46097</v>
      </c>
      <c r="AF1701" s="130">
        <v>46096</v>
      </c>
      <c r="AG1701" s="130">
        <v>46094.5</v>
      </c>
      <c r="AH1701" s="130">
        <v>46096.625</v>
      </c>
      <c r="AI1701" s="99">
        <v>46096</v>
      </c>
      <c r="AJ1701" s="69"/>
      <c r="AK1701" s="217">
        <v>46096</v>
      </c>
      <c r="AL1701" s="99">
        <v>46098</v>
      </c>
      <c r="AM1701" s="241"/>
      <c r="AN1701" s="99">
        <v>46098</v>
      </c>
      <c r="AO1701" s="81">
        <f>IF(AH1701&lt;AG1701,IF(AH1701=0,"",AH1701-1),IF(AG1701=0,"",AG1701-1))</f>
        <v>46093.5</v>
      </c>
      <c r="AP1701" s="81">
        <f>IF(AH1701&lt;AG1701,IF(AH1701=0,"",AH1701),IF(AG1701=0,"",AG1701))</f>
        <v>46094.5</v>
      </c>
      <c r="AQ1701" s="81">
        <f>IF(AH1701&lt;AG1701,IF(AH1701=0,"",AH1701),IF(AG1701=0,"",AG1701))</f>
        <v>46094.5</v>
      </c>
      <c r="AR1701" s="81">
        <f>IF(AI1701=0,"",IF(AI1701&lt;AJ1701,AJ1701+1,AI1701+1))</f>
        <v>46097</v>
      </c>
      <c r="AS1701" s="81">
        <f>IF(AI1701=0,"",IF(AE1701=0,IF(AJ1701=0,AI1701+2,AJ1701+2),AE1701+2))</f>
        <v>46099</v>
      </c>
      <c r="AT1701" s="81">
        <f>IF(AI1701=0,"",IF(AI1701&lt;AJ1701,AJ1701+1,AI1701+1))</f>
        <v>46097</v>
      </c>
      <c r="AU1701" s="224" t="s">
        <v>5120</v>
      </c>
      <c r="AV1701" s="134">
        <v>46092</v>
      </c>
      <c r="AW1701" s="182" t="s">
        <v>6469</v>
      </c>
      <c r="AX1701" s="182" t="s">
        <v>6470</v>
      </c>
      <c r="AY1701" s="85"/>
      <c r="AZ1701" s="271"/>
      <c r="BA1701" s="85"/>
      <c r="BB1701" s="85"/>
      <c r="BC1701" s="85"/>
      <c r="BD1701" s="85"/>
      <c r="BE1701" s="85"/>
      <c r="BF1701" s="85"/>
      <c r="BG1701" s="85"/>
      <c r="BH1701" s="85"/>
      <c r="BI1701" s="85"/>
      <c r="BJ1701" s="85"/>
      <c r="BK1701" s="85"/>
      <c r="BL1701" s="85"/>
      <c r="BM1701" s="85"/>
      <c r="BN1701" s="85"/>
      <c r="BO1701" s="85"/>
      <c r="BP1701" s="85"/>
      <c r="BQ1701" s="85"/>
      <c r="BR1701" s="85"/>
      <c r="BS1701" s="85"/>
      <c r="BT1701" s="75">
        <f>IF(COUNTIF($C$3:C1701, C1701)=1, 1, 0)</f>
        <v>1</v>
      </c>
      <c r="BU1701" s="201" t="s">
        <v>6471</v>
      </c>
      <c r="BV1701" s="359">
        <v>46097</v>
      </c>
      <c r="BZ1701" s="87">
        <f t="shared" si="530"/>
        <v>11</v>
      </c>
      <c r="CB1701" s="88">
        <f t="shared" si="512"/>
        <v>12</v>
      </c>
      <c r="CC1701" s="89"/>
      <c r="CE1701" s="87">
        <f t="shared" si="531"/>
        <v>3</v>
      </c>
      <c r="CF1701" s="90">
        <v>6968668</v>
      </c>
      <c r="CG1701" s="90"/>
      <c r="CH1701" s="90">
        <v>6968668</v>
      </c>
      <c r="CI1701" s="91">
        <v>26198</v>
      </c>
      <c r="CJ1701" s="87">
        <f t="shared" si="516"/>
        <v>3</v>
      </c>
      <c r="CK1701" s="87">
        <f t="shared" si="517"/>
        <v>11</v>
      </c>
      <c r="CL1701" s="22" t="s">
        <v>5125</v>
      </c>
      <c r="CM1701" s="22" t="s">
        <v>6472</v>
      </c>
    </row>
    <row r="1702" spans="1:91" ht="14.85" customHeight="1" x14ac:dyDescent="0.25">
      <c r="A1702" s="69">
        <f t="shared" si="515"/>
        <v>1700</v>
      </c>
      <c r="B1702" s="265" t="s">
        <v>102</v>
      </c>
      <c r="C1702" s="287" t="s">
        <v>6171</v>
      </c>
      <c r="D1702" s="288">
        <v>145686589</v>
      </c>
      <c r="E1702" s="241">
        <v>5320007918</v>
      </c>
      <c r="F1702" s="231">
        <v>46092</v>
      </c>
      <c r="G1702" s="265" t="s">
        <v>1246</v>
      </c>
      <c r="H1702" s="265" t="s">
        <v>2963</v>
      </c>
      <c r="I1702" s="265" t="s">
        <v>105</v>
      </c>
      <c r="J1702" s="265" t="s">
        <v>4461</v>
      </c>
      <c r="K1702" s="265" t="s">
        <v>242</v>
      </c>
      <c r="L1702" s="231">
        <v>46107</v>
      </c>
      <c r="M1702" s="265">
        <v>0</v>
      </c>
      <c r="N1702" s="85" t="s">
        <v>6188</v>
      </c>
      <c r="O1702" s="85" t="s">
        <v>6189</v>
      </c>
      <c r="P1702" s="85">
        <v>2830049973</v>
      </c>
      <c r="Q1702" s="231">
        <v>46093</v>
      </c>
      <c r="R1702" s="241">
        <v>1209392787</v>
      </c>
      <c r="S1702" s="241">
        <v>224310672</v>
      </c>
      <c r="T1702" s="231">
        <v>46093</v>
      </c>
      <c r="U1702" s="261">
        <v>2932.4389999999999</v>
      </c>
      <c r="V1702" s="261">
        <v>2820.86</v>
      </c>
      <c r="W1702" s="241">
        <v>3</v>
      </c>
      <c r="X1702" s="241">
        <v>3</v>
      </c>
      <c r="Y1702" s="270">
        <v>7267258020</v>
      </c>
      <c r="Z1702" s="241" t="s">
        <v>354</v>
      </c>
      <c r="AA1702" s="75" t="s">
        <v>4435</v>
      </c>
      <c r="AB1702" s="265" t="s">
        <v>5789</v>
      </c>
      <c r="AC1702" s="97" t="s">
        <v>6171</v>
      </c>
      <c r="AD1702" s="75" t="s">
        <v>113</v>
      </c>
      <c r="AE1702" s="74">
        <v>46096</v>
      </c>
      <c r="AF1702" s="130">
        <v>46096</v>
      </c>
      <c r="AG1702" s="130">
        <v>46094.625</v>
      </c>
      <c r="AH1702" s="130">
        <v>46094.625</v>
      </c>
      <c r="AI1702" s="99">
        <v>46096</v>
      </c>
      <c r="AJ1702" s="69"/>
      <c r="AK1702" s="74">
        <v>46096</v>
      </c>
      <c r="AL1702" s="99">
        <v>46098</v>
      </c>
      <c r="AM1702" s="241"/>
      <c r="AN1702" s="99">
        <v>46098</v>
      </c>
      <c r="AO1702" s="81" t="s">
        <v>121</v>
      </c>
      <c r="AP1702" s="81" t="s">
        <v>121</v>
      </c>
      <c r="AQ1702" s="81" t="s">
        <v>121</v>
      </c>
      <c r="AR1702" s="81" t="s">
        <v>121</v>
      </c>
      <c r="AS1702" s="81" t="s">
        <v>121</v>
      </c>
      <c r="AT1702" s="81" t="s">
        <v>121</v>
      </c>
      <c r="AU1702" s="224" t="s">
        <v>5120</v>
      </c>
      <c r="AV1702" s="134">
        <v>46093</v>
      </c>
      <c r="AW1702" s="182">
        <v>0</v>
      </c>
      <c r="AX1702" s="182">
        <v>0</v>
      </c>
      <c r="AY1702" s="85"/>
      <c r="AZ1702" s="271"/>
      <c r="BA1702" s="85"/>
      <c r="BB1702" s="85"/>
      <c r="BC1702" s="85"/>
      <c r="BD1702" s="85"/>
      <c r="BE1702" s="85"/>
      <c r="BF1702" s="85"/>
      <c r="BG1702" s="85"/>
      <c r="BH1702" s="85"/>
      <c r="BI1702" s="85"/>
      <c r="BJ1702" s="85"/>
      <c r="BK1702" s="85"/>
      <c r="BL1702" s="85"/>
      <c r="BM1702" s="85"/>
      <c r="BN1702" s="85"/>
      <c r="BO1702" s="85"/>
      <c r="BP1702" s="85"/>
      <c r="BQ1702" s="85"/>
      <c r="BR1702" s="85"/>
      <c r="BS1702" s="85"/>
      <c r="BT1702" s="75"/>
      <c r="BU1702" s="201" t="s">
        <v>6175</v>
      </c>
      <c r="BV1702" s="74">
        <v>46098</v>
      </c>
      <c r="BW1702" s="85"/>
      <c r="BX1702" s="85"/>
      <c r="BY1702" s="85"/>
      <c r="BZ1702" s="87">
        <f t="shared" si="530"/>
        <v>11</v>
      </c>
      <c r="CB1702" s="88">
        <f t="shared" si="512"/>
        <v>12</v>
      </c>
      <c r="CC1702" s="89"/>
      <c r="CE1702" s="87">
        <f t="shared" si="531"/>
        <v>3</v>
      </c>
      <c r="CF1702" s="90"/>
      <c r="CG1702" s="90"/>
      <c r="CH1702" s="90"/>
      <c r="CJ1702" s="87">
        <f t="shared" si="516"/>
        <v>3</v>
      </c>
      <c r="CK1702" s="87">
        <f t="shared" si="517"/>
        <v>11</v>
      </c>
      <c r="CL1702" s="22" t="s">
        <v>5125</v>
      </c>
      <c r="CM1702" s="22" t="s">
        <v>6176</v>
      </c>
    </row>
    <row r="1703" spans="1:91" ht="14.45" customHeight="1" x14ac:dyDescent="0.25">
      <c r="A1703" s="69">
        <f t="shared" si="515"/>
        <v>1701</v>
      </c>
      <c r="B1703" s="70" t="s">
        <v>102</v>
      </c>
      <c r="C1703" s="107">
        <v>266655772</v>
      </c>
      <c r="D1703" s="265">
        <v>145662872</v>
      </c>
      <c r="E1703" s="241"/>
      <c r="F1703" s="231">
        <v>46093</v>
      </c>
      <c r="G1703" s="265" t="s">
        <v>1188</v>
      </c>
      <c r="H1703" s="265" t="s">
        <v>2963</v>
      </c>
      <c r="I1703" s="265" t="s">
        <v>105</v>
      </c>
      <c r="J1703" s="85" t="s">
        <v>1161</v>
      </c>
      <c r="K1703" s="265" t="s">
        <v>242</v>
      </c>
      <c r="L1703" s="231">
        <v>46111</v>
      </c>
      <c r="M1703" s="265">
        <v>40</v>
      </c>
      <c r="N1703" s="85" t="s">
        <v>6473</v>
      </c>
      <c r="O1703" s="85" t="s">
        <v>6474</v>
      </c>
      <c r="P1703" s="85">
        <v>2830050065</v>
      </c>
      <c r="Q1703" s="231">
        <v>46094</v>
      </c>
      <c r="R1703" s="241">
        <v>1209393219</v>
      </c>
      <c r="S1703" s="241">
        <v>224314620</v>
      </c>
      <c r="T1703" s="231">
        <v>46094</v>
      </c>
      <c r="U1703" s="261">
        <v>16539.848000000002</v>
      </c>
      <c r="V1703" s="261">
        <v>15997.102000000001</v>
      </c>
      <c r="W1703" s="241">
        <v>20</v>
      </c>
      <c r="X1703" s="241">
        <v>6</v>
      </c>
      <c r="Y1703" s="270">
        <v>266655772</v>
      </c>
      <c r="Z1703" s="241" t="s">
        <v>110</v>
      </c>
      <c r="AA1703" s="85" t="s">
        <v>3998</v>
      </c>
      <c r="AB1703" s="265" t="s">
        <v>6018</v>
      </c>
      <c r="AC1703" s="107">
        <v>266655772</v>
      </c>
      <c r="AD1703" s="75" t="s">
        <v>113</v>
      </c>
      <c r="AE1703" s="99">
        <v>46099</v>
      </c>
      <c r="AF1703" s="130">
        <v>46097.083333333336</v>
      </c>
      <c r="AG1703" s="130">
        <v>46067.708333333336</v>
      </c>
      <c r="AH1703" s="130">
        <v>46067.708333333336</v>
      </c>
      <c r="AI1703" s="99">
        <v>46097</v>
      </c>
      <c r="AJ1703" s="99">
        <v>46098</v>
      </c>
      <c r="AK1703" s="217">
        <v>46098</v>
      </c>
      <c r="AL1703" s="99">
        <v>46103</v>
      </c>
      <c r="AM1703" s="241"/>
      <c r="AN1703" s="101">
        <v>46103</v>
      </c>
      <c r="AO1703" s="81">
        <f>IF(AH1703&lt;AG1703,IF(AH1703=0,"",AH1703-1),IF(AG1703=0,"",AG1703-1))</f>
        <v>46066.708333333336</v>
      </c>
      <c r="AP1703" s="81">
        <f>IF(AH1703&lt;AG1703,IF(AH1703=0,"",AH1703),IF(AG1703=0,"",AG1703))</f>
        <v>46067.708333333336</v>
      </c>
      <c r="AQ1703" s="81">
        <f>IF(AH1703&lt;AG1703,IF(AH1703=0,"",AH1703),IF(AG1703=0,"",AG1703))</f>
        <v>46067.708333333336</v>
      </c>
      <c r="AR1703" s="81">
        <f>IF(AI1703=0,"",IF(AI1703&lt;AJ1703,AJ1703+1,AI1703+1))</f>
        <v>46099</v>
      </c>
      <c r="AS1703" s="81">
        <f>IF(AI1703=0,"",IF(AE1703=0,IF(AJ1703=0,AI1703+2,AJ1703+2),AE1703+2))</f>
        <v>46101</v>
      </c>
      <c r="AT1703" s="81">
        <f>IF(AI1703=0,"",IF(AI1703&lt;AJ1703,AJ1703+1,AI1703+1))</f>
        <v>46099</v>
      </c>
      <c r="AU1703" s="224" t="s">
        <v>5120</v>
      </c>
      <c r="AV1703" s="134">
        <v>46094</v>
      </c>
      <c r="AW1703" s="182" t="s">
        <v>6475</v>
      </c>
      <c r="AX1703" s="182" t="s">
        <v>6476</v>
      </c>
      <c r="AY1703" s="85"/>
      <c r="AZ1703" s="271"/>
      <c r="BA1703" s="85"/>
      <c r="BB1703" s="85"/>
      <c r="BC1703" s="85"/>
      <c r="BD1703" s="85"/>
      <c r="BE1703" s="85"/>
      <c r="BF1703" s="85"/>
      <c r="BG1703" s="85"/>
      <c r="BH1703" s="85"/>
      <c r="BI1703" s="85"/>
      <c r="BJ1703" s="85"/>
      <c r="BK1703" s="85"/>
      <c r="BL1703" s="85"/>
      <c r="BM1703" s="85"/>
      <c r="BN1703" s="85"/>
      <c r="BO1703" s="85"/>
      <c r="BP1703" s="85"/>
      <c r="BQ1703" s="85"/>
      <c r="BR1703" s="85"/>
      <c r="BS1703" s="85"/>
      <c r="BT1703" s="75">
        <f>IF(COUNTIF($C$3:C1703, C1703)=1, 1, 0)</f>
        <v>1</v>
      </c>
      <c r="BU1703" s="201" t="s">
        <v>6477</v>
      </c>
      <c r="BV1703" s="340">
        <v>46098</v>
      </c>
      <c r="BW1703" s="85"/>
      <c r="BX1703" s="85"/>
      <c r="BY1703" s="85"/>
      <c r="BZ1703" s="87">
        <f t="shared" si="530"/>
        <v>11</v>
      </c>
      <c r="CB1703" s="88">
        <f t="shared" si="512"/>
        <v>12</v>
      </c>
      <c r="CC1703" s="89"/>
      <c r="CE1703" s="87">
        <f t="shared" si="531"/>
        <v>3</v>
      </c>
      <c r="CF1703" s="90">
        <v>4051408</v>
      </c>
      <c r="CG1703" s="90">
        <v>3038556</v>
      </c>
      <c r="CH1703" s="90">
        <v>7089964</v>
      </c>
      <c r="CI1703" s="22">
        <v>26654</v>
      </c>
      <c r="CJ1703" s="87">
        <f t="shared" si="516"/>
        <v>3</v>
      </c>
      <c r="CK1703" s="87">
        <f t="shared" si="517"/>
        <v>11</v>
      </c>
      <c r="CL1703" s="22" t="s">
        <v>5125</v>
      </c>
      <c r="CM1703" s="22" t="s">
        <v>6478</v>
      </c>
    </row>
    <row r="1704" spans="1:91" ht="14.45" customHeight="1" x14ac:dyDescent="0.25">
      <c r="A1704" s="69">
        <f t="shared" si="515"/>
        <v>1702</v>
      </c>
      <c r="B1704" s="70" t="s">
        <v>102</v>
      </c>
      <c r="C1704" s="107">
        <v>265782072</v>
      </c>
      <c r="D1704" s="265">
        <v>145662777</v>
      </c>
      <c r="E1704" s="241"/>
      <c r="F1704" s="231">
        <v>46093</v>
      </c>
      <c r="G1704" s="265" t="s">
        <v>1274</v>
      </c>
      <c r="H1704" s="265" t="s">
        <v>2963</v>
      </c>
      <c r="I1704" s="265" t="s">
        <v>105</v>
      </c>
      <c r="J1704" s="85" t="s">
        <v>1161</v>
      </c>
      <c r="K1704" s="265" t="s">
        <v>242</v>
      </c>
      <c r="L1704" s="231">
        <v>46111</v>
      </c>
      <c r="M1704" s="265">
        <v>40</v>
      </c>
      <c r="N1704" s="85" t="s">
        <v>6479</v>
      </c>
      <c r="O1704" s="85" t="s">
        <v>6480</v>
      </c>
      <c r="P1704" s="85">
        <v>2830050017</v>
      </c>
      <c r="Q1704" s="74">
        <v>46094</v>
      </c>
      <c r="R1704" s="241">
        <v>1209393113</v>
      </c>
      <c r="S1704" s="241">
        <v>224314615</v>
      </c>
      <c r="T1704" s="74">
        <v>46094</v>
      </c>
      <c r="U1704" s="76">
        <v>10138.972</v>
      </c>
      <c r="V1704" s="76">
        <v>9805.56</v>
      </c>
      <c r="W1704" s="241">
        <v>13</v>
      </c>
      <c r="X1704" s="241">
        <v>4</v>
      </c>
      <c r="Y1704" s="270">
        <v>266655802</v>
      </c>
      <c r="Z1704" s="241" t="s">
        <v>110</v>
      </c>
      <c r="AA1704" s="85" t="s">
        <v>3998</v>
      </c>
      <c r="AB1704" s="265" t="s">
        <v>6018</v>
      </c>
      <c r="AC1704" s="107">
        <v>265782072</v>
      </c>
      <c r="AD1704" s="75" t="s">
        <v>113</v>
      </c>
      <c r="AE1704" s="99">
        <v>46099</v>
      </c>
      <c r="AF1704" s="130">
        <v>46097.083333333336</v>
      </c>
      <c r="AG1704" s="130">
        <v>46067.708333333336</v>
      </c>
      <c r="AH1704" s="130">
        <v>46067.708333333336</v>
      </c>
      <c r="AI1704" s="99">
        <v>46097</v>
      </c>
      <c r="AJ1704" s="99">
        <v>46098</v>
      </c>
      <c r="AK1704" s="217">
        <v>46098</v>
      </c>
      <c r="AL1704" s="99">
        <v>46103</v>
      </c>
      <c r="AM1704" s="241"/>
      <c r="AN1704" s="101">
        <v>46103</v>
      </c>
      <c r="AO1704" s="81">
        <f>IF(AH1704&lt;AG1704,IF(AH1704=0,"",AH1704-1),IF(AG1704=0,"",AG1704-1))</f>
        <v>46066.708333333336</v>
      </c>
      <c r="AP1704" s="81">
        <f>IF(AH1704&lt;AG1704,IF(AH1704=0,"",AH1704),IF(AG1704=0,"",AG1704))</f>
        <v>46067.708333333336</v>
      </c>
      <c r="AQ1704" s="81">
        <f>IF(AH1704&lt;AG1704,IF(AH1704=0,"",AH1704),IF(AG1704=0,"",AG1704))</f>
        <v>46067.708333333336</v>
      </c>
      <c r="AR1704" s="81">
        <f>IF(AI1704=0,"",IF(AI1704&lt;AJ1704,AJ1704+1,AI1704+1))</f>
        <v>46099</v>
      </c>
      <c r="AS1704" s="81">
        <f>IF(AI1704=0,"",IF(AE1704=0,IF(AJ1704=0,AI1704+2,AJ1704+2),AE1704+2))</f>
        <v>46101</v>
      </c>
      <c r="AT1704" s="81">
        <f>IF(AI1704=0,"",IF(AI1704&lt;AJ1704,AJ1704+1,AI1704+1))</f>
        <v>46099</v>
      </c>
      <c r="AU1704" s="224" t="s">
        <v>5120</v>
      </c>
      <c r="AV1704" s="134">
        <v>46094</v>
      </c>
      <c r="AW1704" s="182" t="s">
        <v>6481</v>
      </c>
      <c r="AX1704" s="182" t="s">
        <v>6482</v>
      </c>
      <c r="AY1704" s="85"/>
      <c r="AZ1704" s="271"/>
      <c r="BA1704" s="85"/>
      <c r="BB1704" s="85"/>
      <c r="BC1704" s="85"/>
      <c r="BD1704" s="85"/>
      <c r="BE1704" s="85"/>
      <c r="BF1704" s="85"/>
      <c r="BG1704" s="85"/>
      <c r="BH1704" s="85"/>
      <c r="BI1704" s="85"/>
      <c r="BJ1704" s="85"/>
      <c r="BK1704" s="85"/>
      <c r="BL1704" s="85"/>
      <c r="BM1704" s="85"/>
      <c r="BN1704" s="85"/>
      <c r="BO1704" s="85"/>
      <c r="BP1704" s="85"/>
      <c r="BQ1704" s="85"/>
      <c r="BR1704" s="85"/>
      <c r="BS1704" s="85"/>
      <c r="BT1704" s="75">
        <f>IF(COUNTIF($C$3:C1704, C1704)=1, 1, 0)</f>
        <v>0</v>
      </c>
      <c r="BU1704" s="201" t="s">
        <v>6027</v>
      </c>
      <c r="BV1704" s="74">
        <v>46098</v>
      </c>
      <c r="BZ1704" s="87">
        <f t="shared" si="530"/>
        <v>11</v>
      </c>
      <c r="CB1704" s="88">
        <f t="shared" si="512"/>
        <v>12</v>
      </c>
      <c r="CC1704" s="89"/>
      <c r="CE1704" s="87">
        <f t="shared" si="531"/>
        <v>3</v>
      </c>
      <c r="CF1704" s="90">
        <v>4051408</v>
      </c>
      <c r="CG1704" s="90">
        <v>3038556</v>
      </c>
      <c r="CH1704" s="90">
        <v>7089964</v>
      </c>
      <c r="CI1704" s="22">
        <v>26654</v>
      </c>
      <c r="CJ1704" s="87">
        <f t="shared" si="516"/>
        <v>3</v>
      </c>
      <c r="CK1704" s="87">
        <f t="shared" si="517"/>
        <v>11</v>
      </c>
      <c r="CL1704" s="22" t="s">
        <v>5125</v>
      </c>
      <c r="CM1704" s="22" t="s">
        <v>6028</v>
      </c>
    </row>
    <row r="1705" spans="1:91" ht="14.45" customHeight="1" x14ac:dyDescent="0.25">
      <c r="A1705" s="69">
        <f t="shared" si="515"/>
        <v>1703</v>
      </c>
      <c r="B1705" s="70" t="s">
        <v>102</v>
      </c>
      <c r="C1705" s="107">
        <v>266655772</v>
      </c>
      <c r="D1705" s="265">
        <v>145662909</v>
      </c>
      <c r="E1705" s="241">
        <v>5320007989</v>
      </c>
      <c r="F1705" s="231">
        <v>46093</v>
      </c>
      <c r="G1705" s="265" t="s">
        <v>1188</v>
      </c>
      <c r="H1705" s="265" t="s">
        <v>2963</v>
      </c>
      <c r="I1705" s="265" t="s">
        <v>105</v>
      </c>
      <c r="J1705" s="85" t="s">
        <v>1161</v>
      </c>
      <c r="K1705" s="265" t="s">
        <v>242</v>
      </c>
      <c r="L1705" s="231">
        <v>46111</v>
      </c>
      <c r="M1705" s="265">
        <v>40</v>
      </c>
      <c r="N1705" s="85" t="s">
        <v>6483</v>
      </c>
      <c r="O1705" s="85" t="s">
        <v>6484</v>
      </c>
      <c r="P1705" s="85">
        <v>2830050070</v>
      </c>
      <c r="Q1705" s="231">
        <v>46094</v>
      </c>
      <c r="R1705" s="241">
        <v>1209393237</v>
      </c>
      <c r="S1705" s="241">
        <v>224316960</v>
      </c>
      <c r="T1705" s="231">
        <v>46094</v>
      </c>
      <c r="U1705" s="261">
        <v>6290.3540000000003</v>
      </c>
      <c r="V1705" s="261">
        <v>6084.55</v>
      </c>
      <c r="W1705" s="241">
        <v>10</v>
      </c>
      <c r="X1705" s="241">
        <v>2</v>
      </c>
      <c r="Y1705" s="270">
        <v>266655833</v>
      </c>
      <c r="Z1705" s="241" t="s">
        <v>110</v>
      </c>
      <c r="AA1705" s="85" t="s">
        <v>3998</v>
      </c>
      <c r="AB1705" s="265" t="s">
        <v>6018</v>
      </c>
      <c r="AC1705" s="107">
        <v>266655772</v>
      </c>
      <c r="AD1705" s="75" t="s">
        <v>113</v>
      </c>
      <c r="AE1705" s="99">
        <v>46099</v>
      </c>
      <c r="AF1705" s="130">
        <v>46097.083333333336</v>
      </c>
      <c r="AG1705" s="130">
        <v>46067.708333333336</v>
      </c>
      <c r="AH1705" s="130">
        <v>46067.708333333336</v>
      </c>
      <c r="AI1705" s="99">
        <v>46097</v>
      </c>
      <c r="AJ1705" s="99">
        <v>46098</v>
      </c>
      <c r="AK1705" s="217">
        <v>46098</v>
      </c>
      <c r="AL1705" s="99">
        <v>46103</v>
      </c>
      <c r="AM1705" s="241"/>
      <c r="AN1705" s="101">
        <v>46103</v>
      </c>
      <c r="AO1705" s="81" t="s">
        <v>121</v>
      </c>
      <c r="AP1705" s="81" t="s">
        <v>121</v>
      </c>
      <c r="AQ1705" s="81" t="s">
        <v>121</v>
      </c>
      <c r="AR1705" s="81" t="s">
        <v>121</v>
      </c>
      <c r="AS1705" s="81" t="s">
        <v>121</v>
      </c>
      <c r="AT1705" s="81" t="s">
        <v>2057</v>
      </c>
      <c r="AU1705" s="224" t="s">
        <v>5120</v>
      </c>
      <c r="AV1705" s="134">
        <v>46094</v>
      </c>
      <c r="AW1705" s="182" t="s">
        <v>6485</v>
      </c>
      <c r="AX1705" s="182" t="s">
        <v>6486</v>
      </c>
      <c r="AY1705" s="85"/>
      <c r="AZ1705" s="271"/>
      <c r="BA1705" s="85"/>
      <c r="BB1705" s="85"/>
      <c r="BC1705" s="85"/>
      <c r="BD1705" s="85"/>
      <c r="BE1705" s="85"/>
      <c r="BF1705" s="85"/>
      <c r="BG1705" s="85"/>
      <c r="BH1705" s="85"/>
      <c r="BI1705" s="85"/>
      <c r="BJ1705" s="85"/>
      <c r="BK1705" s="85"/>
      <c r="BL1705" s="85"/>
      <c r="BM1705" s="85"/>
      <c r="BN1705" s="85"/>
      <c r="BO1705" s="85"/>
      <c r="BP1705" s="85"/>
      <c r="BQ1705" s="85"/>
      <c r="BR1705" s="85"/>
      <c r="BS1705" s="85"/>
      <c r="BT1705" s="75">
        <f>IF(COUNTIF($C$3:C1705, C1705)=1, 1, 0)</f>
        <v>0</v>
      </c>
      <c r="BU1705" s="201" t="s">
        <v>6477</v>
      </c>
      <c r="BV1705" s="340">
        <v>46098</v>
      </c>
      <c r="BW1705" s="85"/>
      <c r="BX1705" s="85"/>
      <c r="BY1705" s="85"/>
      <c r="BZ1705" s="87">
        <f t="shared" si="530"/>
        <v>11</v>
      </c>
      <c r="CB1705" s="88">
        <f t="shared" si="512"/>
        <v>12</v>
      </c>
      <c r="CC1705" s="89"/>
      <c r="CE1705" s="87">
        <f t="shared" si="531"/>
        <v>3</v>
      </c>
      <c r="CF1705" s="90">
        <v>4051408</v>
      </c>
      <c r="CG1705" s="90">
        <v>3038556</v>
      </c>
      <c r="CH1705" s="90">
        <v>7089964</v>
      </c>
      <c r="CI1705" s="22">
        <v>26654</v>
      </c>
      <c r="CJ1705" s="87">
        <f t="shared" si="516"/>
        <v>3</v>
      </c>
      <c r="CK1705" s="87">
        <f t="shared" si="517"/>
        <v>11</v>
      </c>
      <c r="CL1705" s="22" t="s">
        <v>5125</v>
      </c>
      <c r="CM1705" s="22" t="s">
        <v>6478</v>
      </c>
    </row>
    <row r="1706" spans="1:91" ht="14.45" customHeight="1" x14ac:dyDescent="0.25">
      <c r="A1706" s="69">
        <f t="shared" si="515"/>
        <v>1704</v>
      </c>
      <c r="B1706" s="70" t="s">
        <v>102</v>
      </c>
      <c r="C1706" s="107">
        <v>266655772</v>
      </c>
      <c r="D1706" s="265">
        <v>145717606</v>
      </c>
      <c r="E1706" s="241">
        <v>5320007989</v>
      </c>
      <c r="F1706" s="231">
        <v>46095</v>
      </c>
      <c r="G1706" s="265" t="s">
        <v>1188</v>
      </c>
      <c r="H1706" s="265" t="s">
        <v>2963</v>
      </c>
      <c r="I1706" s="265" t="s">
        <v>105</v>
      </c>
      <c r="J1706" s="265" t="s">
        <v>4461</v>
      </c>
      <c r="K1706" s="265" t="s">
        <v>242</v>
      </c>
      <c r="L1706" s="231">
        <v>46114</v>
      </c>
      <c r="M1706" s="265">
        <v>0</v>
      </c>
      <c r="N1706" s="85" t="s">
        <v>6483</v>
      </c>
      <c r="O1706" s="85" t="s">
        <v>6484</v>
      </c>
      <c r="P1706" s="85">
        <v>2830050071</v>
      </c>
      <c r="Q1706" s="231">
        <v>46094</v>
      </c>
      <c r="R1706" s="241">
        <v>1209393238</v>
      </c>
      <c r="S1706" s="241">
        <v>224317000</v>
      </c>
      <c r="T1706" s="231">
        <v>46094</v>
      </c>
      <c r="U1706" s="261">
        <v>2539.8420000000001</v>
      </c>
      <c r="V1706" s="261">
        <v>2456.3409999999999</v>
      </c>
      <c r="W1706" s="241">
        <v>3</v>
      </c>
      <c r="X1706" s="241">
        <v>1</v>
      </c>
      <c r="Y1706" s="270">
        <v>266655833</v>
      </c>
      <c r="Z1706" s="241" t="s">
        <v>110</v>
      </c>
      <c r="AA1706" s="85" t="s">
        <v>3998</v>
      </c>
      <c r="AB1706" s="265" t="s">
        <v>6018</v>
      </c>
      <c r="AC1706" s="107">
        <v>266655772</v>
      </c>
      <c r="AD1706" s="75" t="s">
        <v>113</v>
      </c>
      <c r="AE1706" s="99">
        <v>46099</v>
      </c>
      <c r="AF1706" s="130">
        <v>46097.083333333336</v>
      </c>
      <c r="AG1706" s="130">
        <v>46067.708333333336</v>
      </c>
      <c r="AH1706" s="130">
        <v>46067.708333333336</v>
      </c>
      <c r="AI1706" s="99">
        <v>46097</v>
      </c>
      <c r="AJ1706" s="99">
        <v>46098</v>
      </c>
      <c r="AK1706" s="99">
        <v>46098</v>
      </c>
      <c r="AL1706" s="99">
        <v>46103</v>
      </c>
      <c r="AM1706" s="241"/>
      <c r="AN1706" s="101">
        <v>46103</v>
      </c>
      <c r="AO1706" s="81" t="s">
        <v>121</v>
      </c>
      <c r="AP1706" s="81" t="s">
        <v>121</v>
      </c>
      <c r="AQ1706" s="81" t="s">
        <v>121</v>
      </c>
      <c r="AR1706" s="81" t="s">
        <v>121</v>
      </c>
      <c r="AS1706" s="81" t="s">
        <v>121</v>
      </c>
      <c r="AT1706" s="81" t="s">
        <v>2057</v>
      </c>
      <c r="AU1706" s="224" t="s">
        <v>5120</v>
      </c>
      <c r="AV1706" s="134">
        <v>46094</v>
      </c>
      <c r="AW1706" s="182">
        <v>0</v>
      </c>
      <c r="AX1706" s="182">
        <v>0</v>
      </c>
      <c r="AY1706" s="85"/>
      <c r="AZ1706" s="271"/>
      <c r="BA1706" s="85"/>
      <c r="BB1706" s="85"/>
      <c r="BC1706" s="85"/>
      <c r="BD1706" s="85"/>
      <c r="BE1706" s="85"/>
      <c r="BF1706" s="85"/>
      <c r="BG1706" s="85"/>
      <c r="BH1706" s="85"/>
      <c r="BI1706" s="85"/>
      <c r="BJ1706" s="85"/>
      <c r="BK1706" s="85"/>
      <c r="BL1706" s="85"/>
      <c r="BM1706" s="85"/>
      <c r="BN1706" s="85"/>
      <c r="BO1706" s="85"/>
      <c r="BP1706" s="85"/>
      <c r="BQ1706" s="85"/>
      <c r="BR1706" s="85"/>
      <c r="BS1706" s="85"/>
      <c r="BT1706" s="75"/>
      <c r="BU1706" s="201" t="s">
        <v>6477</v>
      </c>
      <c r="BV1706" s="340">
        <v>46098</v>
      </c>
      <c r="BW1706" s="85"/>
      <c r="BX1706" s="85"/>
      <c r="BY1706" s="85"/>
      <c r="BZ1706" s="87">
        <f t="shared" si="530"/>
        <v>11</v>
      </c>
      <c r="CB1706" s="88">
        <f t="shared" si="512"/>
        <v>12</v>
      </c>
      <c r="CC1706" s="89"/>
      <c r="CE1706" s="87">
        <f t="shared" si="531"/>
        <v>3</v>
      </c>
      <c r="CF1706" s="90"/>
      <c r="CG1706" s="90"/>
      <c r="CH1706" s="90"/>
      <c r="CJ1706" s="87">
        <f t="shared" si="516"/>
        <v>3</v>
      </c>
      <c r="CK1706" s="87">
        <f t="shared" si="517"/>
        <v>11</v>
      </c>
      <c r="CL1706" s="22" t="s">
        <v>5125</v>
      </c>
      <c r="CM1706" s="22" t="s">
        <v>6478</v>
      </c>
    </row>
    <row r="1707" spans="1:91" ht="14.45" customHeight="1" x14ac:dyDescent="0.25">
      <c r="A1707" s="69">
        <f t="shared" si="515"/>
        <v>1705</v>
      </c>
      <c r="B1707" s="70" t="s">
        <v>102</v>
      </c>
      <c r="C1707" s="107">
        <v>266655772</v>
      </c>
      <c r="D1707" s="265">
        <v>145665022</v>
      </c>
      <c r="E1707" s="241"/>
      <c r="F1707" s="231">
        <v>46093</v>
      </c>
      <c r="G1707" s="265" t="s">
        <v>1159</v>
      </c>
      <c r="H1707" s="265" t="s">
        <v>2963</v>
      </c>
      <c r="I1707" s="265" t="s">
        <v>105</v>
      </c>
      <c r="J1707" s="85" t="s">
        <v>1161</v>
      </c>
      <c r="K1707" s="265" t="s">
        <v>242</v>
      </c>
      <c r="L1707" s="231">
        <v>46109</v>
      </c>
      <c r="M1707" s="265">
        <v>40</v>
      </c>
      <c r="N1707" s="85" t="s">
        <v>6487</v>
      </c>
      <c r="O1707" s="85" t="s">
        <v>6488</v>
      </c>
      <c r="P1707" s="85">
        <v>2830050069</v>
      </c>
      <c r="Q1707" s="231">
        <v>46094</v>
      </c>
      <c r="R1707" s="241">
        <v>1209393234</v>
      </c>
      <c r="S1707" s="241">
        <v>224320966</v>
      </c>
      <c r="T1707" s="231">
        <v>46094</v>
      </c>
      <c r="U1707" s="261">
        <v>20866.025000000001</v>
      </c>
      <c r="V1707" s="261">
        <v>20115.645</v>
      </c>
      <c r="W1707" s="241">
        <v>22</v>
      </c>
      <c r="X1707" s="241">
        <v>0</v>
      </c>
      <c r="Y1707" s="270">
        <v>266655866</v>
      </c>
      <c r="Z1707" s="241" t="s">
        <v>110</v>
      </c>
      <c r="AA1707" s="85" t="s">
        <v>3998</v>
      </c>
      <c r="AB1707" s="265" t="s">
        <v>6018</v>
      </c>
      <c r="AC1707" s="107">
        <v>266655772</v>
      </c>
      <c r="AD1707" s="75" t="s">
        <v>113</v>
      </c>
      <c r="AE1707" s="99">
        <v>46099</v>
      </c>
      <c r="AF1707" s="130">
        <v>46097.083333333336</v>
      </c>
      <c r="AG1707" s="130">
        <v>46067.708333333336</v>
      </c>
      <c r="AH1707" s="130">
        <v>46067.708333333336</v>
      </c>
      <c r="AI1707" s="99">
        <v>46097</v>
      </c>
      <c r="AJ1707" s="99">
        <v>46098</v>
      </c>
      <c r="AK1707" s="217">
        <v>46098</v>
      </c>
      <c r="AL1707" s="99">
        <v>46103</v>
      </c>
      <c r="AM1707" s="241"/>
      <c r="AN1707" s="101">
        <v>46103</v>
      </c>
      <c r="AO1707" s="81">
        <f t="shared" ref="AO1707:AO1712" si="532">IF(AH1707&lt;AG1707,IF(AH1707=0,"",AH1707-1),IF(AG1707=0,"",AG1707-1))</f>
        <v>46066.708333333336</v>
      </c>
      <c r="AP1707" s="81">
        <f t="shared" ref="AP1707:AP1712" si="533">IF(AH1707&lt;AG1707,IF(AH1707=0,"",AH1707),IF(AG1707=0,"",AG1707))</f>
        <v>46067.708333333336</v>
      </c>
      <c r="AQ1707" s="81">
        <f t="shared" ref="AQ1707:AQ1712" si="534">IF(AH1707&lt;AG1707,IF(AH1707=0,"",AH1707),IF(AG1707=0,"",AG1707))</f>
        <v>46067.708333333336</v>
      </c>
      <c r="AR1707" s="81">
        <f t="shared" ref="AR1707:AR1712" si="535">IF(AI1707=0,"",IF(AI1707&lt;AJ1707,AJ1707+1,AI1707+1))</f>
        <v>46099</v>
      </c>
      <c r="AS1707" s="81">
        <f t="shared" ref="AS1707:AS1712" si="536">IF(AI1707=0,"",IF(AE1707=0,IF(AJ1707=0,AI1707+2,AJ1707+2),AE1707+2))</f>
        <v>46101</v>
      </c>
      <c r="AT1707" s="81">
        <f t="shared" ref="AT1707:AT1712" si="537">IF(AI1707=0,"",IF(AI1707&lt;AJ1707,AJ1707+1,AI1707+1))</f>
        <v>46099</v>
      </c>
      <c r="AU1707" s="224" t="s">
        <v>5120</v>
      </c>
      <c r="AV1707" s="134">
        <v>46094</v>
      </c>
      <c r="AW1707" s="182" t="s">
        <v>6489</v>
      </c>
      <c r="AX1707" s="182" t="s">
        <v>6490</v>
      </c>
      <c r="AY1707" s="85"/>
      <c r="AZ1707" s="271"/>
      <c r="BA1707" s="85"/>
      <c r="BB1707" s="85"/>
      <c r="BC1707" s="85"/>
      <c r="BD1707" s="85"/>
      <c r="BE1707" s="85"/>
      <c r="BF1707" s="85"/>
      <c r="BG1707" s="85"/>
      <c r="BH1707" s="85"/>
      <c r="BI1707" s="85"/>
      <c r="BJ1707" s="85"/>
      <c r="BK1707" s="85"/>
      <c r="BL1707" s="85"/>
      <c r="BM1707" s="85"/>
      <c r="BN1707" s="85"/>
      <c r="BO1707" s="85"/>
      <c r="BP1707" s="85"/>
      <c r="BQ1707" s="85"/>
      <c r="BR1707" s="85"/>
      <c r="BS1707" s="85"/>
      <c r="BT1707" s="75">
        <f>IF(COUNTIF($C$3:C1707, C1707)=1, 1, 0)</f>
        <v>0</v>
      </c>
      <c r="BU1707" s="201" t="s">
        <v>6477</v>
      </c>
      <c r="BV1707" s="340">
        <v>46098</v>
      </c>
      <c r="BW1707" s="85"/>
      <c r="BX1707" s="85"/>
      <c r="BY1707" s="85"/>
      <c r="BZ1707" s="87">
        <f t="shared" si="530"/>
        <v>11</v>
      </c>
      <c r="CB1707" s="88">
        <f t="shared" si="512"/>
        <v>12</v>
      </c>
      <c r="CC1707" s="89"/>
      <c r="CE1707" s="87">
        <f t="shared" si="531"/>
        <v>3</v>
      </c>
      <c r="CF1707" s="90">
        <v>4051408</v>
      </c>
      <c r="CG1707" s="90">
        <v>3038556</v>
      </c>
      <c r="CH1707" s="90">
        <v>7089964</v>
      </c>
      <c r="CI1707" s="22">
        <v>26654</v>
      </c>
      <c r="CJ1707" s="87">
        <f t="shared" si="516"/>
        <v>3</v>
      </c>
      <c r="CK1707" s="87">
        <f t="shared" si="517"/>
        <v>11</v>
      </c>
      <c r="CL1707" s="22" t="s">
        <v>5125</v>
      </c>
      <c r="CM1707" s="22" t="s">
        <v>6478</v>
      </c>
    </row>
    <row r="1708" spans="1:91" ht="14.45" customHeight="1" x14ac:dyDescent="0.25">
      <c r="A1708" s="69">
        <f t="shared" si="515"/>
        <v>1706</v>
      </c>
      <c r="B1708" s="70" t="s">
        <v>102</v>
      </c>
      <c r="C1708" s="270">
        <v>266981387</v>
      </c>
      <c r="D1708" s="265">
        <v>145665101</v>
      </c>
      <c r="E1708" s="241"/>
      <c r="F1708" s="231">
        <v>46093</v>
      </c>
      <c r="G1708" s="265" t="s">
        <v>1159</v>
      </c>
      <c r="H1708" s="265" t="s">
        <v>2963</v>
      </c>
      <c r="I1708" s="265" t="s">
        <v>105</v>
      </c>
      <c r="J1708" s="85" t="s">
        <v>1161</v>
      </c>
      <c r="K1708" s="265" t="s">
        <v>242</v>
      </c>
      <c r="L1708" s="231">
        <v>46109</v>
      </c>
      <c r="M1708" s="265">
        <v>40</v>
      </c>
      <c r="N1708" s="85" t="s">
        <v>6491</v>
      </c>
      <c r="O1708" s="85" t="s">
        <v>6492</v>
      </c>
      <c r="P1708" s="85">
        <v>2830050103</v>
      </c>
      <c r="Q1708" s="231">
        <v>46096</v>
      </c>
      <c r="R1708" s="241">
        <v>1209393463</v>
      </c>
      <c r="S1708" s="241">
        <v>224316565</v>
      </c>
      <c r="T1708" s="231">
        <v>46096</v>
      </c>
      <c r="U1708" s="76">
        <v>14110.59</v>
      </c>
      <c r="V1708" s="76">
        <v>13402.414000000001</v>
      </c>
      <c r="W1708" s="241">
        <v>18</v>
      </c>
      <c r="X1708" s="241">
        <v>98</v>
      </c>
      <c r="Y1708" s="270">
        <v>266981387</v>
      </c>
      <c r="Z1708" s="241" t="s">
        <v>110</v>
      </c>
      <c r="AA1708" s="85" t="s">
        <v>3998</v>
      </c>
      <c r="AB1708" s="265" t="s">
        <v>6018</v>
      </c>
      <c r="AC1708" s="270">
        <v>266981387</v>
      </c>
      <c r="AD1708" s="75" t="s">
        <v>113</v>
      </c>
      <c r="AE1708" s="99">
        <v>46099</v>
      </c>
      <c r="AF1708" s="130">
        <v>46097.083333333336</v>
      </c>
      <c r="AG1708" s="130">
        <v>46067.708333333336</v>
      </c>
      <c r="AH1708" s="130">
        <v>46067.708333333336</v>
      </c>
      <c r="AI1708" s="99">
        <v>46097</v>
      </c>
      <c r="AJ1708" s="99">
        <v>46098</v>
      </c>
      <c r="AK1708" s="217">
        <v>46098</v>
      </c>
      <c r="AL1708" s="99">
        <v>46103</v>
      </c>
      <c r="AM1708" s="241"/>
      <c r="AN1708" s="101">
        <v>46103</v>
      </c>
      <c r="AO1708" s="81">
        <f t="shared" si="532"/>
        <v>46066.708333333336</v>
      </c>
      <c r="AP1708" s="81">
        <f t="shared" si="533"/>
        <v>46067.708333333336</v>
      </c>
      <c r="AQ1708" s="81">
        <f t="shared" si="534"/>
        <v>46067.708333333336</v>
      </c>
      <c r="AR1708" s="81">
        <f t="shared" si="535"/>
        <v>46099</v>
      </c>
      <c r="AS1708" s="81">
        <f t="shared" si="536"/>
        <v>46101</v>
      </c>
      <c r="AT1708" s="81">
        <f t="shared" si="537"/>
        <v>46099</v>
      </c>
      <c r="AU1708" s="224" t="s">
        <v>5120</v>
      </c>
      <c r="AV1708" s="134">
        <v>46096</v>
      </c>
      <c r="AW1708" s="182" t="s">
        <v>6493</v>
      </c>
      <c r="AX1708" s="182" t="s">
        <v>6494</v>
      </c>
      <c r="AY1708" s="85"/>
      <c r="AZ1708" s="271"/>
      <c r="BA1708" s="85"/>
      <c r="BB1708" s="85"/>
      <c r="BC1708" s="85"/>
      <c r="BD1708" s="85"/>
      <c r="BE1708" s="85"/>
      <c r="BF1708" s="85"/>
      <c r="BG1708" s="85"/>
      <c r="BH1708" s="85"/>
      <c r="BI1708" s="85"/>
      <c r="BJ1708" s="85"/>
      <c r="BK1708" s="85"/>
      <c r="BL1708" s="85"/>
      <c r="BM1708" s="85"/>
      <c r="BN1708" s="85"/>
      <c r="BO1708" s="85"/>
      <c r="BP1708" s="85"/>
      <c r="BQ1708" s="85"/>
      <c r="BR1708" s="85"/>
      <c r="BS1708" s="85"/>
      <c r="BT1708" s="75">
        <f>IF(COUNTIF($C$3:C1708, C1708)=1, 1, 0)</f>
        <v>1</v>
      </c>
      <c r="BU1708" s="360" t="s">
        <v>6495</v>
      </c>
      <c r="BV1708" s="359">
        <v>46098</v>
      </c>
      <c r="BZ1708" s="87">
        <f t="shared" si="530"/>
        <v>11</v>
      </c>
      <c r="CB1708" s="88">
        <f t="shared" si="512"/>
        <v>12</v>
      </c>
      <c r="CC1708" s="89"/>
      <c r="CE1708" s="87">
        <f t="shared" si="531"/>
        <v>3</v>
      </c>
      <c r="CF1708" s="90">
        <f>CH1708-CG1708</f>
        <v>4051408</v>
      </c>
      <c r="CG1708" s="90">
        <v>3038556</v>
      </c>
      <c r="CH1708" s="90">
        <v>7089964</v>
      </c>
      <c r="CI1708" s="22">
        <v>26654</v>
      </c>
      <c r="CJ1708" s="87">
        <f t="shared" si="516"/>
        <v>3</v>
      </c>
      <c r="CK1708" s="87">
        <f t="shared" si="517"/>
        <v>11</v>
      </c>
      <c r="CL1708" s="22" t="s">
        <v>5125</v>
      </c>
      <c r="CM1708" s="22" t="s">
        <v>6496</v>
      </c>
    </row>
    <row r="1709" spans="1:91" ht="14.45" customHeight="1" x14ac:dyDescent="0.25">
      <c r="A1709" s="69">
        <f t="shared" si="515"/>
        <v>1707</v>
      </c>
      <c r="B1709" s="265" t="s">
        <v>6497</v>
      </c>
      <c r="C1709" s="270" t="s">
        <v>6498</v>
      </c>
      <c r="D1709" s="265">
        <v>145667588</v>
      </c>
      <c r="E1709" s="241"/>
      <c r="F1709" s="231">
        <v>46088</v>
      </c>
      <c r="G1709" s="265" t="s">
        <v>6499</v>
      </c>
      <c r="H1709" s="265" t="s">
        <v>6500</v>
      </c>
      <c r="I1709" s="265" t="s">
        <v>350</v>
      </c>
      <c r="J1709" s="265" t="s">
        <v>6501</v>
      </c>
      <c r="K1709" s="265" t="s">
        <v>107</v>
      </c>
      <c r="L1709" s="231">
        <v>46120</v>
      </c>
      <c r="M1709" s="265">
        <v>20</v>
      </c>
      <c r="N1709" s="75" t="s">
        <v>6502</v>
      </c>
      <c r="O1709" s="75" t="s">
        <v>6503</v>
      </c>
      <c r="P1709" s="85">
        <v>2830050083</v>
      </c>
      <c r="Q1709" s="231">
        <v>46095</v>
      </c>
      <c r="R1709" s="241">
        <v>1209393435</v>
      </c>
      <c r="S1709" s="241">
        <v>224321968</v>
      </c>
      <c r="T1709" s="231">
        <v>46095</v>
      </c>
      <c r="U1709" s="261">
        <v>5442.9030000000002</v>
      </c>
      <c r="V1709" s="261">
        <v>5226.4189999999999</v>
      </c>
      <c r="W1709" s="241">
        <v>10</v>
      </c>
      <c r="X1709" s="241">
        <v>0</v>
      </c>
      <c r="Y1709" s="270" t="s">
        <v>6504</v>
      </c>
      <c r="Z1709" s="241" t="s">
        <v>258</v>
      </c>
      <c r="AA1709" s="85" t="s">
        <v>595</v>
      </c>
      <c r="AB1709" s="265" t="s">
        <v>6089</v>
      </c>
      <c r="AC1709" s="270" t="s">
        <v>6498</v>
      </c>
      <c r="AD1709" s="75" t="s">
        <v>113</v>
      </c>
      <c r="AE1709" s="99">
        <v>46099</v>
      </c>
      <c r="AF1709" s="80">
        <v>46098.416666666664</v>
      </c>
      <c r="AG1709" s="80">
        <v>46097.625</v>
      </c>
      <c r="AH1709" s="80">
        <v>46097.625</v>
      </c>
      <c r="AI1709" s="99">
        <v>46099</v>
      </c>
      <c r="AJ1709" s="69"/>
      <c r="AK1709" s="99">
        <v>46099</v>
      </c>
      <c r="AL1709" s="99">
        <v>46119</v>
      </c>
      <c r="AM1709" s="231">
        <v>46134</v>
      </c>
      <c r="AN1709" s="75">
        <f>IF(AM1709=0,AL1709-L1709,AM1709-L1709)</f>
        <v>14</v>
      </c>
      <c r="AO1709" s="81">
        <f t="shared" si="532"/>
        <v>46096.625</v>
      </c>
      <c r="AP1709" s="81">
        <f t="shared" si="533"/>
        <v>46097.625</v>
      </c>
      <c r="AQ1709" s="81">
        <f t="shared" si="534"/>
        <v>46097.625</v>
      </c>
      <c r="AR1709" s="81">
        <f t="shared" si="535"/>
        <v>46100</v>
      </c>
      <c r="AS1709" s="81">
        <f t="shared" si="536"/>
        <v>46101</v>
      </c>
      <c r="AT1709" s="81">
        <f t="shared" si="537"/>
        <v>46100</v>
      </c>
      <c r="AU1709" s="224" t="s">
        <v>5120</v>
      </c>
      <c r="AV1709" s="134">
        <v>46095</v>
      </c>
      <c r="AW1709" s="182" t="s">
        <v>6505</v>
      </c>
      <c r="AX1709" s="182" t="s">
        <v>6506</v>
      </c>
      <c r="AY1709" s="85"/>
      <c r="AZ1709" s="271"/>
      <c r="BA1709" s="85"/>
      <c r="BB1709" s="85"/>
      <c r="BC1709" s="85"/>
      <c r="BD1709" s="85"/>
      <c r="BE1709" s="85"/>
      <c r="BF1709" s="85"/>
      <c r="BG1709" s="85"/>
      <c r="BH1709" s="85"/>
      <c r="BI1709" s="85"/>
      <c r="BJ1709" s="85"/>
      <c r="BK1709" s="85"/>
      <c r="BL1709" s="85"/>
      <c r="BM1709" s="85"/>
      <c r="BN1709" s="85"/>
      <c r="BO1709" s="85"/>
      <c r="BP1709" s="85"/>
      <c r="BQ1709" s="85"/>
      <c r="BR1709" s="85"/>
      <c r="BS1709" s="85"/>
      <c r="BT1709" s="75">
        <f>IF(COUNTIF($C$3:C1709, C1709)=1, 1, 0)</f>
        <v>1</v>
      </c>
      <c r="BU1709" s="201" t="s">
        <v>6507</v>
      </c>
      <c r="BV1709" s="359" t="s">
        <v>6508</v>
      </c>
      <c r="BZ1709" s="87">
        <f t="shared" si="530"/>
        <v>10</v>
      </c>
      <c r="CA1709" s="22" t="s">
        <v>6509</v>
      </c>
      <c r="CB1709" s="88" t="e">
        <f t="shared" si="512"/>
        <v>#VALUE!</v>
      </c>
      <c r="CC1709" s="89"/>
      <c r="CE1709" s="87">
        <f t="shared" si="531"/>
        <v>3</v>
      </c>
      <c r="CF1709" s="90">
        <v>36680000</v>
      </c>
      <c r="CG1709" s="90">
        <v>431363</v>
      </c>
      <c r="CH1709" s="90">
        <v>37111363</v>
      </c>
      <c r="CI1709" s="22">
        <v>26200</v>
      </c>
      <c r="CJ1709" s="87">
        <f t="shared" si="516"/>
        <v>3</v>
      </c>
      <c r="CK1709" s="87">
        <f t="shared" si="517"/>
        <v>11</v>
      </c>
      <c r="CL1709" s="22" t="s">
        <v>5125</v>
      </c>
      <c r="CM1709" s="22" t="s">
        <v>6510</v>
      </c>
    </row>
    <row r="1710" spans="1:91" ht="14.45" customHeight="1" x14ac:dyDescent="0.25">
      <c r="A1710" s="69">
        <f t="shared" si="515"/>
        <v>1708</v>
      </c>
      <c r="B1710" s="100" t="s">
        <v>102</v>
      </c>
      <c r="C1710" s="270" t="s">
        <v>6511</v>
      </c>
      <c r="D1710" s="265">
        <v>145666802</v>
      </c>
      <c r="E1710" s="241"/>
      <c r="F1710" s="231">
        <v>46087</v>
      </c>
      <c r="G1710" s="265" t="s">
        <v>2934</v>
      </c>
      <c r="H1710" s="265" t="s">
        <v>2935</v>
      </c>
      <c r="I1710" s="265" t="s">
        <v>105</v>
      </c>
      <c r="J1710" s="75" t="s">
        <v>193</v>
      </c>
      <c r="K1710" s="265" t="s">
        <v>242</v>
      </c>
      <c r="L1710" s="231">
        <v>46125</v>
      </c>
      <c r="M1710" s="265">
        <v>40</v>
      </c>
      <c r="N1710" s="75" t="s">
        <v>6512</v>
      </c>
      <c r="O1710" s="75" t="s">
        <v>6513</v>
      </c>
      <c r="P1710" s="85">
        <v>2830049750</v>
      </c>
      <c r="Q1710" s="231">
        <v>46088</v>
      </c>
      <c r="R1710" s="241">
        <v>1209391441</v>
      </c>
      <c r="S1710" s="241">
        <v>224295249</v>
      </c>
      <c r="T1710" s="231">
        <v>46088</v>
      </c>
      <c r="U1710" s="261">
        <v>16632.843000000001</v>
      </c>
      <c r="V1710" s="261">
        <v>16088.47</v>
      </c>
      <c r="W1710" s="241">
        <v>20</v>
      </c>
      <c r="X1710" s="241">
        <v>0</v>
      </c>
      <c r="Y1710" s="270" t="s">
        <v>6514</v>
      </c>
      <c r="Z1710" s="241" t="s">
        <v>258</v>
      </c>
      <c r="AA1710" s="85" t="s">
        <v>6515</v>
      </c>
      <c r="AB1710" s="241" t="s">
        <v>6516</v>
      </c>
      <c r="AC1710" s="270" t="s">
        <v>6511</v>
      </c>
      <c r="AD1710" s="75" t="s">
        <v>113</v>
      </c>
      <c r="AE1710" s="231">
        <v>46097</v>
      </c>
      <c r="AF1710" s="130">
        <v>46093.083333333336</v>
      </c>
      <c r="AG1710" s="130">
        <v>46091.416666666664</v>
      </c>
      <c r="AH1710" s="130">
        <v>46091.416666666664</v>
      </c>
      <c r="AI1710" s="74">
        <v>46092</v>
      </c>
      <c r="AJ1710" s="74">
        <v>46094</v>
      </c>
      <c r="AK1710" s="231">
        <v>46097</v>
      </c>
      <c r="AL1710" s="74">
        <v>46111</v>
      </c>
      <c r="AM1710" s="241"/>
      <c r="AN1710" s="74">
        <v>46112</v>
      </c>
      <c r="AO1710" s="81">
        <f t="shared" si="532"/>
        <v>46090.416666666664</v>
      </c>
      <c r="AP1710" s="81">
        <f t="shared" si="533"/>
        <v>46091.416666666664</v>
      </c>
      <c r="AQ1710" s="81">
        <f t="shared" si="534"/>
        <v>46091.416666666664</v>
      </c>
      <c r="AR1710" s="81">
        <f t="shared" si="535"/>
        <v>46095</v>
      </c>
      <c r="AS1710" s="81">
        <f t="shared" si="536"/>
        <v>46099</v>
      </c>
      <c r="AT1710" s="81">
        <f t="shared" si="537"/>
        <v>46095</v>
      </c>
      <c r="AU1710" s="224" t="s">
        <v>5120</v>
      </c>
      <c r="AV1710" s="187">
        <v>46088</v>
      </c>
      <c r="AW1710" s="182" t="s">
        <v>6517</v>
      </c>
      <c r="AX1710" s="182" t="s">
        <v>6518</v>
      </c>
      <c r="AY1710" s="85"/>
      <c r="AZ1710" s="271"/>
      <c r="BA1710" s="85"/>
      <c r="BB1710" s="85"/>
      <c r="BC1710" s="85"/>
      <c r="BD1710" s="85"/>
      <c r="BE1710" s="85"/>
      <c r="BF1710" s="85"/>
      <c r="BG1710" s="85"/>
      <c r="BH1710" s="85"/>
      <c r="BI1710" s="85"/>
      <c r="BJ1710" s="85"/>
      <c r="BK1710" s="85"/>
      <c r="BL1710" s="85"/>
      <c r="BM1710" s="85"/>
      <c r="BN1710" s="85"/>
      <c r="BO1710" s="85"/>
      <c r="BP1710" s="85"/>
      <c r="BQ1710" s="85"/>
      <c r="BR1710" s="85"/>
      <c r="BS1710" s="85"/>
      <c r="BT1710" s="75">
        <f>IF(COUNTIF($C$3:C1710, C1710)=1, 1, 0)</f>
        <v>1</v>
      </c>
      <c r="BU1710" s="201" t="s">
        <v>6519</v>
      </c>
      <c r="BV1710" s="359">
        <v>46098</v>
      </c>
      <c r="BZ1710" s="87">
        <f t="shared" si="530"/>
        <v>10</v>
      </c>
      <c r="CB1710" s="88">
        <f t="shared" si="512"/>
        <v>12</v>
      </c>
      <c r="CC1710" s="89"/>
      <c r="CE1710" s="87">
        <f t="shared" si="531"/>
        <v>3</v>
      </c>
      <c r="CF1710" s="90">
        <v>41921600</v>
      </c>
      <c r="CG1710" s="90"/>
      <c r="CH1710" s="90">
        <v>41921600</v>
      </c>
      <c r="CI1710" s="91">
        <v>26201</v>
      </c>
      <c r="CJ1710" s="87">
        <f t="shared" si="516"/>
        <v>3</v>
      </c>
      <c r="CK1710" s="87">
        <f t="shared" si="517"/>
        <v>10</v>
      </c>
      <c r="CL1710" s="22" t="s">
        <v>5125</v>
      </c>
      <c r="CM1710" s="22" t="s">
        <v>6520</v>
      </c>
    </row>
    <row r="1711" spans="1:91" ht="14.45" customHeight="1" x14ac:dyDescent="0.25">
      <c r="A1711" s="69">
        <f t="shared" si="515"/>
        <v>1709</v>
      </c>
      <c r="B1711" s="100" t="s">
        <v>102</v>
      </c>
      <c r="C1711" s="200" t="s">
        <v>6521</v>
      </c>
      <c r="D1711" s="265">
        <v>145667104</v>
      </c>
      <c r="E1711" s="241"/>
      <c r="F1711" s="231">
        <v>46087</v>
      </c>
      <c r="G1711" s="265" t="s">
        <v>2934</v>
      </c>
      <c r="H1711" s="265" t="s">
        <v>2935</v>
      </c>
      <c r="I1711" s="265" t="s">
        <v>105</v>
      </c>
      <c r="J1711" s="75" t="s">
        <v>193</v>
      </c>
      <c r="K1711" s="265" t="s">
        <v>242</v>
      </c>
      <c r="L1711" s="231">
        <v>46125</v>
      </c>
      <c r="M1711" s="265">
        <v>40</v>
      </c>
      <c r="N1711" s="75" t="s">
        <v>6522</v>
      </c>
      <c r="O1711" s="75" t="s">
        <v>6523</v>
      </c>
      <c r="P1711" s="85">
        <v>2830049778</v>
      </c>
      <c r="Q1711" s="231">
        <v>46089</v>
      </c>
      <c r="R1711" s="241">
        <v>1209391581</v>
      </c>
      <c r="S1711" s="241">
        <v>224287261</v>
      </c>
      <c r="T1711" s="231">
        <v>46089</v>
      </c>
      <c r="U1711" s="261">
        <v>17330.710999999999</v>
      </c>
      <c r="V1711" s="261">
        <v>16763.5</v>
      </c>
      <c r="W1711" s="241">
        <v>20</v>
      </c>
      <c r="X1711" s="241">
        <v>0</v>
      </c>
      <c r="Y1711" s="270" t="s">
        <v>6524</v>
      </c>
      <c r="Z1711" s="241" t="s">
        <v>258</v>
      </c>
      <c r="AA1711" s="85" t="s">
        <v>6515</v>
      </c>
      <c r="AB1711" s="241" t="s">
        <v>6516</v>
      </c>
      <c r="AC1711" s="200" t="s">
        <v>6521</v>
      </c>
      <c r="AD1711" s="75" t="s">
        <v>113</v>
      </c>
      <c r="AE1711" s="74">
        <v>46097</v>
      </c>
      <c r="AF1711" s="130">
        <v>46093.083333333336</v>
      </c>
      <c r="AG1711" s="130">
        <v>46091.416666666664</v>
      </c>
      <c r="AH1711" s="130">
        <v>46091.416666666664</v>
      </c>
      <c r="AI1711" s="74">
        <v>46092</v>
      </c>
      <c r="AJ1711" s="74">
        <v>46097</v>
      </c>
      <c r="AK1711" s="74">
        <v>46097</v>
      </c>
      <c r="AL1711" s="74">
        <v>46111</v>
      </c>
      <c r="AM1711" s="241"/>
      <c r="AN1711" s="74">
        <v>46112</v>
      </c>
      <c r="AO1711" s="81">
        <f t="shared" si="532"/>
        <v>46090.416666666664</v>
      </c>
      <c r="AP1711" s="81">
        <f t="shared" si="533"/>
        <v>46091.416666666664</v>
      </c>
      <c r="AQ1711" s="81">
        <f t="shared" si="534"/>
        <v>46091.416666666664</v>
      </c>
      <c r="AR1711" s="81">
        <f t="shared" si="535"/>
        <v>46098</v>
      </c>
      <c r="AS1711" s="81">
        <f t="shared" si="536"/>
        <v>46099</v>
      </c>
      <c r="AT1711" s="81">
        <f t="shared" si="537"/>
        <v>46098</v>
      </c>
      <c r="AU1711" s="224" t="s">
        <v>5120</v>
      </c>
      <c r="AV1711" s="187">
        <v>46089</v>
      </c>
      <c r="AW1711" s="75" t="str">
        <f>_xlfn.XLOOKUP(D1711,'[1]OPS Loading report'!$E:$E,'[1]OPS Loading report'!$G:$G)</f>
        <v>REGU5238026</v>
      </c>
      <c r="AX1711" s="182">
        <v>0</v>
      </c>
      <c r="AY1711" s="85"/>
      <c r="AZ1711" s="271"/>
      <c r="BA1711" s="85"/>
      <c r="BB1711" s="85"/>
      <c r="BC1711" s="85"/>
      <c r="BD1711" s="85"/>
      <c r="BE1711" s="85"/>
      <c r="BF1711" s="85"/>
      <c r="BG1711" s="85"/>
      <c r="BH1711" s="85"/>
      <c r="BI1711" s="85"/>
      <c r="BJ1711" s="85"/>
      <c r="BK1711" s="85"/>
      <c r="BL1711" s="85"/>
      <c r="BM1711" s="85"/>
      <c r="BN1711" s="85"/>
      <c r="BO1711" s="85"/>
      <c r="BP1711" s="85"/>
      <c r="BQ1711" s="85"/>
      <c r="BR1711" s="85"/>
      <c r="BS1711" s="85"/>
      <c r="BT1711" s="75">
        <f>IF(COUNTIF($C$3:C1711, C1711)=1, 1, 0)</f>
        <v>1</v>
      </c>
      <c r="BU1711" s="201" t="s">
        <v>6525</v>
      </c>
      <c r="BV1711" s="359">
        <v>46098</v>
      </c>
      <c r="BZ1711" s="87">
        <f t="shared" si="530"/>
        <v>10</v>
      </c>
      <c r="CB1711" s="88">
        <f t="shared" ref="CB1711:CB1764" si="538">WEEKNUM(BV1711,)</f>
        <v>12</v>
      </c>
      <c r="CC1711" s="89"/>
      <c r="CE1711" s="87">
        <f t="shared" si="531"/>
        <v>3</v>
      </c>
      <c r="CF1711" s="90">
        <v>41921600</v>
      </c>
      <c r="CG1711" s="90"/>
      <c r="CH1711" s="90">
        <v>41921600</v>
      </c>
      <c r="CI1711" s="91">
        <v>26201</v>
      </c>
      <c r="CJ1711" s="87">
        <f t="shared" si="516"/>
        <v>3</v>
      </c>
      <c r="CK1711" s="87">
        <f t="shared" si="517"/>
        <v>10</v>
      </c>
      <c r="CL1711" s="22" t="s">
        <v>5125</v>
      </c>
      <c r="CM1711" s="22" t="s">
        <v>6526</v>
      </c>
    </row>
    <row r="1712" spans="1:91" ht="14.45" customHeight="1" x14ac:dyDescent="0.25">
      <c r="A1712" s="69">
        <f t="shared" si="515"/>
        <v>1710</v>
      </c>
      <c r="B1712" s="100" t="s">
        <v>102</v>
      </c>
      <c r="C1712" s="270" t="s">
        <v>6527</v>
      </c>
      <c r="D1712" s="265">
        <v>145666151</v>
      </c>
      <c r="E1712" s="241"/>
      <c r="F1712" s="231">
        <v>46087</v>
      </c>
      <c r="G1712" s="265" t="s">
        <v>2934</v>
      </c>
      <c r="H1712" s="265" t="s">
        <v>2935</v>
      </c>
      <c r="I1712" s="265" t="s">
        <v>105</v>
      </c>
      <c r="J1712" s="75" t="s">
        <v>193</v>
      </c>
      <c r="K1712" s="265" t="s">
        <v>242</v>
      </c>
      <c r="L1712" s="231">
        <v>46125</v>
      </c>
      <c r="M1712" s="265">
        <v>40</v>
      </c>
      <c r="N1712" s="75" t="s">
        <v>6528</v>
      </c>
      <c r="O1712" s="75" t="s">
        <v>6529</v>
      </c>
      <c r="P1712" s="85">
        <v>2830049699</v>
      </c>
      <c r="Q1712" s="231">
        <v>46087</v>
      </c>
      <c r="R1712" s="241">
        <v>1209391115</v>
      </c>
      <c r="S1712" s="241">
        <v>224287256</v>
      </c>
      <c r="T1712" s="231">
        <v>46087</v>
      </c>
      <c r="U1712" s="261">
        <v>14997.314</v>
      </c>
      <c r="V1712" s="261">
        <v>14506.476000000001</v>
      </c>
      <c r="W1712" s="241">
        <v>20</v>
      </c>
      <c r="X1712" s="241">
        <v>0</v>
      </c>
      <c r="Y1712" s="270" t="s">
        <v>6530</v>
      </c>
      <c r="Z1712" s="241" t="s">
        <v>258</v>
      </c>
      <c r="AA1712" s="85" t="s">
        <v>6515</v>
      </c>
      <c r="AB1712" s="241" t="s">
        <v>6516</v>
      </c>
      <c r="AC1712" s="270" t="s">
        <v>6527</v>
      </c>
      <c r="AD1712" s="75" t="s">
        <v>113</v>
      </c>
      <c r="AE1712" s="74">
        <v>46097</v>
      </c>
      <c r="AF1712" s="130">
        <v>46093.083333333336</v>
      </c>
      <c r="AG1712" s="130">
        <v>46091.416666666664</v>
      </c>
      <c r="AH1712" s="130">
        <v>46091.416666666664</v>
      </c>
      <c r="AI1712" s="74">
        <v>46092</v>
      </c>
      <c r="AJ1712" s="74">
        <v>46094</v>
      </c>
      <c r="AK1712" s="74">
        <v>46097</v>
      </c>
      <c r="AL1712" s="74">
        <v>46111</v>
      </c>
      <c r="AM1712" s="241"/>
      <c r="AN1712" s="74">
        <v>46112</v>
      </c>
      <c r="AO1712" s="81">
        <f t="shared" si="532"/>
        <v>46090.416666666664</v>
      </c>
      <c r="AP1712" s="81">
        <f t="shared" si="533"/>
        <v>46091.416666666664</v>
      </c>
      <c r="AQ1712" s="81">
        <f t="shared" si="534"/>
        <v>46091.416666666664</v>
      </c>
      <c r="AR1712" s="81">
        <f t="shared" si="535"/>
        <v>46095</v>
      </c>
      <c r="AS1712" s="81">
        <f t="shared" si="536"/>
        <v>46099</v>
      </c>
      <c r="AT1712" s="81">
        <f t="shared" si="537"/>
        <v>46095</v>
      </c>
      <c r="AU1712" s="224" t="s">
        <v>5120</v>
      </c>
      <c r="AV1712" s="187">
        <v>46087</v>
      </c>
      <c r="AW1712" s="182" t="s">
        <v>6531</v>
      </c>
      <c r="AX1712" s="182" t="s">
        <v>6532</v>
      </c>
      <c r="AY1712" s="85"/>
      <c r="AZ1712" s="271"/>
      <c r="BA1712" s="85"/>
      <c r="BB1712" s="85"/>
      <c r="BC1712" s="85"/>
      <c r="BD1712" s="85"/>
      <c r="BE1712" s="85"/>
      <c r="BF1712" s="85"/>
      <c r="BG1712" s="85"/>
      <c r="BH1712" s="85"/>
      <c r="BI1712" s="85"/>
      <c r="BJ1712" s="85"/>
      <c r="BK1712" s="85"/>
      <c r="BL1712" s="85"/>
      <c r="BM1712" s="85"/>
      <c r="BN1712" s="85"/>
      <c r="BO1712" s="85"/>
      <c r="BP1712" s="85"/>
      <c r="BQ1712" s="85"/>
      <c r="BR1712" s="85"/>
      <c r="BS1712" s="85"/>
      <c r="BT1712" s="75">
        <f>IF(COUNTIF($C$3:C1712, C1712)=1, 1, 0)</f>
        <v>1</v>
      </c>
      <c r="BU1712" s="201" t="s">
        <v>6533</v>
      </c>
      <c r="BV1712" s="359">
        <v>46098</v>
      </c>
      <c r="BZ1712" s="87">
        <f t="shared" si="530"/>
        <v>10</v>
      </c>
      <c r="CB1712" s="88">
        <f t="shared" si="538"/>
        <v>12</v>
      </c>
      <c r="CC1712" s="89"/>
      <c r="CE1712" s="87">
        <f t="shared" si="531"/>
        <v>3</v>
      </c>
      <c r="CF1712" s="90">
        <v>41921600</v>
      </c>
      <c r="CG1712" s="90"/>
      <c r="CH1712" s="90">
        <v>41921600</v>
      </c>
      <c r="CI1712" s="91">
        <v>26201</v>
      </c>
      <c r="CJ1712" s="87">
        <f t="shared" si="516"/>
        <v>3</v>
      </c>
      <c r="CK1712" s="87">
        <f t="shared" si="517"/>
        <v>10</v>
      </c>
      <c r="CL1712" s="22" t="s">
        <v>5125</v>
      </c>
      <c r="CM1712" s="22" t="s">
        <v>6534</v>
      </c>
    </row>
    <row r="1713" spans="1:91" ht="14.45" customHeight="1" x14ac:dyDescent="0.25">
      <c r="A1713" s="69">
        <f t="shared" si="515"/>
        <v>1711</v>
      </c>
      <c r="B1713" s="100" t="s">
        <v>102</v>
      </c>
      <c r="C1713" s="200" t="s">
        <v>6521</v>
      </c>
      <c r="D1713" s="265">
        <v>145666767</v>
      </c>
      <c r="E1713" s="241">
        <v>5320007899</v>
      </c>
      <c r="F1713" s="231">
        <v>46087</v>
      </c>
      <c r="G1713" s="265" t="s">
        <v>2934</v>
      </c>
      <c r="H1713" s="265" t="s">
        <v>2935</v>
      </c>
      <c r="I1713" s="265" t="s">
        <v>105</v>
      </c>
      <c r="J1713" s="75" t="s">
        <v>193</v>
      </c>
      <c r="K1713" s="265" t="s">
        <v>242</v>
      </c>
      <c r="L1713" s="231">
        <v>46125</v>
      </c>
      <c r="M1713" s="73">
        <v>40</v>
      </c>
      <c r="N1713" s="75" t="s">
        <v>6535</v>
      </c>
      <c r="O1713" s="75" t="s">
        <v>6536</v>
      </c>
      <c r="P1713" s="85">
        <v>2830049712</v>
      </c>
      <c r="Q1713" s="231">
        <v>46087</v>
      </c>
      <c r="R1713" s="241">
        <v>1209391139</v>
      </c>
      <c r="S1713" s="241">
        <v>224287265</v>
      </c>
      <c r="T1713" s="231">
        <v>46087</v>
      </c>
      <c r="U1713" s="261">
        <v>5158.9579999999996</v>
      </c>
      <c r="V1713" s="261">
        <v>4990.1469999999999</v>
      </c>
      <c r="W1713" s="241">
        <v>6</v>
      </c>
      <c r="X1713" s="241">
        <v>0</v>
      </c>
      <c r="Y1713" s="270" t="s">
        <v>6537</v>
      </c>
      <c r="Z1713" s="241" t="s">
        <v>258</v>
      </c>
      <c r="AA1713" s="85" t="s">
        <v>6515</v>
      </c>
      <c r="AB1713" s="241" t="s">
        <v>6516</v>
      </c>
      <c r="AC1713" s="200" t="s">
        <v>6521</v>
      </c>
      <c r="AD1713" s="75" t="s">
        <v>113</v>
      </c>
      <c r="AE1713" s="74">
        <v>46097</v>
      </c>
      <c r="AF1713" s="130">
        <v>46093.083333333336</v>
      </c>
      <c r="AG1713" s="130">
        <v>46091.416666666664</v>
      </c>
      <c r="AH1713" s="130">
        <v>46091.416666666664</v>
      </c>
      <c r="AI1713" s="74">
        <v>46092</v>
      </c>
      <c r="AJ1713" s="74">
        <v>46097</v>
      </c>
      <c r="AK1713" s="74">
        <v>46097</v>
      </c>
      <c r="AL1713" s="74">
        <v>46111</v>
      </c>
      <c r="AM1713" s="241"/>
      <c r="AN1713" s="74">
        <v>46112</v>
      </c>
      <c r="AO1713" s="81" t="s">
        <v>121</v>
      </c>
      <c r="AP1713" s="81" t="s">
        <v>121</v>
      </c>
      <c r="AQ1713" s="81" t="s">
        <v>121</v>
      </c>
      <c r="AR1713" s="81" t="s">
        <v>121</v>
      </c>
      <c r="AS1713" s="81" t="s">
        <v>261</v>
      </c>
      <c r="AT1713" s="81" t="s">
        <v>121</v>
      </c>
      <c r="AU1713" s="224" t="s">
        <v>5120</v>
      </c>
      <c r="AV1713" s="187">
        <v>46087</v>
      </c>
      <c r="AW1713" s="182" t="s">
        <v>6538</v>
      </c>
      <c r="AX1713" s="182" t="s">
        <v>6539</v>
      </c>
      <c r="AY1713" s="85"/>
      <c r="AZ1713" s="271"/>
      <c r="BA1713" s="85"/>
      <c r="BB1713" s="85"/>
      <c r="BC1713" s="85"/>
      <c r="BD1713" s="85"/>
      <c r="BE1713" s="85"/>
      <c r="BF1713" s="85"/>
      <c r="BG1713" s="85"/>
      <c r="BH1713" s="85"/>
      <c r="BI1713" s="85"/>
      <c r="BJ1713" s="85"/>
      <c r="BK1713" s="85"/>
      <c r="BL1713" s="85"/>
      <c r="BM1713" s="85"/>
      <c r="BN1713" s="85"/>
      <c r="BO1713" s="85"/>
      <c r="BP1713" s="85"/>
      <c r="BQ1713" s="85"/>
      <c r="BR1713" s="85"/>
      <c r="BS1713" s="85"/>
      <c r="BT1713" s="75">
        <f>IF(COUNTIF($C$3:C1713, C1713)=1, 1, 0)</f>
        <v>0</v>
      </c>
      <c r="BU1713" s="201" t="s">
        <v>6525</v>
      </c>
      <c r="BV1713" s="359">
        <v>46098</v>
      </c>
      <c r="BZ1713" s="87">
        <f t="shared" si="530"/>
        <v>10</v>
      </c>
      <c r="CB1713" s="88">
        <f t="shared" si="538"/>
        <v>12</v>
      </c>
      <c r="CC1713" s="89"/>
      <c r="CE1713" s="87">
        <f t="shared" si="531"/>
        <v>3</v>
      </c>
      <c r="CF1713" s="90">
        <v>41921600</v>
      </c>
      <c r="CG1713" s="90"/>
      <c r="CH1713" s="90">
        <v>41921600</v>
      </c>
      <c r="CI1713" s="91">
        <v>26201</v>
      </c>
      <c r="CJ1713" s="87">
        <f t="shared" si="516"/>
        <v>3</v>
      </c>
      <c r="CK1713" s="87">
        <f t="shared" si="517"/>
        <v>10</v>
      </c>
      <c r="CL1713" s="22" t="s">
        <v>5125</v>
      </c>
      <c r="CM1713" s="22" t="s">
        <v>6526</v>
      </c>
    </row>
    <row r="1714" spans="1:91" ht="14.45" customHeight="1" x14ac:dyDescent="0.25">
      <c r="A1714" s="69">
        <f t="shared" si="515"/>
        <v>1712</v>
      </c>
      <c r="B1714" s="100" t="s">
        <v>102</v>
      </c>
      <c r="C1714" s="200" t="s">
        <v>6521</v>
      </c>
      <c r="D1714" s="265">
        <v>145667166</v>
      </c>
      <c r="E1714" s="241">
        <v>5320007899</v>
      </c>
      <c r="F1714" s="231">
        <v>46087</v>
      </c>
      <c r="G1714" s="265" t="s">
        <v>2934</v>
      </c>
      <c r="H1714" s="265" t="s">
        <v>2935</v>
      </c>
      <c r="I1714" s="265" t="s">
        <v>105</v>
      </c>
      <c r="J1714" s="75" t="s">
        <v>193</v>
      </c>
      <c r="K1714" s="265" t="s">
        <v>242</v>
      </c>
      <c r="L1714" s="231">
        <v>46125</v>
      </c>
      <c r="M1714" s="73">
        <v>0</v>
      </c>
      <c r="N1714" s="75" t="s">
        <v>6535</v>
      </c>
      <c r="O1714" s="75" t="s">
        <v>6536</v>
      </c>
      <c r="P1714" s="85">
        <v>2830049713</v>
      </c>
      <c r="Q1714" s="231">
        <v>46087</v>
      </c>
      <c r="R1714" s="241">
        <v>1209391141</v>
      </c>
      <c r="S1714" s="241">
        <v>224287282</v>
      </c>
      <c r="T1714" s="231">
        <v>46087</v>
      </c>
      <c r="U1714" s="261">
        <v>12442.681</v>
      </c>
      <c r="V1714" s="261">
        <v>12035.447</v>
      </c>
      <c r="W1714" s="241">
        <v>15</v>
      </c>
      <c r="X1714" s="241">
        <v>0</v>
      </c>
      <c r="Y1714" s="270" t="s">
        <v>6537</v>
      </c>
      <c r="Z1714" s="241" t="s">
        <v>258</v>
      </c>
      <c r="AA1714" s="85" t="s">
        <v>6515</v>
      </c>
      <c r="AB1714" s="241" t="s">
        <v>6516</v>
      </c>
      <c r="AC1714" s="200" t="s">
        <v>6521</v>
      </c>
      <c r="AD1714" s="75" t="s">
        <v>113</v>
      </c>
      <c r="AE1714" s="74">
        <v>46097</v>
      </c>
      <c r="AF1714" s="130">
        <v>46093.083333333336</v>
      </c>
      <c r="AG1714" s="130">
        <v>46091.416666666664</v>
      </c>
      <c r="AH1714" s="130">
        <v>46091.416666666664</v>
      </c>
      <c r="AI1714" s="74">
        <v>46092</v>
      </c>
      <c r="AJ1714" s="74">
        <v>46097</v>
      </c>
      <c r="AK1714" s="74">
        <v>46097</v>
      </c>
      <c r="AL1714" s="74">
        <v>46111</v>
      </c>
      <c r="AM1714" s="241"/>
      <c r="AN1714" s="74">
        <v>46112</v>
      </c>
      <c r="AO1714" s="81" t="s">
        <v>121</v>
      </c>
      <c r="AP1714" s="81" t="s">
        <v>121</v>
      </c>
      <c r="AQ1714" s="81" t="s">
        <v>121</v>
      </c>
      <c r="AR1714" s="81" t="s">
        <v>121</v>
      </c>
      <c r="AS1714" s="81" t="s">
        <v>261</v>
      </c>
      <c r="AT1714" s="81" t="s">
        <v>121</v>
      </c>
      <c r="AU1714" s="224" t="s">
        <v>5120</v>
      </c>
      <c r="AV1714" s="187">
        <v>46087</v>
      </c>
      <c r="AW1714" s="182">
        <v>0</v>
      </c>
      <c r="AX1714" s="182">
        <v>0</v>
      </c>
      <c r="AY1714" s="85"/>
      <c r="AZ1714" s="271"/>
      <c r="BA1714" s="85"/>
      <c r="BB1714" s="85"/>
      <c r="BC1714" s="85"/>
      <c r="BD1714" s="85"/>
      <c r="BE1714" s="85"/>
      <c r="BF1714" s="85"/>
      <c r="BG1714" s="85"/>
      <c r="BH1714" s="85"/>
      <c r="BI1714" s="85"/>
      <c r="BJ1714" s="85"/>
      <c r="BK1714" s="85"/>
      <c r="BL1714" s="85"/>
      <c r="BM1714" s="85"/>
      <c r="BN1714" s="85"/>
      <c r="BO1714" s="85"/>
      <c r="BP1714" s="85"/>
      <c r="BQ1714" s="85"/>
      <c r="BR1714" s="85"/>
      <c r="BS1714" s="85"/>
      <c r="BT1714" s="75">
        <f>IF(COUNTIF($C$3:C1714, C1714)=1, 1, 0)</f>
        <v>0</v>
      </c>
      <c r="BU1714" s="201" t="s">
        <v>6525</v>
      </c>
      <c r="BV1714" s="359">
        <v>46098</v>
      </c>
      <c r="BZ1714" s="87">
        <f t="shared" si="530"/>
        <v>10</v>
      </c>
      <c r="CB1714" s="88">
        <f t="shared" si="538"/>
        <v>12</v>
      </c>
      <c r="CC1714" s="89"/>
      <c r="CE1714" s="87"/>
      <c r="CF1714" s="90"/>
      <c r="CG1714" s="90"/>
      <c r="CH1714" s="90"/>
      <c r="CJ1714" s="87">
        <f t="shared" si="516"/>
        <v>3</v>
      </c>
      <c r="CK1714" s="87">
        <f t="shared" si="517"/>
        <v>10</v>
      </c>
      <c r="CL1714" s="22" t="s">
        <v>5125</v>
      </c>
      <c r="CM1714" s="22" t="s">
        <v>6526</v>
      </c>
    </row>
    <row r="1715" spans="1:91" ht="14.45" customHeight="1" x14ac:dyDescent="0.25">
      <c r="A1715" s="69">
        <f t="shared" si="515"/>
        <v>1713</v>
      </c>
      <c r="B1715" s="100" t="s">
        <v>102</v>
      </c>
      <c r="C1715" s="270" t="s">
        <v>6527</v>
      </c>
      <c r="D1715" s="265">
        <v>145666841</v>
      </c>
      <c r="E1715" s="241">
        <v>5320007900</v>
      </c>
      <c r="F1715" s="231">
        <v>46087</v>
      </c>
      <c r="G1715" s="265" t="s">
        <v>2934</v>
      </c>
      <c r="H1715" s="265" t="s">
        <v>2935</v>
      </c>
      <c r="I1715" s="265" t="s">
        <v>105</v>
      </c>
      <c r="J1715" s="75" t="s">
        <v>193</v>
      </c>
      <c r="K1715" s="265" t="s">
        <v>242</v>
      </c>
      <c r="L1715" s="231">
        <v>46125</v>
      </c>
      <c r="M1715" s="73">
        <v>40</v>
      </c>
      <c r="N1715" s="75" t="s">
        <v>6540</v>
      </c>
      <c r="O1715" s="75" t="s">
        <v>6541</v>
      </c>
      <c r="P1715" s="85">
        <v>2830049673</v>
      </c>
      <c r="Q1715" s="231">
        <v>46087</v>
      </c>
      <c r="R1715" s="241">
        <v>1209391043</v>
      </c>
      <c r="S1715" s="241">
        <v>224287291</v>
      </c>
      <c r="T1715" s="231">
        <v>46087</v>
      </c>
      <c r="U1715" s="261">
        <v>7775.5519999999997</v>
      </c>
      <c r="V1715" s="261">
        <v>7521.0680000000002</v>
      </c>
      <c r="W1715" s="241">
        <v>9</v>
      </c>
      <c r="X1715" s="241">
        <v>0</v>
      </c>
      <c r="Y1715" s="270" t="s">
        <v>6542</v>
      </c>
      <c r="Z1715" s="241" t="s">
        <v>258</v>
      </c>
      <c r="AA1715" s="85" t="s">
        <v>6515</v>
      </c>
      <c r="AB1715" s="241" t="s">
        <v>6516</v>
      </c>
      <c r="AC1715" s="270" t="s">
        <v>6527</v>
      </c>
      <c r="AD1715" s="75" t="s">
        <v>113</v>
      </c>
      <c r="AE1715" s="74">
        <v>46097</v>
      </c>
      <c r="AF1715" s="130">
        <v>46093.083333333336</v>
      </c>
      <c r="AG1715" s="130">
        <v>46091.416666666664</v>
      </c>
      <c r="AH1715" s="130">
        <v>46091.416666666664</v>
      </c>
      <c r="AI1715" s="74">
        <v>46092</v>
      </c>
      <c r="AJ1715" s="74">
        <v>46094</v>
      </c>
      <c r="AK1715" s="74">
        <v>46097</v>
      </c>
      <c r="AL1715" s="74">
        <v>46111</v>
      </c>
      <c r="AM1715" s="241"/>
      <c r="AN1715" s="74">
        <v>46112</v>
      </c>
      <c r="AO1715" s="81" t="s">
        <v>121</v>
      </c>
      <c r="AP1715" s="81" t="s">
        <v>121</v>
      </c>
      <c r="AQ1715" s="81" t="s">
        <v>121</v>
      </c>
      <c r="AR1715" s="81" t="s">
        <v>121</v>
      </c>
      <c r="AS1715" s="81" t="s">
        <v>261</v>
      </c>
      <c r="AT1715" s="81" t="s">
        <v>121</v>
      </c>
      <c r="AU1715" s="224" t="s">
        <v>5120</v>
      </c>
      <c r="AV1715" s="187">
        <v>46087</v>
      </c>
      <c r="AW1715" s="182" t="s">
        <v>6543</v>
      </c>
      <c r="AX1715" s="182" t="s">
        <v>6544</v>
      </c>
      <c r="AY1715" s="85"/>
      <c r="AZ1715" s="271"/>
      <c r="BA1715" s="85"/>
      <c r="BB1715" s="85"/>
      <c r="BC1715" s="85"/>
      <c r="BD1715" s="85"/>
      <c r="BE1715" s="85"/>
      <c r="BF1715" s="85"/>
      <c r="BG1715" s="85"/>
      <c r="BH1715" s="85"/>
      <c r="BI1715" s="85"/>
      <c r="BJ1715" s="85"/>
      <c r="BK1715" s="85"/>
      <c r="BL1715" s="85"/>
      <c r="BM1715" s="85"/>
      <c r="BN1715" s="85"/>
      <c r="BO1715" s="85"/>
      <c r="BP1715" s="85"/>
      <c r="BQ1715" s="85"/>
      <c r="BR1715" s="85"/>
      <c r="BS1715" s="85"/>
      <c r="BT1715" s="75">
        <f>IF(COUNTIF($C$3:C1715, C1715)=1, 1, 0)</f>
        <v>0</v>
      </c>
      <c r="BU1715" s="201" t="s">
        <v>6533</v>
      </c>
      <c r="BV1715" s="359">
        <v>46098</v>
      </c>
      <c r="BZ1715" s="87">
        <f t="shared" si="530"/>
        <v>10</v>
      </c>
      <c r="CB1715" s="88">
        <f t="shared" si="538"/>
        <v>12</v>
      </c>
      <c r="CC1715" s="89"/>
      <c r="CE1715" s="87">
        <f t="shared" ref="CE1715:CE1731" si="539">IF(AD1715="Sea waybill", IF(AK1715&lt;&gt;0, MONTH(AK1715), IF(AJ1715&gt;AI1715, MONTH(AJ1715), MONTH(AI1715))),"")</f>
        <v>3</v>
      </c>
      <c r="CF1715" s="90">
        <v>41921600</v>
      </c>
      <c r="CG1715" s="90"/>
      <c r="CH1715" s="90">
        <v>41921600</v>
      </c>
      <c r="CI1715" s="91">
        <v>26201</v>
      </c>
      <c r="CJ1715" s="87">
        <f t="shared" si="516"/>
        <v>3</v>
      </c>
      <c r="CK1715" s="87">
        <f t="shared" si="517"/>
        <v>10</v>
      </c>
      <c r="CL1715" s="22" t="s">
        <v>5125</v>
      </c>
      <c r="CM1715" s="22" t="s">
        <v>6534</v>
      </c>
    </row>
    <row r="1716" spans="1:91" ht="14.45" customHeight="1" x14ac:dyDescent="0.25">
      <c r="A1716" s="69">
        <f t="shared" si="515"/>
        <v>1714</v>
      </c>
      <c r="B1716" s="70" t="s">
        <v>102</v>
      </c>
      <c r="C1716" s="270" t="s">
        <v>6527</v>
      </c>
      <c r="D1716" s="265">
        <v>145667138</v>
      </c>
      <c r="E1716" s="241">
        <v>5320007900</v>
      </c>
      <c r="F1716" s="231">
        <v>46087</v>
      </c>
      <c r="G1716" s="265" t="s">
        <v>2934</v>
      </c>
      <c r="H1716" s="265" t="s">
        <v>2935</v>
      </c>
      <c r="I1716" s="265" t="s">
        <v>105</v>
      </c>
      <c r="J1716" s="75" t="s">
        <v>193</v>
      </c>
      <c r="K1716" s="265" t="s">
        <v>242</v>
      </c>
      <c r="L1716" s="231">
        <v>46125</v>
      </c>
      <c r="M1716" s="73">
        <v>0</v>
      </c>
      <c r="N1716" s="75" t="s">
        <v>6540</v>
      </c>
      <c r="O1716" s="75" t="s">
        <v>6541</v>
      </c>
      <c r="P1716" s="85">
        <v>2830049674</v>
      </c>
      <c r="Q1716" s="231">
        <v>46087</v>
      </c>
      <c r="R1716" s="241">
        <v>1209391046</v>
      </c>
      <c r="S1716" s="241">
        <v>224287297</v>
      </c>
      <c r="T1716" s="231">
        <v>46087</v>
      </c>
      <c r="U1716" s="261">
        <v>9727.9660000000003</v>
      </c>
      <c r="V1716" s="261">
        <v>9409.5020000000004</v>
      </c>
      <c r="W1716" s="241">
        <v>12</v>
      </c>
      <c r="X1716" s="241">
        <v>0</v>
      </c>
      <c r="Y1716" s="270" t="s">
        <v>6542</v>
      </c>
      <c r="Z1716" s="241" t="s">
        <v>258</v>
      </c>
      <c r="AA1716" s="85" t="s">
        <v>6515</v>
      </c>
      <c r="AB1716" s="241" t="s">
        <v>6516</v>
      </c>
      <c r="AC1716" s="270" t="s">
        <v>6527</v>
      </c>
      <c r="AD1716" s="75" t="s">
        <v>113</v>
      </c>
      <c r="AE1716" s="74">
        <v>46097</v>
      </c>
      <c r="AF1716" s="130">
        <v>46093.083333333336</v>
      </c>
      <c r="AG1716" s="130">
        <v>46091.416666666664</v>
      </c>
      <c r="AH1716" s="130">
        <v>46091.416666666664</v>
      </c>
      <c r="AI1716" s="74">
        <v>46092</v>
      </c>
      <c r="AJ1716" s="74">
        <v>46094</v>
      </c>
      <c r="AK1716" s="74">
        <v>46097</v>
      </c>
      <c r="AL1716" s="74">
        <v>46111</v>
      </c>
      <c r="AM1716" s="241"/>
      <c r="AN1716" s="74">
        <v>46112</v>
      </c>
      <c r="AO1716" s="81" t="s">
        <v>121</v>
      </c>
      <c r="AP1716" s="81" t="s">
        <v>121</v>
      </c>
      <c r="AQ1716" s="81" t="s">
        <v>121</v>
      </c>
      <c r="AR1716" s="81" t="s">
        <v>121</v>
      </c>
      <c r="AS1716" s="81" t="s">
        <v>261</v>
      </c>
      <c r="AT1716" s="81" t="s">
        <v>121</v>
      </c>
      <c r="AU1716" s="224" t="s">
        <v>5120</v>
      </c>
      <c r="AV1716" s="134">
        <v>46087</v>
      </c>
      <c r="AW1716" s="182">
        <v>0</v>
      </c>
      <c r="AX1716" s="182">
        <v>0</v>
      </c>
      <c r="AY1716" s="85"/>
      <c r="AZ1716" s="271"/>
      <c r="BA1716" s="85"/>
      <c r="BB1716" s="85"/>
      <c r="BC1716" s="85"/>
      <c r="BD1716" s="85"/>
      <c r="BE1716" s="85"/>
      <c r="BF1716" s="85"/>
      <c r="BG1716" s="85"/>
      <c r="BH1716" s="85"/>
      <c r="BI1716" s="85"/>
      <c r="BJ1716" s="85"/>
      <c r="BK1716" s="85"/>
      <c r="BL1716" s="85"/>
      <c r="BM1716" s="85"/>
      <c r="BN1716" s="85"/>
      <c r="BO1716" s="85"/>
      <c r="BP1716" s="85"/>
      <c r="BQ1716" s="85"/>
      <c r="BR1716" s="85"/>
      <c r="BS1716" s="85"/>
      <c r="BT1716" s="75">
        <f>IF(COUNTIF($C$3:C1716, C1716)=1, 1, 0)</f>
        <v>0</v>
      </c>
      <c r="BU1716" s="201" t="s">
        <v>6533</v>
      </c>
      <c r="BV1716" s="359">
        <v>46098</v>
      </c>
      <c r="BZ1716" s="87">
        <f t="shared" si="530"/>
        <v>10</v>
      </c>
      <c r="CB1716" s="88">
        <f t="shared" si="538"/>
        <v>12</v>
      </c>
      <c r="CC1716" s="89"/>
      <c r="CE1716" s="87">
        <f t="shared" si="539"/>
        <v>3</v>
      </c>
      <c r="CF1716" s="90"/>
      <c r="CG1716" s="90"/>
      <c r="CH1716" s="90"/>
      <c r="CJ1716" s="87">
        <f t="shared" si="516"/>
        <v>3</v>
      </c>
      <c r="CK1716" s="87">
        <f t="shared" si="517"/>
        <v>10</v>
      </c>
      <c r="CL1716" s="22" t="s">
        <v>5125</v>
      </c>
      <c r="CM1716" s="22" t="s">
        <v>6534</v>
      </c>
    </row>
    <row r="1717" spans="1:91" ht="14.45" customHeight="1" x14ac:dyDescent="0.25">
      <c r="A1717" s="183">
        <f t="shared" si="515"/>
        <v>1715</v>
      </c>
      <c r="B1717" s="70" t="s">
        <v>102</v>
      </c>
      <c r="C1717" s="246" t="s">
        <v>6511</v>
      </c>
      <c r="D1717" s="273">
        <v>145666101</v>
      </c>
      <c r="E1717" s="274"/>
      <c r="F1717" s="275">
        <v>46087</v>
      </c>
      <c r="G1717" s="273" t="s">
        <v>2934</v>
      </c>
      <c r="H1717" s="273" t="s">
        <v>2935</v>
      </c>
      <c r="I1717" s="273" t="s">
        <v>105</v>
      </c>
      <c r="J1717" s="75" t="s">
        <v>193</v>
      </c>
      <c r="K1717" s="273" t="s">
        <v>242</v>
      </c>
      <c r="L1717" s="275">
        <v>46125</v>
      </c>
      <c r="M1717" s="273">
        <v>20</v>
      </c>
      <c r="N1717" s="182" t="s">
        <v>6545</v>
      </c>
      <c r="O1717" s="182" t="s">
        <v>6546</v>
      </c>
      <c r="P1717" s="168">
        <v>2830049748</v>
      </c>
      <c r="Q1717" s="275">
        <v>46088</v>
      </c>
      <c r="R1717" s="274">
        <v>1209391434</v>
      </c>
      <c r="S1717" s="274">
        <v>224295248</v>
      </c>
      <c r="T1717" s="275">
        <v>46088</v>
      </c>
      <c r="U1717" s="350">
        <v>5199.8639999999996</v>
      </c>
      <c r="V1717" s="350">
        <v>5029.6790000000001</v>
      </c>
      <c r="W1717" s="274">
        <v>6</v>
      </c>
      <c r="X1717" s="274">
        <v>0</v>
      </c>
      <c r="Y1717" s="246" t="s">
        <v>6547</v>
      </c>
      <c r="Z1717" s="274" t="s">
        <v>258</v>
      </c>
      <c r="AA1717" s="168" t="s">
        <v>6515</v>
      </c>
      <c r="AB1717" s="274" t="s">
        <v>6516</v>
      </c>
      <c r="AC1717" s="246" t="s">
        <v>6511</v>
      </c>
      <c r="AD1717" s="182" t="s">
        <v>113</v>
      </c>
      <c r="AE1717" s="231">
        <v>46097</v>
      </c>
      <c r="AF1717" s="277">
        <v>46093.083333333336</v>
      </c>
      <c r="AG1717" s="277">
        <v>46091.416666666664</v>
      </c>
      <c r="AH1717" s="277">
        <v>46091.416666666664</v>
      </c>
      <c r="AI1717" s="115">
        <v>46092</v>
      </c>
      <c r="AJ1717" s="115">
        <v>46094</v>
      </c>
      <c r="AK1717" s="231">
        <v>46097</v>
      </c>
      <c r="AL1717" s="115">
        <v>46111</v>
      </c>
      <c r="AM1717" s="274"/>
      <c r="AN1717" s="74">
        <v>46112</v>
      </c>
      <c r="AO1717" s="81">
        <f t="shared" ref="AO1717:AO1722" si="540">IF(AH1717&lt;AG1717,IF(AH1717=0,"",AH1717-1),IF(AG1717=0,"",AG1717-1))</f>
        <v>46090.416666666664</v>
      </c>
      <c r="AP1717" s="81">
        <f t="shared" ref="AP1717:AP1722" si="541">IF(AH1717&lt;AG1717,IF(AH1717=0,"",AH1717),IF(AG1717=0,"",AG1717))</f>
        <v>46091.416666666664</v>
      </c>
      <c r="AQ1717" s="81">
        <f t="shared" ref="AQ1717:AQ1722" si="542">IF(AH1717&lt;AG1717,IF(AH1717=0,"",AH1717),IF(AG1717=0,"",AG1717))</f>
        <v>46091.416666666664</v>
      </c>
      <c r="AR1717" s="81">
        <f t="shared" ref="AR1717:AR1722" si="543">IF(AI1717=0,"",IF(AI1717&lt;AJ1717,AJ1717+1,AI1717+1))</f>
        <v>46095</v>
      </c>
      <c r="AS1717" s="81">
        <f t="shared" ref="AS1717:AS1722" si="544">IF(AI1717=0,"",IF(AE1717=0,IF(AJ1717=0,AI1717+2,AJ1717+2),AE1717+2))</f>
        <v>46099</v>
      </c>
      <c r="AT1717" s="81">
        <f t="shared" ref="AT1717:AT1722" si="545">IF(AI1717=0,"",IF(AI1717&lt;AJ1717,AJ1717+1,AI1717+1))</f>
        <v>46095</v>
      </c>
      <c r="AU1717" s="224" t="s">
        <v>5120</v>
      </c>
      <c r="AV1717" s="297">
        <v>46088</v>
      </c>
      <c r="AW1717" s="182" t="s">
        <v>6548</v>
      </c>
      <c r="AX1717" s="182" t="s">
        <v>6549</v>
      </c>
      <c r="AY1717" s="168"/>
      <c r="AZ1717" s="278"/>
      <c r="BA1717" s="168"/>
      <c r="BB1717" s="168"/>
      <c r="BC1717" s="168"/>
      <c r="BD1717" s="168"/>
      <c r="BE1717" s="168"/>
      <c r="BF1717" s="168"/>
      <c r="BG1717" s="168"/>
      <c r="BH1717" s="168"/>
      <c r="BI1717" s="168"/>
      <c r="BJ1717" s="168"/>
      <c r="BK1717" s="168"/>
      <c r="BL1717" s="168"/>
      <c r="BM1717" s="168"/>
      <c r="BN1717" s="168"/>
      <c r="BO1717" s="168"/>
      <c r="BP1717" s="168"/>
      <c r="BQ1717" s="168"/>
      <c r="BR1717" s="168"/>
      <c r="BS1717" s="168"/>
      <c r="BT1717" s="182">
        <f>IF(COUNTIF($C$3:C1717, C1717)=1, 1, 0)</f>
        <v>0</v>
      </c>
      <c r="BU1717" s="201" t="s">
        <v>6519</v>
      </c>
      <c r="BV1717" s="359">
        <v>46098</v>
      </c>
      <c r="BZ1717" s="87">
        <f t="shared" si="530"/>
        <v>10</v>
      </c>
      <c r="CB1717" s="88">
        <f t="shared" si="538"/>
        <v>12</v>
      </c>
      <c r="CC1717" s="89"/>
      <c r="CE1717" s="87">
        <f t="shared" si="539"/>
        <v>3</v>
      </c>
      <c r="CF1717" s="90">
        <v>34061300</v>
      </c>
      <c r="CG1717" s="90"/>
      <c r="CH1717" s="90">
        <v>34061300</v>
      </c>
      <c r="CI1717" s="91">
        <v>26201</v>
      </c>
      <c r="CJ1717" s="87">
        <f t="shared" si="516"/>
        <v>3</v>
      </c>
      <c r="CK1717" s="87">
        <f t="shared" si="517"/>
        <v>10</v>
      </c>
      <c r="CL1717" s="22" t="s">
        <v>5125</v>
      </c>
      <c r="CM1717" s="22" t="s">
        <v>6520</v>
      </c>
    </row>
    <row r="1718" spans="1:91" ht="14.45" customHeight="1" x14ac:dyDescent="0.25">
      <c r="A1718" s="75">
        <f t="shared" si="515"/>
        <v>1716</v>
      </c>
      <c r="B1718" s="260" t="s">
        <v>102</v>
      </c>
      <c r="C1718" s="241"/>
      <c r="D1718" s="265">
        <v>145640600</v>
      </c>
      <c r="E1718" s="241"/>
      <c r="F1718" s="231">
        <v>46079</v>
      </c>
      <c r="G1718" s="265" t="s">
        <v>6550</v>
      </c>
      <c r="H1718" s="265" t="s">
        <v>4101</v>
      </c>
      <c r="I1718" s="265" t="s">
        <v>105</v>
      </c>
      <c r="J1718" s="265" t="s">
        <v>6551</v>
      </c>
      <c r="K1718" s="265" t="s">
        <v>2080</v>
      </c>
      <c r="L1718" s="231"/>
      <c r="M1718" s="73" t="s">
        <v>2081</v>
      </c>
      <c r="N1718" s="79" t="s">
        <v>2082</v>
      </c>
      <c r="O1718" s="79" t="s">
        <v>2082</v>
      </c>
      <c r="P1718" s="85">
        <v>2830049231</v>
      </c>
      <c r="Q1718" s="231">
        <v>46079</v>
      </c>
      <c r="R1718" s="241">
        <v>1209388305</v>
      </c>
      <c r="S1718" s="241">
        <v>224249505</v>
      </c>
      <c r="T1718" s="231">
        <v>46079</v>
      </c>
      <c r="U1718" s="241">
        <v>920</v>
      </c>
      <c r="V1718" s="241">
        <v>898.19100000000003</v>
      </c>
      <c r="W1718" s="241">
        <v>1</v>
      </c>
      <c r="X1718" s="241">
        <v>0</v>
      </c>
      <c r="Y1718" s="270" t="s">
        <v>6552</v>
      </c>
      <c r="Z1718" s="241" t="s">
        <v>2084</v>
      </c>
      <c r="AA1718" s="85" t="s">
        <v>4104</v>
      </c>
      <c r="AB1718" s="241">
        <v>551</v>
      </c>
      <c r="AC1718" s="270" t="s">
        <v>6552</v>
      </c>
      <c r="AD1718" s="82" t="s">
        <v>2086</v>
      </c>
      <c r="AE1718" s="241"/>
      <c r="AF1718" s="130"/>
      <c r="AG1718" s="130"/>
      <c r="AH1718" s="130"/>
      <c r="AI1718" s="74"/>
      <c r="AJ1718" s="75"/>
      <c r="AK1718" s="75"/>
      <c r="AL1718" s="134"/>
      <c r="AM1718" s="241"/>
      <c r="AN1718" s="75">
        <f>AL1718-L1718</f>
        <v>0</v>
      </c>
      <c r="AO1718" s="81" t="str">
        <f t="shared" si="540"/>
        <v/>
      </c>
      <c r="AP1718" s="81" t="str">
        <f t="shared" si="541"/>
        <v/>
      </c>
      <c r="AQ1718" s="81" t="str">
        <f t="shared" si="542"/>
        <v/>
      </c>
      <c r="AR1718" s="81" t="str">
        <f t="shared" si="543"/>
        <v/>
      </c>
      <c r="AS1718" s="81" t="str">
        <f t="shared" si="544"/>
        <v/>
      </c>
      <c r="AT1718" s="81" t="str">
        <f t="shared" si="545"/>
        <v/>
      </c>
      <c r="AU1718" s="82" t="s">
        <v>10</v>
      </c>
      <c r="AV1718" s="85"/>
      <c r="AW1718" s="182">
        <v>0</v>
      </c>
      <c r="AX1718" s="182">
        <v>0</v>
      </c>
      <c r="AY1718" s="85"/>
      <c r="AZ1718" s="271"/>
      <c r="BA1718" s="85"/>
      <c r="BB1718" s="85"/>
      <c r="BC1718" s="85"/>
      <c r="BD1718" s="75">
        <v>0</v>
      </c>
      <c r="BE1718" s="75" t="s">
        <v>132</v>
      </c>
      <c r="BF1718" s="75" t="e">
        <f>IF( COUNTIF(#REF!,#REF!)=1, 1, 0)</f>
        <v>#REF!</v>
      </c>
      <c r="BG1718" s="85"/>
      <c r="BH1718" s="85"/>
      <c r="BI1718" s="85"/>
      <c r="BJ1718" s="85"/>
      <c r="BK1718" s="85"/>
      <c r="BL1718" s="85"/>
      <c r="BM1718" s="85"/>
      <c r="BN1718" s="85"/>
      <c r="BO1718" s="85"/>
      <c r="BP1718" s="85"/>
      <c r="BQ1718" s="85"/>
      <c r="BR1718" s="85"/>
      <c r="BS1718" s="85"/>
      <c r="BT1718" s="75">
        <f>IF(COUNTIF($C$3:C1718, C1718)=1, 1, 0)</f>
        <v>0</v>
      </c>
      <c r="BU1718" s="161" t="str">
        <f>IF(AK1718=0,"",AK1718+3)</f>
        <v/>
      </c>
      <c r="BV1718" s="85"/>
      <c r="BY1718" s="86" t="s">
        <v>157</v>
      </c>
      <c r="BZ1718" s="87">
        <f t="shared" si="530"/>
        <v>9</v>
      </c>
      <c r="CB1718" s="88">
        <f t="shared" si="538"/>
        <v>0</v>
      </c>
      <c r="CC1718" s="89"/>
      <c r="CE1718" s="87" t="str">
        <f t="shared" si="539"/>
        <v/>
      </c>
      <c r="CF1718" s="90"/>
      <c r="CG1718" s="90"/>
      <c r="CH1718" s="90"/>
      <c r="CJ1718" s="87">
        <f t="shared" si="516"/>
        <v>1</v>
      </c>
      <c r="CK1718" s="87">
        <f t="shared" si="517"/>
        <v>1</v>
      </c>
      <c r="CM1718" s="22" t="str">
        <f>IF(OR(Z1718="COSU",Z1718="EGLV",Z1718="MAEU",Z1718="REGU",Z1718="HLCU",Z1718="OOLU",Z1718="ONEY"),
    IF(Z1718="COSU","1C26TAB",
    IF(Z1718="EGLV","1C26TAA",
    IF(Z1718="MAEU","1C26TML",
    IF(Z1718="REGU","1C26TAA",
    IF(Z1718="HLCU","1C26THC",
    IF(Z1718="OOLU","1C26TAR",
    IF(Z1718="ONEY","1K26TAD",""))))))) &amp; "^" &amp; BU1718,
    BU1718)</f>
        <v/>
      </c>
    </row>
    <row r="1719" spans="1:91" ht="14.45" customHeight="1" x14ac:dyDescent="0.25">
      <c r="A1719" s="75">
        <f t="shared" si="515"/>
        <v>1717</v>
      </c>
      <c r="B1719" s="260" t="s">
        <v>102</v>
      </c>
      <c r="C1719" s="241"/>
      <c r="D1719" s="265">
        <v>145570419</v>
      </c>
      <c r="E1719" s="241"/>
      <c r="F1719" s="231">
        <v>46079</v>
      </c>
      <c r="G1719" s="265" t="s">
        <v>1178</v>
      </c>
      <c r="H1719" s="265" t="s">
        <v>4101</v>
      </c>
      <c r="I1719" s="265" t="s">
        <v>105</v>
      </c>
      <c r="J1719" s="265" t="s">
        <v>6551</v>
      </c>
      <c r="K1719" s="265" t="s">
        <v>2080</v>
      </c>
      <c r="L1719" s="231"/>
      <c r="M1719" s="73" t="s">
        <v>2081</v>
      </c>
      <c r="N1719" s="79" t="s">
        <v>2082</v>
      </c>
      <c r="O1719" s="79" t="s">
        <v>2082</v>
      </c>
      <c r="P1719" s="85">
        <v>2830049232</v>
      </c>
      <c r="Q1719" s="231">
        <v>46079</v>
      </c>
      <c r="R1719" s="241">
        <v>1209388313</v>
      </c>
      <c r="S1719" s="241">
        <v>224247598</v>
      </c>
      <c r="T1719" s="231">
        <v>46079</v>
      </c>
      <c r="U1719" s="241">
        <v>880</v>
      </c>
      <c r="V1719" s="241">
        <v>857.57399999999996</v>
      </c>
      <c r="W1719" s="241">
        <v>1</v>
      </c>
      <c r="X1719" s="241">
        <v>0</v>
      </c>
      <c r="Y1719" s="270" t="s">
        <v>6553</v>
      </c>
      <c r="Z1719" s="241" t="s">
        <v>2084</v>
      </c>
      <c r="AA1719" s="85" t="s">
        <v>4104</v>
      </c>
      <c r="AB1719" s="241">
        <v>551</v>
      </c>
      <c r="AC1719" s="270" t="s">
        <v>6553</v>
      </c>
      <c r="AD1719" s="82" t="s">
        <v>2086</v>
      </c>
      <c r="AE1719" s="241"/>
      <c r="AF1719" s="130"/>
      <c r="AG1719" s="130"/>
      <c r="AH1719" s="130"/>
      <c r="AI1719" s="74"/>
      <c r="AJ1719" s="75"/>
      <c r="AK1719" s="75"/>
      <c r="AL1719" s="134"/>
      <c r="AM1719" s="241"/>
      <c r="AN1719" s="75">
        <f>AL1719-L1719</f>
        <v>0</v>
      </c>
      <c r="AO1719" s="81" t="str">
        <f t="shared" si="540"/>
        <v/>
      </c>
      <c r="AP1719" s="81" t="str">
        <f t="shared" si="541"/>
        <v/>
      </c>
      <c r="AQ1719" s="81" t="str">
        <f t="shared" si="542"/>
        <v/>
      </c>
      <c r="AR1719" s="81" t="str">
        <f t="shared" si="543"/>
        <v/>
      </c>
      <c r="AS1719" s="81" t="str">
        <f t="shared" si="544"/>
        <v/>
      </c>
      <c r="AT1719" s="81" t="str">
        <f t="shared" si="545"/>
        <v/>
      </c>
      <c r="AU1719" s="82" t="s">
        <v>10</v>
      </c>
      <c r="AV1719" s="85"/>
      <c r="AW1719" s="182">
        <v>0</v>
      </c>
      <c r="AX1719" s="182">
        <v>0</v>
      </c>
      <c r="AY1719" s="85"/>
      <c r="AZ1719" s="271"/>
      <c r="BA1719" s="85"/>
      <c r="BB1719" s="85"/>
      <c r="BC1719" s="85"/>
      <c r="BD1719" s="75">
        <v>0</v>
      </c>
      <c r="BE1719" s="75" t="s">
        <v>132</v>
      </c>
      <c r="BF1719" s="75" t="e">
        <f>IF( COUNTIF(#REF!,#REF!)=1, 1, 0)</f>
        <v>#REF!</v>
      </c>
      <c r="BG1719" s="85"/>
      <c r="BH1719" s="85"/>
      <c r="BI1719" s="85"/>
      <c r="BJ1719" s="85"/>
      <c r="BK1719" s="85"/>
      <c r="BL1719" s="85"/>
      <c r="BM1719" s="85"/>
      <c r="BN1719" s="85"/>
      <c r="BO1719" s="85"/>
      <c r="BP1719" s="85"/>
      <c r="BQ1719" s="85"/>
      <c r="BR1719" s="85"/>
      <c r="BS1719" s="85"/>
      <c r="BT1719" s="75">
        <f>IF(COUNTIF($C$3:C1719, C1719)=1, 1, 0)</f>
        <v>0</v>
      </c>
      <c r="BU1719" s="361" t="str">
        <f>IF(AK1719=0,"",AK1719+3)</f>
        <v/>
      </c>
      <c r="BV1719" s="168"/>
      <c r="BY1719" s="169" t="s">
        <v>157</v>
      </c>
      <c r="BZ1719" s="87">
        <f t="shared" si="530"/>
        <v>9</v>
      </c>
      <c r="CB1719" s="88">
        <f t="shared" si="538"/>
        <v>0</v>
      </c>
      <c r="CC1719" s="89"/>
      <c r="CE1719" s="87" t="str">
        <f t="shared" si="539"/>
        <v/>
      </c>
      <c r="CF1719" s="90"/>
      <c r="CG1719" s="90"/>
      <c r="CH1719" s="90"/>
      <c r="CJ1719" s="87">
        <f t="shared" si="516"/>
        <v>1</v>
      </c>
      <c r="CK1719" s="87">
        <f t="shared" si="517"/>
        <v>1</v>
      </c>
      <c r="CM1719" s="22" t="str">
        <f>IF(OR(Z1719="COSU",Z1719="EGLV",Z1719="MAEU",Z1719="REGU",Z1719="HLCU",Z1719="OOLU",Z1719="ONEY"),
    IF(Z1719="COSU","1C26TAB",
    IF(Z1719="EGLV","1C26TAA",
    IF(Z1719="MAEU","1C26TML",
    IF(Z1719="REGU","1C26TAA",
    IF(Z1719="HLCU","1C26THC",
    IF(Z1719="OOLU","1C26TAR",
    IF(Z1719="ONEY","1K26TAD",""))))))) &amp; "^" &amp; BU1719,
    BU1719)</f>
        <v/>
      </c>
    </row>
    <row r="1720" spans="1:91" ht="14.45" customHeight="1" x14ac:dyDescent="0.25">
      <c r="A1720" s="205">
        <f t="shared" si="515"/>
        <v>1718</v>
      </c>
      <c r="B1720" s="346" t="s">
        <v>102</v>
      </c>
      <c r="C1720" s="362"/>
      <c r="D1720" s="346">
        <v>145640723</v>
      </c>
      <c r="E1720" s="362"/>
      <c r="F1720" s="363">
        <v>46080</v>
      </c>
      <c r="G1720" s="346" t="s">
        <v>1757</v>
      </c>
      <c r="H1720" s="346" t="s">
        <v>4101</v>
      </c>
      <c r="I1720" s="346" t="s">
        <v>105</v>
      </c>
      <c r="J1720" s="346" t="s">
        <v>6554</v>
      </c>
      <c r="K1720" s="346" t="s">
        <v>2432</v>
      </c>
      <c r="L1720" s="363">
        <v>46086</v>
      </c>
      <c r="M1720" s="346">
        <v>40</v>
      </c>
      <c r="N1720" s="202" t="s">
        <v>2082</v>
      </c>
      <c r="O1720" s="202" t="s">
        <v>2082</v>
      </c>
      <c r="P1720" s="176">
        <v>2830049290</v>
      </c>
      <c r="Q1720" s="363">
        <v>46080</v>
      </c>
      <c r="R1720" s="362">
        <v>1209388774</v>
      </c>
      <c r="S1720" s="362">
        <v>224248127</v>
      </c>
      <c r="T1720" s="363">
        <v>46080</v>
      </c>
      <c r="U1720" s="295">
        <v>8263.857</v>
      </c>
      <c r="V1720" s="295">
        <v>7966.67</v>
      </c>
      <c r="W1720" s="362">
        <v>9</v>
      </c>
      <c r="X1720" s="362">
        <v>0</v>
      </c>
      <c r="Y1720" s="364" t="s">
        <v>2433</v>
      </c>
      <c r="Z1720" s="362" t="s">
        <v>110</v>
      </c>
      <c r="AA1720" s="176"/>
      <c r="AB1720" s="362"/>
      <c r="AC1720" s="365"/>
      <c r="AD1720" s="202" t="s">
        <v>2434</v>
      </c>
      <c r="AE1720" s="362"/>
      <c r="AF1720" s="366"/>
      <c r="AG1720" s="366"/>
      <c r="AH1720" s="366"/>
      <c r="AI1720" s="104"/>
      <c r="AJ1720" s="205"/>
      <c r="AK1720" s="105"/>
      <c r="AL1720" s="367"/>
      <c r="AM1720" s="362"/>
      <c r="AN1720" s="105"/>
      <c r="AO1720" s="81" t="str">
        <f t="shared" si="540"/>
        <v/>
      </c>
      <c r="AP1720" s="81" t="str">
        <f t="shared" si="541"/>
        <v/>
      </c>
      <c r="AQ1720" s="81" t="str">
        <f t="shared" si="542"/>
        <v/>
      </c>
      <c r="AR1720" s="81" t="str">
        <f t="shared" si="543"/>
        <v/>
      </c>
      <c r="AS1720" s="81" t="str">
        <f t="shared" si="544"/>
        <v/>
      </c>
      <c r="AT1720" s="81" t="str">
        <f t="shared" si="545"/>
        <v/>
      </c>
      <c r="AU1720" s="368" t="s">
        <v>10</v>
      </c>
      <c r="AV1720" s="105"/>
      <c r="AW1720" s="182">
        <v>0</v>
      </c>
      <c r="AX1720" s="182">
        <v>0</v>
      </c>
      <c r="AY1720" s="105"/>
      <c r="AZ1720" s="369"/>
      <c r="BA1720" s="176"/>
      <c r="BB1720" s="176"/>
      <c r="BC1720" s="176"/>
      <c r="BD1720" s="176"/>
      <c r="BE1720" s="176"/>
      <c r="BF1720" s="176"/>
      <c r="BG1720" s="176"/>
      <c r="BH1720" s="176"/>
      <c r="BI1720" s="176"/>
      <c r="BJ1720" s="176"/>
      <c r="BK1720" s="176"/>
      <c r="BL1720" s="176"/>
      <c r="BM1720" s="176"/>
      <c r="BN1720" s="176"/>
      <c r="BO1720" s="176"/>
      <c r="BP1720" s="176"/>
      <c r="BQ1720" s="176"/>
      <c r="BR1720" s="176"/>
      <c r="BS1720" s="176"/>
      <c r="BT1720" s="205">
        <f>IF(COUNTIF($C$3:C1720, C1720)=1, 1, 0)</f>
        <v>0</v>
      </c>
      <c r="BU1720" s="161" t="str">
        <f>IF(AK1720=0,"",AK1720+3)</f>
        <v/>
      </c>
      <c r="BV1720" s="85"/>
      <c r="BW1720" s="85"/>
      <c r="BX1720" s="85"/>
      <c r="BY1720" s="86" t="s">
        <v>157</v>
      </c>
      <c r="BZ1720" s="171">
        <f t="shared" si="530"/>
        <v>9</v>
      </c>
      <c r="CA1720" s="85"/>
      <c r="CB1720" s="88">
        <f t="shared" si="538"/>
        <v>0</v>
      </c>
      <c r="CC1720" s="172"/>
      <c r="CD1720" s="85"/>
      <c r="CE1720" s="171" t="str">
        <f t="shared" si="539"/>
        <v/>
      </c>
      <c r="CF1720" s="173"/>
      <c r="CG1720" s="173"/>
      <c r="CH1720" s="173"/>
      <c r="CI1720" s="85"/>
      <c r="CJ1720" s="171">
        <f t="shared" si="516"/>
        <v>1</v>
      </c>
      <c r="CK1720" s="171">
        <f t="shared" si="517"/>
        <v>1</v>
      </c>
      <c r="CL1720" s="85"/>
      <c r="CM1720" s="22" t="str">
        <f>IF(OR(Z1720="COSU",Z1720="EGLV",Z1720="MAEU",Z1720="REGU",Z1720="HLCU",Z1720="OOLU",Z1720="ONEY"),
    IF(Z1720="COSU","1C26TAB",
    IF(Z1720="EGLV","1C26TAA",
    IF(Z1720="MAEU","1C26TML",
    IF(Z1720="REGU","1C26TAA",
    IF(Z1720="HLCU","1C26THC",
    IF(Z1720="OOLU","1C26TAR",
    IF(Z1720="ONEY","1K26TAD",""))))))) &amp; "^" &amp; BU1720,
    BU1720)</f>
        <v>1C26TML^</v>
      </c>
    </row>
    <row r="1721" spans="1:91" ht="14.45" customHeight="1" x14ac:dyDescent="0.25">
      <c r="A1721" s="69">
        <f t="shared" si="515"/>
        <v>1719</v>
      </c>
      <c r="B1721" s="273" t="s">
        <v>102</v>
      </c>
      <c r="C1721" s="274"/>
      <c r="D1721" s="273">
        <v>145495542</v>
      </c>
      <c r="E1721" s="274"/>
      <c r="F1721" s="275">
        <v>46080</v>
      </c>
      <c r="G1721" s="273" t="s">
        <v>1757</v>
      </c>
      <c r="H1721" s="273" t="s">
        <v>4101</v>
      </c>
      <c r="I1721" s="273" t="s">
        <v>105</v>
      </c>
      <c r="J1721" s="273" t="s">
        <v>6554</v>
      </c>
      <c r="K1721" s="273" t="s">
        <v>2432</v>
      </c>
      <c r="L1721" s="275">
        <v>46086</v>
      </c>
      <c r="M1721" s="273">
        <v>0</v>
      </c>
      <c r="N1721" s="126" t="s">
        <v>2082</v>
      </c>
      <c r="O1721" s="126" t="s">
        <v>2082</v>
      </c>
      <c r="P1721" s="168">
        <v>2830049289</v>
      </c>
      <c r="Q1721" s="275">
        <v>46080</v>
      </c>
      <c r="R1721" s="274">
        <v>1209388772</v>
      </c>
      <c r="S1721" s="274">
        <v>224248119</v>
      </c>
      <c r="T1721" s="275">
        <v>46080</v>
      </c>
      <c r="U1721" s="291">
        <v>11138.281000000001</v>
      </c>
      <c r="V1721" s="291">
        <v>10737.727000000001</v>
      </c>
      <c r="W1721" s="274">
        <v>11</v>
      </c>
      <c r="X1721" s="274">
        <v>0</v>
      </c>
      <c r="Y1721" s="370" t="s">
        <v>2433</v>
      </c>
      <c r="Z1721" s="241" t="s">
        <v>110</v>
      </c>
      <c r="AA1721" s="85"/>
      <c r="AB1721" s="241"/>
      <c r="AC1721" s="246"/>
      <c r="AD1721" s="126" t="s">
        <v>2434</v>
      </c>
      <c r="AE1721" s="274"/>
      <c r="AF1721" s="277"/>
      <c r="AG1721" s="277"/>
      <c r="AH1721" s="277"/>
      <c r="AI1721" s="115"/>
      <c r="AJ1721" s="183"/>
      <c r="AK1721" s="182"/>
      <c r="AL1721" s="371"/>
      <c r="AM1721" s="274"/>
      <c r="AN1721" s="182"/>
      <c r="AO1721" s="81" t="str">
        <f t="shared" si="540"/>
        <v/>
      </c>
      <c r="AP1721" s="81" t="str">
        <f t="shared" si="541"/>
        <v/>
      </c>
      <c r="AQ1721" s="81" t="str">
        <f t="shared" si="542"/>
        <v/>
      </c>
      <c r="AR1721" s="81" t="str">
        <f t="shared" si="543"/>
        <v/>
      </c>
      <c r="AS1721" s="81" t="str">
        <f t="shared" si="544"/>
        <v/>
      </c>
      <c r="AT1721" s="81" t="str">
        <f t="shared" si="545"/>
        <v/>
      </c>
      <c r="AU1721" s="372" t="s">
        <v>10</v>
      </c>
      <c r="AV1721" s="182"/>
      <c r="AW1721" s="182" t="s">
        <v>6555</v>
      </c>
      <c r="AX1721" s="182" t="s">
        <v>6556</v>
      </c>
      <c r="AY1721" s="182"/>
      <c r="AZ1721" s="278"/>
      <c r="BA1721" s="168"/>
      <c r="BB1721" s="168"/>
      <c r="BC1721" s="168"/>
      <c r="BD1721" s="168"/>
      <c r="BE1721" s="168"/>
      <c r="BF1721" s="168"/>
      <c r="BG1721" s="168"/>
      <c r="BH1721" s="168"/>
      <c r="BI1721" s="168"/>
      <c r="BJ1721" s="168"/>
      <c r="BK1721" s="168"/>
      <c r="BL1721" s="168"/>
      <c r="BM1721" s="168"/>
      <c r="BN1721" s="168"/>
      <c r="BO1721" s="168"/>
      <c r="BP1721" s="168"/>
      <c r="BQ1721" s="168"/>
      <c r="BR1721" s="168"/>
      <c r="BS1721" s="168"/>
      <c r="BT1721" s="69">
        <f>IF(COUNTIF($C$3:C1721, C1721)=1, 1, 0)</f>
        <v>0</v>
      </c>
      <c r="BU1721" s="161" t="str">
        <f>IF(AK1721=0,"",AK1721+3)</f>
        <v/>
      </c>
      <c r="BV1721" s="85"/>
      <c r="BW1721" s="85"/>
      <c r="BX1721" s="85"/>
      <c r="BY1721" s="86" t="s">
        <v>157</v>
      </c>
      <c r="BZ1721" s="171">
        <f t="shared" si="530"/>
        <v>9</v>
      </c>
      <c r="CA1721" s="85"/>
      <c r="CB1721" s="88">
        <f t="shared" si="538"/>
        <v>0</v>
      </c>
      <c r="CC1721" s="172"/>
      <c r="CD1721" s="85"/>
      <c r="CE1721" s="171" t="str">
        <f t="shared" si="539"/>
        <v/>
      </c>
      <c r="CF1721" s="173"/>
      <c r="CG1721" s="173"/>
      <c r="CH1721" s="173"/>
      <c r="CI1721" s="85"/>
      <c r="CJ1721" s="171">
        <f t="shared" si="516"/>
        <v>1</v>
      </c>
      <c r="CK1721" s="171">
        <f t="shared" si="517"/>
        <v>1</v>
      </c>
      <c r="CL1721" s="85"/>
      <c r="CM1721" s="22" t="str">
        <f>IF(OR(Z1721="COSU",Z1721="EGLV",Z1721="MAEU",Z1721="REGU",Z1721="HLCU",Z1721="OOLU",Z1721="ONEY"),
    IF(Z1721="COSU","1C26TAB",
    IF(Z1721="EGLV","1C26TAA",
    IF(Z1721="MAEU","1C26TML",
    IF(Z1721="REGU","1C26TAA",
    IF(Z1721="HLCU","1C26THC",
    IF(Z1721="OOLU","1C26TAR",
    IF(Z1721="ONEY","1K26TAD",""))))))) &amp; "^" &amp; BU1721,
    BU1721)</f>
        <v>1C26TML^</v>
      </c>
    </row>
    <row r="1722" spans="1:91" s="85" customFormat="1" ht="14.45" customHeight="1" x14ac:dyDescent="0.25">
      <c r="A1722" s="69">
        <f t="shared" si="515"/>
        <v>1720</v>
      </c>
      <c r="B1722" s="73" t="s">
        <v>102</v>
      </c>
      <c r="C1722" s="107">
        <v>235600321042</v>
      </c>
      <c r="D1722" s="273">
        <v>145664562</v>
      </c>
      <c r="E1722" s="274"/>
      <c r="F1722" s="275">
        <v>46090</v>
      </c>
      <c r="G1722" s="273" t="s">
        <v>139</v>
      </c>
      <c r="H1722" s="273" t="s">
        <v>140</v>
      </c>
      <c r="I1722" s="273" t="s">
        <v>105</v>
      </c>
      <c r="J1722" s="273" t="s">
        <v>125</v>
      </c>
      <c r="K1722" s="273" t="s">
        <v>242</v>
      </c>
      <c r="L1722" s="275">
        <v>46118</v>
      </c>
      <c r="M1722" s="73">
        <v>40</v>
      </c>
      <c r="N1722" s="75" t="s">
        <v>6557</v>
      </c>
      <c r="O1722" s="75" t="s">
        <v>6558</v>
      </c>
      <c r="P1722" s="85">
        <v>2830049882</v>
      </c>
      <c r="Q1722" s="74">
        <v>46091</v>
      </c>
      <c r="R1722" s="241">
        <v>1209392092</v>
      </c>
      <c r="S1722" s="241">
        <v>224298614</v>
      </c>
      <c r="T1722" s="158">
        <v>46091</v>
      </c>
      <c r="U1722" s="76">
        <v>20607.505000000001</v>
      </c>
      <c r="V1722" s="76">
        <v>20082.737000000001</v>
      </c>
      <c r="W1722" s="241">
        <v>21</v>
      </c>
      <c r="X1722" s="241">
        <v>9</v>
      </c>
      <c r="Y1722" s="270">
        <v>235600359600</v>
      </c>
      <c r="Z1722" s="241" t="s">
        <v>128</v>
      </c>
      <c r="AA1722" s="85" t="s">
        <v>1426</v>
      </c>
      <c r="AB1722" s="241" t="s">
        <v>5424</v>
      </c>
      <c r="AC1722" s="98">
        <v>235600321042</v>
      </c>
      <c r="AD1722" s="75" t="s">
        <v>113</v>
      </c>
      <c r="AE1722" s="74">
        <v>46097</v>
      </c>
      <c r="AF1722" s="80">
        <v>46093.541666666664</v>
      </c>
      <c r="AG1722" s="80">
        <v>46094.583333333336</v>
      </c>
      <c r="AH1722" s="80">
        <v>46093.625</v>
      </c>
      <c r="AI1722" s="74">
        <v>46095</v>
      </c>
      <c r="AJ1722" s="75"/>
      <c r="AK1722" s="101">
        <v>46095</v>
      </c>
      <c r="AL1722" s="74">
        <v>46103</v>
      </c>
      <c r="AM1722" s="101">
        <v>46110</v>
      </c>
      <c r="AN1722" s="101">
        <v>46110</v>
      </c>
      <c r="AO1722" s="81">
        <f t="shared" si="540"/>
        <v>46092.625</v>
      </c>
      <c r="AP1722" s="81">
        <f t="shared" si="541"/>
        <v>46093.625</v>
      </c>
      <c r="AQ1722" s="81">
        <f t="shared" si="542"/>
        <v>46093.625</v>
      </c>
      <c r="AR1722" s="81">
        <f t="shared" si="543"/>
        <v>46096</v>
      </c>
      <c r="AS1722" s="81">
        <f t="shared" si="544"/>
        <v>46099</v>
      </c>
      <c r="AT1722" s="81">
        <f t="shared" si="545"/>
        <v>46096</v>
      </c>
      <c r="AU1722" s="224" t="s">
        <v>5120</v>
      </c>
      <c r="AV1722" s="134">
        <v>46091</v>
      </c>
      <c r="AW1722" s="182" t="s">
        <v>6559</v>
      </c>
      <c r="AX1722" s="182" t="s">
        <v>6560</v>
      </c>
      <c r="AZ1722" s="271"/>
      <c r="BT1722" s="75">
        <f>IF(COUNTIF($C$3:C1722, C1722)=1, 1, 0)</f>
        <v>0</v>
      </c>
      <c r="BU1722" s="201" t="s">
        <v>5908</v>
      </c>
      <c r="BV1722" s="74">
        <v>46098</v>
      </c>
      <c r="BW1722" s="176"/>
      <c r="BX1722" s="176"/>
      <c r="BY1722" s="176"/>
      <c r="BZ1722" s="87">
        <f t="shared" si="530"/>
        <v>11</v>
      </c>
      <c r="CA1722" s="22"/>
      <c r="CB1722" s="88">
        <f t="shared" si="538"/>
        <v>12</v>
      </c>
      <c r="CC1722" s="89"/>
      <c r="CD1722" s="22"/>
      <c r="CE1722" s="87">
        <f t="shared" si="539"/>
        <v>3</v>
      </c>
      <c r="CF1722" s="90">
        <v>36625400</v>
      </c>
      <c r="CG1722" s="90"/>
      <c r="CH1722" s="90">
        <v>36625400</v>
      </c>
      <c r="CI1722" s="22">
        <v>26161</v>
      </c>
      <c r="CJ1722" s="87">
        <f t="shared" si="516"/>
        <v>3</v>
      </c>
      <c r="CK1722" s="87">
        <f t="shared" si="517"/>
        <v>11</v>
      </c>
      <c r="CL1722" s="22" t="s">
        <v>5125</v>
      </c>
      <c r="CM1722" s="22" t="s">
        <v>5909</v>
      </c>
    </row>
    <row r="1723" spans="1:91" s="85" customFormat="1" ht="14.45" customHeight="1" x14ac:dyDescent="0.25">
      <c r="A1723" s="69">
        <f t="shared" si="515"/>
        <v>1721</v>
      </c>
      <c r="B1723" s="70" t="s">
        <v>102</v>
      </c>
      <c r="C1723" s="270">
        <v>235600359669</v>
      </c>
      <c r="D1723" s="273">
        <v>145657557</v>
      </c>
      <c r="E1723" s="274">
        <v>5320007915</v>
      </c>
      <c r="F1723" s="275">
        <v>46097</v>
      </c>
      <c r="G1723" s="273" t="s">
        <v>139</v>
      </c>
      <c r="H1723" s="273" t="s">
        <v>140</v>
      </c>
      <c r="I1723" s="273" t="s">
        <v>105</v>
      </c>
      <c r="J1723" s="273" t="s">
        <v>125</v>
      </c>
      <c r="K1723" s="273" t="s">
        <v>242</v>
      </c>
      <c r="L1723" s="275">
        <v>46127</v>
      </c>
      <c r="M1723" s="265">
        <v>40</v>
      </c>
      <c r="N1723" s="75" t="s">
        <v>6561</v>
      </c>
      <c r="O1723" s="75" t="s">
        <v>6562</v>
      </c>
      <c r="P1723" s="85">
        <v>2830050212</v>
      </c>
      <c r="Q1723" s="231">
        <v>46097</v>
      </c>
      <c r="R1723" s="241">
        <v>1209393746</v>
      </c>
      <c r="S1723" s="241">
        <v>224325833</v>
      </c>
      <c r="T1723" s="231">
        <v>46097</v>
      </c>
      <c r="U1723" s="261">
        <v>16623.800999999999</v>
      </c>
      <c r="V1723" s="261">
        <v>15944.965</v>
      </c>
      <c r="W1723" s="241">
        <v>20</v>
      </c>
      <c r="X1723" s="241">
        <v>9</v>
      </c>
      <c r="Y1723" s="270">
        <v>235600359669</v>
      </c>
      <c r="Z1723" s="241" t="s">
        <v>128</v>
      </c>
      <c r="AA1723" s="85" t="s">
        <v>183</v>
      </c>
      <c r="AB1723" s="241" t="s">
        <v>6563</v>
      </c>
      <c r="AC1723" s="270">
        <v>235600359669</v>
      </c>
      <c r="AD1723" s="75" t="s">
        <v>113</v>
      </c>
      <c r="AE1723" s="115">
        <v>46100</v>
      </c>
      <c r="AF1723" s="277">
        <v>46099.458333333336</v>
      </c>
      <c r="AG1723" s="277">
        <v>46099.5</v>
      </c>
      <c r="AH1723" s="277">
        <v>46098.708333333336</v>
      </c>
      <c r="AI1723" s="115">
        <v>46100</v>
      </c>
      <c r="AJ1723" s="75"/>
      <c r="AK1723" s="115">
        <v>46100</v>
      </c>
      <c r="AL1723" s="74">
        <v>46110</v>
      </c>
      <c r="AM1723" s="241"/>
      <c r="AN1723" s="74">
        <v>46110</v>
      </c>
      <c r="AO1723" s="81" t="s">
        <v>121</v>
      </c>
      <c r="AP1723" s="81" t="s">
        <v>121</v>
      </c>
      <c r="AQ1723" s="81" t="s">
        <v>121</v>
      </c>
      <c r="AR1723" s="81" t="s">
        <v>121</v>
      </c>
      <c r="AS1723" s="81" t="s">
        <v>121</v>
      </c>
      <c r="AT1723" s="81" t="s">
        <v>121</v>
      </c>
      <c r="AU1723" s="224" t="s">
        <v>5120</v>
      </c>
      <c r="AV1723" s="347">
        <v>46097</v>
      </c>
      <c r="AW1723" s="182" t="s">
        <v>6564</v>
      </c>
      <c r="AX1723" s="182" t="s">
        <v>6565</v>
      </c>
      <c r="AZ1723" s="271"/>
      <c r="BT1723" s="75">
        <f>IF(COUNTIF($C$3:C1723, C1723)=1, 1, 0)</f>
        <v>1</v>
      </c>
      <c r="BU1723" s="201" t="s">
        <v>6566</v>
      </c>
      <c r="BV1723" s="340">
        <v>46100</v>
      </c>
      <c r="BZ1723" s="87">
        <f t="shared" si="530"/>
        <v>12</v>
      </c>
      <c r="CB1723" s="88">
        <f t="shared" si="538"/>
        <v>12</v>
      </c>
      <c r="CC1723" s="89"/>
      <c r="CD1723" s="22"/>
      <c r="CE1723" s="87">
        <f t="shared" si="539"/>
        <v>3</v>
      </c>
      <c r="CF1723" s="90">
        <v>36681400</v>
      </c>
      <c r="CG1723" s="90"/>
      <c r="CH1723" s="90">
        <v>36681400</v>
      </c>
      <c r="CI1723" s="168">
        <v>26201</v>
      </c>
      <c r="CJ1723" s="87">
        <f t="shared" si="516"/>
        <v>3</v>
      </c>
      <c r="CK1723" s="87">
        <f t="shared" si="517"/>
        <v>12</v>
      </c>
      <c r="CL1723" s="22" t="s">
        <v>5125</v>
      </c>
      <c r="CM1723" s="22" t="s">
        <v>6567</v>
      </c>
    </row>
    <row r="1724" spans="1:91" s="85" customFormat="1" ht="14.45" customHeight="1" x14ac:dyDescent="0.25">
      <c r="A1724" s="69"/>
      <c r="B1724" s="70" t="s">
        <v>102</v>
      </c>
      <c r="C1724" s="270">
        <v>235600359669</v>
      </c>
      <c r="D1724" s="273">
        <v>145706904</v>
      </c>
      <c r="E1724" s="274">
        <v>5320007915</v>
      </c>
      <c r="F1724" s="275">
        <v>46097</v>
      </c>
      <c r="G1724" s="273" t="s">
        <v>139</v>
      </c>
      <c r="H1724" s="273" t="s">
        <v>140</v>
      </c>
      <c r="I1724" s="273" t="s">
        <v>105</v>
      </c>
      <c r="J1724" s="273" t="s">
        <v>125</v>
      </c>
      <c r="K1724" s="273" t="s">
        <v>242</v>
      </c>
      <c r="L1724" s="275">
        <v>46125</v>
      </c>
      <c r="M1724" s="265">
        <v>0</v>
      </c>
      <c r="N1724" s="132" t="s">
        <v>6561</v>
      </c>
      <c r="O1724" s="132" t="s">
        <v>6562</v>
      </c>
      <c r="P1724" s="85">
        <v>2830050213</v>
      </c>
      <c r="Q1724" s="231">
        <v>46097</v>
      </c>
      <c r="R1724" s="241">
        <v>1209393747</v>
      </c>
      <c r="S1724" s="241">
        <v>224325834</v>
      </c>
      <c r="T1724" s="231">
        <v>46097</v>
      </c>
      <c r="U1724" s="261">
        <v>2877.97</v>
      </c>
      <c r="V1724" s="261">
        <v>2805.2379999999998</v>
      </c>
      <c r="W1724" s="241">
        <v>5</v>
      </c>
      <c r="X1724" s="241">
        <v>1</v>
      </c>
      <c r="Y1724" s="270">
        <v>235600359669</v>
      </c>
      <c r="Z1724" s="241" t="s">
        <v>128</v>
      </c>
      <c r="AA1724" s="85" t="s">
        <v>183</v>
      </c>
      <c r="AB1724" s="241" t="s">
        <v>6563</v>
      </c>
      <c r="AC1724" s="270">
        <v>235600359669</v>
      </c>
      <c r="AD1724" s="75" t="s">
        <v>113</v>
      </c>
      <c r="AE1724" s="115">
        <v>46100</v>
      </c>
      <c r="AF1724" s="277">
        <v>46099.458333333336</v>
      </c>
      <c r="AG1724" s="277">
        <v>46099.5</v>
      </c>
      <c r="AH1724" s="277">
        <v>46098.708333333336</v>
      </c>
      <c r="AI1724" s="115">
        <v>46100</v>
      </c>
      <c r="AJ1724" s="75"/>
      <c r="AK1724" s="115">
        <v>46100</v>
      </c>
      <c r="AL1724" s="74">
        <v>46110</v>
      </c>
      <c r="AM1724" s="241"/>
      <c r="AN1724" s="74">
        <v>46110</v>
      </c>
      <c r="AO1724" s="81" t="s">
        <v>121</v>
      </c>
      <c r="AP1724" s="81" t="s">
        <v>121</v>
      </c>
      <c r="AQ1724" s="81" t="s">
        <v>121</v>
      </c>
      <c r="AR1724" s="81" t="s">
        <v>121</v>
      </c>
      <c r="AS1724" s="81" t="s">
        <v>121</v>
      </c>
      <c r="AT1724" s="81" t="s">
        <v>121</v>
      </c>
      <c r="AU1724" s="224" t="s">
        <v>5120</v>
      </c>
      <c r="AV1724" s="347">
        <v>46097</v>
      </c>
      <c r="AW1724" s="75">
        <f>_xlfn.XLOOKUP(D1724,'[1]OPS Loading report'!$E:$E,'[1]OPS Loading report'!$G:$G)</f>
        <v>0</v>
      </c>
      <c r="AX1724" s="182"/>
      <c r="AZ1724" s="271"/>
      <c r="BT1724" s="75"/>
      <c r="BU1724" s="201" t="s">
        <v>6566</v>
      </c>
      <c r="BV1724" s="340">
        <v>46100</v>
      </c>
      <c r="BZ1724" s="87">
        <f t="shared" si="530"/>
        <v>12</v>
      </c>
      <c r="CB1724" s="88">
        <f t="shared" si="538"/>
        <v>12</v>
      </c>
      <c r="CC1724" s="89"/>
      <c r="CD1724" s="22"/>
      <c r="CE1724" s="87">
        <f t="shared" si="539"/>
        <v>3</v>
      </c>
      <c r="CF1724" s="90"/>
      <c r="CG1724" s="90"/>
      <c r="CH1724" s="90"/>
      <c r="CI1724" s="22"/>
      <c r="CJ1724" s="87">
        <f t="shared" si="516"/>
        <v>3</v>
      </c>
      <c r="CK1724" s="87">
        <f t="shared" si="517"/>
        <v>12</v>
      </c>
      <c r="CL1724" s="22" t="s">
        <v>5125</v>
      </c>
      <c r="CM1724" s="22" t="s">
        <v>6567</v>
      </c>
    </row>
    <row r="1725" spans="1:91" s="85" customFormat="1" ht="14.45" customHeight="1" x14ac:dyDescent="0.25">
      <c r="A1725" s="69">
        <f t="shared" ref="A1725:A1731" si="546">ROW()-2</f>
        <v>1723</v>
      </c>
      <c r="B1725" s="70" t="s">
        <v>102</v>
      </c>
      <c r="C1725" s="270">
        <v>235600359669</v>
      </c>
      <c r="D1725" s="273">
        <v>145657560</v>
      </c>
      <c r="E1725" s="274"/>
      <c r="F1725" s="275">
        <v>46097</v>
      </c>
      <c r="G1725" s="273" t="s">
        <v>139</v>
      </c>
      <c r="H1725" s="273" t="s">
        <v>140</v>
      </c>
      <c r="I1725" s="273" t="s">
        <v>105</v>
      </c>
      <c r="J1725" s="273" t="s">
        <v>125</v>
      </c>
      <c r="K1725" s="273" t="s">
        <v>242</v>
      </c>
      <c r="L1725" s="275">
        <v>46125</v>
      </c>
      <c r="M1725" s="265">
        <v>40</v>
      </c>
      <c r="N1725" s="75" t="s">
        <v>6568</v>
      </c>
      <c r="O1725" s="75" t="s">
        <v>6569</v>
      </c>
      <c r="P1725" s="85">
        <v>2830050209</v>
      </c>
      <c r="Q1725" s="231">
        <v>46097</v>
      </c>
      <c r="R1725" s="241">
        <v>1209393720</v>
      </c>
      <c r="S1725" s="241">
        <v>224325830</v>
      </c>
      <c r="T1725" s="231">
        <v>46097</v>
      </c>
      <c r="U1725" s="357">
        <v>16492.306</v>
      </c>
      <c r="V1725" s="261">
        <v>15818.763999999999</v>
      </c>
      <c r="W1725" s="301">
        <v>19</v>
      </c>
      <c r="X1725" s="241">
        <v>9</v>
      </c>
      <c r="Y1725" s="270">
        <v>235600359677</v>
      </c>
      <c r="Z1725" s="241" t="s">
        <v>128</v>
      </c>
      <c r="AA1725" s="85" t="s">
        <v>183</v>
      </c>
      <c r="AB1725" s="241" t="s">
        <v>6563</v>
      </c>
      <c r="AC1725" s="270">
        <v>235600359669</v>
      </c>
      <c r="AD1725" s="75" t="s">
        <v>113</v>
      </c>
      <c r="AE1725" s="115">
        <v>46100</v>
      </c>
      <c r="AF1725" s="277">
        <v>46099.458333333336</v>
      </c>
      <c r="AG1725" s="277">
        <v>46099.5</v>
      </c>
      <c r="AH1725" s="277">
        <v>46098.708333333336</v>
      </c>
      <c r="AI1725" s="115">
        <v>46100</v>
      </c>
      <c r="AJ1725" s="75"/>
      <c r="AK1725" s="115">
        <v>46100</v>
      </c>
      <c r="AL1725" s="74">
        <v>46110</v>
      </c>
      <c r="AM1725" s="241"/>
      <c r="AN1725" s="74">
        <v>46110</v>
      </c>
      <c r="AO1725" s="81">
        <f t="shared" ref="AO1725:AO1731" si="547">IF(AH1725&lt;AG1725,IF(AH1725=0,"",AH1725-1),IF(AG1725=0,"",AG1725-1))</f>
        <v>46097.708333333336</v>
      </c>
      <c r="AP1725" s="81">
        <f t="shared" ref="AP1725:AP1731" si="548">IF(AH1725&lt;AG1725,IF(AH1725=0,"",AH1725),IF(AG1725=0,"",AG1725))</f>
        <v>46098.708333333336</v>
      </c>
      <c r="AQ1725" s="81">
        <f t="shared" ref="AQ1725:AQ1731" si="549">IF(AH1725&lt;AG1725,IF(AH1725=0,"",AH1725),IF(AG1725=0,"",AG1725))</f>
        <v>46098.708333333336</v>
      </c>
      <c r="AR1725" s="81">
        <f t="shared" ref="AR1725:AR1731" si="550">IF(AI1725=0,"",IF(AI1725&lt;AJ1725,AJ1725+1,AI1725+1))</f>
        <v>46101</v>
      </c>
      <c r="AS1725" s="81">
        <f t="shared" ref="AS1725:AS1731" si="551">IF(AI1725=0,"",IF(AE1725=0,IF(AJ1725=0,AI1725+2,AJ1725+2),AE1725+2))</f>
        <v>46102</v>
      </c>
      <c r="AT1725" s="81">
        <f t="shared" ref="AT1725:AT1731" si="552">IF(AI1725=0,"",IF(AI1725&lt;AJ1725,AJ1725+1,AI1725+1))</f>
        <v>46101</v>
      </c>
      <c r="AU1725" s="224" t="s">
        <v>5120</v>
      </c>
      <c r="AV1725" s="347">
        <v>46097</v>
      </c>
      <c r="AW1725" s="182" t="s">
        <v>6570</v>
      </c>
      <c r="AX1725" s="182" t="s">
        <v>6571</v>
      </c>
      <c r="AZ1725" s="271"/>
      <c r="BT1725" s="75">
        <f>IF(COUNTIF($C$3:C1725, C1725)=1, 1, 0)</f>
        <v>0</v>
      </c>
      <c r="BU1725" s="201" t="s">
        <v>6566</v>
      </c>
      <c r="BV1725" s="340">
        <v>46100</v>
      </c>
      <c r="BZ1725" s="87">
        <f t="shared" si="530"/>
        <v>12</v>
      </c>
      <c r="CB1725" s="88">
        <f t="shared" si="538"/>
        <v>12</v>
      </c>
      <c r="CC1725" s="89"/>
      <c r="CD1725" s="22"/>
      <c r="CE1725" s="87">
        <f t="shared" si="539"/>
        <v>3</v>
      </c>
      <c r="CF1725" s="90">
        <v>36681400</v>
      </c>
      <c r="CG1725" s="90"/>
      <c r="CH1725" s="90">
        <v>36681400</v>
      </c>
      <c r="CI1725" s="168">
        <v>26201</v>
      </c>
      <c r="CJ1725" s="87">
        <f t="shared" si="516"/>
        <v>3</v>
      </c>
      <c r="CK1725" s="87">
        <f t="shared" si="517"/>
        <v>12</v>
      </c>
      <c r="CL1725" s="22" t="s">
        <v>5125</v>
      </c>
      <c r="CM1725" s="22" t="s">
        <v>6567</v>
      </c>
    </row>
    <row r="1726" spans="1:91" s="85" customFormat="1" ht="14.45" customHeight="1" x14ac:dyDescent="0.25">
      <c r="A1726" s="69">
        <f t="shared" si="546"/>
        <v>1724</v>
      </c>
      <c r="B1726" s="70" t="s">
        <v>102</v>
      </c>
      <c r="C1726" s="270">
        <v>235600359669</v>
      </c>
      <c r="D1726" s="273">
        <v>145664564</v>
      </c>
      <c r="E1726" s="274"/>
      <c r="F1726" s="275">
        <v>46097</v>
      </c>
      <c r="G1726" s="273" t="s">
        <v>139</v>
      </c>
      <c r="H1726" s="273" t="s">
        <v>140</v>
      </c>
      <c r="I1726" s="273" t="s">
        <v>105</v>
      </c>
      <c r="J1726" s="273" t="s">
        <v>125</v>
      </c>
      <c r="K1726" s="273" t="s">
        <v>242</v>
      </c>
      <c r="L1726" s="275">
        <v>46125</v>
      </c>
      <c r="M1726" s="265">
        <v>40</v>
      </c>
      <c r="N1726" s="75" t="s">
        <v>6572</v>
      </c>
      <c r="O1726" s="75" t="s">
        <v>6573</v>
      </c>
      <c r="P1726" s="85">
        <v>2830050194</v>
      </c>
      <c r="Q1726" s="231">
        <v>46097</v>
      </c>
      <c r="R1726" s="241">
        <v>1209393677</v>
      </c>
      <c r="S1726" s="241">
        <v>224327707</v>
      </c>
      <c r="T1726" s="231">
        <v>46097</v>
      </c>
      <c r="U1726" s="261">
        <v>20305.204000000002</v>
      </c>
      <c r="V1726" s="261">
        <v>19787.794999999998</v>
      </c>
      <c r="W1726" s="241">
        <v>22</v>
      </c>
      <c r="X1726" s="241">
        <v>9</v>
      </c>
      <c r="Y1726" s="270">
        <v>235600359685</v>
      </c>
      <c r="Z1726" s="241" t="s">
        <v>128</v>
      </c>
      <c r="AA1726" s="85" t="s">
        <v>183</v>
      </c>
      <c r="AB1726" s="241" t="s">
        <v>6563</v>
      </c>
      <c r="AC1726" s="270">
        <v>235600359669</v>
      </c>
      <c r="AD1726" s="75" t="s">
        <v>113</v>
      </c>
      <c r="AE1726" s="115">
        <v>46100</v>
      </c>
      <c r="AF1726" s="277">
        <v>46099.458333333336</v>
      </c>
      <c r="AG1726" s="277">
        <v>46099.5</v>
      </c>
      <c r="AH1726" s="277">
        <v>46098.708333333336</v>
      </c>
      <c r="AI1726" s="115">
        <v>46100</v>
      </c>
      <c r="AJ1726" s="75"/>
      <c r="AK1726" s="115">
        <v>46100</v>
      </c>
      <c r="AL1726" s="74">
        <v>46110</v>
      </c>
      <c r="AM1726" s="241"/>
      <c r="AN1726" s="74">
        <v>46110</v>
      </c>
      <c r="AO1726" s="81">
        <f t="shared" si="547"/>
        <v>46097.708333333336</v>
      </c>
      <c r="AP1726" s="81">
        <f t="shared" si="548"/>
        <v>46098.708333333336</v>
      </c>
      <c r="AQ1726" s="81">
        <f t="shared" si="549"/>
        <v>46098.708333333336</v>
      </c>
      <c r="AR1726" s="81">
        <f t="shared" si="550"/>
        <v>46101</v>
      </c>
      <c r="AS1726" s="81">
        <f t="shared" si="551"/>
        <v>46102</v>
      </c>
      <c r="AT1726" s="81">
        <f t="shared" si="552"/>
        <v>46101</v>
      </c>
      <c r="AU1726" s="224" t="s">
        <v>5120</v>
      </c>
      <c r="AV1726" s="347">
        <v>46097</v>
      </c>
      <c r="AW1726" s="182" t="s">
        <v>6574</v>
      </c>
      <c r="AX1726" s="182" t="s">
        <v>6575</v>
      </c>
      <c r="AZ1726" s="271"/>
      <c r="BT1726" s="75">
        <f>IF(COUNTIF($C$3:C1726, C1726)=1, 1, 0)</f>
        <v>0</v>
      </c>
      <c r="BU1726" s="201" t="s">
        <v>6566</v>
      </c>
      <c r="BV1726" s="340">
        <v>46100</v>
      </c>
      <c r="BZ1726" s="87">
        <f t="shared" si="530"/>
        <v>12</v>
      </c>
      <c r="CB1726" s="88">
        <f t="shared" si="538"/>
        <v>12</v>
      </c>
      <c r="CC1726" s="89"/>
      <c r="CD1726" s="22"/>
      <c r="CE1726" s="87">
        <f t="shared" si="539"/>
        <v>3</v>
      </c>
      <c r="CF1726" s="90">
        <v>36681400</v>
      </c>
      <c r="CG1726" s="90"/>
      <c r="CH1726" s="90">
        <v>36681400</v>
      </c>
      <c r="CI1726" s="168">
        <v>26201</v>
      </c>
      <c r="CJ1726" s="87">
        <f t="shared" si="516"/>
        <v>3</v>
      </c>
      <c r="CK1726" s="87">
        <f t="shared" si="517"/>
        <v>12</v>
      </c>
      <c r="CL1726" s="22" t="s">
        <v>5125</v>
      </c>
      <c r="CM1726" s="22" t="s">
        <v>6567</v>
      </c>
    </row>
    <row r="1727" spans="1:91" s="85" customFormat="1" ht="14.45" customHeight="1" x14ac:dyDescent="0.25">
      <c r="A1727" s="69">
        <f t="shared" si="546"/>
        <v>1725</v>
      </c>
      <c r="B1727" s="70" t="s">
        <v>102</v>
      </c>
      <c r="C1727" s="270">
        <v>235600359669</v>
      </c>
      <c r="D1727" s="273">
        <v>145664566</v>
      </c>
      <c r="E1727" s="274"/>
      <c r="F1727" s="275">
        <v>46097</v>
      </c>
      <c r="G1727" s="273" t="s">
        <v>139</v>
      </c>
      <c r="H1727" s="273" t="s">
        <v>140</v>
      </c>
      <c r="I1727" s="273" t="s">
        <v>105</v>
      </c>
      <c r="J1727" s="273" t="s">
        <v>125</v>
      </c>
      <c r="K1727" s="273" t="s">
        <v>242</v>
      </c>
      <c r="L1727" s="275">
        <v>46127</v>
      </c>
      <c r="M1727" s="265">
        <v>40</v>
      </c>
      <c r="N1727" s="75" t="s">
        <v>6576</v>
      </c>
      <c r="O1727" s="75" t="s">
        <v>6577</v>
      </c>
      <c r="P1727" s="85">
        <v>2830050190</v>
      </c>
      <c r="Q1727" s="231">
        <v>46097</v>
      </c>
      <c r="R1727" s="241">
        <v>1209393668</v>
      </c>
      <c r="S1727" s="241">
        <v>224327679</v>
      </c>
      <c r="T1727" s="231">
        <v>46097</v>
      </c>
      <c r="U1727" s="261">
        <v>16558.54</v>
      </c>
      <c r="V1727" s="261">
        <v>15882.401</v>
      </c>
      <c r="W1727" s="241">
        <v>19</v>
      </c>
      <c r="X1727" s="241">
        <v>9</v>
      </c>
      <c r="Y1727" s="270">
        <v>235600359693</v>
      </c>
      <c r="Z1727" s="241" t="s">
        <v>128</v>
      </c>
      <c r="AA1727" s="85" t="s">
        <v>183</v>
      </c>
      <c r="AB1727" s="241" t="s">
        <v>6563</v>
      </c>
      <c r="AC1727" s="270">
        <v>235600359669</v>
      </c>
      <c r="AD1727" s="75" t="s">
        <v>113</v>
      </c>
      <c r="AE1727" s="115">
        <v>46100</v>
      </c>
      <c r="AF1727" s="277">
        <v>46099.458333333336</v>
      </c>
      <c r="AG1727" s="277">
        <v>46099.5</v>
      </c>
      <c r="AH1727" s="277">
        <v>46098.708333333336</v>
      </c>
      <c r="AI1727" s="115">
        <v>46100</v>
      </c>
      <c r="AJ1727" s="75"/>
      <c r="AK1727" s="115">
        <v>46100</v>
      </c>
      <c r="AL1727" s="74">
        <v>46110</v>
      </c>
      <c r="AM1727" s="241"/>
      <c r="AN1727" s="74">
        <v>46110</v>
      </c>
      <c r="AO1727" s="81">
        <f t="shared" si="547"/>
        <v>46097.708333333336</v>
      </c>
      <c r="AP1727" s="81">
        <f t="shared" si="548"/>
        <v>46098.708333333336</v>
      </c>
      <c r="AQ1727" s="81">
        <f t="shared" si="549"/>
        <v>46098.708333333336</v>
      </c>
      <c r="AR1727" s="81">
        <f t="shared" si="550"/>
        <v>46101</v>
      </c>
      <c r="AS1727" s="81">
        <f t="shared" si="551"/>
        <v>46102</v>
      </c>
      <c r="AT1727" s="81">
        <f t="shared" si="552"/>
        <v>46101</v>
      </c>
      <c r="AU1727" s="224" t="s">
        <v>5120</v>
      </c>
      <c r="AV1727" s="347">
        <v>46097</v>
      </c>
      <c r="AW1727" s="182" t="s">
        <v>6578</v>
      </c>
      <c r="AX1727" s="182" t="s">
        <v>6579</v>
      </c>
      <c r="AZ1727" s="271"/>
      <c r="BT1727" s="75">
        <f>IF(COUNTIF($C$3:C1727, C1727)=1, 1, 0)</f>
        <v>0</v>
      </c>
      <c r="BU1727" s="201" t="s">
        <v>6566</v>
      </c>
      <c r="BV1727" s="340">
        <v>46100</v>
      </c>
      <c r="BZ1727" s="87">
        <f t="shared" si="530"/>
        <v>12</v>
      </c>
      <c r="CB1727" s="88">
        <f t="shared" si="538"/>
        <v>12</v>
      </c>
      <c r="CC1727" s="89"/>
      <c r="CD1727" s="22"/>
      <c r="CE1727" s="87">
        <f t="shared" si="539"/>
        <v>3</v>
      </c>
      <c r="CF1727" s="90">
        <v>36681400</v>
      </c>
      <c r="CG1727" s="90"/>
      <c r="CH1727" s="90">
        <v>36681400</v>
      </c>
      <c r="CI1727" s="168">
        <v>26201</v>
      </c>
      <c r="CJ1727" s="87">
        <f t="shared" si="516"/>
        <v>3</v>
      </c>
      <c r="CK1727" s="87">
        <f t="shared" si="517"/>
        <v>12</v>
      </c>
      <c r="CL1727" s="22" t="s">
        <v>5125</v>
      </c>
      <c r="CM1727" s="22" t="s">
        <v>6567</v>
      </c>
    </row>
    <row r="1728" spans="1:91" s="85" customFormat="1" ht="14.45" customHeight="1" x14ac:dyDescent="0.25">
      <c r="A1728" s="69">
        <f t="shared" si="546"/>
        <v>1726</v>
      </c>
      <c r="B1728" s="265" t="s">
        <v>102</v>
      </c>
      <c r="C1728" s="129" t="s">
        <v>6580</v>
      </c>
      <c r="D1728" s="288">
        <v>145672889</v>
      </c>
      <c r="E1728" s="241"/>
      <c r="F1728" s="231">
        <v>46091</v>
      </c>
      <c r="G1728" s="265" t="s">
        <v>6581</v>
      </c>
      <c r="H1728" s="265" t="s">
        <v>2963</v>
      </c>
      <c r="I1728" s="265" t="s">
        <v>105</v>
      </c>
      <c r="J1728" s="265" t="s">
        <v>6582</v>
      </c>
      <c r="K1728" s="265" t="s">
        <v>242</v>
      </c>
      <c r="L1728" s="231">
        <v>46119</v>
      </c>
      <c r="M1728" s="265">
        <v>40</v>
      </c>
      <c r="N1728" s="75" t="s">
        <v>6583</v>
      </c>
      <c r="O1728" s="75" t="s">
        <v>6584</v>
      </c>
      <c r="P1728" s="85">
        <v>2830049931</v>
      </c>
      <c r="Q1728" s="231">
        <v>46092</v>
      </c>
      <c r="R1728" s="241">
        <v>1209392465</v>
      </c>
      <c r="S1728" s="241">
        <v>224304833</v>
      </c>
      <c r="T1728" s="231">
        <v>46092</v>
      </c>
      <c r="U1728" s="261">
        <v>18930.367999999999</v>
      </c>
      <c r="V1728" s="261">
        <v>18218.841</v>
      </c>
      <c r="W1728" s="241">
        <v>19</v>
      </c>
      <c r="X1728" s="241">
        <v>15</v>
      </c>
      <c r="Y1728" s="129" t="s">
        <v>6585</v>
      </c>
      <c r="Z1728" s="373" t="s">
        <v>258</v>
      </c>
      <c r="AA1728" s="374" t="s">
        <v>5398</v>
      </c>
      <c r="AB1728" s="374" t="s">
        <v>6586</v>
      </c>
      <c r="AC1728" s="270" t="s">
        <v>6580</v>
      </c>
      <c r="AD1728" s="75" t="s">
        <v>113</v>
      </c>
      <c r="AE1728" s="99">
        <v>46097</v>
      </c>
      <c r="AF1728" s="375">
        <v>46095.083333333336</v>
      </c>
      <c r="AG1728" s="375">
        <v>46093.583333333336</v>
      </c>
      <c r="AH1728" s="375">
        <v>46093.583333333336</v>
      </c>
      <c r="AI1728" s="99">
        <v>46095</v>
      </c>
      <c r="AJ1728" s="99">
        <v>46096</v>
      </c>
      <c r="AK1728" s="241"/>
      <c r="AL1728" s="376">
        <v>46103</v>
      </c>
      <c r="AM1728" s="101">
        <v>46107</v>
      </c>
      <c r="AN1728" s="101">
        <v>46107</v>
      </c>
      <c r="AO1728" s="81">
        <f t="shared" si="547"/>
        <v>46092.583333333336</v>
      </c>
      <c r="AP1728" s="81">
        <f t="shared" si="548"/>
        <v>46093.583333333336</v>
      </c>
      <c r="AQ1728" s="81">
        <f t="shared" si="549"/>
        <v>46093.583333333336</v>
      </c>
      <c r="AR1728" s="81">
        <f t="shared" si="550"/>
        <v>46097</v>
      </c>
      <c r="AS1728" s="81">
        <f t="shared" si="551"/>
        <v>46099</v>
      </c>
      <c r="AT1728" s="81">
        <f t="shared" si="552"/>
        <v>46097</v>
      </c>
      <c r="AU1728" s="224" t="s">
        <v>5120</v>
      </c>
      <c r="AV1728" s="134">
        <v>46092</v>
      </c>
      <c r="AW1728" s="182" t="s">
        <v>6587</v>
      </c>
      <c r="AX1728" s="182" t="s">
        <v>6588</v>
      </c>
      <c r="AZ1728" s="271"/>
      <c r="BT1728" s="75">
        <f>IF(COUNTIF($C$3:C1728, C1728)=1, 1, 0)</f>
        <v>1</v>
      </c>
      <c r="BU1728" s="201" t="s">
        <v>6589</v>
      </c>
      <c r="BV1728" s="340">
        <v>46097</v>
      </c>
      <c r="BZ1728" s="87">
        <f t="shared" si="530"/>
        <v>11</v>
      </c>
      <c r="CA1728" s="22"/>
      <c r="CB1728" s="88">
        <f t="shared" si="538"/>
        <v>12</v>
      </c>
      <c r="CC1728" s="89"/>
      <c r="CD1728" s="22"/>
      <c r="CE1728" s="87">
        <f t="shared" si="539"/>
        <v>3</v>
      </c>
      <c r="CF1728" s="90">
        <v>23080438</v>
      </c>
      <c r="CG1728" s="90"/>
      <c r="CH1728" s="90">
        <v>23080438</v>
      </c>
      <c r="CI1728" s="22">
        <v>26198</v>
      </c>
      <c r="CJ1728" s="87">
        <f t="shared" si="516"/>
        <v>3</v>
      </c>
      <c r="CK1728" s="87">
        <f t="shared" si="517"/>
        <v>11</v>
      </c>
      <c r="CL1728" s="22" t="s">
        <v>5125</v>
      </c>
      <c r="CM1728" s="22" t="s">
        <v>6590</v>
      </c>
    </row>
    <row r="1729" spans="1:91" s="85" customFormat="1" ht="14.45" customHeight="1" x14ac:dyDescent="0.25">
      <c r="A1729" s="69">
        <f t="shared" si="546"/>
        <v>1727</v>
      </c>
      <c r="B1729" s="260" t="s">
        <v>102</v>
      </c>
      <c r="C1729" s="301" t="s">
        <v>6591</v>
      </c>
      <c r="D1729" s="265">
        <v>145665470</v>
      </c>
      <c r="E1729" s="241"/>
      <c r="F1729" s="231">
        <v>46100</v>
      </c>
      <c r="G1729" s="265" t="s">
        <v>164</v>
      </c>
      <c r="H1729" s="265" t="s">
        <v>140</v>
      </c>
      <c r="I1729" s="265" t="s">
        <v>105</v>
      </c>
      <c r="J1729" s="265" t="s">
        <v>6592</v>
      </c>
      <c r="K1729" s="265" t="s">
        <v>242</v>
      </c>
      <c r="L1729" s="231">
        <v>46127</v>
      </c>
      <c r="M1729" s="265">
        <v>40</v>
      </c>
      <c r="N1729" s="75" t="s">
        <v>6593</v>
      </c>
      <c r="O1729" s="75" t="s">
        <v>6594</v>
      </c>
      <c r="P1729" s="85">
        <v>2830050231</v>
      </c>
      <c r="Q1729" s="231">
        <v>46098</v>
      </c>
      <c r="R1729" s="241">
        <v>1209393964</v>
      </c>
      <c r="S1729" s="241">
        <v>224328790</v>
      </c>
      <c r="T1729" s="231">
        <v>46098</v>
      </c>
      <c r="U1729" s="357">
        <v>18919.554</v>
      </c>
      <c r="V1729" s="357">
        <v>18145.55</v>
      </c>
      <c r="W1729" s="301">
        <v>21</v>
      </c>
      <c r="X1729" s="241">
        <v>11</v>
      </c>
      <c r="Y1729" s="129" t="s">
        <v>6595</v>
      </c>
      <c r="Z1729" s="373" t="s">
        <v>258</v>
      </c>
      <c r="AA1729" s="374" t="s">
        <v>6596</v>
      </c>
      <c r="AB1729" s="374" t="s">
        <v>6597</v>
      </c>
      <c r="AC1729" s="301" t="s">
        <v>6591</v>
      </c>
      <c r="AD1729" s="75" t="s">
        <v>113</v>
      </c>
      <c r="AE1729" s="99">
        <v>46103</v>
      </c>
      <c r="AF1729" s="375">
        <v>46101.958333333336</v>
      </c>
      <c r="AG1729" s="375">
        <v>46100.458333333336</v>
      </c>
      <c r="AH1729" s="375">
        <v>46100.458333333336</v>
      </c>
      <c r="AI1729" s="99">
        <v>46103</v>
      </c>
      <c r="AJ1729" s="99">
        <v>46102</v>
      </c>
      <c r="AK1729" s="99">
        <v>46103</v>
      </c>
      <c r="AL1729" s="99">
        <v>46121</v>
      </c>
      <c r="AM1729" s="99">
        <v>46127</v>
      </c>
      <c r="AN1729" s="99">
        <v>46129</v>
      </c>
      <c r="AO1729" s="81">
        <f t="shared" si="547"/>
        <v>46099.458333333336</v>
      </c>
      <c r="AP1729" s="81">
        <f t="shared" si="548"/>
        <v>46100.458333333336</v>
      </c>
      <c r="AQ1729" s="81">
        <f t="shared" si="549"/>
        <v>46100.458333333336</v>
      </c>
      <c r="AR1729" s="81">
        <f t="shared" si="550"/>
        <v>46104</v>
      </c>
      <c r="AS1729" s="81">
        <f t="shared" si="551"/>
        <v>46105</v>
      </c>
      <c r="AT1729" s="81">
        <f t="shared" si="552"/>
        <v>46104</v>
      </c>
      <c r="AU1729" s="82" t="s">
        <v>5500</v>
      </c>
      <c r="AV1729" s="134">
        <v>46098</v>
      </c>
      <c r="AW1729" s="182" t="s">
        <v>6598</v>
      </c>
      <c r="AX1729" s="182" t="s">
        <v>6599</v>
      </c>
      <c r="AZ1729" s="271"/>
      <c r="BT1729" s="75">
        <f>IF(COUNTIF($C$3:C1729, C1729)=1, 1, 0)</f>
        <v>1</v>
      </c>
      <c r="BU1729" s="201" t="s">
        <v>6600</v>
      </c>
      <c r="BV1729" s="340">
        <v>46104</v>
      </c>
      <c r="BZ1729" s="87">
        <f t="shared" si="530"/>
        <v>12</v>
      </c>
      <c r="CB1729" s="88">
        <f t="shared" si="538"/>
        <v>13</v>
      </c>
      <c r="CC1729" s="89"/>
      <c r="CD1729" s="22"/>
      <c r="CE1729" s="87">
        <f t="shared" si="539"/>
        <v>3</v>
      </c>
      <c r="CF1729" s="90">
        <v>22836749</v>
      </c>
      <c r="CG1729" s="90"/>
      <c r="CH1729" s="90">
        <v>22836749</v>
      </c>
      <c r="CI1729" s="22">
        <v>26219</v>
      </c>
      <c r="CJ1729" s="87">
        <f t="shared" si="516"/>
        <v>3</v>
      </c>
      <c r="CK1729" s="87">
        <f t="shared" si="517"/>
        <v>12</v>
      </c>
      <c r="CL1729" s="22" t="s">
        <v>5125</v>
      </c>
      <c r="CM1729" s="22" t="s">
        <v>6601</v>
      </c>
    </row>
    <row r="1730" spans="1:91" s="85" customFormat="1" ht="14.45" customHeight="1" x14ac:dyDescent="0.25">
      <c r="A1730" s="69">
        <f t="shared" si="546"/>
        <v>1728</v>
      </c>
      <c r="B1730" s="70" t="s">
        <v>102</v>
      </c>
      <c r="C1730" s="98">
        <v>235600377209</v>
      </c>
      <c r="D1730" s="265">
        <v>145665492</v>
      </c>
      <c r="E1730" s="241"/>
      <c r="F1730" s="231">
        <v>46100</v>
      </c>
      <c r="G1730" s="265" t="s">
        <v>164</v>
      </c>
      <c r="H1730" s="265" t="s">
        <v>140</v>
      </c>
      <c r="I1730" s="265" t="s">
        <v>105</v>
      </c>
      <c r="J1730" s="265" t="s">
        <v>6592</v>
      </c>
      <c r="K1730" s="265" t="s">
        <v>242</v>
      </c>
      <c r="L1730" s="231">
        <v>46127</v>
      </c>
      <c r="M1730" s="265">
        <v>40</v>
      </c>
      <c r="N1730" s="75" t="s">
        <v>6602</v>
      </c>
      <c r="O1730" s="75" t="s">
        <v>6603</v>
      </c>
      <c r="P1730" s="85">
        <v>2830050360</v>
      </c>
      <c r="Q1730" s="231">
        <v>46100</v>
      </c>
      <c r="R1730" s="241">
        <v>1209394814</v>
      </c>
      <c r="S1730" s="241">
        <v>224341392</v>
      </c>
      <c r="T1730" s="231">
        <v>46100</v>
      </c>
      <c r="U1730" s="261">
        <v>17774.23</v>
      </c>
      <c r="V1730" s="261">
        <v>17192.050999999999</v>
      </c>
      <c r="W1730" s="241">
        <v>21</v>
      </c>
      <c r="X1730" s="241">
        <v>6</v>
      </c>
      <c r="Y1730" s="98">
        <v>235600377209</v>
      </c>
      <c r="Z1730" s="82" t="s">
        <v>128</v>
      </c>
      <c r="AA1730" s="75" t="s">
        <v>1426</v>
      </c>
      <c r="AB1730" s="75" t="s">
        <v>6604</v>
      </c>
      <c r="AC1730" s="98">
        <v>235600377209</v>
      </c>
      <c r="AD1730" s="75" t="s">
        <v>113</v>
      </c>
      <c r="AE1730" s="231">
        <v>46106</v>
      </c>
      <c r="AF1730" s="375">
        <v>46104.541666666664</v>
      </c>
      <c r="AG1730" s="375">
        <v>46104.458333333336</v>
      </c>
      <c r="AH1730" s="375">
        <v>46103.708333333336</v>
      </c>
      <c r="AI1730" s="99">
        <v>46105</v>
      </c>
      <c r="AJ1730" s="69"/>
      <c r="AK1730" s="99">
        <v>46105</v>
      </c>
      <c r="AL1730" s="99">
        <v>46121</v>
      </c>
      <c r="AM1730" s="231">
        <v>46122</v>
      </c>
      <c r="AN1730" s="231">
        <v>46122</v>
      </c>
      <c r="AO1730" s="81">
        <f t="shared" si="547"/>
        <v>46102.708333333336</v>
      </c>
      <c r="AP1730" s="81">
        <f t="shared" si="548"/>
        <v>46103.708333333336</v>
      </c>
      <c r="AQ1730" s="81">
        <f t="shared" si="549"/>
        <v>46103.708333333336</v>
      </c>
      <c r="AR1730" s="81">
        <f t="shared" si="550"/>
        <v>46106</v>
      </c>
      <c r="AS1730" s="81">
        <f t="shared" si="551"/>
        <v>46108</v>
      </c>
      <c r="AT1730" s="81">
        <f t="shared" si="552"/>
        <v>46106</v>
      </c>
      <c r="AU1730" s="82" t="s">
        <v>5500</v>
      </c>
      <c r="AV1730" s="134">
        <v>46100</v>
      </c>
      <c r="AW1730" s="182" t="s">
        <v>6605</v>
      </c>
      <c r="AX1730" s="182" t="s">
        <v>6606</v>
      </c>
      <c r="AZ1730" s="271"/>
      <c r="BT1730" s="75">
        <f>IF(COUNTIF($C$3:C1730, C1730)=1, 1, 0)</f>
        <v>1</v>
      </c>
      <c r="BU1730" s="201" t="s">
        <v>6607</v>
      </c>
      <c r="BV1730" s="340">
        <v>46105</v>
      </c>
      <c r="BZ1730" s="87">
        <f t="shared" si="530"/>
        <v>12</v>
      </c>
      <c r="CB1730" s="88">
        <f t="shared" si="538"/>
        <v>13</v>
      </c>
      <c r="CC1730" s="89"/>
      <c r="CD1730" s="22"/>
      <c r="CE1730" s="87">
        <f t="shared" si="539"/>
        <v>3</v>
      </c>
      <c r="CF1730" s="90">
        <v>36687000</v>
      </c>
      <c r="CG1730" s="90"/>
      <c r="CH1730" s="90">
        <v>36687000</v>
      </c>
      <c r="CI1730" s="91">
        <v>26205</v>
      </c>
      <c r="CJ1730" s="87">
        <f t="shared" si="516"/>
        <v>3</v>
      </c>
      <c r="CK1730" s="87">
        <f t="shared" si="517"/>
        <v>12</v>
      </c>
      <c r="CL1730" s="22" t="s">
        <v>5125</v>
      </c>
      <c r="CM1730" s="22" t="s">
        <v>6608</v>
      </c>
    </row>
    <row r="1731" spans="1:91" s="85" customFormat="1" ht="14.45" customHeight="1" x14ac:dyDescent="0.25">
      <c r="A1731" s="69">
        <f t="shared" si="546"/>
        <v>1729</v>
      </c>
      <c r="B1731" s="70" t="s">
        <v>102</v>
      </c>
      <c r="C1731" s="98">
        <v>235600377209</v>
      </c>
      <c r="D1731" s="265">
        <v>145665504</v>
      </c>
      <c r="E1731" s="241"/>
      <c r="F1731" s="231">
        <v>46100</v>
      </c>
      <c r="G1731" s="265" t="s">
        <v>164</v>
      </c>
      <c r="H1731" s="265" t="s">
        <v>140</v>
      </c>
      <c r="I1731" s="265" t="s">
        <v>105</v>
      </c>
      <c r="J1731" s="265" t="s">
        <v>6592</v>
      </c>
      <c r="K1731" s="265" t="s">
        <v>242</v>
      </c>
      <c r="L1731" s="231">
        <v>46127</v>
      </c>
      <c r="M1731" s="265">
        <v>40</v>
      </c>
      <c r="N1731" s="166" t="s">
        <v>6609</v>
      </c>
      <c r="O1731" s="75" t="s">
        <v>6610</v>
      </c>
      <c r="P1731" s="85">
        <v>2830050350</v>
      </c>
      <c r="Q1731" s="231">
        <v>46100</v>
      </c>
      <c r="R1731" s="241">
        <v>1209394788</v>
      </c>
      <c r="S1731" s="241">
        <v>224341416</v>
      </c>
      <c r="T1731" s="231">
        <v>46100</v>
      </c>
      <c r="U1731" s="261">
        <v>17792.061000000002</v>
      </c>
      <c r="V1731" s="261">
        <v>17209.325000000001</v>
      </c>
      <c r="W1731" s="241">
        <v>21</v>
      </c>
      <c r="X1731" s="241">
        <v>6</v>
      </c>
      <c r="Y1731" s="98">
        <v>235600399318</v>
      </c>
      <c r="Z1731" s="82" t="s">
        <v>128</v>
      </c>
      <c r="AA1731" s="75" t="s">
        <v>1426</v>
      </c>
      <c r="AB1731" s="75" t="s">
        <v>6604</v>
      </c>
      <c r="AC1731" s="98">
        <v>235600377209</v>
      </c>
      <c r="AD1731" s="75" t="s">
        <v>113</v>
      </c>
      <c r="AE1731" s="231">
        <v>46106</v>
      </c>
      <c r="AF1731" s="375">
        <v>46104.541666666664</v>
      </c>
      <c r="AG1731" s="375">
        <v>46104.458333333336</v>
      </c>
      <c r="AH1731" s="375">
        <v>46103.708333333336</v>
      </c>
      <c r="AI1731" s="99">
        <v>46105</v>
      </c>
      <c r="AJ1731" s="69"/>
      <c r="AK1731" s="99">
        <v>46105</v>
      </c>
      <c r="AL1731" s="99">
        <v>46121</v>
      </c>
      <c r="AM1731" s="231">
        <v>46122</v>
      </c>
      <c r="AN1731" s="231">
        <v>46122</v>
      </c>
      <c r="AO1731" s="81">
        <f t="shared" si="547"/>
        <v>46102.708333333336</v>
      </c>
      <c r="AP1731" s="81">
        <f t="shared" si="548"/>
        <v>46103.708333333336</v>
      </c>
      <c r="AQ1731" s="81">
        <f t="shared" si="549"/>
        <v>46103.708333333336</v>
      </c>
      <c r="AR1731" s="81">
        <f t="shared" si="550"/>
        <v>46106</v>
      </c>
      <c r="AS1731" s="81">
        <f t="shared" si="551"/>
        <v>46108</v>
      </c>
      <c r="AT1731" s="81">
        <f t="shared" si="552"/>
        <v>46106</v>
      </c>
      <c r="AU1731" s="82" t="s">
        <v>5500</v>
      </c>
      <c r="AV1731" s="134">
        <v>46100</v>
      </c>
      <c r="AW1731" s="182" t="s">
        <v>6611</v>
      </c>
      <c r="AX1731" s="182" t="s">
        <v>6612</v>
      </c>
      <c r="AZ1731" s="271"/>
      <c r="BT1731" s="75">
        <f>IF(COUNTIF($C$3:C1731, C1731)=1, 1, 0)</f>
        <v>0</v>
      </c>
      <c r="BU1731" s="201" t="s">
        <v>6607</v>
      </c>
      <c r="BV1731" s="340">
        <v>46105</v>
      </c>
      <c r="BZ1731" s="87">
        <f t="shared" si="530"/>
        <v>12</v>
      </c>
      <c r="CB1731" s="88">
        <f t="shared" si="538"/>
        <v>13</v>
      </c>
      <c r="CC1731" s="89"/>
      <c r="CD1731" s="22"/>
      <c r="CE1731" s="87">
        <f t="shared" si="539"/>
        <v>3</v>
      </c>
      <c r="CF1731" s="90">
        <v>36687000</v>
      </c>
      <c r="CG1731" s="90"/>
      <c r="CH1731" s="90">
        <v>36687000</v>
      </c>
      <c r="CI1731" s="91">
        <v>26205</v>
      </c>
      <c r="CJ1731" s="87">
        <f t="shared" ref="CJ1731:CJ1794" si="553">MONTH(AV1731)</f>
        <v>3</v>
      </c>
      <c r="CK1731" s="87">
        <f t="shared" ref="CK1731:CK1794" si="554">WEEKNUM(AV1731,2)</f>
        <v>12</v>
      </c>
      <c r="CL1731" s="22" t="s">
        <v>5125</v>
      </c>
      <c r="CM1731" s="22" t="s">
        <v>6608</v>
      </c>
    </row>
    <row r="1732" spans="1:91" s="85" customFormat="1" ht="14.45" customHeight="1" x14ac:dyDescent="0.25">
      <c r="A1732" s="69"/>
      <c r="B1732" s="70" t="s">
        <v>102</v>
      </c>
      <c r="C1732" s="98">
        <v>235600377209</v>
      </c>
      <c r="D1732" s="265">
        <v>145710079</v>
      </c>
      <c r="E1732" s="241">
        <v>5320007879</v>
      </c>
      <c r="F1732" s="231">
        <v>46100</v>
      </c>
      <c r="G1732" s="265" t="s">
        <v>164</v>
      </c>
      <c r="H1732" s="265" t="s">
        <v>140</v>
      </c>
      <c r="I1732" s="265" t="s">
        <v>105</v>
      </c>
      <c r="J1732" s="265" t="s">
        <v>165</v>
      </c>
      <c r="K1732" s="265" t="s">
        <v>242</v>
      </c>
      <c r="L1732" s="231">
        <v>46127</v>
      </c>
      <c r="M1732" s="265">
        <v>40</v>
      </c>
      <c r="N1732" s="75" t="s">
        <v>6613</v>
      </c>
      <c r="O1732" s="75" t="s">
        <v>6614</v>
      </c>
      <c r="P1732" s="85">
        <v>2830050368</v>
      </c>
      <c r="Q1732" s="231">
        <v>46100</v>
      </c>
      <c r="R1732" s="241">
        <v>1209394852</v>
      </c>
      <c r="S1732" s="241">
        <v>224345039</v>
      </c>
      <c r="T1732" s="231">
        <v>46100</v>
      </c>
      <c r="U1732" s="261">
        <v>4985.1350000000002</v>
      </c>
      <c r="V1732" s="261">
        <v>4821.1779999999999</v>
      </c>
      <c r="W1732" s="241">
        <v>8</v>
      </c>
      <c r="X1732" s="241">
        <v>2</v>
      </c>
      <c r="Y1732" s="98">
        <v>235600399296</v>
      </c>
      <c r="Z1732" s="82" t="s">
        <v>128</v>
      </c>
      <c r="AA1732" s="75" t="s">
        <v>1426</v>
      </c>
      <c r="AB1732" s="75" t="s">
        <v>6604</v>
      </c>
      <c r="AC1732" s="98">
        <v>235600377209</v>
      </c>
      <c r="AD1732" s="75" t="s">
        <v>113</v>
      </c>
      <c r="AE1732" s="231">
        <v>46106</v>
      </c>
      <c r="AF1732" s="375">
        <v>46104.541666666664</v>
      </c>
      <c r="AG1732" s="375">
        <v>46104.458333333336</v>
      </c>
      <c r="AH1732" s="375">
        <v>46103.708333333336</v>
      </c>
      <c r="AI1732" s="99">
        <v>46105</v>
      </c>
      <c r="AJ1732" s="69"/>
      <c r="AK1732" s="99">
        <v>46105</v>
      </c>
      <c r="AL1732" s="99">
        <v>46121</v>
      </c>
      <c r="AM1732" s="231">
        <v>46122</v>
      </c>
      <c r="AN1732" s="231">
        <v>46122</v>
      </c>
      <c r="AO1732" s="81" t="s">
        <v>121</v>
      </c>
      <c r="AP1732" s="81" t="s">
        <v>121</v>
      </c>
      <c r="AQ1732" s="81" t="s">
        <v>121</v>
      </c>
      <c r="AR1732" s="81" t="s">
        <v>121</v>
      </c>
      <c r="AS1732" s="81" t="s">
        <v>121</v>
      </c>
      <c r="AT1732" s="81" t="s">
        <v>121</v>
      </c>
      <c r="AU1732" s="82" t="s">
        <v>5500</v>
      </c>
      <c r="AV1732" s="134">
        <v>46100</v>
      </c>
      <c r="AW1732" s="75">
        <f>_xlfn.XLOOKUP(D1732,'[1]OPS Loading report'!$E:$E,'[1]OPS Loading report'!$G:$G)</f>
        <v>0</v>
      </c>
      <c r="AX1732" s="182"/>
      <c r="AZ1732" s="271"/>
      <c r="BT1732" s="75"/>
      <c r="BU1732" s="201" t="s">
        <v>6607</v>
      </c>
      <c r="BV1732" s="340">
        <v>46105</v>
      </c>
      <c r="BZ1732" s="87">
        <f t="shared" si="530"/>
        <v>12</v>
      </c>
      <c r="CB1732" s="88">
        <f t="shared" si="538"/>
        <v>13</v>
      </c>
      <c r="CC1732" s="89"/>
      <c r="CD1732" s="22"/>
      <c r="CE1732" s="87"/>
      <c r="CF1732" s="90">
        <v>36687000</v>
      </c>
      <c r="CG1732" s="90"/>
      <c r="CH1732" s="90">
        <v>36687000</v>
      </c>
      <c r="CI1732" s="91">
        <v>26205</v>
      </c>
      <c r="CJ1732" s="87">
        <f t="shared" si="553"/>
        <v>3</v>
      </c>
      <c r="CK1732" s="87">
        <f t="shared" si="554"/>
        <v>12</v>
      </c>
      <c r="CL1732" s="22" t="s">
        <v>5125</v>
      </c>
      <c r="CM1732" s="22" t="s">
        <v>6608</v>
      </c>
    </row>
    <row r="1733" spans="1:91" s="85" customFormat="1" ht="14.45" customHeight="1" x14ac:dyDescent="0.25">
      <c r="A1733" s="69"/>
      <c r="B1733" s="70" t="s">
        <v>102</v>
      </c>
      <c r="C1733" s="98">
        <v>235600377209</v>
      </c>
      <c r="D1733" s="265">
        <v>145745559</v>
      </c>
      <c r="E1733" s="241">
        <v>5320007879</v>
      </c>
      <c r="F1733" s="231">
        <v>46100</v>
      </c>
      <c r="G1733" s="265" t="s">
        <v>164</v>
      </c>
      <c r="H1733" s="265" t="s">
        <v>140</v>
      </c>
      <c r="I1733" s="265" t="s">
        <v>105</v>
      </c>
      <c r="J1733" s="265" t="s">
        <v>165</v>
      </c>
      <c r="K1733" s="265" t="s">
        <v>242</v>
      </c>
      <c r="L1733" s="231">
        <v>46131</v>
      </c>
      <c r="M1733" s="265">
        <v>0</v>
      </c>
      <c r="N1733" s="75" t="s">
        <v>6613</v>
      </c>
      <c r="O1733" s="75" t="s">
        <v>6614</v>
      </c>
      <c r="P1733" s="85">
        <v>2830050369</v>
      </c>
      <c r="Q1733" s="231">
        <v>46100</v>
      </c>
      <c r="R1733" s="241">
        <v>1209394853</v>
      </c>
      <c r="S1733" s="241">
        <v>224345085</v>
      </c>
      <c r="T1733" s="231">
        <v>46100</v>
      </c>
      <c r="U1733" s="261">
        <v>1343.799</v>
      </c>
      <c r="V1733" s="261">
        <v>1298.6510000000001</v>
      </c>
      <c r="W1733" s="241">
        <v>3</v>
      </c>
      <c r="X1733" s="241">
        <v>1</v>
      </c>
      <c r="Y1733" s="98">
        <v>235600399296</v>
      </c>
      <c r="Z1733" s="82" t="s">
        <v>128</v>
      </c>
      <c r="AA1733" s="75" t="s">
        <v>1426</v>
      </c>
      <c r="AB1733" s="75" t="s">
        <v>6604</v>
      </c>
      <c r="AC1733" s="98">
        <v>235600377209</v>
      </c>
      <c r="AD1733" s="75" t="s">
        <v>113</v>
      </c>
      <c r="AE1733" s="231">
        <v>46106</v>
      </c>
      <c r="AF1733" s="375">
        <v>46104.541666666664</v>
      </c>
      <c r="AG1733" s="375">
        <v>46104.458333333336</v>
      </c>
      <c r="AH1733" s="375">
        <v>46103.708333333336</v>
      </c>
      <c r="AI1733" s="99">
        <v>46105</v>
      </c>
      <c r="AJ1733" s="69"/>
      <c r="AK1733" s="99">
        <v>46105</v>
      </c>
      <c r="AL1733" s="99">
        <v>46121</v>
      </c>
      <c r="AM1733" s="231">
        <v>46122</v>
      </c>
      <c r="AN1733" s="231">
        <v>46122</v>
      </c>
      <c r="AO1733" s="81" t="s">
        <v>121</v>
      </c>
      <c r="AP1733" s="81" t="s">
        <v>121</v>
      </c>
      <c r="AQ1733" s="81" t="s">
        <v>121</v>
      </c>
      <c r="AR1733" s="81" t="s">
        <v>121</v>
      </c>
      <c r="AS1733" s="81" t="s">
        <v>121</v>
      </c>
      <c r="AT1733" s="81" t="s">
        <v>121</v>
      </c>
      <c r="AU1733" s="82" t="s">
        <v>5500</v>
      </c>
      <c r="AV1733" s="134">
        <v>46100</v>
      </c>
      <c r="AW1733" s="75">
        <f>_xlfn.XLOOKUP(D1733,'[1]OPS Loading report'!$E:$E,'[1]OPS Loading report'!$G:$G)</f>
        <v>0</v>
      </c>
      <c r="AX1733" s="182"/>
      <c r="AZ1733" s="271"/>
      <c r="BT1733" s="75"/>
      <c r="BU1733" s="201" t="s">
        <v>6607</v>
      </c>
      <c r="BV1733" s="340">
        <v>46105</v>
      </c>
      <c r="BZ1733" s="87">
        <f t="shared" si="530"/>
        <v>12</v>
      </c>
      <c r="CB1733" s="88">
        <f t="shared" si="538"/>
        <v>13</v>
      </c>
      <c r="CC1733" s="89"/>
      <c r="CD1733" s="22"/>
      <c r="CE1733" s="87"/>
      <c r="CF1733" s="90"/>
      <c r="CG1733" s="90"/>
      <c r="CH1733" s="90"/>
      <c r="CI1733" s="22"/>
      <c r="CJ1733" s="87">
        <f t="shared" si="553"/>
        <v>3</v>
      </c>
      <c r="CK1733" s="87">
        <f t="shared" si="554"/>
        <v>12</v>
      </c>
      <c r="CL1733" s="22" t="s">
        <v>5125</v>
      </c>
      <c r="CM1733" s="22" t="s">
        <v>6608</v>
      </c>
    </row>
    <row r="1734" spans="1:91" s="85" customFormat="1" ht="14.45" customHeight="1" x14ac:dyDescent="0.25">
      <c r="A1734" s="69">
        <f t="shared" ref="A1734:A1741" si="555">ROW()-2</f>
        <v>1732</v>
      </c>
      <c r="B1734" s="70" t="s">
        <v>102</v>
      </c>
      <c r="C1734" s="98">
        <v>235600377209</v>
      </c>
      <c r="D1734" s="265">
        <v>145665483</v>
      </c>
      <c r="E1734" s="241">
        <v>5320007879</v>
      </c>
      <c r="F1734" s="231">
        <v>46100</v>
      </c>
      <c r="G1734" s="265" t="s">
        <v>164</v>
      </c>
      <c r="H1734" s="265" t="s">
        <v>140</v>
      </c>
      <c r="I1734" s="265" t="s">
        <v>105</v>
      </c>
      <c r="J1734" s="265" t="s">
        <v>165</v>
      </c>
      <c r="K1734" s="265" t="s">
        <v>242</v>
      </c>
      <c r="L1734" s="231">
        <v>46127</v>
      </c>
      <c r="M1734" s="265">
        <v>0</v>
      </c>
      <c r="N1734" s="75" t="s">
        <v>6613</v>
      </c>
      <c r="O1734" s="75" t="s">
        <v>6614</v>
      </c>
      <c r="P1734" s="85">
        <v>2830050367</v>
      </c>
      <c r="Q1734" s="231">
        <v>46100</v>
      </c>
      <c r="R1734" s="241">
        <v>1209394850</v>
      </c>
      <c r="S1734" s="241">
        <v>224345012</v>
      </c>
      <c r="T1734" s="231">
        <v>46100</v>
      </c>
      <c r="U1734" s="261">
        <v>8629.1759999999995</v>
      </c>
      <c r="V1734" s="261">
        <v>8276.2199999999993</v>
      </c>
      <c r="W1734" s="241">
        <v>11</v>
      </c>
      <c r="X1734" s="241">
        <v>5</v>
      </c>
      <c r="Y1734" s="98">
        <v>235600399296</v>
      </c>
      <c r="Z1734" s="82" t="s">
        <v>128</v>
      </c>
      <c r="AA1734" s="75" t="s">
        <v>1426</v>
      </c>
      <c r="AB1734" s="75" t="s">
        <v>6604</v>
      </c>
      <c r="AC1734" s="98">
        <v>235600377209</v>
      </c>
      <c r="AD1734" s="75" t="s">
        <v>113</v>
      </c>
      <c r="AE1734" s="231">
        <v>46106</v>
      </c>
      <c r="AF1734" s="375">
        <v>46104.541666666664</v>
      </c>
      <c r="AG1734" s="375">
        <v>46104.458333333336</v>
      </c>
      <c r="AH1734" s="375">
        <v>46103.708333333336</v>
      </c>
      <c r="AI1734" s="99">
        <v>46105</v>
      </c>
      <c r="AJ1734" s="69"/>
      <c r="AK1734" s="99">
        <v>46105</v>
      </c>
      <c r="AL1734" s="99">
        <v>46121</v>
      </c>
      <c r="AM1734" s="231">
        <v>46122</v>
      </c>
      <c r="AN1734" s="231">
        <v>46122</v>
      </c>
      <c r="AO1734" s="81" t="s">
        <v>121</v>
      </c>
      <c r="AP1734" s="81" t="s">
        <v>121</v>
      </c>
      <c r="AQ1734" s="81" t="s">
        <v>121</v>
      </c>
      <c r="AR1734" s="81" t="s">
        <v>121</v>
      </c>
      <c r="AS1734" s="81" t="s">
        <v>121</v>
      </c>
      <c r="AT1734" s="81" t="s">
        <v>121</v>
      </c>
      <c r="AU1734" s="82" t="s">
        <v>5500</v>
      </c>
      <c r="AV1734" s="263">
        <v>46100</v>
      </c>
      <c r="AW1734" s="182" t="s">
        <v>6615</v>
      </c>
      <c r="AX1734" s="182" t="s">
        <v>6616</v>
      </c>
      <c r="AZ1734" s="271"/>
      <c r="BT1734" s="75">
        <f>IF(COUNTIF($C$3:C1734, C1734)=1, 1, 0)</f>
        <v>0</v>
      </c>
      <c r="BU1734" s="201" t="s">
        <v>6607</v>
      </c>
      <c r="BV1734" s="340">
        <v>46105</v>
      </c>
      <c r="BZ1734" s="87">
        <f t="shared" si="530"/>
        <v>12</v>
      </c>
      <c r="CB1734" s="88">
        <f t="shared" si="538"/>
        <v>13</v>
      </c>
      <c r="CC1734" s="89"/>
      <c r="CD1734" s="22"/>
      <c r="CE1734" s="87">
        <f t="shared" ref="CE1734:CE1741" si="556">IF(AD1734="Sea waybill", IF(AK1734&lt;&gt;0, MONTH(AK1734), IF(AJ1734&gt;AI1734, MONTH(AJ1734), MONTH(AI1734))),"")</f>
        <v>3</v>
      </c>
      <c r="CF1734" s="90"/>
      <c r="CG1734" s="90"/>
      <c r="CH1734" s="90"/>
      <c r="CI1734" s="22"/>
      <c r="CJ1734" s="87">
        <f t="shared" si="553"/>
        <v>3</v>
      </c>
      <c r="CK1734" s="87">
        <f t="shared" si="554"/>
        <v>12</v>
      </c>
      <c r="CL1734" s="22" t="s">
        <v>5125</v>
      </c>
      <c r="CM1734" s="22" t="s">
        <v>6608</v>
      </c>
    </row>
    <row r="1735" spans="1:91" s="85" customFormat="1" ht="14.45" customHeight="1" x14ac:dyDescent="0.25">
      <c r="A1735" s="69">
        <f t="shared" si="555"/>
        <v>1733</v>
      </c>
      <c r="B1735" s="70" t="s">
        <v>102</v>
      </c>
      <c r="C1735" s="98">
        <v>235600377209</v>
      </c>
      <c r="D1735" s="265">
        <v>145665507</v>
      </c>
      <c r="E1735" s="241">
        <v>5320007879</v>
      </c>
      <c r="F1735" s="231">
        <v>46100</v>
      </c>
      <c r="G1735" s="265" t="s">
        <v>164</v>
      </c>
      <c r="H1735" s="265" t="s">
        <v>140</v>
      </c>
      <c r="I1735" s="265" t="s">
        <v>105</v>
      </c>
      <c r="J1735" s="265" t="s">
        <v>165</v>
      </c>
      <c r="K1735" s="265" t="s">
        <v>242</v>
      </c>
      <c r="L1735" s="231">
        <v>46127</v>
      </c>
      <c r="M1735" s="265">
        <v>0</v>
      </c>
      <c r="N1735" s="75" t="s">
        <v>6613</v>
      </c>
      <c r="O1735" s="75" t="s">
        <v>6614</v>
      </c>
      <c r="P1735" s="85">
        <v>2830050370</v>
      </c>
      <c r="Q1735" s="231">
        <v>46100</v>
      </c>
      <c r="R1735" s="241">
        <v>1209394854</v>
      </c>
      <c r="S1735" s="241">
        <v>224345026</v>
      </c>
      <c r="T1735" s="231">
        <v>46100</v>
      </c>
      <c r="U1735" s="261">
        <v>3077.2939999999999</v>
      </c>
      <c r="V1735" s="261">
        <v>2976.5770000000002</v>
      </c>
      <c r="W1735" s="241">
        <v>5</v>
      </c>
      <c r="X1735" s="241">
        <v>1</v>
      </c>
      <c r="Y1735" s="98">
        <v>235600399296</v>
      </c>
      <c r="Z1735" s="82" t="s">
        <v>128</v>
      </c>
      <c r="AA1735" s="75" t="s">
        <v>1426</v>
      </c>
      <c r="AB1735" s="75" t="s">
        <v>6604</v>
      </c>
      <c r="AC1735" s="98">
        <v>235600377209</v>
      </c>
      <c r="AD1735" s="75" t="s">
        <v>113</v>
      </c>
      <c r="AE1735" s="231">
        <v>46106</v>
      </c>
      <c r="AF1735" s="375">
        <v>46104.541666666664</v>
      </c>
      <c r="AG1735" s="375">
        <v>46104.458333333336</v>
      </c>
      <c r="AH1735" s="375">
        <v>46103.708333333336</v>
      </c>
      <c r="AI1735" s="99">
        <v>46105</v>
      </c>
      <c r="AJ1735" s="69"/>
      <c r="AK1735" s="99">
        <v>46105</v>
      </c>
      <c r="AL1735" s="99">
        <v>46121</v>
      </c>
      <c r="AM1735" s="231">
        <v>46122</v>
      </c>
      <c r="AN1735" s="231">
        <v>46122</v>
      </c>
      <c r="AO1735" s="81" t="s">
        <v>121</v>
      </c>
      <c r="AP1735" s="81" t="s">
        <v>121</v>
      </c>
      <c r="AQ1735" s="81" t="s">
        <v>121</v>
      </c>
      <c r="AR1735" s="81" t="s">
        <v>121</v>
      </c>
      <c r="AS1735" s="81" t="s">
        <v>121</v>
      </c>
      <c r="AT1735" s="81" t="s">
        <v>121</v>
      </c>
      <c r="AU1735" s="82" t="s">
        <v>5500</v>
      </c>
      <c r="AV1735" s="377">
        <v>46100</v>
      </c>
      <c r="AW1735" s="129">
        <v>0</v>
      </c>
      <c r="AX1735" s="378">
        <v>0</v>
      </c>
      <c r="AZ1735" s="271"/>
      <c r="BT1735" s="75">
        <f>IF(COUNTIF($C$3:C1735, C1735)=1, 1, 0)</f>
        <v>0</v>
      </c>
      <c r="BU1735" s="201" t="s">
        <v>6607</v>
      </c>
      <c r="BV1735" s="340">
        <v>46105</v>
      </c>
      <c r="BZ1735" s="87">
        <f t="shared" si="530"/>
        <v>12</v>
      </c>
      <c r="CB1735" s="88">
        <f t="shared" si="538"/>
        <v>13</v>
      </c>
      <c r="CC1735" s="89"/>
      <c r="CD1735" s="22"/>
      <c r="CE1735" s="87">
        <f t="shared" si="556"/>
        <v>3</v>
      </c>
      <c r="CF1735" s="90"/>
      <c r="CG1735" s="90"/>
      <c r="CH1735" s="90"/>
      <c r="CI1735" s="22"/>
      <c r="CJ1735" s="87">
        <f t="shared" si="553"/>
        <v>3</v>
      </c>
      <c r="CK1735" s="87">
        <f t="shared" si="554"/>
        <v>12</v>
      </c>
      <c r="CL1735" s="22" t="s">
        <v>5125</v>
      </c>
      <c r="CM1735" s="22" t="s">
        <v>6608</v>
      </c>
    </row>
    <row r="1736" spans="1:91" s="85" customFormat="1" ht="14.45" customHeight="1" x14ac:dyDescent="0.25">
      <c r="A1736" s="69">
        <f t="shared" si="555"/>
        <v>1734</v>
      </c>
      <c r="B1736" s="100" t="s">
        <v>102</v>
      </c>
      <c r="C1736" s="270" t="s">
        <v>6617</v>
      </c>
      <c r="D1736" s="265">
        <v>145550761</v>
      </c>
      <c r="E1736" s="241"/>
      <c r="F1736" s="231">
        <v>46062</v>
      </c>
      <c r="G1736" s="265" t="s">
        <v>612</v>
      </c>
      <c r="H1736" s="265" t="s">
        <v>2213</v>
      </c>
      <c r="I1736" s="265" t="s">
        <v>105</v>
      </c>
      <c r="J1736" s="265" t="s">
        <v>518</v>
      </c>
      <c r="K1736" s="265" t="s">
        <v>242</v>
      </c>
      <c r="L1736" s="231">
        <v>46090</v>
      </c>
      <c r="M1736" s="265">
        <v>40</v>
      </c>
      <c r="N1736" s="85" t="s">
        <v>6618</v>
      </c>
      <c r="O1736" s="85" t="s">
        <v>6619</v>
      </c>
      <c r="P1736" s="85">
        <v>2830049704</v>
      </c>
      <c r="Q1736" s="74">
        <v>46087</v>
      </c>
      <c r="R1736" s="241">
        <v>1209391123</v>
      </c>
      <c r="S1736" s="241">
        <v>224253187</v>
      </c>
      <c r="T1736" s="74">
        <v>46087</v>
      </c>
      <c r="U1736" s="76">
        <v>18089.892</v>
      </c>
      <c r="V1736" s="76">
        <v>17535.627</v>
      </c>
      <c r="W1736" s="241">
        <v>20</v>
      </c>
      <c r="X1736" s="241">
        <v>0</v>
      </c>
      <c r="Y1736" s="270">
        <v>7267156010</v>
      </c>
      <c r="Z1736" s="241" t="s">
        <v>354</v>
      </c>
      <c r="AA1736" s="85" t="s">
        <v>719</v>
      </c>
      <c r="AB1736" s="241" t="s">
        <v>6620</v>
      </c>
      <c r="AC1736" s="270" t="s">
        <v>6617</v>
      </c>
      <c r="AD1736" s="75" t="s">
        <v>113</v>
      </c>
      <c r="AE1736" s="241"/>
      <c r="AF1736" s="375">
        <v>46090.666666666664</v>
      </c>
      <c r="AG1736" s="375">
        <v>46087.375</v>
      </c>
      <c r="AH1736" s="375">
        <v>46087.375</v>
      </c>
      <c r="AI1736" s="231">
        <v>46090</v>
      </c>
      <c r="AJ1736" s="99">
        <v>46092</v>
      </c>
      <c r="AK1736" s="376">
        <v>46092</v>
      </c>
      <c r="AL1736" s="99">
        <v>46095</v>
      </c>
      <c r="AM1736" s="99">
        <v>46097</v>
      </c>
      <c r="AN1736" s="99">
        <v>46097</v>
      </c>
      <c r="AO1736" s="81">
        <f>IF(AH1736&lt;AG1736,IF(AH1736=0,"",AH1736-1),IF(AG1736=0,"",AG1736-1))</f>
        <v>46086.375</v>
      </c>
      <c r="AP1736" s="81">
        <f>IF(AH1736&lt;AG1736,IF(AH1736=0,"",AH1736),IF(AG1736=0,"",AG1736))</f>
        <v>46087.375</v>
      </c>
      <c r="AQ1736" s="81">
        <f>IF(AH1736&lt;AG1736,IF(AH1736=0,"",AH1736),IF(AG1736=0,"",AG1736))</f>
        <v>46087.375</v>
      </c>
      <c r="AR1736" s="81">
        <f>IF(AI1736=0,"",IF(AI1736&lt;AJ1736,AJ1736+1,AI1736+1))</f>
        <v>46093</v>
      </c>
      <c r="AS1736" s="81">
        <f>IF(AI1736=0,"",IF(AE1736=0,IF(AJ1736=0,AI1736+2,AJ1736+2),AE1736+2))</f>
        <v>46094</v>
      </c>
      <c r="AT1736" s="81">
        <f>IF(AI1736=0,"",IF(AI1736&lt;AJ1736,AJ1736+1,AI1736+1))</f>
        <v>46093</v>
      </c>
      <c r="AU1736" s="224" t="s">
        <v>2787</v>
      </c>
      <c r="AV1736" s="377">
        <v>46087</v>
      </c>
      <c r="AW1736" s="75" t="str">
        <f>_xlfn.XLOOKUP(D1736,'[1]OPS Loading report'!$E:$E,'[1]OPS Loading report'!$G:$G)</f>
        <v>CAAU5992485</v>
      </c>
      <c r="AX1736" s="378">
        <v>0</v>
      </c>
      <c r="AZ1736" s="271"/>
      <c r="BT1736" s="75">
        <f>IF(COUNTIF($C$3:C1736, C1736)=1, 1, 0)</f>
        <v>1</v>
      </c>
      <c r="BU1736" s="201" t="s">
        <v>6621</v>
      </c>
      <c r="BV1736" s="340">
        <v>46092</v>
      </c>
      <c r="BZ1736" s="87">
        <f t="shared" si="530"/>
        <v>7</v>
      </c>
      <c r="CB1736" s="88">
        <f t="shared" si="538"/>
        <v>11</v>
      </c>
      <c r="CC1736" s="89"/>
      <c r="CD1736" s="22"/>
      <c r="CE1736" s="87">
        <f t="shared" si="556"/>
        <v>3</v>
      </c>
      <c r="CF1736" s="90">
        <v>8534500</v>
      </c>
      <c r="CG1736" s="90"/>
      <c r="CH1736" s="90">
        <v>8534500</v>
      </c>
      <c r="CI1736" s="22">
        <v>26260</v>
      </c>
      <c r="CJ1736" s="87">
        <f t="shared" si="553"/>
        <v>3</v>
      </c>
      <c r="CK1736" s="87">
        <f t="shared" si="554"/>
        <v>10</v>
      </c>
      <c r="CL1736" s="22" t="s">
        <v>121</v>
      </c>
      <c r="CM1736" s="22" t="s">
        <v>6622</v>
      </c>
    </row>
    <row r="1737" spans="1:91" s="85" customFormat="1" ht="14.45" customHeight="1" x14ac:dyDescent="0.25">
      <c r="A1737" s="69">
        <f t="shared" si="555"/>
        <v>1735</v>
      </c>
      <c r="B1737" s="100" t="s">
        <v>102</v>
      </c>
      <c r="C1737" s="270" t="s">
        <v>6617</v>
      </c>
      <c r="D1737" s="265">
        <v>145658181</v>
      </c>
      <c r="E1737" s="241">
        <v>5320007852</v>
      </c>
      <c r="F1737" s="231">
        <v>46079</v>
      </c>
      <c r="G1737" s="265" t="s">
        <v>740</v>
      </c>
      <c r="H1737" s="265" t="s">
        <v>2213</v>
      </c>
      <c r="I1737" s="265" t="s">
        <v>105</v>
      </c>
      <c r="J1737" s="265" t="s">
        <v>518</v>
      </c>
      <c r="K1737" s="265" t="s">
        <v>242</v>
      </c>
      <c r="L1737" s="231">
        <v>46107</v>
      </c>
      <c r="M1737" s="265">
        <v>0</v>
      </c>
      <c r="N1737" s="85" t="s">
        <v>6623</v>
      </c>
      <c r="O1737" s="85" t="s">
        <v>6624</v>
      </c>
      <c r="P1737" s="85">
        <v>2830049698</v>
      </c>
      <c r="Q1737" s="74">
        <v>46087</v>
      </c>
      <c r="R1737" s="241">
        <v>1209391114</v>
      </c>
      <c r="S1737" s="241">
        <v>224254434</v>
      </c>
      <c r="T1737" s="74">
        <v>46087</v>
      </c>
      <c r="U1737" s="76">
        <v>1648.606</v>
      </c>
      <c r="V1737" s="76">
        <v>1587.87</v>
      </c>
      <c r="W1737" s="241">
        <v>2</v>
      </c>
      <c r="X1737" s="241">
        <v>0</v>
      </c>
      <c r="Y1737" s="270">
        <v>7267156020</v>
      </c>
      <c r="Z1737" s="241" t="s">
        <v>354</v>
      </c>
      <c r="AA1737" s="85" t="s">
        <v>719</v>
      </c>
      <c r="AB1737" s="241" t="s">
        <v>6620</v>
      </c>
      <c r="AC1737" s="270" t="s">
        <v>6617</v>
      </c>
      <c r="AD1737" s="75" t="s">
        <v>113</v>
      </c>
      <c r="AE1737" s="241"/>
      <c r="AF1737" s="375">
        <v>46090.666666666664</v>
      </c>
      <c r="AG1737" s="375">
        <v>46087.375</v>
      </c>
      <c r="AH1737" s="375">
        <v>46087.375</v>
      </c>
      <c r="AI1737" s="231">
        <v>46090</v>
      </c>
      <c r="AJ1737" s="99">
        <v>46092</v>
      </c>
      <c r="AK1737" s="376">
        <v>46092</v>
      </c>
      <c r="AL1737" s="99">
        <v>46095</v>
      </c>
      <c r="AM1737" s="99">
        <v>46097</v>
      </c>
      <c r="AN1737" s="99">
        <v>46097</v>
      </c>
      <c r="AO1737" s="81" t="s">
        <v>121</v>
      </c>
      <c r="AP1737" s="81" t="s">
        <v>121</v>
      </c>
      <c r="AQ1737" s="81" t="s">
        <v>121</v>
      </c>
      <c r="AR1737" s="81" t="s">
        <v>121</v>
      </c>
      <c r="AS1737" s="81" t="s">
        <v>121</v>
      </c>
      <c r="AT1737" s="81" t="s">
        <v>121</v>
      </c>
      <c r="AU1737" s="224" t="s">
        <v>2787</v>
      </c>
      <c r="AV1737" s="377">
        <v>46087</v>
      </c>
      <c r="AW1737" s="129">
        <v>0</v>
      </c>
      <c r="AX1737" s="378">
        <v>0</v>
      </c>
      <c r="AZ1737" s="271"/>
      <c r="BT1737" s="75">
        <f>IF(COUNTIF($C$3:C1737, C1737)=1, 1, 0)</f>
        <v>0</v>
      </c>
      <c r="BU1737" s="201" t="s">
        <v>6621</v>
      </c>
      <c r="BV1737" s="340">
        <v>46092</v>
      </c>
      <c r="BZ1737" s="87">
        <f t="shared" si="530"/>
        <v>9</v>
      </c>
      <c r="CB1737" s="88">
        <f t="shared" si="538"/>
        <v>11</v>
      </c>
      <c r="CC1737" s="89"/>
      <c r="CD1737" s="22"/>
      <c r="CE1737" s="87">
        <f t="shared" si="556"/>
        <v>3</v>
      </c>
      <c r="CF1737" s="90"/>
      <c r="CG1737" s="90"/>
      <c r="CH1737" s="90"/>
      <c r="CI1737" s="22"/>
      <c r="CJ1737" s="87">
        <f t="shared" si="553"/>
        <v>3</v>
      </c>
      <c r="CK1737" s="87">
        <f t="shared" si="554"/>
        <v>10</v>
      </c>
      <c r="CL1737" s="22" t="s">
        <v>121</v>
      </c>
      <c r="CM1737" s="22" t="s">
        <v>6622</v>
      </c>
    </row>
    <row r="1738" spans="1:91" s="85" customFormat="1" ht="14.45" customHeight="1" x14ac:dyDescent="0.25">
      <c r="A1738" s="69">
        <f t="shared" si="555"/>
        <v>1736</v>
      </c>
      <c r="B1738" s="100" t="s">
        <v>102</v>
      </c>
      <c r="C1738" s="270" t="s">
        <v>6617</v>
      </c>
      <c r="D1738" s="265">
        <v>145649577</v>
      </c>
      <c r="E1738" s="241">
        <v>5320007852</v>
      </c>
      <c r="F1738" s="231">
        <v>46079</v>
      </c>
      <c r="G1738" s="265" t="s">
        <v>612</v>
      </c>
      <c r="H1738" s="265" t="s">
        <v>2213</v>
      </c>
      <c r="I1738" s="265" t="s">
        <v>105</v>
      </c>
      <c r="J1738" s="265" t="s">
        <v>518</v>
      </c>
      <c r="K1738" s="265" t="s">
        <v>242</v>
      </c>
      <c r="L1738" s="231">
        <v>46108</v>
      </c>
      <c r="M1738" s="265">
        <v>40</v>
      </c>
      <c r="N1738" s="85" t="s">
        <v>6623</v>
      </c>
      <c r="O1738" s="85" t="s">
        <v>6624</v>
      </c>
      <c r="P1738" s="85">
        <v>2830049697</v>
      </c>
      <c r="Q1738" s="74">
        <v>46087</v>
      </c>
      <c r="R1738" s="241">
        <v>1209391113</v>
      </c>
      <c r="S1738" s="241">
        <v>224254438</v>
      </c>
      <c r="T1738" s="74">
        <v>46087</v>
      </c>
      <c r="U1738" s="76">
        <v>17022.827000000001</v>
      </c>
      <c r="V1738" s="76">
        <v>16501.254000000001</v>
      </c>
      <c r="W1738" s="241">
        <v>19</v>
      </c>
      <c r="X1738" s="241">
        <v>0</v>
      </c>
      <c r="Y1738" s="270">
        <v>7267156020</v>
      </c>
      <c r="Z1738" s="241" t="s">
        <v>354</v>
      </c>
      <c r="AA1738" s="85" t="s">
        <v>719</v>
      </c>
      <c r="AB1738" s="241" t="s">
        <v>6620</v>
      </c>
      <c r="AC1738" s="270" t="s">
        <v>6617</v>
      </c>
      <c r="AD1738" s="75" t="s">
        <v>113</v>
      </c>
      <c r="AE1738" s="241"/>
      <c r="AF1738" s="375">
        <v>46090.666666666664</v>
      </c>
      <c r="AG1738" s="375">
        <v>46087.375</v>
      </c>
      <c r="AH1738" s="375">
        <v>46087.375</v>
      </c>
      <c r="AI1738" s="231">
        <v>46090</v>
      </c>
      <c r="AJ1738" s="99">
        <v>46092</v>
      </c>
      <c r="AK1738" s="376">
        <v>46092</v>
      </c>
      <c r="AL1738" s="99">
        <v>46095</v>
      </c>
      <c r="AM1738" s="99">
        <v>46097</v>
      </c>
      <c r="AN1738" s="99">
        <v>46097</v>
      </c>
      <c r="AO1738" s="81" t="s">
        <v>121</v>
      </c>
      <c r="AP1738" s="81" t="s">
        <v>121</v>
      </c>
      <c r="AQ1738" s="81" t="s">
        <v>121</v>
      </c>
      <c r="AR1738" s="81" t="s">
        <v>121</v>
      </c>
      <c r="AS1738" s="81" t="s">
        <v>121</v>
      </c>
      <c r="AT1738" s="81" t="s">
        <v>121</v>
      </c>
      <c r="AU1738" s="224" t="s">
        <v>2787</v>
      </c>
      <c r="AV1738" s="377">
        <v>46087</v>
      </c>
      <c r="AW1738" s="75">
        <f>_xlfn.XLOOKUP(D1738,'[1]OPS Loading report'!$E:$E,'[1]OPS Loading report'!$G:$G)</f>
        <v>0</v>
      </c>
      <c r="AX1738" s="378">
        <v>0</v>
      </c>
      <c r="AZ1738" s="271"/>
      <c r="BT1738" s="75">
        <f>IF(COUNTIF($C$3:C1738, C1738)=1, 1, 0)</f>
        <v>0</v>
      </c>
      <c r="BU1738" s="201" t="s">
        <v>6621</v>
      </c>
      <c r="BV1738" s="340">
        <v>46092</v>
      </c>
      <c r="BZ1738" s="87">
        <f t="shared" si="530"/>
        <v>9</v>
      </c>
      <c r="CB1738" s="88">
        <f t="shared" si="538"/>
        <v>11</v>
      </c>
      <c r="CC1738" s="89"/>
      <c r="CD1738" s="22"/>
      <c r="CE1738" s="87">
        <f t="shared" si="556"/>
        <v>3</v>
      </c>
      <c r="CF1738" s="90">
        <v>8534500</v>
      </c>
      <c r="CG1738" s="90"/>
      <c r="CH1738" s="90">
        <v>8534500</v>
      </c>
      <c r="CI1738" s="22">
        <v>26260</v>
      </c>
      <c r="CJ1738" s="87">
        <f t="shared" si="553"/>
        <v>3</v>
      </c>
      <c r="CK1738" s="87">
        <f t="shared" si="554"/>
        <v>10</v>
      </c>
      <c r="CL1738" s="22" t="s">
        <v>121</v>
      </c>
      <c r="CM1738" s="22" t="s">
        <v>6622</v>
      </c>
    </row>
    <row r="1739" spans="1:91" s="85" customFormat="1" ht="14.45" customHeight="1" x14ac:dyDescent="0.25">
      <c r="A1739" s="69">
        <f t="shared" si="555"/>
        <v>1737</v>
      </c>
      <c r="B1739" s="236" t="s">
        <v>102</v>
      </c>
      <c r="C1739" s="98" t="s">
        <v>6625</v>
      </c>
      <c r="D1739" s="265">
        <v>145541085</v>
      </c>
      <c r="E1739" s="265"/>
      <c r="F1739" s="231">
        <v>46086</v>
      </c>
      <c r="G1739" s="85" t="s">
        <v>576</v>
      </c>
      <c r="H1739" s="85" t="s">
        <v>2213</v>
      </c>
      <c r="I1739" s="85" t="s">
        <v>105</v>
      </c>
      <c r="J1739" s="75" t="s">
        <v>577</v>
      </c>
      <c r="K1739" s="85" t="s">
        <v>242</v>
      </c>
      <c r="L1739" s="231">
        <v>46120</v>
      </c>
      <c r="M1739" s="265">
        <v>40</v>
      </c>
      <c r="N1739" s="85" t="s">
        <v>6626</v>
      </c>
      <c r="O1739" s="85" t="s">
        <v>6627</v>
      </c>
      <c r="P1739" s="85">
        <v>2830049714</v>
      </c>
      <c r="Q1739" s="74">
        <v>46087</v>
      </c>
      <c r="R1739" s="85">
        <v>1209391142</v>
      </c>
      <c r="S1739" s="85">
        <v>224291640</v>
      </c>
      <c r="T1739" s="74">
        <v>46087</v>
      </c>
      <c r="U1739" s="76">
        <v>15120.764999999999</v>
      </c>
      <c r="V1739" s="76">
        <v>14625.88</v>
      </c>
      <c r="W1739" s="85">
        <v>18</v>
      </c>
      <c r="X1739" s="85">
        <v>0</v>
      </c>
      <c r="Y1739" s="98">
        <v>7266775650</v>
      </c>
      <c r="Z1739" s="82" t="s">
        <v>354</v>
      </c>
      <c r="AA1739" s="75" t="s">
        <v>6305</v>
      </c>
      <c r="AB1739" s="82" t="s">
        <v>6628</v>
      </c>
      <c r="AC1739" s="98" t="s">
        <v>6625</v>
      </c>
      <c r="AD1739" s="75" t="s">
        <v>113</v>
      </c>
      <c r="AE1739" s="74">
        <v>46091</v>
      </c>
      <c r="AF1739" s="130">
        <v>46090.458333333336</v>
      </c>
      <c r="AG1739" s="130">
        <v>46087.666666666664</v>
      </c>
      <c r="AH1739" s="130">
        <v>46087.666666666664</v>
      </c>
      <c r="AI1739" s="74">
        <v>46091</v>
      </c>
      <c r="AJ1739" s="74"/>
      <c r="AK1739" s="101">
        <v>46091</v>
      </c>
      <c r="AL1739" s="74">
        <v>46102</v>
      </c>
      <c r="AM1739" s="101"/>
      <c r="AN1739" s="74">
        <v>46103</v>
      </c>
      <c r="AO1739" s="81">
        <f>IF(AH1739&lt;AG1739,IF(AH1739=0,"",AH1739-1),IF(AG1739=0,"",AG1739-1))</f>
        <v>46086.666666666664</v>
      </c>
      <c r="AP1739" s="81">
        <f>IF(AH1739&lt;AG1739,IF(AH1739=0,"",AH1739),IF(AG1739=0,"",AG1739))</f>
        <v>46087.666666666664</v>
      </c>
      <c r="AQ1739" s="81">
        <f>IF(AH1739&lt;AG1739,IF(AH1739=0,"",AH1739),IF(AG1739=0,"",AG1739))</f>
        <v>46087.666666666664</v>
      </c>
      <c r="AR1739" s="81">
        <f>IF(AI1739=0,"",IF(AI1739&lt;AJ1739,AJ1739+1,AI1739+1))</f>
        <v>46092</v>
      </c>
      <c r="AS1739" s="81">
        <f>IF(AI1739=0,"",IF(AE1739=0,IF(AJ1739=0,AI1739+2,AJ1739+2),AE1739+2))</f>
        <v>46093</v>
      </c>
      <c r="AT1739" s="81">
        <f>IF(AI1739=0,"",IF(AI1739&lt;AJ1739,AJ1739+1,AI1739+1))</f>
        <v>46092</v>
      </c>
      <c r="AU1739" s="224" t="s">
        <v>2787</v>
      </c>
      <c r="AV1739" s="377">
        <v>46087</v>
      </c>
      <c r="AW1739" s="129" t="s">
        <v>6629</v>
      </c>
      <c r="AX1739" s="378">
        <v>32706811</v>
      </c>
      <c r="AZ1739" s="271"/>
      <c r="BT1739" s="75">
        <f>IF(COUNTIF($C$3:C1739, C1739)=1, 1, 0)</f>
        <v>1</v>
      </c>
      <c r="BU1739" s="201" t="s">
        <v>6630</v>
      </c>
      <c r="BV1739" s="340">
        <v>46092</v>
      </c>
      <c r="BY1739" s="86"/>
      <c r="BZ1739" s="87">
        <f t="shared" si="530"/>
        <v>10</v>
      </c>
      <c r="CB1739" s="88">
        <f t="shared" si="538"/>
        <v>11</v>
      </c>
      <c r="CC1739" s="172"/>
      <c r="CE1739" s="171">
        <f t="shared" si="556"/>
        <v>3</v>
      </c>
      <c r="CF1739" s="173">
        <v>9076605</v>
      </c>
      <c r="CG1739" s="173"/>
      <c r="CH1739" s="173">
        <v>9076605</v>
      </c>
      <c r="CI1739" s="85">
        <v>26309</v>
      </c>
      <c r="CJ1739" s="171">
        <f t="shared" si="553"/>
        <v>3</v>
      </c>
      <c r="CK1739" s="171">
        <f t="shared" si="554"/>
        <v>10</v>
      </c>
      <c r="CL1739" s="22" t="s">
        <v>121</v>
      </c>
      <c r="CM1739" s="22" t="s">
        <v>6631</v>
      </c>
    </row>
    <row r="1740" spans="1:91" s="85" customFormat="1" ht="14.45" customHeight="1" x14ac:dyDescent="0.25">
      <c r="A1740" s="69">
        <f t="shared" si="555"/>
        <v>1738</v>
      </c>
      <c r="B1740" s="70" t="s">
        <v>102</v>
      </c>
      <c r="C1740" s="98">
        <v>235600393298</v>
      </c>
      <c r="D1740" s="265">
        <v>145664709</v>
      </c>
      <c r="E1740" s="265">
        <v>5320007943</v>
      </c>
      <c r="F1740" s="231">
        <v>46091</v>
      </c>
      <c r="G1740" s="85" t="s">
        <v>428</v>
      </c>
      <c r="H1740" s="85" t="s">
        <v>2531</v>
      </c>
      <c r="I1740" s="85" t="s">
        <v>656</v>
      </c>
      <c r="J1740" s="75" t="s">
        <v>430</v>
      </c>
      <c r="K1740" s="85" t="s">
        <v>242</v>
      </c>
      <c r="L1740" s="231">
        <v>46108</v>
      </c>
      <c r="M1740" s="265">
        <v>20</v>
      </c>
      <c r="N1740" s="75" t="s">
        <v>6632</v>
      </c>
      <c r="O1740" s="75" t="s">
        <v>6633</v>
      </c>
      <c r="P1740" s="85">
        <v>2830050467</v>
      </c>
      <c r="Q1740" s="340">
        <v>46102</v>
      </c>
      <c r="R1740" s="85">
        <v>1209395539</v>
      </c>
      <c r="S1740" s="85">
        <v>224350957</v>
      </c>
      <c r="T1740" s="340">
        <v>46102</v>
      </c>
      <c r="U1740" s="341">
        <v>2500.06</v>
      </c>
      <c r="V1740" s="341">
        <v>2419.9349999999999</v>
      </c>
      <c r="W1740" s="265">
        <v>4</v>
      </c>
      <c r="X1740" s="265">
        <v>0</v>
      </c>
      <c r="Y1740" s="98">
        <v>235600393221</v>
      </c>
      <c r="Z1740" s="82" t="s">
        <v>128</v>
      </c>
      <c r="AA1740" s="75" t="s">
        <v>399</v>
      </c>
      <c r="AB1740" s="82" t="s">
        <v>6201</v>
      </c>
      <c r="AC1740" s="98">
        <v>235600393298</v>
      </c>
      <c r="AD1740" s="75" t="s">
        <v>113</v>
      </c>
      <c r="AE1740" s="74">
        <v>46111</v>
      </c>
      <c r="AF1740" s="130">
        <v>46108.708333333336</v>
      </c>
      <c r="AG1740" s="130">
        <v>46108.5</v>
      </c>
      <c r="AH1740" s="130">
        <v>46108.5</v>
      </c>
      <c r="AI1740" s="74">
        <v>46108</v>
      </c>
      <c r="AJ1740" s="74">
        <v>46110</v>
      </c>
      <c r="AK1740" s="74">
        <v>46110</v>
      </c>
      <c r="AL1740" s="74">
        <v>46111</v>
      </c>
      <c r="AM1740" s="74">
        <v>46113</v>
      </c>
      <c r="AN1740" s="74">
        <v>46114</v>
      </c>
      <c r="AO1740" s="81" t="s">
        <v>121</v>
      </c>
      <c r="AP1740" s="81" t="s">
        <v>121</v>
      </c>
      <c r="AQ1740" s="81" t="s">
        <v>121</v>
      </c>
      <c r="AR1740" s="81" t="s">
        <v>121</v>
      </c>
      <c r="AS1740" s="81" t="s">
        <v>121</v>
      </c>
      <c r="AT1740" s="81" t="s">
        <v>121</v>
      </c>
      <c r="AU1740" s="82" t="s">
        <v>6202</v>
      </c>
      <c r="AV1740" s="377">
        <v>46102</v>
      </c>
      <c r="AW1740" s="75">
        <f>_xlfn.XLOOKUP(D1740,'[1]OPS Loading report'!$E:$E,'[1]OPS Loading report'!$G:$G)</f>
        <v>0</v>
      </c>
      <c r="AX1740" s="378">
        <v>0</v>
      </c>
      <c r="AZ1740" s="271"/>
      <c r="BT1740" s="75">
        <f>IF(COUNTIF($C$3:C1740, C1740)=1, 1, 0)</f>
        <v>0</v>
      </c>
      <c r="BU1740" s="220">
        <v>87030</v>
      </c>
      <c r="BV1740" s="74">
        <v>46111</v>
      </c>
      <c r="BY1740" s="86"/>
      <c r="BZ1740" s="87">
        <f t="shared" si="530"/>
        <v>11</v>
      </c>
      <c r="CB1740" s="88">
        <f t="shared" si="538"/>
        <v>14</v>
      </c>
      <c r="CC1740" s="172"/>
      <c r="CE1740" s="171">
        <f t="shared" si="556"/>
        <v>3</v>
      </c>
      <c r="CF1740" s="90">
        <v>9187150</v>
      </c>
      <c r="CG1740" s="90"/>
      <c r="CH1740" s="90">
        <v>9187150</v>
      </c>
      <c r="CI1740" s="91">
        <v>26249</v>
      </c>
      <c r="CJ1740" s="171">
        <f t="shared" si="553"/>
        <v>3</v>
      </c>
      <c r="CK1740" s="171">
        <f t="shared" si="554"/>
        <v>12</v>
      </c>
      <c r="CL1740" s="22" t="s">
        <v>121</v>
      </c>
      <c r="CM1740" s="22" t="str">
        <f>IF(OR(Z1740="COSU",Z1740="EGLV",Z1740="MAEU",Z1740="REGU",Z1740="HLCU",Z1740="OOLU",Z1740="ONEY"),
    IF(Z1740="COSU","1C26TAB",
    IF(Z1740="EGLV","1C26TAA",
    IF(Z1740="MAEU","1C26TML",
    IF(Z1740="REGU","1C26TAA",
    IF(Z1740="HLCU","1C26THC",
    IF(Z1740="OOLU","1C26TAR",
    IF(Z1740="ONEY","1K26TAD",""))))))) &amp; "^" &amp; BU1740,
    BU1740)</f>
        <v>1C26TAA^87030</v>
      </c>
    </row>
    <row r="1741" spans="1:91" s="85" customFormat="1" ht="14.45" customHeight="1" x14ac:dyDescent="0.25">
      <c r="A1741" s="69">
        <f t="shared" si="555"/>
        <v>1739</v>
      </c>
      <c r="B1741" s="70" t="s">
        <v>102</v>
      </c>
      <c r="C1741" s="98">
        <v>235600393298</v>
      </c>
      <c r="D1741" s="265">
        <v>145633196</v>
      </c>
      <c r="E1741" s="265">
        <v>5320007943</v>
      </c>
      <c r="F1741" s="231">
        <v>46091</v>
      </c>
      <c r="G1741" s="85" t="s">
        <v>428</v>
      </c>
      <c r="H1741" s="85" t="s">
        <v>2531</v>
      </c>
      <c r="I1741" s="85" t="s">
        <v>656</v>
      </c>
      <c r="J1741" s="75" t="s">
        <v>430</v>
      </c>
      <c r="K1741" s="85" t="s">
        <v>242</v>
      </c>
      <c r="L1741" s="231">
        <v>46105</v>
      </c>
      <c r="M1741" s="265">
        <v>0</v>
      </c>
      <c r="N1741" s="75" t="s">
        <v>6632</v>
      </c>
      <c r="O1741" s="75" t="s">
        <v>6633</v>
      </c>
      <c r="P1741" s="85">
        <v>2830050465</v>
      </c>
      <c r="Q1741" s="340">
        <v>46102</v>
      </c>
      <c r="R1741" s="85">
        <v>1209395535</v>
      </c>
      <c r="S1741" s="85">
        <v>224350954</v>
      </c>
      <c r="T1741" s="340">
        <v>46102</v>
      </c>
      <c r="U1741" s="341">
        <v>1924.5409999999999</v>
      </c>
      <c r="V1741" s="341">
        <v>1862.86</v>
      </c>
      <c r="W1741" s="265">
        <v>3</v>
      </c>
      <c r="X1741" s="265">
        <v>0</v>
      </c>
      <c r="Y1741" s="98">
        <v>235600393221</v>
      </c>
      <c r="Z1741" s="82" t="s">
        <v>128</v>
      </c>
      <c r="AA1741" s="75" t="s">
        <v>399</v>
      </c>
      <c r="AB1741" s="82" t="s">
        <v>6201</v>
      </c>
      <c r="AC1741" s="98">
        <v>235600393298</v>
      </c>
      <c r="AD1741" s="75" t="s">
        <v>113</v>
      </c>
      <c r="AE1741" s="74">
        <v>46111</v>
      </c>
      <c r="AF1741" s="130">
        <v>46108.708333333336</v>
      </c>
      <c r="AG1741" s="130">
        <v>46108.5</v>
      </c>
      <c r="AH1741" s="130">
        <v>46108.5</v>
      </c>
      <c r="AI1741" s="74">
        <v>46108</v>
      </c>
      <c r="AJ1741" s="74">
        <v>46110</v>
      </c>
      <c r="AK1741" s="74">
        <v>46110</v>
      </c>
      <c r="AL1741" s="74">
        <v>46111</v>
      </c>
      <c r="AM1741" s="74">
        <v>46113</v>
      </c>
      <c r="AN1741" s="74">
        <v>46114</v>
      </c>
      <c r="AO1741" s="81" t="s">
        <v>121</v>
      </c>
      <c r="AP1741" s="81" t="s">
        <v>121</v>
      </c>
      <c r="AQ1741" s="81" t="s">
        <v>121</v>
      </c>
      <c r="AR1741" s="81" t="s">
        <v>121</v>
      </c>
      <c r="AS1741" s="81" t="s">
        <v>121</v>
      </c>
      <c r="AT1741" s="81" t="s">
        <v>121</v>
      </c>
      <c r="AU1741" s="82" t="s">
        <v>6202</v>
      </c>
      <c r="AV1741" s="377">
        <v>46102</v>
      </c>
      <c r="AW1741" s="129">
        <v>0</v>
      </c>
      <c r="AX1741" s="378">
        <v>0</v>
      </c>
      <c r="AZ1741" s="271"/>
      <c r="BT1741" s="75">
        <f>IF(COUNTIF($C$3:C1741, C1741)=1, 1, 0)</f>
        <v>0</v>
      </c>
      <c r="BU1741" s="220">
        <v>87030</v>
      </c>
      <c r="BV1741" s="74">
        <v>46111</v>
      </c>
      <c r="BY1741" s="86"/>
      <c r="BZ1741" s="87">
        <f t="shared" si="530"/>
        <v>11</v>
      </c>
      <c r="CB1741" s="88">
        <f t="shared" si="538"/>
        <v>14</v>
      </c>
      <c r="CC1741" s="172"/>
      <c r="CE1741" s="171">
        <f t="shared" si="556"/>
        <v>3</v>
      </c>
      <c r="CF1741" s="173"/>
      <c r="CG1741" s="173"/>
      <c r="CH1741" s="173"/>
      <c r="CJ1741" s="171">
        <f t="shared" si="553"/>
        <v>3</v>
      </c>
      <c r="CK1741" s="171">
        <f t="shared" si="554"/>
        <v>12</v>
      </c>
      <c r="CL1741" s="22" t="s">
        <v>121</v>
      </c>
      <c r="CM1741" s="22" t="str">
        <f>IF(OR(Z1741="COSU",Z1741="EGLV",Z1741="MAEU",Z1741="REGU",Z1741="HLCU",Z1741="OOLU",Z1741="ONEY"),
    IF(Z1741="COSU","1C26TAB",
    IF(Z1741="EGLV","1C26TAA",
    IF(Z1741="MAEU","1C26TML",
    IF(Z1741="REGU","1C26TAA",
    IF(Z1741="HLCU","1C26THC",
    IF(Z1741="OOLU","1C26TAR",
    IF(Z1741="ONEY","1K26TAD",""))))))) &amp; "^" &amp; BU1741,
    BU1741)</f>
        <v>1C26TAA^87030</v>
      </c>
    </row>
    <row r="1742" spans="1:91" s="85" customFormat="1" ht="14.45" customHeight="1" x14ac:dyDescent="0.25">
      <c r="A1742" s="69"/>
      <c r="B1742" s="70" t="s">
        <v>102</v>
      </c>
      <c r="C1742" s="98">
        <v>235600393298</v>
      </c>
      <c r="D1742" s="265">
        <v>145681393</v>
      </c>
      <c r="E1742" s="265">
        <v>5320007943</v>
      </c>
      <c r="F1742" s="231">
        <v>46091</v>
      </c>
      <c r="G1742" s="85" t="s">
        <v>428</v>
      </c>
      <c r="H1742" s="85" t="s">
        <v>2531</v>
      </c>
      <c r="I1742" s="85" t="s">
        <v>656</v>
      </c>
      <c r="J1742" s="75" t="s">
        <v>430</v>
      </c>
      <c r="K1742" s="85" t="s">
        <v>242</v>
      </c>
      <c r="L1742" s="231">
        <v>46109</v>
      </c>
      <c r="M1742" s="265">
        <v>0</v>
      </c>
      <c r="N1742" s="75" t="s">
        <v>6632</v>
      </c>
      <c r="O1742" s="75" t="s">
        <v>6633</v>
      </c>
      <c r="P1742" s="85">
        <v>2830050468</v>
      </c>
      <c r="Q1742" s="340">
        <v>46102</v>
      </c>
      <c r="R1742" s="85">
        <v>1209395541</v>
      </c>
      <c r="S1742" s="85">
        <v>224350959</v>
      </c>
      <c r="T1742" s="340">
        <v>46102</v>
      </c>
      <c r="U1742" s="341">
        <v>2532.0630000000001</v>
      </c>
      <c r="V1742" s="341">
        <v>2450.91</v>
      </c>
      <c r="W1742" s="265">
        <v>3</v>
      </c>
      <c r="X1742" s="265">
        <v>0</v>
      </c>
      <c r="Y1742" s="98">
        <v>235600393221</v>
      </c>
      <c r="Z1742" s="82" t="s">
        <v>128</v>
      </c>
      <c r="AA1742" s="75" t="s">
        <v>399</v>
      </c>
      <c r="AB1742" s="82" t="s">
        <v>6201</v>
      </c>
      <c r="AC1742" s="98">
        <v>235600393298</v>
      </c>
      <c r="AD1742" s="75" t="s">
        <v>113</v>
      </c>
      <c r="AE1742" s="74">
        <v>46111</v>
      </c>
      <c r="AF1742" s="130">
        <v>46108.708333333336</v>
      </c>
      <c r="AG1742" s="130">
        <v>46108.5</v>
      </c>
      <c r="AH1742" s="130">
        <v>46108.5</v>
      </c>
      <c r="AI1742" s="74">
        <v>46108</v>
      </c>
      <c r="AJ1742" s="74">
        <v>46110</v>
      </c>
      <c r="AK1742" s="74">
        <v>46110</v>
      </c>
      <c r="AL1742" s="74">
        <v>46111</v>
      </c>
      <c r="AM1742" s="74">
        <v>46113</v>
      </c>
      <c r="AN1742" s="74">
        <v>46114</v>
      </c>
      <c r="AO1742" s="81" t="s">
        <v>121</v>
      </c>
      <c r="AP1742" s="81" t="s">
        <v>121</v>
      </c>
      <c r="AQ1742" s="81" t="s">
        <v>121</v>
      </c>
      <c r="AR1742" s="81" t="s">
        <v>121</v>
      </c>
      <c r="AS1742" s="81" t="s">
        <v>121</v>
      </c>
      <c r="AT1742" s="81" t="s">
        <v>121</v>
      </c>
      <c r="AU1742" s="82" t="s">
        <v>6202</v>
      </c>
      <c r="AV1742" s="134">
        <v>46102</v>
      </c>
      <c r="AW1742" s="129" t="s">
        <v>6634</v>
      </c>
      <c r="AX1742" s="378" t="s">
        <v>6635</v>
      </c>
      <c r="AZ1742" s="271"/>
      <c r="BT1742" s="75">
        <f>IF(COUNTIF($C$3:C1742, C1742)=1, 1, 0)</f>
        <v>0</v>
      </c>
      <c r="BU1742" s="220">
        <v>87030</v>
      </c>
      <c r="BV1742" s="74">
        <v>46111</v>
      </c>
      <c r="BY1742" s="86"/>
      <c r="BZ1742" s="87">
        <f t="shared" si="530"/>
        <v>11</v>
      </c>
      <c r="CB1742" s="88">
        <f t="shared" si="538"/>
        <v>14</v>
      </c>
      <c r="CC1742" s="172"/>
      <c r="CE1742" s="171"/>
      <c r="CF1742" s="173"/>
      <c r="CG1742" s="173"/>
      <c r="CH1742" s="173"/>
      <c r="CJ1742" s="87">
        <f t="shared" si="553"/>
        <v>3</v>
      </c>
      <c r="CK1742" s="87">
        <f t="shared" si="554"/>
        <v>12</v>
      </c>
      <c r="CL1742" s="22" t="s">
        <v>121</v>
      </c>
      <c r="CM1742" s="22" t="str">
        <f>IF(OR(Z1742="COSU",Z1742="EGLV",Z1742="MAEU",Z1742="REGU",Z1742="HLCU",Z1742="OOLU",Z1742="ONEY"),
    IF(Z1742="COSU","1C26TAB",
    IF(Z1742="EGLV","1C26TAA",
    IF(Z1742="MAEU","1C26TML",
    IF(Z1742="REGU","1C26TAA",
    IF(Z1742="HLCU","1C26THC",
    IF(Z1742="OOLU","1C26TAR",
    IF(Z1742="ONEY","1K26TAD",""))))))) &amp; "^" &amp; BU1742,
    BU1742)</f>
        <v>1C26TAA^87030</v>
      </c>
    </row>
    <row r="1743" spans="1:91" s="85" customFormat="1" ht="14.45" customHeight="1" x14ac:dyDescent="0.25">
      <c r="A1743" s="69">
        <f t="shared" ref="A1743:A1764" si="557">ROW()-2</f>
        <v>1741</v>
      </c>
      <c r="B1743" s="70" t="s">
        <v>102</v>
      </c>
      <c r="C1743" s="98">
        <v>235600393298</v>
      </c>
      <c r="D1743" s="265">
        <v>145649325</v>
      </c>
      <c r="E1743" s="265">
        <v>5320007844</v>
      </c>
      <c r="F1743" s="231">
        <v>46091</v>
      </c>
      <c r="G1743" s="85" t="s">
        <v>428</v>
      </c>
      <c r="H1743" s="85" t="s">
        <v>2531</v>
      </c>
      <c r="I1743" s="85" t="s">
        <v>656</v>
      </c>
      <c r="J1743" s="75" t="s">
        <v>430</v>
      </c>
      <c r="K1743" s="85" t="s">
        <v>242</v>
      </c>
      <c r="L1743" s="231">
        <v>46109</v>
      </c>
      <c r="M1743" s="265">
        <v>0</v>
      </c>
      <c r="N1743" s="75" t="s">
        <v>6636</v>
      </c>
      <c r="O1743" s="75" t="s">
        <v>6637</v>
      </c>
      <c r="P1743" s="85">
        <v>2830050478</v>
      </c>
      <c r="Q1743" s="340">
        <v>46102</v>
      </c>
      <c r="R1743" s="85">
        <v>1209395617</v>
      </c>
      <c r="S1743" s="85">
        <v>224345406</v>
      </c>
      <c r="T1743" s="340">
        <v>46102</v>
      </c>
      <c r="U1743" s="341">
        <v>6134.1819999999998</v>
      </c>
      <c r="V1743" s="341">
        <v>5916.5649999999996</v>
      </c>
      <c r="W1743" s="265">
        <v>8</v>
      </c>
      <c r="X1743" s="265">
        <v>0</v>
      </c>
      <c r="Y1743" s="270">
        <v>235600393344</v>
      </c>
      <c r="Z1743" s="82" t="s">
        <v>128</v>
      </c>
      <c r="AA1743" s="75" t="s">
        <v>399</v>
      </c>
      <c r="AB1743" s="82" t="s">
        <v>6201</v>
      </c>
      <c r="AC1743" s="98">
        <v>235600393298</v>
      </c>
      <c r="AD1743" s="75" t="s">
        <v>113</v>
      </c>
      <c r="AE1743" s="74">
        <v>46111</v>
      </c>
      <c r="AF1743" s="130">
        <v>46108.708333333336</v>
      </c>
      <c r="AG1743" s="130">
        <v>46108.5</v>
      </c>
      <c r="AH1743" s="130">
        <v>46108.5</v>
      </c>
      <c r="AI1743" s="74">
        <v>46108</v>
      </c>
      <c r="AJ1743" s="74">
        <v>46110</v>
      </c>
      <c r="AK1743" s="74">
        <v>46110</v>
      </c>
      <c r="AL1743" s="74">
        <v>46111</v>
      </c>
      <c r="AM1743" s="74">
        <v>46113</v>
      </c>
      <c r="AN1743" s="74">
        <v>46114</v>
      </c>
      <c r="AO1743" s="81" t="s">
        <v>121</v>
      </c>
      <c r="AP1743" s="81" t="s">
        <v>121</v>
      </c>
      <c r="AQ1743" s="81" t="s">
        <v>121</v>
      </c>
      <c r="AR1743" s="81" t="s">
        <v>121</v>
      </c>
      <c r="AS1743" s="81" t="s">
        <v>121</v>
      </c>
      <c r="AT1743" s="81" t="s">
        <v>121</v>
      </c>
      <c r="AU1743" s="82" t="s">
        <v>6202</v>
      </c>
      <c r="AV1743" s="134">
        <v>46102</v>
      </c>
      <c r="AW1743" s="129" t="s">
        <v>6638</v>
      </c>
      <c r="AX1743" s="378" t="s">
        <v>6639</v>
      </c>
      <c r="AZ1743" s="271"/>
      <c r="BT1743" s="75">
        <f>IF(COUNTIF($C$3:C1743, C1743)=1, 1, 0)</f>
        <v>0</v>
      </c>
      <c r="BU1743" s="220">
        <v>87030</v>
      </c>
      <c r="BV1743" s="74">
        <v>46111</v>
      </c>
      <c r="BY1743" s="86"/>
      <c r="BZ1743" s="87">
        <f t="shared" si="530"/>
        <v>11</v>
      </c>
      <c r="CB1743" s="88">
        <f t="shared" si="538"/>
        <v>14</v>
      </c>
      <c r="CC1743" s="172"/>
      <c r="CE1743" s="171"/>
      <c r="CF1743" s="173"/>
      <c r="CG1743" s="173"/>
      <c r="CH1743" s="173"/>
      <c r="CJ1743" s="87">
        <f t="shared" si="553"/>
        <v>3</v>
      </c>
      <c r="CK1743" s="87">
        <f t="shared" si="554"/>
        <v>12</v>
      </c>
      <c r="CL1743" s="22" t="s">
        <v>121</v>
      </c>
      <c r="CM1743" s="22" t="str">
        <f>IF(OR(Z1743="COSU",Z1743="EGLV",Z1743="MAEU",Z1743="REGU",Z1743="HLCU",Z1743="OOLU",Z1743="ONEY"),
    IF(Z1743="COSU","1C26TAB",
    IF(Z1743="EGLV","1C26TAA",
    IF(Z1743="MAEU","1C26TML",
    IF(Z1743="REGU","1C26TAA",
    IF(Z1743="HLCU","1C26THC",
    IF(Z1743="OOLU","1C26TAR",
    IF(Z1743="ONEY","1K26TAD",""))))))) &amp; "^" &amp; BU1743,
    BU1743)</f>
        <v>1C26TAA^87030</v>
      </c>
    </row>
    <row r="1744" spans="1:91" s="85" customFormat="1" ht="14.45" customHeight="1" x14ac:dyDescent="0.25">
      <c r="A1744" s="69">
        <f t="shared" si="557"/>
        <v>1742</v>
      </c>
      <c r="B1744" s="70" t="s">
        <v>102</v>
      </c>
      <c r="C1744" s="98">
        <v>235600393298</v>
      </c>
      <c r="D1744" s="265">
        <v>145367903</v>
      </c>
      <c r="E1744" s="265">
        <v>5320007844</v>
      </c>
      <c r="F1744" s="231">
        <v>46091</v>
      </c>
      <c r="G1744" s="85" t="s">
        <v>428</v>
      </c>
      <c r="H1744" s="85" t="s">
        <v>2531</v>
      </c>
      <c r="I1744" s="85" t="s">
        <v>656</v>
      </c>
      <c r="J1744" s="75" t="s">
        <v>430</v>
      </c>
      <c r="K1744" s="85" t="s">
        <v>242</v>
      </c>
      <c r="L1744" s="231">
        <v>46107</v>
      </c>
      <c r="M1744" s="265">
        <v>20</v>
      </c>
      <c r="N1744" s="75" t="s">
        <v>6636</v>
      </c>
      <c r="O1744" s="75" t="s">
        <v>6637</v>
      </c>
      <c r="P1744" s="85">
        <v>2830050477</v>
      </c>
      <c r="Q1744" s="340">
        <v>46102</v>
      </c>
      <c r="R1744" s="85">
        <v>1209395616</v>
      </c>
      <c r="S1744" s="85">
        <v>224345403</v>
      </c>
      <c r="T1744" s="340">
        <v>46102</v>
      </c>
      <c r="U1744" s="341">
        <v>9454.5750000000007</v>
      </c>
      <c r="V1744" s="341">
        <v>9119.1630000000005</v>
      </c>
      <c r="W1744" s="265">
        <v>11</v>
      </c>
      <c r="X1744" s="265">
        <v>0</v>
      </c>
      <c r="Y1744" s="270">
        <v>235600393344</v>
      </c>
      <c r="Z1744" s="125" t="s">
        <v>128</v>
      </c>
      <c r="AA1744" s="182" t="s">
        <v>399</v>
      </c>
      <c r="AB1744" s="125" t="s">
        <v>6201</v>
      </c>
      <c r="AC1744" s="98">
        <v>235600393298</v>
      </c>
      <c r="AD1744" s="75" t="s">
        <v>113</v>
      </c>
      <c r="AE1744" s="74">
        <v>46111</v>
      </c>
      <c r="AF1744" s="130">
        <v>46108.708333333336</v>
      </c>
      <c r="AG1744" s="130">
        <v>46108.5</v>
      </c>
      <c r="AH1744" s="130">
        <v>46108.5</v>
      </c>
      <c r="AI1744" s="74">
        <v>46108</v>
      </c>
      <c r="AJ1744" s="74">
        <v>46110</v>
      </c>
      <c r="AK1744" s="74">
        <v>46110</v>
      </c>
      <c r="AL1744" s="74">
        <v>46111</v>
      </c>
      <c r="AM1744" s="74">
        <v>46113</v>
      </c>
      <c r="AN1744" s="74">
        <v>46114</v>
      </c>
      <c r="AO1744" s="81" t="s">
        <v>121</v>
      </c>
      <c r="AP1744" s="81" t="s">
        <v>121</v>
      </c>
      <c r="AQ1744" s="81" t="s">
        <v>121</v>
      </c>
      <c r="AR1744" s="81" t="s">
        <v>121</v>
      </c>
      <c r="AS1744" s="81" t="s">
        <v>121</v>
      </c>
      <c r="AT1744" s="81" t="s">
        <v>121</v>
      </c>
      <c r="AU1744" s="82" t="s">
        <v>6202</v>
      </c>
      <c r="AV1744" s="134">
        <v>46102</v>
      </c>
      <c r="AW1744" s="75">
        <f>_xlfn.XLOOKUP(D1744,'[1]OPS Loading report'!$E:$E,'[1]OPS Loading report'!$G:$G)</f>
        <v>0</v>
      </c>
      <c r="AX1744" s="378">
        <v>0</v>
      </c>
      <c r="AZ1744" s="271"/>
      <c r="BT1744" s="75">
        <f>IF(COUNTIF($C$3:C1744, C1744)=1, 1, 0)</f>
        <v>0</v>
      </c>
      <c r="BU1744" s="220">
        <v>87030</v>
      </c>
      <c r="BV1744" s="74">
        <v>46111</v>
      </c>
      <c r="BY1744" s="86"/>
      <c r="BZ1744" s="87">
        <f t="shared" si="530"/>
        <v>11</v>
      </c>
      <c r="CB1744" s="88">
        <f t="shared" si="538"/>
        <v>14</v>
      </c>
      <c r="CC1744" s="172"/>
      <c r="CE1744" s="171">
        <f>IF(AD1744="Sea waybill", IF(AK1744&lt;&gt;0, MONTH(AK1744), IF(AJ1744&gt;AI1744, MONTH(AJ1744), MONTH(AI1744))),"")</f>
        <v>3</v>
      </c>
      <c r="CF1744" s="90">
        <v>9187150</v>
      </c>
      <c r="CG1744" s="90"/>
      <c r="CH1744" s="90">
        <v>9187150</v>
      </c>
      <c r="CI1744" s="91">
        <v>26249</v>
      </c>
      <c r="CJ1744" s="171">
        <f t="shared" si="553"/>
        <v>3</v>
      </c>
      <c r="CK1744" s="171">
        <f t="shared" si="554"/>
        <v>12</v>
      </c>
      <c r="CL1744" s="22" t="s">
        <v>121</v>
      </c>
      <c r="CM1744" s="22" t="str">
        <f>IF(OR(Z1744="COSU",Z1744="EGLV",Z1744="MAEU",Z1744="REGU",Z1744="HLCU",Z1744="OOLU",Z1744="ONEY"),
    IF(Z1744="COSU","1C26TAB",
    IF(Z1744="EGLV","1C26TAA",
    IF(Z1744="MAEU","1C26TML",
    IF(Z1744="REGU","1C26TAA",
    IF(Z1744="HLCU","1C26THC",
    IF(Z1744="OOLU","1C26TAR",
    IF(Z1744="ONEY","1K26TAD",""))))))) &amp; "^" &amp; BU1744,
    BU1744)</f>
        <v>1C26TAA^87030</v>
      </c>
    </row>
    <row r="1745" spans="1:91" s="85" customFormat="1" ht="14.45" customHeight="1" x14ac:dyDescent="0.25">
      <c r="A1745" s="69">
        <f t="shared" si="557"/>
        <v>1743</v>
      </c>
      <c r="B1745" s="70" t="s">
        <v>102</v>
      </c>
      <c r="C1745" s="301">
        <v>235600470217</v>
      </c>
      <c r="D1745" s="265">
        <v>145578921</v>
      </c>
      <c r="E1745" s="241"/>
      <c r="F1745" s="231">
        <v>46098</v>
      </c>
      <c r="G1745" s="379" t="s">
        <v>266</v>
      </c>
      <c r="H1745" s="265" t="s">
        <v>1657</v>
      </c>
      <c r="I1745" s="265" t="s">
        <v>105</v>
      </c>
      <c r="J1745" s="265" t="s">
        <v>254</v>
      </c>
      <c r="K1745" s="265" t="s">
        <v>242</v>
      </c>
      <c r="L1745" s="231">
        <v>46111</v>
      </c>
      <c r="M1745" s="156">
        <v>20</v>
      </c>
      <c r="N1745" s="213" t="s">
        <v>6640</v>
      </c>
      <c r="O1745" s="213" t="s">
        <v>6641</v>
      </c>
      <c r="P1745" s="85">
        <v>2830050410</v>
      </c>
      <c r="Q1745" s="231">
        <v>46101</v>
      </c>
      <c r="R1745" s="241">
        <v>1209395240</v>
      </c>
      <c r="S1745" s="241">
        <v>224341376</v>
      </c>
      <c r="T1745" s="231">
        <v>46101</v>
      </c>
      <c r="U1745" s="261">
        <v>8196.8109999999997</v>
      </c>
      <c r="V1745" s="261">
        <v>7877.7129999999997</v>
      </c>
      <c r="W1745" s="301">
        <v>13</v>
      </c>
      <c r="X1745" s="310">
        <v>16</v>
      </c>
      <c r="Y1745" s="270">
        <v>235600470217</v>
      </c>
      <c r="Z1745" s="241" t="s">
        <v>128</v>
      </c>
      <c r="AA1745" s="85" t="s">
        <v>1649</v>
      </c>
      <c r="AB1745" s="241" t="s">
        <v>6642</v>
      </c>
      <c r="AC1745" s="355">
        <v>235600470217</v>
      </c>
      <c r="AD1745" s="75" t="s">
        <v>113</v>
      </c>
      <c r="AE1745" s="115">
        <v>46106</v>
      </c>
      <c r="AF1745" s="130">
        <v>46104.041666666664</v>
      </c>
      <c r="AG1745" s="130">
        <v>46104.458333333336</v>
      </c>
      <c r="AH1745" s="130">
        <v>46102.375</v>
      </c>
      <c r="AI1745" s="115">
        <v>46097</v>
      </c>
      <c r="AJ1745" s="115">
        <v>46104</v>
      </c>
      <c r="AK1745" s="115">
        <v>46105</v>
      </c>
      <c r="AL1745" s="74">
        <v>46107</v>
      </c>
      <c r="AM1745" s="241"/>
      <c r="AN1745" s="74">
        <v>46107</v>
      </c>
      <c r="AO1745" s="81">
        <f>IF(AH1745&lt;AG1745,IF(AH1745=0,"",AH1745-1),IF(AG1745=0,"",AG1745-1))</f>
        <v>46101.375</v>
      </c>
      <c r="AP1745" s="81">
        <f>IF(AH1745&lt;AG1745,IF(AH1745=0,"",AH1745),IF(AG1745=0,"",AG1745))</f>
        <v>46102.375</v>
      </c>
      <c r="AQ1745" s="81">
        <f>IF(AH1745&lt;AG1745,IF(AH1745=0,"",AH1745),IF(AG1745=0,"",AG1745))</f>
        <v>46102.375</v>
      </c>
      <c r="AR1745" s="81">
        <f>IF(AI1745=0,"",IF(AI1745&lt;AJ1745,AJ1745+1,AI1745+1))</f>
        <v>46105</v>
      </c>
      <c r="AS1745" s="81">
        <f>IF(AI1745=0,"",IF(AE1745=0,IF(AJ1745=0,AI1745+2,AJ1745+2),AE1745+2))</f>
        <v>46108</v>
      </c>
      <c r="AT1745" s="81">
        <f>IF(AI1745=0,"",IF(AI1745&lt;AJ1745,AJ1745+1,AI1745+1))</f>
        <v>46105</v>
      </c>
      <c r="AU1745" s="82" t="s">
        <v>5500</v>
      </c>
      <c r="AV1745" s="134">
        <v>46101</v>
      </c>
      <c r="AW1745" s="317" t="s">
        <v>6643</v>
      </c>
      <c r="AX1745" s="182" t="s">
        <v>6644</v>
      </c>
      <c r="AZ1745" s="271"/>
      <c r="BT1745" s="75">
        <f>IF(COUNTIF($C$3:C1745, C1745)=1, 1, 0)</f>
        <v>1</v>
      </c>
      <c r="BU1745" s="201" t="s">
        <v>6645</v>
      </c>
      <c r="BV1745" s="340">
        <v>46105</v>
      </c>
      <c r="BZ1745" s="87">
        <f t="shared" si="530"/>
        <v>12</v>
      </c>
      <c r="CB1745" s="88">
        <f t="shared" si="538"/>
        <v>13</v>
      </c>
      <c r="CF1745" s="85">
        <v>9171750</v>
      </c>
      <c r="CH1745" s="85">
        <v>9171750</v>
      </c>
      <c r="CI1745" s="85">
        <v>26205</v>
      </c>
      <c r="CJ1745" s="87">
        <f t="shared" si="553"/>
        <v>3</v>
      </c>
      <c r="CK1745" s="87">
        <f t="shared" si="554"/>
        <v>12</v>
      </c>
      <c r="CL1745" s="22" t="s">
        <v>5125</v>
      </c>
      <c r="CM1745" s="22" t="s">
        <v>6646</v>
      </c>
    </row>
    <row r="1746" spans="1:91" ht="14.45" customHeight="1" x14ac:dyDescent="0.25">
      <c r="A1746" s="69">
        <f t="shared" si="557"/>
        <v>1744</v>
      </c>
      <c r="B1746" s="70" t="s">
        <v>102</v>
      </c>
      <c r="C1746" s="107">
        <v>266307336</v>
      </c>
      <c r="D1746" s="265">
        <v>145663114</v>
      </c>
      <c r="E1746" s="241">
        <v>5320007909</v>
      </c>
      <c r="F1746" s="231">
        <v>46087</v>
      </c>
      <c r="G1746" s="379" t="s">
        <v>1159</v>
      </c>
      <c r="H1746" s="265" t="s">
        <v>2963</v>
      </c>
      <c r="I1746" s="265" t="s">
        <v>105</v>
      </c>
      <c r="J1746" s="85" t="s">
        <v>1161</v>
      </c>
      <c r="K1746" s="265" t="s">
        <v>242</v>
      </c>
      <c r="L1746" s="289">
        <v>46099</v>
      </c>
      <c r="M1746" s="265">
        <v>40</v>
      </c>
      <c r="N1746" s="22" t="s">
        <v>6647</v>
      </c>
      <c r="O1746" s="22" t="s">
        <v>6648</v>
      </c>
      <c r="P1746" s="22">
        <v>2830049768</v>
      </c>
      <c r="Q1746" s="353">
        <v>46089</v>
      </c>
      <c r="R1746" s="380">
        <v>1209391560</v>
      </c>
      <c r="S1746" s="380">
        <v>224291390</v>
      </c>
      <c r="T1746" s="353">
        <v>46089</v>
      </c>
      <c r="U1746" s="381">
        <v>3860.9090000000001</v>
      </c>
      <c r="V1746" s="381">
        <v>3622.5329999999999</v>
      </c>
      <c r="W1746" s="382">
        <v>7</v>
      </c>
      <c r="X1746" s="380">
        <v>50</v>
      </c>
      <c r="Y1746" s="270">
        <v>266307336</v>
      </c>
      <c r="Z1746" s="241" t="s">
        <v>110</v>
      </c>
      <c r="AA1746" s="85" t="s">
        <v>5711</v>
      </c>
      <c r="AB1746" s="241" t="s">
        <v>4504</v>
      </c>
      <c r="AC1746" s="107">
        <v>266307336</v>
      </c>
      <c r="AD1746" s="75" t="s">
        <v>113</v>
      </c>
      <c r="AE1746" s="221">
        <v>46094</v>
      </c>
      <c r="AF1746" s="130">
        <v>46104.416666666664</v>
      </c>
      <c r="AG1746" s="130">
        <v>46091.291666666664</v>
      </c>
      <c r="AH1746" s="130">
        <v>46091.291666666664</v>
      </c>
      <c r="AI1746" s="99">
        <v>46090</v>
      </c>
      <c r="AJ1746" s="221">
        <v>46094</v>
      </c>
      <c r="AK1746" s="226">
        <v>46094</v>
      </c>
      <c r="AL1746" s="99">
        <v>46096</v>
      </c>
      <c r="AN1746" s="101">
        <v>46096</v>
      </c>
      <c r="AO1746" s="81" t="s">
        <v>121</v>
      </c>
      <c r="AP1746" s="81" t="s">
        <v>121</v>
      </c>
      <c r="AQ1746" s="81" t="s">
        <v>121</v>
      </c>
      <c r="AR1746" s="81" t="s">
        <v>121</v>
      </c>
      <c r="AS1746" s="81" t="s">
        <v>121</v>
      </c>
      <c r="AT1746" s="81" t="s">
        <v>121</v>
      </c>
      <c r="AU1746" s="82" t="s">
        <v>5120</v>
      </c>
      <c r="AV1746" s="134">
        <v>46089</v>
      </c>
      <c r="AW1746" s="182" t="s">
        <v>6649</v>
      </c>
      <c r="AX1746" s="182" t="s">
        <v>6650</v>
      </c>
      <c r="BT1746" s="75">
        <f>IF(COUNTIF($C$3:C1746, C1746)=1, 1, 0)</f>
        <v>0</v>
      </c>
      <c r="BU1746" s="201" t="s">
        <v>5767</v>
      </c>
      <c r="BV1746" s="74">
        <v>46105</v>
      </c>
      <c r="BZ1746" s="87">
        <f t="shared" si="530"/>
        <v>10</v>
      </c>
      <c r="CA1746" s="22" t="s">
        <v>5124</v>
      </c>
      <c r="CB1746" s="88">
        <f t="shared" si="538"/>
        <v>13</v>
      </c>
      <c r="CC1746" s="89"/>
      <c r="CE1746" s="87">
        <f t="shared" ref="CE1746:CE1790" si="558">IF(AD1746="Sea waybill", IF(AK1746&lt;&gt;0, MONTH(AK1746), IF(AJ1746&gt;AI1746, MONTH(AJ1746), MONTH(AI1746))),"")</f>
        <v>3</v>
      </c>
      <c r="CF1746" s="90">
        <v>4040920</v>
      </c>
      <c r="CG1746" s="90">
        <v>3030690</v>
      </c>
      <c r="CH1746" s="90">
        <v>7071610</v>
      </c>
      <c r="CI1746" s="91">
        <v>26585</v>
      </c>
      <c r="CJ1746" s="87">
        <f t="shared" si="553"/>
        <v>3</v>
      </c>
      <c r="CK1746" s="87">
        <f t="shared" si="554"/>
        <v>10</v>
      </c>
      <c r="CL1746" s="22" t="s">
        <v>5125</v>
      </c>
      <c r="CM1746" s="22" t="s">
        <v>5768</v>
      </c>
    </row>
    <row r="1747" spans="1:91" ht="14.45" customHeight="1" x14ac:dyDescent="0.25">
      <c r="A1747" s="69">
        <f t="shared" si="557"/>
        <v>1745</v>
      </c>
      <c r="B1747" s="70" t="s">
        <v>102</v>
      </c>
      <c r="C1747" s="107">
        <v>266307336</v>
      </c>
      <c r="D1747" s="265">
        <v>145592190</v>
      </c>
      <c r="E1747" s="241">
        <v>5320007909</v>
      </c>
      <c r="F1747" s="231">
        <v>46087</v>
      </c>
      <c r="G1747" s="379" t="s">
        <v>1178</v>
      </c>
      <c r="H1747" s="265" t="s">
        <v>2963</v>
      </c>
      <c r="I1747" s="265" t="s">
        <v>105</v>
      </c>
      <c r="J1747" s="265" t="s">
        <v>1161</v>
      </c>
      <c r="K1747" s="265" t="s">
        <v>242</v>
      </c>
      <c r="L1747" s="289">
        <v>46104</v>
      </c>
      <c r="M1747" s="265">
        <v>0</v>
      </c>
      <c r="N1747" s="22" t="s">
        <v>6647</v>
      </c>
      <c r="O1747" s="22" t="s">
        <v>6648</v>
      </c>
      <c r="P1747" s="22">
        <v>2830049769</v>
      </c>
      <c r="Q1747" s="353">
        <v>46089</v>
      </c>
      <c r="R1747" s="380">
        <v>1209391562</v>
      </c>
      <c r="S1747" s="380">
        <v>224291444</v>
      </c>
      <c r="T1747" s="353">
        <v>46089</v>
      </c>
      <c r="U1747" s="381">
        <v>2766.8139999999999</v>
      </c>
      <c r="V1747" s="381">
        <v>2652.8440000000001</v>
      </c>
      <c r="W1747" s="380">
        <v>4</v>
      </c>
      <c r="X1747" s="380">
        <v>2</v>
      </c>
      <c r="Y1747" s="270">
        <v>266307336</v>
      </c>
      <c r="Z1747" s="241" t="s">
        <v>110</v>
      </c>
      <c r="AA1747" s="85" t="s">
        <v>5711</v>
      </c>
      <c r="AB1747" s="241" t="s">
        <v>4504</v>
      </c>
      <c r="AC1747" s="107">
        <v>266307336</v>
      </c>
      <c r="AD1747" s="75" t="s">
        <v>113</v>
      </c>
      <c r="AE1747" s="221">
        <v>46094</v>
      </c>
      <c r="AF1747" s="130">
        <v>46092.291666666664</v>
      </c>
      <c r="AG1747" s="130">
        <v>46091.291666666664</v>
      </c>
      <c r="AH1747" s="130">
        <v>46091.291666666664</v>
      </c>
      <c r="AI1747" s="74">
        <v>46090</v>
      </c>
      <c r="AJ1747" s="221">
        <v>46094</v>
      </c>
      <c r="AK1747" s="221">
        <v>46094</v>
      </c>
      <c r="AL1747" s="99">
        <v>46096</v>
      </c>
      <c r="AN1747" s="99">
        <v>46096</v>
      </c>
      <c r="AO1747" s="81" t="s">
        <v>121</v>
      </c>
      <c r="AP1747" s="81" t="s">
        <v>121</v>
      </c>
      <c r="AQ1747" s="81" t="s">
        <v>121</v>
      </c>
      <c r="AR1747" s="81" t="s">
        <v>121</v>
      </c>
      <c r="AS1747" s="81" t="s">
        <v>121</v>
      </c>
      <c r="AT1747" s="81" t="s">
        <v>121</v>
      </c>
      <c r="AU1747" s="82" t="s">
        <v>5120</v>
      </c>
      <c r="AV1747" s="134">
        <v>46089</v>
      </c>
      <c r="AW1747" s="182">
        <v>0</v>
      </c>
      <c r="AX1747" s="182">
        <v>0</v>
      </c>
      <c r="BT1747" s="75">
        <f>IF(COUNTIF($C$3:C1747, C1747)=1, 1, 0)</f>
        <v>0</v>
      </c>
      <c r="BU1747" s="201" t="s">
        <v>5767</v>
      </c>
      <c r="BV1747" s="74">
        <v>46105</v>
      </c>
      <c r="BZ1747" s="87">
        <f t="shared" si="530"/>
        <v>10</v>
      </c>
      <c r="CA1747" s="22" t="s">
        <v>5124</v>
      </c>
      <c r="CB1747" s="88">
        <f t="shared" si="538"/>
        <v>13</v>
      </c>
      <c r="CC1747" s="89"/>
      <c r="CE1747" s="87">
        <f t="shared" si="558"/>
        <v>3</v>
      </c>
      <c r="CF1747" s="90"/>
      <c r="CG1747" s="90"/>
      <c r="CH1747" s="90"/>
      <c r="CJ1747" s="87">
        <f t="shared" si="553"/>
        <v>3</v>
      </c>
      <c r="CK1747" s="87">
        <f t="shared" si="554"/>
        <v>10</v>
      </c>
      <c r="CL1747" s="22" t="s">
        <v>5125</v>
      </c>
      <c r="CM1747" s="22" t="s">
        <v>5768</v>
      </c>
    </row>
    <row r="1748" spans="1:91" ht="14.45" customHeight="1" x14ac:dyDescent="0.25">
      <c r="A1748" s="69">
        <f t="shared" si="557"/>
        <v>1746</v>
      </c>
      <c r="B1748" s="73" t="s">
        <v>102</v>
      </c>
      <c r="C1748" s="107">
        <v>266307336</v>
      </c>
      <c r="D1748" s="265">
        <v>145474226</v>
      </c>
      <c r="E1748" s="241">
        <v>5320007909</v>
      </c>
      <c r="F1748" s="231">
        <v>46087</v>
      </c>
      <c r="G1748" s="379" t="s">
        <v>1178</v>
      </c>
      <c r="H1748" s="265" t="s">
        <v>2963</v>
      </c>
      <c r="I1748" s="265" t="s">
        <v>105</v>
      </c>
      <c r="J1748" s="265" t="s">
        <v>1161</v>
      </c>
      <c r="K1748" s="265" t="s">
        <v>242</v>
      </c>
      <c r="L1748" s="289">
        <v>46104</v>
      </c>
      <c r="M1748" s="265">
        <v>0</v>
      </c>
      <c r="N1748" s="22" t="s">
        <v>6647</v>
      </c>
      <c r="O1748" s="22" t="s">
        <v>6648</v>
      </c>
      <c r="P1748" s="22">
        <v>2830049770</v>
      </c>
      <c r="Q1748" s="353">
        <v>46089</v>
      </c>
      <c r="R1748" s="380">
        <v>1209391563</v>
      </c>
      <c r="S1748" s="380">
        <v>224291404</v>
      </c>
      <c r="T1748" s="353">
        <v>46089</v>
      </c>
      <c r="U1748" s="381">
        <v>2646.7460000000001</v>
      </c>
      <c r="V1748" s="381">
        <v>2537.5439999999999</v>
      </c>
      <c r="W1748" s="380">
        <v>3</v>
      </c>
      <c r="X1748" s="380">
        <v>2</v>
      </c>
      <c r="Y1748" s="270">
        <v>266307336</v>
      </c>
      <c r="Z1748" s="241" t="s">
        <v>110</v>
      </c>
      <c r="AA1748" s="85" t="s">
        <v>5711</v>
      </c>
      <c r="AB1748" s="241" t="s">
        <v>4504</v>
      </c>
      <c r="AC1748" s="107">
        <v>266307336</v>
      </c>
      <c r="AD1748" s="75" t="s">
        <v>113</v>
      </c>
      <c r="AE1748" s="221">
        <v>46094</v>
      </c>
      <c r="AF1748" s="130">
        <v>46092.291666666664</v>
      </c>
      <c r="AG1748" s="130">
        <v>46091.291666666664</v>
      </c>
      <c r="AH1748" s="130">
        <v>46091.291666666664</v>
      </c>
      <c r="AI1748" s="74">
        <v>46090</v>
      </c>
      <c r="AJ1748" s="221">
        <v>46094</v>
      </c>
      <c r="AK1748" s="221">
        <v>46094</v>
      </c>
      <c r="AL1748" s="99">
        <v>46096</v>
      </c>
      <c r="AN1748" s="99">
        <v>46096</v>
      </c>
      <c r="AO1748" s="81" t="s">
        <v>121</v>
      </c>
      <c r="AP1748" s="81" t="s">
        <v>121</v>
      </c>
      <c r="AQ1748" s="81" t="s">
        <v>121</v>
      </c>
      <c r="AR1748" s="81" t="s">
        <v>121</v>
      </c>
      <c r="AS1748" s="81" t="s">
        <v>121</v>
      </c>
      <c r="AT1748" s="81" t="s">
        <v>121</v>
      </c>
      <c r="AU1748" s="82" t="s">
        <v>5120</v>
      </c>
      <c r="AV1748" s="134">
        <v>46089</v>
      </c>
      <c r="AW1748" s="75">
        <f>_xlfn.XLOOKUP(D1748,'[1]OPS Loading report'!$E:$E,'[1]OPS Loading report'!$G:$G)</f>
        <v>0</v>
      </c>
      <c r="AX1748" s="182">
        <v>0</v>
      </c>
      <c r="BT1748" s="75">
        <f>IF(COUNTIF($C$3:C1748, C1748)=1, 1, 0)</f>
        <v>0</v>
      </c>
      <c r="BU1748" s="201" t="s">
        <v>5767</v>
      </c>
      <c r="BV1748" s="74">
        <v>46105</v>
      </c>
      <c r="BZ1748" s="87">
        <f t="shared" ref="BZ1748:BZ1811" si="559">_xlfn.ISOWEEKNUM(F1748)</f>
        <v>10</v>
      </c>
      <c r="CA1748" s="22" t="s">
        <v>5124</v>
      </c>
      <c r="CB1748" s="88">
        <f t="shared" si="538"/>
        <v>13</v>
      </c>
      <c r="CC1748" s="89"/>
      <c r="CE1748" s="87">
        <f t="shared" si="558"/>
        <v>3</v>
      </c>
      <c r="CF1748" s="90"/>
      <c r="CG1748" s="90"/>
      <c r="CH1748" s="90"/>
      <c r="CJ1748" s="87">
        <f t="shared" si="553"/>
        <v>3</v>
      </c>
      <c r="CK1748" s="87">
        <f t="shared" si="554"/>
        <v>10</v>
      </c>
      <c r="CL1748" s="22" t="s">
        <v>5125</v>
      </c>
      <c r="CM1748" s="22" t="s">
        <v>5768</v>
      </c>
    </row>
    <row r="1749" spans="1:91" ht="14.45" customHeight="1" x14ac:dyDescent="0.25">
      <c r="A1749" s="69">
        <f t="shared" si="557"/>
        <v>1747</v>
      </c>
      <c r="B1749" s="73" t="s">
        <v>102</v>
      </c>
      <c r="C1749" s="107">
        <v>266307336</v>
      </c>
      <c r="D1749" s="273">
        <v>145530572</v>
      </c>
      <c r="E1749" s="274">
        <v>5320007909</v>
      </c>
      <c r="F1749" s="275">
        <v>46087</v>
      </c>
      <c r="G1749" s="276" t="s">
        <v>1178</v>
      </c>
      <c r="H1749" s="273" t="s">
        <v>2963</v>
      </c>
      <c r="I1749" s="273" t="s">
        <v>105</v>
      </c>
      <c r="J1749" s="273" t="s">
        <v>1161</v>
      </c>
      <c r="K1749" s="273" t="s">
        <v>242</v>
      </c>
      <c r="L1749" s="384">
        <v>46104</v>
      </c>
      <c r="M1749" s="265">
        <v>0</v>
      </c>
      <c r="N1749" s="22" t="s">
        <v>6647</v>
      </c>
      <c r="O1749" s="22" t="s">
        <v>6648</v>
      </c>
      <c r="P1749" s="22">
        <v>2830049771</v>
      </c>
      <c r="Q1749" s="353">
        <v>46089</v>
      </c>
      <c r="R1749" s="380">
        <v>1209391564</v>
      </c>
      <c r="S1749" s="380">
        <v>224291419</v>
      </c>
      <c r="T1749" s="353">
        <v>46089</v>
      </c>
      <c r="U1749" s="381">
        <v>2548.317</v>
      </c>
      <c r="V1749" s="381">
        <v>2464.5450000000001</v>
      </c>
      <c r="W1749" s="380">
        <v>3</v>
      </c>
      <c r="X1749" s="380">
        <v>1</v>
      </c>
      <c r="Y1749" s="270">
        <v>266307336</v>
      </c>
      <c r="Z1749" s="241" t="s">
        <v>110</v>
      </c>
      <c r="AA1749" s="85" t="s">
        <v>5711</v>
      </c>
      <c r="AB1749" s="241" t="s">
        <v>4504</v>
      </c>
      <c r="AC1749" s="107">
        <v>266307336</v>
      </c>
      <c r="AD1749" s="75" t="s">
        <v>113</v>
      </c>
      <c r="AE1749" s="221">
        <v>46094</v>
      </c>
      <c r="AF1749" s="277">
        <v>46092.291666666664</v>
      </c>
      <c r="AG1749" s="277">
        <v>46091.291666666664</v>
      </c>
      <c r="AH1749" s="277">
        <v>46091.291666666664</v>
      </c>
      <c r="AI1749" s="115">
        <v>46090</v>
      </c>
      <c r="AJ1749" s="221">
        <v>46094</v>
      </c>
      <c r="AK1749" s="221">
        <v>46094</v>
      </c>
      <c r="AL1749" s="349">
        <v>46096</v>
      </c>
      <c r="AN1749" s="99">
        <v>46096</v>
      </c>
      <c r="AO1749" s="81" t="s">
        <v>121</v>
      </c>
      <c r="AP1749" s="81" t="s">
        <v>121</v>
      </c>
      <c r="AQ1749" s="81" t="s">
        <v>121</v>
      </c>
      <c r="AR1749" s="81" t="s">
        <v>121</v>
      </c>
      <c r="AS1749" s="81" t="s">
        <v>121</v>
      </c>
      <c r="AT1749" s="81" t="s">
        <v>121</v>
      </c>
      <c r="AU1749" s="82" t="s">
        <v>5120</v>
      </c>
      <c r="AV1749" s="134">
        <v>46089</v>
      </c>
      <c r="AW1749" s="182">
        <v>0</v>
      </c>
      <c r="AX1749" s="182">
        <v>0</v>
      </c>
      <c r="BT1749" s="75">
        <f>IF(COUNTIF($C$3:C1749, C1749)=1, 1, 0)</f>
        <v>0</v>
      </c>
      <c r="BU1749" s="201" t="s">
        <v>5767</v>
      </c>
      <c r="BV1749" s="74">
        <v>46105</v>
      </c>
      <c r="BZ1749" s="87">
        <f t="shared" si="559"/>
        <v>10</v>
      </c>
      <c r="CA1749" s="22" t="s">
        <v>5124</v>
      </c>
      <c r="CB1749" s="88">
        <f t="shared" si="538"/>
        <v>13</v>
      </c>
      <c r="CC1749" s="89"/>
      <c r="CE1749" s="87">
        <f t="shared" si="558"/>
        <v>3</v>
      </c>
      <c r="CF1749" s="90"/>
      <c r="CG1749" s="90"/>
      <c r="CH1749" s="90"/>
      <c r="CJ1749" s="87">
        <f t="shared" si="553"/>
        <v>3</v>
      </c>
      <c r="CK1749" s="87">
        <f t="shared" si="554"/>
        <v>10</v>
      </c>
      <c r="CL1749" s="22" t="s">
        <v>5125</v>
      </c>
      <c r="CM1749" s="22" t="s">
        <v>5768</v>
      </c>
    </row>
    <row r="1750" spans="1:91" s="85" customFormat="1" ht="14.45" customHeight="1" x14ac:dyDescent="0.25">
      <c r="A1750" s="69">
        <f t="shared" si="557"/>
        <v>1748</v>
      </c>
      <c r="B1750" s="70" t="s">
        <v>102</v>
      </c>
      <c r="C1750" s="98">
        <v>235600369737</v>
      </c>
      <c r="D1750" s="265">
        <v>145465653</v>
      </c>
      <c r="E1750" s="241">
        <v>5320007575</v>
      </c>
      <c r="F1750" s="231">
        <v>46084</v>
      </c>
      <c r="G1750" s="379" t="s">
        <v>290</v>
      </c>
      <c r="H1750" s="265" t="s">
        <v>1657</v>
      </c>
      <c r="I1750" s="265" t="s">
        <v>105</v>
      </c>
      <c r="J1750" s="265" t="s">
        <v>322</v>
      </c>
      <c r="K1750" s="265" t="s">
        <v>242</v>
      </c>
      <c r="L1750" s="231">
        <v>46101</v>
      </c>
      <c r="M1750" s="186">
        <v>40</v>
      </c>
      <c r="N1750" s="75" t="s">
        <v>6651</v>
      </c>
      <c r="O1750" s="75" t="s">
        <v>6652</v>
      </c>
      <c r="P1750" s="85">
        <v>2830049788</v>
      </c>
      <c r="Q1750" s="231">
        <v>46090</v>
      </c>
      <c r="R1750" s="241">
        <v>1209391641</v>
      </c>
      <c r="S1750" s="241">
        <v>224294186</v>
      </c>
      <c r="T1750" s="231">
        <v>46090</v>
      </c>
      <c r="U1750" s="261">
        <v>3090.2750000000001</v>
      </c>
      <c r="V1750" s="261">
        <v>3008.3719999999998</v>
      </c>
      <c r="W1750" s="241">
        <v>4</v>
      </c>
      <c r="X1750" s="241">
        <v>0</v>
      </c>
      <c r="Y1750" s="334">
        <v>235600369737</v>
      </c>
      <c r="Z1750" s="305" t="s">
        <v>128</v>
      </c>
      <c r="AA1750" s="105" t="s">
        <v>399</v>
      </c>
      <c r="AB1750" s="105" t="s">
        <v>5305</v>
      </c>
      <c r="AC1750" s="98">
        <v>235600369737</v>
      </c>
      <c r="AD1750" s="75" t="s">
        <v>113</v>
      </c>
      <c r="AE1750" s="74">
        <v>46096</v>
      </c>
      <c r="AF1750" s="80">
        <v>46094.395833333336</v>
      </c>
      <c r="AG1750" s="80">
        <v>46094.499305555553</v>
      </c>
      <c r="AH1750" s="80">
        <v>46093.708333333336</v>
      </c>
      <c r="AI1750" s="99">
        <v>46094</v>
      </c>
      <c r="AJ1750" s="99">
        <v>46095</v>
      </c>
      <c r="AK1750" s="99">
        <v>46095</v>
      </c>
      <c r="AL1750" s="74">
        <v>46100</v>
      </c>
      <c r="AM1750" s="99">
        <v>46105</v>
      </c>
      <c r="AN1750" s="99">
        <v>46105</v>
      </c>
      <c r="AO1750" s="81" t="s">
        <v>121</v>
      </c>
      <c r="AP1750" s="81" t="s">
        <v>121</v>
      </c>
      <c r="AQ1750" s="81" t="s">
        <v>121</v>
      </c>
      <c r="AR1750" s="81" t="s">
        <v>121</v>
      </c>
      <c r="AS1750" s="81" t="s">
        <v>121</v>
      </c>
      <c r="AT1750" s="81" t="s">
        <v>121</v>
      </c>
      <c r="AU1750" s="224" t="s">
        <v>5120</v>
      </c>
      <c r="AV1750" s="134">
        <v>46090</v>
      </c>
      <c r="AW1750" s="182" t="s">
        <v>6653</v>
      </c>
      <c r="AX1750" s="182" t="s">
        <v>6654</v>
      </c>
      <c r="AZ1750" s="271"/>
      <c r="BF1750" s="22"/>
      <c r="BG1750" s="22"/>
      <c r="BH1750" s="22"/>
      <c r="BI1750" s="22"/>
      <c r="BJ1750" s="22"/>
      <c r="BK1750" s="22"/>
      <c r="BL1750" s="22"/>
      <c r="BM1750" s="22"/>
      <c r="BN1750" s="22"/>
      <c r="BO1750" s="22"/>
      <c r="BP1750" s="22"/>
      <c r="BQ1750" s="22"/>
      <c r="BR1750" s="22"/>
      <c r="BS1750" s="22"/>
      <c r="BT1750" s="75">
        <f>IF(COUNTIF($C$3:C1750, C1750)=1, 1, 0)</f>
        <v>1</v>
      </c>
      <c r="BU1750" s="201" t="s">
        <v>6655</v>
      </c>
      <c r="BV1750" s="340">
        <v>46098</v>
      </c>
      <c r="BW1750" s="22"/>
      <c r="BX1750" s="22"/>
      <c r="BY1750" s="22"/>
      <c r="BZ1750" s="87">
        <f t="shared" si="559"/>
        <v>10</v>
      </c>
      <c r="CA1750" s="22"/>
      <c r="CB1750" s="88">
        <f t="shared" si="538"/>
        <v>12</v>
      </c>
      <c r="CC1750" s="89"/>
      <c r="CD1750" s="22"/>
      <c r="CE1750" s="87">
        <f t="shared" si="558"/>
        <v>3</v>
      </c>
      <c r="CF1750" s="90">
        <v>15696600</v>
      </c>
      <c r="CG1750" s="90"/>
      <c r="CH1750" s="90">
        <v>15696600</v>
      </c>
      <c r="CI1750" s="22">
        <v>26161</v>
      </c>
      <c r="CJ1750" s="87">
        <f t="shared" si="553"/>
        <v>3</v>
      </c>
      <c r="CK1750" s="87">
        <f t="shared" si="554"/>
        <v>11</v>
      </c>
      <c r="CL1750" s="22" t="s">
        <v>5125</v>
      </c>
      <c r="CM1750" s="22" t="s">
        <v>6656</v>
      </c>
    </row>
    <row r="1751" spans="1:91" s="85" customFormat="1" ht="14.45" customHeight="1" x14ac:dyDescent="0.25">
      <c r="A1751" s="69">
        <f t="shared" si="557"/>
        <v>1749</v>
      </c>
      <c r="B1751" s="70" t="s">
        <v>102</v>
      </c>
      <c r="C1751" s="98">
        <v>235600369737</v>
      </c>
      <c r="D1751" s="265">
        <v>145465668</v>
      </c>
      <c r="E1751" s="241">
        <v>5320007575</v>
      </c>
      <c r="F1751" s="231">
        <v>46084</v>
      </c>
      <c r="G1751" s="379" t="s">
        <v>290</v>
      </c>
      <c r="H1751" s="265" t="s">
        <v>1657</v>
      </c>
      <c r="I1751" s="265" t="s">
        <v>105</v>
      </c>
      <c r="J1751" s="265" t="s">
        <v>322</v>
      </c>
      <c r="K1751" s="265" t="s">
        <v>242</v>
      </c>
      <c r="L1751" s="231">
        <v>46105</v>
      </c>
      <c r="M1751" s="73">
        <v>0</v>
      </c>
      <c r="N1751" s="75" t="s">
        <v>6651</v>
      </c>
      <c r="O1751" s="75" t="s">
        <v>6652</v>
      </c>
      <c r="P1751" s="85">
        <v>2830049789</v>
      </c>
      <c r="Q1751" s="231">
        <v>46090</v>
      </c>
      <c r="R1751" s="241">
        <v>1209391642</v>
      </c>
      <c r="S1751" s="241">
        <v>224294187</v>
      </c>
      <c r="T1751" s="231">
        <v>46090</v>
      </c>
      <c r="U1751" s="261">
        <v>12469.045</v>
      </c>
      <c r="V1751" s="261">
        <v>12020.635</v>
      </c>
      <c r="W1751" s="241">
        <v>13</v>
      </c>
      <c r="X1751" s="241">
        <v>0</v>
      </c>
      <c r="Y1751" s="98">
        <v>235600369737</v>
      </c>
      <c r="Z1751" s="82" t="s">
        <v>128</v>
      </c>
      <c r="AA1751" s="75" t="s">
        <v>399</v>
      </c>
      <c r="AB1751" s="75" t="s">
        <v>5305</v>
      </c>
      <c r="AC1751" s="98">
        <v>235600369737</v>
      </c>
      <c r="AD1751" s="75" t="s">
        <v>113</v>
      </c>
      <c r="AE1751" s="74">
        <v>46096</v>
      </c>
      <c r="AF1751" s="80">
        <v>46094.395833333336</v>
      </c>
      <c r="AG1751" s="80">
        <v>46094.499305555553</v>
      </c>
      <c r="AH1751" s="80">
        <v>46093.708333333336</v>
      </c>
      <c r="AI1751" s="99">
        <v>46094</v>
      </c>
      <c r="AJ1751" s="99">
        <v>46095</v>
      </c>
      <c r="AK1751" s="99">
        <v>46095</v>
      </c>
      <c r="AL1751" s="74">
        <v>46100</v>
      </c>
      <c r="AM1751" s="99">
        <v>46105</v>
      </c>
      <c r="AN1751" s="99">
        <v>46105</v>
      </c>
      <c r="AO1751" s="81" t="s">
        <v>121</v>
      </c>
      <c r="AP1751" s="81" t="s">
        <v>121</v>
      </c>
      <c r="AQ1751" s="81" t="s">
        <v>121</v>
      </c>
      <c r="AR1751" s="81" t="s">
        <v>121</v>
      </c>
      <c r="AS1751" s="81" t="s">
        <v>121</v>
      </c>
      <c r="AT1751" s="81" t="s">
        <v>121</v>
      </c>
      <c r="AU1751" s="224" t="s">
        <v>5120</v>
      </c>
      <c r="AV1751" s="134">
        <v>46090</v>
      </c>
      <c r="AW1751" s="182">
        <v>0</v>
      </c>
      <c r="AX1751" s="182">
        <v>0</v>
      </c>
      <c r="AZ1751" s="271"/>
      <c r="BF1751" s="22"/>
      <c r="BG1751" s="22"/>
      <c r="BH1751" s="22"/>
      <c r="BI1751" s="22"/>
      <c r="BJ1751" s="22"/>
      <c r="BK1751" s="22"/>
      <c r="BL1751" s="22"/>
      <c r="BM1751" s="22"/>
      <c r="BN1751" s="22"/>
      <c r="BO1751" s="22"/>
      <c r="BP1751" s="22"/>
      <c r="BQ1751" s="22"/>
      <c r="BR1751" s="22"/>
      <c r="BS1751" s="22"/>
      <c r="BT1751" s="75">
        <f>IF(COUNTIF($C$3:C1751, C1751)=1, 1, 0)</f>
        <v>0</v>
      </c>
      <c r="BU1751" s="201" t="s">
        <v>6655</v>
      </c>
      <c r="BV1751" s="340">
        <v>46098</v>
      </c>
      <c r="BW1751" s="22"/>
      <c r="BX1751" s="22"/>
      <c r="BY1751" s="22"/>
      <c r="BZ1751" s="87">
        <f t="shared" si="559"/>
        <v>10</v>
      </c>
      <c r="CA1751" s="22"/>
      <c r="CB1751" s="88">
        <f t="shared" si="538"/>
        <v>12</v>
      </c>
      <c r="CC1751" s="89"/>
      <c r="CD1751" s="22"/>
      <c r="CE1751" s="87">
        <f t="shared" si="558"/>
        <v>3</v>
      </c>
      <c r="CF1751" s="90"/>
      <c r="CG1751" s="90"/>
      <c r="CH1751" s="90"/>
      <c r="CI1751" s="22"/>
      <c r="CJ1751" s="87">
        <f t="shared" si="553"/>
        <v>3</v>
      </c>
      <c r="CK1751" s="87">
        <f t="shared" si="554"/>
        <v>11</v>
      </c>
      <c r="CL1751" s="22" t="s">
        <v>5125</v>
      </c>
      <c r="CM1751" s="22" t="s">
        <v>6656</v>
      </c>
    </row>
    <row r="1752" spans="1:91" s="85" customFormat="1" ht="14.45" customHeight="1" x14ac:dyDescent="0.25">
      <c r="A1752" s="69">
        <f t="shared" si="557"/>
        <v>1750</v>
      </c>
      <c r="B1752" s="70" t="s">
        <v>102</v>
      </c>
      <c r="C1752" s="98">
        <v>235600369737</v>
      </c>
      <c r="D1752" s="265">
        <v>145507518</v>
      </c>
      <c r="E1752" s="241">
        <v>5320007639</v>
      </c>
      <c r="F1752" s="231">
        <v>46084</v>
      </c>
      <c r="G1752" s="379" t="s">
        <v>290</v>
      </c>
      <c r="H1752" s="265" t="s">
        <v>1657</v>
      </c>
      <c r="I1752" s="265" t="s">
        <v>105</v>
      </c>
      <c r="J1752" s="265" t="s">
        <v>322</v>
      </c>
      <c r="K1752" s="265" t="s">
        <v>242</v>
      </c>
      <c r="L1752" s="231">
        <v>46101</v>
      </c>
      <c r="M1752" s="73">
        <v>40</v>
      </c>
      <c r="N1752" s="75" t="s">
        <v>6657</v>
      </c>
      <c r="O1752" s="75" t="s">
        <v>6658</v>
      </c>
      <c r="P1752" s="85">
        <v>2830049911</v>
      </c>
      <c r="Q1752" s="231">
        <v>46091</v>
      </c>
      <c r="R1752" s="241">
        <v>1209392188</v>
      </c>
      <c r="S1752" s="241">
        <v>224278874</v>
      </c>
      <c r="T1752" s="231">
        <v>46091</v>
      </c>
      <c r="U1752" s="261">
        <v>9214.4380000000001</v>
      </c>
      <c r="V1752" s="261">
        <v>8883.07</v>
      </c>
      <c r="W1752" s="241">
        <v>10</v>
      </c>
      <c r="X1752" s="241">
        <v>0</v>
      </c>
      <c r="Y1752" s="98">
        <v>235600377063</v>
      </c>
      <c r="Z1752" s="82" t="s">
        <v>128</v>
      </c>
      <c r="AA1752" s="75" t="s">
        <v>399</v>
      </c>
      <c r="AB1752" s="75" t="s">
        <v>5305</v>
      </c>
      <c r="AC1752" s="98">
        <v>235600369737</v>
      </c>
      <c r="AD1752" s="75" t="s">
        <v>113</v>
      </c>
      <c r="AE1752" s="74">
        <v>46096</v>
      </c>
      <c r="AF1752" s="80">
        <v>46094.395833333336</v>
      </c>
      <c r="AG1752" s="80">
        <v>46094.499305555553</v>
      </c>
      <c r="AH1752" s="80">
        <v>46093.708333333336</v>
      </c>
      <c r="AI1752" s="99">
        <v>46094</v>
      </c>
      <c r="AJ1752" s="99">
        <v>46095</v>
      </c>
      <c r="AK1752" s="99">
        <v>46095</v>
      </c>
      <c r="AL1752" s="74">
        <v>46100</v>
      </c>
      <c r="AM1752" s="99">
        <v>46105</v>
      </c>
      <c r="AN1752" s="99">
        <v>46105</v>
      </c>
      <c r="AO1752" s="81" t="s">
        <v>121</v>
      </c>
      <c r="AP1752" s="81" t="s">
        <v>121</v>
      </c>
      <c r="AQ1752" s="81" t="s">
        <v>121</v>
      </c>
      <c r="AR1752" s="81" t="s">
        <v>121</v>
      </c>
      <c r="AS1752" s="81" t="s">
        <v>121</v>
      </c>
      <c r="AT1752" s="81" t="s">
        <v>121</v>
      </c>
      <c r="AU1752" s="224" t="s">
        <v>5120</v>
      </c>
      <c r="AV1752" s="134">
        <v>46091</v>
      </c>
      <c r="AW1752" s="182" t="s">
        <v>6659</v>
      </c>
      <c r="AX1752" s="182" t="s">
        <v>6660</v>
      </c>
      <c r="AZ1752" s="271"/>
      <c r="BF1752" s="22"/>
      <c r="BG1752" s="22"/>
      <c r="BH1752" s="22"/>
      <c r="BI1752" s="22"/>
      <c r="BJ1752" s="22"/>
      <c r="BK1752" s="22"/>
      <c r="BL1752" s="22"/>
      <c r="BM1752" s="22"/>
      <c r="BN1752" s="22"/>
      <c r="BO1752" s="22"/>
      <c r="BP1752" s="22"/>
      <c r="BQ1752" s="22"/>
      <c r="BR1752" s="22"/>
      <c r="BS1752" s="22"/>
      <c r="BT1752" s="75">
        <f>IF(COUNTIF($C$3:C1752, C1752)=1, 1, 0)</f>
        <v>0</v>
      </c>
      <c r="BU1752" s="201" t="s">
        <v>6655</v>
      </c>
      <c r="BV1752" s="340">
        <v>46098</v>
      </c>
      <c r="BW1752" s="22"/>
      <c r="BX1752" s="22"/>
      <c r="BY1752" s="22"/>
      <c r="BZ1752" s="87">
        <f t="shared" si="559"/>
        <v>10</v>
      </c>
      <c r="CA1752" s="22"/>
      <c r="CB1752" s="88">
        <f t="shared" si="538"/>
        <v>12</v>
      </c>
      <c r="CC1752" s="89"/>
      <c r="CD1752" s="22"/>
      <c r="CE1752" s="87">
        <f t="shared" si="558"/>
        <v>3</v>
      </c>
      <c r="CF1752" s="90">
        <v>15696600</v>
      </c>
      <c r="CG1752" s="90"/>
      <c r="CH1752" s="90">
        <v>15696600</v>
      </c>
      <c r="CI1752" s="22">
        <v>26161</v>
      </c>
      <c r="CJ1752" s="87">
        <f t="shared" si="553"/>
        <v>3</v>
      </c>
      <c r="CK1752" s="87">
        <f t="shared" si="554"/>
        <v>11</v>
      </c>
      <c r="CL1752" s="22" t="s">
        <v>5125</v>
      </c>
      <c r="CM1752" s="22" t="s">
        <v>6656</v>
      </c>
    </row>
    <row r="1753" spans="1:91" s="85" customFormat="1" ht="14.45" customHeight="1" x14ac:dyDescent="0.25">
      <c r="A1753" s="69">
        <f t="shared" si="557"/>
        <v>1751</v>
      </c>
      <c r="B1753" s="70" t="s">
        <v>102</v>
      </c>
      <c r="C1753" s="98">
        <v>235600369737</v>
      </c>
      <c r="D1753" s="265">
        <v>145507524</v>
      </c>
      <c r="E1753" s="241">
        <v>5320007639</v>
      </c>
      <c r="F1753" s="231">
        <v>46084</v>
      </c>
      <c r="G1753" s="379" t="s">
        <v>290</v>
      </c>
      <c r="H1753" s="265" t="s">
        <v>1657</v>
      </c>
      <c r="I1753" s="265" t="s">
        <v>105</v>
      </c>
      <c r="J1753" s="265" t="s">
        <v>322</v>
      </c>
      <c r="K1753" s="265" t="s">
        <v>242</v>
      </c>
      <c r="L1753" s="231">
        <v>46106</v>
      </c>
      <c r="M1753" s="73">
        <v>0</v>
      </c>
      <c r="N1753" s="75" t="s">
        <v>6657</v>
      </c>
      <c r="O1753" s="75" t="s">
        <v>6658</v>
      </c>
      <c r="P1753" s="85">
        <v>2830049912</v>
      </c>
      <c r="Q1753" s="231">
        <v>46091</v>
      </c>
      <c r="R1753" s="241">
        <v>1209392190</v>
      </c>
      <c r="S1753" s="241">
        <v>224279044</v>
      </c>
      <c r="T1753" s="231">
        <v>46091</v>
      </c>
      <c r="U1753" s="261">
        <v>6789.4049999999997</v>
      </c>
      <c r="V1753" s="261">
        <v>6609.4650000000001</v>
      </c>
      <c r="W1753" s="241">
        <v>8</v>
      </c>
      <c r="X1753" s="241">
        <v>0</v>
      </c>
      <c r="Y1753" s="98">
        <v>235600377063</v>
      </c>
      <c r="Z1753" s="82" t="s">
        <v>128</v>
      </c>
      <c r="AA1753" s="75" t="s">
        <v>399</v>
      </c>
      <c r="AB1753" s="75" t="s">
        <v>5305</v>
      </c>
      <c r="AC1753" s="98">
        <v>235600369737</v>
      </c>
      <c r="AD1753" s="75" t="s">
        <v>113</v>
      </c>
      <c r="AE1753" s="74">
        <v>46096</v>
      </c>
      <c r="AF1753" s="80">
        <v>46094.395833333336</v>
      </c>
      <c r="AG1753" s="80">
        <v>46094.499305555553</v>
      </c>
      <c r="AH1753" s="80">
        <v>46093.708333333336</v>
      </c>
      <c r="AI1753" s="99">
        <v>46094</v>
      </c>
      <c r="AJ1753" s="99">
        <v>46095</v>
      </c>
      <c r="AK1753" s="99">
        <v>46095</v>
      </c>
      <c r="AL1753" s="74">
        <v>46100</v>
      </c>
      <c r="AM1753" s="99">
        <v>46105</v>
      </c>
      <c r="AN1753" s="99">
        <v>46105</v>
      </c>
      <c r="AO1753" s="81" t="s">
        <v>121</v>
      </c>
      <c r="AP1753" s="81" t="s">
        <v>121</v>
      </c>
      <c r="AQ1753" s="81" t="s">
        <v>121</v>
      </c>
      <c r="AR1753" s="81" t="s">
        <v>121</v>
      </c>
      <c r="AS1753" s="81" t="s">
        <v>121</v>
      </c>
      <c r="AT1753" s="81" t="s">
        <v>121</v>
      </c>
      <c r="AU1753" s="224" t="s">
        <v>5120</v>
      </c>
      <c r="AV1753" s="134">
        <v>46091</v>
      </c>
      <c r="AW1753" s="182">
        <v>0</v>
      </c>
      <c r="AX1753" s="182">
        <v>0</v>
      </c>
      <c r="AZ1753" s="271"/>
      <c r="BF1753" s="22"/>
      <c r="BG1753" s="22"/>
      <c r="BH1753" s="22"/>
      <c r="BI1753" s="22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  <c r="BT1753" s="75">
        <f>IF(COUNTIF($C$3:C1753, C1753)=1, 1, 0)</f>
        <v>0</v>
      </c>
      <c r="BU1753" s="201" t="s">
        <v>6655</v>
      </c>
      <c r="BV1753" s="340">
        <v>46098</v>
      </c>
      <c r="BW1753" s="22"/>
      <c r="BX1753" s="22"/>
      <c r="BY1753" s="22"/>
      <c r="BZ1753" s="87">
        <f t="shared" si="559"/>
        <v>10</v>
      </c>
      <c r="CA1753" s="22"/>
      <c r="CB1753" s="88">
        <f t="shared" si="538"/>
        <v>12</v>
      </c>
      <c r="CC1753" s="89"/>
      <c r="CD1753" s="22"/>
      <c r="CE1753" s="87">
        <f t="shared" si="558"/>
        <v>3</v>
      </c>
      <c r="CF1753" s="90"/>
      <c r="CG1753" s="90"/>
      <c r="CH1753" s="90"/>
      <c r="CI1753" s="22"/>
      <c r="CJ1753" s="87">
        <f t="shared" si="553"/>
        <v>3</v>
      </c>
      <c r="CK1753" s="87">
        <f t="shared" si="554"/>
        <v>11</v>
      </c>
      <c r="CL1753" s="22" t="s">
        <v>5125</v>
      </c>
      <c r="CM1753" s="22" t="s">
        <v>6656</v>
      </c>
    </row>
    <row r="1754" spans="1:91" s="85" customFormat="1" ht="14.45" customHeight="1" x14ac:dyDescent="0.25">
      <c r="A1754" s="69">
        <f t="shared" si="557"/>
        <v>1752</v>
      </c>
      <c r="B1754" s="70" t="s">
        <v>102</v>
      </c>
      <c r="C1754" s="98">
        <v>235600369737</v>
      </c>
      <c r="D1754" s="265">
        <v>145515546</v>
      </c>
      <c r="E1754" s="241">
        <v>5320007684</v>
      </c>
      <c r="F1754" s="231">
        <v>46084</v>
      </c>
      <c r="G1754" s="379" t="s">
        <v>2163</v>
      </c>
      <c r="H1754" s="265" t="s">
        <v>1657</v>
      </c>
      <c r="I1754" s="265" t="s">
        <v>105</v>
      </c>
      <c r="J1754" s="265" t="s">
        <v>322</v>
      </c>
      <c r="K1754" s="265" t="s">
        <v>242</v>
      </c>
      <c r="L1754" s="231">
        <v>46107</v>
      </c>
      <c r="M1754" s="73">
        <v>0</v>
      </c>
      <c r="N1754" s="75" t="s">
        <v>6661</v>
      </c>
      <c r="O1754" s="75" t="s">
        <v>6662</v>
      </c>
      <c r="P1754" s="85">
        <v>2830049820</v>
      </c>
      <c r="Q1754" s="231">
        <v>46090</v>
      </c>
      <c r="R1754" s="241">
        <v>1209391743</v>
      </c>
      <c r="S1754" s="241">
        <v>224279056</v>
      </c>
      <c r="T1754" s="231">
        <v>46090</v>
      </c>
      <c r="U1754" s="261">
        <v>2997.6419999999998</v>
      </c>
      <c r="V1754" s="261">
        <v>2919.2370000000001</v>
      </c>
      <c r="W1754" s="241">
        <v>3</v>
      </c>
      <c r="X1754" s="241">
        <v>0</v>
      </c>
      <c r="Y1754" s="98">
        <v>235600377102</v>
      </c>
      <c r="Z1754" s="82" t="s">
        <v>128</v>
      </c>
      <c r="AA1754" s="75" t="s">
        <v>399</v>
      </c>
      <c r="AB1754" s="75" t="s">
        <v>5305</v>
      </c>
      <c r="AC1754" s="98">
        <v>235600369737</v>
      </c>
      <c r="AD1754" s="75" t="s">
        <v>113</v>
      </c>
      <c r="AE1754" s="74">
        <v>46096</v>
      </c>
      <c r="AF1754" s="80">
        <v>46094.395833333336</v>
      </c>
      <c r="AG1754" s="80">
        <v>46094.499305555553</v>
      </c>
      <c r="AH1754" s="80">
        <v>46093.708333333336</v>
      </c>
      <c r="AI1754" s="99">
        <v>46094</v>
      </c>
      <c r="AJ1754" s="99">
        <v>46095</v>
      </c>
      <c r="AK1754" s="99">
        <v>46095</v>
      </c>
      <c r="AL1754" s="74">
        <v>46100</v>
      </c>
      <c r="AM1754" s="99">
        <v>46105</v>
      </c>
      <c r="AN1754" s="99">
        <v>46105</v>
      </c>
      <c r="AO1754" s="81" t="s">
        <v>121</v>
      </c>
      <c r="AP1754" s="81" t="s">
        <v>121</v>
      </c>
      <c r="AQ1754" s="81" t="s">
        <v>121</v>
      </c>
      <c r="AR1754" s="81" t="s">
        <v>121</v>
      </c>
      <c r="AS1754" s="81" t="s">
        <v>121</v>
      </c>
      <c r="AT1754" s="81" t="s">
        <v>121</v>
      </c>
      <c r="AU1754" s="224" t="s">
        <v>5120</v>
      </c>
      <c r="AV1754" s="134">
        <v>46090</v>
      </c>
      <c r="AW1754" s="182" t="s">
        <v>6663</v>
      </c>
      <c r="AX1754" s="182" t="s">
        <v>6664</v>
      </c>
      <c r="AZ1754" s="271"/>
      <c r="BF1754" s="22"/>
      <c r="BG1754" s="22"/>
      <c r="BH1754" s="22"/>
      <c r="BI1754" s="22"/>
      <c r="BJ1754" s="22"/>
      <c r="BK1754" s="22"/>
      <c r="BL1754" s="22"/>
      <c r="BM1754" s="22"/>
      <c r="BN1754" s="22"/>
      <c r="BO1754" s="22"/>
      <c r="BP1754" s="22"/>
      <c r="BQ1754" s="22"/>
      <c r="BR1754" s="22"/>
      <c r="BS1754" s="22"/>
      <c r="BT1754" s="75">
        <f>IF(COUNTIF($C$3:C1754, C1754)=1, 1, 0)</f>
        <v>0</v>
      </c>
      <c r="BU1754" s="201" t="s">
        <v>6655</v>
      </c>
      <c r="BV1754" s="340">
        <v>46098</v>
      </c>
      <c r="BW1754" s="22"/>
      <c r="BX1754" s="22"/>
      <c r="BY1754" s="22"/>
      <c r="BZ1754" s="87">
        <f t="shared" si="559"/>
        <v>10</v>
      </c>
      <c r="CA1754" s="22"/>
      <c r="CB1754" s="88">
        <f t="shared" si="538"/>
        <v>12</v>
      </c>
      <c r="CC1754" s="89"/>
      <c r="CD1754" s="22"/>
      <c r="CE1754" s="87">
        <f t="shared" si="558"/>
        <v>3</v>
      </c>
      <c r="CF1754" s="90"/>
      <c r="CG1754" s="90"/>
      <c r="CH1754" s="90"/>
      <c r="CI1754" s="22"/>
      <c r="CJ1754" s="87">
        <f t="shared" si="553"/>
        <v>3</v>
      </c>
      <c r="CK1754" s="87">
        <f t="shared" si="554"/>
        <v>11</v>
      </c>
      <c r="CL1754" s="22" t="s">
        <v>5125</v>
      </c>
      <c r="CM1754" s="22" t="s">
        <v>6656</v>
      </c>
    </row>
    <row r="1755" spans="1:91" s="85" customFormat="1" ht="14.45" customHeight="1" x14ac:dyDescent="0.25">
      <c r="A1755" s="69">
        <f t="shared" si="557"/>
        <v>1753</v>
      </c>
      <c r="B1755" s="70" t="s">
        <v>102</v>
      </c>
      <c r="C1755" s="98">
        <v>235600369737</v>
      </c>
      <c r="D1755" s="265">
        <v>145499844</v>
      </c>
      <c r="E1755" s="241">
        <v>5320007684</v>
      </c>
      <c r="F1755" s="231">
        <v>46084</v>
      </c>
      <c r="G1755" s="379" t="s">
        <v>2163</v>
      </c>
      <c r="H1755" s="265" t="s">
        <v>1657</v>
      </c>
      <c r="I1755" s="265" t="s">
        <v>105</v>
      </c>
      <c r="J1755" s="265" t="s">
        <v>322</v>
      </c>
      <c r="K1755" s="265" t="s">
        <v>242</v>
      </c>
      <c r="L1755" s="231">
        <v>46101</v>
      </c>
      <c r="M1755" s="73">
        <v>40</v>
      </c>
      <c r="N1755" s="75" t="s">
        <v>6661</v>
      </c>
      <c r="O1755" s="75" t="s">
        <v>6662</v>
      </c>
      <c r="P1755" s="85">
        <v>2830049821</v>
      </c>
      <c r="Q1755" s="231">
        <v>46090</v>
      </c>
      <c r="R1755" s="241">
        <v>1209391745</v>
      </c>
      <c r="S1755" s="241">
        <v>224279052</v>
      </c>
      <c r="T1755" s="231">
        <v>46090</v>
      </c>
      <c r="U1755" s="261">
        <v>10680.998</v>
      </c>
      <c r="V1755" s="261">
        <v>10256.178</v>
      </c>
      <c r="W1755" s="241">
        <v>12</v>
      </c>
      <c r="X1755" s="241">
        <v>0</v>
      </c>
      <c r="Y1755" s="98">
        <v>235600377102</v>
      </c>
      <c r="Z1755" s="82" t="s">
        <v>128</v>
      </c>
      <c r="AA1755" s="75" t="s">
        <v>399</v>
      </c>
      <c r="AB1755" s="75" t="s">
        <v>5305</v>
      </c>
      <c r="AC1755" s="98">
        <v>235600369737</v>
      </c>
      <c r="AD1755" s="75" t="s">
        <v>113</v>
      </c>
      <c r="AE1755" s="74">
        <v>46096</v>
      </c>
      <c r="AF1755" s="80">
        <v>46094.395833333336</v>
      </c>
      <c r="AG1755" s="80">
        <v>46094.499305555553</v>
      </c>
      <c r="AH1755" s="80">
        <v>46093.708333333336</v>
      </c>
      <c r="AI1755" s="99">
        <v>46094</v>
      </c>
      <c r="AJ1755" s="99">
        <v>46095</v>
      </c>
      <c r="AK1755" s="99">
        <v>46095</v>
      </c>
      <c r="AL1755" s="74">
        <v>46100</v>
      </c>
      <c r="AM1755" s="99">
        <v>46105</v>
      </c>
      <c r="AN1755" s="99">
        <v>46105</v>
      </c>
      <c r="AO1755" s="81" t="s">
        <v>121</v>
      </c>
      <c r="AP1755" s="81" t="s">
        <v>121</v>
      </c>
      <c r="AQ1755" s="81" t="s">
        <v>121</v>
      </c>
      <c r="AR1755" s="81" t="s">
        <v>121</v>
      </c>
      <c r="AS1755" s="81" t="s">
        <v>121</v>
      </c>
      <c r="AT1755" s="81" t="s">
        <v>121</v>
      </c>
      <c r="AU1755" s="224" t="s">
        <v>5120</v>
      </c>
      <c r="AV1755" s="134">
        <v>46090</v>
      </c>
      <c r="AW1755" s="75">
        <f>_xlfn.XLOOKUP(D1755,'[1]OPS Loading report'!$E:$E,'[1]OPS Loading report'!$G:$G)</f>
        <v>0</v>
      </c>
      <c r="AX1755" s="182">
        <v>0</v>
      </c>
      <c r="AZ1755" s="271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75">
        <f>IF(COUNTIF($C$3:C1755, C1755)=1, 1, 0)</f>
        <v>0</v>
      </c>
      <c r="BU1755" s="201" t="s">
        <v>6655</v>
      </c>
      <c r="BV1755" s="340">
        <v>46098</v>
      </c>
      <c r="BW1755" s="22"/>
      <c r="BX1755" s="22"/>
      <c r="BY1755" s="22"/>
      <c r="BZ1755" s="87">
        <f t="shared" si="559"/>
        <v>10</v>
      </c>
      <c r="CA1755" s="22"/>
      <c r="CB1755" s="88">
        <f t="shared" si="538"/>
        <v>12</v>
      </c>
      <c r="CC1755" s="89"/>
      <c r="CD1755" s="22"/>
      <c r="CE1755" s="87">
        <f t="shared" si="558"/>
        <v>3</v>
      </c>
      <c r="CF1755" s="90">
        <v>15696600</v>
      </c>
      <c r="CG1755" s="90"/>
      <c r="CH1755" s="90">
        <v>15696600</v>
      </c>
      <c r="CI1755" s="22">
        <v>26161</v>
      </c>
      <c r="CJ1755" s="87">
        <f t="shared" si="553"/>
        <v>3</v>
      </c>
      <c r="CK1755" s="87">
        <f t="shared" si="554"/>
        <v>11</v>
      </c>
      <c r="CL1755" s="22" t="s">
        <v>5125</v>
      </c>
      <c r="CM1755" s="22" t="s">
        <v>6656</v>
      </c>
    </row>
    <row r="1756" spans="1:91" s="85" customFormat="1" ht="14.45" customHeight="1" x14ac:dyDescent="0.25">
      <c r="A1756" s="69">
        <f t="shared" si="557"/>
        <v>1754</v>
      </c>
      <c r="B1756" s="70" t="s">
        <v>102</v>
      </c>
      <c r="C1756" s="98">
        <v>235600369737</v>
      </c>
      <c r="D1756" s="265">
        <v>145523690</v>
      </c>
      <c r="E1756" s="241">
        <v>5320007684</v>
      </c>
      <c r="F1756" s="231">
        <v>46084</v>
      </c>
      <c r="G1756" s="379" t="s">
        <v>2163</v>
      </c>
      <c r="H1756" s="265" t="s">
        <v>1657</v>
      </c>
      <c r="I1756" s="265" t="s">
        <v>105</v>
      </c>
      <c r="J1756" s="265" t="s">
        <v>322</v>
      </c>
      <c r="K1756" s="265" t="s">
        <v>242</v>
      </c>
      <c r="L1756" s="231">
        <v>46101</v>
      </c>
      <c r="M1756" s="73">
        <v>0</v>
      </c>
      <c r="N1756" s="75" t="s">
        <v>6661</v>
      </c>
      <c r="O1756" s="75" t="s">
        <v>6662</v>
      </c>
      <c r="P1756" s="85">
        <v>2830049822</v>
      </c>
      <c r="Q1756" s="231">
        <v>46090</v>
      </c>
      <c r="R1756" s="241">
        <v>1209391746</v>
      </c>
      <c r="S1756" s="241">
        <v>224279058</v>
      </c>
      <c r="T1756" s="231">
        <v>46090</v>
      </c>
      <c r="U1756" s="261">
        <v>2665.7890000000002</v>
      </c>
      <c r="V1756" s="261">
        <v>2559.761</v>
      </c>
      <c r="W1756" s="241">
        <v>3</v>
      </c>
      <c r="X1756" s="241">
        <v>0</v>
      </c>
      <c r="Y1756" s="98">
        <v>235600377102</v>
      </c>
      <c r="Z1756" s="82" t="s">
        <v>128</v>
      </c>
      <c r="AA1756" s="75" t="s">
        <v>399</v>
      </c>
      <c r="AB1756" s="75" t="s">
        <v>5305</v>
      </c>
      <c r="AC1756" s="98">
        <v>235600369737</v>
      </c>
      <c r="AD1756" s="75" t="s">
        <v>113</v>
      </c>
      <c r="AE1756" s="74">
        <v>46096</v>
      </c>
      <c r="AF1756" s="80">
        <v>46094.395833333336</v>
      </c>
      <c r="AG1756" s="80">
        <v>46094.499305555553</v>
      </c>
      <c r="AH1756" s="80">
        <v>46093.708333333336</v>
      </c>
      <c r="AI1756" s="99">
        <v>46094</v>
      </c>
      <c r="AJ1756" s="99">
        <v>46095</v>
      </c>
      <c r="AK1756" s="99">
        <v>46095</v>
      </c>
      <c r="AL1756" s="74">
        <v>46100</v>
      </c>
      <c r="AM1756" s="99">
        <v>46105</v>
      </c>
      <c r="AN1756" s="99">
        <v>46105</v>
      </c>
      <c r="AO1756" s="81" t="s">
        <v>121</v>
      </c>
      <c r="AP1756" s="81" t="s">
        <v>121</v>
      </c>
      <c r="AQ1756" s="81" t="s">
        <v>121</v>
      </c>
      <c r="AR1756" s="81" t="s">
        <v>121</v>
      </c>
      <c r="AS1756" s="81" t="s">
        <v>121</v>
      </c>
      <c r="AT1756" s="81" t="s">
        <v>121</v>
      </c>
      <c r="AU1756" s="224" t="s">
        <v>5120</v>
      </c>
      <c r="AV1756" s="263">
        <v>46090</v>
      </c>
      <c r="AW1756" s="182">
        <v>0</v>
      </c>
      <c r="AX1756" s="182">
        <v>0</v>
      </c>
      <c r="AZ1756" s="271"/>
      <c r="BF1756" s="22"/>
      <c r="BG1756" s="22"/>
      <c r="BH1756" s="22"/>
      <c r="BI1756" s="22"/>
      <c r="BJ1756" s="22"/>
      <c r="BK1756" s="22"/>
      <c r="BL1756" s="22"/>
      <c r="BM1756" s="22"/>
      <c r="BN1756" s="22"/>
      <c r="BO1756" s="22"/>
      <c r="BP1756" s="22"/>
      <c r="BQ1756" s="22"/>
      <c r="BR1756" s="22"/>
      <c r="BS1756" s="22"/>
      <c r="BT1756" s="75">
        <f>IF(COUNTIF($C$3:C1756, C1756)=1, 1, 0)</f>
        <v>0</v>
      </c>
      <c r="BU1756" s="201" t="s">
        <v>6655</v>
      </c>
      <c r="BV1756" s="340">
        <v>46098</v>
      </c>
      <c r="BW1756" s="22"/>
      <c r="BX1756" s="22"/>
      <c r="BY1756" s="22"/>
      <c r="BZ1756" s="87">
        <f t="shared" si="559"/>
        <v>10</v>
      </c>
      <c r="CA1756" s="22"/>
      <c r="CB1756" s="88">
        <f t="shared" si="538"/>
        <v>12</v>
      </c>
      <c r="CC1756" s="89"/>
      <c r="CD1756" s="22"/>
      <c r="CE1756" s="87">
        <f t="shared" si="558"/>
        <v>3</v>
      </c>
      <c r="CF1756" s="90"/>
      <c r="CG1756" s="90"/>
      <c r="CH1756" s="90"/>
      <c r="CI1756" s="22"/>
      <c r="CJ1756" s="87">
        <f t="shared" si="553"/>
        <v>3</v>
      </c>
      <c r="CK1756" s="87">
        <f t="shared" si="554"/>
        <v>11</v>
      </c>
      <c r="CL1756" s="22" t="s">
        <v>5125</v>
      </c>
      <c r="CM1756" s="22" t="s">
        <v>6656</v>
      </c>
    </row>
    <row r="1757" spans="1:91" s="85" customFormat="1" ht="14.45" customHeight="1" x14ac:dyDescent="0.25">
      <c r="A1757" s="69">
        <f t="shared" si="557"/>
        <v>1755</v>
      </c>
      <c r="B1757" s="70" t="s">
        <v>102</v>
      </c>
      <c r="C1757" s="98">
        <v>235600377110</v>
      </c>
      <c r="D1757" s="265">
        <v>145664652</v>
      </c>
      <c r="E1757" s="241">
        <v>5320007872</v>
      </c>
      <c r="F1757" s="231">
        <v>46091</v>
      </c>
      <c r="G1757" s="379" t="s">
        <v>299</v>
      </c>
      <c r="H1757" s="265" t="s">
        <v>1657</v>
      </c>
      <c r="I1757" s="265" t="s">
        <v>105</v>
      </c>
      <c r="J1757" s="265" t="s">
        <v>322</v>
      </c>
      <c r="K1757" s="265" t="s">
        <v>242</v>
      </c>
      <c r="L1757" s="231">
        <v>46112</v>
      </c>
      <c r="M1757" s="73">
        <v>40</v>
      </c>
      <c r="N1757" s="75" t="s">
        <v>6665</v>
      </c>
      <c r="O1757" s="75" t="s">
        <v>6666</v>
      </c>
      <c r="P1757" s="85">
        <v>2830049909</v>
      </c>
      <c r="Q1757" s="231">
        <v>46091</v>
      </c>
      <c r="R1757" s="241">
        <v>1209392182</v>
      </c>
      <c r="S1757" s="241">
        <v>224303691</v>
      </c>
      <c r="T1757" s="231">
        <v>46091</v>
      </c>
      <c r="U1757" s="261">
        <v>5155.4570000000003</v>
      </c>
      <c r="V1757" s="261">
        <v>4965.5240000000003</v>
      </c>
      <c r="W1757" s="241">
        <v>9</v>
      </c>
      <c r="X1757" s="241">
        <v>0</v>
      </c>
      <c r="Y1757" s="98">
        <v>235600382385</v>
      </c>
      <c r="Z1757" s="82" t="s">
        <v>128</v>
      </c>
      <c r="AA1757" s="75" t="s">
        <v>399</v>
      </c>
      <c r="AB1757" s="75" t="s">
        <v>5305</v>
      </c>
      <c r="AC1757" s="98">
        <v>235600377110</v>
      </c>
      <c r="AD1757" s="75" t="s">
        <v>113</v>
      </c>
      <c r="AE1757" s="74">
        <v>46096</v>
      </c>
      <c r="AF1757" s="80">
        <v>46094.395833333336</v>
      </c>
      <c r="AG1757" s="80">
        <v>46094.499305555553</v>
      </c>
      <c r="AH1757" s="80">
        <v>46093.708333333336</v>
      </c>
      <c r="AI1757" s="99">
        <v>46094</v>
      </c>
      <c r="AJ1757" s="99">
        <v>46095</v>
      </c>
      <c r="AK1757" s="99">
        <v>46095</v>
      </c>
      <c r="AL1757" s="74">
        <v>46100</v>
      </c>
      <c r="AM1757" s="99">
        <v>46105</v>
      </c>
      <c r="AN1757" s="99">
        <v>46105</v>
      </c>
      <c r="AO1757" s="81" t="s">
        <v>121</v>
      </c>
      <c r="AP1757" s="81" t="s">
        <v>121</v>
      </c>
      <c r="AQ1757" s="81" t="s">
        <v>121</v>
      </c>
      <c r="AR1757" s="81" t="s">
        <v>121</v>
      </c>
      <c r="AS1757" s="81" t="s">
        <v>121</v>
      </c>
      <c r="AT1757" s="81" t="s">
        <v>121</v>
      </c>
      <c r="AU1757" s="224" t="s">
        <v>5120</v>
      </c>
      <c r="AV1757" s="134">
        <v>46091</v>
      </c>
      <c r="AW1757" s="182" t="s">
        <v>6667</v>
      </c>
      <c r="AX1757" s="182" t="s">
        <v>6668</v>
      </c>
      <c r="AZ1757" s="271"/>
      <c r="BF1757" s="22"/>
      <c r="BG1757" s="22"/>
      <c r="BH1757" s="22"/>
      <c r="BI1757" s="22"/>
      <c r="BJ1757" s="22"/>
      <c r="BK1757" s="22"/>
      <c r="BL1757" s="22"/>
      <c r="BM1757" s="22"/>
      <c r="BN1757" s="22"/>
      <c r="BO1757" s="22"/>
      <c r="BP1757" s="22"/>
      <c r="BQ1757" s="22"/>
      <c r="BR1757" s="22"/>
      <c r="BS1757" s="22"/>
      <c r="BT1757" s="75">
        <f>IF(COUNTIF($C$3:C1757, C1757)=1, 1, 0)</f>
        <v>0</v>
      </c>
      <c r="BU1757" s="201" t="s">
        <v>5308</v>
      </c>
      <c r="BV1757" s="74">
        <v>46098</v>
      </c>
      <c r="BW1757" s="22"/>
      <c r="BX1757" s="22"/>
      <c r="BY1757" s="22"/>
      <c r="BZ1757" s="87">
        <f t="shared" si="559"/>
        <v>11</v>
      </c>
      <c r="CA1757" s="22"/>
      <c r="CB1757" s="88">
        <f t="shared" si="538"/>
        <v>12</v>
      </c>
      <c r="CC1757" s="89"/>
      <c r="CD1757" s="22"/>
      <c r="CE1757" s="87">
        <f t="shared" si="558"/>
        <v>3</v>
      </c>
      <c r="CF1757" s="90">
        <v>15696600</v>
      </c>
      <c r="CG1757" s="90"/>
      <c r="CH1757" s="90">
        <v>15696600</v>
      </c>
      <c r="CI1757" s="22">
        <v>26161</v>
      </c>
      <c r="CJ1757" s="87">
        <f t="shared" si="553"/>
        <v>3</v>
      </c>
      <c r="CK1757" s="87">
        <f t="shared" si="554"/>
        <v>11</v>
      </c>
      <c r="CL1757" s="22" t="s">
        <v>5125</v>
      </c>
      <c r="CM1757" s="22" t="s">
        <v>5309</v>
      </c>
    </row>
    <row r="1758" spans="1:91" s="85" customFormat="1" ht="14.45" customHeight="1" x14ac:dyDescent="0.25">
      <c r="A1758" s="69">
        <f t="shared" si="557"/>
        <v>1756</v>
      </c>
      <c r="B1758" s="70" t="s">
        <v>102</v>
      </c>
      <c r="C1758" s="98">
        <v>235600377110</v>
      </c>
      <c r="D1758" s="265">
        <v>145665165</v>
      </c>
      <c r="E1758" s="241">
        <v>5320007872</v>
      </c>
      <c r="F1758" s="231">
        <v>46091</v>
      </c>
      <c r="G1758" s="379" t="s">
        <v>290</v>
      </c>
      <c r="H1758" s="265" t="s">
        <v>1657</v>
      </c>
      <c r="I1758" s="265" t="s">
        <v>105</v>
      </c>
      <c r="J1758" s="265" t="s">
        <v>322</v>
      </c>
      <c r="K1758" s="265" t="s">
        <v>242</v>
      </c>
      <c r="L1758" s="231">
        <v>46111</v>
      </c>
      <c r="M1758" s="73">
        <v>0</v>
      </c>
      <c r="N1758" s="75" t="s">
        <v>6665</v>
      </c>
      <c r="O1758" s="75" t="s">
        <v>6666</v>
      </c>
      <c r="P1758" s="85">
        <v>2830049910</v>
      </c>
      <c r="Q1758" s="231">
        <v>46091</v>
      </c>
      <c r="R1758" s="241">
        <v>1209392183</v>
      </c>
      <c r="S1758" s="241">
        <v>224303671</v>
      </c>
      <c r="T1758" s="231">
        <v>46091</v>
      </c>
      <c r="U1758" s="261">
        <v>9175.7649999999994</v>
      </c>
      <c r="V1758" s="261">
        <v>8845.7870000000003</v>
      </c>
      <c r="W1758" s="241">
        <v>10</v>
      </c>
      <c r="X1758" s="241">
        <v>0</v>
      </c>
      <c r="Y1758" s="98">
        <v>235600382385</v>
      </c>
      <c r="Z1758" s="82" t="s">
        <v>128</v>
      </c>
      <c r="AA1758" s="75" t="s">
        <v>399</v>
      </c>
      <c r="AB1758" s="75" t="s">
        <v>5305</v>
      </c>
      <c r="AC1758" s="98">
        <v>235600377110</v>
      </c>
      <c r="AD1758" s="75" t="s">
        <v>113</v>
      </c>
      <c r="AE1758" s="74">
        <v>46096</v>
      </c>
      <c r="AF1758" s="80">
        <v>46094.395833333336</v>
      </c>
      <c r="AG1758" s="80">
        <v>46094.499305555553</v>
      </c>
      <c r="AH1758" s="80">
        <v>46093.708333333336</v>
      </c>
      <c r="AI1758" s="99">
        <v>46094</v>
      </c>
      <c r="AJ1758" s="99">
        <v>46095</v>
      </c>
      <c r="AK1758" s="99">
        <v>46095</v>
      </c>
      <c r="AL1758" s="74">
        <v>46100</v>
      </c>
      <c r="AM1758" s="99">
        <v>46105</v>
      </c>
      <c r="AN1758" s="99">
        <v>46105</v>
      </c>
      <c r="AO1758" s="81" t="s">
        <v>121</v>
      </c>
      <c r="AP1758" s="81" t="s">
        <v>121</v>
      </c>
      <c r="AQ1758" s="81" t="s">
        <v>121</v>
      </c>
      <c r="AR1758" s="81" t="s">
        <v>121</v>
      </c>
      <c r="AS1758" s="81" t="s">
        <v>121</v>
      </c>
      <c r="AT1758" s="81" t="s">
        <v>121</v>
      </c>
      <c r="AU1758" s="224" t="s">
        <v>5120</v>
      </c>
      <c r="AV1758" s="134">
        <v>46091</v>
      </c>
      <c r="AW1758" s="182">
        <v>0</v>
      </c>
      <c r="AX1758" s="182">
        <v>0</v>
      </c>
      <c r="AZ1758" s="271"/>
      <c r="BF1758" s="22"/>
      <c r="BG1758" s="22"/>
      <c r="BH1758" s="22"/>
      <c r="BI1758" s="22"/>
      <c r="BJ1758" s="22"/>
      <c r="BK1758" s="22"/>
      <c r="BL1758" s="22"/>
      <c r="BM1758" s="22"/>
      <c r="BN1758" s="22"/>
      <c r="BO1758" s="22"/>
      <c r="BP1758" s="22"/>
      <c r="BQ1758" s="22"/>
      <c r="BR1758" s="22"/>
      <c r="BS1758" s="22"/>
      <c r="BT1758" s="75">
        <f>IF(COUNTIF($C$3:C1758, C1758)=1, 1, 0)</f>
        <v>0</v>
      </c>
      <c r="BU1758" s="201" t="s">
        <v>5308</v>
      </c>
      <c r="BV1758" s="74">
        <v>46098</v>
      </c>
      <c r="BW1758" s="22"/>
      <c r="BX1758" s="22"/>
      <c r="BY1758" s="22"/>
      <c r="BZ1758" s="87">
        <f t="shared" si="559"/>
        <v>11</v>
      </c>
      <c r="CA1758" s="22"/>
      <c r="CB1758" s="88">
        <f t="shared" si="538"/>
        <v>12</v>
      </c>
      <c r="CC1758" s="89"/>
      <c r="CD1758" s="22"/>
      <c r="CE1758" s="87">
        <f t="shared" si="558"/>
        <v>3</v>
      </c>
      <c r="CF1758" s="90"/>
      <c r="CG1758" s="90"/>
      <c r="CH1758" s="90"/>
      <c r="CI1758" s="22"/>
      <c r="CJ1758" s="87">
        <f t="shared" si="553"/>
        <v>3</v>
      </c>
      <c r="CK1758" s="87">
        <f t="shared" si="554"/>
        <v>11</v>
      </c>
      <c r="CL1758" s="22" t="s">
        <v>5125</v>
      </c>
      <c r="CM1758" s="22" t="s">
        <v>5309</v>
      </c>
    </row>
    <row r="1759" spans="1:91" s="85" customFormat="1" ht="14.45" customHeight="1" x14ac:dyDescent="0.25">
      <c r="A1759" s="69">
        <f t="shared" si="557"/>
        <v>1757</v>
      </c>
      <c r="B1759" s="73" t="s">
        <v>102</v>
      </c>
      <c r="C1759" s="107">
        <v>266307336</v>
      </c>
      <c r="D1759" s="265">
        <v>145597409</v>
      </c>
      <c r="E1759" s="241">
        <v>5320007805</v>
      </c>
      <c r="F1759" s="231">
        <v>46086</v>
      </c>
      <c r="G1759" s="265" t="s">
        <v>1421</v>
      </c>
      <c r="H1759" s="265" t="s">
        <v>2963</v>
      </c>
      <c r="I1759" s="265" t="s">
        <v>105</v>
      </c>
      <c r="J1759" s="85" t="s">
        <v>1161</v>
      </c>
      <c r="K1759" s="265" t="s">
        <v>242</v>
      </c>
      <c r="L1759" s="289">
        <v>46104</v>
      </c>
      <c r="M1759" s="265">
        <v>40</v>
      </c>
      <c r="N1759" s="339" t="s">
        <v>6669</v>
      </c>
      <c r="O1759" s="85" t="s">
        <v>6670</v>
      </c>
      <c r="P1759" s="85">
        <v>2830049779</v>
      </c>
      <c r="Q1759" s="231">
        <v>46089</v>
      </c>
      <c r="R1759" s="241">
        <v>1209391583</v>
      </c>
      <c r="S1759" s="241">
        <v>224295676</v>
      </c>
      <c r="T1759" s="231">
        <v>46089</v>
      </c>
      <c r="U1759" s="261">
        <v>5265.0150000000003</v>
      </c>
      <c r="V1759" s="261">
        <v>5075.2849999999999</v>
      </c>
      <c r="W1759" s="241">
        <v>8</v>
      </c>
      <c r="X1759" s="241">
        <v>0</v>
      </c>
      <c r="Y1759" s="270">
        <v>266655650</v>
      </c>
      <c r="Z1759" s="241" t="s">
        <v>110</v>
      </c>
      <c r="AA1759" s="85" t="s">
        <v>5711</v>
      </c>
      <c r="AB1759" s="241" t="s">
        <v>4504</v>
      </c>
      <c r="AC1759" s="107">
        <v>266307336</v>
      </c>
      <c r="AD1759" s="75" t="s">
        <v>113</v>
      </c>
      <c r="AE1759" s="221">
        <v>46094</v>
      </c>
      <c r="AF1759" s="130">
        <v>46092.291666666664</v>
      </c>
      <c r="AG1759" s="130">
        <v>46091.291666666664</v>
      </c>
      <c r="AH1759" s="130">
        <v>46091.291666666664</v>
      </c>
      <c r="AI1759" s="74">
        <v>46090</v>
      </c>
      <c r="AJ1759" s="221">
        <v>46094</v>
      </c>
      <c r="AK1759" s="226">
        <v>46094</v>
      </c>
      <c r="AL1759" s="74">
        <v>46096</v>
      </c>
      <c r="AM1759" s="241"/>
      <c r="AN1759" s="99">
        <v>46096</v>
      </c>
      <c r="AO1759" s="81" t="s">
        <v>121</v>
      </c>
      <c r="AP1759" s="81" t="s">
        <v>121</v>
      </c>
      <c r="AQ1759" s="81" t="s">
        <v>121</v>
      </c>
      <c r="AR1759" s="81" t="s">
        <v>121</v>
      </c>
      <c r="AS1759" s="81" t="s">
        <v>121</v>
      </c>
      <c r="AT1759" s="81" t="s">
        <v>121</v>
      </c>
      <c r="AU1759" s="82" t="s">
        <v>5120</v>
      </c>
      <c r="AV1759" s="233">
        <v>46089</v>
      </c>
      <c r="AW1759" s="182" t="s">
        <v>6671</v>
      </c>
      <c r="AX1759" s="182" t="s">
        <v>6672</v>
      </c>
      <c r="AZ1759" s="271"/>
      <c r="BT1759" s="75">
        <f>IF(COUNTIF($C$3:C1759, C1759)=1, 1, 0)</f>
        <v>0</v>
      </c>
      <c r="BU1759" s="201" t="s">
        <v>5767</v>
      </c>
      <c r="BV1759" s="74">
        <v>46105</v>
      </c>
      <c r="BZ1759" s="87">
        <f t="shared" si="559"/>
        <v>10</v>
      </c>
      <c r="CA1759" s="22" t="s">
        <v>5124</v>
      </c>
      <c r="CB1759" s="88">
        <f t="shared" si="538"/>
        <v>13</v>
      </c>
      <c r="CC1759" s="89"/>
      <c r="CD1759" s="22"/>
      <c r="CE1759" s="87">
        <f t="shared" si="558"/>
        <v>3</v>
      </c>
      <c r="CF1759" s="90">
        <v>4040920</v>
      </c>
      <c r="CG1759" s="90">
        <v>3030690</v>
      </c>
      <c r="CH1759" s="90">
        <v>7071610</v>
      </c>
      <c r="CI1759" s="91">
        <v>26585</v>
      </c>
      <c r="CJ1759" s="87">
        <f t="shared" si="553"/>
        <v>3</v>
      </c>
      <c r="CK1759" s="87">
        <f t="shared" si="554"/>
        <v>10</v>
      </c>
      <c r="CL1759" s="22" t="s">
        <v>5125</v>
      </c>
      <c r="CM1759" s="22" t="s">
        <v>5768</v>
      </c>
    </row>
    <row r="1760" spans="1:91" s="85" customFormat="1" ht="14.45" customHeight="1" x14ac:dyDescent="0.25">
      <c r="A1760" s="69">
        <f t="shared" si="557"/>
        <v>1758</v>
      </c>
      <c r="B1760" s="73" t="s">
        <v>102</v>
      </c>
      <c r="C1760" s="107">
        <v>266307336</v>
      </c>
      <c r="D1760" s="265">
        <v>145618800</v>
      </c>
      <c r="E1760" s="241">
        <v>5320007805</v>
      </c>
      <c r="F1760" s="231">
        <v>46086</v>
      </c>
      <c r="G1760" s="265" t="s">
        <v>2992</v>
      </c>
      <c r="H1760" s="265" t="s">
        <v>2963</v>
      </c>
      <c r="I1760" s="265" t="s">
        <v>105</v>
      </c>
      <c r="J1760" s="265" t="s">
        <v>1161</v>
      </c>
      <c r="K1760" s="265" t="s">
        <v>242</v>
      </c>
      <c r="L1760" s="289">
        <v>46101</v>
      </c>
      <c r="M1760" s="265">
        <v>0</v>
      </c>
      <c r="N1760" s="339" t="s">
        <v>6669</v>
      </c>
      <c r="O1760" s="85" t="s">
        <v>6670</v>
      </c>
      <c r="P1760" s="85">
        <v>2830049780</v>
      </c>
      <c r="Q1760" s="231">
        <v>46089</v>
      </c>
      <c r="R1760" s="241">
        <v>1209391584</v>
      </c>
      <c r="S1760" s="241">
        <v>224295674</v>
      </c>
      <c r="T1760" s="231">
        <v>46089</v>
      </c>
      <c r="U1760" s="261">
        <v>9010.5529999999999</v>
      </c>
      <c r="V1760" s="261">
        <v>8676.2039999999997</v>
      </c>
      <c r="W1760" s="241">
        <v>10</v>
      </c>
      <c r="X1760" s="241">
        <v>6</v>
      </c>
      <c r="Y1760" s="270">
        <v>266655650</v>
      </c>
      <c r="Z1760" s="241" t="s">
        <v>110</v>
      </c>
      <c r="AA1760" s="85" t="s">
        <v>5711</v>
      </c>
      <c r="AB1760" s="241" t="s">
        <v>4504</v>
      </c>
      <c r="AC1760" s="107">
        <v>266307336</v>
      </c>
      <c r="AD1760" s="75" t="s">
        <v>113</v>
      </c>
      <c r="AE1760" s="221">
        <v>46094</v>
      </c>
      <c r="AF1760" s="130">
        <v>46092.291666666664</v>
      </c>
      <c r="AG1760" s="130">
        <v>46091.291666666664</v>
      </c>
      <c r="AH1760" s="130">
        <v>46091.291666666664</v>
      </c>
      <c r="AI1760" s="74">
        <v>46090</v>
      </c>
      <c r="AJ1760" s="221">
        <v>46094</v>
      </c>
      <c r="AK1760" s="221">
        <v>46094</v>
      </c>
      <c r="AL1760" s="74">
        <v>46096</v>
      </c>
      <c r="AM1760" s="241"/>
      <c r="AN1760" s="99">
        <v>46096</v>
      </c>
      <c r="AO1760" s="81" t="s">
        <v>121</v>
      </c>
      <c r="AP1760" s="81" t="s">
        <v>121</v>
      </c>
      <c r="AQ1760" s="81" t="s">
        <v>121</v>
      </c>
      <c r="AR1760" s="81" t="s">
        <v>121</v>
      </c>
      <c r="AS1760" s="81" t="s">
        <v>121</v>
      </c>
      <c r="AT1760" s="81" t="s">
        <v>121</v>
      </c>
      <c r="AU1760" s="82" t="s">
        <v>5120</v>
      </c>
      <c r="AV1760" s="134">
        <v>46089</v>
      </c>
      <c r="AW1760" s="182">
        <v>0</v>
      </c>
      <c r="AX1760" s="182">
        <v>0</v>
      </c>
      <c r="AZ1760" s="271"/>
      <c r="BT1760" s="75">
        <f>IF(COUNTIF($C$3:C1760, C1760)=1, 1, 0)</f>
        <v>0</v>
      </c>
      <c r="BU1760" s="201" t="s">
        <v>5767</v>
      </c>
      <c r="BV1760" s="74">
        <v>46105</v>
      </c>
      <c r="BZ1760" s="87">
        <f t="shared" si="559"/>
        <v>10</v>
      </c>
      <c r="CA1760" s="22" t="s">
        <v>5124</v>
      </c>
      <c r="CB1760" s="88">
        <f t="shared" si="538"/>
        <v>13</v>
      </c>
      <c r="CC1760" s="89"/>
      <c r="CD1760" s="22"/>
      <c r="CE1760" s="87">
        <f t="shared" si="558"/>
        <v>3</v>
      </c>
      <c r="CF1760" s="90"/>
      <c r="CG1760" s="90"/>
      <c r="CH1760" s="90"/>
      <c r="CI1760" s="22"/>
      <c r="CJ1760" s="87">
        <f t="shared" si="553"/>
        <v>3</v>
      </c>
      <c r="CK1760" s="87">
        <f t="shared" si="554"/>
        <v>10</v>
      </c>
      <c r="CL1760" s="22" t="s">
        <v>5125</v>
      </c>
      <c r="CM1760" s="22" t="s">
        <v>5768</v>
      </c>
    </row>
    <row r="1761" spans="1:111" s="85" customFormat="1" ht="14.45" customHeight="1" x14ac:dyDescent="0.25">
      <c r="A1761" s="69">
        <f t="shared" si="557"/>
        <v>1759</v>
      </c>
      <c r="B1761" s="73" t="s">
        <v>102</v>
      </c>
      <c r="C1761" s="107">
        <v>266307336</v>
      </c>
      <c r="D1761" s="265">
        <v>145587843</v>
      </c>
      <c r="E1761" s="241">
        <v>5320007805</v>
      </c>
      <c r="F1761" s="231">
        <v>46087</v>
      </c>
      <c r="G1761" s="265" t="s">
        <v>2992</v>
      </c>
      <c r="H1761" s="265" t="s">
        <v>2963</v>
      </c>
      <c r="I1761" s="265" t="s">
        <v>105</v>
      </c>
      <c r="J1761" s="265" t="s">
        <v>1161</v>
      </c>
      <c r="K1761" s="265" t="s">
        <v>242</v>
      </c>
      <c r="L1761" s="289">
        <v>46101</v>
      </c>
      <c r="M1761" s="265">
        <v>0</v>
      </c>
      <c r="N1761" s="339" t="s">
        <v>6669</v>
      </c>
      <c r="O1761" s="85" t="s">
        <v>6670</v>
      </c>
      <c r="P1761" s="85">
        <v>2830049781</v>
      </c>
      <c r="Q1761" s="231">
        <v>46089</v>
      </c>
      <c r="R1761" s="241">
        <v>1209391585</v>
      </c>
      <c r="S1761" s="241">
        <v>224295671</v>
      </c>
      <c r="T1761" s="231">
        <v>46089</v>
      </c>
      <c r="U1761" s="261">
        <v>2703.3710000000001</v>
      </c>
      <c r="V1761" s="261">
        <v>2602.6619999999998</v>
      </c>
      <c r="W1761" s="241">
        <v>3</v>
      </c>
      <c r="X1761" s="241">
        <v>2</v>
      </c>
      <c r="Y1761" s="270">
        <v>266655650</v>
      </c>
      <c r="Z1761" s="241" t="s">
        <v>110</v>
      </c>
      <c r="AA1761" s="85" t="s">
        <v>5711</v>
      </c>
      <c r="AB1761" s="241" t="s">
        <v>4504</v>
      </c>
      <c r="AC1761" s="107">
        <v>266307336</v>
      </c>
      <c r="AD1761" s="75" t="s">
        <v>113</v>
      </c>
      <c r="AE1761" s="221">
        <v>46094</v>
      </c>
      <c r="AF1761" s="130">
        <v>46092.291666666664</v>
      </c>
      <c r="AG1761" s="130">
        <v>46091.291666666664</v>
      </c>
      <c r="AH1761" s="130">
        <v>46091.291666666664</v>
      </c>
      <c r="AI1761" s="74">
        <v>46090</v>
      </c>
      <c r="AJ1761" s="221">
        <v>46094</v>
      </c>
      <c r="AK1761" s="221">
        <v>46094</v>
      </c>
      <c r="AL1761" s="74">
        <v>46096</v>
      </c>
      <c r="AM1761" s="241"/>
      <c r="AN1761" s="99">
        <v>46096</v>
      </c>
      <c r="AO1761" s="81" t="s">
        <v>121</v>
      </c>
      <c r="AP1761" s="81" t="s">
        <v>121</v>
      </c>
      <c r="AQ1761" s="81" t="s">
        <v>121</v>
      </c>
      <c r="AR1761" s="81" t="s">
        <v>121</v>
      </c>
      <c r="AS1761" s="81" t="s">
        <v>121</v>
      </c>
      <c r="AT1761" s="81" t="s">
        <v>121</v>
      </c>
      <c r="AU1761" s="82" t="s">
        <v>5120</v>
      </c>
      <c r="AV1761" s="134">
        <v>46089</v>
      </c>
      <c r="AW1761" s="182">
        <v>0</v>
      </c>
      <c r="AX1761" s="182">
        <v>0</v>
      </c>
      <c r="AZ1761" s="271"/>
      <c r="BT1761" s="75">
        <f>IF(COUNTIF($C$3:C1761, C1761)=1, 1, 0)</f>
        <v>0</v>
      </c>
      <c r="BU1761" s="201" t="s">
        <v>5767</v>
      </c>
      <c r="BV1761" s="74">
        <v>46105</v>
      </c>
      <c r="BZ1761" s="87">
        <f t="shared" si="559"/>
        <v>10</v>
      </c>
      <c r="CA1761" s="22" t="s">
        <v>5124</v>
      </c>
      <c r="CB1761" s="88">
        <f t="shared" si="538"/>
        <v>13</v>
      </c>
      <c r="CC1761" s="89"/>
      <c r="CD1761" s="22"/>
      <c r="CE1761" s="87">
        <f t="shared" si="558"/>
        <v>3</v>
      </c>
      <c r="CF1761" s="90"/>
      <c r="CG1761" s="90"/>
      <c r="CH1761" s="90"/>
      <c r="CI1761" s="22"/>
      <c r="CJ1761" s="87">
        <f t="shared" si="553"/>
        <v>3</v>
      </c>
      <c r="CK1761" s="87">
        <f t="shared" si="554"/>
        <v>10</v>
      </c>
      <c r="CL1761" s="22" t="s">
        <v>5125</v>
      </c>
      <c r="CM1761" s="22" t="s">
        <v>5768</v>
      </c>
    </row>
    <row r="1762" spans="1:111" s="168" customFormat="1" ht="14.45" customHeight="1" x14ac:dyDescent="0.25">
      <c r="A1762" s="69">
        <f t="shared" si="557"/>
        <v>1760</v>
      </c>
      <c r="B1762" s="206" t="s">
        <v>102</v>
      </c>
      <c r="C1762" s="98" t="s">
        <v>6109</v>
      </c>
      <c r="D1762" s="273">
        <v>145686966</v>
      </c>
      <c r="E1762" s="274"/>
      <c r="F1762" s="275">
        <v>46093</v>
      </c>
      <c r="G1762" s="273" t="s">
        <v>1280</v>
      </c>
      <c r="H1762" s="273" t="s">
        <v>2963</v>
      </c>
      <c r="I1762" s="273" t="s">
        <v>105</v>
      </c>
      <c r="J1762" s="168" t="s">
        <v>1161</v>
      </c>
      <c r="K1762" s="273" t="s">
        <v>242</v>
      </c>
      <c r="L1762" s="275">
        <v>46111</v>
      </c>
      <c r="M1762" s="385">
        <v>40</v>
      </c>
      <c r="N1762" s="168" t="s">
        <v>6673</v>
      </c>
      <c r="O1762" s="168" t="s">
        <v>6674</v>
      </c>
      <c r="P1762" s="168">
        <v>2830049815</v>
      </c>
      <c r="Q1762" s="74">
        <v>46090</v>
      </c>
      <c r="R1762" s="274">
        <v>1209391718</v>
      </c>
      <c r="S1762" s="274">
        <v>224297722</v>
      </c>
      <c r="T1762" s="74">
        <v>46090</v>
      </c>
      <c r="U1762" s="76">
        <v>17371.752</v>
      </c>
      <c r="V1762" s="76">
        <v>16751.499</v>
      </c>
      <c r="W1762" s="274">
        <v>20</v>
      </c>
      <c r="X1762" s="274">
        <v>6</v>
      </c>
      <c r="Y1762" s="246" t="s">
        <v>6675</v>
      </c>
      <c r="Z1762" s="274" t="s">
        <v>258</v>
      </c>
      <c r="AA1762" s="168" t="s">
        <v>631</v>
      </c>
      <c r="AB1762" s="125" t="s">
        <v>5660</v>
      </c>
      <c r="AC1762" s="98" t="s">
        <v>6109</v>
      </c>
      <c r="AD1762" s="182" t="s">
        <v>113</v>
      </c>
      <c r="AE1762" s="182"/>
      <c r="AF1762" s="277">
        <v>46092.895833333336</v>
      </c>
      <c r="AG1762" s="277">
        <v>46091.625</v>
      </c>
      <c r="AH1762" s="277">
        <v>46091.625</v>
      </c>
      <c r="AI1762" s="115">
        <v>46092</v>
      </c>
      <c r="AJ1762" s="263">
        <v>46093</v>
      </c>
      <c r="AK1762" s="249">
        <v>46093</v>
      </c>
      <c r="AL1762" s="115">
        <v>46091</v>
      </c>
      <c r="AM1762" s="121">
        <v>46095</v>
      </c>
      <c r="AN1762" s="121">
        <v>46095</v>
      </c>
      <c r="AO1762" s="81">
        <f>IF(AH1762&lt;AG1762,IF(AH1762=0,"",AH1762-1),IF(AG1762=0,"",AG1762-1))</f>
        <v>46090.625</v>
      </c>
      <c r="AP1762" s="81">
        <f>IF(AH1762&lt;AG1762,IF(AH1762=0,"",AH1762),IF(AG1762=0,"",AG1762))</f>
        <v>46091.625</v>
      </c>
      <c r="AQ1762" s="81">
        <f>IF(AH1762&lt;AG1762,IF(AH1762=0,"",AH1762),IF(AG1762=0,"",AG1762))</f>
        <v>46091.625</v>
      </c>
      <c r="AR1762" s="81">
        <f>IF(AI1762=0,"",IF(AI1762&lt;AJ1762,AJ1762+1,AI1762+1))</f>
        <v>46094</v>
      </c>
      <c r="AS1762" s="81">
        <f>IF(AI1762=0,"",IF(AE1762=0,IF(AJ1762=0,AI1762+2,AJ1762+2),AE1762+2))</f>
        <v>46095</v>
      </c>
      <c r="AT1762" s="81">
        <f>IF(AI1762=0,"",IF(AI1762&lt;AJ1762,AJ1762+1,AI1762+1))</f>
        <v>46094</v>
      </c>
      <c r="AU1762" s="82" t="s">
        <v>2787</v>
      </c>
      <c r="AV1762" s="351">
        <v>46090</v>
      </c>
      <c r="AW1762" s="182" t="s">
        <v>6676</v>
      </c>
      <c r="AX1762" s="182" t="s">
        <v>6677</v>
      </c>
      <c r="AZ1762" s="278"/>
      <c r="BT1762" s="75">
        <f>IF(COUNTIF($C$3:C1762, C1762)=1, 1, 0)</f>
        <v>0</v>
      </c>
      <c r="BU1762" s="201" t="s">
        <v>6115</v>
      </c>
      <c r="BV1762" s="74">
        <v>46093</v>
      </c>
      <c r="BZ1762" s="87">
        <f t="shared" si="559"/>
        <v>11</v>
      </c>
      <c r="CA1762" s="22"/>
      <c r="CB1762" s="88">
        <f t="shared" si="538"/>
        <v>11</v>
      </c>
      <c r="CC1762" s="89"/>
      <c r="CD1762" s="22"/>
      <c r="CE1762" s="87">
        <f t="shared" si="558"/>
        <v>3</v>
      </c>
      <c r="CF1762" s="90">
        <v>6961486</v>
      </c>
      <c r="CG1762" s="90"/>
      <c r="CH1762" s="90">
        <v>6961486</v>
      </c>
      <c r="CI1762" s="22">
        <v>26171</v>
      </c>
      <c r="CJ1762" s="87">
        <f t="shared" si="553"/>
        <v>3</v>
      </c>
      <c r="CK1762" s="87">
        <f t="shared" si="554"/>
        <v>11</v>
      </c>
      <c r="CL1762" s="22" t="s">
        <v>121</v>
      </c>
      <c r="CM1762" s="22" t="s">
        <v>6116</v>
      </c>
    </row>
    <row r="1763" spans="1:111" s="85" customFormat="1" ht="14.45" customHeight="1" x14ac:dyDescent="0.25">
      <c r="A1763" s="69">
        <f t="shared" si="557"/>
        <v>1761</v>
      </c>
      <c r="B1763" s="156" t="s">
        <v>102</v>
      </c>
      <c r="C1763" s="301">
        <v>235600393212</v>
      </c>
      <c r="D1763" s="273">
        <v>145482265</v>
      </c>
      <c r="E1763" s="274">
        <v>5320007878</v>
      </c>
      <c r="F1763" s="275">
        <v>46098</v>
      </c>
      <c r="G1763" s="273" t="s">
        <v>428</v>
      </c>
      <c r="H1763" s="273" t="s">
        <v>2531</v>
      </c>
      <c r="I1763" s="273" t="s">
        <v>656</v>
      </c>
      <c r="J1763" s="75" t="s">
        <v>430</v>
      </c>
      <c r="K1763" s="273" t="s">
        <v>242</v>
      </c>
      <c r="L1763" s="275">
        <v>46112</v>
      </c>
      <c r="M1763" s="273">
        <v>20</v>
      </c>
      <c r="N1763" s="75" t="s">
        <v>6678</v>
      </c>
      <c r="O1763" s="75" t="s">
        <v>6679</v>
      </c>
      <c r="P1763" s="85">
        <v>2830050484</v>
      </c>
      <c r="Q1763" s="231">
        <v>46102</v>
      </c>
      <c r="R1763" s="241">
        <v>1209395628</v>
      </c>
      <c r="S1763" s="241">
        <v>224348593</v>
      </c>
      <c r="T1763" s="231">
        <v>46102</v>
      </c>
      <c r="U1763" s="76">
        <v>3076.7579999999998</v>
      </c>
      <c r="V1763" s="76">
        <v>2956.9960000000001</v>
      </c>
      <c r="W1763" s="265">
        <v>5</v>
      </c>
      <c r="X1763" s="265">
        <v>0</v>
      </c>
      <c r="Y1763" s="246">
        <v>235600393255</v>
      </c>
      <c r="Z1763" s="82" t="s">
        <v>128</v>
      </c>
      <c r="AA1763" s="75" t="s">
        <v>399</v>
      </c>
      <c r="AB1763" s="82" t="s">
        <v>6201</v>
      </c>
      <c r="AC1763" s="301">
        <v>235600393212</v>
      </c>
      <c r="AD1763" s="75" t="s">
        <v>113</v>
      </c>
      <c r="AE1763" s="74">
        <v>46111</v>
      </c>
      <c r="AF1763" s="130">
        <v>46108.708333333336</v>
      </c>
      <c r="AG1763" s="130">
        <v>46108.5</v>
      </c>
      <c r="AH1763" s="130">
        <v>46108.5</v>
      </c>
      <c r="AI1763" s="74">
        <v>46108</v>
      </c>
      <c r="AJ1763" s="74">
        <v>46110</v>
      </c>
      <c r="AK1763" s="74">
        <v>46110</v>
      </c>
      <c r="AL1763" s="74">
        <v>46111</v>
      </c>
      <c r="AM1763" s="74">
        <v>46112</v>
      </c>
      <c r="AN1763" s="74">
        <v>46114</v>
      </c>
      <c r="AO1763" s="81" t="s">
        <v>121</v>
      </c>
      <c r="AP1763" s="81" t="s">
        <v>121</v>
      </c>
      <c r="AQ1763" s="81" t="s">
        <v>121</v>
      </c>
      <c r="AR1763" s="81" t="s">
        <v>121</v>
      </c>
      <c r="AS1763" s="81" t="s">
        <v>121</v>
      </c>
      <c r="AT1763" s="81" t="s">
        <v>121</v>
      </c>
      <c r="AU1763" s="82" t="s">
        <v>6202</v>
      </c>
      <c r="AV1763" s="134">
        <v>46102</v>
      </c>
      <c r="AW1763" s="182" t="s">
        <v>6680</v>
      </c>
      <c r="AX1763" s="182" t="s">
        <v>6681</v>
      </c>
      <c r="AZ1763" s="271"/>
      <c r="BT1763" s="75">
        <f>IF(COUNTIF($C$3:C1763, C1763)=1, 1, 0)</f>
        <v>0</v>
      </c>
      <c r="BU1763" s="220">
        <v>87221</v>
      </c>
      <c r="BV1763" s="74">
        <v>46111</v>
      </c>
      <c r="BZ1763" s="87">
        <f t="shared" si="559"/>
        <v>12</v>
      </c>
      <c r="CB1763" s="88">
        <f t="shared" si="538"/>
        <v>14</v>
      </c>
      <c r="CC1763" s="172"/>
      <c r="CE1763" s="171">
        <f t="shared" si="558"/>
        <v>3</v>
      </c>
      <c r="CF1763" s="90">
        <v>9187150</v>
      </c>
      <c r="CG1763" s="90"/>
      <c r="CH1763" s="90">
        <v>9187150</v>
      </c>
      <c r="CI1763" s="85">
        <v>26249</v>
      </c>
      <c r="CJ1763" s="171">
        <f t="shared" si="553"/>
        <v>3</v>
      </c>
      <c r="CK1763" s="171">
        <f t="shared" si="554"/>
        <v>12</v>
      </c>
      <c r="CL1763" s="22" t="s">
        <v>121</v>
      </c>
      <c r="CM1763" s="22" t="str">
        <f>IF(OR(Z1763="COSU",Z1763="EGLV",Z1763="MAEU",Z1763="REGU",Z1763="HLCU",Z1763="OOLU",Z1763="ONEY"),
    IF(Z1763="COSU","1C26TAB",
    IF(Z1763="EGLV","1C26TAA",
    IF(Z1763="MAEU","1C26TML",
    IF(Z1763="REGU","1C26TAA",
    IF(Z1763="HLCU","1C26THC",
    IF(Z1763="OOLU","1C26TAR",
    IF(Z1763="ONEY","1K26TAD",""))))))) &amp; "^" &amp; BU1763,
    BU1763)</f>
        <v>1C26TAA^87221</v>
      </c>
    </row>
    <row r="1764" spans="1:111" s="85" customFormat="1" ht="14.45" customHeight="1" x14ac:dyDescent="0.25">
      <c r="A1764" s="69">
        <f t="shared" si="557"/>
        <v>1762</v>
      </c>
      <c r="B1764" s="156" t="s">
        <v>102</v>
      </c>
      <c r="C1764" s="301">
        <v>235600393212</v>
      </c>
      <c r="D1764" s="273">
        <v>145664710</v>
      </c>
      <c r="E1764" s="274">
        <v>5320007878</v>
      </c>
      <c r="F1764" s="275">
        <v>46098</v>
      </c>
      <c r="G1764" s="273" t="s">
        <v>428</v>
      </c>
      <c r="H1764" s="273" t="s">
        <v>2531</v>
      </c>
      <c r="I1764" s="273" t="s">
        <v>656</v>
      </c>
      <c r="J1764" s="75" t="s">
        <v>430</v>
      </c>
      <c r="K1764" s="273" t="s">
        <v>242</v>
      </c>
      <c r="L1764" s="275">
        <v>46112</v>
      </c>
      <c r="M1764" s="273">
        <v>0</v>
      </c>
      <c r="N1764" s="75" t="s">
        <v>6678</v>
      </c>
      <c r="O1764" s="75" t="s">
        <v>6679</v>
      </c>
      <c r="P1764" s="85">
        <v>2830050485</v>
      </c>
      <c r="Q1764" s="231">
        <v>46102</v>
      </c>
      <c r="R1764" s="241">
        <v>1209395629</v>
      </c>
      <c r="S1764" s="241">
        <v>224348597</v>
      </c>
      <c r="T1764" s="231">
        <v>46102</v>
      </c>
      <c r="U1764" s="295">
        <v>2729.337</v>
      </c>
      <c r="V1764" s="295">
        <v>2619.3110000000001</v>
      </c>
      <c r="W1764" s="265">
        <v>4</v>
      </c>
      <c r="X1764" s="265">
        <v>0</v>
      </c>
      <c r="Y1764" s="246">
        <v>235600393255</v>
      </c>
      <c r="Z1764" s="82" t="s">
        <v>128</v>
      </c>
      <c r="AA1764" s="75" t="s">
        <v>399</v>
      </c>
      <c r="AB1764" s="82" t="s">
        <v>6201</v>
      </c>
      <c r="AC1764" s="301">
        <v>235600393212</v>
      </c>
      <c r="AD1764" s="75" t="s">
        <v>113</v>
      </c>
      <c r="AE1764" s="74">
        <v>46111</v>
      </c>
      <c r="AF1764" s="130">
        <v>46108.708333333336</v>
      </c>
      <c r="AG1764" s="130">
        <v>46108.5</v>
      </c>
      <c r="AH1764" s="130">
        <v>46108.5</v>
      </c>
      <c r="AI1764" s="74">
        <v>46108</v>
      </c>
      <c r="AJ1764" s="74">
        <v>46110</v>
      </c>
      <c r="AK1764" s="74">
        <v>46110</v>
      </c>
      <c r="AL1764" s="74">
        <v>46111</v>
      </c>
      <c r="AM1764" s="74">
        <v>46112</v>
      </c>
      <c r="AN1764" s="74">
        <v>46114</v>
      </c>
      <c r="AO1764" s="81" t="s">
        <v>121</v>
      </c>
      <c r="AP1764" s="81" t="s">
        <v>121</v>
      </c>
      <c r="AQ1764" s="81" t="s">
        <v>121</v>
      </c>
      <c r="AR1764" s="81" t="s">
        <v>121</v>
      </c>
      <c r="AS1764" s="81" t="s">
        <v>121</v>
      </c>
      <c r="AT1764" s="81" t="s">
        <v>121</v>
      </c>
      <c r="AU1764" s="82" t="s">
        <v>6202</v>
      </c>
      <c r="AV1764" s="134">
        <v>46102</v>
      </c>
      <c r="AW1764" s="182">
        <v>0</v>
      </c>
      <c r="AX1764" s="182">
        <v>0</v>
      </c>
      <c r="AZ1764" s="271"/>
      <c r="BT1764" s="75">
        <f>IF(COUNTIF($C$3:C1764, C1764)=1, 1, 0)</f>
        <v>0</v>
      </c>
      <c r="BU1764" s="220">
        <v>87221</v>
      </c>
      <c r="BV1764" s="74">
        <v>46111</v>
      </c>
      <c r="BZ1764" s="87">
        <f t="shared" si="559"/>
        <v>12</v>
      </c>
      <c r="CB1764" s="88">
        <f t="shared" si="538"/>
        <v>14</v>
      </c>
      <c r="CC1764" s="172"/>
      <c r="CE1764" s="171">
        <f t="shared" si="558"/>
        <v>3</v>
      </c>
      <c r="CF1764" s="173"/>
      <c r="CG1764" s="173"/>
      <c r="CH1764" s="173"/>
      <c r="CJ1764" s="87">
        <f t="shared" si="553"/>
        <v>3</v>
      </c>
      <c r="CK1764" s="87">
        <f t="shared" si="554"/>
        <v>12</v>
      </c>
      <c r="CL1764" s="22" t="s">
        <v>121</v>
      </c>
      <c r="CM1764" s="22" t="str">
        <f>IF(OR(Z1764="COSU",Z1764="EGLV",Z1764="MAEU",Z1764="REGU",Z1764="HLCU",Z1764="OOLU",Z1764="ONEY"),
    IF(Z1764="COSU","1C26TAB",
    IF(Z1764="EGLV","1C26TAA",
    IF(Z1764="MAEU","1C26TML",
    IF(Z1764="REGU","1C26TAA",
    IF(Z1764="HLCU","1C26THC",
    IF(Z1764="OOLU","1C26TAR",
    IF(Z1764="ONEY","1K26TAD",""))))))) &amp; "^" &amp; BU1764,
    BU1764)</f>
        <v>1C26TAA^87221</v>
      </c>
    </row>
    <row r="1765" spans="1:111" s="85" customFormat="1" ht="14.45" customHeight="1" x14ac:dyDescent="0.25">
      <c r="A1765" s="307"/>
      <c r="B1765" s="265" t="s">
        <v>6682</v>
      </c>
      <c r="C1765" s="301"/>
      <c r="D1765" s="273">
        <v>145735900</v>
      </c>
      <c r="E1765" s="274">
        <v>5320008029</v>
      </c>
      <c r="F1765" s="275">
        <v>46141</v>
      </c>
      <c r="G1765" s="273" t="s">
        <v>6683</v>
      </c>
      <c r="H1765" s="273" t="s">
        <v>2213</v>
      </c>
      <c r="I1765" s="273" t="s">
        <v>105</v>
      </c>
      <c r="J1765" s="265" t="s">
        <v>6684</v>
      </c>
      <c r="K1765" s="273" t="s">
        <v>242</v>
      </c>
      <c r="L1765" s="275">
        <v>46177</v>
      </c>
      <c r="M1765" s="273">
        <v>40</v>
      </c>
      <c r="N1765" s="85" t="s">
        <v>6685</v>
      </c>
      <c r="O1765" s="307" t="s">
        <v>6686</v>
      </c>
      <c r="Q1765" s="241"/>
      <c r="R1765" s="241"/>
      <c r="S1765" s="241"/>
      <c r="T1765" s="241"/>
      <c r="U1765" s="241"/>
      <c r="V1765" s="241"/>
      <c r="W1765" s="241"/>
      <c r="X1765" s="241"/>
      <c r="Y1765" s="386">
        <v>7268434360</v>
      </c>
      <c r="Z1765" s="85" t="s">
        <v>354</v>
      </c>
      <c r="AA1765" s="85" t="s">
        <v>1680</v>
      </c>
      <c r="AB1765" s="85" t="s">
        <v>6687</v>
      </c>
      <c r="AC1765" s="270"/>
      <c r="AD1765" s="182" t="s">
        <v>113</v>
      </c>
      <c r="AE1765" s="241"/>
      <c r="AF1765" s="304">
        <v>46144.375</v>
      </c>
      <c r="AG1765" s="304">
        <v>46141.375</v>
      </c>
      <c r="AH1765" s="304">
        <v>46141.375</v>
      </c>
      <c r="AI1765" s="275">
        <v>46145</v>
      </c>
      <c r="AJ1765" s="274"/>
      <c r="AK1765" s="241"/>
      <c r="AL1765" s="275">
        <v>46152</v>
      </c>
      <c r="AM1765" s="274"/>
      <c r="AN1765" s="387">
        <f>IF(AM1765=0,AL1765-L1765,AM1765-L1765)</f>
        <v>-25</v>
      </c>
      <c r="AO1765" s="81">
        <f t="shared" ref="AO1765:AO1772" si="560">IF(AH1765&lt;AG1765,IF(AH1765=0,"",AH1765-1),IF(AG1765=0,"",AG1765-1))</f>
        <v>46140.375</v>
      </c>
      <c r="AP1765" s="81">
        <f t="shared" ref="AP1765:AP1772" si="561">IF(AH1765&lt;AG1765,IF(AH1765=0,"",AH1765),IF(AG1765=0,"",AG1765))</f>
        <v>46141.375</v>
      </c>
      <c r="AQ1765" s="81">
        <f t="shared" ref="AQ1765:AQ1772" si="562">IF(AH1765&lt;AG1765,IF(AH1765=0,"",AH1765),IF(AG1765=0,"",AG1765))</f>
        <v>46141.375</v>
      </c>
      <c r="AR1765" s="81">
        <f t="shared" ref="AR1765:AR1772" si="563">IF(AI1765=0,"",IF(AI1765&lt;AJ1765,AJ1765+1,AI1765+1))</f>
        <v>46146</v>
      </c>
      <c r="AS1765" s="81">
        <f t="shared" ref="AS1765:AS1772" si="564">IF(AI1765=0,"",IF(AE1765=0,IF(AJ1765=0,AI1765+2,AJ1765+2),AE1765+2))</f>
        <v>46147</v>
      </c>
      <c r="AT1765" s="81">
        <f t="shared" ref="AT1765:AT1772" si="565">IF(AI1765=0,"",IF(AI1765&lt;AJ1765,AJ1765+1,AI1765+1))</f>
        <v>46146</v>
      </c>
      <c r="AU1765" s="241"/>
      <c r="AV1765" s="297">
        <v>46140</v>
      </c>
      <c r="AW1765" s="168"/>
      <c r="AX1765" s="168"/>
      <c r="AZ1765" s="271"/>
      <c r="BU1765" s="388"/>
      <c r="BZ1765" s="87">
        <f t="shared" si="559"/>
        <v>18</v>
      </c>
      <c r="CB1765" s="88"/>
      <c r="CE1765" s="171">
        <f t="shared" si="558"/>
        <v>5</v>
      </c>
      <c r="CJ1765" s="171">
        <f t="shared" si="553"/>
        <v>4</v>
      </c>
      <c r="CK1765" s="171">
        <f t="shared" si="554"/>
        <v>18</v>
      </c>
      <c r="CM1765" s="22"/>
    </row>
    <row r="1766" spans="1:111" s="85" customFormat="1" ht="14.45" customHeight="1" x14ac:dyDescent="0.25">
      <c r="A1766" s="307"/>
      <c r="B1766" s="265" t="s">
        <v>6682</v>
      </c>
      <c r="C1766" s="301"/>
      <c r="D1766" s="273">
        <v>145742435</v>
      </c>
      <c r="E1766" s="274">
        <v>5320008029</v>
      </c>
      <c r="F1766" s="275">
        <v>46141</v>
      </c>
      <c r="G1766" s="273" t="s">
        <v>6683</v>
      </c>
      <c r="H1766" s="273" t="s">
        <v>2213</v>
      </c>
      <c r="I1766" s="273" t="s">
        <v>105</v>
      </c>
      <c r="J1766" s="265" t="s">
        <v>6684</v>
      </c>
      <c r="K1766" s="273" t="s">
        <v>242</v>
      </c>
      <c r="L1766" s="275">
        <v>46174</v>
      </c>
      <c r="M1766" s="273">
        <v>0</v>
      </c>
      <c r="N1766" s="85" t="s">
        <v>6685</v>
      </c>
      <c r="O1766" s="307" t="s">
        <v>6686</v>
      </c>
      <c r="Q1766" s="241"/>
      <c r="R1766" s="241"/>
      <c r="S1766" s="241"/>
      <c r="T1766" s="241"/>
      <c r="U1766" s="241"/>
      <c r="V1766" s="241"/>
      <c r="W1766" s="241"/>
      <c r="X1766" s="241"/>
      <c r="Y1766" s="386">
        <v>7268434360</v>
      </c>
      <c r="Z1766" s="85" t="s">
        <v>354</v>
      </c>
      <c r="AA1766" s="85" t="s">
        <v>1680</v>
      </c>
      <c r="AB1766" s="85" t="s">
        <v>6687</v>
      </c>
      <c r="AC1766" s="270"/>
      <c r="AD1766" s="182" t="s">
        <v>113</v>
      </c>
      <c r="AE1766" s="241"/>
      <c r="AF1766" s="304">
        <v>46144.375</v>
      </c>
      <c r="AG1766" s="304">
        <v>46141.375</v>
      </c>
      <c r="AH1766" s="304">
        <v>46141.375</v>
      </c>
      <c r="AI1766" s="275">
        <v>46145</v>
      </c>
      <c r="AJ1766" s="274"/>
      <c r="AK1766" s="241"/>
      <c r="AL1766" s="275">
        <v>46152</v>
      </c>
      <c r="AM1766" s="274"/>
      <c r="AN1766" s="387">
        <f>IF(AM1766=0,AL1766-L1766,AM1766-L1766)</f>
        <v>-22</v>
      </c>
      <c r="AO1766" s="81">
        <f t="shared" si="560"/>
        <v>46140.375</v>
      </c>
      <c r="AP1766" s="81">
        <f t="shared" si="561"/>
        <v>46141.375</v>
      </c>
      <c r="AQ1766" s="81">
        <f t="shared" si="562"/>
        <v>46141.375</v>
      </c>
      <c r="AR1766" s="81">
        <f t="shared" si="563"/>
        <v>46146</v>
      </c>
      <c r="AS1766" s="81">
        <f t="shared" si="564"/>
        <v>46147</v>
      </c>
      <c r="AT1766" s="81">
        <f t="shared" si="565"/>
        <v>46146</v>
      </c>
      <c r="AU1766" s="241"/>
      <c r="AV1766" s="297">
        <v>46140</v>
      </c>
      <c r="AW1766" s="168"/>
      <c r="AX1766" s="168"/>
      <c r="AZ1766" s="271"/>
      <c r="BU1766" s="388"/>
      <c r="BZ1766" s="87">
        <f t="shared" si="559"/>
        <v>18</v>
      </c>
      <c r="CB1766" s="88"/>
      <c r="CE1766" s="171">
        <f t="shared" si="558"/>
        <v>5</v>
      </c>
      <c r="CJ1766" s="171">
        <f t="shared" si="553"/>
        <v>4</v>
      </c>
      <c r="CK1766" s="171">
        <f t="shared" si="554"/>
        <v>18</v>
      </c>
      <c r="CM1766" s="22"/>
    </row>
    <row r="1767" spans="1:111" s="85" customFormat="1" ht="14.45" customHeight="1" x14ac:dyDescent="0.25">
      <c r="A1767" s="307"/>
      <c r="B1767" s="260" t="s">
        <v>6682</v>
      </c>
      <c r="C1767" s="301"/>
      <c r="D1767" s="273">
        <v>145742439</v>
      </c>
      <c r="E1767" s="274">
        <v>5320008029</v>
      </c>
      <c r="F1767" s="275">
        <v>46141</v>
      </c>
      <c r="G1767" s="273" t="s">
        <v>6683</v>
      </c>
      <c r="H1767" s="273" t="s">
        <v>2213</v>
      </c>
      <c r="I1767" s="273" t="s">
        <v>105</v>
      </c>
      <c r="J1767" s="265" t="s">
        <v>6684</v>
      </c>
      <c r="K1767" s="273" t="s">
        <v>242</v>
      </c>
      <c r="L1767" s="275">
        <v>46174</v>
      </c>
      <c r="M1767" s="273">
        <v>0</v>
      </c>
      <c r="N1767" s="85" t="s">
        <v>6685</v>
      </c>
      <c r="O1767" s="85" t="s">
        <v>6686</v>
      </c>
      <c r="Q1767" s="241"/>
      <c r="R1767" s="241"/>
      <c r="S1767" s="241"/>
      <c r="T1767" s="241"/>
      <c r="U1767" s="241"/>
      <c r="V1767" s="241"/>
      <c r="W1767" s="241"/>
      <c r="X1767" s="241"/>
      <c r="Y1767" s="303">
        <v>7268434360</v>
      </c>
      <c r="Z1767" s="85" t="s">
        <v>354</v>
      </c>
      <c r="AA1767" s="85" t="s">
        <v>1680</v>
      </c>
      <c r="AB1767" s="85" t="s">
        <v>6687</v>
      </c>
      <c r="AC1767" s="270"/>
      <c r="AD1767" s="75" t="s">
        <v>113</v>
      </c>
      <c r="AE1767" s="241"/>
      <c r="AF1767" s="375">
        <v>46144.375</v>
      </c>
      <c r="AG1767" s="375">
        <v>46141.375</v>
      </c>
      <c r="AH1767" s="375">
        <v>46141.375</v>
      </c>
      <c r="AI1767" s="231">
        <v>46145</v>
      </c>
      <c r="AJ1767" s="241"/>
      <c r="AK1767" s="241"/>
      <c r="AL1767" s="231">
        <v>46152</v>
      </c>
      <c r="AM1767" s="241"/>
      <c r="AN1767" s="387">
        <f>IF(AM1767=0,AL1767-L1767,AM1767-L1767)</f>
        <v>-22</v>
      </c>
      <c r="AO1767" s="81">
        <f t="shared" si="560"/>
        <v>46140.375</v>
      </c>
      <c r="AP1767" s="81">
        <f t="shared" si="561"/>
        <v>46141.375</v>
      </c>
      <c r="AQ1767" s="81">
        <f t="shared" si="562"/>
        <v>46141.375</v>
      </c>
      <c r="AR1767" s="81">
        <f t="shared" si="563"/>
        <v>46146</v>
      </c>
      <c r="AS1767" s="81">
        <f t="shared" si="564"/>
        <v>46147</v>
      </c>
      <c r="AT1767" s="81">
        <f t="shared" si="565"/>
        <v>46146</v>
      </c>
      <c r="AU1767" s="241"/>
      <c r="AV1767" s="297">
        <v>46140</v>
      </c>
      <c r="AW1767" s="168"/>
      <c r="AX1767" s="168"/>
      <c r="AZ1767" s="271"/>
      <c r="BU1767" s="388"/>
      <c r="BZ1767" s="87">
        <f t="shared" si="559"/>
        <v>18</v>
      </c>
      <c r="CB1767" s="88"/>
      <c r="CE1767" s="171">
        <f t="shared" si="558"/>
        <v>5</v>
      </c>
      <c r="CJ1767" s="171">
        <f t="shared" si="553"/>
        <v>4</v>
      </c>
      <c r="CK1767" s="171">
        <f t="shared" si="554"/>
        <v>18</v>
      </c>
      <c r="CM1767" s="22"/>
    </row>
    <row r="1768" spans="1:111" s="85" customFormat="1" ht="14.45" customHeight="1" x14ac:dyDescent="0.25">
      <c r="A1768" s="69">
        <f>ROW()-2</f>
        <v>1766</v>
      </c>
      <c r="B1768" s="73" t="s">
        <v>3052</v>
      </c>
      <c r="C1768" s="97"/>
      <c r="D1768" s="155">
        <v>145533424</v>
      </c>
      <c r="E1768" s="156">
        <v>5320008117</v>
      </c>
      <c r="F1768" s="115">
        <v>46163</v>
      </c>
      <c r="G1768" s="182" t="s">
        <v>428</v>
      </c>
      <c r="H1768" s="182" t="s">
        <v>2531</v>
      </c>
      <c r="I1768" s="182" t="s">
        <v>656</v>
      </c>
      <c r="J1768" s="75" t="s">
        <v>430</v>
      </c>
      <c r="K1768" s="182" t="s">
        <v>242</v>
      </c>
      <c r="L1768" s="115">
        <v>46181</v>
      </c>
      <c r="M1768" s="156">
        <v>20</v>
      </c>
      <c r="N1768" s="75"/>
      <c r="O1768" s="105"/>
      <c r="P1768" s="75"/>
      <c r="Q1768" s="75"/>
      <c r="R1768" s="75"/>
      <c r="S1768" s="75"/>
      <c r="T1768" s="75"/>
      <c r="U1768" s="75"/>
      <c r="V1768" s="75"/>
      <c r="W1768" s="73"/>
      <c r="X1768" s="73"/>
      <c r="Y1768" s="98"/>
      <c r="Z1768" s="82"/>
      <c r="AA1768" s="75"/>
      <c r="AB1768" s="82"/>
      <c r="AC1768" s="98"/>
      <c r="AD1768" s="75"/>
      <c r="AE1768" s="75"/>
      <c r="AF1768" s="75"/>
      <c r="AG1768" s="75"/>
      <c r="AH1768" s="75"/>
      <c r="AI1768" s="75"/>
      <c r="AJ1768" s="75"/>
      <c r="AK1768" s="75"/>
      <c r="AL1768" s="75"/>
      <c r="AM1768" s="75"/>
      <c r="AN1768" s="69">
        <f>IF(AM1768=0,AL1768-L1768,AM1768-L1768)</f>
        <v>-46181</v>
      </c>
      <c r="AO1768" s="81" t="str">
        <f t="shared" si="560"/>
        <v/>
      </c>
      <c r="AP1768" s="81" t="str">
        <f t="shared" si="561"/>
        <v/>
      </c>
      <c r="AQ1768" s="81" t="str">
        <f t="shared" si="562"/>
        <v/>
      </c>
      <c r="AR1768" s="81" t="str">
        <f t="shared" si="563"/>
        <v/>
      </c>
      <c r="AS1768" s="81" t="str">
        <f t="shared" si="564"/>
        <v/>
      </c>
      <c r="AT1768" s="81" t="str">
        <f t="shared" si="565"/>
        <v/>
      </c>
      <c r="AU1768" s="82"/>
      <c r="AV1768" s="75"/>
      <c r="AW1768" s="182" t="e">
        <v>#N/A</v>
      </c>
      <c r="AX1768" s="182" t="e">
        <v>#N/A</v>
      </c>
      <c r="AY1768" s="75"/>
      <c r="AZ1768" s="96"/>
      <c r="BA1768" s="75"/>
      <c r="BB1768" s="75"/>
      <c r="BC1768" s="75"/>
      <c r="BD1768" s="75"/>
      <c r="BE1768" s="75"/>
      <c r="BF1768" s="75"/>
      <c r="BG1768" s="75"/>
      <c r="BH1768" s="75"/>
      <c r="BI1768" s="75"/>
      <c r="BJ1768" s="75"/>
      <c r="BK1768" s="75"/>
      <c r="BL1768" s="75"/>
      <c r="BM1768" s="75"/>
      <c r="BN1768" s="75"/>
      <c r="BO1768" s="75"/>
      <c r="BP1768" s="75"/>
      <c r="BQ1768" s="75"/>
      <c r="BR1768" s="75"/>
      <c r="BS1768" s="75"/>
      <c r="BT1768" s="75">
        <f>IF(COUNTIF($C$3:C1768, C1768)=1, 1, 0)</f>
        <v>0</v>
      </c>
      <c r="BU1768" s="161" t="str">
        <f>IF(AK1768=0,"",AK1768+3)</f>
        <v/>
      </c>
      <c r="BV1768" s="75"/>
      <c r="BY1768" s="86"/>
      <c r="BZ1768" s="87">
        <f t="shared" si="559"/>
        <v>21</v>
      </c>
      <c r="CB1768" s="88">
        <f t="shared" ref="CB1768:CB1831" si="566">WEEKNUM(BV1768,)</f>
        <v>0</v>
      </c>
      <c r="CC1768" s="172"/>
      <c r="CE1768" s="171" t="str">
        <f t="shared" si="558"/>
        <v/>
      </c>
      <c r="CF1768" s="173"/>
      <c r="CG1768" s="173"/>
      <c r="CH1768" s="173"/>
      <c r="CJ1768" s="171">
        <f t="shared" si="553"/>
        <v>1</v>
      </c>
      <c r="CK1768" s="171">
        <f t="shared" si="554"/>
        <v>1</v>
      </c>
      <c r="CM1768" s="22" t="str">
        <f t="shared" ref="CM1768:CM1781" si="567">IF(OR(Z1768="COSU",Z1768="EGLV",Z1768="MAEU",Z1768="REGU",Z1768="HLCU",Z1768="OOLU",Z1768="ONEY"),
    IF(Z1768="COSU","1C26TAB",
    IF(Z1768="EGLV","1C26TAA",
    IF(Z1768="MAEU","1C26TML",
    IF(Z1768="REGU","1C26TAA",
    IF(Z1768="HLCU","1C26THC",
    IF(Z1768="OOLU","1C26TAR",
    IF(Z1768="ONEY","1K26TAD",""))))))) &amp; "^" &amp; BU1768,
    BU1768)</f>
        <v/>
      </c>
    </row>
    <row r="1769" spans="1:111" s="168" customFormat="1" ht="14.45" customHeight="1" x14ac:dyDescent="0.25">
      <c r="A1769" s="389"/>
      <c r="B1769" s="265" t="s">
        <v>6688</v>
      </c>
      <c r="C1769" s="390" t="s">
        <v>6689</v>
      </c>
      <c r="D1769" s="265">
        <v>145792315</v>
      </c>
      <c r="E1769" s="241">
        <v>5320008126</v>
      </c>
      <c r="F1769" s="231">
        <v>46133</v>
      </c>
      <c r="G1769" s="265" t="s">
        <v>290</v>
      </c>
      <c r="H1769" s="265" t="s">
        <v>1657</v>
      </c>
      <c r="I1769" s="265" t="s">
        <v>105</v>
      </c>
      <c r="J1769" s="75" t="s">
        <v>322</v>
      </c>
      <c r="K1769" s="265" t="s">
        <v>242</v>
      </c>
      <c r="L1769" s="231">
        <v>46150</v>
      </c>
      <c r="M1769" s="346">
        <v>0</v>
      </c>
      <c r="N1769" s="268" t="s">
        <v>6690</v>
      </c>
      <c r="O1769" s="268" t="s">
        <v>6691</v>
      </c>
      <c r="P1769" s="176"/>
      <c r="Q1769" s="362"/>
      <c r="R1769" s="362"/>
      <c r="S1769" s="362"/>
      <c r="T1769" s="362"/>
      <c r="U1769" s="362"/>
      <c r="V1769" s="362"/>
      <c r="W1769" s="362"/>
      <c r="X1769" s="362"/>
      <c r="Y1769" s="391">
        <v>7267992840</v>
      </c>
      <c r="Z1769" s="176" t="s">
        <v>354</v>
      </c>
      <c r="AA1769" s="176" t="s">
        <v>595</v>
      </c>
      <c r="AB1769" s="346" t="s">
        <v>6692</v>
      </c>
      <c r="AC1769" s="365"/>
      <c r="AD1769" s="105" t="s">
        <v>113</v>
      </c>
      <c r="AE1769" s="362"/>
      <c r="AF1769" s="375">
        <v>46140.416666666664</v>
      </c>
      <c r="AG1769" s="375">
        <v>46137.458333333336</v>
      </c>
      <c r="AH1769" s="375">
        <v>46137.458333333336</v>
      </c>
      <c r="AI1769" s="74">
        <v>46141</v>
      </c>
      <c r="AJ1769" s="241"/>
      <c r="AK1769" s="241"/>
      <c r="AL1769" s="74">
        <v>46143</v>
      </c>
      <c r="AM1769" s="362"/>
      <c r="AN1769" s="310"/>
      <c r="AO1769" s="81">
        <f t="shared" si="560"/>
        <v>46136.458333333336</v>
      </c>
      <c r="AP1769" s="81">
        <f t="shared" si="561"/>
        <v>46137.458333333336</v>
      </c>
      <c r="AQ1769" s="81">
        <f t="shared" si="562"/>
        <v>46137.458333333336</v>
      </c>
      <c r="AR1769" s="81">
        <f t="shared" si="563"/>
        <v>46142</v>
      </c>
      <c r="AS1769" s="81">
        <f t="shared" si="564"/>
        <v>46143</v>
      </c>
      <c r="AT1769" s="81">
        <f t="shared" si="565"/>
        <v>46142</v>
      </c>
      <c r="AU1769" s="362"/>
      <c r="AV1769" s="297">
        <v>46137</v>
      </c>
      <c r="AW1769" s="392"/>
      <c r="AX1769" s="392"/>
      <c r="AY1769" s="176"/>
      <c r="AZ1769" s="369"/>
      <c r="BA1769" s="176"/>
      <c r="BB1769" s="176"/>
      <c r="BC1769" s="176"/>
      <c r="BD1769" s="176"/>
      <c r="BE1769" s="176"/>
      <c r="BF1769" s="176"/>
      <c r="BG1769" s="176"/>
      <c r="BH1769" s="176"/>
      <c r="BI1769" s="176"/>
      <c r="BJ1769" s="176"/>
      <c r="BK1769" s="176"/>
      <c r="BL1769" s="176"/>
      <c r="BM1769" s="176"/>
      <c r="BN1769" s="176"/>
      <c r="BO1769" s="176"/>
      <c r="BP1769" s="176"/>
      <c r="BQ1769" s="176"/>
      <c r="BR1769" s="176"/>
      <c r="BS1769" s="176"/>
      <c r="BT1769" s="85"/>
      <c r="BU1769" s="393"/>
      <c r="BV1769" s="176"/>
      <c r="BW1769" s="176"/>
      <c r="BX1769" s="176"/>
      <c r="BY1769" s="176"/>
      <c r="BZ1769" s="87">
        <f t="shared" si="559"/>
        <v>17</v>
      </c>
      <c r="CA1769" s="176"/>
      <c r="CB1769" s="88">
        <f t="shared" si="566"/>
        <v>0</v>
      </c>
      <c r="CC1769" s="176"/>
      <c r="CD1769" s="176"/>
      <c r="CE1769" s="171">
        <f t="shared" si="558"/>
        <v>4</v>
      </c>
      <c r="CF1769" s="176"/>
      <c r="CG1769" s="176"/>
      <c r="CH1769" s="176"/>
      <c r="CI1769" s="176"/>
      <c r="CJ1769" s="87">
        <f t="shared" si="553"/>
        <v>4</v>
      </c>
      <c r="CK1769" s="87">
        <f t="shared" si="554"/>
        <v>17</v>
      </c>
      <c r="CL1769" s="176"/>
      <c r="CM1769" s="22" t="str">
        <f t="shared" si="567"/>
        <v>1C26TAB^</v>
      </c>
      <c r="CN1769" s="22"/>
      <c r="CO1769" s="22"/>
      <c r="CP1769" s="22"/>
      <c r="CQ1769" s="22"/>
      <c r="CR1769" s="22"/>
      <c r="CS1769" s="22"/>
      <c r="CT1769" s="22"/>
      <c r="CU1769" s="22"/>
      <c r="CV1769" s="22"/>
      <c r="CW1769" s="22"/>
      <c r="CX1769" s="22"/>
      <c r="CY1769" s="22"/>
      <c r="CZ1769" s="22"/>
      <c r="DA1769" s="22"/>
      <c r="DB1769" s="22"/>
      <c r="DC1769" s="22"/>
      <c r="DD1769" s="22"/>
      <c r="DE1769" s="22"/>
      <c r="DF1769" s="22"/>
      <c r="DG1769" s="22"/>
    </row>
    <row r="1770" spans="1:111" s="168" customFormat="1" ht="14.45" customHeight="1" x14ac:dyDescent="0.25">
      <c r="A1770" s="307"/>
      <c r="B1770" s="265" t="s">
        <v>6688</v>
      </c>
      <c r="C1770" s="390" t="s">
        <v>6689</v>
      </c>
      <c r="D1770" s="273">
        <v>145727196</v>
      </c>
      <c r="E1770" s="274">
        <v>5320008126</v>
      </c>
      <c r="F1770" s="275">
        <v>46133</v>
      </c>
      <c r="G1770" s="273" t="s">
        <v>2163</v>
      </c>
      <c r="H1770" s="273" t="s">
        <v>1657</v>
      </c>
      <c r="I1770" s="273" t="s">
        <v>105</v>
      </c>
      <c r="J1770" s="182" t="s">
        <v>322</v>
      </c>
      <c r="K1770" s="273" t="s">
        <v>242</v>
      </c>
      <c r="L1770" s="275">
        <v>46151</v>
      </c>
      <c r="M1770" s="273">
        <v>40</v>
      </c>
      <c r="N1770" s="268" t="s">
        <v>6690</v>
      </c>
      <c r="O1770" s="268" t="s">
        <v>6691</v>
      </c>
      <c r="Q1770" s="274"/>
      <c r="R1770" s="274"/>
      <c r="S1770" s="274"/>
      <c r="T1770" s="274"/>
      <c r="U1770" s="274"/>
      <c r="V1770" s="274"/>
      <c r="W1770" s="274"/>
      <c r="X1770" s="274"/>
      <c r="Y1770" s="394">
        <v>7267992840</v>
      </c>
      <c r="Z1770" s="168" t="s">
        <v>354</v>
      </c>
      <c r="AA1770" s="168" t="s">
        <v>595</v>
      </c>
      <c r="AB1770" s="273" t="s">
        <v>6692</v>
      </c>
      <c r="AC1770" s="246"/>
      <c r="AD1770" s="182" t="s">
        <v>113</v>
      </c>
      <c r="AE1770" s="274"/>
      <c r="AF1770" s="375">
        <v>46140.416666666664</v>
      </c>
      <c r="AG1770" s="375">
        <v>46137.458333333336</v>
      </c>
      <c r="AH1770" s="375">
        <v>46137.458333333336</v>
      </c>
      <c r="AI1770" s="74">
        <v>46141</v>
      </c>
      <c r="AJ1770" s="241"/>
      <c r="AK1770" s="241"/>
      <c r="AL1770" s="74">
        <v>46143</v>
      </c>
      <c r="AM1770" s="241"/>
      <c r="AN1770" s="310"/>
      <c r="AO1770" s="81">
        <f t="shared" si="560"/>
        <v>46136.458333333336</v>
      </c>
      <c r="AP1770" s="81">
        <f t="shared" si="561"/>
        <v>46137.458333333336</v>
      </c>
      <c r="AQ1770" s="81">
        <f t="shared" si="562"/>
        <v>46137.458333333336</v>
      </c>
      <c r="AR1770" s="81">
        <f t="shared" si="563"/>
        <v>46142</v>
      </c>
      <c r="AS1770" s="81">
        <f t="shared" si="564"/>
        <v>46143</v>
      </c>
      <c r="AT1770" s="81">
        <f t="shared" si="565"/>
        <v>46142</v>
      </c>
      <c r="AU1770" s="274"/>
      <c r="AV1770" s="297">
        <v>46137</v>
      </c>
      <c r="AZ1770" s="278"/>
      <c r="BF1770" s="85"/>
      <c r="BG1770" s="85"/>
      <c r="BH1770" s="85"/>
      <c r="BI1770" s="85"/>
      <c r="BJ1770" s="85"/>
      <c r="BK1770" s="85"/>
      <c r="BL1770" s="85"/>
      <c r="BM1770" s="85"/>
      <c r="BN1770" s="85"/>
      <c r="BO1770" s="85"/>
      <c r="BP1770" s="85"/>
      <c r="BQ1770" s="85"/>
      <c r="BR1770" s="85"/>
      <c r="BS1770" s="85"/>
      <c r="BT1770" s="85"/>
      <c r="BU1770" s="395"/>
      <c r="BW1770" s="85"/>
      <c r="BX1770" s="85"/>
      <c r="BY1770" s="85"/>
      <c r="BZ1770" s="87">
        <f t="shared" si="559"/>
        <v>17</v>
      </c>
      <c r="CB1770" s="88">
        <f t="shared" si="566"/>
        <v>0</v>
      </c>
      <c r="CC1770" s="85"/>
      <c r="CD1770" s="85"/>
      <c r="CE1770" s="171">
        <f t="shared" si="558"/>
        <v>4</v>
      </c>
      <c r="CF1770" s="85"/>
      <c r="CG1770" s="85"/>
      <c r="CH1770" s="85"/>
      <c r="CI1770" s="85"/>
      <c r="CJ1770" s="171">
        <f t="shared" si="553"/>
        <v>4</v>
      </c>
      <c r="CK1770" s="171">
        <f t="shared" si="554"/>
        <v>17</v>
      </c>
      <c r="CM1770" s="22" t="str">
        <f t="shared" si="567"/>
        <v>1C26TAB^</v>
      </c>
    </row>
    <row r="1771" spans="1:111" s="85" customFormat="1" ht="14.45" customHeight="1" x14ac:dyDescent="0.25">
      <c r="A1771" s="69">
        <f t="shared" ref="A1771:A1834" si="568">ROW()-2</f>
        <v>1769</v>
      </c>
      <c r="B1771" s="265" t="s">
        <v>6003</v>
      </c>
      <c r="C1771" s="246">
        <v>266084954</v>
      </c>
      <c r="D1771" s="273">
        <v>145667606</v>
      </c>
      <c r="E1771" s="274"/>
      <c r="F1771" s="275">
        <v>46106</v>
      </c>
      <c r="G1771" s="273" t="s">
        <v>1569</v>
      </c>
      <c r="H1771" s="273" t="s">
        <v>2845</v>
      </c>
      <c r="I1771" s="273" t="s">
        <v>105</v>
      </c>
      <c r="J1771" s="182" t="s">
        <v>1570</v>
      </c>
      <c r="K1771" s="273" t="s">
        <v>242</v>
      </c>
      <c r="L1771" s="275">
        <v>46142</v>
      </c>
      <c r="M1771" s="273">
        <v>40</v>
      </c>
      <c r="N1771" s="85" t="s">
        <v>6693</v>
      </c>
      <c r="O1771" s="85" t="s">
        <v>6694</v>
      </c>
      <c r="P1771" s="85">
        <v>2830050757</v>
      </c>
      <c r="Q1771" s="231">
        <v>46107</v>
      </c>
      <c r="R1771" s="241">
        <v>1209397055</v>
      </c>
      <c r="S1771" s="241">
        <v>224370213</v>
      </c>
      <c r="T1771" s="231">
        <v>46107</v>
      </c>
      <c r="U1771" s="261">
        <v>23598.089</v>
      </c>
      <c r="V1771" s="261">
        <v>22772.275000000001</v>
      </c>
      <c r="W1771" s="241">
        <v>37</v>
      </c>
      <c r="X1771" s="241">
        <v>0</v>
      </c>
      <c r="Y1771" s="246">
        <v>266084954</v>
      </c>
      <c r="Z1771" s="274" t="s">
        <v>110</v>
      </c>
      <c r="AA1771" s="168" t="s">
        <v>535</v>
      </c>
      <c r="AB1771" s="182" t="s">
        <v>6695</v>
      </c>
      <c r="AC1771" s="246">
        <v>266084954</v>
      </c>
      <c r="AD1771" s="75" t="s">
        <v>113</v>
      </c>
      <c r="AE1771" s="74">
        <v>46111</v>
      </c>
      <c r="AF1771" s="375">
        <v>46110.333333333336</v>
      </c>
      <c r="AG1771" s="375">
        <v>46109.333333333336</v>
      </c>
      <c r="AH1771" s="375">
        <v>46109.333333333336</v>
      </c>
      <c r="AI1771" s="74">
        <v>46104</v>
      </c>
      <c r="AJ1771" s="75"/>
      <c r="AK1771" s="74">
        <v>46111</v>
      </c>
      <c r="AL1771" s="74">
        <v>46131</v>
      </c>
      <c r="AM1771" s="231">
        <v>46134</v>
      </c>
      <c r="AN1771" s="69">
        <f>IF(AM1771=0,AL1771-L1771,AM1771-L1771)</f>
        <v>-8</v>
      </c>
      <c r="AO1771" s="81">
        <f t="shared" si="560"/>
        <v>46108.333333333336</v>
      </c>
      <c r="AP1771" s="81">
        <f t="shared" si="561"/>
        <v>46109.333333333336</v>
      </c>
      <c r="AQ1771" s="81">
        <f t="shared" si="562"/>
        <v>46109.333333333336</v>
      </c>
      <c r="AR1771" s="81">
        <f t="shared" si="563"/>
        <v>46105</v>
      </c>
      <c r="AS1771" s="81">
        <f t="shared" si="564"/>
        <v>46113</v>
      </c>
      <c r="AT1771" s="81">
        <f t="shared" si="565"/>
        <v>46105</v>
      </c>
      <c r="AU1771" s="82" t="s">
        <v>6196</v>
      </c>
      <c r="AV1771" s="297">
        <v>46107</v>
      </c>
      <c r="AW1771" s="182" t="s">
        <v>6696</v>
      </c>
      <c r="AX1771" s="182" t="s">
        <v>6697</v>
      </c>
      <c r="AZ1771" s="271"/>
      <c r="BF1771" s="22"/>
      <c r="BG1771" s="22"/>
      <c r="BH1771" s="22"/>
      <c r="BI1771" s="22"/>
      <c r="BJ1771" s="22"/>
      <c r="BK1771" s="22"/>
      <c r="BL1771" s="22"/>
      <c r="BM1771" s="22"/>
      <c r="BN1771" s="22"/>
      <c r="BO1771" s="22"/>
      <c r="BP1771" s="22"/>
      <c r="BQ1771" s="22"/>
      <c r="BR1771" s="22"/>
      <c r="BS1771" s="22"/>
      <c r="BT1771" s="69">
        <f>IF(COUNTIF($C$3:C1771, C1771)=1, 1, 0)</f>
        <v>1</v>
      </c>
      <c r="BU1771" s="396" t="s">
        <v>6698</v>
      </c>
      <c r="BV1771" s="340">
        <v>46129</v>
      </c>
      <c r="BW1771" s="22"/>
      <c r="BX1771" s="22"/>
      <c r="BY1771" s="22"/>
      <c r="BZ1771" s="87">
        <f t="shared" si="559"/>
        <v>13</v>
      </c>
      <c r="CA1771" s="85" t="s">
        <v>6699</v>
      </c>
      <c r="CB1771" s="88">
        <f t="shared" si="566"/>
        <v>16</v>
      </c>
      <c r="CC1771" s="172"/>
      <c r="CE1771" s="171">
        <f t="shared" si="558"/>
        <v>3</v>
      </c>
      <c r="CF1771" s="173">
        <v>86646474</v>
      </c>
      <c r="CG1771" s="173">
        <v>12370434</v>
      </c>
      <c r="CH1771" s="173">
        <v>99016908</v>
      </c>
      <c r="CI1771" s="397">
        <v>26718</v>
      </c>
      <c r="CJ1771" s="171">
        <f t="shared" si="553"/>
        <v>3</v>
      </c>
      <c r="CK1771" s="171">
        <f t="shared" si="554"/>
        <v>13</v>
      </c>
      <c r="CL1771" s="22" t="s">
        <v>6198</v>
      </c>
      <c r="CM1771" s="22" t="str">
        <f t="shared" si="567"/>
        <v>1C26TML^150506</v>
      </c>
    </row>
    <row r="1772" spans="1:111" s="168" customFormat="1" ht="14.45" customHeight="1" x14ac:dyDescent="0.25">
      <c r="A1772" s="183">
        <f t="shared" si="568"/>
        <v>1770</v>
      </c>
      <c r="B1772" s="89" t="s">
        <v>5978</v>
      </c>
      <c r="C1772" s="246">
        <v>266082017</v>
      </c>
      <c r="D1772" s="265">
        <v>145667609</v>
      </c>
      <c r="E1772" s="241"/>
      <c r="F1772" s="231">
        <v>46106</v>
      </c>
      <c r="G1772" s="265" t="s">
        <v>1569</v>
      </c>
      <c r="H1772" s="265" t="s">
        <v>2845</v>
      </c>
      <c r="I1772" s="265" t="s">
        <v>105</v>
      </c>
      <c r="J1772" s="75" t="s">
        <v>1570</v>
      </c>
      <c r="K1772" s="265" t="s">
        <v>242</v>
      </c>
      <c r="L1772" s="231">
        <v>46142</v>
      </c>
      <c r="M1772" s="265">
        <v>40</v>
      </c>
      <c r="N1772" s="170" t="s">
        <v>6700</v>
      </c>
      <c r="O1772" s="75" t="s">
        <v>6701</v>
      </c>
      <c r="P1772" s="168">
        <v>2830050699</v>
      </c>
      <c r="Q1772" s="275">
        <v>46106</v>
      </c>
      <c r="R1772" s="274">
        <v>1209396713</v>
      </c>
      <c r="S1772" s="274">
        <v>224370130</v>
      </c>
      <c r="T1772" s="275">
        <v>46106</v>
      </c>
      <c r="U1772" s="350">
        <v>19312.882000000001</v>
      </c>
      <c r="V1772" s="350">
        <v>18637.026999999998</v>
      </c>
      <c r="W1772" s="274">
        <v>30</v>
      </c>
      <c r="X1772" s="274">
        <v>0</v>
      </c>
      <c r="Y1772" s="246">
        <v>266082017</v>
      </c>
      <c r="Z1772" s="274" t="s">
        <v>110</v>
      </c>
      <c r="AA1772" s="168" t="s">
        <v>6702</v>
      </c>
      <c r="AB1772" s="182" t="s">
        <v>5160</v>
      </c>
      <c r="AC1772" s="246">
        <v>266082017</v>
      </c>
      <c r="AD1772" s="182" t="s">
        <v>113</v>
      </c>
      <c r="AE1772" s="115">
        <v>46111</v>
      </c>
      <c r="AF1772" s="304">
        <v>46109.25</v>
      </c>
      <c r="AG1772" s="304">
        <v>46108.25</v>
      </c>
      <c r="AH1772" s="304">
        <v>46108.25</v>
      </c>
      <c r="AI1772" s="115">
        <v>46110</v>
      </c>
      <c r="AJ1772" s="183"/>
      <c r="AK1772" s="115">
        <v>46111</v>
      </c>
      <c r="AL1772" s="115">
        <v>46131</v>
      </c>
      <c r="AM1772" s="275">
        <v>46138</v>
      </c>
      <c r="AN1772" s="75">
        <f>IF(AM1772=0,AL1772-L1772,AM1772-L1772)</f>
        <v>-4</v>
      </c>
      <c r="AO1772" s="81">
        <f t="shared" si="560"/>
        <v>46107.25</v>
      </c>
      <c r="AP1772" s="81">
        <f t="shared" si="561"/>
        <v>46108.25</v>
      </c>
      <c r="AQ1772" s="81">
        <f t="shared" si="562"/>
        <v>46108.25</v>
      </c>
      <c r="AR1772" s="81">
        <f t="shared" si="563"/>
        <v>46111</v>
      </c>
      <c r="AS1772" s="81">
        <f t="shared" si="564"/>
        <v>46113</v>
      </c>
      <c r="AT1772" s="81">
        <f t="shared" si="565"/>
        <v>46111</v>
      </c>
      <c r="AU1772" s="82" t="s">
        <v>6196</v>
      </c>
      <c r="AV1772" s="290">
        <v>46106</v>
      </c>
      <c r="AW1772" s="182" t="s">
        <v>6703</v>
      </c>
      <c r="AX1772" s="182" t="s">
        <v>6704</v>
      </c>
      <c r="AZ1772" s="278"/>
      <c r="BF1772" s="22"/>
      <c r="BG1772" s="22"/>
      <c r="BH1772" s="22"/>
      <c r="BI1772" s="22"/>
      <c r="BJ1772" s="22"/>
      <c r="BK1772" s="22"/>
      <c r="BL1772" s="22"/>
      <c r="BM1772" s="22"/>
      <c r="BN1772" s="22"/>
      <c r="BO1772" s="22"/>
      <c r="BP1772" s="22"/>
      <c r="BQ1772" s="22"/>
      <c r="BR1772" s="22"/>
      <c r="BS1772" s="22"/>
      <c r="BT1772" s="69">
        <f>IF(COUNTIF($C$3:C1772, C1772)=1, 1, 0)</f>
        <v>1</v>
      </c>
      <c r="BU1772" s="398">
        <v>150510</v>
      </c>
      <c r="BV1772" s="340">
        <v>46129</v>
      </c>
      <c r="BW1772" s="22"/>
      <c r="BX1772" s="22"/>
      <c r="BY1772" s="22"/>
      <c r="BZ1772" s="87">
        <f t="shared" si="559"/>
        <v>13</v>
      </c>
      <c r="CA1772" s="85" t="s">
        <v>6699</v>
      </c>
      <c r="CB1772" s="88">
        <f t="shared" si="566"/>
        <v>16</v>
      </c>
      <c r="CC1772" s="172"/>
      <c r="CD1772" s="85"/>
      <c r="CE1772" s="171">
        <f t="shared" si="558"/>
        <v>3</v>
      </c>
      <c r="CF1772" s="173">
        <v>86714577</v>
      </c>
      <c r="CG1772" s="173">
        <v>12380157</v>
      </c>
      <c r="CH1772" s="173">
        <v>99094734</v>
      </c>
      <c r="CI1772" s="397">
        <v>26739</v>
      </c>
      <c r="CJ1772" s="171">
        <f t="shared" si="553"/>
        <v>3</v>
      </c>
      <c r="CK1772" s="171">
        <f t="shared" si="554"/>
        <v>13</v>
      </c>
      <c r="CL1772" s="22" t="s">
        <v>6198</v>
      </c>
      <c r="CM1772" s="22" t="str">
        <f t="shared" si="567"/>
        <v>1C26TML^150510</v>
      </c>
    </row>
    <row r="1773" spans="1:111" s="85" customFormat="1" ht="14.45" customHeight="1" x14ac:dyDescent="0.25">
      <c r="A1773" s="75">
        <f t="shared" si="568"/>
        <v>1771</v>
      </c>
      <c r="B1773" s="265" t="s">
        <v>102</v>
      </c>
      <c r="C1773" s="270" t="s">
        <v>6705</v>
      </c>
      <c r="D1773" s="265">
        <v>145606803</v>
      </c>
      <c r="E1773" s="241">
        <v>5320007803</v>
      </c>
      <c r="F1773" s="231">
        <v>46099</v>
      </c>
      <c r="G1773" s="265" t="s">
        <v>1178</v>
      </c>
      <c r="H1773" s="265" t="s">
        <v>2963</v>
      </c>
      <c r="I1773" s="265" t="s">
        <v>105</v>
      </c>
      <c r="J1773" s="265" t="s">
        <v>1161</v>
      </c>
      <c r="K1773" s="265" t="s">
        <v>242</v>
      </c>
      <c r="L1773" s="231">
        <v>46113</v>
      </c>
      <c r="M1773" s="265">
        <v>40</v>
      </c>
      <c r="N1773" s="85" t="s">
        <v>6706</v>
      </c>
      <c r="O1773" s="85" t="s">
        <v>6707</v>
      </c>
      <c r="P1773" s="85">
        <v>2830050963</v>
      </c>
      <c r="Q1773" s="231">
        <v>46110</v>
      </c>
      <c r="R1773" s="241">
        <v>1209397967</v>
      </c>
      <c r="S1773" s="241">
        <v>224382705</v>
      </c>
      <c r="T1773" s="231">
        <v>46110</v>
      </c>
      <c r="U1773" s="261">
        <v>5162.96</v>
      </c>
      <c r="V1773" s="261">
        <v>4993.2259999999997</v>
      </c>
      <c r="W1773" s="241">
        <v>6</v>
      </c>
      <c r="X1773" s="241">
        <v>2</v>
      </c>
      <c r="Y1773" s="270" t="s">
        <v>6708</v>
      </c>
      <c r="Z1773" s="241" t="s">
        <v>258</v>
      </c>
      <c r="AA1773" s="85" t="s">
        <v>6709</v>
      </c>
      <c r="AB1773" s="241" t="s">
        <v>6710</v>
      </c>
      <c r="AC1773" s="270" t="s">
        <v>6705</v>
      </c>
      <c r="AD1773" s="75" t="s">
        <v>113</v>
      </c>
      <c r="AE1773" s="376">
        <v>46118</v>
      </c>
      <c r="AF1773" s="375">
        <v>46115</v>
      </c>
      <c r="AG1773" s="375">
        <v>46111.625</v>
      </c>
      <c r="AH1773" s="375">
        <v>46111.625</v>
      </c>
      <c r="AI1773" s="74">
        <v>46105</v>
      </c>
      <c r="AJ1773" s="376">
        <v>46118</v>
      </c>
      <c r="AK1773" s="376">
        <v>46118</v>
      </c>
      <c r="AL1773" s="74">
        <v>46108</v>
      </c>
      <c r="AM1773" s="376">
        <v>46120</v>
      </c>
      <c r="AN1773" s="376">
        <v>46120</v>
      </c>
      <c r="AO1773" s="81" t="s">
        <v>121</v>
      </c>
      <c r="AP1773" s="81" t="s">
        <v>121</v>
      </c>
      <c r="AQ1773" s="81" t="s">
        <v>121</v>
      </c>
      <c r="AR1773" s="81" t="s">
        <v>121</v>
      </c>
      <c r="AS1773" s="81" t="s">
        <v>121</v>
      </c>
      <c r="AT1773" s="81" t="s">
        <v>121</v>
      </c>
      <c r="AU1773" s="82" t="s">
        <v>6241</v>
      </c>
      <c r="AV1773" s="297">
        <v>46109</v>
      </c>
      <c r="AW1773" s="75" t="str">
        <f>_xlfn.XLOOKUP(D1773,'[1]OPS Loading report'!$E:$E,'[1]OPS Loading report'!$G:$G)</f>
        <v>TXGU8076192</v>
      </c>
      <c r="AX1773" s="75" t="e">
        <v>#N/A</v>
      </c>
      <c r="AZ1773" s="271"/>
      <c r="BT1773" s="75">
        <f>IF(COUNTIF($C$3:C1773, C1773)=1, 1, 0)</f>
        <v>1</v>
      </c>
      <c r="BU1773">
        <v>28897</v>
      </c>
      <c r="BV1773" s="399">
        <v>46128</v>
      </c>
      <c r="BZ1773" s="87">
        <f t="shared" si="559"/>
        <v>12</v>
      </c>
      <c r="CA1773" s="85" t="s">
        <v>6711</v>
      </c>
      <c r="CB1773" s="88">
        <f t="shared" si="566"/>
        <v>16</v>
      </c>
      <c r="CC1773" s="172"/>
      <c r="CE1773" s="171">
        <f t="shared" si="558"/>
        <v>4</v>
      </c>
      <c r="CF1773" s="173">
        <v>10236720</v>
      </c>
      <c r="CG1773" s="173"/>
      <c r="CH1773" s="173">
        <v>10236720</v>
      </c>
      <c r="CI1773" s="397">
        <v>26248</v>
      </c>
      <c r="CJ1773" s="171">
        <f t="shared" si="553"/>
        <v>3</v>
      </c>
      <c r="CK1773" s="171">
        <f t="shared" si="554"/>
        <v>13</v>
      </c>
      <c r="CL1773" s="85" t="s">
        <v>6243</v>
      </c>
      <c r="CM1773" s="22" t="str">
        <f t="shared" si="567"/>
        <v>1C26TAA^28897</v>
      </c>
    </row>
    <row r="1774" spans="1:111" s="85" customFormat="1" ht="14.45" customHeight="1" x14ac:dyDescent="0.25">
      <c r="A1774" s="75">
        <f t="shared" si="568"/>
        <v>1772</v>
      </c>
      <c r="B1774" s="265" t="s">
        <v>102</v>
      </c>
      <c r="C1774" s="270" t="s">
        <v>6705</v>
      </c>
      <c r="D1774" s="265">
        <v>145606819</v>
      </c>
      <c r="E1774" s="241">
        <v>5320007803</v>
      </c>
      <c r="F1774" s="231">
        <v>46099</v>
      </c>
      <c r="G1774" s="265" t="s">
        <v>1178</v>
      </c>
      <c r="H1774" s="265" t="s">
        <v>2963</v>
      </c>
      <c r="I1774" s="265" t="s">
        <v>105</v>
      </c>
      <c r="J1774" s="265" t="s">
        <v>1161</v>
      </c>
      <c r="K1774" s="265" t="s">
        <v>242</v>
      </c>
      <c r="L1774" s="231">
        <v>46113</v>
      </c>
      <c r="M1774" s="265">
        <v>0</v>
      </c>
      <c r="N1774" s="85" t="s">
        <v>6706</v>
      </c>
      <c r="O1774" s="85" t="s">
        <v>6707</v>
      </c>
      <c r="P1774" s="85">
        <v>2830050964</v>
      </c>
      <c r="Q1774" s="231">
        <v>46110</v>
      </c>
      <c r="R1774" s="241">
        <v>1209397968</v>
      </c>
      <c r="S1774" s="241">
        <v>224382814</v>
      </c>
      <c r="T1774" s="231">
        <v>46110</v>
      </c>
      <c r="U1774" s="261">
        <v>3146.9589999999998</v>
      </c>
      <c r="V1774" s="261">
        <v>3055.0520000000001</v>
      </c>
      <c r="W1774" s="241">
        <v>3</v>
      </c>
      <c r="X1774" s="241">
        <v>2</v>
      </c>
      <c r="Y1774" s="270" t="s">
        <v>6708</v>
      </c>
      <c r="Z1774" s="241" t="s">
        <v>258</v>
      </c>
      <c r="AA1774" s="85" t="s">
        <v>6709</v>
      </c>
      <c r="AB1774" s="241" t="s">
        <v>6710</v>
      </c>
      <c r="AC1774" s="270" t="s">
        <v>6705</v>
      </c>
      <c r="AD1774" s="75" t="s">
        <v>113</v>
      </c>
      <c r="AE1774" s="376">
        <v>46118</v>
      </c>
      <c r="AF1774" s="375">
        <v>46115</v>
      </c>
      <c r="AG1774" s="375">
        <v>46111.625</v>
      </c>
      <c r="AH1774" s="375">
        <v>46111.625</v>
      </c>
      <c r="AI1774" s="74">
        <v>46105</v>
      </c>
      <c r="AJ1774" s="376">
        <v>46118</v>
      </c>
      <c r="AK1774" s="376">
        <v>46118</v>
      </c>
      <c r="AL1774" s="74">
        <v>46108</v>
      </c>
      <c r="AM1774" s="376">
        <v>46120</v>
      </c>
      <c r="AN1774" s="376">
        <v>46120</v>
      </c>
      <c r="AO1774" s="81" t="s">
        <v>121</v>
      </c>
      <c r="AP1774" s="81" t="s">
        <v>121</v>
      </c>
      <c r="AQ1774" s="81" t="s">
        <v>121</v>
      </c>
      <c r="AR1774" s="81" t="s">
        <v>121</v>
      </c>
      <c r="AS1774" s="81" t="s">
        <v>121</v>
      </c>
      <c r="AT1774" s="81" t="s">
        <v>121</v>
      </c>
      <c r="AU1774" s="82" t="s">
        <v>6241</v>
      </c>
      <c r="AV1774" s="297">
        <v>46109</v>
      </c>
      <c r="AW1774" s="75" t="str">
        <f>_xlfn.XLOOKUP(D1774,'[1]OPS Loading report'!$E:$E,'[1]OPS Loading report'!$G:$G)</f>
        <v> </v>
      </c>
      <c r="AX1774" s="75" t="e">
        <v>#N/A</v>
      </c>
      <c r="AZ1774" s="271"/>
      <c r="BT1774" s="75">
        <f>IF(COUNTIF($C$3:C1774, C1774)=1, 1, 0)</f>
        <v>0</v>
      </c>
      <c r="BU1774">
        <v>28897</v>
      </c>
      <c r="BV1774" s="399">
        <v>46128</v>
      </c>
      <c r="BZ1774" s="87">
        <f t="shared" si="559"/>
        <v>12</v>
      </c>
      <c r="CB1774" s="88">
        <f t="shared" si="566"/>
        <v>16</v>
      </c>
      <c r="CC1774" s="172"/>
      <c r="CE1774" s="171">
        <f t="shared" si="558"/>
        <v>4</v>
      </c>
      <c r="CF1774" s="173"/>
      <c r="CG1774" s="173"/>
      <c r="CH1774" s="173"/>
      <c r="CJ1774" s="171">
        <f t="shared" si="553"/>
        <v>3</v>
      </c>
      <c r="CK1774" s="171">
        <f t="shared" si="554"/>
        <v>13</v>
      </c>
      <c r="CL1774" s="85" t="s">
        <v>6243</v>
      </c>
      <c r="CM1774" s="22" t="str">
        <f t="shared" si="567"/>
        <v>1C26TAA^28897</v>
      </c>
    </row>
    <row r="1775" spans="1:111" s="85" customFormat="1" ht="14.45" customHeight="1" x14ac:dyDescent="0.25">
      <c r="A1775" s="75">
        <f t="shared" si="568"/>
        <v>1773</v>
      </c>
      <c r="B1775" s="265" t="s">
        <v>102</v>
      </c>
      <c r="C1775" s="270" t="s">
        <v>6705</v>
      </c>
      <c r="D1775" s="265">
        <v>145606825</v>
      </c>
      <c r="E1775" s="241">
        <v>5320007803</v>
      </c>
      <c r="F1775" s="231">
        <v>46099</v>
      </c>
      <c r="G1775" s="265" t="s">
        <v>1178</v>
      </c>
      <c r="H1775" s="265" t="s">
        <v>2963</v>
      </c>
      <c r="I1775" s="265" t="s">
        <v>105</v>
      </c>
      <c r="J1775" s="265" t="s">
        <v>1161</v>
      </c>
      <c r="K1775" s="265" t="s">
        <v>242</v>
      </c>
      <c r="L1775" s="231">
        <v>46113</v>
      </c>
      <c r="M1775" s="265">
        <v>0</v>
      </c>
      <c r="N1775" s="85" t="s">
        <v>6706</v>
      </c>
      <c r="O1775" s="85" t="s">
        <v>6707</v>
      </c>
      <c r="P1775" s="85">
        <v>2830050965</v>
      </c>
      <c r="Q1775" s="231">
        <v>46110</v>
      </c>
      <c r="R1775" s="241">
        <v>1209397969</v>
      </c>
      <c r="S1775" s="241">
        <v>224382835</v>
      </c>
      <c r="T1775" s="231">
        <v>46110</v>
      </c>
      <c r="U1775" s="261">
        <v>2465.3490000000002</v>
      </c>
      <c r="V1775" s="261">
        <v>2384.232</v>
      </c>
      <c r="W1775" s="241">
        <v>4</v>
      </c>
      <c r="X1775" s="241">
        <v>1</v>
      </c>
      <c r="Y1775" s="270" t="s">
        <v>6708</v>
      </c>
      <c r="Z1775" s="241" t="s">
        <v>258</v>
      </c>
      <c r="AA1775" s="85" t="s">
        <v>6709</v>
      </c>
      <c r="AB1775" s="241" t="s">
        <v>6710</v>
      </c>
      <c r="AC1775" s="270" t="s">
        <v>6705</v>
      </c>
      <c r="AD1775" s="75" t="s">
        <v>113</v>
      </c>
      <c r="AE1775" s="376">
        <v>46118</v>
      </c>
      <c r="AF1775" s="375">
        <v>46115</v>
      </c>
      <c r="AG1775" s="375">
        <v>46111.625</v>
      </c>
      <c r="AH1775" s="375">
        <v>46111.625</v>
      </c>
      <c r="AI1775" s="74">
        <v>46105</v>
      </c>
      <c r="AJ1775" s="376">
        <v>46118</v>
      </c>
      <c r="AK1775" s="376">
        <v>46118</v>
      </c>
      <c r="AL1775" s="74">
        <v>46108</v>
      </c>
      <c r="AM1775" s="376">
        <v>46120</v>
      </c>
      <c r="AN1775" s="376">
        <v>46120</v>
      </c>
      <c r="AO1775" s="81" t="s">
        <v>121</v>
      </c>
      <c r="AP1775" s="81" t="s">
        <v>121</v>
      </c>
      <c r="AQ1775" s="81" t="s">
        <v>121</v>
      </c>
      <c r="AR1775" s="81" t="s">
        <v>121</v>
      </c>
      <c r="AS1775" s="81" t="s">
        <v>121</v>
      </c>
      <c r="AT1775" s="81" t="s">
        <v>121</v>
      </c>
      <c r="AU1775" s="82" t="s">
        <v>6241</v>
      </c>
      <c r="AV1775" s="297">
        <v>46109</v>
      </c>
      <c r="AW1775" s="75" t="str">
        <f>_xlfn.XLOOKUP(D1775,'[1]OPS Loading report'!$E:$E,'[1]OPS Loading report'!$G:$G)</f>
        <v> </v>
      </c>
      <c r="AX1775" s="75" t="e">
        <v>#N/A</v>
      </c>
      <c r="AZ1775" s="271"/>
      <c r="BT1775" s="75">
        <f>IF(COUNTIF($C$3:C1775, C1775)=1, 1, 0)</f>
        <v>0</v>
      </c>
      <c r="BU1775">
        <v>28897</v>
      </c>
      <c r="BV1775" s="399">
        <v>46128</v>
      </c>
      <c r="BZ1775" s="87">
        <f t="shared" si="559"/>
        <v>12</v>
      </c>
      <c r="CB1775" s="88">
        <f t="shared" si="566"/>
        <v>16</v>
      </c>
      <c r="CC1775" s="172"/>
      <c r="CE1775" s="171">
        <f t="shared" si="558"/>
        <v>4</v>
      </c>
      <c r="CF1775" s="173"/>
      <c r="CG1775" s="173"/>
      <c r="CH1775" s="173"/>
      <c r="CJ1775" s="171">
        <f t="shared" si="553"/>
        <v>3</v>
      </c>
      <c r="CK1775" s="171">
        <f t="shared" si="554"/>
        <v>13</v>
      </c>
      <c r="CL1775" s="85" t="s">
        <v>6243</v>
      </c>
      <c r="CM1775" s="22" t="str">
        <f t="shared" si="567"/>
        <v>1C26TAA^28897</v>
      </c>
    </row>
    <row r="1776" spans="1:111" s="85" customFormat="1" ht="14.45" customHeight="1" x14ac:dyDescent="0.25">
      <c r="A1776" s="183">
        <f t="shared" si="568"/>
        <v>1774</v>
      </c>
      <c r="B1776" s="265" t="s">
        <v>102</v>
      </c>
      <c r="C1776" s="270" t="s">
        <v>6705</v>
      </c>
      <c r="D1776" s="265">
        <v>145606831</v>
      </c>
      <c r="E1776" s="241">
        <v>5320007803</v>
      </c>
      <c r="F1776" s="231">
        <v>46099</v>
      </c>
      <c r="G1776" s="265" t="s">
        <v>1178</v>
      </c>
      <c r="H1776" s="265" t="s">
        <v>2963</v>
      </c>
      <c r="I1776" s="265" t="s">
        <v>105</v>
      </c>
      <c r="J1776" s="265" t="s">
        <v>1161</v>
      </c>
      <c r="K1776" s="265" t="s">
        <v>242</v>
      </c>
      <c r="L1776" s="231">
        <v>46113</v>
      </c>
      <c r="M1776" s="265">
        <v>0</v>
      </c>
      <c r="N1776" s="85" t="s">
        <v>6706</v>
      </c>
      <c r="O1776" s="85" t="s">
        <v>6707</v>
      </c>
      <c r="P1776" s="85">
        <v>2830050966</v>
      </c>
      <c r="Q1776" s="231">
        <v>46110</v>
      </c>
      <c r="R1776" s="241">
        <v>1209397970</v>
      </c>
      <c r="S1776" s="241">
        <v>224382845</v>
      </c>
      <c r="T1776" s="231">
        <v>46110</v>
      </c>
      <c r="U1776" s="261">
        <v>7671.48</v>
      </c>
      <c r="V1776" s="261">
        <v>7356.3270000000002</v>
      </c>
      <c r="W1776" s="241">
        <v>9</v>
      </c>
      <c r="X1776" s="241">
        <v>5</v>
      </c>
      <c r="Y1776" s="270" t="s">
        <v>6708</v>
      </c>
      <c r="Z1776" s="241" t="s">
        <v>258</v>
      </c>
      <c r="AA1776" s="85" t="s">
        <v>6709</v>
      </c>
      <c r="AB1776" s="241" t="s">
        <v>6710</v>
      </c>
      <c r="AC1776" s="270" t="s">
        <v>6705</v>
      </c>
      <c r="AD1776" s="182" t="s">
        <v>113</v>
      </c>
      <c r="AE1776" s="376">
        <v>46118</v>
      </c>
      <c r="AF1776" s="375">
        <v>46115</v>
      </c>
      <c r="AG1776" s="375">
        <v>46111.625</v>
      </c>
      <c r="AH1776" s="375">
        <v>46111.625</v>
      </c>
      <c r="AI1776" s="74">
        <v>46105</v>
      </c>
      <c r="AJ1776" s="376">
        <v>46118</v>
      </c>
      <c r="AK1776" s="376">
        <v>46118</v>
      </c>
      <c r="AL1776" s="74">
        <v>46108</v>
      </c>
      <c r="AM1776" s="376">
        <v>46120</v>
      </c>
      <c r="AN1776" s="376">
        <v>46120</v>
      </c>
      <c r="AO1776" s="81" t="s">
        <v>121</v>
      </c>
      <c r="AP1776" s="81" t="s">
        <v>121</v>
      </c>
      <c r="AQ1776" s="81" t="s">
        <v>121</v>
      </c>
      <c r="AR1776" s="81" t="s">
        <v>121</v>
      </c>
      <c r="AS1776" s="81" t="s">
        <v>121</v>
      </c>
      <c r="AT1776" s="81" t="s">
        <v>121</v>
      </c>
      <c r="AU1776" s="82" t="s">
        <v>6241</v>
      </c>
      <c r="AV1776" s="290">
        <v>46109</v>
      </c>
      <c r="AW1776" s="75" t="str">
        <f>_xlfn.XLOOKUP(D1776,'[1]OPS Loading report'!$E:$E,'[1]OPS Loading report'!$G:$G)</f>
        <v> </v>
      </c>
      <c r="AX1776" s="182" t="e">
        <v>#N/A</v>
      </c>
      <c r="AZ1776" s="271"/>
      <c r="BT1776" s="75">
        <f>IF(COUNTIF($C$3:C1776, C1776)=1, 1, 0)</f>
        <v>0</v>
      </c>
      <c r="BU1776">
        <v>28897</v>
      </c>
      <c r="BV1776" s="399">
        <v>46128</v>
      </c>
      <c r="BZ1776" s="87">
        <f t="shared" si="559"/>
        <v>12</v>
      </c>
      <c r="CB1776" s="88">
        <f t="shared" si="566"/>
        <v>16</v>
      </c>
      <c r="CC1776" s="172"/>
      <c r="CE1776" s="171">
        <f t="shared" si="558"/>
        <v>4</v>
      </c>
      <c r="CF1776" s="173"/>
      <c r="CG1776" s="173"/>
      <c r="CH1776" s="173"/>
      <c r="CJ1776" s="171">
        <f t="shared" si="553"/>
        <v>3</v>
      </c>
      <c r="CK1776" s="171">
        <f t="shared" si="554"/>
        <v>13</v>
      </c>
      <c r="CL1776" s="85" t="s">
        <v>6243</v>
      </c>
      <c r="CM1776" s="22" t="str">
        <f t="shared" si="567"/>
        <v>1C26TAA^28897</v>
      </c>
    </row>
    <row r="1777" spans="1:91" s="85" customFormat="1" ht="14.45" customHeight="1" x14ac:dyDescent="0.25">
      <c r="A1777" s="183">
        <f t="shared" si="568"/>
        <v>1775</v>
      </c>
      <c r="B1777" s="265" t="s">
        <v>102</v>
      </c>
      <c r="C1777" s="270" t="s">
        <v>6705</v>
      </c>
      <c r="D1777" s="265">
        <v>145633967</v>
      </c>
      <c r="E1777" s="241">
        <v>5320007804</v>
      </c>
      <c r="F1777" s="231">
        <v>46099</v>
      </c>
      <c r="G1777" s="265" t="s">
        <v>1421</v>
      </c>
      <c r="H1777" s="265" t="s">
        <v>2963</v>
      </c>
      <c r="I1777" s="265" t="s">
        <v>105</v>
      </c>
      <c r="J1777" s="265" t="s">
        <v>1161</v>
      </c>
      <c r="K1777" s="265" t="s">
        <v>242</v>
      </c>
      <c r="L1777" s="231">
        <v>46119</v>
      </c>
      <c r="M1777" s="265">
        <v>40</v>
      </c>
      <c r="N1777" s="85" t="s">
        <v>6712</v>
      </c>
      <c r="O1777" s="85" t="s">
        <v>6713</v>
      </c>
      <c r="P1777" s="85">
        <v>2830050937</v>
      </c>
      <c r="Q1777" s="231">
        <v>46110</v>
      </c>
      <c r="R1777" s="241">
        <v>1209397926</v>
      </c>
      <c r="S1777" s="241">
        <v>224380107</v>
      </c>
      <c r="T1777" s="231">
        <v>46110</v>
      </c>
      <c r="U1777" s="261">
        <v>7940.9949999999999</v>
      </c>
      <c r="V1777" s="261">
        <v>7644.2269999999999</v>
      </c>
      <c r="W1777" s="241">
        <v>12</v>
      </c>
      <c r="X1777" s="241">
        <v>0</v>
      </c>
      <c r="Y1777" s="270" t="s">
        <v>6714</v>
      </c>
      <c r="Z1777" s="241" t="s">
        <v>258</v>
      </c>
      <c r="AA1777" s="85" t="s">
        <v>6709</v>
      </c>
      <c r="AB1777" s="241" t="s">
        <v>6710</v>
      </c>
      <c r="AC1777" s="270" t="s">
        <v>6705</v>
      </c>
      <c r="AD1777" s="182" t="s">
        <v>113</v>
      </c>
      <c r="AE1777" s="376">
        <v>46118</v>
      </c>
      <c r="AF1777" s="375">
        <v>46115</v>
      </c>
      <c r="AG1777" s="375">
        <v>46111.625</v>
      </c>
      <c r="AH1777" s="375">
        <v>46111.625</v>
      </c>
      <c r="AI1777" s="74">
        <v>46105</v>
      </c>
      <c r="AJ1777" s="376">
        <v>46118</v>
      </c>
      <c r="AK1777" s="376">
        <v>46118</v>
      </c>
      <c r="AL1777" s="74">
        <v>46108</v>
      </c>
      <c r="AM1777" s="376">
        <v>46120</v>
      </c>
      <c r="AN1777" s="376">
        <v>46120</v>
      </c>
      <c r="AO1777" s="81" t="s">
        <v>121</v>
      </c>
      <c r="AP1777" s="81" t="s">
        <v>121</v>
      </c>
      <c r="AQ1777" s="81" t="s">
        <v>121</v>
      </c>
      <c r="AR1777" s="81" t="s">
        <v>121</v>
      </c>
      <c r="AS1777" s="81" t="s">
        <v>121</v>
      </c>
      <c r="AT1777" s="81" t="s">
        <v>121</v>
      </c>
      <c r="AU1777" s="82" t="s">
        <v>6241</v>
      </c>
      <c r="AV1777" s="290">
        <v>46109</v>
      </c>
      <c r="AW1777" s="75" t="str">
        <f>_xlfn.XLOOKUP(D1777,'[1]OPS Loading report'!$E:$E,'[1]OPS Loading report'!$G:$G)</f>
        <v>REGU5146887</v>
      </c>
      <c r="AX1777" s="182" t="e">
        <v>#N/A</v>
      </c>
      <c r="AZ1777" s="271"/>
      <c r="BT1777" s="75">
        <f>IF(COUNTIF($C$3:C1777, C1777)=1, 1, 0)</f>
        <v>0</v>
      </c>
      <c r="BU1777">
        <v>28897</v>
      </c>
      <c r="BV1777" s="399">
        <v>46128</v>
      </c>
      <c r="BZ1777" s="87">
        <f t="shared" si="559"/>
        <v>12</v>
      </c>
      <c r="CA1777" s="85" t="s">
        <v>6711</v>
      </c>
      <c r="CB1777" s="88">
        <f t="shared" si="566"/>
        <v>16</v>
      </c>
      <c r="CC1777" s="172"/>
      <c r="CE1777" s="171">
        <f t="shared" si="558"/>
        <v>4</v>
      </c>
      <c r="CF1777" s="173">
        <v>10236720</v>
      </c>
      <c r="CG1777" s="173"/>
      <c r="CH1777" s="173">
        <v>10236720</v>
      </c>
      <c r="CI1777" s="397">
        <v>26248</v>
      </c>
      <c r="CJ1777" s="171">
        <f t="shared" si="553"/>
        <v>3</v>
      </c>
      <c r="CK1777" s="171">
        <f t="shared" si="554"/>
        <v>13</v>
      </c>
      <c r="CL1777" s="85" t="s">
        <v>6243</v>
      </c>
      <c r="CM1777" s="22" t="str">
        <f t="shared" si="567"/>
        <v>1C26TAA^28897</v>
      </c>
    </row>
    <row r="1778" spans="1:91" s="85" customFormat="1" ht="14.45" customHeight="1" x14ac:dyDescent="0.25">
      <c r="A1778" s="183">
        <f t="shared" si="568"/>
        <v>1776</v>
      </c>
      <c r="B1778" s="265" t="s">
        <v>102</v>
      </c>
      <c r="C1778" s="270" t="s">
        <v>6705</v>
      </c>
      <c r="D1778" s="265">
        <v>145606843</v>
      </c>
      <c r="E1778" s="241">
        <v>5320007804</v>
      </c>
      <c r="F1778" s="231">
        <v>46099</v>
      </c>
      <c r="G1778" s="265" t="s">
        <v>1178</v>
      </c>
      <c r="H1778" s="265" t="s">
        <v>2963</v>
      </c>
      <c r="I1778" s="265" t="s">
        <v>105</v>
      </c>
      <c r="J1778" s="265" t="s">
        <v>1161</v>
      </c>
      <c r="K1778" s="265" t="s">
        <v>242</v>
      </c>
      <c r="L1778" s="231">
        <v>46113</v>
      </c>
      <c r="M1778" s="265">
        <v>0</v>
      </c>
      <c r="N1778" s="85" t="s">
        <v>6712</v>
      </c>
      <c r="O1778" s="85" t="s">
        <v>6713</v>
      </c>
      <c r="P1778" s="85">
        <v>2830050934</v>
      </c>
      <c r="Q1778" s="231">
        <v>46110</v>
      </c>
      <c r="R1778" s="241">
        <v>1209397922</v>
      </c>
      <c r="S1778" s="241">
        <v>224380094</v>
      </c>
      <c r="T1778" s="231">
        <v>46110</v>
      </c>
      <c r="U1778" s="261">
        <v>2575.8229999999999</v>
      </c>
      <c r="V1778" s="261">
        <v>2491.1660000000002</v>
      </c>
      <c r="W1778" s="241">
        <v>3</v>
      </c>
      <c r="X1778" s="241">
        <v>1</v>
      </c>
      <c r="Y1778" s="270" t="s">
        <v>6714</v>
      </c>
      <c r="Z1778" s="241" t="s">
        <v>258</v>
      </c>
      <c r="AA1778" s="85" t="s">
        <v>6709</v>
      </c>
      <c r="AB1778" s="241" t="s">
        <v>6710</v>
      </c>
      <c r="AC1778" s="270" t="s">
        <v>6705</v>
      </c>
      <c r="AD1778" s="182" t="s">
        <v>113</v>
      </c>
      <c r="AE1778" s="376">
        <v>46118</v>
      </c>
      <c r="AF1778" s="375">
        <v>46115</v>
      </c>
      <c r="AG1778" s="375">
        <v>46111.625</v>
      </c>
      <c r="AH1778" s="375">
        <v>46111.625</v>
      </c>
      <c r="AI1778" s="74">
        <v>46105</v>
      </c>
      <c r="AJ1778" s="376">
        <v>46118</v>
      </c>
      <c r="AK1778" s="376">
        <v>46118</v>
      </c>
      <c r="AL1778" s="74">
        <v>46108</v>
      </c>
      <c r="AM1778" s="376">
        <v>46120</v>
      </c>
      <c r="AN1778" s="376">
        <v>46120</v>
      </c>
      <c r="AO1778" s="81" t="s">
        <v>121</v>
      </c>
      <c r="AP1778" s="81" t="s">
        <v>121</v>
      </c>
      <c r="AQ1778" s="81" t="s">
        <v>121</v>
      </c>
      <c r="AR1778" s="81" t="s">
        <v>121</v>
      </c>
      <c r="AS1778" s="81" t="s">
        <v>121</v>
      </c>
      <c r="AT1778" s="81" t="s">
        <v>121</v>
      </c>
      <c r="AU1778" s="82" t="s">
        <v>6241</v>
      </c>
      <c r="AV1778" s="290">
        <v>46109</v>
      </c>
      <c r="AW1778" s="75" t="str">
        <f>_xlfn.XLOOKUP(D1778,'[1]OPS Loading report'!$E:$E,'[1]OPS Loading report'!$G:$G)</f>
        <v> </v>
      </c>
      <c r="AX1778" s="182" t="e">
        <v>#N/A</v>
      </c>
      <c r="AZ1778" s="271"/>
      <c r="BT1778" s="75">
        <f>IF(COUNTIF($C$3:C1778, C1778)=1, 1, 0)</f>
        <v>0</v>
      </c>
      <c r="BU1778">
        <v>28897</v>
      </c>
      <c r="BV1778" s="399">
        <v>46128</v>
      </c>
      <c r="BZ1778" s="87">
        <f t="shared" si="559"/>
        <v>12</v>
      </c>
      <c r="CB1778" s="88">
        <f t="shared" si="566"/>
        <v>16</v>
      </c>
      <c r="CC1778" s="172"/>
      <c r="CE1778" s="171">
        <f t="shared" si="558"/>
        <v>4</v>
      </c>
      <c r="CF1778" s="173"/>
      <c r="CG1778" s="173"/>
      <c r="CH1778" s="173"/>
      <c r="CJ1778" s="171">
        <f t="shared" si="553"/>
        <v>3</v>
      </c>
      <c r="CK1778" s="171">
        <f t="shared" si="554"/>
        <v>13</v>
      </c>
      <c r="CL1778" s="85" t="s">
        <v>6243</v>
      </c>
      <c r="CM1778" s="22" t="str">
        <f t="shared" si="567"/>
        <v>1C26TAA^28897</v>
      </c>
    </row>
    <row r="1779" spans="1:91" s="85" customFormat="1" ht="14.45" customHeight="1" x14ac:dyDescent="0.25">
      <c r="A1779" s="183">
        <f t="shared" si="568"/>
        <v>1777</v>
      </c>
      <c r="B1779" s="265" t="s">
        <v>102</v>
      </c>
      <c r="C1779" s="270" t="s">
        <v>6705</v>
      </c>
      <c r="D1779" s="265">
        <v>145626157</v>
      </c>
      <c r="E1779" s="241">
        <v>5320007804</v>
      </c>
      <c r="F1779" s="231">
        <v>46099</v>
      </c>
      <c r="G1779" s="265" t="s">
        <v>1178</v>
      </c>
      <c r="H1779" s="265" t="s">
        <v>2963</v>
      </c>
      <c r="I1779" s="265" t="s">
        <v>105</v>
      </c>
      <c r="J1779" s="265" t="s">
        <v>1161</v>
      </c>
      <c r="K1779" s="265" t="s">
        <v>242</v>
      </c>
      <c r="L1779" s="231">
        <v>46113</v>
      </c>
      <c r="M1779" s="265">
        <v>0</v>
      </c>
      <c r="N1779" s="85" t="s">
        <v>6712</v>
      </c>
      <c r="O1779" s="85" t="s">
        <v>6713</v>
      </c>
      <c r="P1779" s="85">
        <v>2830050935</v>
      </c>
      <c r="Q1779" s="231">
        <v>46110</v>
      </c>
      <c r="R1779" s="241">
        <v>1209397924</v>
      </c>
      <c r="S1779" s="241">
        <v>224380098</v>
      </c>
      <c r="T1779" s="231">
        <v>46110</v>
      </c>
      <c r="U1779" s="261">
        <v>2464.31</v>
      </c>
      <c r="V1779" s="261">
        <v>2383.2249999999999</v>
      </c>
      <c r="W1779" s="241">
        <v>3</v>
      </c>
      <c r="X1779" s="241">
        <v>1</v>
      </c>
      <c r="Y1779" s="270" t="s">
        <v>6714</v>
      </c>
      <c r="Z1779" s="241" t="s">
        <v>258</v>
      </c>
      <c r="AA1779" s="85" t="s">
        <v>6709</v>
      </c>
      <c r="AB1779" s="241" t="s">
        <v>6710</v>
      </c>
      <c r="AC1779" s="270" t="s">
        <v>6705</v>
      </c>
      <c r="AD1779" s="182" t="s">
        <v>113</v>
      </c>
      <c r="AE1779" s="376">
        <v>46118</v>
      </c>
      <c r="AF1779" s="375">
        <v>46115</v>
      </c>
      <c r="AG1779" s="375">
        <v>46111.625</v>
      </c>
      <c r="AH1779" s="375">
        <v>46111.625</v>
      </c>
      <c r="AI1779" s="74">
        <v>46105</v>
      </c>
      <c r="AJ1779" s="376">
        <v>46118</v>
      </c>
      <c r="AK1779" s="376">
        <v>46118</v>
      </c>
      <c r="AL1779" s="74">
        <v>46108</v>
      </c>
      <c r="AM1779" s="376">
        <v>46120</v>
      </c>
      <c r="AN1779" s="376">
        <v>46120</v>
      </c>
      <c r="AO1779" s="81" t="s">
        <v>121</v>
      </c>
      <c r="AP1779" s="81" t="s">
        <v>121</v>
      </c>
      <c r="AQ1779" s="81" t="s">
        <v>121</v>
      </c>
      <c r="AR1779" s="81" t="s">
        <v>121</v>
      </c>
      <c r="AS1779" s="81" t="s">
        <v>121</v>
      </c>
      <c r="AT1779" s="81" t="s">
        <v>121</v>
      </c>
      <c r="AU1779" s="82" t="s">
        <v>6241</v>
      </c>
      <c r="AV1779" s="290">
        <v>46109</v>
      </c>
      <c r="AW1779" s="75" t="str">
        <f>_xlfn.XLOOKUP(D1779,'[1]OPS Loading report'!$E:$E,'[1]OPS Loading report'!$G:$G)</f>
        <v> </v>
      </c>
      <c r="AX1779" s="182" t="e">
        <v>#N/A</v>
      </c>
      <c r="AZ1779" s="271"/>
      <c r="BT1779" s="75">
        <f>IF(COUNTIF($C$3:C1779, C1779)=1, 1, 0)</f>
        <v>0</v>
      </c>
      <c r="BU1779">
        <v>28897</v>
      </c>
      <c r="BV1779" s="399">
        <v>46128</v>
      </c>
      <c r="BZ1779" s="87">
        <f t="shared" si="559"/>
        <v>12</v>
      </c>
      <c r="CB1779" s="88">
        <f t="shared" si="566"/>
        <v>16</v>
      </c>
      <c r="CC1779" s="172"/>
      <c r="CE1779" s="171">
        <f t="shared" si="558"/>
        <v>4</v>
      </c>
      <c r="CF1779" s="173"/>
      <c r="CG1779" s="173"/>
      <c r="CH1779" s="173"/>
      <c r="CJ1779" s="171">
        <f t="shared" si="553"/>
        <v>3</v>
      </c>
      <c r="CK1779" s="171">
        <f t="shared" si="554"/>
        <v>13</v>
      </c>
      <c r="CL1779" s="85" t="s">
        <v>6243</v>
      </c>
      <c r="CM1779" s="22" t="str">
        <f t="shared" si="567"/>
        <v>1C26TAA^28897</v>
      </c>
    </row>
    <row r="1780" spans="1:91" s="85" customFormat="1" ht="14.45" customHeight="1" x14ac:dyDescent="0.25">
      <c r="A1780" s="183">
        <f t="shared" si="568"/>
        <v>1778</v>
      </c>
      <c r="B1780" s="265" t="s">
        <v>102</v>
      </c>
      <c r="C1780" s="270" t="s">
        <v>6705</v>
      </c>
      <c r="D1780" s="265">
        <v>145662921</v>
      </c>
      <c r="E1780" s="241">
        <v>5320007804</v>
      </c>
      <c r="F1780" s="231">
        <v>46099</v>
      </c>
      <c r="G1780" s="265" t="s">
        <v>1188</v>
      </c>
      <c r="H1780" s="265" t="s">
        <v>2963</v>
      </c>
      <c r="I1780" s="265" t="s">
        <v>105</v>
      </c>
      <c r="J1780" s="265" t="s">
        <v>1161</v>
      </c>
      <c r="K1780" s="265" t="s">
        <v>242</v>
      </c>
      <c r="L1780" s="231">
        <v>46113</v>
      </c>
      <c r="M1780" s="265">
        <v>0</v>
      </c>
      <c r="N1780" s="85" t="s">
        <v>6712</v>
      </c>
      <c r="O1780" s="85" t="s">
        <v>6713</v>
      </c>
      <c r="P1780" s="85">
        <v>2830050938</v>
      </c>
      <c r="Q1780" s="231">
        <v>46110</v>
      </c>
      <c r="R1780" s="241">
        <v>1209397927</v>
      </c>
      <c r="S1780" s="241">
        <v>224380086</v>
      </c>
      <c r="T1780" s="231">
        <v>46110</v>
      </c>
      <c r="U1780" s="261">
        <v>2899.194</v>
      </c>
      <c r="V1780" s="261">
        <v>2823.7049999999999</v>
      </c>
      <c r="W1780" s="241">
        <v>4</v>
      </c>
      <c r="X1780" s="241">
        <v>2</v>
      </c>
      <c r="Y1780" s="270" t="s">
        <v>6714</v>
      </c>
      <c r="Z1780" s="241" t="s">
        <v>258</v>
      </c>
      <c r="AA1780" s="85" t="s">
        <v>6709</v>
      </c>
      <c r="AB1780" s="241" t="s">
        <v>6710</v>
      </c>
      <c r="AC1780" s="270" t="s">
        <v>6705</v>
      </c>
      <c r="AD1780" s="182" t="s">
        <v>113</v>
      </c>
      <c r="AE1780" s="376">
        <v>46118</v>
      </c>
      <c r="AF1780" s="375">
        <v>46115</v>
      </c>
      <c r="AG1780" s="375">
        <v>46111.625</v>
      </c>
      <c r="AH1780" s="375">
        <v>46111.625</v>
      </c>
      <c r="AI1780" s="74">
        <v>46105</v>
      </c>
      <c r="AJ1780" s="376">
        <v>46118</v>
      </c>
      <c r="AK1780" s="376">
        <v>46118</v>
      </c>
      <c r="AL1780" s="74">
        <v>46108</v>
      </c>
      <c r="AM1780" s="376">
        <v>46120</v>
      </c>
      <c r="AN1780" s="376">
        <v>46120</v>
      </c>
      <c r="AO1780" s="81" t="s">
        <v>121</v>
      </c>
      <c r="AP1780" s="81" t="s">
        <v>121</v>
      </c>
      <c r="AQ1780" s="81" t="s">
        <v>121</v>
      </c>
      <c r="AR1780" s="81" t="s">
        <v>121</v>
      </c>
      <c r="AS1780" s="81" t="s">
        <v>121</v>
      </c>
      <c r="AT1780" s="81" t="s">
        <v>121</v>
      </c>
      <c r="AU1780" s="82" t="s">
        <v>6241</v>
      </c>
      <c r="AV1780" s="290">
        <v>46109</v>
      </c>
      <c r="AW1780" s="75" t="str">
        <f>_xlfn.XLOOKUP(D1780,'[1]OPS Loading report'!$E:$E,'[1]OPS Loading report'!$G:$G)</f>
        <v> </v>
      </c>
      <c r="AX1780" s="182" t="e">
        <v>#N/A</v>
      </c>
      <c r="AZ1780" s="271"/>
      <c r="BT1780" s="75">
        <f>IF(COUNTIF($C$3:C1780, C1780)=1, 1, 0)</f>
        <v>0</v>
      </c>
      <c r="BU1780">
        <v>28897</v>
      </c>
      <c r="BV1780" s="399">
        <v>46128</v>
      </c>
      <c r="BZ1780" s="87">
        <f t="shared" si="559"/>
        <v>12</v>
      </c>
      <c r="CB1780" s="88">
        <f t="shared" si="566"/>
        <v>16</v>
      </c>
      <c r="CC1780" s="172"/>
      <c r="CE1780" s="171">
        <f t="shared" si="558"/>
        <v>4</v>
      </c>
      <c r="CF1780" s="173"/>
      <c r="CG1780" s="173"/>
      <c r="CH1780" s="173"/>
      <c r="CJ1780" s="171">
        <f t="shared" si="553"/>
        <v>3</v>
      </c>
      <c r="CK1780" s="171">
        <f t="shared" si="554"/>
        <v>13</v>
      </c>
      <c r="CL1780" s="85" t="s">
        <v>6243</v>
      </c>
      <c r="CM1780" s="22" t="str">
        <f t="shared" si="567"/>
        <v>1C26TAA^28897</v>
      </c>
    </row>
    <row r="1781" spans="1:91" s="85" customFormat="1" ht="15.95" customHeight="1" x14ac:dyDescent="0.25">
      <c r="A1781" s="183">
        <f t="shared" si="568"/>
        <v>1779</v>
      </c>
      <c r="B1781" s="265" t="s">
        <v>102</v>
      </c>
      <c r="C1781" s="270" t="s">
        <v>6705</v>
      </c>
      <c r="D1781" s="265">
        <v>145626166</v>
      </c>
      <c r="E1781" s="241">
        <v>5320007804</v>
      </c>
      <c r="F1781" s="231">
        <v>46099</v>
      </c>
      <c r="G1781" s="265" t="s">
        <v>1178</v>
      </c>
      <c r="H1781" s="265" t="s">
        <v>2963</v>
      </c>
      <c r="I1781" s="265" t="s">
        <v>105</v>
      </c>
      <c r="J1781" s="265" t="s">
        <v>1161</v>
      </c>
      <c r="K1781" s="265" t="s">
        <v>242</v>
      </c>
      <c r="L1781" s="231">
        <v>46113</v>
      </c>
      <c r="M1781" s="265">
        <v>0</v>
      </c>
      <c r="N1781" s="85" t="s">
        <v>6712</v>
      </c>
      <c r="O1781" s="85" t="s">
        <v>6713</v>
      </c>
      <c r="P1781" s="85">
        <v>2830050936</v>
      </c>
      <c r="Q1781" s="231">
        <v>46110</v>
      </c>
      <c r="R1781" s="241">
        <v>1209397925</v>
      </c>
      <c r="S1781" s="241">
        <v>224380119</v>
      </c>
      <c r="T1781" s="231">
        <v>46110</v>
      </c>
      <c r="U1781" s="261">
        <v>2750.2109999999998</v>
      </c>
      <c r="V1781" s="261">
        <v>2636.8879999999999</v>
      </c>
      <c r="W1781" s="241">
        <v>3</v>
      </c>
      <c r="X1781" s="241">
        <v>2</v>
      </c>
      <c r="Y1781" s="270" t="s">
        <v>6714</v>
      </c>
      <c r="Z1781" s="241" t="s">
        <v>258</v>
      </c>
      <c r="AA1781" s="85" t="s">
        <v>6709</v>
      </c>
      <c r="AB1781" s="241" t="s">
        <v>6710</v>
      </c>
      <c r="AC1781" s="270" t="s">
        <v>6705</v>
      </c>
      <c r="AD1781" s="182" t="s">
        <v>113</v>
      </c>
      <c r="AE1781" s="376">
        <v>46118</v>
      </c>
      <c r="AF1781" s="375">
        <v>46115</v>
      </c>
      <c r="AG1781" s="375">
        <v>46111.625</v>
      </c>
      <c r="AH1781" s="375">
        <v>46111.625</v>
      </c>
      <c r="AI1781" s="74">
        <v>46105</v>
      </c>
      <c r="AJ1781" s="376">
        <v>46118</v>
      </c>
      <c r="AK1781" s="376">
        <v>46118</v>
      </c>
      <c r="AL1781" s="74">
        <v>46108</v>
      </c>
      <c r="AM1781" s="376">
        <v>46120</v>
      </c>
      <c r="AN1781" s="376">
        <v>46120</v>
      </c>
      <c r="AO1781" s="81" t="s">
        <v>121</v>
      </c>
      <c r="AP1781" s="81" t="s">
        <v>121</v>
      </c>
      <c r="AQ1781" s="81" t="s">
        <v>121</v>
      </c>
      <c r="AR1781" s="81" t="s">
        <v>121</v>
      </c>
      <c r="AS1781" s="81" t="s">
        <v>121</v>
      </c>
      <c r="AT1781" s="81" t="s">
        <v>121</v>
      </c>
      <c r="AU1781" s="82" t="s">
        <v>6241</v>
      </c>
      <c r="AV1781" s="290">
        <v>46109</v>
      </c>
      <c r="AW1781" s="75" t="str">
        <f>_xlfn.XLOOKUP(D1781,'[1]OPS Loading report'!$E:$E,'[1]OPS Loading report'!$G:$G)</f>
        <v> </v>
      </c>
      <c r="AX1781" s="182" t="e">
        <v>#N/A</v>
      </c>
      <c r="AZ1781" s="271"/>
      <c r="BT1781" s="75">
        <f>IF(COUNTIF($C$3:C1781, C1781)=1, 1, 0)</f>
        <v>0</v>
      </c>
      <c r="BU1781">
        <v>28897</v>
      </c>
      <c r="BV1781" s="399">
        <v>46128</v>
      </c>
      <c r="BZ1781" s="87">
        <f t="shared" si="559"/>
        <v>12</v>
      </c>
      <c r="CB1781" s="88">
        <f t="shared" si="566"/>
        <v>16</v>
      </c>
      <c r="CC1781" s="172"/>
      <c r="CE1781" s="171">
        <f t="shared" si="558"/>
        <v>4</v>
      </c>
      <c r="CF1781" s="173"/>
      <c r="CG1781" s="173"/>
      <c r="CH1781" s="173"/>
      <c r="CJ1781" s="171">
        <f t="shared" si="553"/>
        <v>3</v>
      </c>
      <c r="CK1781" s="171">
        <f t="shared" si="554"/>
        <v>13</v>
      </c>
      <c r="CL1781" s="85" t="s">
        <v>6243</v>
      </c>
      <c r="CM1781" s="22" t="str">
        <f t="shared" si="567"/>
        <v>1C26TAA^28897</v>
      </c>
    </row>
    <row r="1782" spans="1:91" s="282" customFormat="1" ht="14.85" customHeight="1" x14ac:dyDescent="0.25">
      <c r="A1782" s="183">
        <f t="shared" si="568"/>
        <v>1780</v>
      </c>
      <c r="B1782" s="100" t="s">
        <v>102</v>
      </c>
      <c r="C1782" s="301">
        <v>267238902</v>
      </c>
      <c r="D1782" s="265">
        <v>145678646</v>
      </c>
      <c r="E1782" s="241">
        <v>5320007925</v>
      </c>
      <c r="F1782" s="231">
        <v>46093</v>
      </c>
      <c r="G1782" s="265" t="s">
        <v>6715</v>
      </c>
      <c r="H1782" s="265" t="s">
        <v>2963</v>
      </c>
      <c r="I1782" s="265" t="s">
        <v>105</v>
      </c>
      <c r="J1782" s="85" t="s">
        <v>4461</v>
      </c>
      <c r="K1782" s="265" t="s">
        <v>242</v>
      </c>
      <c r="L1782" s="231">
        <v>46108</v>
      </c>
      <c r="M1782" s="265">
        <v>40</v>
      </c>
      <c r="N1782" s="85" t="s">
        <v>6716</v>
      </c>
      <c r="O1782" s="85" t="s">
        <v>6717</v>
      </c>
      <c r="P1782" s="85">
        <v>2830050077</v>
      </c>
      <c r="Q1782" s="231">
        <v>46095</v>
      </c>
      <c r="R1782" s="241">
        <v>1209393424</v>
      </c>
      <c r="S1782" s="241">
        <v>224320978</v>
      </c>
      <c r="T1782" s="231">
        <v>46095</v>
      </c>
      <c r="U1782" s="261">
        <v>7357.4229999999998</v>
      </c>
      <c r="V1782" s="261">
        <v>7149.8549999999996</v>
      </c>
      <c r="W1782" s="400">
        <v>10</v>
      </c>
      <c r="X1782" s="241">
        <v>0</v>
      </c>
      <c r="Y1782" s="270">
        <v>267238902</v>
      </c>
      <c r="Z1782" s="241" t="s">
        <v>110</v>
      </c>
      <c r="AA1782" s="85" t="s">
        <v>3998</v>
      </c>
      <c r="AB1782" s="265" t="s">
        <v>6018</v>
      </c>
      <c r="AC1782" s="270">
        <v>267238902</v>
      </c>
      <c r="AD1782" s="75" t="s">
        <v>113</v>
      </c>
      <c r="AE1782" s="241"/>
      <c r="AF1782" s="130">
        <v>46097.083333333336</v>
      </c>
      <c r="AG1782" s="130">
        <v>46067.708333333336</v>
      </c>
      <c r="AH1782" s="130">
        <v>46067.708333333336</v>
      </c>
      <c r="AI1782" s="99">
        <v>46097</v>
      </c>
      <c r="AJ1782" s="99">
        <v>46098</v>
      </c>
      <c r="AK1782" s="217">
        <v>46098</v>
      </c>
      <c r="AL1782" s="99">
        <v>46103</v>
      </c>
      <c r="AM1782" s="241"/>
      <c r="AN1782" s="101">
        <v>46103</v>
      </c>
      <c r="AO1782" s="81" t="s">
        <v>121</v>
      </c>
      <c r="AP1782" s="81" t="s">
        <v>121</v>
      </c>
      <c r="AQ1782" s="81" t="s">
        <v>121</v>
      </c>
      <c r="AR1782" s="81" t="s">
        <v>121</v>
      </c>
      <c r="AS1782" s="81" t="s">
        <v>121</v>
      </c>
      <c r="AT1782" s="81" t="s">
        <v>10</v>
      </c>
      <c r="AU1782" s="224" t="s">
        <v>5120</v>
      </c>
      <c r="AV1782" s="134">
        <v>46095</v>
      </c>
      <c r="AW1782" s="182" t="s">
        <v>6718</v>
      </c>
      <c r="AX1782" s="182" t="s">
        <v>6719</v>
      </c>
      <c r="AY1782" s="85"/>
      <c r="AZ1782" s="271"/>
      <c r="BA1782" s="85"/>
      <c r="BB1782" s="85"/>
      <c r="BC1782" s="85"/>
      <c r="BD1782" s="85"/>
      <c r="BE1782" s="85"/>
      <c r="BF1782" s="85"/>
      <c r="BG1782" s="85"/>
      <c r="BH1782" s="85"/>
      <c r="BI1782" s="85"/>
      <c r="BJ1782" s="85"/>
      <c r="BK1782" s="85"/>
      <c r="BL1782" s="85"/>
      <c r="BM1782" s="85"/>
      <c r="BN1782" s="85"/>
      <c r="BO1782" s="85"/>
      <c r="BP1782" s="85"/>
      <c r="BQ1782" s="85"/>
      <c r="BR1782" s="85"/>
      <c r="BS1782" s="85"/>
      <c r="BT1782" s="75">
        <f>IF(COUNTIF($C$3:C1782, C1782)=1, 1, 0)</f>
        <v>1</v>
      </c>
      <c r="BU1782" s="337" t="s">
        <v>6720</v>
      </c>
      <c r="BV1782" s="340">
        <v>46098</v>
      </c>
      <c r="BW1782" s="85"/>
      <c r="BX1782" s="85"/>
      <c r="BY1782" s="85"/>
      <c r="BZ1782" s="87">
        <f t="shared" si="559"/>
        <v>11</v>
      </c>
      <c r="CA1782" s="22"/>
      <c r="CB1782" s="88">
        <f t="shared" si="566"/>
        <v>12</v>
      </c>
      <c r="CC1782" s="89"/>
      <c r="CD1782" s="22"/>
      <c r="CE1782" s="87">
        <f t="shared" si="558"/>
        <v>3</v>
      </c>
      <c r="CF1782" s="90">
        <v>4051408</v>
      </c>
      <c r="CG1782" s="90">
        <v>3038556</v>
      </c>
      <c r="CH1782" s="90">
        <v>7089964</v>
      </c>
      <c r="CI1782" s="22">
        <v>26654</v>
      </c>
      <c r="CJ1782" s="87">
        <f t="shared" si="553"/>
        <v>3</v>
      </c>
      <c r="CK1782" s="87">
        <f t="shared" si="554"/>
        <v>11</v>
      </c>
      <c r="CL1782" s="22" t="s">
        <v>5125</v>
      </c>
      <c r="CM1782" s="22" t="s">
        <v>6721</v>
      </c>
    </row>
    <row r="1783" spans="1:91" s="85" customFormat="1" ht="14.45" customHeight="1" x14ac:dyDescent="0.25">
      <c r="A1783" s="183">
        <f t="shared" si="568"/>
        <v>1781</v>
      </c>
      <c r="B1783" s="260" t="s">
        <v>102</v>
      </c>
      <c r="C1783" s="358" t="s">
        <v>6464</v>
      </c>
      <c r="D1783" s="288">
        <v>145675526</v>
      </c>
      <c r="E1783" s="241"/>
      <c r="F1783" s="231">
        <v>46092</v>
      </c>
      <c r="G1783" s="265" t="s">
        <v>1211</v>
      </c>
      <c r="H1783" s="265" t="s">
        <v>2963</v>
      </c>
      <c r="I1783" s="265" t="s">
        <v>105</v>
      </c>
      <c r="J1783" s="85" t="s">
        <v>1161</v>
      </c>
      <c r="K1783" s="265" t="s">
        <v>242</v>
      </c>
      <c r="L1783" s="231">
        <v>46106</v>
      </c>
      <c r="M1783" s="265">
        <v>40</v>
      </c>
      <c r="N1783" s="85" t="s">
        <v>6722</v>
      </c>
      <c r="O1783" s="85" t="s">
        <v>6723</v>
      </c>
      <c r="P1783" s="85">
        <v>2830049928</v>
      </c>
      <c r="Q1783" s="231">
        <v>46092</v>
      </c>
      <c r="R1783" s="241">
        <v>1209392448</v>
      </c>
      <c r="S1783" s="241">
        <v>224305502</v>
      </c>
      <c r="T1783" s="231">
        <v>46092</v>
      </c>
      <c r="U1783" s="261">
        <v>14588.355</v>
      </c>
      <c r="V1783" s="261">
        <v>14110.627</v>
      </c>
      <c r="W1783" s="241">
        <v>20</v>
      </c>
      <c r="X1783" s="241">
        <v>10</v>
      </c>
      <c r="Y1783" s="270" t="s">
        <v>6724</v>
      </c>
      <c r="Z1783" s="241" t="s">
        <v>258</v>
      </c>
      <c r="AA1783" s="85" t="s">
        <v>6468</v>
      </c>
      <c r="AB1783" s="241" t="s">
        <v>5789</v>
      </c>
      <c r="AC1783" s="270" t="s">
        <v>6464</v>
      </c>
      <c r="AD1783" s="182" t="s">
        <v>113</v>
      </c>
      <c r="AE1783" s="99">
        <v>46097</v>
      </c>
      <c r="AF1783" s="130">
        <v>46096</v>
      </c>
      <c r="AG1783" s="130">
        <v>46094.5</v>
      </c>
      <c r="AH1783" s="130">
        <v>46096.625</v>
      </c>
      <c r="AI1783" s="99">
        <v>46096</v>
      </c>
      <c r="AJ1783" s="69"/>
      <c r="AK1783" s="217">
        <v>46096</v>
      </c>
      <c r="AL1783" s="99">
        <v>46098</v>
      </c>
      <c r="AM1783" s="241"/>
      <c r="AN1783" s="101">
        <v>46098</v>
      </c>
      <c r="AO1783" s="81">
        <f>IF(AH1783&lt;AG1783,IF(AH1783=0,"",AH1783-1),IF(AG1783=0,"",AG1783-1))</f>
        <v>46093.5</v>
      </c>
      <c r="AP1783" s="81">
        <f>IF(AH1783&lt;AG1783,IF(AH1783=0,"",AH1783),IF(AG1783=0,"",AG1783))</f>
        <v>46094.5</v>
      </c>
      <c r="AQ1783" s="81">
        <f>IF(AH1783&lt;AG1783,IF(AH1783=0,"",AH1783),IF(AG1783=0,"",AG1783))</f>
        <v>46094.5</v>
      </c>
      <c r="AR1783" s="81">
        <f>IF(AI1783=0,"",IF(AI1783&lt;AJ1783,AJ1783+1,AI1783+1))</f>
        <v>46097</v>
      </c>
      <c r="AS1783" s="81">
        <f>IF(AI1783=0,"",IF(AE1783=0,IF(AJ1783=0,AI1783+2,AJ1783+2),AE1783+2))</f>
        <v>46099</v>
      </c>
      <c r="AT1783" s="81">
        <f>IF(AI1783=0,"",IF(AI1783&lt;AJ1783,AJ1783+1,AI1783+1))</f>
        <v>46097</v>
      </c>
      <c r="AU1783" s="224" t="s">
        <v>5120</v>
      </c>
      <c r="AV1783" s="134">
        <v>46092</v>
      </c>
      <c r="AW1783" s="182" t="s">
        <v>6725</v>
      </c>
      <c r="AX1783" s="182" t="s">
        <v>6726</v>
      </c>
      <c r="AZ1783" s="271"/>
      <c r="BT1783" s="75">
        <f>IF(COUNTIF($C$3:C1783, C1783)=1, 1, 0)</f>
        <v>0</v>
      </c>
      <c r="BU1783" s="201" t="s">
        <v>6471</v>
      </c>
      <c r="BV1783" s="359">
        <v>46097</v>
      </c>
      <c r="BZ1783" s="87">
        <f t="shared" si="559"/>
        <v>11</v>
      </c>
      <c r="CA1783" s="22"/>
      <c r="CB1783" s="88">
        <f t="shared" si="566"/>
        <v>12</v>
      </c>
      <c r="CC1783" s="89"/>
      <c r="CD1783" s="22"/>
      <c r="CE1783" s="87">
        <f t="shared" si="558"/>
        <v>3</v>
      </c>
      <c r="CF1783" s="90">
        <v>6968668</v>
      </c>
      <c r="CG1783" s="90"/>
      <c r="CH1783" s="90">
        <v>6968668</v>
      </c>
      <c r="CI1783" s="91">
        <v>26198</v>
      </c>
      <c r="CJ1783" s="87">
        <f t="shared" si="553"/>
        <v>3</v>
      </c>
      <c r="CK1783" s="87">
        <f t="shared" si="554"/>
        <v>11</v>
      </c>
      <c r="CL1783" s="22" t="s">
        <v>5125</v>
      </c>
      <c r="CM1783" s="22" t="s">
        <v>6472</v>
      </c>
    </row>
    <row r="1784" spans="1:91" s="85" customFormat="1" ht="14.45" customHeight="1" x14ac:dyDescent="0.25">
      <c r="A1784" s="183">
        <f t="shared" si="568"/>
        <v>1782</v>
      </c>
      <c r="B1784" s="100" t="s">
        <v>102</v>
      </c>
      <c r="C1784" s="200" t="s">
        <v>6727</v>
      </c>
      <c r="D1784" s="273">
        <v>145675149</v>
      </c>
      <c r="E1784" s="274"/>
      <c r="F1784" s="275">
        <v>46092</v>
      </c>
      <c r="G1784" s="273" t="s">
        <v>1178</v>
      </c>
      <c r="H1784" s="273" t="s">
        <v>2963</v>
      </c>
      <c r="I1784" s="273" t="s">
        <v>105</v>
      </c>
      <c r="J1784" s="168" t="s">
        <v>1161</v>
      </c>
      <c r="K1784" s="273" t="s">
        <v>242</v>
      </c>
      <c r="L1784" s="275">
        <v>46106</v>
      </c>
      <c r="M1784" s="273">
        <v>40</v>
      </c>
      <c r="N1784" s="168" t="s">
        <v>6728</v>
      </c>
      <c r="O1784" s="168" t="s">
        <v>6729</v>
      </c>
      <c r="P1784" s="168">
        <v>2830049948</v>
      </c>
      <c r="Q1784" s="275">
        <v>46092</v>
      </c>
      <c r="R1784" s="274">
        <v>1209392522</v>
      </c>
      <c r="S1784" s="274">
        <v>224309373</v>
      </c>
      <c r="T1784" s="275">
        <v>46092</v>
      </c>
      <c r="U1784" s="350">
        <v>17787.528999999999</v>
      </c>
      <c r="V1784" s="350">
        <v>17204.817999999999</v>
      </c>
      <c r="W1784" s="274">
        <v>20</v>
      </c>
      <c r="X1784" s="274">
        <v>6</v>
      </c>
      <c r="Y1784" s="246" t="s">
        <v>6730</v>
      </c>
      <c r="Z1784" s="274" t="s">
        <v>258</v>
      </c>
      <c r="AA1784" s="168" t="s">
        <v>1232</v>
      </c>
      <c r="AB1784" s="274" t="s">
        <v>4913</v>
      </c>
      <c r="AC1784" s="200" t="s">
        <v>6727</v>
      </c>
      <c r="AD1784" s="182" t="s">
        <v>113</v>
      </c>
      <c r="AE1784" s="99">
        <v>46101</v>
      </c>
      <c r="AF1784" s="130">
        <v>46096.333333333336</v>
      </c>
      <c r="AG1784" s="130">
        <v>46094.583333333336</v>
      </c>
      <c r="AH1784" s="130">
        <v>46094.583333333336</v>
      </c>
      <c r="AI1784" s="99">
        <v>46096</v>
      </c>
      <c r="AJ1784" s="99">
        <v>46100</v>
      </c>
      <c r="AK1784" s="217">
        <v>46100</v>
      </c>
      <c r="AL1784" s="99">
        <v>46098</v>
      </c>
      <c r="AM1784" s="99">
        <v>46101</v>
      </c>
      <c r="AN1784" s="101">
        <v>46103</v>
      </c>
      <c r="AO1784" s="81">
        <f>IF(AH1784&lt;AG1784,IF(AH1784=0,"",AH1784-1),IF(AG1784=0,"",AG1784-1))</f>
        <v>46093.583333333336</v>
      </c>
      <c r="AP1784" s="81">
        <f>IF(AH1784&lt;AG1784,IF(AH1784=0,"",AH1784),IF(AG1784=0,"",AG1784))</f>
        <v>46094.583333333336</v>
      </c>
      <c r="AQ1784" s="81">
        <f>IF(AH1784&lt;AG1784,IF(AH1784=0,"",AH1784),IF(AG1784=0,"",AG1784))</f>
        <v>46094.583333333336</v>
      </c>
      <c r="AR1784" s="81">
        <f>IF(AI1784=0,"",IF(AI1784&lt;AJ1784,AJ1784+1,AI1784+1))</f>
        <v>46101</v>
      </c>
      <c r="AS1784" s="81">
        <f>IF(AI1784=0,"",IF(AE1784=0,IF(AJ1784=0,AI1784+2,AJ1784+2),AE1784+2))</f>
        <v>46103</v>
      </c>
      <c r="AT1784" s="81">
        <f>IF(AI1784=0,"",IF(AI1784&lt;AJ1784,AJ1784+1,AI1784+1))</f>
        <v>46101</v>
      </c>
      <c r="AU1784" s="224" t="s">
        <v>5120</v>
      </c>
      <c r="AV1784" s="134">
        <v>46092</v>
      </c>
      <c r="AW1784" s="182" t="s">
        <v>6731</v>
      </c>
      <c r="AX1784" s="182" t="s">
        <v>6732</v>
      </c>
      <c r="AY1784" s="168"/>
      <c r="AZ1784" s="278"/>
      <c r="BA1784" s="168"/>
      <c r="BB1784" s="168"/>
      <c r="BC1784" s="168"/>
      <c r="BD1784" s="168"/>
      <c r="BE1784" s="168"/>
      <c r="BF1784" s="168"/>
      <c r="BG1784" s="168"/>
      <c r="BH1784" s="168"/>
      <c r="BI1784" s="168"/>
      <c r="BJ1784" s="168"/>
      <c r="BK1784" s="168"/>
      <c r="BL1784" s="168"/>
      <c r="BM1784" s="168"/>
      <c r="BN1784" s="168"/>
      <c r="BO1784" s="168"/>
      <c r="BP1784" s="168"/>
      <c r="BQ1784" s="168"/>
      <c r="BR1784" s="168"/>
      <c r="BS1784" s="168"/>
      <c r="BT1784" s="75">
        <f>IF(COUNTIF($C$3:C1784, C1784)=1, 1, 0)</f>
        <v>1</v>
      </c>
      <c r="BU1784" s="401" t="s">
        <v>6733</v>
      </c>
      <c r="BV1784" s="343">
        <v>46101</v>
      </c>
      <c r="BW1784" s="168"/>
      <c r="BX1784" s="168"/>
      <c r="BY1784" s="168"/>
      <c r="BZ1784" s="87">
        <f t="shared" si="559"/>
        <v>11</v>
      </c>
      <c r="CA1784" s="22"/>
      <c r="CB1784" s="88">
        <f t="shared" si="566"/>
        <v>12</v>
      </c>
      <c r="CC1784" s="89"/>
      <c r="CD1784" s="22"/>
      <c r="CE1784" s="87">
        <f t="shared" si="558"/>
        <v>3</v>
      </c>
      <c r="CF1784" s="90">
        <v>6970530</v>
      </c>
      <c r="CG1784" s="90"/>
      <c r="CH1784" s="90">
        <v>6970530</v>
      </c>
      <c r="CI1784" s="91">
        <v>26205</v>
      </c>
      <c r="CJ1784" s="87">
        <f t="shared" si="553"/>
        <v>3</v>
      </c>
      <c r="CK1784" s="87">
        <f t="shared" si="554"/>
        <v>11</v>
      </c>
      <c r="CL1784" s="22" t="s">
        <v>5125</v>
      </c>
      <c r="CM1784" s="22" t="s">
        <v>6734</v>
      </c>
    </row>
    <row r="1785" spans="1:91" ht="14.85" customHeight="1" x14ac:dyDescent="0.25">
      <c r="A1785" s="183">
        <f t="shared" si="568"/>
        <v>1783</v>
      </c>
      <c r="B1785" s="100" t="s">
        <v>102</v>
      </c>
      <c r="C1785" s="301">
        <v>267238902</v>
      </c>
      <c r="D1785" s="265">
        <v>145700333</v>
      </c>
      <c r="E1785" s="241">
        <v>5320007925</v>
      </c>
      <c r="F1785" s="231">
        <v>46093</v>
      </c>
      <c r="G1785" s="265" t="s">
        <v>1188</v>
      </c>
      <c r="H1785" s="265" t="s">
        <v>2963</v>
      </c>
      <c r="I1785" s="265" t="s">
        <v>105</v>
      </c>
      <c r="J1785" s="265" t="s">
        <v>4461</v>
      </c>
      <c r="K1785" s="265" t="s">
        <v>242</v>
      </c>
      <c r="L1785" s="231">
        <v>46109</v>
      </c>
      <c r="M1785" s="265">
        <v>0</v>
      </c>
      <c r="N1785" s="85" t="s">
        <v>6716</v>
      </c>
      <c r="O1785" s="85" t="s">
        <v>6717</v>
      </c>
      <c r="P1785" s="85">
        <v>2830050079</v>
      </c>
      <c r="Q1785" s="231">
        <v>46095</v>
      </c>
      <c r="R1785" s="241">
        <v>1209393426</v>
      </c>
      <c r="S1785" s="241">
        <v>224320984</v>
      </c>
      <c r="T1785" s="231">
        <v>46095</v>
      </c>
      <c r="U1785" s="261">
        <v>809.226</v>
      </c>
      <c r="V1785" s="261">
        <v>781.17600000000004</v>
      </c>
      <c r="W1785" s="400">
        <v>2</v>
      </c>
      <c r="X1785" s="241">
        <v>1</v>
      </c>
      <c r="Y1785" s="270">
        <v>267238902</v>
      </c>
      <c r="Z1785" s="241" t="s">
        <v>110</v>
      </c>
      <c r="AA1785" s="85" t="s">
        <v>3998</v>
      </c>
      <c r="AB1785" s="265" t="s">
        <v>6018</v>
      </c>
      <c r="AC1785" s="270">
        <v>267238902</v>
      </c>
      <c r="AD1785" s="75" t="s">
        <v>113</v>
      </c>
      <c r="AE1785" s="241"/>
      <c r="AF1785" s="130">
        <v>46097.083333333336</v>
      </c>
      <c r="AG1785" s="130">
        <v>46067.708333333336</v>
      </c>
      <c r="AH1785" s="130">
        <v>46067.708333333336</v>
      </c>
      <c r="AI1785" s="99">
        <v>46097</v>
      </c>
      <c r="AJ1785" s="99">
        <v>46098</v>
      </c>
      <c r="AK1785" s="69"/>
      <c r="AL1785" s="99">
        <v>46103</v>
      </c>
      <c r="AM1785" s="241"/>
      <c r="AN1785" s="101">
        <v>46103</v>
      </c>
      <c r="AO1785" s="81" t="s">
        <v>121</v>
      </c>
      <c r="AP1785" s="81" t="s">
        <v>121</v>
      </c>
      <c r="AQ1785" s="81" t="s">
        <v>121</v>
      </c>
      <c r="AR1785" s="81" t="s">
        <v>121</v>
      </c>
      <c r="AS1785" s="81" t="s">
        <v>121</v>
      </c>
      <c r="AT1785" s="81" t="s">
        <v>10</v>
      </c>
      <c r="AU1785" s="224" t="s">
        <v>5120</v>
      </c>
      <c r="AV1785" s="134">
        <v>46095</v>
      </c>
      <c r="AW1785" s="182">
        <v>0</v>
      </c>
      <c r="AX1785" s="182">
        <v>0</v>
      </c>
      <c r="AY1785" s="85"/>
      <c r="AZ1785" s="271"/>
      <c r="BA1785" s="85"/>
      <c r="BB1785" s="85"/>
      <c r="BC1785" s="85"/>
      <c r="BD1785" s="85"/>
      <c r="BE1785" s="85"/>
      <c r="BF1785" s="85"/>
      <c r="BG1785" s="85"/>
      <c r="BH1785" s="85"/>
      <c r="BI1785" s="85"/>
      <c r="BJ1785" s="85"/>
      <c r="BK1785" s="85"/>
      <c r="BL1785" s="85"/>
      <c r="BM1785" s="85"/>
      <c r="BN1785" s="85"/>
      <c r="BO1785" s="85"/>
      <c r="BP1785" s="85"/>
      <c r="BQ1785" s="85"/>
      <c r="BR1785" s="85"/>
      <c r="BS1785" s="85"/>
      <c r="BT1785" s="75">
        <f>IF(COUNTIF($C$3:C1785, C1785)=1, 1, 0)</f>
        <v>0</v>
      </c>
      <c r="BU1785" s="337" t="s">
        <v>6720</v>
      </c>
      <c r="BV1785" s="340">
        <v>46098</v>
      </c>
      <c r="BW1785" s="85"/>
      <c r="BX1785" s="85"/>
      <c r="BY1785" s="85"/>
      <c r="BZ1785" s="87">
        <f t="shared" si="559"/>
        <v>11</v>
      </c>
      <c r="CB1785" s="88">
        <f t="shared" si="566"/>
        <v>12</v>
      </c>
      <c r="CC1785" s="89"/>
      <c r="CE1785" s="87">
        <f t="shared" si="558"/>
        <v>3</v>
      </c>
      <c r="CF1785" s="90"/>
      <c r="CG1785" s="90"/>
      <c r="CH1785" s="90"/>
      <c r="CJ1785" s="87">
        <f t="shared" si="553"/>
        <v>3</v>
      </c>
      <c r="CK1785" s="87">
        <f t="shared" si="554"/>
        <v>11</v>
      </c>
      <c r="CL1785" s="22" t="s">
        <v>5125</v>
      </c>
      <c r="CM1785" s="22" t="s">
        <v>6721</v>
      </c>
    </row>
    <row r="1786" spans="1:91" s="255" customFormat="1" ht="14.45" customHeight="1" x14ac:dyDescent="0.25">
      <c r="A1786" s="183">
        <f t="shared" si="568"/>
        <v>1784</v>
      </c>
      <c r="B1786" s="70" t="s">
        <v>102</v>
      </c>
      <c r="C1786" s="402">
        <v>265907845</v>
      </c>
      <c r="D1786" s="352">
        <v>145686675</v>
      </c>
      <c r="E1786" s="403"/>
      <c r="F1786" s="404">
        <v>46092</v>
      </c>
      <c r="G1786" s="352" t="s">
        <v>3634</v>
      </c>
      <c r="H1786" s="352" t="s">
        <v>2963</v>
      </c>
      <c r="I1786" s="352" t="s">
        <v>105</v>
      </c>
      <c r="J1786" s="143" t="s">
        <v>1161</v>
      </c>
      <c r="K1786" s="352" t="s">
        <v>242</v>
      </c>
      <c r="L1786" s="404">
        <v>46107</v>
      </c>
      <c r="M1786" s="352">
        <v>40</v>
      </c>
      <c r="N1786" s="143" t="s">
        <v>6735</v>
      </c>
      <c r="O1786" s="143" t="s">
        <v>6736</v>
      </c>
      <c r="P1786" s="143">
        <v>2830049836</v>
      </c>
      <c r="Q1786" s="404">
        <v>46090</v>
      </c>
      <c r="R1786" s="403">
        <v>1209391806</v>
      </c>
      <c r="S1786" s="403">
        <v>224298328</v>
      </c>
      <c r="T1786" s="404">
        <v>46090</v>
      </c>
      <c r="U1786" s="405">
        <v>17823.474999999999</v>
      </c>
      <c r="V1786" s="405">
        <v>17239.643</v>
      </c>
      <c r="W1786" s="403">
        <v>21</v>
      </c>
      <c r="X1786" s="403">
        <v>6</v>
      </c>
      <c r="Y1786" s="406">
        <v>266655664</v>
      </c>
      <c r="Z1786" s="403" t="s">
        <v>110</v>
      </c>
      <c r="AA1786" s="143" t="s">
        <v>5711</v>
      </c>
      <c r="AB1786" s="403" t="s">
        <v>4504</v>
      </c>
      <c r="AC1786" s="402">
        <v>265907845</v>
      </c>
      <c r="AD1786" s="139" t="s">
        <v>113</v>
      </c>
      <c r="AE1786" s="221">
        <v>46094</v>
      </c>
      <c r="AF1786" s="130">
        <v>46092.291666666664</v>
      </c>
      <c r="AG1786" s="130">
        <v>46092.375</v>
      </c>
      <c r="AH1786" s="130">
        <v>46092.375</v>
      </c>
      <c r="AI1786" s="99">
        <v>46090</v>
      </c>
      <c r="AJ1786" s="221">
        <v>46094</v>
      </c>
      <c r="AK1786" s="226">
        <v>46094</v>
      </c>
      <c r="AL1786" s="99">
        <v>46096</v>
      </c>
      <c r="AM1786" s="403"/>
      <c r="AN1786" s="101">
        <v>46096</v>
      </c>
      <c r="AO1786" s="81">
        <f>IF(AH1786&lt;AG1786,IF(AH1786=0,"",AH1786-1),IF(AG1786=0,"",AG1786-1))</f>
        <v>46091.375</v>
      </c>
      <c r="AP1786" s="81">
        <f>IF(AH1786&lt;AG1786,IF(AH1786=0,"",AH1786),IF(AG1786=0,"",AG1786))</f>
        <v>46092.375</v>
      </c>
      <c r="AQ1786" s="81">
        <f>IF(AH1786&lt;AG1786,IF(AH1786=0,"",AH1786),IF(AG1786=0,"",AG1786))</f>
        <v>46092.375</v>
      </c>
      <c r="AR1786" s="81">
        <f>IF(AI1786=0,"",IF(AI1786&lt;AJ1786,AJ1786+1,AI1786+1))</f>
        <v>46095</v>
      </c>
      <c r="AS1786" s="81">
        <f>IF(AI1786=0,"",IF(AE1786=0,IF(AJ1786=0,AI1786+2,AJ1786+2),AE1786+2))</f>
        <v>46096</v>
      </c>
      <c r="AT1786" s="81">
        <f>IF(AI1786=0,"",IF(AI1786&lt;AJ1786,AJ1786+1,AI1786+1))</f>
        <v>46095</v>
      </c>
      <c r="AU1786" s="82" t="s">
        <v>5120</v>
      </c>
      <c r="AV1786" s="407">
        <v>46090</v>
      </c>
      <c r="AW1786" s="182" t="s">
        <v>6737</v>
      </c>
      <c r="AX1786" s="182" t="s">
        <v>6738</v>
      </c>
      <c r="AY1786" s="143"/>
      <c r="AZ1786" s="408"/>
      <c r="BA1786" s="143"/>
      <c r="BB1786" s="143"/>
      <c r="BC1786" s="143"/>
      <c r="BD1786" s="143"/>
      <c r="BE1786" s="143"/>
      <c r="BF1786" s="143"/>
      <c r="BG1786" s="143"/>
      <c r="BH1786" s="143"/>
      <c r="BI1786" s="143"/>
      <c r="BJ1786" s="143"/>
      <c r="BK1786" s="143"/>
      <c r="BL1786" s="143"/>
      <c r="BM1786" s="143"/>
      <c r="BN1786" s="143"/>
      <c r="BO1786" s="143"/>
      <c r="BP1786" s="143"/>
      <c r="BQ1786" s="143"/>
      <c r="BR1786" s="143"/>
      <c r="BS1786" s="143"/>
      <c r="BT1786" s="139">
        <f>IF(COUNTIF($C$3:C1786, C1786)=1, 1, 0)</f>
        <v>0</v>
      </c>
      <c r="BU1786" s="201" t="s">
        <v>5714</v>
      </c>
      <c r="BV1786" s="74">
        <v>46105</v>
      </c>
      <c r="BW1786" s="143"/>
      <c r="BX1786" s="143"/>
      <c r="BY1786" s="143"/>
      <c r="BZ1786" s="87">
        <f t="shared" si="559"/>
        <v>11</v>
      </c>
      <c r="CA1786" s="22" t="s">
        <v>5124</v>
      </c>
      <c r="CB1786" s="88">
        <f t="shared" si="566"/>
        <v>13</v>
      </c>
      <c r="CC1786" s="172"/>
      <c r="CD1786" s="85"/>
      <c r="CE1786" s="171">
        <f t="shared" si="558"/>
        <v>3</v>
      </c>
      <c r="CF1786" s="90">
        <v>4040920</v>
      </c>
      <c r="CG1786" s="90">
        <v>3030690</v>
      </c>
      <c r="CH1786" s="90">
        <v>7071610</v>
      </c>
      <c r="CI1786" s="91">
        <v>26585</v>
      </c>
      <c r="CJ1786" s="171">
        <f t="shared" si="553"/>
        <v>3</v>
      </c>
      <c r="CK1786" s="171">
        <f t="shared" si="554"/>
        <v>11</v>
      </c>
      <c r="CL1786" s="22" t="s">
        <v>5125</v>
      </c>
      <c r="CM1786" s="22" t="s">
        <v>5715</v>
      </c>
    </row>
    <row r="1787" spans="1:91" ht="14.85" customHeight="1" x14ac:dyDescent="0.25">
      <c r="A1787" s="183">
        <f t="shared" si="568"/>
        <v>1785</v>
      </c>
      <c r="B1787" s="100" t="s">
        <v>102</v>
      </c>
      <c r="C1787" s="301">
        <v>267238902</v>
      </c>
      <c r="D1787" s="265">
        <v>145690635</v>
      </c>
      <c r="E1787" s="241">
        <v>5320007925</v>
      </c>
      <c r="F1787" s="231">
        <v>46093</v>
      </c>
      <c r="G1787" s="265" t="s">
        <v>1245</v>
      </c>
      <c r="H1787" s="265" t="s">
        <v>2963</v>
      </c>
      <c r="I1787" s="265" t="s">
        <v>105</v>
      </c>
      <c r="J1787" s="265" t="s">
        <v>4461</v>
      </c>
      <c r="K1787" s="265" t="s">
        <v>242</v>
      </c>
      <c r="L1787" s="231">
        <v>46111</v>
      </c>
      <c r="M1787" s="265">
        <v>0</v>
      </c>
      <c r="N1787" s="85" t="s">
        <v>6716</v>
      </c>
      <c r="O1787" s="85" t="s">
        <v>6717</v>
      </c>
      <c r="P1787" s="85">
        <v>2830050078</v>
      </c>
      <c r="Q1787" s="231">
        <v>46095</v>
      </c>
      <c r="R1787" s="241">
        <v>1209393425</v>
      </c>
      <c r="S1787" s="241">
        <v>224320972</v>
      </c>
      <c r="T1787" s="231">
        <v>46095</v>
      </c>
      <c r="U1787" s="261">
        <v>6424.8620000000001</v>
      </c>
      <c r="V1787" s="261">
        <v>6254.5770000000002</v>
      </c>
      <c r="W1787" s="400">
        <v>7</v>
      </c>
      <c r="X1787" s="241">
        <v>0</v>
      </c>
      <c r="Y1787" s="270">
        <v>267238902</v>
      </c>
      <c r="Z1787" s="241" t="s">
        <v>110</v>
      </c>
      <c r="AA1787" s="85" t="s">
        <v>3998</v>
      </c>
      <c r="AB1787" s="265" t="s">
        <v>6018</v>
      </c>
      <c r="AC1787" s="270">
        <v>267238902</v>
      </c>
      <c r="AD1787" s="75" t="s">
        <v>113</v>
      </c>
      <c r="AE1787" s="241"/>
      <c r="AF1787" s="130">
        <v>46097.083333333336</v>
      </c>
      <c r="AG1787" s="130">
        <v>46067.708333333336</v>
      </c>
      <c r="AH1787" s="130">
        <v>46067.708333333336</v>
      </c>
      <c r="AI1787" s="99">
        <v>46097</v>
      </c>
      <c r="AJ1787" s="99">
        <v>46098</v>
      </c>
      <c r="AK1787" s="69"/>
      <c r="AL1787" s="99">
        <v>46103</v>
      </c>
      <c r="AM1787" s="241"/>
      <c r="AN1787" s="101">
        <v>46103</v>
      </c>
      <c r="AO1787" s="81" t="s">
        <v>121</v>
      </c>
      <c r="AP1787" s="81" t="s">
        <v>121</v>
      </c>
      <c r="AQ1787" s="81" t="s">
        <v>121</v>
      </c>
      <c r="AR1787" s="81" t="s">
        <v>121</v>
      </c>
      <c r="AS1787" s="81" t="s">
        <v>121</v>
      </c>
      <c r="AT1787" s="81" t="s">
        <v>10</v>
      </c>
      <c r="AU1787" s="224" t="s">
        <v>5120</v>
      </c>
      <c r="AV1787" s="134">
        <v>46095</v>
      </c>
      <c r="AW1787" s="182">
        <v>0</v>
      </c>
      <c r="AX1787" s="182">
        <v>0</v>
      </c>
      <c r="AY1787" s="85"/>
      <c r="AZ1787" s="271"/>
      <c r="BA1787" s="85"/>
      <c r="BB1787" s="85"/>
      <c r="BC1787" s="85"/>
      <c r="BD1787" s="85"/>
      <c r="BE1787" s="85"/>
      <c r="BF1787" s="85"/>
      <c r="BG1787" s="85"/>
      <c r="BH1787" s="85"/>
      <c r="BI1787" s="85"/>
      <c r="BJ1787" s="85"/>
      <c r="BK1787" s="85"/>
      <c r="BL1787" s="85"/>
      <c r="BM1787" s="85"/>
      <c r="BN1787" s="85"/>
      <c r="BO1787" s="85"/>
      <c r="BP1787" s="85"/>
      <c r="BQ1787" s="85"/>
      <c r="BR1787" s="85"/>
      <c r="BS1787" s="85"/>
      <c r="BT1787" s="75">
        <f>IF(COUNTIF($C$3:C1787, C1787)=1, 1, 0)</f>
        <v>0</v>
      </c>
      <c r="BU1787" s="337" t="s">
        <v>6720</v>
      </c>
      <c r="BV1787" s="340">
        <v>46098</v>
      </c>
      <c r="BW1787" s="85"/>
      <c r="BX1787" s="85"/>
      <c r="BY1787" s="85"/>
      <c r="BZ1787" s="87">
        <f t="shared" si="559"/>
        <v>11</v>
      </c>
      <c r="CB1787" s="88">
        <f t="shared" si="566"/>
        <v>12</v>
      </c>
      <c r="CC1787" s="89"/>
      <c r="CE1787" s="87">
        <f t="shared" si="558"/>
        <v>3</v>
      </c>
      <c r="CF1787" s="90">
        <v>4051408</v>
      </c>
      <c r="CG1787" s="90">
        <v>3038556</v>
      </c>
      <c r="CH1787" s="90">
        <v>7089964</v>
      </c>
      <c r="CI1787" s="22">
        <v>26654</v>
      </c>
      <c r="CJ1787" s="87">
        <f t="shared" si="553"/>
        <v>3</v>
      </c>
      <c r="CK1787" s="87">
        <f t="shared" si="554"/>
        <v>11</v>
      </c>
      <c r="CL1787" s="22" t="s">
        <v>5125</v>
      </c>
      <c r="CM1787" s="22" t="s">
        <v>6721</v>
      </c>
    </row>
    <row r="1788" spans="1:91" ht="14.45" customHeight="1" x14ac:dyDescent="0.25">
      <c r="A1788" s="183">
        <f t="shared" si="568"/>
        <v>1786</v>
      </c>
      <c r="B1788" s="100" t="s">
        <v>102</v>
      </c>
      <c r="C1788" s="200" t="s">
        <v>6727</v>
      </c>
      <c r="D1788" s="265">
        <v>145684557</v>
      </c>
      <c r="E1788" s="241"/>
      <c r="F1788" s="231">
        <v>46092</v>
      </c>
      <c r="G1788" s="265" t="s">
        <v>1205</v>
      </c>
      <c r="H1788" s="265" t="s">
        <v>2963</v>
      </c>
      <c r="I1788" s="265" t="s">
        <v>105</v>
      </c>
      <c r="J1788" s="85" t="s">
        <v>1161</v>
      </c>
      <c r="K1788" s="265" t="s">
        <v>242</v>
      </c>
      <c r="L1788" s="231">
        <v>46106</v>
      </c>
      <c r="M1788" s="265">
        <v>40</v>
      </c>
      <c r="N1788" s="85" t="s">
        <v>6739</v>
      </c>
      <c r="O1788" s="85" t="s">
        <v>6740</v>
      </c>
      <c r="P1788" s="85">
        <v>2830049947</v>
      </c>
      <c r="Q1788" s="231">
        <v>46092</v>
      </c>
      <c r="R1788" s="241">
        <v>1209392517</v>
      </c>
      <c r="S1788" s="241">
        <v>224304838</v>
      </c>
      <c r="T1788" s="231">
        <v>46092</v>
      </c>
      <c r="U1788" s="261">
        <v>17581.688999999998</v>
      </c>
      <c r="V1788" s="261">
        <v>16993.710999999999</v>
      </c>
      <c r="W1788" s="241">
        <v>21</v>
      </c>
      <c r="X1788" s="241">
        <v>6</v>
      </c>
      <c r="Y1788" s="270" t="s">
        <v>6741</v>
      </c>
      <c r="Z1788" s="241" t="s">
        <v>258</v>
      </c>
      <c r="AA1788" s="85" t="s">
        <v>1232</v>
      </c>
      <c r="AB1788" s="241" t="s">
        <v>4913</v>
      </c>
      <c r="AC1788" s="200" t="s">
        <v>6727</v>
      </c>
      <c r="AD1788" s="75" t="s">
        <v>113</v>
      </c>
      <c r="AE1788" s="99">
        <v>46101</v>
      </c>
      <c r="AF1788" s="130">
        <v>46098.208333333336</v>
      </c>
      <c r="AG1788" s="130">
        <v>46096.625</v>
      </c>
      <c r="AH1788" s="130">
        <v>46096.625</v>
      </c>
      <c r="AI1788" s="99">
        <v>46096</v>
      </c>
      <c r="AJ1788" s="99">
        <v>46100</v>
      </c>
      <c r="AK1788" s="217">
        <v>46100</v>
      </c>
      <c r="AL1788" s="99">
        <v>46098</v>
      </c>
      <c r="AM1788" s="99">
        <v>46101</v>
      </c>
      <c r="AN1788" s="101">
        <v>46103</v>
      </c>
      <c r="AO1788" s="81">
        <f>IF(AH1788&lt;AG1788,IF(AH1788=0,"",AH1788-1),IF(AG1788=0,"",AG1788-1))</f>
        <v>46095.625</v>
      </c>
      <c r="AP1788" s="81">
        <f>IF(AH1788&lt;AG1788,IF(AH1788=0,"",AH1788),IF(AG1788=0,"",AG1788))</f>
        <v>46096.625</v>
      </c>
      <c r="AQ1788" s="81">
        <f>IF(AH1788&lt;AG1788,IF(AH1788=0,"",AH1788),IF(AG1788=0,"",AG1788))</f>
        <v>46096.625</v>
      </c>
      <c r="AR1788" s="81">
        <f>IF(AI1788=0,"",IF(AI1788&lt;AJ1788,AJ1788+1,AI1788+1))</f>
        <v>46101</v>
      </c>
      <c r="AS1788" s="81">
        <f>IF(AI1788=0,"",IF(AE1788=0,IF(AJ1788=0,AI1788+2,AJ1788+2),AE1788+2))</f>
        <v>46103</v>
      </c>
      <c r="AT1788" s="81">
        <f>IF(AI1788=0,"",IF(AI1788&lt;AJ1788,AJ1788+1,AI1788+1))</f>
        <v>46101</v>
      </c>
      <c r="AU1788" s="224" t="s">
        <v>5120</v>
      </c>
      <c r="AV1788" s="134">
        <v>46092</v>
      </c>
      <c r="AW1788" s="182" t="s">
        <v>6742</v>
      </c>
      <c r="AX1788" s="182" t="s">
        <v>6743</v>
      </c>
      <c r="AY1788" s="85"/>
      <c r="AZ1788" s="271"/>
      <c r="BA1788" s="85"/>
      <c r="BB1788" s="85"/>
      <c r="BC1788" s="85"/>
      <c r="BD1788" s="85"/>
      <c r="BE1788" s="85"/>
      <c r="BF1788" s="85"/>
      <c r="BG1788" s="85"/>
      <c r="BH1788" s="85"/>
      <c r="BI1788" s="85"/>
      <c r="BJ1788" s="85"/>
      <c r="BK1788" s="85"/>
      <c r="BL1788" s="85"/>
      <c r="BM1788" s="85"/>
      <c r="BN1788" s="85"/>
      <c r="BO1788" s="85"/>
      <c r="BP1788" s="85"/>
      <c r="BQ1788" s="85"/>
      <c r="BR1788" s="85"/>
      <c r="BS1788" s="85"/>
      <c r="BT1788" s="75">
        <f>IF(COUNTIF($C$3:C1788, C1788)=1, 1, 0)</f>
        <v>0</v>
      </c>
      <c r="BU1788" s="401" t="s">
        <v>6733</v>
      </c>
      <c r="BV1788" s="343">
        <v>46101</v>
      </c>
      <c r="BW1788" s="85"/>
      <c r="BX1788" s="85"/>
      <c r="BY1788" s="85"/>
      <c r="BZ1788" s="87">
        <f t="shared" si="559"/>
        <v>11</v>
      </c>
      <c r="CB1788" s="88">
        <f t="shared" si="566"/>
        <v>12</v>
      </c>
      <c r="CC1788" s="89"/>
      <c r="CE1788" s="87">
        <f t="shared" si="558"/>
        <v>3</v>
      </c>
      <c r="CF1788" s="90">
        <v>6970530</v>
      </c>
      <c r="CG1788" s="90"/>
      <c r="CH1788" s="90">
        <v>6970530</v>
      </c>
      <c r="CI1788" s="91">
        <v>26205</v>
      </c>
      <c r="CJ1788" s="87">
        <f t="shared" si="553"/>
        <v>3</v>
      </c>
      <c r="CK1788" s="87">
        <f t="shared" si="554"/>
        <v>11</v>
      </c>
      <c r="CL1788" s="22" t="s">
        <v>5125</v>
      </c>
      <c r="CM1788" s="22" t="s">
        <v>6734</v>
      </c>
    </row>
    <row r="1789" spans="1:91" ht="14.45" customHeight="1" x14ac:dyDescent="0.25">
      <c r="A1789" s="183">
        <f t="shared" si="568"/>
        <v>1787</v>
      </c>
      <c r="B1789" s="70" t="s">
        <v>102</v>
      </c>
      <c r="C1789" s="107">
        <v>266876543</v>
      </c>
      <c r="D1789" s="265">
        <v>145687389</v>
      </c>
      <c r="E1789" s="241"/>
      <c r="F1789" s="231">
        <v>46100</v>
      </c>
      <c r="G1789" s="265" t="s">
        <v>1735</v>
      </c>
      <c r="H1789" s="265" t="s">
        <v>2963</v>
      </c>
      <c r="I1789" s="265" t="s">
        <v>105</v>
      </c>
      <c r="J1789" s="85" t="s">
        <v>1161</v>
      </c>
      <c r="K1789" s="265" t="s">
        <v>242</v>
      </c>
      <c r="L1789" s="231">
        <v>46119</v>
      </c>
      <c r="M1789" s="265">
        <v>40</v>
      </c>
      <c r="N1789" s="85" t="s">
        <v>6744</v>
      </c>
      <c r="O1789" s="85" t="s">
        <v>6745</v>
      </c>
      <c r="P1789" s="85">
        <v>2830050386</v>
      </c>
      <c r="Q1789" s="231">
        <v>46101</v>
      </c>
      <c r="R1789" s="241">
        <v>1209395115</v>
      </c>
      <c r="S1789" s="241">
        <v>224348379</v>
      </c>
      <c r="T1789" s="231">
        <v>46101</v>
      </c>
      <c r="U1789" s="356">
        <v>19294.564999999999</v>
      </c>
      <c r="V1789" s="356">
        <v>18580.599999999999</v>
      </c>
      <c r="W1789" s="241">
        <v>20</v>
      </c>
      <c r="X1789" s="241">
        <v>13</v>
      </c>
      <c r="Y1789" s="270">
        <v>266876543</v>
      </c>
      <c r="Z1789" s="241" t="s">
        <v>110</v>
      </c>
      <c r="AA1789" s="85" t="s">
        <v>6180</v>
      </c>
      <c r="AB1789" s="241" t="s">
        <v>6181</v>
      </c>
      <c r="AC1789" s="301">
        <v>266876543</v>
      </c>
      <c r="AD1789" s="75" t="s">
        <v>113</v>
      </c>
      <c r="AE1789" s="221">
        <v>46106</v>
      </c>
      <c r="AF1789" s="130">
        <v>46105.041666666664</v>
      </c>
      <c r="AG1789" s="130">
        <v>46103.291666666664</v>
      </c>
      <c r="AH1789" s="130">
        <v>46103.291666666664</v>
      </c>
      <c r="AI1789" s="221">
        <v>46104</v>
      </c>
      <c r="AJ1789" s="221">
        <v>46106</v>
      </c>
      <c r="AK1789" s="226">
        <v>46106</v>
      </c>
      <c r="AL1789" s="289">
        <v>46110</v>
      </c>
      <c r="AM1789" s="241"/>
      <c r="AN1789" s="353">
        <v>46110</v>
      </c>
      <c r="AO1789" s="81">
        <f>IF(AH1789&lt;AG1789,IF(AH1789=0,"",AH1789-1),IF(AG1789=0,"",AG1789-1))</f>
        <v>46102.291666666664</v>
      </c>
      <c r="AP1789" s="81">
        <f>IF(AH1789&lt;AG1789,IF(AH1789=0,"",AH1789),IF(AG1789=0,"",AG1789))</f>
        <v>46103.291666666664</v>
      </c>
      <c r="AQ1789" s="81">
        <f>IF(AH1789&lt;AG1789,IF(AH1789=0,"",AH1789),IF(AG1789=0,"",AG1789))</f>
        <v>46103.291666666664</v>
      </c>
      <c r="AR1789" s="81">
        <f>IF(AI1789=0,"",IF(AI1789&lt;AJ1789,AJ1789+1,AI1789+1))</f>
        <v>46107</v>
      </c>
      <c r="AS1789" s="81">
        <f>IF(AI1789=0,"",IF(AE1789=0,IF(AJ1789=0,AI1789+2,AJ1789+2),AE1789+2))</f>
        <v>46108</v>
      </c>
      <c r="AT1789" s="81">
        <f>IF(AI1789=0,"",IF(AI1789&lt;AJ1789,AJ1789+1,AI1789+1))</f>
        <v>46107</v>
      </c>
      <c r="AU1789" s="82" t="s">
        <v>5500</v>
      </c>
      <c r="AV1789" s="134">
        <v>46101</v>
      </c>
      <c r="AW1789" s="182" t="s">
        <v>6746</v>
      </c>
      <c r="AX1789" s="182" t="s">
        <v>6747</v>
      </c>
      <c r="AY1789" s="85"/>
      <c r="AZ1789" s="271"/>
      <c r="BA1789" s="85"/>
      <c r="BB1789" s="85"/>
      <c r="BC1789" s="85"/>
      <c r="BD1789" s="85"/>
      <c r="BE1789" s="85"/>
      <c r="BF1789" s="85"/>
      <c r="BG1789" s="85"/>
      <c r="BH1789" s="85"/>
      <c r="BI1789" s="85"/>
      <c r="BJ1789" s="85"/>
      <c r="BK1789" s="85"/>
      <c r="BL1789" s="85"/>
      <c r="BM1789" s="85"/>
      <c r="BN1789" s="85"/>
      <c r="BO1789" s="85"/>
      <c r="BP1789" s="85"/>
      <c r="BQ1789" s="85"/>
      <c r="BR1789" s="85"/>
      <c r="BS1789" s="85"/>
      <c r="BT1789" s="75">
        <f>IF(COUNTIF($C$3:C1789, C1789)=1, 1, 0)</f>
        <v>1</v>
      </c>
      <c r="BU1789" s="337" t="s">
        <v>6748</v>
      </c>
      <c r="BV1789" s="340">
        <v>46106</v>
      </c>
      <c r="BW1789" s="85"/>
      <c r="BX1789" s="85"/>
      <c r="BY1789" s="85"/>
      <c r="BZ1789" s="87">
        <f t="shared" si="559"/>
        <v>12</v>
      </c>
      <c r="CA1789" s="85"/>
      <c r="CB1789" s="88">
        <f t="shared" si="566"/>
        <v>13</v>
      </c>
      <c r="CC1789" s="172"/>
      <c r="CD1789" s="85"/>
      <c r="CE1789" s="171">
        <f t="shared" si="558"/>
        <v>3</v>
      </c>
      <c r="CF1789" s="90">
        <v>4065392</v>
      </c>
      <c r="CG1789" s="90">
        <v>3049044</v>
      </c>
      <c r="CH1789" s="90">
        <v>7114436</v>
      </c>
      <c r="CI1789" s="22">
        <v>26746</v>
      </c>
      <c r="CJ1789" s="87">
        <f t="shared" si="553"/>
        <v>3</v>
      </c>
      <c r="CK1789" s="87">
        <f t="shared" si="554"/>
        <v>12</v>
      </c>
      <c r="CL1789" s="22" t="s">
        <v>5125</v>
      </c>
      <c r="CM1789" s="22" t="s">
        <v>6749</v>
      </c>
    </row>
    <row r="1790" spans="1:91" s="282" customFormat="1" ht="14.45" customHeight="1" x14ac:dyDescent="0.25">
      <c r="A1790" s="75">
        <f t="shared" si="568"/>
        <v>1788</v>
      </c>
      <c r="B1790" s="73" t="s">
        <v>102</v>
      </c>
      <c r="C1790" s="97">
        <v>267388298</v>
      </c>
      <c r="D1790" s="265">
        <v>145687396</v>
      </c>
      <c r="E1790" s="241">
        <v>5320008131</v>
      </c>
      <c r="F1790" s="231">
        <v>46100</v>
      </c>
      <c r="G1790" s="265" t="s">
        <v>1735</v>
      </c>
      <c r="H1790" s="265" t="s">
        <v>2963</v>
      </c>
      <c r="I1790" s="265" t="s">
        <v>105</v>
      </c>
      <c r="J1790" s="85" t="s">
        <v>1161</v>
      </c>
      <c r="K1790" s="265" t="s">
        <v>242</v>
      </c>
      <c r="L1790" s="231">
        <v>46119</v>
      </c>
      <c r="M1790" s="265">
        <v>40</v>
      </c>
      <c r="N1790" s="85" t="s">
        <v>6750</v>
      </c>
      <c r="O1790" s="85" t="s">
        <v>6751</v>
      </c>
      <c r="P1790" s="85">
        <v>2830050424</v>
      </c>
      <c r="Q1790" s="231">
        <v>46101</v>
      </c>
      <c r="R1790" s="241">
        <v>1209395269</v>
      </c>
      <c r="S1790" s="241">
        <v>224350817</v>
      </c>
      <c r="T1790" s="231">
        <v>46101</v>
      </c>
      <c r="U1790" s="261">
        <v>11442.046</v>
      </c>
      <c r="V1790" s="261">
        <v>11018.181</v>
      </c>
      <c r="W1790" s="241">
        <v>13</v>
      </c>
      <c r="X1790" s="241">
        <v>8</v>
      </c>
      <c r="Y1790" s="270">
        <v>266876593</v>
      </c>
      <c r="Z1790" s="241" t="s">
        <v>110</v>
      </c>
      <c r="AA1790" s="85" t="s">
        <v>6180</v>
      </c>
      <c r="AB1790" s="241" t="s">
        <v>6181</v>
      </c>
      <c r="AC1790" s="97">
        <v>267388298</v>
      </c>
      <c r="AD1790" s="75" t="s">
        <v>113</v>
      </c>
      <c r="AE1790" s="134">
        <v>46106</v>
      </c>
      <c r="AF1790" s="130">
        <v>46105.041666666664</v>
      </c>
      <c r="AG1790" s="130">
        <v>46103.291666666664</v>
      </c>
      <c r="AH1790" s="130">
        <v>46103.291666666664</v>
      </c>
      <c r="AI1790" s="134">
        <v>46104</v>
      </c>
      <c r="AJ1790" s="134">
        <v>46106</v>
      </c>
      <c r="AK1790" s="249">
        <v>46106</v>
      </c>
      <c r="AL1790" s="231">
        <v>46110</v>
      </c>
      <c r="AM1790" s="241"/>
      <c r="AN1790" s="231">
        <v>46110</v>
      </c>
      <c r="AO1790" s="81" t="s">
        <v>121</v>
      </c>
      <c r="AP1790" s="81" t="s">
        <v>121</v>
      </c>
      <c r="AQ1790" s="81" t="s">
        <v>121</v>
      </c>
      <c r="AR1790" s="81" t="s">
        <v>121</v>
      </c>
      <c r="AS1790" s="81" t="s">
        <v>121</v>
      </c>
      <c r="AT1790" s="81" t="s">
        <v>121</v>
      </c>
      <c r="AU1790" s="82" t="s">
        <v>5500</v>
      </c>
      <c r="AV1790" s="134">
        <v>46101</v>
      </c>
      <c r="AW1790" s="75" t="s">
        <v>6752</v>
      </c>
      <c r="AX1790" s="75" t="s">
        <v>6753</v>
      </c>
      <c r="AY1790" s="85"/>
      <c r="AZ1790" s="271"/>
      <c r="BA1790" s="85"/>
      <c r="BB1790" s="85"/>
      <c r="BC1790" s="85"/>
      <c r="BD1790" s="85"/>
      <c r="BE1790" s="85"/>
      <c r="BF1790" s="85"/>
      <c r="BG1790" s="85"/>
      <c r="BH1790" s="85"/>
      <c r="BI1790" s="85"/>
      <c r="BJ1790" s="85"/>
      <c r="BK1790" s="85"/>
      <c r="BL1790" s="85"/>
      <c r="BM1790" s="85"/>
      <c r="BN1790" s="85"/>
      <c r="BO1790" s="85"/>
      <c r="BP1790" s="85"/>
      <c r="BQ1790" s="85"/>
      <c r="BR1790" s="85"/>
      <c r="BS1790" s="85"/>
      <c r="BT1790" s="75">
        <f>IF(COUNTIF($C$3:C1790, C1790)=1, 1, 0)</f>
        <v>0</v>
      </c>
      <c r="BU1790" s="201" t="s">
        <v>6184</v>
      </c>
      <c r="BV1790" s="74">
        <v>46106</v>
      </c>
      <c r="BW1790" s="85"/>
      <c r="BX1790" s="85"/>
      <c r="BY1790" s="85"/>
      <c r="BZ1790" s="87">
        <f t="shared" si="559"/>
        <v>12</v>
      </c>
      <c r="CA1790" s="85"/>
      <c r="CB1790" s="88">
        <f t="shared" si="566"/>
        <v>13</v>
      </c>
      <c r="CC1790" s="172"/>
      <c r="CD1790" s="85"/>
      <c r="CE1790" s="171">
        <f t="shared" si="558"/>
        <v>3</v>
      </c>
      <c r="CF1790" s="173">
        <v>4065392</v>
      </c>
      <c r="CG1790" s="173">
        <v>3049044</v>
      </c>
      <c r="CH1790" s="173">
        <v>7114436</v>
      </c>
      <c r="CI1790" s="85">
        <v>26746</v>
      </c>
      <c r="CJ1790" s="171">
        <f t="shared" si="553"/>
        <v>3</v>
      </c>
      <c r="CK1790" s="171">
        <f t="shared" si="554"/>
        <v>12</v>
      </c>
      <c r="CL1790" s="22" t="s">
        <v>5125</v>
      </c>
      <c r="CM1790" s="22" t="s">
        <v>6185</v>
      </c>
    </row>
    <row r="1791" spans="1:91" s="282" customFormat="1" ht="14.45" customHeight="1" x14ac:dyDescent="0.25">
      <c r="A1791" s="75">
        <f t="shared" si="568"/>
        <v>1789</v>
      </c>
      <c r="B1791" s="73" t="s">
        <v>102</v>
      </c>
      <c r="C1791" s="97">
        <v>267388298</v>
      </c>
      <c r="D1791" s="265">
        <v>145799078</v>
      </c>
      <c r="E1791" s="241">
        <v>5320008131</v>
      </c>
      <c r="F1791" s="231">
        <v>46100</v>
      </c>
      <c r="G1791" s="265" t="s">
        <v>1735</v>
      </c>
      <c r="H1791" s="265" t="s">
        <v>2963</v>
      </c>
      <c r="I1791" s="265" t="s">
        <v>105</v>
      </c>
      <c r="J1791" s="265" t="s">
        <v>1161</v>
      </c>
      <c r="K1791" s="265" t="s">
        <v>242</v>
      </c>
      <c r="L1791" s="231">
        <v>46119</v>
      </c>
      <c r="M1791" s="265">
        <v>0</v>
      </c>
      <c r="N1791" s="85" t="s">
        <v>6750</v>
      </c>
      <c r="O1791" s="85" t="s">
        <v>6751</v>
      </c>
      <c r="P1791" s="85">
        <v>2830050425</v>
      </c>
      <c r="Q1791" s="231">
        <v>46101</v>
      </c>
      <c r="R1791" s="241">
        <v>1209395270</v>
      </c>
      <c r="S1791" s="241">
        <v>224350818</v>
      </c>
      <c r="T1791" s="231">
        <v>46101</v>
      </c>
      <c r="U1791" s="261">
        <v>5891.058</v>
      </c>
      <c r="V1791" s="261">
        <v>5673.0119999999997</v>
      </c>
      <c r="W1791" s="241">
        <v>7</v>
      </c>
      <c r="X1791" s="241">
        <v>4</v>
      </c>
      <c r="Y1791" s="270">
        <v>266876593</v>
      </c>
      <c r="Z1791" s="241" t="s">
        <v>110</v>
      </c>
      <c r="AA1791" s="85" t="s">
        <v>6180</v>
      </c>
      <c r="AB1791" s="241" t="s">
        <v>6181</v>
      </c>
      <c r="AC1791" s="97">
        <v>267388298</v>
      </c>
      <c r="AD1791" s="75" t="s">
        <v>113</v>
      </c>
      <c r="AE1791" s="241"/>
      <c r="AF1791" s="130">
        <v>46105.041666666664</v>
      </c>
      <c r="AG1791" s="130">
        <v>46103.291666666664</v>
      </c>
      <c r="AH1791" s="130">
        <v>46103.291666666664</v>
      </c>
      <c r="AI1791" s="134">
        <v>46104</v>
      </c>
      <c r="AJ1791" s="134">
        <v>46106</v>
      </c>
      <c r="AK1791" s="134">
        <v>46106</v>
      </c>
      <c r="AL1791" s="231">
        <v>46110</v>
      </c>
      <c r="AM1791" s="241"/>
      <c r="AN1791" s="231">
        <v>46110</v>
      </c>
      <c r="AO1791" s="81" t="s">
        <v>121</v>
      </c>
      <c r="AP1791" s="81" t="s">
        <v>121</v>
      </c>
      <c r="AQ1791" s="81" t="s">
        <v>121</v>
      </c>
      <c r="AR1791" s="81" t="s">
        <v>121</v>
      </c>
      <c r="AS1791" s="81" t="s">
        <v>121</v>
      </c>
      <c r="AT1791" s="81" t="s">
        <v>121</v>
      </c>
      <c r="AU1791" s="82" t="s">
        <v>5500</v>
      </c>
      <c r="AV1791" s="134">
        <v>46101</v>
      </c>
      <c r="AW1791" s="75">
        <f>_xlfn.XLOOKUP(D1791,'[1]OPS Loading report'!$E:$E,'[1]OPS Loading report'!$G:$G)</f>
        <v>0</v>
      </c>
      <c r="AX1791" s="75"/>
      <c r="AY1791" s="85"/>
      <c r="AZ1791" s="271"/>
      <c r="BA1791" s="85"/>
      <c r="BB1791" s="85"/>
      <c r="BC1791" s="85"/>
      <c r="BD1791" s="85"/>
      <c r="BE1791" s="85"/>
      <c r="BF1791" s="85"/>
      <c r="BG1791" s="85"/>
      <c r="BH1791" s="85"/>
      <c r="BI1791" s="85"/>
      <c r="BJ1791" s="85"/>
      <c r="BK1791" s="85"/>
      <c r="BL1791" s="85"/>
      <c r="BM1791" s="85"/>
      <c r="BN1791" s="85"/>
      <c r="BO1791" s="85"/>
      <c r="BP1791" s="85"/>
      <c r="BQ1791" s="85"/>
      <c r="BR1791" s="85"/>
      <c r="BS1791" s="85"/>
      <c r="BT1791" s="75">
        <f>IF(COUNTIF($C$3:C1791, C1791)=1, 1, 0)</f>
        <v>0</v>
      </c>
      <c r="BU1791" s="201" t="s">
        <v>6184</v>
      </c>
      <c r="BV1791" s="74">
        <v>46106</v>
      </c>
      <c r="BW1791" s="85"/>
      <c r="BX1791" s="85"/>
      <c r="BY1791" s="85"/>
      <c r="BZ1791" s="87">
        <f t="shared" si="559"/>
        <v>12</v>
      </c>
      <c r="CA1791" s="85"/>
      <c r="CB1791" s="88">
        <f t="shared" si="566"/>
        <v>13</v>
      </c>
      <c r="CC1791" s="172"/>
      <c r="CD1791" s="85"/>
      <c r="CE1791" s="171"/>
      <c r="CF1791" s="173"/>
      <c r="CG1791" s="173"/>
      <c r="CH1791" s="173"/>
      <c r="CI1791" s="85"/>
      <c r="CJ1791" s="87">
        <f t="shared" si="553"/>
        <v>3</v>
      </c>
      <c r="CK1791" s="87">
        <f t="shared" si="554"/>
        <v>12</v>
      </c>
      <c r="CL1791" s="22" t="s">
        <v>5125</v>
      </c>
      <c r="CM1791" s="22" t="s">
        <v>6185</v>
      </c>
    </row>
    <row r="1792" spans="1:91" s="85" customFormat="1" ht="14.45" customHeight="1" x14ac:dyDescent="0.25">
      <c r="A1792" s="75">
        <f t="shared" si="568"/>
        <v>1790</v>
      </c>
      <c r="B1792" s="73" t="s">
        <v>102</v>
      </c>
      <c r="C1792" s="97">
        <v>267388298</v>
      </c>
      <c r="D1792" s="265">
        <v>145687443</v>
      </c>
      <c r="E1792" s="241"/>
      <c r="F1792" s="231">
        <v>46100</v>
      </c>
      <c r="G1792" s="265" t="s">
        <v>1735</v>
      </c>
      <c r="H1792" s="265" t="s">
        <v>2963</v>
      </c>
      <c r="I1792" s="265" t="s">
        <v>105</v>
      </c>
      <c r="J1792" s="85" t="s">
        <v>1161</v>
      </c>
      <c r="K1792" s="265" t="s">
        <v>242</v>
      </c>
      <c r="L1792" s="231">
        <v>46119</v>
      </c>
      <c r="M1792" s="265">
        <v>40</v>
      </c>
      <c r="N1792" s="85" t="s">
        <v>6754</v>
      </c>
      <c r="O1792" s="85" t="s">
        <v>6755</v>
      </c>
      <c r="P1792" s="85">
        <v>2830050415</v>
      </c>
      <c r="Q1792" s="231">
        <v>46101</v>
      </c>
      <c r="R1792" s="241">
        <v>1209395247</v>
      </c>
      <c r="S1792" s="241">
        <v>224350731</v>
      </c>
      <c r="T1792" s="231">
        <v>46101</v>
      </c>
      <c r="U1792" s="261">
        <v>15390.716</v>
      </c>
      <c r="V1792" s="261">
        <v>14819.814</v>
      </c>
      <c r="W1792" s="241">
        <v>16</v>
      </c>
      <c r="X1792" s="241">
        <v>11</v>
      </c>
      <c r="Y1792" s="270">
        <v>266876780</v>
      </c>
      <c r="Z1792" s="241" t="s">
        <v>110</v>
      </c>
      <c r="AA1792" s="85" t="s">
        <v>6180</v>
      </c>
      <c r="AB1792" s="241" t="s">
        <v>6181</v>
      </c>
      <c r="AC1792" s="97">
        <v>267388298</v>
      </c>
      <c r="AD1792" s="75" t="s">
        <v>113</v>
      </c>
      <c r="AE1792" s="134">
        <v>46106</v>
      </c>
      <c r="AF1792" s="130">
        <v>46105.041666666664</v>
      </c>
      <c r="AG1792" s="130">
        <v>46103.291666666664</v>
      </c>
      <c r="AH1792" s="130">
        <v>46103.291666666664</v>
      </c>
      <c r="AI1792" s="134">
        <v>46104</v>
      </c>
      <c r="AJ1792" s="134">
        <v>46106</v>
      </c>
      <c r="AK1792" s="249">
        <v>46106</v>
      </c>
      <c r="AL1792" s="231">
        <v>46110</v>
      </c>
      <c r="AM1792" s="241"/>
      <c r="AN1792" s="231">
        <v>46110</v>
      </c>
      <c r="AO1792" s="81">
        <f t="shared" ref="AO1792:AO1803" si="569">IF(AH1792&lt;AG1792,IF(AH1792=0,"",AH1792-1),IF(AG1792=0,"",AG1792-1))</f>
        <v>46102.291666666664</v>
      </c>
      <c r="AP1792" s="81">
        <f t="shared" ref="AP1792:AP1803" si="570">IF(AH1792&lt;AG1792,IF(AH1792=0,"",AH1792),IF(AG1792=0,"",AG1792))</f>
        <v>46103.291666666664</v>
      </c>
      <c r="AQ1792" s="81">
        <f t="shared" ref="AQ1792:AQ1803" si="571">IF(AH1792&lt;AG1792,IF(AH1792=0,"",AH1792),IF(AG1792=0,"",AG1792))</f>
        <v>46103.291666666664</v>
      </c>
      <c r="AR1792" s="81">
        <f t="shared" ref="AR1792:AR1803" si="572">IF(AI1792=0,"",IF(AI1792&lt;AJ1792,AJ1792+1,AI1792+1))</f>
        <v>46107</v>
      </c>
      <c r="AS1792" s="81">
        <f t="shared" ref="AS1792:AS1803" si="573">IF(AI1792=0,"",IF(AE1792=0,IF(AJ1792=0,AI1792+2,AJ1792+2),AE1792+2))</f>
        <v>46108</v>
      </c>
      <c r="AT1792" s="81">
        <f t="shared" ref="AT1792:AT1803" si="574">IF(AI1792=0,"",IF(AI1792&lt;AJ1792,AJ1792+1,AI1792+1))</f>
        <v>46107</v>
      </c>
      <c r="AU1792" s="82" t="s">
        <v>5500</v>
      </c>
      <c r="AV1792" s="134">
        <v>46101</v>
      </c>
      <c r="AW1792" s="75" t="s">
        <v>6756</v>
      </c>
      <c r="AX1792" s="75" t="s">
        <v>6757</v>
      </c>
      <c r="AZ1792" s="271"/>
      <c r="BT1792" s="75">
        <f>IF(COUNTIF($C$3:C1792, C1792)=1, 1, 0)</f>
        <v>0</v>
      </c>
      <c r="BU1792" s="201" t="s">
        <v>6184</v>
      </c>
      <c r="BV1792" s="74">
        <v>46106</v>
      </c>
      <c r="BZ1792" s="87">
        <f t="shared" si="559"/>
        <v>12</v>
      </c>
      <c r="CB1792" s="88">
        <f t="shared" si="566"/>
        <v>13</v>
      </c>
      <c r="CC1792" s="172"/>
      <c r="CE1792" s="171">
        <f t="shared" ref="CE1792:CE1855" si="575">IF(AD1792="Sea waybill", IF(AK1792&lt;&gt;0, MONTH(AK1792), IF(AJ1792&gt;AI1792, MONTH(AJ1792), MONTH(AI1792))),"")</f>
        <v>3</v>
      </c>
      <c r="CF1792" s="173">
        <v>4065392</v>
      </c>
      <c r="CG1792" s="173">
        <v>3049044</v>
      </c>
      <c r="CH1792" s="173">
        <v>7114436</v>
      </c>
      <c r="CI1792" s="85">
        <v>26746</v>
      </c>
      <c r="CJ1792" s="171">
        <f t="shared" si="553"/>
        <v>3</v>
      </c>
      <c r="CK1792" s="171">
        <f t="shared" si="554"/>
        <v>12</v>
      </c>
      <c r="CL1792" s="22" t="s">
        <v>5125</v>
      </c>
      <c r="CM1792" s="22" t="s">
        <v>6185</v>
      </c>
    </row>
    <row r="1793" spans="1:91" s="85" customFormat="1" ht="14.45" customHeight="1" x14ac:dyDescent="0.25">
      <c r="A1793" s="75">
        <f t="shared" si="568"/>
        <v>1791</v>
      </c>
      <c r="B1793" s="73" t="s">
        <v>102</v>
      </c>
      <c r="C1793" s="97">
        <v>266876543</v>
      </c>
      <c r="D1793" s="265">
        <v>145687168</v>
      </c>
      <c r="E1793" s="241"/>
      <c r="F1793" s="231">
        <v>46100</v>
      </c>
      <c r="G1793" s="265" t="s">
        <v>1187</v>
      </c>
      <c r="H1793" s="265" t="s">
        <v>2963</v>
      </c>
      <c r="I1793" s="265" t="s">
        <v>105</v>
      </c>
      <c r="J1793" s="85" t="s">
        <v>1161</v>
      </c>
      <c r="K1793" s="265" t="s">
        <v>242</v>
      </c>
      <c r="L1793" s="231">
        <v>46119</v>
      </c>
      <c r="M1793" s="265">
        <v>40</v>
      </c>
      <c r="N1793" s="85" t="s">
        <v>6758</v>
      </c>
      <c r="O1793" s="85" t="s">
        <v>6759</v>
      </c>
      <c r="P1793" s="85">
        <v>2830050376</v>
      </c>
      <c r="Q1793" s="231">
        <v>46101</v>
      </c>
      <c r="R1793" s="241">
        <v>1209395088</v>
      </c>
      <c r="S1793" s="241">
        <v>224348381</v>
      </c>
      <c r="T1793" s="231">
        <v>46101</v>
      </c>
      <c r="U1793" s="356">
        <v>17728.387999999999</v>
      </c>
      <c r="V1793" s="356">
        <v>17147.706999999999</v>
      </c>
      <c r="W1793" s="241">
        <v>20</v>
      </c>
      <c r="X1793" s="241">
        <v>6</v>
      </c>
      <c r="Y1793" s="270">
        <v>266876830</v>
      </c>
      <c r="Z1793" s="241" t="s">
        <v>110</v>
      </c>
      <c r="AA1793" s="85" t="s">
        <v>6180</v>
      </c>
      <c r="AB1793" s="241" t="s">
        <v>6181</v>
      </c>
      <c r="AC1793" s="301">
        <v>266876543</v>
      </c>
      <c r="AD1793" s="75" t="s">
        <v>113</v>
      </c>
      <c r="AE1793" s="134">
        <v>46106</v>
      </c>
      <c r="AF1793" s="130">
        <v>46105.041666666664</v>
      </c>
      <c r="AG1793" s="130">
        <v>46103.291666666664</v>
      </c>
      <c r="AH1793" s="130">
        <v>46103.291666666664</v>
      </c>
      <c r="AI1793" s="134">
        <v>46104</v>
      </c>
      <c r="AJ1793" s="134">
        <v>46106</v>
      </c>
      <c r="AK1793" s="249">
        <v>46106</v>
      </c>
      <c r="AL1793" s="231">
        <v>46110</v>
      </c>
      <c r="AM1793" s="241"/>
      <c r="AN1793" s="231">
        <v>46110</v>
      </c>
      <c r="AO1793" s="81">
        <f t="shared" si="569"/>
        <v>46102.291666666664</v>
      </c>
      <c r="AP1793" s="81">
        <f t="shared" si="570"/>
        <v>46103.291666666664</v>
      </c>
      <c r="AQ1793" s="81">
        <f t="shared" si="571"/>
        <v>46103.291666666664</v>
      </c>
      <c r="AR1793" s="81">
        <f t="shared" si="572"/>
        <v>46107</v>
      </c>
      <c r="AS1793" s="81">
        <f t="shared" si="573"/>
        <v>46108</v>
      </c>
      <c r="AT1793" s="81">
        <f t="shared" si="574"/>
        <v>46107</v>
      </c>
      <c r="AU1793" s="82" t="s">
        <v>5500</v>
      </c>
      <c r="AV1793" s="134">
        <v>46101</v>
      </c>
      <c r="AW1793" s="75" t="s">
        <v>6760</v>
      </c>
      <c r="AX1793" s="75" t="s">
        <v>6761</v>
      </c>
      <c r="AZ1793" s="271"/>
      <c r="BT1793" s="75">
        <f>IF(COUNTIF($C$3:C1793, C1793)=1, 1, 0)</f>
        <v>0</v>
      </c>
      <c r="BU1793" s="337" t="s">
        <v>6748</v>
      </c>
      <c r="BV1793" s="340">
        <v>46106</v>
      </c>
      <c r="BZ1793" s="87">
        <f t="shared" si="559"/>
        <v>12</v>
      </c>
      <c r="CB1793" s="88">
        <f t="shared" si="566"/>
        <v>13</v>
      </c>
      <c r="CC1793" s="172"/>
      <c r="CE1793" s="171">
        <f t="shared" si="575"/>
        <v>3</v>
      </c>
      <c r="CF1793" s="173">
        <v>4065392</v>
      </c>
      <c r="CG1793" s="173">
        <v>3049044</v>
      </c>
      <c r="CH1793" s="173">
        <v>7114436</v>
      </c>
      <c r="CI1793" s="85">
        <v>26746</v>
      </c>
      <c r="CJ1793" s="171">
        <f t="shared" si="553"/>
        <v>3</v>
      </c>
      <c r="CK1793" s="171">
        <f t="shared" si="554"/>
        <v>12</v>
      </c>
      <c r="CL1793" s="22" t="s">
        <v>5125</v>
      </c>
      <c r="CM1793" s="22" t="s">
        <v>6749</v>
      </c>
    </row>
    <row r="1794" spans="1:91" s="85" customFormat="1" ht="14.45" customHeight="1" x14ac:dyDescent="0.25">
      <c r="A1794" s="75">
        <f t="shared" si="568"/>
        <v>1792</v>
      </c>
      <c r="B1794" s="73" t="s">
        <v>102</v>
      </c>
      <c r="C1794" s="97">
        <v>267388298</v>
      </c>
      <c r="D1794" s="265">
        <v>145687186</v>
      </c>
      <c r="E1794" s="241"/>
      <c r="F1794" s="231">
        <v>46100</v>
      </c>
      <c r="G1794" s="265" t="s">
        <v>1187</v>
      </c>
      <c r="H1794" s="265" t="s">
        <v>2963</v>
      </c>
      <c r="I1794" s="265" t="s">
        <v>105</v>
      </c>
      <c r="J1794" s="85" t="s">
        <v>1161</v>
      </c>
      <c r="K1794" s="265" t="s">
        <v>242</v>
      </c>
      <c r="L1794" s="231">
        <v>46119</v>
      </c>
      <c r="M1794" s="265">
        <v>40</v>
      </c>
      <c r="N1794" s="85" t="s">
        <v>6762</v>
      </c>
      <c r="O1794" s="85" t="s">
        <v>6763</v>
      </c>
      <c r="P1794" s="85">
        <v>2830050434</v>
      </c>
      <c r="Q1794" s="231">
        <v>46101</v>
      </c>
      <c r="R1794" s="241">
        <v>1209395304</v>
      </c>
      <c r="S1794" s="241">
        <v>224348383</v>
      </c>
      <c r="T1794" s="231">
        <v>46101</v>
      </c>
      <c r="U1794" s="261">
        <v>15232.46</v>
      </c>
      <c r="V1794" s="261">
        <v>14733.907999999999</v>
      </c>
      <c r="W1794" s="241">
        <v>19</v>
      </c>
      <c r="X1794" s="241">
        <v>5</v>
      </c>
      <c r="Y1794" s="270">
        <v>266876864</v>
      </c>
      <c r="Z1794" s="241" t="s">
        <v>110</v>
      </c>
      <c r="AA1794" s="85" t="s">
        <v>6180</v>
      </c>
      <c r="AB1794" s="241" t="s">
        <v>6181</v>
      </c>
      <c r="AC1794" s="97">
        <v>267388298</v>
      </c>
      <c r="AD1794" s="75" t="s">
        <v>113</v>
      </c>
      <c r="AE1794" s="134">
        <v>46106</v>
      </c>
      <c r="AF1794" s="130">
        <v>46105.041666666664</v>
      </c>
      <c r="AG1794" s="130">
        <v>46103.291666666664</v>
      </c>
      <c r="AH1794" s="130">
        <v>46103.291666666664</v>
      </c>
      <c r="AI1794" s="134">
        <v>46104</v>
      </c>
      <c r="AJ1794" s="134">
        <v>46106</v>
      </c>
      <c r="AK1794" s="249">
        <v>46106</v>
      </c>
      <c r="AL1794" s="231">
        <v>46110</v>
      </c>
      <c r="AM1794" s="241"/>
      <c r="AN1794" s="231">
        <v>46110</v>
      </c>
      <c r="AO1794" s="81">
        <f t="shared" si="569"/>
        <v>46102.291666666664</v>
      </c>
      <c r="AP1794" s="81">
        <f t="shared" si="570"/>
        <v>46103.291666666664</v>
      </c>
      <c r="AQ1794" s="81">
        <f t="shared" si="571"/>
        <v>46103.291666666664</v>
      </c>
      <c r="AR1794" s="81">
        <f t="shared" si="572"/>
        <v>46107</v>
      </c>
      <c r="AS1794" s="81">
        <f t="shared" si="573"/>
        <v>46108</v>
      </c>
      <c r="AT1794" s="81">
        <f t="shared" si="574"/>
        <v>46107</v>
      </c>
      <c r="AU1794" s="82" t="s">
        <v>5500</v>
      </c>
      <c r="AV1794" s="134">
        <v>46101</v>
      </c>
      <c r="AW1794" s="75" t="s">
        <v>6764</v>
      </c>
      <c r="AX1794" s="75" t="s">
        <v>6765</v>
      </c>
      <c r="AZ1794" s="271"/>
      <c r="BT1794" s="75">
        <f>IF(COUNTIF($C$3:C1794, C1794)=1, 1, 0)</f>
        <v>0</v>
      </c>
      <c r="BU1794" s="201" t="s">
        <v>6184</v>
      </c>
      <c r="BV1794" s="74">
        <v>46106</v>
      </c>
      <c r="BZ1794" s="87">
        <f t="shared" si="559"/>
        <v>12</v>
      </c>
      <c r="CB1794" s="88">
        <f t="shared" si="566"/>
        <v>13</v>
      </c>
      <c r="CC1794" s="172"/>
      <c r="CE1794" s="171">
        <f t="shared" si="575"/>
        <v>3</v>
      </c>
      <c r="CF1794" s="173">
        <v>4065392</v>
      </c>
      <c r="CG1794" s="173">
        <v>3049044</v>
      </c>
      <c r="CH1794" s="173">
        <v>7114436</v>
      </c>
      <c r="CI1794" s="85">
        <v>26746</v>
      </c>
      <c r="CJ1794" s="171">
        <f t="shared" si="553"/>
        <v>3</v>
      </c>
      <c r="CK1794" s="171">
        <f t="shared" si="554"/>
        <v>12</v>
      </c>
      <c r="CL1794" s="22" t="s">
        <v>5125</v>
      </c>
      <c r="CM1794" s="22" t="s">
        <v>6185</v>
      </c>
    </row>
    <row r="1795" spans="1:91" s="85" customFormat="1" ht="14.45" customHeight="1" x14ac:dyDescent="0.25">
      <c r="A1795" s="75">
        <f t="shared" si="568"/>
        <v>1793</v>
      </c>
      <c r="B1795" s="73" t="s">
        <v>102</v>
      </c>
      <c r="C1795" s="97">
        <v>266876911</v>
      </c>
      <c r="D1795" s="265">
        <v>145687208</v>
      </c>
      <c r="E1795" s="241"/>
      <c r="F1795" s="231">
        <v>46100</v>
      </c>
      <c r="G1795" s="265" t="s">
        <v>1187</v>
      </c>
      <c r="H1795" s="265" t="s">
        <v>2963</v>
      </c>
      <c r="I1795" s="265" t="s">
        <v>105</v>
      </c>
      <c r="J1795" s="85" t="s">
        <v>1161</v>
      </c>
      <c r="K1795" s="265" t="s">
        <v>242</v>
      </c>
      <c r="L1795" s="231">
        <v>46119</v>
      </c>
      <c r="M1795" s="265">
        <v>40</v>
      </c>
      <c r="N1795" s="85" t="s">
        <v>6766</v>
      </c>
      <c r="O1795" s="85" t="s">
        <v>6767</v>
      </c>
      <c r="P1795" s="85">
        <v>2830050390</v>
      </c>
      <c r="Q1795" s="231">
        <v>46101</v>
      </c>
      <c r="R1795" s="241">
        <v>1209395157</v>
      </c>
      <c r="S1795" s="241">
        <v>224345578</v>
      </c>
      <c r="T1795" s="231">
        <v>46101</v>
      </c>
      <c r="U1795" s="261">
        <v>15259.288</v>
      </c>
      <c r="V1795" s="261">
        <v>14759.865</v>
      </c>
      <c r="W1795" s="241">
        <v>20</v>
      </c>
      <c r="X1795" s="241">
        <v>5</v>
      </c>
      <c r="Y1795" s="270">
        <v>266876911</v>
      </c>
      <c r="Z1795" s="241" t="s">
        <v>110</v>
      </c>
      <c r="AA1795" s="85" t="s">
        <v>6180</v>
      </c>
      <c r="AB1795" s="241" t="s">
        <v>6181</v>
      </c>
      <c r="AC1795" s="97">
        <v>266876911</v>
      </c>
      <c r="AD1795" s="75" t="s">
        <v>113</v>
      </c>
      <c r="AE1795" s="134">
        <v>46106</v>
      </c>
      <c r="AF1795" s="130">
        <v>46105.041666666664</v>
      </c>
      <c r="AG1795" s="130">
        <v>46103.291666666664</v>
      </c>
      <c r="AH1795" s="130">
        <v>46103.291666666664</v>
      </c>
      <c r="AI1795" s="134">
        <v>46104</v>
      </c>
      <c r="AJ1795" s="134">
        <v>46106</v>
      </c>
      <c r="AK1795" s="249">
        <v>46106</v>
      </c>
      <c r="AL1795" s="231">
        <v>46110</v>
      </c>
      <c r="AM1795" s="241"/>
      <c r="AN1795" s="231">
        <v>46110</v>
      </c>
      <c r="AO1795" s="81">
        <f t="shared" si="569"/>
        <v>46102.291666666664</v>
      </c>
      <c r="AP1795" s="81">
        <f t="shared" si="570"/>
        <v>46103.291666666664</v>
      </c>
      <c r="AQ1795" s="81">
        <f t="shared" si="571"/>
        <v>46103.291666666664</v>
      </c>
      <c r="AR1795" s="81">
        <f t="shared" si="572"/>
        <v>46107</v>
      </c>
      <c r="AS1795" s="81">
        <f t="shared" si="573"/>
        <v>46108</v>
      </c>
      <c r="AT1795" s="81">
        <f t="shared" si="574"/>
        <v>46107</v>
      </c>
      <c r="AU1795" s="82" t="s">
        <v>5500</v>
      </c>
      <c r="AV1795" s="134">
        <v>46101</v>
      </c>
      <c r="AW1795" s="75" t="s">
        <v>6768</v>
      </c>
      <c r="AX1795" s="75" t="s">
        <v>6769</v>
      </c>
      <c r="AZ1795" s="271"/>
      <c r="BT1795" s="75">
        <f>IF(COUNTIF($C$3:C1795, C1795)=1, 1, 0)</f>
        <v>1</v>
      </c>
      <c r="BU1795" s="337" t="s">
        <v>6770</v>
      </c>
      <c r="BV1795" s="340">
        <v>46105</v>
      </c>
      <c r="BZ1795" s="87">
        <f t="shared" si="559"/>
        <v>12</v>
      </c>
      <c r="CB1795" s="88">
        <f t="shared" si="566"/>
        <v>13</v>
      </c>
      <c r="CC1795" s="172"/>
      <c r="CE1795" s="171">
        <f t="shared" si="575"/>
        <v>3</v>
      </c>
      <c r="CF1795" s="90">
        <v>4064328</v>
      </c>
      <c r="CG1795" s="90">
        <v>3048246</v>
      </c>
      <c r="CH1795" s="90">
        <v>7112574</v>
      </c>
      <c r="CI1795" s="91">
        <v>26739</v>
      </c>
      <c r="CJ1795" s="171">
        <f t="shared" ref="CJ1795:CJ1858" si="576">MONTH(AV1795)</f>
        <v>3</v>
      </c>
      <c r="CK1795" s="171">
        <f t="shared" ref="CK1795:CK1858" si="577">WEEKNUM(AV1795,2)</f>
        <v>12</v>
      </c>
      <c r="CL1795" s="22" t="s">
        <v>5125</v>
      </c>
      <c r="CM1795" s="22" t="s">
        <v>6771</v>
      </c>
    </row>
    <row r="1796" spans="1:91" s="85" customFormat="1" ht="14.45" customHeight="1" x14ac:dyDescent="0.25">
      <c r="A1796" s="75">
        <f t="shared" si="568"/>
        <v>1794</v>
      </c>
      <c r="B1796" s="73" t="s">
        <v>102</v>
      </c>
      <c r="C1796" s="97">
        <v>266876911</v>
      </c>
      <c r="D1796" s="265">
        <v>145684307</v>
      </c>
      <c r="E1796" s="241"/>
      <c r="F1796" s="231">
        <v>46100</v>
      </c>
      <c r="G1796" s="265" t="s">
        <v>1178</v>
      </c>
      <c r="H1796" s="265" t="s">
        <v>2963</v>
      </c>
      <c r="I1796" s="265" t="s">
        <v>105</v>
      </c>
      <c r="J1796" s="85" t="s">
        <v>1161</v>
      </c>
      <c r="K1796" s="265" t="s">
        <v>242</v>
      </c>
      <c r="L1796" s="231">
        <v>46119</v>
      </c>
      <c r="M1796" s="265">
        <v>40</v>
      </c>
      <c r="N1796" s="85" t="s">
        <v>6772</v>
      </c>
      <c r="O1796" s="85" t="s">
        <v>6773</v>
      </c>
      <c r="P1796" s="85">
        <v>2830050414</v>
      </c>
      <c r="Q1796" s="231">
        <v>46101</v>
      </c>
      <c r="R1796" s="241">
        <v>1209395245</v>
      </c>
      <c r="S1796" s="241">
        <v>224345415</v>
      </c>
      <c r="T1796" s="231">
        <v>46101</v>
      </c>
      <c r="U1796" s="261">
        <v>17813.473000000002</v>
      </c>
      <c r="V1796" s="261">
        <v>17229.877</v>
      </c>
      <c r="W1796" s="241">
        <v>20</v>
      </c>
      <c r="X1796" s="241">
        <v>6</v>
      </c>
      <c r="Y1796" s="270">
        <v>266877024</v>
      </c>
      <c r="Z1796" s="241" t="s">
        <v>110</v>
      </c>
      <c r="AA1796" s="85" t="s">
        <v>6180</v>
      </c>
      <c r="AB1796" s="241" t="s">
        <v>6181</v>
      </c>
      <c r="AC1796" s="97">
        <v>266876911</v>
      </c>
      <c r="AD1796" s="75" t="s">
        <v>113</v>
      </c>
      <c r="AE1796" s="134">
        <v>46106</v>
      </c>
      <c r="AF1796" s="130">
        <v>46105.041666666664</v>
      </c>
      <c r="AG1796" s="130">
        <v>46103.291666666664</v>
      </c>
      <c r="AH1796" s="130">
        <v>46103.291666666664</v>
      </c>
      <c r="AI1796" s="134">
        <v>46104</v>
      </c>
      <c r="AJ1796" s="134">
        <v>46106</v>
      </c>
      <c r="AK1796" s="249">
        <v>46106</v>
      </c>
      <c r="AL1796" s="231">
        <v>46110</v>
      </c>
      <c r="AM1796" s="241"/>
      <c r="AN1796" s="289">
        <v>46110</v>
      </c>
      <c r="AO1796" s="81">
        <f t="shared" si="569"/>
        <v>46102.291666666664</v>
      </c>
      <c r="AP1796" s="81">
        <f t="shared" si="570"/>
        <v>46103.291666666664</v>
      </c>
      <c r="AQ1796" s="81">
        <f t="shared" si="571"/>
        <v>46103.291666666664</v>
      </c>
      <c r="AR1796" s="81">
        <f t="shared" si="572"/>
        <v>46107</v>
      </c>
      <c r="AS1796" s="81">
        <f t="shared" si="573"/>
        <v>46108</v>
      </c>
      <c r="AT1796" s="81">
        <f t="shared" si="574"/>
        <v>46107</v>
      </c>
      <c r="AU1796" s="82" t="s">
        <v>5500</v>
      </c>
      <c r="AV1796" s="134">
        <v>46101</v>
      </c>
      <c r="AW1796" s="75" t="s">
        <v>6774</v>
      </c>
      <c r="AX1796" s="75" t="s">
        <v>6775</v>
      </c>
      <c r="AZ1796" s="271"/>
      <c r="BT1796" s="75">
        <f>IF(COUNTIF($C$3:C1796, C1796)=1, 1, 0)</f>
        <v>0</v>
      </c>
      <c r="BU1796" s="337" t="s">
        <v>6770</v>
      </c>
      <c r="BV1796" s="340">
        <v>46105</v>
      </c>
      <c r="BZ1796" s="87">
        <f t="shared" si="559"/>
        <v>12</v>
      </c>
      <c r="CB1796" s="88">
        <f t="shared" si="566"/>
        <v>13</v>
      </c>
      <c r="CC1796" s="172"/>
      <c r="CE1796" s="171">
        <f t="shared" si="575"/>
        <v>3</v>
      </c>
      <c r="CF1796" s="90">
        <v>4064328</v>
      </c>
      <c r="CG1796" s="90">
        <v>3048246</v>
      </c>
      <c r="CH1796" s="90">
        <v>7112574</v>
      </c>
      <c r="CI1796" s="91">
        <v>26739</v>
      </c>
      <c r="CJ1796" s="171">
        <f t="shared" si="576"/>
        <v>3</v>
      </c>
      <c r="CK1796" s="171">
        <f t="shared" si="577"/>
        <v>12</v>
      </c>
      <c r="CL1796" s="22" t="s">
        <v>5125</v>
      </c>
      <c r="CM1796" s="22" t="s">
        <v>6771</v>
      </c>
    </row>
    <row r="1797" spans="1:91" s="85" customFormat="1" ht="14.45" customHeight="1" x14ac:dyDescent="0.25">
      <c r="A1797" s="75">
        <f t="shared" si="568"/>
        <v>1795</v>
      </c>
      <c r="B1797" s="70" t="s">
        <v>102</v>
      </c>
      <c r="C1797" s="97">
        <v>266876911</v>
      </c>
      <c r="D1797" s="265">
        <v>145684317</v>
      </c>
      <c r="E1797" s="241"/>
      <c r="F1797" s="231">
        <v>46100</v>
      </c>
      <c r="G1797" s="265" t="s">
        <v>1178</v>
      </c>
      <c r="H1797" s="265" t="s">
        <v>2963</v>
      </c>
      <c r="I1797" s="265" t="s">
        <v>105</v>
      </c>
      <c r="J1797" s="85" t="s">
        <v>1161</v>
      </c>
      <c r="K1797" s="265" t="s">
        <v>242</v>
      </c>
      <c r="L1797" s="231">
        <v>46119</v>
      </c>
      <c r="M1797" s="265">
        <v>40</v>
      </c>
      <c r="N1797" s="85" t="s">
        <v>6776</v>
      </c>
      <c r="O1797" s="85" t="s">
        <v>6777</v>
      </c>
      <c r="P1797" s="85">
        <v>2830050438</v>
      </c>
      <c r="Q1797" s="231">
        <v>46101</v>
      </c>
      <c r="R1797" s="241">
        <v>1209395312</v>
      </c>
      <c r="S1797" s="241">
        <v>224345417</v>
      </c>
      <c r="T1797" s="231">
        <v>46101</v>
      </c>
      <c r="U1797" s="261">
        <v>17338.687000000002</v>
      </c>
      <c r="V1797" s="261">
        <v>16770.552</v>
      </c>
      <c r="W1797" s="241">
        <v>20</v>
      </c>
      <c r="X1797" s="241">
        <v>6</v>
      </c>
      <c r="Y1797" s="270">
        <v>266877112</v>
      </c>
      <c r="Z1797" s="241" t="s">
        <v>110</v>
      </c>
      <c r="AA1797" s="85" t="s">
        <v>6180</v>
      </c>
      <c r="AB1797" s="241" t="s">
        <v>6181</v>
      </c>
      <c r="AC1797" s="97">
        <v>266876911</v>
      </c>
      <c r="AD1797" s="75" t="s">
        <v>113</v>
      </c>
      <c r="AE1797" s="134">
        <v>46106</v>
      </c>
      <c r="AF1797" s="130">
        <v>46105.041666666664</v>
      </c>
      <c r="AG1797" s="130">
        <v>46103.291666666664</v>
      </c>
      <c r="AH1797" s="130">
        <v>46103.291666666664</v>
      </c>
      <c r="AI1797" s="134">
        <v>46104</v>
      </c>
      <c r="AJ1797" s="134">
        <v>46106</v>
      </c>
      <c r="AK1797" s="249">
        <v>46106</v>
      </c>
      <c r="AL1797" s="231">
        <v>46110</v>
      </c>
      <c r="AM1797" s="241"/>
      <c r="AN1797" s="289">
        <v>46110</v>
      </c>
      <c r="AO1797" s="81">
        <f t="shared" si="569"/>
        <v>46102.291666666664</v>
      </c>
      <c r="AP1797" s="81">
        <f t="shared" si="570"/>
        <v>46103.291666666664</v>
      </c>
      <c r="AQ1797" s="81">
        <f t="shared" si="571"/>
        <v>46103.291666666664</v>
      </c>
      <c r="AR1797" s="81">
        <f t="shared" si="572"/>
        <v>46107</v>
      </c>
      <c r="AS1797" s="81">
        <f t="shared" si="573"/>
        <v>46108</v>
      </c>
      <c r="AT1797" s="81">
        <f t="shared" si="574"/>
        <v>46107</v>
      </c>
      <c r="AU1797" s="82" t="s">
        <v>5500</v>
      </c>
      <c r="AV1797" s="134">
        <v>46101</v>
      </c>
      <c r="AW1797" s="75" t="s">
        <v>6778</v>
      </c>
      <c r="AX1797" s="75" t="s">
        <v>6779</v>
      </c>
      <c r="AZ1797" s="271"/>
      <c r="BT1797" s="75">
        <f>IF(COUNTIF($C$3:C1797, C1797)=1, 1, 0)</f>
        <v>0</v>
      </c>
      <c r="BU1797" s="337" t="s">
        <v>6770</v>
      </c>
      <c r="BV1797" s="340">
        <v>46105</v>
      </c>
      <c r="BZ1797" s="87">
        <f t="shared" si="559"/>
        <v>12</v>
      </c>
      <c r="CB1797" s="88">
        <f t="shared" si="566"/>
        <v>13</v>
      </c>
      <c r="CC1797" s="172"/>
      <c r="CE1797" s="171">
        <f t="shared" si="575"/>
        <v>3</v>
      </c>
      <c r="CF1797" s="90">
        <v>4064328</v>
      </c>
      <c r="CG1797" s="90">
        <v>3048246</v>
      </c>
      <c r="CH1797" s="90">
        <v>7112574</v>
      </c>
      <c r="CI1797" s="91">
        <v>26739</v>
      </c>
      <c r="CJ1797" s="171">
        <f t="shared" si="576"/>
        <v>3</v>
      </c>
      <c r="CK1797" s="171">
        <f t="shared" si="577"/>
        <v>12</v>
      </c>
      <c r="CL1797" s="22" t="s">
        <v>5125</v>
      </c>
      <c r="CM1797" s="22" t="s">
        <v>6771</v>
      </c>
    </row>
    <row r="1798" spans="1:91" ht="14.45" customHeight="1" x14ac:dyDescent="0.25">
      <c r="A1798" s="183">
        <f t="shared" si="568"/>
        <v>1796</v>
      </c>
      <c r="B1798" s="260" t="s">
        <v>102</v>
      </c>
      <c r="C1798" s="270" t="s">
        <v>6705</v>
      </c>
      <c r="D1798" s="265">
        <v>145541226</v>
      </c>
      <c r="E1798" s="241"/>
      <c r="F1798" s="231">
        <v>46099</v>
      </c>
      <c r="G1798" s="265" t="s">
        <v>1274</v>
      </c>
      <c r="H1798" s="265" t="s">
        <v>2963</v>
      </c>
      <c r="I1798" s="265" t="s">
        <v>105</v>
      </c>
      <c r="J1798" s="265" t="s">
        <v>1161</v>
      </c>
      <c r="K1798" s="265" t="s">
        <v>242</v>
      </c>
      <c r="L1798" s="231">
        <v>46113</v>
      </c>
      <c r="M1798" s="265">
        <v>40</v>
      </c>
      <c r="N1798" s="85" t="s">
        <v>6780</v>
      </c>
      <c r="O1798" s="85" t="s">
        <v>6781</v>
      </c>
      <c r="P1798" s="85">
        <v>2830050919</v>
      </c>
      <c r="Q1798" s="231">
        <v>46110</v>
      </c>
      <c r="R1798" s="241">
        <v>1209397889</v>
      </c>
      <c r="S1798" s="241">
        <v>224380164</v>
      </c>
      <c r="T1798" s="231">
        <v>46110</v>
      </c>
      <c r="U1798" s="261">
        <v>19277.672999999999</v>
      </c>
      <c r="V1798" s="261">
        <v>18785.651999999998</v>
      </c>
      <c r="W1798" s="241">
        <v>19</v>
      </c>
      <c r="X1798" s="241">
        <v>9</v>
      </c>
      <c r="Y1798" s="270" t="s">
        <v>6782</v>
      </c>
      <c r="Z1798" s="241" t="s">
        <v>258</v>
      </c>
      <c r="AA1798" s="85" t="s">
        <v>6709</v>
      </c>
      <c r="AB1798" s="241" t="s">
        <v>6710</v>
      </c>
      <c r="AC1798" s="270" t="s">
        <v>6705</v>
      </c>
      <c r="AD1798" s="75" t="s">
        <v>113</v>
      </c>
      <c r="AE1798" s="376">
        <v>46118</v>
      </c>
      <c r="AF1798" s="375">
        <v>46115</v>
      </c>
      <c r="AG1798" s="375">
        <v>46111.625</v>
      </c>
      <c r="AH1798" s="375">
        <v>46111.625</v>
      </c>
      <c r="AI1798" s="231">
        <v>46105</v>
      </c>
      <c r="AJ1798" s="376">
        <v>46118</v>
      </c>
      <c r="AK1798" s="376">
        <v>46118</v>
      </c>
      <c r="AL1798" s="231">
        <v>46108</v>
      </c>
      <c r="AM1798" s="376">
        <v>46120</v>
      </c>
      <c r="AN1798" s="376">
        <v>46120</v>
      </c>
      <c r="AO1798" s="81">
        <f t="shared" si="569"/>
        <v>46110.625</v>
      </c>
      <c r="AP1798" s="81">
        <f t="shared" si="570"/>
        <v>46111.625</v>
      </c>
      <c r="AQ1798" s="81">
        <f t="shared" si="571"/>
        <v>46111.625</v>
      </c>
      <c r="AR1798" s="81">
        <f t="shared" si="572"/>
        <v>46119</v>
      </c>
      <c r="AS1798" s="81">
        <f t="shared" si="573"/>
        <v>46120</v>
      </c>
      <c r="AT1798" s="81">
        <f t="shared" si="574"/>
        <v>46119</v>
      </c>
      <c r="AU1798" s="82" t="s">
        <v>6241</v>
      </c>
      <c r="AV1798" s="297">
        <v>46110</v>
      </c>
      <c r="AW1798" s="75" t="str">
        <f>_xlfn.XLOOKUP(D1798,'[1]OPS Loading report'!$E:$E,'[1]OPS Loading report'!$G:$G)</f>
        <v>REGU5230690</v>
      </c>
      <c r="AX1798" s="182" t="e">
        <v>#N/A</v>
      </c>
      <c r="AY1798" s="85"/>
      <c r="AZ1798" s="271"/>
      <c r="BA1798" s="85"/>
      <c r="BB1798" s="85"/>
      <c r="BC1798" s="85"/>
      <c r="BD1798" s="85"/>
      <c r="BE1798" s="85"/>
      <c r="BF1798" s="85"/>
      <c r="BG1798" s="85"/>
      <c r="BH1798" s="85"/>
      <c r="BI1798" s="85"/>
      <c r="BJ1798" s="85"/>
      <c r="BK1798" s="85"/>
      <c r="BL1798" s="85"/>
      <c r="BM1798" s="85"/>
      <c r="BN1798" s="85"/>
      <c r="BO1798" s="85"/>
      <c r="BP1798" s="85"/>
      <c r="BQ1798" s="85"/>
      <c r="BR1798" s="85"/>
      <c r="BS1798" s="85"/>
      <c r="BT1798" s="75">
        <f>IF(COUNTIF($C$3:C1798, C1798)=1, 1, 0)</f>
        <v>0</v>
      </c>
      <c r="BU1798">
        <v>28897</v>
      </c>
      <c r="BV1798" s="399">
        <v>46128</v>
      </c>
      <c r="BW1798" s="85"/>
      <c r="BX1798" s="85"/>
      <c r="BY1798" s="85"/>
      <c r="BZ1798" s="87">
        <f t="shared" si="559"/>
        <v>12</v>
      </c>
      <c r="CA1798" s="85" t="s">
        <v>6711</v>
      </c>
      <c r="CB1798" s="88">
        <f t="shared" si="566"/>
        <v>16</v>
      </c>
      <c r="CC1798" s="172"/>
      <c r="CD1798" s="85"/>
      <c r="CE1798" s="171">
        <f t="shared" si="575"/>
        <v>4</v>
      </c>
      <c r="CF1798" s="173">
        <v>10236720</v>
      </c>
      <c r="CG1798" s="173"/>
      <c r="CH1798" s="173">
        <v>10236720</v>
      </c>
      <c r="CI1798" s="397">
        <v>26248</v>
      </c>
      <c r="CJ1798" s="171">
        <f t="shared" si="576"/>
        <v>3</v>
      </c>
      <c r="CK1798" s="171">
        <f t="shared" si="577"/>
        <v>13</v>
      </c>
      <c r="CL1798" s="85" t="s">
        <v>6243</v>
      </c>
      <c r="CM1798" s="22" t="str">
        <f>IF(OR(Z1798="COSU",Z1798="EGLV",Z1798="MAEU",Z1798="REGU",Z1798="HLCU",Z1798="OOLU",Z1798="ONEY"),
    IF(Z1798="COSU","1C26TAB",
    IF(Z1798="EGLV","1C26TAA",
    IF(Z1798="MAEU","1C26TML",
    IF(Z1798="REGU","1C26TAA",
    IF(Z1798="HLCU","1C26THC",
    IF(Z1798="OOLU","1C26TAR",
    IF(Z1798="ONEY","1K26TAD",""))))))) &amp; "^" &amp; BU1798,
    BU1798)</f>
        <v>1C26TAA^28897</v>
      </c>
    </row>
    <row r="1799" spans="1:91" ht="14.45" customHeight="1" x14ac:dyDescent="0.25">
      <c r="A1799" s="183">
        <f t="shared" si="568"/>
        <v>1797</v>
      </c>
      <c r="B1799" s="172" t="s">
        <v>102</v>
      </c>
      <c r="C1799" s="270" t="s">
        <v>6783</v>
      </c>
      <c r="D1799" s="265">
        <v>145669395</v>
      </c>
      <c r="E1799" s="241"/>
      <c r="F1799" s="231">
        <v>46099</v>
      </c>
      <c r="G1799" s="265" t="s">
        <v>1159</v>
      </c>
      <c r="H1799" s="265" t="s">
        <v>2963</v>
      </c>
      <c r="I1799" s="265" t="s">
        <v>105</v>
      </c>
      <c r="J1799" s="265" t="s">
        <v>1161</v>
      </c>
      <c r="K1799" s="265" t="s">
        <v>242</v>
      </c>
      <c r="L1799" s="231">
        <v>46113</v>
      </c>
      <c r="M1799" s="265">
        <v>40</v>
      </c>
      <c r="N1799" s="85" t="s">
        <v>6784</v>
      </c>
      <c r="O1799" s="85" t="s">
        <v>6785</v>
      </c>
      <c r="P1799" s="85">
        <v>2830050933</v>
      </c>
      <c r="Q1799" s="231">
        <v>46110</v>
      </c>
      <c r="R1799" s="241">
        <v>1209397910</v>
      </c>
      <c r="S1799" s="241">
        <v>224380169</v>
      </c>
      <c r="T1799" s="231">
        <v>46110</v>
      </c>
      <c r="U1799" s="261">
        <v>18615.780999999999</v>
      </c>
      <c r="V1799" s="261">
        <v>17946.317999999999</v>
      </c>
      <c r="W1799" s="241">
        <v>19</v>
      </c>
      <c r="X1799" s="241">
        <v>0</v>
      </c>
      <c r="Y1799" s="270" t="s">
        <v>6786</v>
      </c>
      <c r="Z1799" s="241" t="s">
        <v>258</v>
      </c>
      <c r="AA1799" s="85" t="s">
        <v>6709</v>
      </c>
      <c r="AB1799" s="241" t="s">
        <v>6710</v>
      </c>
      <c r="AC1799" s="270" t="s">
        <v>6783</v>
      </c>
      <c r="AD1799" s="75" t="s">
        <v>113</v>
      </c>
      <c r="AE1799" s="231">
        <v>46118</v>
      </c>
      <c r="AF1799" s="375">
        <v>46115</v>
      </c>
      <c r="AG1799" s="375">
        <v>46111.625</v>
      </c>
      <c r="AH1799" s="375">
        <v>46111.625</v>
      </c>
      <c r="AI1799" s="231">
        <v>46105</v>
      </c>
      <c r="AJ1799" s="231">
        <v>46118</v>
      </c>
      <c r="AK1799" s="231">
        <v>46118</v>
      </c>
      <c r="AL1799" s="231">
        <v>46108</v>
      </c>
      <c r="AM1799" s="231">
        <v>46120</v>
      </c>
      <c r="AN1799" s="231">
        <v>46120</v>
      </c>
      <c r="AO1799" s="81">
        <f t="shared" si="569"/>
        <v>46110.625</v>
      </c>
      <c r="AP1799" s="81">
        <f t="shared" si="570"/>
        <v>46111.625</v>
      </c>
      <c r="AQ1799" s="81">
        <f t="shared" si="571"/>
        <v>46111.625</v>
      </c>
      <c r="AR1799" s="81">
        <f t="shared" si="572"/>
        <v>46119</v>
      </c>
      <c r="AS1799" s="81">
        <f t="shared" si="573"/>
        <v>46120</v>
      </c>
      <c r="AT1799" s="81">
        <f t="shared" si="574"/>
        <v>46119</v>
      </c>
      <c r="AU1799" s="82" t="s">
        <v>6241</v>
      </c>
      <c r="AV1799" s="290">
        <v>46110</v>
      </c>
      <c r="AW1799" s="75" t="str">
        <f>_xlfn.XLOOKUP(D1799,'[1]OPS Loading report'!$E:$E,'[1]OPS Loading report'!$G:$G)</f>
        <v>REGU5178821</v>
      </c>
      <c r="AX1799" s="182" t="e">
        <v>#N/A</v>
      </c>
      <c r="AY1799" s="85"/>
      <c r="AZ1799" s="271"/>
      <c r="BA1799" s="85"/>
      <c r="BB1799" s="85"/>
      <c r="BC1799" s="85"/>
      <c r="BD1799" s="85"/>
      <c r="BE1799" s="85"/>
      <c r="BF1799" s="85"/>
      <c r="BG1799" s="85"/>
      <c r="BH1799" s="85"/>
      <c r="BI1799" s="85"/>
      <c r="BJ1799" s="85"/>
      <c r="BK1799" s="85"/>
      <c r="BL1799" s="85"/>
      <c r="BM1799" s="85"/>
      <c r="BN1799" s="85"/>
      <c r="BO1799" s="85"/>
      <c r="BP1799" s="85"/>
      <c r="BQ1799" s="85"/>
      <c r="BR1799" s="85"/>
      <c r="BS1799" s="85"/>
      <c r="BT1799" s="75">
        <f>IF(COUNTIF($C$3:C1799, C1799)=1, 1, 0)</f>
        <v>1</v>
      </c>
      <c r="BU1799" s="337" t="s">
        <v>6787</v>
      </c>
      <c r="BV1799" s="340">
        <v>46128</v>
      </c>
      <c r="BW1799" s="85"/>
      <c r="BX1799" s="85"/>
      <c r="BY1799" s="85"/>
      <c r="BZ1799" s="87">
        <f t="shared" si="559"/>
        <v>12</v>
      </c>
      <c r="CA1799" s="85"/>
      <c r="CB1799" s="88">
        <f t="shared" si="566"/>
        <v>16</v>
      </c>
      <c r="CC1799" s="172"/>
      <c r="CD1799" s="85"/>
      <c r="CE1799" s="171">
        <f t="shared" si="575"/>
        <v>4</v>
      </c>
      <c r="CF1799" s="173">
        <v>6299520</v>
      </c>
      <c r="CG1799" s="173">
        <v>3937200</v>
      </c>
      <c r="CH1799" s="173">
        <v>10236720</v>
      </c>
      <c r="CI1799" s="397">
        <v>26248</v>
      </c>
      <c r="CJ1799" s="171">
        <f t="shared" si="576"/>
        <v>3</v>
      </c>
      <c r="CK1799" s="171">
        <f t="shared" si="577"/>
        <v>13</v>
      </c>
      <c r="CL1799" s="85" t="s">
        <v>6243</v>
      </c>
      <c r="CM1799" s="22" t="str">
        <f>IF(OR(Z1799="COSU",Z1799="EGLV",Z1799="MAEU",Z1799="REGU",Z1799="HLCU",Z1799="OOLU",Z1799="ONEY"),
    IF(Z1799="COSU","1C26TAB",
    IF(Z1799="EGLV","1C26TAA",
    IF(Z1799="MAEU","1C26TML",
    IF(Z1799="REGU","1C26TAA",
    IF(Z1799="HLCU","1C26THC",
    IF(Z1799="OOLU","1C26TAR",
    IF(Z1799="ONEY","1K26TAD",""))))))) &amp; "^" &amp; BU1799,
    BU1799)</f>
        <v>1C26TAA^28935</v>
      </c>
    </row>
    <row r="1800" spans="1:91" ht="14.45" customHeight="1" x14ac:dyDescent="0.25">
      <c r="A1800" s="183">
        <f t="shared" si="568"/>
        <v>1798</v>
      </c>
      <c r="B1800" s="100" t="s">
        <v>102</v>
      </c>
      <c r="C1800" s="200" t="s">
        <v>6727</v>
      </c>
      <c r="D1800" s="265">
        <v>145672935</v>
      </c>
      <c r="E1800" s="241"/>
      <c r="F1800" s="231">
        <v>46092</v>
      </c>
      <c r="G1800" s="265" t="s">
        <v>3496</v>
      </c>
      <c r="H1800" s="265" t="s">
        <v>2963</v>
      </c>
      <c r="I1800" s="265" t="s">
        <v>105</v>
      </c>
      <c r="J1800" s="85" t="s">
        <v>1161</v>
      </c>
      <c r="K1800" s="265" t="s">
        <v>242</v>
      </c>
      <c r="L1800" s="231">
        <v>46106</v>
      </c>
      <c r="M1800" s="265">
        <v>40</v>
      </c>
      <c r="N1800" s="85" t="s">
        <v>6788</v>
      </c>
      <c r="O1800" s="85" t="s">
        <v>6789</v>
      </c>
      <c r="P1800" s="85">
        <v>2830049951</v>
      </c>
      <c r="Q1800" s="231">
        <v>46092</v>
      </c>
      <c r="R1800" s="241">
        <v>1209392532</v>
      </c>
      <c r="S1800" s="241">
        <v>224307210</v>
      </c>
      <c r="T1800" s="231">
        <v>46092</v>
      </c>
      <c r="U1800" s="261">
        <v>19961.842000000001</v>
      </c>
      <c r="V1800" s="261">
        <v>19223.113000000001</v>
      </c>
      <c r="W1800" s="241">
        <v>19</v>
      </c>
      <c r="X1800" s="241">
        <v>17</v>
      </c>
      <c r="Y1800" s="270" t="s">
        <v>6790</v>
      </c>
      <c r="Z1800" s="241" t="s">
        <v>258</v>
      </c>
      <c r="AA1800" s="85" t="s">
        <v>1232</v>
      </c>
      <c r="AB1800" s="241" t="s">
        <v>4913</v>
      </c>
      <c r="AC1800" s="200" t="s">
        <v>6727</v>
      </c>
      <c r="AD1800" s="75" t="s">
        <v>113</v>
      </c>
      <c r="AE1800" s="99">
        <v>46101</v>
      </c>
      <c r="AF1800" s="130">
        <v>46098.208333333336</v>
      </c>
      <c r="AG1800" s="130">
        <v>46096.625</v>
      </c>
      <c r="AH1800" s="130">
        <v>46096.625</v>
      </c>
      <c r="AI1800" s="99">
        <v>46096</v>
      </c>
      <c r="AJ1800" s="99">
        <v>46100</v>
      </c>
      <c r="AK1800" s="217">
        <v>46100</v>
      </c>
      <c r="AL1800" s="99">
        <v>46098</v>
      </c>
      <c r="AM1800" s="99">
        <v>46101</v>
      </c>
      <c r="AN1800" s="74">
        <v>46103</v>
      </c>
      <c r="AO1800" s="81">
        <f t="shared" si="569"/>
        <v>46095.625</v>
      </c>
      <c r="AP1800" s="81">
        <f t="shared" si="570"/>
        <v>46096.625</v>
      </c>
      <c r="AQ1800" s="81">
        <f t="shared" si="571"/>
        <v>46096.625</v>
      </c>
      <c r="AR1800" s="81">
        <f t="shared" si="572"/>
        <v>46101</v>
      </c>
      <c r="AS1800" s="81">
        <f t="shared" si="573"/>
        <v>46103</v>
      </c>
      <c r="AT1800" s="81">
        <f t="shared" si="574"/>
        <v>46101</v>
      </c>
      <c r="AU1800" s="224" t="s">
        <v>5120</v>
      </c>
      <c r="AV1800" s="134">
        <v>46092</v>
      </c>
      <c r="AW1800" s="182" t="s">
        <v>6791</v>
      </c>
      <c r="AX1800" s="182" t="s">
        <v>6792</v>
      </c>
      <c r="AY1800" s="85"/>
      <c r="AZ1800" s="271"/>
      <c r="BA1800" s="85"/>
      <c r="BB1800" s="85"/>
      <c r="BC1800" s="85"/>
      <c r="BD1800" s="85"/>
      <c r="BE1800" s="85"/>
      <c r="BF1800" s="85"/>
      <c r="BG1800" s="85"/>
      <c r="BH1800" s="85"/>
      <c r="BI1800" s="85"/>
      <c r="BJ1800" s="85"/>
      <c r="BK1800" s="85"/>
      <c r="BL1800" s="85"/>
      <c r="BM1800" s="85"/>
      <c r="BN1800" s="85"/>
      <c r="BO1800" s="85"/>
      <c r="BP1800" s="85"/>
      <c r="BQ1800" s="85"/>
      <c r="BR1800" s="85"/>
      <c r="BS1800" s="85"/>
      <c r="BT1800" s="75">
        <f>IF(COUNTIF($C$3:C1800, C1800)=1, 1, 0)</f>
        <v>0</v>
      </c>
      <c r="BU1800" s="401" t="s">
        <v>6733</v>
      </c>
      <c r="BV1800" s="343">
        <v>46101</v>
      </c>
      <c r="BW1800" s="85"/>
      <c r="BX1800" s="85"/>
      <c r="BY1800" s="85"/>
      <c r="BZ1800" s="87">
        <f t="shared" si="559"/>
        <v>11</v>
      </c>
      <c r="CB1800" s="88">
        <f t="shared" si="566"/>
        <v>12</v>
      </c>
      <c r="CC1800" s="89"/>
      <c r="CE1800" s="87">
        <f t="shared" si="575"/>
        <v>3</v>
      </c>
      <c r="CF1800" s="90">
        <v>6970530</v>
      </c>
      <c r="CG1800" s="90"/>
      <c r="CH1800" s="90">
        <v>6970530</v>
      </c>
      <c r="CI1800" s="91">
        <v>26205</v>
      </c>
      <c r="CJ1800" s="87">
        <f t="shared" si="576"/>
        <v>3</v>
      </c>
      <c r="CK1800" s="87">
        <f t="shared" si="577"/>
        <v>11</v>
      </c>
      <c r="CL1800" s="22" t="s">
        <v>5125</v>
      </c>
      <c r="CM1800" s="22" t="s">
        <v>6734</v>
      </c>
    </row>
    <row r="1801" spans="1:91" ht="14.45" customHeight="1" x14ac:dyDescent="0.25">
      <c r="A1801" s="183">
        <f t="shared" si="568"/>
        <v>1799</v>
      </c>
      <c r="B1801" s="260" t="s">
        <v>102</v>
      </c>
      <c r="C1801" s="358" t="s">
        <v>6464</v>
      </c>
      <c r="D1801" s="409">
        <v>145672886</v>
      </c>
      <c r="E1801" s="274"/>
      <c r="F1801" s="275">
        <v>46091</v>
      </c>
      <c r="G1801" s="273" t="s">
        <v>6581</v>
      </c>
      <c r="H1801" s="273" t="s">
        <v>2963</v>
      </c>
      <c r="I1801" s="273" t="s">
        <v>105</v>
      </c>
      <c r="J1801" s="168" t="s">
        <v>1161</v>
      </c>
      <c r="K1801" s="273" t="s">
        <v>242</v>
      </c>
      <c r="L1801" s="275">
        <v>46112</v>
      </c>
      <c r="M1801" s="273">
        <v>40</v>
      </c>
      <c r="N1801" s="168" t="s">
        <v>6793</v>
      </c>
      <c r="O1801" s="168" t="s">
        <v>6794</v>
      </c>
      <c r="P1801" s="168">
        <v>2830049921</v>
      </c>
      <c r="Q1801" s="275">
        <v>46092</v>
      </c>
      <c r="R1801" s="274">
        <v>1209392372</v>
      </c>
      <c r="S1801" s="274">
        <v>224304961</v>
      </c>
      <c r="T1801" s="275">
        <v>46092</v>
      </c>
      <c r="U1801" s="261">
        <v>18990.368999999999</v>
      </c>
      <c r="V1801" s="261">
        <v>18276.958999999999</v>
      </c>
      <c r="W1801" s="274">
        <v>19</v>
      </c>
      <c r="X1801" s="274">
        <v>15</v>
      </c>
      <c r="Y1801" s="246" t="s">
        <v>6795</v>
      </c>
      <c r="Z1801" s="274" t="s">
        <v>258</v>
      </c>
      <c r="AA1801" s="168" t="s">
        <v>6468</v>
      </c>
      <c r="AB1801" s="274" t="s">
        <v>5789</v>
      </c>
      <c r="AC1801" s="246" t="s">
        <v>6464</v>
      </c>
      <c r="AD1801" s="182" t="s">
        <v>113</v>
      </c>
      <c r="AE1801" s="99">
        <v>46097</v>
      </c>
      <c r="AF1801" s="130">
        <v>46096</v>
      </c>
      <c r="AG1801" s="130">
        <v>46094.5</v>
      </c>
      <c r="AH1801" s="130">
        <v>46096.625</v>
      </c>
      <c r="AI1801" s="99">
        <v>46096</v>
      </c>
      <c r="AJ1801" s="221"/>
      <c r="AK1801" s="217">
        <v>46096</v>
      </c>
      <c r="AL1801" s="99">
        <v>46098</v>
      </c>
      <c r="AM1801" s="376"/>
      <c r="AN1801" s="99">
        <v>46098</v>
      </c>
      <c r="AO1801" s="81">
        <f t="shared" si="569"/>
        <v>46093.5</v>
      </c>
      <c r="AP1801" s="81">
        <f t="shared" si="570"/>
        <v>46094.5</v>
      </c>
      <c r="AQ1801" s="81">
        <f t="shared" si="571"/>
        <v>46094.5</v>
      </c>
      <c r="AR1801" s="81">
        <f t="shared" si="572"/>
        <v>46097</v>
      </c>
      <c r="AS1801" s="81">
        <f t="shared" si="573"/>
        <v>46099</v>
      </c>
      <c r="AT1801" s="81">
        <f t="shared" si="574"/>
        <v>46097</v>
      </c>
      <c r="AU1801" s="224" t="s">
        <v>5120</v>
      </c>
      <c r="AV1801" s="134">
        <v>46092</v>
      </c>
      <c r="AW1801" s="182" t="s">
        <v>6796</v>
      </c>
      <c r="AX1801" s="182" t="s">
        <v>6797</v>
      </c>
      <c r="AY1801" s="168"/>
      <c r="AZ1801" s="278"/>
      <c r="BA1801" s="168"/>
      <c r="BB1801" s="168"/>
      <c r="BC1801" s="168"/>
      <c r="BD1801" s="168"/>
      <c r="BE1801" s="168"/>
      <c r="BF1801" s="168"/>
      <c r="BG1801" s="168"/>
      <c r="BH1801" s="168"/>
      <c r="BI1801" s="168"/>
      <c r="BJ1801" s="168"/>
      <c r="BK1801" s="168"/>
      <c r="BL1801" s="168"/>
      <c r="BM1801" s="168"/>
      <c r="BN1801" s="168"/>
      <c r="BO1801" s="168"/>
      <c r="BP1801" s="168"/>
      <c r="BQ1801" s="168"/>
      <c r="BR1801" s="168"/>
      <c r="BS1801" s="168"/>
      <c r="BT1801" s="182">
        <f>IF(COUNTIF($C$3:C1801, C1801)=1, 1, 0)</f>
        <v>0</v>
      </c>
      <c r="BU1801" s="201" t="s">
        <v>6471</v>
      </c>
      <c r="BV1801" s="359">
        <v>46097</v>
      </c>
      <c r="BW1801" s="168"/>
      <c r="BX1801" s="168"/>
      <c r="BY1801" s="168"/>
      <c r="BZ1801" s="87">
        <f t="shared" si="559"/>
        <v>11</v>
      </c>
      <c r="CB1801" s="88">
        <f t="shared" si="566"/>
        <v>12</v>
      </c>
      <c r="CC1801" s="89"/>
      <c r="CE1801" s="87">
        <f t="shared" si="575"/>
        <v>3</v>
      </c>
      <c r="CF1801" s="90">
        <v>6968668</v>
      </c>
      <c r="CG1801" s="90"/>
      <c r="CH1801" s="90">
        <v>6968668</v>
      </c>
      <c r="CI1801" s="91">
        <v>26198</v>
      </c>
      <c r="CJ1801" s="87">
        <f t="shared" si="576"/>
        <v>3</v>
      </c>
      <c r="CK1801" s="87">
        <f t="shared" si="577"/>
        <v>11</v>
      </c>
      <c r="CL1801" s="22" t="s">
        <v>5125</v>
      </c>
      <c r="CM1801" s="22" t="s">
        <v>6472</v>
      </c>
    </row>
    <row r="1802" spans="1:91" s="85" customFormat="1" ht="14.45" customHeight="1" x14ac:dyDescent="0.25">
      <c r="A1802" s="183">
        <f t="shared" si="568"/>
        <v>1800</v>
      </c>
      <c r="B1802" s="70" t="s">
        <v>102</v>
      </c>
      <c r="C1802" s="246">
        <v>235600395126</v>
      </c>
      <c r="D1802" s="273">
        <v>145674139</v>
      </c>
      <c r="E1802" s="274"/>
      <c r="F1802" s="275">
        <v>46088</v>
      </c>
      <c r="G1802" s="273" t="s">
        <v>4046</v>
      </c>
      <c r="H1802" s="273" t="s">
        <v>1495</v>
      </c>
      <c r="I1802" s="273" t="s">
        <v>105</v>
      </c>
      <c r="J1802" s="273" t="s">
        <v>3954</v>
      </c>
      <c r="K1802" s="273" t="s">
        <v>242</v>
      </c>
      <c r="L1802" s="275">
        <v>46105</v>
      </c>
      <c r="M1802" s="265">
        <v>20</v>
      </c>
      <c r="N1802" s="191" t="s">
        <v>6798</v>
      </c>
      <c r="O1802" s="191" t="s">
        <v>6799</v>
      </c>
      <c r="P1802" s="85">
        <v>2830049902</v>
      </c>
      <c r="Q1802" s="231">
        <v>46091</v>
      </c>
      <c r="R1802" s="241">
        <v>1209392144</v>
      </c>
      <c r="S1802" s="241">
        <v>224298607</v>
      </c>
      <c r="T1802" s="231">
        <v>46091</v>
      </c>
      <c r="U1802" s="261">
        <v>5616.2920000000004</v>
      </c>
      <c r="V1802" s="261">
        <v>5453.8280000000004</v>
      </c>
      <c r="W1802" s="241">
        <v>6</v>
      </c>
      <c r="X1802" s="241">
        <v>0</v>
      </c>
      <c r="Y1802" s="246">
        <v>235600395126</v>
      </c>
      <c r="Z1802" s="241" t="s">
        <v>128</v>
      </c>
      <c r="AA1802" s="85" t="s">
        <v>1426</v>
      </c>
      <c r="AB1802" s="241" t="s">
        <v>5424</v>
      </c>
      <c r="AC1802" s="246">
        <v>235600395126</v>
      </c>
      <c r="AD1802" s="75" t="s">
        <v>113</v>
      </c>
      <c r="AE1802" s="231">
        <v>46096</v>
      </c>
      <c r="AF1802" s="80">
        <v>46093.541666666664</v>
      </c>
      <c r="AG1802" s="80">
        <v>46094.583333333336</v>
      </c>
      <c r="AH1802" s="80">
        <v>46093.625</v>
      </c>
      <c r="AI1802" s="275">
        <v>46095</v>
      </c>
      <c r="AJ1802" s="241"/>
      <c r="AK1802" s="231">
        <v>46096</v>
      </c>
      <c r="AL1802" s="275">
        <v>46098</v>
      </c>
      <c r="AM1802" s="241"/>
      <c r="AN1802" s="275">
        <v>46098</v>
      </c>
      <c r="AO1802" s="81">
        <f t="shared" si="569"/>
        <v>46092.625</v>
      </c>
      <c r="AP1802" s="81">
        <f t="shared" si="570"/>
        <v>46093.625</v>
      </c>
      <c r="AQ1802" s="81">
        <f t="shared" si="571"/>
        <v>46093.625</v>
      </c>
      <c r="AR1802" s="81">
        <f t="shared" si="572"/>
        <v>46096</v>
      </c>
      <c r="AS1802" s="81">
        <f t="shared" si="573"/>
        <v>46098</v>
      </c>
      <c r="AT1802" s="81">
        <f t="shared" si="574"/>
        <v>46096</v>
      </c>
      <c r="AU1802" s="224" t="s">
        <v>5120</v>
      </c>
      <c r="AV1802" s="134">
        <v>46091</v>
      </c>
      <c r="AW1802" s="182" t="s">
        <v>6800</v>
      </c>
      <c r="AX1802" s="182" t="s">
        <v>6801</v>
      </c>
      <c r="AZ1802" s="271"/>
      <c r="BT1802" s="75">
        <f>IF(COUNTIF($C$3:C1802, C1802)=1, 1, 0)</f>
        <v>1</v>
      </c>
      <c r="BU1802" s="337" t="s">
        <v>6802</v>
      </c>
      <c r="BV1802" s="340">
        <v>46098</v>
      </c>
      <c r="BZ1802" s="87">
        <f t="shared" si="559"/>
        <v>10</v>
      </c>
      <c r="CA1802" s="22"/>
      <c r="CB1802" s="88">
        <f t="shared" si="566"/>
        <v>12</v>
      </c>
      <c r="CC1802" s="89"/>
      <c r="CD1802" s="22"/>
      <c r="CE1802" s="87">
        <f t="shared" si="575"/>
        <v>3</v>
      </c>
      <c r="CF1802" s="90">
        <v>6540250</v>
      </c>
      <c r="CG1802" s="90"/>
      <c r="CH1802" s="90">
        <v>6540250</v>
      </c>
      <c r="CI1802" s="22">
        <v>26161</v>
      </c>
      <c r="CJ1802" s="87">
        <f t="shared" si="576"/>
        <v>3</v>
      </c>
      <c r="CK1802" s="87">
        <f t="shared" si="577"/>
        <v>11</v>
      </c>
      <c r="CL1802" s="22" t="s">
        <v>5125</v>
      </c>
      <c r="CM1802" s="22" t="s">
        <v>6803</v>
      </c>
    </row>
    <row r="1803" spans="1:91" s="168" customFormat="1" ht="14.45" customHeight="1" x14ac:dyDescent="0.25">
      <c r="A1803" s="183">
        <f t="shared" si="568"/>
        <v>1801</v>
      </c>
      <c r="B1803" s="73" t="s">
        <v>6497</v>
      </c>
      <c r="C1803" s="301" t="s">
        <v>6804</v>
      </c>
      <c r="D1803" s="273">
        <v>145701233</v>
      </c>
      <c r="E1803" s="274"/>
      <c r="F1803" s="275">
        <v>46123</v>
      </c>
      <c r="G1803" s="273" t="s">
        <v>6312</v>
      </c>
      <c r="H1803" s="273" t="s">
        <v>1495</v>
      </c>
      <c r="I1803" s="273" t="s">
        <v>105</v>
      </c>
      <c r="J1803" s="273" t="s">
        <v>3954</v>
      </c>
      <c r="K1803" s="273" t="s">
        <v>242</v>
      </c>
      <c r="L1803" s="275">
        <v>46137</v>
      </c>
      <c r="M1803" s="265">
        <v>40</v>
      </c>
      <c r="N1803" s="268" t="s">
        <v>6805</v>
      </c>
      <c r="O1803" s="410" t="s">
        <v>6806</v>
      </c>
      <c r="P1803" s="168">
        <v>2830051754</v>
      </c>
      <c r="Q1803" s="275">
        <v>46123</v>
      </c>
      <c r="R1803" s="274">
        <v>1209402069</v>
      </c>
      <c r="S1803" s="274">
        <v>224444084</v>
      </c>
      <c r="T1803" s="275">
        <v>46123</v>
      </c>
      <c r="U1803" s="350">
        <v>12799.084999999999</v>
      </c>
      <c r="V1803" s="350">
        <v>12459.861999999999</v>
      </c>
      <c r="W1803" s="274">
        <v>17</v>
      </c>
      <c r="X1803" s="274">
        <v>0</v>
      </c>
      <c r="Y1803" s="246">
        <v>2324465980</v>
      </c>
      <c r="Z1803" s="241" t="s">
        <v>5982</v>
      </c>
      <c r="AA1803" s="85" t="s">
        <v>1426</v>
      </c>
      <c r="AB1803" s="241" t="s">
        <v>6807</v>
      </c>
      <c r="AC1803" s="246" t="s">
        <v>6804</v>
      </c>
      <c r="AD1803" s="182" t="s">
        <v>113</v>
      </c>
      <c r="AE1803" s="115">
        <v>46129</v>
      </c>
      <c r="AF1803" s="277">
        <v>46127.416666666664</v>
      </c>
      <c r="AG1803" s="277">
        <v>46126.416666666664</v>
      </c>
      <c r="AH1803" s="277">
        <v>46127.25</v>
      </c>
      <c r="AI1803" s="115">
        <v>46125</v>
      </c>
      <c r="AJ1803" s="115">
        <v>46129</v>
      </c>
      <c r="AK1803" s="115">
        <v>46129</v>
      </c>
      <c r="AL1803" s="275">
        <v>46099</v>
      </c>
      <c r="AM1803" s="275">
        <v>46141</v>
      </c>
      <c r="AN1803" s="75">
        <f>IF(AM1803=0,AL1803-L1803,AM1803-L1803)</f>
        <v>4</v>
      </c>
      <c r="AO1803" s="81">
        <f t="shared" si="569"/>
        <v>46125.416666666664</v>
      </c>
      <c r="AP1803" s="81">
        <f t="shared" si="570"/>
        <v>46126.416666666664</v>
      </c>
      <c r="AQ1803" s="81">
        <f t="shared" si="571"/>
        <v>46126.416666666664</v>
      </c>
      <c r="AR1803" s="81">
        <f t="shared" si="572"/>
        <v>46130</v>
      </c>
      <c r="AS1803" s="81">
        <f t="shared" si="573"/>
        <v>46131</v>
      </c>
      <c r="AT1803" s="81">
        <f t="shared" si="574"/>
        <v>46130</v>
      </c>
      <c r="AU1803" s="82" t="s">
        <v>6241</v>
      </c>
      <c r="AV1803" s="134">
        <v>46123</v>
      </c>
      <c r="AW1803" s="182" t="e">
        <v>#N/A</v>
      </c>
      <c r="AX1803" s="182" t="e">
        <v>#N/A</v>
      </c>
      <c r="AZ1803" s="278"/>
      <c r="BT1803" s="75">
        <f>IF(COUNTIF($C$3:C1803, C1803)=1, 1, 0)</f>
        <v>1</v>
      </c>
      <c r="BU1803" s="401" t="s">
        <v>6808</v>
      </c>
      <c r="BV1803" s="343">
        <v>46129</v>
      </c>
      <c r="BZ1803" s="87">
        <f t="shared" si="559"/>
        <v>15</v>
      </c>
      <c r="CB1803" s="88">
        <f t="shared" si="566"/>
        <v>16</v>
      </c>
      <c r="CC1803" s="172"/>
      <c r="CD1803" s="85"/>
      <c r="CE1803" s="171">
        <f t="shared" si="575"/>
        <v>4</v>
      </c>
      <c r="CF1803" s="173">
        <v>7592256</v>
      </c>
      <c r="CG1803" s="173"/>
      <c r="CH1803" s="173">
        <v>7592256</v>
      </c>
      <c r="CI1803" s="397">
        <v>26362</v>
      </c>
      <c r="CJ1803" s="171">
        <f t="shared" si="576"/>
        <v>4</v>
      </c>
      <c r="CK1803" s="171">
        <f t="shared" si="577"/>
        <v>15</v>
      </c>
      <c r="CL1803" s="168" t="s">
        <v>6276</v>
      </c>
      <c r="CM1803" s="22" t="str">
        <f>IF(OR(Z1803="COSU",Z1803="EGLV",Z1803="MAEU",Z1803="REGU",Z1803="HLCU",Z1803="OOLU",Z1803="ONEY"),
    IF(Z1803="COSU","1C26TAB",
    IF(Z1803="EGLV","1C26TAA",
    IF(Z1803="MAEU","1C26TML",
    IF(Z1803="REGU","1C26TAA",
    IF(Z1803="HLCU","1C26THC",
    IF(Z1803="OOLU","1C26TAR",
    IF(Z1803="ONEY","1K26TAD",""))))))) &amp; "^" &amp; BU1803,
    BU1803)</f>
        <v>1C26TAR^66804</v>
      </c>
    </row>
    <row r="1804" spans="1:91" s="85" customFormat="1" ht="14.45" customHeight="1" x14ac:dyDescent="0.25">
      <c r="A1804" s="183">
        <f t="shared" si="568"/>
        <v>1802</v>
      </c>
      <c r="B1804" s="73" t="s">
        <v>102</v>
      </c>
      <c r="C1804" s="246">
        <v>235600382393</v>
      </c>
      <c r="D1804" s="273">
        <v>145681559</v>
      </c>
      <c r="E1804" s="274">
        <v>5320007955</v>
      </c>
      <c r="F1804" s="275">
        <v>46091</v>
      </c>
      <c r="G1804" s="273" t="s">
        <v>2163</v>
      </c>
      <c r="H1804" s="273" t="s">
        <v>1657</v>
      </c>
      <c r="I1804" s="273" t="s">
        <v>105</v>
      </c>
      <c r="J1804" s="273" t="s">
        <v>322</v>
      </c>
      <c r="K1804" s="273" t="s">
        <v>242</v>
      </c>
      <c r="L1804" s="275">
        <v>46113</v>
      </c>
      <c r="M1804" s="265">
        <v>40</v>
      </c>
      <c r="N1804" s="75" t="s">
        <v>6809</v>
      </c>
      <c r="O1804" s="75" t="s">
        <v>6810</v>
      </c>
      <c r="P1804" s="85">
        <v>2830049908</v>
      </c>
      <c r="Q1804" s="231">
        <v>46091</v>
      </c>
      <c r="R1804" s="241">
        <v>1209392175</v>
      </c>
      <c r="S1804" s="241">
        <v>224303748</v>
      </c>
      <c r="T1804" s="231">
        <v>46091</v>
      </c>
      <c r="U1804" s="261">
        <v>2757.835</v>
      </c>
      <c r="V1804" s="261">
        <v>2648.1289999999999</v>
      </c>
      <c r="W1804" s="241">
        <v>4</v>
      </c>
      <c r="X1804" s="241">
        <v>0</v>
      </c>
      <c r="Y1804" s="246">
        <v>235600382393</v>
      </c>
      <c r="Z1804" s="274" t="s">
        <v>128</v>
      </c>
      <c r="AA1804" s="168" t="s">
        <v>399</v>
      </c>
      <c r="AB1804" s="274" t="s">
        <v>5305</v>
      </c>
      <c r="AC1804" s="246">
        <v>235600382393</v>
      </c>
      <c r="AD1804" s="182" t="s">
        <v>113</v>
      </c>
      <c r="AE1804" s="231">
        <v>46096</v>
      </c>
      <c r="AF1804" s="80">
        <v>46094.395833333336</v>
      </c>
      <c r="AG1804" s="80">
        <v>46094.499305555553</v>
      </c>
      <c r="AH1804" s="80">
        <v>46093.708333333336</v>
      </c>
      <c r="AI1804" s="99">
        <v>46094</v>
      </c>
      <c r="AJ1804" s="99">
        <v>46095</v>
      </c>
      <c r="AK1804" s="99">
        <v>46095</v>
      </c>
      <c r="AL1804" s="74">
        <v>46100</v>
      </c>
      <c r="AM1804" s="99">
        <v>46101</v>
      </c>
      <c r="AN1804" s="99">
        <v>46105</v>
      </c>
      <c r="AO1804" s="81" t="s">
        <v>121</v>
      </c>
      <c r="AP1804" s="81" t="s">
        <v>121</v>
      </c>
      <c r="AQ1804" s="81" t="s">
        <v>121</v>
      </c>
      <c r="AR1804" s="81" t="s">
        <v>121</v>
      </c>
      <c r="AS1804" s="81" t="s">
        <v>121</v>
      </c>
      <c r="AT1804" s="81" t="s">
        <v>121</v>
      </c>
      <c r="AU1804" s="224" t="s">
        <v>5120</v>
      </c>
      <c r="AV1804" s="134">
        <v>46091</v>
      </c>
      <c r="AW1804" s="182" t="s">
        <v>6811</v>
      </c>
      <c r="AX1804" s="182" t="s">
        <v>6812</v>
      </c>
      <c r="AZ1804" s="271"/>
      <c r="BT1804" s="75">
        <f>IF(COUNTIF($C$3:C1804, C1804)=1, 1, 0)</f>
        <v>1</v>
      </c>
      <c r="BU1804" s="337" t="s">
        <v>6813</v>
      </c>
      <c r="BV1804" s="340">
        <v>46098</v>
      </c>
      <c r="BZ1804" s="87">
        <f t="shared" si="559"/>
        <v>11</v>
      </c>
      <c r="CA1804" s="22"/>
      <c r="CB1804" s="88">
        <f t="shared" si="566"/>
        <v>12</v>
      </c>
      <c r="CC1804" s="89"/>
      <c r="CD1804" s="22"/>
      <c r="CE1804" s="87">
        <f t="shared" si="575"/>
        <v>3</v>
      </c>
      <c r="CF1804" s="90">
        <v>15696600</v>
      </c>
      <c r="CG1804" s="90"/>
      <c r="CH1804" s="90">
        <v>15696600</v>
      </c>
      <c r="CI1804" s="22">
        <v>26161</v>
      </c>
      <c r="CJ1804" s="87">
        <f t="shared" si="576"/>
        <v>3</v>
      </c>
      <c r="CK1804" s="87">
        <f t="shared" si="577"/>
        <v>11</v>
      </c>
      <c r="CL1804" s="22" t="s">
        <v>5125</v>
      </c>
      <c r="CM1804" s="22" t="s">
        <v>6814</v>
      </c>
    </row>
    <row r="1805" spans="1:91" s="85" customFormat="1" ht="14.45" customHeight="1" x14ac:dyDescent="0.25">
      <c r="A1805" s="183">
        <f t="shared" si="568"/>
        <v>1803</v>
      </c>
      <c r="B1805" s="70" t="s">
        <v>102</v>
      </c>
      <c r="C1805" s="246">
        <v>235600382393</v>
      </c>
      <c r="D1805" s="265">
        <v>145664660</v>
      </c>
      <c r="E1805" s="241">
        <v>5320007955</v>
      </c>
      <c r="F1805" s="231">
        <v>46091</v>
      </c>
      <c r="G1805" s="265" t="s">
        <v>299</v>
      </c>
      <c r="H1805" s="265" t="s">
        <v>1657</v>
      </c>
      <c r="I1805" s="265" t="s">
        <v>105</v>
      </c>
      <c r="J1805" s="265" t="s">
        <v>322</v>
      </c>
      <c r="K1805" s="265" t="s">
        <v>242</v>
      </c>
      <c r="L1805" s="231">
        <v>46112</v>
      </c>
      <c r="M1805" s="265">
        <v>0</v>
      </c>
      <c r="N1805" s="75" t="s">
        <v>6809</v>
      </c>
      <c r="O1805" s="75" t="s">
        <v>6810</v>
      </c>
      <c r="P1805" s="85">
        <v>2830049907</v>
      </c>
      <c r="Q1805" s="231">
        <v>46091</v>
      </c>
      <c r="R1805" s="241">
        <v>1209392173</v>
      </c>
      <c r="S1805" s="241">
        <v>224303753</v>
      </c>
      <c r="T1805" s="231">
        <v>46091</v>
      </c>
      <c r="U1805" s="261">
        <v>12665.81</v>
      </c>
      <c r="V1805" s="261">
        <v>12199.195</v>
      </c>
      <c r="W1805" s="241">
        <v>16</v>
      </c>
      <c r="X1805" s="310">
        <v>0</v>
      </c>
      <c r="Y1805" s="270">
        <v>235600382393</v>
      </c>
      <c r="Z1805" s="241" t="s">
        <v>128</v>
      </c>
      <c r="AA1805" s="85" t="s">
        <v>399</v>
      </c>
      <c r="AB1805" s="241" t="s">
        <v>5305</v>
      </c>
      <c r="AC1805" s="246">
        <v>235600382393</v>
      </c>
      <c r="AD1805" s="75" t="s">
        <v>113</v>
      </c>
      <c r="AE1805" s="231">
        <v>46096</v>
      </c>
      <c r="AF1805" s="80">
        <v>46094.395833333336</v>
      </c>
      <c r="AG1805" s="80">
        <v>46094.499305555553</v>
      </c>
      <c r="AH1805" s="80">
        <v>46093.708333333336</v>
      </c>
      <c r="AI1805" s="99">
        <v>46094</v>
      </c>
      <c r="AJ1805" s="99">
        <v>46095</v>
      </c>
      <c r="AK1805" s="99">
        <v>46095</v>
      </c>
      <c r="AL1805" s="74">
        <v>46100</v>
      </c>
      <c r="AM1805" s="99">
        <v>46101</v>
      </c>
      <c r="AN1805" s="99">
        <v>46105</v>
      </c>
      <c r="AO1805" s="81" t="s">
        <v>121</v>
      </c>
      <c r="AP1805" s="81" t="s">
        <v>121</v>
      </c>
      <c r="AQ1805" s="81" t="s">
        <v>121</v>
      </c>
      <c r="AR1805" s="81" t="s">
        <v>121</v>
      </c>
      <c r="AS1805" s="81" t="s">
        <v>121</v>
      </c>
      <c r="AT1805" s="81" t="s">
        <v>121</v>
      </c>
      <c r="AU1805" s="224" t="s">
        <v>5120</v>
      </c>
      <c r="AV1805" s="134">
        <v>46091</v>
      </c>
      <c r="AW1805" s="182">
        <v>0</v>
      </c>
      <c r="AX1805" s="182">
        <v>0</v>
      </c>
      <c r="AZ1805" s="271"/>
      <c r="BT1805" s="75">
        <f>IF(COUNTIF($C$3:C1805, C1805)=1, 1, 0)</f>
        <v>0</v>
      </c>
      <c r="BU1805" s="337" t="s">
        <v>6813</v>
      </c>
      <c r="BV1805" s="340">
        <v>46098</v>
      </c>
      <c r="BZ1805" s="87">
        <f t="shared" si="559"/>
        <v>11</v>
      </c>
      <c r="CA1805" s="22"/>
      <c r="CB1805" s="88">
        <f t="shared" si="566"/>
        <v>12</v>
      </c>
      <c r="CC1805" s="89"/>
      <c r="CD1805" s="22"/>
      <c r="CE1805" s="87">
        <f t="shared" si="575"/>
        <v>3</v>
      </c>
      <c r="CF1805" s="90"/>
      <c r="CG1805" s="90"/>
      <c r="CH1805" s="90"/>
      <c r="CI1805" s="22"/>
      <c r="CJ1805" s="87">
        <f t="shared" si="576"/>
        <v>3</v>
      </c>
      <c r="CK1805" s="87">
        <f t="shared" si="577"/>
        <v>11</v>
      </c>
      <c r="CL1805" s="22" t="s">
        <v>5125</v>
      </c>
      <c r="CM1805" s="22" t="s">
        <v>6814</v>
      </c>
    </row>
    <row r="1806" spans="1:91" ht="14.45" customHeight="1" x14ac:dyDescent="0.25">
      <c r="A1806" s="183">
        <f t="shared" si="568"/>
        <v>1804</v>
      </c>
      <c r="B1806" s="70" t="s">
        <v>102</v>
      </c>
      <c r="C1806" s="107">
        <v>266655772</v>
      </c>
      <c r="D1806" s="346">
        <v>145696195</v>
      </c>
      <c r="E1806" s="362">
        <v>5320007901</v>
      </c>
      <c r="F1806" s="363">
        <v>46093</v>
      </c>
      <c r="G1806" s="346" t="s">
        <v>1186</v>
      </c>
      <c r="H1806" s="346" t="s">
        <v>2963</v>
      </c>
      <c r="I1806" s="346" t="s">
        <v>105</v>
      </c>
      <c r="J1806" s="176" t="s">
        <v>4461</v>
      </c>
      <c r="K1806" s="346" t="s">
        <v>242</v>
      </c>
      <c r="L1806" s="363">
        <v>46111</v>
      </c>
      <c r="M1806" s="346">
        <v>40</v>
      </c>
      <c r="N1806" s="176" t="s">
        <v>6815</v>
      </c>
      <c r="O1806" s="176" t="s">
        <v>6816</v>
      </c>
      <c r="P1806" s="176">
        <v>2830050074</v>
      </c>
      <c r="Q1806" s="231">
        <v>46095</v>
      </c>
      <c r="R1806" s="362">
        <v>1209393420</v>
      </c>
      <c r="S1806" s="362">
        <v>224317142</v>
      </c>
      <c r="T1806" s="231">
        <v>46094</v>
      </c>
      <c r="U1806" s="261">
        <v>9697.3950000000004</v>
      </c>
      <c r="V1806" s="261">
        <v>9355.2099999999991</v>
      </c>
      <c r="W1806" s="362">
        <v>10</v>
      </c>
      <c r="X1806" s="362">
        <v>0</v>
      </c>
      <c r="Y1806" s="365">
        <v>265010508</v>
      </c>
      <c r="Z1806" s="362" t="s">
        <v>110</v>
      </c>
      <c r="AA1806" s="176" t="s">
        <v>3998</v>
      </c>
      <c r="AB1806" s="346" t="s">
        <v>6018</v>
      </c>
      <c r="AC1806" s="107">
        <v>266655772</v>
      </c>
      <c r="AD1806" s="75" t="s">
        <v>113</v>
      </c>
      <c r="AE1806" s="99">
        <v>46099</v>
      </c>
      <c r="AF1806" s="130">
        <v>46097.083333333336</v>
      </c>
      <c r="AG1806" s="130">
        <v>46067.708333333336</v>
      </c>
      <c r="AH1806" s="130">
        <v>46067.708333333336</v>
      </c>
      <c r="AI1806" s="99">
        <v>46097</v>
      </c>
      <c r="AJ1806" s="99">
        <v>46098</v>
      </c>
      <c r="AK1806" s="217">
        <v>46098</v>
      </c>
      <c r="AL1806" s="99">
        <v>46103</v>
      </c>
      <c r="AM1806" s="362"/>
      <c r="AN1806" s="101">
        <v>46103</v>
      </c>
      <c r="AO1806" s="81" t="s">
        <v>121</v>
      </c>
      <c r="AP1806" s="81" t="s">
        <v>121</v>
      </c>
      <c r="AQ1806" s="81" t="s">
        <v>121</v>
      </c>
      <c r="AR1806" s="81" t="s">
        <v>121</v>
      </c>
      <c r="AS1806" s="81" t="s">
        <v>121</v>
      </c>
      <c r="AT1806" s="81" t="s">
        <v>2057</v>
      </c>
      <c r="AU1806" s="224" t="s">
        <v>5120</v>
      </c>
      <c r="AV1806" s="134">
        <v>46095</v>
      </c>
      <c r="AW1806" s="182" t="s">
        <v>6817</v>
      </c>
      <c r="AX1806" s="182" t="s">
        <v>6818</v>
      </c>
      <c r="AY1806" s="176"/>
      <c r="AZ1806" s="369"/>
      <c r="BA1806" s="176"/>
      <c r="BB1806" s="176"/>
      <c r="BC1806" s="176"/>
      <c r="BD1806" s="176"/>
      <c r="BE1806" s="176"/>
      <c r="BF1806" s="176"/>
      <c r="BG1806" s="176"/>
      <c r="BH1806" s="176"/>
      <c r="BI1806" s="176"/>
      <c r="BJ1806" s="176"/>
      <c r="BK1806" s="176"/>
      <c r="BL1806" s="176"/>
      <c r="BM1806" s="176"/>
      <c r="BN1806" s="176"/>
      <c r="BO1806" s="176"/>
      <c r="BP1806" s="176"/>
      <c r="BQ1806" s="176"/>
      <c r="BR1806" s="176"/>
      <c r="BS1806" s="176"/>
      <c r="BT1806" s="75">
        <f>IF(COUNTIF($C$3:C1806, C1806)=1, 1, 0)</f>
        <v>0</v>
      </c>
      <c r="BU1806" s="201" t="s">
        <v>6477</v>
      </c>
      <c r="BV1806" s="340">
        <v>46098</v>
      </c>
      <c r="BW1806" s="85"/>
      <c r="BX1806" s="85"/>
      <c r="BY1806" s="85"/>
      <c r="BZ1806" s="87">
        <f t="shared" si="559"/>
        <v>11</v>
      </c>
      <c r="CB1806" s="88">
        <f t="shared" si="566"/>
        <v>12</v>
      </c>
      <c r="CC1806" s="89"/>
      <c r="CE1806" s="87">
        <f t="shared" si="575"/>
        <v>3</v>
      </c>
      <c r="CF1806" s="90">
        <v>4051408</v>
      </c>
      <c r="CG1806" s="90">
        <v>3038556</v>
      </c>
      <c r="CH1806" s="90">
        <v>7089964</v>
      </c>
      <c r="CI1806" s="22">
        <v>26654</v>
      </c>
      <c r="CJ1806" s="87">
        <f t="shared" si="576"/>
        <v>3</v>
      </c>
      <c r="CK1806" s="87">
        <f t="shared" si="577"/>
        <v>11</v>
      </c>
      <c r="CL1806" s="22" t="s">
        <v>5125</v>
      </c>
      <c r="CM1806" s="22" t="s">
        <v>6478</v>
      </c>
    </row>
    <row r="1807" spans="1:91" ht="14.45" customHeight="1" x14ac:dyDescent="0.25">
      <c r="A1807" s="183">
        <f t="shared" si="568"/>
        <v>1805</v>
      </c>
      <c r="B1807" s="70" t="s">
        <v>102</v>
      </c>
      <c r="C1807" s="107">
        <v>266655772</v>
      </c>
      <c r="D1807" s="265">
        <v>145696228</v>
      </c>
      <c r="E1807" s="241">
        <v>5320007901</v>
      </c>
      <c r="F1807" s="231">
        <v>46093</v>
      </c>
      <c r="G1807" s="265" t="s">
        <v>1186</v>
      </c>
      <c r="H1807" s="265" t="s">
        <v>2963</v>
      </c>
      <c r="I1807" s="265" t="s">
        <v>105</v>
      </c>
      <c r="J1807" s="265" t="s">
        <v>4461</v>
      </c>
      <c r="K1807" s="265" t="s">
        <v>242</v>
      </c>
      <c r="L1807" s="231">
        <v>46111</v>
      </c>
      <c r="M1807" s="265">
        <v>0</v>
      </c>
      <c r="N1807" s="85" t="s">
        <v>6815</v>
      </c>
      <c r="O1807" s="85" t="s">
        <v>6816</v>
      </c>
      <c r="P1807" s="85">
        <v>2830050075</v>
      </c>
      <c r="Q1807" s="231">
        <v>46095</v>
      </c>
      <c r="R1807" s="241">
        <v>1209393421</v>
      </c>
      <c r="S1807" s="241">
        <v>224317151</v>
      </c>
      <c r="T1807" s="231">
        <v>46094</v>
      </c>
      <c r="U1807" s="261">
        <v>2424.7800000000002</v>
      </c>
      <c r="V1807" s="261">
        <v>2339.2150000000001</v>
      </c>
      <c r="W1807" s="241">
        <v>3</v>
      </c>
      <c r="X1807" s="241">
        <v>0</v>
      </c>
      <c r="Y1807" s="270">
        <v>265010508</v>
      </c>
      <c r="Z1807" s="241" t="s">
        <v>110</v>
      </c>
      <c r="AA1807" s="85" t="s">
        <v>3998</v>
      </c>
      <c r="AB1807" s="265" t="s">
        <v>6018</v>
      </c>
      <c r="AC1807" s="107">
        <v>266655772</v>
      </c>
      <c r="AD1807" s="75" t="s">
        <v>113</v>
      </c>
      <c r="AE1807" s="99">
        <v>46099</v>
      </c>
      <c r="AF1807" s="130">
        <v>46097.083333333336</v>
      </c>
      <c r="AG1807" s="130">
        <v>46067.708333333336</v>
      </c>
      <c r="AH1807" s="130">
        <v>46067.708333333336</v>
      </c>
      <c r="AI1807" s="99">
        <v>46097</v>
      </c>
      <c r="AJ1807" s="99">
        <v>46098</v>
      </c>
      <c r="AK1807" s="99">
        <v>46098</v>
      </c>
      <c r="AL1807" s="99">
        <v>46103</v>
      </c>
      <c r="AM1807" s="241"/>
      <c r="AN1807" s="101">
        <v>46103</v>
      </c>
      <c r="AO1807" s="81" t="s">
        <v>121</v>
      </c>
      <c r="AP1807" s="81" t="s">
        <v>121</v>
      </c>
      <c r="AQ1807" s="81" t="s">
        <v>121</v>
      </c>
      <c r="AR1807" s="81" t="s">
        <v>121</v>
      </c>
      <c r="AS1807" s="81" t="s">
        <v>121</v>
      </c>
      <c r="AT1807" s="81" t="s">
        <v>2057</v>
      </c>
      <c r="AU1807" s="224" t="s">
        <v>5120</v>
      </c>
      <c r="AV1807" s="134">
        <v>46095</v>
      </c>
      <c r="AW1807" s="182">
        <v>0</v>
      </c>
      <c r="AX1807" s="182">
        <v>0</v>
      </c>
      <c r="AY1807" s="85"/>
      <c r="AZ1807" s="271"/>
      <c r="BA1807" s="85"/>
      <c r="BB1807" s="85"/>
      <c r="BC1807" s="85"/>
      <c r="BD1807" s="85"/>
      <c r="BE1807" s="85"/>
      <c r="BF1807" s="85"/>
      <c r="BG1807" s="85"/>
      <c r="BH1807" s="85"/>
      <c r="BI1807" s="85"/>
      <c r="BJ1807" s="85"/>
      <c r="BK1807" s="85"/>
      <c r="BL1807" s="85"/>
      <c r="BM1807" s="85"/>
      <c r="BN1807" s="85"/>
      <c r="BO1807" s="85"/>
      <c r="BP1807" s="85"/>
      <c r="BQ1807" s="85"/>
      <c r="BR1807" s="85"/>
      <c r="BS1807" s="85"/>
      <c r="BT1807" s="75">
        <f>IF(COUNTIF($C$3:C1807, C1807)=1, 1, 0)</f>
        <v>0</v>
      </c>
      <c r="BU1807" s="201" t="s">
        <v>6477</v>
      </c>
      <c r="BV1807" s="340">
        <v>46098</v>
      </c>
      <c r="BW1807" s="85"/>
      <c r="BX1807" s="85"/>
      <c r="BY1807" s="85"/>
      <c r="BZ1807" s="87">
        <f t="shared" si="559"/>
        <v>11</v>
      </c>
      <c r="CB1807" s="88">
        <f t="shared" si="566"/>
        <v>12</v>
      </c>
      <c r="CC1807" s="89"/>
      <c r="CE1807" s="87">
        <f t="shared" si="575"/>
        <v>3</v>
      </c>
      <c r="CF1807" s="90"/>
      <c r="CG1807" s="90"/>
      <c r="CH1807" s="90"/>
      <c r="CJ1807" s="87">
        <f t="shared" si="576"/>
        <v>3</v>
      </c>
      <c r="CK1807" s="87">
        <f t="shared" si="577"/>
        <v>11</v>
      </c>
      <c r="CL1807" s="22" t="s">
        <v>5125</v>
      </c>
      <c r="CM1807" s="22" t="s">
        <v>6478</v>
      </c>
    </row>
    <row r="1808" spans="1:91" s="85" customFormat="1" ht="14.45" customHeight="1" x14ac:dyDescent="0.25">
      <c r="A1808" s="75">
        <f t="shared" si="568"/>
        <v>1806</v>
      </c>
      <c r="B1808" s="70" t="s">
        <v>102</v>
      </c>
      <c r="C1808" s="97">
        <v>266655772</v>
      </c>
      <c r="D1808" s="265">
        <v>145696243</v>
      </c>
      <c r="E1808" s="241">
        <v>5320007901</v>
      </c>
      <c r="F1808" s="231">
        <v>46093</v>
      </c>
      <c r="G1808" s="265" t="s">
        <v>1186</v>
      </c>
      <c r="H1808" s="265" t="s">
        <v>2963</v>
      </c>
      <c r="I1808" s="265" t="s">
        <v>105</v>
      </c>
      <c r="J1808" s="265" t="s">
        <v>4461</v>
      </c>
      <c r="K1808" s="265" t="s">
        <v>242</v>
      </c>
      <c r="L1808" s="231">
        <v>46111</v>
      </c>
      <c r="M1808" s="265">
        <v>0</v>
      </c>
      <c r="N1808" s="85" t="s">
        <v>6815</v>
      </c>
      <c r="O1808" s="85" t="s">
        <v>6816</v>
      </c>
      <c r="P1808" s="85">
        <v>2830050076</v>
      </c>
      <c r="Q1808" s="231">
        <v>46095</v>
      </c>
      <c r="R1808" s="241">
        <v>1209393422</v>
      </c>
      <c r="S1808" s="241">
        <v>224317154</v>
      </c>
      <c r="T1808" s="231">
        <v>46094</v>
      </c>
      <c r="U1808" s="261">
        <v>5530.6989999999996</v>
      </c>
      <c r="V1808" s="261">
        <v>5335.54</v>
      </c>
      <c r="W1808" s="241">
        <v>6</v>
      </c>
      <c r="X1808" s="241">
        <v>0</v>
      </c>
      <c r="Y1808" s="270">
        <v>265010508</v>
      </c>
      <c r="Z1808" s="241" t="s">
        <v>110</v>
      </c>
      <c r="AA1808" s="85" t="s">
        <v>3998</v>
      </c>
      <c r="AB1808" s="265" t="s">
        <v>6018</v>
      </c>
      <c r="AC1808" s="97">
        <v>266655772</v>
      </c>
      <c r="AD1808" s="75" t="s">
        <v>113</v>
      </c>
      <c r="AE1808" s="74">
        <v>46099</v>
      </c>
      <c r="AF1808" s="130">
        <v>46097.083333333336</v>
      </c>
      <c r="AG1808" s="130">
        <v>46067.708333333336</v>
      </c>
      <c r="AH1808" s="130">
        <v>46067.708333333336</v>
      </c>
      <c r="AI1808" s="74">
        <v>46097</v>
      </c>
      <c r="AJ1808" s="74">
        <v>46098</v>
      </c>
      <c r="AK1808" s="74">
        <v>46098</v>
      </c>
      <c r="AL1808" s="74">
        <v>46103</v>
      </c>
      <c r="AM1808" s="241"/>
      <c r="AN1808" s="74">
        <v>46103</v>
      </c>
      <c r="AO1808" s="81" t="s">
        <v>121</v>
      </c>
      <c r="AP1808" s="81" t="s">
        <v>121</v>
      </c>
      <c r="AQ1808" s="81" t="s">
        <v>121</v>
      </c>
      <c r="AR1808" s="81" t="s">
        <v>121</v>
      </c>
      <c r="AS1808" s="81" t="s">
        <v>121</v>
      </c>
      <c r="AT1808" s="81" t="s">
        <v>2057</v>
      </c>
      <c r="AU1808" s="82" t="s">
        <v>5120</v>
      </c>
      <c r="AV1808" s="134">
        <v>46095</v>
      </c>
      <c r="AW1808" s="75">
        <v>0</v>
      </c>
      <c r="AX1808" s="75">
        <v>0</v>
      </c>
      <c r="AZ1808" s="271"/>
      <c r="BT1808" s="75">
        <f>IF(COUNTIF($C$3:C1808, C1808)=1, 1, 0)</f>
        <v>0</v>
      </c>
      <c r="BU1808" s="201" t="s">
        <v>6477</v>
      </c>
      <c r="BV1808" s="340">
        <v>46098</v>
      </c>
      <c r="BZ1808" s="171">
        <f t="shared" si="559"/>
        <v>11</v>
      </c>
      <c r="CB1808" s="88">
        <f t="shared" si="566"/>
        <v>12</v>
      </c>
      <c r="CC1808" s="172"/>
      <c r="CE1808" s="171">
        <f t="shared" si="575"/>
        <v>3</v>
      </c>
      <c r="CF1808" s="173"/>
      <c r="CG1808" s="173"/>
      <c r="CH1808" s="173"/>
      <c r="CJ1808" s="171">
        <f t="shared" si="576"/>
        <v>3</v>
      </c>
      <c r="CK1808" s="171">
        <f t="shared" si="577"/>
        <v>11</v>
      </c>
      <c r="CL1808" s="22" t="s">
        <v>5125</v>
      </c>
      <c r="CM1808" s="22" t="s">
        <v>6478</v>
      </c>
    </row>
    <row r="1809" spans="1:91" s="85" customFormat="1" ht="14.45" customHeight="1" x14ac:dyDescent="0.25">
      <c r="A1809" s="75">
        <f t="shared" si="568"/>
        <v>1807</v>
      </c>
      <c r="B1809" s="70" t="s">
        <v>102</v>
      </c>
      <c r="C1809" s="97">
        <v>266655772</v>
      </c>
      <c r="D1809" s="265">
        <v>145696213</v>
      </c>
      <c r="E1809" s="241">
        <v>5320007902</v>
      </c>
      <c r="F1809" s="231">
        <v>46093</v>
      </c>
      <c r="G1809" s="265" t="s">
        <v>1186</v>
      </c>
      <c r="H1809" s="265" t="s">
        <v>2963</v>
      </c>
      <c r="I1809" s="265" t="s">
        <v>105</v>
      </c>
      <c r="J1809" s="85" t="s">
        <v>4461</v>
      </c>
      <c r="K1809" s="265" t="s">
        <v>242</v>
      </c>
      <c r="L1809" s="231">
        <v>46111</v>
      </c>
      <c r="M1809" s="265">
        <v>40</v>
      </c>
      <c r="N1809" s="85" t="s">
        <v>6819</v>
      </c>
      <c r="O1809" s="85" t="s">
        <v>6820</v>
      </c>
      <c r="P1809" s="85">
        <v>2830050062</v>
      </c>
      <c r="Q1809" s="231">
        <v>46094</v>
      </c>
      <c r="R1809" s="241">
        <v>1209393215</v>
      </c>
      <c r="S1809" s="241">
        <v>224320915</v>
      </c>
      <c r="T1809" s="231">
        <v>46094</v>
      </c>
      <c r="U1809" s="261">
        <v>7609.04</v>
      </c>
      <c r="V1809" s="261">
        <v>7340.5429999999997</v>
      </c>
      <c r="W1809" s="241">
        <v>7</v>
      </c>
      <c r="X1809" s="241">
        <v>0</v>
      </c>
      <c r="Y1809" s="270">
        <v>265594233</v>
      </c>
      <c r="Z1809" s="241" t="s">
        <v>110</v>
      </c>
      <c r="AA1809" s="85" t="s">
        <v>3998</v>
      </c>
      <c r="AB1809" s="265" t="s">
        <v>6018</v>
      </c>
      <c r="AC1809" s="97">
        <v>266655772</v>
      </c>
      <c r="AD1809" s="75" t="s">
        <v>113</v>
      </c>
      <c r="AE1809" s="74">
        <v>46099</v>
      </c>
      <c r="AF1809" s="130">
        <v>46097.083333333336</v>
      </c>
      <c r="AG1809" s="130">
        <v>46067.708333333336</v>
      </c>
      <c r="AH1809" s="130">
        <v>46067.708333333336</v>
      </c>
      <c r="AI1809" s="74">
        <v>46097</v>
      </c>
      <c r="AJ1809" s="74">
        <v>46098</v>
      </c>
      <c r="AK1809" s="225">
        <v>46098</v>
      </c>
      <c r="AL1809" s="74">
        <v>46103</v>
      </c>
      <c r="AM1809" s="241"/>
      <c r="AN1809" s="74">
        <v>46103</v>
      </c>
      <c r="AO1809" s="81" t="s">
        <v>121</v>
      </c>
      <c r="AP1809" s="81" t="s">
        <v>121</v>
      </c>
      <c r="AQ1809" s="81" t="s">
        <v>121</v>
      </c>
      <c r="AR1809" s="81" t="s">
        <v>121</v>
      </c>
      <c r="AS1809" s="81" t="s">
        <v>121</v>
      </c>
      <c r="AT1809" s="81" t="s">
        <v>2057</v>
      </c>
      <c r="AU1809" s="82" t="s">
        <v>5120</v>
      </c>
      <c r="AV1809" s="134">
        <v>46094</v>
      </c>
      <c r="AW1809" s="75" t="s">
        <v>6821</v>
      </c>
      <c r="AX1809" s="75" t="s">
        <v>6822</v>
      </c>
      <c r="AZ1809" s="271"/>
      <c r="BT1809" s="75">
        <f>IF(COUNTIF($C$3:C1809, C1809)=1, 1, 0)</f>
        <v>0</v>
      </c>
      <c r="BU1809" s="201" t="s">
        <v>6477</v>
      </c>
      <c r="BV1809" s="340">
        <v>46098</v>
      </c>
      <c r="BZ1809" s="171">
        <f t="shared" si="559"/>
        <v>11</v>
      </c>
      <c r="CB1809" s="88">
        <f t="shared" si="566"/>
        <v>12</v>
      </c>
      <c r="CC1809" s="172"/>
      <c r="CE1809" s="171">
        <f t="shared" si="575"/>
        <v>3</v>
      </c>
      <c r="CF1809" s="173">
        <v>4051408</v>
      </c>
      <c r="CG1809" s="173">
        <v>3038556</v>
      </c>
      <c r="CH1809" s="173">
        <v>7089964</v>
      </c>
      <c r="CI1809" s="85">
        <v>26654</v>
      </c>
      <c r="CJ1809" s="171">
        <f t="shared" si="576"/>
        <v>3</v>
      </c>
      <c r="CK1809" s="171">
        <f t="shared" si="577"/>
        <v>11</v>
      </c>
      <c r="CL1809" s="22" t="s">
        <v>5125</v>
      </c>
      <c r="CM1809" s="22" t="s">
        <v>6478</v>
      </c>
    </row>
    <row r="1810" spans="1:91" ht="14.45" customHeight="1" x14ac:dyDescent="0.25">
      <c r="A1810" s="183">
        <f t="shared" si="568"/>
        <v>1808</v>
      </c>
      <c r="B1810" s="73" t="s">
        <v>102</v>
      </c>
      <c r="C1810" s="107">
        <v>266655772</v>
      </c>
      <c r="D1810" s="265">
        <v>145696289</v>
      </c>
      <c r="E1810" s="241">
        <v>5320007902</v>
      </c>
      <c r="F1810" s="231">
        <v>46093</v>
      </c>
      <c r="G1810" s="265" t="s">
        <v>1186</v>
      </c>
      <c r="H1810" s="265" t="s">
        <v>2963</v>
      </c>
      <c r="I1810" s="265" t="s">
        <v>105</v>
      </c>
      <c r="J1810" s="265" t="s">
        <v>4461</v>
      </c>
      <c r="K1810" s="265" t="s">
        <v>242</v>
      </c>
      <c r="L1810" s="231">
        <v>46111</v>
      </c>
      <c r="M1810" s="265">
        <v>0</v>
      </c>
      <c r="N1810" s="85" t="s">
        <v>6819</v>
      </c>
      <c r="O1810" s="85" t="s">
        <v>6820</v>
      </c>
      <c r="P1810" s="85">
        <v>2830050063</v>
      </c>
      <c r="Q1810" s="231">
        <v>46094</v>
      </c>
      <c r="R1810" s="241">
        <v>1209393216</v>
      </c>
      <c r="S1810" s="241">
        <v>224320959</v>
      </c>
      <c r="T1810" s="231">
        <v>46094</v>
      </c>
      <c r="U1810" s="261">
        <v>6696.9620000000004</v>
      </c>
      <c r="V1810" s="261">
        <v>6460.6580000000004</v>
      </c>
      <c r="W1810" s="241">
        <v>7</v>
      </c>
      <c r="X1810" s="241">
        <v>0</v>
      </c>
      <c r="Y1810" s="270">
        <v>265594233</v>
      </c>
      <c r="Z1810" s="241" t="s">
        <v>110</v>
      </c>
      <c r="AA1810" s="85" t="s">
        <v>3998</v>
      </c>
      <c r="AB1810" s="265" t="s">
        <v>6018</v>
      </c>
      <c r="AC1810" s="107">
        <v>266655772</v>
      </c>
      <c r="AD1810" s="75" t="s">
        <v>113</v>
      </c>
      <c r="AE1810" s="99">
        <v>46099</v>
      </c>
      <c r="AF1810" s="130">
        <v>46097.083333333336</v>
      </c>
      <c r="AG1810" s="130">
        <v>46067.708333333336</v>
      </c>
      <c r="AH1810" s="130">
        <v>46067.708333333336</v>
      </c>
      <c r="AI1810" s="74">
        <v>46097</v>
      </c>
      <c r="AJ1810" s="74">
        <v>46098</v>
      </c>
      <c r="AK1810" s="74">
        <v>46098</v>
      </c>
      <c r="AL1810" s="74">
        <v>46103</v>
      </c>
      <c r="AM1810" s="241"/>
      <c r="AN1810" s="99">
        <v>46103</v>
      </c>
      <c r="AO1810" s="81" t="s">
        <v>121</v>
      </c>
      <c r="AP1810" s="81" t="s">
        <v>121</v>
      </c>
      <c r="AQ1810" s="81" t="s">
        <v>121</v>
      </c>
      <c r="AR1810" s="81" t="s">
        <v>121</v>
      </c>
      <c r="AS1810" s="81" t="s">
        <v>121</v>
      </c>
      <c r="AT1810" s="81" t="s">
        <v>2057</v>
      </c>
      <c r="AU1810" s="224" t="s">
        <v>5120</v>
      </c>
      <c r="AV1810" s="134">
        <v>46094</v>
      </c>
      <c r="AW1810" s="182">
        <v>0</v>
      </c>
      <c r="AX1810" s="182">
        <v>0</v>
      </c>
      <c r="AY1810" s="85"/>
      <c r="AZ1810" s="271"/>
      <c r="BA1810" s="85"/>
      <c r="BB1810" s="85"/>
      <c r="BC1810" s="85"/>
      <c r="BD1810" s="85"/>
      <c r="BE1810" s="85"/>
      <c r="BF1810" s="85"/>
      <c r="BG1810" s="85"/>
      <c r="BH1810" s="85"/>
      <c r="BI1810" s="85"/>
      <c r="BJ1810" s="85"/>
      <c r="BK1810" s="85"/>
      <c r="BL1810" s="85"/>
      <c r="BM1810" s="85"/>
      <c r="BN1810" s="85"/>
      <c r="BO1810" s="85"/>
      <c r="BP1810" s="85"/>
      <c r="BQ1810" s="85"/>
      <c r="BR1810" s="85"/>
      <c r="BS1810" s="85"/>
      <c r="BT1810" s="75">
        <f>IF(COUNTIF($C$3:C1810, C1810)=1, 1, 0)</f>
        <v>0</v>
      </c>
      <c r="BU1810" s="201" t="s">
        <v>6477</v>
      </c>
      <c r="BV1810" s="340">
        <v>46098</v>
      </c>
      <c r="BW1810" s="85"/>
      <c r="BX1810" s="85"/>
      <c r="BY1810" s="85"/>
      <c r="BZ1810" s="87">
        <f t="shared" si="559"/>
        <v>11</v>
      </c>
      <c r="CB1810" s="88">
        <f t="shared" si="566"/>
        <v>12</v>
      </c>
      <c r="CC1810" s="89"/>
      <c r="CE1810" s="87">
        <f t="shared" si="575"/>
        <v>3</v>
      </c>
      <c r="CF1810" s="90"/>
      <c r="CG1810" s="90"/>
      <c r="CH1810" s="90"/>
      <c r="CJ1810" s="87">
        <f t="shared" si="576"/>
        <v>3</v>
      </c>
      <c r="CK1810" s="87">
        <f t="shared" si="577"/>
        <v>11</v>
      </c>
      <c r="CL1810" s="22" t="s">
        <v>5125</v>
      </c>
      <c r="CM1810" s="22" t="s">
        <v>6478</v>
      </c>
    </row>
    <row r="1811" spans="1:91" ht="14.45" customHeight="1" x14ac:dyDescent="0.25">
      <c r="A1811" s="183">
        <f t="shared" si="568"/>
        <v>1809</v>
      </c>
      <c r="B1811" s="73" t="s">
        <v>102</v>
      </c>
      <c r="C1811" s="107">
        <v>266655772</v>
      </c>
      <c r="D1811" s="265">
        <v>145696304</v>
      </c>
      <c r="E1811" s="241">
        <v>5320007902</v>
      </c>
      <c r="F1811" s="231">
        <v>46093</v>
      </c>
      <c r="G1811" s="265" t="s">
        <v>1186</v>
      </c>
      <c r="H1811" s="265" t="s">
        <v>2963</v>
      </c>
      <c r="I1811" s="265" t="s">
        <v>105</v>
      </c>
      <c r="J1811" s="265" t="s">
        <v>4461</v>
      </c>
      <c r="K1811" s="265" t="s">
        <v>242</v>
      </c>
      <c r="L1811" s="231">
        <v>46111</v>
      </c>
      <c r="M1811" s="265">
        <v>0</v>
      </c>
      <c r="N1811" s="85" t="s">
        <v>6819</v>
      </c>
      <c r="O1811" s="85" t="s">
        <v>6820</v>
      </c>
      <c r="P1811" s="85">
        <v>2830050064</v>
      </c>
      <c r="Q1811" s="231">
        <v>46094</v>
      </c>
      <c r="R1811" s="241">
        <v>1209393217</v>
      </c>
      <c r="S1811" s="241">
        <v>224320961</v>
      </c>
      <c r="T1811" s="231">
        <v>46094</v>
      </c>
      <c r="U1811" s="261">
        <v>6634.4930000000004</v>
      </c>
      <c r="V1811" s="261">
        <v>6400.3860000000004</v>
      </c>
      <c r="W1811" s="241">
        <v>7</v>
      </c>
      <c r="X1811" s="241">
        <v>0</v>
      </c>
      <c r="Y1811" s="270">
        <v>265594233</v>
      </c>
      <c r="Z1811" s="241" t="s">
        <v>110</v>
      </c>
      <c r="AA1811" s="85" t="s">
        <v>3998</v>
      </c>
      <c r="AB1811" s="265" t="s">
        <v>6018</v>
      </c>
      <c r="AC1811" s="107">
        <v>266655772</v>
      </c>
      <c r="AD1811" s="75" t="s">
        <v>113</v>
      </c>
      <c r="AE1811" s="99">
        <v>46099</v>
      </c>
      <c r="AF1811" s="130">
        <v>46097.083333333336</v>
      </c>
      <c r="AG1811" s="130">
        <v>46067.708333333336</v>
      </c>
      <c r="AH1811" s="130">
        <v>46067.708333333336</v>
      </c>
      <c r="AI1811" s="74">
        <v>46097</v>
      </c>
      <c r="AJ1811" s="74">
        <v>46098</v>
      </c>
      <c r="AK1811" s="74">
        <v>46098</v>
      </c>
      <c r="AL1811" s="74">
        <v>46103</v>
      </c>
      <c r="AM1811" s="241"/>
      <c r="AN1811" s="99">
        <v>46103</v>
      </c>
      <c r="AO1811" s="81" t="s">
        <v>121</v>
      </c>
      <c r="AP1811" s="81" t="s">
        <v>121</v>
      </c>
      <c r="AQ1811" s="81" t="s">
        <v>121</v>
      </c>
      <c r="AR1811" s="81" t="s">
        <v>121</v>
      </c>
      <c r="AS1811" s="81" t="s">
        <v>121</v>
      </c>
      <c r="AT1811" s="81" t="s">
        <v>2057</v>
      </c>
      <c r="AU1811" s="224" t="s">
        <v>5120</v>
      </c>
      <c r="AV1811" s="134">
        <v>46094</v>
      </c>
      <c r="AW1811" s="182">
        <v>0</v>
      </c>
      <c r="AX1811" s="182">
        <v>0</v>
      </c>
      <c r="AY1811" s="85"/>
      <c r="AZ1811" s="271"/>
      <c r="BA1811" s="85"/>
      <c r="BB1811" s="85"/>
      <c r="BC1811" s="85"/>
      <c r="BD1811" s="85"/>
      <c r="BE1811" s="85"/>
      <c r="BF1811" s="85"/>
      <c r="BG1811" s="85"/>
      <c r="BH1811" s="85"/>
      <c r="BI1811" s="85"/>
      <c r="BJ1811" s="85"/>
      <c r="BK1811" s="85"/>
      <c r="BL1811" s="85"/>
      <c r="BM1811" s="85"/>
      <c r="BN1811" s="85"/>
      <c r="BO1811" s="85"/>
      <c r="BP1811" s="85"/>
      <c r="BQ1811" s="85"/>
      <c r="BR1811" s="85"/>
      <c r="BS1811" s="85"/>
      <c r="BT1811" s="75">
        <f>IF(COUNTIF($C$3:C1811, C1811)=1, 1, 0)</f>
        <v>0</v>
      </c>
      <c r="BU1811" s="201" t="s">
        <v>6477</v>
      </c>
      <c r="BV1811" s="340">
        <v>46098</v>
      </c>
      <c r="BW1811" s="85"/>
      <c r="BX1811" s="85"/>
      <c r="BY1811" s="85"/>
      <c r="BZ1811" s="87">
        <f t="shared" si="559"/>
        <v>11</v>
      </c>
      <c r="CB1811" s="88">
        <f t="shared" si="566"/>
        <v>12</v>
      </c>
      <c r="CC1811" s="89"/>
      <c r="CE1811" s="87">
        <f t="shared" si="575"/>
        <v>3</v>
      </c>
      <c r="CF1811" s="90"/>
      <c r="CG1811" s="90"/>
      <c r="CH1811" s="90"/>
      <c r="CJ1811" s="87">
        <f t="shared" si="576"/>
        <v>3</v>
      </c>
      <c r="CK1811" s="87">
        <f t="shared" si="577"/>
        <v>11</v>
      </c>
      <c r="CL1811" s="22" t="s">
        <v>5125</v>
      </c>
      <c r="CM1811" s="22" t="s">
        <v>6478</v>
      </c>
    </row>
    <row r="1812" spans="1:91" ht="14.45" customHeight="1" x14ac:dyDescent="0.25">
      <c r="A1812" s="183">
        <f t="shared" si="568"/>
        <v>1810</v>
      </c>
      <c r="B1812" s="70" t="s">
        <v>102</v>
      </c>
      <c r="C1812" s="98">
        <v>265826033</v>
      </c>
      <c r="D1812" s="265">
        <v>145665104</v>
      </c>
      <c r="E1812" s="241">
        <v>5320007911</v>
      </c>
      <c r="F1812" s="231">
        <v>46093</v>
      </c>
      <c r="G1812" s="265" t="s">
        <v>1159</v>
      </c>
      <c r="H1812" s="265" t="s">
        <v>2963</v>
      </c>
      <c r="I1812" s="265" t="s">
        <v>105</v>
      </c>
      <c r="J1812" s="85" t="s">
        <v>4461</v>
      </c>
      <c r="K1812" s="265" t="s">
        <v>242</v>
      </c>
      <c r="L1812" s="231">
        <v>46111</v>
      </c>
      <c r="M1812" s="265">
        <v>40</v>
      </c>
      <c r="N1812" s="85" t="s">
        <v>6823</v>
      </c>
      <c r="O1812" s="85" t="s">
        <v>6824</v>
      </c>
      <c r="P1812" s="85">
        <v>2830050080</v>
      </c>
      <c r="Q1812" s="74">
        <v>46095</v>
      </c>
      <c r="R1812" s="241">
        <v>1209393427</v>
      </c>
      <c r="S1812" s="241">
        <v>224320925</v>
      </c>
      <c r="T1812" s="74">
        <v>46095</v>
      </c>
      <c r="U1812" s="76">
        <v>7850.607</v>
      </c>
      <c r="V1812" s="76">
        <v>7367.0630000000001</v>
      </c>
      <c r="W1812" s="241">
        <v>11</v>
      </c>
      <c r="X1812" s="241">
        <v>99</v>
      </c>
      <c r="Y1812" s="270">
        <v>265972804</v>
      </c>
      <c r="Z1812" s="241" t="s">
        <v>110</v>
      </c>
      <c r="AA1812" s="85" t="s">
        <v>3998</v>
      </c>
      <c r="AB1812" s="265" t="s">
        <v>6018</v>
      </c>
      <c r="AC1812" s="98">
        <v>265826033</v>
      </c>
      <c r="AD1812" s="75" t="s">
        <v>113</v>
      </c>
      <c r="AE1812" s="99">
        <v>46099</v>
      </c>
      <c r="AF1812" s="130">
        <v>46097.083333333336</v>
      </c>
      <c r="AG1812" s="130">
        <v>46067.708333333336</v>
      </c>
      <c r="AH1812" s="130">
        <v>46067.708333333336</v>
      </c>
      <c r="AI1812" s="99">
        <v>46097</v>
      </c>
      <c r="AJ1812" s="99">
        <v>46098</v>
      </c>
      <c r="AK1812" s="217">
        <v>46098</v>
      </c>
      <c r="AL1812" s="99">
        <v>46103</v>
      </c>
      <c r="AM1812" s="241"/>
      <c r="AN1812" s="101">
        <v>46103</v>
      </c>
      <c r="AO1812" s="81" t="s">
        <v>121</v>
      </c>
      <c r="AP1812" s="81" t="s">
        <v>121</v>
      </c>
      <c r="AQ1812" s="81" t="s">
        <v>121</v>
      </c>
      <c r="AR1812" s="81" t="s">
        <v>121</v>
      </c>
      <c r="AS1812" s="81" t="s">
        <v>121</v>
      </c>
      <c r="AT1812" s="81" t="s">
        <v>2057</v>
      </c>
      <c r="AU1812" s="224" t="s">
        <v>5120</v>
      </c>
      <c r="AV1812" s="134">
        <v>46095</v>
      </c>
      <c r="AW1812" s="182" t="s">
        <v>6825</v>
      </c>
      <c r="AX1812" s="182" t="s">
        <v>6826</v>
      </c>
      <c r="AY1812" s="85"/>
      <c r="AZ1812" s="271"/>
      <c r="BA1812" s="85"/>
      <c r="BB1812" s="85"/>
      <c r="BC1812" s="85"/>
      <c r="BD1812" s="85"/>
      <c r="BE1812" s="85"/>
      <c r="BF1812" s="85"/>
      <c r="BG1812" s="85"/>
      <c r="BH1812" s="85"/>
      <c r="BI1812" s="85"/>
      <c r="BJ1812" s="85"/>
      <c r="BK1812" s="85"/>
      <c r="BL1812" s="85"/>
      <c r="BM1812" s="85"/>
      <c r="BN1812" s="85"/>
      <c r="BO1812" s="85"/>
      <c r="BP1812" s="85"/>
      <c r="BQ1812" s="85"/>
      <c r="BR1812" s="85"/>
      <c r="BS1812" s="85"/>
      <c r="BT1812" s="75">
        <f>IF(COUNTIF($C$3:C1812, C1812)=1, 1, 0)</f>
        <v>0</v>
      </c>
      <c r="BU1812" s="201" t="s">
        <v>6021</v>
      </c>
      <c r="BV1812" s="74">
        <v>46099</v>
      </c>
      <c r="BW1812" s="85"/>
      <c r="BX1812" s="85"/>
      <c r="BY1812" s="86"/>
      <c r="BZ1812" s="87">
        <f t="shared" ref="BZ1812:BZ1875" si="578">_xlfn.ISOWEEKNUM(F1812)</f>
        <v>11</v>
      </c>
      <c r="CB1812" s="88">
        <f t="shared" si="566"/>
        <v>12</v>
      </c>
      <c r="CC1812" s="89"/>
      <c r="CE1812" s="87">
        <f t="shared" si="575"/>
        <v>3</v>
      </c>
      <c r="CF1812" s="90">
        <v>4054600</v>
      </c>
      <c r="CG1812" s="90">
        <v>3040950</v>
      </c>
      <c r="CH1812" s="90">
        <v>7095550</v>
      </c>
      <c r="CI1812" s="22">
        <v>26675</v>
      </c>
      <c r="CJ1812" s="87">
        <f t="shared" si="576"/>
        <v>3</v>
      </c>
      <c r="CK1812" s="87">
        <f t="shared" si="577"/>
        <v>11</v>
      </c>
      <c r="CL1812" s="22" t="s">
        <v>5125</v>
      </c>
      <c r="CM1812" s="22" t="s">
        <v>6022</v>
      </c>
    </row>
    <row r="1813" spans="1:91" ht="14.45" customHeight="1" x14ac:dyDescent="0.25">
      <c r="A1813" s="183">
        <f t="shared" si="568"/>
        <v>1811</v>
      </c>
      <c r="B1813" s="70" t="s">
        <v>102</v>
      </c>
      <c r="C1813" s="98">
        <v>265826033</v>
      </c>
      <c r="D1813" s="265">
        <v>145665109</v>
      </c>
      <c r="E1813" s="241">
        <v>5320007911</v>
      </c>
      <c r="F1813" s="231">
        <v>46093</v>
      </c>
      <c r="G1813" s="265" t="s">
        <v>1159</v>
      </c>
      <c r="H1813" s="265" t="s">
        <v>2963</v>
      </c>
      <c r="I1813" s="265" t="s">
        <v>105</v>
      </c>
      <c r="J1813" s="265" t="s">
        <v>4461</v>
      </c>
      <c r="K1813" s="265" t="s">
        <v>242</v>
      </c>
      <c r="L1813" s="231">
        <v>46111</v>
      </c>
      <c r="M1813" s="265">
        <v>0</v>
      </c>
      <c r="N1813" s="85" t="s">
        <v>6823</v>
      </c>
      <c r="O1813" s="85" t="s">
        <v>6824</v>
      </c>
      <c r="P1813" s="85">
        <v>2830050081</v>
      </c>
      <c r="Q1813" s="74">
        <v>46095</v>
      </c>
      <c r="R1813" s="241">
        <v>1209393428</v>
      </c>
      <c r="S1813" s="241">
        <v>224320941</v>
      </c>
      <c r="T1813" s="74">
        <v>46095</v>
      </c>
      <c r="U1813" s="76">
        <v>2953.8560000000002</v>
      </c>
      <c r="V1813" s="76">
        <v>2847.6289999999999</v>
      </c>
      <c r="W1813" s="241">
        <v>3</v>
      </c>
      <c r="X1813" s="241">
        <v>0</v>
      </c>
      <c r="Y1813" s="270">
        <v>265972804</v>
      </c>
      <c r="Z1813" s="241" t="s">
        <v>110</v>
      </c>
      <c r="AA1813" s="85" t="s">
        <v>3998</v>
      </c>
      <c r="AB1813" s="265" t="s">
        <v>6018</v>
      </c>
      <c r="AC1813" s="98">
        <v>265826033</v>
      </c>
      <c r="AD1813" s="75" t="s">
        <v>113</v>
      </c>
      <c r="AE1813" s="99">
        <v>46099</v>
      </c>
      <c r="AF1813" s="130">
        <v>46097.083333333336</v>
      </c>
      <c r="AG1813" s="130">
        <v>46067.708333333336</v>
      </c>
      <c r="AH1813" s="130">
        <v>46067.708333333336</v>
      </c>
      <c r="AI1813" s="99">
        <v>46097</v>
      </c>
      <c r="AJ1813" s="99">
        <v>46098</v>
      </c>
      <c r="AK1813" s="99">
        <v>46098</v>
      </c>
      <c r="AL1813" s="99">
        <v>46103</v>
      </c>
      <c r="AM1813" s="241"/>
      <c r="AN1813" s="101">
        <v>46103</v>
      </c>
      <c r="AO1813" s="81" t="s">
        <v>121</v>
      </c>
      <c r="AP1813" s="81" t="s">
        <v>121</v>
      </c>
      <c r="AQ1813" s="81" t="s">
        <v>121</v>
      </c>
      <c r="AR1813" s="81" t="s">
        <v>121</v>
      </c>
      <c r="AS1813" s="81" t="s">
        <v>121</v>
      </c>
      <c r="AT1813" s="81" t="s">
        <v>2057</v>
      </c>
      <c r="AU1813" s="224" t="s">
        <v>5120</v>
      </c>
      <c r="AV1813" s="134">
        <v>46095</v>
      </c>
      <c r="AW1813" s="182">
        <v>0</v>
      </c>
      <c r="AX1813" s="182">
        <v>0</v>
      </c>
      <c r="AY1813" s="85"/>
      <c r="AZ1813" s="271"/>
      <c r="BA1813" s="85"/>
      <c r="BB1813" s="85"/>
      <c r="BC1813" s="85"/>
      <c r="BD1813" s="85"/>
      <c r="BE1813" s="85"/>
      <c r="BF1813" s="85"/>
      <c r="BG1813" s="85"/>
      <c r="BH1813" s="85"/>
      <c r="BI1813" s="85"/>
      <c r="BJ1813" s="85"/>
      <c r="BK1813" s="85"/>
      <c r="BL1813" s="85"/>
      <c r="BM1813" s="85"/>
      <c r="BN1813" s="85"/>
      <c r="BO1813" s="85"/>
      <c r="BP1813" s="85"/>
      <c r="BQ1813" s="85"/>
      <c r="BR1813" s="85"/>
      <c r="BS1813" s="85"/>
      <c r="BT1813" s="75">
        <f>IF(COUNTIF($C$3:C1813, C1813)=1, 1, 0)</f>
        <v>0</v>
      </c>
      <c r="BU1813" s="201" t="s">
        <v>6021</v>
      </c>
      <c r="BV1813" s="74">
        <v>46099</v>
      </c>
      <c r="BW1813" s="85"/>
      <c r="BX1813" s="85"/>
      <c r="BY1813" s="86"/>
      <c r="BZ1813" s="87">
        <f t="shared" si="578"/>
        <v>11</v>
      </c>
      <c r="CB1813" s="88">
        <f t="shared" si="566"/>
        <v>12</v>
      </c>
      <c r="CC1813" s="89"/>
      <c r="CE1813" s="87">
        <f t="shared" si="575"/>
        <v>3</v>
      </c>
      <c r="CF1813" s="90"/>
      <c r="CG1813" s="90"/>
      <c r="CH1813" s="90"/>
      <c r="CJ1813" s="87">
        <f t="shared" si="576"/>
        <v>3</v>
      </c>
      <c r="CK1813" s="87">
        <f t="shared" si="577"/>
        <v>11</v>
      </c>
      <c r="CL1813" s="22" t="s">
        <v>5125</v>
      </c>
      <c r="CM1813" s="22" t="s">
        <v>6022</v>
      </c>
    </row>
    <row r="1814" spans="1:91" ht="14.45" customHeight="1" x14ac:dyDescent="0.25">
      <c r="A1814" s="183">
        <f t="shared" si="568"/>
        <v>1812</v>
      </c>
      <c r="B1814" s="70" t="s">
        <v>102</v>
      </c>
      <c r="C1814" s="98">
        <v>265826033</v>
      </c>
      <c r="D1814" s="265">
        <v>145696335</v>
      </c>
      <c r="E1814" s="241">
        <v>5320007914</v>
      </c>
      <c r="F1814" s="231">
        <v>46093</v>
      </c>
      <c r="G1814" s="265" t="s">
        <v>3932</v>
      </c>
      <c r="H1814" s="265" t="s">
        <v>2963</v>
      </c>
      <c r="I1814" s="265" t="s">
        <v>105</v>
      </c>
      <c r="J1814" s="85" t="s">
        <v>4461</v>
      </c>
      <c r="K1814" s="265" t="s">
        <v>242</v>
      </c>
      <c r="L1814" s="231">
        <v>46111</v>
      </c>
      <c r="M1814" s="265">
        <v>40</v>
      </c>
      <c r="N1814" s="85" t="s">
        <v>6827</v>
      </c>
      <c r="O1814" s="85" t="s">
        <v>6828</v>
      </c>
      <c r="P1814" s="85">
        <v>2830050094</v>
      </c>
      <c r="Q1814" s="74">
        <v>46095</v>
      </c>
      <c r="R1814" s="241">
        <v>1209393454</v>
      </c>
      <c r="S1814" s="241">
        <v>224321040</v>
      </c>
      <c r="T1814" s="74">
        <v>46095</v>
      </c>
      <c r="U1814" s="76">
        <v>6610.7290000000003</v>
      </c>
      <c r="V1814" s="76">
        <v>6401.6419999999998</v>
      </c>
      <c r="W1814" s="241">
        <v>7</v>
      </c>
      <c r="X1814" s="241">
        <v>5</v>
      </c>
      <c r="Y1814" s="270">
        <v>266092330</v>
      </c>
      <c r="Z1814" s="241" t="s">
        <v>110</v>
      </c>
      <c r="AA1814" s="85" t="s">
        <v>3998</v>
      </c>
      <c r="AB1814" s="265" t="s">
        <v>6018</v>
      </c>
      <c r="AC1814" s="98">
        <v>265826033</v>
      </c>
      <c r="AD1814" s="75" t="s">
        <v>113</v>
      </c>
      <c r="AE1814" s="99">
        <v>46099</v>
      </c>
      <c r="AF1814" s="130">
        <v>46097.083333333336</v>
      </c>
      <c r="AG1814" s="130">
        <v>46067.708333333336</v>
      </c>
      <c r="AH1814" s="130">
        <v>46067.708333333336</v>
      </c>
      <c r="AI1814" s="99">
        <v>46097</v>
      </c>
      <c r="AJ1814" s="99">
        <v>46098</v>
      </c>
      <c r="AK1814" s="217">
        <v>46098</v>
      </c>
      <c r="AL1814" s="99">
        <v>46103</v>
      </c>
      <c r="AM1814" s="241"/>
      <c r="AN1814" s="101">
        <v>46103</v>
      </c>
      <c r="AO1814" s="81" t="s">
        <v>121</v>
      </c>
      <c r="AP1814" s="81" t="s">
        <v>121</v>
      </c>
      <c r="AQ1814" s="81" t="s">
        <v>121</v>
      </c>
      <c r="AR1814" s="81" t="s">
        <v>121</v>
      </c>
      <c r="AS1814" s="81" t="s">
        <v>121</v>
      </c>
      <c r="AT1814" s="81" t="s">
        <v>2057</v>
      </c>
      <c r="AU1814" s="224" t="s">
        <v>5120</v>
      </c>
      <c r="AV1814" s="134">
        <v>46095</v>
      </c>
      <c r="AW1814" s="182" t="s">
        <v>6829</v>
      </c>
      <c r="AX1814" s="182" t="s">
        <v>6830</v>
      </c>
      <c r="AY1814" s="85"/>
      <c r="AZ1814" s="271"/>
      <c r="BA1814" s="85"/>
      <c r="BB1814" s="85"/>
      <c r="BC1814" s="85"/>
      <c r="BD1814" s="85"/>
      <c r="BE1814" s="85"/>
      <c r="BF1814" s="85"/>
      <c r="BG1814" s="85"/>
      <c r="BH1814" s="85"/>
      <c r="BI1814" s="85"/>
      <c r="BJ1814" s="85"/>
      <c r="BK1814" s="85"/>
      <c r="BL1814" s="85"/>
      <c r="BM1814" s="85"/>
      <c r="BN1814" s="85"/>
      <c r="BO1814" s="85"/>
      <c r="BP1814" s="85"/>
      <c r="BQ1814" s="85"/>
      <c r="BR1814" s="85"/>
      <c r="BS1814" s="85"/>
      <c r="BT1814" s="75">
        <f>IF(COUNTIF($C$3:C1814, C1814)=1, 1, 0)</f>
        <v>0</v>
      </c>
      <c r="BU1814" s="201" t="s">
        <v>6021</v>
      </c>
      <c r="BV1814" s="74">
        <v>46099</v>
      </c>
      <c r="BW1814" s="85"/>
      <c r="BX1814" s="85"/>
      <c r="BY1814" s="86"/>
      <c r="BZ1814" s="87">
        <f t="shared" si="578"/>
        <v>11</v>
      </c>
      <c r="CB1814" s="88">
        <f t="shared" si="566"/>
        <v>12</v>
      </c>
      <c r="CC1814" s="89"/>
      <c r="CE1814" s="87">
        <f t="shared" si="575"/>
        <v>3</v>
      </c>
      <c r="CF1814" s="90">
        <v>4054600</v>
      </c>
      <c r="CG1814" s="90">
        <v>3040950</v>
      </c>
      <c r="CH1814" s="90">
        <v>7095550</v>
      </c>
      <c r="CI1814" s="22">
        <v>26675</v>
      </c>
      <c r="CJ1814" s="87">
        <f t="shared" si="576"/>
        <v>3</v>
      </c>
      <c r="CK1814" s="87">
        <f t="shared" si="577"/>
        <v>11</v>
      </c>
      <c r="CL1814" s="22" t="s">
        <v>5125</v>
      </c>
      <c r="CM1814" s="22" t="s">
        <v>6022</v>
      </c>
    </row>
    <row r="1815" spans="1:91" ht="14.45" customHeight="1" x14ac:dyDescent="0.25">
      <c r="A1815" s="183">
        <f t="shared" si="568"/>
        <v>1813</v>
      </c>
      <c r="B1815" s="70" t="s">
        <v>102</v>
      </c>
      <c r="C1815" s="98">
        <v>265826033</v>
      </c>
      <c r="D1815" s="265">
        <v>145687130</v>
      </c>
      <c r="E1815" s="241">
        <v>5320007914</v>
      </c>
      <c r="F1815" s="231">
        <v>46093</v>
      </c>
      <c r="G1815" s="265" t="s">
        <v>1187</v>
      </c>
      <c r="H1815" s="265" t="s">
        <v>2963</v>
      </c>
      <c r="I1815" s="265" t="s">
        <v>105</v>
      </c>
      <c r="J1815" s="265" t="s">
        <v>4461</v>
      </c>
      <c r="K1815" s="265" t="s">
        <v>242</v>
      </c>
      <c r="L1815" s="231">
        <v>46111</v>
      </c>
      <c r="M1815" s="265">
        <v>0</v>
      </c>
      <c r="N1815" s="85" t="s">
        <v>6827</v>
      </c>
      <c r="O1815" s="85" t="s">
        <v>6828</v>
      </c>
      <c r="P1815" s="85">
        <v>2830050093</v>
      </c>
      <c r="Q1815" s="74">
        <v>46095</v>
      </c>
      <c r="R1815" s="241">
        <v>1209393453</v>
      </c>
      <c r="S1815" s="241">
        <v>224320968</v>
      </c>
      <c r="T1815" s="74">
        <v>46095</v>
      </c>
      <c r="U1815" s="76">
        <v>7858.9809999999998</v>
      </c>
      <c r="V1815" s="76">
        <v>7602.6890000000003</v>
      </c>
      <c r="W1815" s="241">
        <v>10</v>
      </c>
      <c r="X1815" s="241">
        <v>4</v>
      </c>
      <c r="Y1815" s="270">
        <v>266092330</v>
      </c>
      <c r="Z1815" s="241" t="s">
        <v>110</v>
      </c>
      <c r="AA1815" s="85" t="s">
        <v>3998</v>
      </c>
      <c r="AB1815" s="265" t="s">
        <v>6018</v>
      </c>
      <c r="AC1815" s="98">
        <v>265826033</v>
      </c>
      <c r="AD1815" s="75" t="s">
        <v>113</v>
      </c>
      <c r="AE1815" s="99">
        <v>46099</v>
      </c>
      <c r="AF1815" s="130">
        <v>46097.083333333336</v>
      </c>
      <c r="AG1815" s="130">
        <v>46067.708333333336</v>
      </c>
      <c r="AH1815" s="130">
        <v>46067.708333333336</v>
      </c>
      <c r="AI1815" s="99">
        <v>46097</v>
      </c>
      <c r="AJ1815" s="99">
        <v>46098</v>
      </c>
      <c r="AK1815" s="99">
        <v>46098</v>
      </c>
      <c r="AL1815" s="99">
        <v>46103</v>
      </c>
      <c r="AM1815" s="241"/>
      <c r="AN1815" s="101">
        <v>46103</v>
      </c>
      <c r="AO1815" s="81" t="s">
        <v>121</v>
      </c>
      <c r="AP1815" s="81" t="s">
        <v>121</v>
      </c>
      <c r="AQ1815" s="81" t="s">
        <v>121</v>
      </c>
      <c r="AR1815" s="81" t="s">
        <v>121</v>
      </c>
      <c r="AS1815" s="81" t="s">
        <v>121</v>
      </c>
      <c r="AT1815" s="81" t="s">
        <v>2057</v>
      </c>
      <c r="AU1815" s="224" t="s">
        <v>5120</v>
      </c>
      <c r="AV1815" s="134">
        <v>46095</v>
      </c>
      <c r="AW1815" s="182">
        <v>0</v>
      </c>
      <c r="AX1815" s="182">
        <v>0</v>
      </c>
      <c r="AY1815" s="85"/>
      <c r="AZ1815" s="271"/>
      <c r="BA1815" s="85"/>
      <c r="BB1815" s="85"/>
      <c r="BC1815" s="85"/>
      <c r="BD1815" s="85"/>
      <c r="BE1815" s="85"/>
      <c r="BF1815" s="85"/>
      <c r="BG1815" s="85"/>
      <c r="BH1815" s="85"/>
      <c r="BI1815" s="85"/>
      <c r="BJ1815" s="85"/>
      <c r="BK1815" s="85"/>
      <c r="BL1815" s="85"/>
      <c r="BM1815" s="85"/>
      <c r="BN1815" s="85"/>
      <c r="BO1815" s="85"/>
      <c r="BP1815" s="85"/>
      <c r="BQ1815" s="85"/>
      <c r="BR1815" s="85"/>
      <c r="BS1815" s="85"/>
      <c r="BT1815" s="75">
        <f>IF(COUNTIF($C$3:C1815, C1815)=1, 1, 0)</f>
        <v>0</v>
      </c>
      <c r="BU1815" s="201" t="s">
        <v>6021</v>
      </c>
      <c r="BV1815" s="74">
        <v>46099</v>
      </c>
      <c r="BW1815" s="85"/>
      <c r="BX1815" s="85"/>
      <c r="BY1815" s="86"/>
      <c r="BZ1815" s="87">
        <f t="shared" si="578"/>
        <v>11</v>
      </c>
      <c r="CB1815" s="88">
        <f t="shared" si="566"/>
        <v>12</v>
      </c>
      <c r="CC1815" s="89"/>
      <c r="CE1815" s="87">
        <f t="shared" si="575"/>
        <v>3</v>
      </c>
      <c r="CF1815" s="90"/>
      <c r="CG1815" s="90"/>
      <c r="CH1815" s="90"/>
      <c r="CJ1815" s="87">
        <f t="shared" si="576"/>
        <v>3</v>
      </c>
      <c r="CK1815" s="87">
        <f t="shared" si="577"/>
        <v>11</v>
      </c>
      <c r="CL1815" s="22" t="s">
        <v>5125</v>
      </c>
      <c r="CM1815" s="22" t="s">
        <v>6022</v>
      </c>
    </row>
    <row r="1816" spans="1:91" ht="14.85" customHeight="1" x14ac:dyDescent="0.25">
      <c r="A1816" s="183">
        <f t="shared" si="568"/>
        <v>1814</v>
      </c>
      <c r="B1816" s="265" t="s">
        <v>102</v>
      </c>
      <c r="C1816" s="98" t="s">
        <v>6831</v>
      </c>
      <c r="D1816" s="106">
        <v>145622096</v>
      </c>
      <c r="E1816" s="73" t="s">
        <v>5128</v>
      </c>
      <c r="F1816" s="74">
        <v>46093</v>
      </c>
      <c r="G1816" s="75" t="s">
        <v>5129</v>
      </c>
      <c r="H1816" s="75" t="s">
        <v>3698</v>
      </c>
      <c r="I1816" s="75" t="s">
        <v>105</v>
      </c>
      <c r="J1816" s="75" t="s">
        <v>1161</v>
      </c>
      <c r="K1816" s="75" t="s">
        <v>242</v>
      </c>
      <c r="L1816" s="74">
        <v>46112</v>
      </c>
      <c r="M1816" s="73">
        <v>40</v>
      </c>
      <c r="N1816" s="75" t="s">
        <v>6832</v>
      </c>
      <c r="O1816" s="75" t="s">
        <v>6833</v>
      </c>
      <c r="P1816" s="75">
        <v>2830050061</v>
      </c>
      <c r="Q1816" s="74">
        <v>46094</v>
      </c>
      <c r="R1816" s="75">
        <v>1209393213</v>
      </c>
      <c r="S1816" s="75">
        <v>224320884</v>
      </c>
      <c r="T1816" s="74">
        <v>46094</v>
      </c>
      <c r="U1816" s="382">
        <v>18875.781999999999</v>
      </c>
      <c r="V1816" s="190">
        <v>18235.924999999999</v>
      </c>
      <c r="W1816" s="75">
        <v>16</v>
      </c>
      <c r="X1816" s="75">
        <v>0</v>
      </c>
      <c r="Y1816" s="98">
        <v>7267017310</v>
      </c>
      <c r="Z1816" s="82" t="s">
        <v>354</v>
      </c>
      <c r="AA1816" s="75" t="s">
        <v>6468</v>
      </c>
      <c r="AB1816" s="73" t="s">
        <v>5789</v>
      </c>
      <c r="AC1816" s="98" t="s">
        <v>6831</v>
      </c>
      <c r="AD1816" s="75" t="s">
        <v>113</v>
      </c>
      <c r="AE1816" s="99">
        <v>46096</v>
      </c>
      <c r="AF1816" s="130">
        <v>46096</v>
      </c>
      <c r="AG1816" s="130">
        <v>46094.625</v>
      </c>
      <c r="AH1816" s="130">
        <v>46094.625</v>
      </c>
      <c r="AI1816" s="99">
        <v>46096</v>
      </c>
      <c r="AJ1816" s="69"/>
      <c r="AK1816" s="217">
        <v>46096</v>
      </c>
      <c r="AL1816" s="99">
        <v>46098</v>
      </c>
      <c r="AM1816" s="75"/>
      <c r="AN1816" s="99">
        <v>46098</v>
      </c>
      <c r="AO1816" s="81">
        <f t="shared" ref="AO1816:AO1821" si="579">IF(AH1816&lt;AG1816,IF(AH1816=0,"",AH1816-1),IF(AG1816=0,"",AG1816-1))</f>
        <v>46093.625</v>
      </c>
      <c r="AP1816" s="81">
        <f t="shared" ref="AP1816:AP1821" si="580">IF(AH1816&lt;AG1816,IF(AH1816=0,"",AH1816),IF(AG1816=0,"",AG1816))</f>
        <v>46094.625</v>
      </c>
      <c r="AQ1816" s="81">
        <f t="shared" ref="AQ1816:AQ1821" si="581">IF(AH1816&lt;AG1816,IF(AH1816=0,"",AH1816),IF(AG1816=0,"",AG1816))</f>
        <v>46094.625</v>
      </c>
      <c r="AR1816" s="81">
        <f t="shared" ref="AR1816:AR1821" si="582">IF(AI1816=0,"",IF(AI1816&lt;AJ1816,AJ1816+1,AI1816+1))</f>
        <v>46097</v>
      </c>
      <c r="AS1816" s="81">
        <f t="shared" ref="AS1816:AS1821" si="583">IF(AI1816=0,"",IF(AE1816=0,IF(AJ1816=0,AI1816+2,AJ1816+2),AE1816+2))</f>
        <v>46098</v>
      </c>
      <c r="AT1816" s="81">
        <f t="shared" ref="AT1816:AT1821" si="584">IF(AI1816=0,"",IF(AI1816&lt;AJ1816,AJ1816+1,AI1816+1))</f>
        <v>46097</v>
      </c>
      <c r="AU1816" s="224" t="s">
        <v>5120</v>
      </c>
      <c r="AV1816" s="134">
        <v>46094</v>
      </c>
      <c r="AW1816" s="182" t="s">
        <v>6834</v>
      </c>
      <c r="AX1816" s="182">
        <v>32706366</v>
      </c>
      <c r="AY1816" s="75"/>
      <c r="AZ1816" s="96"/>
      <c r="BA1816" s="75"/>
      <c r="BB1816" s="75"/>
      <c r="BC1816" s="75"/>
      <c r="BD1816" s="75"/>
      <c r="BE1816" s="75"/>
      <c r="BF1816" s="75"/>
      <c r="BG1816" s="75"/>
      <c r="BH1816" s="75"/>
      <c r="BI1816" s="75"/>
      <c r="BJ1816" s="75"/>
      <c r="BK1816" s="75"/>
      <c r="BL1816" s="75"/>
      <c r="BM1816" s="75"/>
      <c r="BN1816" s="75"/>
      <c r="BO1816" s="75"/>
      <c r="BP1816" s="75"/>
      <c r="BQ1816" s="75"/>
      <c r="BR1816" s="75"/>
      <c r="BS1816" s="75"/>
      <c r="BT1816" s="75">
        <f>IF(COUNTIF($C$3:C1816, C1816)=1, 1, 0)</f>
        <v>1</v>
      </c>
      <c r="BU1816" s="262" t="s">
        <v>6835</v>
      </c>
      <c r="BV1816" s="359">
        <v>46098</v>
      </c>
      <c r="BW1816" s="297"/>
      <c r="BX1816" s="85"/>
      <c r="BY1816" s="86"/>
      <c r="BZ1816" s="87">
        <f t="shared" si="578"/>
        <v>11</v>
      </c>
      <c r="CB1816" s="88">
        <f t="shared" si="566"/>
        <v>12</v>
      </c>
      <c r="CC1816" s="89"/>
      <c r="CE1816" s="87">
        <f t="shared" si="575"/>
        <v>3</v>
      </c>
      <c r="CF1816" s="144">
        <v>6049920</v>
      </c>
      <c r="CG1816" s="90"/>
      <c r="CH1816" s="144">
        <v>6049920</v>
      </c>
      <c r="CI1816" s="22">
        <v>26304</v>
      </c>
      <c r="CJ1816" s="87">
        <f t="shared" si="576"/>
        <v>3</v>
      </c>
      <c r="CK1816" s="87">
        <f t="shared" si="577"/>
        <v>11</v>
      </c>
      <c r="CL1816" s="22" t="s">
        <v>5125</v>
      </c>
      <c r="CM1816" s="22" t="s">
        <v>6836</v>
      </c>
    </row>
    <row r="1817" spans="1:91" ht="14.85" customHeight="1" x14ac:dyDescent="0.25">
      <c r="A1817" s="183">
        <f t="shared" si="568"/>
        <v>1815</v>
      </c>
      <c r="B1817" s="265" t="s">
        <v>102</v>
      </c>
      <c r="C1817" s="98" t="s">
        <v>6837</v>
      </c>
      <c r="D1817" s="106">
        <v>145622399</v>
      </c>
      <c r="E1817" s="73" t="s">
        <v>5128</v>
      </c>
      <c r="F1817" s="74">
        <v>46093</v>
      </c>
      <c r="G1817" s="75" t="s">
        <v>3697</v>
      </c>
      <c r="H1817" s="75" t="s">
        <v>3698</v>
      </c>
      <c r="I1817" s="75" t="s">
        <v>105</v>
      </c>
      <c r="J1817" s="75" t="s">
        <v>1161</v>
      </c>
      <c r="K1817" s="75" t="s">
        <v>242</v>
      </c>
      <c r="L1817" s="74">
        <v>46112</v>
      </c>
      <c r="M1817" s="73">
        <v>40</v>
      </c>
      <c r="N1817" s="75" t="s">
        <v>6838</v>
      </c>
      <c r="O1817" s="75" t="s">
        <v>6839</v>
      </c>
      <c r="P1817" s="75">
        <v>2830050066</v>
      </c>
      <c r="Q1817" s="74">
        <v>46094</v>
      </c>
      <c r="R1817" s="75">
        <v>1209393230</v>
      </c>
      <c r="S1817" s="75">
        <v>224320887</v>
      </c>
      <c r="T1817" s="74">
        <v>46094</v>
      </c>
      <c r="U1817" s="382">
        <v>20736.962</v>
      </c>
      <c r="V1817" s="190">
        <v>20034.014999999999</v>
      </c>
      <c r="W1817" s="75">
        <v>17</v>
      </c>
      <c r="X1817" s="75">
        <v>0</v>
      </c>
      <c r="Y1817" s="98">
        <v>7267017311</v>
      </c>
      <c r="Z1817" s="82" t="s">
        <v>354</v>
      </c>
      <c r="AA1817" s="75" t="s">
        <v>6468</v>
      </c>
      <c r="AB1817" s="73" t="s">
        <v>5789</v>
      </c>
      <c r="AC1817" s="98" t="s">
        <v>6837</v>
      </c>
      <c r="AD1817" s="75" t="s">
        <v>113</v>
      </c>
      <c r="AE1817" s="99">
        <v>46096</v>
      </c>
      <c r="AF1817" s="130">
        <v>46096</v>
      </c>
      <c r="AG1817" s="130">
        <v>46094.625</v>
      </c>
      <c r="AH1817" s="130">
        <v>46094.625</v>
      </c>
      <c r="AI1817" s="99">
        <v>46096</v>
      </c>
      <c r="AJ1817" s="69"/>
      <c r="AK1817" s="217">
        <v>46096</v>
      </c>
      <c r="AL1817" s="99">
        <v>46098</v>
      </c>
      <c r="AM1817" s="75"/>
      <c r="AN1817" s="99">
        <v>46098</v>
      </c>
      <c r="AO1817" s="81">
        <f t="shared" si="579"/>
        <v>46093.625</v>
      </c>
      <c r="AP1817" s="81">
        <f t="shared" si="580"/>
        <v>46094.625</v>
      </c>
      <c r="AQ1817" s="81">
        <f t="shared" si="581"/>
        <v>46094.625</v>
      </c>
      <c r="AR1817" s="81">
        <f t="shared" si="582"/>
        <v>46097</v>
      </c>
      <c r="AS1817" s="81">
        <f t="shared" si="583"/>
        <v>46098</v>
      </c>
      <c r="AT1817" s="81">
        <f t="shared" si="584"/>
        <v>46097</v>
      </c>
      <c r="AU1817" s="224" t="s">
        <v>5120</v>
      </c>
      <c r="AV1817" s="134">
        <v>46094</v>
      </c>
      <c r="AW1817" s="182" t="s">
        <v>6840</v>
      </c>
      <c r="AX1817" s="182">
        <v>32706310</v>
      </c>
      <c r="AY1817" s="75"/>
      <c r="AZ1817" s="96"/>
      <c r="BA1817" s="75"/>
      <c r="BB1817" s="75"/>
      <c r="BC1817" s="75"/>
      <c r="BD1817" s="75"/>
      <c r="BE1817" s="75"/>
      <c r="BF1817" s="75"/>
      <c r="BG1817" s="75"/>
      <c r="BH1817" s="75"/>
      <c r="BI1817" s="75"/>
      <c r="BJ1817" s="75"/>
      <c r="BK1817" s="75"/>
      <c r="BL1817" s="75"/>
      <c r="BM1817" s="75"/>
      <c r="BN1817" s="75"/>
      <c r="BO1817" s="75"/>
      <c r="BP1817" s="75"/>
      <c r="BQ1817" s="75"/>
      <c r="BR1817" s="75"/>
      <c r="BS1817" s="75"/>
      <c r="BT1817" s="75">
        <f>IF(COUNTIF($C$3:C1817, C1817)=1, 1, 0)</f>
        <v>1</v>
      </c>
      <c r="BU1817" s="201" t="s">
        <v>6841</v>
      </c>
      <c r="BV1817" s="74">
        <v>46098</v>
      </c>
      <c r="BW1817" s="85"/>
      <c r="BX1817" s="85"/>
      <c r="BY1817" s="86"/>
      <c r="BZ1817" s="87">
        <f t="shared" si="578"/>
        <v>11</v>
      </c>
      <c r="CB1817" s="88">
        <f t="shared" si="566"/>
        <v>12</v>
      </c>
      <c r="CC1817" s="89"/>
      <c r="CE1817" s="87">
        <f t="shared" si="575"/>
        <v>3</v>
      </c>
      <c r="CF1817" s="144">
        <v>6049920</v>
      </c>
      <c r="CG1817" s="90"/>
      <c r="CH1817" s="144">
        <v>6049920</v>
      </c>
      <c r="CI1817" s="22">
        <v>26304</v>
      </c>
      <c r="CJ1817" s="87">
        <f t="shared" si="576"/>
        <v>3</v>
      </c>
      <c r="CK1817" s="87">
        <f t="shared" si="577"/>
        <v>11</v>
      </c>
      <c r="CL1817" s="22" t="s">
        <v>5125</v>
      </c>
      <c r="CM1817" s="22" t="s">
        <v>6842</v>
      </c>
    </row>
    <row r="1818" spans="1:91" ht="14.85" customHeight="1" x14ac:dyDescent="0.25">
      <c r="A1818" s="183">
        <f t="shared" si="568"/>
        <v>1816</v>
      </c>
      <c r="B1818" s="265" t="s">
        <v>102</v>
      </c>
      <c r="C1818" s="98" t="s">
        <v>6837</v>
      </c>
      <c r="D1818" s="106">
        <v>145622406</v>
      </c>
      <c r="E1818" s="73" t="s">
        <v>5128</v>
      </c>
      <c r="F1818" s="74">
        <v>46093</v>
      </c>
      <c r="G1818" s="75" t="s">
        <v>3697</v>
      </c>
      <c r="H1818" s="75" t="s">
        <v>3698</v>
      </c>
      <c r="I1818" s="75" t="s">
        <v>105</v>
      </c>
      <c r="J1818" s="75" t="s">
        <v>1161</v>
      </c>
      <c r="K1818" s="75" t="s">
        <v>242</v>
      </c>
      <c r="L1818" s="74">
        <v>46112</v>
      </c>
      <c r="M1818" s="73">
        <v>40</v>
      </c>
      <c r="N1818" s="75" t="s">
        <v>6843</v>
      </c>
      <c r="O1818" s="75" t="s">
        <v>6844</v>
      </c>
      <c r="P1818" s="75">
        <v>2830050067</v>
      </c>
      <c r="Q1818" s="74">
        <v>46094</v>
      </c>
      <c r="R1818" s="75">
        <v>1209393231</v>
      </c>
      <c r="S1818" s="75">
        <v>224320890</v>
      </c>
      <c r="T1818" s="74">
        <v>46094</v>
      </c>
      <c r="U1818" s="76">
        <v>17548.699000000001</v>
      </c>
      <c r="V1818" s="190">
        <v>16953.827000000001</v>
      </c>
      <c r="W1818" s="75">
        <v>15</v>
      </c>
      <c r="X1818" s="75">
        <v>0</v>
      </c>
      <c r="Y1818" s="98">
        <v>7267017312</v>
      </c>
      <c r="Z1818" s="82" t="s">
        <v>354</v>
      </c>
      <c r="AA1818" s="75" t="s">
        <v>6468</v>
      </c>
      <c r="AB1818" s="73" t="s">
        <v>5789</v>
      </c>
      <c r="AC1818" s="98" t="s">
        <v>6837</v>
      </c>
      <c r="AD1818" s="75" t="s">
        <v>113</v>
      </c>
      <c r="AE1818" s="99">
        <v>46096</v>
      </c>
      <c r="AF1818" s="130">
        <v>46096</v>
      </c>
      <c r="AG1818" s="130">
        <v>46094.625</v>
      </c>
      <c r="AH1818" s="130">
        <v>46094.625</v>
      </c>
      <c r="AI1818" s="99">
        <v>46096</v>
      </c>
      <c r="AJ1818" s="69"/>
      <c r="AK1818" s="217">
        <v>46096</v>
      </c>
      <c r="AL1818" s="99">
        <v>46098</v>
      </c>
      <c r="AM1818" s="75"/>
      <c r="AN1818" s="99">
        <v>46098</v>
      </c>
      <c r="AO1818" s="81">
        <f t="shared" si="579"/>
        <v>46093.625</v>
      </c>
      <c r="AP1818" s="81">
        <f t="shared" si="580"/>
        <v>46094.625</v>
      </c>
      <c r="AQ1818" s="81">
        <f t="shared" si="581"/>
        <v>46094.625</v>
      </c>
      <c r="AR1818" s="81">
        <f t="shared" si="582"/>
        <v>46097</v>
      </c>
      <c r="AS1818" s="81">
        <f t="shared" si="583"/>
        <v>46098</v>
      </c>
      <c r="AT1818" s="81">
        <f t="shared" si="584"/>
        <v>46097</v>
      </c>
      <c r="AU1818" s="224" t="s">
        <v>5120</v>
      </c>
      <c r="AV1818" s="134">
        <v>46094</v>
      </c>
      <c r="AW1818" s="182" t="s">
        <v>6845</v>
      </c>
      <c r="AX1818" s="182">
        <v>32712725</v>
      </c>
      <c r="AY1818" s="75"/>
      <c r="AZ1818" s="96"/>
      <c r="BA1818" s="75"/>
      <c r="BB1818" s="75"/>
      <c r="BC1818" s="75"/>
      <c r="BD1818" s="75"/>
      <c r="BE1818" s="75"/>
      <c r="BF1818" s="75"/>
      <c r="BG1818" s="75"/>
      <c r="BH1818" s="75"/>
      <c r="BI1818" s="75"/>
      <c r="BJ1818" s="75"/>
      <c r="BK1818" s="75"/>
      <c r="BL1818" s="75"/>
      <c r="BM1818" s="75"/>
      <c r="BN1818" s="75"/>
      <c r="BO1818" s="75"/>
      <c r="BP1818" s="75"/>
      <c r="BQ1818" s="75"/>
      <c r="BR1818" s="75"/>
      <c r="BS1818" s="75"/>
      <c r="BT1818" s="75">
        <f>IF(COUNTIF($C$3:C1818, C1818)=1, 1, 0)</f>
        <v>0</v>
      </c>
      <c r="BU1818" s="201" t="s">
        <v>6841</v>
      </c>
      <c r="BV1818" s="74">
        <v>46098</v>
      </c>
      <c r="BW1818" s="85"/>
      <c r="BX1818" s="85"/>
      <c r="BY1818" s="86"/>
      <c r="BZ1818" s="87">
        <f t="shared" si="578"/>
        <v>11</v>
      </c>
      <c r="CB1818" s="88">
        <f t="shared" si="566"/>
        <v>12</v>
      </c>
      <c r="CC1818" s="89"/>
      <c r="CE1818" s="87">
        <f t="shared" si="575"/>
        <v>3</v>
      </c>
      <c r="CF1818" s="144">
        <v>6049920</v>
      </c>
      <c r="CG1818" s="90"/>
      <c r="CH1818" s="144">
        <v>6049920</v>
      </c>
      <c r="CI1818" s="22">
        <v>26304</v>
      </c>
      <c r="CJ1818" s="87">
        <f t="shared" si="576"/>
        <v>3</v>
      </c>
      <c r="CK1818" s="87">
        <f t="shared" si="577"/>
        <v>11</v>
      </c>
      <c r="CL1818" s="22" t="s">
        <v>5125</v>
      </c>
      <c r="CM1818" s="22" t="s">
        <v>6842</v>
      </c>
    </row>
    <row r="1819" spans="1:91" ht="14.85" customHeight="1" x14ac:dyDescent="0.25">
      <c r="A1819" s="183">
        <f t="shared" si="568"/>
        <v>1817</v>
      </c>
      <c r="B1819" s="73" t="s">
        <v>102</v>
      </c>
      <c r="C1819" s="98" t="s">
        <v>6846</v>
      </c>
      <c r="D1819" s="106">
        <v>145493586</v>
      </c>
      <c r="E1819" s="73"/>
      <c r="F1819" s="74">
        <v>46078</v>
      </c>
      <c r="G1819" s="75" t="s">
        <v>1159</v>
      </c>
      <c r="H1819" s="75" t="s">
        <v>2963</v>
      </c>
      <c r="I1819" s="75" t="s">
        <v>105</v>
      </c>
      <c r="J1819" s="75" t="s">
        <v>1161</v>
      </c>
      <c r="K1819" s="75" t="s">
        <v>242</v>
      </c>
      <c r="L1819" s="74">
        <v>46092</v>
      </c>
      <c r="M1819" s="73">
        <v>40</v>
      </c>
      <c r="N1819" s="75" t="s">
        <v>6847</v>
      </c>
      <c r="O1819" s="75" t="s">
        <v>6848</v>
      </c>
      <c r="P1819" s="75">
        <v>2830049953</v>
      </c>
      <c r="Q1819" s="74">
        <v>46092</v>
      </c>
      <c r="R1819" s="75">
        <v>1209392558</v>
      </c>
      <c r="S1819" s="75">
        <v>224311663</v>
      </c>
      <c r="T1819" s="74">
        <v>46092</v>
      </c>
      <c r="U1819" s="76">
        <v>20736.962</v>
      </c>
      <c r="V1819" s="76">
        <v>14615.025</v>
      </c>
      <c r="W1819" s="75">
        <v>18</v>
      </c>
      <c r="X1819" s="75">
        <v>0</v>
      </c>
      <c r="Y1819" s="98">
        <v>7266498197</v>
      </c>
      <c r="Z1819" s="82" t="s">
        <v>354</v>
      </c>
      <c r="AA1819" s="75" t="s">
        <v>4435</v>
      </c>
      <c r="AB1819" s="73" t="s">
        <v>5789</v>
      </c>
      <c r="AC1819" s="98" t="s">
        <v>6846</v>
      </c>
      <c r="AD1819" s="75" t="s">
        <v>113</v>
      </c>
      <c r="AE1819" s="99">
        <v>46097</v>
      </c>
      <c r="AF1819" s="130">
        <v>46096</v>
      </c>
      <c r="AG1819" s="130">
        <v>46278.625</v>
      </c>
      <c r="AH1819" s="130">
        <v>46094.625</v>
      </c>
      <c r="AI1819" s="99">
        <v>46096</v>
      </c>
      <c r="AJ1819" s="69"/>
      <c r="AK1819" s="217">
        <v>46096</v>
      </c>
      <c r="AL1819" s="99">
        <v>46098</v>
      </c>
      <c r="AM1819" s="75"/>
      <c r="AN1819" s="99">
        <v>46098</v>
      </c>
      <c r="AO1819" s="81">
        <f t="shared" si="579"/>
        <v>46093.625</v>
      </c>
      <c r="AP1819" s="81">
        <f t="shared" si="580"/>
        <v>46094.625</v>
      </c>
      <c r="AQ1819" s="81">
        <f t="shared" si="581"/>
        <v>46094.625</v>
      </c>
      <c r="AR1819" s="81">
        <f t="shared" si="582"/>
        <v>46097</v>
      </c>
      <c r="AS1819" s="81">
        <f t="shared" si="583"/>
        <v>46099</v>
      </c>
      <c r="AT1819" s="81">
        <f t="shared" si="584"/>
        <v>46097</v>
      </c>
      <c r="AU1819" s="224" t="s">
        <v>5120</v>
      </c>
      <c r="AV1819" s="134">
        <v>46086</v>
      </c>
      <c r="AW1819" s="182" t="s">
        <v>6849</v>
      </c>
      <c r="AX1819" s="182">
        <v>32706863</v>
      </c>
      <c r="AY1819" s="75"/>
      <c r="AZ1819" s="96"/>
      <c r="BA1819" s="75"/>
      <c r="BB1819" s="75"/>
      <c r="BC1819" s="75"/>
      <c r="BD1819" s="75"/>
      <c r="BE1819" s="75"/>
      <c r="BF1819" s="139"/>
      <c r="BG1819" s="139"/>
      <c r="BH1819" s="139"/>
      <c r="BI1819" s="139"/>
      <c r="BJ1819" s="139"/>
      <c r="BK1819" s="139"/>
      <c r="BL1819" s="139"/>
      <c r="BM1819" s="139"/>
      <c r="BN1819" s="139"/>
      <c r="BO1819" s="139"/>
      <c r="BP1819" s="139"/>
      <c r="BQ1819" s="139"/>
      <c r="BR1819" s="139"/>
      <c r="BS1819" s="139"/>
      <c r="BT1819" s="75">
        <f>IF(COUNTIF($C$3:C1819, C1819)=1, 1, 0)</f>
        <v>1</v>
      </c>
      <c r="BU1819" s="201" t="s">
        <v>6850</v>
      </c>
      <c r="BV1819" s="74">
        <v>46098</v>
      </c>
      <c r="BW1819" s="143"/>
      <c r="BX1819" s="143"/>
      <c r="BY1819" s="227"/>
      <c r="BZ1819" s="171">
        <f t="shared" si="578"/>
        <v>9</v>
      </c>
      <c r="CA1819" s="85"/>
      <c r="CB1819" s="88">
        <f t="shared" si="566"/>
        <v>12</v>
      </c>
      <c r="CC1819" s="172"/>
      <c r="CD1819" s="85"/>
      <c r="CE1819" s="171">
        <f t="shared" si="575"/>
        <v>3</v>
      </c>
      <c r="CF1819" s="173">
        <v>6049920</v>
      </c>
      <c r="CG1819" s="173"/>
      <c r="CH1819" s="173">
        <v>6049920</v>
      </c>
      <c r="CI1819" s="85">
        <v>26304</v>
      </c>
      <c r="CJ1819" s="171">
        <f t="shared" si="576"/>
        <v>3</v>
      </c>
      <c r="CK1819" s="171">
        <f t="shared" si="577"/>
        <v>10</v>
      </c>
      <c r="CL1819" s="22" t="s">
        <v>5125</v>
      </c>
      <c r="CM1819" s="22" t="s">
        <v>6851</v>
      </c>
    </row>
    <row r="1820" spans="1:91" ht="14.85" customHeight="1" x14ac:dyDescent="0.25">
      <c r="A1820" s="183">
        <f t="shared" si="568"/>
        <v>1818</v>
      </c>
      <c r="B1820" s="260" t="s">
        <v>102</v>
      </c>
      <c r="C1820" s="97" t="s">
        <v>5786</v>
      </c>
      <c r="D1820" s="73">
        <v>145581178</v>
      </c>
      <c r="E1820" s="73"/>
      <c r="F1820" s="74">
        <v>46092</v>
      </c>
      <c r="G1820" s="75" t="s">
        <v>1159</v>
      </c>
      <c r="H1820" s="75" t="s">
        <v>2963</v>
      </c>
      <c r="I1820" s="75" t="s">
        <v>105</v>
      </c>
      <c r="J1820" s="75" t="s">
        <v>1161</v>
      </c>
      <c r="K1820" s="75" t="s">
        <v>242</v>
      </c>
      <c r="L1820" s="74">
        <v>46107</v>
      </c>
      <c r="M1820" s="73">
        <v>40</v>
      </c>
      <c r="N1820" s="75" t="s">
        <v>6852</v>
      </c>
      <c r="O1820" s="75" t="s">
        <v>6853</v>
      </c>
      <c r="P1820" s="75">
        <v>2830049990</v>
      </c>
      <c r="Q1820" s="74">
        <v>46093</v>
      </c>
      <c r="R1820" s="75">
        <v>1209392833</v>
      </c>
      <c r="S1820" s="75">
        <v>224310433</v>
      </c>
      <c r="T1820" s="74">
        <v>46093</v>
      </c>
      <c r="U1820" s="76">
        <v>17548.699000000001</v>
      </c>
      <c r="V1820" s="261">
        <v>17846.366000000002</v>
      </c>
      <c r="W1820" s="75">
        <v>19</v>
      </c>
      <c r="X1820" s="75">
        <v>0</v>
      </c>
      <c r="Y1820" s="98">
        <v>7267258027</v>
      </c>
      <c r="Z1820" s="82" t="s">
        <v>354</v>
      </c>
      <c r="AA1820" s="75" t="s">
        <v>4435</v>
      </c>
      <c r="AB1820" s="73" t="s">
        <v>5789</v>
      </c>
      <c r="AC1820" s="97" t="s">
        <v>5786</v>
      </c>
      <c r="AD1820" s="75" t="s">
        <v>113</v>
      </c>
      <c r="AE1820" s="99">
        <v>46097</v>
      </c>
      <c r="AF1820" s="130">
        <v>46096</v>
      </c>
      <c r="AG1820" s="130">
        <v>46094.625</v>
      </c>
      <c r="AH1820" s="130">
        <v>46094.625</v>
      </c>
      <c r="AI1820" s="99">
        <v>46096</v>
      </c>
      <c r="AJ1820" s="69"/>
      <c r="AK1820" s="217">
        <v>46096</v>
      </c>
      <c r="AL1820" s="99">
        <v>46098</v>
      </c>
      <c r="AM1820" s="75"/>
      <c r="AN1820" s="99">
        <v>46098</v>
      </c>
      <c r="AO1820" s="81">
        <f t="shared" si="579"/>
        <v>46093.625</v>
      </c>
      <c r="AP1820" s="81">
        <f t="shared" si="580"/>
        <v>46094.625</v>
      </c>
      <c r="AQ1820" s="81">
        <f t="shared" si="581"/>
        <v>46094.625</v>
      </c>
      <c r="AR1820" s="81">
        <f t="shared" si="582"/>
        <v>46097</v>
      </c>
      <c r="AS1820" s="81">
        <f t="shared" si="583"/>
        <v>46099</v>
      </c>
      <c r="AT1820" s="81">
        <f t="shared" si="584"/>
        <v>46097</v>
      </c>
      <c r="AU1820" s="224" t="s">
        <v>5120</v>
      </c>
      <c r="AV1820" s="134">
        <v>46093</v>
      </c>
      <c r="AW1820" s="182" t="s">
        <v>6854</v>
      </c>
      <c r="AX1820" s="182">
        <v>32706390</v>
      </c>
      <c r="AY1820" s="75"/>
      <c r="AZ1820" s="96"/>
      <c r="BA1820" s="75"/>
      <c r="BB1820" s="75"/>
      <c r="BC1820" s="75"/>
      <c r="BD1820" s="75"/>
      <c r="BE1820" s="75"/>
      <c r="BF1820" s="75"/>
      <c r="BG1820" s="75"/>
      <c r="BH1820" s="75"/>
      <c r="BI1820" s="75"/>
      <c r="BJ1820" s="75"/>
      <c r="BK1820" s="75"/>
      <c r="BL1820" s="75"/>
      <c r="BM1820" s="75"/>
      <c r="BN1820" s="75"/>
      <c r="BO1820" s="75"/>
      <c r="BP1820" s="75"/>
      <c r="BQ1820" s="75"/>
      <c r="BR1820" s="75"/>
      <c r="BS1820" s="75"/>
      <c r="BT1820" s="75">
        <f>IF(COUNTIF($C$3:C1820, C1820)=1, 1, 0)</f>
        <v>0</v>
      </c>
      <c r="BU1820" s="201" t="s">
        <v>5791</v>
      </c>
      <c r="BV1820" s="74">
        <v>46098</v>
      </c>
      <c r="BW1820" s="85"/>
      <c r="BX1820" s="85"/>
      <c r="BY1820" s="86"/>
      <c r="BZ1820" s="87">
        <f t="shared" si="578"/>
        <v>11</v>
      </c>
      <c r="CB1820" s="88">
        <f t="shared" si="566"/>
        <v>12</v>
      </c>
      <c r="CC1820" s="89"/>
      <c r="CE1820" s="87">
        <f t="shared" si="575"/>
        <v>3</v>
      </c>
      <c r="CF1820" s="90">
        <v>6049920</v>
      </c>
      <c r="CG1820" s="90"/>
      <c r="CH1820" s="90">
        <v>6049920</v>
      </c>
      <c r="CI1820" s="91">
        <v>26304</v>
      </c>
      <c r="CJ1820" s="87">
        <f t="shared" si="576"/>
        <v>3</v>
      </c>
      <c r="CK1820" s="87">
        <f t="shared" si="577"/>
        <v>11</v>
      </c>
      <c r="CL1820" s="22" t="s">
        <v>5125</v>
      </c>
      <c r="CM1820" s="22" t="s">
        <v>5792</v>
      </c>
    </row>
    <row r="1821" spans="1:91" ht="14.85" customHeight="1" x14ac:dyDescent="0.25">
      <c r="A1821" s="183">
        <f t="shared" si="568"/>
        <v>1819</v>
      </c>
      <c r="B1821" s="265" t="s">
        <v>102</v>
      </c>
      <c r="C1821" s="287" t="s">
        <v>6171</v>
      </c>
      <c r="D1821" s="239">
        <v>145606277</v>
      </c>
      <c r="E1821" s="73"/>
      <c r="F1821" s="74">
        <v>46092</v>
      </c>
      <c r="G1821" s="75" t="s">
        <v>1178</v>
      </c>
      <c r="H1821" s="75" t="s">
        <v>2963</v>
      </c>
      <c r="I1821" s="75" t="s">
        <v>105</v>
      </c>
      <c r="J1821" s="75" t="s">
        <v>1161</v>
      </c>
      <c r="K1821" s="75" t="s">
        <v>242</v>
      </c>
      <c r="L1821" s="74">
        <v>46106</v>
      </c>
      <c r="M1821" s="73">
        <v>40</v>
      </c>
      <c r="N1821" s="75" t="s">
        <v>6855</v>
      </c>
      <c r="O1821" s="75" t="s">
        <v>6856</v>
      </c>
      <c r="P1821" s="75">
        <v>2830049966</v>
      </c>
      <c r="Q1821" s="74">
        <v>46093</v>
      </c>
      <c r="R1821" s="75">
        <v>1209392703</v>
      </c>
      <c r="S1821" s="75">
        <v>224310528</v>
      </c>
      <c r="T1821" s="74">
        <v>46093</v>
      </c>
      <c r="U1821" s="76">
        <v>17750.647000000001</v>
      </c>
      <c r="V1821" s="76">
        <v>17169.148000000001</v>
      </c>
      <c r="W1821" s="75">
        <v>21</v>
      </c>
      <c r="X1821" s="75">
        <v>6</v>
      </c>
      <c r="Y1821" s="98">
        <v>7267258028</v>
      </c>
      <c r="Z1821" s="82" t="s">
        <v>354</v>
      </c>
      <c r="AA1821" s="75" t="s">
        <v>4435</v>
      </c>
      <c r="AB1821" s="73" t="s">
        <v>5789</v>
      </c>
      <c r="AC1821" s="97" t="s">
        <v>6171</v>
      </c>
      <c r="AD1821" s="75" t="s">
        <v>113</v>
      </c>
      <c r="AE1821" s="74">
        <v>46096</v>
      </c>
      <c r="AF1821" s="130">
        <v>46096</v>
      </c>
      <c r="AG1821" s="130">
        <v>46094.625</v>
      </c>
      <c r="AH1821" s="130">
        <v>46094.625</v>
      </c>
      <c r="AI1821" s="99">
        <v>46096</v>
      </c>
      <c r="AJ1821" s="69"/>
      <c r="AK1821" s="225">
        <v>46096</v>
      </c>
      <c r="AL1821" s="99">
        <v>46098</v>
      </c>
      <c r="AM1821" s="75"/>
      <c r="AN1821" s="99">
        <v>46098</v>
      </c>
      <c r="AO1821" s="81">
        <f t="shared" si="579"/>
        <v>46093.625</v>
      </c>
      <c r="AP1821" s="81">
        <f t="shared" si="580"/>
        <v>46094.625</v>
      </c>
      <c r="AQ1821" s="81">
        <f t="shared" si="581"/>
        <v>46094.625</v>
      </c>
      <c r="AR1821" s="81">
        <f t="shared" si="582"/>
        <v>46097</v>
      </c>
      <c r="AS1821" s="81">
        <f t="shared" si="583"/>
        <v>46098</v>
      </c>
      <c r="AT1821" s="81">
        <f t="shared" si="584"/>
        <v>46097</v>
      </c>
      <c r="AU1821" s="224" t="s">
        <v>5120</v>
      </c>
      <c r="AV1821" s="134">
        <v>46093</v>
      </c>
      <c r="AW1821" s="182" t="s">
        <v>6857</v>
      </c>
      <c r="AX1821" s="182">
        <v>32706286</v>
      </c>
      <c r="AY1821" s="75"/>
      <c r="AZ1821" s="96"/>
      <c r="BA1821" s="75"/>
      <c r="BB1821" s="75"/>
      <c r="BC1821" s="75"/>
      <c r="BD1821" s="75"/>
      <c r="BE1821" s="75"/>
      <c r="BF1821" s="75"/>
      <c r="BG1821" s="75"/>
      <c r="BH1821" s="75"/>
      <c r="BI1821" s="75"/>
      <c r="BJ1821" s="75"/>
      <c r="BK1821" s="75"/>
      <c r="BL1821" s="75"/>
      <c r="BM1821" s="75"/>
      <c r="BN1821" s="75"/>
      <c r="BO1821" s="75"/>
      <c r="BP1821" s="75"/>
      <c r="BQ1821" s="75"/>
      <c r="BR1821" s="75"/>
      <c r="BS1821" s="75"/>
      <c r="BT1821" s="75">
        <f>IF(COUNTIF($C$3:C1821, C1821)=1, 1, 0)</f>
        <v>0</v>
      </c>
      <c r="BU1821" s="201" t="s">
        <v>6175</v>
      </c>
      <c r="BV1821" s="74">
        <v>46098</v>
      </c>
      <c r="BW1821" s="85"/>
      <c r="BX1821" s="85"/>
      <c r="BY1821" s="86"/>
      <c r="BZ1821" s="87">
        <f t="shared" si="578"/>
        <v>11</v>
      </c>
      <c r="CB1821" s="88">
        <f t="shared" si="566"/>
        <v>12</v>
      </c>
      <c r="CC1821" s="89"/>
      <c r="CE1821" s="87">
        <f t="shared" si="575"/>
        <v>3</v>
      </c>
      <c r="CF1821" s="90">
        <v>6049920</v>
      </c>
      <c r="CG1821" s="90"/>
      <c r="CH1821" s="90">
        <v>6049920</v>
      </c>
      <c r="CI1821" s="22">
        <v>26304</v>
      </c>
      <c r="CJ1821" s="87">
        <f t="shared" si="576"/>
        <v>3</v>
      </c>
      <c r="CK1821" s="87">
        <f t="shared" si="577"/>
        <v>11</v>
      </c>
      <c r="CL1821" s="22" t="s">
        <v>5125</v>
      </c>
      <c r="CM1821" s="22" t="s">
        <v>6176</v>
      </c>
    </row>
    <row r="1822" spans="1:91" ht="14.85" customHeight="1" x14ac:dyDescent="0.25">
      <c r="A1822" s="69">
        <f t="shared" si="568"/>
        <v>1820</v>
      </c>
      <c r="B1822" s="265" t="s">
        <v>102</v>
      </c>
      <c r="C1822" s="98" t="s">
        <v>6858</v>
      </c>
      <c r="D1822" s="106">
        <v>145653022</v>
      </c>
      <c r="E1822" s="73">
        <v>5320007849</v>
      </c>
      <c r="F1822" s="74">
        <v>46086</v>
      </c>
      <c r="G1822" s="75" t="s">
        <v>1186</v>
      </c>
      <c r="H1822" s="75" t="s">
        <v>2963</v>
      </c>
      <c r="I1822" s="75" t="s">
        <v>105</v>
      </c>
      <c r="J1822" s="75" t="s">
        <v>1161</v>
      </c>
      <c r="K1822" s="75" t="s">
        <v>242</v>
      </c>
      <c r="L1822" s="74">
        <v>46105</v>
      </c>
      <c r="M1822" s="73">
        <v>40</v>
      </c>
      <c r="N1822" s="75" t="s">
        <v>6859</v>
      </c>
      <c r="O1822" s="75" t="s">
        <v>6860</v>
      </c>
      <c r="P1822" s="411" t="s">
        <v>6861</v>
      </c>
      <c r="Q1822" s="231">
        <v>46092</v>
      </c>
      <c r="R1822" s="75">
        <v>1209392568</v>
      </c>
      <c r="S1822" s="82">
        <v>224309366</v>
      </c>
      <c r="T1822" s="231">
        <v>46092</v>
      </c>
      <c r="U1822" s="159">
        <v>13877.496999999999</v>
      </c>
      <c r="V1822" s="159">
        <v>13326.445</v>
      </c>
      <c r="W1822" s="82">
        <v>14</v>
      </c>
      <c r="X1822" s="82">
        <v>30</v>
      </c>
      <c r="Y1822" s="98" t="s">
        <v>6862</v>
      </c>
      <c r="Z1822" s="82" t="s">
        <v>258</v>
      </c>
      <c r="AA1822" s="75" t="s">
        <v>1232</v>
      </c>
      <c r="AB1822" s="82" t="s">
        <v>4913</v>
      </c>
      <c r="AC1822" s="98" t="s">
        <v>6858</v>
      </c>
      <c r="AD1822" s="75" t="s">
        <v>113</v>
      </c>
      <c r="AE1822" s="99">
        <v>46101</v>
      </c>
      <c r="AF1822" s="130">
        <v>46098.208333333336</v>
      </c>
      <c r="AG1822" s="130">
        <v>46096.625</v>
      </c>
      <c r="AH1822" s="130">
        <v>46096.625</v>
      </c>
      <c r="AI1822" s="99">
        <v>46096</v>
      </c>
      <c r="AJ1822" s="99">
        <v>46100</v>
      </c>
      <c r="AK1822" s="217">
        <v>46100</v>
      </c>
      <c r="AL1822" s="99">
        <v>46098</v>
      </c>
      <c r="AM1822" s="99">
        <v>46101</v>
      </c>
      <c r="AN1822" s="99">
        <v>46102</v>
      </c>
      <c r="AO1822" s="81" t="s">
        <v>121</v>
      </c>
      <c r="AP1822" s="81" t="s">
        <v>121</v>
      </c>
      <c r="AQ1822" s="81" t="s">
        <v>121</v>
      </c>
      <c r="AR1822" s="81" t="s">
        <v>121</v>
      </c>
      <c r="AS1822" s="81" t="s">
        <v>121</v>
      </c>
      <c r="AT1822" s="81" t="s">
        <v>121</v>
      </c>
      <c r="AU1822" s="224" t="s">
        <v>5120</v>
      </c>
      <c r="AV1822" s="134">
        <v>46092</v>
      </c>
      <c r="AW1822" s="75" t="s">
        <v>6863</v>
      </c>
      <c r="AX1822" s="75">
        <v>145664569</v>
      </c>
      <c r="AY1822" s="75"/>
      <c r="AZ1822" s="96"/>
      <c r="BA1822" s="75"/>
      <c r="BB1822" s="75"/>
      <c r="BC1822" s="75"/>
      <c r="BD1822" s="75"/>
      <c r="BE1822" s="75"/>
      <c r="BF1822" s="75"/>
      <c r="BG1822" s="75"/>
      <c r="BH1822" s="75"/>
      <c r="BI1822" s="75"/>
      <c r="BJ1822" s="75"/>
      <c r="BK1822" s="75"/>
      <c r="BL1822" s="75"/>
      <c r="BM1822" s="75"/>
      <c r="BN1822" s="75"/>
      <c r="BO1822" s="75"/>
      <c r="BP1822" s="75"/>
      <c r="BQ1822" s="75"/>
      <c r="BR1822" s="75"/>
      <c r="BS1822" s="75"/>
      <c r="BT1822" s="75">
        <f>IF(COUNTIF($C$3:C1822, C1822)=1, 1, 0)</f>
        <v>1</v>
      </c>
      <c r="BU1822" s="201" t="s">
        <v>6864</v>
      </c>
      <c r="BV1822" s="74">
        <v>46101</v>
      </c>
      <c r="BW1822" s="85"/>
      <c r="BX1822" s="85"/>
      <c r="BY1822" s="86"/>
      <c r="BZ1822" s="87">
        <f t="shared" si="578"/>
        <v>10</v>
      </c>
      <c r="CB1822" s="88">
        <f t="shared" si="566"/>
        <v>12</v>
      </c>
      <c r="CC1822" s="89"/>
      <c r="CE1822" s="87">
        <f t="shared" si="575"/>
        <v>3</v>
      </c>
      <c r="CF1822" s="90">
        <v>6970530</v>
      </c>
      <c r="CG1822" s="90"/>
      <c r="CH1822" s="90">
        <v>6970530</v>
      </c>
      <c r="CI1822" s="22">
        <v>26205</v>
      </c>
      <c r="CJ1822" s="87">
        <f t="shared" si="576"/>
        <v>3</v>
      </c>
      <c r="CK1822" s="87">
        <f t="shared" si="577"/>
        <v>11</v>
      </c>
      <c r="CL1822" s="22" t="s">
        <v>5125</v>
      </c>
      <c r="CM1822" s="22" t="s">
        <v>6865</v>
      </c>
    </row>
    <row r="1823" spans="1:91" ht="14.85" customHeight="1" x14ac:dyDescent="0.25">
      <c r="A1823" s="69">
        <f t="shared" si="568"/>
        <v>1821</v>
      </c>
      <c r="B1823" s="265" t="s">
        <v>102</v>
      </c>
      <c r="C1823" s="98" t="s">
        <v>6858</v>
      </c>
      <c r="D1823" s="106">
        <v>145653033</v>
      </c>
      <c r="E1823" s="73">
        <v>5320007849</v>
      </c>
      <c r="F1823" s="74">
        <v>46086</v>
      </c>
      <c r="G1823" s="75" t="s">
        <v>1186</v>
      </c>
      <c r="H1823" s="75" t="s">
        <v>2963</v>
      </c>
      <c r="I1823" s="75" t="s">
        <v>105</v>
      </c>
      <c r="J1823" s="75" t="s">
        <v>1161</v>
      </c>
      <c r="K1823" s="75" t="s">
        <v>242</v>
      </c>
      <c r="L1823" s="74">
        <v>46105</v>
      </c>
      <c r="M1823" s="73">
        <v>0</v>
      </c>
      <c r="N1823" s="75" t="s">
        <v>6859</v>
      </c>
      <c r="O1823" s="75" t="s">
        <v>6860</v>
      </c>
      <c r="P1823" s="75">
        <v>2830049956</v>
      </c>
      <c r="Q1823" s="231">
        <v>46092</v>
      </c>
      <c r="R1823" s="75">
        <v>1209392570</v>
      </c>
      <c r="S1823" s="82">
        <v>224309363</v>
      </c>
      <c r="T1823" s="231">
        <v>46092</v>
      </c>
      <c r="U1823" s="159">
        <v>3313.0540000000001</v>
      </c>
      <c r="V1823" s="159">
        <v>3196.1469999999999</v>
      </c>
      <c r="W1823" s="82">
        <v>4</v>
      </c>
      <c r="X1823" s="82">
        <v>0</v>
      </c>
      <c r="Y1823" s="98" t="s">
        <v>6862</v>
      </c>
      <c r="Z1823" s="82" t="s">
        <v>258</v>
      </c>
      <c r="AA1823" s="75" t="s">
        <v>1232</v>
      </c>
      <c r="AB1823" s="82" t="s">
        <v>4913</v>
      </c>
      <c r="AC1823" s="98" t="s">
        <v>6858</v>
      </c>
      <c r="AD1823" s="75" t="s">
        <v>113</v>
      </c>
      <c r="AE1823" s="99">
        <v>46101</v>
      </c>
      <c r="AF1823" s="130">
        <v>46098.208333333336</v>
      </c>
      <c r="AG1823" s="130">
        <v>46096.625</v>
      </c>
      <c r="AH1823" s="130">
        <v>46096.625</v>
      </c>
      <c r="AI1823" s="99">
        <v>46096</v>
      </c>
      <c r="AJ1823" s="99">
        <v>46100</v>
      </c>
      <c r="AK1823" s="99">
        <v>46100</v>
      </c>
      <c r="AL1823" s="99">
        <v>46098</v>
      </c>
      <c r="AM1823" s="99">
        <v>46101</v>
      </c>
      <c r="AN1823" s="99">
        <v>46102</v>
      </c>
      <c r="AO1823" s="81" t="s">
        <v>121</v>
      </c>
      <c r="AP1823" s="81" t="s">
        <v>121</v>
      </c>
      <c r="AQ1823" s="81" t="s">
        <v>121</v>
      </c>
      <c r="AR1823" s="81" t="s">
        <v>121</v>
      </c>
      <c r="AS1823" s="81" t="s">
        <v>121</v>
      </c>
      <c r="AT1823" s="81" t="s">
        <v>121</v>
      </c>
      <c r="AU1823" s="224" t="s">
        <v>5120</v>
      </c>
      <c r="AV1823" s="134">
        <v>46092</v>
      </c>
      <c r="AW1823" s="75">
        <v>0</v>
      </c>
      <c r="AX1823" s="75">
        <v>0</v>
      </c>
      <c r="AY1823" s="75"/>
      <c r="AZ1823" s="96"/>
      <c r="BA1823" s="75"/>
      <c r="BB1823" s="75"/>
      <c r="BC1823" s="75"/>
      <c r="BD1823" s="75"/>
      <c r="BE1823" s="75"/>
      <c r="BF1823" s="75"/>
      <c r="BG1823" s="75"/>
      <c r="BH1823" s="75"/>
      <c r="BI1823" s="75"/>
      <c r="BJ1823" s="75"/>
      <c r="BK1823" s="75"/>
      <c r="BL1823" s="75"/>
      <c r="BM1823" s="75"/>
      <c r="BN1823" s="75"/>
      <c r="BO1823" s="75"/>
      <c r="BP1823" s="75"/>
      <c r="BQ1823" s="75"/>
      <c r="BR1823" s="75"/>
      <c r="BS1823" s="75"/>
      <c r="BT1823" s="75">
        <f>IF(COUNTIF($C$3:C1823, C1823)=1, 1, 0)</f>
        <v>0</v>
      </c>
      <c r="BU1823" s="201" t="s">
        <v>6864</v>
      </c>
      <c r="BV1823" s="74">
        <v>46101</v>
      </c>
      <c r="BW1823" s="85"/>
      <c r="BX1823" s="85"/>
      <c r="BY1823" s="86"/>
      <c r="BZ1823" s="87">
        <f t="shared" si="578"/>
        <v>10</v>
      </c>
      <c r="CB1823" s="88">
        <f t="shared" si="566"/>
        <v>12</v>
      </c>
      <c r="CC1823" s="89"/>
      <c r="CE1823" s="87">
        <f t="shared" si="575"/>
        <v>3</v>
      </c>
      <c r="CF1823" s="90"/>
      <c r="CG1823" s="90"/>
      <c r="CH1823" s="90"/>
      <c r="CJ1823" s="87">
        <f t="shared" si="576"/>
        <v>3</v>
      </c>
      <c r="CK1823" s="87">
        <f t="shared" si="577"/>
        <v>11</v>
      </c>
      <c r="CL1823" s="22" t="s">
        <v>5125</v>
      </c>
      <c r="CM1823" s="22" t="s">
        <v>6865</v>
      </c>
    </row>
    <row r="1824" spans="1:91" ht="14.85" customHeight="1" x14ac:dyDescent="0.25">
      <c r="A1824" s="69">
        <f t="shared" si="568"/>
        <v>1822</v>
      </c>
      <c r="B1824" s="265" t="s">
        <v>102</v>
      </c>
      <c r="C1824" s="98" t="s">
        <v>6858</v>
      </c>
      <c r="D1824" s="106">
        <v>145653040</v>
      </c>
      <c r="E1824" s="73">
        <v>5320007849</v>
      </c>
      <c r="F1824" s="74">
        <v>46086</v>
      </c>
      <c r="G1824" s="75" t="s">
        <v>1186</v>
      </c>
      <c r="H1824" s="75" t="s">
        <v>2963</v>
      </c>
      <c r="I1824" s="75" t="s">
        <v>105</v>
      </c>
      <c r="J1824" s="75" t="s">
        <v>1161</v>
      </c>
      <c r="K1824" s="75" t="s">
        <v>242</v>
      </c>
      <c r="L1824" s="74">
        <v>46105</v>
      </c>
      <c r="M1824" s="73">
        <v>0</v>
      </c>
      <c r="N1824" s="75" t="s">
        <v>6859</v>
      </c>
      <c r="O1824" s="75" t="s">
        <v>6860</v>
      </c>
      <c r="P1824" s="75">
        <v>2830049957</v>
      </c>
      <c r="Q1824" s="231">
        <v>46092</v>
      </c>
      <c r="R1824" s="75">
        <v>1209392571</v>
      </c>
      <c r="S1824" s="82">
        <v>224309368</v>
      </c>
      <c r="T1824" s="231">
        <v>46092</v>
      </c>
      <c r="U1824" s="159">
        <v>3306.7260000000001</v>
      </c>
      <c r="V1824" s="159">
        <v>3190.0430000000001</v>
      </c>
      <c r="W1824" s="82">
        <v>4</v>
      </c>
      <c r="X1824" s="82">
        <v>0</v>
      </c>
      <c r="Y1824" s="98" t="s">
        <v>6862</v>
      </c>
      <c r="Z1824" s="82" t="s">
        <v>258</v>
      </c>
      <c r="AA1824" s="75" t="s">
        <v>1232</v>
      </c>
      <c r="AB1824" s="82" t="s">
        <v>4913</v>
      </c>
      <c r="AC1824" s="98" t="s">
        <v>6858</v>
      </c>
      <c r="AD1824" s="75" t="s">
        <v>113</v>
      </c>
      <c r="AE1824" s="99">
        <v>46101</v>
      </c>
      <c r="AF1824" s="130">
        <v>46098.208333333336</v>
      </c>
      <c r="AG1824" s="130">
        <v>46096.625</v>
      </c>
      <c r="AH1824" s="130">
        <v>46096.625</v>
      </c>
      <c r="AI1824" s="99">
        <v>46096</v>
      </c>
      <c r="AJ1824" s="99">
        <v>46100</v>
      </c>
      <c r="AK1824" s="99">
        <v>46100</v>
      </c>
      <c r="AL1824" s="99">
        <v>46098</v>
      </c>
      <c r="AM1824" s="99">
        <v>46101</v>
      </c>
      <c r="AN1824" s="99">
        <v>46102</v>
      </c>
      <c r="AO1824" s="81" t="s">
        <v>121</v>
      </c>
      <c r="AP1824" s="81" t="s">
        <v>121</v>
      </c>
      <c r="AQ1824" s="81" t="s">
        <v>121</v>
      </c>
      <c r="AR1824" s="81" t="s">
        <v>121</v>
      </c>
      <c r="AS1824" s="81" t="s">
        <v>121</v>
      </c>
      <c r="AT1824" s="81" t="s">
        <v>121</v>
      </c>
      <c r="AU1824" s="224" t="s">
        <v>5120</v>
      </c>
      <c r="AV1824" s="134">
        <v>46092</v>
      </c>
      <c r="AW1824" s="75">
        <v>0</v>
      </c>
      <c r="AX1824" s="75">
        <v>0</v>
      </c>
      <c r="AY1824" s="75"/>
      <c r="AZ1824" s="96"/>
      <c r="BA1824" s="75"/>
      <c r="BB1824" s="75"/>
      <c r="BC1824" s="75"/>
      <c r="BD1824" s="75"/>
      <c r="BE1824" s="75"/>
      <c r="BF1824" s="75"/>
      <c r="BG1824" s="75"/>
      <c r="BH1824" s="75"/>
      <c r="BI1824" s="75"/>
      <c r="BJ1824" s="75"/>
      <c r="BK1824" s="75"/>
      <c r="BL1824" s="75"/>
      <c r="BM1824" s="75"/>
      <c r="BN1824" s="75"/>
      <c r="BO1824" s="75"/>
      <c r="BP1824" s="75"/>
      <c r="BQ1824" s="75"/>
      <c r="BR1824" s="75"/>
      <c r="BS1824" s="75"/>
      <c r="BT1824" s="75">
        <f>IF(COUNTIF($C$3:C1824, C1824)=1, 1, 0)</f>
        <v>0</v>
      </c>
      <c r="BU1824" s="201" t="s">
        <v>6864</v>
      </c>
      <c r="BV1824" s="74">
        <v>46101</v>
      </c>
      <c r="BW1824" s="85"/>
      <c r="BX1824" s="85"/>
      <c r="BY1824" s="86"/>
      <c r="BZ1824" s="87">
        <f t="shared" si="578"/>
        <v>10</v>
      </c>
      <c r="CB1824" s="88">
        <f t="shared" si="566"/>
        <v>12</v>
      </c>
      <c r="CC1824" s="89"/>
      <c r="CE1824" s="87">
        <f t="shared" si="575"/>
        <v>3</v>
      </c>
      <c r="CF1824" s="90"/>
      <c r="CG1824" s="90"/>
      <c r="CH1824" s="90"/>
      <c r="CJ1824" s="87">
        <f t="shared" si="576"/>
        <v>3</v>
      </c>
      <c r="CK1824" s="87">
        <f t="shared" si="577"/>
        <v>11</v>
      </c>
      <c r="CL1824" s="22" t="s">
        <v>5125</v>
      </c>
      <c r="CM1824" s="22" t="s">
        <v>6865</v>
      </c>
    </row>
    <row r="1825" spans="1:91" ht="14.45" customHeight="1" x14ac:dyDescent="0.25">
      <c r="A1825" s="183">
        <f t="shared" si="568"/>
        <v>1823</v>
      </c>
      <c r="B1825" s="265" t="s">
        <v>102</v>
      </c>
      <c r="C1825" s="98" t="s">
        <v>6858</v>
      </c>
      <c r="D1825" s="265">
        <v>145684401</v>
      </c>
      <c r="E1825" s="241">
        <v>5320007945</v>
      </c>
      <c r="F1825" s="231">
        <v>46088</v>
      </c>
      <c r="G1825" s="265" t="s">
        <v>5039</v>
      </c>
      <c r="H1825" s="265" t="s">
        <v>2963</v>
      </c>
      <c r="I1825" s="265" t="s">
        <v>105</v>
      </c>
      <c r="J1825" s="85" t="s">
        <v>4461</v>
      </c>
      <c r="K1825" s="265" t="s">
        <v>242</v>
      </c>
      <c r="L1825" s="231">
        <v>46105</v>
      </c>
      <c r="M1825" s="265">
        <v>40</v>
      </c>
      <c r="N1825" s="85" t="s">
        <v>6866</v>
      </c>
      <c r="O1825" s="85" t="s">
        <v>6867</v>
      </c>
      <c r="P1825" s="85">
        <v>2830049942</v>
      </c>
      <c r="Q1825" s="231">
        <v>46092</v>
      </c>
      <c r="R1825" s="241">
        <v>1209392503</v>
      </c>
      <c r="S1825" s="241">
        <v>224305492</v>
      </c>
      <c r="T1825" s="231">
        <v>46092</v>
      </c>
      <c r="U1825" s="261">
        <v>3286.4560000000001</v>
      </c>
      <c r="V1825" s="261">
        <v>3089.0450000000001</v>
      </c>
      <c r="W1825" s="241">
        <v>5</v>
      </c>
      <c r="X1825" s="241">
        <v>39</v>
      </c>
      <c r="Y1825" s="270" t="s">
        <v>6868</v>
      </c>
      <c r="Z1825" s="241" t="s">
        <v>258</v>
      </c>
      <c r="AA1825" s="85" t="s">
        <v>1232</v>
      </c>
      <c r="AB1825" s="241" t="s">
        <v>4913</v>
      </c>
      <c r="AC1825" s="98" t="s">
        <v>6858</v>
      </c>
      <c r="AD1825" s="75" t="s">
        <v>113</v>
      </c>
      <c r="AE1825" s="99">
        <v>46101</v>
      </c>
      <c r="AF1825" s="130">
        <v>46098.208333333336</v>
      </c>
      <c r="AG1825" s="130">
        <v>46096.625</v>
      </c>
      <c r="AH1825" s="130">
        <v>46096.625</v>
      </c>
      <c r="AI1825" s="99">
        <v>46096</v>
      </c>
      <c r="AJ1825" s="99">
        <v>46100</v>
      </c>
      <c r="AK1825" s="217">
        <v>46100</v>
      </c>
      <c r="AL1825" s="99">
        <v>46098</v>
      </c>
      <c r="AM1825" s="99">
        <v>46101</v>
      </c>
      <c r="AN1825" s="99">
        <v>46102</v>
      </c>
      <c r="AO1825" s="81" t="s">
        <v>121</v>
      </c>
      <c r="AP1825" s="81" t="s">
        <v>121</v>
      </c>
      <c r="AQ1825" s="81" t="s">
        <v>121</v>
      </c>
      <c r="AR1825" s="81" t="s">
        <v>121</v>
      </c>
      <c r="AS1825" s="81" t="s">
        <v>121</v>
      </c>
      <c r="AT1825" s="81" t="s">
        <v>121</v>
      </c>
      <c r="AU1825" s="224" t="s">
        <v>5120</v>
      </c>
      <c r="AV1825" s="134">
        <v>46092</v>
      </c>
      <c r="AW1825" s="182" t="s">
        <v>6869</v>
      </c>
      <c r="AX1825" s="182" t="s">
        <v>6870</v>
      </c>
      <c r="AY1825" s="85"/>
      <c r="AZ1825" s="271"/>
      <c r="BA1825" s="85"/>
      <c r="BB1825" s="85"/>
      <c r="BC1825" s="85"/>
      <c r="BD1825" s="85"/>
      <c r="BE1825" s="85"/>
      <c r="BF1825" s="85"/>
      <c r="BG1825" s="85"/>
      <c r="BH1825" s="85"/>
      <c r="BI1825" s="85"/>
      <c r="BJ1825" s="85"/>
      <c r="BK1825" s="85"/>
      <c r="BL1825" s="85"/>
      <c r="BM1825" s="85"/>
      <c r="BN1825" s="85"/>
      <c r="BO1825" s="85"/>
      <c r="BP1825" s="85"/>
      <c r="BQ1825" s="85"/>
      <c r="BR1825" s="85"/>
      <c r="BS1825" s="85"/>
      <c r="BT1825" s="75">
        <f>IF(COUNTIF($C$3:C1825, C1825)=1, 1, 0)</f>
        <v>0</v>
      </c>
      <c r="BU1825" s="201" t="s">
        <v>6864</v>
      </c>
      <c r="BV1825" s="74">
        <v>46101</v>
      </c>
      <c r="BW1825" s="85"/>
      <c r="BX1825" s="85"/>
      <c r="BY1825" s="85"/>
      <c r="BZ1825" s="87">
        <f t="shared" si="578"/>
        <v>10</v>
      </c>
      <c r="CB1825" s="88">
        <f t="shared" si="566"/>
        <v>12</v>
      </c>
      <c r="CC1825" s="89"/>
      <c r="CE1825" s="87">
        <f t="shared" si="575"/>
        <v>3</v>
      </c>
      <c r="CF1825" s="90">
        <v>6970530</v>
      </c>
      <c r="CG1825" s="90"/>
      <c r="CH1825" s="90">
        <v>6970530</v>
      </c>
      <c r="CI1825" s="22">
        <v>26205</v>
      </c>
      <c r="CJ1825" s="87">
        <f t="shared" si="576"/>
        <v>3</v>
      </c>
      <c r="CK1825" s="87">
        <f t="shared" si="577"/>
        <v>11</v>
      </c>
      <c r="CL1825" s="22" t="s">
        <v>5125</v>
      </c>
      <c r="CM1825" s="22" t="s">
        <v>6865</v>
      </c>
    </row>
    <row r="1826" spans="1:91" ht="14.45" customHeight="1" x14ac:dyDescent="0.25">
      <c r="A1826" s="183">
        <f t="shared" si="568"/>
        <v>1824</v>
      </c>
      <c r="B1826" s="265" t="s">
        <v>102</v>
      </c>
      <c r="C1826" s="98" t="s">
        <v>6858</v>
      </c>
      <c r="D1826" s="265">
        <v>145604470</v>
      </c>
      <c r="E1826" s="241">
        <v>5320007945</v>
      </c>
      <c r="F1826" s="231">
        <v>46088</v>
      </c>
      <c r="G1826" s="265" t="s">
        <v>2371</v>
      </c>
      <c r="H1826" s="265" t="s">
        <v>2963</v>
      </c>
      <c r="I1826" s="265" t="s">
        <v>105</v>
      </c>
      <c r="J1826" s="265" t="s">
        <v>4461</v>
      </c>
      <c r="K1826" s="265" t="s">
        <v>242</v>
      </c>
      <c r="L1826" s="231">
        <v>46099</v>
      </c>
      <c r="M1826" s="265">
        <v>0</v>
      </c>
      <c r="N1826" s="85" t="s">
        <v>6866</v>
      </c>
      <c r="O1826" s="85" t="s">
        <v>6867</v>
      </c>
      <c r="P1826" s="85">
        <v>2830049941</v>
      </c>
      <c r="Q1826" s="231">
        <v>46092</v>
      </c>
      <c r="R1826" s="241">
        <v>1209392501</v>
      </c>
      <c r="S1826" s="241">
        <v>224305471</v>
      </c>
      <c r="T1826" s="231">
        <v>46092</v>
      </c>
      <c r="U1826" s="261">
        <v>5430.5280000000002</v>
      </c>
      <c r="V1826" s="261">
        <v>5228.2529999999997</v>
      </c>
      <c r="W1826" s="241">
        <v>6</v>
      </c>
      <c r="X1826" s="241">
        <v>4</v>
      </c>
      <c r="Y1826" s="270" t="s">
        <v>6868</v>
      </c>
      <c r="Z1826" s="241" t="s">
        <v>258</v>
      </c>
      <c r="AA1826" s="85" t="s">
        <v>1232</v>
      </c>
      <c r="AB1826" s="241" t="s">
        <v>4913</v>
      </c>
      <c r="AC1826" s="98" t="s">
        <v>6858</v>
      </c>
      <c r="AD1826" s="75" t="s">
        <v>113</v>
      </c>
      <c r="AE1826" s="99">
        <v>46101</v>
      </c>
      <c r="AF1826" s="130">
        <v>46098.208333333336</v>
      </c>
      <c r="AG1826" s="130">
        <v>46096.625</v>
      </c>
      <c r="AH1826" s="130">
        <v>46096.625</v>
      </c>
      <c r="AI1826" s="99">
        <v>46096</v>
      </c>
      <c r="AJ1826" s="99">
        <v>46100</v>
      </c>
      <c r="AK1826" s="99">
        <v>46100</v>
      </c>
      <c r="AL1826" s="99">
        <v>46098</v>
      </c>
      <c r="AM1826" s="99">
        <v>46101</v>
      </c>
      <c r="AN1826" s="99">
        <v>46102</v>
      </c>
      <c r="AO1826" s="81" t="s">
        <v>121</v>
      </c>
      <c r="AP1826" s="81" t="s">
        <v>121</v>
      </c>
      <c r="AQ1826" s="81" t="s">
        <v>121</v>
      </c>
      <c r="AR1826" s="81" t="s">
        <v>121</v>
      </c>
      <c r="AS1826" s="81" t="s">
        <v>121</v>
      </c>
      <c r="AT1826" s="81" t="s">
        <v>121</v>
      </c>
      <c r="AU1826" s="224" t="s">
        <v>5120</v>
      </c>
      <c r="AV1826" s="134">
        <v>46092</v>
      </c>
      <c r="AW1826" s="182">
        <v>0</v>
      </c>
      <c r="AX1826" s="182">
        <v>0</v>
      </c>
      <c r="AY1826" s="85"/>
      <c r="AZ1826" s="271"/>
      <c r="BA1826" s="85"/>
      <c r="BB1826" s="85"/>
      <c r="BC1826" s="85"/>
      <c r="BD1826" s="85"/>
      <c r="BE1826" s="85"/>
      <c r="BF1826" s="85"/>
      <c r="BG1826" s="85"/>
      <c r="BH1826" s="85"/>
      <c r="BI1826" s="85"/>
      <c r="BJ1826" s="85"/>
      <c r="BK1826" s="85"/>
      <c r="BL1826" s="85"/>
      <c r="BM1826" s="85"/>
      <c r="BN1826" s="85"/>
      <c r="BO1826" s="85"/>
      <c r="BP1826" s="85"/>
      <c r="BQ1826" s="85"/>
      <c r="BR1826" s="85"/>
      <c r="BS1826" s="85"/>
      <c r="BT1826" s="75">
        <f>IF(COUNTIF($C$3:C1826, C1826)=1, 1, 0)</f>
        <v>0</v>
      </c>
      <c r="BU1826" s="201" t="s">
        <v>6864</v>
      </c>
      <c r="BV1826" s="74">
        <v>46101</v>
      </c>
      <c r="BW1826" s="85"/>
      <c r="BX1826" s="85"/>
      <c r="BY1826" s="85"/>
      <c r="BZ1826" s="87">
        <f t="shared" si="578"/>
        <v>10</v>
      </c>
      <c r="CB1826" s="88">
        <f t="shared" si="566"/>
        <v>12</v>
      </c>
      <c r="CC1826" s="89"/>
      <c r="CE1826" s="87">
        <f t="shared" si="575"/>
        <v>3</v>
      </c>
      <c r="CF1826" s="90"/>
      <c r="CG1826" s="90"/>
      <c r="CH1826" s="90"/>
      <c r="CJ1826" s="87">
        <f t="shared" si="576"/>
        <v>3</v>
      </c>
      <c r="CK1826" s="87">
        <f t="shared" si="577"/>
        <v>11</v>
      </c>
      <c r="CL1826" s="22" t="s">
        <v>5125</v>
      </c>
      <c r="CM1826" s="22" t="s">
        <v>6865</v>
      </c>
    </row>
    <row r="1827" spans="1:91" ht="14.45" customHeight="1" x14ac:dyDescent="0.25">
      <c r="A1827" s="183">
        <f t="shared" si="568"/>
        <v>1825</v>
      </c>
      <c r="B1827" s="265" t="s">
        <v>102</v>
      </c>
      <c r="C1827" s="98" t="s">
        <v>6858</v>
      </c>
      <c r="D1827" s="265">
        <v>145687107</v>
      </c>
      <c r="E1827" s="241">
        <v>5320007945</v>
      </c>
      <c r="F1827" s="231">
        <v>46088</v>
      </c>
      <c r="G1827" s="265" t="s">
        <v>1187</v>
      </c>
      <c r="H1827" s="265" t="s">
        <v>2963</v>
      </c>
      <c r="I1827" s="265" t="s">
        <v>105</v>
      </c>
      <c r="J1827" s="265" t="s">
        <v>4461</v>
      </c>
      <c r="K1827" s="265" t="s">
        <v>242</v>
      </c>
      <c r="L1827" s="231">
        <v>46106</v>
      </c>
      <c r="M1827" s="265">
        <v>0</v>
      </c>
      <c r="N1827" s="85" t="s">
        <v>6866</v>
      </c>
      <c r="O1827" s="85" t="s">
        <v>6867</v>
      </c>
      <c r="P1827" s="85">
        <v>2830049944</v>
      </c>
      <c r="Q1827" s="231">
        <v>46092</v>
      </c>
      <c r="R1827" s="241">
        <v>1209392505</v>
      </c>
      <c r="S1827" s="241">
        <v>224305484</v>
      </c>
      <c r="T1827" s="231">
        <v>46092</v>
      </c>
      <c r="U1827" s="261">
        <v>2150.0770000000002</v>
      </c>
      <c r="V1827" s="261">
        <v>2079.982</v>
      </c>
      <c r="W1827" s="241">
        <v>2</v>
      </c>
      <c r="X1827" s="241">
        <v>2</v>
      </c>
      <c r="Y1827" s="270" t="s">
        <v>6868</v>
      </c>
      <c r="Z1827" s="241" t="s">
        <v>258</v>
      </c>
      <c r="AA1827" s="85" t="s">
        <v>1232</v>
      </c>
      <c r="AB1827" s="241" t="s">
        <v>4913</v>
      </c>
      <c r="AC1827" s="98" t="s">
        <v>6858</v>
      </c>
      <c r="AD1827" s="75" t="s">
        <v>113</v>
      </c>
      <c r="AE1827" s="99">
        <v>46101</v>
      </c>
      <c r="AF1827" s="130">
        <v>46098.208333333336</v>
      </c>
      <c r="AG1827" s="130">
        <v>46096.625</v>
      </c>
      <c r="AH1827" s="130">
        <v>46096.625</v>
      </c>
      <c r="AI1827" s="99">
        <v>46096</v>
      </c>
      <c r="AJ1827" s="99">
        <v>46100</v>
      </c>
      <c r="AK1827" s="99">
        <v>46100</v>
      </c>
      <c r="AL1827" s="99">
        <v>46098</v>
      </c>
      <c r="AM1827" s="99">
        <v>46101</v>
      </c>
      <c r="AN1827" s="99">
        <v>46102</v>
      </c>
      <c r="AO1827" s="81" t="s">
        <v>121</v>
      </c>
      <c r="AP1827" s="81" t="s">
        <v>121</v>
      </c>
      <c r="AQ1827" s="81" t="s">
        <v>121</v>
      </c>
      <c r="AR1827" s="81" t="s">
        <v>121</v>
      </c>
      <c r="AS1827" s="81" t="s">
        <v>121</v>
      </c>
      <c r="AT1827" s="81" t="s">
        <v>121</v>
      </c>
      <c r="AU1827" s="224" t="s">
        <v>5120</v>
      </c>
      <c r="AV1827" s="134">
        <v>46092</v>
      </c>
      <c r="AW1827" s="182">
        <v>0</v>
      </c>
      <c r="AX1827" s="182">
        <v>0</v>
      </c>
      <c r="AY1827" s="85"/>
      <c r="AZ1827" s="271"/>
      <c r="BA1827" s="85"/>
      <c r="BB1827" s="85"/>
      <c r="BC1827" s="85"/>
      <c r="BD1827" s="85"/>
      <c r="BE1827" s="85"/>
      <c r="BF1827" s="85"/>
      <c r="BG1827" s="85"/>
      <c r="BH1827" s="85"/>
      <c r="BI1827" s="85"/>
      <c r="BJ1827" s="85"/>
      <c r="BK1827" s="85"/>
      <c r="BL1827" s="85"/>
      <c r="BM1827" s="85"/>
      <c r="BN1827" s="85"/>
      <c r="BO1827" s="85"/>
      <c r="BP1827" s="85"/>
      <c r="BQ1827" s="85"/>
      <c r="BR1827" s="85"/>
      <c r="BS1827" s="85"/>
      <c r="BT1827" s="75">
        <f>IF(COUNTIF($C$3:C1827, C1827)=1, 1, 0)</f>
        <v>0</v>
      </c>
      <c r="BU1827" s="201" t="s">
        <v>6864</v>
      </c>
      <c r="BV1827" s="74">
        <v>46101</v>
      </c>
      <c r="BW1827" s="85"/>
      <c r="BX1827" s="85"/>
      <c r="BY1827" s="85"/>
      <c r="BZ1827" s="87">
        <f t="shared" si="578"/>
        <v>10</v>
      </c>
      <c r="CB1827" s="88">
        <f t="shared" si="566"/>
        <v>12</v>
      </c>
      <c r="CC1827" s="89"/>
      <c r="CE1827" s="87">
        <f t="shared" si="575"/>
        <v>3</v>
      </c>
      <c r="CF1827" s="90"/>
      <c r="CG1827" s="90"/>
      <c r="CH1827" s="90"/>
      <c r="CJ1827" s="87">
        <f t="shared" si="576"/>
        <v>3</v>
      </c>
      <c r="CK1827" s="87">
        <f t="shared" si="577"/>
        <v>11</v>
      </c>
      <c r="CL1827" s="22" t="s">
        <v>5125</v>
      </c>
      <c r="CM1827" s="22" t="s">
        <v>6865</v>
      </c>
    </row>
    <row r="1828" spans="1:91" ht="14.45" customHeight="1" x14ac:dyDescent="0.25">
      <c r="A1828" s="183">
        <f t="shared" si="568"/>
        <v>1826</v>
      </c>
      <c r="B1828" s="265" t="s">
        <v>102</v>
      </c>
      <c r="C1828" s="98" t="s">
        <v>6858</v>
      </c>
      <c r="D1828" s="265">
        <v>145686880</v>
      </c>
      <c r="E1828" s="241">
        <v>5320007945</v>
      </c>
      <c r="F1828" s="231">
        <v>46088</v>
      </c>
      <c r="G1828" s="265" t="s">
        <v>6871</v>
      </c>
      <c r="H1828" s="265" t="s">
        <v>2963</v>
      </c>
      <c r="I1828" s="265" t="s">
        <v>105</v>
      </c>
      <c r="J1828" s="265" t="s">
        <v>4461</v>
      </c>
      <c r="K1828" s="265" t="s">
        <v>242</v>
      </c>
      <c r="L1828" s="231">
        <v>46106</v>
      </c>
      <c r="M1828" s="265">
        <v>0</v>
      </c>
      <c r="N1828" s="85" t="s">
        <v>6866</v>
      </c>
      <c r="O1828" s="85" t="s">
        <v>6867</v>
      </c>
      <c r="P1828" s="85">
        <v>2830049943</v>
      </c>
      <c r="Q1828" s="231">
        <v>46092</v>
      </c>
      <c r="R1828" s="241">
        <v>1209392504</v>
      </c>
      <c r="S1828" s="241">
        <v>224305478</v>
      </c>
      <c r="T1828" s="231">
        <v>46092</v>
      </c>
      <c r="U1828" s="261">
        <v>1772.25</v>
      </c>
      <c r="V1828" s="261">
        <v>1699.777</v>
      </c>
      <c r="W1828" s="241">
        <v>4</v>
      </c>
      <c r="X1828" s="241">
        <v>1</v>
      </c>
      <c r="Y1828" s="270" t="s">
        <v>6868</v>
      </c>
      <c r="Z1828" s="241" t="s">
        <v>258</v>
      </c>
      <c r="AA1828" s="85" t="s">
        <v>1232</v>
      </c>
      <c r="AB1828" s="241" t="s">
        <v>4913</v>
      </c>
      <c r="AC1828" s="98" t="s">
        <v>6858</v>
      </c>
      <c r="AD1828" s="75" t="s">
        <v>113</v>
      </c>
      <c r="AE1828" s="99">
        <v>46101</v>
      </c>
      <c r="AF1828" s="130">
        <v>46098.208333333336</v>
      </c>
      <c r="AG1828" s="130">
        <v>46096.625</v>
      </c>
      <c r="AH1828" s="130">
        <v>46096.625</v>
      </c>
      <c r="AI1828" s="99">
        <v>46096</v>
      </c>
      <c r="AJ1828" s="99">
        <v>46100</v>
      </c>
      <c r="AK1828" s="99">
        <v>46100</v>
      </c>
      <c r="AL1828" s="99">
        <v>46098</v>
      </c>
      <c r="AM1828" s="99">
        <v>46101</v>
      </c>
      <c r="AN1828" s="99">
        <v>46102</v>
      </c>
      <c r="AO1828" s="81" t="s">
        <v>121</v>
      </c>
      <c r="AP1828" s="81" t="s">
        <v>121</v>
      </c>
      <c r="AQ1828" s="81" t="s">
        <v>121</v>
      </c>
      <c r="AR1828" s="81" t="s">
        <v>121</v>
      </c>
      <c r="AS1828" s="81" t="s">
        <v>121</v>
      </c>
      <c r="AT1828" s="81" t="s">
        <v>121</v>
      </c>
      <c r="AU1828" s="224" t="s">
        <v>5120</v>
      </c>
      <c r="AV1828" s="134">
        <v>46092</v>
      </c>
      <c r="AW1828" s="182">
        <v>0</v>
      </c>
      <c r="AX1828" s="182">
        <v>0</v>
      </c>
      <c r="AY1828" s="85"/>
      <c r="AZ1828" s="271"/>
      <c r="BA1828" s="85"/>
      <c r="BB1828" s="85"/>
      <c r="BC1828" s="85"/>
      <c r="BD1828" s="85"/>
      <c r="BE1828" s="85"/>
      <c r="BF1828" s="85"/>
      <c r="BG1828" s="85"/>
      <c r="BH1828" s="85"/>
      <c r="BI1828" s="85"/>
      <c r="BJ1828" s="85"/>
      <c r="BK1828" s="85"/>
      <c r="BL1828" s="85"/>
      <c r="BM1828" s="85"/>
      <c r="BN1828" s="85"/>
      <c r="BO1828" s="85"/>
      <c r="BP1828" s="85"/>
      <c r="BQ1828" s="85"/>
      <c r="BR1828" s="85"/>
      <c r="BS1828" s="85"/>
      <c r="BT1828" s="75">
        <f>IF(COUNTIF($C$3:C1828, C1828)=1, 1, 0)</f>
        <v>0</v>
      </c>
      <c r="BU1828" s="201" t="s">
        <v>6864</v>
      </c>
      <c r="BV1828" s="74">
        <v>46101</v>
      </c>
      <c r="BW1828" s="85"/>
      <c r="BX1828" s="85"/>
      <c r="BY1828" s="85"/>
      <c r="BZ1828" s="87">
        <f t="shared" si="578"/>
        <v>10</v>
      </c>
      <c r="CB1828" s="88">
        <f t="shared" si="566"/>
        <v>12</v>
      </c>
      <c r="CC1828" s="89"/>
      <c r="CE1828" s="87">
        <f t="shared" si="575"/>
        <v>3</v>
      </c>
      <c r="CF1828" s="90"/>
      <c r="CG1828" s="90"/>
      <c r="CH1828" s="90"/>
      <c r="CJ1828" s="87">
        <f t="shared" si="576"/>
        <v>3</v>
      </c>
      <c r="CK1828" s="87">
        <f t="shared" si="577"/>
        <v>11</v>
      </c>
      <c r="CL1828" s="22" t="s">
        <v>5125</v>
      </c>
      <c r="CM1828" s="22" t="s">
        <v>6865</v>
      </c>
    </row>
    <row r="1829" spans="1:91" ht="14.45" customHeight="1" x14ac:dyDescent="0.25">
      <c r="A1829" s="183">
        <f t="shared" si="568"/>
        <v>1827</v>
      </c>
      <c r="B1829" s="265" t="s">
        <v>102</v>
      </c>
      <c r="C1829" s="270" t="s">
        <v>6872</v>
      </c>
      <c r="D1829" s="265">
        <v>145686611</v>
      </c>
      <c r="E1829" s="241"/>
      <c r="F1829" s="231">
        <v>46091</v>
      </c>
      <c r="G1829" s="265" t="s">
        <v>6873</v>
      </c>
      <c r="H1829" s="265" t="s">
        <v>2963</v>
      </c>
      <c r="I1829" s="265" t="s">
        <v>105</v>
      </c>
      <c r="J1829" s="265" t="s">
        <v>4461</v>
      </c>
      <c r="K1829" s="265" t="s">
        <v>242</v>
      </c>
      <c r="L1829" s="231">
        <v>46097</v>
      </c>
      <c r="M1829" s="265">
        <v>40</v>
      </c>
      <c r="N1829" s="85" t="s">
        <v>6874</v>
      </c>
      <c r="O1829" s="85" t="s">
        <v>6875</v>
      </c>
      <c r="P1829" s="85">
        <v>2830049926</v>
      </c>
      <c r="Q1829" s="231">
        <v>46092</v>
      </c>
      <c r="R1829" s="241">
        <v>1209392414</v>
      </c>
      <c r="S1829" s="241">
        <v>224304374</v>
      </c>
      <c r="T1829" s="231">
        <v>46092</v>
      </c>
      <c r="U1829" s="261">
        <v>15977.023999999999</v>
      </c>
      <c r="V1829" s="261">
        <v>15381.57</v>
      </c>
      <c r="W1829" s="241">
        <v>18</v>
      </c>
      <c r="X1829" s="241">
        <v>12</v>
      </c>
      <c r="Y1829" s="270" t="s">
        <v>6876</v>
      </c>
      <c r="Z1829" s="241" t="s">
        <v>258</v>
      </c>
      <c r="AA1829" s="85" t="s">
        <v>6468</v>
      </c>
      <c r="AB1829" s="241" t="s">
        <v>5789</v>
      </c>
      <c r="AC1829" s="270" t="s">
        <v>6872</v>
      </c>
      <c r="AD1829" s="75" t="s">
        <v>113</v>
      </c>
      <c r="AE1829" s="99">
        <v>46097</v>
      </c>
      <c r="AF1829" s="130">
        <v>46096</v>
      </c>
      <c r="AG1829" s="130">
        <v>46094.5</v>
      </c>
      <c r="AH1829" s="130">
        <v>46096.625</v>
      </c>
      <c r="AI1829" s="99">
        <v>46096</v>
      </c>
      <c r="AJ1829" s="221"/>
      <c r="AK1829" s="134"/>
      <c r="AL1829" s="99">
        <v>46098</v>
      </c>
      <c r="AM1829" s="376"/>
      <c r="AN1829" s="241"/>
      <c r="AO1829" s="81">
        <f>IF(AH1829&lt;AG1829,IF(AH1829=0,"",AH1829-1),IF(AG1829=0,"",AG1829-1))</f>
        <v>46093.5</v>
      </c>
      <c r="AP1829" s="81">
        <f>IF(AH1829&lt;AG1829,IF(AH1829=0,"",AH1829),IF(AG1829=0,"",AG1829))</f>
        <v>46094.5</v>
      </c>
      <c r="AQ1829" s="81">
        <f>IF(AH1829&lt;AG1829,IF(AH1829=0,"",AH1829),IF(AG1829=0,"",AG1829))</f>
        <v>46094.5</v>
      </c>
      <c r="AR1829" s="81">
        <f>IF(AI1829=0,"",IF(AI1829&lt;AJ1829,AJ1829+1,AI1829+1))</f>
        <v>46097</v>
      </c>
      <c r="AS1829" s="81">
        <f>IF(AI1829=0,"",IF(AE1829=0,IF(AJ1829=0,AI1829+2,AJ1829+2),AE1829+2))</f>
        <v>46099</v>
      </c>
      <c r="AT1829" s="81">
        <f>IF(AI1829=0,"",IF(AI1829&lt;AJ1829,AJ1829+1,AI1829+1))</f>
        <v>46097</v>
      </c>
      <c r="AU1829" s="224" t="s">
        <v>5120</v>
      </c>
      <c r="AV1829" s="134">
        <v>46092</v>
      </c>
      <c r="AW1829" s="182" t="s">
        <v>6877</v>
      </c>
      <c r="AX1829" s="182" t="s">
        <v>6878</v>
      </c>
      <c r="AY1829" s="85"/>
      <c r="AZ1829" s="271"/>
      <c r="BA1829" s="85"/>
      <c r="BB1829" s="85"/>
      <c r="BC1829" s="85"/>
      <c r="BD1829" s="85"/>
      <c r="BE1829" s="85"/>
      <c r="BF1829" s="85"/>
      <c r="BG1829" s="85"/>
      <c r="BH1829" s="85"/>
      <c r="BI1829" s="85"/>
      <c r="BJ1829" s="85"/>
      <c r="BK1829" s="85"/>
      <c r="BL1829" s="85"/>
      <c r="BM1829" s="85"/>
      <c r="BN1829" s="85"/>
      <c r="BO1829" s="85"/>
      <c r="BP1829" s="85"/>
      <c r="BQ1829" s="85"/>
      <c r="BR1829" s="85"/>
      <c r="BS1829" s="85"/>
      <c r="BT1829" s="75">
        <f>IF(COUNTIF($C$3:C1829, C1829)=1, 1, 0)</f>
        <v>1</v>
      </c>
      <c r="BU1829" s="337" t="s">
        <v>6879</v>
      </c>
      <c r="BV1829" s="340">
        <v>46097</v>
      </c>
      <c r="BW1829" s="85"/>
      <c r="BX1829" s="85"/>
      <c r="BY1829" s="85"/>
      <c r="BZ1829" s="87">
        <f t="shared" si="578"/>
        <v>11</v>
      </c>
      <c r="CB1829" s="88">
        <f t="shared" si="566"/>
        <v>12</v>
      </c>
      <c r="CC1829" s="89"/>
      <c r="CE1829" s="87">
        <f t="shared" si="575"/>
        <v>3</v>
      </c>
      <c r="CF1829" s="90">
        <v>6968668</v>
      </c>
      <c r="CG1829" s="90"/>
      <c r="CH1829" s="90">
        <v>6968668</v>
      </c>
      <c r="CI1829" s="22">
        <v>26198</v>
      </c>
      <c r="CJ1829" s="87">
        <f t="shared" si="576"/>
        <v>3</v>
      </c>
      <c r="CK1829" s="87">
        <f t="shared" si="577"/>
        <v>11</v>
      </c>
      <c r="CL1829" s="22" t="s">
        <v>5125</v>
      </c>
      <c r="CM1829" s="22" t="s">
        <v>6880</v>
      </c>
    </row>
    <row r="1830" spans="1:91" ht="14.45" customHeight="1" x14ac:dyDescent="0.25">
      <c r="A1830" s="183">
        <f t="shared" si="568"/>
        <v>1828</v>
      </c>
      <c r="B1830" s="100" t="s">
        <v>102</v>
      </c>
      <c r="C1830" s="107">
        <v>265826213</v>
      </c>
      <c r="D1830" s="265">
        <v>145696056</v>
      </c>
      <c r="E1830" s="241"/>
      <c r="F1830" s="231">
        <v>46093</v>
      </c>
      <c r="G1830" s="265" t="s">
        <v>1186</v>
      </c>
      <c r="H1830" s="265" t="s">
        <v>2963</v>
      </c>
      <c r="I1830" s="265" t="s">
        <v>105</v>
      </c>
      <c r="J1830" s="85" t="s">
        <v>1161</v>
      </c>
      <c r="K1830" s="265" t="s">
        <v>242</v>
      </c>
      <c r="L1830" s="231">
        <v>46111</v>
      </c>
      <c r="M1830" s="265">
        <v>40</v>
      </c>
      <c r="N1830" s="85" t="s">
        <v>6881</v>
      </c>
      <c r="O1830" s="85" t="s">
        <v>6882</v>
      </c>
      <c r="P1830" s="85">
        <v>2830050029</v>
      </c>
      <c r="Q1830" s="231">
        <v>46094</v>
      </c>
      <c r="R1830" s="241">
        <v>1209393155</v>
      </c>
      <c r="S1830" s="241">
        <v>224316540</v>
      </c>
      <c r="T1830" s="231">
        <v>46094</v>
      </c>
      <c r="U1830" s="261">
        <v>21142.769</v>
      </c>
      <c r="V1830" s="261">
        <v>20335.304</v>
      </c>
      <c r="W1830" s="241">
        <v>20</v>
      </c>
      <c r="X1830" s="241">
        <v>30</v>
      </c>
      <c r="Y1830" s="270">
        <v>266093027</v>
      </c>
      <c r="Z1830" s="241" t="s">
        <v>110</v>
      </c>
      <c r="AA1830" s="85" t="s">
        <v>3998</v>
      </c>
      <c r="AB1830" s="265" t="s">
        <v>6018</v>
      </c>
      <c r="AC1830" s="270">
        <v>265826213</v>
      </c>
      <c r="AD1830" s="75" t="s">
        <v>113</v>
      </c>
      <c r="AE1830" s="74">
        <v>46099</v>
      </c>
      <c r="AF1830" s="130">
        <v>46097.083333333336</v>
      </c>
      <c r="AG1830" s="130">
        <v>46067.708333333336</v>
      </c>
      <c r="AH1830" s="130">
        <v>46067.708333333336</v>
      </c>
      <c r="AI1830" s="99">
        <v>46097</v>
      </c>
      <c r="AJ1830" s="99">
        <v>46098</v>
      </c>
      <c r="AK1830" s="225">
        <v>46098</v>
      </c>
      <c r="AL1830" s="99">
        <v>46103</v>
      </c>
      <c r="AM1830" s="241"/>
      <c r="AN1830" s="101">
        <v>46103</v>
      </c>
      <c r="AO1830" s="81">
        <f>IF(AH1830&lt;AG1830,IF(AH1830=0,"",AH1830-1),IF(AG1830=0,"",AG1830-1))</f>
        <v>46066.708333333336</v>
      </c>
      <c r="AP1830" s="81">
        <f>IF(AH1830&lt;AG1830,IF(AH1830=0,"",AH1830),IF(AG1830=0,"",AG1830))</f>
        <v>46067.708333333336</v>
      </c>
      <c r="AQ1830" s="81">
        <f>IF(AH1830&lt;AG1830,IF(AH1830=0,"",AH1830),IF(AG1830=0,"",AG1830))</f>
        <v>46067.708333333336</v>
      </c>
      <c r="AR1830" s="81">
        <f>IF(AI1830=0,"",IF(AI1830&lt;AJ1830,AJ1830+1,AI1830+1))</f>
        <v>46099</v>
      </c>
      <c r="AS1830" s="81">
        <f>IF(AI1830=0,"",IF(AE1830=0,IF(AJ1830=0,AI1830+2,AJ1830+2),AE1830+2))</f>
        <v>46101</v>
      </c>
      <c r="AT1830" s="81">
        <f>IF(AI1830=0,"",IF(AI1830&lt;AJ1830,AJ1830+1,AI1830+1))</f>
        <v>46099</v>
      </c>
      <c r="AU1830" s="224" t="s">
        <v>5120</v>
      </c>
      <c r="AV1830" s="134">
        <v>46094</v>
      </c>
      <c r="AW1830" s="182" t="s">
        <v>6883</v>
      </c>
      <c r="AX1830" s="182" t="s">
        <v>6884</v>
      </c>
      <c r="AY1830" s="85"/>
      <c r="AZ1830" s="271"/>
      <c r="BA1830" s="85"/>
      <c r="BB1830" s="85"/>
      <c r="BC1830" s="85"/>
      <c r="BD1830" s="85"/>
      <c r="BE1830" s="85"/>
      <c r="BF1830" s="85"/>
      <c r="BG1830" s="85"/>
      <c r="BH1830" s="85"/>
      <c r="BI1830" s="85"/>
      <c r="BJ1830" s="85"/>
      <c r="BK1830" s="85"/>
      <c r="BL1830" s="85"/>
      <c r="BM1830" s="85"/>
      <c r="BN1830" s="85"/>
      <c r="BO1830" s="85"/>
      <c r="BP1830" s="85"/>
      <c r="BQ1830" s="85"/>
      <c r="BR1830" s="85"/>
      <c r="BS1830" s="85"/>
      <c r="BT1830" s="75">
        <f>IF(COUNTIF($C$3:C1830, C1830)=1, 1, 0)</f>
        <v>0</v>
      </c>
      <c r="BU1830" s="201" t="s">
        <v>6037</v>
      </c>
      <c r="BV1830" s="74">
        <v>46099</v>
      </c>
      <c r="BW1830" s="85"/>
      <c r="BX1830" s="85"/>
      <c r="BY1830" s="85"/>
      <c r="BZ1830" s="87">
        <f t="shared" si="578"/>
        <v>11</v>
      </c>
      <c r="CB1830" s="88">
        <f t="shared" si="566"/>
        <v>12</v>
      </c>
      <c r="CC1830" s="89"/>
      <c r="CE1830" s="87">
        <f t="shared" si="575"/>
        <v>3</v>
      </c>
      <c r="CF1830" s="90">
        <v>4054600</v>
      </c>
      <c r="CG1830" s="90">
        <v>3040950</v>
      </c>
      <c r="CH1830" s="90">
        <v>7095550</v>
      </c>
      <c r="CI1830" s="22">
        <v>26675</v>
      </c>
      <c r="CJ1830" s="87">
        <f t="shared" si="576"/>
        <v>3</v>
      </c>
      <c r="CK1830" s="87">
        <f t="shared" si="577"/>
        <v>11</v>
      </c>
      <c r="CL1830" s="22" t="s">
        <v>5125</v>
      </c>
      <c r="CM1830" s="22" t="s">
        <v>6038</v>
      </c>
    </row>
    <row r="1831" spans="1:91" ht="14.45" customHeight="1" x14ac:dyDescent="0.25">
      <c r="A1831" s="183">
        <f t="shared" si="568"/>
        <v>1829</v>
      </c>
      <c r="B1831" s="100" t="s">
        <v>102</v>
      </c>
      <c r="C1831" s="107">
        <v>267238902</v>
      </c>
      <c r="D1831" s="265">
        <v>145696072</v>
      </c>
      <c r="E1831" s="241"/>
      <c r="F1831" s="231">
        <v>46093</v>
      </c>
      <c r="G1831" s="265" t="s">
        <v>1186</v>
      </c>
      <c r="H1831" s="265" t="s">
        <v>2963</v>
      </c>
      <c r="I1831" s="265" t="s">
        <v>105</v>
      </c>
      <c r="J1831" s="85" t="s">
        <v>1161</v>
      </c>
      <c r="K1831" s="265" t="s">
        <v>242</v>
      </c>
      <c r="L1831" s="231">
        <v>46111</v>
      </c>
      <c r="M1831" s="265">
        <v>40</v>
      </c>
      <c r="N1831" s="85" t="s">
        <v>6885</v>
      </c>
      <c r="O1831" s="85" t="s">
        <v>6886</v>
      </c>
      <c r="P1831" s="85">
        <v>2830050082</v>
      </c>
      <c r="Q1831" s="231">
        <v>46095</v>
      </c>
      <c r="R1831" s="241">
        <v>1209393434</v>
      </c>
      <c r="S1831" s="241">
        <v>224316544</v>
      </c>
      <c r="T1831" s="231">
        <v>46095</v>
      </c>
      <c r="U1831" s="261">
        <v>21101.345000000001</v>
      </c>
      <c r="V1831" s="261">
        <v>20295.420999999998</v>
      </c>
      <c r="W1831" s="241">
        <v>20</v>
      </c>
      <c r="X1831" s="241">
        <v>30</v>
      </c>
      <c r="Y1831" s="270">
        <v>266981422</v>
      </c>
      <c r="Z1831" s="241" t="s">
        <v>110</v>
      </c>
      <c r="AA1831" s="85" t="s">
        <v>3998</v>
      </c>
      <c r="AB1831" s="265" t="s">
        <v>6018</v>
      </c>
      <c r="AC1831" s="270">
        <v>267238902</v>
      </c>
      <c r="AD1831" s="75" t="s">
        <v>113</v>
      </c>
      <c r="AE1831" s="241"/>
      <c r="AF1831" s="130">
        <v>46097.083333333336</v>
      </c>
      <c r="AG1831" s="130">
        <v>46067.708333333336</v>
      </c>
      <c r="AH1831" s="130">
        <v>46067.708333333336</v>
      </c>
      <c r="AI1831" s="99">
        <v>46097</v>
      </c>
      <c r="AJ1831" s="99">
        <v>46098</v>
      </c>
      <c r="AK1831" s="217">
        <v>46098</v>
      </c>
      <c r="AL1831" s="99">
        <v>46103</v>
      </c>
      <c r="AM1831" s="241"/>
      <c r="AN1831" s="101">
        <v>46103</v>
      </c>
      <c r="AO1831" s="81">
        <f>IF(AH1831&lt;AG1831,IF(AH1831=0,"",AH1831-1),IF(AG1831=0,"",AG1831-1))</f>
        <v>46066.708333333336</v>
      </c>
      <c r="AP1831" s="81">
        <f>IF(AH1831&lt;AG1831,IF(AH1831=0,"",AH1831),IF(AG1831=0,"",AG1831))</f>
        <v>46067.708333333336</v>
      </c>
      <c r="AQ1831" s="81">
        <f>IF(AH1831&lt;AG1831,IF(AH1831=0,"",AH1831),IF(AG1831=0,"",AG1831))</f>
        <v>46067.708333333336</v>
      </c>
      <c r="AR1831" s="81">
        <f>IF(AI1831=0,"",IF(AI1831&lt;AJ1831,AJ1831+1,AI1831+1))</f>
        <v>46099</v>
      </c>
      <c r="AS1831" s="81">
        <f>IF(AI1831=0,"",IF(AE1831=0,IF(AJ1831=0,AI1831+2,AJ1831+2),AE1831+2))</f>
        <v>46100</v>
      </c>
      <c r="AT1831" s="81">
        <f>IF(AI1831=0,"",IF(AI1831&lt;AJ1831,AJ1831+1,AI1831+1))</f>
        <v>46099</v>
      </c>
      <c r="AU1831" s="224" t="s">
        <v>5120</v>
      </c>
      <c r="AV1831" s="134">
        <v>46095</v>
      </c>
      <c r="AW1831" s="182" t="s">
        <v>6887</v>
      </c>
      <c r="AX1831" s="182" t="s">
        <v>6888</v>
      </c>
      <c r="AY1831" s="85"/>
      <c r="AZ1831" s="271"/>
      <c r="BA1831" s="85"/>
      <c r="BB1831" s="85"/>
      <c r="BC1831" s="85"/>
      <c r="BD1831" s="85"/>
      <c r="BE1831" s="85"/>
      <c r="BF1831" s="85"/>
      <c r="BG1831" s="85"/>
      <c r="BH1831" s="85"/>
      <c r="BI1831" s="85"/>
      <c r="BJ1831" s="85"/>
      <c r="BK1831" s="85"/>
      <c r="BL1831" s="85"/>
      <c r="BM1831" s="85"/>
      <c r="BN1831" s="85"/>
      <c r="BO1831" s="85"/>
      <c r="BP1831" s="85"/>
      <c r="BQ1831" s="85"/>
      <c r="BR1831" s="85"/>
      <c r="BS1831" s="85"/>
      <c r="BT1831" s="75">
        <f>IF(COUNTIF($C$3:C1831, C1831)=1, 1, 0)</f>
        <v>0</v>
      </c>
      <c r="BU1831" s="337" t="s">
        <v>6720</v>
      </c>
      <c r="BV1831" s="340">
        <v>46098</v>
      </c>
      <c r="BW1831" s="85"/>
      <c r="BX1831" s="85"/>
      <c r="BY1831" s="85"/>
      <c r="BZ1831" s="87">
        <f t="shared" si="578"/>
        <v>11</v>
      </c>
      <c r="CB1831" s="88">
        <f t="shared" si="566"/>
        <v>12</v>
      </c>
      <c r="CC1831" s="89"/>
      <c r="CE1831" s="87">
        <f t="shared" si="575"/>
        <v>3</v>
      </c>
      <c r="CF1831" s="90">
        <v>4051408</v>
      </c>
      <c r="CG1831" s="90">
        <v>3038556</v>
      </c>
      <c r="CH1831" s="90">
        <v>7089964</v>
      </c>
      <c r="CI1831" s="22">
        <v>26654</v>
      </c>
      <c r="CJ1831" s="87">
        <f t="shared" si="576"/>
        <v>3</v>
      </c>
      <c r="CK1831" s="87">
        <f t="shared" si="577"/>
        <v>11</v>
      </c>
      <c r="CL1831" s="22" t="s">
        <v>5125</v>
      </c>
      <c r="CM1831" s="22" t="s">
        <v>6721</v>
      </c>
    </row>
    <row r="1832" spans="1:91" ht="14.45" customHeight="1" x14ac:dyDescent="0.25">
      <c r="A1832" s="183">
        <f t="shared" si="568"/>
        <v>1830</v>
      </c>
      <c r="B1832" s="100" t="s">
        <v>102</v>
      </c>
      <c r="C1832" s="107">
        <v>267238902</v>
      </c>
      <c r="D1832" s="265">
        <v>145695982</v>
      </c>
      <c r="E1832" s="241"/>
      <c r="F1832" s="231">
        <v>46093</v>
      </c>
      <c r="G1832" s="265" t="s">
        <v>1247</v>
      </c>
      <c r="H1832" s="265" t="s">
        <v>2963</v>
      </c>
      <c r="I1832" s="265" t="s">
        <v>105</v>
      </c>
      <c r="J1832" s="85" t="s">
        <v>1161</v>
      </c>
      <c r="K1832" s="265" t="s">
        <v>242</v>
      </c>
      <c r="L1832" s="231">
        <v>46111</v>
      </c>
      <c r="M1832" s="265">
        <v>40</v>
      </c>
      <c r="N1832" s="85" t="s">
        <v>6889</v>
      </c>
      <c r="O1832" s="85" t="s">
        <v>6890</v>
      </c>
      <c r="P1832" s="85">
        <v>2830050087</v>
      </c>
      <c r="Q1832" s="231">
        <v>46095</v>
      </c>
      <c r="R1832" s="241">
        <v>1209393443</v>
      </c>
      <c r="S1832" s="241">
        <v>224316590</v>
      </c>
      <c r="T1832" s="231">
        <v>46095</v>
      </c>
      <c r="U1832" s="261">
        <v>18838.37</v>
      </c>
      <c r="V1832" s="261">
        <v>18130.554</v>
      </c>
      <c r="W1832" s="241">
        <v>19</v>
      </c>
      <c r="X1832" s="241">
        <v>15</v>
      </c>
      <c r="Y1832" s="270">
        <v>266981501</v>
      </c>
      <c r="Z1832" s="241" t="s">
        <v>110</v>
      </c>
      <c r="AA1832" s="85" t="s">
        <v>3998</v>
      </c>
      <c r="AB1832" s="265" t="s">
        <v>6018</v>
      </c>
      <c r="AC1832" s="270">
        <v>267238902</v>
      </c>
      <c r="AD1832" s="75" t="s">
        <v>113</v>
      </c>
      <c r="AE1832" s="241"/>
      <c r="AF1832" s="130">
        <v>46097.083333333336</v>
      </c>
      <c r="AG1832" s="130">
        <v>46067.708333333336</v>
      </c>
      <c r="AH1832" s="130">
        <v>46067.708333333336</v>
      </c>
      <c r="AI1832" s="99">
        <v>46097</v>
      </c>
      <c r="AJ1832" s="99">
        <v>46098</v>
      </c>
      <c r="AK1832" s="217">
        <v>46098</v>
      </c>
      <c r="AL1832" s="99">
        <v>46103</v>
      </c>
      <c r="AM1832" s="241"/>
      <c r="AN1832" s="101">
        <v>46103</v>
      </c>
      <c r="AO1832" s="81">
        <f>IF(AH1832&lt;AG1832,IF(AH1832=0,"",AH1832-1),IF(AG1832=0,"",AG1832-1))</f>
        <v>46066.708333333336</v>
      </c>
      <c r="AP1832" s="81">
        <f>IF(AH1832&lt;AG1832,IF(AH1832=0,"",AH1832),IF(AG1832=0,"",AG1832))</f>
        <v>46067.708333333336</v>
      </c>
      <c r="AQ1832" s="81">
        <f>IF(AH1832&lt;AG1832,IF(AH1832=0,"",AH1832),IF(AG1832=0,"",AG1832))</f>
        <v>46067.708333333336</v>
      </c>
      <c r="AR1832" s="81">
        <f>IF(AI1832=0,"",IF(AI1832&lt;AJ1832,AJ1832+1,AI1832+1))</f>
        <v>46099</v>
      </c>
      <c r="AS1832" s="81">
        <f>IF(AI1832=0,"",IF(AE1832=0,IF(AJ1832=0,AI1832+2,AJ1832+2),AE1832+2))</f>
        <v>46100</v>
      </c>
      <c r="AT1832" s="81">
        <f>IF(AI1832=0,"",IF(AI1832&lt;AJ1832,AJ1832+1,AI1832+1))</f>
        <v>46099</v>
      </c>
      <c r="AU1832" s="224" t="s">
        <v>5120</v>
      </c>
      <c r="AV1832" s="134">
        <v>46095</v>
      </c>
      <c r="AW1832" s="182" t="s">
        <v>6891</v>
      </c>
      <c r="AX1832" s="182" t="s">
        <v>6892</v>
      </c>
      <c r="AY1832" s="85"/>
      <c r="AZ1832" s="271"/>
      <c r="BA1832" s="85"/>
      <c r="BB1832" s="85"/>
      <c r="BC1832" s="85"/>
      <c r="BD1832" s="85"/>
      <c r="BE1832" s="85"/>
      <c r="BF1832" s="85"/>
      <c r="BG1832" s="85"/>
      <c r="BH1832" s="85"/>
      <c r="BI1832" s="85"/>
      <c r="BJ1832" s="85"/>
      <c r="BK1832" s="85"/>
      <c r="BL1832" s="85"/>
      <c r="BM1832" s="85"/>
      <c r="BN1832" s="85"/>
      <c r="BO1832" s="85"/>
      <c r="BP1832" s="85"/>
      <c r="BQ1832" s="85"/>
      <c r="BR1832" s="85"/>
      <c r="BS1832" s="85"/>
      <c r="BT1832" s="75">
        <f>IF(COUNTIF($C$3:C1832, C1832)=1, 1, 0)</f>
        <v>0</v>
      </c>
      <c r="BU1832" s="337" t="s">
        <v>6720</v>
      </c>
      <c r="BV1832" s="340">
        <v>46098</v>
      </c>
      <c r="BW1832" s="85"/>
      <c r="BX1832" s="85"/>
      <c r="BY1832" s="85"/>
      <c r="BZ1832" s="87">
        <f t="shared" si="578"/>
        <v>11</v>
      </c>
      <c r="CB1832" s="88">
        <f t="shared" ref="CB1832:CB1895" si="585">WEEKNUM(BV1832,)</f>
        <v>12</v>
      </c>
      <c r="CC1832" s="89"/>
      <c r="CE1832" s="87">
        <f t="shared" si="575"/>
        <v>3</v>
      </c>
      <c r="CF1832" s="90">
        <v>4051408</v>
      </c>
      <c r="CG1832" s="90">
        <v>3038556</v>
      </c>
      <c r="CH1832" s="90">
        <v>7089964</v>
      </c>
      <c r="CI1832" s="22">
        <v>26654</v>
      </c>
      <c r="CJ1832" s="87">
        <f t="shared" si="576"/>
        <v>3</v>
      </c>
      <c r="CK1832" s="87">
        <f t="shared" si="577"/>
        <v>11</v>
      </c>
      <c r="CL1832" s="22" t="s">
        <v>5125</v>
      </c>
      <c r="CM1832" s="22" t="s">
        <v>6721</v>
      </c>
    </row>
    <row r="1833" spans="1:91" ht="14.85" customHeight="1" x14ac:dyDescent="0.25">
      <c r="A1833" s="183">
        <f t="shared" si="568"/>
        <v>1831</v>
      </c>
      <c r="B1833" s="265" t="s">
        <v>102</v>
      </c>
      <c r="C1833" s="287" t="s">
        <v>6171</v>
      </c>
      <c r="D1833" s="288">
        <v>145686632</v>
      </c>
      <c r="E1833" s="241"/>
      <c r="F1833" s="231">
        <v>46092</v>
      </c>
      <c r="G1833" s="265" t="s">
        <v>6873</v>
      </c>
      <c r="H1833" s="265" t="s">
        <v>2963</v>
      </c>
      <c r="I1833" s="265" t="s">
        <v>105</v>
      </c>
      <c r="J1833" s="85" t="s">
        <v>1161</v>
      </c>
      <c r="K1833" s="265" t="s">
        <v>242</v>
      </c>
      <c r="L1833" s="231">
        <v>46106</v>
      </c>
      <c r="M1833" s="265">
        <v>40</v>
      </c>
      <c r="N1833" s="85" t="s">
        <v>6893</v>
      </c>
      <c r="O1833" s="85" t="s">
        <v>6894</v>
      </c>
      <c r="P1833" s="85">
        <v>2830049965</v>
      </c>
      <c r="Q1833" s="231">
        <v>46093</v>
      </c>
      <c r="R1833" s="241">
        <v>1209392702</v>
      </c>
      <c r="S1833" s="241">
        <v>224310436</v>
      </c>
      <c r="T1833" s="231">
        <v>46093</v>
      </c>
      <c r="U1833" s="261">
        <v>16264.232</v>
      </c>
      <c r="V1833" s="261">
        <v>15658.541999999999</v>
      </c>
      <c r="W1833" s="241">
        <v>18</v>
      </c>
      <c r="X1833" s="241">
        <v>12</v>
      </c>
      <c r="Y1833" s="270">
        <v>7267263040</v>
      </c>
      <c r="Z1833" s="241" t="s">
        <v>354</v>
      </c>
      <c r="AA1833" s="75" t="s">
        <v>4435</v>
      </c>
      <c r="AB1833" s="265" t="s">
        <v>5789</v>
      </c>
      <c r="AC1833" s="97" t="s">
        <v>6171</v>
      </c>
      <c r="AD1833" s="75" t="s">
        <v>113</v>
      </c>
      <c r="AE1833" s="74">
        <v>46096</v>
      </c>
      <c r="AF1833" s="130">
        <v>46096</v>
      </c>
      <c r="AG1833" s="130">
        <v>46094.625</v>
      </c>
      <c r="AH1833" s="130">
        <v>46094.625</v>
      </c>
      <c r="AI1833" s="99">
        <v>46096</v>
      </c>
      <c r="AJ1833" s="310"/>
      <c r="AK1833" s="225">
        <v>46096</v>
      </c>
      <c r="AL1833" s="99">
        <v>46098</v>
      </c>
      <c r="AM1833" s="241"/>
      <c r="AN1833" s="99">
        <v>46098</v>
      </c>
      <c r="AO1833" s="81">
        <f>IF(AH1833&lt;AG1833,IF(AH1833=0,"",AH1833-1),IF(AG1833=0,"",AG1833-1))</f>
        <v>46093.625</v>
      </c>
      <c r="AP1833" s="81">
        <f>IF(AH1833&lt;AG1833,IF(AH1833=0,"",AH1833),IF(AG1833=0,"",AG1833))</f>
        <v>46094.625</v>
      </c>
      <c r="AQ1833" s="81">
        <f>IF(AH1833&lt;AG1833,IF(AH1833=0,"",AH1833),IF(AG1833=0,"",AG1833))</f>
        <v>46094.625</v>
      </c>
      <c r="AR1833" s="81">
        <f>IF(AI1833=0,"",IF(AI1833&lt;AJ1833,AJ1833+1,AI1833+1))</f>
        <v>46097</v>
      </c>
      <c r="AS1833" s="81">
        <f>IF(AI1833=0,"",IF(AE1833=0,IF(AJ1833=0,AI1833+2,AJ1833+2),AE1833+2))</f>
        <v>46098</v>
      </c>
      <c r="AT1833" s="81">
        <f>IF(AI1833=0,"",IF(AI1833&lt;AJ1833,AJ1833+1,AI1833+1))</f>
        <v>46097</v>
      </c>
      <c r="AU1833" s="224" t="s">
        <v>5120</v>
      </c>
      <c r="AV1833" s="134">
        <v>46093</v>
      </c>
      <c r="AW1833" s="182" t="s">
        <v>6895</v>
      </c>
      <c r="AX1833" s="182">
        <v>32212390</v>
      </c>
      <c r="AY1833" s="85"/>
      <c r="AZ1833" s="271"/>
      <c r="BA1833" s="85"/>
      <c r="BB1833" s="85"/>
      <c r="BC1833" s="85"/>
      <c r="BD1833" s="85"/>
      <c r="BE1833" s="85"/>
      <c r="BF1833" s="85"/>
      <c r="BG1833" s="85"/>
      <c r="BH1833" s="85"/>
      <c r="BI1833" s="85"/>
      <c r="BJ1833" s="85"/>
      <c r="BK1833" s="85"/>
      <c r="BL1833" s="85"/>
      <c r="BM1833" s="85"/>
      <c r="BN1833" s="85"/>
      <c r="BO1833" s="85"/>
      <c r="BP1833" s="85"/>
      <c r="BQ1833" s="85"/>
      <c r="BR1833" s="85"/>
      <c r="BS1833" s="85"/>
      <c r="BT1833" s="75">
        <f>IF(COUNTIF($C$3:C1833, C1833)=1, 1, 0)</f>
        <v>0</v>
      </c>
      <c r="BU1833" s="201" t="s">
        <v>6175</v>
      </c>
      <c r="BV1833" s="74">
        <v>46098</v>
      </c>
      <c r="BW1833" s="85"/>
      <c r="BX1833" s="85"/>
      <c r="BY1833" s="85"/>
      <c r="BZ1833" s="87">
        <f t="shared" si="578"/>
        <v>11</v>
      </c>
      <c r="CB1833" s="88">
        <f t="shared" si="585"/>
        <v>12</v>
      </c>
      <c r="CC1833" s="89"/>
      <c r="CE1833" s="87">
        <f t="shared" si="575"/>
        <v>3</v>
      </c>
      <c r="CF1833" s="90">
        <v>6049920</v>
      </c>
      <c r="CG1833" s="90"/>
      <c r="CH1833" s="90">
        <v>6049920</v>
      </c>
      <c r="CI1833" s="22">
        <v>26304</v>
      </c>
      <c r="CJ1833" s="87">
        <f t="shared" si="576"/>
        <v>3</v>
      </c>
      <c r="CK1833" s="87">
        <f t="shared" si="577"/>
        <v>11</v>
      </c>
      <c r="CL1833" s="22" t="s">
        <v>5125</v>
      </c>
      <c r="CM1833" s="22" t="s">
        <v>6176</v>
      </c>
    </row>
    <row r="1834" spans="1:91" ht="14.45" customHeight="1" x14ac:dyDescent="0.25">
      <c r="A1834" s="183">
        <f t="shared" si="568"/>
        <v>1832</v>
      </c>
      <c r="B1834" s="100" t="s">
        <v>102</v>
      </c>
      <c r="C1834" s="107">
        <v>265826213</v>
      </c>
      <c r="D1834" s="265">
        <v>145686952</v>
      </c>
      <c r="E1834" s="241">
        <v>5320007946</v>
      </c>
      <c r="F1834" s="231">
        <v>46093</v>
      </c>
      <c r="G1834" s="265" t="s">
        <v>1280</v>
      </c>
      <c r="H1834" s="265" t="s">
        <v>2963</v>
      </c>
      <c r="I1834" s="265" t="s">
        <v>105</v>
      </c>
      <c r="J1834" s="85" t="s">
        <v>4461</v>
      </c>
      <c r="K1834" s="265" t="s">
        <v>242</v>
      </c>
      <c r="L1834" s="231">
        <v>46111</v>
      </c>
      <c r="M1834" s="265">
        <v>40</v>
      </c>
      <c r="N1834" s="85" t="s">
        <v>6896</v>
      </c>
      <c r="O1834" s="85" t="s">
        <v>6897</v>
      </c>
      <c r="P1834" s="85">
        <v>2830050084</v>
      </c>
      <c r="Q1834" s="231">
        <v>46095</v>
      </c>
      <c r="R1834" s="241">
        <v>1209393436</v>
      </c>
      <c r="S1834" s="241">
        <v>224320957</v>
      </c>
      <c r="T1834" s="231">
        <v>46095</v>
      </c>
      <c r="U1834" s="261">
        <v>13841.209000000001</v>
      </c>
      <c r="V1834" s="261">
        <v>13274.772999999999</v>
      </c>
      <c r="W1834" s="241">
        <v>15</v>
      </c>
      <c r="X1834" s="241">
        <v>8</v>
      </c>
      <c r="Y1834" s="270">
        <v>267226756</v>
      </c>
      <c r="Z1834" s="241" t="s">
        <v>110</v>
      </c>
      <c r="AA1834" s="85" t="s">
        <v>3998</v>
      </c>
      <c r="AB1834" s="265" t="s">
        <v>6018</v>
      </c>
      <c r="AC1834" s="270">
        <v>265826213</v>
      </c>
      <c r="AD1834" s="75" t="s">
        <v>113</v>
      </c>
      <c r="AE1834" s="74">
        <v>46099</v>
      </c>
      <c r="AF1834" s="130">
        <v>46097.083333333336</v>
      </c>
      <c r="AG1834" s="130">
        <v>46067.708333333336</v>
      </c>
      <c r="AH1834" s="130">
        <v>46067.708333333336</v>
      </c>
      <c r="AI1834" s="99">
        <v>46097</v>
      </c>
      <c r="AJ1834" s="99">
        <v>46098</v>
      </c>
      <c r="AK1834" s="225">
        <v>46098</v>
      </c>
      <c r="AL1834" s="99">
        <v>46103</v>
      </c>
      <c r="AM1834" s="241"/>
      <c r="AN1834" s="101">
        <v>46103</v>
      </c>
      <c r="AO1834" s="81" t="s">
        <v>121</v>
      </c>
      <c r="AP1834" s="81" t="s">
        <v>121</v>
      </c>
      <c r="AQ1834" s="81" t="s">
        <v>121</v>
      </c>
      <c r="AR1834" s="81" t="s">
        <v>121</v>
      </c>
      <c r="AS1834" s="81" t="s">
        <v>121</v>
      </c>
      <c r="AT1834" s="81" t="s">
        <v>10</v>
      </c>
      <c r="AU1834" s="224" t="s">
        <v>5120</v>
      </c>
      <c r="AV1834" s="134">
        <v>46095</v>
      </c>
      <c r="AW1834" s="182" t="s">
        <v>6898</v>
      </c>
      <c r="AX1834" s="182" t="s">
        <v>6899</v>
      </c>
      <c r="AY1834" s="85"/>
      <c r="AZ1834" s="271"/>
      <c r="BA1834" s="85"/>
      <c r="BB1834" s="85"/>
      <c r="BC1834" s="85"/>
      <c r="BD1834" s="85"/>
      <c r="BE1834" s="85"/>
      <c r="BF1834" s="85"/>
      <c r="BG1834" s="85"/>
      <c r="BH1834" s="85"/>
      <c r="BI1834" s="85"/>
      <c r="BJ1834" s="85"/>
      <c r="BK1834" s="85"/>
      <c r="BL1834" s="85"/>
      <c r="BM1834" s="85"/>
      <c r="BN1834" s="85"/>
      <c r="BO1834" s="85"/>
      <c r="BP1834" s="85"/>
      <c r="BQ1834" s="85"/>
      <c r="BR1834" s="85"/>
      <c r="BS1834" s="85"/>
      <c r="BT1834" s="75">
        <f>IF(COUNTIF($C$3:C1834, C1834)=1, 1, 0)</f>
        <v>0</v>
      </c>
      <c r="BU1834" s="201" t="s">
        <v>6037</v>
      </c>
      <c r="BV1834" s="74">
        <v>46099</v>
      </c>
      <c r="BW1834" s="85"/>
      <c r="BX1834" s="85"/>
      <c r="BY1834" s="85"/>
      <c r="BZ1834" s="87">
        <f t="shared" si="578"/>
        <v>11</v>
      </c>
      <c r="CB1834" s="88">
        <f t="shared" si="585"/>
        <v>12</v>
      </c>
      <c r="CC1834" s="89"/>
      <c r="CE1834" s="87">
        <f t="shared" si="575"/>
        <v>3</v>
      </c>
      <c r="CF1834" s="90">
        <v>4054600</v>
      </c>
      <c r="CG1834" s="90">
        <v>3040950</v>
      </c>
      <c r="CH1834" s="90">
        <v>7095550</v>
      </c>
      <c r="CI1834" s="22">
        <v>26675</v>
      </c>
      <c r="CJ1834" s="87">
        <f t="shared" si="576"/>
        <v>3</v>
      </c>
      <c r="CK1834" s="87">
        <f t="shared" si="577"/>
        <v>11</v>
      </c>
      <c r="CL1834" s="22" t="s">
        <v>5125</v>
      </c>
      <c r="CM1834" s="22" t="s">
        <v>6038</v>
      </c>
    </row>
    <row r="1835" spans="1:91" ht="14.45" customHeight="1" x14ac:dyDescent="0.25">
      <c r="A1835" s="183">
        <f t="shared" ref="A1835:A1869" si="586">ROW()-2</f>
        <v>1833</v>
      </c>
      <c r="B1835" s="100" t="s">
        <v>102</v>
      </c>
      <c r="C1835" s="107">
        <v>265826213</v>
      </c>
      <c r="D1835" s="265">
        <v>145687911</v>
      </c>
      <c r="E1835" s="241">
        <v>5320007946</v>
      </c>
      <c r="F1835" s="231">
        <v>46093</v>
      </c>
      <c r="G1835" s="265" t="s">
        <v>1280</v>
      </c>
      <c r="H1835" s="265" t="s">
        <v>2963</v>
      </c>
      <c r="I1835" s="265" t="s">
        <v>105</v>
      </c>
      <c r="J1835" s="265" t="s">
        <v>1161</v>
      </c>
      <c r="K1835" s="265" t="s">
        <v>242</v>
      </c>
      <c r="L1835" s="231">
        <v>46111</v>
      </c>
      <c r="M1835" s="265">
        <v>0</v>
      </c>
      <c r="N1835" s="85" t="s">
        <v>6896</v>
      </c>
      <c r="O1835" s="85" t="s">
        <v>6897</v>
      </c>
      <c r="P1835" s="85">
        <v>2830050085</v>
      </c>
      <c r="Q1835" s="231">
        <v>46095</v>
      </c>
      <c r="R1835" s="241">
        <v>1209393440</v>
      </c>
      <c r="S1835" s="241">
        <v>224320960</v>
      </c>
      <c r="T1835" s="231">
        <v>46095</v>
      </c>
      <c r="U1835" s="261">
        <v>3463.53</v>
      </c>
      <c r="V1835" s="261">
        <v>3338.1970000000001</v>
      </c>
      <c r="W1835" s="241">
        <v>4</v>
      </c>
      <c r="X1835" s="241">
        <v>2</v>
      </c>
      <c r="Y1835" s="270">
        <v>267226756</v>
      </c>
      <c r="Z1835" s="241" t="s">
        <v>110</v>
      </c>
      <c r="AA1835" s="85" t="s">
        <v>3998</v>
      </c>
      <c r="AB1835" s="265" t="s">
        <v>6018</v>
      </c>
      <c r="AC1835" s="270">
        <v>265826213</v>
      </c>
      <c r="AD1835" s="75" t="s">
        <v>113</v>
      </c>
      <c r="AE1835" s="74">
        <v>46099</v>
      </c>
      <c r="AF1835" s="130">
        <v>46097.083333333336</v>
      </c>
      <c r="AG1835" s="130">
        <v>46067.708333333336</v>
      </c>
      <c r="AH1835" s="130">
        <v>46067.708333333336</v>
      </c>
      <c r="AI1835" s="99">
        <v>46097</v>
      </c>
      <c r="AJ1835" s="99">
        <v>46098</v>
      </c>
      <c r="AK1835" s="74">
        <v>46098</v>
      </c>
      <c r="AL1835" s="99">
        <v>46103</v>
      </c>
      <c r="AM1835" s="241"/>
      <c r="AN1835" s="101">
        <v>46103</v>
      </c>
      <c r="AO1835" s="81" t="s">
        <v>121</v>
      </c>
      <c r="AP1835" s="81" t="s">
        <v>121</v>
      </c>
      <c r="AQ1835" s="81" t="s">
        <v>121</v>
      </c>
      <c r="AR1835" s="81" t="s">
        <v>121</v>
      </c>
      <c r="AS1835" s="81" t="s">
        <v>121</v>
      </c>
      <c r="AT1835" s="81" t="s">
        <v>10</v>
      </c>
      <c r="AU1835" s="224" t="s">
        <v>5120</v>
      </c>
      <c r="AV1835" s="134">
        <v>46095</v>
      </c>
      <c r="AW1835" s="182">
        <v>0</v>
      </c>
      <c r="AX1835" s="182">
        <v>0</v>
      </c>
      <c r="AY1835" s="85"/>
      <c r="AZ1835" s="271"/>
      <c r="BA1835" s="85"/>
      <c r="BB1835" s="85"/>
      <c r="BC1835" s="85"/>
      <c r="BD1835" s="85"/>
      <c r="BE1835" s="85"/>
      <c r="BF1835" s="85"/>
      <c r="BG1835" s="85"/>
      <c r="BH1835" s="85"/>
      <c r="BI1835" s="85"/>
      <c r="BJ1835" s="85"/>
      <c r="BK1835" s="85"/>
      <c r="BL1835" s="85"/>
      <c r="BM1835" s="85"/>
      <c r="BN1835" s="85"/>
      <c r="BO1835" s="85"/>
      <c r="BP1835" s="85"/>
      <c r="BQ1835" s="85"/>
      <c r="BR1835" s="85"/>
      <c r="BS1835" s="85"/>
      <c r="BT1835" s="75">
        <f>IF(COUNTIF($C$3:C1835, C1835)=1, 1, 0)</f>
        <v>0</v>
      </c>
      <c r="BU1835" s="201" t="s">
        <v>6037</v>
      </c>
      <c r="BV1835" s="74">
        <v>46099</v>
      </c>
      <c r="BW1835" s="85"/>
      <c r="BX1835" s="85"/>
      <c r="BY1835" s="85"/>
      <c r="BZ1835" s="87">
        <f t="shared" si="578"/>
        <v>11</v>
      </c>
      <c r="CB1835" s="88">
        <f t="shared" si="585"/>
        <v>12</v>
      </c>
      <c r="CC1835" s="89"/>
      <c r="CE1835" s="87">
        <f t="shared" si="575"/>
        <v>3</v>
      </c>
      <c r="CF1835" s="90"/>
      <c r="CG1835" s="90"/>
      <c r="CH1835" s="90"/>
      <c r="CJ1835" s="87">
        <f t="shared" si="576"/>
        <v>3</v>
      </c>
      <c r="CK1835" s="87">
        <f t="shared" si="577"/>
        <v>11</v>
      </c>
      <c r="CL1835" s="22" t="s">
        <v>5125</v>
      </c>
      <c r="CM1835" s="22" t="s">
        <v>6038</v>
      </c>
    </row>
    <row r="1836" spans="1:91" ht="14.45" customHeight="1" x14ac:dyDescent="0.25">
      <c r="A1836" s="183">
        <f t="shared" si="586"/>
        <v>1834</v>
      </c>
      <c r="B1836" s="265" t="s">
        <v>102</v>
      </c>
      <c r="C1836" s="270" t="s">
        <v>6872</v>
      </c>
      <c r="D1836" s="265">
        <v>145675376</v>
      </c>
      <c r="E1836" s="241">
        <v>5320007947</v>
      </c>
      <c r="F1836" s="231">
        <v>46092</v>
      </c>
      <c r="G1836" s="265" t="s">
        <v>1178</v>
      </c>
      <c r="H1836" s="265" t="s">
        <v>2963</v>
      </c>
      <c r="I1836" s="265" t="s">
        <v>105</v>
      </c>
      <c r="J1836" s="265" t="s">
        <v>4461</v>
      </c>
      <c r="K1836" s="265" t="s">
        <v>242</v>
      </c>
      <c r="L1836" s="231">
        <v>46106</v>
      </c>
      <c r="M1836" s="265">
        <v>40</v>
      </c>
      <c r="N1836" s="85" t="s">
        <v>6900</v>
      </c>
      <c r="O1836" s="85" t="s">
        <v>6901</v>
      </c>
      <c r="P1836" s="85">
        <v>2830049961</v>
      </c>
      <c r="Q1836" s="231">
        <v>46092</v>
      </c>
      <c r="R1836" s="241">
        <v>1209392585</v>
      </c>
      <c r="S1836" s="241">
        <v>224309448</v>
      </c>
      <c r="T1836" s="231">
        <v>46092</v>
      </c>
      <c r="U1836" s="261">
        <v>2908.28</v>
      </c>
      <c r="V1836" s="261">
        <v>2827.8</v>
      </c>
      <c r="W1836" s="241">
        <v>4</v>
      </c>
      <c r="X1836" s="241">
        <v>2</v>
      </c>
      <c r="Y1836" s="270" t="s">
        <v>6902</v>
      </c>
      <c r="Z1836" s="241" t="s">
        <v>258</v>
      </c>
      <c r="AA1836" s="85" t="s">
        <v>6468</v>
      </c>
      <c r="AB1836" s="241" t="s">
        <v>5789</v>
      </c>
      <c r="AC1836" s="270" t="s">
        <v>6872</v>
      </c>
      <c r="AD1836" s="75" t="s">
        <v>113</v>
      </c>
      <c r="AE1836" s="99">
        <v>46097</v>
      </c>
      <c r="AF1836" s="130">
        <v>46096</v>
      </c>
      <c r="AG1836" s="130">
        <v>46094.5</v>
      </c>
      <c r="AH1836" s="130">
        <v>46096.625</v>
      </c>
      <c r="AI1836" s="74">
        <v>46096</v>
      </c>
      <c r="AJ1836" s="221"/>
      <c r="AK1836" s="134"/>
      <c r="AL1836" s="99">
        <v>46098</v>
      </c>
      <c r="AM1836" s="376"/>
      <c r="AN1836" s="241"/>
      <c r="AO1836" s="81" t="s">
        <v>121</v>
      </c>
      <c r="AP1836" s="81" t="s">
        <v>121</v>
      </c>
      <c r="AQ1836" s="81" t="s">
        <v>121</v>
      </c>
      <c r="AR1836" s="81" t="s">
        <v>121</v>
      </c>
      <c r="AS1836" s="81" t="s">
        <v>121</v>
      </c>
      <c r="AT1836" s="81" t="s">
        <v>121</v>
      </c>
      <c r="AU1836" s="224" t="s">
        <v>5120</v>
      </c>
      <c r="AV1836" s="134">
        <v>46092</v>
      </c>
      <c r="AW1836" s="182" t="s">
        <v>6903</v>
      </c>
      <c r="AX1836" s="182" t="s">
        <v>6904</v>
      </c>
      <c r="AY1836" s="85"/>
      <c r="AZ1836" s="271"/>
      <c r="BA1836" s="85"/>
      <c r="BB1836" s="85"/>
      <c r="BC1836" s="85"/>
      <c r="BD1836" s="85"/>
      <c r="BE1836" s="85"/>
      <c r="BF1836" s="85"/>
      <c r="BG1836" s="85"/>
      <c r="BH1836" s="85"/>
      <c r="BI1836" s="85"/>
      <c r="BJ1836" s="85"/>
      <c r="BK1836" s="85"/>
      <c r="BL1836" s="85"/>
      <c r="BM1836" s="85"/>
      <c r="BN1836" s="85"/>
      <c r="BO1836" s="85"/>
      <c r="BP1836" s="85"/>
      <c r="BQ1836" s="85"/>
      <c r="BR1836" s="85"/>
      <c r="BS1836" s="85"/>
      <c r="BT1836" s="75">
        <f>IF(COUNTIF($C$3:C1836, C1836)=1, 1, 0)</f>
        <v>0</v>
      </c>
      <c r="BU1836" s="337" t="s">
        <v>6879</v>
      </c>
      <c r="BV1836" s="340">
        <v>46097</v>
      </c>
      <c r="BW1836" s="85"/>
      <c r="BX1836" s="85"/>
      <c r="BY1836" s="85"/>
      <c r="BZ1836" s="87">
        <f t="shared" si="578"/>
        <v>11</v>
      </c>
      <c r="CB1836" s="88">
        <f t="shared" si="585"/>
        <v>12</v>
      </c>
      <c r="CC1836" s="89"/>
      <c r="CE1836" s="87">
        <f t="shared" si="575"/>
        <v>3</v>
      </c>
      <c r="CF1836" s="90">
        <v>6968668</v>
      </c>
      <c r="CG1836" s="90"/>
      <c r="CH1836" s="90">
        <v>6968668</v>
      </c>
      <c r="CI1836" s="22">
        <v>26198</v>
      </c>
      <c r="CJ1836" s="87">
        <f t="shared" si="576"/>
        <v>3</v>
      </c>
      <c r="CK1836" s="87">
        <f t="shared" si="577"/>
        <v>11</v>
      </c>
      <c r="CL1836" s="22" t="s">
        <v>5125</v>
      </c>
      <c r="CM1836" s="22" t="s">
        <v>6880</v>
      </c>
    </row>
    <row r="1837" spans="1:91" ht="14.45" customHeight="1" x14ac:dyDescent="0.25">
      <c r="A1837" s="183">
        <f t="shared" si="586"/>
        <v>1835</v>
      </c>
      <c r="B1837" s="265" t="s">
        <v>102</v>
      </c>
      <c r="C1837" s="270" t="s">
        <v>6872</v>
      </c>
      <c r="D1837" s="265">
        <v>145675353</v>
      </c>
      <c r="E1837" s="241">
        <v>5320007947</v>
      </c>
      <c r="F1837" s="231">
        <v>46092</v>
      </c>
      <c r="G1837" s="265" t="s">
        <v>1178</v>
      </c>
      <c r="H1837" s="265" t="s">
        <v>2963</v>
      </c>
      <c r="I1837" s="265" t="s">
        <v>105</v>
      </c>
      <c r="J1837" s="265" t="s">
        <v>4461</v>
      </c>
      <c r="K1837" s="265" t="s">
        <v>242</v>
      </c>
      <c r="L1837" s="231">
        <v>46106</v>
      </c>
      <c r="M1837" s="265">
        <v>0</v>
      </c>
      <c r="N1837" s="85" t="s">
        <v>6900</v>
      </c>
      <c r="O1837" s="85" t="s">
        <v>6901</v>
      </c>
      <c r="P1837" s="85">
        <v>2830049960</v>
      </c>
      <c r="Q1837" s="231">
        <v>46092</v>
      </c>
      <c r="R1837" s="241">
        <v>1209392584</v>
      </c>
      <c r="S1837" s="241">
        <v>224309439</v>
      </c>
      <c r="T1837" s="231">
        <v>46092</v>
      </c>
      <c r="U1837" s="261">
        <v>9747.5630000000001</v>
      </c>
      <c r="V1837" s="261">
        <v>9428.8080000000009</v>
      </c>
      <c r="W1837" s="241">
        <v>11</v>
      </c>
      <c r="X1837" s="241">
        <v>3</v>
      </c>
      <c r="Y1837" s="270" t="s">
        <v>6902</v>
      </c>
      <c r="Z1837" s="241" t="s">
        <v>258</v>
      </c>
      <c r="AA1837" s="85" t="s">
        <v>6468</v>
      </c>
      <c r="AB1837" s="241" t="s">
        <v>5789</v>
      </c>
      <c r="AC1837" s="270" t="s">
        <v>6872</v>
      </c>
      <c r="AD1837" s="75" t="s">
        <v>113</v>
      </c>
      <c r="AE1837" s="99">
        <v>46097</v>
      </c>
      <c r="AF1837" s="130">
        <v>46096</v>
      </c>
      <c r="AG1837" s="130">
        <v>46094.5</v>
      </c>
      <c r="AH1837" s="130">
        <v>46096.625</v>
      </c>
      <c r="AI1837" s="74">
        <v>46096</v>
      </c>
      <c r="AJ1837" s="221"/>
      <c r="AK1837" s="134"/>
      <c r="AL1837" s="99">
        <v>46098</v>
      </c>
      <c r="AM1837" s="376"/>
      <c r="AN1837" s="241"/>
      <c r="AO1837" s="81" t="s">
        <v>121</v>
      </c>
      <c r="AP1837" s="81" t="s">
        <v>121</v>
      </c>
      <c r="AQ1837" s="81" t="s">
        <v>121</v>
      </c>
      <c r="AR1837" s="81" t="s">
        <v>121</v>
      </c>
      <c r="AS1837" s="81" t="s">
        <v>121</v>
      </c>
      <c r="AT1837" s="81" t="s">
        <v>121</v>
      </c>
      <c r="AU1837" s="224" t="s">
        <v>5120</v>
      </c>
      <c r="AV1837" s="134">
        <v>46092</v>
      </c>
      <c r="AW1837" s="182">
        <v>0</v>
      </c>
      <c r="AX1837" s="182">
        <v>0</v>
      </c>
      <c r="AY1837" s="85"/>
      <c r="AZ1837" s="271"/>
      <c r="BA1837" s="85"/>
      <c r="BB1837" s="85"/>
      <c r="BC1837" s="85"/>
      <c r="BD1837" s="85"/>
      <c r="BE1837" s="85"/>
      <c r="BF1837" s="85"/>
      <c r="BG1837" s="85"/>
      <c r="BH1837" s="85"/>
      <c r="BI1837" s="85"/>
      <c r="BJ1837" s="85"/>
      <c r="BK1837" s="85"/>
      <c r="BL1837" s="85"/>
      <c r="BM1837" s="85"/>
      <c r="BN1837" s="85"/>
      <c r="BO1837" s="85"/>
      <c r="BP1837" s="85"/>
      <c r="BQ1837" s="85"/>
      <c r="BR1837" s="85"/>
      <c r="BS1837" s="85"/>
      <c r="BT1837" s="75">
        <f>IF(COUNTIF($C$3:C1837, C1837)=1, 1, 0)</f>
        <v>0</v>
      </c>
      <c r="BU1837" s="337" t="s">
        <v>6879</v>
      </c>
      <c r="BV1837" s="340">
        <v>46097</v>
      </c>
      <c r="BW1837" s="85"/>
      <c r="BX1837" s="85"/>
      <c r="BY1837" s="85"/>
      <c r="BZ1837" s="87">
        <f t="shared" si="578"/>
        <v>11</v>
      </c>
      <c r="CB1837" s="88">
        <f t="shared" si="585"/>
        <v>12</v>
      </c>
      <c r="CC1837" s="89"/>
      <c r="CE1837" s="87">
        <f t="shared" si="575"/>
        <v>3</v>
      </c>
      <c r="CF1837" s="90"/>
      <c r="CG1837" s="90"/>
      <c r="CH1837" s="90"/>
      <c r="CJ1837" s="87">
        <f t="shared" si="576"/>
        <v>3</v>
      </c>
      <c r="CK1837" s="87">
        <f t="shared" si="577"/>
        <v>11</v>
      </c>
      <c r="CL1837" s="22" t="s">
        <v>5125</v>
      </c>
      <c r="CM1837" s="22" t="s">
        <v>6880</v>
      </c>
    </row>
    <row r="1838" spans="1:91" ht="14.45" customHeight="1" x14ac:dyDescent="0.25">
      <c r="A1838" s="183">
        <f t="shared" si="586"/>
        <v>1836</v>
      </c>
      <c r="B1838" s="265" t="s">
        <v>102</v>
      </c>
      <c r="C1838" s="270" t="s">
        <v>6872</v>
      </c>
      <c r="D1838" s="265">
        <v>145675791</v>
      </c>
      <c r="E1838" s="241">
        <v>5320007947</v>
      </c>
      <c r="F1838" s="231">
        <v>46092</v>
      </c>
      <c r="G1838" s="265" t="s">
        <v>1178</v>
      </c>
      <c r="H1838" s="265" t="s">
        <v>2963</v>
      </c>
      <c r="I1838" s="265" t="s">
        <v>105</v>
      </c>
      <c r="J1838" s="265" t="s">
        <v>4461</v>
      </c>
      <c r="K1838" s="265" t="s">
        <v>242</v>
      </c>
      <c r="L1838" s="231">
        <v>46106</v>
      </c>
      <c r="M1838" s="265">
        <v>0</v>
      </c>
      <c r="N1838" s="85" t="s">
        <v>6900</v>
      </c>
      <c r="O1838" s="85" t="s">
        <v>6901</v>
      </c>
      <c r="P1838" s="85">
        <v>2830049962</v>
      </c>
      <c r="Q1838" s="231">
        <v>46092</v>
      </c>
      <c r="R1838" s="241">
        <v>1209392586</v>
      </c>
      <c r="S1838" s="241">
        <v>224309450</v>
      </c>
      <c r="T1838" s="231">
        <v>46092</v>
      </c>
      <c r="U1838" s="261">
        <v>902.60500000000002</v>
      </c>
      <c r="V1838" s="261">
        <v>871.55100000000004</v>
      </c>
      <c r="W1838" s="241">
        <v>1</v>
      </c>
      <c r="X1838" s="241">
        <v>1</v>
      </c>
      <c r="Y1838" s="270" t="s">
        <v>6902</v>
      </c>
      <c r="Z1838" s="241" t="s">
        <v>258</v>
      </c>
      <c r="AA1838" s="85" t="s">
        <v>6468</v>
      </c>
      <c r="AB1838" s="241" t="s">
        <v>5789</v>
      </c>
      <c r="AC1838" s="270" t="s">
        <v>6872</v>
      </c>
      <c r="AD1838" s="75" t="s">
        <v>113</v>
      </c>
      <c r="AE1838" s="99">
        <v>46097</v>
      </c>
      <c r="AF1838" s="130">
        <v>46096</v>
      </c>
      <c r="AG1838" s="130">
        <v>46094.5</v>
      </c>
      <c r="AH1838" s="130">
        <v>46096.625</v>
      </c>
      <c r="AI1838" s="74">
        <v>46096</v>
      </c>
      <c r="AJ1838" s="134"/>
      <c r="AK1838" s="134"/>
      <c r="AL1838" s="74">
        <v>46098</v>
      </c>
      <c r="AM1838" s="376"/>
      <c r="AN1838" s="310"/>
      <c r="AO1838" s="81" t="s">
        <v>121</v>
      </c>
      <c r="AP1838" s="81" t="s">
        <v>121</v>
      </c>
      <c r="AQ1838" s="81" t="s">
        <v>121</v>
      </c>
      <c r="AR1838" s="81" t="s">
        <v>121</v>
      </c>
      <c r="AS1838" s="81" t="s">
        <v>121</v>
      </c>
      <c r="AT1838" s="81" t="s">
        <v>121</v>
      </c>
      <c r="AU1838" s="224" t="s">
        <v>5120</v>
      </c>
      <c r="AV1838" s="134">
        <v>46092</v>
      </c>
      <c r="AW1838" s="182">
        <v>0</v>
      </c>
      <c r="AX1838" s="182">
        <v>0</v>
      </c>
      <c r="AY1838" s="85"/>
      <c r="AZ1838" s="271"/>
      <c r="BA1838" s="85"/>
      <c r="BB1838" s="85"/>
      <c r="BC1838" s="85"/>
      <c r="BD1838" s="85"/>
      <c r="BE1838" s="85"/>
      <c r="BF1838" s="85"/>
      <c r="BG1838" s="85"/>
      <c r="BH1838" s="85"/>
      <c r="BI1838" s="85"/>
      <c r="BJ1838" s="85"/>
      <c r="BK1838" s="85"/>
      <c r="BL1838" s="85"/>
      <c r="BM1838" s="85"/>
      <c r="BN1838" s="85"/>
      <c r="BO1838" s="85"/>
      <c r="BP1838" s="85"/>
      <c r="BQ1838" s="85"/>
      <c r="BR1838" s="85"/>
      <c r="BS1838" s="85"/>
      <c r="BT1838" s="75">
        <f>IF(COUNTIF($C$3:C1838, C1838)=1, 1, 0)</f>
        <v>0</v>
      </c>
      <c r="BU1838" s="337" t="s">
        <v>6879</v>
      </c>
      <c r="BV1838" s="340">
        <v>46097</v>
      </c>
      <c r="BW1838" s="85"/>
      <c r="BX1838" s="85"/>
      <c r="BY1838" s="85"/>
      <c r="BZ1838" s="87">
        <f t="shared" si="578"/>
        <v>11</v>
      </c>
      <c r="CB1838" s="88">
        <f t="shared" si="585"/>
        <v>12</v>
      </c>
      <c r="CC1838" s="89"/>
      <c r="CE1838" s="87">
        <f t="shared" si="575"/>
        <v>3</v>
      </c>
      <c r="CF1838" s="90"/>
      <c r="CG1838" s="90"/>
      <c r="CH1838" s="90"/>
      <c r="CJ1838" s="87">
        <f t="shared" si="576"/>
        <v>3</v>
      </c>
      <c r="CK1838" s="87">
        <f t="shared" si="577"/>
        <v>11</v>
      </c>
      <c r="CL1838" s="22" t="s">
        <v>5125</v>
      </c>
      <c r="CM1838" s="22" t="s">
        <v>6880</v>
      </c>
    </row>
    <row r="1839" spans="1:91" ht="14.45" customHeight="1" x14ac:dyDescent="0.25">
      <c r="A1839" s="183">
        <f t="shared" si="586"/>
        <v>1837</v>
      </c>
      <c r="B1839" s="265" t="s">
        <v>102</v>
      </c>
      <c r="C1839" s="270" t="s">
        <v>6872</v>
      </c>
      <c r="D1839" s="265">
        <v>145690093</v>
      </c>
      <c r="E1839" s="241">
        <v>5320007947</v>
      </c>
      <c r="F1839" s="231">
        <v>46092</v>
      </c>
      <c r="G1839" s="265" t="s">
        <v>1245</v>
      </c>
      <c r="H1839" s="265" t="s">
        <v>2963</v>
      </c>
      <c r="I1839" s="265" t="s">
        <v>105</v>
      </c>
      <c r="J1839" s="265" t="s">
        <v>4461</v>
      </c>
      <c r="K1839" s="265" t="s">
        <v>242</v>
      </c>
      <c r="L1839" s="231">
        <v>46106</v>
      </c>
      <c r="M1839" s="265">
        <v>0</v>
      </c>
      <c r="N1839" s="85" t="s">
        <v>6900</v>
      </c>
      <c r="O1839" s="85" t="s">
        <v>6901</v>
      </c>
      <c r="P1839" s="85">
        <v>2830049963</v>
      </c>
      <c r="Q1839" s="231">
        <v>46092</v>
      </c>
      <c r="R1839" s="241">
        <v>1209392588</v>
      </c>
      <c r="S1839" s="241">
        <v>224309451</v>
      </c>
      <c r="T1839" s="231">
        <v>46092</v>
      </c>
      <c r="U1839" s="261">
        <v>6456.3789999999999</v>
      </c>
      <c r="V1839" s="261">
        <v>6285.259</v>
      </c>
      <c r="W1839" s="241">
        <v>7</v>
      </c>
      <c r="X1839" s="241">
        <v>0</v>
      </c>
      <c r="Y1839" s="270" t="s">
        <v>6902</v>
      </c>
      <c r="Z1839" s="241" t="s">
        <v>258</v>
      </c>
      <c r="AA1839" s="85" t="s">
        <v>6468</v>
      </c>
      <c r="AB1839" s="241" t="s">
        <v>5789</v>
      </c>
      <c r="AC1839" s="270" t="s">
        <v>6872</v>
      </c>
      <c r="AD1839" s="75" t="s">
        <v>113</v>
      </c>
      <c r="AE1839" s="99">
        <v>46097</v>
      </c>
      <c r="AF1839" s="130">
        <v>46096</v>
      </c>
      <c r="AG1839" s="130">
        <v>46094.5</v>
      </c>
      <c r="AH1839" s="130">
        <v>46096.625</v>
      </c>
      <c r="AI1839" s="74">
        <v>46096</v>
      </c>
      <c r="AJ1839" s="134"/>
      <c r="AK1839" s="134"/>
      <c r="AL1839" s="74">
        <v>46098</v>
      </c>
      <c r="AM1839" s="376"/>
      <c r="AN1839" s="310"/>
      <c r="AO1839" s="81" t="s">
        <v>121</v>
      </c>
      <c r="AP1839" s="81" t="s">
        <v>121</v>
      </c>
      <c r="AQ1839" s="81" t="s">
        <v>121</v>
      </c>
      <c r="AR1839" s="81" t="s">
        <v>121</v>
      </c>
      <c r="AS1839" s="81" t="s">
        <v>121</v>
      </c>
      <c r="AT1839" s="81" t="s">
        <v>121</v>
      </c>
      <c r="AU1839" s="224" t="s">
        <v>5120</v>
      </c>
      <c r="AV1839" s="134">
        <v>46092</v>
      </c>
      <c r="AW1839" s="182">
        <v>0</v>
      </c>
      <c r="AX1839" s="182">
        <v>0</v>
      </c>
      <c r="AY1839" s="85"/>
      <c r="AZ1839" s="271"/>
      <c r="BA1839" s="85"/>
      <c r="BB1839" s="85"/>
      <c r="BC1839" s="85"/>
      <c r="BD1839" s="85"/>
      <c r="BE1839" s="85"/>
      <c r="BF1839" s="85"/>
      <c r="BG1839" s="85"/>
      <c r="BH1839" s="85"/>
      <c r="BI1839" s="85"/>
      <c r="BJ1839" s="85"/>
      <c r="BK1839" s="85"/>
      <c r="BL1839" s="85"/>
      <c r="BM1839" s="85"/>
      <c r="BN1839" s="85"/>
      <c r="BO1839" s="85"/>
      <c r="BP1839" s="85"/>
      <c r="BQ1839" s="85"/>
      <c r="BR1839" s="85"/>
      <c r="BS1839" s="85"/>
      <c r="BT1839" s="75">
        <f>IF(COUNTIF($C$3:C1839, C1839)=1, 1, 0)</f>
        <v>0</v>
      </c>
      <c r="BU1839" s="337" t="s">
        <v>6879</v>
      </c>
      <c r="BV1839" s="340">
        <v>46097</v>
      </c>
      <c r="BW1839" s="85"/>
      <c r="BX1839" s="85"/>
      <c r="BY1839" s="85"/>
      <c r="BZ1839" s="87">
        <f t="shared" si="578"/>
        <v>11</v>
      </c>
      <c r="CB1839" s="88">
        <f t="shared" si="585"/>
        <v>12</v>
      </c>
      <c r="CC1839" s="89"/>
      <c r="CE1839" s="87">
        <f t="shared" si="575"/>
        <v>3</v>
      </c>
      <c r="CF1839" s="90"/>
      <c r="CG1839" s="90"/>
      <c r="CH1839" s="90"/>
      <c r="CJ1839" s="87">
        <f t="shared" si="576"/>
        <v>3</v>
      </c>
      <c r="CK1839" s="87">
        <f t="shared" si="577"/>
        <v>11</v>
      </c>
      <c r="CL1839" s="22" t="s">
        <v>5125</v>
      </c>
      <c r="CM1839" s="22" t="s">
        <v>6880</v>
      </c>
    </row>
    <row r="1840" spans="1:91" ht="14.45" customHeight="1" x14ac:dyDescent="0.25">
      <c r="A1840" s="183">
        <f t="shared" si="586"/>
        <v>1838</v>
      </c>
      <c r="B1840" s="265" t="s">
        <v>102</v>
      </c>
      <c r="C1840" s="98" t="s">
        <v>6858</v>
      </c>
      <c r="D1840" s="265">
        <v>145662766</v>
      </c>
      <c r="E1840" s="241">
        <v>5320007956</v>
      </c>
      <c r="F1840" s="231">
        <v>46092</v>
      </c>
      <c r="G1840" s="265" t="s">
        <v>1274</v>
      </c>
      <c r="H1840" s="265" t="s">
        <v>2963</v>
      </c>
      <c r="I1840" s="265" t="s">
        <v>105</v>
      </c>
      <c r="J1840" s="265" t="s">
        <v>4461</v>
      </c>
      <c r="K1840" s="265" t="s">
        <v>242</v>
      </c>
      <c r="L1840" s="231">
        <v>46106</v>
      </c>
      <c r="M1840" s="265">
        <v>0</v>
      </c>
      <c r="N1840" s="85" t="s">
        <v>6905</v>
      </c>
      <c r="O1840" s="85" t="s">
        <v>6906</v>
      </c>
      <c r="P1840" s="85">
        <v>2830049934</v>
      </c>
      <c r="Q1840" s="231">
        <v>46092</v>
      </c>
      <c r="R1840" s="241">
        <v>1209392469</v>
      </c>
      <c r="S1840" s="241">
        <v>224304949</v>
      </c>
      <c r="T1840" s="231">
        <v>46092</v>
      </c>
      <c r="U1840" s="261">
        <v>5150.7299999999996</v>
      </c>
      <c r="V1840" s="261">
        <v>4981.4260000000004</v>
      </c>
      <c r="W1840" s="241">
        <v>6</v>
      </c>
      <c r="X1840" s="241">
        <v>2</v>
      </c>
      <c r="Y1840" s="270" t="s">
        <v>6907</v>
      </c>
      <c r="Z1840" s="241" t="s">
        <v>258</v>
      </c>
      <c r="AA1840" s="85" t="s">
        <v>1232</v>
      </c>
      <c r="AB1840" s="241" t="s">
        <v>4913</v>
      </c>
      <c r="AC1840" s="98" t="s">
        <v>6858</v>
      </c>
      <c r="AD1840" s="75" t="s">
        <v>113</v>
      </c>
      <c r="AE1840" s="99">
        <v>46101</v>
      </c>
      <c r="AF1840" s="130">
        <v>46098.208333333336</v>
      </c>
      <c r="AG1840" s="130">
        <v>46096.625</v>
      </c>
      <c r="AH1840" s="130">
        <v>46096.625</v>
      </c>
      <c r="AI1840" s="99">
        <v>46096</v>
      </c>
      <c r="AJ1840" s="99">
        <v>46100</v>
      </c>
      <c r="AK1840" s="99">
        <v>46100</v>
      </c>
      <c r="AL1840" s="99">
        <v>46098</v>
      </c>
      <c r="AM1840" s="99">
        <v>46101</v>
      </c>
      <c r="AN1840" s="99">
        <v>46102</v>
      </c>
      <c r="AO1840" s="81" t="s">
        <v>121</v>
      </c>
      <c r="AP1840" s="81" t="s">
        <v>121</v>
      </c>
      <c r="AQ1840" s="81" t="s">
        <v>121</v>
      </c>
      <c r="AR1840" s="81" t="s">
        <v>121</v>
      </c>
      <c r="AS1840" s="81" t="s">
        <v>121</v>
      </c>
      <c r="AT1840" s="81" t="s">
        <v>121</v>
      </c>
      <c r="AU1840" s="224" t="s">
        <v>5120</v>
      </c>
      <c r="AV1840" s="134">
        <v>46092</v>
      </c>
      <c r="AW1840" s="182">
        <v>0</v>
      </c>
      <c r="AX1840" s="182">
        <v>0</v>
      </c>
      <c r="AY1840" s="85"/>
      <c r="AZ1840" s="271"/>
      <c r="BA1840" s="85"/>
      <c r="BB1840" s="85"/>
      <c r="BC1840" s="85"/>
      <c r="BD1840" s="85"/>
      <c r="BE1840" s="85"/>
      <c r="BF1840" s="85"/>
      <c r="BG1840" s="85"/>
      <c r="BH1840" s="85"/>
      <c r="BI1840" s="85"/>
      <c r="BJ1840" s="85"/>
      <c r="BK1840" s="85"/>
      <c r="BL1840" s="85"/>
      <c r="BM1840" s="85"/>
      <c r="BN1840" s="85"/>
      <c r="BO1840" s="85"/>
      <c r="BP1840" s="85"/>
      <c r="BQ1840" s="85"/>
      <c r="BR1840" s="85"/>
      <c r="BS1840" s="85"/>
      <c r="BT1840" s="75">
        <f>IF(COUNTIF($C$3:C1840, C1840)=1, 1, 0)</f>
        <v>0</v>
      </c>
      <c r="BU1840" s="201" t="s">
        <v>6864</v>
      </c>
      <c r="BV1840" s="74">
        <v>46101</v>
      </c>
      <c r="BW1840" s="85"/>
      <c r="BX1840" s="85"/>
      <c r="BY1840" s="85"/>
      <c r="BZ1840" s="87">
        <f t="shared" si="578"/>
        <v>11</v>
      </c>
      <c r="CB1840" s="88">
        <f t="shared" si="585"/>
        <v>12</v>
      </c>
      <c r="CC1840" s="89"/>
      <c r="CE1840" s="87">
        <f t="shared" si="575"/>
        <v>3</v>
      </c>
      <c r="CF1840" s="90"/>
      <c r="CG1840" s="90"/>
      <c r="CH1840" s="90"/>
      <c r="CJ1840" s="87">
        <f t="shared" si="576"/>
        <v>3</v>
      </c>
      <c r="CK1840" s="87">
        <f t="shared" si="577"/>
        <v>11</v>
      </c>
      <c r="CL1840" s="22" t="s">
        <v>5125</v>
      </c>
      <c r="CM1840" s="22" t="s">
        <v>6865</v>
      </c>
    </row>
    <row r="1841" spans="1:91" ht="14.45" customHeight="1" x14ac:dyDescent="0.25">
      <c r="A1841" s="183">
        <f t="shared" si="586"/>
        <v>1839</v>
      </c>
      <c r="B1841" s="265" t="s">
        <v>102</v>
      </c>
      <c r="C1841" s="98" t="s">
        <v>6858</v>
      </c>
      <c r="D1841" s="265">
        <v>145675553</v>
      </c>
      <c r="E1841" s="241">
        <v>5320007956</v>
      </c>
      <c r="F1841" s="231">
        <v>46092</v>
      </c>
      <c r="G1841" s="265" t="s">
        <v>1211</v>
      </c>
      <c r="H1841" s="265" t="s">
        <v>2963</v>
      </c>
      <c r="I1841" s="265" t="s">
        <v>105</v>
      </c>
      <c r="J1841" s="85" t="s">
        <v>4461</v>
      </c>
      <c r="K1841" s="265" t="s">
        <v>242</v>
      </c>
      <c r="L1841" s="231">
        <v>46106</v>
      </c>
      <c r="M1841" s="265">
        <v>40</v>
      </c>
      <c r="N1841" s="85" t="s">
        <v>6905</v>
      </c>
      <c r="O1841" s="85" t="s">
        <v>6906</v>
      </c>
      <c r="P1841" s="85">
        <v>2830049935</v>
      </c>
      <c r="Q1841" s="231">
        <v>46092</v>
      </c>
      <c r="R1841" s="241">
        <v>1209392471</v>
      </c>
      <c r="S1841" s="241">
        <v>224304942</v>
      </c>
      <c r="T1841" s="231">
        <v>46092</v>
      </c>
      <c r="U1841" s="261">
        <v>8913.7540000000008</v>
      </c>
      <c r="V1841" s="261">
        <v>8627.9030000000002</v>
      </c>
      <c r="W1841" s="241">
        <v>10</v>
      </c>
      <c r="X1841" s="241">
        <v>6</v>
      </c>
      <c r="Y1841" s="270" t="s">
        <v>6907</v>
      </c>
      <c r="Z1841" s="241" t="s">
        <v>258</v>
      </c>
      <c r="AA1841" s="85" t="s">
        <v>1232</v>
      </c>
      <c r="AB1841" s="241" t="s">
        <v>4913</v>
      </c>
      <c r="AC1841" s="98" t="s">
        <v>6858</v>
      </c>
      <c r="AD1841" s="75" t="s">
        <v>113</v>
      </c>
      <c r="AE1841" s="99">
        <v>46101</v>
      </c>
      <c r="AF1841" s="130">
        <v>46098.208333333336</v>
      </c>
      <c r="AG1841" s="130">
        <v>46096.625</v>
      </c>
      <c r="AH1841" s="130">
        <v>46096.625</v>
      </c>
      <c r="AI1841" s="99">
        <v>46096</v>
      </c>
      <c r="AJ1841" s="99">
        <v>46100</v>
      </c>
      <c r="AK1841" s="217">
        <v>46100</v>
      </c>
      <c r="AL1841" s="99">
        <v>46098</v>
      </c>
      <c r="AM1841" s="99">
        <v>46101</v>
      </c>
      <c r="AN1841" s="99">
        <v>46102</v>
      </c>
      <c r="AO1841" s="81" t="s">
        <v>121</v>
      </c>
      <c r="AP1841" s="81" t="s">
        <v>121</v>
      </c>
      <c r="AQ1841" s="81" t="s">
        <v>121</v>
      </c>
      <c r="AR1841" s="81" t="s">
        <v>121</v>
      </c>
      <c r="AS1841" s="81" t="s">
        <v>121</v>
      </c>
      <c r="AT1841" s="81" t="s">
        <v>121</v>
      </c>
      <c r="AU1841" s="224" t="s">
        <v>5120</v>
      </c>
      <c r="AV1841" s="134">
        <v>46092</v>
      </c>
      <c r="AW1841" s="182" t="s">
        <v>6908</v>
      </c>
      <c r="AX1841" s="182" t="s">
        <v>6909</v>
      </c>
      <c r="AY1841" s="85"/>
      <c r="AZ1841" s="271"/>
      <c r="BA1841" s="85"/>
      <c r="BB1841" s="85"/>
      <c r="BC1841" s="85"/>
      <c r="BD1841" s="85"/>
      <c r="BE1841" s="85"/>
      <c r="BF1841" s="85"/>
      <c r="BG1841" s="85"/>
      <c r="BH1841" s="85"/>
      <c r="BI1841" s="85"/>
      <c r="BJ1841" s="85"/>
      <c r="BK1841" s="85"/>
      <c r="BL1841" s="85"/>
      <c r="BM1841" s="85"/>
      <c r="BN1841" s="85"/>
      <c r="BO1841" s="85"/>
      <c r="BP1841" s="85"/>
      <c r="BQ1841" s="85"/>
      <c r="BR1841" s="85"/>
      <c r="BS1841" s="85"/>
      <c r="BT1841" s="75">
        <f>IF(COUNTIF($C$3:C1841, C1841)=1, 1, 0)</f>
        <v>0</v>
      </c>
      <c r="BU1841" s="201" t="s">
        <v>6864</v>
      </c>
      <c r="BV1841" s="74">
        <v>46101</v>
      </c>
      <c r="BW1841" s="85"/>
      <c r="BX1841" s="85"/>
      <c r="BY1841" s="85"/>
      <c r="BZ1841" s="87">
        <f t="shared" si="578"/>
        <v>11</v>
      </c>
      <c r="CB1841" s="88">
        <f t="shared" si="585"/>
        <v>12</v>
      </c>
      <c r="CC1841" s="89"/>
      <c r="CE1841" s="87">
        <f t="shared" si="575"/>
        <v>3</v>
      </c>
      <c r="CF1841" s="90">
        <v>6970530</v>
      </c>
      <c r="CG1841" s="90"/>
      <c r="CH1841" s="90">
        <v>6970530</v>
      </c>
      <c r="CI1841" s="22">
        <v>26205</v>
      </c>
      <c r="CJ1841" s="87">
        <f t="shared" si="576"/>
        <v>3</v>
      </c>
      <c r="CK1841" s="87">
        <f t="shared" si="577"/>
        <v>11</v>
      </c>
      <c r="CL1841" s="22" t="s">
        <v>5125</v>
      </c>
      <c r="CM1841" s="22" t="s">
        <v>6865</v>
      </c>
    </row>
    <row r="1842" spans="1:91" ht="14.45" customHeight="1" x14ac:dyDescent="0.25">
      <c r="A1842" s="183">
        <f t="shared" si="586"/>
        <v>1840</v>
      </c>
      <c r="B1842" s="70" t="s">
        <v>102</v>
      </c>
      <c r="C1842" s="301">
        <v>266876543</v>
      </c>
      <c r="D1842" s="265">
        <v>145686987</v>
      </c>
      <c r="E1842" s="241">
        <v>5320007919</v>
      </c>
      <c r="F1842" s="231">
        <v>46100</v>
      </c>
      <c r="G1842" s="265" t="s">
        <v>1280</v>
      </c>
      <c r="H1842" s="265" t="s">
        <v>2963</v>
      </c>
      <c r="I1842" s="265" t="s">
        <v>105</v>
      </c>
      <c r="J1842" s="85" t="s">
        <v>4461</v>
      </c>
      <c r="K1842" s="265" t="s">
        <v>242</v>
      </c>
      <c r="L1842" s="231">
        <v>46118</v>
      </c>
      <c r="M1842" s="265">
        <v>40</v>
      </c>
      <c r="N1842" s="85" t="s">
        <v>6910</v>
      </c>
      <c r="O1842" s="85" t="s">
        <v>6911</v>
      </c>
      <c r="P1842" s="85">
        <v>2830050377</v>
      </c>
      <c r="Q1842" s="231">
        <v>46101</v>
      </c>
      <c r="R1842" s="241">
        <v>1209395089</v>
      </c>
      <c r="S1842" s="241">
        <v>224348426</v>
      </c>
      <c r="T1842" s="231">
        <v>46101</v>
      </c>
      <c r="U1842" s="356">
        <v>11045.468999999999</v>
      </c>
      <c r="V1842" s="356">
        <v>10594.388000000001</v>
      </c>
      <c r="W1842" s="241">
        <v>12</v>
      </c>
      <c r="X1842" s="241">
        <v>6</v>
      </c>
      <c r="Y1842" s="270">
        <v>266877220</v>
      </c>
      <c r="Z1842" s="241" t="s">
        <v>110</v>
      </c>
      <c r="AA1842" s="85" t="s">
        <v>6180</v>
      </c>
      <c r="AB1842" s="241" t="s">
        <v>6181</v>
      </c>
      <c r="AC1842" s="301">
        <v>266876543</v>
      </c>
      <c r="AD1842" s="75" t="s">
        <v>113</v>
      </c>
      <c r="AE1842" s="221">
        <v>46106</v>
      </c>
      <c r="AF1842" s="130">
        <v>46105.041666666664</v>
      </c>
      <c r="AG1842" s="130">
        <v>46103.291666666664</v>
      </c>
      <c r="AH1842" s="130">
        <v>46103.291666666664</v>
      </c>
      <c r="AI1842" s="134">
        <v>46104</v>
      </c>
      <c r="AJ1842" s="221">
        <v>46106</v>
      </c>
      <c r="AK1842" s="226">
        <v>46106</v>
      </c>
      <c r="AL1842" s="231">
        <v>46110</v>
      </c>
      <c r="AM1842" s="241"/>
      <c r="AN1842" s="231">
        <v>46110</v>
      </c>
      <c r="AO1842" s="81" t="s">
        <v>121</v>
      </c>
      <c r="AP1842" s="81" t="s">
        <v>121</v>
      </c>
      <c r="AQ1842" s="81" t="s">
        <v>121</v>
      </c>
      <c r="AR1842" s="81" t="s">
        <v>121</v>
      </c>
      <c r="AS1842" s="81" t="s">
        <v>121</v>
      </c>
      <c r="AT1842" s="81" t="s">
        <v>121</v>
      </c>
      <c r="AU1842" s="82" t="s">
        <v>5500</v>
      </c>
      <c r="AV1842" s="134">
        <v>46101</v>
      </c>
      <c r="AW1842" s="182" t="s">
        <v>6912</v>
      </c>
      <c r="AX1842" s="182" t="s">
        <v>6913</v>
      </c>
      <c r="AY1842" s="85"/>
      <c r="AZ1842" s="271"/>
      <c r="BA1842" s="85"/>
      <c r="BB1842" s="85"/>
      <c r="BC1842" s="85"/>
      <c r="BD1842" s="85"/>
      <c r="BE1842" s="85"/>
      <c r="BF1842" s="85"/>
      <c r="BG1842" s="85"/>
      <c r="BH1842" s="85"/>
      <c r="BI1842" s="85"/>
      <c r="BJ1842" s="85"/>
      <c r="BK1842" s="85"/>
      <c r="BL1842" s="85"/>
      <c r="BM1842" s="85"/>
      <c r="BN1842" s="85"/>
      <c r="BO1842" s="85"/>
      <c r="BP1842" s="85"/>
      <c r="BQ1842" s="85"/>
      <c r="BR1842" s="85"/>
      <c r="BS1842" s="85"/>
      <c r="BT1842" s="75">
        <f>IF(COUNTIF($C$3:C1842, C1842)=1, 1, 0)</f>
        <v>0</v>
      </c>
      <c r="BU1842" s="337" t="s">
        <v>6748</v>
      </c>
      <c r="BV1842" s="340">
        <v>46106</v>
      </c>
      <c r="BW1842" s="85"/>
      <c r="BX1842" s="85"/>
      <c r="BY1842" s="85"/>
      <c r="BZ1842" s="87">
        <f t="shared" si="578"/>
        <v>12</v>
      </c>
      <c r="CA1842" s="307"/>
      <c r="CB1842" s="88">
        <f t="shared" si="585"/>
        <v>13</v>
      </c>
      <c r="CC1842" s="172"/>
      <c r="CD1842" s="85"/>
      <c r="CE1842" s="171">
        <f t="shared" si="575"/>
        <v>3</v>
      </c>
      <c r="CF1842" s="90">
        <v>4065392</v>
      </c>
      <c r="CG1842" s="90">
        <v>3049044</v>
      </c>
      <c r="CH1842" s="90">
        <v>7114436</v>
      </c>
      <c r="CI1842" s="22">
        <v>26746</v>
      </c>
      <c r="CJ1842" s="171">
        <f t="shared" si="576"/>
        <v>3</v>
      </c>
      <c r="CK1842" s="171">
        <f t="shared" si="577"/>
        <v>12</v>
      </c>
      <c r="CL1842" s="22" t="s">
        <v>5125</v>
      </c>
      <c r="CM1842" s="22" t="s">
        <v>6749</v>
      </c>
    </row>
    <row r="1843" spans="1:91" ht="14.45" customHeight="1" x14ac:dyDescent="0.25">
      <c r="A1843" s="183">
        <f t="shared" si="586"/>
        <v>1841</v>
      </c>
      <c r="B1843" s="70" t="s">
        <v>102</v>
      </c>
      <c r="C1843" s="301">
        <v>266876543</v>
      </c>
      <c r="D1843" s="265">
        <v>145687928</v>
      </c>
      <c r="E1843" s="241">
        <v>5320007919</v>
      </c>
      <c r="F1843" s="231">
        <v>46100</v>
      </c>
      <c r="G1843" s="265" t="s">
        <v>1280</v>
      </c>
      <c r="H1843" s="265" t="s">
        <v>2963</v>
      </c>
      <c r="I1843" s="265" t="s">
        <v>105</v>
      </c>
      <c r="J1843" s="265" t="s">
        <v>4461</v>
      </c>
      <c r="K1843" s="265" t="s">
        <v>242</v>
      </c>
      <c r="L1843" s="231">
        <v>46118</v>
      </c>
      <c r="M1843" s="265">
        <v>0</v>
      </c>
      <c r="N1843" s="85" t="s">
        <v>6910</v>
      </c>
      <c r="O1843" s="85" t="s">
        <v>6911</v>
      </c>
      <c r="P1843" s="85">
        <v>2830050378</v>
      </c>
      <c r="Q1843" s="231">
        <v>46101</v>
      </c>
      <c r="R1843" s="241">
        <v>1209395090</v>
      </c>
      <c r="S1843" s="241">
        <v>224348434</v>
      </c>
      <c r="T1843" s="231">
        <v>46101</v>
      </c>
      <c r="U1843" s="356">
        <v>3893.32</v>
      </c>
      <c r="V1843" s="356">
        <v>3755.0230000000001</v>
      </c>
      <c r="W1843" s="241">
        <v>5</v>
      </c>
      <c r="X1843" s="241">
        <v>1</v>
      </c>
      <c r="Y1843" s="270">
        <v>266877220</v>
      </c>
      <c r="Z1843" s="241" t="s">
        <v>110</v>
      </c>
      <c r="AA1843" s="85" t="s">
        <v>6180</v>
      </c>
      <c r="AB1843" s="241" t="s">
        <v>6181</v>
      </c>
      <c r="AC1843" s="301">
        <v>266876543</v>
      </c>
      <c r="AD1843" s="75" t="s">
        <v>113</v>
      </c>
      <c r="AE1843" s="221">
        <v>46106</v>
      </c>
      <c r="AF1843" s="130">
        <v>46105.041666666664</v>
      </c>
      <c r="AG1843" s="130">
        <v>46103.291666666664</v>
      </c>
      <c r="AH1843" s="130">
        <v>46103.291666666664</v>
      </c>
      <c r="AI1843" s="134">
        <v>46104</v>
      </c>
      <c r="AJ1843" s="221">
        <v>46106</v>
      </c>
      <c r="AK1843" s="221">
        <v>46106</v>
      </c>
      <c r="AL1843" s="231">
        <v>46110</v>
      </c>
      <c r="AM1843" s="241"/>
      <c r="AN1843" s="231">
        <v>46110</v>
      </c>
      <c r="AO1843" s="81" t="s">
        <v>121</v>
      </c>
      <c r="AP1843" s="81" t="s">
        <v>121</v>
      </c>
      <c r="AQ1843" s="81" t="s">
        <v>121</v>
      </c>
      <c r="AR1843" s="81" t="s">
        <v>121</v>
      </c>
      <c r="AS1843" s="81" t="s">
        <v>121</v>
      </c>
      <c r="AT1843" s="81" t="s">
        <v>121</v>
      </c>
      <c r="AU1843" s="82" t="s">
        <v>5500</v>
      </c>
      <c r="AV1843" s="134">
        <v>46101</v>
      </c>
      <c r="AW1843" s="182">
        <v>0</v>
      </c>
      <c r="AX1843" s="182">
        <v>0</v>
      </c>
      <c r="AY1843" s="85"/>
      <c r="AZ1843" s="271"/>
      <c r="BA1843" s="85"/>
      <c r="BB1843" s="85"/>
      <c r="BC1843" s="85"/>
      <c r="BD1843" s="85"/>
      <c r="BE1843" s="85"/>
      <c r="BF1843" s="85"/>
      <c r="BG1843" s="85"/>
      <c r="BH1843" s="85"/>
      <c r="BI1843" s="85"/>
      <c r="BJ1843" s="85"/>
      <c r="BK1843" s="85"/>
      <c r="BL1843" s="85"/>
      <c r="BM1843" s="85"/>
      <c r="BN1843" s="85"/>
      <c r="BO1843" s="85"/>
      <c r="BP1843" s="85"/>
      <c r="BQ1843" s="85"/>
      <c r="BR1843" s="85"/>
      <c r="BS1843" s="85"/>
      <c r="BT1843" s="75">
        <f>IF(COUNTIF($C$3:C1843, C1843)=1, 1, 0)</f>
        <v>0</v>
      </c>
      <c r="BU1843" s="337" t="s">
        <v>6748</v>
      </c>
      <c r="BV1843" s="340">
        <v>46106</v>
      </c>
      <c r="BW1843" s="85"/>
      <c r="BX1843" s="85"/>
      <c r="BY1843" s="85"/>
      <c r="BZ1843" s="87">
        <f t="shared" si="578"/>
        <v>12</v>
      </c>
      <c r="CA1843" s="307"/>
      <c r="CB1843" s="88">
        <f t="shared" si="585"/>
        <v>13</v>
      </c>
      <c r="CC1843" s="172"/>
      <c r="CD1843" s="85"/>
      <c r="CE1843" s="171">
        <f t="shared" si="575"/>
        <v>3</v>
      </c>
      <c r="CF1843" s="173"/>
      <c r="CG1843" s="173"/>
      <c r="CH1843" s="173"/>
      <c r="CI1843" s="85"/>
      <c r="CJ1843" s="171">
        <f t="shared" si="576"/>
        <v>3</v>
      </c>
      <c r="CK1843" s="171">
        <f t="shared" si="577"/>
        <v>12</v>
      </c>
      <c r="CL1843" s="22" t="s">
        <v>5125</v>
      </c>
      <c r="CM1843" s="22" t="s">
        <v>6749</v>
      </c>
    </row>
    <row r="1844" spans="1:91" ht="14.45" customHeight="1" x14ac:dyDescent="0.25">
      <c r="A1844" s="183">
        <f t="shared" si="586"/>
        <v>1842</v>
      </c>
      <c r="B1844" s="73" t="s">
        <v>102</v>
      </c>
      <c r="C1844" s="301">
        <v>266876543</v>
      </c>
      <c r="D1844" s="265">
        <v>145684341</v>
      </c>
      <c r="E1844" s="241">
        <v>5320007921</v>
      </c>
      <c r="F1844" s="231">
        <v>46100</v>
      </c>
      <c r="G1844" s="265" t="s">
        <v>1178</v>
      </c>
      <c r="H1844" s="265" t="s">
        <v>2963</v>
      </c>
      <c r="I1844" s="265" t="s">
        <v>105</v>
      </c>
      <c r="J1844" s="85" t="s">
        <v>4461</v>
      </c>
      <c r="K1844" s="265" t="s">
        <v>242</v>
      </c>
      <c r="L1844" s="231">
        <v>46119</v>
      </c>
      <c r="M1844" s="265">
        <v>40</v>
      </c>
      <c r="N1844" s="85" t="s">
        <v>6914</v>
      </c>
      <c r="O1844" s="85" t="s">
        <v>6915</v>
      </c>
      <c r="P1844" s="85">
        <v>2830050383</v>
      </c>
      <c r="Q1844" s="231">
        <v>46101</v>
      </c>
      <c r="R1844" s="241">
        <v>1209395108</v>
      </c>
      <c r="S1844" s="241">
        <v>224345841</v>
      </c>
      <c r="T1844" s="231">
        <v>46101</v>
      </c>
      <c r="U1844" s="356">
        <v>2574.598</v>
      </c>
      <c r="V1844" s="356">
        <v>2489.9989999999998</v>
      </c>
      <c r="W1844" s="241">
        <v>3</v>
      </c>
      <c r="X1844" s="241">
        <v>1</v>
      </c>
      <c r="Y1844" s="270">
        <v>266876643</v>
      </c>
      <c r="Z1844" s="241" t="s">
        <v>110</v>
      </c>
      <c r="AA1844" s="85" t="s">
        <v>6180</v>
      </c>
      <c r="AB1844" s="241" t="s">
        <v>6181</v>
      </c>
      <c r="AC1844" s="301">
        <v>266876543</v>
      </c>
      <c r="AD1844" s="75" t="s">
        <v>113</v>
      </c>
      <c r="AE1844" s="221">
        <v>46106</v>
      </c>
      <c r="AF1844" s="130">
        <v>46105.041666666664</v>
      </c>
      <c r="AG1844" s="130">
        <v>46103.291666666664</v>
      </c>
      <c r="AH1844" s="130">
        <v>46103.291666666664</v>
      </c>
      <c r="AI1844" s="134">
        <v>46104</v>
      </c>
      <c r="AJ1844" s="134">
        <v>46106</v>
      </c>
      <c r="AK1844" s="249">
        <v>46106</v>
      </c>
      <c r="AL1844" s="231">
        <v>46110</v>
      </c>
      <c r="AM1844" s="241"/>
      <c r="AN1844" s="289">
        <v>46110</v>
      </c>
      <c r="AO1844" s="81" t="s">
        <v>121</v>
      </c>
      <c r="AP1844" s="81" t="s">
        <v>121</v>
      </c>
      <c r="AQ1844" s="81" t="s">
        <v>121</v>
      </c>
      <c r="AR1844" s="81" t="s">
        <v>121</v>
      </c>
      <c r="AS1844" s="81" t="s">
        <v>121</v>
      </c>
      <c r="AT1844" s="81" t="s">
        <v>121</v>
      </c>
      <c r="AU1844" s="82" t="s">
        <v>5500</v>
      </c>
      <c r="AV1844" s="134">
        <v>46101</v>
      </c>
      <c r="AW1844" s="182" t="s">
        <v>6916</v>
      </c>
      <c r="AX1844" s="182" t="s">
        <v>6917</v>
      </c>
      <c r="AY1844" s="85"/>
      <c r="AZ1844" s="271"/>
      <c r="BA1844" s="85"/>
      <c r="BB1844" s="85"/>
      <c r="BC1844" s="85"/>
      <c r="BD1844" s="85"/>
      <c r="BE1844" s="85"/>
      <c r="BF1844" s="85"/>
      <c r="BG1844" s="85"/>
      <c r="BH1844" s="85"/>
      <c r="BI1844" s="85"/>
      <c r="BJ1844" s="85"/>
      <c r="BK1844" s="85"/>
      <c r="BL1844" s="85"/>
      <c r="BM1844" s="85"/>
      <c r="BN1844" s="85"/>
      <c r="BO1844" s="85"/>
      <c r="BP1844" s="85"/>
      <c r="BQ1844" s="85"/>
      <c r="BR1844" s="85"/>
      <c r="BS1844" s="85"/>
      <c r="BT1844" s="75">
        <f>IF(COUNTIF($C$3:C1844, C1844)=1, 1, 0)</f>
        <v>0</v>
      </c>
      <c r="BU1844" s="337" t="s">
        <v>6748</v>
      </c>
      <c r="BV1844" s="340">
        <v>46106</v>
      </c>
      <c r="BW1844" s="85"/>
      <c r="BX1844" s="85"/>
      <c r="BY1844" s="85"/>
      <c r="BZ1844" s="87">
        <f t="shared" si="578"/>
        <v>12</v>
      </c>
      <c r="CA1844" s="307"/>
      <c r="CB1844" s="88">
        <f t="shared" si="585"/>
        <v>13</v>
      </c>
      <c r="CC1844" s="172"/>
      <c r="CD1844" s="85"/>
      <c r="CE1844" s="171">
        <f t="shared" si="575"/>
        <v>3</v>
      </c>
      <c r="CF1844" s="90">
        <v>4065392</v>
      </c>
      <c r="CG1844" s="90">
        <v>3049044</v>
      </c>
      <c r="CH1844" s="90">
        <v>7114436</v>
      </c>
      <c r="CI1844" s="22">
        <v>26746</v>
      </c>
      <c r="CJ1844" s="171">
        <f t="shared" si="576"/>
        <v>3</v>
      </c>
      <c r="CK1844" s="171">
        <f t="shared" si="577"/>
        <v>12</v>
      </c>
      <c r="CL1844" s="22" t="s">
        <v>5125</v>
      </c>
      <c r="CM1844" s="22" t="s">
        <v>6749</v>
      </c>
    </row>
    <row r="1845" spans="1:91" ht="14.45" customHeight="1" x14ac:dyDescent="0.25">
      <c r="A1845" s="183">
        <f t="shared" si="586"/>
        <v>1843</v>
      </c>
      <c r="B1845" s="73" t="s">
        <v>102</v>
      </c>
      <c r="C1845" s="301">
        <v>266876543</v>
      </c>
      <c r="D1845" s="265">
        <v>145715471</v>
      </c>
      <c r="E1845" s="241">
        <v>5320007921</v>
      </c>
      <c r="F1845" s="231">
        <v>46100</v>
      </c>
      <c r="G1845" s="265" t="s">
        <v>1178</v>
      </c>
      <c r="H1845" s="265" t="s">
        <v>2963</v>
      </c>
      <c r="I1845" s="265" t="s">
        <v>105</v>
      </c>
      <c r="J1845" s="265" t="s">
        <v>4461</v>
      </c>
      <c r="K1845" s="265" t="s">
        <v>242</v>
      </c>
      <c r="L1845" s="231">
        <v>46119</v>
      </c>
      <c r="M1845" s="265">
        <v>0</v>
      </c>
      <c r="N1845" s="85" t="s">
        <v>6914</v>
      </c>
      <c r="O1845" s="85" t="s">
        <v>6915</v>
      </c>
      <c r="P1845" s="85">
        <v>2830050384</v>
      </c>
      <c r="Q1845" s="231">
        <v>46101</v>
      </c>
      <c r="R1845" s="241">
        <v>1209395109</v>
      </c>
      <c r="S1845" s="241">
        <v>224345844</v>
      </c>
      <c r="T1845" s="231">
        <v>46101</v>
      </c>
      <c r="U1845" s="356">
        <v>15479.333000000001</v>
      </c>
      <c r="V1845" s="356">
        <v>15027.343000000001</v>
      </c>
      <c r="W1845" s="241">
        <v>15</v>
      </c>
      <c r="X1845" s="241">
        <v>10</v>
      </c>
      <c r="Y1845" s="270">
        <v>266876643</v>
      </c>
      <c r="Z1845" s="241" t="s">
        <v>110</v>
      </c>
      <c r="AA1845" s="85" t="s">
        <v>6180</v>
      </c>
      <c r="AB1845" s="241" t="s">
        <v>6181</v>
      </c>
      <c r="AC1845" s="301">
        <v>266876543</v>
      </c>
      <c r="AD1845" s="75" t="s">
        <v>113</v>
      </c>
      <c r="AE1845" s="221">
        <v>46106</v>
      </c>
      <c r="AF1845" s="130">
        <v>46105.041666666664</v>
      </c>
      <c r="AG1845" s="130">
        <v>46103.291666666664</v>
      </c>
      <c r="AH1845" s="130">
        <v>46103.291666666664</v>
      </c>
      <c r="AI1845" s="134">
        <v>46104</v>
      </c>
      <c r="AJ1845" s="134">
        <v>46106</v>
      </c>
      <c r="AK1845" s="134">
        <v>46106</v>
      </c>
      <c r="AL1845" s="231">
        <v>46110</v>
      </c>
      <c r="AM1845" s="241"/>
      <c r="AN1845" s="289">
        <v>46110</v>
      </c>
      <c r="AO1845" s="81" t="s">
        <v>121</v>
      </c>
      <c r="AP1845" s="81" t="s">
        <v>121</v>
      </c>
      <c r="AQ1845" s="81" t="s">
        <v>121</v>
      </c>
      <c r="AR1845" s="81" t="s">
        <v>121</v>
      </c>
      <c r="AS1845" s="81" t="s">
        <v>121</v>
      </c>
      <c r="AT1845" s="81" t="s">
        <v>121</v>
      </c>
      <c r="AU1845" s="82" t="s">
        <v>5500</v>
      </c>
      <c r="AV1845" s="134">
        <v>46101</v>
      </c>
      <c r="AW1845" s="182">
        <v>0</v>
      </c>
      <c r="AX1845" s="182">
        <v>0</v>
      </c>
      <c r="AY1845" s="85"/>
      <c r="AZ1845" s="271"/>
      <c r="BA1845" s="85"/>
      <c r="BB1845" s="85"/>
      <c r="BC1845" s="85"/>
      <c r="BD1845" s="85"/>
      <c r="BE1845" s="85"/>
      <c r="BF1845" s="85"/>
      <c r="BG1845" s="85"/>
      <c r="BH1845" s="85"/>
      <c r="BI1845" s="85"/>
      <c r="BJ1845" s="85"/>
      <c r="BK1845" s="85"/>
      <c r="BL1845" s="85"/>
      <c r="BM1845" s="85"/>
      <c r="BN1845" s="85"/>
      <c r="BO1845" s="85"/>
      <c r="BP1845" s="85"/>
      <c r="BQ1845" s="85"/>
      <c r="BR1845" s="85"/>
      <c r="BS1845" s="85"/>
      <c r="BT1845" s="75">
        <f>IF(COUNTIF($C$3:C1845, C1845)=1, 1, 0)</f>
        <v>0</v>
      </c>
      <c r="BU1845" s="337" t="s">
        <v>6748</v>
      </c>
      <c r="BV1845" s="340">
        <v>46106</v>
      </c>
      <c r="BW1845" s="85"/>
      <c r="BX1845" s="85"/>
      <c r="BY1845" s="85"/>
      <c r="BZ1845" s="87">
        <f t="shared" si="578"/>
        <v>12</v>
      </c>
      <c r="CA1845" s="307"/>
      <c r="CB1845" s="88">
        <f t="shared" si="585"/>
        <v>13</v>
      </c>
      <c r="CC1845" s="172"/>
      <c r="CD1845" s="85"/>
      <c r="CE1845" s="171">
        <f t="shared" si="575"/>
        <v>3</v>
      </c>
      <c r="CF1845" s="173"/>
      <c r="CG1845" s="173"/>
      <c r="CH1845" s="173"/>
      <c r="CI1845" s="85"/>
      <c r="CJ1845" s="171">
        <f t="shared" si="576"/>
        <v>3</v>
      </c>
      <c r="CK1845" s="171">
        <f t="shared" si="577"/>
        <v>12</v>
      </c>
      <c r="CL1845" s="22" t="s">
        <v>5125</v>
      </c>
      <c r="CM1845" s="22" t="s">
        <v>6749</v>
      </c>
    </row>
    <row r="1846" spans="1:91" ht="14.45" customHeight="1" x14ac:dyDescent="0.25">
      <c r="A1846" s="183">
        <f t="shared" si="586"/>
        <v>1844</v>
      </c>
      <c r="B1846" s="70" t="s">
        <v>102</v>
      </c>
      <c r="C1846" s="107">
        <v>266876911</v>
      </c>
      <c r="D1846" s="265">
        <v>145672535</v>
      </c>
      <c r="E1846" s="241">
        <v>5320007922</v>
      </c>
      <c r="F1846" s="231">
        <v>46100</v>
      </c>
      <c r="G1846" s="265" t="s">
        <v>4625</v>
      </c>
      <c r="H1846" s="265" t="s">
        <v>2963</v>
      </c>
      <c r="I1846" s="265" t="s">
        <v>105</v>
      </c>
      <c r="J1846" s="85" t="s">
        <v>4461</v>
      </c>
      <c r="K1846" s="265" t="s">
        <v>242</v>
      </c>
      <c r="L1846" s="231">
        <v>46118</v>
      </c>
      <c r="M1846" s="265">
        <v>40</v>
      </c>
      <c r="N1846" s="85" t="s">
        <v>6918</v>
      </c>
      <c r="O1846" s="85" t="s">
        <v>6919</v>
      </c>
      <c r="P1846" s="85">
        <v>2830050398</v>
      </c>
      <c r="Q1846" s="231">
        <v>46101</v>
      </c>
      <c r="R1846" s="241">
        <v>1209395199</v>
      </c>
      <c r="S1846" s="241">
        <v>224348437</v>
      </c>
      <c r="T1846" s="231">
        <v>46101</v>
      </c>
      <c r="U1846" s="261">
        <v>3125.6460000000002</v>
      </c>
      <c r="V1846" s="261">
        <v>3009.1610000000001</v>
      </c>
      <c r="W1846" s="241">
        <v>4</v>
      </c>
      <c r="X1846" s="241">
        <v>2</v>
      </c>
      <c r="Y1846" s="270">
        <v>266093130</v>
      </c>
      <c r="Z1846" s="241" t="s">
        <v>110</v>
      </c>
      <c r="AA1846" s="85" t="s">
        <v>6180</v>
      </c>
      <c r="AB1846" s="241" t="s">
        <v>6181</v>
      </c>
      <c r="AC1846" s="107">
        <v>266876911</v>
      </c>
      <c r="AD1846" s="75" t="s">
        <v>113</v>
      </c>
      <c r="AE1846" s="221">
        <v>46106</v>
      </c>
      <c r="AF1846" s="130">
        <v>46105.041666666664</v>
      </c>
      <c r="AG1846" s="130">
        <v>46103.291666666664</v>
      </c>
      <c r="AH1846" s="130">
        <v>46103.291666666664</v>
      </c>
      <c r="AI1846" s="134">
        <v>46104</v>
      </c>
      <c r="AJ1846" s="221">
        <v>46106</v>
      </c>
      <c r="AK1846" s="226">
        <v>46106</v>
      </c>
      <c r="AL1846" s="231">
        <v>46110</v>
      </c>
      <c r="AM1846" s="241"/>
      <c r="AN1846" s="231">
        <v>46110</v>
      </c>
      <c r="AO1846" s="81" t="s">
        <v>121</v>
      </c>
      <c r="AP1846" s="81" t="s">
        <v>121</v>
      </c>
      <c r="AQ1846" s="81" t="s">
        <v>121</v>
      </c>
      <c r="AR1846" s="81" t="s">
        <v>121</v>
      </c>
      <c r="AS1846" s="81" t="s">
        <v>121</v>
      </c>
      <c r="AT1846" s="81" t="s">
        <v>121</v>
      </c>
      <c r="AU1846" s="82" t="s">
        <v>5500</v>
      </c>
      <c r="AV1846" s="134">
        <v>46101</v>
      </c>
      <c r="AW1846" s="182" t="s">
        <v>6920</v>
      </c>
      <c r="AX1846" s="182" t="s">
        <v>6921</v>
      </c>
      <c r="AY1846" s="85"/>
      <c r="AZ1846" s="271"/>
      <c r="BA1846" s="85"/>
      <c r="BB1846" s="85"/>
      <c r="BC1846" s="85"/>
      <c r="BD1846" s="85"/>
      <c r="BE1846" s="85"/>
      <c r="BF1846" s="85"/>
      <c r="BG1846" s="85"/>
      <c r="BH1846" s="85"/>
      <c r="BI1846" s="85"/>
      <c r="BJ1846" s="85"/>
      <c r="BK1846" s="85"/>
      <c r="BL1846" s="85"/>
      <c r="BM1846" s="85"/>
      <c r="BN1846" s="85"/>
      <c r="BO1846" s="85"/>
      <c r="BP1846" s="85"/>
      <c r="BQ1846" s="85"/>
      <c r="BR1846" s="85"/>
      <c r="BS1846" s="85"/>
      <c r="BT1846" s="75">
        <f>IF(COUNTIF($C$3:C1846, C1846)=1, 1, 0)</f>
        <v>0</v>
      </c>
      <c r="BU1846" s="337" t="s">
        <v>6770</v>
      </c>
      <c r="BV1846" s="340">
        <v>46105</v>
      </c>
      <c r="BW1846" s="85"/>
      <c r="BX1846" s="85"/>
      <c r="BY1846" s="85"/>
      <c r="BZ1846" s="87">
        <f t="shared" si="578"/>
        <v>12</v>
      </c>
      <c r="CA1846" s="307"/>
      <c r="CB1846" s="88">
        <f t="shared" si="585"/>
        <v>13</v>
      </c>
      <c r="CC1846" s="172"/>
      <c r="CD1846" s="85"/>
      <c r="CE1846" s="171">
        <f t="shared" si="575"/>
        <v>3</v>
      </c>
      <c r="CF1846" s="90">
        <v>4064328</v>
      </c>
      <c r="CG1846" s="90">
        <v>3048246</v>
      </c>
      <c r="CH1846" s="90">
        <v>7112574</v>
      </c>
      <c r="CI1846" s="91">
        <v>26739</v>
      </c>
      <c r="CJ1846" s="171">
        <f t="shared" si="576"/>
        <v>3</v>
      </c>
      <c r="CK1846" s="171">
        <f t="shared" si="577"/>
        <v>12</v>
      </c>
      <c r="CL1846" s="22" t="s">
        <v>5125</v>
      </c>
      <c r="CM1846" s="22" t="s">
        <v>6771</v>
      </c>
    </row>
    <row r="1847" spans="1:91" ht="14.45" customHeight="1" x14ac:dyDescent="0.25">
      <c r="A1847" s="183">
        <f t="shared" si="586"/>
        <v>1845</v>
      </c>
      <c r="B1847" s="70" t="s">
        <v>102</v>
      </c>
      <c r="C1847" s="107">
        <v>266876911</v>
      </c>
      <c r="D1847" s="265">
        <v>145700282</v>
      </c>
      <c r="E1847" s="241">
        <v>5320007922</v>
      </c>
      <c r="F1847" s="231">
        <v>46100</v>
      </c>
      <c r="G1847" s="265" t="s">
        <v>4625</v>
      </c>
      <c r="H1847" s="265" t="s">
        <v>2963</v>
      </c>
      <c r="I1847" s="265" t="s">
        <v>105</v>
      </c>
      <c r="J1847" s="265" t="s">
        <v>4461</v>
      </c>
      <c r="K1847" s="265" t="s">
        <v>242</v>
      </c>
      <c r="L1847" s="231">
        <v>46119</v>
      </c>
      <c r="M1847" s="265">
        <v>0</v>
      </c>
      <c r="N1847" s="85" t="s">
        <v>6918</v>
      </c>
      <c r="O1847" s="85" t="s">
        <v>6919</v>
      </c>
      <c r="P1847" s="85">
        <v>2830050400</v>
      </c>
      <c r="Q1847" s="231">
        <v>46101</v>
      </c>
      <c r="R1847" s="241">
        <v>1209395201</v>
      </c>
      <c r="S1847" s="241">
        <v>224348444</v>
      </c>
      <c r="T1847" s="231">
        <v>46101</v>
      </c>
      <c r="U1847" s="261">
        <v>3253.9319999999998</v>
      </c>
      <c r="V1847" s="261">
        <v>3162.1759999999999</v>
      </c>
      <c r="W1847" s="241">
        <v>4</v>
      </c>
      <c r="X1847" s="241">
        <v>3</v>
      </c>
      <c r="Y1847" s="270">
        <v>266093130</v>
      </c>
      <c r="Z1847" s="241" t="s">
        <v>110</v>
      </c>
      <c r="AA1847" s="85" t="s">
        <v>6180</v>
      </c>
      <c r="AB1847" s="241" t="s">
        <v>6181</v>
      </c>
      <c r="AC1847" s="107">
        <v>266876911</v>
      </c>
      <c r="AD1847" s="75" t="s">
        <v>113</v>
      </c>
      <c r="AE1847" s="221">
        <v>46106</v>
      </c>
      <c r="AF1847" s="130">
        <v>46105.041666666664</v>
      </c>
      <c r="AG1847" s="130">
        <v>46103.291666666664</v>
      </c>
      <c r="AH1847" s="130">
        <v>46103.291666666664</v>
      </c>
      <c r="AI1847" s="134">
        <v>46104</v>
      </c>
      <c r="AJ1847" s="221">
        <v>46106</v>
      </c>
      <c r="AK1847" s="221">
        <v>46106</v>
      </c>
      <c r="AL1847" s="231">
        <v>46110</v>
      </c>
      <c r="AM1847" s="241"/>
      <c r="AN1847" s="231">
        <v>46110</v>
      </c>
      <c r="AO1847" s="81" t="s">
        <v>121</v>
      </c>
      <c r="AP1847" s="81" t="s">
        <v>121</v>
      </c>
      <c r="AQ1847" s="81" t="s">
        <v>121</v>
      </c>
      <c r="AR1847" s="81" t="s">
        <v>121</v>
      </c>
      <c r="AS1847" s="81" t="s">
        <v>121</v>
      </c>
      <c r="AT1847" s="81" t="s">
        <v>121</v>
      </c>
      <c r="AU1847" s="82" t="s">
        <v>5500</v>
      </c>
      <c r="AV1847" s="134">
        <v>46101</v>
      </c>
      <c r="AW1847" s="182">
        <v>0</v>
      </c>
      <c r="AX1847" s="182">
        <v>0</v>
      </c>
      <c r="AY1847" s="85"/>
      <c r="AZ1847" s="271"/>
      <c r="BA1847" s="85"/>
      <c r="BB1847" s="85"/>
      <c r="BC1847" s="85"/>
      <c r="BD1847" s="85"/>
      <c r="BE1847" s="85"/>
      <c r="BF1847" s="85"/>
      <c r="BG1847" s="85"/>
      <c r="BH1847" s="85"/>
      <c r="BI1847" s="85"/>
      <c r="BJ1847" s="85"/>
      <c r="BK1847" s="85"/>
      <c r="BL1847" s="85"/>
      <c r="BM1847" s="85"/>
      <c r="BN1847" s="85"/>
      <c r="BO1847" s="85"/>
      <c r="BP1847" s="85"/>
      <c r="BQ1847" s="85"/>
      <c r="BR1847" s="85"/>
      <c r="BS1847" s="85"/>
      <c r="BT1847" s="75">
        <f>IF(COUNTIF($C$3:C1847, C1847)=1, 1, 0)</f>
        <v>0</v>
      </c>
      <c r="BU1847" s="337" t="s">
        <v>6770</v>
      </c>
      <c r="BV1847" s="340">
        <v>46105</v>
      </c>
      <c r="BW1847" s="85"/>
      <c r="BX1847" s="85"/>
      <c r="BY1847" s="85"/>
      <c r="BZ1847" s="87">
        <f t="shared" si="578"/>
        <v>12</v>
      </c>
      <c r="CA1847" s="307"/>
      <c r="CB1847" s="88">
        <f t="shared" si="585"/>
        <v>13</v>
      </c>
      <c r="CC1847" s="172"/>
      <c r="CD1847" s="85"/>
      <c r="CE1847" s="171">
        <f t="shared" si="575"/>
        <v>3</v>
      </c>
      <c r="CF1847" s="173"/>
      <c r="CG1847" s="173"/>
      <c r="CH1847" s="173"/>
      <c r="CI1847" s="85"/>
      <c r="CJ1847" s="171">
        <f t="shared" si="576"/>
        <v>3</v>
      </c>
      <c r="CK1847" s="171">
        <f t="shared" si="577"/>
        <v>12</v>
      </c>
      <c r="CL1847" s="22" t="s">
        <v>5125</v>
      </c>
      <c r="CM1847" s="22" t="s">
        <v>6771</v>
      </c>
    </row>
    <row r="1848" spans="1:91" ht="14.45" customHeight="1" x14ac:dyDescent="0.25">
      <c r="A1848" s="183">
        <f t="shared" si="586"/>
        <v>1846</v>
      </c>
      <c r="B1848" s="70" t="s">
        <v>102</v>
      </c>
      <c r="C1848" s="107">
        <v>266876911</v>
      </c>
      <c r="D1848" s="265">
        <v>145715402</v>
      </c>
      <c r="E1848" s="241">
        <v>5320007922</v>
      </c>
      <c r="F1848" s="231">
        <v>46100</v>
      </c>
      <c r="G1848" s="265" t="s">
        <v>4625</v>
      </c>
      <c r="H1848" s="265" t="s">
        <v>2963</v>
      </c>
      <c r="I1848" s="265" t="s">
        <v>105</v>
      </c>
      <c r="J1848" s="265" t="s">
        <v>4461</v>
      </c>
      <c r="K1848" s="265" t="s">
        <v>242</v>
      </c>
      <c r="L1848" s="231">
        <v>46119</v>
      </c>
      <c r="M1848" s="265">
        <v>0</v>
      </c>
      <c r="N1848" s="85" t="s">
        <v>6918</v>
      </c>
      <c r="O1848" s="85" t="s">
        <v>6919</v>
      </c>
      <c r="P1848" s="85">
        <v>2830050401</v>
      </c>
      <c r="Q1848" s="231">
        <v>46101</v>
      </c>
      <c r="R1848" s="241">
        <v>1209395203</v>
      </c>
      <c r="S1848" s="241">
        <v>224348455</v>
      </c>
      <c r="T1848" s="231">
        <v>46101</v>
      </c>
      <c r="U1848" s="261">
        <v>6223</v>
      </c>
      <c r="V1848" s="261">
        <v>6020.2709999999997</v>
      </c>
      <c r="W1848" s="241">
        <v>7</v>
      </c>
      <c r="X1848" s="241">
        <v>5</v>
      </c>
      <c r="Y1848" s="270">
        <v>266093130</v>
      </c>
      <c r="Z1848" s="241" t="s">
        <v>110</v>
      </c>
      <c r="AA1848" s="85" t="s">
        <v>6180</v>
      </c>
      <c r="AB1848" s="241" t="s">
        <v>6181</v>
      </c>
      <c r="AC1848" s="107">
        <v>266876911</v>
      </c>
      <c r="AD1848" s="75" t="s">
        <v>113</v>
      </c>
      <c r="AE1848" s="221">
        <v>46106</v>
      </c>
      <c r="AF1848" s="130">
        <v>46105.041666666664</v>
      </c>
      <c r="AG1848" s="130">
        <v>46103.291666666664</v>
      </c>
      <c r="AH1848" s="130">
        <v>46103.291666666664</v>
      </c>
      <c r="AI1848" s="134">
        <v>46104</v>
      </c>
      <c r="AJ1848" s="221">
        <v>46106</v>
      </c>
      <c r="AK1848" s="221">
        <v>46106</v>
      </c>
      <c r="AL1848" s="231">
        <v>46110</v>
      </c>
      <c r="AM1848" s="241"/>
      <c r="AN1848" s="231">
        <v>46110</v>
      </c>
      <c r="AO1848" s="81" t="s">
        <v>121</v>
      </c>
      <c r="AP1848" s="81" t="s">
        <v>121</v>
      </c>
      <c r="AQ1848" s="81" t="s">
        <v>121</v>
      </c>
      <c r="AR1848" s="81" t="s">
        <v>121</v>
      </c>
      <c r="AS1848" s="81" t="s">
        <v>121</v>
      </c>
      <c r="AT1848" s="81" t="s">
        <v>121</v>
      </c>
      <c r="AU1848" s="82" t="s">
        <v>5500</v>
      </c>
      <c r="AV1848" s="134">
        <v>46101</v>
      </c>
      <c r="AW1848" s="182">
        <v>0</v>
      </c>
      <c r="AX1848" s="182">
        <v>0</v>
      </c>
      <c r="AY1848" s="85"/>
      <c r="AZ1848" s="271"/>
      <c r="BA1848" s="85"/>
      <c r="BB1848" s="85"/>
      <c r="BC1848" s="85"/>
      <c r="BD1848" s="85"/>
      <c r="BE1848" s="85"/>
      <c r="BF1848" s="85"/>
      <c r="BG1848" s="85"/>
      <c r="BH1848" s="85"/>
      <c r="BI1848" s="85"/>
      <c r="BJ1848" s="85"/>
      <c r="BK1848" s="85"/>
      <c r="BL1848" s="85"/>
      <c r="BM1848" s="85"/>
      <c r="BN1848" s="85"/>
      <c r="BO1848" s="85"/>
      <c r="BP1848" s="85"/>
      <c r="BQ1848" s="85"/>
      <c r="BR1848" s="85"/>
      <c r="BS1848" s="85"/>
      <c r="BT1848" s="75">
        <f>IF(COUNTIF($C$3:C1848, C1848)=1, 1, 0)</f>
        <v>0</v>
      </c>
      <c r="BU1848" s="337" t="s">
        <v>6770</v>
      </c>
      <c r="BV1848" s="340">
        <v>46105</v>
      </c>
      <c r="BW1848" s="85"/>
      <c r="BX1848" s="85"/>
      <c r="BY1848" s="85"/>
      <c r="BZ1848" s="87">
        <f t="shared" si="578"/>
        <v>12</v>
      </c>
      <c r="CA1848" s="307"/>
      <c r="CB1848" s="88">
        <f t="shared" si="585"/>
        <v>13</v>
      </c>
      <c r="CC1848" s="172"/>
      <c r="CD1848" s="85"/>
      <c r="CE1848" s="171">
        <f t="shared" si="575"/>
        <v>3</v>
      </c>
      <c r="CF1848" s="173"/>
      <c r="CG1848" s="173"/>
      <c r="CH1848" s="173"/>
      <c r="CI1848" s="85"/>
      <c r="CJ1848" s="171">
        <f t="shared" si="576"/>
        <v>3</v>
      </c>
      <c r="CK1848" s="171">
        <f t="shared" si="577"/>
        <v>12</v>
      </c>
      <c r="CL1848" s="22" t="s">
        <v>5125</v>
      </c>
      <c r="CM1848" s="22" t="s">
        <v>6771</v>
      </c>
    </row>
    <row r="1849" spans="1:91" ht="14.45" customHeight="1" x14ac:dyDescent="0.25">
      <c r="A1849" s="183">
        <f t="shared" si="586"/>
        <v>1847</v>
      </c>
      <c r="B1849" s="70" t="s">
        <v>102</v>
      </c>
      <c r="C1849" s="107">
        <v>266876911</v>
      </c>
      <c r="D1849" s="265">
        <v>145684282</v>
      </c>
      <c r="E1849" s="241">
        <v>5320007922</v>
      </c>
      <c r="F1849" s="231">
        <v>46100</v>
      </c>
      <c r="G1849" s="265" t="s">
        <v>1178</v>
      </c>
      <c r="H1849" s="265" t="s">
        <v>2963</v>
      </c>
      <c r="I1849" s="265" t="s">
        <v>105</v>
      </c>
      <c r="J1849" s="265" t="s">
        <v>4461</v>
      </c>
      <c r="K1849" s="265" t="s">
        <v>242</v>
      </c>
      <c r="L1849" s="231">
        <v>46119</v>
      </c>
      <c r="M1849" s="265">
        <v>0</v>
      </c>
      <c r="N1849" s="85" t="s">
        <v>6918</v>
      </c>
      <c r="O1849" s="85" t="s">
        <v>6919</v>
      </c>
      <c r="P1849" s="85">
        <v>2830050399</v>
      </c>
      <c r="Q1849" s="231">
        <v>46101</v>
      </c>
      <c r="R1849" s="241">
        <v>1209395200</v>
      </c>
      <c r="S1849" s="241">
        <v>224348460</v>
      </c>
      <c r="T1849" s="231">
        <v>46101</v>
      </c>
      <c r="U1849" s="261">
        <v>2571.835</v>
      </c>
      <c r="V1849" s="261">
        <v>2487.306</v>
      </c>
      <c r="W1849" s="241">
        <v>3</v>
      </c>
      <c r="X1849" s="241">
        <v>1</v>
      </c>
      <c r="Y1849" s="270">
        <v>266093130</v>
      </c>
      <c r="Z1849" s="241" t="s">
        <v>110</v>
      </c>
      <c r="AA1849" s="85" t="s">
        <v>6180</v>
      </c>
      <c r="AB1849" s="241" t="s">
        <v>6181</v>
      </c>
      <c r="AC1849" s="107">
        <v>266876911</v>
      </c>
      <c r="AD1849" s="75" t="s">
        <v>113</v>
      </c>
      <c r="AE1849" s="221">
        <v>46106</v>
      </c>
      <c r="AF1849" s="130">
        <v>46105.041666666664</v>
      </c>
      <c r="AG1849" s="130">
        <v>46103.291666666664</v>
      </c>
      <c r="AH1849" s="130">
        <v>46103.291666666664</v>
      </c>
      <c r="AI1849" s="134">
        <v>46104</v>
      </c>
      <c r="AJ1849" s="221">
        <v>46106</v>
      </c>
      <c r="AK1849" s="221">
        <v>46106</v>
      </c>
      <c r="AL1849" s="231">
        <v>46110</v>
      </c>
      <c r="AM1849" s="241"/>
      <c r="AN1849" s="231">
        <v>46110</v>
      </c>
      <c r="AO1849" s="81" t="s">
        <v>121</v>
      </c>
      <c r="AP1849" s="81" t="s">
        <v>121</v>
      </c>
      <c r="AQ1849" s="81" t="s">
        <v>121</v>
      </c>
      <c r="AR1849" s="81" t="s">
        <v>121</v>
      </c>
      <c r="AS1849" s="81" t="s">
        <v>121</v>
      </c>
      <c r="AT1849" s="81" t="s">
        <v>121</v>
      </c>
      <c r="AU1849" s="82" t="s">
        <v>5500</v>
      </c>
      <c r="AV1849" s="134">
        <v>46101</v>
      </c>
      <c r="AW1849" s="182">
        <v>0</v>
      </c>
      <c r="AX1849" s="182">
        <v>0</v>
      </c>
      <c r="AY1849" s="85"/>
      <c r="AZ1849" s="271"/>
      <c r="BA1849" s="85"/>
      <c r="BB1849" s="85"/>
      <c r="BC1849" s="85"/>
      <c r="BD1849" s="85"/>
      <c r="BE1849" s="85"/>
      <c r="BF1849" s="85"/>
      <c r="BG1849" s="85"/>
      <c r="BH1849" s="85"/>
      <c r="BI1849" s="85"/>
      <c r="BJ1849" s="85"/>
      <c r="BK1849" s="85"/>
      <c r="BL1849" s="85"/>
      <c r="BM1849" s="85"/>
      <c r="BN1849" s="85"/>
      <c r="BO1849" s="85"/>
      <c r="BP1849" s="85"/>
      <c r="BQ1849" s="85"/>
      <c r="BR1849" s="85"/>
      <c r="BS1849" s="85"/>
      <c r="BT1849" s="75">
        <f>IF(COUNTIF($C$3:C1849, C1849)=1, 1, 0)</f>
        <v>0</v>
      </c>
      <c r="BU1849" s="337" t="s">
        <v>6770</v>
      </c>
      <c r="BV1849" s="340">
        <v>46105</v>
      </c>
      <c r="BW1849" s="85"/>
      <c r="BX1849" s="85"/>
      <c r="BY1849" s="85"/>
      <c r="BZ1849" s="87">
        <f t="shared" si="578"/>
        <v>12</v>
      </c>
      <c r="CA1849" s="307"/>
      <c r="CB1849" s="88">
        <f t="shared" si="585"/>
        <v>13</v>
      </c>
      <c r="CC1849" s="172"/>
      <c r="CD1849" s="85"/>
      <c r="CE1849" s="171">
        <f t="shared" si="575"/>
        <v>3</v>
      </c>
      <c r="CF1849" s="173"/>
      <c r="CG1849" s="173"/>
      <c r="CH1849" s="173"/>
      <c r="CI1849" s="85"/>
      <c r="CJ1849" s="87">
        <f t="shared" si="576"/>
        <v>3</v>
      </c>
      <c r="CK1849" s="87">
        <f t="shared" si="577"/>
        <v>12</v>
      </c>
      <c r="CL1849" s="22" t="s">
        <v>5125</v>
      </c>
      <c r="CM1849" s="22" t="s">
        <v>6771</v>
      </c>
    </row>
    <row r="1850" spans="1:91" ht="14.45" customHeight="1" x14ac:dyDescent="0.25">
      <c r="A1850" s="183">
        <f t="shared" si="586"/>
        <v>1848</v>
      </c>
      <c r="B1850" s="70" t="s">
        <v>102</v>
      </c>
      <c r="C1850" s="301">
        <v>266876543</v>
      </c>
      <c r="D1850" s="265">
        <v>145708010</v>
      </c>
      <c r="E1850" s="241">
        <v>5320007927</v>
      </c>
      <c r="F1850" s="231">
        <v>46100</v>
      </c>
      <c r="G1850" s="265" t="s">
        <v>1274</v>
      </c>
      <c r="H1850" s="265" t="s">
        <v>2963</v>
      </c>
      <c r="I1850" s="265" t="s">
        <v>105</v>
      </c>
      <c r="J1850" s="85" t="s">
        <v>4461</v>
      </c>
      <c r="K1850" s="265" t="s">
        <v>242</v>
      </c>
      <c r="L1850" s="231">
        <v>46119</v>
      </c>
      <c r="M1850" s="265">
        <v>40</v>
      </c>
      <c r="N1850" s="85" t="s">
        <v>6922</v>
      </c>
      <c r="O1850" s="85" t="s">
        <v>6923</v>
      </c>
      <c r="P1850" s="85">
        <v>2830050382</v>
      </c>
      <c r="Q1850" s="231">
        <v>46101</v>
      </c>
      <c r="R1850" s="241">
        <v>1209395107</v>
      </c>
      <c r="S1850" s="241">
        <v>224346023</v>
      </c>
      <c r="T1850" s="231">
        <v>46101</v>
      </c>
      <c r="U1850" s="356">
        <v>16561.162</v>
      </c>
      <c r="V1850" s="356">
        <v>15884.77</v>
      </c>
      <c r="W1850" s="241">
        <v>18</v>
      </c>
      <c r="X1850" s="241">
        <v>9</v>
      </c>
      <c r="Y1850" s="270">
        <v>266093431</v>
      </c>
      <c r="Z1850" s="241" t="s">
        <v>110</v>
      </c>
      <c r="AA1850" s="85" t="s">
        <v>6180</v>
      </c>
      <c r="AB1850" s="241" t="s">
        <v>6181</v>
      </c>
      <c r="AC1850" s="301">
        <v>266876543</v>
      </c>
      <c r="AD1850" s="75" t="s">
        <v>113</v>
      </c>
      <c r="AE1850" s="221">
        <v>46106</v>
      </c>
      <c r="AF1850" s="130">
        <v>46105.041666666664</v>
      </c>
      <c r="AG1850" s="130">
        <v>46103.291666666664</v>
      </c>
      <c r="AH1850" s="130">
        <v>46103.291666666664</v>
      </c>
      <c r="AI1850" s="134">
        <v>46104</v>
      </c>
      <c r="AJ1850" s="221">
        <v>46106</v>
      </c>
      <c r="AK1850" s="226">
        <v>46106</v>
      </c>
      <c r="AL1850" s="231">
        <v>46110</v>
      </c>
      <c r="AM1850" s="241"/>
      <c r="AN1850" s="231">
        <v>46110</v>
      </c>
      <c r="AO1850" s="81" t="s">
        <v>121</v>
      </c>
      <c r="AP1850" s="81" t="s">
        <v>121</v>
      </c>
      <c r="AQ1850" s="81" t="s">
        <v>121</v>
      </c>
      <c r="AR1850" s="81" t="s">
        <v>121</v>
      </c>
      <c r="AS1850" s="81" t="s">
        <v>121</v>
      </c>
      <c r="AT1850" s="81" t="s">
        <v>121</v>
      </c>
      <c r="AU1850" s="82" t="s">
        <v>5500</v>
      </c>
      <c r="AV1850" s="134">
        <v>46101</v>
      </c>
      <c r="AW1850" s="182" t="s">
        <v>6924</v>
      </c>
      <c r="AX1850" s="182" t="s">
        <v>6925</v>
      </c>
      <c r="AY1850" s="85"/>
      <c r="AZ1850" s="271"/>
      <c r="BA1850" s="85"/>
      <c r="BB1850" s="85"/>
      <c r="BC1850" s="85"/>
      <c r="BD1850" s="85"/>
      <c r="BE1850" s="85"/>
      <c r="BF1850" s="85"/>
      <c r="BG1850" s="85"/>
      <c r="BH1850" s="85"/>
      <c r="BI1850" s="85"/>
      <c r="BJ1850" s="85"/>
      <c r="BK1850" s="85"/>
      <c r="BL1850" s="85"/>
      <c r="BM1850" s="85"/>
      <c r="BN1850" s="85"/>
      <c r="BO1850" s="85"/>
      <c r="BP1850" s="85"/>
      <c r="BQ1850" s="85"/>
      <c r="BR1850" s="85"/>
      <c r="BS1850" s="85"/>
      <c r="BT1850" s="75">
        <f>IF(COUNTIF($C$3:C1850, C1850)=1, 1, 0)</f>
        <v>0</v>
      </c>
      <c r="BU1850" s="337" t="s">
        <v>6748</v>
      </c>
      <c r="BV1850" s="340">
        <v>46106</v>
      </c>
      <c r="BW1850" s="85"/>
      <c r="BX1850" s="85"/>
      <c r="BY1850" s="85"/>
      <c r="BZ1850" s="87">
        <f t="shared" si="578"/>
        <v>12</v>
      </c>
      <c r="CA1850" s="307"/>
      <c r="CB1850" s="88">
        <f t="shared" si="585"/>
        <v>13</v>
      </c>
      <c r="CC1850" s="172"/>
      <c r="CD1850" s="85"/>
      <c r="CE1850" s="171">
        <f t="shared" si="575"/>
        <v>3</v>
      </c>
      <c r="CF1850" s="90">
        <v>4065392</v>
      </c>
      <c r="CG1850" s="90">
        <v>3049044</v>
      </c>
      <c r="CH1850" s="90">
        <v>7114436</v>
      </c>
      <c r="CI1850" s="22">
        <v>26746</v>
      </c>
      <c r="CJ1850" s="87">
        <f t="shared" si="576"/>
        <v>3</v>
      </c>
      <c r="CK1850" s="87">
        <f t="shared" si="577"/>
        <v>12</v>
      </c>
      <c r="CL1850" s="22" t="s">
        <v>5125</v>
      </c>
      <c r="CM1850" s="22" t="s">
        <v>6749</v>
      </c>
    </row>
    <row r="1851" spans="1:91" ht="14.45" customHeight="1" x14ac:dyDescent="0.25">
      <c r="A1851" s="183">
        <f t="shared" si="586"/>
        <v>1849</v>
      </c>
      <c r="B1851" s="70" t="s">
        <v>102</v>
      </c>
      <c r="C1851" s="301">
        <v>266876543</v>
      </c>
      <c r="D1851" s="265">
        <v>145684326</v>
      </c>
      <c r="E1851" s="241">
        <v>5320007927</v>
      </c>
      <c r="F1851" s="231">
        <v>46100</v>
      </c>
      <c r="G1851" s="265" t="s">
        <v>1178</v>
      </c>
      <c r="H1851" s="265" t="s">
        <v>2963</v>
      </c>
      <c r="I1851" s="265" t="s">
        <v>105</v>
      </c>
      <c r="J1851" s="265" t="s">
        <v>4461</v>
      </c>
      <c r="K1851" s="265" t="s">
        <v>242</v>
      </c>
      <c r="L1851" s="231">
        <v>46119</v>
      </c>
      <c r="M1851" s="265">
        <v>0</v>
      </c>
      <c r="N1851" s="85" t="s">
        <v>6922</v>
      </c>
      <c r="O1851" s="85" t="s">
        <v>6923</v>
      </c>
      <c r="P1851" s="85">
        <v>2830050381</v>
      </c>
      <c r="Q1851" s="231">
        <v>46101</v>
      </c>
      <c r="R1851" s="241">
        <v>1209395106</v>
      </c>
      <c r="S1851" s="241">
        <v>224346026</v>
      </c>
      <c r="T1851" s="231">
        <v>46101</v>
      </c>
      <c r="U1851" s="356">
        <v>2575.2919999999999</v>
      </c>
      <c r="V1851" s="356">
        <v>2490.6509999999998</v>
      </c>
      <c r="W1851" s="241">
        <v>3</v>
      </c>
      <c r="X1851" s="241">
        <v>1</v>
      </c>
      <c r="Y1851" s="270">
        <v>266093431</v>
      </c>
      <c r="Z1851" s="241" t="s">
        <v>110</v>
      </c>
      <c r="AA1851" s="85" t="s">
        <v>6180</v>
      </c>
      <c r="AB1851" s="241" t="s">
        <v>6181</v>
      </c>
      <c r="AC1851" s="301">
        <v>266876543</v>
      </c>
      <c r="AD1851" s="75" t="s">
        <v>113</v>
      </c>
      <c r="AE1851" s="221">
        <v>46106</v>
      </c>
      <c r="AF1851" s="130">
        <v>46105.041666666664</v>
      </c>
      <c r="AG1851" s="130">
        <v>46103.291666666664</v>
      </c>
      <c r="AH1851" s="130">
        <v>46103.291666666664</v>
      </c>
      <c r="AI1851" s="134">
        <v>46104</v>
      </c>
      <c r="AJ1851" s="221">
        <v>46106</v>
      </c>
      <c r="AK1851" s="221">
        <v>46106</v>
      </c>
      <c r="AL1851" s="231">
        <v>46110</v>
      </c>
      <c r="AM1851" s="241"/>
      <c r="AN1851" s="231">
        <v>46110</v>
      </c>
      <c r="AO1851" s="81" t="s">
        <v>121</v>
      </c>
      <c r="AP1851" s="81" t="s">
        <v>121</v>
      </c>
      <c r="AQ1851" s="81" t="s">
        <v>121</v>
      </c>
      <c r="AR1851" s="81" t="s">
        <v>121</v>
      </c>
      <c r="AS1851" s="81" t="s">
        <v>121</v>
      </c>
      <c r="AT1851" s="81" t="s">
        <v>121</v>
      </c>
      <c r="AU1851" s="82" t="s">
        <v>5500</v>
      </c>
      <c r="AV1851" s="134">
        <v>46101</v>
      </c>
      <c r="AW1851" s="182">
        <v>0</v>
      </c>
      <c r="AX1851" s="182">
        <v>0</v>
      </c>
      <c r="AY1851" s="85"/>
      <c r="AZ1851" s="271"/>
      <c r="BA1851" s="85"/>
      <c r="BB1851" s="85"/>
      <c r="BC1851" s="85"/>
      <c r="BD1851" s="85"/>
      <c r="BE1851" s="85"/>
      <c r="BF1851" s="85"/>
      <c r="BG1851" s="85"/>
      <c r="BH1851" s="85"/>
      <c r="BI1851" s="85"/>
      <c r="BJ1851" s="85"/>
      <c r="BK1851" s="85"/>
      <c r="BL1851" s="85"/>
      <c r="BM1851" s="85"/>
      <c r="BN1851" s="85"/>
      <c r="BO1851" s="85"/>
      <c r="BP1851" s="85"/>
      <c r="BQ1851" s="85"/>
      <c r="BR1851" s="85"/>
      <c r="BS1851" s="85"/>
      <c r="BT1851" s="75">
        <f>IF(COUNTIF($C$3:C1851, C1851)=1, 1, 0)</f>
        <v>0</v>
      </c>
      <c r="BU1851" s="337" t="s">
        <v>6748</v>
      </c>
      <c r="BV1851" s="340">
        <v>46106</v>
      </c>
      <c r="BW1851" s="85"/>
      <c r="BX1851" s="85"/>
      <c r="BY1851" s="85"/>
      <c r="BZ1851" s="87">
        <f t="shared" si="578"/>
        <v>12</v>
      </c>
      <c r="CA1851" s="307"/>
      <c r="CB1851" s="88">
        <f t="shared" si="585"/>
        <v>13</v>
      </c>
      <c r="CC1851" s="172"/>
      <c r="CD1851" s="85"/>
      <c r="CE1851" s="171">
        <f t="shared" si="575"/>
        <v>3</v>
      </c>
      <c r="CF1851" s="173"/>
      <c r="CG1851" s="173"/>
      <c r="CH1851" s="173"/>
      <c r="CI1851" s="85"/>
      <c r="CJ1851" s="87">
        <f t="shared" si="576"/>
        <v>3</v>
      </c>
      <c r="CK1851" s="87">
        <f t="shared" si="577"/>
        <v>12</v>
      </c>
      <c r="CL1851" s="22" t="s">
        <v>5125</v>
      </c>
      <c r="CM1851" s="22" t="s">
        <v>6749</v>
      </c>
    </row>
    <row r="1852" spans="1:91" ht="14.45" customHeight="1" x14ac:dyDescent="0.25">
      <c r="A1852" s="183">
        <f t="shared" si="586"/>
        <v>1850</v>
      </c>
      <c r="B1852" s="354" t="s">
        <v>102</v>
      </c>
      <c r="C1852" s="301">
        <v>266385639</v>
      </c>
      <c r="D1852" s="265">
        <v>145708071</v>
      </c>
      <c r="E1852" s="241">
        <v>5320007954</v>
      </c>
      <c r="F1852" s="231">
        <v>46100</v>
      </c>
      <c r="G1852" s="265" t="s">
        <v>1228</v>
      </c>
      <c r="H1852" s="265" t="s">
        <v>2963</v>
      </c>
      <c r="I1852" s="265" t="s">
        <v>105</v>
      </c>
      <c r="J1852" s="85" t="s">
        <v>1161</v>
      </c>
      <c r="K1852" s="265" t="s">
        <v>242</v>
      </c>
      <c r="L1852" s="231">
        <v>46119</v>
      </c>
      <c r="M1852" s="265">
        <v>40</v>
      </c>
      <c r="N1852" s="85" t="s">
        <v>6926</v>
      </c>
      <c r="O1852" s="85" t="s">
        <v>6927</v>
      </c>
      <c r="P1852" s="85">
        <v>2830050374</v>
      </c>
      <c r="Q1852" s="231">
        <v>46101</v>
      </c>
      <c r="R1852" s="241">
        <v>1209395086</v>
      </c>
      <c r="S1852" s="241">
        <v>224348524</v>
      </c>
      <c r="T1852" s="231">
        <v>46101</v>
      </c>
      <c r="U1852" s="261">
        <v>10109.966</v>
      </c>
      <c r="V1852" s="261">
        <v>9779.6209999999992</v>
      </c>
      <c r="W1852" s="241">
        <v>14</v>
      </c>
      <c r="X1852" s="241">
        <v>3</v>
      </c>
      <c r="Y1852" s="270">
        <v>266385639</v>
      </c>
      <c r="Z1852" s="241" t="s">
        <v>110</v>
      </c>
      <c r="AA1852" s="85" t="s">
        <v>6180</v>
      </c>
      <c r="AB1852" s="241" t="s">
        <v>6181</v>
      </c>
      <c r="AC1852" s="301">
        <v>266385639</v>
      </c>
      <c r="AD1852" s="75" t="s">
        <v>113</v>
      </c>
      <c r="AE1852" s="231">
        <v>46106</v>
      </c>
      <c r="AF1852" s="130">
        <v>46105.041666666664</v>
      </c>
      <c r="AG1852" s="130">
        <v>46103.291666666664</v>
      </c>
      <c r="AH1852" s="130">
        <v>46103.291666666664</v>
      </c>
      <c r="AI1852" s="231">
        <v>46104</v>
      </c>
      <c r="AJ1852" s="231">
        <v>46106</v>
      </c>
      <c r="AK1852" s="379">
        <v>46106</v>
      </c>
      <c r="AL1852" s="231">
        <v>46110</v>
      </c>
      <c r="AM1852" s="231"/>
      <c r="AN1852" s="231">
        <v>46110</v>
      </c>
      <c r="AO1852" s="95" t="s">
        <v>121</v>
      </c>
      <c r="AP1852" s="95" t="s">
        <v>121</v>
      </c>
      <c r="AQ1852" s="95" t="s">
        <v>121</v>
      </c>
      <c r="AR1852" s="95" t="s">
        <v>121</v>
      </c>
      <c r="AS1852" s="95" t="s">
        <v>121</v>
      </c>
      <c r="AT1852" s="81" t="s">
        <v>2057</v>
      </c>
      <c r="AU1852" s="82" t="s">
        <v>5500</v>
      </c>
      <c r="AV1852" s="134">
        <v>46101</v>
      </c>
      <c r="AW1852" s="182" t="s">
        <v>6928</v>
      </c>
      <c r="AX1852" s="182" t="s">
        <v>6929</v>
      </c>
      <c r="AY1852" s="85"/>
      <c r="AZ1852" s="271"/>
      <c r="BA1852" s="85"/>
      <c r="BB1852" s="85"/>
      <c r="BC1852" s="85"/>
      <c r="BD1852" s="85"/>
      <c r="BE1852" s="85"/>
      <c r="BF1852" s="85"/>
      <c r="BG1852" s="85"/>
      <c r="BH1852" s="85"/>
      <c r="BI1852" s="85"/>
      <c r="BJ1852" s="85"/>
      <c r="BK1852" s="85"/>
      <c r="BL1852" s="85"/>
      <c r="BM1852" s="85"/>
      <c r="BN1852" s="85"/>
      <c r="BO1852" s="85"/>
      <c r="BP1852" s="85"/>
      <c r="BQ1852" s="85"/>
      <c r="BR1852" s="85"/>
      <c r="BS1852" s="85"/>
      <c r="BT1852" s="75">
        <f>IF(COUNTIF($C$3:C1852, C1852)=1, 1, 0)</f>
        <v>1</v>
      </c>
      <c r="BU1852" s="337" t="s">
        <v>6930</v>
      </c>
      <c r="BV1852" s="340">
        <v>46105</v>
      </c>
      <c r="BW1852" s="85"/>
      <c r="BX1852" s="85"/>
      <c r="BY1852" s="85"/>
      <c r="BZ1852" s="87">
        <f t="shared" si="578"/>
        <v>12</v>
      </c>
      <c r="CA1852" s="307"/>
      <c r="CB1852" s="88">
        <f t="shared" si="585"/>
        <v>13</v>
      </c>
      <c r="CC1852" s="172"/>
      <c r="CD1852" s="85"/>
      <c r="CE1852" s="171">
        <f t="shared" si="575"/>
        <v>3</v>
      </c>
      <c r="CF1852" s="173">
        <v>4064328</v>
      </c>
      <c r="CG1852" s="173">
        <v>3048246</v>
      </c>
      <c r="CH1852" s="173">
        <v>7112574</v>
      </c>
      <c r="CI1852" s="85">
        <v>26739</v>
      </c>
      <c r="CJ1852" s="87">
        <f t="shared" si="576"/>
        <v>3</v>
      </c>
      <c r="CK1852" s="87">
        <f t="shared" si="577"/>
        <v>12</v>
      </c>
      <c r="CL1852" s="22" t="s">
        <v>5125</v>
      </c>
      <c r="CM1852" s="22" t="s">
        <v>6931</v>
      </c>
    </row>
    <row r="1853" spans="1:91" ht="14.45" customHeight="1" x14ac:dyDescent="0.25">
      <c r="A1853" s="183">
        <f t="shared" si="586"/>
        <v>1851</v>
      </c>
      <c r="B1853" s="354" t="s">
        <v>102</v>
      </c>
      <c r="C1853" s="301">
        <v>266385639</v>
      </c>
      <c r="D1853" s="265">
        <v>145708078</v>
      </c>
      <c r="E1853" s="241">
        <v>5320007954</v>
      </c>
      <c r="F1853" s="231">
        <v>46100</v>
      </c>
      <c r="G1853" s="265" t="s">
        <v>1228</v>
      </c>
      <c r="H1853" s="265" t="s">
        <v>2963</v>
      </c>
      <c r="I1853" s="265" t="s">
        <v>105</v>
      </c>
      <c r="J1853" s="265" t="s">
        <v>1161</v>
      </c>
      <c r="K1853" s="265" t="s">
        <v>242</v>
      </c>
      <c r="L1853" s="231">
        <v>46119</v>
      </c>
      <c r="M1853" s="265">
        <v>0</v>
      </c>
      <c r="N1853" s="85" t="s">
        <v>6926</v>
      </c>
      <c r="O1853" s="85" t="s">
        <v>6927</v>
      </c>
      <c r="P1853" s="85">
        <v>2830050375</v>
      </c>
      <c r="Q1853" s="231">
        <v>46101</v>
      </c>
      <c r="R1853" s="241">
        <v>1209395087</v>
      </c>
      <c r="S1853" s="241">
        <v>224348526</v>
      </c>
      <c r="T1853" s="231">
        <v>46101</v>
      </c>
      <c r="U1853" s="261">
        <v>2481.7420000000002</v>
      </c>
      <c r="V1853" s="261">
        <v>2400.1109999999999</v>
      </c>
      <c r="W1853" s="241">
        <v>4</v>
      </c>
      <c r="X1853" s="241">
        <v>1</v>
      </c>
      <c r="Y1853" s="270">
        <v>266385639</v>
      </c>
      <c r="Z1853" s="241" t="s">
        <v>110</v>
      </c>
      <c r="AA1853" s="85" t="s">
        <v>6180</v>
      </c>
      <c r="AB1853" s="241" t="s">
        <v>6181</v>
      </c>
      <c r="AC1853" s="301">
        <v>266385639</v>
      </c>
      <c r="AD1853" s="75" t="s">
        <v>113</v>
      </c>
      <c r="AE1853" s="231">
        <v>46106</v>
      </c>
      <c r="AF1853" s="130">
        <v>46105.041666666664</v>
      </c>
      <c r="AG1853" s="130">
        <v>46103.291666666664</v>
      </c>
      <c r="AH1853" s="130">
        <v>46103.291666666664</v>
      </c>
      <c r="AI1853" s="231">
        <v>46104</v>
      </c>
      <c r="AJ1853" s="231">
        <v>46106</v>
      </c>
      <c r="AK1853" s="231">
        <v>46106</v>
      </c>
      <c r="AL1853" s="231">
        <v>46110</v>
      </c>
      <c r="AM1853" s="231"/>
      <c r="AN1853" s="231">
        <v>46110</v>
      </c>
      <c r="AO1853" s="95" t="s">
        <v>121</v>
      </c>
      <c r="AP1853" s="95" t="s">
        <v>121</v>
      </c>
      <c r="AQ1853" s="95" t="s">
        <v>121</v>
      </c>
      <c r="AR1853" s="95" t="s">
        <v>121</v>
      </c>
      <c r="AS1853" s="95" t="s">
        <v>121</v>
      </c>
      <c r="AT1853" s="81" t="s">
        <v>2057</v>
      </c>
      <c r="AU1853" s="82" t="s">
        <v>5500</v>
      </c>
      <c r="AV1853" s="134">
        <v>46101</v>
      </c>
      <c r="AW1853" s="182">
        <v>0</v>
      </c>
      <c r="AX1853" s="182">
        <v>0</v>
      </c>
      <c r="AY1853" s="85"/>
      <c r="AZ1853" s="271"/>
      <c r="BA1853" s="85"/>
      <c r="BB1853" s="85"/>
      <c r="BC1853" s="85"/>
      <c r="BD1853" s="85"/>
      <c r="BE1853" s="85"/>
      <c r="BF1853" s="85"/>
      <c r="BG1853" s="85"/>
      <c r="BH1853" s="85"/>
      <c r="BI1853" s="85"/>
      <c r="BJ1853" s="85"/>
      <c r="BK1853" s="85"/>
      <c r="BL1853" s="85"/>
      <c r="BM1853" s="85"/>
      <c r="BN1853" s="85"/>
      <c r="BO1853" s="85"/>
      <c r="BP1853" s="85"/>
      <c r="BQ1853" s="85"/>
      <c r="BR1853" s="85"/>
      <c r="BS1853" s="85"/>
      <c r="BT1853" s="75">
        <f>IF(COUNTIF($C$3:C1853, C1853)=1, 1, 0)</f>
        <v>0</v>
      </c>
      <c r="BU1853" s="337" t="s">
        <v>6930</v>
      </c>
      <c r="BV1853" s="340">
        <v>46105</v>
      </c>
      <c r="BW1853" s="85"/>
      <c r="BX1853" s="85"/>
      <c r="BY1853" s="85"/>
      <c r="BZ1853" s="87">
        <f t="shared" si="578"/>
        <v>12</v>
      </c>
      <c r="CA1853" s="307"/>
      <c r="CB1853" s="88">
        <f t="shared" si="585"/>
        <v>13</v>
      </c>
      <c r="CC1853" s="172"/>
      <c r="CD1853" s="85"/>
      <c r="CE1853" s="171">
        <f t="shared" si="575"/>
        <v>3</v>
      </c>
      <c r="CF1853" s="173"/>
      <c r="CG1853" s="173"/>
      <c r="CH1853" s="173"/>
      <c r="CI1853" s="85"/>
      <c r="CJ1853" s="87">
        <f t="shared" si="576"/>
        <v>3</v>
      </c>
      <c r="CK1853" s="87">
        <f t="shared" si="577"/>
        <v>12</v>
      </c>
      <c r="CL1853" s="22" t="s">
        <v>5125</v>
      </c>
      <c r="CM1853" s="22" t="s">
        <v>6931</v>
      </c>
    </row>
    <row r="1854" spans="1:91" ht="14.45" customHeight="1" x14ac:dyDescent="0.25">
      <c r="A1854" s="183">
        <f t="shared" si="586"/>
        <v>1852</v>
      </c>
      <c r="B1854" s="354" t="s">
        <v>102</v>
      </c>
      <c r="C1854" s="412">
        <v>266385639</v>
      </c>
      <c r="D1854" s="273">
        <v>145715422</v>
      </c>
      <c r="E1854" s="274"/>
      <c r="F1854" s="275">
        <v>46100</v>
      </c>
      <c r="G1854" s="273" t="s">
        <v>1178</v>
      </c>
      <c r="H1854" s="273" t="s">
        <v>2963</v>
      </c>
      <c r="I1854" s="273" t="s">
        <v>105</v>
      </c>
      <c r="J1854" s="168" t="s">
        <v>1161</v>
      </c>
      <c r="K1854" s="273" t="s">
        <v>242</v>
      </c>
      <c r="L1854" s="275">
        <v>46119</v>
      </c>
      <c r="M1854" s="273">
        <v>40</v>
      </c>
      <c r="N1854" s="168" t="s">
        <v>6932</v>
      </c>
      <c r="O1854" s="168" t="s">
        <v>6933</v>
      </c>
      <c r="P1854" s="168">
        <v>2830050379</v>
      </c>
      <c r="Q1854" s="275">
        <v>46101</v>
      </c>
      <c r="R1854" s="274">
        <v>1209395102</v>
      </c>
      <c r="S1854" s="274">
        <v>224345419</v>
      </c>
      <c r="T1854" s="275">
        <v>46101</v>
      </c>
      <c r="U1854" s="350">
        <v>17773.414000000001</v>
      </c>
      <c r="V1854" s="350">
        <v>17191.36</v>
      </c>
      <c r="W1854" s="274">
        <v>20</v>
      </c>
      <c r="X1854" s="274">
        <v>6</v>
      </c>
      <c r="Y1854" s="246">
        <v>266385660</v>
      </c>
      <c r="Z1854" s="274" t="s">
        <v>110</v>
      </c>
      <c r="AA1854" s="168" t="s">
        <v>6180</v>
      </c>
      <c r="AB1854" s="274" t="s">
        <v>6181</v>
      </c>
      <c r="AC1854" s="412">
        <v>266385639</v>
      </c>
      <c r="AD1854" s="182" t="s">
        <v>113</v>
      </c>
      <c r="AE1854" s="231">
        <v>46106</v>
      </c>
      <c r="AF1854" s="277">
        <v>46105.041666666664</v>
      </c>
      <c r="AG1854" s="277">
        <v>46103.291666666664</v>
      </c>
      <c r="AH1854" s="277">
        <v>46103.291666666664</v>
      </c>
      <c r="AI1854" s="231">
        <v>46104</v>
      </c>
      <c r="AJ1854" s="231">
        <v>46106</v>
      </c>
      <c r="AK1854" s="379">
        <v>46106</v>
      </c>
      <c r="AL1854" s="231">
        <v>46110</v>
      </c>
      <c r="AM1854" s="231"/>
      <c r="AN1854" s="231">
        <v>46110</v>
      </c>
      <c r="AO1854" s="81">
        <f>IF(AH1854&lt;AG1854,IF(AH1854=0,"",AH1854-1),IF(AG1854=0,"",AG1854-1))</f>
        <v>46102.291666666664</v>
      </c>
      <c r="AP1854" s="81">
        <f>IF(AH1854&lt;AG1854,IF(AH1854=0,"",AH1854),IF(AG1854=0,"",AG1854))</f>
        <v>46103.291666666664</v>
      </c>
      <c r="AQ1854" s="81">
        <f>IF(AH1854&lt;AG1854,IF(AH1854=0,"",AH1854),IF(AG1854=0,"",AG1854))</f>
        <v>46103.291666666664</v>
      </c>
      <c r="AR1854" s="81">
        <f>IF(AI1854=0,"",IF(AI1854&lt;AJ1854,AJ1854+1,AI1854+1))</f>
        <v>46107</v>
      </c>
      <c r="AS1854" s="81">
        <f>IF(AI1854=0,"",IF(AE1854=0,IF(AJ1854=0,AI1854+2,AJ1854+2),AE1854+2))</f>
        <v>46108</v>
      </c>
      <c r="AT1854" s="81">
        <f>IF(AI1854=0,"",IF(AI1854&lt;AJ1854,AJ1854+1,AI1854+1))</f>
        <v>46107</v>
      </c>
      <c r="AU1854" s="82" t="s">
        <v>5500</v>
      </c>
      <c r="AV1854" s="263">
        <v>46101</v>
      </c>
      <c r="AW1854" s="182" t="s">
        <v>6934</v>
      </c>
      <c r="AX1854" s="182" t="s">
        <v>6935</v>
      </c>
      <c r="AY1854" s="168"/>
      <c r="AZ1854" s="278"/>
      <c r="BA1854" s="168"/>
      <c r="BB1854" s="168"/>
      <c r="BC1854" s="168"/>
      <c r="BD1854" s="168"/>
      <c r="BE1854" s="168"/>
      <c r="BF1854" s="168"/>
      <c r="BG1854" s="168"/>
      <c r="BH1854" s="168"/>
      <c r="BI1854" s="168"/>
      <c r="BJ1854" s="168"/>
      <c r="BK1854" s="168"/>
      <c r="BL1854" s="168"/>
      <c r="BM1854" s="168"/>
      <c r="BN1854" s="168"/>
      <c r="BO1854" s="168"/>
      <c r="BP1854" s="168"/>
      <c r="BQ1854" s="168"/>
      <c r="BR1854" s="168"/>
      <c r="BS1854" s="168"/>
      <c r="BT1854" s="75">
        <f>IF(COUNTIF($C$3:C1854, C1854)=1, 1, 0)</f>
        <v>0</v>
      </c>
      <c r="BU1854" s="337" t="s">
        <v>6930</v>
      </c>
      <c r="BV1854" s="340">
        <v>46105</v>
      </c>
      <c r="BW1854" s="168"/>
      <c r="BX1854" s="168"/>
      <c r="BY1854" s="168"/>
      <c r="BZ1854" s="87">
        <f t="shared" si="578"/>
        <v>12</v>
      </c>
      <c r="CA1854" s="413"/>
      <c r="CB1854" s="88">
        <f t="shared" si="585"/>
        <v>13</v>
      </c>
      <c r="CC1854" s="414"/>
      <c r="CD1854" s="168"/>
      <c r="CE1854" s="171">
        <f t="shared" si="575"/>
        <v>3</v>
      </c>
      <c r="CF1854" s="173">
        <v>4064328</v>
      </c>
      <c r="CG1854" s="173">
        <v>3048246</v>
      </c>
      <c r="CH1854" s="173">
        <v>7112574</v>
      </c>
      <c r="CI1854" s="168">
        <v>26739</v>
      </c>
      <c r="CJ1854" s="87">
        <f t="shared" si="576"/>
        <v>3</v>
      </c>
      <c r="CK1854" s="87">
        <f t="shared" si="577"/>
        <v>12</v>
      </c>
      <c r="CL1854" s="22" t="s">
        <v>5125</v>
      </c>
      <c r="CM1854" s="22" t="s">
        <v>6931</v>
      </c>
    </row>
    <row r="1855" spans="1:91" ht="14.45" customHeight="1" x14ac:dyDescent="0.25">
      <c r="A1855" s="75">
        <f t="shared" si="586"/>
        <v>1853</v>
      </c>
      <c r="B1855" s="73" t="s">
        <v>102</v>
      </c>
      <c r="C1855" s="301">
        <v>266819214</v>
      </c>
      <c r="D1855" s="265">
        <v>145715423</v>
      </c>
      <c r="E1855" s="241"/>
      <c r="F1855" s="231">
        <v>46100</v>
      </c>
      <c r="G1855" s="265" t="s">
        <v>1178</v>
      </c>
      <c r="H1855" s="265" t="s">
        <v>2963</v>
      </c>
      <c r="I1855" s="265" t="s">
        <v>105</v>
      </c>
      <c r="J1855" s="85" t="s">
        <v>1161</v>
      </c>
      <c r="K1855" s="265" t="s">
        <v>242</v>
      </c>
      <c r="L1855" s="231">
        <v>46119</v>
      </c>
      <c r="M1855" s="265">
        <v>40</v>
      </c>
      <c r="N1855" s="85" t="s">
        <v>6936</v>
      </c>
      <c r="O1855" s="85" t="s">
        <v>6937</v>
      </c>
      <c r="P1855" s="85">
        <v>2830050437</v>
      </c>
      <c r="Q1855" s="231">
        <v>46101</v>
      </c>
      <c r="R1855" s="241">
        <v>1209395311</v>
      </c>
      <c r="S1855" s="241">
        <v>224345423</v>
      </c>
      <c r="T1855" s="231">
        <v>46101</v>
      </c>
      <c r="U1855" s="261">
        <v>17615.657999999999</v>
      </c>
      <c r="V1855" s="261">
        <v>17038.603999999999</v>
      </c>
      <c r="W1855" s="241">
        <v>20</v>
      </c>
      <c r="X1855" s="241">
        <v>6</v>
      </c>
      <c r="Y1855" s="270">
        <v>266819214</v>
      </c>
      <c r="Z1855" s="241" t="s">
        <v>110</v>
      </c>
      <c r="AA1855" s="85" t="s">
        <v>6180</v>
      </c>
      <c r="AB1855" s="241" t="s">
        <v>6181</v>
      </c>
      <c r="AC1855" s="301">
        <v>266819214</v>
      </c>
      <c r="AD1855" s="75" t="s">
        <v>113</v>
      </c>
      <c r="AE1855" s="74">
        <v>46106</v>
      </c>
      <c r="AF1855" s="130">
        <v>46105.041666666664</v>
      </c>
      <c r="AG1855" s="130">
        <v>46103.291666666664</v>
      </c>
      <c r="AH1855" s="130">
        <v>46103.291666666664</v>
      </c>
      <c r="AI1855" s="74">
        <v>46104</v>
      </c>
      <c r="AJ1855" s="74">
        <v>46106</v>
      </c>
      <c r="AK1855" s="225">
        <v>46106</v>
      </c>
      <c r="AL1855" s="74">
        <v>46110</v>
      </c>
      <c r="AM1855" s="74"/>
      <c r="AN1855" s="74">
        <v>46110</v>
      </c>
      <c r="AO1855" s="81">
        <f>IF(AH1855&lt;AG1855,IF(AH1855=0,"",AH1855-1),IF(AG1855=0,"",AG1855-1))</f>
        <v>46102.291666666664</v>
      </c>
      <c r="AP1855" s="81">
        <f>IF(AH1855&lt;AG1855,IF(AH1855=0,"",AH1855),IF(AG1855=0,"",AG1855))</f>
        <v>46103.291666666664</v>
      </c>
      <c r="AQ1855" s="81">
        <f>IF(AH1855&lt;AG1855,IF(AH1855=0,"",AH1855),IF(AG1855=0,"",AG1855))</f>
        <v>46103.291666666664</v>
      </c>
      <c r="AR1855" s="81">
        <f>IF(AI1855=0,"",IF(AI1855&lt;AJ1855,AJ1855+1,AI1855+1))</f>
        <v>46107</v>
      </c>
      <c r="AS1855" s="81">
        <f>IF(AI1855=0,"",IF(AE1855=0,IF(AJ1855=0,AI1855+2,AJ1855+2),AE1855+2))</f>
        <v>46108</v>
      </c>
      <c r="AT1855" s="81">
        <f>IF(AI1855=0,"",IF(AI1855&lt;AJ1855,AJ1855+1,AI1855+1))</f>
        <v>46107</v>
      </c>
      <c r="AU1855" s="82" t="s">
        <v>5500</v>
      </c>
      <c r="AV1855" s="134">
        <v>46101</v>
      </c>
      <c r="AW1855" s="75" t="s">
        <v>6938</v>
      </c>
      <c r="AX1855" s="75" t="s">
        <v>6939</v>
      </c>
      <c r="AY1855" s="85"/>
      <c r="AZ1855" s="271"/>
      <c r="BA1855" s="85"/>
      <c r="BB1855" s="85"/>
      <c r="BC1855" s="85"/>
      <c r="BD1855" s="85"/>
      <c r="BE1855" s="85"/>
      <c r="BF1855" s="85"/>
      <c r="BG1855" s="85"/>
      <c r="BH1855" s="85"/>
      <c r="BI1855" s="85"/>
      <c r="BJ1855" s="85"/>
      <c r="BK1855" s="85"/>
      <c r="BL1855" s="85"/>
      <c r="BM1855" s="85"/>
      <c r="BN1855" s="85"/>
      <c r="BO1855" s="85"/>
      <c r="BP1855" s="85"/>
      <c r="BQ1855" s="85"/>
      <c r="BR1855" s="85"/>
      <c r="BS1855" s="85"/>
      <c r="BT1855" s="75">
        <f>IF(COUNTIF($C$3:C1855, C1855)=1, 1, 0)</f>
        <v>1</v>
      </c>
      <c r="BU1855" s="337" t="s">
        <v>6940</v>
      </c>
      <c r="BV1855" s="340">
        <v>46106</v>
      </c>
      <c r="BW1855" s="85"/>
      <c r="BX1855" s="85"/>
      <c r="BY1855" s="85"/>
      <c r="BZ1855" s="87">
        <f t="shared" si="578"/>
        <v>12</v>
      </c>
      <c r="CA1855" s="85"/>
      <c r="CB1855" s="88">
        <f t="shared" si="585"/>
        <v>13</v>
      </c>
      <c r="CC1855" s="172"/>
      <c r="CD1855" s="85"/>
      <c r="CE1855" s="171">
        <f t="shared" si="575"/>
        <v>3</v>
      </c>
      <c r="CF1855" s="173">
        <v>4065392</v>
      </c>
      <c r="CG1855" s="173">
        <v>3049044</v>
      </c>
      <c r="CH1855" s="173">
        <v>7114436</v>
      </c>
      <c r="CI1855" s="85">
        <v>26746</v>
      </c>
      <c r="CJ1855" s="87">
        <f t="shared" si="576"/>
        <v>3</v>
      </c>
      <c r="CK1855" s="87">
        <f t="shared" si="577"/>
        <v>12</v>
      </c>
      <c r="CL1855" s="22" t="s">
        <v>5125</v>
      </c>
      <c r="CM1855" s="22" t="s">
        <v>6941</v>
      </c>
    </row>
    <row r="1856" spans="1:91" ht="14.45" customHeight="1" x14ac:dyDescent="0.25">
      <c r="A1856" s="75">
        <f t="shared" si="586"/>
        <v>1854</v>
      </c>
      <c r="B1856" s="73" t="s">
        <v>102</v>
      </c>
      <c r="C1856" s="301">
        <v>266819214</v>
      </c>
      <c r="D1856" s="265">
        <v>145715424</v>
      </c>
      <c r="E1856" s="241"/>
      <c r="F1856" s="231">
        <v>46100</v>
      </c>
      <c r="G1856" s="265" t="s">
        <v>1178</v>
      </c>
      <c r="H1856" s="265" t="s">
        <v>2963</v>
      </c>
      <c r="I1856" s="265" t="s">
        <v>105</v>
      </c>
      <c r="J1856" s="85" t="s">
        <v>1161</v>
      </c>
      <c r="K1856" s="265" t="s">
        <v>242</v>
      </c>
      <c r="L1856" s="231">
        <v>46119</v>
      </c>
      <c r="M1856" s="265">
        <v>40</v>
      </c>
      <c r="N1856" s="85" t="s">
        <v>6942</v>
      </c>
      <c r="O1856" s="85" t="s">
        <v>6943</v>
      </c>
      <c r="P1856" s="85">
        <v>2830050413</v>
      </c>
      <c r="Q1856" s="231">
        <v>46101</v>
      </c>
      <c r="R1856" s="241">
        <v>1209395243</v>
      </c>
      <c r="S1856" s="241">
        <v>224345425</v>
      </c>
      <c r="T1856" s="231">
        <v>46101</v>
      </c>
      <c r="U1856" s="261">
        <v>17797.11</v>
      </c>
      <c r="V1856" s="261">
        <v>17214.07</v>
      </c>
      <c r="W1856" s="241">
        <v>20</v>
      </c>
      <c r="X1856" s="241">
        <v>6</v>
      </c>
      <c r="Y1856" s="270">
        <v>266875901</v>
      </c>
      <c r="Z1856" s="241" t="s">
        <v>110</v>
      </c>
      <c r="AA1856" s="85" t="s">
        <v>6180</v>
      </c>
      <c r="AB1856" s="241" t="s">
        <v>6181</v>
      </c>
      <c r="AC1856" s="301">
        <v>266819214</v>
      </c>
      <c r="AD1856" s="75" t="s">
        <v>113</v>
      </c>
      <c r="AE1856" s="74">
        <v>46106</v>
      </c>
      <c r="AF1856" s="130">
        <v>46105.041666666664</v>
      </c>
      <c r="AG1856" s="130">
        <v>46103.291666666664</v>
      </c>
      <c r="AH1856" s="130">
        <v>46103.291666666664</v>
      </c>
      <c r="AI1856" s="74">
        <v>46104</v>
      </c>
      <c r="AJ1856" s="74">
        <v>46106</v>
      </c>
      <c r="AK1856" s="225">
        <v>46106</v>
      </c>
      <c r="AL1856" s="74">
        <v>46110</v>
      </c>
      <c r="AM1856" s="74"/>
      <c r="AN1856" s="74">
        <v>46110</v>
      </c>
      <c r="AO1856" s="81">
        <f>IF(AH1856&lt;AG1856,IF(AH1856=0,"",AH1856-1),IF(AG1856=0,"",AG1856-1))</f>
        <v>46102.291666666664</v>
      </c>
      <c r="AP1856" s="81">
        <f>IF(AH1856&lt;AG1856,IF(AH1856=0,"",AH1856),IF(AG1856=0,"",AG1856))</f>
        <v>46103.291666666664</v>
      </c>
      <c r="AQ1856" s="81">
        <f>IF(AH1856&lt;AG1856,IF(AH1856=0,"",AH1856),IF(AG1856=0,"",AG1856))</f>
        <v>46103.291666666664</v>
      </c>
      <c r="AR1856" s="81">
        <f>IF(AI1856=0,"",IF(AI1856&lt;AJ1856,AJ1856+1,AI1856+1))</f>
        <v>46107</v>
      </c>
      <c r="AS1856" s="81">
        <f>IF(AI1856=0,"",IF(AE1856=0,IF(AJ1856=0,AI1856+2,AJ1856+2),AE1856+2))</f>
        <v>46108</v>
      </c>
      <c r="AT1856" s="81">
        <f>IF(AI1856=0,"",IF(AI1856&lt;AJ1856,AJ1856+1,AI1856+1))</f>
        <v>46107</v>
      </c>
      <c r="AU1856" s="82" t="s">
        <v>5500</v>
      </c>
      <c r="AV1856" s="134">
        <v>46101</v>
      </c>
      <c r="AW1856" s="75" t="s">
        <v>6944</v>
      </c>
      <c r="AX1856" s="75" t="s">
        <v>6945</v>
      </c>
      <c r="AY1856" s="85"/>
      <c r="AZ1856" s="271"/>
      <c r="BA1856" s="85"/>
      <c r="BB1856" s="85"/>
      <c r="BC1856" s="85"/>
      <c r="BD1856" s="85"/>
      <c r="BE1856" s="85"/>
      <c r="BF1856" s="85"/>
      <c r="BG1856" s="85"/>
      <c r="BH1856" s="85"/>
      <c r="BI1856" s="85"/>
      <c r="BJ1856" s="85"/>
      <c r="BK1856" s="85"/>
      <c r="BL1856" s="85"/>
      <c r="BM1856" s="85"/>
      <c r="BN1856" s="85"/>
      <c r="BO1856" s="85"/>
      <c r="BP1856" s="85"/>
      <c r="BQ1856" s="85"/>
      <c r="BR1856" s="85"/>
      <c r="BS1856" s="85"/>
      <c r="BT1856" s="75">
        <f>IF(COUNTIF($C$3:C1856, C1856)=1, 1, 0)</f>
        <v>0</v>
      </c>
      <c r="BU1856" s="337" t="s">
        <v>6940</v>
      </c>
      <c r="BV1856" s="340">
        <v>46106</v>
      </c>
      <c r="BW1856" s="85"/>
      <c r="BX1856" s="85"/>
      <c r="BY1856" s="85"/>
      <c r="BZ1856" s="87">
        <f t="shared" si="578"/>
        <v>12</v>
      </c>
      <c r="CA1856" s="85"/>
      <c r="CB1856" s="88">
        <f t="shared" si="585"/>
        <v>13</v>
      </c>
      <c r="CC1856" s="172"/>
      <c r="CD1856" s="85"/>
      <c r="CE1856" s="171">
        <f t="shared" ref="CE1856:CE1919" si="587">IF(AD1856="Sea waybill", IF(AK1856&lt;&gt;0, MONTH(AK1856), IF(AJ1856&gt;AI1856, MONTH(AJ1856), MONTH(AI1856))),"")</f>
        <v>3</v>
      </c>
      <c r="CF1856" s="173">
        <v>4065392</v>
      </c>
      <c r="CG1856" s="173">
        <v>3049044</v>
      </c>
      <c r="CH1856" s="173">
        <v>7114436</v>
      </c>
      <c r="CI1856" s="85">
        <v>26746</v>
      </c>
      <c r="CJ1856" s="87">
        <f t="shared" si="576"/>
        <v>3</v>
      </c>
      <c r="CK1856" s="87">
        <f t="shared" si="577"/>
        <v>12</v>
      </c>
      <c r="CL1856" s="22" t="s">
        <v>5125</v>
      </c>
      <c r="CM1856" s="22" t="s">
        <v>6941</v>
      </c>
    </row>
    <row r="1857" spans="1:91" ht="14.45" customHeight="1" x14ac:dyDescent="0.25">
      <c r="A1857" s="75">
        <f t="shared" si="586"/>
        <v>1855</v>
      </c>
      <c r="B1857" s="73" t="s">
        <v>102</v>
      </c>
      <c r="C1857" s="301">
        <v>266819214</v>
      </c>
      <c r="D1857" s="265">
        <v>145700570</v>
      </c>
      <c r="E1857" s="241">
        <v>5320007917</v>
      </c>
      <c r="F1857" s="231">
        <v>46100</v>
      </c>
      <c r="G1857" s="265" t="s">
        <v>1205</v>
      </c>
      <c r="H1857" s="265" t="s">
        <v>2963</v>
      </c>
      <c r="I1857" s="265" t="s">
        <v>105</v>
      </c>
      <c r="J1857" s="85" t="s">
        <v>1161</v>
      </c>
      <c r="K1857" s="265" t="s">
        <v>242</v>
      </c>
      <c r="L1857" s="231">
        <v>46119</v>
      </c>
      <c r="M1857" s="265">
        <v>40</v>
      </c>
      <c r="N1857" s="85" t="s">
        <v>6946</v>
      </c>
      <c r="O1857" s="85" t="s">
        <v>6947</v>
      </c>
      <c r="P1857" s="85">
        <v>2830050435</v>
      </c>
      <c r="Q1857" s="231">
        <v>46101</v>
      </c>
      <c r="R1857" s="241">
        <v>1209395306</v>
      </c>
      <c r="S1857" s="241">
        <v>224345657</v>
      </c>
      <c r="T1857" s="231">
        <v>46101</v>
      </c>
      <c r="U1857" s="261">
        <v>5060.5690000000004</v>
      </c>
      <c r="V1857" s="261">
        <v>4890.8760000000002</v>
      </c>
      <c r="W1857" s="241">
        <v>7</v>
      </c>
      <c r="X1857" s="241">
        <v>2</v>
      </c>
      <c r="Y1857" s="270">
        <v>266877169</v>
      </c>
      <c r="Z1857" s="241" t="s">
        <v>110</v>
      </c>
      <c r="AA1857" s="85" t="s">
        <v>6180</v>
      </c>
      <c r="AB1857" s="241" t="s">
        <v>6181</v>
      </c>
      <c r="AC1857" s="301">
        <v>266819214</v>
      </c>
      <c r="AD1857" s="75" t="s">
        <v>113</v>
      </c>
      <c r="AE1857" s="74">
        <v>46106</v>
      </c>
      <c r="AF1857" s="130">
        <v>46105.041666666664</v>
      </c>
      <c r="AG1857" s="130">
        <v>46103.291666666664</v>
      </c>
      <c r="AH1857" s="130">
        <v>46103.291666666664</v>
      </c>
      <c r="AI1857" s="74">
        <v>46104</v>
      </c>
      <c r="AJ1857" s="74">
        <v>46106</v>
      </c>
      <c r="AK1857" s="225">
        <v>46106</v>
      </c>
      <c r="AL1857" s="74">
        <v>46110</v>
      </c>
      <c r="AM1857" s="74"/>
      <c r="AN1857" s="74">
        <v>46110</v>
      </c>
      <c r="AO1857" s="95" t="s">
        <v>121</v>
      </c>
      <c r="AP1857" s="95" t="s">
        <v>121</v>
      </c>
      <c r="AQ1857" s="95" t="s">
        <v>121</v>
      </c>
      <c r="AR1857" s="95" t="s">
        <v>121</v>
      </c>
      <c r="AS1857" s="95" t="s">
        <v>121</v>
      </c>
      <c r="AT1857" s="81" t="s">
        <v>2057</v>
      </c>
      <c r="AU1857" s="82" t="s">
        <v>5500</v>
      </c>
      <c r="AV1857" s="134">
        <v>46101</v>
      </c>
      <c r="AW1857" s="75" t="s">
        <v>6948</v>
      </c>
      <c r="AX1857" s="75" t="s">
        <v>6949</v>
      </c>
      <c r="AY1857" s="85"/>
      <c r="AZ1857" s="271"/>
      <c r="BA1857" s="85"/>
      <c r="BB1857" s="85"/>
      <c r="BC1857" s="85"/>
      <c r="BD1857" s="85"/>
      <c r="BE1857" s="85"/>
      <c r="BF1857" s="85"/>
      <c r="BG1857" s="85"/>
      <c r="BH1857" s="85"/>
      <c r="BI1857" s="85"/>
      <c r="BJ1857" s="85"/>
      <c r="BK1857" s="85"/>
      <c r="BL1857" s="85"/>
      <c r="BM1857" s="85"/>
      <c r="BN1857" s="85"/>
      <c r="BO1857" s="85"/>
      <c r="BP1857" s="85"/>
      <c r="BQ1857" s="85"/>
      <c r="BR1857" s="85"/>
      <c r="BS1857" s="85"/>
      <c r="BT1857" s="75">
        <f>IF(COUNTIF($C$3:C1857, C1857)=1, 1, 0)</f>
        <v>0</v>
      </c>
      <c r="BU1857" s="337" t="s">
        <v>6940</v>
      </c>
      <c r="BV1857" s="340">
        <v>46106</v>
      </c>
      <c r="BW1857" s="85"/>
      <c r="BX1857" s="85"/>
      <c r="BY1857" s="85"/>
      <c r="BZ1857" s="87">
        <f t="shared" si="578"/>
        <v>12</v>
      </c>
      <c r="CA1857" s="85"/>
      <c r="CB1857" s="88">
        <f t="shared" si="585"/>
        <v>13</v>
      </c>
      <c r="CC1857" s="172"/>
      <c r="CD1857" s="85"/>
      <c r="CE1857" s="171">
        <f t="shared" si="587"/>
        <v>3</v>
      </c>
      <c r="CF1857" s="173">
        <v>4065392</v>
      </c>
      <c r="CG1857" s="173">
        <v>3049044</v>
      </c>
      <c r="CH1857" s="173">
        <v>7114436</v>
      </c>
      <c r="CI1857" s="85">
        <v>26746</v>
      </c>
      <c r="CJ1857" s="87">
        <f t="shared" si="576"/>
        <v>3</v>
      </c>
      <c r="CK1857" s="87">
        <f t="shared" si="577"/>
        <v>12</v>
      </c>
      <c r="CL1857" s="22" t="s">
        <v>5125</v>
      </c>
      <c r="CM1857" s="22" t="s">
        <v>6941</v>
      </c>
    </row>
    <row r="1858" spans="1:91" ht="14.45" customHeight="1" x14ac:dyDescent="0.25">
      <c r="A1858" s="75">
        <f t="shared" si="586"/>
        <v>1856</v>
      </c>
      <c r="B1858" s="73" t="s">
        <v>102</v>
      </c>
      <c r="C1858" s="301">
        <v>266819214</v>
      </c>
      <c r="D1858" s="265">
        <v>145715408</v>
      </c>
      <c r="E1858" s="241">
        <v>5320007917</v>
      </c>
      <c r="F1858" s="231">
        <v>46100</v>
      </c>
      <c r="G1858" s="265" t="s">
        <v>1245</v>
      </c>
      <c r="H1858" s="265" t="s">
        <v>2963</v>
      </c>
      <c r="I1858" s="265" t="s">
        <v>105</v>
      </c>
      <c r="J1858" s="265" t="s">
        <v>1161</v>
      </c>
      <c r="K1858" s="265" t="s">
        <v>242</v>
      </c>
      <c r="L1858" s="231">
        <v>46119</v>
      </c>
      <c r="M1858" s="265">
        <v>0</v>
      </c>
      <c r="N1858" s="85" t="s">
        <v>6946</v>
      </c>
      <c r="O1858" s="85" t="s">
        <v>6947</v>
      </c>
      <c r="P1858" s="85">
        <v>2830050436</v>
      </c>
      <c r="Q1858" s="231">
        <v>46101</v>
      </c>
      <c r="R1858" s="241">
        <v>1209395308</v>
      </c>
      <c r="S1858" s="241">
        <v>224345660</v>
      </c>
      <c r="T1858" s="231">
        <v>46101</v>
      </c>
      <c r="U1858" s="261">
        <v>12868.307000000001</v>
      </c>
      <c r="V1858" s="261">
        <v>12527.248</v>
      </c>
      <c r="W1858" s="241">
        <v>14</v>
      </c>
      <c r="X1858" s="241">
        <v>0</v>
      </c>
      <c r="Y1858" s="270">
        <v>266877169</v>
      </c>
      <c r="Z1858" s="241" t="s">
        <v>110</v>
      </c>
      <c r="AA1858" s="85" t="s">
        <v>6180</v>
      </c>
      <c r="AB1858" s="241" t="s">
        <v>6181</v>
      </c>
      <c r="AC1858" s="301">
        <v>266819214</v>
      </c>
      <c r="AD1858" s="75" t="s">
        <v>113</v>
      </c>
      <c r="AE1858" s="74">
        <v>46106</v>
      </c>
      <c r="AF1858" s="130">
        <v>46105.041666666664</v>
      </c>
      <c r="AG1858" s="130">
        <v>46103.291666666664</v>
      </c>
      <c r="AH1858" s="130">
        <v>46103.291666666664</v>
      </c>
      <c r="AI1858" s="74">
        <v>46104</v>
      </c>
      <c r="AJ1858" s="74">
        <v>46106</v>
      </c>
      <c r="AK1858" s="74">
        <v>46106</v>
      </c>
      <c r="AL1858" s="74">
        <v>46110</v>
      </c>
      <c r="AM1858" s="74"/>
      <c r="AN1858" s="74">
        <v>46110</v>
      </c>
      <c r="AO1858" s="95" t="s">
        <v>121</v>
      </c>
      <c r="AP1858" s="95" t="s">
        <v>121</v>
      </c>
      <c r="AQ1858" s="95" t="s">
        <v>121</v>
      </c>
      <c r="AR1858" s="95" t="s">
        <v>121</v>
      </c>
      <c r="AS1858" s="95" t="s">
        <v>121</v>
      </c>
      <c r="AT1858" s="81" t="s">
        <v>2057</v>
      </c>
      <c r="AU1858" s="82" t="s">
        <v>5500</v>
      </c>
      <c r="AV1858" s="134">
        <v>46101</v>
      </c>
      <c r="AW1858" s="75">
        <v>0</v>
      </c>
      <c r="AX1858" s="75">
        <v>0</v>
      </c>
      <c r="AY1858" s="85"/>
      <c r="AZ1858" s="271"/>
      <c r="BA1858" s="85"/>
      <c r="BB1858" s="85"/>
      <c r="BC1858" s="85"/>
      <c r="BD1858" s="85"/>
      <c r="BE1858" s="85"/>
      <c r="BF1858" s="85"/>
      <c r="BG1858" s="85"/>
      <c r="BH1858" s="85"/>
      <c r="BI1858" s="85"/>
      <c r="BJ1858" s="85"/>
      <c r="BK1858" s="85"/>
      <c r="BL1858" s="85"/>
      <c r="BM1858" s="85"/>
      <c r="BN1858" s="85"/>
      <c r="BO1858" s="85"/>
      <c r="BP1858" s="85"/>
      <c r="BQ1858" s="85"/>
      <c r="BR1858" s="85"/>
      <c r="BS1858" s="85"/>
      <c r="BT1858" s="75">
        <f>IF(COUNTIF($C$3:C1858, C1858)=1, 1, 0)</f>
        <v>0</v>
      </c>
      <c r="BU1858" s="337" t="s">
        <v>6940</v>
      </c>
      <c r="BV1858" s="340">
        <v>46106</v>
      </c>
      <c r="BW1858" s="85"/>
      <c r="BX1858" s="85"/>
      <c r="BY1858" s="85"/>
      <c r="BZ1858" s="87">
        <f t="shared" si="578"/>
        <v>12</v>
      </c>
      <c r="CA1858" s="85"/>
      <c r="CB1858" s="88">
        <f t="shared" si="585"/>
        <v>13</v>
      </c>
      <c r="CC1858" s="172"/>
      <c r="CD1858" s="85"/>
      <c r="CE1858" s="171">
        <f t="shared" si="587"/>
        <v>3</v>
      </c>
      <c r="CF1858" s="173"/>
      <c r="CG1858" s="173"/>
      <c r="CH1858" s="173"/>
      <c r="CI1858" s="85"/>
      <c r="CJ1858" s="87">
        <f t="shared" si="576"/>
        <v>3</v>
      </c>
      <c r="CK1858" s="87">
        <f t="shared" si="577"/>
        <v>12</v>
      </c>
      <c r="CL1858" s="22" t="s">
        <v>5125</v>
      </c>
      <c r="CM1858" s="22" t="s">
        <v>6941</v>
      </c>
    </row>
    <row r="1859" spans="1:91" ht="14.45" customHeight="1" x14ac:dyDescent="0.25">
      <c r="A1859" s="183">
        <f t="shared" si="586"/>
        <v>1857</v>
      </c>
      <c r="B1859" s="265" t="s">
        <v>102</v>
      </c>
      <c r="C1859" s="301"/>
      <c r="D1859" s="265">
        <v>145716461</v>
      </c>
      <c r="E1859" s="241"/>
      <c r="F1859" s="231">
        <v>46100</v>
      </c>
      <c r="G1859" s="265" t="s">
        <v>1186</v>
      </c>
      <c r="H1859" s="265" t="s">
        <v>2963</v>
      </c>
      <c r="I1859" s="265" t="s">
        <v>105</v>
      </c>
      <c r="J1859" s="273" t="s">
        <v>6554</v>
      </c>
      <c r="K1859" s="265" t="s">
        <v>2432</v>
      </c>
      <c r="L1859" s="231">
        <v>46107</v>
      </c>
      <c r="M1859" s="265">
        <v>40</v>
      </c>
      <c r="N1859" s="126" t="s">
        <v>2082</v>
      </c>
      <c r="O1859" s="126" t="s">
        <v>2082</v>
      </c>
      <c r="P1859" s="85">
        <v>2830050362</v>
      </c>
      <c r="Q1859" s="231">
        <v>46100</v>
      </c>
      <c r="R1859" s="241">
        <v>1209394826</v>
      </c>
      <c r="S1859" s="241">
        <v>224339555</v>
      </c>
      <c r="T1859" s="231">
        <v>46100</v>
      </c>
      <c r="U1859" s="356">
        <v>21740.368999999999</v>
      </c>
      <c r="V1859" s="356">
        <v>20973.228999999999</v>
      </c>
      <c r="W1859" s="241">
        <v>20</v>
      </c>
      <c r="X1859" s="241">
        <v>0</v>
      </c>
      <c r="Y1859" s="370" t="s">
        <v>2433</v>
      </c>
      <c r="Z1859" s="241" t="s">
        <v>110</v>
      </c>
      <c r="AA1859" s="85"/>
      <c r="AB1859" s="241"/>
      <c r="AC1859" s="246"/>
      <c r="AD1859" s="126" t="s">
        <v>2434</v>
      </c>
      <c r="AE1859" s="241"/>
      <c r="AF1859" s="241"/>
      <c r="AG1859" s="241"/>
      <c r="AH1859" s="241"/>
      <c r="AI1859" s="231"/>
      <c r="AJ1859" s="241"/>
      <c r="AK1859" s="241"/>
      <c r="AL1859" s="231"/>
      <c r="AM1859" s="241"/>
      <c r="AN1859" s="241"/>
      <c r="AO1859" s="81" t="str">
        <f>IF(AH1859&lt;AG1859,IF(AH1859=0,"",AH1859-1),IF(AG1859=0,"",AG1859-1))</f>
        <v/>
      </c>
      <c r="AP1859" s="81" t="str">
        <f>IF(AH1859&lt;AG1859,IF(AH1859=0,"",AH1859),IF(AG1859=0,"",AG1859))</f>
        <v/>
      </c>
      <c r="AQ1859" s="81" t="str">
        <f>IF(AH1859&lt;AG1859,IF(AH1859=0,"",AH1859),IF(AG1859=0,"",AG1859))</f>
        <v/>
      </c>
      <c r="AR1859" s="81" t="str">
        <f>IF(AI1859=0,"",IF(AI1859&lt;AJ1859,AJ1859+1,AI1859+1))</f>
        <v/>
      </c>
      <c r="AS1859" s="81" t="str">
        <f>IF(AI1859=0,"",IF(AE1859=0,IF(AJ1859=0,AI1859+2,AJ1859+2),AE1859+2))</f>
        <v/>
      </c>
      <c r="AT1859" s="81" t="str">
        <f>IF(AI1859=0,"",IF(AI1859&lt;AJ1859,AJ1859+1,AI1859+1))</f>
        <v/>
      </c>
      <c r="AU1859" s="372" t="s">
        <v>10</v>
      </c>
      <c r="AV1859" s="85"/>
      <c r="AW1859" s="182" t="e">
        <v>#N/A</v>
      </c>
      <c r="AX1859" s="182" t="e">
        <v>#N/A</v>
      </c>
      <c r="AY1859" s="85"/>
      <c r="AZ1859" s="271"/>
      <c r="BA1859" s="85"/>
      <c r="BB1859" s="85"/>
      <c r="BC1859" s="85"/>
      <c r="BD1859" s="85"/>
      <c r="BE1859" s="85"/>
      <c r="BF1859" s="85"/>
      <c r="BG1859" s="85"/>
      <c r="BH1859" s="85"/>
      <c r="BI1859" s="85"/>
      <c r="BJ1859" s="85"/>
      <c r="BK1859" s="85"/>
      <c r="BL1859" s="85"/>
      <c r="BM1859" s="85"/>
      <c r="BN1859" s="85"/>
      <c r="BO1859" s="85"/>
      <c r="BP1859" s="85"/>
      <c r="BQ1859" s="85"/>
      <c r="BR1859" s="85"/>
      <c r="BS1859" s="85"/>
      <c r="BT1859" s="75">
        <f>IF(COUNTIF($C$3:C1859, C1859)=1, 1, 0)</f>
        <v>0</v>
      </c>
      <c r="BU1859" s="338"/>
      <c r="BV1859" s="85"/>
      <c r="BW1859" s="85"/>
      <c r="BX1859" s="85"/>
      <c r="BY1859" s="85"/>
      <c r="BZ1859" s="87">
        <f t="shared" si="578"/>
        <v>12</v>
      </c>
      <c r="CA1859" s="85"/>
      <c r="CB1859" s="88">
        <f t="shared" si="585"/>
        <v>0</v>
      </c>
      <c r="CC1859" s="172"/>
      <c r="CD1859" s="85"/>
      <c r="CE1859" s="171" t="str">
        <f t="shared" si="587"/>
        <v/>
      </c>
      <c r="CF1859" s="173"/>
      <c r="CG1859" s="173"/>
      <c r="CH1859" s="173"/>
      <c r="CI1859" s="85"/>
      <c r="CJ1859" s="87">
        <f t="shared" ref="CJ1859:CJ1922" si="588">MONTH(AV1859)</f>
        <v>1</v>
      </c>
      <c r="CK1859" s="87">
        <f t="shared" ref="CK1859:CK1922" si="589">WEEKNUM(AV1859,2)</f>
        <v>1</v>
      </c>
      <c r="CL1859" s="85"/>
      <c r="CM1859" s="22" t="str">
        <f>IF(OR(Z1859="COSU",Z1859="EGLV",Z1859="MAEU",Z1859="REGU",Z1859="HLCU",Z1859="OOLU",Z1859="ONEY"),
    IF(Z1859="COSU","1C26TAB",
    IF(Z1859="EGLV","1C26TAA",
    IF(Z1859="MAEU","1C26TML",
    IF(Z1859="REGU","1C26TAA",
    IF(Z1859="HLCU","1C26THC",
    IF(Z1859="OOLU","1C26TAR",
    IF(Z1859="ONEY","1K26TAD",""))))))) &amp; "^" &amp; BU1859,
    BU1859)</f>
        <v>1C26TML^</v>
      </c>
    </row>
    <row r="1860" spans="1:91" s="255" customFormat="1" ht="14.45" customHeight="1" x14ac:dyDescent="0.25">
      <c r="A1860" s="415">
        <f t="shared" si="586"/>
        <v>1858</v>
      </c>
      <c r="B1860" s="265" t="s">
        <v>102</v>
      </c>
      <c r="C1860" s="270" t="s">
        <v>6950</v>
      </c>
      <c r="D1860" s="352">
        <v>145720609</v>
      </c>
      <c r="E1860" s="403"/>
      <c r="F1860" s="404">
        <v>46094</v>
      </c>
      <c r="G1860" s="352" t="s">
        <v>5129</v>
      </c>
      <c r="H1860" s="352" t="s">
        <v>3698</v>
      </c>
      <c r="I1860" s="352" t="s">
        <v>105</v>
      </c>
      <c r="J1860" s="143" t="s">
        <v>1161</v>
      </c>
      <c r="K1860" s="352" t="s">
        <v>242</v>
      </c>
      <c r="L1860" s="404">
        <v>46113</v>
      </c>
      <c r="M1860" s="352">
        <v>40</v>
      </c>
      <c r="N1860" s="143" t="s">
        <v>6951</v>
      </c>
      <c r="O1860" s="143" t="s">
        <v>6952</v>
      </c>
      <c r="P1860" s="143">
        <v>2830050045</v>
      </c>
      <c r="Q1860" s="404">
        <v>46094</v>
      </c>
      <c r="R1860" s="403">
        <v>1209393175</v>
      </c>
      <c r="S1860" s="403">
        <v>224317280</v>
      </c>
      <c r="T1860" s="404">
        <v>46094</v>
      </c>
      <c r="U1860" s="405">
        <v>19540.554</v>
      </c>
      <c r="V1860" s="416">
        <v>18878.185000000001</v>
      </c>
      <c r="W1860" s="403">
        <v>16</v>
      </c>
      <c r="X1860" s="403">
        <v>0</v>
      </c>
      <c r="Y1860" s="406">
        <v>7267258021</v>
      </c>
      <c r="Z1860" s="403" t="s">
        <v>354</v>
      </c>
      <c r="AA1860" s="143" t="s">
        <v>4435</v>
      </c>
      <c r="AB1860" s="403" t="s">
        <v>5789</v>
      </c>
      <c r="AC1860" s="270" t="s">
        <v>6950</v>
      </c>
      <c r="AD1860" s="139" t="s">
        <v>113</v>
      </c>
      <c r="AE1860" s="99">
        <v>46096</v>
      </c>
      <c r="AF1860" s="417">
        <v>46096</v>
      </c>
      <c r="AG1860" s="130">
        <v>46094.625</v>
      </c>
      <c r="AH1860" s="130">
        <v>46094.625</v>
      </c>
      <c r="AI1860" s="418">
        <v>46096</v>
      </c>
      <c r="AJ1860" s="403"/>
      <c r="AK1860" s="217">
        <v>46096</v>
      </c>
      <c r="AL1860" s="404">
        <v>46098</v>
      </c>
      <c r="AM1860" s="403"/>
      <c r="AN1860" s="99">
        <v>46098</v>
      </c>
      <c r="AO1860" s="81">
        <f>IF(AH1860&lt;AG1860,IF(AH1860=0,"",AH1860-1),IF(AG1860=0,"",AG1860-1))</f>
        <v>46093.625</v>
      </c>
      <c r="AP1860" s="81">
        <f>IF(AH1860&lt;AG1860,IF(AH1860=0,"",AH1860),IF(AG1860=0,"",AG1860))</f>
        <v>46094.625</v>
      </c>
      <c r="AQ1860" s="81">
        <f>IF(AH1860&lt;AG1860,IF(AH1860=0,"",AH1860),IF(AG1860=0,"",AG1860))</f>
        <v>46094.625</v>
      </c>
      <c r="AR1860" s="81">
        <f>IF(AI1860=0,"",IF(AI1860&lt;AJ1860,AJ1860+1,AI1860+1))</f>
        <v>46097</v>
      </c>
      <c r="AS1860" s="81">
        <f>IF(AI1860=0,"",IF(AE1860=0,IF(AJ1860=0,AI1860+2,AJ1860+2),AE1860+2))</f>
        <v>46098</v>
      </c>
      <c r="AT1860" s="81">
        <f>IF(AI1860=0,"",IF(AI1860&lt;AJ1860,AJ1860+1,AI1860+1))</f>
        <v>46097</v>
      </c>
      <c r="AU1860" s="224" t="s">
        <v>5120</v>
      </c>
      <c r="AV1860" s="134">
        <v>46094</v>
      </c>
      <c r="AW1860" s="419" t="s">
        <v>6953</v>
      </c>
      <c r="AX1860" s="419">
        <v>32706367</v>
      </c>
      <c r="AY1860" s="143"/>
      <c r="AZ1860" s="408"/>
      <c r="BA1860" s="143"/>
      <c r="BB1860" s="143"/>
      <c r="BC1860" s="143"/>
      <c r="BD1860" s="143"/>
      <c r="BE1860" s="143"/>
      <c r="BF1860" s="143"/>
      <c r="BG1860" s="143"/>
      <c r="BH1860" s="143"/>
      <c r="BI1860" s="143"/>
      <c r="BJ1860" s="143"/>
      <c r="BK1860" s="143"/>
      <c r="BL1860" s="143"/>
      <c r="BM1860" s="143"/>
      <c r="BN1860" s="143"/>
      <c r="BO1860" s="143"/>
      <c r="BP1860" s="143"/>
      <c r="BQ1860" s="143"/>
      <c r="BR1860" s="143"/>
      <c r="BS1860" s="143"/>
      <c r="BT1860" s="75">
        <f>IF(COUNTIF($C$3:C1860, C1860)=1, 1, 0)</f>
        <v>1</v>
      </c>
      <c r="BU1860" s="420" t="s">
        <v>6954</v>
      </c>
      <c r="BV1860" s="421">
        <v>46098</v>
      </c>
      <c r="BW1860" s="143"/>
      <c r="BX1860" s="143"/>
      <c r="BY1860" s="143"/>
      <c r="BZ1860" s="87">
        <f t="shared" si="578"/>
        <v>11</v>
      </c>
      <c r="CA1860" s="22"/>
      <c r="CB1860" s="88">
        <f t="shared" si="585"/>
        <v>12</v>
      </c>
      <c r="CC1860" s="89"/>
      <c r="CD1860" s="22"/>
      <c r="CE1860" s="171">
        <f t="shared" si="587"/>
        <v>3</v>
      </c>
      <c r="CF1860" s="144">
        <v>6049920</v>
      </c>
      <c r="CG1860" s="90"/>
      <c r="CH1860" s="144">
        <v>6049920</v>
      </c>
      <c r="CI1860" s="22">
        <v>26304</v>
      </c>
      <c r="CJ1860" s="87">
        <f t="shared" si="588"/>
        <v>3</v>
      </c>
      <c r="CK1860" s="87">
        <f t="shared" si="589"/>
        <v>11</v>
      </c>
      <c r="CL1860" s="22" t="s">
        <v>5125</v>
      </c>
      <c r="CM1860" s="22" t="s">
        <v>6955</v>
      </c>
    </row>
    <row r="1861" spans="1:91" ht="14.45" customHeight="1" x14ac:dyDescent="0.25">
      <c r="A1861" s="183">
        <f t="shared" si="586"/>
        <v>1859</v>
      </c>
      <c r="B1861" s="265" t="s">
        <v>102</v>
      </c>
      <c r="C1861" s="270" t="s">
        <v>6950</v>
      </c>
      <c r="D1861" s="273">
        <v>145720631</v>
      </c>
      <c r="E1861" s="274"/>
      <c r="F1861" s="275">
        <v>46094</v>
      </c>
      <c r="G1861" s="273" t="s">
        <v>5129</v>
      </c>
      <c r="H1861" s="273" t="s">
        <v>3698</v>
      </c>
      <c r="I1861" s="273" t="s">
        <v>105</v>
      </c>
      <c r="J1861" s="168" t="s">
        <v>1161</v>
      </c>
      <c r="K1861" s="273" t="s">
        <v>242</v>
      </c>
      <c r="L1861" s="275">
        <v>46113</v>
      </c>
      <c r="M1861" s="273">
        <v>40</v>
      </c>
      <c r="N1861" s="168" t="s">
        <v>6956</v>
      </c>
      <c r="O1861" s="168" t="s">
        <v>6957</v>
      </c>
      <c r="P1861" s="168">
        <v>2830050023</v>
      </c>
      <c r="Q1861" s="275">
        <v>46094</v>
      </c>
      <c r="R1861" s="274">
        <v>1209393126</v>
      </c>
      <c r="S1861" s="274">
        <v>224317282</v>
      </c>
      <c r="T1861" s="275">
        <v>46094</v>
      </c>
      <c r="U1861" s="350">
        <v>19521.802</v>
      </c>
      <c r="V1861" s="422">
        <v>18860.046999999999</v>
      </c>
      <c r="W1861" s="274">
        <v>16</v>
      </c>
      <c r="X1861" s="274">
        <v>0</v>
      </c>
      <c r="Y1861" s="246">
        <v>7267258022</v>
      </c>
      <c r="Z1861" s="274" t="s">
        <v>354</v>
      </c>
      <c r="AA1861" s="168" t="s">
        <v>4435</v>
      </c>
      <c r="AB1861" s="274" t="s">
        <v>5789</v>
      </c>
      <c r="AC1861" s="270" t="s">
        <v>6950</v>
      </c>
      <c r="AD1861" s="75" t="s">
        <v>113</v>
      </c>
      <c r="AE1861" s="99">
        <v>46096</v>
      </c>
      <c r="AF1861" s="130">
        <v>46096</v>
      </c>
      <c r="AG1861" s="130">
        <v>46094.625</v>
      </c>
      <c r="AH1861" s="130">
        <v>46094.625</v>
      </c>
      <c r="AI1861" s="418">
        <v>46096</v>
      </c>
      <c r="AJ1861" s="274"/>
      <c r="AK1861" s="217">
        <v>46096</v>
      </c>
      <c r="AL1861" s="404">
        <v>46098</v>
      </c>
      <c r="AM1861" s="274"/>
      <c r="AN1861" s="99">
        <v>46098</v>
      </c>
      <c r="AO1861" s="81">
        <f>IF(AH1861&lt;AG1861,IF(AH1861=0,"",AH1861-1),IF(AG1861=0,"",AG1861-1))</f>
        <v>46093.625</v>
      </c>
      <c r="AP1861" s="81">
        <f>IF(AH1861&lt;AG1861,IF(AH1861=0,"",AH1861),IF(AG1861=0,"",AG1861))</f>
        <v>46094.625</v>
      </c>
      <c r="AQ1861" s="81">
        <f>IF(AH1861&lt;AG1861,IF(AH1861=0,"",AH1861),IF(AG1861=0,"",AG1861))</f>
        <v>46094.625</v>
      </c>
      <c r="AR1861" s="81">
        <f>IF(AI1861=0,"",IF(AI1861&lt;AJ1861,AJ1861+1,AI1861+1))</f>
        <v>46097</v>
      </c>
      <c r="AS1861" s="81">
        <f>IF(AI1861=0,"",IF(AE1861=0,IF(AJ1861=0,AI1861+2,AJ1861+2),AE1861+2))</f>
        <v>46098</v>
      </c>
      <c r="AT1861" s="81">
        <f>IF(AI1861=0,"",IF(AI1861&lt;AJ1861,AJ1861+1,AI1861+1))</f>
        <v>46097</v>
      </c>
      <c r="AU1861" s="224" t="s">
        <v>5120</v>
      </c>
      <c r="AV1861" s="134">
        <v>46094</v>
      </c>
      <c r="AW1861" s="182" t="s">
        <v>6958</v>
      </c>
      <c r="AX1861" s="182">
        <v>32706308</v>
      </c>
      <c r="AY1861" s="168"/>
      <c r="AZ1861" s="278"/>
      <c r="BA1861" s="168"/>
      <c r="BB1861" s="168"/>
      <c r="BC1861" s="168"/>
      <c r="BD1861" s="168"/>
      <c r="BE1861" s="168"/>
      <c r="BF1861" s="168"/>
      <c r="BG1861" s="168"/>
      <c r="BH1861" s="168"/>
      <c r="BI1861" s="168"/>
      <c r="BJ1861" s="168"/>
      <c r="BK1861" s="168"/>
      <c r="BL1861" s="168"/>
      <c r="BM1861" s="168"/>
      <c r="BN1861" s="168"/>
      <c r="BO1861" s="168"/>
      <c r="BP1861" s="168"/>
      <c r="BQ1861" s="168"/>
      <c r="BR1861" s="168"/>
      <c r="BS1861" s="168"/>
      <c r="BT1861" s="75">
        <f>IF(COUNTIF($C$3:C1861, C1861)=1, 1, 0)</f>
        <v>0</v>
      </c>
      <c r="BU1861" s="420" t="s">
        <v>6954</v>
      </c>
      <c r="BV1861" s="421">
        <v>46098</v>
      </c>
      <c r="BW1861" s="168"/>
      <c r="BX1861" s="168"/>
      <c r="BY1861" s="168"/>
      <c r="BZ1861" s="87">
        <f t="shared" si="578"/>
        <v>11</v>
      </c>
      <c r="CB1861" s="88">
        <f t="shared" si="585"/>
        <v>12</v>
      </c>
      <c r="CC1861" s="89"/>
      <c r="CE1861" s="171">
        <f t="shared" si="587"/>
        <v>3</v>
      </c>
      <c r="CF1861" s="144">
        <v>6049920</v>
      </c>
      <c r="CG1861" s="90"/>
      <c r="CH1861" s="144">
        <v>6049920</v>
      </c>
      <c r="CI1861" s="22">
        <v>26304</v>
      </c>
      <c r="CJ1861" s="87">
        <f t="shared" si="588"/>
        <v>3</v>
      </c>
      <c r="CK1861" s="87">
        <f t="shared" si="589"/>
        <v>11</v>
      </c>
      <c r="CL1861" s="22" t="s">
        <v>5125</v>
      </c>
      <c r="CM1861" s="22" t="s">
        <v>6955</v>
      </c>
    </row>
    <row r="1862" spans="1:91" s="85" customFormat="1" ht="14.45" customHeight="1" x14ac:dyDescent="0.25">
      <c r="A1862" s="183">
        <f t="shared" si="586"/>
        <v>1860</v>
      </c>
      <c r="B1862" s="70" t="s">
        <v>102</v>
      </c>
      <c r="C1862" s="246">
        <v>235600332485</v>
      </c>
      <c r="D1862" s="265">
        <v>145664569</v>
      </c>
      <c r="E1862" s="423"/>
      <c r="F1862" s="231">
        <v>46092</v>
      </c>
      <c r="G1862" s="265" t="s">
        <v>406</v>
      </c>
      <c r="H1862" s="265" t="s">
        <v>140</v>
      </c>
      <c r="I1862" s="265" t="s">
        <v>105</v>
      </c>
      <c r="J1862" s="265" t="s">
        <v>329</v>
      </c>
      <c r="K1862" s="265" t="s">
        <v>242</v>
      </c>
      <c r="L1862" s="231">
        <v>46116</v>
      </c>
      <c r="M1862" s="265">
        <v>40</v>
      </c>
      <c r="N1862" s="75" t="s">
        <v>6959</v>
      </c>
      <c r="O1862" s="75" t="s">
        <v>6960</v>
      </c>
      <c r="P1862" s="85">
        <v>2830049952</v>
      </c>
      <c r="Q1862" s="74">
        <v>46092</v>
      </c>
      <c r="R1862" s="241">
        <v>1209392551</v>
      </c>
      <c r="S1862" s="241">
        <v>224309382</v>
      </c>
      <c r="T1862" s="74">
        <v>46092</v>
      </c>
      <c r="U1862" s="261">
        <v>12840.905000000001</v>
      </c>
      <c r="V1862" s="261">
        <v>12421.106</v>
      </c>
      <c r="W1862" s="241">
        <v>16</v>
      </c>
      <c r="X1862" s="241">
        <v>4</v>
      </c>
      <c r="Y1862" s="246">
        <v>235600348497</v>
      </c>
      <c r="Z1862" s="241" t="s">
        <v>128</v>
      </c>
      <c r="AA1862" s="85" t="s">
        <v>1426</v>
      </c>
      <c r="AB1862" s="241" t="s">
        <v>5424</v>
      </c>
      <c r="AC1862" s="246">
        <v>235600332485</v>
      </c>
      <c r="AD1862" s="75" t="s">
        <v>113</v>
      </c>
      <c r="AE1862" s="74">
        <v>46096</v>
      </c>
      <c r="AF1862" s="80">
        <v>46093.541666666664</v>
      </c>
      <c r="AG1862" s="80">
        <v>46094.583333333336</v>
      </c>
      <c r="AH1862" s="80">
        <v>46093.625</v>
      </c>
      <c r="AI1862" s="99">
        <v>46095</v>
      </c>
      <c r="AJ1862" s="69"/>
      <c r="AK1862" s="74">
        <v>46096</v>
      </c>
      <c r="AL1862" s="99">
        <v>46105</v>
      </c>
      <c r="AM1862" s="101">
        <v>46111</v>
      </c>
      <c r="AN1862" s="74">
        <v>46113</v>
      </c>
      <c r="AO1862" s="81">
        <f>IF(AH1862&lt;AG1862,IF(AH1862=0,"",AH1862-1),IF(AG1862=0,"",AG1862-1))</f>
        <v>46092.625</v>
      </c>
      <c r="AP1862" s="81">
        <f>IF(AH1862&lt;AG1862,IF(AH1862=0,"",AH1862),IF(AG1862=0,"",AG1862))</f>
        <v>46093.625</v>
      </c>
      <c r="AQ1862" s="81">
        <f>IF(AH1862&lt;AG1862,IF(AH1862=0,"",AH1862),IF(AG1862=0,"",AG1862))</f>
        <v>46093.625</v>
      </c>
      <c r="AR1862" s="81">
        <f>IF(AI1862=0,"",IF(AI1862&lt;AJ1862,AJ1862+1,AI1862+1))</f>
        <v>46096</v>
      </c>
      <c r="AS1862" s="81">
        <f>IF(AI1862=0,"",IF(AE1862=0,IF(AJ1862=0,AI1862+2,AJ1862+2),AE1862+2))</f>
        <v>46098</v>
      </c>
      <c r="AT1862" s="81">
        <f>IF(AI1862=0,"",IF(AI1862&lt;AJ1862,AJ1862+1,AI1862+1))</f>
        <v>46096</v>
      </c>
      <c r="AU1862" s="224" t="s">
        <v>5120</v>
      </c>
      <c r="AV1862" s="134">
        <v>46092</v>
      </c>
      <c r="AW1862" s="182" t="s">
        <v>6961</v>
      </c>
      <c r="AX1862" s="182" t="s">
        <v>6962</v>
      </c>
      <c r="AZ1862" s="271"/>
      <c r="BT1862" s="75">
        <f>IF(COUNTIF($C$3:C1862, C1862)=1, 1, 0)</f>
        <v>0</v>
      </c>
      <c r="BU1862" s="201" t="s">
        <v>6069</v>
      </c>
      <c r="BV1862" s="74">
        <v>46098</v>
      </c>
      <c r="BZ1862" s="87">
        <f t="shared" si="578"/>
        <v>11</v>
      </c>
      <c r="CA1862" s="22"/>
      <c r="CB1862" s="88">
        <f t="shared" si="585"/>
        <v>12</v>
      </c>
      <c r="CC1862" s="89"/>
      <c r="CD1862" s="22"/>
      <c r="CE1862" s="171">
        <f t="shared" si="587"/>
        <v>3</v>
      </c>
      <c r="CF1862" s="90">
        <v>31393200</v>
      </c>
      <c r="CG1862" s="90"/>
      <c r="CH1862" s="90">
        <v>31393200</v>
      </c>
      <c r="CI1862" s="22">
        <v>26161</v>
      </c>
      <c r="CJ1862" s="87">
        <f t="shared" si="588"/>
        <v>3</v>
      </c>
      <c r="CK1862" s="87">
        <f t="shared" si="589"/>
        <v>11</v>
      </c>
      <c r="CL1862" s="22" t="s">
        <v>5125</v>
      </c>
      <c r="CM1862" s="22" t="s">
        <v>6070</v>
      </c>
    </row>
    <row r="1863" spans="1:91" s="168" customFormat="1" ht="14.45" customHeight="1" x14ac:dyDescent="0.25">
      <c r="A1863" s="183">
        <f t="shared" si="586"/>
        <v>1861</v>
      </c>
      <c r="B1863" s="70" t="s">
        <v>102</v>
      </c>
      <c r="C1863" s="246">
        <v>235600332485</v>
      </c>
      <c r="D1863" s="273">
        <v>145664567</v>
      </c>
      <c r="E1863" s="274"/>
      <c r="F1863" s="275">
        <v>46092</v>
      </c>
      <c r="G1863" s="273" t="s">
        <v>406</v>
      </c>
      <c r="H1863" s="273" t="s">
        <v>140</v>
      </c>
      <c r="I1863" s="273" t="s">
        <v>105</v>
      </c>
      <c r="J1863" s="273" t="s">
        <v>329</v>
      </c>
      <c r="K1863" s="273" t="s">
        <v>242</v>
      </c>
      <c r="L1863" s="275">
        <v>46116</v>
      </c>
      <c r="M1863" s="273">
        <v>20</v>
      </c>
      <c r="N1863" s="75" t="s">
        <v>6963</v>
      </c>
      <c r="O1863" s="75" t="s">
        <v>6964</v>
      </c>
      <c r="P1863" s="168">
        <v>2830049937</v>
      </c>
      <c r="Q1863" s="74">
        <v>46092</v>
      </c>
      <c r="R1863" s="274">
        <v>1209392482</v>
      </c>
      <c r="S1863" s="274">
        <v>224305518</v>
      </c>
      <c r="T1863" s="74">
        <v>46092</v>
      </c>
      <c r="U1863" s="350">
        <v>8754.0249999999996</v>
      </c>
      <c r="V1863" s="350">
        <v>8530.6290000000008</v>
      </c>
      <c r="W1863" s="274">
        <v>10</v>
      </c>
      <c r="X1863" s="274">
        <v>4</v>
      </c>
      <c r="Y1863" s="246">
        <v>235600395037</v>
      </c>
      <c r="Z1863" s="274" t="s">
        <v>128</v>
      </c>
      <c r="AA1863" s="168" t="s">
        <v>1426</v>
      </c>
      <c r="AB1863" s="274" t="s">
        <v>5424</v>
      </c>
      <c r="AC1863" s="246">
        <v>235600332485</v>
      </c>
      <c r="AD1863" s="182" t="s">
        <v>113</v>
      </c>
      <c r="AE1863" s="74">
        <v>46096</v>
      </c>
      <c r="AF1863" s="80">
        <v>46093.541666666664</v>
      </c>
      <c r="AG1863" s="80">
        <v>46094.583333333336</v>
      </c>
      <c r="AH1863" s="80">
        <v>46093.625</v>
      </c>
      <c r="AI1863" s="99">
        <v>46095</v>
      </c>
      <c r="AJ1863" s="69"/>
      <c r="AK1863" s="74">
        <v>46096</v>
      </c>
      <c r="AL1863" s="99">
        <v>46105</v>
      </c>
      <c r="AM1863" s="101">
        <v>46111</v>
      </c>
      <c r="AN1863" s="74">
        <v>46113</v>
      </c>
      <c r="AO1863" s="81">
        <f>IF(AH1863&lt;AG1863,IF(AH1863=0,"",AH1863-1),IF(AG1863=0,"",AG1863-1))</f>
        <v>46092.625</v>
      </c>
      <c r="AP1863" s="81">
        <f>IF(AH1863&lt;AG1863,IF(AH1863=0,"",AH1863),IF(AG1863=0,"",AG1863))</f>
        <v>46093.625</v>
      </c>
      <c r="AQ1863" s="81">
        <f>IF(AH1863&lt;AG1863,IF(AH1863=0,"",AH1863),IF(AG1863=0,"",AG1863))</f>
        <v>46093.625</v>
      </c>
      <c r="AR1863" s="81">
        <f>IF(AI1863=0,"",IF(AI1863&lt;AJ1863,AJ1863+1,AI1863+1))</f>
        <v>46096</v>
      </c>
      <c r="AS1863" s="81">
        <f>IF(AI1863=0,"",IF(AE1863=0,IF(AJ1863=0,AI1863+2,AJ1863+2),AE1863+2))</f>
        <v>46098</v>
      </c>
      <c r="AT1863" s="81">
        <f>IF(AI1863=0,"",IF(AI1863&lt;AJ1863,AJ1863+1,AI1863+1))</f>
        <v>46096</v>
      </c>
      <c r="AU1863" s="224" t="s">
        <v>5120</v>
      </c>
      <c r="AV1863" s="134">
        <v>46092</v>
      </c>
      <c r="AW1863" s="182" t="s">
        <v>6965</v>
      </c>
      <c r="AX1863" s="182" t="s">
        <v>6966</v>
      </c>
      <c r="AZ1863" s="278"/>
      <c r="BT1863" s="75">
        <f>IF(COUNTIF($C$3:C1863, C1863)=1, 1, 0)</f>
        <v>0</v>
      </c>
      <c r="BU1863" s="201" t="s">
        <v>6069</v>
      </c>
      <c r="BV1863" s="74">
        <v>46098</v>
      </c>
      <c r="BZ1863" s="87">
        <f t="shared" si="578"/>
        <v>11</v>
      </c>
      <c r="CA1863" s="22"/>
      <c r="CB1863" s="88">
        <f t="shared" si="585"/>
        <v>12</v>
      </c>
      <c r="CC1863" s="89"/>
      <c r="CD1863" s="22"/>
      <c r="CE1863" s="171">
        <f t="shared" si="587"/>
        <v>3</v>
      </c>
      <c r="CF1863" s="90">
        <v>18312700</v>
      </c>
      <c r="CG1863" s="90"/>
      <c r="CH1863" s="90">
        <v>18312700</v>
      </c>
      <c r="CI1863" s="22">
        <v>26161</v>
      </c>
      <c r="CJ1863" s="87">
        <f t="shared" si="588"/>
        <v>3</v>
      </c>
      <c r="CK1863" s="87">
        <f t="shared" si="589"/>
        <v>11</v>
      </c>
      <c r="CL1863" s="22" t="s">
        <v>5125</v>
      </c>
      <c r="CM1863" s="22" t="s">
        <v>6070</v>
      </c>
    </row>
    <row r="1864" spans="1:91" s="85" customFormat="1" ht="14.45" customHeight="1" x14ac:dyDescent="0.25">
      <c r="A1864" s="183">
        <f t="shared" si="586"/>
        <v>1862</v>
      </c>
      <c r="B1864" s="265" t="s">
        <v>102</v>
      </c>
      <c r="C1864" s="246">
        <v>235600262304</v>
      </c>
      <c r="D1864" s="265">
        <v>145641449</v>
      </c>
      <c r="E1864" s="423">
        <v>5320007843</v>
      </c>
      <c r="F1864" s="231">
        <v>46092</v>
      </c>
      <c r="G1864" s="265" t="s">
        <v>2358</v>
      </c>
      <c r="H1864" s="265" t="s">
        <v>140</v>
      </c>
      <c r="I1864" s="265" t="s">
        <v>105</v>
      </c>
      <c r="J1864" s="265" t="s">
        <v>329</v>
      </c>
      <c r="K1864" s="265" t="s">
        <v>242</v>
      </c>
      <c r="L1864" s="231">
        <v>46116</v>
      </c>
      <c r="M1864" s="265">
        <v>40</v>
      </c>
      <c r="N1864" s="75" t="s">
        <v>6967</v>
      </c>
      <c r="O1864" s="75" t="s">
        <v>6968</v>
      </c>
      <c r="P1864" s="85">
        <v>2830049958</v>
      </c>
      <c r="Q1864" s="231">
        <v>46092</v>
      </c>
      <c r="R1864" s="241">
        <v>1209392577</v>
      </c>
      <c r="S1864" s="241">
        <v>224310564</v>
      </c>
      <c r="T1864" s="231">
        <v>46092</v>
      </c>
      <c r="U1864" s="261">
        <v>7699.3879999999999</v>
      </c>
      <c r="V1864" s="261">
        <v>7515.0780000000004</v>
      </c>
      <c r="W1864" s="241">
        <v>10</v>
      </c>
      <c r="X1864" s="241">
        <v>3</v>
      </c>
      <c r="Y1864" s="246">
        <v>235600262304</v>
      </c>
      <c r="Z1864" s="274" t="s">
        <v>128</v>
      </c>
      <c r="AA1864" s="168" t="s">
        <v>1426</v>
      </c>
      <c r="AB1864" s="274" t="s">
        <v>5424</v>
      </c>
      <c r="AC1864" s="246">
        <v>235600262304</v>
      </c>
      <c r="AD1864" s="182" t="s">
        <v>113</v>
      </c>
      <c r="AE1864" s="74">
        <v>46096</v>
      </c>
      <c r="AF1864" s="80">
        <v>46093.541666666664</v>
      </c>
      <c r="AG1864" s="80">
        <v>46094.583333333336</v>
      </c>
      <c r="AH1864" s="80">
        <v>46093.625</v>
      </c>
      <c r="AI1864" s="99">
        <v>46095</v>
      </c>
      <c r="AJ1864" s="69"/>
      <c r="AK1864" s="74">
        <v>46096</v>
      </c>
      <c r="AL1864" s="99">
        <v>46105</v>
      </c>
      <c r="AM1864" s="101">
        <v>46111</v>
      </c>
      <c r="AN1864" s="74">
        <v>46113</v>
      </c>
      <c r="AO1864" s="81" t="s">
        <v>121</v>
      </c>
      <c r="AP1864" s="81" t="s">
        <v>121</v>
      </c>
      <c r="AQ1864" s="81" t="s">
        <v>121</v>
      </c>
      <c r="AR1864" s="81" t="s">
        <v>121</v>
      </c>
      <c r="AS1864" s="81" t="s">
        <v>121</v>
      </c>
      <c r="AT1864" s="81" t="s">
        <v>121</v>
      </c>
      <c r="AU1864" s="224" t="s">
        <v>5120</v>
      </c>
      <c r="AV1864" s="134">
        <v>46092</v>
      </c>
      <c r="AW1864" s="182" t="s">
        <v>6969</v>
      </c>
      <c r="AX1864" s="182" t="s">
        <v>6970</v>
      </c>
      <c r="AZ1864" s="271"/>
      <c r="BT1864" s="75">
        <f>IF(COUNTIF($C$3:C1864, C1864)=1, 1, 0)</f>
        <v>1</v>
      </c>
      <c r="BU1864" s="337" t="s">
        <v>6971</v>
      </c>
      <c r="BV1864" s="340">
        <v>46098</v>
      </c>
      <c r="BZ1864" s="87">
        <f t="shared" si="578"/>
        <v>11</v>
      </c>
      <c r="CA1864" s="22"/>
      <c r="CB1864" s="88">
        <f t="shared" si="585"/>
        <v>12</v>
      </c>
      <c r="CC1864" s="89"/>
      <c r="CD1864" s="22"/>
      <c r="CE1864" s="171">
        <f t="shared" si="587"/>
        <v>3</v>
      </c>
      <c r="CF1864" s="90">
        <v>31393200</v>
      </c>
      <c r="CG1864" s="90"/>
      <c r="CH1864" s="90">
        <v>31393200</v>
      </c>
      <c r="CI1864" s="22">
        <v>26161</v>
      </c>
      <c r="CJ1864" s="87">
        <f t="shared" si="588"/>
        <v>3</v>
      </c>
      <c r="CK1864" s="87">
        <f t="shared" si="589"/>
        <v>11</v>
      </c>
      <c r="CL1864" s="22" t="s">
        <v>5125</v>
      </c>
      <c r="CM1864" s="22" t="s">
        <v>6972</v>
      </c>
    </row>
    <row r="1865" spans="1:91" s="168" customFormat="1" ht="14.45" customHeight="1" x14ac:dyDescent="0.25">
      <c r="A1865" s="183">
        <f t="shared" si="586"/>
        <v>1863</v>
      </c>
      <c r="B1865" s="265" t="s">
        <v>102</v>
      </c>
      <c r="C1865" s="246">
        <v>235600262304</v>
      </c>
      <c r="D1865" s="273">
        <v>145532673</v>
      </c>
      <c r="E1865" s="424">
        <v>5320007843</v>
      </c>
      <c r="F1865" s="275">
        <v>46092</v>
      </c>
      <c r="G1865" s="273" t="s">
        <v>328</v>
      </c>
      <c r="H1865" s="273" t="s">
        <v>140</v>
      </c>
      <c r="I1865" s="273" t="s">
        <v>105</v>
      </c>
      <c r="J1865" s="273" t="s">
        <v>329</v>
      </c>
      <c r="K1865" s="273" t="s">
        <v>242</v>
      </c>
      <c r="L1865" s="275">
        <v>46119</v>
      </c>
      <c r="M1865" s="273">
        <v>0</v>
      </c>
      <c r="N1865" s="182" t="s">
        <v>6967</v>
      </c>
      <c r="O1865" s="182" t="s">
        <v>6968</v>
      </c>
      <c r="P1865" s="168">
        <v>2830049959</v>
      </c>
      <c r="Q1865" s="275">
        <v>46092</v>
      </c>
      <c r="R1865" s="274">
        <v>1209392578</v>
      </c>
      <c r="S1865" s="274">
        <v>224310554</v>
      </c>
      <c r="T1865" s="275">
        <v>46092</v>
      </c>
      <c r="U1865" s="350">
        <v>7042.8639999999996</v>
      </c>
      <c r="V1865" s="350">
        <v>6878.2550000000001</v>
      </c>
      <c r="W1865" s="274">
        <v>9</v>
      </c>
      <c r="X1865" s="274">
        <v>1</v>
      </c>
      <c r="Y1865" s="246">
        <v>235600262304</v>
      </c>
      <c r="Z1865" s="274" t="s">
        <v>128</v>
      </c>
      <c r="AA1865" s="168" t="s">
        <v>1426</v>
      </c>
      <c r="AB1865" s="274" t="s">
        <v>5424</v>
      </c>
      <c r="AC1865" s="246">
        <v>235600262304</v>
      </c>
      <c r="AD1865" s="182" t="s">
        <v>113</v>
      </c>
      <c r="AE1865" s="74">
        <v>46096</v>
      </c>
      <c r="AF1865" s="269">
        <v>46093.541666666664</v>
      </c>
      <c r="AG1865" s="269">
        <v>46094.583333333336</v>
      </c>
      <c r="AH1865" s="80">
        <v>46093.625</v>
      </c>
      <c r="AI1865" s="349">
        <v>46095</v>
      </c>
      <c r="AJ1865" s="183"/>
      <c r="AK1865" s="74">
        <v>46096</v>
      </c>
      <c r="AL1865" s="349">
        <v>46105</v>
      </c>
      <c r="AM1865" s="101">
        <v>46111</v>
      </c>
      <c r="AN1865" s="74">
        <v>46113</v>
      </c>
      <c r="AO1865" s="81" t="s">
        <v>121</v>
      </c>
      <c r="AP1865" s="81" t="s">
        <v>121</v>
      </c>
      <c r="AQ1865" s="81" t="s">
        <v>121</v>
      </c>
      <c r="AR1865" s="81" t="s">
        <v>121</v>
      </c>
      <c r="AS1865" s="81" t="s">
        <v>121</v>
      </c>
      <c r="AT1865" s="81" t="s">
        <v>121</v>
      </c>
      <c r="AU1865" s="224" t="s">
        <v>5120</v>
      </c>
      <c r="AV1865" s="134">
        <v>46092</v>
      </c>
      <c r="AW1865" s="182">
        <v>0</v>
      </c>
      <c r="AX1865" s="182">
        <v>0</v>
      </c>
      <c r="AZ1865" s="278"/>
      <c r="BT1865" s="75">
        <f>IF(COUNTIF($C$3:C1865, C1865)=1, 1, 0)</f>
        <v>0</v>
      </c>
      <c r="BU1865" s="337" t="s">
        <v>6971</v>
      </c>
      <c r="BV1865" s="340">
        <v>46098</v>
      </c>
      <c r="BZ1865" s="87">
        <f t="shared" si="578"/>
        <v>11</v>
      </c>
      <c r="CA1865" s="22"/>
      <c r="CB1865" s="88">
        <f t="shared" si="585"/>
        <v>12</v>
      </c>
      <c r="CC1865" s="89"/>
      <c r="CD1865" s="22"/>
      <c r="CE1865" s="171">
        <f t="shared" si="587"/>
        <v>3</v>
      </c>
      <c r="CF1865" s="90"/>
      <c r="CG1865" s="90"/>
      <c r="CH1865" s="90"/>
      <c r="CI1865" s="22"/>
      <c r="CJ1865" s="87">
        <f t="shared" si="588"/>
        <v>3</v>
      </c>
      <c r="CK1865" s="87">
        <f t="shared" si="589"/>
        <v>11</v>
      </c>
      <c r="CL1865" s="22" t="s">
        <v>5125</v>
      </c>
      <c r="CM1865" s="22" t="s">
        <v>6972</v>
      </c>
    </row>
    <row r="1866" spans="1:91" s="85" customFormat="1" ht="14.45" customHeight="1" x14ac:dyDescent="0.25">
      <c r="A1866" s="183">
        <f t="shared" si="586"/>
        <v>1864</v>
      </c>
      <c r="B1866" s="265" t="s">
        <v>102</v>
      </c>
      <c r="C1866" s="246">
        <v>235600262304</v>
      </c>
      <c r="D1866" s="265">
        <v>145540327</v>
      </c>
      <c r="E1866" s="423">
        <v>5320007862</v>
      </c>
      <c r="F1866" s="231">
        <v>46092</v>
      </c>
      <c r="G1866" s="265" t="s">
        <v>406</v>
      </c>
      <c r="H1866" s="265" t="s">
        <v>140</v>
      </c>
      <c r="I1866" s="265" t="s">
        <v>105</v>
      </c>
      <c r="J1866" s="265" t="s">
        <v>329</v>
      </c>
      <c r="K1866" s="265" t="s">
        <v>242</v>
      </c>
      <c r="L1866" s="289">
        <v>46116</v>
      </c>
      <c r="M1866" s="265">
        <v>40</v>
      </c>
      <c r="N1866" s="75" t="s">
        <v>6973</v>
      </c>
      <c r="O1866" s="75" t="s">
        <v>6974</v>
      </c>
      <c r="P1866" s="85">
        <v>2830049945</v>
      </c>
      <c r="Q1866" s="231">
        <v>46092</v>
      </c>
      <c r="R1866" s="241">
        <v>1209392510</v>
      </c>
      <c r="S1866" s="241">
        <v>224309379</v>
      </c>
      <c r="T1866" s="231">
        <v>46092</v>
      </c>
      <c r="U1866" s="261">
        <v>12330.861000000001</v>
      </c>
      <c r="V1866" s="261">
        <v>11927.197</v>
      </c>
      <c r="W1866" s="241">
        <v>16</v>
      </c>
      <c r="X1866" s="241">
        <v>4</v>
      </c>
      <c r="Y1866" s="355">
        <v>235600262291</v>
      </c>
      <c r="Z1866" s="241" t="s">
        <v>128</v>
      </c>
      <c r="AA1866" s="85" t="s">
        <v>1426</v>
      </c>
      <c r="AB1866" s="241" t="s">
        <v>5424</v>
      </c>
      <c r="AC1866" s="246">
        <v>235600262304</v>
      </c>
      <c r="AD1866" s="75" t="s">
        <v>113</v>
      </c>
      <c r="AE1866" s="74">
        <v>46096</v>
      </c>
      <c r="AF1866" s="130">
        <v>46093.541666666664</v>
      </c>
      <c r="AG1866" s="130">
        <v>46094.583333333336</v>
      </c>
      <c r="AH1866" s="80">
        <v>46093.625</v>
      </c>
      <c r="AI1866" s="74">
        <v>46095</v>
      </c>
      <c r="AJ1866" s="75"/>
      <c r="AK1866" s="74">
        <v>46096</v>
      </c>
      <c r="AL1866" s="74">
        <v>46105</v>
      </c>
      <c r="AM1866" s="101">
        <v>46111</v>
      </c>
      <c r="AN1866" s="74">
        <v>46113</v>
      </c>
      <c r="AO1866" s="81" t="s">
        <v>121</v>
      </c>
      <c r="AP1866" s="81" t="s">
        <v>121</v>
      </c>
      <c r="AQ1866" s="81" t="s">
        <v>121</v>
      </c>
      <c r="AR1866" s="81" t="s">
        <v>121</v>
      </c>
      <c r="AS1866" s="81" t="s">
        <v>121</v>
      </c>
      <c r="AT1866" s="81" t="s">
        <v>121</v>
      </c>
      <c r="AU1866" s="224" t="s">
        <v>5120</v>
      </c>
      <c r="AV1866" s="134">
        <v>46092</v>
      </c>
      <c r="AW1866" s="182" t="s">
        <v>6975</v>
      </c>
      <c r="AX1866" s="182" t="s">
        <v>6976</v>
      </c>
      <c r="AZ1866" s="271"/>
      <c r="BI1866" s="307"/>
      <c r="BT1866" s="75">
        <f>IF(COUNTIF($C$3:C1866, C1866)=1, 1, 0)</f>
        <v>0</v>
      </c>
      <c r="BU1866" s="337" t="s">
        <v>6971</v>
      </c>
      <c r="BV1866" s="340">
        <v>46098</v>
      </c>
      <c r="BZ1866" s="87">
        <f t="shared" si="578"/>
        <v>11</v>
      </c>
      <c r="CA1866" s="22"/>
      <c r="CB1866" s="88">
        <f t="shared" si="585"/>
        <v>12</v>
      </c>
      <c r="CC1866" s="89"/>
      <c r="CD1866" s="22"/>
      <c r="CE1866" s="171">
        <f t="shared" si="587"/>
        <v>3</v>
      </c>
      <c r="CF1866" s="90">
        <v>31393200</v>
      </c>
      <c r="CG1866" s="90"/>
      <c r="CH1866" s="90">
        <v>31393200</v>
      </c>
      <c r="CI1866" s="22">
        <v>26161</v>
      </c>
      <c r="CJ1866" s="87">
        <f t="shared" si="588"/>
        <v>3</v>
      </c>
      <c r="CK1866" s="87">
        <f t="shared" si="589"/>
        <v>11</v>
      </c>
      <c r="CL1866" s="22" t="s">
        <v>5125</v>
      </c>
      <c r="CM1866" s="22" t="s">
        <v>6972</v>
      </c>
    </row>
    <row r="1867" spans="1:91" s="85" customFormat="1" ht="14.45" customHeight="1" x14ac:dyDescent="0.25">
      <c r="A1867" s="183">
        <f t="shared" si="586"/>
        <v>1865</v>
      </c>
      <c r="B1867" s="265" t="s">
        <v>102</v>
      </c>
      <c r="C1867" s="246">
        <v>235600262304</v>
      </c>
      <c r="D1867" s="265">
        <v>145657274</v>
      </c>
      <c r="E1867" s="423">
        <v>5320007862</v>
      </c>
      <c r="F1867" s="231">
        <v>46092</v>
      </c>
      <c r="G1867" s="265" t="s">
        <v>406</v>
      </c>
      <c r="H1867" s="265" t="s">
        <v>140</v>
      </c>
      <c r="I1867" s="265" t="s">
        <v>105</v>
      </c>
      <c r="J1867" s="265" t="s">
        <v>329</v>
      </c>
      <c r="K1867" s="265" t="s">
        <v>242</v>
      </c>
      <c r="L1867" s="289">
        <v>46119</v>
      </c>
      <c r="M1867" s="265">
        <v>0</v>
      </c>
      <c r="N1867" s="75" t="s">
        <v>6973</v>
      </c>
      <c r="O1867" s="75" t="s">
        <v>6974</v>
      </c>
      <c r="P1867" s="85">
        <v>2830049946</v>
      </c>
      <c r="Q1867" s="231">
        <v>46092</v>
      </c>
      <c r="R1867" s="241">
        <v>1209392511</v>
      </c>
      <c r="S1867" s="241">
        <v>224309381</v>
      </c>
      <c r="T1867" s="231">
        <v>46092</v>
      </c>
      <c r="U1867" s="261">
        <v>2576.317</v>
      </c>
      <c r="V1867" s="261">
        <v>2491.6280000000002</v>
      </c>
      <c r="W1867" s="241">
        <v>5</v>
      </c>
      <c r="X1867" s="241">
        <v>1</v>
      </c>
      <c r="Y1867" s="355">
        <v>235600262291</v>
      </c>
      <c r="Z1867" s="241" t="s">
        <v>128</v>
      </c>
      <c r="AA1867" s="85" t="s">
        <v>1426</v>
      </c>
      <c r="AB1867" s="241" t="s">
        <v>5424</v>
      </c>
      <c r="AC1867" s="246">
        <v>235600262304</v>
      </c>
      <c r="AD1867" s="75" t="s">
        <v>113</v>
      </c>
      <c r="AE1867" s="74">
        <v>46096</v>
      </c>
      <c r="AF1867" s="130">
        <v>46093.541666666664</v>
      </c>
      <c r="AG1867" s="130">
        <v>46094.583333333336</v>
      </c>
      <c r="AH1867" s="80">
        <v>46093.625</v>
      </c>
      <c r="AI1867" s="74">
        <v>46095</v>
      </c>
      <c r="AJ1867" s="75"/>
      <c r="AK1867" s="74">
        <v>46096</v>
      </c>
      <c r="AL1867" s="74">
        <v>46105</v>
      </c>
      <c r="AM1867" s="101">
        <v>46111</v>
      </c>
      <c r="AN1867" s="74">
        <v>46113</v>
      </c>
      <c r="AO1867" s="81" t="s">
        <v>121</v>
      </c>
      <c r="AP1867" s="81" t="s">
        <v>121</v>
      </c>
      <c r="AQ1867" s="81" t="s">
        <v>121</v>
      </c>
      <c r="AR1867" s="81" t="s">
        <v>121</v>
      </c>
      <c r="AS1867" s="81" t="s">
        <v>121</v>
      </c>
      <c r="AT1867" s="81" t="s">
        <v>121</v>
      </c>
      <c r="AU1867" s="224" t="s">
        <v>5120</v>
      </c>
      <c r="AV1867" s="134">
        <v>46092</v>
      </c>
      <c r="AW1867" s="182">
        <v>0</v>
      </c>
      <c r="AX1867" s="182">
        <v>0</v>
      </c>
      <c r="AZ1867" s="271"/>
      <c r="BI1867" s="307"/>
      <c r="BT1867" s="75">
        <f>IF(COUNTIF($C$3:C1867, C1867)=1, 1, 0)</f>
        <v>0</v>
      </c>
      <c r="BU1867" s="337" t="s">
        <v>6971</v>
      </c>
      <c r="BV1867" s="340">
        <v>46098</v>
      </c>
      <c r="BZ1867" s="87">
        <f t="shared" si="578"/>
        <v>11</v>
      </c>
      <c r="CA1867" s="22"/>
      <c r="CB1867" s="88">
        <f t="shared" si="585"/>
        <v>12</v>
      </c>
      <c r="CC1867" s="89"/>
      <c r="CD1867" s="22"/>
      <c r="CE1867" s="171">
        <f t="shared" si="587"/>
        <v>3</v>
      </c>
      <c r="CF1867" s="90"/>
      <c r="CG1867" s="90"/>
      <c r="CH1867" s="90"/>
      <c r="CI1867" s="22"/>
      <c r="CJ1867" s="87">
        <f t="shared" si="588"/>
        <v>3</v>
      </c>
      <c r="CK1867" s="87">
        <f t="shared" si="589"/>
        <v>11</v>
      </c>
      <c r="CL1867" s="22" t="s">
        <v>5125</v>
      </c>
      <c r="CM1867" s="22" t="s">
        <v>6972</v>
      </c>
    </row>
    <row r="1868" spans="1:91" s="85" customFormat="1" ht="14.45" customHeight="1" x14ac:dyDescent="0.25">
      <c r="A1868" s="183">
        <f t="shared" si="586"/>
        <v>1866</v>
      </c>
      <c r="B1868" s="70" t="s">
        <v>102</v>
      </c>
      <c r="C1868" s="425">
        <v>235600285100</v>
      </c>
      <c r="D1868" s="273">
        <v>145532670</v>
      </c>
      <c r="E1868" s="424"/>
      <c r="F1868" s="275">
        <v>46092</v>
      </c>
      <c r="G1868" s="273" t="s">
        <v>328</v>
      </c>
      <c r="H1868" s="273" t="s">
        <v>140</v>
      </c>
      <c r="I1868" s="273" t="s">
        <v>105</v>
      </c>
      <c r="J1868" s="273" t="s">
        <v>329</v>
      </c>
      <c r="K1868" s="273" t="s">
        <v>242</v>
      </c>
      <c r="L1868" s="275">
        <v>46119</v>
      </c>
      <c r="M1868" s="385">
        <v>40</v>
      </c>
      <c r="N1868" s="317" t="s">
        <v>6977</v>
      </c>
      <c r="O1868" s="317" t="s">
        <v>6978</v>
      </c>
      <c r="P1868" s="392">
        <v>2830049954</v>
      </c>
      <c r="Q1868" s="426">
        <v>46092</v>
      </c>
      <c r="R1868" s="427">
        <v>1209392567</v>
      </c>
      <c r="S1868" s="427">
        <v>224311597</v>
      </c>
      <c r="T1868" s="426">
        <v>46092</v>
      </c>
      <c r="U1868" s="428">
        <v>14856.137000000001</v>
      </c>
      <c r="V1868" s="428">
        <v>14502.376</v>
      </c>
      <c r="W1868" s="427">
        <v>18</v>
      </c>
      <c r="X1868" s="429">
        <v>5</v>
      </c>
      <c r="Y1868" s="246">
        <v>235600262282</v>
      </c>
      <c r="Z1868" s="274" t="s">
        <v>128</v>
      </c>
      <c r="AA1868" s="168" t="s">
        <v>1426</v>
      </c>
      <c r="AB1868" s="274" t="s">
        <v>5424</v>
      </c>
      <c r="AC1868" s="200">
        <v>235600285100</v>
      </c>
      <c r="AD1868" s="182" t="s">
        <v>113</v>
      </c>
      <c r="AE1868" s="99">
        <v>46096</v>
      </c>
      <c r="AF1868" s="277">
        <v>46093.541666666664</v>
      </c>
      <c r="AG1868" s="277">
        <v>46094.583333333336</v>
      </c>
      <c r="AH1868" s="80">
        <v>46093.625</v>
      </c>
      <c r="AI1868" s="115">
        <v>46095</v>
      </c>
      <c r="AJ1868" s="182"/>
      <c r="AK1868" s="99">
        <v>46096</v>
      </c>
      <c r="AL1868" s="115">
        <v>46105</v>
      </c>
      <c r="AM1868" s="274"/>
      <c r="AN1868" s="99">
        <v>46113</v>
      </c>
      <c r="AO1868" s="81">
        <f t="shared" ref="AO1868:AO1904" si="590">IF(AH1868&lt;AG1868,IF(AH1868=0,"",AH1868-1),IF(AG1868=0,"",AG1868-1))</f>
        <v>46092.625</v>
      </c>
      <c r="AP1868" s="81">
        <f t="shared" ref="AP1868:AP1904" si="591">IF(AH1868&lt;AG1868,IF(AH1868=0,"",AH1868),IF(AG1868=0,"",AG1868))</f>
        <v>46093.625</v>
      </c>
      <c r="AQ1868" s="81">
        <f t="shared" ref="AQ1868:AQ1904" si="592">IF(AH1868&lt;AG1868,IF(AH1868=0,"",AH1868),IF(AG1868=0,"",AG1868))</f>
        <v>46093.625</v>
      </c>
      <c r="AR1868" s="81">
        <f t="shared" ref="AR1868:AR1904" si="593">IF(AI1868=0,"",IF(AI1868&lt;AJ1868,AJ1868+1,AI1868+1))</f>
        <v>46096</v>
      </c>
      <c r="AS1868" s="81">
        <f t="shared" ref="AS1868:AS1904" si="594">IF(AI1868=0,"",IF(AE1868=0,IF(AJ1868=0,AI1868+2,AJ1868+2),AE1868+2))</f>
        <v>46098</v>
      </c>
      <c r="AT1868" s="81">
        <f t="shared" ref="AT1868:AT1904" si="595">IF(AI1868=0,"",IF(AI1868&lt;AJ1868,AJ1868+1,AI1868+1))</f>
        <v>46096</v>
      </c>
      <c r="AU1868" s="224" t="s">
        <v>5120</v>
      </c>
      <c r="AV1868" s="134">
        <v>46092</v>
      </c>
      <c r="AW1868" s="182" t="s">
        <v>6979</v>
      </c>
      <c r="AX1868" s="182" t="s">
        <v>6980</v>
      </c>
      <c r="AY1868" s="168"/>
      <c r="AZ1868" s="278"/>
      <c r="BA1868" s="168"/>
      <c r="BB1868" s="168"/>
      <c r="BC1868" s="168"/>
      <c r="BD1868" s="168"/>
      <c r="BE1868" s="168"/>
      <c r="BF1868" s="168"/>
      <c r="BG1868" s="168"/>
      <c r="BH1868" s="168"/>
      <c r="BI1868" s="413"/>
      <c r="BT1868" s="75">
        <f>IF(COUNTIF($C$3:C1868, C1868)=1, 1, 0)</f>
        <v>0</v>
      </c>
      <c r="BU1868" s="201" t="s">
        <v>5507</v>
      </c>
      <c r="BV1868" s="74">
        <v>46098</v>
      </c>
      <c r="BZ1868" s="87">
        <f t="shared" si="578"/>
        <v>11</v>
      </c>
      <c r="CA1868" s="22"/>
      <c r="CB1868" s="88">
        <f t="shared" si="585"/>
        <v>12</v>
      </c>
      <c r="CC1868" s="89"/>
      <c r="CD1868" s="22"/>
      <c r="CE1868" s="171">
        <f t="shared" si="587"/>
        <v>3</v>
      </c>
      <c r="CF1868" s="90">
        <v>31393200</v>
      </c>
      <c r="CG1868" s="90"/>
      <c r="CH1868" s="90">
        <v>31393200</v>
      </c>
      <c r="CI1868" s="22">
        <v>26161</v>
      </c>
      <c r="CJ1868" s="87">
        <f t="shared" si="588"/>
        <v>3</v>
      </c>
      <c r="CK1868" s="87">
        <f t="shared" si="589"/>
        <v>11</v>
      </c>
      <c r="CL1868" s="22" t="s">
        <v>5125</v>
      </c>
      <c r="CM1868" s="22" t="s">
        <v>5508</v>
      </c>
    </row>
    <row r="1869" spans="1:91" ht="14.45" customHeight="1" x14ac:dyDescent="0.25">
      <c r="A1869" s="183">
        <f t="shared" si="586"/>
        <v>1867</v>
      </c>
      <c r="B1869" s="265" t="s">
        <v>102</v>
      </c>
      <c r="C1869" s="301"/>
      <c r="D1869" s="265">
        <v>145559241</v>
      </c>
      <c r="E1869" s="241"/>
      <c r="F1869" s="231">
        <v>46081</v>
      </c>
      <c r="G1869" s="265" t="s">
        <v>6981</v>
      </c>
      <c r="H1869" s="265" t="s">
        <v>517</v>
      </c>
      <c r="I1869" s="265" t="s">
        <v>105</v>
      </c>
      <c r="J1869" s="265" t="s">
        <v>6982</v>
      </c>
      <c r="K1869" s="265" t="s">
        <v>2080</v>
      </c>
      <c r="L1869" s="241"/>
      <c r="M1869" s="73" t="s">
        <v>2081</v>
      </c>
      <c r="N1869" s="79" t="s">
        <v>2082</v>
      </c>
      <c r="O1869" s="79" t="s">
        <v>2082</v>
      </c>
      <c r="P1869" s="85">
        <v>2830049309</v>
      </c>
      <c r="Q1869" s="231">
        <v>46081</v>
      </c>
      <c r="R1869" s="241">
        <v>1209389154</v>
      </c>
      <c r="S1869" s="241">
        <v>224261771</v>
      </c>
      <c r="T1869" s="231">
        <v>46081</v>
      </c>
      <c r="U1869" s="356">
        <v>3180</v>
      </c>
      <c r="V1869" s="356">
        <v>3139.165</v>
      </c>
      <c r="W1869" s="241">
        <v>4</v>
      </c>
      <c r="X1869" s="241">
        <v>0</v>
      </c>
      <c r="Y1869" s="270" t="s">
        <v>6983</v>
      </c>
      <c r="Z1869" s="82" t="s">
        <v>110</v>
      </c>
      <c r="AA1869" s="85" t="s">
        <v>3628</v>
      </c>
      <c r="AB1869" s="241">
        <v>183</v>
      </c>
      <c r="AC1869" s="270" t="s">
        <v>6983</v>
      </c>
      <c r="AD1869" s="82" t="s">
        <v>2086</v>
      </c>
      <c r="AE1869" s="241"/>
      <c r="AF1869" s="241"/>
      <c r="AG1869" s="241"/>
      <c r="AH1869" s="241"/>
      <c r="AI1869" s="241"/>
      <c r="AJ1869" s="241"/>
      <c r="AK1869" s="241"/>
      <c r="AL1869" s="241"/>
      <c r="AM1869" s="241"/>
      <c r="AN1869" s="75">
        <f t="shared" ref="AN1869:AN1879" si="596">AL1869-L1869</f>
        <v>0</v>
      </c>
      <c r="AO1869" s="81" t="str">
        <f t="shared" si="590"/>
        <v/>
      </c>
      <c r="AP1869" s="81" t="str">
        <f t="shared" si="591"/>
        <v/>
      </c>
      <c r="AQ1869" s="81" t="str">
        <f t="shared" si="592"/>
        <v/>
      </c>
      <c r="AR1869" s="81" t="str">
        <f t="shared" si="593"/>
        <v/>
      </c>
      <c r="AS1869" s="81" t="str">
        <f t="shared" si="594"/>
        <v/>
      </c>
      <c r="AT1869" s="81" t="str">
        <f t="shared" si="595"/>
        <v/>
      </c>
      <c r="AU1869" s="82" t="s">
        <v>10</v>
      </c>
      <c r="AV1869" s="85"/>
      <c r="AW1869" s="182"/>
      <c r="AX1869" s="182"/>
      <c r="AY1869" s="85"/>
      <c r="AZ1869" s="271"/>
      <c r="BA1869" s="85"/>
      <c r="BB1869" s="85"/>
      <c r="BC1869" s="85"/>
      <c r="BD1869" s="85"/>
      <c r="BE1869" s="85"/>
      <c r="BF1869" s="75" t="e">
        <f>IF( COUNTIF(#REF!,#REF!)=1, 1, 0)</f>
        <v>#REF!</v>
      </c>
      <c r="BG1869" s="85"/>
      <c r="BH1869" s="85"/>
      <c r="BI1869" s="307"/>
      <c r="BJ1869" s="85"/>
      <c r="BK1869" s="85"/>
      <c r="BL1869" s="85"/>
      <c r="BM1869" s="85"/>
      <c r="BN1869" s="85"/>
      <c r="BO1869" s="85"/>
      <c r="BP1869" s="85"/>
      <c r="BQ1869" s="85"/>
      <c r="BR1869" s="85"/>
      <c r="BS1869" s="85"/>
      <c r="BT1869" s="75">
        <f>IF(COUNTIF($C$3:C1869, C1869)=1, 1, 0)</f>
        <v>0</v>
      </c>
      <c r="BU1869" s="161" t="str">
        <f>IF(AK1869=0,"",AK1869+3)</f>
        <v/>
      </c>
      <c r="BV1869" s="85"/>
      <c r="BW1869" s="85"/>
      <c r="BX1869" s="85"/>
      <c r="BY1869" s="86" t="s">
        <v>147</v>
      </c>
      <c r="BZ1869" s="171">
        <f t="shared" si="578"/>
        <v>9</v>
      </c>
      <c r="CA1869" s="85"/>
      <c r="CB1869" s="88">
        <f t="shared" si="585"/>
        <v>0</v>
      </c>
      <c r="CC1869" s="172"/>
      <c r="CD1869" s="85"/>
      <c r="CE1869" s="171" t="str">
        <f t="shared" si="587"/>
        <v/>
      </c>
      <c r="CF1869" s="173"/>
      <c r="CG1869" s="173"/>
      <c r="CH1869" s="173"/>
      <c r="CI1869" s="85"/>
      <c r="CJ1869" s="171">
        <f t="shared" si="588"/>
        <v>1</v>
      </c>
      <c r="CK1869" s="171">
        <f t="shared" si="589"/>
        <v>1</v>
      </c>
      <c r="CL1869" s="85"/>
      <c r="CM1869" s="22" t="str">
        <f t="shared" ref="CM1869:CM1893" si="597">IF(OR(Z1869="COSU",Z1869="EGLV",Z1869="MAEU",Z1869="REGU",Z1869="HLCU",Z1869="OOLU",Z1869="ONEY"),
    IF(Z1869="COSU","1C26TAB",
    IF(Z1869="EGLV","1C26TAA",
    IF(Z1869="MAEU","1C26TML",
    IF(Z1869="REGU","1C26TAA",
    IF(Z1869="HLCU","1C26THC",
    IF(Z1869="OOLU","1C26TAR",
    IF(Z1869="ONEY","1K26TAD",""))))))) &amp; "^" &amp; BU1869,
    BU1869)</f>
        <v>1C26TML^</v>
      </c>
    </row>
    <row r="1870" spans="1:91" ht="14.45" customHeight="1" x14ac:dyDescent="0.25">
      <c r="A1870" s="183">
        <v>2086</v>
      </c>
      <c r="B1870" s="265" t="s">
        <v>102</v>
      </c>
      <c r="C1870" s="301"/>
      <c r="D1870" s="265">
        <v>145500403</v>
      </c>
      <c r="E1870" s="241"/>
      <c r="F1870" s="231">
        <v>46062</v>
      </c>
      <c r="G1870" s="265" t="s">
        <v>6984</v>
      </c>
      <c r="H1870" s="265" t="s">
        <v>4097</v>
      </c>
      <c r="I1870" s="265" t="s">
        <v>105</v>
      </c>
      <c r="J1870" s="265" t="s">
        <v>3614</v>
      </c>
      <c r="K1870" s="265" t="s">
        <v>2080</v>
      </c>
      <c r="L1870" s="241"/>
      <c r="M1870" s="73" t="s">
        <v>2081</v>
      </c>
      <c r="N1870" s="79" t="s">
        <v>2082</v>
      </c>
      <c r="O1870" s="79" t="s">
        <v>2082</v>
      </c>
      <c r="P1870" s="85">
        <v>2830048763</v>
      </c>
      <c r="Q1870" s="231">
        <v>46062</v>
      </c>
      <c r="R1870" s="241">
        <v>1209383620</v>
      </c>
      <c r="S1870" s="241">
        <v>224182543</v>
      </c>
      <c r="T1870" s="231">
        <v>46062</v>
      </c>
      <c r="U1870" s="356">
        <v>3880</v>
      </c>
      <c r="V1870" s="356">
        <v>3702.3939999999998</v>
      </c>
      <c r="W1870" s="241">
        <v>5</v>
      </c>
      <c r="X1870" s="241">
        <v>0</v>
      </c>
      <c r="Y1870" s="270" t="s">
        <v>6985</v>
      </c>
      <c r="Z1870" s="82" t="s">
        <v>2084</v>
      </c>
      <c r="AA1870" s="85" t="s">
        <v>3616</v>
      </c>
      <c r="AB1870" s="241">
        <v>598</v>
      </c>
      <c r="AC1870" s="270" t="s">
        <v>6985</v>
      </c>
      <c r="AD1870" s="82" t="s">
        <v>2086</v>
      </c>
      <c r="AE1870" s="241"/>
      <c r="AF1870" s="241"/>
      <c r="AG1870" s="241"/>
      <c r="AH1870" s="241"/>
      <c r="AI1870" s="241"/>
      <c r="AJ1870" s="241"/>
      <c r="AK1870" s="241"/>
      <c r="AL1870" s="241"/>
      <c r="AM1870" s="241"/>
      <c r="AN1870" s="75">
        <f t="shared" si="596"/>
        <v>0</v>
      </c>
      <c r="AO1870" s="81" t="str">
        <f t="shared" si="590"/>
        <v/>
      </c>
      <c r="AP1870" s="81" t="str">
        <f t="shared" si="591"/>
        <v/>
      </c>
      <c r="AQ1870" s="81" t="str">
        <f t="shared" si="592"/>
        <v/>
      </c>
      <c r="AR1870" s="81" t="str">
        <f t="shared" si="593"/>
        <v/>
      </c>
      <c r="AS1870" s="81" t="str">
        <f t="shared" si="594"/>
        <v/>
      </c>
      <c r="AT1870" s="81" t="str">
        <f t="shared" si="595"/>
        <v/>
      </c>
      <c r="AU1870" s="82" t="s">
        <v>10</v>
      </c>
      <c r="AV1870" s="85"/>
      <c r="AW1870" s="182"/>
      <c r="AX1870" s="182"/>
      <c r="AY1870" s="85"/>
      <c r="AZ1870" s="271"/>
      <c r="BA1870" s="85"/>
      <c r="BB1870" s="85"/>
      <c r="BC1870" s="85"/>
      <c r="BD1870" s="85"/>
      <c r="BE1870" s="85"/>
      <c r="BF1870" s="75"/>
      <c r="BG1870" s="85"/>
      <c r="BH1870" s="85"/>
      <c r="BI1870" s="307"/>
      <c r="BJ1870" s="85"/>
      <c r="BK1870" s="85"/>
      <c r="BL1870" s="85"/>
      <c r="BM1870" s="85"/>
      <c r="BN1870" s="85"/>
      <c r="BO1870" s="85"/>
      <c r="BP1870" s="85"/>
      <c r="BQ1870" s="85"/>
      <c r="BR1870" s="85"/>
      <c r="BS1870" s="85"/>
      <c r="BT1870" s="75">
        <f>IF(COUNTIF($C$3:C1870, C1870)=1, 1, 0)</f>
        <v>0</v>
      </c>
      <c r="BU1870" s="161"/>
      <c r="BV1870" s="85"/>
      <c r="BW1870" s="85"/>
      <c r="BX1870" s="85"/>
      <c r="BY1870" s="86"/>
      <c r="BZ1870" s="87">
        <f t="shared" si="578"/>
        <v>7</v>
      </c>
      <c r="CA1870" s="85"/>
      <c r="CB1870" s="88">
        <f t="shared" si="585"/>
        <v>0</v>
      </c>
      <c r="CC1870" s="172"/>
      <c r="CD1870" s="85"/>
      <c r="CE1870" s="171" t="str">
        <f t="shared" si="587"/>
        <v/>
      </c>
      <c r="CF1870" s="173"/>
      <c r="CG1870" s="173"/>
      <c r="CH1870" s="173"/>
      <c r="CI1870" s="85"/>
      <c r="CJ1870" s="87">
        <f t="shared" si="588"/>
        <v>1</v>
      </c>
      <c r="CK1870" s="87">
        <f t="shared" si="589"/>
        <v>1</v>
      </c>
      <c r="CL1870" s="85"/>
      <c r="CM1870" s="22">
        <f t="shared" si="597"/>
        <v>0</v>
      </c>
    </row>
    <row r="1871" spans="1:91" ht="14.45" customHeight="1" x14ac:dyDescent="0.25">
      <c r="A1871" s="183">
        <f t="shared" ref="A1871:A1904" si="598">ROW()-2</f>
        <v>1869</v>
      </c>
      <c r="B1871" s="430" t="s">
        <v>102</v>
      </c>
      <c r="C1871" s="301"/>
      <c r="D1871" s="265">
        <v>145589745</v>
      </c>
      <c r="E1871" s="241"/>
      <c r="F1871" s="231">
        <v>46086</v>
      </c>
      <c r="G1871" s="265" t="s">
        <v>6986</v>
      </c>
      <c r="H1871" s="73" t="s">
        <v>253</v>
      </c>
      <c r="I1871" s="265" t="s">
        <v>105</v>
      </c>
      <c r="J1871" s="265" t="s">
        <v>4093</v>
      </c>
      <c r="K1871" s="265" t="s">
        <v>2080</v>
      </c>
      <c r="L1871" s="241"/>
      <c r="M1871" s="73" t="s">
        <v>2081</v>
      </c>
      <c r="N1871" s="79" t="s">
        <v>2082</v>
      </c>
      <c r="O1871" s="79" t="s">
        <v>2082</v>
      </c>
      <c r="P1871" s="85">
        <v>2830049630</v>
      </c>
      <c r="Q1871" s="231">
        <v>46086</v>
      </c>
      <c r="R1871" s="241">
        <v>1209390724</v>
      </c>
      <c r="S1871" s="241">
        <v>224274281</v>
      </c>
      <c r="T1871" s="231">
        <v>46086</v>
      </c>
      <c r="U1871" s="241">
        <v>600</v>
      </c>
      <c r="V1871" s="241">
        <v>554.851</v>
      </c>
      <c r="W1871" s="241">
        <v>1</v>
      </c>
      <c r="X1871" s="241">
        <v>0</v>
      </c>
      <c r="Y1871" s="270" t="s">
        <v>6987</v>
      </c>
      <c r="Z1871" s="241" t="s">
        <v>2084</v>
      </c>
      <c r="AA1871" s="85" t="s">
        <v>6988</v>
      </c>
      <c r="AB1871" s="241">
        <v>392</v>
      </c>
      <c r="AC1871" s="270" t="s">
        <v>6987</v>
      </c>
      <c r="AD1871" s="82" t="s">
        <v>2086</v>
      </c>
      <c r="AE1871" s="241"/>
      <c r="AF1871" s="241"/>
      <c r="AG1871" s="241"/>
      <c r="AH1871" s="241"/>
      <c r="AI1871" s="241"/>
      <c r="AJ1871" s="241"/>
      <c r="AK1871" s="241"/>
      <c r="AL1871" s="241"/>
      <c r="AM1871" s="241"/>
      <c r="AN1871" s="75">
        <f t="shared" si="596"/>
        <v>0</v>
      </c>
      <c r="AO1871" s="81" t="str">
        <f t="shared" si="590"/>
        <v/>
      </c>
      <c r="AP1871" s="81" t="str">
        <f t="shared" si="591"/>
        <v/>
      </c>
      <c r="AQ1871" s="81" t="str">
        <f t="shared" si="592"/>
        <v/>
      </c>
      <c r="AR1871" s="81" t="str">
        <f t="shared" si="593"/>
        <v/>
      </c>
      <c r="AS1871" s="81" t="str">
        <f t="shared" si="594"/>
        <v/>
      </c>
      <c r="AT1871" s="81" t="str">
        <f t="shared" si="595"/>
        <v/>
      </c>
      <c r="AU1871" s="82" t="s">
        <v>10</v>
      </c>
      <c r="AV1871" s="85"/>
      <c r="AW1871" s="182"/>
      <c r="AX1871" s="182"/>
      <c r="AY1871" s="85"/>
      <c r="AZ1871" s="271"/>
      <c r="BA1871" s="85"/>
      <c r="BB1871" s="85"/>
      <c r="BC1871" s="85"/>
      <c r="BD1871" s="85"/>
      <c r="BE1871" s="85"/>
      <c r="BF1871" s="75" t="e">
        <f>IF( COUNTIF(#REF!,#REF!)=1, 1, 0)</f>
        <v>#REF!</v>
      </c>
      <c r="BG1871" s="85"/>
      <c r="BH1871" s="85"/>
      <c r="BI1871" s="307"/>
      <c r="BJ1871" s="85"/>
      <c r="BK1871" s="85"/>
      <c r="BL1871" s="85"/>
      <c r="BM1871" s="85"/>
      <c r="BN1871" s="85"/>
      <c r="BO1871" s="85"/>
      <c r="BP1871" s="85"/>
      <c r="BQ1871" s="85"/>
      <c r="BR1871" s="85"/>
      <c r="BS1871" s="85"/>
      <c r="BT1871" s="75">
        <f>IF(COUNTIF($C$3:C1871, C1871)=1, 1, 0)</f>
        <v>0</v>
      </c>
      <c r="BU1871" s="161" t="str">
        <f t="shared" ref="BU1871:BU1892" si="599">IF(AK1871=0,"",AK1871+3)</f>
        <v/>
      </c>
      <c r="BV1871" s="85"/>
      <c r="BW1871" s="85"/>
      <c r="BX1871" s="85"/>
      <c r="BY1871" s="86" t="s">
        <v>120</v>
      </c>
      <c r="BZ1871" s="171">
        <f t="shared" si="578"/>
        <v>10</v>
      </c>
      <c r="CA1871" s="85"/>
      <c r="CB1871" s="88">
        <f t="shared" si="585"/>
        <v>0</v>
      </c>
      <c r="CC1871" s="172"/>
      <c r="CD1871" s="85"/>
      <c r="CE1871" s="171" t="str">
        <f t="shared" si="587"/>
        <v/>
      </c>
      <c r="CF1871" s="173"/>
      <c r="CG1871" s="173"/>
      <c r="CH1871" s="173"/>
      <c r="CI1871" s="85"/>
      <c r="CJ1871" s="171">
        <f t="shared" si="588"/>
        <v>1</v>
      </c>
      <c r="CK1871" s="171">
        <f t="shared" si="589"/>
        <v>1</v>
      </c>
      <c r="CL1871" s="85"/>
      <c r="CM1871" s="22" t="str">
        <f t="shared" si="597"/>
        <v/>
      </c>
    </row>
    <row r="1872" spans="1:91" ht="14.45" customHeight="1" x14ac:dyDescent="0.25">
      <c r="A1872" s="183">
        <f t="shared" si="598"/>
        <v>1870</v>
      </c>
      <c r="B1872" s="430" t="s">
        <v>102</v>
      </c>
      <c r="C1872" s="301"/>
      <c r="D1872" s="265">
        <v>145619037</v>
      </c>
      <c r="E1872" s="241"/>
      <c r="F1872" s="231">
        <v>46087</v>
      </c>
      <c r="G1872" s="85" t="s">
        <v>1372</v>
      </c>
      <c r="H1872" s="73" t="s">
        <v>124</v>
      </c>
      <c r="I1872" s="73" t="s">
        <v>105</v>
      </c>
      <c r="J1872" s="265" t="s">
        <v>6989</v>
      </c>
      <c r="K1872" s="265" t="s">
        <v>2080</v>
      </c>
      <c r="L1872" s="241"/>
      <c r="M1872" s="73" t="s">
        <v>2081</v>
      </c>
      <c r="N1872" s="79" t="s">
        <v>2082</v>
      </c>
      <c r="O1872" s="79" t="s">
        <v>2082</v>
      </c>
      <c r="P1872" s="85">
        <v>2830049642</v>
      </c>
      <c r="Q1872" s="231">
        <v>46086</v>
      </c>
      <c r="R1872" s="241">
        <v>1209390766</v>
      </c>
      <c r="S1872" s="241">
        <v>224279139</v>
      </c>
      <c r="T1872" s="231">
        <v>46086</v>
      </c>
      <c r="U1872" s="356">
        <v>3560</v>
      </c>
      <c r="V1872" s="356">
        <v>3430.2950000000001</v>
      </c>
      <c r="W1872" s="241">
        <v>4</v>
      </c>
      <c r="X1872" s="241">
        <v>0</v>
      </c>
      <c r="Y1872" s="270" t="s">
        <v>6990</v>
      </c>
      <c r="Z1872" s="82" t="s">
        <v>110</v>
      </c>
      <c r="AA1872" s="85" t="s">
        <v>3616</v>
      </c>
      <c r="AB1872" s="241">
        <v>598</v>
      </c>
      <c r="AC1872" s="270" t="s">
        <v>6990</v>
      </c>
      <c r="AD1872" s="82" t="s">
        <v>2086</v>
      </c>
      <c r="AE1872" s="241"/>
      <c r="AF1872" s="241"/>
      <c r="AG1872" s="241"/>
      <c r="AH1872" s="241"/>
      <c r="AI1872" s="241"/>
      <c r="AJ1872" s="241"/>
      <c r="AK1872" s="241"/>
      <c r="AL1872" s="241"/>
      <c r="AM1872" s="241"/>
      <c r="AN1872" s="75">
        <f t="shared" si="596"/>
        <v>0</v>
      </c>
      <c r="AO1872" s="81" t="str">
        <f t="shared" si="590"/>
        <v/>
      </c>
      <c r="AP1872" s="81" t="str">
        <f t="shared" si="591"/>
        <v/>
      </c>
      <c r="AQ1872" s="81" t="str">
        <f t="shared" si="592"/>
        <v/>
      </c>
      <c r="AR1872" s="81" t="str">
        <f t="shared" si="593"/>
        <v/>
      </c>
      <c r="AS1872" s="81" t="str">
        <f t="shared" si="594"/>
        <v/>
      </c>
      <c r="AT1872" s="81" t="str">
        <f t="shared" si="595"/>
        <v/>
      </c>
      <c r="AU1872" s="82" t="s">
        <v>10</v>
      </c>
      <c r="AV1872" s="85"/>
      <c r="AW1872" s="182"/>
      <c r="AX1872" s="182"/>
      <c r="AY1872" s="85"/>
      <c r="AZ1872" s="271"/>
      <c r="BA1872" s="85"/>
      <c r="BB1872" s="85"/>
      <c r="BC1872" s="85"/>
      <c r="BD1872" s="85"/>
      <c r="BE1872" s="85"/>
      <c r="BF1872" s="75" t="e">
        <f>IF( COUNTIF(#REF!,#REF!)=1, 1, 0)</f>
        <v>#REF!</v>
      </c>
      <c r="BG1872" s="85"/>
      <c r="BH1872" s="85"/>
      <c r="BI1872" s="307"/>
      <c r="BJ1872" s="85"/>
      <c r="BK1872" s="85"/>
      <c r="BL1872" s="85"/>
      <c r="BM1872" s="85"/>
      <c r="BN1872" s="85"/>
      <c r="BO1872" s="85"/>
      <c r="BP1872" s="85"/>
      <c r="BQ1872" s="85"/>
      <c r="BR1872" s="85"/>
      <c r="BS1872" s="85"/>
      <c r="BT1872" s="75">
        <f>IF(COUNTIF($C$3:C1872, C1872)=1, 1, 0)</f>
        <v>0</v>
      </c>
      <c r="BU1872" s="161" t="str">
        <f t="shared" si="599"/>
        <v/>
      </c>
      <c r="BV1872" s="85"/>
      <c r="BW1872" s="85"/>
      <c r="BX1872" s="85"/>
      <c r="BY1872" s="86" t="s">
        <v>120</v>
      </c>
      <c r="BZ1872" s="171">
        <f t="shared" si="578"/>
        <v>10</v>
      </c>
      <c r="CA1872" s="85"/>
      <c r="CB1872" s="88">
        <f t="shared" si="585"/>
        <v>0</v>
      </c>
      <c r="CC1872" s="172"/>
      <c r="CD1872" s="85"/>
      <c r="CE1872" s="171" t="str">
        <f t="shared" si="587"/>
        <v/>
      </c>
      <c r="CF1872" s="173"/>
      <c r="CG1872" s="173"/>
      <c r="CH1872" s="173"/>
      <c r="CI1872" s="85"/>
      <c r="CJ1872" s="171">
        <f t="shared" si="588"/>
        <v>1</v>
      </c>
      <c r="CK1872" s="171">
        <f t="shared" si="589"/>
        <v>1</v>
      </c>
      <c r="CL1872" s="85"/>
      <c r="CM1872" s="22" t="str">
        <f t="shared" si="597"/>
        <v>1C26TML^</v>
      </c>
    </row>
    <row r="1873" spans="1:91" ht="14.45" customHeight="1" x14ac:dyDescent="0.25">
      <c r="A1873" s="183">
        <f t="shared" si="598"/>
        <v>1871</v>
      </c>
      <c r="B1873" s="430" t="s">
        <v>102</v>
      </c>
      <c r="C1873" s="301"/>
      <c r="D1873" s="265">
        <v>145619030</v>
      </c>
      <c r="E1873" s="241"/>
      <c r="F1873" s="231">
        <v>46087</v>
      </c>
      <c r="G1873" s="85" t="s">
        <v>1372</v>
      </c>
      <c r="H1873" s="73" t="s">
        <v>124</v>
      </c>
      <c r="I1873" s="73" t="s">
        <v>105</v>
      </c>
      <c r="J1873" s="265" t="s">
        <v>6989</v>
      </c>
      <c r="K1873" s="265" t="s">
        <v>2080</v>
      </c>
      <c r="L1873" s="241"/>
      <c r="M1873" s="73" t="s">
        <v>2081</v>
      </c>
      <c r="N1873" s="79" t="s">
        <v>2082</v>
      </c>
      <c r="O1873" s="79" t="s">
        <v>2082</v>
      </c>
      <c r="P1873" s="85">
        <v>2830049644</v>
      </c>
      <c r="Q1873" s="231">
        <v>46086</v>
      </c>
      <c r="R1873" s="241">
        <v>1209390770</v>
      </c>
      <c r="S1873" s="241">
        <v>224279138</v>
      </c>
      <c r="T1873" s="231">
        <v>46086</v>
      </c>
      <c r="U1873" s="356">
        <v>3560</v>
      </c>
      <c r="V1873" s="356">
        <v>3430.2950000000001</v>
      </c>
      <c r="W1873" s="241">
        <v>4</v>
      </c>
      <c r="X1873" s="241">
        <v>0</v>
      </c>
      <c r="Y1873" s="270" t="s">
        <v>6991</v>
      </c>
      <c r="Z1873" s="82" t="s">
        <v>110</v>
      </c>
      <c r="AA1873" s="85" t="s">
        <v>3616</v>
      </c>
      <c r="AB1873" s="241">
        <v>598</v>
      </c>
      <c r="AC1873" s="270" t="s">
        <v>6991</v>
      </c>
      <c r="AD1873" s="82" t="s">
        <v>2086</v>
      </c>
      <c r="AE1873" s="241"/>
      <c r="AF1873" s="241"/>
      <c r="AG1873" s="241"/>
      <c r="AH1873" s="241"/>
      <c r="AI1873" s="241"/>
      <c r="AJ1873" s="241"/>
      <c r="AK1873" s="241"/>
      <c r="AL1873" s="241"/>
      <c r="AM1873" s="241"/>
      <c r="AN1873" s="75">
        <f t="shared" si="596"/>
        <v>0</v>
      </c>
      <c r="AO1873" s="81" t="str">
        <f t="shared" si="590"/>
        <v/>
      </c>
      <c r="AP1873" s="81" t="str">
        <f t="shared" si="591"/>
        <v/>
      </c>
      <c r="AQ1873" s="81" t="str">
        <f t="shared" si="592"/>
        <v/>
      </c>
      <c r="AR1873" s="81" t="str">
        <f t="shared" si="593"/>
        <v/>
      </c>
      <c r="AS1873" s="81" t="str">
        <f t="shared" si="594"/>
        <v/>
      </c>
      <c r="AT1873" s="81" t="str">
        <f t="shared" si="595"/>
        <v/>
      </c>
      <c r="AU1873" s="82" t="s">
        <v>10</v>
      </c>
      <c r="AV1873" s="85"/>
      <c r="AW1873" s="182"/>
      <c r="AX1873" s="182"/>
      <c r="AY1873" s="85"/>
      <c r="AZ1873" s="271"/>
      <c r="BA1873" s="85"/>
      <c r="BB1873" s="85"/>
      <c r="BC1873" s="85"/>
      <c r="BD1873" s="85"/>
      <c r="BE1873" s="85"/>
      <c r="BF1873" s="75" t="e">
        <f>IF( COUNTIF(#REF!,#REF!)=1, 1, 0)</f>
        <v>#REF!</v>
      </c>
      <c r="BG1873" s="85"/>
      <c r="BH1873" s="85"/>
      <c r="BI1873" s="307"/>
      <c r="BJ1873" s="85"/>
      <c r="BK1873" s="85"/>
      <c r="BL1873" s="85"/>
      <c r="BM1873" s="85"/>
      <c r="BN1873" s="85"/>
      <c r="BO1873" s="85"/>
      <c r="BP1873" s="85"/>
      <c r="BQ1873" s="85"/>
      <c r="BR1873" s="85"/>
      <c r="BS1873" s="85"/>
      <c r="BT1873" s="75">
        <f>IF(COUNTIF($C$3:C1873, C1873)=1, 1, 0)</f>
        <v>0</v>
      </c>
      <c r="BU1873" s="161" t="str">
        <f t="shared" si="599"/>
        <v/>
      </c>
      <c r="BV1873" s="85"/>
      <c r="BW1873" s="85"/>
      <c r="BX1873" s="85"/>
      <c r="BY1873" s="86" t="s">
        <v>120</v>
      </c>
      <c r="BZ1873" s="171">
        <f t="shared" si="578"/>
        <v>10</v>
      </c>
      <c r="CA1873" s="85"/>
      <c r="CB1873" s="88">
        <f t="shared" si="585"/>
        <v>0</v>
      </c>
      <c r="CC1873" s="172"/>
      <c r="CD1873" s="85"/>
      <c r="CE1873" s="171" t="str">
        <f t="shared" si="587"/>
        <v/>
      </c>
      <c r="CF1873" s="173"/>
      <c r="CG1873" s="173"/>
      <c r="CH1873" s="173"/>
      <c r="CI1873" s="85"/>
      <c r="CJ1873" s="171">
        <f t="shared" si="588"/>
        <v>1</v>
      </c>
      <c r="CK1873" s="171">
        <f t="shared" si="589"/>
        <v>1</v>
      </c>
      <c r="CL1873" s="85"/>
      <c r="CM1873" s="22" t="str">
        <f t="shared" si="597"/>
        <v>1C26TML^</v>
      </c>
    </row>
    <row r="1874" spans="1:91" ht="14.45" customHeight="1" x14ac:dyDescent="0.25">
      <c r="A1874" s="183">
        <f t="shared" si="598"/>
        <v>1872</v>
      </c>
      <c r="B1874" s="430" t="s">
        <v>102</v>
      </c>
      <c r="C1874" s="301"/>
      <c r="D1874" s="265">
        <v>145619020</v>
      </c>
      <c r="E1874" s="241"/>
      <c r="F1874" s="231">
        <v>46087</v>
      </c>
      <c r="G1874" s="85" t="s">
        <v>1372</v>
      </c>
      <c r="H1874" s="73" t="s">
        <v>124</v>
      </c>
      <c r="I1874" s="73" t="s">
        <v>105</v>
      </c>
      <c r="J1874" s="265" t="s">
        <v>6989</v>
      </c>
      <c r="K1874" s="265" t="s">
        <v>2080</v>
      </c>
      <c r="L1874" s="241"/>
      <c r="M1874" s="73" t="s">
        <v>2081</v>
      </c>
      <c r="N1874" s="79" t="s">
        <v>2082</v>
      </c>
      <c r="O1874" s="79" t="s">
        <v>2082</v>
      </c>
      <c r="P1874" s="85">
        <v>2830049646</v>
      </c>
      <c r="Q1874" s="231">
        <v>46086</v>
      </c>
      <c r="R1874" s="241">
        <v>1209390775</v>
      </c>
      <c r="S1874" s="241">
        <v>224279131</v>
      </c>
      <c r="T1874" s="231">
        <v>46086</v>
      </c>
      <c r="U1874" s="356">
        <v>3540</v>
      </c>
      <c r="V1874" s="356">
        <v>3430.2950000000001</v>
      </c>
      <c r="W1874" s="241">
        <v>4</v>
      </c>
      <c r="X1874" s="241">
        <v>0</v>
      </c>
      <c r="Y1874" s="270" t="s">
        <v>6992</v>
      </c>
      <c r="Z1874" s="82" t="s">
        <v>110</v>
      </c>
      <c r="AA1874" s="85" t="s">
        <v>3616</v>
      </c>
      <c r="AB1874" s="241">
        <v>598</v>
      </c>
      <c r="AC1874" s="270" t="s">
        <v>6992</v>
      </c>
      <c r="AD1874" s="82" t="s">
        <v>2086</v>
      </c>
      <c r="AE1874" s="241"/>
      <c r="AF1874" s="241"/>
      <c r="AG1874" s="241"/>
      <c r="AH1874" s="241"/>
      <c r="AI1874" s="241"/>
      <c r="AJ1874" s="241"/>
      <c r="AK1874" s="241"/>
      <c r="AL1874" s="241"/>
      <c r="AM1874" s="241"/>
      <c r="AN1874" s="75">
        <f t="shared" si="596"/>
        <v>0</v>
      </c>
      <c r="AO1874" s="81" t="str">
        <f t="shared" si="590"/>
        <v/>
      </c>
      <c r="AP1874" s="81" t="str">
        <f t="shared" si="591"/>
        <v/>
      </c>
      <c r="AQ1874" s="81" t="str">
        <f t="shared" si="592"/>
        <v/>
      </c>
      <c r="AR1874" s="81" t="str">
        <f t="shared" si="593"/>
        <v/>
      </c>
      <c r="AS1874" s="81" t="str">
        <f t="shared" si="594"/>
        <v/>
      </c>
      <c r="AT1874" s="81" t="str">
        <f t="shared" si="595"/>
        <v/>
      </c>
      <c r="AU1874" s="82" t="s">
        <v>10</v>
      </c>
      <c r="AV1874" s="85"/>
      <c r="AW1874" s="182"/>
      <c r="AX1874" s="182"/>
      <c r="AY1874" s="85"/>
      <c r="AZ1874" s="271"/>
      <c r="BA1874" s="85"/>
      <c r="BB1874" s="85"/>
      <c r="BC1874" s="85"/>
      <c r="BD1874" s="85"/>
      <c r="BE1874" s="85"/>
      <c r="BF1874" s="75" t="e">
        <f>IF( COUNTIF(#REF!,#REF!)=1, 1, 0)</f>
        <v>#REF!</v>
      </c>
      <c r="BG1874" s="85"/>
      <c r="BH1874" s="85"/>
      <c r="BI1874" s="307"/>
      <c r="BJ1874" s="85"/>
      <c r="BK1874" s="85"/>
      <c r="BL1874" s="85"/>
      <c r="BM1874" s="85"/>
      <c r="BN1874" s="85"/>
      <c r="BO1874" s="85"/>
      <c r="BP1874" s="85"/>
      <c r="BQ1874" s="85"/>
      <c r="BR1874" s="85"/>
      <c r="BS1874" s="85"/>
      <c r="BT1874" s="75">
        <f>IF(COUNTIF($C$3:C1874, C1874)=1, 1, 0)</f>
        <v>0</v>
      </c>
      <c r="BU1874" s="161" t="str">
        <f t="shared" si="599"/>
        <v/>
      </c>
      <c r="BV1874" s="85"/>
      <c r="BW1874" s="85"/>
      <c r="BX1874" s="85"/>
      <c r="BY1874" s="86" t="s">
        <v>120</v>
      </c>
      <c r="BZ1874" s="171">
        <f t="shared" si="578"/>
        <v>10</v>
      </c>
      <c r="CA1874" s="85"/>
      <c r="CB1874" s="88">
        <f t="shared" si="585"/>
        <v>0</v>
      </c>
      <c r="CC1874" s="172"/>
      <c r="CD1874" s="85"/>
      <c r="CE1874" s="171" t="str">
        <f t="shared" si="587"/>
        <v/>
      </c>
      <c r="CF1874" s="173"/>
      <c r="CG1874" s="173"/>
      <c r="CH1874" s="173"/>
      <c r="CI1874" s="85"/>
      <c r="CJ1874" s="171">
        <f t="shared" si="588"/>
        <v>1</v>
      </c>
      <c r="CK1874" s="171">
        <f t="shared" si="589"/>
        <v>1</v>
      </c>
      <c r="CL1874" s="85"/>
      <c r="CM1874" s="22" t="str">
        <f t="shared" si="597"/>
        <v>1C26TML^</v>
      </c>
    </row>
    <row r="1875" spans="1:91" ht="14.45" customHeight="1" x14ac:dyDescent="0.25">
      <c r="A1875" s="183">
        <f t="shared" si="598"/>
        <v>1873</v>
      </c>
      <c r="B1875" s="430" t="s">
        <v>102</v>
      </c>
      <c r="C1875" s="301"/>
      <c r="D1875" s="265">
        <v>145619058</v>
      </c>
      <c r="E1875" s="241"/>
      <c r="F1875" s="231">
        <v>46087</v>
      </c>
      <c r="G1875" s="85" t="s">
        <v>1372</v>
      </c>
      <c r="H1875" s="73" t="s">
        <v>124</v>
      </c>
      <c r="I1875" s="73" t="s">
        <v>105</v>
      </c>
      <c r="J1875" s="265" t="s">
        <v>6989</v>
      </c>
      <c r="K1875" s="265" t="s">
        <v>2080</v>
      </c>
      <c r="L1875" s="241"/>
      <c r="M1875" s="73" t="s">
        <v>2081</v>
      </c>
      <c r="N1875" s="79" t="s">
        <v>2082</v>
      </c>
      <c r="O1875" s="79" t="s">
        <v>2082</v>
      </c>
      <c r="P1875" s="85">
        <v>2830049651</v>
      </c>
      <c r="Q1875" s="231">
        <v>46086</v>
      </c>
      <c r="R1875" s="241">
        <v>1209390795</v>
      </c>
      <c r="S1875" s="241">
        <v>224279151</v>
      </c>
      <c r="T1875" s="231">
        <v>46086</v>
      </c>
      <c r="U1875" s="356">
        <v>3560</v>
      </c>
      <c r="V1875" s="356">
        <v>3430.2950000000001</v>
      </c>
      <c r="W1875" s="241">
        <v>4</v>
      </c>
      <c r="X1875" s="241">
        <v>0</v>
      </c>
      <c r="Y1875" s="270" t="s">
        <v>6993</v>
      </c>
      <c r="Z1875" s="82" t="s">
        <v>110</v>
      </c>
      <c r="AA1875" s="85" t="s">
        <v>3616</v>
      </c>
      <c r="AB1875" s="241">
        <v>598</v>
      </c>
      <c r="AC1875" s="270" t="s">
        <v>6993</v>
      </c>
      <c r="AD1875" s="82" t="s">
        <v>2086</v>
      </c>
      <c r="AE1875" s="241"/>
      <c r="AF1875" s="241"/>
      <c r="AG1875" s="241"/>
      <c r="AH1875" s="241"/>
      <c r="AI1875" s="241"/>
      <c r="AJ1875" s="241"/>
      <c r="AK1875" s="241"/>
      <c r="AL1875" s="241"/>
      <c r="AM1875" s="241"/>
      <c r="AN1875" s="75">
        <f t="shared" si="596"/>
        <v>0</v>
      </c>
      <c r="AO1875" s="81" t="str">
        <f t="shared" si="590"/>
        <v/>
      </c>
      <c r="AP1875" s="81" t="str">
        <f t="shared" si="591"/>
        <v/>
      </c>
      <c r="AQ1875" s="81" t="str">
        <f t="shared" si="592"/>
        <v/>
      </c>
      <c r="AR1875" s="81" t="str">
        <f t="shared" si="593"/>
        <v/>
      </c>
      <c r="AS1875" s="81" t="str">
        <f t="shared" si="594"/>
        <v/>
      </c>
      <c r="AT1875" s="81" t="str">
        <f t="shared" si="595"/>
        <v/>
      </c>
      <c r="AU1875" s="82" t="s">
        <v>10</v>
      </c>
      <c r="AV1875" s="85"/>
      <c r="AW1875" s="182"/>
      <c r="AX1875" s="182"/>
      <c r="AY1875" s="85"/>
      <c r="AZ1875" s="271"/>
      <c r="BA1875" s="85"/>
      <c r="BB1875" s="85"/>
      <c r="BC1875" s="85"/>
      <c r="BD1875" s="85"/>
      <c r="BE1875" s="85"/>
      <c r="BF1875" s="75" t="e">
        <f>IF( COUNTIF(#REF!,#REF!)=1, 1, 0)</f>
        <v>#REF!</v>
      </c>
      <c r="BG1875" s="85"/>
      <c r="BH1875" s="85"/>
      <c r="BI1875" s="307"/>
      <c r="BJ1875" s="85"/>
      <c r="BK1875" s="85"/>
      <c r="BL1875" s="85"/>
      <c r="BM1875" s="85"/>
      <c r="BN1875" s="85"/>
      <c r="BO1875" s="85"/>
      <c r="BP1875" s="85"/>
      <c r="BQ1875" s="85"/>
      <c r="BR1875" s="85"/>
      <c r="BS1875" s="85"/>
      <c r="BT1875" s="75">
        <f>IF(COUNTIF($C$3:C1875, C1875)=1, 1, 0)</f>
        <v>0</v>
      </c>
      <c r="BU1875" s="161" t="str">
        <f t="shared" si="599"/>
        <v/>
      </c>
      <c r="BV1875" s="85"/>
      <c r="BW1875" s="85"/>
      <c r="BX1875" s="85"/>
      <c r="BY1875" s="86" t="s">
        <v>120</v>
      </c>
      <c r="BZ1875" s="171">
        <f t="shared" si="578"/>
        <v>10</v>
      </c>
      <c r="CA1875" s="85"/>
      <c r="CB1875" s="88">
        <f t="shared" si="585"/>
        <v>0</v>
      </c>
      <c r="CC1875" s="172"/>
      <c r="CD1875" s="85"/>
      <c r="CE1875" s="171" t="str">
        <f t="shared" si="587"/>
        <v/>
      </c>
      <c r="CF1875" s="173"/>
      <c r="CG1875" s="173"/>
      <c r="CH1875" s="173"/>
      <c r="CI1875" s="85"/>
      <c r="CJ1875" s="171">
        <f t="shared" si="588"/>
        <v>1</v>
      </c>
      <c r="CK1875" s="171">
        <f t="shared" si="589"/>
        <v>1</v>
      </c>
      <c r="CL1875" s="85"/>
      <c r="CM1875" s="22" t="str">
        <f t="shared" si="597"/>
        <v>1C26TML^</v>
      </c>
    </row>
    <row r="1876" spans="1:91" ht="14.45" customHeight="1" x14ac:dyDescent="0.25">
      <c r="A1876" s="183">
        <f t="shared" si="598"/>
        <v>1874</v>
      </c>
      <c r="B1876" s="430" t="s">
        <v>102</v>
      </c>
      <c r="C1876" s="301"/>
      <c r="D1876" s="265">
        <v>145619050</v>
      </c>
      <c r="E1876" s="241"/>
      <c r="F1876" s="231">
        <v>46087</v>
      </c>
      <c r="G1876" s="85" t="s">
        <v>1372</v>
      </c>
      <c r="H1876" s="73" t="s">
        <v>124</v>
      </c>
      <c r="I1876" s="73" t="s">
        <v>105</v>
      </c>
      <c r="J1876" s="265" t="s">
        <v>6989</v>
      </c>
      <c r="K1876" s="265" t="s">
        <v>2080</v>
      </c>
      <c r="L1876" s="241"/>
      <c r="M1876" s="73" t="s">
        <v>2081</v>
      </c>
      <c r="N1876" s="79" t="s">
        <v>2082</v>
      </c>
      <c r="O1876" s="79" t="s">
        <v>2082</v>
      </c>
      <c r="P1876" s="85">
        <v>2830049652</v>
      </c>
      <c r="Q1876" s="231">
        <v>46086</v>
      </c>
      <c r="R1876" s="241">
        <v>1209390798</v>
      </c>
      <c r="S1876" s="241">
        <v>224279145</v>
      </c>
      <c r="T1876" s="231">
        <v>46086</v>
      </c>
      <c r="U1876" s="356">
        <v>3540</v>
      </c>
      <c r="V1876" s="356">
        <v>3430.12</v>
      </c>
      <c r="W1876" s="241">
        <v>4</v>
      </c>
      <c r="X1876" s="241">
        <v>0</v>
      </c>
      <c r="Y1876" s="270" t="s">
        <v>6994</v>
      </c>
      <c r="Z1876" s="82" t="s">
        <v>110</v>
      </c>
      <c r="AA1876" s="85" t="s">
        <v>3616</v>
      </c>
      <c r="AB1876" s="241">
        <v>598</v>
      </c>
      <c r="AC1876" s="270" t="s">
        <v>6994</v>
      </c>
      <c r="AD1876" s="82" t="s">
        <v>2086</v>
      </c>
      <c r="AE1876" s="241"/>
      <c r="AF1876" s="241"/>
      <c r="AG1876" s="241"/>
      <c r="AH1876" s="241"/>
      <c r="AI1876" s="241"/>
      <c r="AJ1876" s="241"/>
      <c r="AK1876" s="241"/>
      <c r="AL1876" s="241"/>
      <c r="AM1876" s="241"/>
      <c r="AN1876" s="75">
        <f t="shared" si="596"/>
        <v>0</v>
      </c>
      <c r="AO1876" s="81" t="str">
        <f t="shared" si="590"/>
        <v/>
      </c>
      <c r="AP1876" s="81" t="str">
        <f t="shared" si="591"/>
        <v/>
      </c>
      <c r="AQ1876" s="81" t="str">
        <f t="shared" si="592"/>
        <v/>
      </c>
      <c r="AR1876" s="81" t="str">
        <f t="shared" si="593"/>
        <v/>
      </c>
      <c r="AS1876" s="81" t="str">
        <f t="shared" si="594"/>
        <v/>
      </c>
      <c r="AT1876" s="81" t="str">
        <f t="shared" si="595"/>
        <v/>
      </c>
      <c r="AU1876" s="82" t="s">
        <v>10</v>
      </c>
      <c r="AV1876" s="85"/>
      <c r="AW1876" s="182"/>
      <c r="AX1876" s="182"/>
      <c r="AY1876" s="85"/>
      <c r="AZ1876" s="271"/>
      <c r="BA1876" s="85"/>
      <c r="BB1876" s="85"/>
      <c r="BC1876" s="85"/>
      <c r="BD1876" s="85"/>
      <c r="BE1876" s="85"/>
      <c r="BF1876" s="75" t="e">
        <f>IF( COUNTIF(#REF!,#REF!)=1, 1, 0)</f>
        <v>#REF!</v>
      </c>
      <c r="BG1876" s="85"/>
      <c r="BH1876" s="85"/>
      <c r="BI1876" s="307"/>
      <c r="BJ1876" s="85"/>
      <c r="BK1876" s="85"/>
      <c r="BL1876" s="85"/>
      <c r="BM1876" s="85"/>
      <c r="BN1876" s="85"/>
      <c r="BO1876" s="85"/>
      <c r="BP1876" s="85"/>
      <c r="BQ1876" s="85"/>
      <c r="BR1876" s="85"/>
      <c r="BS1876" s="85"/>
      <c r="BT1876" s="75">
        <f>IF(COUNTIF($C$3:C1876, C1876)=1, 1, 0)</f>
        <v>0</v>
      </c>
      <c r="BU1876" s="161" t="str">
        <f t="shared" si="599"/>
        <v/>
      </c>
      <c r="BV1876" s="85"/>
      <c r="BW1876" s="85"/>
      <c r="BX1876" s="85"/>
      <c r="BY1876" s="86" t="s">
        <v>120</v>
      </c>
      <c r="BZ1876" s="171">
        <f t="shared" ref="BZ1876:BZ1939" si="600">_xlfn.ISOWEEKNUM(F1876)</f>
        <v>10</v>
      </c>
      <c r="CA1876" s="85"/>
      <c r="CB1876" s="88">
        <f t="shared" si="585"/>
        <v>0</v>
      </c>
      <c r="CC1876" s="172"/>
      <c r="CD1876" s="85"/>
      <c r="CE1876" s="171" t="str">
        <f t="shared" si="587"/>
        <v/>
      </c>
      <c r="CF1876" s="173"/>
      <c r="CG1876" s="173"/>
      <c r="CH1876" s="173"/>
      <c r="CI1876" s="85"/>
      <c r="CJ1876" s="171">
        <f t="shared" si="588"/>
        <v>1</v>
      </c>
      <c r="CK1876" s="171">
        <f t="shared" si="589"/>
        <v>1</v>
      </c>
      <c r="CL1876" s="85"/>
      <c r="CM1876" s="22" t="str">
        <f t="shared" si="597"/>
        <v>1C26TML^</v>
      </c>
    </row>
    <row r="1877" spans="1:91" ht="14.45" customHeight="1" x14ac:dyDescent="0.25">
      <c r="A1877" s="183">
        <f t="shared" si="598"/>
        <v>1875</v>
      </c>
      <c r="B1877" s="430" t="s">
        <v>102</v>
      </c>
      <c r="C1877" s="301"/>
      <c r="D1877" s="265">
        <v>145619026</v>
      </c>
      <c r="E1877" s="241"/>
      <c r="F1877" s="231">
        <v>46087</v>
      </c>
      <c r="G1877" s="85" t="s">
        <v>1372</v>
      </c>
      <c r="H1877" s="73" t="s">
        <v>124</v>
      </c>
      <c r="I1877" s="73" t="s">
        <v>105</v>
      </c>
      <c r="J1877" s="265" t="s">
        <v>6989</v>
      </c>
      <c r="K1877" s="265" t="s">
        <v>2080</v>
      </c>
      <c r="L1877" s="241"/>
      <c r="M1877" s="73" t="s">
        <v>2081</v>
      </c>
      <c r="N1877" s="79" t="s">
        <v>2082</v>
      </c>
      <c r="O1877" s="79" t="s">
        <v>2082</v>
      </c>
      <c r="P1877" s="85">
        <v>2830049655</v>
      </c>
      <c r="Q1877" s="231">
        <v>46086</v>
      </c>
      <c r="R1877" s="241">
        <v>1209390803</v>
      </c>
      <c r="S1877" s="241">
        <v>224279135</v>
      </c>
      <c r="T1877" s="231">
        <v>46086</v>
      </c>
      <c r="U1877" s="356">
        <v>3560</v>
      </c>
      <c r="V1877" s="356">
        <v>3430.2950000000001</v>
      </c>
      <c r="W1877" s="241">
        <v>4</v>
      </c>
      <c r="X1877" s="241">
        <v>0</v>
      </c>
      <c r="Y1877" s="270" t="s">
        <v>6995</v>
      </c>
      <c r="Z1877" s="82" t="s">
        <v>110</v>
      </c>
      <c r="AA1877" s="85" t="s">
        <v>3628</v>
      </c>
      <c r="AB1877" s="241">
        <v>183</v>
      </c>
      <c r="AC1877" s="270" t="s">
        <v>6995</v>
      </c>
      <c r="AD1877" s="82" t="s">
        <v>2086</v>
      </c>
      <c r="AE1877" s="241"/>
      <c r="AF1877" s="241"/>
      <c r="AG1877" s="241"/>
      <c r="AH1877" s="241"/>
      <c r="AI1877" s="241"/>
      <c r="AJ1877" s="241"/>
      <c r="AK1877" s="241"/>
      <c r="AL1877" s="241"/>
      <c r="AM1877" s="241"/>
      <c r="AN1877" s="75">
        <f t="shared" si="596"/>
        <v>0</v>
      </c>
      <c r="AO1877" s="81" t="str">
        <f t="shared" si="590"/>
        <v/>
      </c>
      <c r="AP1877" s="81" t="str">
        <f t="shared" si="591"/>
        <v/>
      </c>
      <c r="AQ1877" s="81" t="str">
        <f t="shared" si="592"/>
        <v/>
      </c>
      <c r="AR1877" s="81" t="str">
        <f t="shared" si="593"/>
        <v/>
      </c>
      <c r="AS1877" s="81" t="str">
        <f t="shared" si="594"/>
        <v/>
      </c>
      <c r="AT1877" s="81" t="str">
        <f t="shared" si="595"/>
        <v/>
      </c>
      <c r="AU1877" s="82" t="s">
        <v>10</v>
      </c>
      <c r="AV1877" s="85"/>
      <c r="AW1877" s="182"/>
      <c r="AX1877" s="182"/>
      <c r="AY1877" s="85"/>
      <c r="AZ1877" s="271"/>
      <c r="BA1877" s="85"/>
      <c r="BB1877" s="85"/>
      <c r="BC1877" s="85"/>
      <c r="BD1877" s="85"/>
      <c r="BE1877" s="85"/>
      <c r="BF1877" s="75" t="e">
        <f>IF( COUNTIF(#REF!,#REF!)=1, 1, 0)</f>
        <v>#REF!</v>
      </c>
      <c r="BG1877" s="85"/>
      <c r="BH1877" s="85"/>
      <c r="BI1877" s="307"/>
      <c r="BJ1877" s="85"/>
      <c r="BK1877" s="85"/>
      <c r="BL1877" s="85"/>
      <c r="BM1877" s="85"/>
      <c r="BN1877" s="85"/>
      <c r="BO1877" s="85"/>
      <c r="BP1877" s="85"/>
      <c r="BQ1877" s="85"/>
      <c r="BR1877" s="85"/>
      <c r="BS1877" s="85"/>
      <c r="BT1877" s="75">
        <f>IF(COUNTIF($C$3:C1877, C1877)=1, 1, 0)</f>
        <v>0</v>
      </c>
      <c r="BU1877" s="161" t="str">
        <f t="shared" si="599"/>
        <v/>
      </c>
      <c r="BV1877" s="85"/>
      <c r="BW1877" s="85"/>
      <c r="BX1877" s="85"/>
      <c r="BY1877" s="86" t="s">
        <v>120</v>
      </c>
      <c r="BZ1877" s="171">
        <f t="shared" si="600"/>
        <v>10</v>
      </c>
      <c r="CA1877" s="85"/>
      <c r="CB1877" s="88">
        <f t="shared" si="585"/>
        <v>0</v>
      </c>
      <c r="CC1877" s="172"/>
      <c r="CD1877" s="85"/>
      <c r="CE1877" s="171" t="str">
        <f t="shared" si="587"/>
        <v/>
      </c>
      <c r="CF1877" s="173"/>
      <c r="CG1877" s="173"/>
      <c r="CH1877" s="173"/>
      <c r="CI1877" s="85"/>
      <c r="CJ1877" s="171">
        <f t="shared" si="588"/>
        <v>1</v>
      </c>
      <c r="CK1877" s="171">
        <f t="shared" si="589"/>
        <v>1</v>
      </c>
      <c r="CL1877" s="85"/>
      <c r="CM1877" s="22" t="str">
        <f t="shared" si="597"/>
        <v>1C26TML^</v>
      </c>
    </row>
    <row r="1878" spans="1:91" ht="14.45" customHeight="1" x14ac:dyDescent="0.25">
      <c r="A1878" s="183">
        <f t="shared" si="598"/>
        <v>1876</v>
      </c>
      <c r="B1878" s="430" t="s">
        <v>102</v>
      </c>
      <c r="C1878" s="301"/>
      <c r="D1878" s="265">
        <v>145552365</v>
      </c>
      <c r="E1878" s="241"/>
      <c r="F1878" s="231">
        <v>46087</v>
      </c>
      <c r="G1878" s="85" t="s">
        <v>1372</v>
      </c>
      <c r="H1878" s="73" t="s">
        <v>124</v>
      </c>
      <c r="I1878" s="73" t="s">
        <v>105</v>
      </c>
      <c r="J1878" s="265" t="s">
        <v>6989</v>
      </c>
      <c r="K1878" s="265" t="s">
        <v>2080</v>
      </c>
      <c r="L1878" s="241"/>
      <c r="M1878" s="73" t="s">
        <v>2081</v>
      </c>
      <c r="N1878" s="79" t="s">
        <v>2082</v>
      </c>
      <c r="O1878" s="79" t="s">
        <v>2082</v>
      </c>
      <c r="P1878" s="85">
        <v>2830049657</v>
      </c>
      <c r="Q1878" s="231">
        <v>46086</v>
      </c>
      <c r="R1878" s="241">
        <v>1209390816</v>
      </c>
      <c r="S1878" s="241">
        <v>224286914</v>
      </c>
      <c r="T1878" s="231">
        <v>46086</v>
      </c>
      <c r="U1878" s="356">
        <v>2670</v>
      </c>
      <c r="V1878" s="356">
        <v>2572.721</v>
      </c>
      <c r="W1878" s="241">
        <v>3</v>
      </c>
      <c r="X1878" s="241">
        <v>0</v>
      </c>
      <c r="Y1878" s="270" t="s">
        <v>6996</v>
      </c>
      <c r="Z1878" s="82" t="s">
        <v>110</v>
      </c>
      <c r="AA1878" s="85" t="s">
        <v>3628</v>
      </c>
      <c r="AB1878" s="241">
        <v>183</v>
      </c>
      <c r="AC1878" s="270" t="s">
        <v>6996</v>
      </c>
      <c r="AD1878" s="82" t="s">
        <v>2086</v>
      </c>
      <c r="AE1878" s="241"/>
      <c r="AF1878" s="241"/>
      <c r="AG1878" s="241"/>
      <c r="AH1878" s="241"/>
      <c r="AI1878" s="241"/>
      <c r="AJ1878" s="241"/>
      <c r="AK1878" s="241"/>
      <c r="AL1878" s="241"/>
      <c r="AM1878" s="241"/>
      <c r="AN1878" s="75">
        <f t="shared" si="596"/>
        <v>0</v>
      </c>
      <c r="AO1878" s="81" t="str">
        <f t="shared" si="590"/>
        <v/>
      </c>
      <c r="AP1878" s="81" t="str">
        <f t="shared" si="591"/>
        <v/>
      </c>
      <c r="AQ1878" s="81" t="str">
        <f t="shared" si="592"/>
        <v/>
      </c>
      <c r="AR1878" s="81" t="str">
        <f t="shared" si="593"/>
        <v/>
      </c>
      <c r="AS1878" s="81" t="str">
        <f t="shared" si="594"/>
        <v/>
      </c>
      <c r="AT1878" s="81" t="str">
        <f t="shared" si="595"/>
        <v/>
      </c>
      <c r="AU1878" s="82" t="s">
        <v>10</v>
      </c>
      <c r="AV1878" s="85"/>
      <c r="AW1878" s="182"/>
      <c r="AX1878" s="182"/>
      <c r="AY1878" s="85"/>
      <c r="AZ1878" s="271"/>
      <c r="BA1878" s="85"/>
      <c r="BB1878" s="85"/>
      <c r="BC1878" s="85"/>
      <c r="BD1878" s="85"/>
      <c r="BE1878" s="85"/>
      <c r="BF1878" s="75" t="e">
        <f>IF( COUNTIF(#REF!,#REF!)=1, 1, 0)</f>
        <v>#REF!</v>
      </c>
      <c r="BG1878" s="85"/>
      <c r="BH1878" s="85"/>
      <c r="BI1878" s="307"/>
      <c r="BJ1878" s="85"/>
      <c r="BK1878" s="85"/>
      <c r="BL1878" s="85"/>
      <c r="BM1878" s="85"/>
      <c r="BN1878" s="85"/>
      <c r="BO1878" s="85"/>
      <c r="BP1878" s="85"/>
      <c r="BQ1878" s="85"/>
      <c r="BR1878" s="85"/>
      <c r="BS1878" s="85"/>
      <c r="BT1878" s="75">
        <f>IF(COUNTIF($C$3:C1878, C1878)=1, 1, 0)</f>
        <v>0</v>
      </c>
      <c r="BU1878" s="161" t="str">
        <f t="shared" si="599"/>
        <v/>
      </c>
      <c r="BV1878" s="85"/>
      <c r="BW1878" s="85"/>
      <c r="BX1878" s="85"/>
      <c r="BY1878" s="86" t="s">
        <v>120</v>
      </c>
      <c r="BZ1878" s="171">
        <f t="shared" si="600"/>
        <v>10</v>
      </c>
      <c r="CA1878" s="85"/>
      <c r="CB1878" s="88">
        <f t="shared" si="585"/>
        <v>0</v>
      </c>
      <c r="CC1878" s="172"/>
      <c r="CD1878" s="85"/>
      <c r="CE1878" s="171" t="str">
        <f t="shared" si="587"/>
        <v/>
      </c>
      <c r="CF1878" s="173"/>
      <c r="CG1878" s="173"/>
      <c r="CH1878" s="173"/>
      <c r="CI1878" s="85"/>
      <c r="CJ1878" s="171">
        <f t="shared" si="588"/>
        <v>1</v>
      </c>
      <c r="CK1878" s="171">
        <f t="shared" si="589"/>
        <v>1</v>
      </c>
      <c r="CL1878" s="85"/>
      <c r="CM1878" s="22" t="str">
        <f t="shared" si="597"/>
        <v>1C26TML^</v>
      </c>
    </row>
    <row r="1879" spans="1:91" ht="14.45" customHeight="1" x14ac:dyDescent="0.25">
      <c r="A1879" s="183">
        <f t="shared" si="598"/>
        <v>1877</v>
      </c>
      <c r="B1879" s="430" t="s">
        <v>102</v>
      </c>
      <c r="C1879" s="301"/>
      <c r="D1879" s="265">
        <v>145618706</v>
      </c>
      <c r="E1879" s="241"/>
      <c r="F1879" s="231">
        <v>46087</v>
      </c>
      <c r="G1879" s="265" t="s">
        <v>6997</v>
      </c>
      <c r="H1879" s="265" t="s">
        <v>4101</v>
      </c>
      <c r="I1879" s="73" t="s">
        <v>105</v>
      </c>
      <c r="J1879" s="265" t="s">
        <v>4102</v>
      </c>
      <c r="K1879" s="265" t="s">
        <v>2080</v>
      </c>
      <c r="L1879" s="241"/>
      <c r="M1879" s="73" t="s">
        <v>2081</v>
      </c>
      <c r="N1879" s="79" t="s">
        <v>2082</v>
      </c>
      <c r="O1879" s="79" t="s">
        <v>2082</v>
      </c>
      <c r="P1879" s="22">
        <v>2830049672</v>
      </c>
      <c r="Q1879" s="231">
        <v>46087</v>
      </c>
      <c r="R1879" s="241">
        <v>1209391040</v>
      </c>
      <c r="S1879" s="241">
        <v>224290594</v>
      </c>
      <c r="T1879" s="231">
        <v>46087</v>
      </c>
      <c r="U1879" s="241">
        <v>930</v>
      </c>
      <c r="V1879" s="241">
        <v>898.11300000000006</v>
      </c>
      <c r="W1879" s="241">
        <v>1</v>
      </c>
      <c r="X1879" s="241">
        <v>0</v>
      </c>
      <c r="Y1879" s="270" t="s">
        <v>6998</v>
      </c>
      <c r="Z1879" s="82" t="s">
        <v>110</v>
      </c>
      <c r="AA1879" s="85" t="s">
        <v>4104</v>
      </c>
      <c r="AB1879" s="241">
        <v>551</v>
      </c>
      <c r="AC1879" s="270" t="s">
        <v>6998</v>
      </c>
      <c r="AD1879" s="82" t="s">
        <v>2086</v>
      </c>
      <c r="AE1879" s="241"/>
      <c r="AF1879" s="241"/>
      <c r="AG1879" s="241"/>
      <c r="AH1879" s="241"/>
      <c r="AI1879" s="241"/>
      <c r="AJ1879" s="241"/>
      <c r="AK1879" s="241"/>
      <c r="AL1879" s="241"/>
      <c r="AM1879" s="241"/>
      <c r="AN1879" s="75">
        <f t="shared" si="596"/>
        <v>0</v>
      </c>
      <c r="AO1879" s="81" t="str">
        <f t="shared" si="590"/>
        <v/>
      </c>
      <c r="AP1879" s="81" t="str">
        <f t="shared" si="591"/>
        <v/>
      </c>
      <c r="AQ1879" s="81" t="str">
        <f t="shared" si="592"/>
        <v/>
      </c>
      <c r="AR1879" s="81" t="str">
        <f t="shared" si="593"/>
        <v/>
      </c>
      <c r="AS1879" s="81" t="str">
        <f t="shared" si="594"/>
        <v/>
      </c>
      <c r="AT1879" s="81" t="str">
        <f t="shared" si="595"/>
        <v/>
      </c>
      <c r="AU1879" s="82" t="s">
        <v>10</v>
      </c>
      <c r="AV1879" s="85"/>
      <c r="AW1879" s="182"/>
      <c r="AX1879" s="182"/>
      <c r="AY1879" s="85"/>
      <c r="AZ1879" s="271"/>
      <c r="BA1879" s="85"/>
      <c r="BB1879" s="85"/>
      <c r="BC1879" s="85"/>
      <c r="BD1879" s="85"/>
      <c r="BE1879" s="85"/>
      <c r="BF1879" s="75" t="e">
        <f>IF( COUNTIF(#REF!,#REF!)=1, 1, 0)</f>
        <v>#REF!</v>
      </c>
      <c r="BG1879" s="85"/>
      <c r="BH1879" s="85"/>
      <c r="BI1879" s="307"/>
      <c r="BJ1879" s="85"/>
      <c r="BK1879" s="85"/>
      <c r="BL1879" s="85"/>
      <c r="BM1879" s="85"/>
      <c r="BN1879" s="85"/>
      <c r="BO1879" s="85"/>
      <c r="BP1879" s="85"/>
      <c r="BQ1879" s="85"/>
      <c r="BR1879" s="85"/>
      <c r="BS1879" s="85"/>
      <c r="BT1879" s="75">
        <f>IF(COUNTIF($C$3:C1879, C1879)=1, 1, 0)</f>
        <v>0</v>
      </c>
      <c r="BU1879" s="361" t="str">
        <f t="shared" si="599"/>
        <v/>
      </c>
      <c r="BV1879" s="168"/>
      <c r="BW1879" s="168"/>
      <c r="BX1879" s="168"/>
      <c r="BY1879" s="169" t="s">
        <v>157</v>
      </c>
      <c r="BZ1879" s="431">
        <f t="shared" si="600"/>
        <v>10</v>
      </c>
      <c r="CA1879" s="168"/>
      <c r="CB1879" s="88">
        <f t="shared" si="585"/>
        <v>0</v>
      </c>
      <c r="CC1879" s="414"/>
      <c r="CD1879" s="168"/>
      <c r="CE1879" s="171" t="str">
        <f t="shared" si="587"/>
        <v/>
      </c>
      <c r="CF1879" s="432"/>
      <c r="CG1879" s="432"/>
      <c r="CH1879" s="432"/>
      <c r="CI1879" s="168"/>
      <c r="CJ1879" s="431">
        <f t="shared" si="588"/>
        <v>1</v>
      </c>
      <c r="CK1879" s="431">
        <f t="shared" si="589"/>
        <v>1</v>
      </c>
      <c r="CL1879" s="168"/>
      <c r="CM1879" s="22" t="str">
        <f t="shared" si="597"/>
        <v>1C26TML^</v>
      </c>
    </row>
    <row r="1880" spans="1:91" ht="14.45" customHeight="1" x14ac:dyDescent="0.25">
      <c r="A1880" s="183">
        <f t="shared" si="598"/>
        <v>1878</v>
      </c>
      <c r="B1880" s="430" t="s">
        <v>102</v>
      </c>
      <c r="C1880" s="301"/>
      <c r="D1880" s="265">
        <v>145650627</v>
      </c>
      <c r="E1880" s="241"/>
      <c r="F1880" s="231">
        <v>46088</v>
      </c>
      <c r="G1880" s="265" t="s">
        <v>1753</v>
      </c>
      <c r="H1880" s="273" t="s">
        <v>4101</v>
      </c>
      <c r="I1880" s="273" t="s">
        <v>105</v>
      </c>
      <c r="J1880" s="273" t="s">
        <v>6554</v>
      </c>
      <c r="K1880" s="265" t="s">
        <v>2432</v>
      </c>
      <c r="L1880" s="241"/>
      <c r="M1880" s="265">
        <v>40</v>
      </c>
      <c r="N1880" s="126" t="s">
        <v>2082</v>
      </c>
      <c r="O1880" s="126" t="s">
        <v>2082</v>
      </c>
      <c r="P1880" s="85">
        <v>2830049736</v>
      </c>
      <c r="Q1880" s="231">
        <v>46088</v>
      </c>
      <c r="R1880" s="241">
        <v>1209391404</v>
      </c>
      <c r="S1880" s="241">
        <v>224286954</v>
      </c>
      <c r="T1880" s="231">
        <v>46088</v>
      </c>
      <c r="U1880" s="356">
        <v>2174.1999999999998</v>
      </c>
      <c r="V1880" s="356">
        <v>2097.48</v>
      </c>
      <c r="W1880" s="241">
        <v>2</v>
      </c>
      <c r="X1880" s="241">
        <v>0</v>
      </c>
      <c r="Y1880" s="370" t="s">
        <v>2433</v>
      </c>
      <c r="Z1880" s="241" t="s">
        <v>110</v>
      </c>
      <c r="AA1880" s="85"/>
      <c r="AB1880" s="241"/>
      <c r="AC1880" s="246"/>
      <c r="AD1880" s="126" t="s">
        <v>2434</v>
      </c>
      <c r="AE1880" s="241"/>
      <c r="AF1880" s="241"/>
      <c r="AG1880" s="241"/>
      <c r="AH1880" s="241"/>
      <c r="AI1880" s="241"/>
      <c r="AJ1880" s="241"/>
      <c r="AK1880" s="241"/>
      <c r="AL1880" s="241"/>
      <c r="AM1880" s="241"/>
      <c r="AN1880" s="241"/>
      <c r="AO1880" s="81" t="str">
        <f t="shared" si="590"/>
        <v/>
      </c>
      <c r="AP1880" s="81" t="str">
        <f t="shared" si="591"/>
        <v/>
      </c>
      <c r="AQ1880" s="81" t="str">
        <f t="shared" si="592"/>
        <v/>
      </c>
      <c r="AR1880" s="81" t="str">
        <f t="shared" si="593"/>
        <v/>
      </c>
      <c r="AS1880" s="81" t="str">
        <f t="shared" si="594"/>
        <v/>
      </c>
      <c r="AT1880" s="81" t="str">
        <f t="shared" si="595"/>
        <v/>
      </c>
      <c r="AU1880" s="372" t="s">
        <v>10</v>
      </c>
      <c r="AV1880" s="85"/>
      <c r="AW1880" s="182"/>
      <c r="AX1880" s="182"/>
      <c r="AY1880" s="85"/>
      <c r="AZ1880" s="271"/>
      <c r="BA1880" s="85"/>
      <c r="BB1880" s="85"/>
      <c r="BC1880" s="85"/>
      <c r="BD1880" s="85"/>
      <c r="BE1880" s="85"/>
      <c r="BF1880" s="85"/>
      <c r="BG1880" s="85"/>
      <c r="BH1880" s="85"/>
      <c r="BI1880" s="307"/>
      <c r="BJ1880" s="85"/>
      <c r="BK1880" s="85"/>
      <c r="BL1880" s="85"/>
      <c r="BM1880" s="85"/>
      <c r="BN1880" s="85"/>
      <c r="BO1880" s="85"/>
      <c r="BP1880" s="85"/>
      <c r="BQ1880" s="85"/>
      <c r="BR1880" s="85"/>
      <c r="BS1880" s="85"/>
      <c r="BT1880" s="69">
        <f>IF(COUNTIF($C$3:C1880, C1880)=1, 1, 0)</f>
        <v>0</v>
      </c>
      <c r="BU1880" s="161" t="str">
        <f t="shared" si="599"/>
        <v/>
      </c>
      <c r="BV1880" s="85"/>
      <c r="BW1880" s="85"/>
      <c r="BX1880" s="85"/>
      <c r="BY1880" s="86" t="s">
        <v>157</v>
      </c>
      <c r="BZ1880" s="171">
        <f t="shared" si="600"/>
        <v>10</v>
      </c>
      <c r="CA1880" s="85"/>
      <c r="CB1880" s="88">
        <f t="shared" si="585"/>
        <v>0</v>
      </c>
      <c r="CC1880" s="172"/>
      <c r="CD1880" s="85"/>
      <c r="CE1880" s="171" t="str">
        <f t="shared" si="587"/>
        <v/>
      </c>
      <c r="CF1880" s="173"/>
      <c r="CG1880" s="173"/>
      <c r="CH1880" s="173"/>
      <c r="CI1880" s="85"/>
      <c r="CJ1880" s="171">
        <f t="shared" si="588"/>
        <v>1</v>
      </c>
      <c r="CK1880" s="171">
        <f t="shared" si="589"/>
        <v>1</v>
      </c>
      <c r="CL1880" s="85"/>
      <c r="CM1880" s="22" t="str">
        <f t="shared" si="597"/>
        <v>1C26TML^</v>
      </c>
    </row>
    <row r="1881" spans="1:91" ht="14.45" customHeight="1" x14ac:dyDescent="0.25">
      <c r="A1881" s="183">
        <f t="shared" si="598"/>
        <v>1879</v>
      </c>
      <c r="B1881" s="430" t="s">
        <v>102</v>
      </c>
      <c r="C1881" s="301"/>
      <c r="D1881" s="265">
        <v>145650569</v>
      </c>
      <c r="E1881" s="241"/>
      <c r="F1881" s="231">
        <v>46088</v>
      </c>
      <c r="G1881" s="265" t="s">
        <v>1753</v>
      </c>
      <c r="H1881" s="273" t="s">
        <v>4101</v>
      </c>
      <c r="I1881" s="273" t="s">
        <v>105</v>
      </c>
      <c r="J1881" s="273" t="s">
        <v>6554</v>
      </c>
      <c r="K1881" s="265" t="s">
        <v>2432</v>
      </c>
      <c r="L1881" s="241"/>
      <c r="M1881" s="265">
        <v>0</v>
      </c>
      <c r="N1881" s="126" t="s">
        <v>2082</v>
      </c>
      <c r="O1881" s="126" t="s">
        <v>2082</v>
      </c>
      <c r="P1881" s="85">
        <v>2830049735</v>
      </c>
      <c r="Q1881" s="231">
        <v>46088</v>
      </c>
      <c r="R1881" s="241">
        <v>1209391403</v>
      </c>
      <c r="S1881" s="241">
        <v>224286948</v>
      </c>
      <c r="T1881" s="231">
        <v>46088</v>
      </c>
      <c r="U1881" s="356">
        <v>16782.55</v>
      </c>
      <c r="V1881" s="356">
        <v>16128.737999999999</v>
      </c>
      <c r="W1881" s="241">
        <v>16</v>
      </c>
      <c r="X1881" s="241">
        <v>30</v>
      </c>
      <c r="Y1881" s="370" t="s">
        <v>2433</v>
      </c>
      <c r="Z1881" s="241" t="s">
        <v>110</v>
      </c>
      <c r="AA1881" s="85"/>
      <c r="AB1881" s="241"/>
      <c r="AC1881" s="246"/>
      <c r="AD1881" s="126" t="s">
        <v>2434</v>
      </c>
      <c r="AE1881" s="241"/>
      <c r="AF1881" s="241"/>
      <c r="AG1881" s="241"/>
      <c r="AH1881" s="241"/>
      <c r="AI1881" s="241"/>
      <c r="AJ1881" s="241"/>
      <c r="AK1881" s="241"/>
      <c r="AL1881" s="241"/>
      <c r="AM1881" s="241"/>
      <c r="AN1881" s="241"/>
      <c r="AO1881" s="81" t="str">
        <f t="shared" si="590"/>
        <v/>
      </c>
      <c r="AP1881" s="81" t="str">
        <f t="shared" si="591"/>
        <v/>
      </c>
      <c r="AQ1881" s="81" t="str">
        <f t="shared" si="592"/>
        <v/>
      </c>
      <c r="AR1881" s="81" t="str">
        <f t="shared" si="593"/>
        <v/>
      </c>
      <c r="AS1881" s="81" t="str">
        <f t="shared" si="594"/>
        <v/>
      </c>
      <c r="AT1881" s="81" t="str">
        <f t="shared" si="595"/>
        <v/>
      </c>
      <c r="AU1881" s="372" t="s">
        <v>10</v>
      </c>
      <c r="AV1881" s="85"/>
      <c r="AW1881" s="182" t="s">
        <v>6999</v>
      </c>
      <c r="AX1881" s="182" t="s">
        <v>7000</v>
      </c>
      <c r="AY1881" s="85"/>
      <c r="AZ1881" s="271"/>
      <c r="BA1881" s="85"/>
      <c r="BB1881" s="85"/>
      <c r="BC1881" s="85"/>
      <c r="BD1881" s="85"/>
      <c r="BE1881" s="85"/>
      <c r="BF1881" s="85"/>
      <c r="BG1881" s="85"/>
      <c r="BH1881" s="85"/>
      <c r="BI1881" s="307"/>
      <c r="BJ1881" s="85"/>
      <c r="BK1881" s="85"/>
      <c r="BL1881" s="85"/>
      <c r="BM1881" s="85"/>
      <c r="BN1881" s="85"/>
      <c r="BO1881" s="85"/>
      <c r="BP1881" s="85"/>
      <c r="BQ1881" s="85"/>
      <c r="BR1881" s="85"/>
      <c r="BS1881" s="85"/>
      <c r="BT1881" s="69">
        <f>IF(COUNTIF($C$3:C1881, C1881)=1, 1, 0)</f>
        <v>0</v>
      </c>
      <c r="BU1881" s="161" t="str">
        <f t="shared" si="599"/>
        <v/>
      </c>
      <c r="BV1881" s="85"/>
      <c r="BW1881" s="85"/>
      <c r="BX1881" s="85"/>
      <c r="BY1881" s="86" t="s">
        <v>157</v>
      </c>
      <c r="BZ1881" s="171">
        <f t="shared" si="600"/>
        <v>10</v>
      </c>
      <c r="CA1881" s="85"/>
      <c r="CB1881" s="88">
        <f t="shared" si="585"/>
        <v>0</v>
      </c>
      <c r="CC1881" s="172"/>
      <c r="CD1881" s="85"/>
      <c r="CE1881" s="171" t="str">
        <f t="shared" si="587"/>
        <v/>
      </c>
      <c r="CF1881" s="173"/>
      <c r="CG1881" s="173"/>
      <c r="CH1881" s="173"/>
      <c r="CI1881" s="85"/>
      <c r="CJ1881" s="171">
        <f t="shared" si="588"/>
        <v>1</v>
      </c>
      <c r="CK1881" s="171">
        <f t="shared" si="589"/>
        <v>1</v>
      </c>
      <c r="CL1881" s="85"/>
      <c r="CM1881" s="22" t="str">
        <f t="shared" si="597"/>
        <v>1C26TML^</v>
      </c>
    </row>
    <row r="1882" spans="1:91" ht="14.45" customHeight="1" x14ac:dyDescent="0.25">
      <c r="A1882" s="183">
        <f t="shared" si="598"/>
        <v>1880</v>
      </c>
      <c r="B1882" s="430" t="s">
        <v>102</v>
      </c>
      <c r="C1882" s="301"/>
      <c r="D1882" s="265">
        <v>145660158</v>
      </c>
      <c r="E1882" s="241"/>
      <c r="F1882" s="231">
        <v>46088</v>
      </c>
      <c r="G1882" s="265" t="s">
        <v>1753</v>
      </c>
      <c r="H1882" s="273" t="s">
        <v>4101</v>
      </c>
      <c r="I1882" s="273" t="s">
        <v>105</v>
      </c>
      <c r="J1882" s="273" t="s">
        <v>6554</v>
      </c>
      <c r="K1882" s="265" t="s">
        <v>2432</v>
      </c>
      <c r="L1882" s="231">
        <v>46097</v>
      </c>
      <c r="M1882" s="265">
        <v>40</v>
      </c>
      <c r="N1882" s="126" t="s">
        <v>2082</v>
      </c>
      <c r="O1882" s="126" t="s">
        <v>2082</v>
      </c>
      <c r="P1882" s="85">
        <v>2830049733</v>
      </c>
      <c r="Q1882" s="231">
        <v>46088</v>
      </c>
      <c r="R1882" s="241">
        <v>1209391367</v>
      </c>
      <c r="S1882" s="241">
        <v>224286965</v>
      </c>
      <c r="T1882" s="231">
        <v>46088</v>
      </c>
      <c r="U1882" s="356">
        <v>6616.9459999999999</v>
      </c>
      <c r="V1882" s="356">
        <v>6383.4539999999997</v>
      </c>
      <c r="W1882" s="241">
        <v>7</v>
      </c>
      <c r="X1882" s="241">
        <v>0</v>
      </c>
      <c r="Y1882" s="370" t="s">
        <v>2433</v>
      </c>
      <c r="Z1882" s="241" t="s">
        <v>110</v>
      </c>
      <c r="AA1882" s="85"/>
      <c r="AB1882" s="241"/>
      <c r="AC1882" s="246"/>
      <c r="AD1882" s="126" t="s">
        <v>2434</v>
      </c>
      <c r="AE1882" s="241"/>
      <c r="AF1882" s="241"/>
      <c r="AG1882" s="241"/>
      <c r="AH1882" s="241"/>
      <c r="AI1882" s="241"/>
      <c r="AJ1882" s="241"/>
      <c r="AK1882" s="241"/>
      <c r="AL1882" s="241"/>
      <c r="AM1882" s="241"/>
      <c r="AN1882" s="241"/>
      <c r="AO1882" s="81" t="str">
        <f t="shared" si="590"/>
        <v/>
      </c>
      <c r="AP1882" s="81" t="str">
        <f t="shared" si="591"/>
        <v/>
      </c>
      <c r="AQ1882" s="81" t="str">
        <f t="shared" si="592"/>
        <v/>
      </c>
      <c r="AR1882" s="81" t="str">
        <f t="shared" si="593"/>
        <v/>
      </c>
      <c r="AS1882" s="81" t="str">
        <f t="shared" si="594"/>
        <v/>
      </c>
      <c r="AT1882" s="81" t="str">
        <f t="shared" si="595"/>
        <v/>
      </c>
      <c r="AU1882" s="372" t="s">
        <v>10</v>
      </c>
      <c r="AV1882" s="85"/>
      <c r="AW1882" s="182">
        <v>0</v>
      </c>
      <c r="AX1882" s="182">
        <v>0</v>
      </c>
      <c r="AY1882" s="85"/>
      <c r="AZ1882" s="271"/>
      <c r="BA1882" s="85"/>
      <c r="BB1882" s="85"/>
      <c r="BC1882" s="85"/>
      <c r="BD1882" s="85"/>
      <c r="BE1882" s="85"/>
      <c r="BF1882" s="85"/>
      <c r="BG1882" s="85"/>
      <c r="BH1882" s="85"/>
      <c r="BI1882" s="307"/>
      <c r="BJ1882" s="85"/>
      <c r="BK1882" s="85"/>
      <c r="BL1882" s="85"/>
      <c r="BM1882" s="85"/>
      <c r="BN1882" s="85"/>
      <c r="BO1882" s="85"/>
      <c r="BP1882" s="85"/>
      <c r="BQ1882" s="85"/>
      <c r="BR1882" s="85"/>
      <c r="BS1882" s="85"/>
      <c r="BT1882" s="69">
        <f>IF(COUNTIF($C$3:C1882, C1882)=1, 1, 0)</f>
        <v>0</v>
      </c>
      <c r="BU1882" s="161" t="str">
        <f t="shared" si="599"/>
        <v/>
      </c>
      <c r="BV1882" s="85"/>
      <c r="BW1882" s="85"/>
      <c r="BX1882" s="85"/>
      <c r="BY1882" s="86" t="s">
        <v>157</v>
      </c>
      <c r="BZ1882" s="171">
        <f t="shared" si="600"/>
        <v>10</v>
      </c>
      <c r="CA1882" s="85"/>
      <c r="CB1882" s="88">
        <f t="shared" si="585"/>
        <v>0</v>
      </c>
      <c r="CC1882" s="172"/>
      <c r="CD1882" s="85"/>
      <c r="CE1882" s="171" t="str">
        <f t="shared" si="587"/>
        <v/>
      </c>
      <c r="CF1882" s="173"/>
      <c r="CG1882" s="173"/>
      <c r="CH1882" s="173"/>
      <c r="CI1882" s="85"/>
      <c r="CJ1882" s="171">
        <f t="shared" si="588"/>
        <v>1</v>
      </c>
      <c r="CK1882" s="171">
        <f t="shared" si="589"/>
        <v>1</v>
      </c>
      <c r="CL1882" s="85"/>
      <c r="CM1882" s="22" t="str">
        <f t="shared" si="597"/>
        <v>1C26TML^</v>
      </c>
    </row>
    <row r="1883" spans="1:91" ht="14.45" customHeight="1" x14ac:dyDescent="0.25">
      <c r="A1883" s="183">
        <f t="shared" si="598"/>
        <v>1881</v>
      </c>
      <c r="B1883" s="430" t="s">
        <v>102</v>
      </c>
      <c r="C1883" s="301"/>
      <c r="D1883" s="265">
        <v>145660198</v>
      </c>
      <c r="E1883" s="241"/>
      <c r="F1883" s="231">
        <v>46088</v>
      </c>
      <c r="G1883" s="265" t="s">
        <v>1753</v>
      </c>
      <c r="H1883" s="273" t="s">
        <v>4101</v>
      </c>
      <c r="I1883" s="273" t="s">
        <v>105</v>
      </c>
      <c r="J1883" s="273" t="s">
        <v>6554</v>
      </c>
      <c r="K1883" s="265" t="s">
        <v>2432</v>
      </c>
      <c r="L1883" s="231">
        <v>46097</v>
      </c>
      <c r="M1883" s="265">
        <v>0</v>
      </c>
      <c r="N1883" s="126" t="s">
        <v>2082</v>
      </c>
      <c r="O1883" s="126" t="s">
        <v>2082</v>
      </c>
      <c r="P1883" s="85">
        <v>2830049734</v>
      </c>
      <c r="Q1883" s="231">
        <v>46088</v>
      </c>
      <c r="R1883" s="241">
        <v>1209391368</v>
      </c>
      <c r="S1883" s="241">
        <v>224286973</v>
      </c>
      <c r="T1883" s="231">
        <v>46088</v>
      </c>
      <c r="U1883" s="356">
        <v>3217.306</v>
      </c>
      <c r="V1883" s="356">
        <v>3132.0349999999999</v>
      </c>
      <c r="W1883" s="241">
        <v>4</v>
      </c>
      <c r="X1883" s="241">
        <v>0</v>
      </c>
      <c r="Y1883" s="370" t="s">
        <v>2433</v>
      </c>
      <c r="Z1883" s="241" t="s">
        <v>110</v>
      </c>
      <c r="AA1883" s="85"/>
      <c r="AB1883" s="241"/>
      <c r="AC1883" s="246"/>
      <c r="AD1883" s="126" t="s">
        <v>2434</v>
      </c>
      <c r="AE1883" s="241"/>
      <c r="AF1883" s="241"/>
      <c r="AG1883" s="241"/>
      <c r="AH1883" s="241"/>
      <c r="AI1883" s="241"/>
      <c r="AJ1883" s="241"/>
      <c r="AK1883" s="241"/>
      <c r="AL1883" s="241"/>
      <c r="AM1883" s="241"/>
      <c r="AN1883" s="241"/>
      <c r="AO1883" s="81" t="str">
        <f t="shared" si="590"/>
        <v/>
      </c>
      <c r="AP1883" s="81" t="str">
        <f t="shared" si="591"/>
        <v/>
      </c>
      <c r="AQ1883" s="81" t="str">
        <f t="shared" si="592"/>
        <v/>
      </c>
      <c r="AR1883" s="81" t="str">
        <f t="shared" si="593"/>
        <v/>
      </c>
      <c r="AS1883" s="81" t="str">
        <f t="shared" si="594"/>
        <v/>
      </c>
      <c r="AT1883" s="81" t="str">
        <f t="shared" si="595"/>
        <v/>
      </c>
      <c r="AU1883" s="372" t="s">
        <v>10</v>
      </c>
      <c r="AV1883" s="85"/>
      <c r="AW1883" s="182">
        <v>0</v>
      </c>
      <c r="AX1883" s="182">
        <v>0</v>
      </c>
      <c r="AY1883" s="85"/>
      <c r="AZ1883" s="271"/>
      <c r="BA1883" s="85"/>
      <c r="BB1883" s="85"/>
      <c r="BC1883" s="85"/>
      <c r="BD1883" s="85"/>
      <c r="BE1883" s="85"/>
      <c r="BF1883" s="85"/>
      <c r="BG1883" s="85"/>
      <c r="BH1883" s="85"/>
      <c r="BI1883" s="307"/>
      <c r="BJ1883" s="85"/>
      <c r="BK1883" s="85"/>
      <c r="BL1883" s="85"/>
      <c r="BM1883" s="85"/>
      <c r="BN1883" s="85"/>
      <c r="BO1883" s="85"/>
      <c r="BP1883" s="85"/>
      <c r="BQ1883" s="85"/>
      <c r="BR1883" s="85"/>
      <c r="BS1883" s="85"/>
      <c r="BT1883" s="69">
        <f>IF(COUNTIF($C$3:C1883, C1883)=1, 1, 0)</f>
        <v>0</v>
      </c>
      <c r="BU1883" s="161" t="str">
        <f t="shared" si="599"/>
        <v/>
      </c>
      <c r="BV1883" s="85"/>
      <c r="BW1883" s="85"/>
      <c r="BX1883" s="85"/>
      <c r="BY1883" s="86" t="s">
        <v>157</v>
      </c>
      <c r="BZ1883" s="171">
        <f t="shared" si="600"/>
        <v>10</v>
      </c>
      <c r="CA1883" s="85"/>
      <c r="CB1883" s="88">
        <f t="shared" si="585"/>
        <v>0</v>
      </c>
      <c r="CC1883" s="172"/>
      <c r="CD1883" s="85"/>
      <c r="CE1883" s="171" t="str">
        <f t="shared" si="587"/>
        <v/>
      </c>
      <c r="CF1883" s="173"/>
      <c r="CG1883" s="173"/>
      <c r="CH1883" s="173"/>
      <c r="CI1883" s="85"/>
      <c r="CJ1883" s="171">
        <f t="shared" si="588"/>
        <v>1</v>
      </c>
      <c r="CK1883" s="171">
        <f t="shared" si="589"/>
        <v>1</v>
      </c>
      <c r="CL1883" s="85"/>
      <c r="CM1883" s="22" t="str">
        <f t="shared" si="597"/>
        <v>1C26TML^</v>
      </c>
    </row>
    <row r="1884" spans="1:91" ht="14.45" customHeight="1" x14ac:dyDescent="0.25">
      <c r="A1884" s="183">
        <f t="shared" si="598"/>
        <v>1882</v>
      </c>
      <c r="B1884" s="430" t="s">
        <v>102</v>
      </c>
      <c r="C1884" s="301"/>
      <c r="D1884" s="265">
        <v>145660067</v>
      </c>
      <c r="E1884" s="241"/>
      <c r="F1884" s="231">
        <v>46088</v>
      </c>
      <c r="G1884" s="265" t="s">
        <v>1753</v>
      </c>
      <c r="H1884" s="273" t="s">
        <v>4101</v>
      </c>
      <c r="I1884" s="273" t="s">
        <v>105</v>
      </c>
      <c r="J1884" s="273" t="s">
        <v>6554</v>
      </c>
      <c r="K1884" s="265" t="s">
        <v>2432</v>
      </c>
      <c r="L1884" s="231">
        <v>46097</v>
      </c>
      <c r="M1884" s="265">
        <v>0</v>
      </c>
      <c r="N1884" s="126" t="s">
        <v>2082</v>
      </c>
      <c r="O1884" s="126" t="s">
        <v>2082</v>
      </c>
      <c r="P1884" s="85">
        <v>2830049732</v>
      </c>
      <c r="Q1884" s="231">
        <v>46088</v>
      </c>
      <c r="R1884" s="241">
        <v>1209391366</v>
      </c>
      <c r="S1884" s="241">
        <v>224286961</v>
      </c>
      <c r="T1884" s="231">
        <v>46088</v>
      </c>
      <c r="U1884" s="356">
        <v>8047.1139999999996</v>
      </c>
      <c r="V1884" s="356">
        <v>7702.1379999999999</v>
      </c>
      <c r="W1884" s="241">
        <v>9</v>
      </c>
      <c r="X1884" s="241">
        <v>30</v>
      </c>
      <c r="Y1884" s="370" t="s">
        <v>2433</v>
      </c>
      <c r="Z1884" s="241" t="s">
        <v>110</v>
      </c>
      <c r="AA1884" s="85"/>
      <c r="AB1884" s="241"/>
      <c r="AC1884" s="246"/>
      <c r="AD1884" s="126" t="s">
        <v>2434</v>
      </c>
      <c r="AE1884" s="241"/>
      <c r="AF1884" s="241"/>
      <c r="AG1884" s="241"/>
      <c r="AH1884" s="241"/>
      <c r="AI1884" s="241"/>
      <c r="AJ1884" s="241"/>
      <c r="AK1884" s="241"/>
      <c r="AL1884" s="241"/>
      <c r="AM1884" s="241"/>
      <c r="AN1884" s="241"/>
      <c r="AO1884" s="81" t="str">
        <f t="shared" si="590"/>
        <v/>
      </c>
      <c r="AP1884" s="81" t="str">
        <f t="shared" si="591"/>
        <v/>
      </c>
      <c r="AQ1884" s="81" t="str">
        <f t="shared" si="592"/>
        <v/>
      </c>
      <c r="AR1884" s="81" t="str">
        <f t="shared" si="593"/>
        <v/>
      </c>
      <c r="AS1884" s="81" t="str">
        <f t="shared" si="594"/>
        <v/>
      </c>
      <c r="AT1884" s="81" t="str">
        <f t="shared" si="595"/>
        <v/>
      </c>
      <c r="AU1884" s="372" t="s">
        <v>10</v>
      </c>
      <c r="AV1884" s="85"/>
      <c r="AW1884" s="182" t="s">
        <v>7001</v>
      </c>
      <c r="AX1884" s="182" t="s">
        <v>7002</v>
      </c>
      <c r="AY1884" s="85"/>
      <c r="AZ1884" s="271"/>
      <c r="BA1884" s="85"/>
      <c r="BB1884" s="85"/>
      <c r="BC1884" s="85"/>
      <c r="BD1884" s="85"/>
      <c r="BE1884" s="85"/>
      <c r="BF1884" s="85"/>
      <c r="BG1884" s="85"/>
      <c r="BH1884" s="85"/>
      <c r="BI1884" s="307"/>
      <c r="BJ1884" s="85"/>
      <c r="BK1884" s="85"/>
      <c r="BL1884" s="85"/>
      <c r="BM1884" s="85"/>
      <c r="BN1884" s="85"/>
      <c r="BO1884" s="85"/>
      <c r="BP1884" s="85"/>
      <c r="BQ1884" s="85"/>
      <c r="BR1884" s="85"/>
      <c r="BS1884" s="85"/>
      <c r="BT1884" s="69">
        <f>IF(COUNTIF($C$3:C1884, C1884)=1, 1, 0)</f>
        <v>0</v>
      </c>
      <c r="BU1884" s="161" t="str">
        <f t="shared" si="599"/>
        <v/>
      </c>
      <c r="BV1884" s="85"/>
      <c r="BW1884" s="85"/>
      <c r="BX1884" s="85"/>
      <c r="BY1884" s="86" t="s">
        <v>157</v>
      </c>
      <c r="BZ1884" s="171">
        <f t="shared" si="600"/>
        <v>10</v>
      </c>
      <c r="CA1884" s="85"/>
      <c r="CB1884" s="88">
        <f t="shared" si="585"/>
        <v>0</v>
      </c>
      <c r="CC1884" s="172"/>
      <c r="CD1884" s="85"/>
      <c r="CE1884" s="171" t="str">
        <f t="shared" si="587"/>
        <v/>
      </c>
      <c r="CF1884" s="173"/>
      <c r="CG1884" s="173"/>
      <c r="CH1884" s="173"/>
      <c r="CI1884" s="85"/>
      <c r="CJ1884" s="171">
        <f t="shared" si="588"/>
        <v>1</v>
      </c>
      <c r="CK1884" s="171">
        <f t="shared" si="589"/>
        <v>1</v>
      </c>
      <c r="CL1884" s="85"/>
      <c r="CM1884" s="22" t="str">
        <f t="shared" si="597"/>
        <v>1C26TML^</v>
      </c>
    </row>
    <row r="1885" spans="1:91" ht="14.45" customHeight="1" x14ac:dyDescent="0.25">
      <c r="A1885" s="183">
        <f t="shared" si="598"/>
        <v>1883</v>
      </c>
      <c r="B1885" s="430" t="s">
        <v>102</v>
      </c>
      <c r="C1885" s="301"/>
      <c r="D1885" s="265">
        <v>145571556</v>
      </c>
      <c r="E1885" s="241"/>
      <c r="F1885" s="231">
        <v>46084</v>
      </c>
      <c r="G1885" s="265" t="s">
        <v>1753</v>
      </c>
      <c r="H1885" s="273" t="s">
        <v>4101</v>
      </c>
      <c r="I1885" s="273" t="s">
        <v>105</v>
      </c>
      <c r="J1885" s="273" t="s">
        <v>6554</v>
      </c>
      <c r="K1885" s="265" t="s">
        <v>2432</v>
      </c>
      <c r="L1885" s="231">
        <v>46090</v>
      </c>
      <c r="M1885" s="265">
        <v>40</v>
      </c>
      <c r="N1885" s="126" t="s">
        <v>2082</v>
      </c>
      <c r="O1885" s="126" t="s">
        <v>2082</v>
      </c>
      <c r="P1885" s="85">
        <v>2830049511</v>
      </c>
      <c r="Q1885" s="231">
        <v>46084</v>
      </c>
      <c r="R1885" s="241">
        <v>1209390037</v>
      </c>
      <c r="S1885" s="241">
        <v>224269477</v>
      </c>
      <c r="T1885" s="231">
        <v>46084</v>
      </c>
      <c r="U1885" s="356">
        <v>9689.6859999999997</v>
      </c>
      <c r="V1885" s="433">
        <v>9432.8690000000006</v>
      </c>
      <c r="W1885" s="241">
        <v>10</v>
      </c>
      <c r="X1885" s="241">
        <v>0</v>
      </c>
      <c r="Y1885" s="370" t="s">
        <v>2433</v>
      </c>
      <c r="Z1885" s="241" t="s">
        <v>110</v>
      </c>
      <c r="AA1885" s="85"/>
      <c r="AB1885" s="241"/>
      <c r="AC1885" s="246"/>
      <c r="AD1885" s="126" t="s">
        <v>2434</v>
      </c>
      <c r="AE1885" s="241"/>
      <c r="AF1885" s="241"/>
      <c r="AG1885" s="241"/>
      <c r="AH1885" s="241"/>
      <c r="AI1885" s="241"/>
      <c r="AJ1885" s="241"/>
      <c r="AK1885" s="241"/>
      <c r="AL1885" s="241"/>
      <c r="AM1885" s="241"/>
      <c r="AN1885" s="241"/>
      <c r="AO1885" s="81" t="str">
        <f t="shared" si="590"/>
        <v/>
      </c>
      <c r="AP1885" s="81" t="str">
        <f t="shared" si="591"/>
        <v/>
      </c>
      <c r="AQ1885" s="81" t="str">
        <f t="shared" si="592"/>
        <v/>
      </c>
      <c r="AR1885" s="81" t="str">
        <f t="shared" si="593"/>
        <v/>
      </c>
      <c r="AS1885" s="81" t="str">
        <f t="shared" si="594"/>
        <v/>
      </c>
      <c r="AT1885" s="81" t="str">
        <f t="shared" si="595"/>
        <v/>
      </c>
      <c r="AU1885" s="372" t="s">
        <v>10</v>
      </c>
      <c r="AV1885" s="85"/>
      <c r="AW1885" s="182" t="s">
        <v>7003</v>
      </c>
      <c r="AX1885" s="182">
        <v>250</v>
      </c>
      <c r="AY1885" s="85"/>
      <c r="AZ1885" s="271"/>
      <c r="BA1885" s="85"/>
      <c r="BB1885" s="85"/>
      <c r="BC1885" s="85"/>
      <c r="BD1885" s="85"/>
      <c r="BE1885" s="85"/>
      <c r="BF1885" s="85"/>
      <c r="BG1885" s="85"/>
      <c r="BH1885" s="85"/>
      <c r="BI1885" s="307"/>
      <c r="BJ1885" s="85"/>
      <c r="BK1885" s="85"/>
      <c r="BL1885" s="85"/>
      <c r="BM1885" s="85"/>
      <c r="BN1885" s="85"/>
      <c r="BO1885" s="85"/>
      <c r="BP1885" s="85"/>
      <c r="BQ1885" s="85"/>
      <c r="BR1885" s="85"/>
      <c r="BS1885" s="85"/>
      <c r="BT1885" s="69">
        <f>IF(COUNTIF($C$3:C1885, C1885)=1, 1, 0)</f>
        <v>0</v>
      </c>
      <c r="BU1885" s="161" t="str">
        <f t="shared" si="599"/>
        <v/>
      </c>
      <c r="BV1885" s="85"/>
      <c r="BW1885" s="85"/>
      <c r="BX1885" s="85"/>
      <c r="BY1885" s="86" t="s">
        <v>157</v>
      </c>
      <c r="BZ1885" s="171">
        <f t="shared" si="600"/>
        <v>10</v>
      </c>
      <c r="CA1885" s="85"/>
      <c r="CB1885" s="88">
        <f t="shared" si="585"/>
        <v>0</v>
      </c>
      <c r="CC1885" s="172"/>
      <c r="CD1885" s="85"/>
      <c r="CE1885" s="171" t="str">
        <f t="shared" si="587"/>
        <v/>
      </c>
      <c r="CF1885" s="173"/>
      <c r="CG1885" s="173"/>
      <c r="CH1885" s="173"/>
      <c r="CI1885" s="85"/>
      <c r="CJ1885" s="171">
        <f t="shared" si="588"/>
        <v>1</v>
      </c>
      <c r="CK1885" s="171">
        <f t="shared" si="589"/>
        <v>1</v>
      </c>
      <c r="CL1885" s="85"/>
      <c r="CM1885" s="22" t="str">
        <f t="shared" si="597"/>
        <v>1C26TML^</v>
      </c>
    </row>
    <row r="1886" spans="1:91" ht="14.45" customHeight="1" x14ac:dyDescent="0.25">
      <c r="A1886" s="183">
        <f t="shared" si="598"/>
        <v>1884</v>
      </c>
      <c r="B1886" s="430" t="s">
        <v>102</v>
      </c>
      <c r="C1886" s="301"/>
      <c r="D1886" s="265">
        <v>145571634</v>
      </c>
      <c r="E1886" s="241"/>
      <c r="F1886" s="231">
        <v>46084</v>
      </c>
      <c r="G1886" s="265" t="s">
        <v>1753</v>
      </c>
      <c r="H1886" s="273" t="s">
        <v>4101</v>
      </c>
      <c r="I1886" s="273" t="s">
        <v>105</v>
      </c>
      <c r="J1886" s="273" t="s">
        <v>6554</v>
      </c>
      <c r="K1886" s="265" t="s">
        <v>2432</v>
      </c>
      <c r="L1886" s="231">
        <v>46090</v>
      </c>
      <c r="M1886" s="265">
        <v>0</v>
      </c>
      <c r="N1886" s="126" t="s">
        <v>2082</v>
      </c>
      <c r="O1886" s="126" t="s">
        <v>2082</v>
      </c>
      <c r="P1886" s="85">
        <v>2830049512</v>
      </c>
      <c r="Q1886" s="231">
        <v>46084</v>
      </c>
      <c r="R1886" s="241">
        <v>1209390039</v>
      </c>
      <c r="S1886" s="241">
        <v>224269480</v>
      </c>
      <c r="T1886" s="231">
        <v>46084</v>
      </c>
      <c r="U1886" s="356">
        <v>3332.4259999999999</v>
      </c>
      <c r="V1886" s="356">
        <v>3214.8389999999999</v>
      </c>
      <c r="W1886" s="241">
        <v>4</v>
      </c>
      <c r="X1886" s="241">
        <v>0</v>
      </c>
      <c r="Y1886" s="370" t="s">
        <v>2433</v>
      </c>
      <c r="Z1886" s="241" t="s">
        <v>110</v>
      </c>
      <c r="AA1886" s="85"/>
      <c r="AB1886" s="241"/>
      <c r="AC1886" s="246"/>
      <c r="AD1886" s="126" t="s">
        <v>2434</v>
      </c>
      <c r="AE1886" s="241"/>
      <c r="AF1886" s="241"/>
      <c r="AG1886" s="241"/>
      <c r="AH1886" s="241"/>
      <c r="AI1886" s="241"/>
      <c r="AJ1886" s="241"/>
      <c r="AK1886" s="241"/>
      <c r="AL1886" s="241"/>
      <c r="AM1886" s="241"/>
      <c r="AN1886" s="241"/>
      <c r="AO1886" s="81" t="str">
        <f t="shared" si="590"/>
        <v/>
      </c>
      <c r="AP1886" s="81" t="str">
        <f t="shared" si="591"/>
        <v/>
      </c>
      <c r="AQ1886" s="81" t="str">
        <f t="shared" si="592"/>
        <v/>
      </c>
      <c r="AR1886" s="81" t="str">
        <f t="shared" si="593"/>
        <v/>
      </c>
      <c r="AS1886" s="81" t="str">
        <f t="shared" si="594"/>
        <v/>
      </c>
      <c r="AT1886" s="81" t="str">
        <f t="shared" si="595"/>
        <v/>
      </c>
      <c r="AU1886" s="372" t="s">
        <v>10</v>
      </c>
      <c r="AV1886" s="85"/>
      <c r="AW1886" s="182">
        <v>0</v>
      </c>
      <c r="AX1886" s="182">
        <v>0</v>
      </c>
      <c r="AY1886" s="85"/>
      <c r="AZ1886" s="271"/>
      <c r="BA1886" s="85"/>
      <c r="BB1886" s="85"/>
      <c r="BC1886" s="85"/>
      <c r="BD1886" s="85"/>
      <c r="BE1886" s="85"/>
      <c r="BF1886" s="85"/>
      <c r="BG1886" s="85"/>
      <c r="BH1886" s="85"/>
      <c r="BI1886" s="307"/>
      <c r="BJ1886" s="85"/>
      <c r="BK1886" s="85"/>
      <c r="BL1886" s="85"/>
      <c r="BM1886" s="85"/>
      <c r="BN1886" s="85"/>
      <c r="BO1886" s="85"/>
      <c r="BP1886" s="85"/>
      <c r="BQ1886" s="85"/>
      <c r="BR1886" s="85"/>
      <c r="BS1886" s="85"/>
      <c r="BT1886" s="69">
        <f>IF(COUNTIF($C$3:C1886, C1886)=1, 1, 0)</f>
        <v>0</v>
      </c>
      <c r="BU1886" s="161" t="str">
        <f t="shared" si="599"/>
        <v/>
      </c>
      <c r="BV1886" s="85"/>
      <c r="BW1886" s="85"/>
      <c r="BX1886" s="85"/>
      <c r="BY1886" s="86" t="s">
        <v>157</v>
      </c>
      <c r="BZ1886" s="171">
        <f t="shared" si="600"/>
        <v>10</v>
      </c>
      <c r="CA1886" s="85"/>
      <c r="CB1886" s="88">
        <f t="shared" si="585"/>
        <v>0</v>
      </c>
      <c r="CC1886" s="172"/>
      <c r="CD1886" s="85"/>
      <c r="CE1886" s="171" t="str">
        <f t="shared" si="587"/>
        <v/>
      </c>
      <c r="CF1886" s="173"/>
      <c r="CG1886" s="173"/>
      <c r="CH1886" s="173"/>
      <c r="CI1886" s="85"/>
      <c r="CJ1886" s="171">
        <f t="shared" si="588"/>
        <v>1</v>
      </c>
      <c r="CK1886" s="171">
        <f t="shared" si="589"/>
        <v>1</v>
      </c>
      <c r="CL1886" s="85"/>
      <c r="CM1886" s="22" t="str">
        <f t="shared" si="597"/>
        <v>1C26TML^</v>
      </c>
    </row>
    <row r="1887" spans="1:91" ht="14.45" customHeight="1" x14ac:dyDescent="0.25">
      <c r="A1887" s="183">
        <f t="shared" si="598"/>
        <v>1885</v>
      </c>
      <c r="B1887" s="434" t="s">
        <v>102</v>
      </c>
      <c r="C1887" s="412"/>
      <c r="D1887" s="265">
        <v>145527176</v>
      </c>
      <c r="E1887" s="274"/>
      <c r="F1887" s="275">
        <v>46084</v>
      </c>
      <c r="G1887" s="265" t="s">
        <v>1753</v>
      </c>
      <c r="H1887" s="273" t="s">
        <v>4101</v>
      </c>
      <c r="I1887" s="273" t="s">
        <v>105</v>
      </c>
      <c r="J1887" s="273" t="s">
        <v>6554</v>
      </c>
      <c r="K1887" s="273" t="s">
        <v>2432</v>
      </c>
      <c r="L1887" s="275">
        <v>46090</v>
      </c>
      <c r="M1887" s="273">
        <v>0</v>
      </c>
      <c r="N1887" s="126" t="s">
        <v>2082</v>
      </c>
      <c r="O1887" s="126" t="s">
        <v>2082</v>
      </c>
      <c r="P1887" s="168">
        <v>2830049513</v>
      </c>
      <c r="Q1887" s="231">
        <v>46084</v>
      </c>
      <c r="R1887" s="274">
        <v>1209390041</v>
      </c>
      <c r="S1887" s="274">
        <v>224269475</v>
      </c>
      <c r="T1887" s="231">
        <v>46084</v>
      </c>
      <c r="U1887" s="422">
        <v>2173.9670000000001</v>
      </c>
      <c r="V1887" s="422">
        <v>2097.2550000000001</v>
      </c>
      <c r="W1887" s="274">
        <v>2</v>
      </c>
      <c r="X1887" s="274">
        <v>0</v>
      </c>
      <c r="Y1887" s="370" t="s">
        <v>2433</v>
      </c>
      <c r="Z1887" s="241" t="s">
        <v>110</v>
      </c>
      <c r="AA1887" s="85"/>
      <c r="AB1887" s="241"/>
      <c r="AC1887" s="246"/>
      <c r="AD1887" s="126" t="s">
        <v>2434</v>
      </c>
      <c r="AE1887" s="274"/>
      <c r="AF1887" s="274"/>
      <c r="AG1887" s="274"/>
      <c r="AH1887" s="274"/>
      <c r="AI1887" s="274"/>
      <c r="AJ1887" s="274"/>
      <c r="AK1887" s="274"/>
      <c r="AL1887" s="274"/>
      <c r="AM1887" s="274"/>
      <c r="AN1887" s="274"/>
      <c r="AO1887" s="81" t="str">
        <f t="shared" si="590"/>
        <v/>
      </c>
      <c r="AP1887" s="81" t="str">
        <f t="shared" si="591"/>
        <v/>
      </c>
      <c r="AQ1887" s="81" t="str">
        <f t="shared" si="592"/>
        <v/>
      </c>
      <c r="AR1887" s="81" t="str">
        <f t="shared" si="593"/>
        <v/>
      </c>
      <c r="AS1887" s="81" t="str">
        <f t="shared" si="594"/>
        <v/>
      </c>
      <c r="AT1887" s="81" t="str">
        <f t="shared" si="595"/>
        <v/>
      </c>
      <c r="AU1887" s="372" t="s">
        <v>10</v>
      </c>
      <c r="AV1887" s="168"/>
      <c r="AW1887" s="182">
        <v>0</v>
      </c>
      <c r="AX1887" s="182">
        <v>0</v>
      </c>
      <c r="AY1887" s="168"/>
      <c r="AZ1887" s="278"/>
      <c r="BA1887" s="168"/>
      <c r="BB1887" s="168"/>
      <c r="BC1887" s="168"/>
      <c r="BD1887" s="168"/>
      <c r="BE1887" s="168"/>
      <c r="BF1887" s="168"/>
      <c r="BG1887" s="168"/>
      <c r="BH1887" s="168"/>
      <c r="BI1887" s="413"/>
      <c r="BJ1887" s="85"/>
      <c r="BK1887" s="85"/>
      <c r="BL1887" s="85"/>
      <c r="BM1887" s="85"/>
      <c r="BN1887" s="85"/>
      <c r="BO1887" s="85"/>
      <c r="BP1887" s="85"/>
      <c r="BQ1887" s="85"/>
      <c r="BR1887" s="85"/>
      <c r="BS1887" s="85"/>
      <c r="BT1887" s="69">
        <f>IF(COUNTIF($C$3:C1887, C1887)=1, 1, 0)</f>
        <v>0</v>
      </c>
      <c r="BU1887" s="161" t="str">
        <f t="shared" si="599"/>
        <v/>
      </c>
      <c r="BV1887" s="85"/>
      <c r="BW1887" s="85"/>
      <c r="BX1887" s="85"/>
      <c r="BY1887" s="86" t="s">
        <v>157</v>
      </c>
      <c r="BZ1887" s="171">
        <f t="shared" si="600"/>
        <v>10</v>
      </c>
      <c r="CA1887" s="85"/>
      <c r="CB1887" s="88">
        <f t="shared" si="585"/>
        <v>0</v>
      </c>
      <c r="CC1887" s="172"/>
      <c r="CD1887" s="85"/>
      <c r="CE1887" s="171" t="str">
        <f t="shared" si="587"/>
        <v/>
      </c>
      <c r="CF1887" s="173"/>
      <c r="CG1887" s="173"/>
      <c r="CH1887" s="173"/>
      <c r="CI1887" s="85"/>
      <c r="CJ1887" s="171">
        <f t="shared" si="588"/>
        <v>1</v>
      </c>
      <c r="CK1887" s="171">
        <f t="shared" si="589"/>
        <v>1</v>
      </c>
      <c r="CL1887" s="85"/>
      <c r="CM1887" s="22" t="str">
        <f t="shared" si="597"/>
        <v>1C26TML^</v>
      </c>
    </row>
    <row r="1888" spans="1:91" ht="14.45" customHeight="1" x14ac:dyDescent="0.25">
      <c r="A1888" s="183">
        <f t="shared" si="598"/>
        <v>1886</v>
      </c>
      <c r="B1888" s="265" t="s">
        <v>102</v>
      </c>
      <c r="C1888" s="301"/>
      <c r="D1888" s="265">
        <v>145581180</v>
      </c>
      <c r="E1888" s="241"/>
      <c r="F1888" s="231">
        <v>46084</v>
      </c>
      <c r="G1888" s="265" t="s">
        <v>1753</v>
      </c>
      <c r="H1888" s="273" t="s">
        <v>4101</v>
      </c>
      <c r="I1888" s="273" t="s">
        <v>105</v>
      </c>
      <c r="J1888" s="273" t="s">
        <v>6554</v>
      </c>
      <c r="K1888" s="265" t="s">
        <v>2432</v>
      </c>
      <c r="L1888" s="231">
        <v>46090</v>
      </c>
      <c r="M1888" s="273">
        <v>0</v>
      </c>
      <c r="N1888" s="126" t="s">
        <v>2082</v>
      </c>
      <c r="O1888" s="126" t="s">
        <v>2082</v>
      </c>
      <c r="P1888" s="168">
        <v>2830049514</v>
      </c>
      <c r="Q1888" s="231">
        <v>46084</v>
      </c>
      <c r="R1888" s="241">
        <v>1209390043</v>
      </c>
      <c r="S1888" s="241">
        <v>224269488</v>
      </c>
      <c r="T1888" s="231">
        <v>46084</v>
      </c>
      <c r="U1888" s="356">
        <v>3420.0920000000001</v>
      </c>
      <c r="V1888" s="356">
        <v>3310.4490000000001</v>
      </c>
      <c r="W1888" s="241">
        <v>4</v>
      </c>
      <c r="X1888" s="241">
        <v>0</v>
      </c>
      <c r="Y1888" s="370" t="s">
        <v>2433</v>
      </c>
      <c r="Z1888" s="241" t="s">
        <v>110</v>
      </c>
      <c r="AA1888" s="85"/>
      <c r="AB1888" s="241"/>
      <c r="AC1888" s="246"/>
      <c r="AD1888" s="126" t="s">
        <v>2434</v>
      </c>
      <c r="AE1888" s="241"/>
      <c r="AF1888" s="241"/>
      <c r="AG1888" s="241"/>
      <c r="AH1888" s="241"/>
      <c r="AI1888" s="241"/>
      <c r="AJ1888" s="241"/>
      <c r="AK1888" s="241"/>
      <c r="AL1888" s="241"/>
      <c r="AM1888" s="241"/>
      <c r="AN1888" s="241"/>
      <c r="AO1888" s="81" t="str">
        <f t="shared" si="590"/>
        <v/>
      </c>
      <c r="AP1888" s="81" t="str">
        <f t="shared" si="591"/>
        <v/>
      </c>
      <c r="AQ1888" s="81" t="str">
        <f t="shared" si="592"/>
        <v/>
      </c>
      <c r="AR1888" s="81" t="str">
        <f t="shared" si="593"/>
        <v/>
      </c>
      <c r="AS1888" s="81" t="str">
        <f t="shared" si="594"/>
        <v/>
      </c>
      <c r="AT1888" s="81" t="str">
        <f t="shared" si="595"/>
        <v/>
      </c>
      <c r="AU1888" s="372" t="s">
        <v>10</v>
      </c>
      <c r="AV1888" s="85"/>
      <c r="AW1888" s="182">
        <v>0</v>
      </c>
      <c r="AX1888" s="182">
        <v>0</v>
      </c>
      <c r="AY1888" s="85"/>
      <c r="AZ1888" s="271"/>
      <c r="BA1888" s="85"/>
      <c r="BB1888" s="85"/>
      <c r="BC1888" s="85"/>
      <c r="BD1888" s="85"/>
      <c r="BE1888" s="85"/>
      <c r="BF1888" s="85"/>
      <c r="BG1888" s="85"/>
      <c r="BH1888" s="85"/>
      <c r="BI1888" s="307"/>
      <c r="BJ1888" s="85"/>
      <c r="BK1888" s="85"/>
      <c r="BL1888" s="85"/>
      <c r="BM1888" s="85"/>
      <c r="BN1888" s="85"/>
      <c r="BO1888" s="85"/>
      <c r="BP1888" s="85"/>
      <c r="BQ1888" s="85"/>
      <c r="BR1888" s="85"/>
      <c r="BS1888" s="85"/>
      <c r="BT1888" s="69">
        <f>IF(COUNTIF($C$3:C1888, C1888)=1, 1, 0)</f>
        <v>0</v>
      </c>
      <c r="BU1888" s="161" t="str">
        <f t="shared" si="599"/>
        <v/>
      </c>
      <c r="BV1888" s="85"/>
      <c r="BW1888" s="85"/>
      <c r="BX1888" s="85"/>
      <c r="BY1888" s="86" t="s">
        <v>157</v>
      </c>
      <c r="BZ1888" s="171">
        <f t="shared" si="600"/>
        <v>10</v>
      </c>
      <c r="CA1888" s="85"/>
      <c r="CB1888" s="88">
        <f t="shared" si="585"/>
        <v>0</v>
      </c>
      <c r="CC1888" s="172"/>
      <c r="CD1888" s="85"/>
      <c r="CE1888" s="171" t="str">
        <f t="shared" si="587"/>
        <v/>
      </c>
      <c r="CF1888" s="173"/>
      <c r="CG1888" s="173"/>
      <c r="CH1888" s="173"/>
      <c r="CI1888" s="85"/>
      <c r="CJ1888" s="171">
        <f t="shared" si="588"/>
        <v>1</v>
      </c>
      <c r="CK1888" s="171">
        <f t="shared" si="589"/>
        <v>1</v>
      </c>
      <c r="CL1888" s="85"/>
      <c r="CM1888" s="22" t="str">
        <f t="shared" si="597"/>
        <v>1C26TML^</v>
      </c>
    </row>
    <row r="1889" spans="1:91" ht="14.45" customHeight="1" x14ac:dyDescent="0.25">
      <c r="A1889" s="183">
        <f t="shared" si="598"/>
        <v>1887</v>
      </c>
      <c r="B1889" s="273" t="s">
        <v>102</v>
      </c>
      <c r="C1889" s="412"/>
      <c r="D1889" s="273">
        <v>145549676</v>
      </c>
      <c r="E1889" s="274"/>
      <c r="F1889" s="275">
        <v>46083</v>
      </c>
      <c r="G1889" s="273" t="s">
        <v>2430</v>
      </c>
      <c r="H1889" s="273" t="s">
        <v>7004</v>
      </c>
      <c r="I1889" s="273" t="s">
        <v>2431</v>
      </c>
      <c r="J1889" s="273" t="s">
        <v>7005</v>
      </c>
      <c r="K1889" s="273" t="s">
        <v>2432</v>
      </c>
      <c r="L1889" s="435"/>
      <c r="M1889" s="273">
        <v>40</v>
      </c>
      <c r="N1889" s="126" t="s">
        <v>2082</v>
      </c>
      <c r="O1889" s="126" t="s">
        <v>2082</v>
      </c>
      <c r="P1889" s="168">
        <v>2830049441</v>
      </c>
      <c r="Q1889" s="436">
        <v>46083</v>
      </c>
      <c r="R1889" s="274">
        <v>1209389663</v>
      </c>
      <c r="S1889" s="274">
        <v>224210191</v>
      </c>
      <c r="T1889" s="436">
        <v>46083</v>
      </c>
      <c r="U1889" s="422">
        <v>16276.050999999999</v>
      </c>
      <c r="V1889" s="422">
        <v>15693.773999999999</v>
      </c>
      <c r="W1889" s="274">
        <v>19</v>
      </c>
      <c r="X1889" s="274">
        <v>31</v>
      </c>
      <c r="Y1889" s="370" t="s">
        <v>2433</v>
      </c>
      <c r="Z1889" s="274" t="s">
        <v>110</v>
      </c>
      <c r="AA1889" s="168"/>
      <c r="AB1889" s="274"/>
      <c r="AC1889" s="246"/>
      <c r="AD1889" s="126" t="s">
        <v>2434</v>
      </c>
      <c r="AE1889" s="274"/>
      <c r="AF1889" s="274"/>
      <c r="AG1889" s="274"/>
      <c r="AH1889" s="274"/>
      <c r="AI1889" s="274"/>
      <c r="AJ1889" s="274"/>
      <c r="AK1889" s="274"/>
      <c r="AL1889" s="274"/>
      <c r="AM1889" s="274"/>
      <c r="AN1889" s="274"/>
      <c r="AO1889" s="237" t="str">
        <f t="shared" si="590"/>
        <v/>
      </c>
      <c r="AP1889" s="237" t="str">
        <f t="shared" si="591"/>
        <v/>
      </c>
      <c r="AQ1889" s="237" t="str">
        <f t="shared" si="592"/>
        <v/>
      </c>
      <c r="AR1889" s="237" t="str">
        <f t="shared" si="593"/>
        <v/>
      </c>
      <c r="AS1889" s="237" t="str">
        <f t="shared" si="594"/>
        <v/>
      </c>
      <c r="AT1889" s="237" t="str">
        <f t="shared" si="595"/>
        <v/>
      </c>
      <c r="AU1889" s="372" t="s">
        <v>10</v>
      </c>
      <c r="AV1889" s="168"/>
      <c r="AW1889" s="182" t="s">
        <v>7006</v>
      </c>
      <c r="AX1889" s="182" t="s">
        <v>7007</v>
      </c>
      <c r="AY1889" s="168"/>
      <c r="AZ1889" s="278"/>
      <c r="BA1889" s="168"/>
      <c r="BB1889" s="168"/>
      <c r="BC1889" s="168"/>
      <c r="BD1889" s="168"/>
      <c r="BE1889" s="168"/>
      <c r="BF1889" s="168"/>
      <c r="BG1889" s="168"/>
      <c r="BH1889" s="168"/>
      <c r="BI1889" s="413"/>
      <c r="BJ1889" s="168"/>
      <c r="BK1889" s="168"/>
      <c r="BL1889" s="168"/>
      <c r="BM1889" s="168"/>
      <c r="BN1889" s="168"/>
      <c r="BO1889" s="168"/>
      <c r="BP1889" s="168"/>
      <c r="BQ1889" s="168"/>
      <c r="BR1889" s="168"/>
      <c r="BS1889" s="168"/>
      <c r="BT1889" s="183">
        <f>IF(COUNTIF($C$3:C1889, C1889)=1, 1, 0)</f>
        <v>0</v>
      </c>
      <c r="BU1889" s="361" t="str">
        <f t="shared" si="599"/>
        <v/>
      </c>
      <c r="BV1889" s="168"/>
      <c r="BW1889" s="168"/>
      <c r="BX1889" s="168"/>
      <c r="BY1889" s="169" t="s">
        <v>120</v>
      </c>
      <c r="BZ1889" s="431">
        <f t="shared" si="600"/>
        <v>10</v>
      </c>
      <c r="CA1889" s="168"/>
      <c r="CB1889" s="88">
        <f t="shared" si="585"/>
        <v>0</v>
      </c>
      <c r="CC1889" s="414"/>
      <c r="CD1889" s="168"/>
      <c r="CE1889" s="431" t="str">
        <f t="shared" si="587"/>
        <v/>
      </c>
      <c r="CF1889" s="432"/>
      <c r="CG1889" s="432"/>
      <c r="CH1889" s="432"/>
      <c r="CI1889" s="168"/>
      <c r="CJ1889" s="431">
        <f t="shared" si="588"/>
        <v>1</v>
      </c>
      <c r="CK1889" s="431">
        <f t="shared" si="589"/>
        <v>1</v>
      </c>
      <c r="CL1889" s="168"/>
      <c r="CM1889" s="22" t="str">
        <f t="shared" si="597"/>
        <v>1C26TML^</v>
      </c>
    </row>
    <row r="1890" spans="1:91" ht="14.45" customHeight="1" x14ac:dyDescent="0.25">
      <c r="A1890" s="75">
        <f t="shared" si="598"/>
        <v>1888</v>
      </c>
      <c r="B1890" s="265" t="s">
        <v>102</v>
      </c>
      <c r="C1890" s="301"/>
      <c r="D1890" s="265">
        <v>145549672</v>
      </c>
      <c r="E1890" s="241"/>
      <c r="F1890" s="231">
        <v>46083</v>
      </c>
      <c r="G1890" s="265" t="s">
        <v>2430</v>
      </c>
      <c r="H1890" s="265" t="s">
        <v>7004</v>
      </c>
      <c r="I1890" s="265" t="s">
        <v>2431</v>
      </c>
      <c r="J1890" s="265" t="s">
        <v>7005</v>
      </c>
      <c r="K1890" s="265" t="s">
        <v>2432</v>
      </c>
      <c r="L1890" s="241"/>
      <c r="M1890" s="265">
        <v>40</v>
      </c>
      <c r="N1890" s="79" t="s">
        <v>2082</v>
      </c>
      <c r="O1890" s="79" t="s">
        <v>2082</v>
      </c>
      <c r="P1890" s="85">
        <v>2830049437</v>
      </c>
      <c r="Q1890" s="231">
        <v>46083</v>
      </c>
      <c r="R1890" s="241">
        <v>1209389660</v>
      </c>
      <c r="S1890" s="241">
        <v>224210187</v>
      </c>
      <c r="T1890" s="231">
        <v>46083</v>
      </c>
      <c r="U1890" s="356">
        <v>18895.395</v>
      </c>
      <c r="V1890" s="356">
        <v>18307.259999999998</v>
      </c>
      <c r="W1890" s="241">
        <v>20</v>
      </c>
      <c r="X1890" s="241">
        <v>0</v>
      </c>
      <c r="Y1890" s="77" t="s">
        <v>2433</v>
      </c>
      <c r="Z1890" s="241" t="s">
        <v>110</v>
      </c>
      <c r="AA1890" s="85"/>
      <c r="AB1890" s="241"/>
      <c r="AC1890" s="270"/>
      <c r="AD1890" s="79" t="s">
        <v>2434</v>
      </c>
      <c r="AE1890" s="241"/>
      <c r="AF1890" s="241"/>
      <c r="AG1890" s="241"/>
      <c r="AH1890" s="241"/>
      <c r="AI1890" s="241"/>
      <c r="AJ1890" s="241"/>
      <c r="AK1890" s="241"/>
      <c r="AL1890" s="241"/>
      <c r="AM1890" s="241"/>
      <c r="AN1890" s="241"/>
      <c r="AO1890" s="81" t="str">
        <f t="shared" si="590"/>
        <v/>
      </c>
      <c r="AP1890" s="81" t="str">
        <f t="shared" si="591"/>
        <v/>
      </c>
      <c r="AQ1890" s="81" t="str">
        <f t="shared" si="592"/>
        <v/>
      </c>
      <c r="AR1890" s="81" t="str">
        <f t="shared" si="593"/>
        <v/>
      </c>
      <c r="AS1890" s="81" t="str">
        <f t="shared" si="594"/>
        <v/>
      </c>
      <c r="AT1890" s="81" t="str">
        <f t="shared" si="595"/>
        <v/>
      </c>
      <c r="AU1890" s="123" t="s">
        <v>10</v>
      </c>
      <c r="AV1890" s="85"/>
      <c r="AW1890" s="75" t="s">
        <v>7008</v>
      </c>
      <c r="AX1890" s="75" t="s">
        <v>7009</v>
      </c>
      <c r="AY1890" s="85"/>
      <c r="AZ1890" s="271"/>
      <c r="BA1890" s="85"/>
      <c r="BB1890" s="85"/>
      <c r="BC1890" s="85"/>
      <c r="BD1890" s="85"/>
      <c r="BE1890" s="85"/>
      <c r="BF1890" s="85"/>
      <c r="BG1890" s="85"/>
      <c r="BH1890" s="85"/>
      <c r="BI1890" s="85"/>
      <c r="BJ1890" s="85"/>
      <c r="BK1890" s="85"/>
      <c r="BL1890" s="85"/>
      <c r="BM1890" s="85"/>
      <c r="BN1890" s="85"/>
      <c r="BO1890" s="85"/>
      <c r="BP1890" s="85"/>
      <c r="BQ1890" s="85"/>
      <c r="BR1890" s="85"/>
      <c r="BS1890" s="85"/>
      <c r="BT1890" s="75">
        <f>IF(COUNTIF($C$3:C1890, C1890)=1, 1, 0)</f>
        <v>0</v>
      </c>
      <c r="BU1890" s="161" t="str">
        <f t="shared" si="599"/>
        <v/>
      </c>
      <c r="BV1890" s="85"/>
      <c r="BW1890" s="85"/>
      <c r="BX1890" s="85"/>
      <c r="BY1890" s="86" t="s">
        <v>120</v>
      </c>
      <c r="BZ1890" s="171">
        <f t="shared" si="600"/>
        <v>10</v>
      </c>
      <c r="CA1890" s="85"/>
      <c r="CB1890" s="88">
        <f t="shared" si="585"/>
        <v>0</v>
      </c>
      <c r="CC1890" s="172"/>
      <c r="CD1890" s="85"/>
      <c r="CE1890" s="171" t="str">
        <f t="shared" si="587"/>
        <v/>
      </c>
      <c r="CF1890" s="173"/>
      <c r="CG1890" s="173"/>
      <c r="CH1890" s="173"/>
      <c r="CI1890" s="85"/>
      <c r="CJ1890" s="171">
        <f t="shared" si="588"/>
        <v>1</v>
      </c>
      <c r="CK1890" s="171">
        <f t="shared" si="589"/>
        <v>1</v>
      </c>
      <c r="CL1890" s="85"/>
      <c r="CM1890" s="85" t="str">
        <f t="shared" si="597"/>
        <v>1C26TML^</v>
      </c>
    </row>
    <row r="1891" spans="1:91" ht="14.45" customHeight="1" x14ac:dyDescent="0.25">
      <c r="A1891" s="75">
        <f t="shared" si="598"/>
        <v>1889</v>
      </c>
      <c r="B1891" s="265" t="s">
        <v>102</v>
      </c>
      <c r="C1891" s="301"/>
      <c r="D1891" s="265">
        <v>145495678</v>
      </c>
      <c r="E1891" s="241"/>
      <c r="F1891" s="231">
        <v>46090</v>
      </c>
      <c r="G1891" s="265" t="s">
        <v>1757</v>
      </c>
      <c r="H1891" s="265" t="s">
        <v>4101</v>
      </c>
      <c r="I1891" s="265" t="s">
        <v>105</v>
      </c>
      <c r="J1891" s="265" t="s">
        <v>7010</v>
      </c>
      <c r="K1891" s="265" t="s">
        <v>2432</v>
      </c>
      <c r="L1891" s="241"/>
      <c r="M1891" s="265">
        <v>40</v>
      </c>
      <c r="N1891" s="79" t="s">
        <v>2082</v>
      </c>
      <c r="O1891" s="79" t="s">
        <v>2082</v>
      </c>
      <c r="P1891" s="85">
        <v>2830049845</v>
      </c>
      <c r="Q1891" s="231">
        <v>46090</v>
      </c>
      <c r="R1891" s="241">
        <v>1209391830</v>
      </c>
      <c r="S1891" s="241">
        <v>224295356</v>
      </c>
      <c r="T1891" s="231">
        <v>46090</v>
      </c>
      <c r="U1891" s="356">
        <v>7867.9880000000003</v>
      </c>
      <c r="V1891" s="356">
        <v>7383.5839999999998</v>
      </c>
      <c r="W1891" s="241">
        <v>11</v>
      </c>
      <c r="X1891" s="241">
        <v>99</v>
      </c>
      <c r="Y1891" s="77" t="s">
        <v>2433</v>
      </c>
      <c r="Z1891" s="241" t="s">
        <v>110</v>
      </c>
      <c r="AA1891" s="85"/>
      <c r="AB1891" s="241"/>
      <c r="AC1891" s="270"/>
      <c r="AD1891" s="79" t="s">
        <v>2434</v>
      </c>
      <c r="AE1891" s="241"/>
      <c r="AF1891" s="241"/>
      <c r="AG1891" s="241"/>
      <c r="AH1891" s="241"/>
      <c r="AI1891" s="241"/>
      <c r="AJ1891" s="241"/>
      <c r="AK1891" s="241"/>
      <c r="AL1891" s="241"/>
      <c r="AM1891" s="241"/>
      <c r="AN1891" s="241"/>
      <c r="AO1891" s="81" t="str">
        <f t="shared" si="590"/>
        <v/>
      </c>
      <c r="AP1891" s="81" t="str">
        <f t="shared" si="591"/>
        <v/>
      </c>
      <c r="AQ1891" s="81" t="str">
        <f t="shared" si="592"/>
        <v/>
      </c>
      <c r="AR1891" s="81" t="str">
        <f t="shared" si="593"/>
        <v/>
      </c>
      <c r="AS1891" s="81" t="str">
        <f t="shared" si="594"/>
        <v/>
      </c>
      <c r="AT1891" s="81" t="str">
        <f t="shared" si="595"/>
        <v/>
      </c>
      <c r="AU1891" s="123" t="s">
        <v>10</v>
      </c>
      <c r="AV1891" s="134"/>
      <c r="AW1891" s="75" t="s">
        <v>7011</v>
      </c>
      <c r="AX1891" s="75">
        <v>158</v>
      </c>
      <c r="AY1891" s="85"/>
      <c r="AZ1891" s="271"/>
      <c r="BA1891" s="85"/>
      <c r="BB1891" s="85"/>
      <c r="BC1891" s="85"/>
      <c r="BD1891" s="85"/>
      <c r="BE1891" s="85"/>
      <c r="BF1891" s="85"/>
      <c r="BG1891" s="85"/>
      <c r="BH1891" s="85"/>
      <c r="BI1891" s="85"/>
      <c r="BJ1891" s="85"/>
      <c r="BK1891" s="85"/>
      <c r="BL1891" s="85"/>
      <c r="BM1891" s="85"/>
      <c r="BN1891" s="85"/>
      <c r="BO1891" s="85"/>
      <c r="BP1891" s="85"/>
      <c r="BQ1891" s="85"/>
      <c r="BR1891" s="85"/>
      <c r="BS1891" s="85"/>
      <c r="BT1891" s="75">
        <f>IF(COUNTIF($C$3:C1891, C1891)=1, 1, 0)</f>
        <v>0</v>
      </c>
      <c r="BU1891" s="161" t="str">
        <f t="shared" si="599"/>
        <v/>
      </c>
      <c r="BV1891" s="85"/>
      <c r="BW1891" s="85"/>
      <c r="BX1891" s="85"/>
      <c r="BY1891" s="86" t="s">
        <v>157</v>
      </c>
      <c r="BZ1891" s="171">
        <f t="shared" si="600"/>
        <v>11</v>
      </c>
      <c r="CA1891" s="85"/>
      <c r="CB1891" s="88">
        <f t="shared" si="585"/>
        <v>0</v>
      </c>
      <c r="CC1891" s="172"/>
      <c r="CD1891" s="85"/>
      <c r="CE1891" s="171" t="str">
        <f t="shared" si="587"/>
        <v/>
      </c>
      <c r="CF1891" s="173"/>
      <c r="CG1891" s="173"/>
      <c r="CH1891" s="173"/>
      <c r="CI1891" s="85"/>
      <c r="CJ1891" s="171">
        <f t="shared" si="588"/>
        <v>1</v>
      </c>
      <c r="CK1891" s="171">
        <f t="shared" si="589"/>
        <v>1</v>
      </c>
      <c r="CL1891" s="85"/>
      <c r="CM1891" s="85" t="str">
        <f t="shared" si="597"/>
        <v>1C26TML^</v>
      </c>
    </row>
    <row r="1892" spans="1:91" ht="14.45" customHeight="1" x14ac:dyDescent="0.25">
      <c r="A1892" s="75">
        <f t="shared" si="598"/>
        <v>1890</v>
      </c>
      <c r="B1892" s="265" t="s">
        <v>102</v>
      </c>
      <c r="C1892" s="301"/>
      <c r="D1892" s="265">
        <v>145640785</v>
      </c>
      <c r="E1892" s="241"/>
      <c r="F1892" s="231">
        <v>46090</v>
      </c>
      <c r="G1892" s="265" t="s">
        <v>1757</v>
      </c>
      <c r="H1892" s="265" t="s">
        <v>4101</v>
      </c>
      <c r="I1892" s="265" t="s">
        <v>105</v>
      </c>
      <c r="J1892" s="265" t="s">
        <v>7010</v>
      </c>
      <c r="K1892" s="265" t="s">
        <v>2432</v>
      </c>
      <c r="L1892" s="241"/>
      <c r="M1892" s="265">
        <v>0</v>
      </c>
      <c r="N1892" s="79" t="s">
        <v>2082</v>
      </c>
      <c r="O1892" s="79" t="s">
        <v>2082</v>
      </c>
      <c r="P1892" s="85">
        <v>2830049846</v>
      </c>
      <c r="Q1892" s="231">
        <v>46090</v>
      </c>
      <c r="R1892" s="241">
        <v>1209391833</v>
      </c>
      <c r="S1892" s="241">
        <v>224295359</v>
      </c>
      <c r="T1892" s="231">
        <v>46090</v>
      </c>
      <c r="U1892" s="356">
        <v>7470.6890000000003</v>
      </c>
      <c r="V1892" s="356">
        <v>7202.0320000000002</v>
      </c>
      <c r="W1892" s="241">
        <v>8</v>
      </c>
      <c r="X1892" s="241">
        <v>0</v>
      </c>
      <c r="Y1892" s="77" t="s">
        <v>2433</v>
      </c>
      <c r="Z1892" s="241" t="s">
        <v>110</v>
      </c>
      <c r="AA1892" s="85"/>
      <c r="AB1892" s="241"/>
      <c r="AC1892" s="270"/>
      <c r="AD1892" s="79" t="s">
        <v>2434</v>
      </c>
      <c r="AE1892" s="241"/>
      <c r="AF1892" s="241"/>
      <c r="AG1892" s="241"/>
      <c r="AH1892" s="241"/>
      <c r="AI1892" s="241"/>
      <c r="AJ1892" s="241"/>
      <c r="AK1892" s="241"/>
      <c r="AL1892" s="241"/>
      <c r="AM1892" s="241"/>
      <c r="AN1892" s="241"/>
      <c r="AO1892" s="81" t="str">
        <f t="shared" si="590"/>
        <v/>
      </c>
      <c r="AP1892" s="81" t="str">
        <f t="shared" si="591"/>
        <v/>
      </c>
      <c r="AQ1892" s="81" t="str">
        <f t="shared" si="592"/>
        <v/>
      </c>
      <c r="AR1892" s="81" t="str">
        <f t="shared" si="593"/>
        <v/>
      </c>
      <c r="AS1892" s="81" t="str">
        <f t="shared" si="594"/>
        <v/>
      </c>
      <c r="AT1892" s="81" t="str">
        <f t="shared" si="595"/>
        <v/>
      </c>
      <c r="AU1892" s="123" t="s">
        <v>10</v>
      </c>
      <c r="AV1892" s="134"/>
      <c r="AW1892" s="75">
        <v>0</v>
      </c>
      <c r="AX1892" s="75">
        <v>0</v>
      </c>
      <c r="AY1892" s="85"/>
      <c r="AZ1892" s="271"/>
      <c r="BA1892" s="85"/>
      <c r="BB1892" s="85"/>
      <c r="BC1892" s="85"/>
      <c r="BD1892" s="85"/>
      <c r="BE1892" s="85"/>
      <c r="BF1892" s="85"/>
      <c r="BG1892" s="85"/>
      <c r="BH1892" s="85"/>
      <c r="BI1892" s="85"/>
      <c r="BJ1892" s="85"/>
      <c r="BK1892" s="85"/>
      <c r="BL1892" s="85"/>
      <c r="BM1892" s="85"/>
      <c r="BN1892" s="85"/>
      <c r="BO1892" s="85"/>
      <c r="BP1892" s="85"/>
      <c r="BQ1892" s="85"/>
      <c r="BR1892" s="85"/>
      <c r="BS1892" s="85"/>
      <c r="BT1892" s="75">
        <f>IF(COUNTIF($C$3:C1892, C1892)=1, 1, 0)</f>
        <v>0</v>
      </c>
      <c r="BU1892" s="161" t="str">
        <f t="shared" si="599"/>
        <v/>
      </c>
      <c r="BV1892" s="85"/>
      <c r="BW1892" s="85"/>
      <c r="BX1892" s="85"/>
      <c r="BY1892" s="86" t="s">
        <v>157</v>
      </c>
      <c r="BZ1892" s="171">
        <f t="shared" si="600"/>
        <v>11</v>
      </c>
      <c r="CA1892" s="85"/>
      <c r="CB1892" s="88">
        <f t="shared" si="585"/>
        <v>0</v>
      </c>
      <c r="CC1892" s="172"/>
      <c r="CD1892" s="85"/>
      <c r="CE1892" s="171" t="str">
        <f t="shared" si="587"/>
        <v/>
      </c>
      <c r="CF1892" s="173"/>
      <c r="CG1892" s="173"/>
      <c r="CH1892" s="173"/>
      <c r="CI1892" s="85"/>
      <c r="CJ1892" s="171">
        <f t="shared" si="588"/>
        <v>1</v>
      </c>
      <c r="CK1892" s="171">
        <f t="shared" si="589"/>
        <v>1</v>
      </c>
      <c r="CL1892" s="85"/>
      <c r="CM1892" s="85" t="str">
        <f t="shared" si="597"/>
        <v>1C26TML^</v>
      </c>
    </row>
    <row r="1893" spans="1:91" ht="14.45" customHeight="1" x14ac:dyDescent="0.25">
      <c r="A1893" s="105">
        <f t="shared" si="598"/>
        <v>1891</v>
      </c>
      <c r="B1893" s="346" t="s">
        <v>102</v>
      </c>
      <c r="C1893" s="390"/>
      <c r="D1893" s="346">
        <v>145588185</v>
      </c>
      <c r="E1893" s="362"/>
      <c r="F1893" s="363">
        <v>46091</v>
      </c>
      <c r="G1893" s="346" t="s">
        <v>2053</v>
      </c>
      <c r="H1893" s="346" t="s">
        <v>541</v>
      </c>
      <c r="I1893" s="346" t="s">
        <v>105</v>
      </c>
      <c r="J1893" s="176" t="s">
        <v>2079</v>
      </c>
      <c r="K1893" s="346" t="s">
        <v>2080</v>
      </c>
      <c r="L1893" s="362"/>
      <c r="M1893" s="186" t="s">
        <v>2081</v>
      </c>
      <c r="N1893" s="202" t="s">
        <v>2082</v>
      </c>
      <c r="O1893" s="202" t="s">
        <v>2082</v>
      </c>
      <c r="P1893" s="176">
        <v>2830049876</v>
      </c>
      <c r="Q1893" s="363">
        <v>46091</v>
      </c>
      <c r="R1893" s="362">
        <v>1209392030</v>
      </c>
      <c r="S1893" s="362">
        <v>224297716</v>
      </c>
      <c r="T1893" s="363">
        <v>46091</v>
      </c>
      <c r="U1893" s="437">
        <v>1180</v>
      </c>
      <c r="V1893" s="437">
        <v>1179.9000000000001</v>
      </c>
      <c r="W1893" s="362">
        <v>1</v>
      </c>
      <c r="X1893" s="362">
        <v>0</v>
      </c>
      <c r="Y1893" s="365" t="s">
        <v>7012</v>
      </c>
      <c r="Z1893" s="362" t="s">
        <v>2084</v>
      </c>
      <c r="AA1893" s="176" t="s">
        <v>2085</v>
      </c>
      <c r="AB1893" s="362">
        <v>408</v>
      </c>
      <c r="AC1893" s="365" t="s">
        <v>7012</v>
      </c>
      <c r="AD1893" s="305" t="s">
        <v>2086</v>
      </c>
      <c r="AE1893" s="362"/>
      <c r="AF1893" s="362"/>
      <c r="AG1893" s="362"/>
      <c r="AH1893" s="362"/>
      <c r="AI1893" s="362"/>
      <c r="AJ1893" s="362"/>
      <c r="AK1893" s="362"/>
      <c r="AL1893" s="362"/>
      <c r="AM1893" s="362"/>
      <c r="AN1893" s="105">
        <f>AL1893-L1893</f>
        <v>0</v>
      </c>
      <c r="AO1893" s="438" t="str">
        <f t="shared" si="590"/>
        <v/>
      </c>
      <c r="AP1893" s="438" t="str">
        <f t="shared" si="591"/>
        <v/>
      </c>
      <c r="AQ1893" s="438" t="str">
        <f t="shared" si="592"/>
        <v/>
      </c>
      <c r="AR1893" s="438" t="str">
        <f t="shared" si="593"/>
        <v/>
      </c>
      <c r="AS1893" s="438" t="str">
        <f t="shared" si="594"/>
        <v/>
      </c>
      <c r="AT1893" s="438" t="str">
        <f t="shared" si="595"/>
        <v/>
      </c>
      <c r="AU1893" s="305" t="s">
        <v>10</v>
      </c>
      <c r="AV1893" s="176"/>
      <c r="AW1893" s="105">
        <v>0</v>
      </c>
      <c r="AX1893" s="105">
        <v>0</v>
      </c>
      <c r="AY1893" s="176"/>
      <c r="AZ1893" s="369"/>
      <c r="BA1893" s="176"/>
      <c r="BB1893" s="176"/>
      <c r="BC1893" s="176"/>
      <c r="BD1893" s="176"/>
      <c r="BE1893" s="176"/>
      <c r="BF1893" s="105" t="e">
        <f>IF( COUNTIF(#REF!,#REF!)=1, 1, 0)</f>
        <v>#REF!</v>
      </c>
      <c r="BG1893" s="176"/>
      <c r="BH1893" s="176"/>
      <c r="BI1893" s="176"/>
      <c r="BJ1893" s="176"/>
      <c r="BK1893" s="176"/>
      <c r="BL1893" s="176"/>
      <c r="BM1893" s="176"/>
      <c r="BN1893" s="176"/>
      <c r="BO1893" s="176"/>
      <c r="BP1893" s="176"/>
      <c r="BQ1893" s="176"/>
      <c r="BR1893" s="176"/>
      <c r="BS1893" s="176"/>
      <c r="BT1893" s="105">
        <f>IF(COUNTIF($C$3:C1893, C1893)=1, 1, 0)</f>
        <v>0</v>
      </c>
      <c r="BU1893" s="393"/>
      <c r="BV1893" s="176"/>
      <c r="BW1893" s="176"/>
      <c r="BX1893" s="176"/>
      <c r="BY1893" s="177" t="s">
        <v>120</v>
      </c>
      <c r="BZ1893" s="439">
        <f t="shared" si="600"/>
        <v>11</v>
      </c>
      <c r="CA1893" s="176"/>
      <c r="CB1893" s="88">
        <f t="shared" si="585"/>
        <v>0</v>
      </c>
      <c r="CC1893" s="176"/>
      <c r="CD1893" s="176"/>
      <c r="CE1893" s="439" t="str">
        <f t="shared" si="587"/>
        <v/>
      </c>
      <c r="CF1893" s="176"/>
      <c r="CG1893" s="176"/>
      <c r="CH1893" s="176"/>
      <c r="CI1893" s="176"/>
      <c r="CJ1893" s="439">
        <f t="shared" si="588"/>
        <v>1</v>
      </c>
      <c r="CK1893" s="439">
        <f t="shared" si="589"/>
        <v>1</v>
      </c>
      <c r="CL1893" s="176"/>
      <c r="CM1893" s="22">
        <f t="shared" si="597"/>
        <v>0</v>
      </c>
    </row>
    <row r="1894" spans="1:91" s="85" customFormat="1" ht="14.45" customHeight="1" x14ac:dyDescent="0.25">
      <c r="A1894" s="440">
        <f t="shared" si="598"/>
        <v>1892</v>
      </c>
      <c r="B1894" s="265" t="s">
        <v>102</v>
      </c>
      <c r="C1894" s="364">
        <v>266661701</v>
      </c>
      <c r="D1894" s="346">
        <v>145599421</v>
      </c>
      <c r="E1894" s="441"/>
      <c r="F1894" s="363">
        <v>46091</v>
      </c>
      <c r="G1894" s="346" t="s">
        <v>1439</v>
      </c>
      <c r="H1894" s="346" t="s">
        <v>2845</v>
      </c>
      <c r="I1894" s="346" t="s">
        <v>105</v>
      </c>
      <c r="J1894" s="346" t="s">
        <v>1440</v>
      </c>
      <c r="K1894" s="346" t="s">
        <v>242</v>
      </c>
      <c r="L1894" s="363">
        <v>46137</v>
      </c>
      <c r="M1894" s="346">
        <v>20</v>
      </c>
      <c r="N1894" s="105" t="s">
        <v>7013</v>
      </c>
      <c r="O1894" s="105" t="s">
        <v>7014</v>
      </c>
      <c r="P1894" s="176">
        <v>2830050001</v>
      </c>
      <c r="Q1894" s="363">
        <v>46093</v>
      </c>
      <c r="R1894" s="362">
        <v>1209392867</v>
      </c>
      <c r="S1894" s="362">
        <v>224310230</v>
      </c>
      <c r="T1894" s="363">
        <v>46093</v>
      </c>
      <c r="U1894" s="442">
        <v>3438.88</v>
      </c>
      <c r="V1894" s="442">
        <v>3258.3290000000002</v>
      </c>
      <c r="W1894" s="362">
        <v>7</v>
      </c>
      <c r="X1894" s="362">
        <v>36</v>
      </c>
      <c r="Y1894" s="364">
        <v>266661701</v>
      </c>
      <c r="Z1894" s="362" t="s">
        <v>110</v>
      </c>
      <c r="AA1894" s="176" t="s">
        <v>535</v>
      </c>
      <c r="AB1894" s="362" t="s">
        <v>5925</v>
      </c>
      <c r="AC1894" s="364">
        <v>266661701</v>
      </c>
      <c r="AD1894" s="105" t="s">
        <v>113</v>
      </c>
      <c r="AE1894" s="74">
        <v>46098</v>
      </c>
      <c r="AF1894" s="443">
        <v>46096.333333333336</v>
      </c>
      <c r="AG1894" s="443">
        <v>46095.333333333336</v>
      </c>
      <c r="AH1894" s="443">
        <v>46096.25</v>
      </c>
      <c r="AI1894" s="335">
        <v>46097</v>
      </c>
      <c r="AJ1894" s="362"/>
      <c r="AK1894" s="74">
        <v>46098</v>
      </c>
      <c r="AL1894" s="335">
        <v>46120</v>
      </c>
      <c r="AM1894" s="362"/>
      <c r="AN1894" s="74">
        <v>46117</v>
      </c>
      <c r="AO1894" s="81">
        <f t="shared" si="590"/>
        <v>46094.333333333336</v>
      </c>
      <c r="AP1894" s="81">
        <f t="shared" si="591"/>
        <v>46095.333333333336</v>
      </c>
      <c r="AQ1894" s="81">
        <f t="shared" si="592"/>
        <v>46095.333333333336</v>
      </c>
      <c r="AR1894" s="81">
        <f t="shared" si="593"/>
        <v>46098</v>
      </c>
      <c r="AS1894" s="81">
        <f t="shared" si="594"/>
        <v>46100</v>
      </c>
      <c r="AT1894" s="81">
        <f t="shared" si="595"/>
        <v>46098</v>
      </c>
      <c r="AU1894" s="224" t="s">
        <v>5120</v>
      </c>
      <c r="AV1894" s="233">
        <v>46093</v>
      </c>
      <c r="AW1894" s="317" t="s">
        <v>7015</v>
      </c>
      <c r="AX1894" s="317" t="s">
        <v>7016</v>
      </c>
      <c r="AY1894" s="176"/>
      <c r="AZ1894" s="369"/>
      <c r="BA1894" s="176"/>
      <c r="BB1894" s="176"/>
      <c r="BC1894" s="176"/>
      <c r="BD1894" s="176"/>
      <c r="BE1894" s="176"/>
      <c r="BF1894" s="176"/>
      <c r="BG1894" s="176"/>
      <c r="BH1894" s="176"/>
      <c r="BI1894" s="176"/>
      <c r="BJ1894" s="176"/>
      <c r="BK1894" s="176"/>
      <c r="BL1894" s="176"/>
      <c r="BM1894" s="176"/>
      <c r="BN1894" s="176"/>
      <c r="BO1894" s="176"/>
      <c r="BP1894" s="176"/>
      <c r="BQ1894" s="176"/>
      <c r="BR1894" s="176"/>
      <c r="BS1894" s="176"/>
      <c r="BT1894" s="75">
        <f>IF(COUNTIF($C$3:C1894, C1894)=1, 1, 0)</f>
        <v>1</v>
      </c>
      <c r="BU1894" s="444" t="s">
        <v>7017</v>
      </c>
      <c r="BV1894" s="399">
        <v>46098</v>
      </c>
      <c r="BW1894" s="176"/>
      <c r="BX1894" s="176"/>
      <c r="BY1894" s="176"/>
      <c r="BZ1894" s="87">
        <f t="shared" si="600"/>
        <v>11</v>
      </c>
      <c r="CA1894" s="22"/>
      <c r="CB1894" s="88">
        <f t="shared" si="585"/>
        <v>12</v>
      </c>
      <c r="CC1894" s="89"/>
      <c r="CD1894" s="22"/>
      <c r="CE1894" s="87">
        <f t="shared" si="587"/>
        <v>3</v>
      </c>
      <c r="CF1894" s="90">
        <v>34650200</v>
      </c>
      <c r="CG1894" s="90">
        <v>5997150</v>
      </c>
      <c r="CH1894" s="90">
        <v>40647350</v>
      </c>
      <c r="CI1894" s="91">
        <v>26654</v>
      </c>
      <c r="CJ1894" s="87">
        <f t="shared" si="588"/>
        <v>3</v>
      </c>
      <c r="CK1894" s="87">
        <f t="shared" si="589"/>
        <v>11</v>
      </c>
      <c r="CL1894" s="22" t="s">
        <v>5125</v>
      </c>
      <c r="CM1894" s="22" t="s">
        <v>7018</v>
      </c>
    </row>
    <row r="1895" spans="1:91" ht="14.45" customHeight="1" x14ac:dyDescent="0.25">
      <c r="A1895" s="183">
        <f t="shared" si="598"/>
        <v>1893</v>
      </c>
      <c r="B1895" s="265" t="s">
        <v>102</v>
      </c>
      <c r="C1895" s="445" t="s">
        <v>7019</v>
      </c>
      <c r="D1895" s="236">
        <v>145649263</v>
      </c>
      <c r="E1895" s="380"/>
      <c r="F1895" s="353">
        <v>46090</v>
      </c>
      <c r="G1895" s="236" t="s">
        <v>612</v>
      </c>
      <c r="H1895" s="236" t="s">
        <v>2213</v>
      </c>
      <c r="I1895" s="236" t="s">
        <v>105</v>
      </c>
      <c r="J1895" s="236" t="s">
        <v>518</v>
      </c>
      <c r="K1895" s="236" t="s">
        <v>242</v>
      </c>
      <c r="L1895" s="353">
        <v>46117</v>
      </c>
      <c r="M1895" s="236">
        <v>40</v>
      </c>
      <c r="N1895" s="22" t="s">
        <v>7020</v>
      </c>
      <c r="O1895" s="22" t="s">
        <v>7021</v>
      </c>
      <c r="P1895" s="22">
        <v>2830050008</v>
      </c>
      <c r="Q1895" s="353">
        <v>46093</v>
      </c>
      <c r="R1895" s="380">
        <v>1209392893</v>
      </c>
      <c r="S1895" s="380">
        <v>224310218</v>
      </c>
      <c r="T1895" s="353">
        <v>46093</v>
      </c>
      <c r="U1895" s="382">
        <v>14074.539000000001</v>
      </c>
      <c r="V1895" s="382">
        <v>13570.39</v>
      </c>
      <c r="W1895" s="380">
        <v>19</v>
      </c>
      <c r="X1895" s="380">
        <v>0</v>
      </c>
      <c r="Y1895" s="445">
        <v>7267317270</v>
      </c>
      <c r="Z1895" s="380" t="s">
        <v>354</v>
      </c>
      <c r="AA1895" s="22" t="s">
        <v>521</v>
      </c>
      <c r="AB1895" s="380" t="s">
        <v>7022</v>
      </c>
      <c r="AC1895" s="445" t="s">
        <v>7019</v>
      </c>
      <c r="AD1895" s="75" t="s">
        <v>113</v>
      </c>
      <c r="AE1895" s="158">
        <v>46097</v>
      </c>
      <c r="AF1895" s="446">
        <v>46096.291666666664</v>
      </c>
      <c r="AG1895" s="446">
        <v>46094.458333333336</v>
      </c>
      <c r="AH1895" s="446">
        <v>46094.458333333336</v>
      </c>
      <c r="AI1895" s="158">
        <v>46097</v>
      </c>
      <c r="AJ1895" s="241"/>
      <c r="AK1895" s="158">
        <v>46097</v>
      </c>
      <c r="AL1895" s="158">
        <v>46102</v>
      </c>
      <c r="AN1895" s="158">
        <v>46102</v>
      </c>
      <c r="AO1895" s="81">
        <f t="shared" si="590"/>
        <v>46093.458333333336</v>
      </c>
      <c r="AP1895" s="81">
        <f t="shared" si="591"/>
        <v>46094.458333333336</v>
      </c>
      <c r="AQ1895" s="81">
        <f t="shared" si="592"/>
        <v>46094.458333333336</v>
      </c>
      <c r="AR1895" s="81">
        <f t="shared" si="593"/>
        <v>46098</v>
      </c>
      <c r="AS1895" s="81">
        <f t="shared" si="594"/>
        <v>46099</v>
      </c>
      <c r="AT1895" s="81">
        <f t="shared" si="595"/>
        <v>46098</v>
      </c>
      <c r="AU1895" s="224" t="s">
        <v>5120</v>
      </c>
      <c r="AV1895" s="134">
        <v>46093</v>
      </c>
      <c r="AW1895" s="182" t="s">
        <v>7023</v>
      </c>
      <c r="AX1895" s="182">
        <v>32706105</v>
      </c>
      <c r="BT1895" s="75">
        <f>IF(COUNTIF($C$3:C1895, C1895)=1, 1, 0)</f>
        <v>1</v>
      </c>
      <c r="BU1895" s="447" t="s">
        <v>7024</v>
      </c>
      <c r="BV1895" s="359">
        <v>46097</v>
      </c>
      <c r="BZ1895" s="87">
        <f t="shared" si="600"/>
        <v>11</v>
      </c>
      <c r="CB1895" s="88">
        <f t="shared" si="585"/>
        <v>12</v>
      </c>
      <c r="CC1895" s="89"/>
      <c r="CE1895" s="87">
        <f t="shared" si="587"/>
        <v>3</v>
      </c>
      <c r="CF1895" s="90">
        <v>8549775</v>
      </c>
      <c r="CG1895" s="90"/>
      <c r="CH1895" s="90">
        <v>8549775</v>
      </c>
      <c r="CI1895" s="91">
        <v>26307</v>
      </c>
      <c r="CJ1895" s="87">
        <f t="shared" si="588"/>
        <v>3</v>
      </c>
      <c r="CK1895" s="87">
        <f t="shared" si="589"/>
        <v>11</v>
      </c>
      <c r="CL1895" s="22" t="s">
        <v>5125</v>
      </c>
      <c r="CM1895" s="22" t="s">
        <v>7025</v>
      </c>
    </row>
    <row r="1896" spans="1:91" s="85" customFormat="1" ht="14.45" customHeight="1" x14ac:dyDescent="0.25">
      <c r="A1896" s="75">
        <f t="shared" si="598"/>
        <v>1894</v>
      </c>
      <c r="B1896" s="265" t="s">
        <v>102</v>
      </c>
      <c r="C1896" s="445" t="s">
        <v>7019</v>
      </c>
      <c r="D1896" s="265">
        <v>145386890</v>
      </c>
      <c r="E1896" s="241"/>
      <c r="F1896" s="231">
        <v>46083</v>
      </c>
      <c r="G1896" s="265" t="s">
        <v>516</v>
      </c>
      <c r="H1896" s="265" t="s">
        <v>2213</v>
      </c>
      <c r="I1896" s="265" t="s">
        <v>105</v>
      </c>
      <c r="J1896" s="265" t="s">
        <v>518</v>
      </c>
      <c r="K1896" s="265" t="s">
        <v>242</v>
      </c>
      <c r="L1896" s="231">
        <v>46112</v>
      </c>
      <c r="M1896" s="265">
        <v>40</v>
      </c>
      <c r="N1896" s="85" t="s">
        <v>7026</v>
      </c>
      <c r="O1896" s="85" t="s">
        <v>7027</v>
      </c>
      <c r="P1896" s="85">
        <v>224310064</v>
      </c>
      <c r="Q1896" s="231">
        <v>46092</v>
      </c>
      <c r="R1896" s="241">
        <v>1209393232</v>
      </c>
      <c r="S1896" s="241">
        <v>224310064</v>
      </c>
      <c r="T1896" s="231">
        <v>46092</v>
      </c>
      <c r="U1896" s="261">
        <v>18132.964</v>
      </c>
      <c r="V1896" s="261">
        <v>17577.444</v>
      </c>
      <c r="W1896" s="241">
        <v>20</v>
      </c>
      <c r="X1896" s="241">
        <v>0</v>
      </c>
      <c r="Y1896" s="270">
        <v>7267317271</v>
      </c>
      <c r="Z1896" s="241" t="s">
        <v>354</v>
      </c>
      <c r="AA1896" s="85" t="s">
        <v>521</v>
      </c>
      <c r="AB1896" s="241" t="s">
        <v>7022</v>
      </c>
      <c r="AC1896" s="445" t="s">
        <v>7019</v>
      </c>
      <c r="AD1896" s="75" t="s">
        <v>113</v>
      </c>
      <c r="AE1896" s="158">
        <v>46097</v>
      </c>
      <c r="AF1896" s="375">
        <v>46096.291666666664</v>
      </c>
      <c r="AG1896" s="446">
        <v>46094.458333333336</v>
      </c>
      <c r="AH1896" s="446">
        <v>46094.458333333336</v>
      </c>
      <c r="AI1896" s="158">
        <v>46097</v>
      </c>
      <c r="AJ1896" s="241"/>
      <c r="AK1896" s="158">
        <v>46097</v>
      </c>
      <c r="AL1896" s="158">
        <v>46102</v>
      </c>
      <c r="AM1896" s="241"/>
      <c r="AN1896" s="158">
        <v>46102</v>
      </c>
      <c r="AO1896" s="81">
        <f t="shared" si="590"/>
        <v>46093.458333333336</v>
      </c>
      <c r="AP1896" s="81">
        <f t="shared" si="591"/>
        <v>46094.458333333336</v>
      </c>
      <c r="AQ1896" s="81">
        <f t="shared" si="592"/>
        <v>46094.458333333336</v>
      </c>
      <c r="AR1896" s="81">
        <f t="shared" si="593"/>
        <v>46098</v>
      </c>
      <c r="AS1896" s="81">
        <f t="shared" si="594"/>
        <v>46099</v>
      </c>
      <c r="AT1896" s="81">
        <f t="shared" si="595"/>
        <v>46098</v>
      </c>
      <c r="AU1896" s="224" t="s">
        <v>5120</v>
      </c>
      <c r="AV1896" s="134">
        <v>46094</v>
      </c>
      <c r="AW1896" s="75" t="s">
        <v>7028</v>
      </c>
      <c r="AX1896" s="75">
        <v>32706151</v>
      </c>
      <c r="AZ1896" s="271"/>
      <c r="BT1896" s="75">
        <f>IF(COUNTIF($C$3:C1896, C1896)=1, 1, 0)</f>
        <v>0</v>
      </c>
      <c r="BU1896" s="447" t="s">
        <v>7024</v>
      </c>
      <c r="BV1896" s="359">
        <v>46097</v>
      </c>
      <c r="BZ1896" s="87">
        <f t="shared" si="600"/>
        <v>10</v>
      </c>
      <c r="CA1896" s="22"/>
      <c r="CB1896" s="88">
        <f t="shared" ref="CB1896:CB1959" si="601">WEEKNUM(BV1896,)</f>
        <v>12</v>
      </c>
      <c r="CC1896" s="89"/>
      <c r="CD1896" s="22"/>
      <c r="CE1896" s="87">
        <f t="shared" si="587"/>
        <v>3</v>
      </c>
      <c r="CF1896" s="90">
        <v>8549775</v>
      </c>
      <c r="CG1896" s="90"/>
      <c r="CH1896" s="90">
        <v>8549775</v>
      </c>
      <c r="CI1896" s="91">
        <v>26307</v>
      </c>
      <c r="CJ1896" s="87">
        <f t="shared" si="588"/>
        <v>3</v>
      </c>
      <c r="CK1896" s="87">
        <f t="shared" si="589"/>
        <v>11</v>
      </c>
      <c r="CL1896" s="22" t="s">
        <v>5125</v>
      </c>
      <c r="CM1896" s="22" t="s">
        <v>7025</v>
      </c>
    </row>
    <row r="1897" spans="1:91" s="85" customFormat="1" ht="14.45" customHeight="1" x14ac:dyDescent="0.25">
      <c r="A1897" s="75">
        <f t="shared" si="598"/>
        <v>1895</v>
      </c>
      <c r="B1897" s="265" t="s">
        <v>102</v>
      </c>
      <c r="C1897" s="445" t="s">
        <v>7019</v>
      </c>
      <c r="D1897" s="265">
        <v>145406568</v>
      </c>
      <c r="E1897" s="241"/>
      <c r="F1897" s="231">
        <v>46083</v>
      </c>
      <c r="G1897" s="265" t="s">
        <v>7029</v>
      </c>
      <c r="H1897" s="265" t="s">
        <v>2213</v>
      </c>
      <c r="I1897" s="265" t="s">
        <v>105</v>
      </c>
      <c r="J1897" s="265" t="s">
        <v>518</v>
      </c>
      <c r="K1897" s="265" t="s">
        <v>242</v>
      </c>
      <c r="L1897" s="231">
        <v>46111</v>
      </c>
      <c r="M1897" s="265">
        <v>40</v>
      </c>
      <c r="N1897" s="85" t="s">
        <v>7030</v>
      </c>
      <c r="O1897" s="85" t="s">
        <v>7031</v>
      </c>
      <c r="P1897" s="85">
        <v>2830049970</v>
      </c>
      <c r="Q1897" s="231">
        <v>46093</v>
      </c>
      <c r="R1897" s="241">
        <v>1209392719</v>
      </c>
      <c r="S1897" s="241">
        <v>224310178</v>
      </c>
      <c r="T1897" s="231">
        <v>46093</v>
      </c>
      <c r="U1897" s="261">
        <v>18940.984</v>
      </c>
      <c r="V1897" s="261">
        <v>18438.973000000002</v>
      </c>
      <c r="W1897" s="241">
        <v>21</v>
      </c>
      <c r="X1897" s="241">
        <v>0</v>
      </c>
      <c r="Y1897" s="270">
        <v>7267317272</v>
      </c>
      <c r="Z1897" s="241" t="s">
        <v>354</v>
      </c>
      <c r="AA1897" s="85" t="s">
        <v>521</v>
      </c>
      <c r="AB1897" s="241" t="s">
        <v>7022</v>
      </c>
      <c r="AC1897" s="445" t="s">
        <v>7019</v>
      </c>
      <c r="AD1897" s="75" t="s">
        <v>113</v>
      </c>
      <c r="AE1897" s="158">
        <v>46097</v>
      </c>
      <c r="AF1897" s="375">
        <v>46096.291666666664</v>
      </c>
      <c r="AG1897" s="446">
        <v>46094.458333333336</v>
      </c>
      <c r="AH1897" s="446">
        <v>46094.458333333336</v>
      </c>
      <c r="AI1897" s="158">
        <v>46097</v>
      </c>
      <c r="AJ1897" s="241"/>
      <c r="AK1897" s="158">
        <v>46097</v>
      </c>
      <c r="AL1897" s="158">
        <v>46102</v>
      </c>
      <c r="AM1897" s="241"/>
      <c r="AN1897" s="158">
        <v>46102</v>
      </c>
      <c r="AO1897" s="81">
        <f t="shared" si="590"/>
        <v>46093.458333333336</v>
      </c>
      <c r="AP1897" s="81">
        <f t="shared" si="591"/>
        <v>46094.458333333336</v>
      </c>
      <c r="AQ1897" s="81">
        <f t="shared" si="592"/>
        <v>46094.458333333336</v>
      </c>
      <c r="AR1897" s="81">
        <f t="shared" si="593"/>
        <v>46098</v>
      </c>
      <c r="AS1897" s="81">
        <f t="shared" si="594"/>
        <v>46099</v>
      </c>
      <c r="AT1897" s="81">
        <f t="shared" si="595"/>
        <v>46098</v>
      </c>
      <c r="AU1897" s="224" t="s">
        <v>5120</v>
      </c>
      <c r="AV1897" s="134">
        <v>46093</v>
      </c>
      <c r="AW1897" s="75" t="s">
        <v>7032</v>
      </c>
      <c r="AX1897" s="75">
        <v>32706202</v>
      </c>
      <c r="AZ1897" s="271"/>
      <c r="BT1897" s="75">
        <f>IF(COUNTIF($C$3:C1897, C1897)=1, 1, 0)</f>
        <v>0</v>
      </c>
      <c r="BU1897" s="447" t="s">
        <v>7024</v>
      </c>
      <c r="BV1897" s="359">
        <v>46097</v>
      </c>
      <c r="BZ1897" s="87">
        <f t="shared" si="600"/>
        <v>10</v>
      </c>
      <c r="CA1897" s="22"/>
      <c r="CB1897" s="88">
        <f t="shared" si="601"/>
        <v>12</v>
      </c>
      <c r="CC1897" s="89"/>
      <c r="CD1897" s="22"/>
      <c r="CE1897" s="87">
        <f t="shared" si="587"/>
        <v>3</v>
      </c>
      <c r="CF1897" s="90">
        <v>8549775</v>
      </c>
      <c r="CG1897" s="90"/>
      <c r="CH1897" s="90">
        <v>8549775</v>
      </c>
      <c r="CI1897" s="91">
        <v>26307</v>
      </c>
      <c r="CJ1897" s="87">
        <f t="shared" si="588"/>
        <v>3</v>
      </c>
      <c r="CK1897" s="87">
        <f t="shared" si="589"/>
        <v>11</v>
      </c>
      <c r="CL1897" s="22" t="s">
        <v>5125</v>
      </c>
      <c r="CM1897" s="22" t="s">
        <v>7025</v>
      </c>
    </row>
    <row r="1898" spans="1:91" s="85" customFormat="1" ht="14.45" customHeight="1" x14ac:dyDescent="0.25">
      <c r="A1898" s="75">
        <f t="shared" si="598"/>
        <v>1896</v>
      </c>
      <c r="B1898" s="100" t="s">
        <v>102</v>
      </c>
      <c r="C1898" s="270" t="s">
        <v>7033</v>
      </c>
      <c r="D1898" s="265">
        <v>145406584</v>
      </c>
      <c r="E1898" s="241"/>
      <c r="F1898" s="231">
        <v>46083</v>
      </c>
      <c r="G1898" s="265" t="s">
        <v>532</v>
      </c>
      <c r="H1898" s="265" t="s">
        <v>2213</v>
      </c>
      <c r="I1898" s="265" t="s">
        <v>105</v>
      </c>
      <c r="J1898" s="265" t="s">
        <v>518</v>
      </c>
      <c r="K1898" s="265" t="s">
        <v>242</v>
      </c>
      <c r="L1898" s="231">
        <v>46112</v>
      </c>
      <c r="M1898" s="265">
        <v>40</v>
      </c>
      <c r="N1898" s="85" t="s">
        <v>7034</v>
      </c>
      <c r="O1898" s="85" t="s">
        <v>7035</v>
      </c>
      <c r="P1898" s="85">
        <v>2830050055</v>
      </c>
      <c r="Q1898" s="231">
        <v>46094</v>
      </c>
      <c r="R1898" s="241">
        <v>1209393195</v>
      </c>
      <c r="S1898" s="241">
        <v>224322169</v>
      </c>
      <c r="T1898" s="231">
        <v>46094</v>
      </c>
      <c r="U1898" s="261">
        <v>18233.187000000002</v>
      </c>
      <c r="V1898" s="261">
        <v>17812.771000000001</v>
      </c>
      <c r="W1898" s="241">
        <v>20</v>
      </c>
      <c r="X1898" s="241">
        <v>0</v>
      </c>
      <c r="Y1898" s="270">
        <v>7267317273</v>
      </c>
      <c r="Z1898" s="241" t="s">
        <v>354</v>
      </c>
      <c r="AA1898" s="85" t="s">
        <v>521</v>
      </c>
      <c r="AB1898" s="241" t="s">
        <v>7022</v>
      </c>
      <c r="AC1898" s="270" t="s">
        <v>7033</v>
      </c>
      <c r="AD1898" s="75" t="s">
        <v>113</v>
      </c>
      <c r="AE1898" s="158">
        <v>46097</v>
      </c>
      <c r="AF1898" s="375">
        <v>46096.291666666664</v>
      </c>
      <c r="AG1898" s="446">
        <v>46094.458333333336</v>
      </c>
      <c r="AH1898" s="446">
        <v>46094.458333333336</v>
      </c>
      <c r="AI1898" s="158">
        <v>46097</v>
      </c>
      <c r="AJ1898" s="241"/>
      <c r="AK1898" s="353">
        <v>46097</v>
      </c>
      <c r="AL1898" s="158">
        <v>46102</v>
      </c>
      <c r="AM1898" s="241"/>
      <c r="AN1898" s="101">
        <v>46102</v>
      </c>
      <c r="AO1898" s="81">
        <f t="shared" si="590"/>
        <v>46093.458333333336</v>
      </c>
      <c r="AP1898" s="81">
        <f t="shared" si="591"/>
        <v>46094.458333333336</v>
      </c>
      <c r="AQ1898" s="81">
        <f t="shared" si="592"/>
        <v>46094.458333333336</v>
      </c>
      <c r="AR1898" s="81">
        <f t="shared" si="593"/>
        <v>46098</v>
      </c>
      <c r="AS1898" s="81">
        <f t="shared" si="594"/>
        <v>46099</v>
      </c>
      <c r="AT1898" s="81">
        <f t="shared" si="595"/>
        <v>46098</v>
      </c>
      <c r="AU1898" s="224" t="s">
        <v>5120</v>
      </c>
      <c r="AV1898" s="134">
        <v>46094</v>
      </c>
      <c r="AW1898" s="75" t="s">
        <v>7036</v>
      </c>
      <c r="AX1898" s="75">
        <v>32706442</v>
      </c>
      <c r="AZ1898" s="271"/>
      <c r="BT1898" s="75">
        <f>IF(COUNTIF($C$3:C1898, C1898)=1, 1, 0)</f>
        <v>1</v>
      </c>
      <c r="BU1898" s="337" t="s">
        <v>7037</v>
      </c>
      <c r="BV1898" s="340">
        <v>46098</v>
      </c>
      <c r="BZ1898" s="87">
        <f t="shared" si="600"/>
        <v>10</v>
      </c>
      <c r="CA1898" s="22"/>
      <c r="CB1898" s="88">
        <f t="shared" si="601"/>
        <v>12</v>
      </c>
      <c r="CC1898" s="89"/>
      <c r="CD1898" s="22"/>
      <c r="CE1898" s="87">
        <f t="shared" si="587"/>
        <v>3</v>
      </c>
      <c r="CF1898" s="90">
        <v>8549775</v>
      </c>
      <c r="CG1898" s="90"/>
      <c r="CH1898" s="90">
        <v>8549775</v>
      </c>
      <c r="CI1898" s="22">
        <v>26307</v>
      </c>
      <c r="CJ1898" s="87">
        <f t="shared" si="588"/>
        <v>3</v>
      </c>
      <c r="CK1898" s="87">
        <f t="shared" si="589"/>
        <v>11</v>
      </c>
      <c r="CL1898" s="22" t="s">
        <v>5125</v>
      </c>
      <c r="CM1898" s="22" t="s">
        <v>7038</v>
      </c>
    </row>
    <row r="1899" spans="1:91" s="85" customFormat="1" ht="14.45" customHeight="1" x14ac:dyDescent="0.25">
      <c r="A1899" s="75">
        <f t="shared" si="598"/>
        <v>1897</v>
      </c>
      <c r="B1899" s="100" t="s">
        <v>102</v>
      </c>
      <c r="C1899" s="270" t="s">
        <v>7039</v>
      </c>
      <c r="D1899" s="265">
        <v>145406562</v>
      </c>
      <c r="E1899" s="241"/>
      <c r="F1899" s="231">
        <v>46083</v>
      </c>
      <c r="G1899" s="265" t="s">
        <v>7029</v>
      </c>
      <c r="H1899" s="265" t="s">
        <v>2213</v>
      </c>
      <c r="I1899" s="265" t="s">
        <v>105</v>
      </c>
      <c r="J1899" s="265" t="s">
        <v>518</v>
      </c>
      <c r="K1899" s="265" t="s">
        <v>242</v>
      </c>
      <c r="L1899" s="231">
        <v>46111</v>
      </c>
      <c r="M1899" s="265">
        <v>40</v>
      </c>
      <c r="N1899" s="85" t="s">
        <v>7040</v>
      </c>
      <c r="O1899" s="85" t="s">
        <v>7041</v>
      </c>
      <c r="P1899" s="85">
        <v>2830049971</v>
      </c>
      <c r="Q1899" s="231">
        <v>46093</v>
      </c>
      <c r="R1899" s="241">
        <v>1209392781</v>
      </c>
      <c r="S1899" s="241">
        <v>224310094</v>
      </c>
      <c r="T1899" s="231">
        <v>46093</v>
      </c>
      <c r="U1899" s="261">
        <v>18451.616999999998</v>
      </c>
      <c r="V1899" s="261">
        <v>17962.578000000001</v>
      </c>
      <c r="W1899" s="241">
        <v>20</v>
      </c>
      <c r="X1899" s="241">
        <v>0</v>
      </c>
      <c r="Y1899" s="270">
        <v>7267317274</v>
      </c>
      <c r="Z1899" s="241" t="s">
        <v>354</v>
      </c>
      <c r="AA1899" s="85" t="s">
        <v>521</v>
      </c>
      <c r="AB1899" s="241" t="s">
        <v>7022</v>
      </c>
      <c r="AC1899" s="270" t="s">
        <v>7039</v>
      </c>
      <c r="AD1899" s="75" t="s">
        <v>113</v>
      </c>
      <c r="AE1899" s="158">
        <v>46097</v>
      </c>
      <c r="AF1899" s="375">
        <v>46096.291666666664</v>
      </c>
      <c r="AG1899" s="446">
        <v>46094.458333333336</v>
      </c>
      <c r="AH1899" s="446">
        <v>46094.458333333336</v>
      </c>
      <c r="AI1899" s="158">
        <v>46097</v>
      </c>
      <c r="AJ1899" s="241"/>
      <c r="AK1899" s="353">
        <v>46097</v>
      </c>
      <c r="AL1899" s="158">
        <v>46102</v>
      </c>
      <c r="AM1899" s="241"/>
      <c r="AN1899" s="101">
        <v>46102</v>
      </c>
      <c r="AO1899" s="81">
        <f t="shared" si="590"/>
        <v>46093.458333333336</v>
      </c>
      <c r="AP1899" s="81">
        <f t="shared" si="591"/>
        <v>46094.458333333336</v>
      </c>
      <c r="AQ1899" s="81">
        <f t="shared" si="592"/>
        <v>46094.458333333336</v>
      </c>
      <c r="AR1899" s="81">
        <f t="shared" si="593"/>
        <v>46098</v>
      </c>
      <c r="AS1899" s="81">
        <f t="shared" si="594"/>
        <v>46099</v>
      </c>
      <c r="AT1899" s="81">
        <f t="shared" si="595"/>
        <v>46098</v>
      </c>
      <c r="AU1899" s="224" t="s">
        <v>5120</v>
      </c>
      <c r="AV1899" s="134">
        <v>46093</v>
      </c>
      <c r="AW1899" s="75" t="s">
        <v>7042</v>
      </c>
      <c r="AX1899" s="75">
        <v>32706333</v>
      </c>
      <c r="AZ1899" s="271"/>
      <c r="BT1899" s="75">
        <f>IF(COUNTIF($C$3:C1899, C1899)=1, 1, 0)</f>
        <v>1</v>
      </c>
      <c r="BU1899" s="337" t="s">
        <v>7043</v>
      </c>
      <c r="BV1899" s="340">
        <v>46098</v>
      </c>
      <c r="BZ1899" s="87">
        <f t="shared" si="600"/>
        <v>10</v>
      </c>
      <c r="CA1899" s="22"/>
      <c r="CB1899" s="88">
        <f t="shared" si="601"/>
        <v>12</v>
      </c>
      <c r="CC1899" s="89"/>
      <c r="CD1899" s="22"/>
      <c r="CE1899" s="87">
        <f t="shared" si="587"/>
        <v>3</v>
      </c>
      <c r="CF1899" s="90">
        <v>8549775</v>
      </c>
      <c r="CG1899" s="90"/>
      <c r="CH1899" s="90">
        <v>8549775</v>
      </c>
      <c r="CI1899" s="22">
        <v>26307</v>
      </c>
      <c r="CJ1899" s="87">
        <f t="shared" si="588"/>
        <v>3</v>
      </c>
      <c r="CK1899" s="87">
        <f t="shared" si="589"/>
        <v>11</v>
      </c>
      <c r="CL1899" s="22" t="s">
        <v>5125</v>
      </c>
      <c r="CM1899" s="22" t="s">
        <v>7044</v>
      </c>
    </row>
    <row r="1900" spans="1:91" s="85" customFormat="1" ht="14.45" customHeight="1" x14ac:dyDescent="0.25">
      <c r="A1900" s="75">
        <f t="shared" si="598"/>
        <v>1898</v>
      </c>
      <c r="B1900" s="100" t="s">
        <v>102</v>
      </c>
      <c r="C1900" s="270" t="s">
        <v>7039</v>
      </c>
      <c r="D1900" s="265">
        <v>145406566</v>
      </c>
      <c r="E1900" s="241"/>
      <c r="F1900" s="231">
        <v>46083</v>
      </c>
      <c r="G1900" s="265" t="s">
        <v>7029</v>
      </c>
      <c r="H1900" s="265" t="s">
        <v>2213</v>
      </c>
      <c r="I1900" s="265" t="s">
        <v>105</v>
      </c>
      <c r="J1900" s="265" t="s">
        <v>518</v>
      </c>
      <c r="K1900" s="265" t="s">
        <v>242</v>
      </c>
      <c r="L1900" s="231">
        <v>46111</v>
      </c>
      <c r="M1900" s="265">
        <v>40</v>
      </c>
      <c r="N1900" s="85" t="s">
        <v>7045</v>
      </c>
      <c r="O1900" s="85" t="s">
        <v>7046</v>
      </c>
      <c r="P1900" s="85">
        <v>2830049993</v>
      </c>
      <c r="Q1900" s="231">
        <v>46093</v>
      </c>
      <c r="R1900" s="241">
        <v>1209392836</v>
      </c>
      <c r="S1900" s="241">
        <v>224310174</v>
      </c>
      <c r="T1900" s="231">
        <v>46093</v>
      </c>
      <c r="U1900" s="261">
        <v>18429.097000000002</v>
      </c>
      <c r="V1900" s="261">
        <v>17940.68</v>
      </c>
      <c r="W1900" s="241">
        <v>20</v>
      </c>
      <c r="X1900" s="241">
        <v>0</v>
      </c>
      <c r="Y1900" s="270">
        <v>7267317275</v>
      </c>
      <c r="Z1900" s="241" t="s">
        <v>354</v>
      </c>
      <c r="AA1900" s="85" t="s">
        <v>521</v>
      </c>
      <c r="AB1900" s="241" t="s">
        <v>7022</v>
      </c>
      <c r="AC1900" s="270" t="s">
        <v>7039</v>
      </c>
      <c r="AD1900" s="75" t="s">
        <v>113</v>
      </c>
      <c r="AE1900" s="158">
        <v>46097</v>
      </c>
      <c r="AF1900" s="375">
        <v>46096.291666666664</v>
      </c>
      <c r="AG1900" s="446">
        <v>46094.458333333336</v>
      </c>
      <c r="AH1900" s="446">
        <v>46094.458333333336</v>
      </c>
      <c r="AI1900" s="158">
        <v>46097</v>
      </c>
      <c r="AJ1900" s="241"/>
      <c r="AK1900" s="353">
        <v>46097</v>
      </c>
      <c r="AL1900" s="158">
        <v>46102</v>
      </c>
      <c r="AM1900" s="241"/>
      <c r="AN1900" s="101">
        <v>46102</v>
      </c>
      <c r="AO1900" s="81">
        <f t="shared" si="590"/>
        <v>46093.458333333336</v>
      </c>
      <c r="AP1900" s="81">
        <f t="shared" si="591"/>
        <v>46094.458333333336</v>
      </c>
      <c r="AQ1900" s="81">
        <f t="shared" si="592"/>
        <v>46094.458333333336</v>
      </c>
      <c r="AR1900" s="81">
        <f t="shared" si="593"/>
        <v>46098</v>
      </c>
      <c r="AS1900" s="81">
        <f t="shared" si="594"/>
        <v>46099</v>
      </c>
      <c r="AT1900" s="81">
        <f t="shared" si="595"/>
        <v>46098</v>
      </c>
      <c r="AU1900" s="224" t="s">
        <v>5120</v>
      </c>
      <c r="AV1900" s="134">
        <v>46093</v>
      </c>
      <c r="AW1900" s="75" t="s">
        <v>7047</v>
      </c>
      <c r="AX1900" s="75">
        <v>32706397</v>
      </c>
      <c r="AZ1900" s="271"/>
      <c r="BT1900" s="75">
        <f>IF(COUNTIF($C$3:C1900, C1900)=1, 1, 0)</f>
        <v>0</v>
      </c>
      <c r="BU1900" s="337" t="s">
        <v>7043</v>
      </c>
      <c r="BV1900" s="340">
        <v>46098</v>
      </c>
      <c r="BZ1900" s="87">
        <f t="shared" si="600"/>
        <v>10</v>
      </c>
      <c r="CA1900" s="22"/>
      <c r="CB1900" s="88">
        <f t="shared" si="601"/>
        <v>12</v>
      </c>
      <c r="CC1900" s="89"/>
      <c r="CD1900" s="22"/>
      <c r="CE1900" s="87">
        <f t="shared" si="587"/>
        <v>3</v>
      </c>
      <c r="CF1900" s="90">
        <v>8549775</v>
      </c>
      <c r="CG1900" s="90"/>
      <c r="CH1900" s="90">
        <v>8549775</v>
      </c>
      <c r="CI1900" s="22">
        <v>26307</v>
      </c>
      <c r="CJ1900" s="87">
        <f t="shared" si="588"/>
        <v>3</v>
      </c>
      <c r="CK1900" s="87">
        <f t="shared" si="589"/>
        <v>11</v>
      </c>
      <c r="CL1900" s="22" t="s">
        <v>5125</v>
      </c>
      <c r="CM1900" s="22" t="s">
        <v>7044</v>
      </c>
    </row>
    <row r="1901" spans="1:91" s="85" customFormat="1" ht="14.45" customHeight="1" x14ac:dyDescent="0.25">
      <c r="A1901" s="75">
        <f t="shared" si="598"/>
        <v>1899</v>
      </c>
      <c r="B1901" s="100" t="s">
        <v>102</v>
      </c>
      <c r="C1901" s="270" t="s">
        <v>7048</v>
      </c>
      <c r="D1901" s="265">
        <v>145332357</v>
      </c>
      <c r="E1901" s="241"/>
      <c r="F1901" s="231">
        <v>46083</v>
      </c>
      <c r="G1901" s="265" t="s">
        <v>740</v>
      </c>
      <c r="H1901" s="265" t="s">
        <v>2213</v>
      </c>
      <c r="I1901" s="265" t="s">
        <v>105</v>
      </c>
      <c r="J1901" s="265" t="s">
        <v>518</v>
      </c>
      <c r="K1901" s="265" t="s">
        <v>242</v>
      </c>
      <c r="L1901" s="231">
        <v>46111</v>
      </c>
      <c r="M1901" s="265">
        <v>40</v>
      </c>
      <c r="N1901" s="85" t="s">
        <v>7049</v>
      </c>
      <c r="O1901" s="85" t="s">
        <v>7050</v>
      </c>
      <c r="P1901" s="85">
        <v>2830049989</v>
      </c>
      <c r="Q1901" s="231">
        <v>46093</v>
      </c>
      <c r="R1901" s="241">
        <v>1209392832</v>
      </c>
      <c r="S1901" s="241">
        <v>224310084</v>
      </c>
      <c r="T1901" s="231">
        <v>46093</v>
      </c>
      <c r="U1901" s="261">
        <v>14326.607</v>
      </c>
      <c r="V1901" s="261">
        <v>13798.796</v>
      </c>
      <c r="W1901" s="241">
        <v>20</v>
      </c>
      <c r="X1901" s="241">
        <v>0</v>
      </c>
      <c r="Y1901" s="270">
        <v>7267317276</v>
      </c>
      <c r="Z1901" s="241" t="s">
        <v>354</v>
      </c>
      <c r="AA1901" s="85" t="s">
        <v>521</v>
      </c>
      <c r="AB1901" s="241" t="s">
        <v>7022</v>
      </c>
      <c r="AC1901" s="270" t="s">
        <v>7048</v>
      </c>
      <c r="AD1901" s="75" t="s">
        <v>113</v>
      </c>
      <c r="AE1901" s="158">
        <v>46097</v>
      </c>
      <c r="AF1901" s="375">
        <v>46096.291666666664</v>
      </c>
      <c r="AG1901" s="446">
        <v>46094.458333333336</v>
      </c>
      <c r="AH1901" s="446">
        <v>46094.458333333336</v>
      </c>
      <c r="AI1901" s="158">
        <v>46097</v>
      </c>
      <c r="AJ1901" s="158"/>
      <c r="AK1901" s="353">
        <v>46097</v>
      </c>
      <c r="AL1901" s="158">
        <v>46102</v>
      </c>
      <c r="AM1901" s="241"/>
      <c r="AN1901" s="101">
        <v>46102</v>
      </c>
      <c r="AO1901" s="81">
        <f t="shared" si="590"/>
        <v>46093.458333333336</v>
      </c>
      <c r="AP1901" s="81">
        <f t="shared" si="591"/>
        <v>46094.458333333336</v>
      </c>
      <c r="AQ1901" s="81">
        <f t="shared" si="592"/>
        <v>46094.458333333336</v>
      </c>
      <c r="AR1901" s="81">
        <f t="shared" si="593"/>
        <v>46098</v>
      </c>
      <c r="AS1901" s="81">
        <f t="shared" si="594"/>
        <v>46099</v>
      </c>
      <c r="AT1901" s="81">
        <f t="shared" si="595"/>
        <v>46098</v>
      </c>
      <c r="AU1901" s="224" t="s">
        <v>5120</v>
      </c>
      <c r="AV1901" s="134">
        <v>46093</v>
      </c>
      <c r="AW1901" s="75" t="s">
        <v>7051</v>
      </c>
      <c r="AX1901" s="75">
        <v>32706347</v>
      </c>
      <c r="AZ1901" s="271"/>
      <c r="BT1901" s="75">
        <f>IF(COUNTIF($C$3:C1901, C1901)=1, 1, 0)</f>
        <v>1</v>
      </c>
      <c r="BU1901" s="337" t="s">
        <v>7052</v>
      </c>
      <c r="BV1901" s="340">
        <v>46098</v>
      </c>
      <c r="BZ1901" s="87">
        <f t="shared" si="600"/>
        <v>10</v>
      </c>
      <c r="CA1901" s="22"/>
      <c r="CB1901" s="88">
        <f t="shared" si="601"/>
        <v>12</v>
      </c>
      <c r="CC1901" s="89"/>
      <c r="CD1901" s="22"/>
      <c r="CE1901" s="87">
        <f t="shared" si="587"/>
        <v>3</v>
      </c>
      <c r="CF1901" s="90">
        <v>8549775</v>
      </c>
      <c r="CG1901" s="90"/>
      <c r="CH1901" s="90">
        <v>8549775</v>
      </c>
      <c r="CI1901" s="22">
        <v>26307</v>
      </c>
      <c r="CJ1901" s="87">
        <f t="shared" si="588"/>
        <v>3</v>
      </c>
      <c r="CK1901" s="87">
        <f t="shared" si="589"/>
        <v>11</v>
      </c>
      <c r="CL1901" s="22" t="s">
        <v>5125</v>
      </c>
      <c r="CM1901" s="22" t="s">
        <v>7053</v>
      </c>
    </row>
    <row r="1902" spans="1:91" s="85" customFormat="1" ht="14.45" customHeight="1" x14ac:dyDescent="0.25">
      <c r="A1902" s="75">
        <f t="shared" si="598"/>
        <v>1900</v>
      </c>
      <c r="B1902" s="100" t="s">
        <v>102</v>
      </c>
      <c r="C1902" s="270" t="s">
        <v>7048</v>
      </c>
      <c r="D1902" s="265">
        <v>145368089</v>
      </c>
      <c r="E1902" s="241"/>
      <c r="F1902" s="231">
        <v>46083</v>
      </c>
      <c r="G1902" s="265" t="s">
        <v>516</v>
      </c>
      <c r="H1902" s="265" t="s">
        <v>2213</v>
      </c>
      <c r="I1902" s="265" t="s">
        <v>105</v>
      </c>
      <c r="J1902" s="265" t="s">
        <v>518</v>
      </c>
      <c r="K1902" s="265" t="s">
        <v>242</v>
      </c>
      <c r="L1902" s="231">
        <v>46111</v>
      </c>
      <c r="M1902" s="265">
        <v>40</v>
      </c>
      <c r="N1902" s="85" t="s">
        <v>7054</v>
      </c>
      <c r="O1902" s="85" t="s">
        <v>7055</v>
      </c>
      <c r="P1902" s="85">
        <v>2830049988</v>
      </c>
      <c r="Q1902" s="231">
        <v>46093</v>
      </c>
      <c r="R1902" s="241">
        <v>1209392831</v>
      </c>
      <c r="S1902" s="241">
        <v>224310035</v>
      </c>
      <c r="T1902" s="231">
        <v>46093</v>
      </c>
      <c r="U1902" s="261">
        <v>17353.074000000001</v>
      </c>
      <c r="V1902" s="261">
        <v>16728.900000000001</v>
      </c>
      <c r="W1902" s="241">
        <v>20</v>
      </c>
      <c r="X1902" s="241">
        <v>0</v>
      </c>
      <c r="Y1902" s="270">
        <v>7267317277</v>
      </c>
      <c r="Z1902" s="241" t="s">
        <v>354</v>
      </c>
      <c r="AA1902" s="85" t="s">
        <v>521</v>
      </c>
      <c r="AB1902" s="241" t="s">
        <v>7022</v>
      </c>
      <c r="AC1902" s="270" t="s">
        <v>7048</v>
      </c>
      <c r="AD1902" s="75" t="s">
        <v>113</v>
      </c>
      <c r="AE1902" s="158">
        <v>46097</v>
      </c>
      <c r="AF1902" s="375">
        <v>46096.291666666664</v>
      </c>
      <c r="AG1902" s="446">
        <v>46094.458333333336</v>
      </c>
      <c r="AH1902" s="446">
        <v>46094.458333333336</v>
      </c>
      <c r="AI1902" s="158">
        <v>46097</v>
      </c>
      <c r="AJ1902" s="158"/>
      <c r="AK1902" s="353">
        <v>46097</v>
      </c>
      <c r="AL1902" s="158">
        <v>46102</v>
      </c>
      <c r="AM1902" s="241"/>
      <c r="AN1902" s="101">
        <v>46102</v>
      </c>
      <c r="AO1902" s="81">
        <f t="shared" si="590"/>
        <v>46093.458333333336</v>
      </c>
      <c r="AP1902" s="81">
        <f t="shared" si="591"/>
        <v>46094.458333333336</v>
      </c>
      <c r="AQ1902" s="81">
        <f t="shared" si="592"/>
        <v>46094.458333333336</v>
      </c>
      <c r="AR1902" s="81">
        <f t="shared" si="593"/>
        <v>46098</v>
      </c>
      <c r="AS1902" s="81">
        <f t="shared" si="594"/>
        <v>46099</v>
      </c>
      <c r="AT1902" s="81">
        <f t="shared" si="595"/>
        <v>46098</v>
      </c>
      <c r="AU1902" s="224" t="s">
        <v>5120</v>
      </c>
      <c r="AV1902" s="134">
        <v>46093</v>
      </c>
      <c r="AW1902" s="75" t="s">
        <v>7056</v>
      </c>
      <c r="AX1902" s="75">
        <v>32706210</v>
      </c>
      <c r="AZ1902" s="271"/>
      <c r="BT1902" s="75">
        <f>IF(COUNTIF($C$3:C1902, C1902)=1, 1, 0)</f>
        <v>0</v>
      </c>
      <c r="BU1902" s="337" t="s">
        <v>7052</v>
      </c>
      <c r="BV1902" s="340">
        <v>46098</v>
      </c>
      <c r="BZ1902" s="87">
        <f t="shared" si="600"/>
        <v>10</v>
      </c>
      <c r="CA1902" s="22"/>
      <c r="CB1902" s="88">
        <f t="shared" si="601"/>
        <v>12</v>
      </c>
      <c r="CC1902" s="89"/>
      <c r="CD1902" s="22"/>
      <c r="CE1902" s="87">
        <f t="shared" si="587"/>
        <v>3</v>
      </c>
      <c r="CF1902" s="90">
        <v>8549775</v>
      </c>
      <c r="CG1902" s="90"/>
      <c r="CH1902" s="90">
        <v>8549775</v>
      </c>
      <c r="CI1902" s="22">
        <v>26307</v>
      </c>
      <c r="CJ1902" s="87">
        <f t="shared" si="588"/>
        <v>3</v>
      </c>
      <c r="CK1902" s="87">
        <f t="shared" si="589"/>
        <v>11</v>
      </c>
      <c r="CL1902" s="22" t="s">
        <v>5125</v>
      </c>
      <c r="CM1902" s="22" t="s">
        <v>7053</v>
      </c>
    </row>
    <row r="1903" spans="1:91" s="85" customFormat="1" ht="14.45" customHeight="1" x14ac:dyDescent="0.25">
      <c r="A1903" s="75">
        <f t="shared" si="598"/>
        <v>1901</v>
      </c>
      <c r="B1903" s="100" t="s">
        <v>102</v>
      </c>
      <c r="C1903" s="270" t="s">
        <v>7048</v>
      </c>
      <c r="D1903" s="265">
        <v>145368094</v>
      </c>
      <c r="E1903" s="241"/>
      <c r="F1903" s="231">
        <v>46083</v>
      </c>
      <c r="G1903" s="265" t="s">
        <v>516</v>
      </c>
      <c r="H1903" s="265" t="s">
        <v>2213</v>
      </c>
      <c r="I1903" s="265" t="s">
        <v>105</v>
      </c>
      <c r="J1903" s="265" t="s">
        <v>518</v>
      </c>
      <c r="K1903" s="265" t="s">
        <v>242</v>
      </c>
      <c r="L1903" s="231">
        <v>46111</v>
      </c>
      <c r="M1903" s="265">
        <v>40</v>
      </c>
      <c r="N1903" s="85" t="s">
        <v>7057</v>
      </c>
      <c r="O1903" s="85" t="s">
        <v>7058</v>
      </c>
      <c r="P1903" s="85">
        <v>2830049967</v>
      </c>
      <c r="Q1903" s="231">
        <v>46093</v>
      </c>
      <c r="R1903" s="241">
        <v>1209392705</v>
      </c>
      <c r="S1903" s="241">
        <v>224310040</v>
      </c>
      <c r="T1903" s="231">
        <v>46093</v>
      </c>
      <c r="U1903" s="261">
        <v>17329.177</v>
      </c>
      <c r="V1903" s="261">
        <v>16705.981</v>
      </c>
      <c r="W1903" s="241">
        <v>20</v>
      </c>
      <c r="X1903" s="241">
        <v>0</v>
      </c>
      <c r="Y1903" s="270">
        <v>7267317278</v>
      </c>
      <c r="Z1903" s="241" t="s">
        <v>354</v>
      </c>
      <c r="AA1903" s="85" t="s">
        <v>521</v>
      </c>
      <c r="AB1903" s="241" t="s">
        <v>7022</v>
      </c>
      <c r="AC1903" s="270" t="s">
        <v>7048</v>
      </c>
      <c r="AD1903" s="75" t="s">
        <v>113</v>
      </c>
      <c r="AE1903" s="158">
        <v>46097</v>
      </c>
      <c r="AF1903" s="375">
        <v>46096.291666666664</v>
      </c>
      <c r="AG1903" s="446">
        <v>46094.458333333336</v>
      </c>
      <c r="AH1903" s="446">
        <v>46094.458333333336</v>
      </c>
      <c r="AI1903" s="158">
        <v>46097</v>
      </c>
      <c r="AJ1903" s="158"/>
      <c r="AK1903" s="353">
        <v>46097</v>
      </c>
      <c r="AL1903" s="158">
        <v>46102</v>
      </c>
      <c r="AM1903" s="241"/>
      <c r="AN1903" s="101">
        <v>46102</v>
      </c>
      <c r="AO1903" s="81">
        <f t="shared" si="590"/>
        <v>46093.458333333336</v>
      </c>
      <c r="AP1903" s="81">
        <f t="shared" si="591"/>
        <v>46094.458333333336</v>
      </c>
      <c r="AQ1903" s="81">
        <f t="shared" si="592"/>
        <v>46094.458333333336</v>
      </c>
      <c r="AR1903" s="81">
        <f t="shared" si="593"/>
        <v>46098</v>
      </c>
      <c r="AS1903" s="81">
        <f t="shared" si="594"/>
        <v>46099</v>
      </c>
      <c r="AT1903" s="81">
        <f t="shared" si="595"/>
        <v>46098</v>
      </c>
      <c r="AU1903" s="224" t="s">
        <v>5120</v>
      </c>
      <c r="AV1903" s="134">
        <v>46093</v>
      </c>
      <c r="AW1903" s="75" t="s">
        <v>7059</v>
      </c>
      <c r="AX1903" s="75">
        <v>32706104</v>
      </c>
      <c r="AZ1903" s="271"/>
      <c r="BT1903" s="75">
        <f>IF(COUNTIF($C$3:C1903, C1903)=1, 1, 0)</f>
        <v>0</v>
      </c>
      <c r="BU1903" s="337" t="s">
        <v>7052</v>
      </c>
      <c r="BV1903" s="340">
        <v>46098</v>
      </c>
      <c r="BZ1903" s="87">
        <f t="shared" si="600"/>
        <v>10</v>
      </c>
      <c r="CA1903" s="22"/>
      <c r="CB1903" s="88">
        <f t="shared" si="601"/>
        <v>12</v>
      </c>
      <c r="CC1903" s="89"/>
      <c r="CD1903" s="22"/>
      <c r="CE1903" s="87">
        <f t="shared" si="587"/>
        <v>3</v>
      </c>
      <c r="CF1903" s="90">
        <v>8549775</v>
      </c>
      <c r="CG1903" s="90"/>
      <c r="CH1903" s="90">
        <v>8549775</v>
      </c>
      <c r="CI1903" s="22">
        <v>26307</v>
      </c>
      <c r="CJ1903" s="87">
        <f t="shared" si="588"/>
        <v>3</v>
      </c>
      <c r="CK1903" s="87">
        <f t="shared" si="589"/>
        <v>11</v>
      </c>
      <c r="CL1903" s="22" t="s">
        <v>5125</v>
      </c>
      <c r="CM1903" s="22" t="s">
        <v>7053</v>
      </c>
    </row>
    <row r="1904" spans="1:91" s="85" customFormat="1" ht="14.45" customHeight="1" x14ac:dyDescent="0.25">
      <c r="A1904" s="75">
        <f t="shared" si="598"/>
        <v>1902</v>
      </c>
      <c r="B1904" s="100" t="s">
        <v>102</v>
      </c>
      <c r="C1904" s="270" t="s">
        <v>7048</v>
      </c>
      <c r="D1904" s="265">
        <v>145368111</v>
      </c>
      <c r="E1904" s="241"/>
      <c r="F1904" s="231">
        <v>46083</v>
      </c>
      <c r="G1904" s="265" t="s">
        <v>516</v>
      </c>
      <c r="H1904" s="265" t="s">
        <v>2213</v>
      </c>
      <c r="I1904" s="265" t="s">
        <v>105</v>
      </c>
      <c r="J1904" s="265" t="s">
        <v>518</v>
      </c>
      <c r="K1904" s="265" t="s">
        <v>242</v>
      </c>
      <c r="L1904" s="231">
        <v>46111</v>
      </c>
      <c r="M1904" s="265">
        <v>40</v>
      </c>
      <c r="N1904" s="85" t="s">
        <v>7060</v>
      </c>
      <c r="O1904" s="85" t="s">
        <v>7061</v>
      </c>
      <c r="P1904" s="85">
        <v>2830049991</v>
      </c>
      <c r="Q1904" s="231">
        <v>46093</v>
      </c>
      <c r="R1904" s="241">
        <v>1209392834</v>
      </c>
      <c r="S1904" s="241">
        <v>224310062</v>
      </c>
      <c r="T1904" s="231">
        <v>46093</v>
      </c>
      <c r="U1904" s="261">
        <v>18466.215</v>
      </c>
      <c r="V1904" s="261">
        <v>17976.784</v>
      </c>
      <c r="W1904" s="241">
        <v>20</v>
      </c>
      <c r="X1904" s="241">
        <v>0</v>
      </c>
      <c r="Y1904" s="270">
        <v>7267317279</v>
      </c>
      <c r="Z1904" s="241" t="s">
        <v>354</v>
      </c>
      <c r="AA1904" s="85" t="s">
        <v>521</v>
      </c>
      <c r="AB1904" s="241" t="s">
        <v>7022</v>
      </c>
      <c r="AC1904" s="270" t="s">
        <v>7048</v>
      </c>
      <c r="AD1904" s="75" t="s">
        <v>113</v>
      </c>
      <c r="AE1904" s="158">
        <v>46097</v>
      </c>
      <c r="AF1904" s="375">
        <v>46096.291666666664</v>
      </c>
      <c r="AG1904" s="446">
        <v>46094.458333333336</v>
      </c>
      <c r="AH1904" s="446">
        <v>46094.458333333336</v>
      </c>
      <c r="AI1904" s="158">
        <v>46097</v>
      </c>
      <c r="AJ1904" s="158"/>
      <c r="AK1904" s="353">
        <v>46097</v>
      </c>
      <c r="AL1904" s="158">
        <v>46102</v>
      </c>
      <c r="AM1904" s="241"/>
      <c r="AN1904" s="101">
        <v>46102</v>
      </c>
      <c r="AO1904" s="81">
        <f t="shared" si="590"/>
        <v>46093.458333333336</v>
      </c>
      <c r="AP1904" s="81">
        <f t="shared" si="591"/>
        <v>46094.458333333336</v>
      </c>
      <c r="AQ1904" s="81">
        <f t="shared" si="592"/>
        <v>46094.458333333336</v>
      </c>
      <c r="AR1904" s="81">
        <f t="shared" si="593"/>
        <v>46098</v>
      </c>
      <c r="AS1904" s="81">
        <f t="shared" si="594"/>
        <v>46099</v>
      </c>
      <c r="AT1904" s="81">
        <f t="shared" si="595"/>
        <v>46098</v>
      </c>
      <c r="AU1904" s="224" t="s">
        <v>5120</v>
      </c>
      <c r="AV1904" s="134">
        <v>46093</v>
      </c>
      <c r="AW1904" s="75" t="s">
        <v>7062</v>
      </c>
      <c r="AX1904" s="75">
        <v>32706259</v>
      </c>
      <c r="AZ1904" s="271"/>
      <c r="BT1904" s="75">
        <f>IF(COUNTIF($C$3:C1904, C1904)=1, 1, 0)</f>
        <v>0</v>
      </c>
      <c r="BU1904" s="337" t="s">
        <v>7052</v>
      </c>
      <c r="BV1904" s="340">
        <v>46098</v>
      </c>
      <c r="BZ1904" s="87">
        <f t="shared" si="600"/>
        <v>10</v>
      </c>
      <c r="CA1904" s="22"/>
      <c r="CB1904" s="88">
        <f t="shared" si="601"/>
        <v>12</v>
      </c>
      <c r="CC1904" s="89"/>
      <c r="CD1904" s="22"/>
      <c r="CE1904" s="87">
        <f t="shared" si="587"/>
        <v>3</v>
      </c>
      <c r="CF1904" s="90">
        <v>8549775</v>
      </c>
      <c r="CG1904" s="90"/>
      <c r="CH1904" s="90">
        <v>8549775</v>
      </c>
      <c r="CI1904" s="22">
        <v>26307</v>
      </c>
      <c r="CJ1904" s="87">
        <f t="shared" si="588"/>
        <v>3</v>
      </c>
      <c r="CK1904" s="87">
        <f t="shared" si="589"/>
        <v>11</v>
      </c>
      <c r="CL1904" s="22" t="s">
        <v>5125</v>
      </c>
      <c r="CM1904" s="22" t="s">
        <v>7053</v>
      </c>
    </row>
    <row r="1905" spans="1:91" s="85" customFormat="1" ht="14.45" customHeight="1" x14ac:dyDescent="0.25">
      <c r="B1905" s="265" t="s">
        <v>102</v>
      </c>
      <c r="C1905" s="97" t="s">
        <v>7063</v>
      </c>
      <c r="D1905" s="265">
        <v>145588213</v>
      </c>
      <c r="E1905" s="241">
        <v>5320007801</v>
      </c>
      <c r="F1905" s="231">
        <v>46092</v>
      </c>
      <c r="G1905" s="265" t="s">
        <v>627</v>
      </c>
      <c r="H1905" s="265" t="s">
        <v>4340</v>
      </c>
      <c r="I1905" s="265" t="s">
        <v>105</v>
      </c>
      <c r="J1905" s="265" t="s">
        <v>2035</v>
      </c>
      <c r="K1905" s="265" t="s">
        <v>242</v>
      </c>
      <c r="L1905" s="231">
        <v>46113</v>
      </c>
      <c r="M1905" s="265">
        <v>40</v>
      </c>
      <c r="N1905" s="75" t="s">
        <v>7064</v>
      </c>
      <c r="O1905" s="75" t="s">
        <v>7065</v>
      </c>
      <c r="P1905" s="85">
        <v>2830049984</v>
      </c>
      <c r="Q1905" s="231">
        <v>46093</v>
      </c>
      <c r="R1905" s="241">
        <v>1209392825</v>
      </c>
      <c r="S1905" s="241">
        <v>224312280</v>
      </c>
      <c r="T1905" s="231">
        <v>46093</v>
      </c>
      <c r="U1905" s="261">
        <v>5083.3850000000002</v>
      </c>
      <c r="V1905" s="261">
        <v>4911.067</v>
      </c>
      <c r="W1905" s="241">
        <v>5</v>
      </c>
      <c r="X1905" s="241">
        <v>0</v>
      </c>
      <c r="Y1905" s="270" t="s">
        <v>7066</v>
      </c>
      <c r="Z1905" s="241" t="s">
        <v>258</v>
      </c>
      <c r="AA1905" s="85" t="s">
        <v>631</v>
      </c>
      <c r="AB1905" s="241" t="s">
        <v>7067</v>
      </c>
      <c r="AC1905" s="97" t="s">
        <v>7063</v>
      </c>
      <c r="AD1905" s="75" t="s">
        <v>113</v>
      </c>
      <c r="AE1905" s="231">
        <v>46098</v>
      </c>
      <c r="AF1905" s="375">
        <v>46095.770833333336</v>
      </c>
      <c r="AG1905" s="375">
        <v>46094.625</v>
      </c>
      <c r="AH1905" s="375">
        <v>46094.625</v>
      </c>
      <c r="AI1905" s="376">
        <v>46097</v>
      </c>
      <c r="AJ1905" s="231"/>
      <c r="AK1905" s="231">
        <v>46097</v>
      </c>
      <c r="AL1905" s="376">
        <v>46104</v>
      </c>
      <c r="AM1905" s="101">
        <v>46106</v>
      </c>
      <c r="AN1905" s="101">
        <v>46106</v>
      </c>
      <c r="AO1905" s="81" t="s">
        <v>121</v>
      </c>
      <c r="AP1905" s="81" t="s">
        <v>121</v>
      </c>
      <c r="AQ1905" s="81" t="s">
        <v>121</v>
      </c>
      <c r="AR1905" s="81" t="s">
        <v>121</v>
      </c>
      <c r="AS1905" s="81" t="s">
        <v>261</v>
      </c>
      <c r="AT1905" s="81"/>
      <c r="AU1905" s="224" t="s">
        <v>5120</v>
      </c>
      <c r="AV1905" s="134">
        <v>46093</v>
      </c>
      <c r="AW1905" s="75" t="s">
        <v>7068</v>
      </c>
      <c r="AX1905" s="75" t="s">
        <v>7069</v>
      </c>
      <c r="AZ1905" s="271"/>
      <c r="BT1905" s="75">
        <f>IF(COUNTIF($C$3:C1905, C1905)=1, 1, 0)</f>
        <v>1</v>
      </c>
      <c r="BU1905" s="337" t="s">
        <v>7070</v>
      </c>
      <c r="BV1905" s="340">
        <v>46098</v>
      </c>
      <c r="BZ1905" s="87">
        <f t="shared" si="600"/>
        <v>11</v>
      </c>
      <c r="CA1905" s="22"/>
      <c r="CB1905" s="88">
        <f t="shared" si="601"/>
        <v>12</v>
      </c>
      <c r="CC1905" s="89"/>
      <c r="CD1905" s="22"/>
      <c r="CE1905" s="87">
        <f t="shared" si="587"/>
        <v>3</v>
      </c>
      <c r="CF1905" s="90">
        <v>13912731</v>
      </c>
      <c r="CG1905" s="90"/>
      <c r="CH1905" s="90">
        <v>13912731</v>
      </c>
      <c r="CI1905" s="22">
        <v>26201</v>
      </c>
      <c r="CJ1905" s="87">
        <f t="shared" si="588"/>
        <v>3</v>
      </c>
      <c r="CK1905" s="87">
        <f t="shared" si="589"/>
        <v>11</v>
      </c>
      <c r="CL1905" s="22" t="s">
        <v>5125</v>
      </c>
      <c r="CM1905" s="22" t="s">
        <v>7071</v>
      </c>
    </row>
    <row r="1906" spans="1:91" s="85" customFormat="1" ht="14.45" customHeight="1" x14ac:dyDescent="0.25">
      <c r="B1906" s="265" t="s">
        <v>102</v>
      </c>
      <c r="C1906" s="97" t="s">
        <v>7063</v>
      </c>
      <c r="D1906" s="265">
        <v>145717132</v>
      </c>
      <c r="E1906" s="241">
        <v>5320007801</v>
      </c>
      <c r="F1906" s="231">
        <v>46092</v>
      </c>
      <c r="G1906" s="265" t="s">
        <v>5257</v>
      </c>
      <c r="H1906" s="265" t="s">
        <v>4340</v>
      </c>
      <c r="I1906" s="265" t="s">
        <v>105</v>
      </c>
      <c r="J1906" s="265" t="s">
        <v>2035</v>
      </c>
      <c r="K1906" s="265" t="s">
        <v>242</v>
      </c>
      <c r="L1906" s="231">
        <v>46115</v>
      </c>
      <c r="M1906" s="265">
        <v>0</v>
      </c>
      <c r="N1906" s="75" t="s">
        <v>7064</v>
      </c>
      <c r="O1906" s="75" t="s">
        <v>7065</v>
      </c>
      <c r="P1906" s="85">
        <v>2830049987</v>
      </c>
      <c r="Q1906" s="231">
        <v>46093</v>
      </c>
      <c r="R1906" s="241">
        <v>1209392828</v>
      </c>
      <c r="S1906" s="241">
        <v>224312272</v>
      </c>
      <c r="T1906" s="231">
        <v>46093</v>
      </c>
      <c r="U1906" s="261">
        <v>3191.99</v>
      </c>
      <c r="V1906" s="261">
        <v>3083.7869999999998</v>
      </c>
      <c r="W1906" s="241">
        <v>3</v>
      </c>
      <c r="X1906" s="241">
        <v>0</v>
      </c>
      <c r="Y1906" s="270" t="s">
        <v>7066</v>
      </c>
      <c r="Z1906" s="241" t="s">
        <v>258</v>
      </c>
      <c r="AA1906" s="85" t="s">
        <v>631</v>
      </c>
      <c r="AB1906" s="241" t="s">
        <v>7067</v>
      </c>
      <c r="AC1906" s="97" t="s">
        <v>7063</v>
      </c>
      <c r="AD1906" s="75" t="s">
        <v>113</v>
      </c>
      <c r="AE1906" s="231">
        <v>46098</v>
      </c>
      <c r="AF1906" s="375">
        <v>46095.770833333336</v>
      </c>
      <c r="AG1906" s="375">
        <v>46094.625</v>
      </c>
      <c r="AH1906" s="375">
        <v>46094.625</v>
      </c>
      <c r="AI1906" s="376">
        <v>46097</v>
      </c>
      <c r="AJ1906" s="241"/>
      <c r="AK1906" s="231">
        <v>46097</v>
      </c>
      <c r="AL1906" s="376">
        <v>46104</v>
      </c>
      <c r="AM1906" s="101">
        <v>46106</v>
      </c>
      <c r="AN1906" s="101">
        <v>46106</v>
      </c>
      <c r="AO1906" s="81" t="s">
        <v>121</v>
      </c>
      <c r="AP1906" s="81" t="s">
        <v>121</v>
      </c>
      <c r="AQ1906" s="81" t="s">
        <v>121</v>
      </c>
      <c r="AR1906" s="81" t="s">
        <v>121</v>
      </c>
      <c r="AS1906" s="81" t="s">
        <v>261</v>
      </c>
      <c r="AT1906" s="81"/>
      <c r="AU1906" s="224" t="s">
        <v>5120</v>
      </c>
      <c r="AV1906" s="134">
        <v>46093</v>
      </c>
      <c r="AW1906" s="75">
        <v>0</v>
      </c>
      <c r="AX1906" s="75">
        <v>0</v>
      </c>
      <c r="AZ1906" s="271"/>
      <c r="BT1906" s="75">
        <f>IF(COUNTIF($C$3:C1906, C1906)=1, 1, 0)</f>
        <v>0</v>
      </c>
      <c r="BU1906" s="337" t="s">
        <v>7070</v>
      </c>
      <c r="BV1906" s="340">
        <v>46098</v>
      </c>
      <c r="BZ1906" s="87">
        <f t="shared" si="600"/>
        <v>11</v>
      </c>
      <c r="CA1906" s="22"/>
      <c r="CB1906" s="88">
        <f t="shared" si="601"/>
        <v>12</v>
      </c>
      <c r="CC1906" s="89"/>
      <c r="CD1906" s="22"/>
      <c r="CE1906" s="87">
        <f t="shared" si="587"/>
        <v>3</v>
      </c>
      <c r="CF1906" s="90"/>
      <c r="CG1906" s="90"/>
      <c r="CH1906" s="90"/>
      <c r="CI1906" s="22"/>
      <c r="CJ1906" s="87">
        <f t="shared" si="588"/>
        <v>3</v>
      </c>
      <c r="CK1906" s="87">
        <f t="shared" si="589"/>
        <v>11</v>
      </c>
      <c r="CL1906" s="22" t="s">
        <v>5125</v>
      </c>
      <c r="CM1906" s="22" t="s">
        <v>7071</v>
      </c>
    </row>
    <row r="1907" spans="1:91" s="85" customFormat="1" ht="14.45" customHeight="1" x14ac:dyDescent="0.25">
      <c r="B1907" s="265" t="s">
        <v>102</v>
      </c>
      <c r="C1907" s="97" t="s">
        <v>7063</v>
      </c>
      <c r="D1907" s="265">
        <v>145665489</v>
      </c>
      <c r="E1907" s="241">
        <v>5320007801</v>
      </c>
      <c r="F1907" s="231">
        <v>46092</v>
      </c>
      <c r="G1907" s="265" t="s">
        <v>551</v>
      </c>
      <c r="H1907" s="265" t="s">
        <v>4340</v>
      </c>
      <c r="I1907" s="265" t="s">
        <v>105</v>
      </c>
      <c r="J1907" s="265" t="s">
        <v>2035</v>
      </c>
      <c r="K1907" s="265" t="s">
        <v>242</v>
      </c>
      <c r="L1907" s="231">
        <v>46115</v>
      </c>
      <c r="M1907" s="265">
        <v>0</v>
      </c>
      <c r="N1907" s="75" t="s">
        <v>7064</v>
      </c>
      <c r="O1907" s="75" t="s">
        <v>7065</v>
      </c>
      <c r="P1907" s="85">
        <v>2830049986</v>
      </c>
      <c r="Q1907" s="231">
        <v>46093</v>
      </c>
      <c r="R1907" s="241">
        <v>1209392827</v>
      </c>
      <c r="S1907" s="241">
        <v>224312283</v>
      </c>
      <c r="T1907" s="231">
        <v>46093</v>
      </c>
      <c r="U1907" s="261">
        <v>4952.5649999999996</v>
      </c>
      <c r="V1907" s="261">
        <v>4793.8339999999998</v>
      </c>
      <c r="W1907" s="241">
        <v>7</v>
      </c>
      <c r="X1907" s="241">
        <v>0</v>
      </c>
      <c r="Y1907" s="270" t="s">
        <v>7066</v>
      </c>
      <c r="Z1907" s="241" t="s">
        <v>258</v>
      </c>
      <c r="AA1907" s="85" t="s">
        <v>631</v>
      </c>
      <c r="AB1907" s="241" t="s">
        <v>7067</v>
      </c>
      <c r="AC1907" s="97" t="s">
        <v>7063</v>
      </c>
      <c r="AD1907" s="75" t="s">
        <v>113</v>
      </c>
      <c r="AE1907" s="231">
        <v>46098</v>
      </c>
      <c r="AF1907" s="375">
        <v>46095.770833333336</v>
      </c>
      <c r="AG1907" s="375">
        <v>46094.625</v>
      </c>
      <c r="AH1907" s="375">
        <v>46094.625</v>
      </c>
      <c r="AI1907" s="376">
        <v>46097</v>
      </c>
      <c r="AJ1907" s="241"/>
      <c r="AK1907" s="231">
        <v>46097</v>
      </c>
      <c r="AL1907" s="376">
        <v>46104</v>
      </c>
      <c r="AM1907" s="101">
        <v>46106</v>
      </c>
      <c r="AN1907" s="101">
        <v>46106</v>
      </c>
      <c r="AO1907" s="81" t="s">
        <v>121</v>
      </c>
      <c r="AP1907" s="81" t="s">
        <v>121</v>
      </c>
      <c r="AQ1907" s="81" t="s">
        <v>121</v>
      </c>
      <c r="AR1907" s="81" t="s">
        <v>121</v>
      </c>
      <c r="AS1907" s="81" t="s">
        <v>261</v>
      </c>
      <c r="AT1907" s="81"/>
      <c r="AU1907" s="224" t="s">
        <v>5120</v>
      </c>
      <c r="AV1907" s="134">
        <v>46093</v>
      </c>
      <c r="AW1907" s="75">
        <v>0</v>
      </c>
      <c r="AX1907" s="75">
        <v>0</v>
      </c>
      <c r="AZ1907" s="271"/>
      <c r="BT1907" s="75">
        <f>IF(COUNTIF($C$3:C1907, C1907)=1, 1, 0)</f>
        <v>0</v>
      </c>
      <c r="BU1907" s="337" t="s">
        <v>7070</v>
      </c>
      <c r="BV1907" s="340">
        <v>46098</v>
      </c>
      <c r="BZ1907" s="87">
        <f t="shared" si="600"/>
        <v>11</v>
      </c>
      <c r="CA1907" s="22"/>
      <c r="CB1907" s="88">
        <f t="shared" si="601"/>
        <v>12</v>
      </c>
      <c r="CC1907" s="89"/>
      <c r="CD1907" s="22"/>
      <c r="CE1907" s="87">
        <f t="shared" si="587"/>
        <v>3</v>
      </c>
      <c r="CF1907" s="90"/>
      <c r="CG1907" s="90"/>
      <c r="CH1907" s="90"/>
      <c r="CI1907" s="22"/>
      <c r="CJ1907" s="87">
        <f t="shared" si="588"/>
        <v>3</v>
      </c>
      <c r="CK1907" s="87">
        <f t="shared" si="589"/>
        <v>11</v>
      </c>
      <c r="CL1907" s="22" t="s">
        <v>5125</v>
      </c>
      <c r="CM1907" s="22" t="s">
        <v>7071</v>
      </c>
    </row>
    <row r="1908" spans="1:91" s="168" customFormat="1" ht="14.45" customHeight="1" x14ac:dyDescent="0.25">
      <c r="B1908" s="265" t="s">
        <v>102</v>
      </c>
      <c r="C1908" s="97" t="s">
        <v>7063</v>
      </c>
      <c r="D1908" s="273">
        <v>145656623</v>
      </c>
      <c r="E1908" s="274">
        <v>5320007801</v>
      </c>
      <c r="F1908" s="275">
        <v>46092</v>
      </c>
      <c r="G1908" s="273" t="s">
        <v>637</v>
      </c>
      <c r="H1908" s="273" t="s">
        <v>4340</v>
      </c>
      <c r="I1908" s="273" t="s">
        <v>105</v>
      </c>
      <c r="J1908" s="273" t="s">
        <v>2035</v>
      </c>
      <c r="K1908" s="273" t="s">
        <v>242</v>
      </c>
      <c r="L1908" s="275">
        <v>46113</v>
      </c>
      <c r="M1908" s="273">
        <v>0</v>
      </c>
      <c r="N1908" s="182" t="s">
        <v>7064</v>
      </c>
      <c r="O1908" s="182" t="s">
        <v>7065</v>
      </c>
      <c r="P1908" s="168">
        <v>2830049985</v>
      </c>
      <c r="Q1908" s="231">
        <v>46093</v>
      </c>
      <c r="R1908" s="274">
        <v>1209392826</v>
      </c>
      <c r="S1908" s="274">
        <v>224312284</v>
      </c>
      <c r="T1908" s="231">
        <v>46093</v>
      </c>
      <c r="U1908" s="261">
        <v>3244.7420000000002</v>
      </c>
      <c r="V1908" s="261">
        <v>3147.7339999999999</v>
      </c>
      <c r="W1908" s="241">
        <v>5</v>
      </c>
      <c r="X1908" s="241">
        <v>0</v>
      </c>
      <c r="Y1908" s="246" t="s">
        <v>7066</v>
      </c>
      <c r="Z1908" s="274" t="s">
        <v>258</v>
      </c>
      <c r="AA1908" s="168" t="s">
        <v>631</v>
      </c>
      <c r="AB1908" s="274" t="s">
        <v>7067</v>
      </c>
      <c r="AC1908" s="97" t="s">
        <v>7063</v>
      </c>
      <c r="AD1908" s="182" t="s">
        <v>113</v>
      </c>
      <c r="AE1908" s="231">
        <v>46098</v>
      </c>
      <c r="AF1908" s="304">
        <v>46095.770833333336</v>
      </c>
      <c r="AG1908" s="304">
        <v>46094.625</v>
      </c>
      <c r="AH1908" s="304">
        <v>46094.625</v>
      </c>
      <c r="AI1908" s="448">
        <v>46097</v>
      </c>
      <c r="AJ1908" s="274"/>
      <c r="AK1908" s="231">
        <v>46097</v>
      </c>
      <c r="AL1908" s="448">
        <v>46104</v>
      </c>
      <c r="AM1908" s="101">
        <v>46106</v>
      </c>
      <c r="AN1908" s="101">
        <v>46106</v>
      </c>
      <c r="AO1908" s="81" t="s">
        <v>121</v>
      </c>
      <c r="AP1908" s="81" t="s">
        <v>121</v>
      </c>
      <c r="AQ1908" s="81" t="s">
        <v>121</v>
      </c>
      <c r="AR1908" s="81" t="s">
        <v>121</v>
      </c>
      <c r="AS1908" s="81" t="s">
        <v>261</v>
      </c>
      <c r="AT1908" s="81"/>
      <c r="AU1908" s="224" t="s">
        <v>5120</v>
      </c>
      <c r="AV1908" s="134">
        <v>46093</v>
      </c>
      <c r="AW1908" s="75">
        <v>0</v>
      </c>
      <c r="AX1908" s="75">
        <v>0</v>
      </c>
      <c r="AZ1908" s="278"/>
      <c r="BT1908" s="75">
        <f>IF(COUNTIF($C$3:C1908, C1908)=1, 1, 0)</f>
        <v>0</v>
      </c>
      <c r="BU1908" s="337" t="s">
        <v>7070</v>
      </c>
      <c r="BV1908" s="340">
        <v>46098</v>
      </c>
      <c r="BZ1908" s="87">
        <f t="shared" si="600"/>
        <v>11</v>
      </c>
      <c r="CA1908" s="22"/>
      <c r="CB1908" s="88">
        <f t="shared" si="601"/>
        <v>12</v>
      </c>
      <c r="CC1908" s="89"/>
      <c r="CD1908" s="22"/>
      <c r="CE1908" s="87">
        <f t="shared" si="587"/>
        <v>3</v>
      </c>
      <c r="CF1908" s="90"/>
      <c r="CG1908" s="90"/>
      <c r="CH1908" s="90"/>
      <c r="CI1908" s="22"/>
      <c r="CJ1908" s="87">
        <f t="shared" si="588"/>
        <v>3</v>
      </c>
      <c r="CK1908" s="87">
        <f t="shared" si="589"/>
        <v>11</v>
      </c>
      <c r="CL1908" s="22" t="s">
        <v>5125</v>
      </c>
      <c r="CM1908" s="22" t="s">
        <v>7071</v>
      </c>
    </row>
    <row r="1909" spans="1:91" s="168" customFormat="1" ht="14.45" customHeight="1" x14ac:dyDescent="0.25">
      <c r="B1909" s="265" t="s">
        <v>102</v>
      </c>
      <c r="C1909" s="246">
        <v>266082532</v>
      </c>
      <c r="D1909" s="273">
        <v>145667945</v>
      </c>
      <c r="E1909" s="274"/>
      <c r="F1909" s="275">
        <v>46092</v>
      </c>
      <c r="G1909" s="273" t="s">
        <v>5977</v>
      </c>
      <c r="H1909" s="273" t="s">
        <v>2845</v>
      </c>
      <c r="I1909" s="273" t="s">
        <v>105</v>
      </c>
      <c r="J1909" s="273" t="s">
        <v>1570</v>
      </c>
      <c r="K1909" s="273" t="s">
        <v>242</v>
      </c>
      <c r="L1909" s="275">
        <v>46128</v>
      </c>
      <c r="M1909" s="273">
        <v>20</v>
      </c>
      <c r="N1909" s="182" t="s">
        <v>7072</v>
      </c>
      <c r="O1909" s="182" t="s">
        <v>7073</v>
      </c>
      <c r="P1909" s="168">
        <v>2830049992</v>
      </c>
      <c r="Q1909" s="275">
        <v>46093</v>
      </c>
      <c r="R1909" s="274">
        <v>1209392835</v>
      </c>
      <c r="S1909" s="274">
        <v>224314549</v>
      </c>
      <c r="T1909" s="275">
        <v>46093</v>
      </c>
      <c r="U1909" s="350">
        <v>8630.027</v>
      </c>
      <c r="V1909" s="350">
        <v>8347.5959999999995</v>
      </c>
      <c r="W1909" s="274">
        <v>10</v>
      </c>
      <c r="X1909" s="274">
        <v>0</v>
      </c>
      <c r="Y1909" s="246">
        <v>266082532</v>
      </c>
      <c r="Z1909" s="274" t="s">
        <v>110</v>
      </c>
      <c r="AA1909" s="168" t="s">
        <v>111</v>
      </c>
      <c r="AB1909" s="274" t="s">
        <v>5925</v>
      </c>
      <c r="AC1909" s="246">
        <v>266082532</v>
      </c>
      <c r="AD1909" s="182" t="s">
        <v>113</v>
      </c>
      <c r="AE1909" s="74">
        <v>46098</v>
      </c>
      <c r="AF1909" s="269">
        <v>46096.333333333336</v>
      </c>
      <c r="AG1909" s="269">
        <v>46095.333333333336</v>
      </c>
      <c r="AH1909" s="269">
        <v>46096.25</v>
      </c>
      <c r="AI1909" s="349">
        <v>46097</v>
      </c>
      <c r="AJ1909" s="274"/>
      <c r="AK1909" s="74">
        <v>46098</v>
      </c>
      <c r="AL1909" s="349">
        <v>46119</v>
      </c>
      <c r="AM1909" s="274"/>
      <c r="AN1909" s="74">
        <v>46120</v>
      </c>
      <c r="AO1909" s="81">
        <f>IF(AH1909&lt;AG1909,IF(AH1909=0,"",AH1909-1),IF(AG1909=0,"",AG1909-1))</f>
        <v>46094.333333333336</v>
      </c>
      <c r="AP1909" s="81">
        <f>IF(AH1909&lt;AG1909,IF(AH1909=0,"",AH1909),IF(AG1909=0,"",AG1909))</f>
        <v>46095.333333333336</v>
      </c>
      <c r="AQ1909" s="81">
        <f>IF(AH1909&lt;AG1909,IF(AH1909=0,"",AH1909),IF(AG1909=0,"",AG1909))</f>
        <v>46095.333333333336</v>
      </c>
      <c r="AR1909" s="81">
        <f>IF(AI1909=0,"",IF(AI1909&lt;AJ1909,AJ1909+1,AI1909+1))</f>
        <v>46098</v>
      </c>
      <c r="AS1909" s="81">
        <f>IF(AI1909=0,"",IF(AE1909=0,IF(AJ1909=0,AI1909+2,AJ1909+2),AE1909+2))</f>
        <v>46100</v>
      </c>
      <c r="AT1909" s="81">
        <f>IF(AI1909=0,"",IF(AI1909&lt;AJ1909,AJ1909+1,AI1909+1))</f>
        <v>46098</v>
      </c>
      <c r="AU1909" s="224" t="s">
        <v>5120</v>
      </c>
      <c r="AV1909" s="134">
        <v>46093</v>
      </c>
      <c r="AW1909" s="75" t="str">
        <f>_xlfn.XLOOKUP(D1909,'[1]OPS Loading report'!$E:$E,'[1]OPS Loading report'!$G:$G)</f>
        <v>BSIU3448594</v>
      </c>
      <c r="AZ1909" s="278"/>
      <c r="BT1909" s="75">
        <f>IF(COUNTIF($C$3:C1909, C1909)=1, 1, 0)</f>
        <v>1</v>
      </c>
      <c r="BU1909" s="401" t="s">
        <v>7074</v>
      </c>
      <c r="BV1909" s="343">
        <v>46097</v>
      </c>
      <c r="BZ1909" s="87">
        <f t="shared" si="600"/>
        <v>11</v>
      </c>
      <c r="CA1909" s="22"/>
      <c r="CB1909" s="88">
        <f t="shared" si="601"/>
        <v>12</v>
      </c>
      <c r="CC1909" s="89"/>
      <c r="CD1909" s="22"/>
      <c r="CE1909" s="87">
        <f t="shared" si="587"/>
        <v>3</v>
      </c>
      <c r="CF1909" s="90">
        <v>52082604</v>
      </c>
      <c r="CG1909" s="90">
        <v>6133640</v>
      </c>
      <c r="CH1909" s="90">
        <v>58216244</v>
      </c>
      <c r="CI1909" s="22">
        <v>26668</v>
      </c>
      <c r="CJ1909" s="87">
        <f t="shared" si="588"/>
        <v>3</v>
      </c>
      <c r="CK1909" s="87">
        <f t="shared" si="589"/>
        <v>11</v>
      </c>
      <c r="CL1909" s="22" t="s">
        <v>5125</v>
      </c>
      <c r="CM1909" s="22" t="s">
        <v>7075</v>
      </c>
    </row>
    <row r="1910" spans="1:91" s="85" customFormat="1" ht="14.45" customHeight="1" x14ac:dyDescent="0.25">
      <c r="A1910" s="75">
        <f t="shared" ref="A1910:A1924" si="602">ROW()-2</f>
        <v>1908</v>
      </c>
      <c r="B1910" s="100" t="s">
        <v>102</v>
      </c>
      <c r="C1910" s="270" t="s">
        <v>7039</v>
      </c>
      <c r="D1910" s="265">
        <v>145674208</v>
      </c>
      <c r="E1910" s="241"/>
      <c r="F1910" s="231">
        <v>46083</v>
      </c>
      <c r="G1910" s="265" t="s">
        <v>612</v>
      </c>
      <c r="H1910" s="265" t="s">
        <v>2213</v>
      </c>
      <c r="I1910" s="265" t="s">
        <v>105</v>
      </c>
      <c r="J1910" s="265" t="s">
        <v>518</v>
      </c>
      <c r="K1910" s="265" t="s">
        <v>242</v>
      </c>
      <c r="L1910" s="231">
        <v>46111</v>
      </c>
      <c r="M1910" s="265">
        <v>40</v>
      </c>
      <c r="N1910" s="85" t="s">
        <v>7076</v>
      </c>
      <c r="O1910" s="85" t="s">
        <v>7077</v>
      </c>
      <c r="P1910" s="85">
        <v>2830049974</v>
      </c>
      <c r="Q1910" s="231">
        <v>46093</v>
      </c>
      <c r="R1910" s="241">
        <v>1209392789</v>
      </c>
      <c r="S1910" s="241">
        <v>224311342</v>
      </c>
      <c r="T1910" s="231">
        <v>46093</v>
      </c>
      <c r="U1910" s="261">
        <v>18456.031999999999</v>
      </c>
      <c r="V1910" s="261">
        <v>17966.876</v>
      </c>
      <c r="W1910" s="241">
        <v>20</v>
      </c>
      <c r="X1910" s="241">
        <v>0</v>
      </c>
      <c r="Y1910" s="270">
        <v>7267317290</v>
      </c>
      <c r="Z1910" s="241" t="s">
        <v>354</v>
      </c>
      <c r="AA1910" s="85" t="s">
        <v>521</v>
      </c>
      <c r="AB1910" s="241" t="s">
        <v>7022</v>
      </c>
      <c r="AC1910" s="270" t="s">
        <v>7039</v>
      </c>
      <c r="AD1910" s="75" t="s">
        <v>113</v>
      </c>
      <c r="AE1910" s="158">
        <v>46097</v>
      </c>
      <c r="AF1910" s="375">
        <v>46096.291666666664</v>
      </c>
      <c r="AG1910" s="446">
        <v>46094.458333333336</v>
      </c>
      <c r="AH1910" s="446">
        <v>46094.458333333336</v>
      </c>
      <c r="AI1910" s="158">
        <v>46097</v>
      </c>
      <c r="AJ1910" s="241"/>
      <c r="AK1910" s="353">
        <v>46097</v>
      </c>
      <c r="AL1910" s="158">
        <v>46102</v>
      </c>
      <c r="AM1910" s="241"/>
      <c r="AN1910" s="101">
        <v>46102</v>
      </c>
      <c r="AO1910" s="81">
        <f>IF(AH1910&lt;AG1910,IF(AH1910=0,"",AH1910-1),IF(AG1910=0,"",AG1910-1))</f>
        <v>46093.458333333336</v>
      </c>
      <c r="AP1910" s="81">
        <f>IF(AH1910&lt;AG1910,IF(AH1910=0,"",AH1910),IF(AG1910=0,"",AG1910))</f>
        <v>46094.458333333336</v>
      </c>
      <c r="AQ1910" s="81">
        <f>IF(AH1910&lt;AG1910,IF(AH1910=0,"",AH1910),IF(AG1910=0,"",AG1910))</f>
        <v>46094.458333333336</v>
      </c>
      <c r="AR1910" s="81">
        <f>IF(AI1910=0,"",IF(AI1910&lt;AJ1910,AJ1910+1,AI1910+1))</f>
        <v>46098</v>
      </c>
      <c r="AS1910" s="81">
        <f>IF(AI1910=0,"",IF(AE1910=0,IF(AJ1910=0,AI1910+2,AJ1910+2),AE1910+2))</f>
        <v>46099</v>
      </c>
      <c r="AT1910" s="81">
        <f>IF(AI1910=0,"",IF(AI1910&lt;AJ1910,AJ1910+1,AI1910+1))</f>
        <v>46098</v>
      </c>
      <c r="AU1910" s="224" t="s">
        <v>5120</v>
      </c>
      <c r="AV1910" s="134">
        <v>46093</v>
      </c>
      <c r="AW1910" s="75" t="s">
        <v>7078</v>
      </c>
      <c r="AX1910" s="75">
        <v>32706346</v>
      </c>
      <c r="AZ1910" s="271"/>
      <c r="BT1910" s="75">
        <f>IF(COUNTIF($C$3:C1910, C1910)=1, 1, 0)</f>
        <v>0</v>
      </c>
      <c r="BU1910" s="337" t="s">
        <v>7043</v>
      </c>
      <c r="BV1910" s="340">
        <v>46098</v>
      </c>
      <c r="BZ1910" s="87">
        <f t="shared" si="600"/>
        <v>10</v>
      </c>
      <c r="CA1910" s="22"/>
      <c r="CB1910" s="88">
        <f t="shared" si="601"/>
        <v>12</v>
      </c>
      <c r="CC1910" s="89"/>
      <c r="CD1910" s="22"/>
      <c r="CE1910" s="87">
        <f t="shared" si="587"/>
        <v>3</v>
      </c>
      <c r="CF1910" s="90">
        <v>8549775</v>
      </c>
      <c r="CG1910" s="90"/>
      <c r="CH1910" s="90">
        <v>8549775</v>
      </c>
      <c r="CI1910" s="22">
        <v>26307</v>
      </c>
      <c r="CJ1910" s="87">
        <f t="shared" si="588"/>
        <v>3</v>
      </c>
      <c r="CK1910" s="87">
        <f t="shared" si="589"/>
        <v>11</v>
      </c>
      <c r="CL1910" s="22" t="s">
        <v>5125</v>
      </c>
      <c r="CM1910" s="22" t="s">
        <v>7044</v>
      </c>
    </row>
    <row r="1911" spans="1:91" s="85" customFormat="1" ht="14.45" customHeight="1" x14ac:dyDescent="0.25">
      <c r="A1911" s="75">
        <f t="shared" si="602"/>
        <v>1909</v>
      </c>
      <c r="B1911" s="100" t="s">
        <v>102</v>
      </c>
      <c r="C1911" s="270" t="s">
        <v>7033</v>
      </c>
      <c r="D1911" s="265">
        <v>145674209</v>
      </c>
      <c r="E1911" s="241"/>
      <c r="F1911" s="231">
        <v>46083</v>
      </c>
      <c r="G1911" s="265" t="s">
        <v>612</v>
      </c>
      <c r="H1911" s="265" t="s">
        <v>2213</v>
      </c>
      <c r="I1911" s="265" t="s">
        <v>105</v>
      </c>
      <c r="J1911" s="265" t="s">
        <v>518</v>
      </c>
      <c r="K1911" s="265" t="s">
        <v>242</v>
      </c>
      <c r="L1911" s="231">
        <v>46111</v>
      </c>
      <c r="M1911" s="265">
        <v>40</v>
      </c>
      <c r="N1911" s="85" t="s">
        <v>7079</v>
      </c>
      <c r="O1911" s="85" t="s">
        <v>7080</v>
      </c>
      <c r="P1911" s="85">
        <v>2830050046</v>
      </c>
      <c r="Q1911" s="231">
        <v>46094</v>
      </c>
      <c r="R1911" s="241">
        <v>1209393177</v>
      </c>
      <c r="S1911" s="241">
        <v>224311347</v>
      </c>
      <c r="T1911" s="231">
        <v>46094</v>
      </c>
      <c r="U1911" s="261">
        <v>18417.866000000002</v>
      </c>
      <c r="V1911" s="261">
        <v>17929.721000000001</v>
      </c>
      <c r="W1911" s="241">
        <v>20</v>
      </c>
      <c r="X1911" s="241">
        <v>0</v>
      </c>
      <c r="Y1911" s="270">
        <v>7267317291</v>
      </c>
      <c r="Z1911" s="241" t="s">
        <v>354</v>
      </c>
      <c r="AA1911" s="85" t="s">
        <v>521</v>
      </c>
      <c r="AB1911" s="241" t="s">
        <v>7022</v>
      </c>
      <c r="AC1911" s="270" t="s">
        <v>7033</v>
      </c>
      <c r="AD1911" s="75" t="s">
        <v>113</v>
      </c>
      <c r="AE1911" s="158">
        <v>46097</v>
      </c>
      <c r="AF1911" s="375">
        <v>46096.291666666664</v>
      </c>
      <c r="AG1911" s="446">
        <v>46094.458333333336</v>
      </c>
      <c r="AH1911" s="446">
        <v>46094.458333333336</v>
      </c>
      <c r="AI1911" s="158">
        <v>46097</v>
      </c>
      <c r="AJ1911" s="241"/>
      <c r="AK1911" s="353">
        <v>46097</v>
      </c>
      <c r="AL1911" s="158">
        <v>46102</v>
      </c>
      <c r="AM1911" s="241"/>
      <c r="AN1911" s="101">
        <v>46102</v>
      </c>
      <c r="AO1911" s="81">
        <f>IF(AH1911&lt;AG1911,IF(AH1911=0,"",AH1911-1),IF(AG1911=0,"",AG1911-1))</f>
        <v>46093.458333333336</v>
      </c>
      <c r="AP1911" s="81">
        <f>IF(AH1911&lt;AG1911,IF(AH1911=0,"",AH1911),IF(AG1911=0,"",AG1911))</f>
        <v>46094.458333333336</v>
      </c>
      <c r="AQ1911" s="81">
        <f>IF(AH1911&lt;AG1911,IF(AH1911=0,"",AH1911),IF(AG1911=0,"",AG1911))</f>
        <v>46094.458333333336</v>
      </c>
      <c r="AR1911" s="81">
        <f>IF(AI1911=0,"",IF(AI1911&lt;AJ1911,AJ1911+1,AI1911+1))</f>
        <v>46098</v>
      </c>
      <c r="AS1911" s="81">
        <f>IF(AI1911=0,"",IF(AE1911=0,IF(AJ1911=0,AI1911+2,AJ1911+2),AE1911+2))</f>
        <v>46099</v>
      </c>
      <c r="AT1911" s="81">
        <f>IF(AI1911=0,"",IF(AI1911&lt;AJ1911,AJ1911+1,AI1911+1))</f>
        <v>46098</v>
      </c>
      <c r="AU1911" s="224" t="s">
        <v>5120</v>
      </c>
      <c r="AV1911" s="134">
        <v>46094</v>
      </c>
      <c r="AW1911" s="75" t="s">
        <v>7081</v>
      </c>
      <c r="AX1911" s="75">
        <v>32706448</v>
      </c>
      <c r="AZ1911" s="271"/>
      <c r="BT1911" s="75">
        <f>IF(COUNTIF($C$3:C1911, C1911)=1, 1, 0)</f>
        <v>0</v>
      </c>
      <c r="BU1911" s="337" t="s">
        <v>7037</v>
      </c>
      <c r="BV1911" s="340">
        <v>46098</v>
      </c>
      <c r="BZ1911" s="87">
        <f t="shared" si="600"/>
        <v>10</v>
      </c>
      <c r="CA1911" s="22"/>
      <c r="CB1911" s="88">
        <f t="shared" si="601"/>
        <v>12</v>
      </c>
      <c r="CC1911" s="89"/>
      <c r="CD1911" s="22"/>
      <c r="CE1911" s="87">
        <f t="shared" si="587"/>
        <v>3</v>
      </c>
      <c r="CF1911" s="90">
        <v>8549775</v>
      </c>
      <c r="CG1911" s="90"/>
      <c r="CH1911" s="90">
        <v>8549775</v>
      </c>
      <c r="CI1911" s="22">
        <v>26307</v>
      </c>
      <c r="CJ1911" s="87">
        <f t="shared" si="588"/>
        <v>3</v>
      </c>
      <c r="CK1911" s="87">
        <f t="shared" si="589"/>
        <v>11</v>
      </c>
      <c r="CL1911" s="22" t="s">
        <v>5125</v>
      </c>
      <c r="CM1911" s="22" t="s">
        <v>7038</v>
      </c>
    </row>
    <row r="1912" spans="1:91" s="85" customFormat="1" ht="14.45" customHeight="1" x14ac:dyDescent="0.25">
      <c r="A1912" s="75">
        <f t="shared" si="602"/>
        <v>1910</v>
      </c>
      <c r="B1912" s="100" t="s">
        <v>102</v>
      </c>
      <c r="C1912" s="270" t="s">
        <v>7033</v>
      </c>
      <c r="D1912" s="265">
        <v>145674211</v>
      </c>
      <c r="E1912" s="241"/>
      <c r="F1912" s="231">
        <v>46083</v>
      </c>
      <c r="G1912" s="265" t="s">
        <v>612</v>
      </c>
      <c r="H1912" s="265" t="s">
        <v>2213</v>
      </c>
      <c r="I1912" s="265" t="s">
        <v>105</v>
      </c>
      <c r="J1912" s="265" t="s">
        <v>518</v>
      </c>
      <c r="K1912" s="265" t="s">
        <v>242</v>
      </c>
      <c r="L1912" s="231">
        <v>46111</v>
      </c>
      <c r="M1912" s="265">
        <v>40</v>
      </c>
      <c r="N1912" s="85" t="s">
        <v>7082</v>
      </c>
      <c r="O1912" s="85" t="s">
        <v>7083</v>
      </c>
      <c r="P1912" s="85">
        <v>2830050009</v>
      </c>
      <c r="Q1912" s="231">
        <v>46093</v>
      </c>
      <c r="R1912" s="241">
        <v>1209392895</v>
      </c>
      <c r="S1912" s="241">
        <v>224311354</v>
      </c>
      <c r="T1912" s="231">
        <v>46093</v>
      </c>
      <c r="U1912" s="261">
        <v>18443.261999999999</v>
      </c>
      <c r="V1912" s="261">
        <v>17954.491000000002</v>
      </c>
      <c r="W1912" s="241">
        <v>20</v>
      </c>
      <c r="X1912" s="241">
        <v>0</v>
      </c>
      <c r="Y1912" s="270">
        <v>7267317292</v>
      </c>
      <c r="Z1912" s="241" t="s">
        <v>354</v>
      </c>
      <c r="AA1912" s="85" t="s">
        <v>521</v>
      </c>
      <c r="AB1912" s="241" t="s">
        <v>7022</v>
      </c>
      <c r="AC1912" s="270" t="s">
        <v>7033</v>
      </c>
      <c r="AD1912" s="75" t="s">
        <v>113</v>
      </c>
      <c r="AE1912" s="158">
        <v>46097</v>
      </c>
      <c r="AF1912" s="375">
        <v>46096.291666666664</v>
      </c>
      <c r="AG1912" s="446">
        <v>46094.458333333336</v>
      </c>
      <c r="AH1912" s="446">
        <v>46094.458333333336</v>
      </c>
      <c r="AI1912" s="158">
        <v>46097</v>
      </c>
      <c r="AJ1912" s="241"/>
      <c r="AK1912" s="353">
        <v>46097</v>
      </c>
      <c r="AL1912" s="158">
        <v>46102</v>
      </c>
      <c r="AM1912" s="241"/>
      <c r="AN1912" s="101">
        <v>46102</v>
      </c>
      <c r="AO1912" s="81">
        <f>IF(AH1912&lt;AG1912,IF(AH1912=0,"",AH1912-1),IF(AG1912=0,"",AG1912-1))</f>
        <v>46093.458333333336</v>
      </c>
      <c r="AP1912" s="81">
        <f>IF(AH1912&lt;AG1912,IF(AH1912=0,"",AH1912),IF(AG1912=0,"",AG1912))</f>
        <v>46094.458333333336</v>
      </c>
      <c r="AQ1912" s="81">
        <f>IF(AH1912&lt;AG1912,IF(AH1912=0,"",AH1912),IF(AG1912=0,"",AG1912))</f>
        <v>46094.458333333336</v>
      </c>
      <c r="AR1912" s="81">
        <f>IF(AI1912=0,"",IF(AI1912&lt;AJ1912,AJ1912+1,AI1912+1))</f>
        <v>46098</v>
      </c>
      <c r="AS1912" s="81">
        <f>IF(AI1912=0,"",IF(AE1912=0,IF(AJ1912=0,AI1912+2,AJ1912+2),AE1912+2))</f>
        <v>46099</v>
      </c>
      <c r="AT1912" s="81">
        <f>IF(AI1912=0,"",IF(AI1912&lt;AJ1912,AJ1912+1,AI1912+1))</f>
        <v>46098</v>
      </c>
      <c r="AU1912" s="224" t="s">
        <v>5120</v>
      </c>
      <c r="AV1912" s="134">
        <v>46093</v>
      </c>
      <c r="AW1912" s="75" t="s">
        <v>7084</v>
      </c>
      <c r="AX1912" s="75">
        <v>32706296</v>
      </c>
      <c r="AZ1912" s="271"/>
      <c r="BT1912" s="75">
        <f>IF(COUNTIF($C$3:C1912, C1912)=1, 1, 0)</f>
        <v>0</v>
      </c>
      <c r="BU1912" s="337" t="s">
        <v>7037</v>
      </c>
      <c r="BV1912" s="340">
        <v>46098</v>
      </c>
      <c r="BZ1912" s="87">
        <f t="shared" si="600"/>
        <v>10</v>
      </c>
      <c r="CA1912" s="22"/>
      <c r="CB1912" s="88">
        <f t="shared" si="601"/>
        <v>12</v>
      </c>
      <c r="CC1912" s="89"/>
      <c r="CD1912" s="22"/>
      <c r="CE1912" s="87">
        <f t="shared" si="587"/>
        <v>3</v>
      </c>
      <c r="CF1912" s="90">
        <v>8549775</v>
      </c>
      <c r="CG1912" s="90"/>
      <c r="CH1912" s="90">
        <v>8549775</v>
      </c>
      <c r="CI1912" s="22">
        <v>26307</v>
      </c>
      <c r="CJ1912" s="87">
        <f t="shared" si="588"/>
        <v>3</v>
      </c>
      <c r="CK1912" s="87">
        <f t="shared" si="589"/>
        <v>11</v>
      </c>
      <c r="CL1912" s="22" t="s">
        <v>5125</v>
      </c>
      <c r="CM1912" s="22" t="s">
        <v>7038</v>
      </c>
    </row>
    <row r="1913" spans="1:91" s="85" customFormat="1" ht="14.45" customHeight="1" x14ac:dyDescent="0.25">
      <c r="A1913" s="75">
        <f t="shared" si="602"/>
        <v>1911</v>
      </c>
      <c r="B1913" s="100" t="s">
        <v>102</v>
      </c>
      <c r="C1913" s="270" t="s">
        <v>7039</v>
      </c>
      <c r="D1913" s="265">
        <v>145353735</v>
      </c>
      <c r="E1913" s="241">
        <v>5320007670</v>
      </c>
      <c r="F1913" s="231">
        <v>46083</v>
      </c>
      <c r="G1913" s="265" t="s">
        <v>796</v>
      </c>
      <c r="H1913" s="265" t="s">
        <v>2213</v>
      </c>
      <c r="I1913" s="265" t="s">
        <v>105</v>
      </c>
      <c r="J1913" s="265" t="s">
        <v>518</v>
      </c>
      <c r="K1913" s="265" t="s">
        <v>242</v>
      </c>
      <c r="L1913" s="231">
        <v>46111</v>
      </c>
      <c r="M1913" s="265">
        <v>0</v>
      </c>
      <c r="N1913" s="85" t="s">
        <v>7085</v>
      </c>
      <c r="O1913" s="85" t="s">
        <v>7086</v>
      </c>
      <c r="P1913" s="85">
        <v>2830050006</v>
      </c>
      <c r="Q1913" s="231">
        <v>46093</v>
      </c>
      <c r="R1913" s="241">
        <v>1209392883</v>
      </c>
      <c r="S1913" s="241">
        <v>224311393</v>
      </c>
      <c r="T1913" s="231">
        <v>46093</v>
      </c>
      <c r="U1913" s="261">
        <v>3100.4250000000002</v>
      </c>
      <c r="V1913" s="261">
        <v>2988.9270000000001</v>
      </c>
      <c r="W1913" s="241">
        <v>5</v>
      </c>
      <c r="X1913" s="241">
        <v>0</v>
      </c>
      <c r="Y1913" s="270">
        <v>7267317293</v>
      </c>
      <c r="Z1913" s="241" t="s">
        <v>354</v>
      </c>
      <c r="AA1913" s="85" t="s">
        <v>521</v>
      </c>
      <c r="AB1913" s="241" t="s">
        <v>7022</v>
      </c>
      <c r="AC1913" s="270" t="s">
        <v>7039</v>
      </c>
      <c r="AD1913" s="75" t="s">
        <v>113</v>
      </c>
      <c r="AE1913" s="158">
        <v>46097</v>
      </c>
      <c r="AF1913" s="375">
        <v>46096.291666666664</v>
      </c>
      <c r="AG1913" s="446">
        <v>46094.458333333336</v>
      </c>
      <c r="AH1913" s="446">
        <v>46094.458333333336</v>
      </c>
      <c r="AI1913" s="158">
        <v>46097</v>
      </c>
      <c r="AJ1913" s="241"/>
      <c r="AK1913" s="353">
        <v>46097</v>
      </c>
      <c r="AL1913" s="158">
        <v>46102</v>
      </c>
      <c r="AM1913" s="241"/>
      <c r="AN1913" s="101">
        <v>46102</v>
      </c>
      <c r="AO1913" s="81" t="s">
        <v>121</v>
      </c>
      <c r="AP1913" s="81" t="s">
        <v>121</v>
      </c>
      <c r="AQ1913" s="81" t="s">
        <v>121</v>
      </c>
      <c r="AR1913" s="81" t="s">
        <v>121</v>
      </c>
      <c r="AS1913" s="81" t="s">
        <v>121</v>
      </c>
      <c r="AT1913" s="81" t="s">
        <v>121</v>
      </c>
      <c r="AU1913" s="224" t="s">
        <v>5120</v>
      </c>
      <c r="AV1913" s="134">
        <v>46093</v>
      </c>
      <c r="AW1913" s="75" t="s">
        <v>7087</v>
      </c>
      <c r="AX1913" s="75">
        <v>32706343</v>
      </c>
      <c r="AZ1913" s="271"/>
      <c r="BT1913" s="75">
        <f>IF(COUNTIF($C$3:C1913, C1913)=1, 1, 0)</f>
        <v>0</v>
      </c>
      <c r="BU1913" s="337" t="s">
        <v>7043</v>
      </c>
      <c r="BV1913" s="340">
        <v>46098</v>
      </c>
      <c r="BZ1913" s="87">
        <f t="shared" si="600"/>
        <v>10</v>
      </c>
      <c r="CA1913" s="22"/>
      <c r="CB1913" s="88">
        <f t="shared" si="601"/>
        <v>12</v>
      </c>
      <c r="CC1913" s="89"/>
      <c r="CD1913" s="22"/>
      <c r="CE1913" s="87">
        <f t="shared" si="587"/>
        <v>3</v>
      </c>
      <c r="CF1913" s="90"/>
      <c r="CG1913" s="90"/>
      <c r="CH1913" s="90"/>
      <c r="CI1913" s="22"/>
      <c r="CJ1913" s="87">
        <f t="shared" si="588"/>
        <v>3</v>
      </c>
      <c r="CK1913" s="87">
        <f t="shared" si="589"/>
        <v>11</v>
      </c>
      <c r="CL1913" s="22" t="s">
        <v>5125</v>
      </c>
      <c r="CM1913" s="22" t="s">
        <v>7044</v>
      </c>
    </row>
    <row r="1914" spans="1:91" s="85" customFormat="1" ht="14.45" customHeight="1" x14ac:dyDescent="0.25">
      <c r="A1914" s="75">
        <f t="shared" si="602"/>
        <v>1912</v>
      </c>
      <c r="B1914" s="100" t="s">
        <v>102</v>
      </c>
      <c r="C1914" s="270" t="s">
        <v>7039</v>
      </c>
      <c r="D1914" s="265">
        <v>145386892</v>
      </c>
      <c r="E1914" s="241">
        <v>5320007670</v>
      </c>
      <c r="F1914" s="231">
        <v>46083</v>
      </c>
      <c r="G1914" s="265" t="s">
        <v>516</v>
      </c>
      <c r="H1914" s="265" t="s">
        <v>2213</v>
      </c>
      <c r="I1914" s="265" t="s">
        <v>105</v>
      </c>
      <c r="J1914" s="265" t="s">
        <v>518</v>
      </c>
      <c r="K1914" s="265" t="s">
        <v>242</v>
      </c>
      <c r="L1914" s="231">
        <v>46112</v>
      </c>
      <c r="M1914" s="265">
        <v>40</v>
      </c>
      <c r="N1914" s="85" t="s">
        <v>7085</v>
      </c>
      <c r="O1914" s="85" t="s">
        <v>7086</v>
      </c>
      <c r="P1914" s="85">
        <v>2830050007</v>
      </c>
      <c r="Q1914" s="231">
        <v>46093</v>
      </c>
      <c r="R1914" s="241">
        <v>1209392885</v>
      </c>
      <c r="S1914" s="241">
        <v>224311381</v>
      </c>
      <c r="T1914" s="231">
        <v>46093</v>
      </c>
      <c r="U1914" s="261">
        <v>13815.959000000001</v>
      </c>
      <c r="V1914" s="261">
        <v>13392.642</v>
      </c>
      <c r="W1914" s="241">
        <v>16</v>
      </c>
      <c r="X1914" s="241">
        <v>0</v>
      </c>
      <c r="Y1914" s="270">
        <v>7267317293</v>
      </c>
      <c r="Z1914" s="241" t="s">
        <v>354</v>
      </c>
      <c r="AA1914" s="85" t="s">
        <v>521</v>
      </c>
      <c r="AB1914" s="241" t="s">
        <v>7022</v>
      </c>
      <c r="AC1914" s="270" t="s">
        <v>7039</v>
      </c>
      <c r="AD1914" s="75" t="s">
        <v>113</v>
      </c>
      <c r="AE1914" s="158">
        <v>46097</v>
      </c>
      <c r="AF1914" s="375">
        <v>46096.291666666664</v>
      </c>
      <c r="AG1914" s="446">
        <v>46094.458333333336</v>
      </c>
      <c r="AH1914" s="446">
        <v>46094.458333333336</v>
      </c>
      <c r="AI1914" s="158">
        <v>46097</v>
      </c>
      <c r="AJ1914" s="241"/>
      <c r="AK1914" s="353">
        <v>46097</v>
      </c>
      <c r="AL1914" s="158">
        <v>46102</v>
      </c>
      <c r="AM1914" s="241"/>
      <c r="AN1914" s="101">
        <v>46102</v>
      </c>
      <c r="AO1914" s="81" t="s">
        <v>121</v>
      </c>
      <c r="AP1914" s="81" t="s">
        <v>121</v>
      </c>
      <c r="AQ1914" s="81" t="s">
        <v>121</v>
      </c>
      <c r="AR1914" s="81" t="s">
        <v>121</v>
      </c>
      <c r="AS1914" s="81" t="s">
        <v>121</v>
      </c>
      <c r="AT1914" s="81" t="s">
        <v>121</v>
      </c>
      <c r="AU1914" s="224" t="s">
        <v>5120</v>
      </c>
      <c r="AV1914" s="134">
        <v>46093</v>
      </c>
      <c r="AW1914" s="75">
        <f>_xlfn.XLOOKUP(D1914,'[1]OPS Loading report'!$E:$E,'[1]OPS Loading report'!$G:$G)</f>
        <v>0</v>
      </c>
      <c r="AX1914" s="75">
        <v>0</v>
      </c>
      <c r="AZ1914" s="271"/>
      <c r="BT1914" s="75">
        <f>IF(COUNTIF($C$3:C1914, C1914)=1, 1, 0)</f>
        <v>0</v>
      </c>
      <c r="BU1914" s="337" t="s">
        <v>7043</v>
      </c>
      <c r="BV1914" s="340">
        <v>46098</v>
      </c>
      <c r="BZ1914" s="87">
        <f t="shared" si="600"/>
        <v>10</v>
      </c>
      <c r="CA1914" s="22"/>
      <c r="CB1914" s="88">
        <f t="shared" si="601"/>
        <v>12</v>
      </c>
      <c r="CC1914" s="89"/>
      <c r="CD1914" s="22"/>
      <c r="CE1914" s="87">
        <f t="shared" si="587"/>
        <v>3</v>
      </c>
      <c r="CF1914" s="90">
        <v>8549775</v>
      </c>
      <c r="CG1914" s="90"/>
      <c r="CH1914" s="90">
        <v>8549775</v>
      </c>
      <c r="CI1914" s="22">
        <v>26307</v>
      </c>
      <c r="CJ1914" s="87">
        <f t="shared" si="588"/>
        <v>3</v>
      </c>
      <c r="CK1914" s="87">
        <f t="shared" si="589"/>
        <v>11</v>
      </c>
      <c r="CL1914" s="22" t="s">
        <v>5125</v>
      </c>
      <c r="CM1914" s="22" t="s">
        <v>7044</v>
      </c>
    </row>
    <row r="1915" spans="1:91" s="85" customFormat="1" ht="14.45" customHeight="1" x14ac:dyDescent="0.25">
      <c r="A1915" s="75">
        <f t="shared" si="602"/>
        <v>1913</v>
      </c>
      <c r="B1915" s="265" t="s">
        <v>102</v>
      </c>
      <c r="C1915" s="445" t="s">
        <v>7019</v>
      </c>
      <c r="D1915" s="265">
        <v>145656655</v>
      </c>
      <c r="E1915" s="241">
        <v>5320007853</v>
      </c>
      <c r="F1915" s="231">
        <v>46083</v>
      </c>
      <c r="G1915" s="265" t="s">
        <v>2198</v>
      </c>
      <c r="H1915" s="265" t="s">
        <v>2213</v>
      </c>
      <c r="I1915" s="265" t="s">
        <v>105</v>
      </c>
      <c r="J1915" s="265" t="s">
        <v>518</v>
      </c>
      <c r="K1915" s="265" t="s">
        <v>242</v>
      </c>
      <c r="L1915" s="231">
        <v>46112</v>
      </c>
      <c r="M1915" s="265">
        <v>0</v>
      </c>
      <c r="N1915" s="85" t="s">
        <v>7088</v>
      </c>
      <c r="O1915" s="85" t="s">
        <v>7089</v>
      </c>
      <c r="P1915" s="85">
        <v>2830050052</v>
      </c>
      <c r="Q1915" s="231">
        <v>46094</v>
      </c>
      <c r="R1915" s="241">
        <v>1209393190</v>
      </c>
      <c r="S1915" s="241">
        <v>224311417</v>
      </c>
      <c r="T1915" s="231">
        <v>46094</v>
      </c>
      <c r="U1915" s="261">
        <v>337.97699999999998</v>
      </c>
      <c r="V1915" s="261">
        <v>325.82299999999998</v>
      </c>
      <c r="W1915" s="241">
        <v>1</v>
      </c>
      <c r="X1915" s="241">
        <v>0</v>
      </c>
      <c r="Y1915" s="270">
        <v>7267317294</v>
      </c>
      <c r="Z1915" s="241" t="s">
        <v>354</v>
      </c>
      <c r="AA1915" s="85" t="s">
        <v>521</v>
      </c>
      <c r="AB1915" s="241" t="s">
        <v>7022</v>
      </c>
      <c r="AC1915" s="445" t="s">
        <v>7019</v>
      </c>
      <c r="AD1915" s="75" t="s">
        <v>113</v>
      </c>
      <c r="AE1915" s="158">
        <v>46097</v>
      </c>
      <c r="AF1915" s="375">
        <v>46096.291666666664</v>
      </c>
      <c r="AG1915" s="446">
        <v>46094.458333333336</v>
      </c>
      <c r="AH1915" s="446">
        <v>46094.458333333336</v>
      </c>
      <c r="AI1915" s="158">
        <v>46097</v>
      </c>
      <c r="AJ1915" s="241"/>
      <c r="AK1915" s="158">
        <v>46097</v>
      </c>
      <c r="AL1915" s="158">
        <v>46102</v>
      </c>
      <c r="AM1915" s="241"/>
      <c r="AN1915" s="158">
        <v>46102</v>
      </c>
      <c r="AO1915" s="81" t="s">
        <v>121</v>
      </c>
      <c r="AP1915" s="81" t="s">
        <v>121</v>
      </c>
      <c r="AQ1915" s="81" t="s">
        <v>121</v>
      </c>
      <c r="AR1915" s="81" t="s">
        <v>121</v>
      </c>
      <c r="AS1915" s="81" t="s">
        <v>121</v>
      </c>
      <c r="AT1915" s="81" t="s">
        <v>121</v>
      </c>
      <c r="AU1915" s="224" t="s">
        <v>5120</v>
      </c>
      <c r="AV1915" s="134">
        <v>46094</v>
      </c>
      <c r="AW1915" s="75" t="str">
        <f>_xlfn.XLOOKUP(D1915,'[1]OPS Loading report'!$E:$E,'[1]OPS Loading report'!$G:$G)</f>
        <v>CSNU5868990</v>
      </c>
      <c r="AZ1915" s="271"/>
      <c r="BT1915" s="75">
        <f>IF(COUNTIF($C$3:C1915, C1915)=1, 1, 0)</f>
        <v>0</v>
      </c>
      <c r="BU1915" s="447" t="s">
        <v>7024</v>
      </c>
      <c r="BV1915" s="359">
        <v>46097</v>
      </c>
      <c r="BZ1915" s="87">
        <f t="shared" si="600"/>
        <v>10</v>
      </c>
      <c r="CA1915" s="22"/>
      <c r="CB1915" s="88">
        <f t="shared" si="601"/>
        <v>12</v>
      </c>
      <c r="CC1915" s="89"/>
      <c r="CD1915" s="22"/>
      <c r="CE1915" s="87">
        <f t="shared" si="587"/>
        <v>3</v>
      </c>
      <c r="CF1915" s="90"/>
      <c r="CG1915" s="90"/>
      <c r="CH1915" s="90"/>
      <c r="CI1915" s="22"/>
      <c r="CJ1915" s="87">
        <f t="shared" si="588"/>
        <v>3</v>
      </c>
      <c r="CK1915" s="87">
        <f t="shared" si="589"/>
        <v>11</v>
      </c>
      <c r="CL1915" s="22" t="s">
        <v>5125</v>
      </c>
      <c r="CM1915" s="22" t="s">
        <v>7025</v>
      </c>
    </row>
    <row r="1916" spans="1:91" s="85" customFormat="1" ht="14.45" customHeight="1" x14ac:dyDescent="0.25">
      <c r="A1916" s="75">
        <f t="shared" si="602"/>
        <v>1914</v>
      </c>
      <c r="B1916" s="265" t="s">
        <v>102</v>
      </c>
      <c r="C1916" s="445" t="s">
        <v>7019</v>
      </c>
      <c r="D1916" s="265">
        <v>145658333</v>
      </c>
      <c r="E1916" s="241">
        <v>5320007853</v>
      </c>
      <c r="F1916" s="231">
        <v>46083</v>
      </c>
      <c r="G1916" s="265" t="s">
        <v>516</v>
      </c>
      <c r="H1916" s="265" t="s">
        <v>2213</v>
      </c>
      <c r="I1916" s="265" t="s">
        <v>105</v>
      </c>
      <c r="J1916" s="265" t="s">
        <v>518</v>
      </c>
      <c r="K1916" s="265" t="s">
        <v>242</v>
      </c>
      <c r="L1916" s="231">
        <v>46111</v>
      </c>
      <c r="M1916" s="265">
        <v>0</v>
      </c>
      <c r="N1916" s="85" t="s">
        <v>7088</v>
      </c>
      <c r="O1916" s="85" t="s">
        <v>7089</v>
      </c>
      <c r="P1916" s="85">
        <v>2830050053</v>
      </c>
      <c r="Q1916" s="231">
        <v>46094</v>
      </c>
      <c r="R1916" s="241">
        <v>1209393191</v>
      </c>
      <c r="S1916" s="241">
        <v>224311407</v>
      </c>
      <c r="T1916" s="231">
        <v>46094</v>
      </c>
      <c r="U1916" s="261">
        <v>859.27700000000004</v>
      </c>
      <c r="V1916" s="261">
        <v>828.38099999999997</v>
      </c>
      <c r="W1916" s="241">
        <v>1</v>
      </c>
      <c r="X1916" s="241">
        <v>0</v>
      </c>
      <c r="Y1916" s="270">
        <v>7267317294</v>
      </c>
      <c r="Z1916" s="241" t="s">
        <v>354</v>
      </c>
      <c r="AA1916" s="85" t="s">
        <v>521</v>
      </c>
      <c r="AB1916" s="241" t="s">
        <v>7022</v>
      </c>
      <c r="AC1916" s="445" t="s">
        <v>7019</v>
      </c>
      <c r="AD1916" s="75" t="s">
        <v>113</v>
      </c>
      <c r="AE1916" s="158">
        <v>46097</v>
      </c>
      <c r="AF1916" s="375">
        <v>46096.291666666664</v>
      </c>
      <c r="AG1916" s="446">
        <v>46094.458333333336</v>
      </c>
      <c r="AH1916" s="446">
        <v>46094.458333333336</v>
      </c>
      <c r="AI1916" s="158">
        <v>46097</v>
      </c>
      <c r="AJ1916" s="241"/>
      <c r="AK1916" s="158">
        <v>46097</v>
      </c>
      <c r="AL1916" s="158">
        <v>46102</v>
      </c>
      <c r="AM1916" s="241"/>
      <c r="AN1916" s="158">
        <v>46102</v>
      </c>
      <c r="AO1916" s="81" t="s">
        <v>121</v>
      </c>
      <c r="AP1916" s="81" t="s">
        <v>121</v>
      </c>
      <c r="AQ1916" s="81" t="s">
        <v>121</v>
      </c>
      <c r="AR1916" s="81" t="s">
        <v>121</v>
      </c>
      <c r="AS1916" s="81" t="s">
        <v>121</v>
      </c>
      <c r="AT1916" s="81" t="s">
        <v>121</v>
      </c>
      <c r="AU1916" s="224" t="s">
        <v>5120</v>
      </c>
      <c r="AV1916" s="134">
        <v>46094</v>
      </c>
      <c r="AW1916" s="75">
        <f>_xlfn.XLOOKUP(D1916,'[1]OPS Loading report'!$E:$E,'[1]OPS Loading report'!$G:$G)</f>
        <v>0</v>
      </c>
      <c r="AZ1916" s="271"/>
      <c r="BT1916" s="75">
        <f>IF(COUNTIF($C$3:C1916, C1916)=1, 1, 0)</f>
        <v>0</v>
      </c>
      <c r="BU1916" s="447" t="s">
        <v>7024</v>
      </c>
      <c r="BV1916" s="359">
        <v>46097</v>
      </c>
      <c r="BZ1916" s="87">
        <f t="shared" si="600"/>
        <v>10</v>
      </c>
      <c r="CA1916" s="22"/>
      <c r="CB1916" s="88">
        <f t="shared" si="601"/>
        <v>12</v>
      </c>
      <c r="CC1916" s="89"/>
      <c r="CD1916" s="22"/>
      <c r="CE1916" s="87">
        <f t="shared" si="587"/>
        <v>3</v>
      </c>
      <c r="CF1916" s="90"/>
      <c r="CG1916" s="90"/>
      <c r="CH1916" s="90"/>
      <c r="CI1916" s="22"/>
      <c r="CJ1916" s="87">
        <f t="shared" si="588"/>
        <v>3</v>
      </c>
      <c r="CK1916" s="87">
        <f t="shared" si="589"/>
        <v>11</v>
      </c>
      <c r="CL1916" s="22" t="s">
        <v>5125</v>
      </c>
      <c r="CM1916" s="22" t="s">
        <v>7025</v>
      </c>
    </row>
    <row r="1917" spans="1:91" s="85" customFormat="1" ht="14.45" customHeight="1" x14ac:dyDescent="0.25">
      <c r="A1917" s="75">
        <f t="shared" si="602"/>
        <v>1915</v>
      </c>
      <c r="B1917" s="265" t="s">
        <v>102</v>
      </c>
      <c r="C1917" s="445" t="s">
        <v>7019</v>
      </c>
      <c r="D1917" s="265">
        <v>145368066</v>
      </c>
      <c r="E1917" s="241">
        <v>5320007853</v>
      </c>
      <c r="F1917" s="231">
        <v>46083</v>
      </c>
      <c r="G1917" s="265" t="s">
        <v>532</v>
      </c>
      <c r="H1917" s="265" t="s">
        <v>2213</v>
      </c>
      <c r="I1917" s="265" t="s">
        <v>105</v>
      </c>
      <c r="J1917" s="265" t="s">
        <v>518</v>
      </c>
      <c r="K1917" s="265" t="s">
        <v>242</v>
      </c>
      <c r="L1917" s="231">
        <v>46112</v>
      </c>
      <c r="M1917" s="265">
        <v>40</v>
      </c>
      <c r="N1917" s="85" t="s">
        <v>7088</v>
      </c>
      <c r="O1917" s="85" t="s">
        <v>7089</v>
      </c>
      <c r="P1917" s="85">
        <v>2830050051</v>
      </c>
      <c r="Q1917" s="231">
        <v>46094</v>
      </c>
      <c r="R1917" s="241">
        <v>1209393189</v>
      </c>
      <c r="S1917" s="241">
        <v>224311445</v>
      </c>
      <c r="T1917" s="231">
        <v>46094</v>
      </c>
      <c r="U1917" s="261">
        <v>14749.553</v>
      </c>
      <c r="V1917" s="261">
        <v>14297.63</v>
      </c>
      <c r="W1917" s="241">
        <v>17</v>
      </c>
      <c r="X1917" s="241">
        <v>0</v>
      </c>
      <c r="Y1917" s="270">
        <v>7267317294</v>
      </c>
      <c r="Z1917" s="241" t="s">
        <v>354</v>
      </c>
      <c r="AA1917" s="85" t="s">
        <v>521</v>
      </c>
      <c r="AB1917" s="241" t="s">
        <v>7022</v>
      </c>
      <c r="AC1917" s="445" t="s">
        <v>7019</v>
      </c>
      <c r="AD1917" s="75" t="s">
        <v>113</v>
      </c>
      <c r="AE1917" s="158">
        <v>46097</v>
      </c>
      <c r="AF1917" s="375">
        <v>46096.291666666664</v>
      </c>
      <c r="AG1917" s="446">
        <v>46094.458333333336</v>
      </c>
      <c r="AH1917" s="446">
        <v>46094.458333333336</v>
      </c>
      <c r="AI1917" s="158">
        <v>46097</v>
      </c>
      <c r="AJ1917" s="241"/>
      <c r="AK1917" s="158">
        <v>46097</v>
      </c>
      <c r="AL1917" s="158">
        <v>46102</v>
      </c>
      <c r="AM1917" s="241"/>
      <c r="AN1917" s="158">
        <v>46102</v>
      </c>
      <c r="AO1917" s="81" t="s">
        <v>121</v>
      </c>
      <c r="AP1917" s="81" t="s">
        <v>121</v>
      </c>
      <c r="AQ1917" s="81" t="s">
        <v>121</v>
      </c>
      <c r="AR1917" s="81" t="s">
        <v>121</v>
      </c>
      <c r="AS1917" s="81" t="s">
        <v>121</v>
      </c>
      <c r="AT1917" s="81" t="s">
        <v>121</v>
      </c>
      <c r="AU1917" s="224" t="s">
        <v>5120</v>
      </c>
      <c r="AV1917" s="134">
        <v>46094</v>
      </c>
      <c r="AW1917" s="75">
        <f>_xlfn.XLOOKUP(D1917,'[1]OPS Loading report'!$E:$E,'[1]OPS Loading report'!$G:$G)</f>
        <v>0</v>
      </c>
      <c r="AZ1917" s="271"/>
      <c r="BT1917" s="75">
        <f>IF(COUNTIF($C$3:C1917, C1917)=1, 1, 0)</f>
        <v>0</v>
      </c>
      <c r="BU1917" s="447" t="s">
        <v>7024</v>
      </c>
      <c r="BV1917" s="359">
        <v>46097</v>
      </c>
      <c r="BZ1917" s="87">
        <f t="shared" si="600"/>
        <v>10</v>
      </c>
      <c r="CA1917" s="22"/>
      <c r="CB1917" s="88">
        <f t="shared" si="601"/>
        <v>12</v>
      </c>
      <c r="CC1917" s="89"/>
      <c r="CD1917" s="22"/>
      <c r="CE1917" s="87">
        <f t="shared" si="587"/>
        <v>3</v>
      </c>
      <c r="CF1917" s="90">
        <v>8549775</v>
      </c>
      <c r="CG1917" s="90"/>
      <c r="CH1917" s="90">
        <v>8549775</v>
      </c>
      <c r="CI1917" s="91">
        <v>26307</v>
      </c>
      <c r="CJ1917" s="87">
        <f t="shared" si="588"/>
        <v>3</v>
      </c>
      <c r="CK1917" s="87">
        <f t="shared" si="589"/>
        <v>11</v>
      </c>
      <c r="CL1917" s="22" t="s">
        <v>5125</v>
      </c>
      <c r="CM1917" s="22" t="s">
        <v>7025</v>
      </c>
    </row>
    <row r="1918" spans="1:91" s="85" customFormat="1" ht="14.45" customHeight="1" x14ac:dyDescent="0.25">
      <c r="A1918" s="75">
        <f t="shared" si="602"/>
        <v>1916</v>
      </c>
      <c r="B1918" s="100" t="s">
        <v>102</v>
      </c>
      <c r="C1918" s="301" t="s">
        <v>7090</v>
      </c>
      <c r="D1918" s="265">
        <v>145717447</v>
      </c>
      <c r="E1918" s="241"/>
      <c r="F1918" s="231">
        <v>46090</v>
      </c>
      <c r="G1918" s="265" t="s">
        <v>612</v>
      </c>
      <c r="H1918" s="265" t="s">
        <v>2213</v>
      </c>
      <c r="I1918" s="265" t="s">
        <v>105</v>
      </c>
      <c r="J1918" s="265" t="s">
        <v>518</v>
      </c>
      <c r="K1918" s="265" t="s">
        <v>242</v>
      </c>
      <c r="L1918" s="231">
        <v>46118</v>
      </c>
      <c r="M1918" s="265">
        <v>40</v>
      </c>
      <c r="N1918" s="85" t="s">
        <v>7091</v>
      </c>
      <c r="O1918" s="85" t="s">
        <v>7092</v>
      </c>
      <c r="P1918" s="85">
        <v>2830050033</v>
      </c>
      <c r="Q1918" s="231">
        <v>46094</v>
      </c>
      <c r="R1918" s="241">
        <v>1209393161</v>
      </c>
      <c r="S1918" s="241">
        <v>224317159</v>
      </c>
      <c r="T1918" s="231">
        <v>46094</v>
      </c>
      <c r="U1918" s="261">
        <v>24296.384999999998</v>
      </c>
      <c r="V1918" s="261">
        <v>23422.641</v>
      </c>
      <c r="W1918" s="241">
        <v>28</v>
      </c>
      <c r="X1918" s="241">
        <v>0</v>
      </c>
      <c r="Y1918" s="270">
        <v>7267163680</v>
      </c>
      <c r="Z1918" s="241" t="s">
        <v>354</v>
      </c>
      <c r="AA1918" s="85" t="s">
        <v>521</v>
      </c>
      <c r="AB1918" s="265" t="s">
        <v>7022</v>
      </c>
      <c r="AC1918" s="270" t="s">
        <v>7090</v>
      </c>
      <c r="AD1918" s="75" t="s">
        <v>113</v>
      </c>
      <c r="AE1918" s="231">
        <v>46098</v>
      </c>
      <c r="AF1918" s="375">
        <v>46096.291666666664</v>
      </c>
      <c r="AG1918" s="375">
        <v>46094.666666666664</v>
      </c>
      <c r="AH1918" s="375">
        <v>46094.666666666664</v>
      </c>
      <c r="AI1918" s="99">
        <v>46097</v>
      </c>
      <c r="AJ1918" s="241"/>
      <c r="AK1918" s="231">
        <v>46097</v>
      </c>
      <c r="AL1918" s="99">
        <v>46102</v>
      </c>
      <c r="AM1918" s="241"/>
      <c r="AN1918" s="101">
        <v>46102</v>
      </c>
      <c r="AO1918" s="81">
        <f>IF(AH1918&lt;AG1918,IF(AH1918=0,"",AH1918-1),IF(AG1918=0,"",AG1918-1))</f>
        <v>46093.666666666664</v>
      </c>
      <c r="AP1918" s="81">
        <f>IF(AH1918&lt;AG1918,IF(AH1918=0,"",AH1918),IF(AG1918=0,"",AG1918))</f>
        <v>46094.666666666664</v>
      </c>
      <c r="AQ1918" s="81">
        <f>IF(AH1918&lt;AG1918,IF(AH1918=0,"",AH1918),IF(AG1918=0,"",AG1918))</f>
        <v>46094.666666666664</v>
      </c>
      <c r="AR1918" s="81">
        <f>IF(AI1918=0,"",IF(AI1918&lt;AJ1918,AJ1918+1,AI1918+1))</f>
        <v>46098</v>
      </c>
      <c r="AS1918" s="81">
        <f>IF(AI1918=0,"",IF(AE1918=0,IF(AJ1918=0,AI1918+2,AJ1918+2),AE1918+2))</f>
        <v>46100</v>
      </c>
      <c r="AT1918" s="81">
        <f>IF(AI1918=0,"",IF(AI1918&lt;AJ1918,AJ1918+1,AI1918+1))</f>
        <v>46098</v>
      </c>
      <c r="AU1918" s="224" t="s">
        <v>5120</v>
      </c>
      <c r="AV1918" s="134">
        <v>46094</v>
      </c>
      <c r="AW1918" s="85" t="s">
        <v>7093</v>
      </c>
      <c r="AX1918" s="85">
        <v>32706365</v>
      </c>
      <c r="AZ1918" s="271"/>
      <c r="BT1918" s="75">
        <f>IF(COUNTIF($C$3:C1918, C1918)=1, 1, 0)</f>
        <v>1</v>
      </c>
      <c r="BU1918" s="337" t="s">
        <v>7094</v>
      </c>
      <c r="BV1918" s="340">
        <v>46098</v>
      </c>
      <c r="BZ1918" s="87">
        <f t="shared" si="600"/>
        <v>11</v>
      </c>
      <c r="CA1918" s="22"/>
      <c r="CB1918" s="88">
        <f t="shared" si="601"/>
        <v>12</v>
      </c>
      <c r="CC1918" s="89"/>
      <c r="CD1918" s="22"/>
      <c r="CE1918" s="87">
        <f t="shared" si="587"/>
        <v>3</v>
      </c>
      <c r="CF1918" s="90">
        <v>8549775</v>
      </c>
      <c r="CG1918" s="90"/>
      <c r="CH1918" s="90">
        <v>8549775</v>
      </c>
      <c r="CI1918" s="22">
        <v>26307</v>
      </c>
      <c r="CJ1918" s="87">
        <f t="shared" si="588"/>
        <v>3</v>
      </c>
      <c r="CK1918" s="87">
        <f t="shared" si="589"/>
        <v>11</v>
      </c>
      <c r="CL1918" s="22" t="s">
        <v>5125</v>
      </c>
      <c r="CM1918" s="22" t="s">
        <v>7095</v>
      </c>
    </row>
    <row r="1919" spans="1:91" s="85" customFormat="1" ht="14.45" customHeight="1" x14ac:dyDescent="0.25">
      <c r="A1919" s="75">
        <f t="shared" si="602"/>
        <v>1917</v>
      </c>
      <c r="B1919" s="100" t="s">
        <v>102</v>
      </c>
      <c r="C1919" s="301" t="s">
        <v>7090</v>
      </c>
      <c r="D1919" s="265">
        <v>145717451</v>
      </c>
      <c r="E1919" s="241"/>
      <c r="F1919" s="231">
        <v>46090</v>
      </c>
      <c r="G1919" s="265" t="s">
        <v>612</v>
      </c>
      <c r="H1919" s="265" t="s">
        <v>2213</v>
      </c>
      <c r="I1919" s="265" t="s">
        <v>105</v>
      </c>
      <c r="J1919" s="265" t="s">
        <v>518</v>
      </c>
      <c r="K1919" s="265" t="s">
        <v>242</v>
      </c>
      <c r="L1919" s="231">
        <v>46118</v>
      </c>
      <c r="M1919" s="265">
        <v>40</v>
      </c>
      <c r="N1919" s="85" t="s">
        <v>7096</v>
      </c>
      <c r="O1919" s="85" t="s">
        <v>7097</v>
      </c>
      <c r="P1919" s="85">
        <v>2830050026</v>
      </c>
      <c r="Q1919" s="231">
        <v>46094</v>
      </c>
      <c r="R1919" s="241">
        <v>1209393141</v>
      </c>
      <c r="S1919" s="241">
        <v>224317164</v>
      </c>
      <c r="T1919" s="231">
        <v>46094</v>
      </c>
      <c r="U1919" s="261">
        <v>24850.366000000002</v>
      </c>
      <c r="V1919" s="261">
        <v>23956.696</v>
      </c>
      <c r="W1919" s="241">
        <v>29</v>
      </c>
      <c r="X1919" s="241">
        <v>0</v>
      </c>
      <c r="Y1919" s="270">
        <v>7267317295</v>
      </c>
      <c r="Z1919" s="241" t="s">
        <v>354</v>
      </c>
      <c r="AA1919" s="85" t="s">
        <v>521</v>
      </c>
      <c r="AB1919" s="265" t="s">
        <v>7022</v>
      </c>
      <c r="AC1919" s="270" t="s">
        <v>7090</v>
      </c>
      <c r="AD1919" s="75" t="s">
        <v>113</v>
      </c>
      <c r="AE1919" s="231">
        <v>46098</v>
      </c>
      <c r="AF1919" s="375">
        <v>46096.291666666664</v>
      </c>
      <c r="AG1919" s="375">
        <v>46094.666666666664</v>
      </c>
      <c r="AH1919" s="375">
        <v>46094.666666666664</v>
      </c>
      <c r="AI1919" s="99">
        <v>46097</v>
      </c>
      <c r="AJ1919" s="241"/>
      <c r="AK1919" s="231">
        <v>46097</v>
      </c>
      <c r="AL1919" s="99">
        <v>46102</v>
      </c>
      <c r="AM1919" s="241"/>
      <c r="AN1919" s="101">
        <v>46102</v>
      </c>
      <c r="AO1919" s="81">
        <f>IF(AH1919&lt;AG1919,IF(AH1919=0,"",AH1919-1),IF(AG1919=0,"",AG1919-1))</f>
        <v>46093.666666666664</v>
      </c>
      <c r="AP1919" s="81">
        <f>IF(AH1919&lt;AG1919,IF(AH1919=0,"",AH1919),IF(AG1919=0,"",AG1919))</f>
        <v>46094.666666666664</v>
      </c>
      <c r="AQ1919" s="81">
        <f>IF(AH1919&lt;AG1919,IF(AH1919=0,"",AH1919),IF(AG1919=0,"",AG1919))</f>
        <v>46094.666666666664</v>
      </c>
      <c r="AR1919" s="81">
        <f>IF(AI1919=0,"",IF(AI1919&lt;AJ1919,AJ1919+1,AI1919+1))</f>
        <v>46098</v>
      </c>
      <c r="AS1919" s="81">
        <f>IF(AI1919=0,"",IF(AE1919=0,IF(AJ1919=0,AI1919+2,AJ1919+2),AE1919+2))</f>
        <v>46100</v>
      </c>
      <c r="AT1919" s="81">
        <f>IF(AI1919=0,"",IF(AI1919&lt;AJ1919,AJ1919+1,AI1919+1))</f>
        <v>46098</v>
      </c>
      <c r="AU1919" s="224" t="s">
        <v>5120</v>
      </c>
      <c r="AV1919" s="134">
        <v>46094</v>
      </c>
      <c r="AW1919" s="85" t="s">
        <v>7098</v>
      </c>
      <c r="AX1919" s="85">
        <v>32706371</v>
      </c>
      <c r="AZ1919" s="271"/>
      <c r="BT1919" s="75">
        <f>IF(COUNTIF($C$3:C1919, C1919)=1, 1, 0)</f>
        <v>0</v>
      </c>
      <c r="BU1919" s="337" t="s">
        <v>7094</v>
      </c>
      <c r="BV1919" s="340">
        <v>46098</v>
      </c>
      <c r="BZ1919" s="87">
        <f t="shared" si="600"/>
        <v>11</v>
      </c>
      <c r="CA1919" s="22"/>
      <c r="CB1919" s="88">
        <f t="shared" si="601"/>
        <v>12</v>
      </c>
      <c r="CC1919" s="89"/>
      <c r="CD1919" s="22"/>
      <c r="CE1919" s="87">
        <f t="shared" si="587"/>
        <v>3</v>
      </c>
      <c r="CF1919" s="90">
        <v>8549775</v>
      </c>
      <c r="CG1919" s="90"/>
      <c r="CH1919" s="90">
        <v>8549775</v>
      </c>
      <c r="CI1919" s="22">
        <v>26307</v>
      </c>
      <c r="CJ1919" s="87">
        <f t="shared" si="588"/>
        <v>3</v>
      </c>
      <c r="CK1919" s="87">
        <f t="shared" si="589"/>
        <v>11</v>
      </c>
      <c r="CL1919" s="22" t="s">
        <v>5125</v>
      </c>
      <c r="CM1919" s="22" t="s">
        <v>7095</v>
      </c>
    </row>
    <row r="1920" spans="1:91" s="85" customFormat="1" ht="14.45" customHeight="1" x14ac:dyDescent="0.25">
      <c r="A1920" s="183">
        <f t="shared" si="602"/>
        <v>1918</v>
      </c>
      <c r="B1920" s="73" t="s">
        <v>102</v>
      </c>
      <c r="C1920" s="98">
        <v>265826033</v>
      </c>
      <c r="D1920" s="265">
        <v>145672715</v>
      </c>
      <c r="E1920" s="241"/>
      <c r="F1920" s="231">
        <v>46093</v>
      </c>
      <c r="G1920" s="265" t="s">
        <v>1159</v>
      </c>
      <c r="H1920" s="265" t="s">
        <v>2963</v>
      </c>
      <c r="I1920" s="265" t="s">
        <v>105</v>
      </c>
      <c r="J1920" s="85" t="s">
        <v>1161</v>
      </c>
      <c r="K1920" s="265" t="s">
        <v>242</v>
      </c>
      <c r="L1920" s="231">
        <v>46109</v>
      </c>
      <c r="M1920" s="265">
        <v>40</v>
      </c>
      <c r="N1920" s="85" t="s">
        <v>7099</v>
      </c>
      <c r="O1920" s="85" t="s">
        <v>7100</v>
      </c>
      <c r="P1920" s="85">
        <v>2830050073</v>
      </c>
      <c r="Q1920" s="74">
        <v>46095</v>
      </c>
      <c r="R1920" s="241">
        <v>1209393419</v>
      </c>
      <c r="S1920" s="241">
        <v>224316525</v>
      </c>
      <c r="T1920" s="74">
        <v>46095</v>
      </c>
      <c r="U1920" s="76">
        <v>18223.343000000001</v>
      </c>
      <c r="V1920" s="76">
        <v>17567.996999999999</v>
      </c>
      <c r="W1920" s="241">
        <v>18</v>
      </c>
      <c r="X1920" s="241">
        <v>0</v>
      </c>
      <c r="Y1920" s="270">
        <v>267239043</v>
      </c>
      <c r="Z1920" s="241" t="s">
        <v>110</v>
      </c>
      <c r="AA1920" s="85" t="s">
        <v>3998</v>
      </c>
      <c r="AB1920" s="265" t="s">
        <v>6018</v>
      </c>
      <c r="AC1920" s="98">
        <v>265826033</v>
      </c>
      <c r="AD1920" s="75" t="s">
        <v>113</v>
      </c>
      <c r="AE1920" s="99">
        <v>46099</v>
      </c>
      <c r="AF1920" s="130">
        <v>46097.083333333336</v>
      </c>
      <c r="AG1920" s="130">
        <v>46067.708333333336</v>
      </c>
      <c r="AH1920" s="130">
        <v>46067.708333333336</v>
      </c>
      <c r="AI1920" s="99">
        <v>46097</v>
      </c>
      <c r="AJ1920" s="99">
        <v>46098</v>
      </c>
      <c r="AK1920" s="217">
        <v>46098</v>
      </c>
      <c r="AL1920" s="99">
        <v>46103</v>
      </c>
      <c r="AM1920" s="241"/>
      <c r="AN1920" s="101">
        <v>46103</v>
      </c>
      <c r="AO1920" s="81">
        <f>IF(AH1920&lt;AG1920,IF(AH1920=0,"",AH1920-1),IF(AG1920=0,"",AG1920-1))</f>
        <v>46066.708333333336</v>
      </c>
      <c r="AP1920" s="81">
        <f>IF(AH1920&lt;AG1920,IF(AH1920=0,"",AH1920),IF(AG1920=0,"",AG1920))</f>
        <v>46067.708333333336</v>
      </c>
      <c r="AQ1920" s="81">
        <f>IF(AH1920&lt;AG1920,IF(AH1920=0,"",AH1920),IF(AG1920=0,"",AG1920))</f>
        <v>46067.708333333336</v>
      </c>
      <c r="AR1920" s="81">
        <f>IF(AI1920=0,"",IF(AI1920&lt;AJ1920,AJ1920+1,AI1920+1))</f>
        <v>46099</v>
      </c>
      <c r="AS1920" s="81">
        <f>IF(AI1920=0,"",IF(AE1920=0,IF(AJ1920=0,AI1920+2,AJ1920+2),AE1920+2))</f>
        <v>46101</v>
      </c>
      <c r="AT1920" s="81">
        <f>IF(AI1920=0,"",IF(AI1920&lt;AJ1920,AJ1920+1,AI1920+1))</f>
        <v>46099</v>
      </c>
      <c r="AU1920" s="224" t="s">
        <v>5120</v>
      </c>
      <c r="AV1920" s="134">
        <v>46095</v>
      </c>
      <c r="AW1920" s="182" t="s">
        <v>7101</v>
      </c>
      <c r="AX1920" s="182" t="s">
        <v>7102</v>
      </c>
      <c r="AZ1920" s="271"/>
      <c r="BT1920" s="75">
        <f>IF(COUNTIF($C$3:C1920, C1920)=1, 1, 0)</f>
        <v>0</v>
      </c>
      <c r="BU1920" s="201" t="s">
        <v>6021</v>
      </c>
      <c r="BV1920" s="74">
        <v>46099</v>
      </c>
      <c r="BY1920" s="86"/>
      <c r="BZ1920" s="87">
        <f t="shared" si="600"/>
        <v>11</v>
      </c>
      <c r="CA1920" s="22"/>
      <c r="CB1920" s="88">
        <f t="shared" si="601"/>
        <v>12</v>
      </c>
      <c r="CC1920" s="89"/>
      <c r="CD1920" s="22"/>
      <c r="CE1920" s="87">
        <f t="shared" ref="CE1920:CE1983" si="603">IF(AD1920="Sea waybill", IF(AK1920&lt;&gt;0, MONTH(AK1920), IF(AJ1920&gt;AI1920, MONTH(AJ1920), MONTH(AI1920))),"")</f>
        <v>3</v>
      </c>
      <c r="CF1920" s="90">
        <v>4054600</v>
      </c>
      <c r="CG1920" s="90">
        <v>3040950</v>
      </c>
      <c r="CH1920" s="90">
        <v>7095550</v>
      </c>
      <c r="CI1920" s="22">
        <v>26675</v>
      </c>
      <c r="CJ1920" s="87">
        <f t="shared" si="588"/>
        <v>3</v>
      </c>
      <c r="CK1920" s="87">
        <f t="shared" si="589"/>
        <v>11</v>
      </c>
      <c r="CL1920" s="22" t="s">
        <v>5125</v>
      </c>
      <c r="CM1920" s="22" t="s">
        <v>6022</v>
      </c>
    </row>
    <row r="1921" spans="1:91" s="85" customFormat="1" ht="14.45" customHeight="1" x14ac:dyDescent="0.25">
      <c r="A1921" s="183">
        <f t="shared" si="602"/>
        <v>1919</v>
      </c>
      <c r="B1921" s="73" t="s">
        <v>102</v>
      </c>
      <c r="C1921" s="270">
        <v>235600319454</v>
      </c>
      <c r="D1921" s="273">
        <v>145633259</v>
      </c>
      <c r="E1921" s="241">
        <v>5320008020</v>
      </c>
      <c r="F1921" s="275">
        <v>46093</v>
      </c>
      <c r="G1921" s="273" t="s">
        <v>164</v>
      </c>
      <c r="H1921" s="273" t="s">
        <v>140</v>
      </c>
      <c r="I1921" s="273" t="s">
        <v>105</v>
      </c>
      <c r="J1921" s="273" t="s">
        <v>165</v>
      </c>
      <c r="K1921" s="273" t="s">
        <v>242</v>
      </c>
      <c r="L1921" s="275">
        <v>46120</v>
      </c>
      <c r="M1921" s="265">
        <v>40</v>
      </c>
      <c r="N1921" s="75" t="s">
        <v>7103</v>
      </c>
      <c r="O1921" s="75" t="s">
        <v>7104</v>
      </c>
      <c r="P1921" s="85">
        <v>2830050020</v>
      </c>
      <c r="Q1921" s="231">
        <v>46094</v>
      </c>
      <c r="R1921" s="241">
        <v>1209393122</v>
      </c>
      <c r="S1921" s="241">
        <v>224316895</v>
      </c>
      <c r="T1921" s="231">
        <v>46094</v>
      </c>
      <c r="U1921" s="261">
        <v>7685.576</v>
      </c>
      <c r="V1921" s="261">
        <v>7435.0190000000002</v>
      </c>
      <c r="W1921" s="241">
        <v>10</v>
      </c>
      <c r="X1921" s="241">
        <v>2</v>
      </c>
      <c r="Y1921" s="270">
        <v>235600319454</v>
      </c>
      <c r="Z1921" s="241" t="s">
        <v>128</v>
      </c>
      <c r="AA1921" s="85" t="s">
        <v>5436</v>
      </c>
      <c r="AB1921" s="265" t="s">
        <v>5437</v>
      </c>
      <c r="AC1921" s="270">
        <v>235600319454</v>
      </c>
      <c r="AD1921" s="75" t="s">
        <v>113</v>
      </c>
      <c r="AE1921" s="231">
        <v>46099</v>
      </c>
      <c r="AF1921" s="80">
        <v>46097.541666666664</v>
      </c>
      <c r="AG1921" s="80">
        <v>46097.458333333336</v>
      </c>
      <c r="AH1921" s="80">
        <v>46096.708333333336</v>
      </c>
      <c r="AI1921" s="99">
        <v>46098</v>
      </c>
      <c r="AJ1921" s="241"/>
      <c r="AK1921" s="99">
        <v>46098</v>
      </c>
      <c r="AL1921" s="99">
        <v>46115</v>
      </c>
      <c r="AM1921" s="241"/>
      <c r="AN1921" s="74">
        <v>46116</v>
      </c>
      <c r="AO1921" s="81" t="s">
        <v>121</v>
      </c>
      <c r="AP1921" s="81" t="s">
        <v>121</v>
      </c>
      <c r="AQ1921" s="81" t="s">
        <v>121</v>
      </c>
      <c r="AR1921" s="81" t="s">
        <v>121</v>
      </c>
      <c r="AS1921" s="81" t="s">
        <v>121</v>
      </c>
      <c r="AT1921" s="81" t="s">
        <v>121</v>
      </c>
      <c r="AU1921" s="224" t="s">
        <v>5120</v>
      </c>
      <c r="AV1921" s="134">
        <v>46094</v>
      </c>
      <c r="AW1921" s="75" t="str">
        <f>_xlfn.XLOOKUP(D1921,'[1]OPS Loading report'!$E:$E,'[1]OPS Loading report'!$G:$G)</f>
        <v>EGSU1387122</v>
      </c>
      <c r="AZ1921" s="271"/>
      <c r="BT1921" s="75">
        <f>IF(COUNTIF($C$3:C1921, C1921)=1, 1, 0)</f>
        <v>1</v>
      </c>
      <c r="BU1921" s="337" t="s">
        <v>7105</v>
      </c>
      <c r="BV1921" s="340">
        <v>46099</v>
      </c>
      <c r="BZ1921" s="87">
        <f t="shared" si="600"/>
        <v>11</v>
      </c>
      <c r="CA1921" s="22"/>
      <c r="CB1921" s="88">
        <f t="shared" si="601"/>
        <v>12</v>
      </c>
      <c r="CC1921" s="89"/>
      <c r="CD1921" s="22"/>
      <c r="CE1921" s="87">
        <f t="shared" si="603"/>
        <v>3</v>
      </c>
      <c r="CF1921" s="90">
        <v>36643600</v>
      </c>
      <c r="CG1921" s="90"/>
      <c r="CH1921" s="90">
        <v>36643600</v>
      </c>
      <c r="CI1921" s="22">
        <v>26174</v>
      </c>
      <c r="CJ1921" s="87">
        <f t="shared" si="588"/>
        <v>3</v>
      </c>
      <c r="CK1921" s="87">
        <f t="shared" si="589"/>
        <v>11</v>
      </c>
      <c r="CL1921" s="22" t="s">
        <v>5125</v>
      </c>
      <c r="CM1921" s="22" t="s">
        <v>7106</v>
      </c>
    </row>
    <row r="1922" spans="1:91" s="168" customFormat="1" ht="14.45" customHeight="1" x14ac:dyDescent="0.25">
      <c r="A1922" s="183">
        <f t="shared" si="602"/>
        <v>1920</v>
      </c>
      <c r="B1922" s="73" t="s">
        <v>102</v>
      </c>
      <c r="C1922" s="270">
        <v>235600319454</v>
      </c>
      <c r="D1922" s="273">
        <v>145641647</v>
      </c>
      <c r="E1922" s="241">
        <v>5320008020</v>
      </c>
      <c r="F1922" s="275">
        <v>46093</v>
      </c>
      <c r="G1922" s="273" t="s">
        <v>164</v>
      </c>
      <c r="H1922" s="273" t="s">
        <v>140</v>
      </c>
      <c r="I1922" s="273" t="s">
        <v>105</v>
      </c>
      <c r="J1922" s="273" t="s">
        <v>165</v>
      </c>
      <c r="K1922" s="273" t="s">
        <v>242</v>
      </c>
      <c r="L1922" s="275">
        <v>46120</v>
      </c>
      <c r="M1922" s="273">
        <v>0</v>
      </c>
      <c r="N1922" s="182" t="s">
        <v>7103</v>
      </c>
      <c r="O1922" s="182" t="s">
        <v>7104</v>
      </c>
      <c r="P1922" s="168">
        <v>2830050022</v>
      </c>
      <c r="Q1922" s="275">
        <v>46094</v>
      </c>
      <c r="R1922" s="274">
        <v>1209393125</v>
      </c>
      <c r="S1922" s="274">
        <v>224316899</v>
      </c>
      <c r="T1922" s="275">
        <v>46094</v>
      </c>
      <c r="U1922" s="350">
        <v>7717.2920000000004</v>
      </c>
      <c r="V1922" s="350">
        <v>7465.7340000000004</v>
      </c>
      <c r="W1922" s="274">
        <v>10</v>
      </c>
      <c r="X1922" s="274">
        <v>2</v>
      </c>
      <c r="Y1922" s="246">
        <v>235600319454</v>
      </c>
      <c r="Z1922" s="274" t="s">
        <v>128</v>
      </c>
      <c r="AA1922" s="168" t="s">
        <v>5436</v>
      </c>
      <c r="AB1922" s="273" t="s">
        <v>5437</v>
      </c>
      <c r="AC1922" s="270">
        <v>235600319454</v>
      </c>
      <c r="AD1922" s="182" t="s">
        <v>113</v>
      </c>
      <c r="AE1922" s="231">
        <v>46099</v>
      </c>
      <c r="AF1922" s="269">
        <v>46097.541666666664</v>
      </c>
      <c r="AG1922" s="269">
        <v>46097.458333333336</v>
      </c>
      <c r="AH1922" s="269">
        <v>46096.708333333336</v>
      </c>
      <c r="AI1922" s="349">
        <v>46098</v>
      </c>
      <c r="AJ1922" s="274"/>
      <c r="AK1922" s="99">
        <v>46098</v>
      </c>
      <c r="AL1922" s="349">
        <v>46115</v>
      </c>
      <c r="AM1922" s="274"/>
      <c r="AN1922" s="74">
        <v>46116</v>
      </c>
      <c r="AO1922" s="81" t="s">
        <v>121</v>
      </c>
      <c r="AP1922" s="81" t="s">
        <v>121</v>
      </c>
      <c r="AQ1922" s="81" t="s">
        <v>121</v>
      </c>
      <c r="AR1922" s="81" t="s">
        <v>121</v>
      </c>
      <c r="AS1922" s="81" t="s">
        <v>121</v>
      </c>
      <c r="AT1922" s="81" t="s">
        <v>121</v>
      </c>
      <c r="AU1922" s="224" t="s">
        <v>5120</v>
      </c>
      <c r="AV1922" s="134">
        <v>46094</v>
      </c>
      <c r="AW1922" s="75">
        <f>_xlfn.XLOOKUP(D1922,'[1]OPS Loading report'!$E:$E,'[1]OPS Loading report'!$G:$G)</f>
        <v>0</v>
      </c>
      <c r="AZ1922" s="278"/>
      <c r="BT1922" s="75">
        <f>IF(COUNTIF($C$3:C1922, C1922)=1, 1, 0)</f>
        <v>0</v>
      </c>
      <c r="BU1922" s="337" t="s">
        <v>7105</v>
      </c>
      <c r="BV1922" s="340">
        <v>46099</v>
      </c>
      <c r="BZ1922" s="87">
        <f t="shared" si="600"/>
        <v>11</v>
      </c>
      <c r="CA1922" s="22"/>
      <c r="CB1922" s="88">
        <f t="shared" si="601"/>
        <v>12</v>
      </c>
      <c r="CC1922" s="89"/>
      <c r="CD1922" s="22"/>
      <c r="CE1922" s="87">
        <f t="shared" si="603"/>
        <v>3</v>
      </c>
      <c r="CF1922" s="90"/>
      <c r="CG1922" s="90"/>
      <c r="CH1922" s="90"/>
      <c r="CI1922" s="22"/>
      <c r="CJ1922" s="87">
        <f t="shared" si="588"/>
        <v>3</v>
      </c>
      <c r="CK1922" s="87">
        <f t="shared" si="589"/>
        <v>11</v>
      </c>
      <c r="CL1922" s="22" t="s">
        <v>5125</v>
      </c>
      <c r="CM1922" s="22" t="s">
        <v>7106</v>
      </c>
    </row>
    <row r="1923" spans="1:91" s="85" customFormat="1" ht="14.45" customHeight="1" x14ac:dyDescent="0.25">
      <c r="A1923" s="183">
        <f t="shared" si="602"/>
        <v>1921</v>
      </c>
      <c r="B1923" s="73" t="s">
        <v>102</v>
      </c>
      <c r="C1923" s="246">
        <v>235600346150</v>
      </c>
      <c r="D1923" s="265">
        <v>145649052</v>
      </c>
      <c r="E1923" s="241">
        <v>5320007926</v>
      </c>
      <c r="F1923" s="231">
        <v>46093</v>
      </c>
      <c r="G1923" s="265" t="s">
        <v>395</v>
      </c>
      <c r="H1923" s="265" t="s">
        <v>1657</v>
      </c>
      <c r="I1923" s="265" t="s">
        <v>105</v>
      </c>
      <c r="J1923" s="265" t="s">
        <v>396</v>
      </c>
      <c r="K1923" s="265" t="s">
        <v>242</v>
      </c>
      <c r="L1923" s="231">
        <v>46121</v>
      </c>
      <c r="M1923" s="265">
        <v>40</v>
      </c>
      <c r="N1923" s="75" t="s">
        <v>7107</v>
      </c>
      <c r="O1923" s="75" t="s">
        <v>7108</v>
      </c>
      <c r="P1923" s="85">
        <v>2830050036</v>
      </c>
      <c r="Q1923" s="231">
        <v>46094</v>
      </c>
      <c r="R1923" s="241">
        <v>1209393166</v>
      </c>
      <c r="S1923" s="241">
        <v>224321031</v>
      </c>
      <c r="T1923" s="231">
        <v>46094</v>
      </c>
      <c r="U1923" s="261">
        <v>11897.866</v>
      </c>
      <c r="V1923" s="261">
        <v>11628.902</v>
      </c>
      <c r="W1923" s="241">
        <v>14</v>
      </c>
      <c r="X1923" s="241">
        <v>0</v>
      </c>
      <c r="Y1923" s="246">
        <v>235600346150</v>
      </c>
      <c r="Z1923" s="274" t="s">
        <v>128</v>
      </c>
      <c r="AA1923" s="168" t="s">
        <v>5436</v>
      </c>
      <c r="AB1923" s="273" t="s">
        <v>5437</v>
      </c>
      <c r="AC1923" s="246">
        <v>235600346150</v>
      </c>
      <c r="AD1923" s="182" t="s">
        <v>113</v>
      </c>
      <c r="AE1923" s="231">
        <v>46099</v>
      </c>
      <c r="AF1923" s="269">
        <v>46097.541666666664</v>
      </c>
      <c r="AG1923" s="269">
        <v>46097.458333333336</v>
      </c>
      <c r="AH1923" s="269">
        <v>46096.708333333336</v>
      </c>
      <c r="AI1923" s="349">
        <v>46098</v>
      </c>
      <c r="AJ1923" s="241"/>
      <c r="AK1923" s="349">
        <v>46098</v>
      </c>
      <c r="AL1923" s="349">
        <v>46115</v>
      </c>
      <c r="AM1923" s="231">
        <v>46112</v>
      </c>
      <c r="AN1923" s="74">
        <v>46113</v>
      </c>
      <c r="AO1923" s="81" t="s">
        <v>121</v>
      </c>
      <c r="AP1923" s="81" t="s">
        <v>121</v>
      </c>
      <c r="AQ1923" s="81" t="s">
        <v>121</v>
      </c>
      <c r="AR1923" s="81" t="s">
        <v>121</v>
      </c>
      <c r="AS1923" s="81" t="s">
        <v>121</v>
      </c>
      <c r="AT1923" s="81" t="s">
        <v>121</v>
      </c>
      <c r="AU1923" s="224" t="s">
        <v>5120</v>
      </c>
      <c r="AV1923" s="134">
        <v>46094</v>
      </c>
      <c r="AW1923" s="75" t="str">
        <f>_xlfn.XLOOKUP(D1923,'[1]OPS Loading report'!$E:$E,'[1]OPS Loading report'!$G:$G)</f>
        <v>EMCU8692345</v>
      </c>
      <c r="AZ1923" s="271"/>
      <c r="BT1923" s="75">
        <f>IF(COUNTIF($C$3:C1923, C1923)=1, 1, 0)</f>
        <v>1</v>
      </c>
      <c r="BU1923" s="337" t="s">
        <v>7109</v>
      </c>
      <c r="BV1923" s="340">
        <v>46099</v>
      </c>
      <c r="BZ1923" s="87">
        <f t="shared" si="600"/>
        <v>11</v>
      </c>
      <c r="CA1923" s="22"/>
      <c r="CB1923" s="88">
        <f t="shared" si="601"/>
        <v>12</v>
      </c>
      <c r="CC1923" s="89"/>
      <c r="CD1923" s="22"/>
      <c r="CE1923" s="87">
        <f t="shared" si="603"/>
        <v>3</v>
      </c>
      <c r="CF1923" s="90">
        <v>14133960</v>
      </c>
      <c r="CG1923" s="90"/>
      <c r="CH1923" s="90">
        <v>14133960</v>
      </c>
      <c r="CI1923" s="22">
        <v>26174</v>
      </c>
      <c r="CJ1923" s="87">
        <f t="shared" ref="CJ1923:CJ1986" si="604">MONTH(AV1923)</f>
        <v>3</v>
      </c>
      <c r="CK1923" s="87">
        <f t="shared" ref="CK1923:CK1986" si="605">WEEKNUM(AV1923,2)</f>
        <v>11</v>
      </c>
      <c r="CL1923" s="22" t="s">
        <v>5125</v>
      </c>
      <c r="CM1923" s="22" t="s">
        <v>7110</v>
      </c>
    </row>
    <row r="1924" spans="1:91" s="85" customFormat="1" ht="14.45" customHeight="1" x14ac:dyDescent="0.25">
      <c r="A1924" s="183">
        <f t="shared" si="602"/>
        <v>1922</v>
      </c>
      <c r="B1924" s="70" t="s">
        <v>102</v>
      </c>
      <c r="C1924" s="246">
        <v>235600346150</v>
      </c>
      <c r="D1924" s="265">
        <v>145698499</v>
      </c>
      <c r="E1924" s="241">
        <v>5320007926</v>
      </c>
      <c r="F1924" s="231">
        <v>46093</v>
      </c>
      <c r="G1924" s="265" t="s">
        <v>395</v>
      </c>
      <c r="H1924" s="265" t="s">
        <v>1657</v>
      </c>
      <c r="I1924" s="265" t="s">
        <v>105</v>
      </c>
      <c r="J1924" s="265" t="s">
        <v>396</v>
      </c>
      <c r="K1924" s="265" t="s">
        <v>242</v>
      </c>
      <c r="L1924" s="231">
        <v>46121</v>
      </c>
      <c r="M1924" s="273">
        <v>0</v>
      </c>
      <c r="N1924" s="75" t="s">
        <v>7107</v>
      </c>
      <c r="O1924" s="75" t="s">
        <v>7108</v>
      </c>
      <c r="P1924" s="85">
        <v>2830050037</v>
      </c>
      <c r="Q1924" s="231">
        <v>46094</v>
      </c>
      <c r="R1924" s="241">
        <v>1209393168</v>
      </c>
      <c r="S1924" s="241">
        <v>224320918</v>
      </c>
      <c r="T1924" s="231">
        <v>46094</v>
      </c>
      <c r="U1924" s="261">
        <v>2544.4009999999998</v>
      </c>
      <c r="V1924" s="261">
        <v>2486.8870000000002</v>
      </c>
      <c r="W1924" s="241">
        <v>4</v>
      </c>
      <c r="X1924" s="241">
        <v>0</v>
      </c>
      <c r="Y1924" s="246">
        <v>235600346150</v>
      </c>
      <c r="Z1924" s="274" t="s">
        <v>128</v>
      </c>
      <c r="AA1924" s="168" t="s">
        <v>5436</v>
      </c>
      <c r="AB1924" s="273" t="s">
        <v>5437</v>
      </c>
      <c r="AC1924" s="246">
        <v>235600346150</v>
      </c>
      <c r="AD1924" s="182" t="s">
        <v>113</v>
      </c>
      <c r="AE1924" s="231">
        <v>46099</v>
      </c>
      <c r="AF1924" s="269">
        <v>46097.541666666664</v>
      </c>
      <c r="AG1924" s="269">
        <v>46097.458333333336</v>
      </c>
      <c r="AH1924" s="269">
        <v>46096.708333333336</v>
      </c>
      <c r="AI1924" s="349">
        <v>46098</v>
      </c>
      <c r="AJ1924" s="241"/>
      <c r="AK1924" s="349">
        <v>46098</v>
      </c>
      <c r="AL1924" s="349">
        <v>46115</v>
      </c>
      <c r="AM1924" s="231">
        <v>46112</v>
      </c>
      <c r="AN1924" s="74">
        <v>46113</v>
      </c>
      <c r="AO1924" s="81" t="s">
        <v>121</v>
      </c>
      <c r="AP1924" s="81" t="s">
        <v>121</v>
      </c>
      <c r="AQ1924" s="81" t="s">
        <v>121</v>
      </c>
      <c r="AR1924" s="81" t="s">
        <v>121</v>
      </c>
      <c r="AS1924" s="81" t="s">
        <v>121</v>
      </c>
      <c r="AT1924" s="81" t="s">
        <v>121</v>
      </c>
      <c r="AU1924" s="224" t="s">
        <v>5120</v>
      </c>
      <c r="AV1924" s="134">
        <v>46094</v>
      </c>
      <c r="AW1924" s="75">
        <f>_xlfn.XLOOKUP(D1924,'[1]OPS Loading report'!$E:$E,'[1]OPS Loading report'!$G:$G)</f>
        <v>0</v>
      </c>
      <c r="AZ1924" s="271"/>
      <c r="BT1924" s="75">
        <f>IF(COUNTIF($C$3:C1924, C1924)=1, 1, 0)</f>
        <v>0</v>
      </c>
      <c r="BU1924" s="337" t="s">
        <v>7109</v>
      </c>
      <c r="BV1924" s="340">
        <v>46099</v>
      </c>
      <c r="BZ1924" s="87">
        <f t="shared" si="600"/>
        <v>11</v>
      </c>
      <c r="CA1924" s="22"/>
      <c r="CB1924" s="88">
        <f t="shared" si="601"/>
        <v>12</v>
      </c>
      <c r="CC1924" s="89"/>
      <c r="CD1924" s="22"/>
      <c r="CE1924" s="87">
        <f t="shared" si="603"/>
        <v>3</v>
      </c>
      <c r="CF1924" s="90"/>
      <c r="CG1924" s="90"/>
      <c r="CH1924" s="90"/>
      <c r="CI1924" s="22"/>
      <c r="CJ1924" s="87">
        <f t="shared" si="604"/>
        <v>3</v>
      </c>
      <c r="CK1924" s="87">
        <f t="shared" si="605"/>
        <v>11</v>
      </c>
      <c r="CL1924" s="22" t="s">
        <v>5125</v>
      </c>
      <c r="CM1924" s="22" t="s">
        <v>7110</v>
      </c>
    </row>
    <row r="1925" spans="1:91" ht="14.45" customHeight="1" x14ac:dyDescent="0.25">
      <c r="A1925" s="183"/>
      <c r="B1925" s="260" t="s">
        <v>102</v>
      </c>
      <c r="C1925" s="97" t="s">
        <v>5786</v>
      </c>
      <c r="D1925" s="265">
        <v>145687088</v>
      </c>
      <c r="E1925" s="241"/>
      <c r="F1925" s="231">
        <v>46092</v>
      </c>
      <c r="G1925" s="265" t="s">
        <v>1187</v>
      </c>
      <c r="H1925" s="265" t="s">
        <v>2963</v>
      </c>
      <c r="I1925" s="265" t="s">
        <v>105</v>
      </c>
      <c r="J1925" s="85" t="s">
        <v>1161</v>
      </c>
      <c r="K1925" s="265" t="s">
        <v>242</v>
      </c>
      <c r="L1925" s="231">
        <v>46106</v>
      </c>
      <c r="M1925" s="265">
        <v>40</v>
      </c>
      <c r="N1925" s="85" t="s">
        <v>7111</v>
      </c>
      <c r="O1925" s="85" t="s">
        <v>7112</v>
      </c>
      <c r="P1925" s="85">
        <v>2830050000</v>
      </c>
      <c r="Q1925" s="231">
        <v>46093</v>
      </c>
      <c r="R1925" s="241">
        <v>1209392865</v>
      </c>
      <c r="S1925" s="241">
        <v>224310542</v>
      </c>
      <c r="T1925" s="231">
        <v>46093</v>
      </c>
      <c r="U1925" s="261">
        <v>21473.751</v>
      </c>
      <c r="V1925" s="261">
        <v>20786.168000000001</v>
      </c>
      <c r="W1925" s="241">
        <v>21</v>
      </c>
      <c r="X1925" s="241">
        <v>14</v>
      </c>
      <c r="Y1925" s="270">
        <v>7267258029</v>
      </c>
      <c r="Z1925" s="241" t="s">
        <v>354</v>
      </c>
      <c r="AA1925" s="85" t="s">
        <v>4435</v>
      </c>
      <c r="AB1925" s="241" t="s">
        <v>5789</v>
      </c>
      <c r="AC1925" s="97" t="s">
        <v>5786</v>
      </c>
      <c r="AD1925" s="75" t="s">
        <v>113</v>
      </c>
      <c r="AE1925" s="99">
        <v>46097</v>
      </c>
      <c r="AF1925" s="241">
        <v>46096</v>
      </c>
      <c r="AG1925" s="241">
        <v>46094.625</v>
      </c>
      <c r="AH1925" s="241">
        <v>46094.625</v>
      </c>
      <c r="AI1925" s="231">
        <v>46096</v>
      </c>
      <c r="AJ1925" s="241"/>
      <c r="AK1925" s="217">
        <v>46096</v>
      </c>
      <c r="AL1925" s="231">
        <v>46098</v>
      </c>
      <c r="AM1925" s="241"/>
      <c r="AN1925" s="99">
        <v>46098</v>
      </c>
      <c r="AO1925" s="81">
        <f>IF(AH1925&lt;AG1925,IF(AH1925=0,"",AH1925-1),IF(AG1925=0,"",AG1925-1))</f>
        <v>46093.625</v>
      </c>
      <c r="AP1925" s="81">
        <f>IF(AH1925&lt;AG1925,IF(AH1925=0,"",AH1925),IF(AG1925=0,"",AG1925))</f>
        <v>46094.625</v>
      </c>
      <c r="AQ1925" s="81">
        <f>IF(AH1925&lt;AG1925,IF(AH1925=0,"",AH1925),IF(AG1925=0,"",AG1925))</f>
        <v>46094.625</v>
      </c>
      <c r="AR1925" s="81">
        <f>IF(AI1925=0,"",IF(AI1925&lt;AJ1925,AJ1925+1,AI1925+1))</f>
        <v>46097</v>
      </c>
      <c r="AS1925" s="81">
        <f>IF(AI1925=0,"",IF(AE1925=0,IF(AJ1925=0,AI1925+2,AJ1925+2),AE1925+2))</f>
        <v>46099</v>
      </c>
      <c r="AT1925" s="81">
        <f>IF(AI1925=0,"",IF(AI1925&lt;AJ1925,AJ1925+1,AI1925+1))</f>
        <v>46097</v>
      </c>
      <c r="AU1925" s="224" t="s">
        <v>5120</v>
      </c>
      <c r="AV1925" s="297">
        <v>46093</v>
      </c>
      <c r="AW1925" s="75" t="str">
        <f>_xlfn.XLOOKUP(D1925,'[1]OPS Loading report'!$E:$E,'[1]OPS Loading report'!$G:$G)</f>
        <v>CSGU6355035</v>
      </c>
      <c r="AX1925" s="182"/>
      <c r="AY1925" s="85"/>
      <c r="AZ1925" s="271"/>
      <c r="BA1925" s="85"/>
      <c r="BB1925" s="85"/>
      <c r="BC1925" s="85"/>
      <c r="BD1925" s="85"/>
      <c r="BE1925" s="85"/>
      <c r="BF1925" s="85"/>
      <c r="BG1925" s="85"/>
      <c r="BH1925" s="85"/>
      <c r="BI1925" s="85"/>
      <c r="BJ1925" s="85"/>
      <c r="BK1925" s="85"/>
      <c r="BL1925" s="85"/>
      <c r="BM1925" s="85"/>
      <c r="BN1925" s="85"/>
      <c r="BO1925" s="85"/>
      <c r="BP1925" s="85"/>
      <c r="BQ1925" s="85"/>
      <c r="BR1925" s="85"/>
      <c r="BS1925" s="85"/>
      <c r="BT1925" s="75">
        <f>IF(COUNTIF($C$3:C1925, C1925)=1, 1, 0)</f>
        <v>0</v>
      </c>
      <c r="BU1925" s="201" t="s">
        <v>5791</v>
      </c>
      <c r="BV1925" s="74">
        <v>46098</v>
      </c>
      <c r="BW1925" s="85"/>
      <c r="BX1925" s="85"/>
      <c r="BY1925" s="85"/>
      <c r="BZ1925" s="85">
        <f t="shared" si="600"/>
        <v>11</v>
      </c>
      <c r="CA1925" s="85"/>
      <c r="CB1925" s="88">
        <f t="shared" si="601"/>
        <v>12</v>
      </c>
      <c r="CC1925" s="172"/>
      <c r="CD1925" s="85"/>
      <c r="CE1925" s="171">
        <f t="shared" si="603"/>
        <v>3</v>
      </c>
      <c r="CF1925" s="90">
        <v>6049920</v>
      </c>
      <c r="CG1925" s="90"/>
      <c r="CH1925" s="90">
        <v>6049920</v>
      </c>
      <c r="CI1925" s="91">
        <v>26304</v>
      </c>
      <c r="CJ1925" s="171">
        <f t="shared" si="604"/>
        <v>3</v>
      </c>
      <c r="CK1925" s="171">
        <f t="shared" si="605"/>
        <v>11</v>
      </c>
      <c r="CL1925" s="22" t="s">
        <v>5125</v>
      </c>
      <c r="CM1925" s="22" t="s">
        <v>5792</v>
      </c>
    </row>
    <row r="1926" spans="1:91" ht="14.85" customHeight="1" x14ac:dyDescent="0.25">
      <c r="A1926" s="69">
        <f>ROW()-2</f>
        <v>1924</v>
      </c>
      <c r="B1926" s="354" t="s">
        <v>102</v>
      </c>
      <c r="C1926" s="301">
        <v>266385639</v>
      </c>
      <c r="D1926" s="106">
        <v>145640652</v>
      </c>
      <c r="E1926" s="380">
        <v>5320007949</v>
      </c>
      <c r="F1926" s="74">
        <v>46100</v>
      </c>
      <c r="G1926" s="75" t="s">
        <v>5039</v>
      </c>
      <c r="H1926" s="75" t="s">
        <v>2963</v>
      </c>
      <c r="I1926" s="75" t="s">
        <v>105</v>
      </c>
      <c r="J1926" s="85" t="s">
        <v>1161</v>
      </c>
      <c r="K1926" s="75" t="s">
        <v>242</v>
      </c>
      <c r="L1926" s="74">
        <v>46119</v>
      </c>
      <c r="M1926" s="73">
        <v>40</v>
      </c>
      <c r="N1926" s="75" t="s">
        <v>7113</v>
      </c>
      <c r="O1926" s="75" t="s">
        <v>7114</v>
      </c>
      <c r="P1926" s="75">
        <v>2830050411</v>
      </c>
      <c r="Q1926" s="231">
        <v>46101</v>
      </c>
      <c r="R1926" s="75">
        <v>1209395241</v>
      </c>
      <c r="S1926" s="82">
        <v>224346042</v>
      </c>
      <c r="T1926" s="231">
        <v>46101</v>
      </c>
      <c r="U1926" s="261">
        <v>10593.972</v>
      </c>
      <c r="V1926" s="261">
        <v>10215.362999999999</v>
      </c>
      <c r="W1926" s="82">
        <v>13</v>
      </c>
      <c r="X1926" s="82">
        <v>0</v>
      </c>
      <c r="Y1926" s="98">
        <v>266876497</v>
      </c>
      <c r="Z1926" s="82" t="s">
        <v>110</v>
      </c>
      <c r="AA1926" s="75" t="s">
        <v>6180</v>
      </c>
      <c r="AB1926" s="82" t="s">
        <v>6181</v>
      </c>
      <c r="AC1926" s="301">
        <v>266385639</v>
      </c>
      <c r="AD1926" s="75" t="s">
        <v>113</v>
      </c>
      <c r="AE1926" s="231">
        <v>46106</v>
      </c>
      <c r="AF1926" s="130">
        <v>46105.041666666664</v>
      </c>
      <c r="AG1926" s="130">
        <v>46103.291666666664</v>
      </c>
      <c r="AH1926" s="130">
        <v>46103.291666666664</v>
      </c>
      <c r="AI1926" s="231">
        <v>46104</v>
      </c>
      <c r="AJ1926" s="231">
        <v>46106</v>
      </c>
      <c r="AK1926" s="379">
        <v>46106</v>
      </c>
      <c r="AL1926" s="231">
        <v>46110</v>
      </c>
      <c r="AM1926" s="231"/>
      <c r="AN1926" s="231">
        <v>46110</v>
      </c>
      <c r="AO1926" s="95" t="s">
        <v>121</v>
      </c>
      <c r="AP1926" s="95" t="s">
        <v>121</v>
      </c>
      <c r="AQ1926" s="95" t="s">
        <v>121</v>
      </c>
      <c r="AR1926" s="95" t="s">
        <v>121</v>
      </c>
      <c r="AS1926" s="95" t="s">
        <v>121</v>
      </c>
      <c r="AT1926" s="81" t="s">
        <v>2057</v>
      </c>
      <c r="AU1926" s="82" t="s">
        <v>5500</v>
      </c>
      <c r="AV1926" s="134">
        <v>46101</v>
      </c>
      <c r="AW1926" s="75" t="s">
        <v>7115</v>
      </c>
      <c r="AX1926" s="75" t="s">
        <v>7116</v>
      </c>
      <c r="AY1926" s="75"/>
      <c r="AZ1926" s="96"/>
      <c r="BA1926" s="75"/>
      <c r="BB1926" s="75"/>
      <c r="BC1926" s="75"/>
      <c r="BD1926" s="75"/>
      <c r="BE1926" s="75"/>
      <c r="BF1926" s="75"/>
      <c r="BG1926" s="75"/>
      <c r="BH1926" s="75"/>
      <c r="BI1926" s="75"/>
      <c r="BJ1926" s="75"/>
      <c r="BK1926" s="75"/>
      <c r="BL1926" s="75"/>
      <c r="BM1926" s="75"/>
      <c r="BN1926" s="75"/>
      <c r="BO1926" s="75"/>
      <c r="BP1926" s="75"/>
      <c r="BQ1926" s="75"/>
      <c r="BR1926" s="75"/>
      <c r="BS1926" s="75"/>
      <c r="BT1926" s="75">
        <f>IF(COUNTIF($C$3:C1926, C1926)=1, 1, 0)</f>
        <v>0</v>
      </c>
      <c r="BU1926" s="337" t="s">
        <v>6930</v>
      </c>
      <c r="BV1926" s="340">
        <v>46105</v>
      </c>
      <c r="BW1926" s="85"/>
      <c r="BX1926" s="85"/>
      <c r="BY1926" s="86"/>
      <c r="BZ1926" s="87">
        <f t="shared" si="600"/>
        <v>12</v>
      </c>
      <c r="CB1926" s="88">
        <f t="shared" si="601"/>
        <v>13</v>
      </c>
      <c r="CC1926" s="89"/>
      <c r="CE1926" s="87">
        <f t="shared" si="603"/>
        <v>3</v>
      </c>
      <c r="CF1926" s="173">
        <v>4064328</v>
      </c>
      <c r="CG1926" s="173">
        <v>3048246</v>
      </c>
      <c r="CH1926" s="173">
        <v>7112574</v>
      </c>
      <c r="CI1926" s="22">
        <v>26739</v>
      </c>
      <c r="CJ1926" s="87">
        <f t="shared" si="604"/>
        <v>3</v>
      </c>
      <c r="CK1926" s="87">
        <f t="shared" si="605"/>
        <v>12</v>
      </c>
      <c r="CL1926" s="22" t="s">
        <v>5125</v>
      </c>
      <c r="CM1926" s="22" t="s">
        <v>6931</v>
      </c>
    </row>
    <row r="1927" spans="1:91" ht="14.45" customHeight="1" x14ac:dyDescent="0.25">
      <c r="A1927" s="183"/>
      <c r="B1927" s="354" t="s">
        <v>102</v>
      </c>
      <c r="C1927" s="301">
        <v>266385639</v>
      </c>
      <c r="D1927" s="265">
        <v>145684216</v>
      </c>
      <c r="E1927" s="241">
        <v>5320007949</v>
      </c>
      <c r="F1927" s="231">
        <v>46100</v>
      </c>
      <c r="G1927" s="265" t="s">
        <v>1178</v>
      </c>
      <c r="H1927" s="265" t="s">
        <v>2963</v>
      </c>
      <c r="I1927" s="265" t="s">
        <v>105</v>
      </c>
      <c r="J1927" s="265" t="s">
        <v>1161</v>
      </c>
      <c r="K1927" s="265" t="s">
        <v>242</v>
      </c>
      <c r="L1927" s="231">
        <v>46119</v>
      </c>
      <c r="M1927" s="265">
        <v>0</v>
      </c>
      <c r="N1927" s="75" t="s">
        <v>7113</v>
      </c>
      <c r="O1927" s="75" t="s">
        <v>7114</v>
      </c>
      <c r="P1927" s="85">
        <v>2830050412</v>
      </c>
      <c r="Q1927" s="231">
        <v>46101</v>
      </c>
      <c r="R1927" s="241">
        <v>1209395242</v>
      </c>
      <c r="S1927" s="241">
        <v>224346029</v>
      </c>
      <c r="T1927" s="231">
        <v>46101</v>
      </c>
      <c r="U1927" s="261">
        <v>5171.3680000000004</v>
      </c>
      <c r="V1927" s="261">
        <v>5001.4459999999999</v>
      </c>
      <c r="W1927" s="241">
        <v>6</v>
      </c>
      <c r="X1927" s="241">
        <v>2</v>
      </c>
      <c r="Y1927" s="98">
        <v>266876497</v>
      </c>
      <c r="Z1927" s="241" t="s">
        <v>110</v>
      </c>
      <c r="AA1927" s="85" t="s">
        <v>6180</v>
      </c>
      <c r="AB1927" s="241" t="s">
        <v>6181</v>
      </c>
      <c r="AC1927" s="301">
        <v>266385639</v>
      </c>
      <c r="AD1927" s="75" t="s">
        <v>113</v>
      </c>
      <c r="AE1927" s="231">
        <v>46106</v>
      </c>
      <c r="AF1927" s="130">
        <v>46105.041666666664</v>
      </c>
      <c r="AG1927" s="130">
        <v>46103.291666666664</v>
      </c>
      <c r="AH1927" s="130">
        <v>46103.291666666664</v>
      </c>
      <c r="AI1927" s="231">
        <v>46104</v>
      </c>
      <c r="AJ1927" s="231">
        <v>46106</v>
      </c>
      <c r="AK1927" s="231">
        <v>46106</v>
      </c>
      <c r="AL1927" s="231">
        <v>46110</v>
      </c>
      <c r="AM1927" s="231"/>
      <c r="AN1927" s="231">
        <v>46110</v>
      </c>
      <c r="AO1927" s="95" t="s">
        <v>121</v>
      </c>
      <c r="AP1927" s="95" t="s">
        <v>121</v>
      </c>
      <c r="AQ1927" s="95" t="s">
        <v>121</v>
      </c>
      <c r="AR1927" s="95" t="s">
        <v>121</v>
      </c>
      <c r="AS1927" s="95" t="s">
        <v>121</v>
      </c>
      <c r="AT1927" s="81" t="s">
        <v>2057</v>
      </c>
      <c r="AU1927" s="82" t="s">
        <v>5500</v>
      </c>
      <c r="AV1927" s="134">
        <v>46101</v>
      </c>
      <c r="AW1927" s="75">
        <v>0</v>
      </c>
      <c r="AX1927" s="75">
        <v>0</v>
      </c>
      <c r="AY1927" s="85"/>
      <c r="AZ1927" s="271"/>
      <c r="BA1927" s="85"/>
      <c r="BB1927" s="85"/>
      <c r="BC1927" s="85"/>
      <c r="BD1927" s="85"/>
      <c r="BE1927" s="85"/>
      <c r="BF1927" s="85"/>
      <c r="BG1927" s="85"/>
      <c r="BH1927" s="85"/>
      <c r="BI1927" s="85"/>
      <c r="BJ1927" s="85"/>
      <c r="BK1927" s="85"/>
      <c r="BL1927" s="85"/>
      <c r="BM1927" s="85"/>
      <c r="BN1927" s="85"/>
      <c r="BO1927" s="85"/>
      <c r="BP1927" s="85"/>
      <c r="BQ1927" s="85"/>
      <c r="BR1927" s="85"/>
      <c r="BS1927" s="85"/>
      <c r="BT1927" s="75">
        <f>IF(COUNTIF($C$3:C1927, C1927)=1, 1, 0)</f>
        <v>0</v>
      </c>
      <c r="BU1927" s="337" t="s">
        <v>6930</v>
      </c>
      <c r="BV1927" s="340">
        <v>46105</v>
      </c>
      <c r="BW1927" s="85"/>
      <c r="BX1927" s="85"/>
      <c r="BY1927" s="85"/>
      <c r="BZ1927" s="87">
        <f t="shared" si="600"/>
        <v>12</v>
      </c>
      <c r="CA1927" s="85"/>
      <c r="CB1927" s="88">
        <f t="shared" si="601"/>
        <v>13</v>
      </c>
      <c r="CC1927" s="172"/>
      <c r="CD1927" s="85"/>
      <c r="CE1927" s="171">
        <f t="shared" si="603"/>
        <v>3</v>
      </c>
      <c r="CF1927" s="173"/>
      <c r="CG1927" s="173"/>
      <c r="CH1927" s="173"/>
      <c r="CI1927" s="85"/>
      <c r="CJ1927" s="87">
        <f t="shared" si="604"/>
        <v>3</v>
      </c>
      <c r="CK1927" s="87">
        <f t="shared" si="605"/>
        <v>12</v>
      </c>
      <c r="CL1927" s="22" t="s">
        <v>5125</v>
      </c>
      <c r="CM1927" s="22" t="s">
        <v>6931</v>
      </c>
    </row>
    <row r="1928" spans="1:91" ht="14.45" customHeight="1" x14ac:dyDescent="0.25">
      <c r="A1928" s="183"/>
      <c r="B1928" s="354" t="s">
        <v>102</v>
      </c>
      <c r="C1928" s="301">
        <v>266385639</v>
      </c>
      <c r="D1928" s="265">
        <v>145716502</v>
      </c>
      <c r="E1928" s="241">
        <v>5320007967</v>
      </c>
      <c r="F1928" s="231">
        <v>46100</v>
      </c>
      <c r="G1928" s="265" t="s">
        <v>1186</v>
      </c>
      <c r="H1928" s="265" t="s">
        <v>2963</v>
      </c>
      <c r="I1928" s="265" t="s">
        <v>105</v>
      </c>
      <c r="J1928" s="85" t="s">
        <v>1161</v>
      </c>
      <c r="K1928" s="265" t="s">
        <v>242</v>
      </c>
      <c r="L1928" s="231">
        <v>46119</v>
      </c>
      <c r="M1928" s="265">
        <v>40</v>
      </c>
      <c r="N1928" s="85" t="s">
        <v>7117</v>
      </c>
      <c r="O1928" s="85" t="s">
        <v>7118</v>
      </c>
      <c r="P1928" s="85">
        <v>2830050387</v>
      </c>
      <c r="Q1928" s="231">
        <v>46101</v>
      </c>
      <c r="R1928" s="241">
        <v>1209395116</v>
      </c>
      <c r="S1928" s="241">
        <v>224346072</v>
      </c>
      <c r="T1928" s="231">
        <v>46101</v>
      </c>
      <c r="U1928" s="261">
        <v>3254.7570000000001</v>
      </c>
      <c r="V1928" s="261">
        <v>3139.7269999999999</v>
      </c>
      <c r="W1928" s="241">
        <v>3</v>
      </c>
      <c r="X1928" s="241">
        <v>0</v>
      </c>
      <c r="Y1928" s="270">
        <v>267241363</v>
      </c>
      <c r="Z1928" s="241" t="s">
        <v>110</v>
      </c>
      <c r="AA1928" s="85" t="s">
        <v>6180</v>
      </c>
      <c r="AB1928" s="241" t="s">
        <v>6181</v>
      </c>
      <c r="AC1928" s="301">
        <v>266385639</v>
      </c>
      <c r="AD1928" s="75" t="s">
        <v>113</v>
      </c>
      <c r="AE1928" s="231">
        <v>46106</v>
      </c>
      <c r="AF1928" s="130">
        <v>46105.041666666664</v>
      </c>
      <c r="AG1928" s="130">
        <v>46103.291666666664</v>
      </c>
      <c r="AH1928" s="130">
        <v>46103.291666666664</v>
      </c>
      <c r="AI1928" s="231">
        <v>46104</v>
      </c>
      <c r="AJ1928" s="231">
        <v>46106</v>
      </c>
      <c r="AK1928" s="379">
        <v>46106</v>
      </c>
      <c r="AL1928" s="231">
        <v>46110</v>
      </c>
      <c r="AM1928" s="231"/>
      <c r="AN1928" s="231">
        <v>46110</v>
      </c>
      <c r="AO1928" s="95" t="s">
        <v>121</v>
      </c>
      <c r="AP1928" s="95" t="s">
        <v>121</v>
      </c>
      <c r="AQ1928" s="95" t="s">
        <v>121</v>
      </c>
      <c r="AR1928" s="95" t="s">
        <v>121</v>
      </c>
      <c r="AS1928" s="95" t="s">
        <v>121</v>
      </c>
      <c r="AT1928" s="81" t="s">
        <v>2057</v>
      </c>
      <c r="AU1928" s="82" t="s">
        <v>5500</v>
      </c>
      <c r="AV1928" s="134">
        <v>46101</v>
      </c>
      <c r="AW1928" s="75" t="s">
        <v>7119</v>
      </c>
      <c r="AX1928" s="75" t="s">
        <v>7120</v>
      </c>
      <c r="AY1928" s="85"/>
      <c r="AZ1928" s="271"/>
      <c r="BA1928" s="85"/>
      <c r="BB1928" s="85"/>
      <c r="BC1928" s="85"/>
      <c r="BD1928" s="85"/>
      <c r="BE1928" s="85"/>
      <c r="BF1928" s="85"/>
      <c r="BG1928" s="85"/>
      <c r="BH1928" s="85"/>
      <c r="BI1928" s="85"/>
      <c r="BJ1928" s="85"/>
      <c r="BK1928" s="85"/>
      <c r="BL1928" s="85"/>
      <c r="BM1928" s="85"/>
      <c r="BN1928" s="85"/>
      <c r="BO1928" s="85"/>
      <c r="BP1928" s="85"/>
      <c r="BQ1928" s="85"/>
      <c r="BR1928" s="85"/>
      <c r="BS1928" s="85"/>
      <c r="BT1928" s="75">
        <f>IF(COUNTIF($C$3:C1928, C1928)=1, 1, 0)</f>
        <v>0</v>
      </c>
      <c r="BU1928" s="337" t="s">
        <v>6930</v>
      </c>
      <c r="BV1928" s="340">
        <v>46105</v>
      </c>
      <c r="BW1928" s="85"/>
      <c r="BX1928" s="85"/>
      <c r="BY1928" s="85"/>
      <c r="BZ1928" s="87">
        <f t="shared" si="600"/>
        <v>12</v>
      </c>
      <c r="CA1928" s="85"/>
      <c r="CB1928" s="88">
        <f t="shared" si="601"/>
        <v>13</v>
      </c>
      <c r="CC1928" s="172"/>
      <c r="CD1928" s="85"/>
      <c r="CE1928" s="171">
        <f t="shared" si="603"/>
        <v>3</v>
      </c>
      <c r="CF1928" s="173">
        <v>4064328</v>
      </c>
      <c r="CG1928" s="173">
        <v>3048246</v>
      </c>
      <c r="CH1928" s="173">
        <v>7112574</v>
      </c>
      <c r="CI1928" s="85">
        <v>26739</v>
      </c>
      <c r="CJ1928" s="87">
        <f t="shared" si="604"/>
        <v>3</v>
      </c>
      <c r="CK1928" s="87">
        <f t="shared" si="605"/>
        <v>12</v>
      </c>
      <c r="CL1928" s="22" t="s">
        <v>5125</v>
      </c>
      <c r="CM1928" s="22" t="s">
        <v>6931</v>
      </c>
    </row>
    <row r="1929" spans="1:91" ht="14.45" customHeight="1" x14ac:dyDescent="0.25">
      <c r="A1929" s="183"/>
      <c r="B1929" s="354" t="s">
        <v>102</v>
      </c>
      <c r="C1929" s="301">
        <v>266385639</v>
      </c>
      <c r="D1929" s="265">
        <v>145716503</v>
      </c>
      <c r="E1929" s="241">
        <v>5320007967</v>
      </c>
      <c r="F1929" s="231">
        <v>46100</v>
      </c>
      <c r="G1929" s="265" t="s">
        <v>1186</v>
      </c>
      <c r="H1929" s="265" t="s">
        <v>2963</v>
      </c>
      <c r="I1929" s="265" t="s">
        <v>105</v>
      </c>
      <c r="J1929" s="265" t="s">
        <v>1161</v>
      </c>
      <c r="K1929" s="265" t="s">
        <v>242</v>
      </c>
      <c r="L1929" s="231">
        <v>46119</v>
      </c>
      <c r="M1929" s="265">
        <v>0</v>
      </c>
      <c r="N1929" s="85" t="s">
        <v>7117</v>
      </c>
      <c r="O1929" s="85" t="s">
        <v>7118</v>
      </c>
      <c r="P1929" s="85">
        <v>2830050388</v>
      </c>
      <c r="Q1929" s="231">
        <v>46101</v>
      </c>
      <c r="R1929" s="241">
        <v>1209395118</v>
      </c>
      <c r="S1929" s="241">
        <v>224346077</v>
      </c>
      <c r="T1929" s="231">
        <v>46101</v>
      </c>
      <c r="U1929" s="261">
        <v>13219.252</v>
      </c>
      <c r="V1929" s="261">
        <v>12752.790999999999</v>
      </c>
      <c r="W1929" s="241">
        <v>13</v>
      </c>
      <c r="X1929" s="241">
        <v>0</v>
      </c>
      <c r="Y1929" s="270">
        <v>267241363</v>
      </c>
      <c r="Z1929" s="241" t="s">
        <v>110</v>
      </c>
      <c r="AA1929" s="85" t="s">
        <v>6180</v>
      </c>
      <c r="AB1929" s="241" t="s">
        <v>6181</v>
      </c>
      <c r="AC1929" s="301">
        <v>266385639</v>
      </c>
      <c r="AD1929" s="75" t="s">
        <v>113</v>
      </c>
      <c r="AE1929" s="231">
        <v>46106</v>
      </c>
      <c r="AF1929" s="130">
        <v>46105.041666666664</v>
      </c>
      <c r="AG1929" s="130">
        <v>46103.291666666664</v>
      </c>
      <c r="AH1929" s="130">
        <v>46103.291666666664</v>
      </c>
      <c r="AI1929" s="231">
        <v>46104</v>
      </c>
      <c r="AJ1929" s="231">
        <v>46106</v>
      </c>
      <c r="AK1929" s="231">
        <v>46106</v>
      </c>
      <c r="AL1929" s="231">
        <v>46110</v>
      </c>
      <c r="AM1929" s="231"/>
      <c r="AN1929" s="231">
        <v>46110</v>
      </c>
      <c r="AO1929" s="95" t="s">
        <v>121</v>
      </c>
      <c r="AP1929" s="95" t="s">
        <v>121</v>
      </c>
      <c r="AQ1929" s="95" t="s">
        <v>121</v>
      </c>
      <c r="AR1929" s="95" t="s">
        <v>121</v>
      </c>
      <c r="AS1929" s="95" t="s">
        <v>121</v>
      </c>
      <c r="AT1929" s="81" t="s">
        <v>2057</v>
      </c>
      <c r="AU1929" s="82" t="s">
        <v>5500</v>
      </c>
      <c r="AV1929" s="134">
        <v>46101</v>
      </c>
      <c r="AW1929" s="75">
        <v>0</v>
      </c>
      <c r="AX1929" s="75">
        <v>0</v>
      </c>
      <c r="AY1929" s="85"/>
      <c r="AZ1929" s="271"/>
      <c r="BA1929" s="85"/>
      <c r="BB1929" s="85"/>
      <c r="BC1929" s="85"/>
      <c r="BD1929" s="85"/>
      <c r="BE1929" s="85"/>
      <c r="BF1929" s="85"/>
      <c r="BG1929" s="85"/>
      <c r="BH1929" s="85"/>
      <c r="BI1929" s="85"/>
      <c r="BJ1929" s="85"/>
      <c r="BK1929" s="85"/>
      <c r="BL1929" s="85"/>
      <c r="BM1929" s="85"/>
      <c r="BN1929" s="85"/>
      <c r="BO1929" s="85"/>
      <c r="BP1929" s="85"/>
      <c r="BQ1929" s="85"/>
      <c r="BR1929" s="85"/>
      <c r="BS1929" s="85"/>
      <c r="BT1929" s="75">
        <f>IF(COUNTIF($C$3:C1929, C1929)=1, 1, 0)</f>
        <v>0</v>
      </c>
      <c r="BU1929" s="337" t="s">
        <v>6930</v>
      </c>
      <c r="BV1929" s="340">
        <v>46105</v>
      </c>
      <c r="BW1929" s="85"/>
      <c r="BX1929" s="85"/>
      <c r="BY1929" s="85"/>
      <c r="BZ1929" s="87">
        <f t="shared" si="600"/>
        <v>12</v>
      </c>
      <c r="CA1929" s="85"/>
      <c r="CB1929" s="88">
        <f t="shared" si="601"/>
        <v>13</v>
      </c>
      <c r="CC1929" s="172"/>
      <c r="CD1929" s="85"/>
      <c r="CE1929" s="171">
        <f t="shared" si="603"/>
        <v>3</v>
      </c>
      <c r="CF1929" s="173"/>
      <c r="CG1929" s="173"/>
      <c r="CH1929" s="173"/>
      <c r="CI1929" s="85"/>
      <c r="CJ1929" s="87">
        <f t="shared" si="604"/>
        <v>3</v>
      </c>
      <c r="CK1929" s="87">
        <f t="shared" si="605"/>
        <v>12</v>
      </c>
      <c r="CL1929" s="22" t="s">
        <v>5125</v>
      </c>
      <c r="CM1929" s="22" t="s">
        <v>6931</v>
      </c>
    </row>
    <row r="1930" spans="1:91" ht="14.45" customHeight="1" x14ac:dyDescent="0.25">
      <c r="A1930" s="183"/>
      <c r="B1930" s="354" t="s">
        <v>102</v>
      </c>
      <c r="C1930" s="412">
        <v>266385639</v>
      </c>
      <c r="D1930" s="273">
        <v>145716504</v>
      </c>
      <c r="E1930" s="274">
        <v>5320007967</v>
      </c>
      <c r="F1930" s="275">
        <v>46100</v>
      </c>
      <c r="G1930" s="273" t="s">
        <v>1186</v>
      </c>
      <c r="H1930" s="273" t="s">
        <v>2963</v>
      </c>
      <c r="I1930" s="273" t="s">
        <v>105</v>
      </c>
      <c r="J1930" s="273" t="s">
        <v>1161</v>
      </c>
      <c r="K1930" s="273" t="s">
        <v>242</v>
      </c>
      <c r="L1930" s="275">
        <v>46119</v>
      </c>
      <c r="M1930" s="273">
        <v>0</v>
      </c>
      <c r="N1930" s="168" t="s">
        <v>7117</v>
      </c>
      <c r="O1930" s="168" t="s">
        <v>7118</v>
      </c>
      <c r="P1930" s="168">
        <v>2830050389</v>
      </c>
      <c r="Q1930" s="275">
        <v>46101</v>
      </c>
      <c r="R1930" s="274">
        <v>1209395119</v>
      </c>
      <c r="S1930" s="274">
        <v>224346084</v>
      </c>
      <c r="T1930" s="275">
        <v>46101</v>
      </c>
      <c r="U1930" s="350">
        <v>3312.0830000000001</v>
      </c>
      <c r="V1930" s="350">
        <v>3195.2109999999998</v>
      </c>
      <c r="W1930" s="274">
        <v>4</v>
      </c>
      <c r="X1930" s="274">
        <v>0</v>
      </c>
      <c r="Y1930" s="246">
        <v>267241363</v>
      </c>
      <c r="Z1930" s="274" t="s">
        <v>110</v>
      </c>
      <c r="AA1930" s="168" t="s">
        <v>6180</v>
      </c>
      <c r="AB1930" s="274" t="s">
        <v>6181</v>
      </c>
      <c r="AC1930" s="412">
        <v>266385639</v>
      </c>
      <c r="AD1930" s="182" t="s">
        <v>113</v>
      </c>
      <c r="AE1930" s="231">
        <v>46106</v>
      </c>
      <c r="AF1930" s="277">
        <v>46105.041666666664</v>
      </c>
      <c r="AG1930" s="277">
        <v>46103.291666666664</v>
      </c>
      <c r="AH1930" s="277">
        <v>46103.291666666664</v>
      </c>
      <c r="AI1930" s="231">
        <v>46104</v>
      </c>
      <c r="AJ1930" s="231">
        <v>46106</v>
      </c>
      <c r="AK1930" s="231">
        <v>46106</v>
      </c>
      <c r="AL1930" s="231">
        <v>46110</v>
      </c>
      <c r="AM1930" s="231"/>
      <c r="AN1930" s="231">
        <v>46110</v>
      </c>
      <c r="AO1930" s="95" t="s">
        <v>121</v>
      </c>
      <c r="AP1930" s="95" t="s">
        <v>121</v>
      </c>
      <c r="AQ1930" s="95" t="s">
        <v>121</v>
      </c>
      <c r="AR1930" s="95" t="s">
        <v>121</v>
      </c>
      <c r="AS1930" s="95" t="s">
        <v>121</v>
      </c>
      <c r="AT1930" s="81" t="s">
        <v>2057</v>
      </c>
      <c r="AU1930" s="82" t="s">
        <v>5500</v>
      </c>
      <c r="AV1930" s="263">
        <v>46101</v>
      </c>
      <c r="AW1930" s="75">
        <v>0</v>
      </c>
      <c r="AX1930" s="75">
        <v>0</v>
      </c>
      <c r="AY1930" s="168"/>
      <c r="AZ1930" s="278"/>
      <c r="BA1930" s="168"/>
      <c r="BB1930" s="168"/>
      <c r="BC1930" s="168"/>
      <c r="BD1930" s="168"/>
      <c r="BE1930" s="168"/>
      <c r="BF1930" s="168"/>
      <c r="BG1930" s="168"/>
      <c r="BH1930" s="168"/>
      <c r="BI1930" s="168"/>
      <c r="BJ1930" s="168"/>
      <c r="BK1930" s="168"/>
      <c r="BL1930" s="168"/>
      <c r="BM1930" s="168"/>
      <c r="BN1930" s="168"/>
      <c r="BO1930" s="168"/>
      <c r="BP1930" s="168"/>
      <c r="BQ1930" s="168"/>
      <c r="BR1930" s="168"/>
      <c r="BS1930" s="168"/>
      <c r="BT1930" s="75">
        <f>IF(COUNTIF($C$3:C1930, C1930)=1, 1, 0)</f>
        <v>0</v>
      </c>
      <c r="BU1930" s="337" t="s">
        <v>6930</v>
      </c>
      <c r="BV1930" s="340">
        <v>46105</v>
      </c>
      <c r="BW1930" s="168"/>
      <c r="BX1930" s="168"/>
      <c r="BY1930" s="168"/>
      <c r="BZ1930" s="87">
        <f t="shared" si="600"/>
        <v>12</v>
      </c>
      <c r="CA1930" s="168"/>
      <c r="CB1930" s="88">
        <f t="shared" si="601"/>
        <v>13</v>
      </c>
      <c r="CC1930" s="414"/>
      <c r="CD1930" s="168"/>
      <c r="CE1930" s="171">
        <f t="shared" si="603"/>
        <v>3</v>
      </c>
      <c r="CF1930" s="432"/>
      <c r="CG1930" s="432"/>
      <c r="CH1930" s="432"/>
      <c r="CI1930" s="168"/>
      <c r="CJ1930" s="87">
        <f t="shared" si="604"/>
        <v>3</v>
      </c>
      <c r="CK1930" s="87">
        <f t="shared" si="605"/>
        <v>12</v>
      </c>
      <c r="CL1930" s="22" t="s">
        <v>5125</v>
      </c>
      <c r="CM1930" s="22" t="s">
        <v>6931</v>
      </c>
    </row>
    <row r="1931" spans="1:91" ht="14.45" customHeight="1" x14ac:dyDescent="0.25">
      <c r="A1931" s="75">
        <f>ROW()-2</f>
        <v>1929</v>
      </c>
      <c r="B1931" s="73" t="s">
        <v>102</v>
      </c>
      <c r="C1931" s="301">
        <v>266819214</v>
      </c>
      <c r="D1931" s="265">
        <v>145684202</v>
      </c>
      <c r="E1931" s="241">
        <v>5320008008</v>
      </c>
      <c r="F1931" s="231">
        <v>46100</v>
      </c>
      <c r="G1931" s="265" t="s">
        <v>1178</v>
      </c>
      <c r="H1931" s="265" t="s">
        <v>2963</v>
      </c>
      <c r="I1931" s="265" t="s">
        <v>105</v>
      </c>
      <c r="J1931" s="85" t="s">
        <v>1161</v>
      </c>
      <c r="K1931" s="265" t="s">
        <v>242</v>
      </c>
      <c r="L1931" s="231">
        <v>46119</v>
      </c>
      <c r="M1931" s="265">
        <v>40</v>
      </c>
      <c r="N1931" s="85" t="s">
        <v>7121</v>
      </c>
      <c r="O1931" s="85" t="s">
        <v>7122</v>
      </c>
      <c r="P1931" s="85">
        <v>2830050416</v>
      </c>
      <c r="Q1931" s="231">
        <v>46101</v>
      </c>
      <c r="R1931" s="241">
        <v>1209395250</v>
      </c>
      <c r="S1931" s="241">
        <v>224346108</v>
      </c>
      <c r="T1931" s="231">
        <v>46101</v>
      </c>
      <c r="U1931" s="261">
        <v>7637.0469999999996</v>
      </c>
      <c r="V1931" s="261">
        <v>7386.0510000000004</v>
      </c>
      <c r="W1931" s="241">
        <v>10</v>
      </c>
      <c r="X1931" s="241">
        <v>3</v>
      </c>
      <c r="Y1931" s="270">
        <v>267241266</v>
      </c>
      <c r="Z1931" s="241" t="s">
        <v>110</v>
      </c>
      <c r="AA1931" s="85" t="s">
        <v>6180</v>
      </c>
      <c r="AB1931" s="241" t="s">
        <v>6181</v>
      </c>
      <c r="AC1931" s="301">
        <v>266819214</v>
      </c>
      <c r="AD1931" s="75" t="s">
        <v>113</v>
      </c>
      <c r="AE1931" s="74">
        <v>46106</v>
      </c>
      <c r="AF1931" s="130">
        <v>46105.041666666664</v>
      </c>
      <c r="AG1931" s="130">
        <v>46103.291666666664</v>
      </c>
      <c r="AH1931" s="130">
        <v>46103.291666666664</v>
      </c>
      <c r="AI1931" s="74">
        <v>46104</v>
      </c>
      <c r="AJ1931" s="74">
        <v>46106</v>
      </c>
      <c r="AK1931" s="225">
        <v>46106</v>
      </c>
      <c r="AL1931" s="74">
        <v>46110</v>
      </c>
      <c r="AM1931" s="74"/>
      <c r="AN1931" s="74">
        <v>46110</v>
      </c>
      <c r="AO1931" s="95" t="s">
        <v>121</v>
      </c>
      <c r="AP1931" s="95" t="s">
        <v>121</v>
      </c>
      <c r="AQ1931" s="95" t="s">
        <v>121</v>
      </c>
      <c r="AR1931" s="95" t="s">
        <v>121</v>
      </c>
      <c r="AS1931" s="95" t="s">
        <v>121</v>
      </c>
      <c r="AT1931" s="81" t="s">
        <v>2057</v>
      </c>
      <c r="AU1931" s="82" t="s">
        <v>5500</v>
      </c>
      <c r="AV1931" s="134">
        <v>46101</v>
      </c>
      <c r="AW1931" s="75" t="s">
        <v>7123</v>
      </c>
      <c r="AX1931" s="75" t="s">
        <v>7124</v>
      </c>
      <c r="AY1931" s="85"/>
      <c r="AZ1931" s="271"/>
      <c r="BA1931" s="85"/>
      <c r="BB1931" s="85"/>
      <c r="BC1931" s="85"/>
      <c r="BD1931" s="85"/>
      <c r="BE1931" s="85"/>
      <c r="BF1931" s="85"/>
      <c r="BG1931" s="85"/>
      <c r="BH1931" s="85"/>
      <c r="BI1931" s="85"/>
      <c r="BJ1931" s="85"/>
      <c r="BK1931" s="85"/>
      <c r="BL1931" s="85"/>
      <c r="BM1931" s="85"/>
      <c r="BN1931" s="85"/>
      <c r="BO1931" s="85"/>
      <c r="BP1931" s="85"/>
      <c r="BQ1931" s="85"/>
      <c r="BR1931" s="85"/>
      <c r="BS1931" s="85"/>
      <c r="BT1931" s="75">
        <f>IF(COUNTIF($C$3:C1931, C1931)=1, 1, 0)</f>
        <v>0</v>
      </c>
      <c r="BU1931" s="337" t="s">
        <v>6940</v>
      </c>
      <c r="BV1931" s="340">
        <v>46106</v>
      </c>
      <c r="BW1931" s="85"/>
      <c r="BX1931" s="85"/>
      <c r="BY1931" s="85"/>
      <c r="BZ1931" s="87">
        <f t="shared" si="600"/>
        <v>12</v>
      </c>
      <c r="CA1931" s="85"/>
      <c r="CB1931" s="88">
        <f t="shared" si="601"/>
        <v>13</v>
      </c>
      <c r="CC1931" s="172"/>
      <c r="CD1931" s="85"/>
      <c r="CE1931" s="171">
        <f t="shared" si="603"/>
        <v>3</v>
      </c>
      <c r="CF1931" s="173">
        <v>4065392</v>
      </c>
      <c r="CG1931" s="173">
        <v>3049044</v>
      </c>
      <c r="CH1931" s="173">
        <v>7114436</v>
      </c>
      <c r="CI1931" s="85">
        <v>26746</v>
      </c>
      <c r="CJ1931" s="87">
        <f t="shared" si="604"/>
        <v>3</v>
      </c>
      <c r="CK1931" s="87">
        <f t="shared" si="605"/>
        <v>12</v>
      </c>
      <c r="CL1931" s="22" t="s">
        <v>5125</v>
      </c>
      <c r="CM1931" s="22" t="s">
        <v>6941</v>
      </c>
    </row>
    <row r="1932" spans="1:91" ht="14.45" customHeight="1" x14ac:dyDescent="0.25">
      <c r="A1932" s="75">
        <f>ROW()-2</f>
        <v>1930</v>
      </c>
      <c r="B1932" s="73" t="s">
        <v>102</v>
      </c>
      <c r="C1932" s="301">
        <v>266819214</v>
      </c>
      <c r="D1932" s="265">
        <v>145730981</v>
      </c>
      <c r="E1932" s="241">
        <v>5320008008</v>
      </c>
      <c r="F1932" s="231">
        <v>46099</v>
      </c>
      <c r="G1932" s="265" t="s">
        <v>1159</v>
      </c>
      <c r="H1932" s="265" t="s">
        <v>2963</v>
      </c>
      <c r="I1932" s="265" t="s">
        <v>105</v>
      </c>
      <c r="J1932" s="265" t="s">
        <v>1161</v>
      </c>
      <c r="K1932" s="265" t="s">
        <v>242</v>
      </c>
      <c r="L1932" s="231">
        <v>46114</v>
      </c>
      <c r="M1932" s="265">
        <v>0</v>
      </c>
      <c r="N1932" s="85" t="s">
        <v>7121</v>
      </c>
      <c r="O1932" s="85" t="s">
        <v>7122</v>
      </c>
      <c r="P1932" s="85">
        <v>2830050417</v>
      </c>
      <c r="Q1932" s="231">
        <v>46101</v>
      </c>
      <c r="R1932" s="241">
        <v>1209395252</v>
      </c>
      <c r="S1932" s="241">
        <v>224346104</v>
      </c>
      <c r="T1932" s="231">
        <v>46101</v>
      </c>
      <c r="U1932" s="261">
        <v>5263.1080000000002</v>
      </c>
      <c r="V1932" s="261">
        <v>5073.835</v>
      </c>
      <c r="W1932" s="241">
        <v>6</v>
      </c>
      <c r="X1932" s="241">
        <v>0</v>
      </c>
      <c r="Y1932" s="270">
        <v>267241266</v>
      </c>
      <c r="Z1932" s="241" t="s">
        <v>110</v>
      </c>
      <c r="AA1932" s="85" t="s">
        <v>6180</v>
      </c>
      <c r="AB1932" s="241" t="s">
        <v>6181</v>
      </c>
      <c r="AC1932" s="301">
        <v>266819214</v>
      </c>
      <c r="AD1932" s="75" t="s">
        <v>113</v>
      </c>
      <c r="AE1932" s="74">
        <v>46106</v>
      </c>
      <c r="AF1932" s="130">
        <v>46105.041666666664</v>
      </c>
      <c r="AG1932" s="130">
        <v>46103.291666666664</v>
      </c>
      <c r="AH1932" s="130">
        <v>46103.291666666664</v>
      </c>
      <c r="AI1932" s="74">
        <v>46104</v>
      </c>
      <c r="AJ1932" s="74">
        <v>46106</v>
      </c>
      <c r="AK1932" s="74">
        <v>46106</v>
      </c>
      <c r="AL1932" s="74">
        <v>46110</v>
      </c>
      <c r="AM1932" s="74"/>
      <c r="AN1932" s="74">
        <v>46110</v>
      </c>
      <c r="AO1932" s="95" t="s">
        <v>121</v>
      </c>
      <c r="AP1932" s="95" t="s">
        <v>121</v>
      </c>
      <c r="AQ1932" s="95" t="s">
        <v>121</v>
      </c>
      <c r="AR1932" s="95" t="s">
        <v>121</v>
      </c>
      <c r="AS1932" s="95" t="s">
        <v>121</v>
      </c>
      <c r="AT1932" s="81" t="s">
        <v>2057</v>
      </c>
      <c r="AU1932" s="82" t="s">
        <v>5500</v>
      </c>
      <c r="AV1932" s="134">
        <v>46101</v>
      </c>
      <c r="AW1932" s="75">
        <v>0</v>
      </c>
      <c r="AX1932" s="75">
        <v>0</v>
      </c>
      <c r="AY1932" s="85"/>
      <c r="AZ1932" s="271"/>
      <c r="BA1932" s="85"/>
      <c r="BB1932" s="85"/>
      <c r="BC1932" s="85"/>
      <c r="BD1932" s="85"/>
      <c r="BE1932" s="85"/>
      <c r="BF1932" s="85"/>
      <c r="BG1932" s="85"/>
      <c r="BH1932" s="85"/>
      <c r="BI1932" s="85"/>
      <c r="BJ1932" s="85"/>
      <c r="BK1932" s="85"/>
      <c r="BL1932" s="85"/>
      <c r="BM1932" s="85"/>
      <c r="BN1932" s="85"/>
      <c r="BO1932" s="85"/>
      <c r="BP1932" s="85"/>
      <c r="BQ1932" s="85"/>
      <c r="BR1932" s="85"/>
      <c r="BS1932" s="85"/>
      <c r="BT1932" s="75">
        <f>IF(COUNTIF($C$3:C1932, C1932)=1, 1, 0)</f>
        <v>0</v>
      </c>
      <c r="BU1932" s="337" t="s">
        <v>6940</v>
      </c>
      <c r="BV1932" s="340">
        <v>46106</v>
      </c>
      <c r="BW1932" s="85"/>
      <c r="BX1932" s="85"/>
      <c r="BY1932" s="85"/>
      <c r="BZ1932" s="87">
        <f t="shared" si="600"/>
        <v>12</v>
      </c>
      <c r="CA1932" s="85"/>
      <c r="CB1932" s="88">
        <f t="shared" si="601"/>
        <v>13</v>
      </c>
      <c r="CC1932" s="172"/>
      <c r="CD1932" s="85"/>
      <c r="CE1932" s="171">
        <f t="shared" si="603"/>
        <v>3</v>
      </c>
      <c r="CF1932" s="173"/>
      <c r="CG1932" s="173"/>
      <c r="CH1932" s="173"/>
      <c r="CI1932" s="85"/>
      <c r="CJ1932" s="87">
        <f t="shared" si="604"/>
        <v>3</v>
      </c>
      <c r="CK1932" s="87">
        <f t="shared" si="605"/>
        <v>12</v>
      </c>
      <c r="CL1932" s="22" t="s">
        <v>5125</v>
      </c>
      <c r="CM1932" s="22" t="s">
        <v>6941</v>
      </c>
    </row>
    <row r="1933" spans="1:91" ht="14.45" customHeight="1" x14ac:dyDescent="0.25">
      <c r="A1933" s="440"/>
      <c r="B1933" s="449" t="s">
        <v>102</v>
      </c>
      <c r="C1933" s="450" t="s">
        <v>7125</v>
      </c>
      <c r="D1933" s="385">
        <v>145715414</v>
      </c>
      <c r="E1933" s="427"/>
      <c r="F1933" s="426">
        <v>46099</v>
      </c>
      <c r="G1933" s="385" t="s">
        <v>1178</v>
      </c>
      <c r="H1933" s="385" t="s">
        <v>2963</v>
      </c>
      <c r="I1933" s="385" t="s">
        <v>105</v>
      </c>
      <c r="J1933" s="392" t="s">
        <v>1161</v>
      </c>
      <c r="K1933" s="385" t="s">
        <v>242</v>
      </c>
      <c r="L1933" s="426">
        <v>46113</v>
      </c>
      <c r="M1933" s="385">
        <v>40</v>
      </c>
      <c r="N1933" s="392" t="s">
        <v>7126</v>
      </c>
      <c r="O1933" s="392" t="s">
        <v>7127</v>
      </c>
      <c r="P1933" s="392">
        <v>2830050302</v>
      </c>
      <c r="Q1933" s="426">
        <v>46099</v>
      </c>
      <c r="R1933" s="427">
        <v>1209394423</v>
      </c>
      <c r="S1933" s="427">
        <v>224339578</v>
      </c>
      <c r="T1933" s="426">
        <v>46099</v>
      </c>
      <c r="U1933" s="428">
        <v>17671.284</v>
      </c>
      <c r="V1933" s="428">
        <v>17104.915000000001</v>
      </c>
      <c r="W1933" s="427">
        <v>20</v>
      </c>
      <c r="X1933" s="427">
        <v>0</v>
      </c>
      <c r="Y1933" s="451" t="s">
        <v>7128</v>
      </c>
      <c r="Z1933" s="427" t="s">
        <v>258</v>
      </c>
      <c r="AA1933" s="392" t="s">
        <v>7129</v>
      </c>
      <c r="AB1933" s="427" t="s">
        <v>7130</v>
      </c>
      <c r="AC1933" s="450" t="s">
        <v>7125</v>
      </c>
      <c r="AD1933" s="317" t="s">
        <v>113</v>
      </c>
      <c r="AE1933" s="452">
        <v>46104</v>
      </c>
      <c r="AF1933" s="453">
        <v>46101.25</v>
      </c>
      <c r="AG1933" s="453">
        <v>46100.625</v>
      </c>
      <c r="AH1933" s="453">
        <v>46100.625</v>
      </c>
      <c r="AI1933" s="452">
        <v>46102</v>
      </c>
      <c r="AJ1933" s="454">
        <v>46103</v>
      </c>
      <c r="AK1933" s="226">
        <v>46103</v>
      </c>
      <c r="AL1933" s="452">
        <v>46104</v>
      </c>
      <c r="AM1933" s="455">
        <v>46105</v>
      </c>
      <c r="AN1933" s="455">
        <v>46105</v>
      </c>
      <c r="AO1933" s="81">
        <f t="shared" ref="AO1933:AO1940" si="606">IF(AH1933&lt;AG1933,IF(AH1933=0,"",AH1933-1),IF(AG1933=0,"",AG1933-1))</f>
        <v>46099.625</v>
      </c>
      <c r="AP1933" s="81">
        <f t="shared" ref="AP1933:AP1940" si="607">IF(AH1933&lt;AG1933,IF(AH1933=0,"",AH1933),IF(AG1933=0,"",AG1933))</f>
        <v>46100.625</v>
      </c>
      <c r="AQ1933" s="81">
        <f t="shared" ref="AQ1933:AQ1940" si="608">IF(AH1933&lt;AG1933,IF(AH1933=0,"",AH1933),IF(AG1933=0,"",AG1933))</f>
        <v>46100.625</v>
      </c>
      <c r="AR1933" s="81">
        <f t="shared" ref="AR1933:AR1940" si="609">IF(AI1933=0,"",IF(AI1933&lt;AJ1933,AJ1933+1,AI1933+1))</f>
        <v>46104</v>
      </c>
      <c r="AS1933" s="81">
        <f t="shared" ref="AS1933:AS1940" si="610">IF(AI1933=0,"",IF(AE1933=0,IF(AJ1933=0,AI1933+2,AJ1933+2),AE1933+2))</f>
        <v>46106</v>
      </c>
      <c r="AT1933" s="81">
        <f t="shared" ref="AT1933:AT1940" si="611">IF(AI1933=0,"",IF(AI1933&lt;AJ1933,AJ1933+1,AI1933+1))</f>
        <v>46104</v>
      </c>
      <c r="AU1933" s="82" t="s">
        <v>5500</v>
      </c>
      <c r="AV1933" s="456">
        <v>46099</v>
      </c>
      <c r="AW1933" s="75" t="str">
        <f>_xlfn.XLOOKUP(D1933,'[1]OPS Loading report'!$E:$E,'[1]OPS Loading report'!$G:$G)</f>
        <v>REGU5209645</v>
      </c>
      <c r="AX1933" s="317"/>
      <c r="AY1933" s="392"/>
      <c r="AZ1933" s="457"/>
      <c r="BA1933" s="392"/>
      <c r="BB1933" s="392"/>
      <c r="BC1933" s="392"/>
      <c r="BD1933" s="392"/>
      <c r="BE1933" s="392"/>
      <c r="BF1933" s="392"/>
      <c r="BG1933" s="392"/>
      <c r="BH1933" s="392"/>
      <c r="BI1933" s="392"/>
      <c r="BJ1933" s="392"/>
      <c r="BK1933" s="392"/>
      <c r="BL1933" s="392"/>
      <c r="BM1933" s="392"/>
      <c r="BN1933" s="392"/>
      <c r="BO1933" s="392"/>
      <c r="BP1933" s="392"/>
      <c r="BQ1933" s="392"/>
      <c r="BR1933" s="392"/>
      <c r="BS1933" s="392"/>
      <c r="BT1933" s="75">
        <f>IF(COUNTIF($C$3:C1933, C1933)=1, 1, 0)</f>
        <v>1</v>
      </c>
      <c r="BU1933" s="458" t="s">
        <v>7131</v>
      </c>
      <c r="BV1933" s="459">
        <v>46104</v>
      </c>
      <c r="BW1933" s="392"/>
      <c r="BX1933" s="392"/>
      <c r="BY1933" s="392"/>
      <c r="BZ1933" s="87">
        <f t="shared" si="600"/>
        <v>12</v>
      </c>
      <c r="CA1933" s="392"/>
      <c r="CB1933" s="88">
        <f t="shared" si="601"/>
        <v>13</v>
      </c>
      <c r="CC1933" s="460"/>
      <c r="CD1933" s="392"/>
      <c r="CE1933" s="171">
        <f t="shared" si="603"/>
        <v>3</v>
      </c>
      <c r="CF1933" s="461">
        <v>6974254</v>
      </c>
      <c r="CG1933" s="461"/>
      <c r="CH1933" s="461">
        <v>6974254</v>
      </c>
      <c r="CI1933" s="392">
        <v>26219</v>
      </c>
      <c r="CJ1933" s="87">
        <f t="shared" si="604"/>
        <v>3</v>
      </c>
      <c r="CK1933" s="87">
        <f t="shared" si="605"/>
        <v>12</v>
      </c>
      <c r="CL1933" s="22" t="s">
        <v>5125</v>
      </c>
      <c r="CM1933" s="22" t="s">
        <v>7132</v>
      </c>
    </row>
    <row r="1934" spans="1:91" ht="14.45" customHeight="1" x14ac:dyDescent="0.25">
      <c r="A1934" s="75">
        <f>ROW()-2</f>
        <v>1932</v>
      </c>
      <c r="B1934" s="73" t="s">
        <v>102</v>
      </c>
      <c r="C1934" s="301">
        <v>267366406</v>
      </c>
      <c r="D1934" s="265">
        <v>145715418</v>
      </c>
      <c r="E1934" s="241"/>
      <c r="F1934" s="231">
        <v>46099</v>
      </c>
      <c r="G1934" s="265" t="s">
        <v>1178</v>
      </c>
      <c r="H1934" s="265" t="s">
        <v>2963</v>
      </c>
      <c r="I1934" s="265" t="s">
        <v>105</v>
      </c>
      <c r="J1934" s="85" t="s">
        <v>1161</v>
      </c>
      <c r="K1934" s="265" t="s">
        <v>242</v>
      </c>
      <c r="L1934" s="231">
        <v>46113</v>
      </c>
      <c r="M1934" s="265">
        <v>40</v>
      </c>
      <c r="N1934" s="85" t="s">
        <v>7133</v>
      </c>
      <c r="O1934" s="85" t="s">
        <v>7134</v>
      </c>
      <c r="P1934" s="85">
        <v>2830050456</v>
      </c>
      <c r="Q1934" s="231">
        <v>46102</v>
      </c>
      <c r="R1934" s="241">
        <v>1209395512</v>
      </c>
      <c r="S1934" s="241">
        <v>224339797</v>
      </c>
      <c r="T1934" s="231">
        <v>46102</v>
      </c>
      <c r="U1934" s="261">
        <v>17701.641</v>
      </c>
      <c r="V1934" s="261">
        <v>17134.294000000002</v>
      </c>
      <c r="W1934" s="241">
        <v>20</v>
      </c>
      <c r="X1934" s="241">
        <v>0</v>
      </c>
      <c r="Y1934" s="270">
        <v>267366406</v>
      </c>
      <c r="Z1934" s="241" t="s">
        <v>110</v>
      </c>
      <c r="AA1934" s="85" t="s">
        <v>6180</v>
      </c>
      <c r="AB1934" s="241" t="s">
        <v>6181</v>
      </c>
      <c r="AC1934" s="301">
        <v>267366406</v>
      </c>
      <c r="AD1934" s="75" t="s">
        <v>113</v>
      </c>
      <c r="AE1934" s="74">
        <v>46106</v>
      </c>
      <c r="AF1934" s="130">
        <v>46105.041666666664</v>
      </c>
      <c r="AG1934" s="130">
        <v>46103.291666666664</v>
      </c>
      <c r="AH1934" s="130">
        <v>46103.291666666664</v>
      </c>
      <c r="AI1934" s="74">
        <v>46104</v>
      </c>
      <c r="AJ1934" s="74">
        <v>46106</v>
      </c>
      <c r="AK1934" s="225">
        <v>46106</v>
      </c>
      <c r="AL1934" s="74">
        <v>46110</v>
      </c>
      <c r="AM1934" s="74"/>
      <c r="AN1934" s="74">
        <v>46110</v>
      </c>
      <c r="AO1934" s="81">
        <f t="shared" si="606"/>
        <v>46102.291666666664</v>
      </c>
      <c r="AP1934" s="81">
        <f t="shared" si="607"/>
        <v>46103.291666666664</v>
      </c>
      <c r="AQ1934" s="81">
        <f t="shared" si="608"/>
        <v>46103.291666666664</v>
      </c>
      <c r="AR1934" s="81">
        <f t="shared" si="609"/>
        <v>46107</v>
      </c>
      <c r="AS1934" s="81">
        <f t="shared" si="610"/>
        <v>46108</v>
      </c>
      <c r="AT1934" s="81">
        <f t="shared" si="611"/>
        <v>46107</v>
      </c>
      <c r="AU1934" s="82" t="s">
        <v>5500</v>
      </c>
      <c r="AV1934" s="134">
        <v>46102</v>
      </c>
      <c r="AW1934" s="75" t="s">
        <v>7135</v>
      </c>
      <c r="AX1934" s="75" t="s">
        <v>7136</v>
      </c>
      <c r="AY1934" s="85"/>
      <c r="AZ1934" s="271"/>
      <c r="BA1934" s="85"/>
      <c r="BB1934" s="85"/>
      <c r="BC1934" s="85"/>
      <c r="BD1934" s="85"/>
      <c r="BE1934" s="85"/>
      <c r="BF1934" s="85"/>
      <c r="BG1934" s="85"/>
      <c r="BH1934" s="85"/>
      <c r="BI1934" s="85"/>
      <c r="BJ1934" s="85"/>
      <c r="BK1934" s="85"/>
      <c r="BL1934" s="85"/>
      <c r="BM1934" s="85"/>
      <c r="BN1934" s="85"/>
      <c r="BO1934" s="85"/>
      <c r="BP1934" s="85"/>
      <c r="BQ1934" s="85"/>
      <c r="BR1934" s="85"/>
      <c r="BS1934" s="85"/>
      <c r="BT1934" s="75">
        <f>IF(COUNTIF($C$3:C1934, C1934)=1, 1, 0)</f>
        <v>1</v>
      </c>
      <c r="BU1934" s="337" t="s">
        <v>7137</v>
      </c>
      <c r="BV1934" s="340">
        <v>46105</v>
      </c>
      <c r="BW1934" s="85"/>
      <c r="BX1934" s="85"/>
      <c r="BY1934" s="85"/>
      <c r="BZ1934" s="87">
        <f t="shared" si="600"/>
        <v>12</v>
      </c>
      <c r="CA1934" s="85"/>
      <c r="CB1934" s="88">
        <f t="shared" si="601"/>
        <v>13</v>
      </c>
      <c r="CC1934" s="172"/>
      <c r="CD1934" s="85"/>
      <c r="CE1934" s="171">
        <f t="shared" si="603"/>
        <v>3</v>
      </c>
      <c r="CF1934" s="173">
        <v>4064328</v>
      </c>
      <c r="CG1934" s="173">
        <v>3048246</v>
      </c>
      <c r="CH1934" s="173">
        <v>7112574</v>
      </c>
      <c r="CI1934" s="85">
        <v>26739</v>
      </c>
      <c r="CJ1934" s="87">
        <f t="shared" si="604"/>
        <v>3</v>
      </c>
      <c r="CK1934" s="87">
        <f t="shared" si="605"/>
        <v>12</v>
      </c>
      <c r="CL1934" s="22" t="s">
        <v>5125</v>
      </c>
      <c r="CM1934" s="22" t="s">
        <v>7138</v>
      </c>
    </row>
    <row r="1935" spans="1:91" ht="14.45" customHeight="1" x14ac:dyDescent="0.25">
      <c r="A1935" s="75">
        <f>ROW()-2</f>
        <v>1933</v>
      </c>
      <c r="B1935" s="73" t="s">
        <v>102</v>
      </c>
      <c r="C1935" s="301">
        <v>267366406</v>
      </c>
      <c r="D1935" s="265">
        <v>145715419</v>
      </c>
      <c r="E1935" s="241"/>
      <c r="F1935" s="231">
        <v>46099</v>
      </c>
      <c r="G1935" s="265" t="s">
        <v>1178</v>
      </c>
      <c r="H1935" s="265" t="s">
        <v>2963</v>
      </c>
      <c r="I1935" s="265" t="s">
        <v>105</v>
      </c>
      <c r="J1935" s="85" t="s">
        <v>1161</v>
      </c>
      <c r="K1935" s="265" t="s">
        <v>242</v>
      </c>
      <c r="L1935" s="231">
        <v>46113</v>
      </c>
      <c r="M1935" s="265">
        <v>40</v>
      </c>
      <c r="N1935" s="85" t="s">
        <v>7139</v>
      </c>
      <c r="O1935" s="85" t="s">
        <v>7140</v>
      </c>
      <c r="P1935" s="85">
        <v>2830050385</v>
      </c>
      <c r="Q1935" s="231">
        <v>46101</v>
      </c>
      <c r="R1935" s="241">
        <v>1209395114</v>
      </c>
      <c r="S1935" s="241">
        <v>224339799</v>
      </c>
      <c r="T1935" s="231">
        <v>46101</v>
      </c>
      <c r="U1935" s="261">
        <v>17696.417000000001</v>
      </c>
      <c r="V1935" s="261">
        <v>17129.242999999999</v>
      </c>
      <c r="W1935" s="241">
        <v>20</v>
      </c>
      <c r="X1935" s="241">
        <v>0</v>
      </c>
      <c r="Y1935" s="270">
        <v>266876416</v>
      </c>
      <c r="Z1935" s="241" t="s">
        <v>110</v>
      </c>
      <c r="AA1935" s="85" t="s">
        <v>6180</v>
      </c>
      <c r="AB1935" s="241" t="s">
        <v>6181</v>
      </c>
      <c r="AC1935" s="301">
        <v>267366406</v>
      </c>
      <c r="AD1935" s="75" t="s">
        <v>113</v>
      </c>
      <c r="AE1935" s="74">
        <v>46106</v>
      </c>
      <c r="AF1935" s="130">
        <v>46105.041666666664</v>
      </c>
      <c r="AG1935" s="130">
        <v>46103.291666666664</v>
      </c>
      <c r="AH1935" s="130">
        <v>46103.291666666664</v>
      </c>
      <c r="AI1935" s="74">
        <v>46104</v>
      </c>
      <c r="AJ1935" s="74">
        <v>46106</v>
      </c>
      <c r="AK1935" s="225">
        <v>46106</v>
      </c>
      <c r="AL1935" s="74">
        <v>46110</v>
      </c>
      <c r="AM1935" s="74"/>
      <c r="AN1935" s="74">
        <v>46110</v>
      </c>
      <c r="AO1935" s="81">
        <f t="shared" si="606"/>
        <v>46102.291666666664</v>
      </c>
      <c r="AP1935" s="81">
        <f t="shared" si="607"/>
        <v>46103.291666666664</v>
      </c>
      <c r="AQ1935" s="81">
        <f t="shared" si="608"/>
        <v>46103.291666666664</v>
      </c>
      <c r="AR1935" s="81">
        <f t="shared" si="609"/>
        <v>46107</v>
      </c>
      <c r="AS1935" s="81">
        <f t="shared" si="610"/>
        <v>46108</v>
      </c>
      <c r="AT1935" s="81">
        <f t="shared" si="611"/>
        <v>46107</v>
      </c>
      <c r="AU1935" s="82" t="s">
        <v>5500</v>
      </c>
      <c r="AV1935" s="134">
        <v>46101</v>
      </c>
      <c r="AW1935" s="75" t="s">
        <v>7141</v>
      </c>
      <c r="AX1935" s="75" t="s">
        <v>7142</v>
      </c>
      <c r="AY1935" s="85"/>
      <c r="AZ1935" s="271"/>
      <c r="BA1935" s="85"/>
      <c r="BB1935" s="85"/>
      <c r="BC1935" s="85"/>
      <c r="BD1935" s="85"/>
      <c r="BE1935" s="85"/>
      <c r="BF1935" s="85"/>
      <c r="BG1935" s="85"/>
      <c r="BH1935" s="85"/>
      <c r="BI1935" s="85"/>
      <c r="BJ1935" s="85"/>
      <c r="BK1935" s="85"/>
      <c r="BL1935" s="85"/>
      <c r="BM1935" s="85"/>
      <c r="BN1935" s="85"/>
      <c r="BO1935" s="85"/>
      <c r="BP1935" s="85"/>
      <c r="BQ1935" s="85"/>
      <c r="BR1935" s="85"/>
      <c r="BS1935" s="85"/>
      <c r="BT1935" s="75">
        <f>IF(COUNTIF($C$3:C1935, C1935)=1, 1, 0)</f>
        <v>0</v>
      </c>
      <c r="BU1935" s="337" t="s">
        <v>7137</v>
      </c>
      <c r="BV1935" s="340">
        <v>46105</v>
      </c>
      <c r="BW1935" s="85"/>
      <c r="BX1935" s="85"/>
      <c r="BY1935" s="85"/>
      <c r="BZ1935" s="87">
        <f t="shared" si="600"/>
        <v>12</v>
      </c>
      <c r="CA1935" s="85"/>
      <c r="CB1935" s="88">
        <f t="shared" si="601"/>
        <v>13</v>
      </c>
      <c r="CC1935" s="172"/>
      <c r="CD1935" s="85"/>
      <c r="CE1935" s="171">
        <f t="shared" si="603"/>
        <v>3</v>
      </c>
      <c r="CF1935" s="173">
        <v>4064328</v>
      </c>
      <c r="CG1935" s="173">
        <v>3048246</v>
      </c>
      <c r="CH1935" s="173">
        <v>7112574</v>
      </c>
      <c r="CI1935" s="85">
        <v>26739</v>
      </c>
      <c r="CJ1935" s="87">
        <f t="shared" si="604"/>
        <v>3</v>
      </c>
      <c r="CK1935" s="87">
        <f t="shared" si="605"/>
        <v>12</v>
      </c>
      <c r="CL1935" s="22" t="s">
        <v>5125</v>
      </c>
      <c r="CM1935" s="22" t="s">
        <v>7138</v>
      </c>
    </row>
    <row r="1936" spans="1:91" ht="14.45" customHeight="1" x14ac:dyDescent="0.25">
      <c r="A1936" s="440"/>
      <c r="B1936" s="449" t="s">
        <v>102</v>
      </c>
      <c r="C1936" s="450" t="s">
        <v>7125</v>
      </c>
      <c r="D1936" s="385">
        <v>145700527</v>
      </c>
      <c r="E1936" s="427"/>
      <c r="F1936" s="426">
        <v>46099</v>
      </c>
      <c r="G1936" s="385" t="s">
        <v>1205</v>
      </c>
      <c r="H1936" s="385" t="s">
        <v>2963</v>
      </c>
      <c r="I1936" s="385" t="s">
        <v>105</v>
      </c>
      <c r="J1936" s="392" t="s">
        <v>1161</v>
      </c>
      <c r="K1936" s="385" t="s">
        <v>242</v>
      </c>
      <c r="L1936" s="426">
        <v>46114</v>
      </c>
      <c r="M1936" s="385">
        <v>40</v>
      </c>
      <c r="N1936" s="392" t="s">
        <v>7143</v>
      </c>
      <c r="O1936" s="392" t="s">
        <v>7144</v>
      </c>
      <c r="P1936" s="392">
        <v>2830050327</v>
      </c>
      <c r="Q1936" s="426">
        <v>46099</v>
      </c>
      <c r="R1936" s="427">
        <v>1209394504</v>
      </c>
      <c r="S1936" s="427">
        <v>224335120</v>
      </c>
      <c r="T1936" s="426">
        <v>46099</v>
      </c>
      <c r="U1936" s="428">
        <v>17723.453000000001</v>
      </c>
      <c r="V1936" s="428">
        <v>17130.998</v>
      </c>
      <c r="W1936" s="427">
        <v>21</v>
      </c>
      <c r="X1936" s="427">
        <v>6</v>
      </c>
      <c r="Y1936" s="451" t="s">
        <v>7145</v>
      </c>
      <c r="Z1936" s="427" t="s">
        <v>258</v>
      </c>
      <c r="AA1936" s="392" t="s">
        <v>7129</v>
      </c>
      <c r="AB1936" s="427" t="s">
        <v>7130</v>
      </c>
      <c r="AC1936" s="450" t="s">
        <v>7125</v>
      </c>
      <c r="AD1936" s="317" t="s">
        <v>113</v>
      </c>
      <c r="AE1936" s="452">
        <v>46104</v>
      </c>
      <c r="AF1936" s="453">
        <v>46101.25</v>
      </c>
      <c r="AG1936" s="453">
        <v>46100.625</v>
      </c>
      <c r="AH1936" s="453">
        <v>46100.625</v>
      </c>
      <c r="AI1936" s="452">
        <v>46102</v>
      </c>
      <c r="AJ1936" s="454">
        <v>46103</v>
      </c>
      <c r="AK1936" s="226">
        <v>46103</v>
      </c>
      <c r="AL1936" s="452">
        <v>46104</v>
      </c>
      <c r="AM1936" s="455">
        <v>46105</v>
      </c>
      <c r="AN1936" s="455">
        <v>46105</v>
      </c>
      <c r="AO1936" s="81">
        <f t="shared" si="606"/>
        <v>46099.625</v>
      </c>
      <c r="AP1936" s="81">
        <f t="shared" si="607"/>
        <v>46100.625</v>
      </c>
      <c r="AQ1936" s="81">
        <f t="shared" si="608"/>
        <v>46100.625</v>
      </c>
      <c r="AR1936" s="81">
        <f t="shared" si="609"/>
        <v>46104</v>
      </c>
      <c r="AS1936" s="81">
        <f t="shared" si="610"/>
        <v>46106</v>
      </c>
      <c r="AT1936" s="81">
        <f t="shared" si="611"/>
        <v>46104</v>
      </c>
      <c r="AU1936" s="82" t="s">
        <v>5500</v>
      </c>
      <c r="AV1936" s="456">
        <v>46099</v>
      </c>
      <c r="AW1936" s="75" t="str">
        <f>_xlfn.XLOOKUP(D1936,'[1]OPS Loading report'!$E:$E,'[1]OPS Loading report'!$G:$G)</f>
        <v>REGU5257788</v>
      </c>
      <c r="AX1936" s="317"/>
      <c r="AY1936" s="392"/>
      <c r="AZ1936" s="457"/>
      <c r="BA1936" s="392"/>
      <c r="BB1936" s="392"/>
      <c r="BC1936" s="392"/>
      <c r="BD1936" s="392"/>
      <c r="BE1936" s="392"/>
      <c r="BF1936" s="392"/>
      <c r="BG1936" s="392"/>
      <c r="BH1936" s="392"/>
      <c r="BI1936" s="392"/>
      <c r="BJ1936" s="392"/>
      <c r="BK1936" s="392"/>
      <c r="BL1936" s="392"/>
      <c r="BM1936" s="392"/>
      <c r="BN1936" s="392"/>
      <c r="BO1936" s="392"/>
      <c r="BP1936" s="392"/>
      <c r="BQ1936" s="392"/>
      <c r="BR1936" s="392"/>
      <c r="BS1936" s="392"/>
      <c r="BT1936" s="75">
        <f>IF(COUNTIF($C$3:C1936, C1936)=1, 1, 0)</f>
        <v>0</v>
      </c>
      <c r="BU1936" s="458" t="s">
        <v>7131</v>
      </c>
      <c r="BV1936" s="459">
        <v>46104</v>
      </c>
      <c r="BW1936" s="392"/>
      <c r="BX1936" s="392"/>
      <c r="BY1936" s="392"/>
      <c r="BZ1936" s="87">
        <f t="shared" si="600"/>
        <v>12</v>
      </c>
      <c r="CA1936" s="392"/>
      <c r="CB1936" s="88">
        <f t="shared" si="601"/>
        <v>13</v>
      </c>
      <c r="CC1936" s="460"/>
      <c r="CD1936" s="392"/>
      <c r="CE1936" s="171">
        <f t="shared" si="603"/>
        <v>3</v>
      </c>
      <c r="CF1936" s="461">
        <v>6974254</v>
      </c>
      <c r="CG1936" s="461"/>
      <c r="CH1936" s="461">
        <v>6974254</v>
      </c>
      <c r="CI1936" s="392">
        <v>26219</v>
      </c>
      <c r="CJ1936" s="87">
        <f t="shared" si="604"/>
        <v>3</v>
      </c>
      <c r="CK1936" s="87">
        <f t="shared" si="605"/>
        <v>12</v>
      </c>
      <c r="CL1936" s="22" t="s">
        <v>5125</v>
      </c>
      <c r="CM1936" s="22" t="s">
        <v>7132</v>
      </c>
    </row>
    <row r="1937" spans="1:91" ht="14.45" customHeight="1" x14ac:dyDescent="0.25">
      <c r="A1937" s="75">
        <f>ROW()-2</f>
        <v>1935</v>
      </c>
      <c r="B1937" s="70" t="s">
        <v>102</v>
      </c>
      <c r="C1937" s="270">
        <v>267241434</v>
      </c>
      <c r="D1937" s="265">
        <v>145715426</v>
      </c>
      <c r="E1937" s="241"/>
      <c r="F1937" s="231">
        <v>46100</v>
      </c>
      <c r="G1937" s="265" t="s">
        <v>1178</v>
      </c>
      <c r="H1937" s="265" t="s">
        <v>2963</v>
      </c>
      <c r="I1937" s="265" t="s">
        <v>105</v>
      </c>
      <c r="J1937" s="85" t="s">
        <v>1161</v>
      </c>
      <c r="K1937" s="265" t="s">
        <v>242</v>
      </c>
      <c r="L1937" s="231">
        <v>46119</v>
      </c>
      <c r="M1937" s="265">
        <v>40</v>
      </c>
      <c r="N1937" s="85" t="s">
        <v>7146</v>
      </c>
      <c r="O1937" s="85" t="s">
        <v>7147</v>
      </c>
      <c r="P1937" s="85">
        <v>2830050535</v>
      </c>
      <c r="Q1937" s="231">
        <v>46103</v>
      </c>
      <c r="R1937" s="241">
        <v>1209395783</v>
      </c>
      <c r="S1937" s="241">
        <v>224345426</v>
      </c>
      <c r="T1937" s="231">
        <v>46103</v>
      </c>
      <c r="U1937" s="261">
        <v>17761.503000000001</v>
      </c>
      <c r="V1937" s="261">
        <v>17179.691999999999</v>
      </c>
      <c r="W1937" s="241">
        <v>20</v>
      </c>
      <c r="X1937" s="241">
        <v>6</v>
      </c>
      <c r="Y1937" s="270">
        <v>267241434</v>
      </c>
      <c r="Z1937" s="241" t="s">
        <v>110</v>
      </c>
      <c r="AA1937" s="85" t="s">
        <v>6180</v>
      </c>
      <c r="AB1937" s="241" t="s">
        <v>6181</v>
      </c>
      <c r="AC1937" s="270">
        <v>267241434</v>
      </c>
      <c r="AD1937" s="75" t="s">
        <v>113</v>
      </c>
      <c r="AE1937" s="74">
        <v>46106</v>
      </c>
      <c r="AF1937" s="130">
        <v>46105.041666666664</v>
      </c>
      <c r="AG1937" s="130">
        <v>46103.291666666664</v>
      </c>
      <c r="AH1937" s="130">
        <v>46103.291666666664</v>
      </c>
      <c r="AI1937" s="74">
        <v>46104</v>
      </c>
      <c r="AJ1937" s="74">
        <v>46106</v>
      </c>
      <c r="AK1937" s="225">
        <v>46106</v>
      </c>
      <c r="AL1937" s="74">
        <v>46110</v>
      </c>
      <c r="AM1937" s="74"/>
      <c r="AN1937" s="74">
        <v>46110</v>
      </c>
      <c r="AO1937" s="81">
        <f t="shared" si="606"/>
        <v>46102.291666666664</v>
      </c>
      <c r="AP1937" s="81">
        <f t="shared" si="607"/>
        <v>46103.291666666664</v>
      </c>
      <c r="AQ1937" s="81">
        <f t="shared" si="608"/>
        <v>46103.291666666664</v>
      </c>
      <c r="AR1937" s="81">
        <f t="shared" si="609"/>
        <v>46107</v>
      </c>
      <c r="AS1937" s="81">
        <f t="shared" si="610"/>
        <v>46108</v>
      </c>
      <c r="AT1937" s="81">
        <f t="shared" si="611"/>
        <v>46107</v>
      </c>
      <c r="AU1937" s="82" t="s">
        <v>5500</v>
      </c>
      <c r="AV1937" s="134">
        <v>46103</v>
      </c>
      <c r="AW1937" s="75" t="s">
        <v>7148</v>
      </c>
      <c r="AX1937" s="75" t="s">
        <v>7149</v>
      </c>
      <c r="AY1937" s="85"/>
      <c r="AZ1937" s="271"/>
      <c r="BA1937" s="85"/>
      <c r="BB1937" s="85"/>
      <c r="BC1937" s="85"/>
      <c r="BD1937" s="85"/>
      <c r="BE1937" s="85"/>
      <c r="BF1937" s="85"/>
      <c r="BG1937" s="85"/>
      <c r="BH1937" s="85"/>
      <c r="BI1937" s="85"/>
      <c r="BJ1937" s="85"/>
      <c r="BK1937" s="85"/>
      <c r="BL1937" s="85"/>
      <c r="BM1937" s="85"/>
      <c r="BN1937" s="85"/>
      <c r="BO1937" s="85"/>
      <c r="BP1937" s="85"/>
      <c r="BQ1937" s="85"/>
      <c r="BR1937" s="85"/>
      <c r="BS1937" s="85"/>
      <c r="BT1937" s="75">
        <f>IF(COUNTIF($C$3:C1937, C1937)=1, 1, 0)</f>
        <v>1</v>
      </c>
      <c r="BU1937" s="337" t="s">
        <v>7150</v>
      </c>
      <c r="BV1937" s="340">
        <v>46106</v>
      </c>
      <c r="BW1937" s="85"/>
      <c r="BX1937" s="85"/>
      <c r="BY1937" s="85"/>
      <c r="BZ1937" s="87">
        <f t="shared" si="600"/>
        <v>12</v>
      </c>
      <c r="CA1937" s="85"/>
      <c r="CB1937" s="88">
        <f t="shared" si="601"/>
        <v>13</v>
      </c>
      <c r="CC1937" s="172"/>
      <c r="CD1937" s="85"/>
      <c r="CE1937" s="171">
        <f t="shared" si="603"/>
        <v>3</v>
      </c>
      <c r="CF1937" s="173">
        <v>4065392</v>
      </c>
      <c r="CG1937" s="173">
        <v>3049044</v>
      </c>
      <c r="CH1937" s="173">
        <v>7114436</v>
      </c>
      <c r="CI1937" s="85">
        <v>26746</v>
      </c>
      <c r="CJ1937" s="87">
        <f t="shared" si="604"/>
        <v>3</v>
      </c>
      <c r="CK1937" s="87">
        <f t="shared" si="605"/>
        <v>12</v>
      </c>
      <c r="CL1937" s="22" t="s">
        <v>5125</v>
      </c>
      <c r="CM1937" s="22" t="s">
        <v>7151</v>
      </c>
    </row>
    <row r="1938" spans="1:91" ht="14.45" customHeight="1" x14ac:dyDescent="0.25">
      <c r="A1938" s="75">
        <f>ROW()-2</f>
        <v>1936</v>
      </c>
      <c r="B1938" s="73" t="s">
        <v>102</v>
      </c>
      <c r="C1938" s="301">
        <v>267366406</v>
      </c>
      <c r="D1938" s="265">
        <v>145715429</v>
      </c>
      <c r="E1938" s="241"/>
      <c r="F1938" s="231">
        <v>46100</v>
      </c>
      <c r="G1938" s="265" t="s">
        <v>1178</v>
      </c>
      <c r="H1938" s="265" t="s">
        <v>2963</v>
      </c>
      <c r="I1938" s="265" t="s">
        <v>105</v>
      </c>
      <c r="J1938" s="85" t="s">
        <v>1161</v>
      </c>
      <c r="K1938" s="265" t="s">
        <v>242</v>
      </c>
      <c r="L1938" s="231">
        <v>46119</v>
      </c>
      <c r="M1938" s="265">
        <v>40</v>
      </c>
      <c r="N1938" s="85" t="s">
        <v>7152</v>
      </c>
      <c r="O1938" s="85" t="s">
        <v>7153</v>
      </c>
      <c r="P1938" s="85">
        <v>2830050403</v>
      </c>
      <c r="Q1938" s="231">
        <v>46101</v>
      </c>
      <c r="R1938" s="241">
        <v>1209395205</v>
      </c>
      <c r="S1938" s="241">
        <v>224345790</v>
      </c>
      <c r="T1938" s="231">
        <v>46101</v>
      </c>
      <c r="U1938" s="261">
        <v>17773.592000000001</v>
      </c>
      <c r="V1938" s="261">
        <v>17191.373</v>
      </c>
      <c r="W1938" s="241">
        <v>20</v>
      </c>
      <c r="X1938" s="241">
        <v>6</v>
      </c>
      <c r="Y1938" s="270">
        <v>267241514</v>
      </c>
      <c r="Z1938" s="241" t="s">
        <v>110</v>
      </c>
      <c r="AA1938" s="85" t="s">
        <v>6180</v>
      </c>
      <c r="AB1938" s="241" t="s">
        <v>6181</v>
      </c>
      <c r="AC1938" s="301">
        <v>267366406</v>
      </c>
      <c r="AD1938" s="75" t="s">
        <v>113</v>
      </c>
      <c r="AE1938" s="74">
        <v>46106</v>
      </c>
      <c r="AF1938" s="130">
        <v>46105.041666666664</v>
      </c>
      <c r="AG1938" s="130">
        <v>46103.291666666664</v>
      </c>
      <c r="AH1938" s="130">
        <v>46103.291666666664</v>
      </c>
      <c r="AI1938" s="74">
        <v>46104</v>
      </c>
      <c r="AJ1938" s="74">
        <v>46106</v>
      </c>
      <c r="AK1938" s="225">
        <v>46106</v>
      </c>
      <c r="AL1938" s="74">
        <v>46110</v>
      </c>
      <c r="AM1938" s="74"/>
      <c r="AN1938" s="74">
        <v>46110</v>
      </c>
      <c r="AO1938" s="81">
        <f t="shared" si="606"/>
        <v>46102.291666666664</v>
      </c>
      <c r="AP1938" s="81">
        <f t="shared" si="607"/>
        <v>46103.291666666664</v>
      </c>
      <c r="AQ1938" s="81">
        <f t="shared" si="608"/>
        <v>46103.291666666664</v>
      </c>
      <c r="AR1938" s="81">
        <f t="shared" si="609"/>
        <v>46107</v>
      </c>
      <c r="AS1938" s="81">
        <f t="shared" si="610"/>
        <v>46108</v>
      </c>
      <c r="AT1938" s="81">
        <f t="shared" si="611"/>
        <v>46107</v>
      </c>
      <c r="AU1938" s="82" t="s">
        <v>5500</v>
      </c>
      <c r="AV1938" s="134">
        <v>46101</v>
      </c>
      <c r="AW1938" s="75" t="s">
        <v>7154</v>
      </c>
      <c r="AX1938" s="75" t="s">
        <v>7155</v>
      </c>
      <c r="AY1938" s="85"/>
      <c r="AZ1938" s="271"/>
      <c r="BA1938" s="85"/>
      <c r="BB1938" s="85"/>
      <c r="BC1938" s="85"/>
      <c r="BD1938" s="85"/>
      <c r="BE1938" s="85"/>
      <c r="BF1938" s="85"/>
      <c r="BG1938" s="85"/>
      <c r="BH1938" s="85"/>
      <c r="BI1938" s="85"/>
      <c r="BJ1938" s="85"/>
      <c r="BK1938" s="85"/>
      <c r="BL1938" s="85"/>
      <c r="BM1938" s="85"/>
      <c r="BN1938" s="85"/>
      <c r="BO1938" s="85"/>
      <c r="BP1938" s="85"/>
      <c r="BQ1938" s="85"/>
      <c r="BR1938" s="85"/>
      <c r="BS1938" s="85"/>
      <c r="BT1938" s="75">
        <f>IF(COUNTIF($C$3:C1938, C1938)=1, 1, 0)</f>
        <v>0</v>
      </c>
      <c r="BU1938" s="337" t="s">
        <v>7137</v>
      </c>
      <c r="BV1938" s="340">
        <v>46105</v>
      </c>
      <c r="BW1938" s="85"/>
      <c r="BX1938" s="85"/>
      <c r="BY1938" s="85"/>
      <c r="BZ1938" s="87">
        <f t="shared" si="600"/>
        <v>12</v>
      </c>
      <c r="CA1938" s="85"/>
      <c r="CB1938" s="88">
        <f t="shared" si="601"/>
        <v>13</v>
      </c>
      <c r="CC1938" s="172"/>
      <c r="CD1938" s="85"/>
      <c r="CE1938" s="171">
        <f t="shared" si="603"/>
        <v>3</v>
      </c>
      <c r="CF1938" s="173">
        <v>4064328</v>
      </c>
      <c r="CG1938" s="173">
        <v>3048246</v>
      </c>
      <c r="CH1938" s="173">
        <v>7112574</v>
      </c>
      <c r="CI1938" s="85">
        <v>26739</v>
      </c>
      <c r="CJ1938" s="87">
        <f t="shared" si="604"/>
        <v>3</v>
      </c>
      <c r="CK1938" s="87">
        <f t="shared" si="605"/>
        <v>12</v>
      </c>
      <c r="CL1938" s="22" t="s">
        <v>5125</v>
      </c>
      <c r="CM1938" s="22" t="s">
        <v>7138</v>
      </c>
    </row>
    <row r="1939" spans="1:91" ht="14.45" customHeight="1" x14ac:dyDescent="0.25">
      <c r="A1939" s="75">
        <f>ROW()-2</f>
        <v>1937</v>
      </c>
      <c r="B1939" s="73" t="s">
        <v>102</v>
      </c>
      <c r="C1939" s="301">
        <v>267366406</v>
      </c>
      <c r="D1939" s="265">
        <v>145715434</v>
      </c>
      <c r="E1939" s="241"/>
      <c r="F1939" s="231">
        <v>46100</v>
      </c>
      <c r="G1939" s="265" t="s">
        <v>1178</v>
      </c>
      <c r="H1939" s="265" t="s">
        <v>2963</v>
      </c>
      <c r="I1939" s="265" t="s">
        <v>105</v>
      </c>
      <c r="J1939" s="85" t="s">
        <v>1161</v>
      </c>
      <c r="K1939" s="265" t="s">
        <v>242</v>
      </c>
      <c r="L1939" s="231">
        <v>46119</v>
      </c>
      <c r="M1939" s="265">
        <v>40</v>
      </c>
      <c r="N1939" s="85" t="s">
        <v>7156</v>
      </c>
      <c r="O1939" s="85" t="s">
        <v>7157</v>
      </c>
      <c r="P1939" s="85">
        <v>2830050469</v>
      </c>
      <c r="Q1939" s="231">
        <v>46102</v>
      </c>
      <c r="R1939" s="241">
        <v>1209395546</v>
      </c>
      <c r="S1939" s="241">
        <v>224351387</v>
      </c>
      <c r="T1939" s="231">
        <v>46102</v>
      </c>
      <c r="U1939" s="261">
        <v>17775.685000000001</v>
      </c>
      <c r="V1939" s="261">
        <v>17193.621999999999</v>
      </c>
      <c r="W1939" s="241">
        <v>20</v>
      </c>
      <c r="X1939" s="241">
        <v>6</v>
      </c>
      <c r="Y1939" s="270">
        <v>267241657</v>
      </c>
      <c r="Z1939" s="241" t="s">
        <v>110</v>
      </c>
      <c r="AA1939" s="85" t="s">
        <v>6180</v>
      </c>
      <c r="AB1939" s="241" t="s">
        <v>6181</v>
      </c>
      <c r="AC1939" s="301">
        <v>267366406</v>
      </c>
      <c r="AD1939" s="75" t="s">
        <v>113</v>
      </c>
      <c r="AE1939" s="74">
        <v>46106</v>
      </c>
      <c r="AF1939" s="130">
        <v>46105.041666666664</v>
      </c>
      <c r="AG1939" s="130">
        <v>46103.291666666664</v>
      </c>
      <c r="AH1939" s="130">
        <v>46103.291666666664</v>
      </c>
      <c r="AI1939" s="74">
        <v>46104</v>
      </c>
      <c r="AJ1939" s="74">
        <v>46106</v>
      </c>
      <c r="AK1939" s="225">
        <v>46106</v>
      </c>
      <c r="AL1939" s="74">
        <v>46110</v>
      </c>
      <c r="AM1939" s="74"/>
      <c r="AN1939" s="74">
        <v>46110</v>
      </c>
      <c r="AO1939" s="81">
        <f t="shared" si="606"/>
        <v>46102.291666666664</v>
      </c>
      <c r="AP1939" s="81">
        <f t="shared" si="607"/>
        <v>46103.291666666664</v>
      </c>
      <c r="AQ1939" s="81">
        <f t="shared" si="608"/>
        <v>46103.291666666664</v>
      </c>
      <c r="AR1939" s="81">
        <f t="shared" si="609"/>
        <v>46107</v>
      </c>
      <c r="AS1939" s="81">
        <f t="shared" si="610"/>
        <v>46108</v>
      </c>
      <c r="AT1939" s="81">
        <f t="shared" si="611"/>
        <v>46107</v>
      </c>
      <c r="AU1939" s="82" t="s">
        <v>5500</v>
      </c>
      <c r="AV1939" s="134">
        <v>46102</v>
      </c>
      <c r="AW1939" s="75" t="s">
        <v>7158</v>
      </c>
      <c r="AX1939" s="75" t="s">
        <v>7159</v>
      </c>
      <c r="AY1939" s="85"/>
      <c r="AZ1939" s="271"/>
      <c r="BA1939" s="85"/>
      <c r="BB1939" s="85"/>
      <c r="BC1939" s="85"/>
      <c r="BD1939" s="85"/>
      <c r="BE1939" s="85"/>
      <c r="BF1939" s="85"/>
      <c r="BG1939" s="85"/>
      <c r="BH1939" s="85"/>
      <c r="BI1939" s="85"/>
      <c r="BJ1939" s="85"/>
      <c r="BK1939" s="85"/>
      <c r="BL1939" s="85"/>
      <c r="BM1939" s="85"/>
      <c r="BN1939" s="85"/>
      <c r="BO1939" s="85"/>
      <c r="BP1939" s="85"/>
      <c r="BQ1939" s="85"/>
      <c r="BR1939" s="85"/>
      <c r="BS1939" s="85"/>
      <c r="BT1939" s="75">
        <f>IF(COUNTIF($C$3:C1939, C1939)=1, 1, 0)</f>
        <v>0</v>
      </c>
      <c r="BU1939" s="337" t="s">
        <v>7137</v>
      </c>
      <c r="BV1939" s="340">
        <v>46105</v>
      </c>
      <c r="BW1939" s="85"/>
      <c r="BX1939" s="85"/>
      <c r="BY1939" s="85"/>
      <c r="BZ1939" s="87">
        <f t="shared" si="600"/>
        <v>12</v>
      </c>
      <c r="CA1939" s="85"/>
      <c r="CB1939" s="88">
        <f t="shared" si="601"/>
        <v>13</v>
      </c>
      <c r="CC1939" s="172"/>
      <c r="CD1939" s="85"/>
      <c r="CE1939" s="171">
        <f t="shared" si="603"/>
        <v>3</v>
      </c>
      <c r="CF1939" s="173">
        <v>4064328</v>
      </c>
      <c r="CG1939" s="173">
        <v>3048246</v>
      </c>
      <c r="CH1939" s="173">
        <v>7112574</v>
      </c>
      <c r="CI1939" s="85">
        <v>26739</v>
      </c>
      <c r="CJ1939" s="87">
        <f t="shared" si="604"/>
        <v>3</v>
      </c>
      <c r="CK1939" s="87">
        <f t="shared" si="605"/>
        <v>12</v>
      </c>
      <c r="CL1939" s="22" t="s">
        <v>5125</v>
      </c>
      <c r="CM1939" s="22" t="s">
        <v>7138</v>
      </c>
    </row>
    <row r="1940" spans="1:91" ht="14.45" customHeight="1" x14ac:dyDescent="0.25">
      <c r="A1940" s="75">
        <f>ROW()-2</f>
        <v>1938</v>
      </c>
      <c r="B1940" s="73" t="s">
        <v>102</v>
      </c>
      <c r="C1940" s="301">
        <v>267366406</v>
      </c>
      <c r="D1940" s="265">
        <v>145715438</v>
      </c>
      <c r="E1940" s="241"/>
      <c r="F1940" s="231">
        <v>46100</v>
      </c>
      <c r="G1940" s="265" t="s">
        <v>1178</v>
      </c>
      <c r="H1940" s="265" t="s">
        <v>2963</v>
      </c>
      <c r="I1940" s="265" t="s">
        <v>105</v>
      </c>
      <c r="J1940" s="85" t="s">
        <v>1161</v>
      </c>
      <c r="K1940" s="265" t="s">
        <v>242</v>
      </c>
      <c r="L1940" s="231">
        <v>46119</v>
      </c>
      <c r="M1940" s="265">
        <v>40</v>
      </c>
      <c r="N1940" s="85" t="s">
        <v>7160</v>
      </c>
      <c r="O1940" s="85" t="s">
        <v>7161</v>
      </c>
      <c r="P1940" s="85">
        <v>2830050476</v>
      </c>
      <c r="Q1940" s="231">
        <v>46102</v>
      </c>
      <c r="R1940" s="241">
        <v>1209395615</v>
      </c>
      <c r="S1940" s="241">
        <v>224351389</v>
      </c>
      <c r="T1940" s="231">
        <v>46102</v>
      </c>
      <c r="U1940" s="261">
        <v>17803.191999999999</v>
      </c>
      <c r="V1940" s="261">
        <v>17220.218000000001</v>
      </c>
      <c r="W1940" s="241">
        <v>20</v>
      </c>
      <c r="X1940" s="241">
        <v>6</v>
      </c>
      <c r="Y1940" s="270">
        <v>267241747</v>
      </c>
      <c r="Z1940" s="241" t="s">
        <v>110</v>
      </c>
      <c r="AA1940" s="85" t="s">
        <v>6180</v>
      </c>
      <c r="AB1940" s="241" t="s">
        <v>6181</v>
      </c>
      <c r="AC1940" s="301">
        <v>267366406</v>
      </c>
      <c r="AD1940" s="75" t="s">
        <v>113</v>
      </c>
      <c r="AE1940" s="74">
        <v>46106</v>
      </c>
      <c r="AF1940" s="130">
        <v>46105.041666666664</v>
      </c>
      <c r="AG1940" s="130">
        <v>46103.291666666664</v>
      </c>
      <c r="AH1940" s="130">
        <v>46103.291666666664</v>
      </c>
      <c r="AI1940" s="74">
        <v>46104</v>
      </c>
      <c r="AJ1940" s="74">
        <v>46106</v>
      </c>
      <c r="AK1940" s="225">
        <v>46106</v>
      </c>
      <c r="AL1940" s="74">
        <v>46110</v>
      </c>
      <c r="AM1940" s="74"/>
      <c r="AN1940" s="74">
        <v>46110</v>
      </c>
      <c r="AO1940" s="81">
        <f t="shared" si="606"/>
        <v>46102.291666666664</v>
      </c>
      <c r="AP1940" s="81">
        <f t="shared" si="607"/>
        <v>46103.291666666664</v>
      </c>
      <c r="AQ1940" s="81">
        <f t="shared" si="608"/>
        <v>46103.291666666664</v>
      </c>
      <c r="AR1940" s="81">
        <f t="shared" si="609"/>
        <v>46107</v>
      </c>
      <c r="AS1940" s="81">
        <f t="shared" si="610"/>
        <v>46108</v>
      </c>
      <c r="AT1940" s="81">
        <f t="shared" si="611"/>
        <v>46107</v>
      </c>
      <c r="AU1940" s="82" t="s">
        <v>5500</v>
      </c>
      <c r="AV1940" s="134">
        <v>46102</v>
      </c>
      <c r="AW1940" s="75" t="s">
        <v>7162</v>
      </c>
      <c r="AX1940" s="75" t="s">
        <v>7163</v>
      </c>
      <c r="AY1940" s="85"/>
      <c r="AZ1940" s="271"/>
      <c r="BA1940" s="85"/>
      <c r="BB1940" s="85"/>
      <c r="BC1940" s="85"/>
      <c r="BD1940" s="85"/>
      <c r="BE1940" s="85"/>
      <c r="BF1940" s="85"/>
      <c r="BG1940" s="85"/>
      <c r="BH1940" s="85"/>
      <c r="BI1940" s="85"/>
      <c r="BJ1940" s="85"/>
      <c r="BK1940" s="85"/>
      <c r="BL1940" s="85"/>
      <c r="BM1940" s="85"/>
      <c r="BN1940" s="85"/>
      <c r="BO1940" s="85"/>
      <c r="BP1940" s="85"/>
      <c r="BQ1940" s="85"/>
      <c r="BR1940" s="85"/>
      <c r="BS1940" s="85"/>
      <c r="BT1940" s="75">
        <f>IF(COUNTIF($C$3:C1940, C1940)=1, 1, 0)</f>
        <v>0</v>
      </c>
      <c r="BU1940" s="337" t="s">
        <v>7137</v>
      </c>
      <c r="BV1940" s="340">
        <v>46105</v>
      </c>
      <c r="BW1940" s="85"/>
      <c r="BX1940" s="85"/>
      <c r="BY1940" s="85"/>
      <c r="BZ1940" s="87">
        <f t="shared" ref="BZ1940:BZ2003" si="612">_xlfn.ISOWEEKNUM(F1940)</f>
        <v>12</v>
      </c>
      <c r="CA1940" s="85"/>
      <c r="CB1940" s="88">
        <f t="shared" si="601"/>
        <v>13</v>
      </c>
      <c r="CC1940" s="172"/>
      <c r="CD1940" s="85"/>
      <c r="CE1940" s="171">
        <f t="shared" si="603"/>
        <v>3</v>
      </c>
      <c r="CF1940" s="173">
        <v>4064328</v>
      </c>
      <c r="CG1940" s="173">
        <v>3048246</v>
      </c>
      <c r="CH1940" s="173">
        <v>7112574</v>
      </c>
      <c r="CI1940" s="85">
        <v>26739</v>
      </c>
      <c r="CJ1940" s="87">
        <f t="shared" si="604"/>
        <v>3</v>
      </c>
      <c r="CK1940" s="87">
        <f t="shared" si="605"/>
        <v>12</v>
      </c>
      <c r="CL1940" s="22" t="s">
        <v>5125</v>
      </c>
      <c r="CM1940" s="22" t="s">
        <v>7138</v>
      </c>
    </row>
    <row r="1941" spans="1:91" ht="14.45" customHeight="1" x14ac:dyDescent="0.25">
      <c r="A1941" s="440"/>
      <c r="B1941" s="89" t="s">
        <v>102</v>
      </c>
      <c r="C1941" s="365" t="s">
        <v>7164</v>
      </c>
      <c r="D1941" s="346">
        <v>145715420</v>
      </c>
      <c r="E1941" s="362">
        <v>5320007923</v>
      </c>
      <c r="F1941" s="363">
        <v>46100</v>
      </c>
      <c r="G1941" s="346" t="s">
        <v>1178</v>
      </c>
      <c r="H1941" s="346" t="s">
        <v>2963</v>
      </c>
      <c r="I1941" s="346" t="s">
        <v>105</v>
      </c>
      <c r="J1941" s="265" t="s">
        <v>1161</v>
      </c>
      <c r="K1941" s="346" t="s">
        <v>242</v>
      </c>
      <c r="L1941" s="363">
        <v>46113</v>
      </c>
      <c r="M1941" s="346">
        <v>40</v>
      </c>
      <c r="N1941" s="176" t="s">
        <v>7165</v>
      </c>
      <c r="O1941" s="176" t="s">
        <v>7166</v>
      </c>
      <c r="P1941" s="176">
        <v>2830051021</v>
      </c>
      <c r="Q1941" s="231">
        <v>46111</v>
      </c>
      <c r="R1941" s="362">
        <v>1209398186</v>
      </c>
      <c r="S1941" s="362">
        <v>224380223</v>
      </c>
      <c r="T1941" s="231">
        <v>46111</v>
      </c>
      <c r="U1941" s="261">
        <v>12781.821</v>
      </c>
      <c r="V1941" s="261">
        <v>12372.168</v>
      </c>
      <c r="W1941" s="362">
        <v>16</v>
      </c>
      <c r="X1941" s="362">
        <v>0</v>
      </c>
      <c r="Y1941" s="365" t="s">
        <v>7167</v>
      </c>
      <c r="Z1941" s="362" t="s">
        <v>258</v>
      </c>
      <c r="AA1941" s="176" t="s">
        <v>6709</v>
      </c>
      <c r="AB1941" s="362" t="s">
        <v>6710</v>
      </c>
      <c r="AC1941" s="365" t="s">
        <v>7164</v>
      </c>
      <c r="AD1941" s="105" t="s">
        <v>113</v>
      </c>
      <c r="AE1941" s="231">
        <v>46118</v>
      </c>
      <c r="AF1941" s="375">
        <v>46115</v>
      </c>
      <c r="AG1941" s="375">
        <v>46113.625</v>
      </c>
      <c r="AH1941" s="375">
        <v>46113.625</v>
      </c>
      <c r="AI1941" s="363">
        <v>46105</v>
      </c>
      <c r="AJ1941" s="231">
        <v>46118</v>
      </c>
      <c r="AK1941" s="231">
        <v>46118</v>
      </c>
      <c r="AL1941" s="363">
        <v>46107</v>
      </c>
      <c r="AM1941" s="231">
        <v>46120</v>
      </c>
      <c r="AN1941" s="231">
        <v>46120</v>
      </c>
      <c r="AO1941" s="95" t="s">
        <v>121</v>
      </c>
      <c r="AP1941" s="95" t="s">
        <v>121</v>
      </c>
      <c r="AQ1941" s="95" t="s">
        <v>121</v>
      </c>
      <c r="AR1941" s="95" t="s">
        <v>121</v>
      </c>
      <c r="AS1941" s="95" t="s">
        <v>121</v>
      </c>
      <c r="AT1941" s="95" t="s">
        <v>121</v>
      </c>
      <c r="AU1941" s="82" t="s">
        <v>6241</v>
      </c>
      <c r="AV1941" s="347">
        <v>46110</v>
      </c>
      <c r="AW1941" s="75" t="str">
        <f>_xlfn.XLOOKUP(D1941,'[1]OPS Loading report'!$E:$E,'[1]OPS Loading report'!$G:$G)</f>
        <v>CAAU9611910</v>
      </c>
      <c r="AX1941" s="317"/>
      <c r="AY1941" s="176"/>
      <c r="AZ1941" s="369"/>
      <c r="BA1941" s="176"/>
      <c r="BB1941" s="176"/>
      <c r="BC1941" s="176"/>
      <c r="BD1941" s="176"/>
      <c r="BE1941" s="176"/>
      <c r="BF1941" s="176"/>
      <c r="BG1941" s="176"/>
      <c r="BH1941" s="176"/>
      <c r="BI1941" s="176"/>
      <c r="BJ1941" s="176"/>
      <c r="BK1941" s="176"/>
      <c r="BL1941" s="176"/>
      <c r="BM1941" s="176"/>
      <c r="BN1941" s="176"/>
      <c r="BO1941" s="176"/>
      <c r="BP1941" s="176"/>
      <c r="BQ1941" s="176"/>
      <c r="BR1941" s="176"/>
      <c r="BS1941" s="176"/>
      <c r="BT1941" s="75">
        <f>IF(COUNTIF($C$3:C1941, C1941)=1, 1, 0)</f>
        <v>1</v>
      </c>
      <c r="BU1941" s="444" t="s">
        <v>7168</v>
      </c>
      <c r="BV1941" s="399">
        <v>46128</v>
      </c>
      <c r="BW1941" s="176"/>
      <c r="BX1941" s="176"/>
      <c r="BY1941" s="176"/>
      <c r="BZ1941" s="87">
        <f t="shared" si="612"/>
        <v>12</v>
      </c>
      <c r="CA1941" s="176"/>
      <c r="CB1941" s="88">
        <f t="shared" si="601"/>
        <v>16</v>
      </c>
      <c r="CC1941" s="462"/>
      <c r="CD1941" s="176"/>
      <c r="CE1941" s="171">
        <f t="shared" si="603"/>
        <v>4</v>
      </c>
      <c r="CF1941" s="463">
        <v>6299520</v>
      </c>
      <c r="CG1941" s="463">
        <v>3937200</v>
      </c>
      <c r="CH1941" s="463">
        <v>10236720</v>
      </c>
      <c r="CI1941" s="176">
        <v>26248</v>
      </c>
      <c r="CJ1941" s="87">
        <f t="shared" si="604"/>
        <v>3</v>
      </c>
      <c r="CK1941" s="171">
        <f t="shared" si="605"/>
        <v>13</v>
      </c>
      <c r="CL1941" s="176" t="s">
        <v>6243</v>
      </c>
      <c r="CM1941" s="22" t="str">
        <f t="shared" ref="CM1941:CM1953" si="613">IF(OR(Z1941="COSU",Z1941="EGLV",Z1941="MAEU",Z1941="REGU",Z1941="HLCU",Z1941="OOLU",Z1941="ONEY"),
    IF(Z1941="COSU","1C26TAB",
    IF(Z1941="EGLV","1C26TAA",
    IF(Z1941="MAEU","1C26TML",
    IF(Z1941="REGU","1C26TAA",
    IF(Z1941="HLCU","1C26THC",
    IF(Z1941="OOLU","1C26TAR",
    IF(Z1941="ONEY","1K26TAD",""))))))) &amp; "^" &amp; BU1941,
    BU1941)</f>
        <v>1C26TAA^28936</v>
      </c>
    </row>
    <row r="1942" spans="1:91" ht="14.45" customHeight="1" x14ac:dyDescent="0.25">
      <c r="A1942" s="183"/>
      <c r="B1942" s="89" t="s">
        <v>102</v>
      </c>
      <c r="C1942" s="365" t="s">
        <v>7164</v>
      </c>
      <c r="D1942" s="265">
        <v>145715474</v>
      </c>
      <c r="E1942" s="241">
        <v>5320007923</v>
      </c>
      <c r="F1942" s="231">
        <v>46100</v>
      </c>
      <c r="G1942" s="265" t="s">
        <v>1178</v>
      </c>
      <c r="H1942" s="265" t="s">
        <v>2963</v>
      </c>
      <c r="I1942" s="265" t="s">
        <v>105</v>
      </c>
      <c r="J1942" s="265" t="s">
        <v>1161</v>
      </c>
      <c r="K1942" s="265" t="s">
        <v>242</v>
      </c>
      <c r="L1942" s="231">
        <v>46119</v>
      </c>
      <c r="M1942" s="265">
        <v>0</v>
      </c>
      <c r="N1942" s="85" t="s">
        <v>7165</v>
      </c>
      <c r="O1942" s="85" t="s">
        <v>7166</v>
      </c>
      <c r="P1942" s="85">
        <v>2830051022</v>
      </c>
      <c r="Q1942" s="231">
        <v>46111</v>
      </c>
      <c r="R1942" s="241">
        <v>1209398187</v>
      </c>
      <c r="S1942" s="241">
        <v>224380225</v>
      </c>
      <c r="T1942" s="231">
        <v>46111</v>
      </c>
      <c r="U1942" s="261">
        <v>6204.7120000000004</v>
      </c>
      <c r="V1942" s="261">
        <v>6023.491</v>
      </c>
      <c r="W1942" s="241">
        <v>7</v>
      </c>
      <c r="X1942" s="241">
        <v>4</v>
      </c>
      <c r="Y1942" s="270" t="s">
        <v>7167</v>
      </c>
      <c r="Z1942" s="241" t="s">
        <v>258</v>
      </c>
      <c r="AA1942" s="85" t="s">
        <v>6709</v>
      </c>
      <c r="AB1942" s="241" t="s">
        <v>6710</v>
      </c>
      <c r="AC1942" s="365" t="s">
        <v>7164</v>
      </c>
      <c r="AD1942" s="75" t="s">
        <v>113</v>
      </c>
      <c r="AE1942" s="231">
        <v>46118</v>
      </c>
      <c r="AF1942" s="375">
        <v>46115</v>
      </c>
      <c r="AG1942" s="375">
        <v>46113.625</v>
      </c>
      <c r="AH1942" s="375">
        <v>46113.625</v>
      </c>
      <c r="AI1942" s="231">
        <v>46105</v>
      </c>
      <c r="AJ1942" s="231">
        <v>46118</v>
      </c>
      <c r="AK1942" s="231">
        <v>46118</v>
      </c>
      <c r="AL1942" s="231">
        <v>46107</v>
      </c>
      <c r="AM1942" s="231">
        <v>46120</v>
      </c>
      <c r="AN1942" s="231">
        <v>46120</v>
      </c>
      <c r="AO1942" s="95" t="s">
        <v>121</v>
      </c>
      <c r="AP1942" s="95" t="s">
        <v>121</v>
      </c>
      <c r="AQ1942" s="95" t="s">
        <v>121</v>
      </c>
      <c r="AR1942" s="95" t="s">
        <v>121</v>
      </c>
      <c r="AS1942" s="95" t="s">
        <v>121</v>
      </c>
      <c r="AT1942" s="95" t="s">
        <v>121</v>
      </c>
      <c r="AU1942" s="82" t="s">
        <v>6241</v>
      </c>
      <c r="AV1942" s="290">
        <v>46110</v>
      </c>
      <c r="AW1942" s="75" t="str">
        <f>_xlfn.XLOOKUP(D1942,'[1]OPS Loading report'!$E:$E,'[1]OPS Loading report'!$G:$G)</f>
        <v> </v>
      </c>
      <c r="AX1942" s="182"/>
      <c r="AY1942" s="85"/>
      <c r="AZ1942" s="271"/>
      <c r="BA1942" s="85"/>
      <c r="BB1942" s="85"/>
      <c r="BC1942" s="85"/>
      <c r="BD1942" s="85"/>
      <c r="BE1942" s="85"/>
      <c r="BF1942" s="85"/>
      <c r="BG1942" s="85"/>
      <c r="BH1942" s="85"/>
      <c r="BI1942" s="85"/>
      <c r="BJ1942" s="85"/>
      <c r="BK1942" s="85"/>
      <c r="BL1942" s="85"/>
      <c r="BM1942" s="85"/>
      <c r="BN1942" s="85"/>
      <c r="BO1942" s="85"/>
      <c r="BP1942" s="85"/>
      <c r="BQ1942" s="85"/>
      <c r="BR1942" s="85"/>
      <c r="BS1942" s="85"/>
      <c r="BT1942" s="75">
        <f>IF(COUNTIF($C$3:C1942, C1942)=1, 1, 0)</f>
        <v>0</v>
      </c>
      <c r="BU1942" s="444" t="s">
        <v>7168</v>
      </c>
      <c r="BV1942" s="399">
        <v>46128</v>
      </c>
      <c r="BW1942" s="85"/>
      <c r="BX1942" s="85"/>
      <c r="BY1942" s="85"/>
      <c r="BZ1942" s="87">
        <f t="shared" si="612"/>
        <v>12</v>
      </c>
      <c r="CA1942" s="85"/>
      <c r="CB1942" s="88">
        <f t="shared" si="601"/>
        <v>16</v>
      </c>
      <c r="CC1942" s="172"/>
      <c r="CD1942" s="85"/>
      <c r="CE1942" s="171">
        <f t="shared" si="603"/>
        <v>4</v>
      </c>
      <c r="CF1942" s="173"/>
      <c r="CG1942" s="173"/>
      <c r="CH1942" s="173"/>
      <c r="CI1942" s="85"/>
      <c r="CJ1942" s="87">
        <f t="shared" si="604"/>
        <v>3</v>
      </c>
      <c r="CK1942" s="171">
        <f t="shared" si="605"/>
        <v>13</v>
      </c>
      <c r="CL1942" s="176" t="s">
        <v>6243</v>
      </c>
      <c r="CM1942" s="22" t="str">
        <f t="shared" si="613"/>
        <v>1C26TAA^28936</v>
      </c>
    </row>
    <row r="1943" spans="1:91" ht="14.45" customHeight="1" x14ac:dyDescent="0.25">
      <c r="A1943" s="183"/>
      <c r="B1943" s="265" t="s">
        <v>102</v>
      </c>
      <c r="C1943" s="270" t="s">
        <v>6705</v>
      </c>
      <c r="D1943" s="265">
        <v>145675811</v>
      </c>
      <c r="E1943" s="241">
        <v>5320007961</v>
      </c>
      <c r="F1943" s="231">
        <v>46099</v>
      </c>
      <c r="G1943" s="265" t="s">
        <v>1178</v>
      </c>
      <c r="H1943" s="265" t="s">
        <v>2963</v>
      </c>
      <c r="I1943" s="265" t="s">
        <v>105</v>
      </c>
      <c r="J1943" s="265" t="s">
        <v>4461</v>
      </c>
      <c r="K1943" s="265" t="s">
        <v>242</v>
      </c>
      <c r="L1943" s="231">
        <v>46113</v>
      </c>
      <c r="M1943" s="265">
        <v>40</v>
      </c>
      <c r="N1943" s="85" t="s">
        <v>7169</v>
      </c>
      <c r="O1943" s="85" t="s">
        <v>7170</v>
      </c>
      <c r="P1943" s="85">
        <v>2830050920</v>
      </c>
      <c r="Q1943" s="231">
        <v>46110</v>
      </c>
      <c r="R1943" s="241">
        <v>1209397891</v>
      </c>
      <c r="S1943" s="241">
        <v>224382858</v>
      </c>
      <c r="T1943" s="231">
        <v>46110</v>
      </c>
      <c r="U1943" s="261">
        <v>5335.2969999999996</v>
      </c>
      <c r="V1943" s="261">
        <v>5210.1480000000001</v>
      </c>
      <c r="W1943" s="241">
        <v>8</v>
      </c>
      <c r="X1943" s="241">
        <v>2</v>
      </c>
      <c r="Y1943" s="270" t="s">
        <v>7171</v>
      </c>
      <c r="Z1943" s="241" t="s">
        <v>258</v>
      </c>
      <c r="AA1943" s="85" t="s">
        <v>6709</v>
      </c>
      <c r="AB1943" s="241" t="s">
        <v>6710</v>
      </c>
      <c r="AC1943" s="270" t="s">
        <v>6705</v>
      </c>
      <c r="AD1943" s="75" t="s">
        <v>113</v>
      </c>
      <c r="AE1943" s="376">
        <v>46118</v>
      </c>
      <c r="AF1943" s="375">
        <v>46115</v>
      </c>
      <c r="AG1943" s="375">
        <v>46111.625</v>
      </c>
      <c r="AH1943" s="375">
        <v>46111.625</v>
      </c>
      <c r="AI1943" s="231">
        <v>46105</v>
      </c>
      <c r="AJ1943" s="376">
        <v>46118</v>
      </c>
      <c r="AK1943" s="376">
        <v>46118</v>
      </c>
      <c r="AL1943" s="231">
        <v>46107</v>
      </c>
      <c r="AM1943" s="376">
        <v>46120</v>
      </c>
      <c r="AN1943" s="376">
        <v>46120</v>
      </c>
      <c r="AO1943" s="81" t="s">
        <v>121</v>
      </c>
      <c r="AP1943" s="81" t="s">
        <v>121</v>
      </c>
      <c r="AQ1943" s="81" t="s">
        <v>121</v>
      </c>
      <c r="AR1943" s="81" t="s">
        <v>121</v>
      </c>
      <c r="AS1943" s="81" t="s">
        <v>121</v>
      </c>
      <c r="AT1943" s="81" t="s">
        <v>121</v>
      </c>
      <c r="AU1943" s="82" t="s">
        <v>6241</v>
      </c>
      <c r="AV1943" s="290">
        <v>46109</v>
      </c>
      <c r="AW1943" s="75" t="str">
        <f>_xlfn.XLOOKUP(D1943,'[1]OPS Loading report'!$E:$E,'[1]OPS Loading report'!$G:$G)</f>
        <v>CAAU9433628</v>
      </c>
      <c r="AX1943" s="182"/>
      <c r="AY1943" s="85"/>
      <c r="AZ1943" s="271"/>
      <c r="BA1943" s="85"/>
      <c r="BB1943" s="85"/>
      <c r="BC1943" s="85"/>
      <c r="BD1943" s="85"/>
      <c r="BE1943" s="85"/>
      <c r="BF1943" s="85"/>
      <c r="BG1943" s="85"/>
      <c r="BH1943" s="85"/>
      <c r="BI1943" s="85"/>
      <c r="BJ1943" s="85"/>
      <c r="BK1943" s="85"/>
      <c r="BL1943" s="85"/>
      <c r="BM1943" s="85"/>
      <c r="BN1943" s="85"/>
      <c r="BO1943" s="85"/>
      <c r="BP1943" s="85"/>
      <c r="BQ1943" s="85"/>
      <c r="BR1943" s="85"/>
      <c r="BS1943" s="85"/>
      <c r="BT1943" s="75">
        <f>IF(COUNTIF($C$3:C1943, C1943)=1, 1, 0)</f>
        <v>0</v>
      </c>
      <c r="BU1943">
        <v>28897</v>
      </c>
      <c r="BV1943" s="399">
        <v>46128</v>
      </c>
      <c r="BW1943" s="85"/>
      <c r="BX1943" s="85"/>
      <c r="BY1943" s="85"/>
      <c r="BZ1943" s="87">
        <f t="shared" si="612"/>
        <v>12</v>
      </c>
      <c r="CA1943" s="85" t="s">
        <v>6711</v>
      </c>
      <c r="CB1943" s="88">
        <f t="shared" si="601"/>
        <v>16</v>
      </c>
      <c r="CC1943" s="172"/>
      <c r="CD1943" s="85"/>
      <c r="CE1943" s="171">
        <f t="shared" si="603"/>
        <v>4</v>
      </c>
      <c r="CF1943" s="173">
        <v>10236720</v>
      </c>
      <c r="CG1943" s="173"/>
      <c r="CH1943" s="173">
        <v>10236720</v>
      </c>
      <c r="CI1943" s="397">
        <v>26248</v>
      </c>
      <c r="CJ1943" s="87">
        <f t="shared" si="604"/>
        <v>3</v>
      </c>
      <c r="CK1943" s="171">
        <f t="shared" si="605"/>
        <v>13</v>
      </c>
      <c r="CL1943" s="85" t="s">
        <v>6243</v>
      </c>
      <c r="CM1943" s="22" t="str">
        <f t="shared" si="613"/>
        <v>1C26TAA^28897</v>
      </c>
    </row>
    <row r="1944" spans="1:91" ht="14.45" customHeight="1" x14ac:dyDescent="0.25">
      <c r="A1944" s="183"/>
      <c r="B1944" s="265" t="s">
        <v>102</v>
      </c>
      <c r="C1944" s="270" t="s">
        <v>6705</v>
      </c>
      <c r="D1944" s="265">
        <v>145675825</v>
      </c>
      <c r="E1944" s="241">
        <v>5320007961</v>
      </c>
      <c r="F1944" s="231">
        <v>46099</v>
      </c>
      <c r="G1944" s="265" t="s">
        <v>1178</v>
      </c>
      <c r="H1944" s="265" t="s">
        <v>2963</v>
      </c>
      <c r="I1944" s="265" t="s">
        <v>105</v>
      </c>
      <c r="J1944" s="265" t="s">
        <v>4461</v>
      </c>
      <c r="K1944" s="265" t="s">
        <v>242</v>
      </c>
      <c r="L1944" s="231">
        <v>46113</v>
      </c>
      <c r="M1944" s="265">
        <v>0</v>
      </c>
      <c r="N1944" s="85" t="s">
        <v>7169</v>
      </c>
      <c r="O1944" s="85" t="s">
        <v>7170</v>
      </c>
      <c r="P1944" s="85">
        <v>2830050921</v>
      </c>
      <c r="Q1944" s="231">
        <v>46110</v>
      </c>
      <c r="R1944" s="241">
        <v>1209397892</v>
      </c>
      <c r="S1944" s="241">
        <v>224382868</v>
      </c>
      <c r="T1944" s="231">
        <v>46110</v>
      </c>
      <c r="U1944" s="261">
        <v>3084.4609999999998</v>
      </c>
      <c r="V1944" s="261">
        <v>2994.32</v>
      </c>
      <c r="W1944" s="241">
        <v>3</v>
      </c>
      <c r="X1944" s="241">
        <v>2</v>
      </c>
      <c r="Y1944" s="270" t="s">
        <v>7171</v>
      </c>
      <c r="Z1944" s="241" t="s">
        <v>258</v>
      </c>
      <c r="AA1944" s="85" t="s">
        <v>6709</v>
      </c>
      <c r="AB1944" s="241" t="s">
        <v>6710</v>
      </c>
      <c r="AC1944" s="270" t="s">
        <v>6705</v>
      </c>
      <c r="AD1944" s="75" t="s">
        <v>113</v>
      </c>
      <c r="AE1944" s="376">
        <v>46118</v>
      </c>
      <c r="AF1944" s="375">
        <v>46115</v>
      </c>
      <c r="AG1944" s="375">
        <v>46111.625</v>
      </c>
      <c r="AH1944" s="375">
        <v>46111.625</v>
      </c>
      <c r="AI1944" s="231">
        <v>46105</v>
      </c>
      <c r="AJ1944" s="376">
        <v>46118</v>
      </c>
      <c r="AK1944" s="376">
        <v>46118</v>
      </c>
      <c r="AL1944" s="231">
        <v>46107</v>
      </c>
      <c r="AM1944" s="376">
        <v>46120</v>
      </c>
      <c r="AN1944" s="376">
        <v>46120</v>
      </c>
      <c r="AO1944" s="81" t="s">
        <v>121</v>
      </c>
      <c r="AP1944" s="81" t="s">
        <v>121</v>
      </c>
      <c r="AQ1944" s="81" t="s">
        <v>121</v>
      </c>
      <c r="AR1944" s="81" t="s">
        <v>121</v>
      </c>
      <c r="AS1944" s="81" t="s">
        <v>121</v>
      </c>
      <c r="AT1944" s="81" t="s">
        <v>121</v>
      </c>
      <c r="AU1944" s="82" t="s">
        <v>6241</v>
      </c>
      <c r="AV1944" s="290">
        <v>46109</v>
      </c>
      <c r="AW1944" s="75" t="str">
        <f>_xlfn.XLOOKUP(D1944,'[1]OPS Loading report'!$E:$E,'[1]OPS Loading report'!$G:$G)</f>
        <v> </v>
      </c>
      <c r="AX1944" s="182"/>
      <c r="AY1944" s="85"/>
      <c r="AZ1944" s="271"/>
      <c r="BA1944" s="85"/>
      <c r="BB1944" s="85"/>
      <c r="BC1944" s="85"/>
      <c r="BD1944" s="85"/>
      <c r="BE1944" s="85"/>
      <c r="BF1944" s="85"/>
      <c r="BG1944" s="85"/>
      <c r="BH1944" s="85"/>
      <c r="BI1944" s="85"/>
      <c r="BJ1944" s="85"/>
      <c r="BK1944" s="85"/>
      <c r="BL1944" s="85"/>
      <c r="BM1944" s="85"/>
      <c r="BN1944" s="85"/>
      <c r="BO1944" s="85"/>
      <c r="BP1944" s="85"/>
      <c r="BQ1944" s="85"/>
      <c r="BR1944" s="85"/>
      <c r="BS1944" s="85"/>
      <c r="BT1944" s="75">
        <f>IF(COUNTIF($C$3:C1944, C1944)=1, 1, 0)</f>
        <v>0</v>
      </c>
      <c r="BU1944">
        <v>28897</v>
      </c>
      <c r="BV1944" s="399">
        <v>46128</v>
      </c>
      <c r="BW1944" s="85"/>
      <c r="BX1944" s="85"/>
      <c r="BY1944" s="85"/>
      <c r="BZ1944" s="87">
        <f t="shared" si="612"/>
        <v>12</v>
      </c>
      <c r="CA1944" s="85"/>
      <c r="CB1944" s="88">
        <f t="shared" si="601"/>
        <v>16</v>
      </c>
      <c r="CC1944" s="172"/>
      <c r="CD1944" s="85"/>
      <c r="CE1944" s="171">
        <f t="shared" si="603"/>
        <v>4</v>
      </c>
      <c r="CF1944" s="173"/>
      <c r="CG1944" s="173"/>
      <c r="CH1944" s="173"/>
      <c r="CI1944" s="85"/>
      <c r="CJ1944" s="87">
        <f t="shared" si="604"/>
        <v>3</v>
      </c>
      <c r="CK1944" s="171">
        <f t="shared" si="605"/>
        <v>13</v>
      </c>
      <c r="CL1944" s="85" t="s">
        <v>6243</v>
      </c>
      <c r="CM1944" s="22" t="str">
        <f t="shared" si="613"/>
        <v>1C26TAA^28897</v>
      </c>
    </row>
    <row r="1945" spans="1:91" ht="14.45" customHeight="1" x14ac:dyDescent="0.25">
      <c r="A1945" s="183"/>
      <c r="B1945" s="265" t="s">
        <v>102</v>
      </c>
      <c r="C1945" s="270" t="s">
        <v>6705</v>
      </c>
      <c r="D1945" s="265">
        <v>145684179</v>
      </c>
      <c r="E1945" s="241">
        <v>5320007961</v>
      </c>
      <c r="F1945" s="231">
        <v>46099</v>
      </c>
      <c r="G1945" s="265" t="s">
        <v>1178</v>
      </c>
      <c r="H1945" s="265" t="s">
        <v>2963</v>
      </c>
      <c r="I1945" s="265" t="s">
        <v>105</v>
      </c>
      <c r="J1945" s="265" t="s">
        <v>4461</v>
      </c>
      <c r="K1945" s="265" t="s">
        <v>242</v>
      </c>
      <c r="L1945" s="231">
        <v>46119</v>
      </c>
      <c r="M1945" s="265">
        <v>0</v>
      </c>
      <c r="N1945" s="85" t="s">
        <v>7169</v>
      </c>
      <c r="O1945" s="85" t="s">
        <v>7170</v>
      </c>
      <c r="P1945" s="85">
        <v>2830050923</v>
      </c>
      <c r="Q1945" s="231">
        <v>46110</v>
      </c>
      <c r="R1945" s="241">
        <v>1209397894</v>
      </c>
      <c r="S1945" s="241">
        <v>224382880</v>
      </c>
      <c r="T1945" s="231">
        <v>46110</v>
      </c>
      <c r="U1945" s="261">
        <v>2579.17</v>
      </c>
      <c r="V1945" s="261">
        <v>2494.373</v>
      </c>
      <c r="W1945" s="241">
        <v>3</v>
      </c>
      <c r="X1945" s="241">
        <v>1</v>
      </c>
      <c r="Y1945" s="270" t="s">
        <v>7171</v>
      </c>
      <c r="Z1945" s="241" t="s">
        <v>258</v>
      </c>
      <c r="AA1945" s="85" t="s">
        <v>6709</v>
      </c>
      <c r="AB1945" s="241" t="s">
        <v>6710</v>
      </c>
      <c r="AC1945" s="270" t="s">
        <v>6705</v>
      </c>
      <c r="AD1945" s="75" t="s">
        <v>113</v>
      </c>
      <c r="AE1945" s="376">
        <v>46118</v>
      </c>
      <c r="AF1945" s="375">
        <v>46115</v>
      </c>
      <c r="AG1945" s="375">
        <v>46111.625</v>
      </c>
      <c r="AH1945" s="375">
        <v>46111.625</v>
      </c>
      <c r="AI1945" s="231">
        <v>46105</v>
      </c>
      <c r="AJ1945" s="376">
        <v>46118</v>
      </c>
      <c r="AK1945" s="376">
        <v>46118</v>
      </c>
      <c r="AL1945" s="231">
        <v>46107</v>
      </c>
      <c r="AM1945" s="376">
        <v>46120</v>
      </c>
      <c r="AN1945" s="376">
        <v>46120</v>
      </c>
      <c r="AO1945" s="81" t="s">
        <v>121</v>
      </c>
      <c r="AP1945" s="81" t="s">
        <v>121</v>
      </c>
      <c r="AQ1945" s="81" t="s">
        <v>121</v>
      </c>
      <c r="AR1945" s="81" t="s">
        <v>121</v>
      </c>
      <c r="AS1945" s="81" t="s">
        <v>121</v>
      </c>
      <c r="AT1945" s="81" t="s">
        <v>121</v>
      </c>
      <c r="AU1945" s="82" t="s">
        <v>6241</v>
      </c>
      <c r="AV1945" s="290">
        <v>46109</v>
      </c>
      <c r="AW1945" s="75" t="str">
        <f>_xlfn.XLOOKUP(D1945,'[1]OPS Loading report'!$E:$E,'[1]OPS Loading report'!$G:$G)</f>
        <v> </v>
      </c>
      <c r="AX1945" s="182"/>
      <c r="AY1945" s="85"/>
      <c r="AZ1945" s="271"/>
      <c r="BA1945" s="85"/>
      <c r="BB1945" s="85"/>
      <c r="BC1945" s="85"/>
      <c r="BD1945" s="85"/>
      <c r="BE1945" s="85"/>
      <c r="BF1945" s="85"/>
      <c r="BG1945" s="85"/>
      <c r="BH1945" s="85"/>
      <c r="BI1945" s="85"/>
      <c r="BJ1945" s="85"/>
      <c r="BK1945" s="85"/>
      <c r="BL1945" s="85"/>
      <c r="BM1945" s="85"/>
      <c r="BN1945" s="85"/>
      <c r="BO1945" s="85"/>
      <c r="BP1945" s="85"/>
      <c r="BQ1945" s="85"/>
      <c r="BR1945" s="85"/>
      <c r="BS1945" s="85"/>
      <c r="BT1945" s="75">
        <f>IF(COUNTIF($C$3:C1945, C1945)=1, 1, 0)</f>
        <v>0</v>
      </c>
      <c r="BU1945">
        <v>28897</v>
      </c>
      <c r="BV1945" s="399">
        <v>46128</v>
      </c>
      <c r="BW1945" s="85"/>
      <c r="BX1945" s="85"/>
      <c r="BY1945" s="85"/>
      <c r="BZ1945" s="87">
        <f t="shared" si="612"/>
        <v>12</v>
      </c>
      <c r="CA1945" s="85"/>
      <c r="CB1945" s="88">
        <f t="shared" si="601"/>
        <v>16</v>
      </c>
      <c r="CC1945" s="172"/>
      <c r="CD1945" s="85"/>
      <c r="CE1945" s="171">
        <f t="shared" si="603"/>
        <v>4</v>
      </c>
      <c r="CF1945" s="173"/>
      <c r="CG1945" s="173"/>
      <c r="CH1945" s="173"/>
      <c r="CI1945" s="85"/>
      <c r="CJ1945" s="87">
        <f t="shared" si="604"/>
        <v>3</v>
      </c>
      <c r="CK1945" s="171">
        <f t="shared" si="605"/>
        <v>13</v>
      </c>
      <c r="CL1945" s="85" t="s">
        <v>6243</v>
      </c>
      <c r="CM1945" s="22" t="str">
        <f t="shared" si="613"/>
        <v>1C26TAA^28897</v>
      </c>
    </row>
    <row r="1946" spans="1:91" ht="14.45" customHeight="1" x14ac:dyDescent="0.25">
      <c r="A1946" s="183"/>
      <c r="B1946" s="265" t="s">
        <v>102</v>
      </c>
      <c r="C1946" s="270" t="s">
        <v>6705</v>
      </c>
      <c r="D1946" s="265">
        <v>145675839</v>
      </c>
      <c r="E1946" s="241">
        <v>5320007961</v>
      </c>
      <c r="F1946" s="231">
        <v>46099</v>
      </c>
      <c r="G1946" s="265" t="s">
        <v>1178</v>
      </c>
      <c r="H1946" s="265" t="s">
        <v>2963</v>
      </c>
      <c r="I1946" s="265" t="s">
        <v>105</v>
      </c>
      <c r="J1946" s="265" t="s">
        <v>4461</v>
      </c>
      <c r="K1946" s="265" t="s">
        <v>242</v>
      </c>
      <c r="L1946" s="231">
        <v>46119</v>
      </c>
      <c r="M1946" s="265">
        <v>0</v>
      </c>
      <c r="N1946" s="85" t="s">
        <v>7169</v>
      </c>
      <c r="O1946" s="85" t="s">
        <v>7170</v>
      </c>
      <c r="P1946" s="85">
        <v>2830050922</v>
      </c>
      <c r="Q1946" s="231">
        <v>46110</v>
      </c>
      <c r="R1946" s="241">
        <v>1209397893</v>
      </c>
      <c r="S1946" s="241">
        <v>224382875</v>
      </c>
      <c r="T1946" s="231">
        <v>46110</v>
      </c>
      <c r="U1946" s="261">
        <v>5150.777</v>
      </c>
      <c r="V1946" s="261">
        <v>4981.4889999999996</v>
      </c>
      <c r="W1946" s="241">
        <v>6</v>
      </c>
      <c r="X1946" s="241">
        <v>2</v>
      </c>
      <c r="Y1946" s="270" t="s">
        <v>7171</v>
      </c>
      <c r="Z1946" s="241" t="s">
        <v>258</v>
      </c>
      <c r="AA1946" s="85" t="s">
        <v>6709</v>
      </c>
      <c r="AB1946" s="241" t="s">
        <v>6710</v>
      </c>
      <c r="AC1946" s="270" t="s">
        <v>6705</v>
      </c>
      <c r="AD1946" s="75" t="s">
        <v>113</v>
      </c>
      <c r="AE1946" s="376">
        <v>46118</v>
      </c>
      <c r="AF1946" s="375">
        <v>46115</v>
      </c>
      <c r="AG1946" s="375">
        <v>46111.625</v>
      </c>
      <c r="AH1946" s="375">
        <v>46111.625</v>
      </c>
      <c r="AI1946" s="231">
        <v>46105</v>
      </c>
      <c r="AJ1946" s="376">
        <v>46118</v>
      </c>
      <c r="AK1946" s="376">
        <v>46118</v>
      </c>
      <c r="AL1946" s="231">
        <v>46107</v>
      </c>
      <c r="AM1946" s="376">
        <v>46120</v>
      </c>
      <c r="AN1946" s="376">
        <v>46120</v>
      </c>
      <c r="AO1946" s="81" t="s">
        <v>121</v>
      </c>
      <c r="AP1946" s="81" t="s">
        <v>121</v>
      </c>
      <c r="AQ1946" s="81" t="s">
        <v>121</v>
      </c>
      <c r="AR1946" s="81" t="s">
        <v>121</v>
      </c>
      <c r="AS1946" s="81" t="s">
        <v>121</v>
      </c>
      <c r="AT1946" s="81" t="s">
        <v>121</v>
      </c>
      <c r="AU1946" s="82" t="s">
        <v>6241</v>
      </c>
      <c r="AV1946" s="290">
        <v>46109</v>
      </c>
      <c r="AW1946" s="75" t="str">
        <f>_xlfn.XLOOKUP(D1946,'[1]OPS Loading report'!$E:$E,'[1]OPS Loading report'!$G:$G)</f>
        <v> </v>
      </c>
      <c r="AX1946" s="182"/>
      <c r="AY1946" s="85"/>
      <c r="AZ1946" s="271"/>
      <c r="BA1946" s="85"/>
      <c r="BB1946" s="85"/>
      <c r="BC1946" s="85"/>
      <c r="BD1946" s="85"/>
      <c r="BE1946" s="85"/>
      <c r="BF1946" s="85"/>
      <c r="BG1946" s="85"/>
      <c r="BH1946" s="85"/>
      <c r="BI1946" s="85"/>
      <c r="BJ1946" s="85"/>
      <c r="BK1946" s="85"/>
      <c r="BL1946" s="85"/>
      <c r="BM1946" s="85"/>
      <c r="BN1946" s="85"/>
      <c r="BO1946" s="85"/>
      <c r="BP1946" s="85"/>
      <c r="BQ1946" s="85"/>
      <c r="BR1946" s="85"/>
      <c r="BS1946" s="85"/>
      <c r="BT1946" s="75">
        <f>IF(COUNTIF($C$3:C1946, C1946)=1, 1, 0)</f>
        <v>0</v>
      </c>
      <c r="BU1946">
        <v>28897</v>
      </c>
      <c r="BV1946" s="399">
        <v>46128</v>
      </c>
      <c r="BW1946" s="85"/>
      <c r="BX1946" s="85"/>
      <c r="BY1946" s="85"/>
      <c r="BZ1946" s="87">
        <f t="shared" si="612"/>
        <v>12</v>
      </c>
      <c r="CA1946" s="85"/>
      <c r="CB1946" s="88">
        <f t="shared" si="601"/>
        <v>16</v>
      </c>
      <c r="CC1946" s="172"/>
      <c r="CD1946" s="85"/>
      <c r="CE1946" s="171">
        <f t="shared" si="603"/>
        <v>4</v>
      </c>
      <c r="CF1946" s="173"/>
      <c r="CG1946" s="173"/>
      <c r="CH1946" s="173"/>
      <c r="CI1946" s="85"/>
      <c r="CJ1946" s="87">
        <f t="shared" si="604"/>
        <v>3</v>
      </c>
      <c r="CK1946" s="171">
        <f t="shared" si="605"/>
        <v>13</v>
      </c>
      <c r="CL1946" s="85" t="s">
        <v>6243</v>
      </c>
      <c r="CM1946" s="22" t="str">
        <f t="shared" si="613"/>
        <v>1C26TAA^28897</v>
      </c>
    </row>
    <row r="1947" spans="1:91" ht="14.45" customHeight="1" x14ac:dyDescent="0.25">
      <c r="A1947" s="183"/>
      <c r="B1947" s="89" t="s">
        <v>102</v>
      </c>
      <c r="C1947" s="270" t="s">
        <v>6783</v>
      </c>
      <c r="D1947" s="265">
        <v>145716462</v>
      </c>
      <c r="E1947" s="241">
        <v>5320007966</v>
      </c>
      <c r="F1947" s="231">
        <v>46099</v>
      </c>
      <c r="G1947" s="265" t="s">
        <v>1186</v>
      </c>
      <c r="H1947" s="265" t="s">
        <v>2963</v>
      </c>
      <c r="I1947" s="265" t="s">
        <v>105</v>
      </c>
      <c r="J1947" s="265" t="s">
        <v>1161</v>
      </c>
      <c r="K1947" s="265" t="s">
        <v>242</v>
      </c>
      <c r="L1947" s="231">
        <v>46114</v>
      </c>
      <c r="M1947" s="265">
        <v>40</v>
      </c>
      <c r="N1947" s="85" t="s">
        <v>7172</v>
      </c>
      <c r="O1947" s="85" t="s">
        <v>7173</v>
      </c>
      <c r="P1947" s="85">
        <v>2830050917</v>
      </c>
      <c r="Q1947" s="231">
        <v>46110</v>
      </c>
      <c r="R1947" s="241">
        <v>1209397887</v>
      </c>
      <c r="S1947" s="241">
        <v>224380134</v>
      </c>
      <c r="T1947" s="231">
        <v>46110</v>
      </c>
      <c r="U1947" s="261">
        <v>14129.231</v>
      </c>
      <c r="V1947" s="261">
        <v>13630.659</v>
      </c>
      <c r="W1947" s="241">
        <v>13</v>
      </c>
      <c r="X1947" s="241">
        <v>0</v>
      </c>
      <c r="Y1947" s="270" t="s">
        <v>7174</v>
      </c>
      <c r="Z1947" s="241" t="s">
        <v>258</v>
      </c>
      <c r="AA1947" s="85" t="s">
        <v>6709</v>
      </c>
      <c r="AB1947" s="241" t="s">
        <v>6710</v>
      </c>
      <c r="AC1947" s="270" t="s">
        <v>6783</v>
      </c>
      <c r="AD1947" s="75" t="s">
        <v>113</v>
      </c>
      <c r="AE1947" s="231">
        <v>46118</v>
      </c>
      <c r="AF1947" s="375">
        <v>46115</v>
      </c>
      <c r="AG1947" s="375">
        <v>46111.625</v>
      </c>
      <c r="AH1947" s="375">
        <v>46111.625</v>
      </c>
      <c r="AI1947" s="231">
        <v>46105</v>
      </c>
      <c r="AJ1947" s="231">
        <v>46118</v>
      </c>
      <c r="AK1947" s="231">
        <v>46118</v>
      </c>
      <c r="AL1947" s="231">
        <v>46107</v>
      </c>
      <c r="AM1947" s="231">
        <v>46120</v>
      </c>
      <c r="AN1947" s="231">
        <v>46120</v>
      </c>
      <c r="AO1947" s="95" t="s">
        <v>121</v>
      </c>
      <c r="AP1947" s="95" t="s">
        <v>121</v>
      </c>
      <c r="AQ1947" s="95" t="s">
        <v>121</v>
      </c>
      <c r="AR1947" s="95" t="s">
        <v>121</v>
      </c>
      <c r="AS1947" s="95" t="s">
        <v>121</v>
      </c>
      <c r="AT1947" s="95" t="s">
        <v>121</v>
      </c>
      <c r="AU1947" s="82" t="s">
        <v>6241</v>
      </c>
      <c r="AV1947" s="290">
        <v>46109</v>
      </c>
      <c r="AW1947" s="75" t="str">
        <f>_xlfn.XLOOKUP(D1947,'[1]OPS Loading report'!$E:$E,'[1]OPS Loading report'!$G:$G)</f>
        <v>CIPU5156945</v>
      </c>
      <c r="AX1947" s="182" t="e">
        <f>_xlfn.XLOOKUP(D1947,'[2]OPS Loading report (Read Only)'!E:E,'[2]OPS Loading report (Read Only)'!H:H)</f>
        <v>#N/A</v>
      </c>
      <c r="AY1947" s="85"/>
      <c r="AZ1947" s="271"/>
      <c r="BA1947" s="85"/>
      <c r="BB1947" s="85"/>
      <c r="BC1947" s="85"/>
      <c r="BD1947" s="85"/>
      <c r="BE1947" s="85"/>
      <c r="BF1947" s="85"/>
      <c r="BG1947" s="85"/>
      <c r="BH1947" s="85"/>
      <c r="BI1947" s="85"/>
      <c r="BJ1947" s="85"/>
      <c r="BK1947" s="85"/>
      <c r="BL1947" s="85"/>
      <c r="BM1947" s="85"/>
      <c r="BN1947" s="85"/>
      <c r="BO1947" s="85"/>
      <c r="BP1947" s="85"/>
      <c r="BQ1947" s="85"/>
      <c r="BR1947" s="85"/>
      <c r="BS1947" s="85"/>
      <c r="BT1947" s="75">
        <f>IF(COUNTIF($C$3:C1947, C1947)=1, 1, 0)</f>
        <v>0</v>
      </c>
      <c r="BU1947" s="337" t="s">
        <v>6787</v>
      </c>
      <c r="BV1947" s="340">
        <v>46128</v>
      </c>
      <c r="BW1947" s="85"/>
      <c r="BX1947" s="85"/>
      <c r="BY1947" s="85"/>
      <c r="BZ1947" s="87">
        <f t="shared" si="612"/>
        <v>12</v>
      </c>
      <c r="CA1947" s="85"/>
      <c r="CB1947" s="88">
        <f t="shared" si="601"/>
        <v>16</v>
      </c>
      <c r="CC1947" s="172"/>
      <c r="CD1947" s="85"/>
      <c r="CE1947" s="171">
        <f t="shared" si="603"/>
        <v>4</v>
      </c>
      <c r="CF1947" s="173">
        <v>6299520</v>
      </c>
      <c r="CG1947" s="173">
        <v>3937200</v>
      </c>
      <c r="CH1947" s="173">
        <v>10236720</v>
      </c>
      <c r="CI1947" s="397">
        <v>26248</v>
      </c>
      <c r="CJ1947" s="171">
        <f t="shared" si="604"/>
        <v>3</v>
      </c>
      <c r="CK1947" s="171">
        <f t="shared" si="605"/>
        <v>13</v>
      </c>
      <c r="CL1947" s="85" t="s">
        <v>6243</v>
      </c>
      <c r="CM1947" s="22" t="str">
        <f t="shared" si="613"/>
        <v>1C26TAA^28935</v>
      </c>
    </row>
    <row r="1948" spans="1:91" ht="14.45" customHeight="1" x14ac:dyDescent="0.25">
      <c r="A1948" s="183"/>
      <c r="B1948" s="89" t="s">
        <v>102</v>
      </c>
      <c r="C1948" s="270" t="s">
        <v>6783</v>
      </c>
      <c r="D1948" s="265">
        <v>145716463</v>
      </c>
      <c r="E1948" s="241">
        <v>5320007966</v>
      </c>
      <c r="F1948" s="231">
        <v>46099</v>
      </c>
      <c r="G1948" s="265" t="s">
        <v>1186</v>
      </c>
      <c r="H1948" s="265" t="s">
        <v>2963</v>
      </c>
      <c r="I1948" s="265" t="s">
        <v>105</v>
      </c>
      <c r="J1948" s="265" t="s">
        <v>1161</v>
      </c>
      <c r="K1948" s="265" t="s">
        <v>242</v>
      </c>
      <c r="L1948" s="231">
        <v>46114</v>
      </c>
      <c r="M1948" s="265">
        <v>0</v>
      </c>
      <c r="N1948" s="85" t="s">
        <v>7172</v>
      </c>
      <c r="O1948" s="85" t="s">
        <v>7173</v>
      </c>
      <c r="P1948" s="85">
        <v>2830050918</v>
      </c>
      <c r="Q1948" s="231">
        <v>46110</v>
      </c>
      <c r="R1948" s="241">
        <v>1209397888</v>
      </c>
      <c r="S1948" s="241">
        <v>224380135</v>
      </c>
      <c r="T1948" s="231">
        <v>46110</v>
      </c>
      <c r="U1948" s="261">
        <v>6443.3969999999999</v>
      </c>
      <c r="V1948" s="261">
        <v>6216.0190000000002</v>
      </c>
      <c r="W1948" s="241">
        <v>6</v>
      </c>
      <c r="X1948" s="241">
        <v>0</v>
      </c>
      <c r="Y1948" s="270" t="s">
        <v>7174</v>
      </c>
      <c r="Z1948" s="241" t="s">
        <v>258</v>
      </c>
      <c r="AA1948" s="85" t="s">
        <v>6709</v>
      </c>
      <c r="AB1948" s="241" t="s">
        <v>6710</v>
      </c>
      <c r="AC1948" s="270" t="s">
        <v>6783</v>
      </c>
      <c r="AD1948" s="75" t="s">
        <v>113</v>
      </c>
      <c r="AE1948" s="231">
        <v>46118</v>
      </c>
      <c r="AF1948" s="375">
        <v>46115</v>
      </c>
      <c r="AG1948" s="375">
        <v>46111.625</v>
      </c>
      <c r="AH1948" s="375">
        <v>46111.625</v>
      </c>
      <c r="AI1948" s="231">
        <v>46105</v>
      </c>
      <c r="AJ1948" s="231">
        <v>46118</v>
      </c>
      <c r="AK1948" s="231">
        <v>46118</v>
      </c>
      <c r="AL1948" s="231">
        <v>46107</v>
      </c>
      <c r="AM1948" s="231">
        <v>46120</v>
      </c>
      <c r="AN1948" s="231">
        <v>46120</v>
      </c>
      <c r="AO1948" s="95" t="s">
        <v>121</v>
      </c>
      <c r="AP1948" s="95" t="s">
        <v>121</v>
      </c>
      <c r="AQ1948" s="95" t="s">
        <v>121</v>
      </c>
      <c r="AR1948" s="95" t="s">
        <v>121</v>
      </c>
      <c r="AS1948" s="95" t="s">
        <v>121</v>
      </c>
      <c r="AT1948" s="95" t="s">
        <v>121</v>
      </c>
      <c r="AU1948" s="82" t="s">
        <v>6241</v>
      </c>
      <c r="AV1948" s="290">
        <v>46109</v>
      </c>
      <c r="AW1948" s="75" t="str">
        <f>_xlfn.XLOOKUP(D1948,'[1]OPS Loading report'!$E:$E,'[1]OPS Loading report'!$G:$G)</f>
        <v> </v>
      </c>
      <c r="AX1948" s="182" t="e">
        <f>_xlfn.XLOOKUP(D1948,'[2]OPS Loading report (Read Only)'!E:E,'[2]OPS Loading report (Read Only)'!H:H)</f>
        <v>#N/A</v>
      </c>
      <c r="AY1948" s="85"/>
      <c r="AZ1948" s="271"/>
      <c r="BA1948" s="85"/>
      <c r="BB1948" s="85"/>
      <c r="BC1948" s="85"/>
      <c r="BD1948" s="85"/>
      <c r="BE1948" s="85"/>
      <c r="BF1948" s="85"/>
      <c r="BG1948" s="85"/>
      <c r="BH1948" s="85"/>
      <c r="BI1948" s="85"/>
      <c r="BJ1948" s="85"/>
      <c r="BK1948" s="85"/>
      <c r="BL1948" s="85"/>
      <c r="BM1948" s="85"/>
      <c r="BN1948" s="85"/>
      <c r="BO1948" s="85"/>
      <c r="BP1948" s="85"/>
      <c r="BQ1948" s="85"/>
      <c r="BR1948" s="85"/>
      <c r="BS1948" s="85"/>
      <c r="BT1948" s="75">
        <f>IF(COUNTIF($C$3:C1948, C1948)=1, 1, 0)</f>
        <v>0</v>
      </c>
      <c r="BU1948" s="337" t="s">
        <v>6787</v>
      </c>
      <c r="BV1948" s="340">
        <v>46128</v>
      </c>
      <c r="BW1948" s="85"/>
      <c r="BX1948" s="85"/>
      <c r="BY1948" s="85"/>
      <c r="BZ1948" s="87">
        <f t="shared" si="612"/>
        <v>12</v>
      </c>
      <c r="CA1948" s="85"/>
      <c r="CB1948" s="88">
        <f t="shared" si="601"/>
        <v>16</v>
      </c>
      <c r="CC1948" s="172"/>
      <c r="CD1948" s="85"/>
      <c r="CE1948" s="171">
        <f t="shared" si="603"/>
        <v>4</v>
      </c>
      <c r="CF1948" s="173"/>
      <c r="CG1948" s="173"/>
      <c r="CH1948" s="173"/>
      <c r="CI1948" s="85"/>
      <c r="CJ1948" s="171">
        <f t="shared" si="604"/>
        <v>3</v>
      </c>
      <c r="CK1948" s="171">
        <f t="shared" si="605"/>
        <v>13</v>
      </c>
      <c r="CL1948" s="85" t="s">
        <v>6243</v>
      </c>
      <c r="CM1948" s="22" t="str">
        <f t="shared" si="613"/>
        <v>1C26TAA^28935</v>
      </c>
    </row>
    <row r="1949" spans="1:91" ht="14.45" customHeight="1" x14ac:dyDescent="0.25">
      <c r="A1949" s="183"/>
      <c r="B1949" s="89" t="s">
        <v>102</v>
      </c>
      <c r="C1949" s="270" t="s">
        <v>6783</v>
      </c>
      <c r="D1949" s="265">
        <v>145716491</v>
      </c>
      <c r="E1949" s="241">
        <v>5320007972</v>
      </c>
      <c r="F1949" s="231">
        <v>46099</v>
      </c>
      <c r="G1949" s="265" t="s">
        <v>1186</v>
      </c>
      <c r="H1949" s="265" t="s">
        <v>2963</v>
      </c>
      <c r="I1949" s="265" t="s">
        <v>105</v>
      </c>
      <c r="J1949" s="265" t="s">
        <v>1161</v>
      </c>
      <c r="K1949" s="265" t="s">
        <v>242</v>
      </c>
      <c r="L1949" s="231">
        <v>46113</v>
      </c>
      <c r="M1949" s="265">
        <v>40</v>
      </c>
      <c r="N1949" s="85" t="s">
        <v>7175</v>
      </c>
      <c r="O1949" s="85" t="s">
        <v>7176</v>
      </c>
      <c r="P1949" s="85">
        <v>2830050893</v>
      </c>
      <c r="Q1949" s="231">
        <v>46109</v>
      </c>
      <c r="R1949" s="241">
        <v>1209397784</v>
      </c>
      <c r="S1949" s="241">
        <v>224382893</v>
      </c>
      <c r="T1949" s="231">
        <v>46109</v>
      </c>
      <c r="U1949" s="261">
        <v>10332.808000000001</v>
      </c>
      <c r="V1949" s="261">
        <v>9906.616</v>
      </c>
      <c r="W1949" s="241">
        <v>11</v>
      </c>
      <c r="X1949" s="241">
        <v>30</v>
      </c>
      <c r="Y1949" s="270" t="s">
        <v>7177</v>
      </c>
      <c r="Z1949" s="241" t="s">
        <v>258</v>
      </c>
      <c r="AA1949" s="85" t="s">
        <v>6709</v>
      </c>
      <c r="AB1949" s="241" t="s">
        <v>6710</v>
      </c>
      <c r="AC1949" s="270" t="s">
        <v>6783</v>
      </c>
      <c r="AD1949" s="75" t="s">
        <v>113</v>
      </c>
      <c r="AE1949" s="231">
        <v>46118</v>
      </c>
      <c r="AF1949" s="375">
        <v>46115</v>
      </c>
      <c r="AG1949" s="375">
        <v>46111.625</v>
      </c>
      <c r="AH1949" s="375">
        <v>46111.625</v>
      </c>
      <c r="AI1949" s="231">
        <v>46105</v>
      </c>
      <c r="AJ1949" s="231">
        <v>46118</v>
      </c>
      <c r="AK1949" s="231">
        <v>46118</v>
      </c>
      <c r="AL1949" s="231">
        <v>46107</v>
      </c>
      <c r="AM1949" s="231">
        <v>46120</v>
      </c>
      <c r="AN1949" s="231">
        <v>46120</v>
      </c>
      <c r="AO1949" s="95" t="s">
        <v>121</v>
      </c>
      <c r="AP1949" s="95" t="s">
        <v>121</v>
      </c>
      <c r="AQ1949" s="95" t="s">
        <v>121</v>
      </c>
      <c r="AR1949" s="95" t="s">
        <v>121</v>
      </c>
      <c r="AS1949" s="95" t="s">
        <v>121</v>
      </c>
      <c r="AT1949" s="95" t="s">
        <v>121</v>
      </c>
      <c r="AU1949" s="82" t="s">
        <v>6241</v>
      </c>
      <c r="AV1949" s="290">
        <v>46109</v>
      </c>
      <c r="AW1949" s="75" t="str">
        <f>_xlfn.XLOOKUP(D1949,'[1]OPS Loading report'!$E:$E,'[1]OPS Loading report'!$G:$G)</f>
        <v>REGU5254198</v>
      </c>
      <c r="AX1949" s="182" t="e">
        <f>_xlfn.XLOOKUP(D1949,'[2]OPS Loading report (Read Only)'!E:E,'[2]OPS Loading report (Read Only)'!H:H)</f>
        <v>#N/A</v>
      </c>
      <c r="AY1949" s="85"/>
      <c r="AZ1949" s="271"/>
      <c r="BA1949" s="85"/>
      <c r="BB1949" s="85"/>
      <c r="BC1949" s="85"/>
      <c r="BD1949" s="85"/>
      <c r="BE1949" s="85"/>
      <c r="BF1949" s="85"/>
      <c r="BG1949" s="85"/>
      <c r="BH1949" s="85"/>
      <c r="BI1949" s="85"/>
      <c r="BJ1949" s="85"/>
      <c r="BK1949" s="85"/>
      <c r="BL1949" s="85"/>
      <c r="BM1949" s="85"/>
      <c r="BN1949" s="85"/>
      <c r="BO1949" s="85"/>
      <c r="BP1949" s="85"/>
      <c r="BQ1949" s="85"/>
      <c r="BR1949" s="85"/>
      <c r="BS1949" s="85"/>
      <c r="BT1949" s="75">
        <f>IF(COUNTIF($C$3:C1949, C1949)=1, 1, 0)</f>
        <v>0</v>
      </c>
      <c r="BU1949" s="337" t="s">
        <v>6787</v>
      </c>
      <c r="BV1949" s="340">
        <v>46128</v>
      </c>
      <c r="BW1949" s="85"/>
      <c r="BX1949" s="85"/>
      <c r="BY1949" s="85"/>
      <c r="BZ1949" s="87">
        <f t="shared" si="612"/>
        <v>12</v>
      </c>
      <c r="CA1949" s="85"/>
      <c r="CB1949" s="88">
        <f t="shared" si="601"/>
        <v>16</v>
      </c>
      <c r="CC1949" s="172"/>
      <c r="CD1949" s="85"/>
      <c r="CE1949" s="171">
        <f t="shared" si="603"/>
        <v>4</v>
      </c>
      <c r="CF1949" s="173">
        <v>6299520</v>
      </c>
      <c r="CG1949" s="173">
        <v>3937200</v>
      </c>
      <c r="CH1949" s="173">
        <v>10236720</v>
      </c>
      <c r="CI1949" s="397">
        <v>26248</v>
      </c>
      <c r="CJ1949" s="171">
        <f t="shared" si="604"/>
        <v>3</v>
      </c>
      <c r="CK1949" s="171">
        <f t="shared" si="605"/>
        <v>13</v>
      </c>
      <c r="CL1949" s="85" t="s">
        <v>6243</v>
      </c>
      <c r="CM1949" s="22" t="str">
        <f t="shared" si="613"/>
        <v>1C26TAA^28935</v>
      </c>
    </row>
    <row r="1950" spans="1:91" ht="14.45" customHeight="1" x14ac:dyDescent="0.25">
      <c r="A1950" s="183"/>
      <c r="B1950" s="89" t="s">
        <v>102</v>
      </c>
      <c r="C1950" s="270" t="s">
        <v>6783</v>
      </c>
      <c r="D1950" s="265">
        <v>145716498</v>
      </c>
      <c r="E1950" s="241">
        <v>5320007972</v>
      </c>
      <c r="F1950" s="231">
        <v>46099</v>
      </c>
      <c r="G1950" s="265" t="s">
        <v>1186</v>
      </c>
      <c r="H1950" s="265" t="s">
        <v>2963</v>
      </c>
      <c r="I1950" s="265" t="s">
        <v>105</v>
      </c>
      <c r="J1950" s="265" t="s">
        <v>1161</v>
      </c>
      <c r="K1950" s="265" t="s">
        <v>242</v>
      </c>
      <c r="L1950" s="231">
        <v>46113</v>
      </c>
      <c r="M1950" s="265">
        <v>0</v>
      </c>
      <c r="N1950" s="85" t="s">
        <v>7175</v>
      </c>
      <c r="O1950" s="85" t="s">
        <v>7176</v>
      </c>
      <c r="P1950" s="85">
        <v>2830050894</v>
      </c>
      <c r="Q1950" s="231">
        <v>46109</v>
      </c>
      <c r="R1950" s="241">
        <v>1209397785</v>
      </c>
      <c r="S1950" s="241">
        <v>224382904</v>
      </c>
      <c r="T1950" s="231">
        <v>46109</v>
      </c>
      <c r="U1950" s="261">
        <v>6424.3159999999998</v>
      </c>
      <c r="V1950" s="261">
        <v>6254.0460000000003</v>
      </c>
      <c r="W1950" s="241">
        <v>7</v>
      </c>
      <c r="X1950" s="241">
        <v>0</v>
      </c>
      <c r="Y1950" s="270" t="s">
        <v>7177</v>
      </c>
      <c r="Z1950" s="241" t="s">
        <v>258</v>
      </c>
      <c r="AA1950" s="85" t="s">
        <v>6709</v>
      </c>
      <c r="AB1950" s="241" t="s">
        <v>6710</v>
      </c>
      <c r="AC1950" s="270" t="s">
        <v>6783</v>
      </c>
      <c r="AD1950" s="75" t="s">
        <v>113</v>
      </c>
      <c r="AE1950" s="231">
        <v>46118</v>
      </c>
      <c r="AF1950" s="375">
        <v>46115</v>
      </c>
      <c r="AG1950" s="375">
        <v>46111.625</v>
      </c>
      <c r="AH1950" s="375">
        <v>46111.625</v>
      </c>
      <c r="AI1950" s="231">
        <v>46105</v>
      </c>
      <c r="AJ1950" s="231">
        <v>46118</v>
      </c>
      <c r="AK1950" s="231">
        <v>46118</v>
      </c>
      <c r="AL1950" s="231">
        <v>46107</v>
      </c>
      <c r="AM1950" s="231">
        <v>46120</v>
      </c>
      <c r="AN1950" s="231">
        <v>46120</v>
      </c>
      <c r="AO1950" s="95" t="s">
        <v>121</v>
      </c>
      <c r="AP1950" s="95" t="s">
        <v>121</v>
      </c>
      <c r="AQ1950" s="95" t="s">
        <v>121</v>
      </c>
      <c r="AR1950" s="95" t="s">
        <v>121</v>
      </c>
      <c r="AS1950" s="95" t="s">
        <v>121</v>
      </c>
      <c r="AT1950" s="95" t="s">
        <v>121</v>
      </c>
      <c r="AU1950" s="82" t="s">
        <v>6241</v>
      </c>
      <c r="AV1950" s="290">
        <v>46109</v>
      </c>
      <c r="AW1950" s="75" t="str">
        <f>_xlfn.XLOOKUP(D1950,'[1]OPS Loading report'!$E:$E,'[1]OPS Loading report'!$G:$G)</f>
        <v> </v>
      </c>
      <c r="AX1950" s="182" t="e">
        <f>_xlfn.XLOOKUP(D1950,'[2]OPS Loading report (Read Only)'!E:E,'[2]OPS Loading report (Read Only)'!H:H)</f>
        <v>#N/A</v>
      </c>
      <c r="AY1950" s="85"/>
      <c r="AZ1950" s="271"/>
      <c r="BA1950" s="85"/>
      <c r="BB1950" s="85"/>
      <c r="BC1950" s="85"/>
      <c r="BD1950" s="85"/>
      <c r="BE1950" s="85"/>
      <c r="BF1950" s="85"/>
      <c r="BG1950" s="85"/>
      <c r="BH1950" s="85"/>
      <c r="BI1950" s="85"/>
      <c r="BJ1950" s="85"/>
      <c r="BK1950" s="85"/>
      <c r="BL1950" s="85"/>
      <c r="BM1950" s="85"/>
      <c r="BN1950" s="85"/>
      <c r="BO1950" s="85"/>
      <c r="BP1950" s="85"/>
      <c r="BQ1950" s="85"/>
      <c r="BR1950" s="85"/>
      <c r="BS1950" s="85"/>
      <c r="BT1950" s="75">
        <f>IF(COUNTIF($C$3:C1950, C1950)=1, 1, 0)</f>
        <v>0</v>
      </c>
      <c r="BU1950" s="337" t="s">
        <v>6787</v>
      </c>
      <c r="BV1950" s="340">
        <v>46128</v>
      </c>
      <c r="BW1950" s="85"/>
      <c r="BX1950" s="85"/>
      <c r="BY1950" s="85"/>
      <c r="BZ1950" s="87">
        <f t="shared" si="612"/>
        <v>12</v>
      </c>
      <c r="CA1950" s="85"/>
      <c r="CB1950" s="88">
        <f t="shared" si="601"/>
        <v>16</v>
      </c>
      <c r="CC1950" s="172"/>
      <c r="CD1950" s="85"/>
      <c r="CE1950" s="171">
        <f t="shared" si="603"/>
        <v>4</v>
      </c>
      <c r="CF1950" s="173"/>
      <c r="CG1950" s="173"/>
      <c r="CH1950" s="173"/>
      <c r="CI1950" s="85"/>
      <c r="CJ1950" s="171">
        <f t="shared" si="604"/>
        <v>3</v>
      </c>
      <c r="CK1950" s="171">
        <f t="shared" si="605"/>
        <v>13</v>
      </c>
      <c r="CL1950" s="85" t="s">
        <v>6243</v>
      </c>
      <c r="CM1950" s="22" t="str">
        <f t="shared" si="613"/>
        <v>1C26TAA^28935</v>
      </c>
    </row>
    <row r="1951" spans="1:91" ht="14.45" customHeight="1" x14ac:dyDescent="0.25">
      <c r="A1951" s="183"/>
      <c r="B1951" s="89" t="s">
        <v>102</v>
      </c>
      <c r="C1951" s="365" t="s">
        <v>7164</v>
      </c>
      <c r="D1951" s="265">
        <v>145716497</v>
      </c>
      <c r="E1951" s="241">
        <v>5320007986</v>
      </c>
      <c r="F1951" s="231">
        <v>46100</v>
      </c>
      <c r="G1951" s="265" t="s">
        <v>1186</v>
      </c>
      <c r="H1951" s="265" t="s">
        <v>2963</v>
      </c>
      <c r="I1951" s="265" t="s">
        <v>105</v>
      </c>
      <c r="J1951" s="265" t="s">
        <v>1161</v>
      </c>
      <c r="K1951" s="265" t="s">
        <v>242</v>
      </c>
      <c r="L1951" s="231">
        <v>46119</v>
      </c>
      <c r="M1951" s="265">
        <v>40</v>
      </c>
      <c r="N1951" s="85" t="s">
        <v>7178</v>
      </c>
      <c r="O1951" s="85" t="s">
        <v>7179</v>
      </c>
      <c r="P1951" s="85">
        <v>2830051056</v>
      </c>
      <c r="Q1951" s="231">
        <v>46112</v>
      </c>
      <c r="R1951" s="241">
        <v>1209398526</v>
      </c>
      <c r="S1951" s="241">
        <v>224380241</v>
      </c>
      <c r="T1951" s="231">
        <v>46112</v>
      </c>
      <c r="U1951" s="261">
        <v>10532.98</v>
      </c>
      <c r="V1951" s="261">
        <v>10099.991</v>
      </c>
      <c r="W1951" s="241">
        <v>11</v>
      </c>
      <c r="X1951" s="241">
        <v>30</v>
      </c>
      <c r="Y1951" s="270" t="s">
        <v>7180</v>
      </c>
      <c r="Z1951" s="241" t="s">
        <v>258</v>
      </c>
      <c r="AA1951" s="85" t="s">
        <v>6709</v>
      </c>
      <c r="AB1951" s="241" t="s">
        <v>6710</v>
      </c>
      <c r="AC1951" s="365" t="s">
        <v>7164</v>
      </c>
      <c r="AD1951" s="75" t="s">
        <v>113</v>
      </c>
      <c r="AE1951" s="231">
        <v>46118</v>
      </c>
      <c r="AF1951" s="375">
        <v>46115</v>
      </c>
      <c r="AG1951" s="375">
        <v>46113.625</v>
      </c>
      <c r="AH1951" s="375">
        <v>46113.625</v>
      </c>
      <c r="AI1951" s="231">
        <v>46105</v>
      </c>
      <c r="AJ1951" s="231">
        <v>46118</v>
      </c>
      <c r="AK1951" s="231">
        <v>46118</v>
      </c>
      <c r="AL1951" s="231">
        <v>46107</v>
      </c>
      <c r="AM1951" s="231">
        <v>46120</v>
      </c>
      <c r="AN1951" s="231">
        <v>46120</v>
      </c>
      <c r="AO1951" s="95" t="s">
        <v>121</v>
      </c>
      <c r="AP1951" s="95" t="s">
        <v>121</v>
      </c>
      <c r="AQ1951" s="95" t="s">
        <v>121</v>
      </c>
      <c r="AR1951" s="95" t="s">
        <v>121</v>
      </c>
      <c r="AS1951" s="95" t="s">
        <v>121</v>
      </c>
      <c r="AT1951" s="95" t="s">
        <v>121</v>
      </c>
      <c r="AU1951" s="82" t="s">
        <v>6241</v>
      </c>
      <c r="AV1951" s="290">
        <v>46110</v>
      </c>
      <c r="AW1951" s="75" t="str">
        <f>_xlfn.XLOOKUP(D1951,'[1]OPS Loading report'!$E:$E,'[1]OPS Loading report'!$G:$G)</f>
        <v>TXGU7269854</v>
      </c>
      <c r="AX1951" s="182"/>
      <c r="AY1951" s="85"/>
      <c r="AZ1951" s="271"/>
      <c r="BA1951" s="85"/>
      <c r="BB1951" s="85"/>
      <c r="BC1951" s="85"/>
      <c r="BD1951" s="85"/>
      <c r="BE1951" s="85"/>
      <c r="BF1951" s="85"/>
      <c r="BG1951" s="85"/>
      <c r="BH1951" s="85"/>
      <c r="BI1951" s="85"/>
      <c r="BJ1951" s="85"/>
      <c r="BK1951" s="85"/>
      <c r="BL1951" s="85"/>
      <c r="BM1951" s="85"/>
      <c r="BN1951" s="85"/>
      <c r="BO1951" s="85"/>
      <c r="BP1951" s="85"/>
      <c r="BQ1951" s="85"/>
      <c r="BR1951" s="85"/>
      <c r="BS1951" s="85"/>
      <c r="BT1951" s="75">
        <f>IF(COUNTIF($C$3:C1951, C1951)=1, 1, 0)</f>
        <v>0</v>
      </c>
      <c r="BU1951" s="444" t="s">
        <v>7168</v>
      </c>
      <c r="BV1951" s="399">
        <v>46128</v>
      </c>
      <c r="BW1951" s="85"/>
      <c r="BX1951" s="85"/>
      <c r="BY1951" s="85"/>
      <c r="BZ1951" s="87">
        <f t="shared" si="612"/>
        <v>12</v>
      </c>
      <c r="CA1951" s="85"/>
      <c r="CB1951" s="88">
        <f t="shared" si="601"/>
        <v>16</v>
      </c>
      <c r="CC1951" s="172"/>
      <c r="CD1951" s="85"/>
      <c r="CE1951" s="171">
        <f t="shared" si="603"/>
        <v>4</v>
      </c>
      <c r="CF1951" s="463">
        <v>6299520</v>
      </c>
      <c r="CG1951" s="463">
        <v>3937200</v>
      </c>
      <c r="CH1951" s="463">
        <v>10236720</v>
      </c>
      <c r="CI1951" s="176">
        <v>26248</v>
      </c>
      <c r="CJ1951" s="87">
        <f t="shared" si="604"/>
        <v>3</v>
      </c>
      <c r="CK1951" s="171">
        <f t="shared" si="605"/>
        <v>13</v>
      </c>
      <c r="CL1951" s="176" t="s">
        <v>6243</v>
      </c>
      <c r="CM1951" s="22" t="str">
        <f t="shared" si="613"/>
        <v>1C26TAA^28936</v>
      </c>
    </row>
    <row r="1952" spans="1:91" ht="14.45" customHeight="1" x14ac:dyDescent="0.25">
      <c r="A1952" s="183"/>
      <c r="B1952" s="89" t="s">
        <v>102</v>
      </c>
      <c r="C1952" s="365" t="s">
        <v>7164</v>
      </c>
      <c r="D1952" s="265">
        <v>145662830</v>
      </c>
      <c r="E1952" s="241">
        <v>5320007986</v>
      </c>
      <c r="F1952" s="231">
        <v>46100</v>
      </c>
      <c r="G1952" s="265" t="s">
        <v>1274</v>
      </c>
      <c r="H1952" s="265" t="s">
        <v>2963</v>
      </c>
      <c r="I1952" s="265" t="s">
        <v>105</v>
      </c>
      <c r="J1952" s="265" t="s">
        <v>1161</v>
      </c>
      <c r="K1952" s="265" t="s">
        <v>242</v>
      </c>
      <c r="L1952" s="231">
        <v>46113</v>
      </c>
      <c r="M1952" s="265">
        <v>0</v>
      </c>
      <c r="N1952" s="85" t="s">
        <v>7178</v>
      </c>
      <c r="O1952" s="85" t="s">
        <v>7179</v>
      </c>
      <c r="P1952" s="85">
        <v>2830051055</v>
      </c>
      <c r="Q1952" s="231">
        <v>46112</v>
      </c>
      <c r="R1952" s="241">
        <v>1209398525</v>
      </c>
      <c r="S1952" s="241">
        <v>224380243</v>
      </c>
      <c r="T1952" s="231">
        <v>46112</v>
      </c>
      <c r="U1952" s="261">
        <v>9696.4210000000003</v>
      </c>
      <c r="V1952" s="261">
        <v>9449.8259999999991</v>
      </c>
      <c r="W1952" s="241">
        <v>10</v>
      </c>
      <c r="X1952" s="241">
        <v>4</v>
      </c>
      <c r="Y1952" s="270" t="s">
        <v>7180</v>
      </c>
      <c r="Z1952" s="241" t="s">
        <v>258</v>
      </c>
      <c r="AA1952" s="85" t="s">
        <v>6709</v>
      </c>
      <c r="AB1952" s="241" t="s">
        <v>6710</v>
      </c>
      <c r="AC1952" s="365" t="s">
        <v>7164</v>
      </c>
      <c r="AD1952" s="75" t="s">
        <v>113</v>
      </c>
      <c r="AE1952" s="231">
        <v>46118</v>
      </c>
      <c r="AF1952" s="375">
        <v>46115</v>
      </c>
      <c r="AG1952" s="375">
        <v>46113.625</v>
      </c>
      <c r="AH1952" s="375">
        <v>46113.625</v>
      </c>
      <c r="AI1952" s="231">
        <v>46105</v>
      </c>
      <c r="AJ1952" s="231">
        <v>46118</v>
      </c>
      <c r="AK1952" s="231">
        <v>46118</v>
      </c>
      <c r="AL1952" s="231">
        <v>46107</v>
      </c>
      <c r="AM1952" s="231">
        <v>46120</v>
      </c>
      <c r="AN1952" s="231">
        <v>46120</v>
      </c>
      <c r="AO1952" s="95" t="s">
        <v>121</v>
      </c>
      <c r="AP1952" s="95" t="s">
        <v>121</v>
      </c>
      <c r="AQ1952" s="95" t="s">
        <v>121</v>
      </c>
      <c r="AR1952" s="95" t="s">
        <v>121</v>
      </c>
      <c r="AS1952" s="95" t="s">
        <v>121</v>
      </c>
      <c r="AT1952" s="95" t="s">
        <v>121</v>
      </c>
      <c r="AU1952" s="82" t="s">
        <v>6241</v>
      </c>
      <c r="AV1952" s="290">
        <v>46110</v>
      </c>
      <c r="AW1952" s="75" t="str">
        <f>_xlfn.XLOOKUP(D1952,'[1]OPS Loading report'!$E:$E,'[1]OPS Loading report'!$G:$G)</f>
        <v> </v>
      </c>
      <c r="AX1952" s="182"/>
      <c r="AY1952" s="85"/>
      <c r="AZ1952" s="271"/>
      <c r="BA1952" s="85"/>
      <c r="BB1952" s="85"/>
      <c r="BC1952" s="85"/>
      <c r="BD1952" s="85"/>
      <c r="BE1952" s="85"/>
      <c r="BF1952" s="85"/>
      <c r="BG1952" s="85"/>
      <c r="BH1952" s="85"/>
      <c r="BI1952" s="85"/>
      <c r="BJ1952" s="85"/>
      <c r="BK1952" s="85"/>
      <c r="BL1952" s="85"/>
      <c r="BM1952" s="85"/>
      <c r="BN1952" s="85"/>
      <c r="BO1952" s="85"/>
      <c r="BP1952" s="85"/>
      <c r="BQ1952" s="85"/>
      <c r="BR1952" s="85"/>
      <c r="BS1952" s="85"/>
      <c r="BT1952" s="75">
        <f>IF(COUNTIF($C$3:C1952, C1952)=1, 1, 0)</f>
        <v>0</v>
      </c>
      <c r="BU1952" s="444" t="s">
        <v>7168</v>
      </c>
      <c r="BV1952" s="399">
        <v>46128</v>
      </c>
      <c r="BW1952" s="85"/>
      <c r="BX1952" s="85"/>
      <c r="BY1952" s="85"/>
      <c r="BZ1952" s="87">
        <f t="shared" si="612"/>
        <v>12</v>
      </c>
      <c r="CA1952" s="85"/>
      <c r="CB1952" s="88">
        <f t="shared" si="601"/>
        <v>16</v>
      </c>
      <c r="CC1952" s="172"/>
      <c r="CD1952" s="85"/>
      <c r="CE1952" s="171">
        <f t="shared" si="603"/>
        <v>4</v>
      </c>
      <c r="CF1952" s="173"/>
      <c r="CG1952" s="173"/>
      <c r="CH1952" s="173"/>
      <c r="CI1952" s="85"/>
      <c r="CJ1952" s="87">
        <f t="shared" si="604"/>
        <v>3</v>
      </c>
      <c r="CK1952" s="171">
        <f t="shared" si="605"/>
        <v>13</v>
      </c>
      <c r="CL1952" s="176" t="s">
        <v>6243</v>
      </c>
      <c r="CM1952" s="22" t="str">
        <f t="shared" si="613"/>
        <v>1C26TAA^28936</v>
      </c>
    </row>
    <row r="1953" spans="1:91" s="255" customFormat="1" ht="14.45" customHeight="1" x14ac:dyDescent="0.25">
      <c r="A1953" s="415"/>
      <c r="B1953" s="89" t="s">
        <v>102</v>
      </c>
      <c r="C1953" s="246" t="s">
        <v>7181</v>
      </c>
      <c r="D1953" s="464">
        <v>145687003</v>
      </c>
      <c r="E1953" s="465"/>
      <c r="F1953" s="466">
        <v>46100</v>
      </c>
      <c r="G1953" s="464" t="s">
        <v>1280</v>
      </c>
      <c r="H1953" s="464" t="s">
        <v>2963</v>
      </c>
      <c r="I1953" s="464" t="s">
        <v>105</v>
      </c>
      <c r="J1953" s="464" t="s">
        <v>1161</v>
      </c>
      <c r="K1953" s="464" t="s">
        <v>242</v>
      </c>
      <c r="L1953" s="466">
        <v>46118</v>
      </c>
      <c r="M1953" s="464">
        <v>40</v>
      </c>
      <c r="N1953" s="467" t="s">
        <v>7182</v>
      </c>
      <c r="O1953" s="467" t="s">
        <v>7183</v>
      </c>
      <c r="P1953" s="467">
        <v>2830050939</v>
      </c>
      <c r="Q1953" s="466">
        <v>46110</v>
      </c>
      <c r="R1953" s="465">
        <v>1209397929</v>
      </c>
      <c r="S1953" s="465">
        <v>224387008</v>
      </c>
      <c r="T1953" s="466">
        <v>46110</v>
      </c>
      <c r="U1953" s="468">
        <v>17020.963</v>
      </c>
      <c r="V1953" s="468">
        <v>16412.848999999998</v>
      </c>
      <c r="W1953" s="465">
        <v>20</v>
      </c>
      <c r="X1953" s="465">
        <v>6</v>
      </c>
      <c r="Y1953" s="469">
        <v>7267447464</v>
      </c>
      <c r="Z1953" s="465" t="s">
        <v>354</v>
      </c>
      <c r="AA1953" s="467" t="s">
        <v>6709</v>
      </c>
      <c r="AB1953" s="465" t="s">
        <v>6710</v>
      </c>
      <c r="AC1953" s="246" t="s">
        <v>7181</v>
      </c>
      <c r="AD1953" s="419" t="s">
        <v>113</v>
      </c>
      <c r="AE1953" s="466">
        <v>46118</v>
      </c>
      <c r="AF1953" s="80">
        <v>46115</v>
      </c>
      <c r="AG1953" s="80">
        <v>46114.375</v>
      </c>
      <c r="AH1953" s="80">
        <v>46114.375</v>
      </c>
      <c r="AI1953" s="74">
        <v>46105</v>
      </c>
      <c r="AJ1953" s="99">
        <v>46116</v>
      </c>
      <c r="AK1953" s="353">
        <v>46118</v>
      </c>
      <c r="AL1953" s="353">
        <v>46107</v>
      </c>
      <c r="AM1953" s="353">
        <v>46119</v>
      </c>
      <c r="AN1953" s="74">
        <v>46120</v>
      </c>
      <c r="AO1953" s="81">
        <f>IF(AH1953&lt;AG1953,IF(AH1953=0,"",AH1953-1),IF(AG1953=0,"",AG1953-1))</f>
        <v>46113.375</v>
      </c>
      <c r="AP1953" s="81">
        <f>IF(AH1953&lt;AG1953,IF(AH1953=0,"",AH1953),IF(AG1953=0,"",AG1953))</f>
        <v>46114.375</v>
      </c>
      <c r="AQ1953" s="81">
        <f>IF(AH1953&lt;AG1953,IF(AH1953=0,"",AH1953),IF(AG1953=0,"",AG1953))</f>
        <v>46114.375</v>
      </c>
      <c r="AR1953" s="81">
        <f>IF(AI1953=0,"",IF(AI1953&lt;AJ1953,AJ1953+1,AI1953+1))</f>
        <v>46117</v>
      </c>
      <c r="AS1953" s="81">
        <f>IF(AI1953=0,"",IF(AE1953=0,IF(AJ1953=0,AI1953+2,AJ1953+2),AE1953+2))</f>
        <v>46120</v>
      </c>
      <c r="AT1953" s="81">
        <f>IF(AI1953=0,"",IF(AI1953&lt;AJ1953,AJ1953+1,AI1953+1))</f>
        <v>46117</v>
      </c>
      <c r="AU1953" s="82" t="s">
        <v>6196</v>
      </c>
      <c r="AV1953" s="290">
        <v>46110</v>
      </c>
      <c r="AW1953" s="75" t="str">
        <f>_xlfn.XLOOKUP(D1953,'[1]OPS Loading report'!$E:$E,'[1]OPS Loading report'!$G:$G)</f>
        <v>OOCU9481401</v>
      </c>
      <c r="AX1953" s="75">
        <f>_xlfn.XLOOKUP(D1953,'[1]OPS Loading report'!$E:$E,'[1]OPS Loading report'!$H:$H)</f>
        <v>32705421</v>
      </c>
      <c r="AY1953" s="467"/>
      <c r="AZ1953" s="470"/>
      <c r="BA1953" s="467"/>
      <c r="BB1953" s="467"/>
      <c r="BC1953" s="467"/>
      <c r="BD1953" s="467"/>
      <c r="BE1953" s="467"/>
      <c r="BF1953" s="467"/>
      <c r="BG1953" s="467"/>
      <c r="BH1953" s="467"/>
      <c r="BI1953" s="467"/>
      <c r="BJ1953" s="467"/>
      <c r="BK1953" s="467"/>
      <c r="BL1953" s="467"/>
      <c r="BM1953" s="467"/>
      <c r="BN1953" s="467"/>
      <c r="BO1953" s="467"/>
      <c r="BP1953" s="467"/>
      <c r="BQ1953" s="467"/>
      <c r="BR1953" s="467"/>
      <c r="BS1953" s="467"/>
      <c r="BT1953" s="139">
        <f>IF(COUNTIF($C$3:C1953, C1953)=1, 1, 0)</f>
        <v>1</v>
      </c>
      <c r="BU1953" s="471" t="s">
        <v>7184</v>
      </c>
      <c r="BV1953" s="472">
        <v>46118</v>
      </c>
      <c r="BW1953" s="467"/>
      <c r="BX1953" s="467"/>
      <c r="BY1953" s="467"/>
      <c r="BZ1953" s="87">
        <f t="shared" si="612"/>
        <v>12</v>
      </c>
      <c r="CA1953" s="467"/>
      <c r="CB1953" s="88">
        <f t="shared" si="601"/>
        <v>15</v>
      </c>
      <c r="CC1953" s="473"/>
      <c r="CD1953" s="467"/>
      <c r="CE1953" s="171">
        <f t="shared" si="603"/>
        <v>4</v>
      </c>
      <c r="CF1953" s="474">
        <v>5264200</v>
      </c>
      <c r="CG1953" s="474"/>
      <c r="CH1953" s="474">
        <v>5264200</v>
      </c>
      <c r="CI1953" s="467">
        <v>26321</v>
      </c>
      <c r="CJ1953" s="87">
        <f t="shared" si="604"/>
        <v>3</v>
      </c>
      <c r="CK1953" s="87">
        <f t="shared" si="605"/>
        <v>13</v>
      </c>
      <c r="CL1953" s="22" t="s">
        <v>6198</v>
      </c>
      <c r="CM1953" s="22" t="str">
        <f t="shared" si="613"/>
        <v>1C26TAB^00067837</v>
      </c>
    </row>
    <row r="1954" spans="1:91" ht="14.45" customHeight="1" x14ac:dyDescent="0.25">
      <c r="A1954" s="75">
        <f>ROW()-2</f>
        <v>1952</v>
      </c>
      <c r="B1954" s="70" t="s">
        <v>102</v>
      </c>
      <c r="C1954" s="270">
        <v>267241434</v>
      </c>
      <c r="D1954" s="265">
        <v>145715693</v>
      </c>
      <c r="E1954" s="241">
        <v>5320007924</v>
      </c>
      <c r="F1954" s="231">
        <v>46099</v>
      </c>
      <c r="G1954" s="265" t="s">
        <v>1188</v>
      </c>
      <c r="H1954" s="265" t="s">
        <v>2963</v>
      </c>
      <c r="I1954" s="265" t="s">
        <v>105</v>
      </c>
      <c r="J1954" s="85" t="s">
        <v>1161</v>
      </c>
      <c r="K1954" s="265" t="s">
        <v>242</v>
      </c>
      <c r="L1954" s="231">
        <v>46114</v>
      </c>
      <c r="M1954" s="265">
        <v>40</v>
      </c>
      <c r="N1954" s="85" t="s">
        <v>7185</v>
      </c>
      <c r="O1954" s="85" t="s">
        <v>7186</v>
      </c>
      <c r="P1954" s="85">
        <v>2830050423</v>
      </c>
      <c r="Q1954" s="231">
        <v>46101</v>
      </c>
      <c r="R1954" s="241">
        <v>1209395261</v>
      </c>
      <c r="S1954" s="241">
        <v>224345777</v>
      </c>
      <c r="T1954" s="231">
        <v>46101</v>
      </c>
      <c r="U1954" s="261">
        <v>2234.4569999999999</v>
      </c>
      <c r="V1954" s="261">
        <v>2175.2919999999999</v>
      </c>
      <c r="W1954" s="241">
        <v>3</v>
      </c>
      <c r="X1954" s="241">
        <v>2</v>
      </c>
      <c r="Y1954" s="270">
        <v>267388183</v>
      </c>
      <c r="Z1954" s="241" t="s">
        <v>110</v>
      </c>
      <c r="AA1954" s="85" t="s">
        <v>6180</v>
      </c>
      <c r="AB1954" s="241" t="s">
        <v>6181</v>
      </c>
      <c r="AC1954" s="270">
        <v>267241434</v>
      </c>
      <c r="AD1954" s="75" t="s">
        <v>113</v>
      </c>
      <c r="AE1954" s="74">
        <v>46106</v>
      </c>
      <c r="AF1954" s="130">
        <v>46105.041666666664</v>
      </c>
      <c r="AG1954" s="130">
        <v>46103.291666666664</v>
      </c>
      <c r="AH1954" s="130">
        <v>46103.291666666664</v>
      </c>
      <c r="AI1954" s="74">
        <v>46104</v>
      </c>
      <c r="AJ1954" s="74">
        <v>46106</v>
      </c>
      <c r="AK1954" s="225">
        <v>46106</v>
      </c>
      <c r="AL1954" s="74">
        <v>46110</v>
      </c>
      <c r="AM1954" s="74"/>
      <c r="AN1954" s="74">
        <v>46110</v>
      </c>
      <c r="AO1954" s="95" t="s">
        <v>121</v>
      </c>
      <c r="AP1954" s="95" t="s">
        <v>121</v>
      </c>
      <c r="AQ1954" s="95" t="s">
        <v>121</v>
      </c>
      <c r="AR1954" s="95" t="s">
        <v>121</v>
      </c>
      <c r="AS1954" s="95" t="s">
        <v>121</v>
      </c>
      <c r="AT1954" s="81" t="s">
        <v>2057</v>
      </c>
      <c r="AU1954" s="82" t="s">
        <v>5500</v>
      </c>
      <c r="AV1954" s="134">
        <v>46101</v>
      </c>
      <c r="AW1954" s="75" t="s">
        <v>7187</v>
      </c>
      <c r="AX1954" s="75" t="s">
        <v>7188</v>
      </c>
      <c r="AY1954" s="85"/>
      <c r="AZ1954" s="271"/>
      <c r="BA1954" s="85"/>
      <c r="BB1954" s="85"/>
      <c r="BC1954" s="85"/>
      <c r="BD1954" s="85"/>
      <c r="BE1954" s="85"/>
      <c r="BF1954" s="85"/>
      <c r="BG1954" s="85"/>
      <c r="BH1954" s="85"/>
      <c r="BI1954" s="85"/>
      <c r="BJ1954" s="85"/>
      <c r="BK1954" s="85"/>
      <c r="BL1954" s="85"/>
      <c r="BM1954" s="85"/>
      <c r="BN1954" s="85"/>
      <c r="BO1954" s="85"/>
      <c r="BP1954" s="85"/>
      <c r="BQ1954" s="85"/>
      <c r="BR1954" s="85"/>
      <c r="BS1954" s="85"/>
      <c r="BT1954" s="75">
        <f>IF(COUNTIF($C$3:C1954, C1954)=1, 1, 0)</f>
        <v>0</v>
      </c>
      <c r="BU1954" s="337" t="s">
        <v>7150</v>
      </c>
      <c r="BV1954" s="340">
        <v>46106</v>
      </c>
      <c r="BW1954" s="85"/>
      <c r="BX1954" s="85"/>
      <c r="BY1954" s="85"/>
      <c r="BZ1954" s="87">
        <f t="shared" si="612"/>
        <v>12</v>
      </c>
      <c r="CA1954" s="85"/>
      <c r="CB1954" s="88">
        <f t="shared" si="601"/>
        <v>13</v>
      </c>
      <c r="CC1954" s="172"/>
      <c r="CD1954" s="85"/>
      <c r="CE1954" s="171">
        <f t="shared" si="603"/>
        <v>3</v>
      </c>
      <c r="CF1954" s="173">
        <v>4065392</v>
      </c>
      <c r="CG1954" s="173">
        <v>3049044</v>
      </c>
      <c r="CH1954" s="173">
        <v>7114436</v>
      </c>
      <c r="CI1954" s="85">
        <v>26746</v>
      </c>
      <c r="CJ1954" s="87">
        <f t="shared" si="604"/>
        <v>3</v>
      </c>
      <c r="CK1954" s="87">
        <f t="shared" si="605"/>
        <v>12</v>
      </c>
      <c r="CL1954" s="22" t="s">
        <v>5125</v>
      </c>
      <c r="CM1954" s="22" t="s">
        <v>7151</v>
      </c>
    </row>
    <row r="1955" spans="1:91" ht="14.45" customHeight="1" x14ac:dyDescent="0.25">
      <c r="A1955" s="75">
        <f>ROW()-2</f>
        <v>1953</v>
      </c>
      <c r="B1955" s="70" t="s">
        <v>102</v>
      </c>
      <c r="C1955" s="270">
        <v>267241434</v>
      </c>
      <c r="D1955" s="265">
        <v>145715666</v>
      </c>
      <c r="E1955" s="241">
        <v>5320007924</v>
      </c>
      <c r="F1955" s="231">
        <v>46099</v>
      </c>
      <c r="G1955" s="265" t="s">
        <v>1246</v>
      </c>
      <c r="H1955" s="265" t="s">
        <v>2963</v>
      </c>
      <c r="I1955" s="265" t="s">
        <v>105</v>
      </c>
      <c r="J1955" s="265" t="s">
        <v>1161</v>
      </c>
      <c r="K1955" s="265" t="s">
        <v>242</v>
      </c>
      <c r="L1955" s="231">
        <v>46113</v>
      </c>
      <c r="M1955" s="265">
        <v>0</v>
      </c>
      <c r="N1955" s="85" t="s">
        <v>7185</v>
      </c>
      <c r="O1955" s="85" t="s">
        <v>7186</v>
      </c>
      <c r="P1955" s="85">
        <v>2830050422</v>
      </c>
      <c r="Q1955" s="231">
        <v>46101</v>
      </c>
      <c r="R1955" s="241">
        <v>1209395260</v>
      </c>
      <c r="S1955" s="241">
        <v>224345783</v>
      </c>
      <c r="T1955" s="231">
        <v>46101</v>
      </c>
      <c r="U1955" s="261">
        <v>3148.828</v>
      </c>
      <c r="V1955" s="261">
        <v>3029.5239999999999</v>
      </c>
      <c r="W1955" s="241">
        <v>4</v>
      </c>
      <c r="X1955" s="241">
        <v>3</v>
      </c>
      <c r="Y1955" s="270">
        <v>267388183</v>
      </c>
      <c r="Z1955" s="241" t="s">
        <v>110</v>
      </c>
      <c r="AA1955" s="85" t="s">
        <v>6180</v>
      </c>
      <c r="AB1955" s="241" t="s">
        <v>6181</v>
      </c>
      <c r="AC1955" s="270">
        <v>267241434</v>
      </c>
      <c r="AD1955" s="75" t="s">
        <v>113</v>
      </c>
      <c r="AE1955" s="74">
        <v>46106</v>
      </c>
      <c r="AF1955" s="130">
        <v>46105.041666666664</v>
      </c>
      <c r="AG1955" s="130">
        <v>46103.291666666664</v>
      </c>
      <c r="AH1955" s="130">
        <v>46103.291666666664</v>
      </c>
      <c r="AI1955" s="74">
        <v>46104</v>
      </c>
      <c r="AJ1955" s="74">
        <v>46106</v>
      </c>
      <c r="AK1955" s="74">
        <v>46106</v>
      </c>
      <c r="AL1955" s="74">
        <v>46110</v>
      </c>
      <c r="AM1955" s="74"/>
      <c r="AN1955" s="74">
        <v>46110</v>
      </c>
      <c r="AO1955" s="95" t="s">
        <v>121</v>
      </c>
      <c r="AP1955" s="95" t="s">
        <v>121</v>
      </c>
      <c r="AQ1955" s="95" t="s">
        <v>121</v>
      </c>
      <c r="AR1955" s="95" t="s">
        <v>121</v>
      </c>
      <c r="AS1955" s="95" t="s">
        <v>121</v>
      </c>
      <c r="AT1955" s="81" t="s">
        <v>2057</v>
      </c>
      <c r="AU1955" s="82" t="s">
        <v>5500</v>
      </c>
      <c r="AV1955" s="134">
        <v>46101</v>
      </c>
      <c r="AW1955" s="75">
        <v>0</v>
      </c>
      <c r="AX1955" s="75">
        <v>0</v>
      </c>
      <c r="AY1955" s="85"/>
      <c r="AZ1955" s="271"/>
      <c r="BA1955" s="85"/>
      <c r="BB1955" s="85"/>
      <c r="BC1955" s="85"/>
      <c r="BD1955" s="85"/>
      <c r="BE1955" s="85"/>
      <c r="BF1955" s="85"/>
      <c r="BG1955" s="85"/>
      <c r="BH1955" s="85"/>
      <c r="BI1955" s="85"/>
      <c r="BJ1955" s="85"/>
      <c r="BK1955" s="85"/>
      <c r="BL1955" s="85"/>
      <c r="BM1955" s="85"/>
      <c r="BN1955" s="85"/>
      <c r="BO1955" s="85"/>
      <c r="BP1955" s="85"/>
      <c r="BQ1955" s="85"/>
      <c r="BR1955" s="85"/>
      <c r="BS1955" s="85"/>
      <c r="BT1955" s="75">
        <f>IF(COUNTIF($C$3:C1955, C1955)=1, 1, 0)</f>
        <v>0</v>
      </c>
      <c r="BU1955" s="337" t="s">
        <v>7150</v>
      </c>
      <c r="BV1955" s="340">
        <v>46106</v>
      </c>
      <c r="BW1955" s="85"/>
      <c r="BX1955" s="85"/>
      <c r="BY1955" s="85"/>
      <c r="BZ1955" s="87">
        <f t="shared" si="612"/>
        <v>12</v>
      </c>
      <c r="CA1955" s="85"/>
      <c r="CB1955" s="88">
        <f t="shared" si="601"/>
        <v>13</v>
      </c>
      <c r="CC1955" s="172"/>
      <c r="CD1955" s="85"/>
      <c r="CE1955" s="171">
        <f t="shared" si="603"/>
        <v>3</v>
      </c>
      <c r="CF1955" s="173"/>
      <c r="CG1955" s="173"/>
      <c r="CH1955" s="173"/>
      <c r="CI1955" s="85"/>
      <c r="CJ1955" s="87">
        <f t="shared" si="604"/>
        <v>3</v>
      </c>
      <c r="CK1955" s="87">
        <f t="shared" si="605"/>
        <v>12</v>
      </c>
      <c r="CL1955" s="22" t="s">
        <v>5125</v>
      </c>
      <c r="CM1955" s="22" t="s">
        <v>7151</v>
      </c>
    </row>
    <row r="1956" spans="1:91" ht="14.45" customHeight="1" x14ac:dyDescent="0.25">
      <c r="A1956" s="75">
        <f>ROW()-2</f>
        <v>1954</v>
      </c>
      <c r="B1956" s="70" t="s">
        <v>102</v>
      </c>
      <c r="C1956" s="270">
        <v>267241434</v>
      </c>
      <c r="D1956" s="265">
        <v>145684584</v>
      </c>
      <c r="E1956" s="241">
        <v>5320007924</v>
      </c>
      <c r="F1956" s="231">
        <v>46099</v>
      </c>
      <c r="G1956" s="265" t="s">
        <v>1205</v>
      </c>
      <c r="H1956" s="265" t="s">
        <v>2963</v>
      </c>
      <c r="I1956" s="265" t="s">
        <v>105</v>
      </c>
      <c r="J1956" s="265" t="s">
        <v>1161</v>
      </c>
      <c r="K1956" s="265" t="s">
        <v>242</v>
      </c>
      <c r="L1956" s="231">
        <v>46113</v>
      </c>
      <c r="M1956" s="265">
        <v>0</v>
      </c>
      <c r="N1956" s="85" t="s">
        <v>7185</v>
      </c>
      <c r="O1956" s="85" t="s">
        <v>7186</v>
      </c>
      <c r="P1956" s="85">
        <v>2830050421</v>
      </c>
      <c r="Q1956" s="231">
        <v>46101</v>
      </c>
      <c r="R1956" s="241">
        <v>1209395258</v>
      </c>
      <c r="S1956" s="241">
        <v>224345786</v>
      </c>
      <c r="T1956" s="231">
        <v>46101</v>
      </c>
      <c r="U1956" s="261">
        <v>9962.8670000000002</v>
      </c>
      <c r="V1956" s="261">
        <v>9628.4989999999998</v>
      </c>
      <c r="W1956" s="241">
        <v>12</v>
      </c>
      <c r="X1956" s="241">
        <v>4</v>
      </c>
      <c r="Y1956" s="270">
        <v>267388183</v>
      </c>
      <c r="Z1956" s="241" t="s">
        <v>110</v>
      </c>
      <c r="AA1956" s="85" t="s">
        <v>6180</v>
      </c>
      <c r="AB1956" s="241" t="s">
        <v>6181</v>
      </c>
      <c r="AC1956" s="270">
        <v>267241434</v>
      </c>
      <c r="AD1956" s="75" t="s">
        <v>113</v>
      </c>
      <c r="AE1956" s="115">
        <v>46106</v>
      </c>
      <c r="AF1956" s="130">
        <v>46105.041666666664</v>
      </c>
      <c r="AG1956" s="130">
        <v>46103.291666666664</v>
      </c>
      <c r="AH1956" s="130">
        <v>46103.291666666664</v>
      </c>
      <c r="AI1956" s="74">
        <v>46104</v>
      </c>
      <c r="AJ1956" s="74">
        <v>46106</v>
      </c>
      <c r="AK1956" s="74">
        <v>46106</v>
      </c>
      <c r="AL1956" s="74">
        <v>46110</v>
      </c>
      <c r="AM1956" s="74"/>
      <c r="AN1956" s="74">
        <v>46110</v>
      </c>
      <c r="AO1956" s="95" t="s">
        <v>121</v>
      </c>
      <c r="AP1956" s="95" t="s">
        <v>121</v>
      </c>
      <c r="AQ1956" s="95" t="s">
        <v>121</v>
      </c>
      <c r="AR1956" s="95" t="s">
        <v>121</v>
      </c>
      <c r="AS1956" s="95" t="s">
        <v>121</v>
      </c>
      <c r="AT1956" s="81" t="s">
        <v>2057</v>
      </c>
      <c r="AU1956" s="82" t="s">
        <v>5500</v>
      </c>
      <c r="AV1956" s="134">
        <v>46101</v>
      </c>
      <c r="AW1956" s="75">
        <v>0</v>
      </c>
      <c r="AX1956" s="75">
        <v>0</v>
      </c>
      <c r="AY1956" s="85"/>
      <c r="AZ1956" s="271"/>
      <c r="BA1956" s="85"/>
      <c r="BB1956" s="85"/>
      <c r="BC1956" s="85"/>
      <c r="BD1956" s="85"/>
      <c r="BE1956" s="85"/>
      <c r="BF1956" s="85"/>
      <c r="BG1956" s="85"/>
      <c r="BH1956" s="85"/>
      <c r="BI1956" s="85"/>
      <c r="BJ1956" s="85"/>
      <c r="BK1956" s="85"/>
      <c r="BL1956" s="85"/>
      <c r="BM1956" s="85"/>
      <c r="BN1956" s="85"/>
      <c r="BO1956" s="85"/>
      <c r="BP1956" s="85"/>
      <c r="BQ1956" s="85"/>
      <c r="BR1956" s="85"/>
      <c r="BS1956" s="85"/>
      <c r="BT1956" s="75">
        <f>IF(COUNTIF($C$3:C1956, C1956)=1, 1, 0)</f>
        <v>0</v>
      </c>
      <c r="BU1956" s="337" t="s">
        <v>7150</v>
      </c>
      <c r="BV1956" s="340">
        <v>46106</v>
      </c>
      <c r="BW1956" s="85"/>
      <c r="BX1956" s="85"/>
      <c r="BY1956" s="85"/>
      <c r="BZ1956" s="87">
        <f t="shared" si="612"/>
        <v>12</v>
      </c>
      <c r="CA1956" s="85"/>
      <c r="CB1956" s="88">
        <f t="shared" si="601"/>
        <v>13</v>
      </c>
      <c r="CC1956" s="172"/>
      <c r="CD1956" s="85"/>
      <c r="CE1956" s="171">
        <f t="shared" si="603"/>
        <v>3</v>
      </c>
      <c r="CF1956" s="173"/>
      <c r="CG1956" s="173"/>
      <c r="CH1956" s="173"/>
      <c r="CI1956" s="85"/>
      <c r="CJ1956" s="87">
        <f t="shared" si="604"/>
        <v>3</v>
      </c>
      <c r="CK1956" s="87">
        <f t="shared" si="605"/>
        <v>12</v>
      </c>
      <c r="CL1956" s="22" t="s">
        <v>5125</v>
      </c>
      <c r="CM1956" s="22" t="s">
        <v>7151</v>
      </c>
    </row>
    <row r="1957" spans="1:91" ht="14.45" customHeight="1" x14ac:dyDescent="0.25">
      <c r="A1957" s="440"/>
      <c r="B1957" s="89" t="s">
        <v>102</v>
      </c>
      <c r="C1957" s="246" t="s">
        <v>7181</v>
      </c>
      <c r="D1957" s="346">
        <v>145716505</v>
      </c>
      <c r="E1957" s="362">
        <v>5320007968</v>
      </c>
      <c r="F1957" s="363">
        <v>46100</v>
      </c>
      <c r="G1957" s="346" t="s">
        <v>1186</v>
      </c>
      <c r="H1957" s="346" t="s">
        <v>2963</v>
      </c>
      <c r="I1957" s="346" t="s">
        <v>105</v>
      </c>
      <c r="J1957" s="346" t="s">
        <v>4461</v>
      </c>
      <c r="K1957" s="346" t="s">
        <v>242</v>
      </c>
      <c r="L1957" s="363">
        <v>46119</v>
      </c>
      <c r="M1957" s="346">
        <v>40</v>
      </c>
      <c r="N1957" s="176" t="s">
        <v>7189</v>
      </c>
      <c r="O1957" s="176" t="s">
        <v>7190</v>
      </c>
      <c r="P1957" s="176">
        <v>2830050927</v>
      </c>
      <c r="Q1957" s="363">
        <v>46110</v>
      </c>
      <c r="R1957" s="362">
        <v>1209397900</v>
      </c>
      <c r="S1957" s="362">
        <v>224380230</v>
      </c>
      <c r="T1957" s="363">
        <v>46110</v>
      </c>
      <c r="U1957" s="442">
        <v>6676.348</v>
      </c>
      <c r="V1957" s="442">
        <v>6440.7640000000001</v>
      </c>
      <c r="W1957" s="362">
        <v>7</v>
      </c>
      <c r="X1957" s="362">
        <v>0</v>
      </c>
      <c r="Y1957" s="365">
        <v>7267420467</v>
      </c>
      <c r="Z1957" s="362" t="s">
        <v>354</v>
      </c>
      <c r="AA1957" s="176" t="s">
        <v>6709</v>
      </c>
      <c r="AB1957" s="362" t="s">
        <v>6710</v>
      </c>
      <c r="AC1957" s="246" t="s">
        <v>7181</v>
      </c>
      <c r="AD1957" s="205" t="s">
        <v>113</v>
      </c>
      <c r="AE1957" s="231">
        <v>46118</v>
      </c>
      <c r="AF1957" s="232">
        <v>46115</v>
      </c>
      <c r="AG1957" s="80">
        <v>46114.375</v>
      </c>
      <c r="AH1957" s="80">
        <v>46114.375</v>
      </c>
      <c r="AI1957" s="74">
        <v>46105</v>
      </c>
      <c r="AJ1957" s="99">
        <v>46116</v>
      </c>
      <c r="AK1957" s="353">
        <v>46118</v>
      </c>
      <c r="AL1957" s="363">
        <v>46107</v>
      </c>
      <c r="AM1957" s="353">
        <v>46119</v>
      </c>
      <c r="AN1957" s="74">
        <v>46120</v>
      </c>
      <c r="AO1957" s="81" t="s">
        <v>121</v>
      </c>
      <c r="AP1957" s="81" t="s">
        <v>121</v>
      </c>
      <c r="AQ1957" s="81" t="s">
        <v>121</v>
      </c>
      <c r="AR1957" s="81" t="s">
        <v>121</v>
      </c>
      <c r="AS1957" s="81" t="s">
        <v>121</v>
      </c>
      <c r="AT1957" s="81" t="s">
        <v>121</v>
      </c>
      <c r="AU1957" s="82" t="s">
        <v>6196</v>
      </c>
      <c r="AV1957" s="290">
        <v>46110</v>
      </c>
      <c r="AW1957" s="75" t="str">
        <f>_xlfn.XLOOKUP(D1957,'[1]OPS Loading report'!$E:$E,'[1]OPS Loading report'!$G:$G)</f>
        <v>OOCU5942974</v>
      </c>
      <c r="AX1957" s="75">
        <f>_xlfn.XLOOKUP(D1957,'[1]OPS Loading report'!$E:$E,'[1]OPS Loading report'!$H:$H)</f>
        <v>32667148</v>
      </c>
      <c r="AY1957" s="176"/>
      <c r="AZ1957" s="369"/>
      <c r="BA1957" s="176"/>
      <c r="BB1957" s="176"/>
      <c r="BC1957" s="176"/>
      <c r="BD1957" s="176"/>
      <c r="BE1957" s="176"/>
      <c r="BF1957" s="176"/>
      <c r="BG1957" s="176"/>
      <c r="BH1957" s="176"/>
      <c r="BI1957" s="176"/>
      <c r="BJ1957" s="176"/>
      <c r="BK1957" s="176"/>
      <c r="BL1957" s="176"/>
      <c r="BM1957" s="176"/>
      <c r="BN1957" s="176"/>
      <c r="BO1957" s="176"/>
      <c r="BP1957" s="176"/>
      <c r="BQ1957" s="176"/>
      <c r="BR1957" s="176"/>
      <c r="BS1957" s="176"/>
      <c r="BT1957" s="75">
        <f>IF(COUNTIF($C$3:C1957, C1957)=1, 1, 0)</f>
        <v>0</v>
      </c>
      <c r="BU1957" s="393" t="s">
        <v>7184</v>
      </c>
      <c r="BV1957" s="343">
        <v>46118</v>
      </c>
      <c r="BW1957" s="176"/>
      <c r="BX1957" s="176"/>
      <c r="BY1957" s="176"/>
      <c r="BZ1957" s="87">
        <f t="shared" si="612"/>
        <v>12</v>
      </c>
      <c r="CA1957" s="176"/>
      <c r="CB1957" s="88">
        <f t="shared" si="601"/>
        <v>15</v>
      </c>
      <c r="CC1957" s="462"/>
      <c r="CD1957" s="176"/>
      <c r="CE1957" s="171">
        <f t="shared" si="603"/>
        <v>4</v>
      </c>
      <c r="CF1957" s="463">
        <v>5264200</v>
      </c>
      <c r="CG1957" s="463"/>
      <c r="CH1957" s="463">
        <v>5264200</v>
      </c>
      <c r="CI1957" s="176">
        <v>26321</v>
      </c>
      <c r="CJ1957" s="87">
        <f t="shared" si="604"/>
        <v>3</v>
      </c>
      <c r="CK1957" s="87">
        <f t="shared" si="605"/>
        <v>13</v>
      </c>
      <c r="CL1957" s="22" t="s">
        <v>6198</v>
      </c>
      <c r="CM1957" s="22" t="str">
        <f t="shared" ref="CM1957:CM1962" si="614">IF(OR(Z1957="COSU",Z1957="EGLV",Z1957="MAEU",Z1957="REGU",Z1957="HLCU",Z1957="OOLU",Z1957="ONEY"),
    IF(Z1957="COSU","1C26TAB",
    IF(Z1957="EGLV","1C26TAA",
    IF(Z1957="MAEU","1C26TML",
    IF(Z1957="REGU","1C26TAA",
    IF(Z1957="HLCU","1C26THC",
    IF(Z1957="OOLU","1C26TAR",
    IF(Z1957="ONEY","1K26TAD",""))))))) &amp; "^" &amp; BU1957,
    BU1957)</f>
        <v>1C26TAB^00067837</v>
      </c>
    </row>
    <row r="1958" spans="1:91" ht="14.45" customHeight="1" x14ac:dyDescent="0.25">
      <c r="A1958" s="183"/>
      <c r="B1958" s="172" t="s">
        <v>102</v>
      </c>
      <c r="C1958" s="246" t="s">
        <v>7181</v>
      </c>
      <c r="D1958" s="265">
        <v>145716506</v>
      </c>
      <c r="E1958" s="241">
        <v>5320007968</v>
      </c>
      <c r="F1958" s="231">
        <v>46100</v>
      </c>
      <c r="G1958" s="265" t="s">
        <v>1186</v>
      </c>
      <c r="H1958" s="265" t="s">
        <v>2963</v>
      </c>
      <c r="I1958" s="265" t="s">
        <v>105</v>
      </c>
      <c r="J1958" s="265" t="s">
        <v>4461</v>
      </c>
      <c r="K1958" s="265" t="s">
        <v>242</v>
      </c>
      <c r="L1958" s="231">
        <v>46119</v>
      </c>
      <c r="M1958" s="265">
        <v>0</v>
      </c>
      <c r="N1958" s="85" t="s">
        <v>7189</v>
      </c>
      <c r="O1958" s="85" t="s">
        <v>7190</v>
      </c>
      <c r="P1958" s="85">
        <v>2830050928</v>
      </c>
      <c r="Q1958" s="231">
        <v>46110</v>
      </c>
      <c r="R1958" s="241">
        <v>1209397901</v>
      </c>
      <c r="S1958" s="241">
        <v>224380231</v>
      </c>
      <c r="T1958" s="231">
        <v>46110</v>
      </c>
      <c r="U1958" s="261">
        <v>11936.864</v>
      </c>
      <c r="V1958" s="261">
        <v>11515.65</v>
      </c>
      <c r="W1958" s="241">
        <v>11</v>
      </c>
      <c r="X1958" s="241">
        <v>0</v>
      </c>
      <c r="Y1958" s="270">
        <v>7267420467</v>
      </c>
      <c r="Z1958" s="241" t="s">
        <v>354</v>
      </c>
      <c r="AA1958" s="85" t="s">
        <v>6709</v>
      </c>
      <c r="AB1958" s="241" t="s">
        <v>6710</v>
      </c>
      <c r="AC1958" s="246" t="s">
        <v>7181</v>
      </c>
      <c r="AD1958" s="69" t="s">
        <v>113</v>
      </c>
      <c r="AE1958" s="231">
        <v>46118</v>
      </c>
      <c r="AF1958" s="232">
        <v>46115</v>
      </c>
      <c r="AG1958" s="80">
        <v>46114.375</v>
      </c>
      <c r="AH1958" s="80">
        <v>46114.375</v>
      </c>
      <c r="AI1958" s="74">
        <v>46105</v>
      </c>
      <c r="AJ1958" s="99">
        <v>46116</v>
      </c>
      <c r="AK1958" s="353">
        <v>46118</v>
      </c>
      <c r="AL1958" s="231">
        <v>46107</v>
      </c>
      <c r="AM1958" s="353">
        <v>46119</v>
      </c>
      <c r="AN1958" s="74">
        <v>46120</v>
      </c>
      <c r="AO1958" s="81" t="s">
        <v>121</v>
      </c>
      <c r="AP1958" s="81" t="s">
        <v>121</v>
      </c>
      <c r="AQ1958" s="81" t="s">
        <v>121</v>
      </c>
      <c r="AR1958" s="81" t="s">
        <v>121</v>
      </c>
      <c r="AS1958" s="81" t="s">
        <v>121</v>
      </c>
      <c r="AT1958" s="81" t="s">
        <v>121</v>
      </c>
      <c r="AU1958" s="82" t="s">
        <v>6196</v>
      </c>
      <c r="AV1958" s="290">
        <v>46110</v>
      </c>
      <c r="AW1958" s="75" t="str">
        <f>_xlfn.XLOOKUP(D1958,'[1]OPS Loading report'!$E:$E,'[1]OPS Loading report'!$G:$G)</f>
        <v> </v>
      </c>
      <c r="AX1958" s="75" t="str">
        <f>_xlfn.XLOOKUP(D1958,'[1]OPS Loading report'!$E:$E,'[1]OPS Loading report'!$H:$H)</f>
        <v> </v>
      </c>
      <c r="AY1958" s="85"/>
      <c r="AZ1958" s="271"/>
      <c r="BA1958" s="85"/>
      <c r="BB1958" s="85"/>
      <c r="BC1958" s="85"/>
      <c r="BD1958" s="85"/>
      <c r="BE1958" s="85"/>
      <c r="BF1958" s="85"/>
      <c r="BG1958" s="85"/>
      <c r="BH1958" s="85"/>
      <c r="BI1958" s="85"/>
      <c r="BJ1958" s="85"/>
      <c r="BK1958" s="85"/>
      <c r="BL1958" s="85"/>
      <c r="BM1958" s="85"/>
      <c r="BN1958" s="85"/>
      <c r="BO1958" s="85"/>
      <c r="BP1958" s="85"/>
      <c r="BQ1958" s="85"/>
      <c r="BR1958" s="85"/>
      <c r="BS1958" s="85"/>
      <c r="BT1958" s="75">
        <f>IF(COUNTIF($C$3:C1958, C1958)=1, 1, 0)</f>
        <v>0</v>
      </c>
      <c r="BU1958" s="338" t="s">
        <v>7184</v>
      </c>
      <c r="BV1958" s="343">
        <v>46118</v>
      </c>
      <c r="BW1958" s="85"/>
      <c r="BX1958" s="85"/>
      <c r="BY1958" s="85"/>
      <c r="BZ1958" s="87">
        <f t="shared" si="612"/>
        <v>12</v>
      </c>
      <c r="CA1958" s="85"/>
      <c r="CB1958" s="88">
        <f t="shared" si="601"/>
        <v>15</v>
      </c>
      <c r="CC1958" s="172"/>
      <c r="CD1958" s="85"/>
      <c r="CE1958" s="171">
        <f t="shared" si="603"/>
        <v>4</v>
      </c>
      <c r="CF1958" s="173"/>
      <c r="CG1958" s="173"/>
      <c r="CH1958" s="173"/>
      <c r="CI1958" s="85"/>
      <c r="CJ1958" s="87">
        <f t="shared" si="604"/>
        <v>3</v>
      </c>
      <c r="CK1958" s="171">
        <f t="shared" si="605"/>
        <v>13</v>
      </c>
      <c r="CL1958" s="22" t="s">
        <v>6198</v>
      </c>
      <c r="CM1958" s="22" t="str">
        <f t="shared" si="614"/>
        <v>1C26TAB^00067837</v>
      </c>
    </row>
    <row r="1959" spans="1:91" ht="14.45" customHeight="1" x14ac:dyDescent="0.25">
      <c r="A1959" s="183"/>
      <c r="B1959" s="475" t="s">
        <v>102</v>
      </c>
      <c r="C1959" s="246" t="s">
        <v>7181</v>
      </c>
      <c r="D1959" s="265">
        <v>145716516</v>
      </c>
      <c r="E1959" s="241">
        <v>5320007970</v>
      </c>
      <c r="F1959" s="231">
        <v>46100</v>
      </c>
      <c r="G1959" s="265" t="s">
        <v>1186</v>
      </c>
      <c r="H1959" s="265" t="s">
        <v>2963</v>
      </c>
      <c r="I1959" s="265" t="s">
        <v>105</v>
      </c>
      <c r="J1959" s="265" t="s">
        <v>4461</v>
      </c>
      <c r="K1959" s="265" t="s">
        <v>242</v>
      </c>
      <c r="L1959" s="231">
        <v>46119</v>
      </c>
      <c r="M1959" s="265">
        <v>40</v>
      </c>
      <c r="N1959" s="85" t="s">
        <v>7191</v>
      </c>
      <c r="O1959" s="85" t="s">
        <v>7192</v>
      </c>
      <c r="P1959" s="85">
        <v>2830050929</v>
      </c>
      <c r="Q1959" s="231">
        <v>46110</v>
      </c>
      <c r="R1959" s="241">
        <v>1209397902</v>
      </c>
      <c r="S1959" s="241">
        <v>224380236</v>
      </c>
      <c r="T1959" s="231">
        <v>46110</v>
      </c>
      <c r="U1959" s="261">
        <v>3754.1129999999998</v>
      </c>
      <c r="V1959" s="261">
        <v>3560.3389999999999</v>
      </c>
      <c r="W1959" s="241">
        <v>4</v>
      </c>
      <c r="X1959" s="241">
        <v>30</v>
      </c>
      <c r="Y1959" s="270">
        <v>7267420468</v>
      </c>
      <c r="Z1959" s="241" t="s">
        <v>354</v>
      </c>
      <c r="AA1959" s="85" t="s">
        <v>6709</v>
      </c>
      <c r="AB1959" s="241" t="s">
        <v>6710</v>
      </c>
      <c r="AC1959" s="246" t="s">
        <v>7181</v>
      </c>
      <c r="AD1959" s="69" t="s">
        <v>113</v>
      </c>
      <c r="AE1959" s="231">
        <v>46118</v>
      </c>
      <c r="AF1959" s="130">
        <v>46115</v>
      </c>
      <c r="AG1959" s="130">
        <v>46114.375</v>
      </c>
      <c r="AH1959" s="130">
        <v>46114.375</v>
      </c>
      <c r="AI1959" s="74">
        <v>46105</v>
      </c>
      <c r="AJ1959" s="99">
        <v>46116</v>
      </c>
      <c r="AK1959" s="353">
        <v>46118</v>
      </c>
      <c r="AL1959" s="231">
        <v>46107</v>
      </c>
      <c r="AM1959" s="353">
        <v>46119</v>
      </c>
      <c r="AN1959" s="74">
        <v>46120</v>
      </c>
      <c r="AO1959" s="81" t="s">
        <v>121</v>
      </c>
      <c r="AP1959" s="81" t="s">
        <v>121</v>
      </c>
      <c r="AQ1959" s="81" t="s">
        <v>121</v>
      </c>
      <c r="AR1959" s="81" t="s">
        <v>121</v>
      </c>
      <c r="AS1959" s="81" t="s">
        <v>121</v>
      </c>
      <c r="AT1959" s="81" t="s">
        <v>121</v>
      </c>
      <c r="AU1959" s="82" t="s">
        <v>6196</v>
      </c>
      <c r="AV1959" s="297">
        <v>46110</v>
      </c>
      <c r="AW1959" s="75" t="str">
        <f>_xlfn.XLOOKUP(D1959,'[1]OPS Loading report'!$E:$E,'[1]OPS Loading report'!$G:$G)</f>
        <v>CSNU8785158</v>
      </c>
      <c r="AX1959" s="75">
        <f>_xlfn.XLOOKUP(D1959,'[1]OPS Loading report'!$E:$E,'[1]OPS Loading report'!$H:$H)</f>
        <v>32705499</v>
      </c>
      <c r="AY1959" s="85"/>
      <c r="AZ1959" s="271"/>
      <c r="BA1959" s="85"/>
      <c r="BB1959" s="85"/>
      <c r="BC1959" s="85"/>
      <c r="BD1959" s="85"/>
      <c r="BE1959" s="85"/>
      <c r="BF1959" s="85"/>
      <c r="BG1959" s="85"/>
      <c r="BH1959" s="85"/>
      <c r="BI1959" s="85"/>
      <c r="BJ1959" s="85"/>
      <c r="BK1959" s="85"/>
      <c r="BL1959" s="85"/>
      <c r="BM1959" s="85"/>
      <c r="BN1959" s="85"/>
      <c r="BO1959" s="85"/>
      <c r="BP1959" s="85"/>
      <c r="BQ1959" s="85"/>
      <c r="BR1959" s="85"/>
      <c r="BS1959" s="85"/>
      <c r="BT1959" s="75">
        <f>IF(COUNTIF($C$3:C1959, C1959)=1, 1, 0)</f>
        <v>0</v>
      </c>
      <c r="BU1959" s="338" t="s">
        <v>7184</v>
      </c>
      <c r="BV1959" s="343">
        <v>46118</v>
      </c>
      <c r="BW1959" s="85"/>
      <c r="BX1959" s="85"/>
      <c r="BY1959" s="85"/>
      <c r="BZ1959" s="87">
        <f t="shared" si="612"/>
        <v>12</v>
      </c>
      <c r="CA1959" s="85"/>
      <c r="CB1959" s="88">
        <f t="shared" si="601"/>
        <v>15</v>
      </c>
      <c r="CC1959" s="172"/>
      <c r="CD1959" s="85"/>
      <c r="CE1959" s="171">
        <f t="shared" si="603"/>
        <v>4</v>
      </c>
      <c r="CF1959" s="463">
        <v>5264200</v>
      </c>
      <c r="CG1959" s="463"/>
      <c r="CH1959" s="463">
        <v>5264200</v>
      </c>
      <c r="CI1959" s="176">
        <v>26321</v>
      </c>
      <c r="CJ1959" s="87">
        <f t="shared" si="604"/>
        <v>3</v>
      </c>
      <c r="CK1959" s="87">
        <f t="shared" si="605"/>
        <v>13</v>
      </c>
      <c r="CL1959" s="22" t="s">
        <v>6198</v>
      </c>
      <c r="CM1959" s="22" t="str">
        <f t="shared" si="614"/>
        <v>1C26TAB^00067837</v>
      </c>
    </row>
    <row r="1960" spans="1:91" ht="14.45" customHeight="1" x14ac:dyDescent="0.25">
      <c r="A1960" s="183"/>
      <c r="B1960" s="475" t="s">
        <v>102</v>
      </c>
      <c r="C1960" s="246" t="s">
        <v>7181</v>
      </c>
      <c r="D1960" s="265">
        <v>145716519</v>
      </c>
      <c r="E1960" s="241">
        <v>5320007970</v>
      </c>
      <c r="F1960" s="231">
        <v>46100</v>
      </c>
      <c r="G1960" s="265" t="s">
        <v>1186</v>
      </c>
      <c r="H1960" s="265" t="s">
        <v>2963</v>
      </c>
      <c r="I1960" s="265" t="s">
        <v>105</v>
      </c>
      <c r="J1960" s="265" t="s">
        <v>4461</v>
      </c>
      <c r="K1960" s="265" t="s">
        <v>242</v>
      </c>
      <c r="L1960" s="231">
        <v>46119</v>
      </c>
      <c r="M1960" s="265">
        <v>0</v>
      </c>
      <c r="N1960" s="85" t="s">
        <v>7191</v>
      </c>
      <c r="O1960" s="85" t="s">
        <v>7192</v>
      </c>
      <c r="P1960" s="85">
        <v>2830050930</v>
      </c>
      <c r="Q1960" s="231">
        <v>46110</v>
      </c>
      <c r="R1960" s="241">
        <v>1209397903</v>
      </c>
      <c r="S1960" s="241">
        <v>224380237</v>
      </c>
      <c r="T1960" s="231">
        <v>46110</v>
      </c>
      <c r="U1960" s="261">
        <v>13264.64</v>
      </c>
      <c r="V1960" s="261">
        <v>12796.574000000001</v>
      </c>
      <c r="W1960" s="241">
        <v>13</v>
      </c>
      <c r="X1960" s="241">
        <v>0</v>
      </c>
      <c r="Y1960" s="270">
        <v>7267420468</v>
      </c>
      <c r="Z1960" s="241" t="s">
        <v>354</v>
      </c>
      <c r="AA1960" s="85" t="s">
        <v>6709</v>
      </c>
      <c r="AB1960" s="241" t="s">
        <v>6710</v>
      </c>
      <c r="AC1960" s="246" t="s">
        <v>7181</v>
      </c>
      <c r="AD1960" s="69" t="s">
        <v>113</v>
      </c>
      <c r="AE1960" s="231">
        <v>46118</v>
      </c>
      <c r="AF1960" s="130">
        <v>46115</v>
      </c>
      <c r="AG1960" s="130">
        <v>46114.375</v>
      </c>
      <c r="AH1960" s="130">
        <v>46114.375</v>
      </c>
      <c r="AI1960" s="74">
        <v>46105</v>
      </c>
      <c r="AJ1960" s="99">
        <v>46116</v>
      </c>
      <c r="AK1960" s="353">
        <v>46118</v>
      </c>
      <c r="AL1960" s="231">
        <v>46107</v>
      </c>
      <c r="AM1960" s="353">
        <v>46119</v>
      </c>
      <c r="AN1960" s="74">
        <v>46120</v>
      </c>
      <c r="AO1960" s="81" t="s">
        <v>121</v>
      </c>
      <c r="AP1960" s="81" t="s">
        <v>121</v>
      </c>
      <c r="AQ1960" s="81" t="s">
        <v>121</v>
      </c>
      <c r="AR1960" s="81" t="s">
        <v>121</v>
      </c>
      <c r="AS1960" s="81" t="s">
        <v>121</v>
      </c>
      <c r="AT1960" s="81" t="s">
        <v>121</v>
      </c>
      <c r="AU1960" s="82" t="s">
        <v>6196</v>
      </c>
      <c r="AV1960" s="297">
        <v>46110</v>
      </c>
      <c r="AW1960" s="75" t="str">
        <f>_xlfn.XLOOKUP(D1960,'[1]OPS Loading report'!$E:$E,'[1]OPS Loading report'!$G:$G)</f>
        <v> </v>
      </c>
      <c r="AX1960" s="75" t="str">
        <f>_xlfn.XLOOKUP(D1960,'[1]OPS Loading report'!$E:$E,'[1]OPS Loading report'!$H:$H)</f>
        <v> </v>
      </c>
      <c r="AY1960" s="85"/>
      <c r="AZ1960" s="271"/>
      <c r="BA1960" s="85"/>
      <c r="BB1960" s="85"/>
      <c r="BC1960" s="85"/>
      <c r="BD1960" s="85"/>
      <c r="BE1960" s="85"/>
      <c r="BF1960" s="85"/>
      <c r="BG1960" s="85"/>
      <c r="BH1960" s="85"/>
      <c r="BI1960" s="85"/>
      <c r="BJ1960" s="85"/>
      <c r="BK1960" s="85"/>
      <c r="BL1960" s="85"/>
      <c r="BM1960" s="85"/>
      <c r="BN1960" s="85"/>
      <c r="BO1960" s="85"/>
      <c r="BP1960" s="85"/>
      <c r="BQ1960" s="85"/>
      <c r="BR1960" s="85"/>
      <c r="BS1960" s="85"/>
      <c r="BT1960" s="75">
        <f>IF(COUNTIF($C$3:C1960, C1960)=1, 1, 0)</f>
        <v>0</v>
      </c>
      <c r="BU1960" s="338" t="s">
        <v>7184</v>
      </c>
      <c r="BV1960" s="343">
        <v>46118</v>
      </c>
      <c r="BW1960" s="85"/>
      <c r="BX1960" s="85"/>
      <c r="BY1960" s="85"/>
      <c r="BZ1960" s="87">
        <f t="shared" si="612"/>
        <v>12</v>
      </c>
      <c r="CA1960" s="85"/>
      <c r="CB1960" s="88">
        <f t="shared" ref="CB1960:CB2023" si="615">WEEKNUM(BV1960,)</f>
        <v>15</v>
      </c>
      <c r="CC1960" s="172"/>
      <c r="CD1960" s="85"/>
      <c r="CE1960" s="171">
        <f t="shared" si="603"/>
        <v>4</v>
      </c>
      <c r="CF1960" s="173"/>
      <c r="CG1960" s="173"/>
      <c r="CH1960" s="173"/>
      <c r="CI1960" s="85"/>
      <c r="CJ1960" s="87">
        <f t="shared" si="604"/>
        <v>3</v>
      </c>
      <c r="CK1960" s="171">
        <f t="shared" si="605"/>
        <v>13</v>
      </c>
      <c r="CL1960" s="22" t="s">
        <v>6198</v>
      </c>
      <c r="CM1960" s="22" t="str">
        <f t="shared" si="614"/>
        <v>1C26TAB^00067837</v>
      </c>
    </row>
    <row r="1961" spans="1:91" ht="14.45" customHeight="1" x14ac:dyDescent="0.25">
      <c r="A1961" s="183"/>
      <c r="B1961" s="89" t="s">
        <v>102</v>
      </c>
      <c r="C1961" s="246" t="s">
        <v>7181</v>
      </c>
      <c r="D1961" s="265">
        <v>145716494</v>
      </c>
      <c r="E1961" s="241">
        <v>5320007973</v>
      </c>
      <c r="F1961" s="231">
        <v>46100</v>
      </c>
      <c r="G1961" s="265" t="s">
        <v>1186</v>
      </c>
      <c r="H1961" s="265" t="s">
        <v>2963</v>
      </c>
      <c r="I1961" s="265" t="s">
        <v>105</v>
      </c>
      <c r="J1961" s="265" t="s">
        <v>4461</v>
      </c>
      <c r="K1961" s="265" t="s">
        <v>242</v>
      </c>
      <c r="L1961" s="231">
        <v>46119</v>
      </c>
      <c r="M1961" s="265">
        <v>40</v>
      </c>
      <c r="N1961" s="85" t="s">
        <v>7193</v>
      </c>
      <c r="O1961" s="85" t="s">
        <v>7194</v>
      </c>
      <c r="P1961" s="85">
        <v>2830050915</v>
      </c>
      <c r="Q1961" s="231">
        <v>46110</v>
      </c>
      <c r="R1961" s="241">
        <v>1209397882</v>
      </c>
      <c r="S1961" s="241">
        <v>224380239</v>
      </c>
      <c r="T1961" s="231">
        <v>46110</v>
      </c>
      <c r="U1961" s="261">
        <v>2169.9830000000002</v>
      </c>
      <c r="V1961" s="261">
        <v>2093.4470000000001</v>
      </c>
      <c r="W1961" s="241">
        <v>2</v>
      </c>
      <c r="X1961" s="241">
        <v>0</v>
      </c>
      <c r="Y1961" s="270">
        <v>7267420469</v>
      </c>
      <c r="Z1961" s="241" t="s">
        <v>354</v>
      </c>
      <c r="AA1961" s="85" t="s">
        <v>6709</v>
      </c>
      <c r="AB1961" s="241" t="s">
        <v>6710</v>
      </c>
      <c r="AC1961" s="246" t="s">
        <v>7181</v>
      </c>
      <c r="AD1961" s="69" t="s">
        <v>113</v>
      </c>
      <c r="AE1961" s="231">
        <v>46118</v>
      </c>
      <c r="AF1961" s="232">
        <v>46115</v>
      </c>
      <c r="AG1961" s="80">
        <v>46114.375</v>
      </c>
      <c r="AH1961" s="80">
        <v>46114.375</v>
      </c>
      <c r="AI1961" s="74">
        <v>46105</v>
      </c>
      <c r="AJ1961" s="99">
        <v>46116</v>
      </c>
      <c r="AK1961" s="353">
        <v>46118</v>
      </c>
      <c r="AL1961" s="231">
        <v>46107</v>
      </c>
      <c r="AM1961" s="353">
        <v>46119</v>
      </c>
      <c r="AN1961" s="74">
        <v>46120</v>
      </c>
      <c r="AO1961" s="81" t="s">
        <v>121</v>
      </c>
      <c r="AP1961" s="81" t="s">
        <v>121</v>
      </c>
      <c r="AQ1961" s="81" t="s">
        <v>121</v>
      </c>
      <c r="AR1961" s="81" t="s">
        <v>121</v>
      </c>
      <c r="AS1961" s="81" t="s">
        <v>121</v>
      </c>
      <c r="AT1961" s="81" t="s">
        <v>121</v>
      </c>
      <c r="AU1961" s="82" t="s">
        <v>6196</v>
      </c>
      <c r="AV1961" s="290">
        <v>46110</v>
      </c>
      <c r="AW1961" s="75" t="str">
        <f>_xlfn.XLOOKUP(D1961,'[1]OPS Loading report'!$E:$E,'[1]OPS Loading report'!$G:$G)</f>
        <v>TCKU7546078</v>
      </c>
      <c r="AX1961" s="75">
        <f>_xlfn.XLOOKUP(D1961,'[1]OPS Loading report'!$E:$E,'[1]OPS Loading report'!$H:$H)</f>
        <v>32705301</v>
      </c>
      <c r="AY1961" s="85"/>
      <c r="AZ1961" s="271"/>
      <c r="BA1961" s="85"/>
      <c r="BB1961" s="85"/>
      <c r="BC1961" s="85"/>
      <c r="BD1961" s="85"/>
      <c r="BE1961" s="85"/>
      <c r="BF1961" s="85"/>
      <c r="BG1961" s="85"/>
      <c r="BH1961" s="85"/>
      <c r="BI1961" s="85"/>
      <c r="BJ1961" s="85"/>
      <c r="BK1961" s="85"/>
      <c r="BL1961" s="85"/>
      <c r="BM1961" s="85"/>
      <c r="BN1961" s="85"/>
      <c r="BO1961" s="85"/>
      <c r="BP1961" s="85"/>
      <c r="BQ1961" s="85"/>
      <c r="BR1961" s="85"/>
      <c r="BS1961" s="85"/>
      <c r="BT1961" s="75">
        <f>IF(COUNTIF($C$3:C1961, C1961)=1, 1, 0)</f>
        <v>0</v>
      </c>
      <c r="BU1961" s="338" t="s">
        <v>7184</v>
      </c>
      <c r="BV1961" s="343">
        <v>46118</v>
      </c>
      <c r="BW1961" s="85"/>
      <c r="BX1961" s="85"/>
      <c r="BY1961" s="85"/>
      <c r="BZ1961" s="87">
        <f t="shared" si="612"/>
        <v>12</v>
      </c>
      <c r="CA1961" s="85"/>
      <c r="CB1961" s="88">
        <f t="shared" si="615"/>
        <v>15</v>
      </c>
      <c r="CC1961" s="172"/>
      <c r="CD1961" s="85"/>
      <c r="CE1961" s="171">
        <f t="shared" si="603"/>
        <v>4</v>
      </c>
      <c r="CF1961" s="463">
        <v>5264200</v>
      </c>
      <c r="CG1961" s="463"/>
      <c r="CH1961" s="463">
        <v>5264200</v>
      </c>
      <c r="CI1961" s="176">
        <v>26321</v>
      </c>
      <c r="CJ1961" s="87">
        <f t="shared" si="604"/>
        <v>3</v>
      </c>
      <c r="CK1961" s="87">
        <f t="shared" si="605"/>
        <v>13</v>
      </c>
      <c r="CL1961" s="22" t="s">
        <v>6198</v>
      </c>
      <c r="CM1961" s="22" t="str">
        <f t="shared" si="614"/>
        <v>1C26TAB^00067837</v>
      </c>
    </row>
    <row r="1962" spans="1:91" ht="14.45" customHeight="1" x14ac:dyDescent="0.25">
      <c r="A1962" s="183"/>
      <c r="B1962" s="89" t="s">
        <v>102</v>
      </c>
      <c r="C1962" s="246" t="s">
        <v>7181</v>
      </c>
      <c r="D1962" s="265">
        <v>145716530</v>
      </c>
      <c r="E1962" s="241">
        <v>5320007973</v>
      </c>
      <c r="F1962" s="231">
        <v>46100</v>
      </c>
      <c r="G1962" s="265" t="s">
        <v>1186</v>
      </c>
      <c r="H1962" s="265" t="s">
        <v>2963</v>
      </c>
      <c r="I1962" s="265" t="s">
        <v>105</v>
      </c>
      <c r="J1962" s="265" t="s">
        <v>4461</v>
      </c>
      <c r="K1962" s="265" t="s">
        <v>242</v>
      </c>
      <c r="L1962" s="231">
        <v>46119</v>
      </c>
      <c r="M1962" s="265">
        <v>0</v>
      </c>
      <c r="N1962" s="85" t="s">
        <v>7193</v>
      </c>
      <c r="O1962" s="85" t="s">
        <v>7194</v>
      </c>
      <c r="P1962" s="85">
        <v>2830050916</v>
      </c>
      <c r="Q1962" s="231">
        <v>46110</v>
      </c>
      <c r="R1962" s="241">
        <v>1209397883</v>
      </c>
      <c r="S1962" s="241">
        <v>224380240</v>
      </c>
      <c r="T1962" s="231">
        <v>46110</v>
      </c>
      <c r="U1962" s="261">
        <v>13418.699000000001</v>
      </c>
      <c r="V1962" s="261">
        <v>12945.196</v>
      </c>
      <c r="W1962" s="241">
        <v>13</v>
      </c>
      <c r="X1962" s="241">
        <v>0</v>
      </c>
      <c r="Y1962" s="270">
        <v>7267420469</v>
      </c>
      <c r="Z1962" s="241" t="s">
        <v>354</v>
      </c>
      <c r="AA1962" s="85" t="s">
        <v>6709</v>
      </c>
      <c r="AB1962" s="241" t="s">
        <v>6710</v>
      </c>
      <c r="AC1962" s="246" t="s">
        <v>7181</v>
      </c>
      <c r="AD1962" s="75" t="s">
        <v>113</v>
      </c>
      <c r="AE1962" s="231">
        <v>46118</v>
      </c>
      <c r="AF1962" s="80">
        <v>46115</v>
      </c>
      <c r="AG1962" s="80">
        <v>46114.375</v>
      </c>
      <c r="AH1962" s="80">
        <v>46114.375</v>
      </c>
      <c r="AI1962" s="74">
        <v>46105</v>
      </c>
      <c r="AJ1962" s="99">
        <v>46116</v>
      </c>
      <c r="AK1962" s="353">
        <v>46118</v>
      </c>
      <c r="AL1962" s="231">
        <v>46107</v>
      </c>
      <c r="AM1962" s="353">
        <v>46119</v>
      </c>
      <c r="AN1962" s="74">
        <v>46120</v>
      </c>
      <c r="AO1962" s="81" t="s">
        <v>121</v>
      </c>
      <c r="AP1962" s="81" t="s">
        <v>121</v>
      </c>
      <c r="AQ1962" s="81" t="s">
        <v>121</v>
      </c>
      <c r="AR1962" s="81" t="s">
        <v>121</v>
      </c>
      <c r="AS1962" s="81" t="s">
        <v>121</v>
      </c>
      <c r="AT1962" s="81" t="s">
        <v>121</v>
      </c>
      <c r="AU1962" s="82" t="s">
        <v>6196</v>
      </c>
      <c r="AV1962" s="290">
        <v>46110</v>
      </c>
      <c r="AW1962" s="75" t="str">
        <f>_xlfn.XLOOKUP(D1962,'[1]OPS Loading report'!$E:$E,'[1]OPS Loading report'!$G:$G)</f>
        <v> </v>
      </c>
      <c r="AX1962" s="75" t="str">
        <f>_xlfn.XLOOKUP(D1962,'[1]OPS Loading report'!$E:$E,'[1]OPS Loading report'!$H:$H)</f>
        <v> </v>
      </c>
      <c r="AY1962" s="85"/>
      <c r="AZ1962" s="271"/>
      <c r="BA1962" s="85"/>
      <c r="BB1962" s="85"/>
      <c r="BC1962" s="85"/>
      <c r="BD1962" s="85"/>
      <c r="BE1962" s="85"/>
      <c r="BF1962" s="85"/>
      <c r="BG1962" s="85"/>
      <c r="BH1962" s="85"/>
      <c r="BI1962" s="85"/>
      <c r="BJ1962" s="85"/>
      <c r="BK1962" s="85"/>
      <c r="BL1962" s="85"/>
      <c r="BM1962" s="85"/>
      <c r="BN1962" s="85"/>
      <c r="BO1962" s="85"/>
      <c r="BP1962" s="85"/>
      <c r="BQ1962" s="85"/>
      <c r="BR1962" s="85"/>
      <c r="BS1962" s="85"/>
      <c r="BT1962" s="75">
        <f>IF(COUNTIF($C$3:C1962, C1962)=1, 1, 0)</f>
        <v>0</v>
      </c>
      <c r="BU1962" s="338" t="s">
        <v>7184</v>
      </c>
      <c r="BV1962" s="343">
        <v>46118</v>
      </c>
      <c r="BW1962" s="85"/>
      <c r="BX1962" s="85"/>
      <c r="BY1962" s="85"/>
      <c r="BZ1962" s="87">
        <f t="shared" si="612"/>
        <v>12</v>
      </c>
      <c r="CA1962" s="85"/>
      <c r="CB1962" s="88">
        <f t="shared" si="615"/>
        <v>15</v>
      </c>
      <c r="CC1962" s="172"/>
      <c r="CD1962" s="85"/>
      <c r="CE1962" s="171">
        <f t="shared" si="603"/>
        <v>4</v>
      </c>
      <c r="CF1962" s="173"/>
      <c r="CG1962" s="173"/>
      <c r="CH1962" s="173"/>
      <c r="CI1962" s="85"/>
      <c r="CJ1962" s="87">
        <f t="shared" si="604"/>
        <v>3</v>
      </c>
      <c r="CK1962" s="171">
        <f t="shared" si="605"/>
        <v>13</v>
      </c>
      <c r="CL1962" s="22" t="s">
        <v>6198</v>
      </c>
      <c r="CM1962" s="22" t="str">
        <f t="shared" si="614"/>
        <v>1C26TAB^00067837</v>
      </c>
    </row>
    <row r="1963" spans="1:91" ht="14.45" customHeight="1" x14ac:dyDescent="0.25">
      <c r="A1963" s="183"/>
      <c r="B1963" s="449" t="s">
        <v>102</v>
      </c>
      <c r="C1963" s="301" t="s">
        <v>7125</v>
      </c>
      <c r="D1963" s="265">
        <v>145731167</v>
      </c>
      <c r="E1963" s="241"/>
      <c r="F1963" s="231">
        <v>46100</v>
      </c>
      <c r="G1963" s="265" t="s">
        <v>1159</v>
      </c>
      <c r="H1963" s="265" t="s">
        <v>2963</v>
      </c>
      <c r="I1963" s="265" t="s">
        <v>105</v>
      </c>
      <c r="J1963" s="85" t="s">
        <v>4461</v>
      </c>
      <c r="K1963" s="265" t="s">
        <v>242</v>
      </c>
      <c r="L1963" s="231">
        <v>46116</v>
      </c>
      <c r="M1963" s="265">
        <v>20</v>
      </c>
      <c r="N1963" s="85" t="s">
        <v>7195</v>
      </c>
      <c r="O1963" s="85" t="s">
        <v>7196</v>
      </c>
      <c r="P1963" s="85">
        <v>2830050324</v>
      </c>
      <c r="Q1963" s="231">
        <v>46099</v>
      </c>
      <c r="R1963" s="241">
        <v>1209394493</v>
      </c>
      <c r="S1963" s="241">
        <v>224335144</v>
      </c>
      <c r="T1963" s="231">
        <v>46099</v>
      </c>
      <c r="U1963" s="76">
        <v>5342.4610000000002</v>
      </c>
      <c r="V1963" s="76">
        <v>5150.3360000000002</v>
      </c>
      <c r="W1963" s="241">
        <v>6</v>
      </c>
      <c r="X1963" s="241">
        <v>0</v>
      </c>
      <c r="Y1963" s="270" t="s">
        <v>7197</v>
      </c>
      <c r="Z1963" s="241" t="s">
        <v>258</v>
      </c>
      <c r="AA1963" s="85" t="s">
        <v>7129</v>
      </c>
      <c r="AB1963" s="241" t="s">
        <v>7130</v>
      </c>
      <c r="AC1963" s="450" t="s">
        <v>7125</v>
      </c>
      <c r="AD1963" s="75" t="s">
        <v>113</v>
      </c>
      <c r="AE1963" s="452">
        <v>46104</v>
      </c>
      <c r="AF1963" s="130">
        <v>46101.25</v>
      </c>
      <c r="AG1963" s="130">
        <v>46100.625</v>
      </c>
      <c r="AH1963" s="130">
        <v>46100.625</v>
      </c>
      <c r="AI1963" s="99">
        <v>46102</v>
      </c>
      <c r="AJ1963" s="221">
        <v>46103</v>
      </c>
      <c r="AK1963" s="226">
        <v>46103</v>
      </c>
      <c r="AL1963" s="99">
        <v>46104</v>
      </c>
      <c r="AM1963" s="376">
        <v>46105</v>
      </c>
      <c r="AN1963" s="455">
        <v>46105</v>
      </c>
      <c r="AO1963" s="81">
        <f>IF(AH1963&lt;AG1963,IF(AH1963=0,"",AH1963-1),IF(AG1963=0,"",AG1963-1))</f>
        <v>46099.625</v>
      </c>
      <c r="AP1963" s="81">
        <f>IF(AH1963&lt;AG1963,IF(AH1963=0,"",AH1963),IF(AG1963=0,"",AG1963))</f>
        <v>46100.625</v>
      </c>
      <c r="AQ1963" s="81">
        <f>IF(AH1963&lt;AG1963,IF(AH1963=0,"",AH1963),IF(AG1963=0,"",AG1963))</f>
        <v>46100.625</v>
      </c>
      <c r="AR1963" s="81">
        <f>IF(AI1963=0,"",IF(AI1963&lt;AJ1963,AJ1963+1,AI1963+1))</f>
        <v>46104</v>
      </c>
      <c r="AS1963" s="81">
        <f>IF(AI1963=0,"",IF(AE1963=0,IF(AJ1963=0,AI1963+2,AJ1963+2),AE1963+2))</f>
        <v>46106</v>
      </c>
      <c r="AT1963" s="81">
        <f>IF(AI1963=0,"",IF(AI1963&lt;AJ1963,AJ1963+1,AI1963+1))</f>
        <v>46104</v>
      </c>
      <c r="AU1963" s="82" t="s">
        <v>5500</v>
      </c>
      <c r="AV1963" s="134">
        <v>46099</v>
      </c>
      <c r="AW1963" s="75" t="str">
        <f>_xlfn.XLOOKUP(D1963,'[1]OPS Loading report'!$E:$E,'[1]OPS Loading report'!$G:$G)</f>
        <v>FTAU2278937</v>
      </c>
      <c r="AX1963" s="182"/>
      <c r="AY1963" s="85"/>
      <c r="AZ1963" s="271"/>
      <c r="BA1963" s="85"/>
      <c r="BB1963" s="85"/>
      <c r="BC1963" s="85"/>
      <c r="BD1963" s="85"/>
      <c r="BE1963" s="85"/>
      <c r="BF1963" s="85"/>
      <c r="BG1963" s="85"/>
      <c r="BH1963" s="85"/>
      <c r="BI1963" s="85"/>
      <c r="BJ1963" s="85"/>
      <c r="BK1963" s="85"/>
      <c r="BL1963" s="85"/>
      <c r="BM1963" s="85"/>
      <c r="BN1963" s="85"/>
      <c r="BO1963" s="85"/>
      <c r="BP1963" s="85"/>
      <c r="BQ1963" s="85"/>
      <c r="BR1963" s="85"/>
      <c r="BS1963" s="85"/>
      <c r="BT1963" s="75">
        <f>IF(COUNTIF($C$3:C1963, C1963)=1, 1, 0)</f>
        <v>0</v>
      </c>
      <c r="BU1963" s="458" t="s">
        <v>7131</v>
      </c>
      <c r="BV1963" s="459">
        <v>46104</v>
      </c>
      <c r="BW1963" s="85"/>
      <c r="BX1963" s="85"/>
      <c r="BY1963" s="85"/>
      <c r="BZ1963" s="87">
        <f t="shared" si="612"/>
        <v>12</v>
      </c>
      <c r="CA1963" s="85"/>
      <c r="CB1963" s="88">
        <f t="shared" si="615"/>
        <v>13</v>
      </c>
      <c r="CC1963" s="172"/>
      <c r="CD1963" s="85"/>
      <c r="CE1963" s="171">
        <f t="shared" si="603"/>
        <v>3</v>
      </c>
      <c r="CF1963" s="173">
        <v>4326135</v>
      </c>
      <c r="CG1963" s="173"/>
      <c r="CH1963" s="173">
        <v>4326135</v>
      </c>
      <c r="CI1963" s="392">
        <v>26219</v>
      </c>
      <c r="CJ1963" s="87">
        <f t="shared" si="604"/>
        <v>3</v>
      </c>
      <c r="CK1963" s="87">
        <f t="shared" si="605"/>
        <v>12</v>
      </c>
      <c r="CL1963" s="22" t="s">
        <v>5125</v>
      </c>
      <c r="CM1963" s="22" t="s">
        <v>7132</v>
      </c>
    </row>
    <row r="1964" spans="1:91" ht="14.45" customHeight="1" x14ac:dyDescent="0.25">
      <c r="A1964" s="183"/>
      <c r="B1964" s="70" t="s">
        <v>102</v>
      </c>
      <c r="C1964" s="301">
        <v>267388439</v>
      </c>
      <c r="D1964" s="265">
        <v>145675624</v>
      </c>
      <c r="E1964" s="241">
        <v>5320008013</v>
      </c>
      <c r="F1964" s="231">
        <v>46099</v>
      </c>
      <c r="G1964" s="265" t="s">
        <v>1211</v>
      </c>
      <c r="H1964" s="265" t="s">
        <v>2963</v>
      </c>
      <c r="I1964" s="265" t="s">
        <v>105</v>
      </c>
      <c r="J1964" s="85" t="s">
        <v>4461</v>
      </c>
      <c r="K1964" s="265" t="s">
        <v>242</v>
      </c>
      <c r="L1964" s="231">
        <v>46115</v>
      </c>
      <c r="M1964" s="265">
        <v>40</v>
      </c>
      <c r="N1964" s="85" t="s">
        <v>7198</v>
      </c>
      <c r="O1964" s="85" t="s">
        <v>7199</v>
      </c>
      <c r="P1964" s="85">
        <v>2830050524</v>
      </c>
      <c r="Q1964" s="231">
        <v>46103</v>
      </c>
      <c r="R1964" s="241">
        <v>1209395768</v>
      </c>
      <c r="S1964" s="241">
        <v>224348600</v>
      </c>
      <c r="T1964" s="231">
        <v>46103</v>
      </c>
      <c r="U1964" s="76">
        <v>10772.195</v>
      </c>
      <c r="V1964" s="76">
        <v>10386.987999999999</v>
      </c>
      <c r="W1964" s="241">
        <v>14</v>
      </c>
      <c r="X1964" s="241">
        <v>4</v>
      </c>
      <c r="Y1964" s="303">
        <v>267388439</v>
      </c>
      <c r="Z1964" s="265" t="s">
        <v>110</v>
      </c>
      <c r="AA1964" s="85" t="s">
        <v>6180</v>
      </c>
      <c r="AB1964" s="265" t="s">
        <v>6181</v>
      </c>
      <c r="AC1964" s="301">
        <v>267388439</v>
      </c>
      <c r="AD1964" s="75" t="s">
        <v>113</v>
      </c>
      <c r="AE1964" s="221">
        <v>46106</v>
      </c>
      <c r="AF1964" s="130">
        <v>46105.041666666664</v>
      </c>
      <c r="AG1964" s="130">
        <v>46103.291666666664</v>
      </c>
      <c r="AH1964" s="130">
        <v>46103.291666666664</v>
      </c>
      <c r="AI1964" s="134">
        <v>46104</v>
      </c>
      <c r="AJ1964" s="221">
        <v>46106</v>
      </c>
      <c r="AK1964" s="226">
        <v>46106</v>
      </c>
      <c r="AL1964" s="231">
        <v>46110</v>
      </c>
      <c r="AM1964" s="231">
        <v>46110</v>
      </c>
      <c r="AN1964" s="231">
        <v>46110</v>
      </c>
      <c r="AO1964" s="81" t="s">
        <v>121</v>
      </c>
      <c r="AP1964" s="81" t="s">
        <v>121</v>
      </c>
      <c r="AQ1964" s="81" t="s">
        <v>121</v>
      </c>
      <c r="AR1964" s="81" t="s">
        <v>121</v>
      </c>
      <c r="AS1964" s="81" t="s">
        <v>121</v>
      </c>
      <c r="AT1964" s="81" t="s">
        <v>121</v>
      </c>
      <c r="AU1964" s="82" t="s">
        <v>5500</v>
      </c>
      <c r="AV1964" s="290">
        <v>46103</v>
      </c>
      <c r="AW1964" s="75">
        <f>_xlfn.XLOOKUP(D1964,'[1]OPS Loading report'!$E:$E,'[1]OPS Loading report'!$G:$G)</f>
        <v>0</v>
      </c>
      <c r="AX1964" s="182"/>
      <c r="AY1964" s="85"/>
      <c r="AZ1964" s="271"/>
      <c r="BA1964" s="85"/>
      <c r="BB1964" s="85"/>
      <c r="BC1964" s="85"/>
      <c r="BD1964" s="85"/>
      <c r="BE1964" s="85"/>
      <c r="BF1964" s="85"/>
      <c r="BG1964" s="85"/>
      <c r="BH1964" s="85"/>
      <c r="BI1964" s="85"/>
      <c r="BJ1964" s="85"/>
      <c r="BK1964" s="85"/>
      <c r="BL1964" s="85"/>
      <c r="BM1964" s="85"/>
      <c r="BN1964" s="85"/>
      <c r="BO1964" s="85"/>
      <c r="BP1964" s="85"/>
      <c r="BQ1964" s="85"/>
      <c r="BR1964" s="85"/>
      <c r="BS1964" s="85"/>
      <c r="BT1964" s="75">
        <f>IF(COUNTIF($C$3:C1964, C1964)=1, 1, 0)</f>
        <v>1</v>
      </c>
      <c r="BU1964" s="337" t="s">
        <v>7200</v>
      </c>
      <c r="BV1964" s="340">
        <v>46105</v>
      </c>
      <c r="BW1964" s="85"/>
      <c r="BX1964" s="85"/>
      <c r="BY1964" s="85"/>
      <c r="BZ1964" s="87">
        <f t="shared" si="612"/>
        <v>12</v>
      </c>
      <c r="CA1964" s="85"/>
      <c r="CB1964" s="88">
        <f t="shared" si="615"/>
        <v>13</v>
      </c>
      <c r="CC1964" s="172"/>
      <c r="CD1964" s="85"/>
      <c r="CE1964" s="171">
        <f t="shared" si="603"/>
        <v>3</v>
      </c>
      <c r="CF1964" s="90">
        <v>4064328</v>
      </c>
      <c r="CG1964" s="90">
        <v>3048246</v>
      </c>
      <c r="CH1964" s="90">
        <v>7112574</v>
      </c>
      <c r="CI1964" s="91">
        <v>26739</v>
      </c>
      <c r="CJ1964" s="87">
        <f t="shared" si="604"/>
        <v>3</v>
      </c>
      <c r="CK1964" s="87">
        <f t="shared" si="605"/>
        <v>12</v>
      </c>
      <c r="CL1964" s="22" t="s">
        <v>5125</v>
      </c>
      <c r="CM1964" s="22" t="s">
        <v>7201</v>
      </c>
    </row>
    <row r="1965" spans="1:91" ht="14.45" customHeight="1" x14ac:dyDescent="0.25">
      <c r="A1965" s="183"/>
      <c r="B1965" s="260" t="s">
        <v>102</v>
      </c>
      <c r="C1965" s="301">
        <v>267388439</v>
      </c>
      <c r="D1965" s="265">
        <v>145732398</v>
      </c>
      <c r="E1965" s="241">
        <v>5320008013</v>
      </c>
      <c r="F1965" s="231">
        <v>46099</v>
      </c>
      <c r="G1965" s="265" t="s">
        <v>7202</v>
      </c>
      <c r="H1965" s="265" t="s">
        <v>2963</v>
      </c>
      <c r="I1965" s="265" t="s">
        <v>105</v>
      </c>
      <c r="J1965" s="265" t="s">
        <v>4461</v>
      </c>
      <c r="K1965" s="265" t="s">
        <v>242</v>
      </c>
      <c r="L1965" s="231">
        <v>46113</v>
      </c>
      <c r="M1965" s="265">
        <v>0</v>
      </c>
      <c r="N1965" s="85" t="s">
        <v>7198</v>
      </c>
      <c r="O1965" s="85" t="s">
        <v>7199</v>
      </c>
      <c r="P1965" s="85">
        <v>2830050525</v>
      </c>
      <c r="Q1965" s="231">
        <v>46103</v>
      </c>
      <c r="R1965" s="241">
        <v>1209395769</v>
      </c>
      <c r="S1965" s="241">
        <v>224348603</v>
      </c>
      <c r="T1965" s="231">
        <v>46103</v>
      </c>
      <c r="U1965" s="76">
        <v>2797.7689999999998</v>
      </c>
      <c r="V1965" s="76">
        <v>2690.9760000000001</v>
      </c>
      <c r="W1965" s="241">
        <v>4</v>
      </c>
      <c r="X1965" s="241">
        <v>3</v>
      </c>
      <c r="Y1965" s="303">
        <v>267388439</v>
      </c>
      <c r="Z1965" s="265" t="s">
        <v>110</v>
      </c>
      <c r="AA1965" s="85" t="s">
        <v>6180</v>
      </c>
      <c r="AB1965" s="265" t="s">
        <v>6181</v>
      </c>
      <c r="AC1965" s="301">
        <v>267388439</v>
      </c>
      <c r="AD1965" s="75" t="s">
        <v>113</v>
      </c>
      <c r="AE1965" s="241"/>
      <c r="AF1965" s="130">
        <v>46105.041666666664</v>
      </c>
      <c r="AG1965" s="130">
        <v>46103.291666666664</v>
      </c>
      <c r="AH1965" s="130">
        <v>46103.291666666664</v>
      </c>
      <c r="AI1965" s="134">
        <v>46104</v>
      </c>
      <c r="AJ1965" s="221">
        <v>46106</v>
      </c>
      <c r="AK1965" s="241"/>
      <c r="AL1965" s="231">
        <v>46110</v>
      </c>
      <c r="AM1965" s="231">
        <v>46110</v>
      </c>
      <c r="AN1965" s="231">
        <v>46110</v>
      </c>
      <c r="AO1965" s="81" t="s">
        <v>121</v>
      </c>
      <c r="AP1965" s="81" t="s">
        <v>121</v>
      </c>
      <c r="AQ1965" s="81" t="s">
        <v>121</v>
      </c>
      <c r="AR1965" s="81" t="s">
        <v>121</v>
      </c>
      <c r="AS1965" s="81" t="s">
        <v>121</v>
      </c>
      <c r="AT1965" s="81" t="s">
        <v>121</v>
      </c>
      <c r="AU1965" s="82" t="s">
        <v>5500</v>
      </c>
      <c r="AV1965" s="297">
        <v>46103</v>
      </c>
      <c r="AW1965" s="75">
        <f>_xlfn.XLOOKUP(D1965,'[1]OPS Loading report'!$E:$E,'[1]OPS Loading report'!$G:$G)</f>
        <v>0</v>
      </c>
      <c r="AX1965" s="182"/>
      <c r="AY1965" s="85"/>
      <c r="AZ1965" s="271"/>
      <c r="BA1965" s="85"/>
      <c r="BB1965" s="85"/>
      <c r="BC1965" s="85"/>
      <c r="BD1965" s="85"/>
      <c r="BE1965" s="85"/>
      <c r="BF1965" s="85"/>
      <c r="BG1965" s="85"/>
      <c r="BH1965" s="85"/>
      <c r="BI1965" s="85"/>
      <c r="BJ1965" s="85"/>
      <c r="BK1965" s="85"/>
      <c r="BL1965" s="85"/>
      <c r="BM1965" s="85"/>
      <c r="BN1965" s="85"/>
      <c r="BO1965" s="85"/>
      <c r="BP1965" s="85"/>
      <c r="BQ1965" s="85"/>
      <c r="BR1965" s="85"/>
      <c r="BS1965" s="85"/>
      <c r="BT1965" s="75">
        <f>IF(COUNTIF($C$3:C1965, C1965)=1, 1, 0)</f>
        <v>0</v>
      </c>
      <c r="BU1965" s="337" t="s">
        <v>7200</v>
      </c>
      <c r="BV1965" s="340">
        <v>46105</v>
      </c>
      <c r="BW1965" s="85"/>
      <c r="BX1965" s="85"/>
      <c r="BY1965" s="85"/>
      <c r="BZ1965" s="87">
        <f t="shared" si="612"/>
        <v>12</v>
      </c>
      <c r="CA1965" s="85"/>
      <c r="CB1965" s="88">
        <f t="shared" si="615"/>
        <v>13</v>
      </c>
      <c r="CC1965" s="172"/>
      <c r="CD1965" s="85"/>
      <c r="CE1965" s="171">
        <f t="shared" si="603"/>
        <v>3</v>
      </c>
      <c r="CF1965" s="173"/>
      <c r="CG1965" s="173"/>
      <c r="CH1965" s="173"/>
      <c r="CI1965" s="85"/>
      <c r="CJ1965" s="87">
        <f t="shared" si="604"/>
        <v>3</v>
      </c>
      <c r="CK1965" s="87">
        <f t="shared" si="605"/>
        <v>12</v>
      </c>
      <c r="CL1965" s="22" t="s">
        <v>5125</v>
      </c>
      <c r="CM1965" s="22" t="s">
        <v>7201</v>
      </c>
    </row>
    <row r="1966" spans="1:91" ht="14.45" customHeight="1" x14ac:dyDescent="0.25">
      <c r="A1966" s="183"/>
      <c r="B1966" s="260" t="s">
        <v>102</v>
      </c>
      <c r="C1966" s="301">
        <v>267388439</v>
      </c>
      <c r="D1966" s="273">
        <v>145746160</v>
      </c>
      <c r="E1966" s="274">
        <v>5320008013</v>
      </c>
      <c r="F1966" s="275">
        <v>46099</v>
      </c>
      <c r="G1966" s="273" t="s">
        <v>6177</v>
      </c>
      <c r="H1966" s="273" t="s">
        <v>2963</v>
      </c>
      <c r="I1966" s="273" t="s">
        <v>105</v>
      </c>
      <c r="J1966" s="273" t="s">
        <v>4461</v>
      </c>
      <c r="K1966" s="273" t="s">
        <v>242</v>
      </c>
      <c r="L1966" s="275">
        <v>46114</v>
      </c>
      <c r="M1966" s="273">
        <v>0</v>
      </c>
      <c r="N1966" s="168" t="s">
        <v>7198</v>
      </c>
      <c r="O1966" s="168" t="s">
        <v>7199</v>
      </c>
      <c r="P1966" s="168">
        <v>2830050526</v>
      </c>
      <c r="Q1966" s="231">
        <v>46103</v>
      </c>
      <c r="R1966" s="274">
        <v>1209395770</v>
      </c>
      <c r="S1966" s="274">
        <v>224348601</v>
      </c>
      <c r="T1966" s="231">
        <v>46103</v>
      </c>
      <c r="U1966" s="76">
        <v>3023.3560000000002</v>
      </c>
      <c r="V1966" s="76">
        <v>2939.895</v>
      </c>
      <c r="W1966" s="274">
        <v>3</v>
      </c>
      <c r="X1966" s="274">
        <v>2</v>
      </c>
      <c r="Y1966" s="386">
        <v>267388439</v>
      </c>
      <c r="Z1966" s="273" t="s">
        <v>110</v>
      </c>
      <c r="AA1966" s="168" t="s">
        <v>6180</v>
      </c>
      <c r="AB1966" s="273" t="s">
        <v>6181</v>
      </c>
      <c r="AC1966" s="301">
        <v>267388439</v>
      </c>
      <c r="AD1966" s="182" t="s">
        <v>113</v>
      </c>
      <c r="AE1966" s="274"/>
      <c r="AF1966" s="130">
        <v>46105.041666666664</v>
      </c>
      <c r="AG1966" s="130">
        <v>46103.291666666664</v>
      </c>
      <c r="AH1966" s="130">
        <v>46103.291666666664</v>
      </c>
      <c r="AI1966" s="263">
        <v>46104</v>
      </c>
      <c r="AJ1966" s="476">
        <v>46106</v>
      </c>
      <c r="AK1966" s="274"/>
      <c r="AL1966" s="275">
        <v>46110</v>
      </c>
      <c r="AM1966" s="275">
        <v>46110</v>
      </c>
      <c r="AN1966" s="231">
        <v>46110</v>
      </c>
      <c r="AO1966" s="81" t="s">
        <v>121</v>
      </c>
      <c r="AP1966" s="81" t="s">
        <v>121</v>
      </c>
      <c r="AQ1966" s="81" t="s">
        <v>121</v>
      </c>
      <c r="AR1966" s="81" t="s">
        <v>121</v>
      </c>
      <c r="AS1966" s="81" t="s">
        <v>121</v>
      </c>
      <c r="AT1966" s="81" t="s">
        <v>121</v>
      </c>
      <c r="AU1966" s="82" t="s">
        <v>5500</v>
      </c>
      <c r="AV1966" s="297">
        <v>46103</v>
      </c>
      <c r="AW1966" s="75">
        <f>_xlfn.XLOOKUP(D1966,'[1]OPS Loading report'!$E:$E,'[1]OPS Loading report'!$G:$G)</f>
        <v>0</v>
      </c>
      <c r="AX1966" s="182"/>
      <c r="AY1966" s="168"/>
      <c r="AZ1966" s="278"/>
      <c r="BA1966" s="168"/>
      <c r="BB1966" s="168"/>
      <c r="BC1966" s="168"/>
      <c r="BD1966" s="168"/>
      <c r="BE1966" s="168"/>
      <c r="BF1966" s="168"/>
      <c r="BG1966" s="168"/>
      <c r="BH1966" s="168"/>
      <c r="BI1966" s="168"/>
      <c r="BJ1966" s="168"/>
      <c r="BK1966" s="168"/>
      <c r="BL1966" s="168"/>
      <c r="BM1966" s="168"/>
      <c r="BN1966" s="168"/>
      <c r="BO1966" s="168"/>
      <c r="BP1966" s="168"/>
      <c r="BQ1966" s="168"/>
      <c r="BR1966" s="168"/>
      <c r="BS1966" s="168"/>
      <c r="BT1966" s="75">
        <f>IF(COUNTIF($C$3:C1966, C1966)=1, 1, 0)</f>
        <v>0</v>
      </c>
      <c r="BU1966" s="337" t="s">
        <v>7200</v>
      </c>
      <c r="BV1966" s="340">
        <v>46105</v>
      </c>
      <c r="BW1966" s="168"/>
      <c r="BX1966" s="168"/>
      <c r="BY1966" s="168"/>
      <c r="BZ1966" s="87">
        <f t="shared" si="612"/>
        <v>12</v>
      </c>
      <c r="CA1966" s="168"/>
      <c r="CB1966" s="88">
        <f t="shared" si="615"/>
        <v>13</v>
      </c>
      <c r="CC1966" s="414"/>
      <c r="CD1966" s="168"/>
      <c r="CE1966" s="171">
        <f t="shared" si="603"/>
        <v>3</v>
      </c>
      <c r="CF1966" s="432"/>
      <c r="CG1966" s="432"/>
      <c r="CH1966" s="432"/>
      <c r="CI1966" s="168"/>
      <c r="CJ1966" s="87">
        <f t="shared" si="604"/>
        <v>3</v>
      </c>
      <c r="CK1966" s="87">
        <f t="shared" si="605"/>
        <v>12</v>
      </c>
      <c r="CL1966" s="22" t="s">
        <v>5125</v>
      </c>
      <c r="CM1966" s="22" t="s">
        <v>7201</v>
      </c>
    </row>
    <row r="1967" spans="1:91" ht="14.45" customHeight="1" x14ac:dyDescent="0.25">
      <c r="A1967" s="75">
        <f>ROW()-2</f>
        <v>1965</v>
      </c>
      <c r="B1967" s="70" t="s">
        <v>102</v>
      </c>
      <c r="C1967" s="270">
        <v>267241434</v>
      </c>
      <c r="D1967" s="265">
        <v>145731610</v>
      </c>
      <c r="E1967" s="241">
        <v>5320008014</v>
      </c>
      <c r="F1967" s="231">
        <v>46099</v>
      </c>
      <c r="G1967" s="265" t="s">
        <v>1159</v>
      </c>
      <c r="H1967" s="265" t="s">
        <v>2963</v>
      </c>
      <c r="I1967" s="265" t="s">
        <v>105</v>
      </c>
      <c r="J1967" s="265" t="s">
        <v>4461</v>
      </c>
      <c r="K1967" s="265" t="s">
        <v>242</v>
      </c>
      <c r="L1967" s="231">
        <v>46114</v>
      </c>
      <c r="M1967" s="265">
        <v>0</v>
      </c>
      <c r="N1967" s="85" t="s">
        <v>7203</v>
      </c>
      <c r="O1967" s="85" t="s">
        <v>7204</v>
      </c>
      <c r="P1967" s="85">
        <v>2830050490</v>
      </c>
      <c r="Q1967" s="231">
        <v>46102</v>
      </c>
      <c r="R1967" s="241">
        <v>1209395635</v>
      </c>
      <c r="S1967" s="241">
        <v>224355272</v>
      </c>
      <c r="T1967" s="231">
        <v>46102</v>
      </c>
      <c r="U1967" s="241">
        <v>981.53499999999997</v>
      </c>
      <c r="V1967" s="241">
        <v>949.00300000000004</v>
      </c>
      <c r="W1967" s="241">
        <v>1</v>
      </c>
      <c r="X1967" s="241">
        <v>0</v>
      </c>
      <c r="Y1967" s="270">
        <v>267388462</v>
      </c>
      <c r="Z1967" s="241" t="s">
        <v>110</v>
      </c>
      <c r="AA1967" s="85" t="s">
        <v>6180</v>
      </c>
      <c r="AB1967" s="241" t="s">
        <v>6181</v>
      </c>
      <c r="AC1967" s="270">
        <v>267241434</v>
      </c>
      <c r="AD1967" s="75" t="s">
        <v>113</v>
      </c>
      <c r="AE1967" s="74">
        <v>46106</v>
      </c>
      <c r="AF1967" s="130">
        <v>46105.041666666664</v>
      </c>
      <c r="AG1967" s="130">
        <v>46103.291666666664</v>
      </c>
      <c r="AH1967" s="130">
        <v>46103.291666666664</v>
      </c>
      <c r="AI1967" s="74">
        <v>46104</v>
      </c>
      <c r="AJ1967" s="74">
        <v>46106</v>
      </c>
      <c r="AK1967" s="74">
        <v>46106</v>
      </c>
      <c r="AL1967" s="74">
        <v>46110</v>
      </c>
      <c r="AM1967" s="74"/>
      <c r="AN1967" s="74">
        <v>46110</v>
      </c>
      <c r="AO1967" s="95" t="s">
        <v>121</v>
      </c>
      <c r="AP1967" s="95" t="s">
        <v>121</v>
      </c>
      <c r="AQ1967" s="95" t="s">
        <v>121</v>
      </c>
      <c r="AR1967" s="95" t="s">
        <v>121</v>
      </c>
      <c r="AS1967" s="95" t="s">
        <v>121</v>
      </c>
      <c r="AT1967" s="81" t="s">
        <v>2057</v>
      </c>
      <c r="AU1967" s="82" t="s">
        <v>5500</v>
      </c>
      <c r="AV1967" s="134">
        <v>46102</v>
      </c>
      <c r="AW1967" s="75" t="s">
        <v>7205</v>
      </c>
      <c r="AX1967" s="75" t="s">
        <v>7206</v>
      </c>
      <c r="AY1967" s="85"/>
      <c r="AZ1967" s="271"/>
      <c r="BA1967" s="85"/>
      <c r="BB1967" s="85"/>
      <c r="BC1967" s="85"/>
      <c r="BD1967" s="85"/>
      <c r="BE1967" s="85"/>
      <c r="BF1967" s="85"/>
      <c r="BG1967" s="85"/>
      <c r="BH1967" s="85"/>
      <c r="BI1967" s="85"/>
      <c r="BJ1967" s="85"/>
      <c r="BK1967" s="85"/>
      <c r="BL1967" s="85"/>
      <c r="BM1967" s="85"/>
      <c r="BN1967" s="85"/>
      <c r="BO1967" s="85"/>
      <c r="BP1967" s="85"/>
      <c r="BQ1967" s="85"/>
      <c r="BR1967" s="85"/>
      <c r="BS1967" s="85"/>
      <c r="BT1967" s="75">
        <f>IF(COUNTIF($C$3:C1967, C1967)=1, 1, 0)</f>
        <v>0</v>
      </c>
      <c r="BU1967" s="337" t="s">
        <v>7150</v>
      </c>
      <c r="BV1967" s="340">
        <v>46106</v>
      </c>
      <c r="BW1967" s="85"/>
      <c r="BX1967" s="85"/>
      <c r="BY1967" s="85"/>
      <c r="BZ1967" s="87">
        <f t="shared" si="612"/>
        <v>12</v>
      </c>
      <c r="CA1967" s="85"/>
      <c r="CB1967" s="88">
        <f t="shared" si="615"/>
        <v>13</v>
      </c>
      <c r="CC1967" s="172"/>
      <c r="CD1967" s="85"/>
      <c r="CE1967" s="171">
        <f t="shared" si="603"/>
        <v>3</v>
      </c>
      <c r="CF1967" s="173"/>
      <c r="CG1967" s="173"/>
      <c r="CH1967" s="173"/>
      <c r="CI1967" s="85"/>
      <c r="CJ1967" s="87">
        <f t="shared" si="604"/>
        <v>3</v>
      </c>
      <c r="CK1967" s="87">
        <f t="shared" si="605"/>
        <v>12</v>
      </c>
      <c r="CL1967" s="22" t="s">
        <v>5125</v>
      </c>
      <c r="CM1967" s="22" t="s">
        <v>7151</v>
      </c>
    </row>
    <row r="1968" spans="1:91" ht="14.45" customHeight="1" x14ac:dyDescent="0.25">
      <c r="A1968" s="75">
        <f>ROW()-2</f>
        <v>1966</v>
      </c>
      <c r="B1968" s="70" t="s">
        <v>102</v>
      </c>
      <c r="C1968" s="270">
        <v>267241434</v>
      </c>
      <c r="D1968" s="265">
        <v>145730955</v>
      </c>
      <c r="E1968" s="241">
        <v>5320008014</v>
      </c>
      <c r="F1968" s="231">
        <v>46099</v>
      </c>
      <c r="G1968" s="265" t="s">
        <v>1159</v>
      </c>
      <c r="H1968" s="265" t="s">
        <v>2963</v>
      </c>
      <c r="I1968" s="265" t="s">
        <v>105</v>
      </c>
      <c r="J1968" s="85" t="s">
        <v>4461</v>
      </c>
      <c r="K1968" s="265" t="s">
        <v>242</v>
      </c>
      <c r="L1968" s="231">
        <v>46114</v>
      </c>
      <c r="M1968" s="265">
        <v>40</v>
      </c>
      <c r="N1968" s="85" t="s">
        <v>7203</v>
      </c>
      <c r="O1968" s="85" t="s">
        <v>7204</v>
      </c>
      <c r="P1968" s="85">
        <v>2830050489</v>
      </c>
      <c r="Q1968" s="231">
        <v>46102</v>
      </c>
      <c r="R1968" s="241">
        <v>1209395634</v>
      </c>
      <c r="S1968" s="241">
        <v>224355270</v>
      </c>
      <c r="T1968" s="231">
        <v>46102</v>
      </c>
      <c r="U1968" s="261">
        <v>15468.471</v>
      </c>
      <c r="V1968" s="261">
        <v>14912.191999999999</v>
      </c>
      <c r="W1968" s="241">
        <v>17</v>
      </c>
      <c r="X1968" s="241">
        <v>0</v>
      </c>
      <c r="Y1968" s="270">
        <v>267388462</v>
      </c>
      <c r="Z1968" s="241" t="s">
        <v>110</v>
      </c>
      <c r="AA1968" s="85" t="s">
        <v>6180</v>
      </c>
      <c r="AB1968" s="241" t="s">
        <v>6181</v>
      </c>
      <c r="AC1968" s="270">
        <v>267241434</v>
      </c>
      <c r="AD1968" s="75" t="s">
        <v>113</v>
      </c>
      <c r="AE1968" s="74">
        <v>46106</v>
      </c>
      <c r="AF1968" s="130">
        <v>46105.041666666664</v>
      </c>
      <c r="AG1968" s="130">
        <v>46103.291666666664</v>
      </c>
      <c r="AH1968" s="130">
        <v>46103.291666666664</v>
      </c>
      <c r="AI1968" s="74">
        <v>46104</v>
      </c>
      <c r="AJ1968" s="74">
        <v>46106</v>
      </c>
      <c r="AK1968" s="225">
        <v>46106</v>
      </c>
      <c r="AL1968" s="74">
        <v>46110</v>
      </c>
      <c r="AM1968" s="74"/>
      <c r="AN1968" s="74">
        <v>46110</v>
      </c>
      <c r="AO1968" s="95" t="s">
        <v>121</v>
      </c>
      <c r="AP1968" s="95" t="s">
        <v>121</v>
      </c>
      <c r="AQ1968" s="95" t="s">
        <v>121</v>
      </c>
      <c r="AR1968" s="95" t="s">
        <v>121</v>
      </c>
      <c r="AS1968" s="95" t="s">
        <v>121</v>
      </c>
      <c r="AT1968" s="81" t="s">
        <v>2057</v>
      </c>
      <c r="AU1968" s="82" t="s">
        <v>5500</v>
      </c>
      <c r="AV1968" s="134">
        <v>46102</v>
      </c>
      <c r="AW1968" s="75">
        <f>_xlfn.XLOOKUP(D1968,'[1]OPS Loading report'!$E:$E,'[1]OPS Loading report'!$G:$G)</f>
        <v>0</v>
      </c>
      <c r="AX1968" s="75">
        <v>0</v>
      </c>
      <c r="AY1968" s="85"/>
      <c r="AZ1968" s="271"/>
      <c r="BA1968" s="85"/>
      <c r="BB1968" s="85"/>
      <c r="BC1968" s="85"/>
      <c r="BD1968" s="85"/>
      <c r="BE1968" s="85"/>
      <c r="BF1968" s="85"/>
      <c r="BG1968" s="85"/>
      <c r="BH1968" s="85"/>
      <c r="BI1968" s="85"/>
      <c r="BJ1968" s="85"/>
      <c r="BK1968" s="85"/>
      <c r="BL1968" s="85"/>
      <c r="BM1968" s="85"/>
      <c r="BN1968" s="85"/>
      <c r="BO1968" s="85"/>
      <c r="BP1968" s="85"/>
      <c r="BQ1968" s="85"/>
      <c r="BR1968" s="85"/>
      <c r="BS1968" s="85"/>
      <c r="BT1968" s="75">
        <f>IF(COUNTIF($C$3:C1968, C1968)=1, 1, 0)</f>
        <v>0</v>
      </c>
      <c r="BU1968" s="337" t="s">
        <v>7150</v>
      </c>
      <c r="BV1968" s="340">
        <v>46106</v>
      </c>
      <c r="BW1968" s="85"/>
      <c r="BX1968" s="85"/>
      <c r="BY1968" s="85"/>
      <c r="BZ1968" s="87">
        <f t="shared" si="612"/>
        <v>12</v>
      </c>
      <c r="CA1968" s="85"/>
      <c r="CB1968" s="88">
        <f t="shared" si="615"/>
        <v>13</v>
      </c>
      <c r="CC1968" s="172"/>
      <c r="CD1968" s="85"/>
      <c r="CE1968" s="171">
        <f t="shared" si="603"/>
        <v>3</v>
      </c>
      <c r="CF1968" s="173">
        <v>4065392</v>
      </c>
      <c r="CG1968" s="173">
        <v>3049044</v>
      </c>
      <c r="CH1968" s="173">
        <v>7114436</v>
      </c>
      <c r="CI1968" s="85">
        <v>26746</v>
      </c>
      <c r="CJ1968" s="87">
        <f t="shared" si="604"/>
        <v>3</v>
      </c>
      <c r="CK1968" s="87">
        <f t="shared" si="605"/>
        <v>12</v>
      </c>
      <c r="CL1968" s="22" t="s">
        <v>5125</v>
      </c>
      <c r="CM1968" s="22" t="s">
        <v>7151</v>
      </c>
    </row>
    <row r="1969" spans="1:91" ht="14.45" customHeight="1" x14ac:dyDescent="0.25">
      <c r="A1969" s="75">
        <f>ROW()-2</f>
        <v>1967</v>
      </c>
      <c r="B1969" s="70" t="s">
        <v>102</v>
      </c>
      <c r="C1969" s="270">
        <v>267241434</v>
      </c>
      <c r="D1969" s="265">
        <v>145753962</v>
      </c>
      <c r="E1969" s="241">
        <v>5320008014</v>
      </c>
      <c r="F1969" s="231">
        <v>46099</v>
      </c>
      <c r="G1969" s="265" t="s">
        <v>1178</v>
      </c>
      <c r="H1969" s="265" t="s">
        <v>2963</v>
      </c>
      <c r="I1969" s="265" t="s">
        <v>105</v>
      </c>
      <c r="J1969" s="265" t="s">
        <v>4461</v>
      </c>
      <c r="K1969" s="265" t="s">
        <v>242</v>
      </c>
      <c r="L1969" s="231">
        <v>46113</v>
      </c>
      <c r="M1969" s="265">
        <v>0</v>
      </c>
      <c r="N1969" s="85" t="s">
        <v>7203</v>
      </c>
      <c r="O1969" s="85" t="s">
        <v>7204</v>
      </c>
      <c r="P1969" s="85">
        <v>2830050491</v>
      </c>
      <c r="Q1969" s="231">
        <v>46102</v>
      </c>
      <c r="R1969" s="241">
        <v>1209395636</v>
      </c>
      <c r="S1969" s="241">
        <v>224355273</v>
      </c>
      <c r="T1969" s="231">
        <v>46102</v>
      </c>
      <c r="U1969" s="241">
        <v>718.30100000000004</v>
      </c>
      <c r="V1969" s="241">
        <v>693.22799999999995</v>
      </c>
      <c r="W1969" s="241">
        <v>1</v>
      </c>
      <c r="X1969" s="241">
        <v>1</v>
      </c>
      <c r="Y1969" s="270">
        <v>267388462</v>
      </c>
      <c r="Z1969" s="241" t="s">
        <v>110</v>
      </c>
      <c r="AA1969" s="85" t="s">
        <v>6180</v>
      </c>
      <c r="AB1969" s="265" t="s">
        <v>6181</v>
      </c>
      <c r="AC1969" s="270">
        <v>267241434</v>
      </c>
      <c r="AD1969" s="75" t="s">
        <v>113</v>
      </c>
      <c r="AE1969" s="74">
        <v>46106</v>
      </c>
      <c r="AF1969" s="130">
        <v>46105.041666666664</v>
      </c>
      <c r="AG1969" s="130">
        <v>46103.291666666664</v>
      </c>
      <c r="AH1969" s="130">
        <v>46103.291666666664</v>
      </c>
      <c r="AI1969" s="74">
        <v>46104</v>
      </c>
      <c r="AJ1969" s="74">
        <v>46106</v>
      </c>
      <c r="AK1969" s="74">
        <v>46106</v>
      </c>
      <c r="AL1969" s="74">
        <v>46110</v>
      </c>
      <c r="AM1969" s="74"/>
      <c r="AN1969" s="74">
        <v>46110</v>
      </c>
      <c r="AO1969" s="95" t="s">
        <v>121</v>
      </c>
      <c r="AP1969" s="95" t="s">
        <v>121</v>
      </c>
      <c r="AQ1969" s="95" t="s">
        <v>121</v>
      </c>
      <c r="AR1969" s="95" t="s">
        <v>121</v>
      </c>
      <c r="AS1969" s="95" t="s">
        <v>121</v>
      </c>
      <c r="AT1969" s="81" t="s">
        <v>2057</v>
      </c>
      <c r="AU1969" s="82" t="s">
        <v>5500</v>
      </c>
      <c r="AV1969" s="134">
        <v>46102</v>
      </c>
      <c r="AW1969" s="75">
        <v>0</v>
      </c>
      <c r="AX1969" s="75">
        <v>0</v>
      </c>
      <c r="AY1969" s="85"/>
      <c r="AZ1969" s="271"/>
      <c r="BA1969" s="85"/>
      <c r="BB1969" s="85"/>
      <c r="BC1969" s="85"/>
      <c r="BD1969" s="85"/>
      <c r="BE1969" s="85"/>
      <c r="BF1969" s="85"/>
      <c r="BG1969" s="85"/>
      <c r="BH1969" s="85"/>
      <c r="BI1969" s="85"/>
      <c r="BJ1969" s="85"/>
      <c r="BK1969" s="85"/>
      <c r="BL1969" s="85"/>
      <c r="BM1969" s="85"/>
      <c r="BN1969" s="85"/>
      <c r="BO1969" s="85"/>
      <c r="BP1969" s="85"/>
      <c r="BQ1969" s="85"/>
      <c r="BR1969" s="85"/>
      <c r="BS1969" s="85"/>
      <c r="BT1969" s="75">
        <f>IF(COUNTIF($C$3:C1969, C1969)=1, 1, 0)</f>
        <v>0</v>
      </c>
      <c r="BU1969" s="337" t="s">
        <v>7150</v>
      </c>
      <c r="BV1969" s="340">
        <v>46106</v>
      </c>
      <c r="BW1969" s="85"/>
      <c r="BX1969" s="85"/>
      <c r="BY1969" s="85"/>
      <c r="BZ1969" s="87">
        <f t="shared" si="612"/>
        <v>12</v>
      </c>
      <c r="CA1969" s="85"/>
      <c r="CB1969" s="88">
        <f t="shared" si="615"/>
        <v>13</v>
      </c>
      <c r="CC1969" s="85"/>
      <c r="CD1969" s="85"/>
      <c r="CE1969" s="171">
        <f t="shared" si="603"/>
        <v>3</v>
      </c>
      <c r="CF1969" s="85"/>
      <c r="CG1969" s="85"/>
      <c r="CH1969" s="85"/>
      <c r="CI1969" s="85"/>
      <c r="CJ1969" s="87">
        <f t="shared" si="604"/>
        <v>3</v>
      </c>
      <c r="CK1969" s="87">
        <f t="shared" si="605"/>
        <v>12</v>
      </c>
      <c r="CL1969" s="22" t="s">
        <v>5125</v>
      </c>
      <c r="CM1969" s="22" t="s">
        <v>7151</v>
      </c>
    </row>
    <row r="1970" spans="1:91" ht="14.45" customHeight="1" x14ac:dyDescent="0.25">
      <c r="A1970" s="440"/>
      <c r="B1970" s="89" t="s">
        <v>102</v>
      </c>
      <c r="C1970" s="246" t="s">
        <v>7181</v>
      </c>
      <c r="D1970" s="346">
        <v>145715439</v>
      </c>
      <c r="E1970" s="362"/>
      <c r="F1970" s="363">
        <v>46100</v>
      </c>
      <c r="G1970" s="346" t="s">
        <v>1178</v>
      </c>
      <c r="H1970" s="346" t="s">
        <v>2963</v>
      </c>
      <c r="I1970" s="346" t="s">
        <v>105</v>
      </c>
      <c r="J1970" s="346" t="s">
        <v>1161</v>
      </c>
      <c r="K1970" s="346" t="s">
        <v>242</v>
      </c>
      <c r="L1970" s="363">
        <v>46119</v>
      </c>
      <c r="M1970" s="346">
        <v>40</v>
      </c>
      <c r="N1970" s="176" t="s">
        <v>7207</v>
      </c>
      <c r="O1970" s="176" t="s">
        <v>7208</v>
      </c>
      <c r="P1970" s="176">
        <v>2830050924</v>
      </c>
      <c r="Q1970" s="363">
        <v>46110</v>
      </c>
      <c r="R1970" s="362">
        <v>1209397895</v>
      </c>
      <c r="S1970" s="362">
        <v>224380200</v>
      </c>
      <c r="T1970" s="363">
        <v>46110</v>
      </c>
      <c r="U1970" s="442">
        <v>17817.044000000002</v>
      </c>
      <c r="V1970" s="442">
        <v>17233.112000000001</v>
      </c>
      <c r="W1970" s="362">
        <v>20</v>
      </c>
      <c r="X1970" s="362">
        <v>6</v>
      </c>
      <c r="Y1970" s="365">
        <v>7267420460</v>
      </c>
      <c r="Z1970" s="362" t="s">
        <v>354</v>
      </c>
      <c r="AA1970" s="176" t="s">
        <v>6709</v>
      </c>
      <c r="AB1970" s="362" t="s">
        <v>6710</v>
      </c>
      <c r="AC1970" s="246" t="s">
        <v>7181</v>
      </c>
      <c r="AD1970" s="105" t="s">
        <v>113</v>
      </c>
      <c r="AE1970" s="231">
        <v>46118</v>
      </c>
      <c r="AF1970" s="80">
        <v>46115</v>
      </c>
      <c r="AG1970" s="80">
        <v>46114.375</v>
      </c>
      <c r="AH1970" s="80">
        <v>46114.375</v>
      </c>
      <c r="AI1970" s="74">
        <v>46105</v>
      </c>
      <c r="AJ1970" s="99">
        <v>46116</v>
      </c>
      <c r="AK1970" s="353">
        <v>46118</v>
      </c>
      <c r="AL1970" s="363">
        <v>46107</v>
      </c>
      <c r="AM1970" s="353">
        <v>46119</v>
      </c>
      <c r="AN1970" s="74">
        <v>46120</v>
      </c>
      <c r="AO1970" s="81">
        <f t="shared" ref="AO1970:AO1975" si="616">IF(AH1970&lt;AG1970,IF(AH1970=0,"",AH1970-1),IF(AG1970=0,"",AG1970-1))</f>
        <v>46113.375</v>
      </c>
      <c r="AP1970" s="81">
        <f t="shared" ref="AP1970:AP1975" si="617">IF(AH1970&lt;AG1970,IF(AH1970=0,"",AH1970),IF(AG1970=0,"",AG1970))</f>
        <v>46114.375</v>
      </c>
      <c r="AQ1970" s="81">
        <f t="shared" ref="AQ1970:AQ1975" si="618">IF(AH1970&lt;AG1970,IF(AH1970=0,"",AH1970),IF(AG1970=0,"",AG1970))</f>
        <v>46114.375</v>
      </c>
      <c r="AR1970" s="81">
        <f t="shared" ref="AR1970:AR1975" si="619">IF(AI1970=0,"",IF(AI1970&lt;AJ1970,AJ1970+1,AI1970+1))</f>
        <v>46117</v>
      </c>
      <c r="AS1970" s="81">
        <f t="shared" ref="AS1970:AS1975" si="620">IF(AI1970=0,"",IF(AE1970=0,IF(AJ1970=0,AI1970+2,AJ1970+2),AE1970+2))</f>
        <v>46120</v>
      </c>
      <c r="AT1970" s="81">
        <f t="shared" ref="AT1970:AT1975" si="621">IF(AI1970=0,"",IF(AI1970&lt;AJ1970,AJ1970+1,AI1970+1))</f>
        <v>46117</v>
      </c>
      <c r="AU1970" s="82" t="s">
        <v>6196</v>
      </c>
      <c r="AV1970" s="290">
        <v>46110</v>
      </c>
      <c r="AW1970" s="75" t="str">
        <f>_xlfn.XLOOKUP(D1970,'[1]OPS Loading report'!$E:$E,'[1]OPS Loading report'!$G:$G)</f>
        <v>OOCU9916340</v>
      </c>
      <c r="AX1970" s="75">
        <f>_xlfn.XLOOKUP(D1970,'[1]OPS Loading report'!$E:$E,'[1]OPS Loading report'!$H:$H)</f>
        <v>32705360</v>
      </c>
      <c r="AY1970" s="176"/>
      <c r="AZ1970" s="369"/>
      <c r="BA1970" s="176"/>
      <c r="BB1970" s="176"/>
      <c r="BC1970" s="176"/>
      <c r="BD1970" s="176"/>
      <c r="BE1970" s="176"/>
      <c r="BF1970" s="176"/>
      <c r="BG1970" s="176"/>
      <c r="BH1970" s="176"/>
      <c r="BI1970" s="176"/>
      <c r="BJ1970" s="176"/>
      <c r="BK1970" s="176"/>
      <c r="BL1970" s="176"/>
      <c r="BM1970" s="176"/>
      <c r="BN1970" s="176"/>
      <c r="BO1970" s="176"/>
      <c r="BP1970" s="176"/>
      <c r="BQ1970" s="176"/>
      <c r="BR1970" s="176"/>
      <c r="BS1970" s="176"/>
      <c r="BT1970" s="75">
        <f>IF(COUNTIF($C$3:C1970, C1970)=1, 1, 0)</f>
        <v>0</v>
      </c>
      <c r="BU1970" s="338" t="s">
        <v>7184</v>
      </c>
      <c r="BV1970" s="343">
        <v>46118</v>
      </c>
      <c r="BW1970" s="176"/>
      <c r="BX1970" s="176"/>
      <c r="BY1970" s="176"/>
      <c r="BZ1970" s="87">
        <f t="shared" si="612"/>
        <v>12</v>
      </c>
      <c r="CA1970" s="176"/>
      <c r="CB1970" s="88">
        <f t="shared" si="615"/>
        <v>15</v>
      </c>
      <c r="CC1970" s="462"/>
      <c r="CD1970" s="176"/>
      <c r="CE1970" s="171">
        <f t="shared" si="603"/>
        <v>4</v>
      </c>
      <c r="CF1970" s="463">
        <v>5264200</v>
      </c>
      <c r="CG1970" s="463"/>
      <c r="CH1970" s="463">
        <v>5264200</v>
      </c>
      <c r="CI1970" s="176">
        <v>26321</v>
      </c>
      <c r="CJ1970" s="87">
        <f t="shared" si="604"/>
        <v>3</v>
      </c>
      <c r="CK1970" s="87">
        <f t="shared" si="605"/>
        <v>13</v>
      </c>
      <c r="CL1970" s="22" t="s">
        <v>6198</v>
      </c>
      <c r="CM1970" s="22" t="str">
        <f>IF(OR(Z1970="COSU",Z1970="EGLV",Z1970="MAEU",Z1970="REGU",Z1970="HLCU",Z1970="OOLU",Z1970="ONEY"),
    IF(Z1970="COSU","1C26TAB",
    IF(Z1970="EGLV","1C26TAA",
    IF(Z1970="MAEU","1C26TML",
    IF(Z1970="REGU","1C26TAA",
    IF(Z1970="HLCU","1C26THC",
    IF(Z1970="OOLU","1C26TAR",
    IF(Z1970="ONEY","1K26TAD",""))))))) &amp; "^" &amp; BU1970,
    BU1970)</f>
        <v>1C26TAB^00067837</v>
      </c>
    </row>
    <row r="1971" spans="1:91" ht="14.45" customHeight="1" x14ac:dyDescent="0.25">
      <c r="A1971" s="183"/>
      <c r="B1971" s="89" t="s">
        <v>102</v>
      </c>
      <c r="C1971" s="270" t="s">
        <v>7209</v>
      </c>
      <c r="D1971" s="265">
        <v>145715452</v>
      </c>
      <c r="E1971" s="241"/>
      <c r="F1971" s="231">
        <v>46100</v>
      </c>
      <c r="G1971" s="265" t="s">
        <v>1178</v>
      </c>
      <c r="H1971" s="265" t="s">
        <v>2963</v>
      </c>
      <c r="I1971" s="265" t="s">
        <v>105</v>
      </c>
      <c r="J1971" s="265" t="s">
        <v>1161</v>
      </c>
      <c r="K1971" s="265" t="s">
        <v>242</v>
      </c>
      <c r="L1971" s="231">
        <v>46119</v>
      </c>
      <c r="M1971" s="265">
        <v>40</v>
      </c>
      <c r="N1971" s="85" t="s">
        <v>7210</v>
      </c>
      <c r="O1971" s="85" t="s">
        <v>7211</v>
      </c>
      <c r="P1971" s="85">
        <v>2830051010</v>
      </c>
      <c r="Q1971" s="231">
        <v>46111</v>
      </c>
      <c r="R1971" s="241">
        <v>1209398163</v>
      </c>
      <c r="S1971" s="241">
        <v>224380204</v>
      </c>
      <c r="T1971" s="231">
        <v>46111</v>
      </c>
      <c r="U1971" s="261">
        <v>17635.642</v>
      </c>
      <c r="V1971" s="356">
        <v>17057.758000000002</v>
      </c>
      <c r="W1971" s="241">
        <v>20</v>
      </c>
      <c r="X1971" s="241">
        <v>6</v>
      </c>
      <c r="Y1971" s="270">
        <v>7267420461</v>
      </c>
      <c r="Z1971" s="241" t="s">
        <v>354</v>
      </c>
      <c r="AA1971" s="85" t="s">
        <v>6709</v>
      </c>
      <c r="AB1971" s="241" t="s">
        <v>6710</v>
      </c>
      <c r="AC1971" s="270" t="s">
        <v>7209</v>
      </c>
      <c r="AD1971" s="75" t="s">
        <v>113</v>
      </c>
      <c r="AE1971" s="231">
        <v>46118</v>
      </c>
      <c r="AF1971" s="80">
        <v>46115</v>
      </c>
      <c r="AG1971" s="80">
        <v>46114.375</v>
      </c>
      <c r="AH1971" s="80">
        <v>46114.375</v>
      </c>
      <c r="AI1971" s="74">
        <v>46105</v>
      </c>
      <c r="AJ1971" s="99">
        <v>46116</v>
      </c>
      <c r="AK1971" s="353">
        <v>46118</v>
      </c>
      <c r="AL1971" s="231">
        <v>46107</v>
      </c>
      <c r="AM1971" s="353">
        <v>46119</v>
      </c>
      <c r="AN1971" s="74">
        <v>46120</v>
      </c>
      <c r="AO1971" s="81">
        <f t="shared" si="616"/>
        <v>46113.375</v>
      </c>
      <c r="AP1971" s="81">
        <f t="shared" si="617"/>
        <v>46114.375</v>
      </c>
      <c r="AQ1971" s="81">
        <f t="shared" si="618"/>
        <v>46114.375</v>
      </c>
      <c r="AR1971" s="81">
        <f t="shared" si="619"/>
        <v>46117</v>
      </c>
      <c r="AS1971" s="81">
        <f t="shared" si="620"/>
        <v>46120</v>
      </c>
      <c r="AT1971" s="81">
        <f t="shared" si="621"/>
        <v>46117</v>
      </c>
      <c r="AU1971" s="82" t="s">
        <v>6196</v>
      </c>
      <c r="AV1971" s="290">
        <v>46110</v>
      </c>
      <c r="AW1971" s="75" t="str">
        <f>_xlfn.XLOOKUP(D1971,'[1]OPS Loading report'!$E:$E,'[1]OPS Loading report'!$G:$G)</f>
        <v>CSNU7995252</v>
      </c>
      <c r="AX1971" s="75">
        <f>_xlfn.XLOOKUP(D1971,'[1]OPS Loading report'!$E:$E,'[1]OPS Loading report'!$H:$H)</f>
        <v>32705422</v>
      </c>
      <c r="AY1971" s="85"/>
      <c r="AZ1971" s="271"/>
      <c r="BA1971" s="85"/>
      <c r="BB1971" s="85"/>
      <c r="BC1971" s="85"/>
      <c r="BD1971" s="85"/>
      <c r="BE1971" s="85"/>
      <c r="BF1971" s="85"/>
      <c r="BG1971" s="85"/>
      <c r="BH1971" s="85"/>
      <c r="BI1971" s="85"/>
      <c r="BJ1971" s="85"/>
      <c r="BK1971" s="85"/>
      <c r="BL1971" s="85"/>
      <c r="BM1971" s="85"/>
      <c r="BN1971" s="85"/>
      <c r="BO1971" s="85"/>
      <c r="BP1971" s="85"/>
      <c r="BQ1971" s="85"/>
      <c r="BR1971" s="85"/>
      <c r="BS1971" s="85"/>
      <c r="BT1971" s="75">
        <f>IF(COUNTIF($C$3:C1971, C1971)=1, 1, 0)</f>
        <v>1</v>
      </c>
      <c r="BU1971" s="337" t="s">
        <v>7212</v>
      </c>
      <c r="BV1971" s="340">
        <v>46118</v>
      </c>
      <c r="BW1971" s="85"/>
      <c r="BX1971" s="85"/>
      <c r="BY1971" s="85"/>
      <c r="BZ1971" s="87">
        <f t="shared" si="612"/>
        <v>12</v>
      </c>
      <c r="CA1971" s="85"/>
      <c r="CB1971" s="88">
        <f t="shared" si="615"/>
        <v>15</v>
      </c>
      <c r="CC1971" s="172"/>
      <c r="CD1971" s="85"/>
      <c r="CE1971" s="171">
        <f t="shared" si="603"/>
        <v>4</v>
      </c>
      <c r="CF1971" s="463">
        <v>5264200</v>
      </c>
      <c r="CG1971" s="463"/>
      <c r="CH1971" s="463">
        <v>5264200</v>
      </c>
      <c r="CI1971" s="176">
        <v>26321</v>
      </c>
      <c r="CJ1971" s="87">
        <f t="shared" si="604"/>
        <v>3</v>
      </c>
      <c r="CK1971" s="87">
        <f t="shared" si="605"/>
        <v>13</v>
      </c>
      <c r="CL1971" s="22" t="s">
        <v>6198</v>
      </c>
      <c r="CM1971" s="22" t="str">
        <f>IF(OR(Z1971="COSU",Z1971="EGLV",Z1971="MAEU",Z1971="REGU",Z1971="HLCU",Z1971="OOLU",Z1971="ONEY"),
    IF(Z1971="COSU","1C26TAB",
    IF(Z1971="EGLV","1C26TAA",
    IF(Z1971="MAEU","1C26TML",
    IF(Z1971="REGU","1C26TAA",
    IF(Z1971="HLCU","1C26THC",
    IF(Z1971="OOLU","1C26TAR",
    IF(Z1971="ONEY","1K26TAD",""))))))) &amp; "^" &amp; BU1971,
    BU1971)</f>
        <v>1C26TAB^00067836</v>
      </c>
    </row>
    <row r="1972" spans="1:91" ht="14.45" customHeight="1" x14ac:dyDescent="0.25">
      <c r="A1972" s="183"/>
      <c r="B1972" s="260" t="s">
        <v>102</v>
      </c>
      <c r="C1972" s="412" t="s">
        <v>7213</v>
      </c>
      <c r="D1972" s="273">
        <v>145715669</v>
      </c>
      <c r="E1972" s="274"/>
      <c r="F1972" s="275">
        <v>46102</v>
      </c>
      <c r="G1972" s="273" t="s">
        <v>3634</v>
      </c>
      <c r="H1972" s="273" t="s">
        <v>2963</v>
      </c>
      <c r="I1972" s="273" t="s">
        <v>105</v>
      </c>
      <c r="J1972" s="168" t="s">
        <v>1161</v>
      </c>
      <c r="K1972" s="273" t="s">
        <v>242</v>
      </c>
      <c r="L1972" s="275">
        <v>46118</v>
      </c>
      <c r="M1972" s="273">
        <v>40</v>
      </c>
      <c r="N1972" s="182" t="s">
        <v>7214</v>
      </c>
      <c r="O1972" s="182" t="s">
        <v>7215</v>
      </c>
      <c r="P1972" s="168">
        <v>2830050291</v>
      </c>
      <c r="Q1972" s="275">
        <v>46099</v>
      </c>
      <c r="R1972" s="274">
        <v>1209394344</v>
      </c>
      <c r="S1972" s="274">
        <v>224325698</v>
      </c>
      <c r="T1972" s="275">
        <v>46099</v>
      </c>
      <c r="U1972" s="422">
        <v>17839.819</v>
      </c>
      <c r="V1972" s="422">
        <v>17255.423999999999</v>
      </c>
      <c r="W1972" s="274">
        <v>21</v>
      </c>
      <c r="X1972" s="274">
        <v>6</v>
      </c>
      <c r="Y1972" s="182" t="s">
        <v>7216</v>
      </c>
      <c r="Z1972" s="477" t="s">
        <v>258</v>
      </c>
      <c r="AA1972" s="182" t="s">
        <v>7129</v>
      </c>
      <c r="AB1972" s="478" t="s">
        <v>7130</v>
      </c>
      <c r="AC1972" s="412" t="s">
        <v>7213</v>
      </c>
      <c r="AD1972" s="182" t="s">
        <v>113</v>
      </c>
      <c r="AE1972" s="221">
        <v>46104</v>
      </c>
      <c r="AF1972" s="130">
        <v>46101.25</v>
      </c>
      <c r="AG1972" s="130">
        <v>46100.625</v>
      </c>
      <c r="AH1972" s="130">
        <v>46100.625</v>
      </c>
      <c r="AI1972" s="349">
        <v>46102</v>
      </c>
      <c r="AJ1972" s="476">
        <v>46103</v>
      </c>
      <c r="AK1972" s="226">
        <v>46103</v>
      </c>
      <c r="AL1972" s="349">
        <v>46104</v>
      </c>
      <c r="AM1972" s="448">
        <v>46105</v>
      </c>
      <c r="AN1972" s="376">
        <v>46105</v>
      </c>
      <c r="AO1972" s="81">
        <f t="shared" si="616"/>
        <v>46099.625</v>
      </c>
      <c r="AP1972" s="81">
        <f t="shared" si="617"/>
        <v>46100.625</v>
      </c>
      <c r="AQ1972" s="81">
        <f t="shared" si="618"/>
        <v>46100.625</v>
      </c>
      <c r="AR1972" s="81">
        <f t="shared" si="619"/>
        <v>46104</v>
      </c>
      <c r="AS1972" s="81">
        <f t="shared" si="620"/>
        <v>46106</v>
      </c>
      <c r="AT1972" s="81">
        <f t="shared" si="621"/>
        <v>46104</v>
      </c>
      <c r="AU1972" s="82" t="s">
        <v>5500</v>
      </c>
      <c r="AV1972" s="134">
        <v>46099</v>
      </c>
      <c r="AW1972" s="75" t="str">
        <f>_xlfn.XLOOKUP(D1972,'[1]OPS Loading report'!$E:$E,'[1]OPS Loading report'!$G:$G)</f>
        <v>FFAU5927441</v>
      </c>
      <c r="AX1972" s="182"/>
      <c r="AY1972" s="168"/>
      <c r="AZ1972" s="278"/>
      <c r="BA1972" s="168"/>
      <c r="BB1972" s="168"/>
      <c r="BC1972" s="168"/>
      <c r="BD1972" s="168"/>
      <c r="BE1972" s="168"/>
      <c r="BF1972" s="168"/>
      <c r="BG1972" s="168"/>
      <c r="BH1972" s="168"/>
      <c r="BI1972" s="168"/>
      <c r="BJ1972" s="168"/>
      <c r="BK1972" s="168"/>
      <c r="BL1972" s="168"/>
      <c r="BM1972" s="168"/>
      <c r="BN1972" s="168"/>
      <c r="BO1972" s="168"/>
      <c r="BP1972" s="168"/>
      <c r="BQ1972" s="168"/>
      <c r="BR1972" s="168"/>
      <c r="BS1972" s="168"/>
      <c r="BT1972" s="75">
        <f>IF(COUNTIF($C$3:C1972, C1972)=1, 1, 0)</f>
        <v>1</v>
      </c>
      <c r="BU1972" s="401" t="s">
        <v>7217</v>
      </c>
      <c r="BV1972" s="343">
        <v>46104</v>
      </c>
      <c r="BW1972" s="168"/>
      <c r="BX1972" s="168"/>
      <c r="BY1972" s="168"/>
      <c r="BZ1972" s="87">
        <f t="shared" si="612"/>
        <v>12</v>
      </c>
      <c r="CA1972" s="168"/>
      <c r="CB1972" s="88">
        <f t="shared" si="615"/>
        <v>13</v>
      </c>
      <c r="CC1972" s="414"/>
      <c r="CD1972" s="168"/>
      <c r="CE1972" s="171">
        <f t="shared" si="603"/>
        <v>3</v>
      </c>
      <c r="CF1972" s="461">
        <v>6974254</v>
      </c>
      <c r="CG1972" s="461"/>
      <c r="CH1972" s="461">
        <v>6974254</v>
      </c>
      <c r="CI1972" s="392">
        <v>26219</v>
      </c>
      <c r="CJ1972" s="87">
        <f t="shared" si="604"/>
        <v>3</v>
      </c>
      <c r="CK1972" s="87">
        <f t="shared" si="605"/>
        <v>12</v>
      </c>
      <c r="CL1972" s="22" t="s">
        <v>5125</v>
      </c>
      <c r="CM1972" s="22" t="s">
        <v>7218</v>
      </c>
    </row>
    <row r="1973" spans="1:91" ht="14.45" customHeight="1" x14ac:dyDescent="0.25">
      <c r="A1973" s="75">
        <f>ROW()-2</f>
        <v>1971</v>
      </c>
      <c r="B1973" s="70" t="s">
        <v>102</v>
      </c>
      <c r="C1973" s="270">
        <v>267241434</v>
      </c>
      <c r="D1973" s="265">
        <v>145701439</v>
      </c>
      <c r="E1973" s="241"/>
      <c r="F1973" s="231">
        <v>46099</v>
      </c>
      <c r="G1973" s="265" t="s">
        <v>1159</v>
      </c>
      <c r="H1973" s="265" t="s">
        <v>2963</v>
      </c>
      <c r="I1973" s="265" t="s">
        <v>105</v>
      </c>
      <c r="J1973" s="85" t="s">
        <v>1161</v>
      </c>
      <c r="K1973" s="265" t="s">
        <v>242</v>
      </c>
      <c r="L1973" s="231">
        <v>46114</v>
      </c>
      <c r="M1973" s="265">
        <v>40</v>
      </c>
      <c r="N1973" s="85" t="s">
        <v>7219</v>
      </c>
      <c r="O1973" s="85" t="s">
        <v>7220</v>
      </c>
      <c r="P1973" s="85">
        <v>2830050475</v>
      </c>
      <c r="Q1973" s="231">
        <v>46102</v>
      </c>
      <c r="R1973" s="241">
        <v>1209395614</v>
      </c>
      <c r="S1973" s="241">
        <v>224345762</v>
      </c>
      <c r="T1973" s="231">
        <v>46102</v>
      </c>
      <c r="U1973" s="261">
        <v>17482.901000000002</v>
      </c>
      <c r="V1973" s="261">
        <v>16854.275000000001</v>
      </c>
      <c r="W1973" s="241">
        <v>19</v>
      </c>
      <c r="X1973" s="241">
        <v>0</v>
      </c>
      <c r="Y1973" s="139">
        <v>267366335</v>
      </c>
      <c r="Z1973" s="479" t="s">
        <v>110</v>
      </c>
      <c r="AA1973" s="139" t="s">
        <v>6180</v>
      </c>
      <c r="AB1973" s="139" t="s">
        <v>6181</v>
      </c>
      <c r="AC1973" s="270">
        <v>267241434</v>
      </c>
      <c r="AD1973" s="75" t="s">
        <v>113</v>
      </c>
      <c r="AE1973" s="74">
        <v>46106</v>
      </c>
      <c r="AF1973" s="130">
        <v>46105.041666666664</v>
      </c>
      <c r="AG1973" s="130">
        <v>46103.291666666664</v>
      </c>
      <c r="AH1973" s="130">
        <v>46103.291666666664</v>
      </c>
      <c r="AI1973" s="74">
        <v>46104</v>
      </c>
      <c r="AJ1973" s="74">
        <v>46106</v>
      </c>
      <c r="AK1973" s="225">
        <v>46106</v>
      </c>
      <c r="AL1973" s="74">
        <v>46110</v>
      </c>
      <c r="AM1973" s="74"/>
      <c r="AN1973" s="74">
        <v>46110</v>
      </c>
      <c r="AO1973" s="81">
        <f t="shared" si="616"/>
        <v>46102.291666666664</v>
      </c>
      <c r="AP1973" s="81">
        <f t="shared" si="617"/>
        <v>46103.291666666664</v>
      </c>
      <c r="AQ1973" s="81">
        <f t="shared" si="618"/>
        <v>46103.291666666664</v>
      </c>
      <c r="AR1973" s="81">
        <f t="shared" si="619"/>
        <v>46107</v>
      </c>
      <c r="AS1973" s="81">
        <f t="shared" si="620"/>
        <v>46108</v>
      </c>
      <c r="AT1973" s="81">
        <f t="shared" si="621"/>
        <v>46107</v>
      </c>
      <c r="AU1973" s="82" t="s">
        <v>5500</v>
      </c>
      <c r="AV1973" s="134">
        <v>46102</v>
      </c>
      <c r="AW1973" s="75" t="s">
        <v>7221</v>
      </c>
      <c r="AX1973" s="75" t="s">
        <v>7222</v>
      </c>
      <c r="AY1973" s="85"/>
      <c r="AZ1973" s="271"/>
      <c r="BA1973" s="85"/>
      <c r="BB1973" s="85"/>
      <c r="BC1973" s="85"/>
      <c r="BD1973" s="85"/>
      <c r="BE1973" s="85"/>
      <c r="BF1973" s="85"/>
      <c r="BG1973" s="85"/>
      <c r="BH1973" s="85"/>
      <c r="BI1973" s="85"/>
      <c r="BJ1973" s="85"/>
      <c r="BK1973" s="85"/>
      <c r="BL1973" s="85"/>
      <c r="BM1973" s="85"/>
      <c r="BN1973" s="85"/>
      <c r="BO1973" s="85"/>
      <c r="BP1973" s="85"/>
      <c r="BQ1973" s="85"/>
      <c r="BR1973" s="85"/>
      <c r="BS1973" s="85"/>
      <c r="BT1973" s="75">
        <f>IF(COUNTIF($C$3:C1973, C1973)=1, 1, 0)</f>
        <v>0</v>
      </c>
      <c r="BU1973" s="337" t="s">
        <v>7150</v>
      </c>
      <c r="BV1973" s="340">
        <v>46106</v>
      </c>
      <c r="BW1973" s="85"/>
      <c r="BX1973" s="85"/>
      <c r="BY1973" s="85"/>
      <c r="BZ1973" s="87">
        <f t="shared" si="612"/>
        <v>12</v>
      </c>
      <c r="CA1973" s="85"/>
      <c r="CB1973" s="88">
        <f t="shared" si="615"/>
        <v>13</v>
      </c>
      <c r="CC1973" s="172"/>
      <c r="CD1973" s="85"/>
      <c r="CE1973" s="171">
        <f t="shared" si="603"/>
        <v>3</v>
      </c>
      <c r="CF1973" s="173">
        <v>4065392</v>
      </c>
      <c r="CG1973" s="173">
        <v>3049044</v>
      </c>
      <c r="CH1973" s="173">
        <v>7114436</v>
      </c>
      <c r="CI1973" s="85">
        <v>26746</v>
      </c>
      <c r="CJ1973" s="87">
        <f t="shared" si="604"/>
        <v>3</v>
      </c>
      <c r="CK1973" s="87">
        <f t="shared" si="605"/>
        <v>12</v>
      </c>
      <c r="CL1973" s="22" t="s">
        <v>5125</v>
      </c>
      <c r="CM1973" s="22" t="s">
        <v>7151</v>
      </c>
    </row>
    <row r="1974" spans="1:91" ht="14.45" customHeight="1" x14ac:dyDescent="0.25">
      <c r="A1974" s="440"/>
      <c r="B1974" s="89" t="s">
        <v>102</v>
      </c>
      <c r="C1974" s="270" t="s">
        <v>7209</v>
      </c>
      <c r="D1974" s="480">
        <v>145665027</v>
      </c>
      <c r="E1974" s="362"/>
      <c r="F1974" s="363">
        <v>46100</v>
      </c>
      <c r="G1974" s="346" t="s">
        <v>1159</v>
      </c>
      <c r="H1974" s="346" t="s">
        <v>2963</v>
      </c>
      <c r="I1974" s="346" t="s">
        <v>105</v>
      </c>
      <c r="J1974" s="346" t="s">
        <v>1161</v>
      </c>
      <c r="K1974" s="346" t="s">
        <v>242</v>
      </c>
      <c r="L1974" s="363">
        <v>46119</v>
      </c>
      <c r="M1974" s="346">
        <v>40</v>
      </c>
      <c r="N1974" s="176" t="s">
        <v>7223</v>
      </c>
      <c r="O1974" s="176" t="s">
        <v>7224</v>
      </c>
      <c r="P1974" s="176">
        <v>2830051060</v>
      </c>
      <c r="Q1974" s="363">
        <v>46112</v>
      </c>
      <c r="R1974" s="362">
        <v>1209398535</v>
      </c>
      <c r="S1974" s="362">
        <v>224380178</v>
      </c>
      <c r="T1974" s="363">
        <v>46112</v>
      </c>
      <c r="U1974" s="442">
        <v>19376.25</v>
      </c>
      <c r="V1974" s="437">
        <v>18679.460999999999</v>
      </c>
      <c r="W1974" s="362">
        <v>20</v>
      </c>
      <c r="X1974" s="362">
        <v>0</v>
      </c>
      <c r="Y1974" s="481">
        <v>7267759690</v>
      </c>
      <c r="Z1974" s="362" t="s">
        <v>354</v>
      </c>
      <c r="AA1974" s="176" t="s">
        <v>6709</v>
      </c>
      <c r="AB1974" s="362" t="s">
        <v>6710</v>
      </c>
      <c r="AC1974" s="270" t="s">
        <v>7209</v>
      </c>
      <c r="AD1974" s="105" t="s">
        <v>113</v>
      </c>
      <c r="AE1974" s="231">
        <v>46118</v>
      </c>
      <c r="AF1974" s="80">
        <v>46115</v>
      </c>
      <c r="AG1974" s="80">
        <v>46114.375</v>
      </c>
      <c r="AH1974" s="80">
        <v>46114.375</v>
      </c>
      <c r="AI1974" s="74">
        <v>46105</v>
      </c>
      <c r="AJ1974" s="99">
        <v>46116</v>
      </c>
      <c r="AK1974" s="353">
        <v>46118</v>
      </c>
      <c r="AL1974" s="363">
        <v>46107</v>
      </c>
      <c r="AM1974" s="353">
        <v>46119</v>
      </c>
      <c r="AN1974" s="74">
        <v>46120</v>
      </c>
      <c r="AO1974" s="81">
        <f t="shared" si="616"/>
        <v>46113.375</v>
      </c>
      <c r="AP1974" s="81">
        <f t="shared" si="617"/>
        <v>46114.375</v>
      </c>
      <c r="AQ1974" s="81">
        <f t="shared" si="618"/>
        <v>46114.375</v>
      </c>
      <c r="AR1974" s="81">
        <f t="shared" si="619"/>
        <v>46117</v>
      </c>
      <c r="AS1974" s="81">
        <f t="shared" si="620"/>
        <v>46120</v>
      </c>
      <c r="AT1974" s="81">
        <f t="shared" si="621"/>
        <v>46117</v>
      </c>
      <c r="AU1974" s="82" t="s">
        <v>6196</v>
      </c>
      <c r="AV1974" s="290">
        <v>46110</v>
      </c>
      <c r="AW1974" s="75" t="str">
        <f>_xlfn.XLOOKUP(D1974,'[1]OPS Loading report'!$E:$E,'[1]OPS Loading report'!$G:$G)</f>
        <v>CSNU5631251</v>
      </c>
      <c r="AX1974" s="75">
        <f>_xlfn.XLOOKUP(D1974,'[1]OPS Loading report'!$E:$E,'[1]OPS Loading report'!$H:$H)</f>
        <v>32705836</v>
      </c>
      <c r="AY1974" s="176"/>
      <c r="AZ1974" s="369"/>
      <c r="BA1974" s="176"/>
      <c r="BB1974" s="176"/>
      <c r="BC1974" s="176"/>
      <c r="BD1974" s="176"/>
      <c r="BE1974" s="176"/>
      <c r="BF1974" s="176"/>
      <c r="BG1974" s="176"/>
      <c r="BH1974" s="176"/>
      <c r="BI1974" s="176"/>
      <c r="BJ1974" s="176"/>
      <c r="BK1974" s="176"/>
      <c r="BL1974" s="176"/>
      <c r="BM1974" s="176"/>
      <c r="BN1974" s="176"/>
      <c r="BO1974" s="176"/>
      <c r="BP1974" s="176"/>
      <c r="BQ1974" s="176"/>
      <c r="BR1974" s="176"/>
      <c r="BS1974" s="176"/>
      <c r="BT1974" s="75">
        <f>IF(COUNTIF($C$3:C1974, C1974)=1, 1, 0)</f>
        <v>0</v>
      </c>
      <c r="BU1974" s="337" t="s">
        <v>7212</v>
      </c>
      <c r="BV1974" s="340">
        <v>46118</v>
      </c>
      <c r="BW1974" s="176"/>
      <c r="BX1974" s="176"/>
      <c r="BY1974" s="176"/>
      <c r="BZ1974" s="87">
        <f t="shared" si="612"/>
        <v>12</v>
      </c>
      <c r="CA1974" s="176"/>
      <c r="CB1974" s="88">
        <f t="shared" si="615"/>
        <v>15</v>
      </c>
      <c r="CC1974" s="462"/>
      <c r="CD1974" s="176"/>
      <c r="CE1974" s="171">
        <f t="shared" si="603"/>
        <v>4</v>
      </c>
      <c r="CF1974" s="463">
        <v>5264200</v>
      </c>
      <c r="CG1974" s="463"/>
      <c r="CH1974" s="463">
        <v>5264200</v>
      </c>
      <c r="CI1974" s="176">
        <v>26321</v>
      </c>
      <c r="CJ1974" s="87">
        <f t="shared" si="604"/>
        <v>3</v>
      </c>
      <c r="CK1974" s="87">
        <f t="shared" si="605"/>
        <v>13</v>
      </c>
      <c r="CL1974" s="22" t="s">
        <v>6198</v>
      </c>
      <c r="CM1974" s="22" t="str">
        <f>IF(OR(Z1974="COSU",Z1974="EGLV",Z1974="MAEU",Z1974="REGU",Z1974="HLCU",Z1974="OOLU",Z1974="ONEY"),
    IF(Z1974="COSU","1C26TAB",
    IF(Z1974="EGLV","1C26TAA",
    IF(Z1974="MAEU","1C26TML",
    IF(Z1974="REGU","1C26TAA",
    IF(Z1974="HLCU","1C26THC",
    IF(Z1974="OOLU","1C26TAR",
    IF(Z1974="ONEY","1K26TAD",""))))))) &amp; "^" &amp; BU1974,
    BU1974)</f>
        <v>1C26TAB^00067836</v>
      </c>
    </row>
    <row r="1975" spans="1:91" ht="14.45" customHeight="1" x14ac:dyDescent="0.25">
      <c r="A1975" s="183"/>
      <c r="B1975" s="89" t="s">
        <v>102</v>
      </c>
      <c r="C1975" s="270" t="s">
        <v>7209</v>
      </c>
      <c r="D1975" s="265">
        <v>145672716</v>
      </c>
      <c r="E1975" s="241"/>
      <c r="F1975" s="231">
        <v>46100</v>
      </c>
      <c r="G1975" s="265" t="s">
        <v>1159</v>
      </c>
      <c r="H1975" s="265" t="s">
        <v>2963</v>
      </c>
      <c r="I1975" s="265" t="s">
        <v>105</v>
      </c>
      <c r="J1975" s="265" t="s">
        <v>1161</v>
      </c>
      <c r="K1975" s="265" t="s">
        <v>242</v>
      </c>
      <c r="L1975" s="231">
        <v>46119</v>
      </c>
      <c r="M1975" s="265">
        <v>40</v>
      </c>
      <c r="N1975" s="85" t="s">
        <v>7225</v>
      </c>
      <c r="O1975" s="85" t="s">
        <v>7226</v>
      </c>
      <c r="P1975" s="85">
        <v>2830051004</v>
      </c>
      <c r="Q1975" s="231">
        <v>46111</v>
      </c>
      <c r="R1975" s="241">
        <v>1209398132</v>
      </c>
      <c r="S1975" s="241">
        <v>224380187</v>
      </c>
      <c r="T1975" s="231">
        <v>46111</v>
      </c>
      <c r="U1975" s="261">
        <v>18682.955999999998</v>
      </c>
      <c r="V1975" s="356">
        <v>18011.080999999998</v>
      </c>
      <c r="W1975" s="241">
        <v>19</v>
      </c>
      <c r="X1975" s="241">
        <v>0</v>
      </c>
      <c r="Y1975" s="270">
        <v>7267420463</v>
      </c>
      <c r="Z1975" s="241" t="s">
        <v>354</v>
      </c>
      <c r="AA1975" s="85" t="s">
        <v>6709</v>
      </c>
      <c r="AB1975" s="241" t="s">
        <v>6710</v>
      </c>
      <c r="AC1975" s="270" t="s">
        <v>7209</v>
      </c>
      <c r="AD1975" s="75" t="s">
        <v>113</v>
      </c>
      <c r="AE1975" s="231">
        <v>46118</v>
      </c>
      <c r="AF1975" s="80">
        <v>46115</v>
      </c>
      <c r="AG1975" s="80">
        <v>46114.375</v>
      </c>
      <c r="AH1975" s="80">
        <v>46114.375</v>
      </c>
      <c r="AI1975" s="74">
        <v>46105</v>
      </c>
      <c r="AJ1975" s="99">
        <v>46116</v>
      </c>
      <c r="AK1975" s="353">
        <v>46118</v>
      </c>
      <c r="AL1975" s="231">
        <v>46107</v>
      </c>
      <c r="AM1975" s="353">
        <v>46119</v>
      </c>
      <c r="AN1975" s="74">
        <v>46120</v>
      </c>
      <c r="AO1975" s="81">
        <f t="shared" si="616"/>
        <v>46113.375</v>
      </c>
      <c r="AP1975" s="81">
        <f t="shared" si="617"/>
        <v>46114.375</v>
      </c>
      <c r="AQ1975" s="81">
        <f t="shared" si="618"/>
        <v>46114.375</v>
      </c>
      <c r="AR1975" s="81">
        <f t="shared" si="619"/>
        <v>46117</v>
      </c>
      <c r="AS1975" s="81">
        <f t="shared" si="620"/>
        <v>46120</v>
      </c>
      <c r="AT1975" s="81">
        <f t="shared" si="621"/>
        <v>46117</v>
      </c>
      <c r="AU1975" s="82" t="s">
        <v>6196</v>
      </c>
      <c r="AV1975" s="290">
        <v>46110</v>
      </c>
      <c r="AW1975" s="75" t="str">
        <f>_xlfn.XLOOKUP(D1975,'[1]OPS Loading report'!$E:$E,'[1]OPS Loading report'!$G:$G)</f>
        <v>TXGU8190420</v>
      </c>
      <c r="AX1975" s="75">
        <f>_xlfn.XLOOKUP(D1975,'[1]OPS Loading report'!$E:$E,'[1]OPS Loading report'!$H:$H)</f>
        <v>32705407</v>
      </c>
      <c r="AY1975" s="85"/>
      <c r="AZ1975" s="271"/>
      <c r="BA1975" s="85"/>
      <c r="BB1975" s="85"/>
      <c r="BC1975" s="85"/>
      <c r="BD1975" s="85"/>
      <c r="BE1975" s="85"/>
      <c r="BF1975" s="85"/>
      <c r="BG1975" s="85"/>
      <c r="BH1975" s="85"/>
      <c r="BI1975" s="85"/>
      <c r="BJ1975" s="85"/>
      <c r="BK1975" s="85"/>
      <c r="BL1975" s="85"/>
      <c r="BM1975" s="85"/>
      <c r="BN1975" s="85"/>
      <c r="BO1975" s="85"/>
      <c r="BP1975" s="85"/>
      <c r="BQ1975" s="85"/>
      <c r="BR1975" s="85"/>
      <c r="BS1975" s="85"/>
      <c r="BT1975" s="75">
        <f>IF(COUNTIF($C$3:C1975, C1975)=1, 1, 0)</f>
        <v>0</v>
      </c>
      <c r="BU1975" s="337" t="s">
        <v>7212</v>
      </c>
      <c r="BV1975" s="340">
        <v>46118</v>
      </c>
      <c r="BW1975" s="85"/>
      <c r="BX1975" s="85"/>
      <c r="BY1975" s="85"/>
      <c r="BZ1975" s="87">
        <f t="shared" si="612"/>
        <v>12</v>
      </c>
      <c r="CA1975" s="85"/>
      <c r="CB1975" s="88">
        <f t="shared" si="615"/>
        <v>15</v>
      </c>
      <c r="CC1975" s="172"/>
      <c r="CD1975" s="85"/>
      <c r="CE1975" s="171">
        <f t="shared" si="603"/>
        <v>4</v>
      </c>
      <c r="CF1975" s="463">
        <v>5264200</v>
      </c>
      <c r="CG1975" s="463"/>
      <c r="CH1975" s="463">
        <v>5264200</v>
      </c>
      <c r="CI1975" s="176">
        <v>26321</v>
      </c>
      <c r="CJ1975" s="87">
        <f t="shared" si="604"/>
        <v>3</v>
      </c>
      <c r="CK1975" s="87">
        <f t="shared" si="605"/>
        <v>13</v>
      </c>
      <c r="CL1975" s="22" t="s">
        <v>6198</v>
      </c>
      <c r="CM1975" s="22" t="str">
        <f>IF(OR(Z1975="COSU",Z1975="EGLV",Z1975="MAEU",Z1975="REGU",Z1975="HLCU",Z1975="OOLU",Z1975="ONEY"),
    IF(Z1975="COSU","1C26TAB",
    IF(Z1975="EGLV","1C26TAA",
    IF(Z1975="MAEU","1C26TML",
    IF(Z1975="REGU","1C26TAA",
    IF(Z1975="HLCU","1C26THC",
    IF(Z1975="OOLU","1C26TAR",
    IF(Z1975="ONEY","1K26TAD",""))))))) &amp; "^" &amp; BU1975,
    BU1975)</f>
        <v>1C26TAB^00067836</v>
      </c>
    </row>
    <row r="1976" spans="1:91" ht="14.45" customHeight="1" x14ac:dyDescent="0.25">
      <c r="A1976" s="183"/>
      <c r="B1976" s="89" t="s">
        <v>102</v>
      </c>
      <c r="C1976" s="270" t="s">
        <v>7209</v>
      </c>
      <c r="D1976" s="265">
        <v>145715466</v>
      </c>
      <c r="E1976" s="139">
        <v>5320008149</v>
      </c>
      <c r="F1976" s="231">
        <v>46100</v>
      </c>
      <c r="G1976" s="265" t="s">
        <v>1178</v>
      </c>
      <c r="H1976" s="265" t="s">
        <v>2963</v>
      </c>
      <c r="I1976" s="265" t="s">
        <v>105</v>
      </c>
      <c r="J1976" s="265" t="s">
        <v>1161</v>
      </c>
      <c r="K1976" s="265" t="s">
        <v>242</v>
      </c>
      <c r="L1976" s="231">
        <v>46119</v>
      </c>
      <c r="M1976" s="265">
        <v>40</v>
      </c>
      <c r="N1976" s="85" t="s">
        <v>7227</v>
      </c>
      <c r="O1976" s="85" t="s">
        <v>7228</v>
      </c>
      <c r="P1976" s="85">
        <v>2830050947</v>
      </c>
      <c r="Q1976" s="231">
        <v>46110</v>
      </c>
      <c r="R1976" s="241">
        <v>1209397946</v>
      </c>
      <c r="S1976" s="241">
        <v>224383991</v>
      </c>
      <c r="T1976" s="231">
        <v>46110</v>
      </c>
      <c r="U1976" s="261">
        <v>16014.237999999999</v>
      </c>
      <c r="V1976" s="261">
        <v>15490.413</v>
      </c>
      <c r="W1976" s="241">
        <v>18</v>
      </c>
      <c r="X1976" s="241">
        <v>5</v>
      </c>
      <c r="Y1976" s="270">
        <v>7267420464</v>
      </c>
      <c r="Z1976" s="241" t="s">
        <v>354</v>
      </c>
      <c r="AA1976" s="85" t="s">
        <v>6709</v>
      </c>
      <c r="AB1976" s="241" t="s">
        <v>6710</v>
      </c>
      <c r="AC1976" s="270" t="s">
        <v>7209</v>
      </c>
      <c r="AD1976" s="75" t="s">
        <v>113</v>
      </c>
      <c r="AE1976" s="231">
        <v>46118</v>
      </c>
      <c r="AF1976" s="80">
        <v>46115</v>
      </c>
      <c r="AG1976" s="80">
        <v>46114.375</v>
      </c>
      <c r="AH1976" s="80">
        <v>46114.375</v>
      </c>
      <c r="AI1976" s="74">
        <v>46105</v>
      </c>
      <c r="AJ1976" s="99">
        <v>46116</v>
      </c>
      <c r="AK1976" s="353">
        <v>46118</v>
      </c>
      <c r="AL1976" s="231">
        <v>46107</v>
      </c>
      <c r="AM1976" s="353">
        <v>46119</v>
      </c>
      <c r="AN1976" s="74">
        <v>46120</v>
      </c>
      <c r="AO1976" s="81" t="s">
        <v>121</v>
      </c>
      <c r="AP1976" s="81" t="s">
        <v>121</v>
      </c>
      <c r="AQ1976" s="81" t="s">
        <v>121</v>
      </c>
      <c r="AR1976" s="81" t="s">
        <v>121</v>
      </c>
      <c r="AS1976" s="81" t="s">
        <v>121</v>
      </c>
      <c r="AT1976" s="81" t="s">
        <v>121</v>
      </c>
      <c r="AU1976" s="82" t="s">
        <v>6196</v>
      </c>
      <c r="AV1976" s="290">
        <v>46110</v>
      </c>
      <c r="AW1976" s="75" t="str">
        <f>_xlfn.XLOOKUP(D1976,'[1]OPS Loading report'!$E:$E,'[1]OPS Loading report'!$G:$G)</f>
        <v>CSGU6609227</v>
      </c>
      <c r="AX1976" s="75">
        <f>_xlfn.XLOOKUP(D1976,'[1]OPS Loading report'!$E:$E,'[1]OPS Loading report'!$H:$H)</f>
        <v>32705410</v>
      </c>
      <c r="AY1976" s="85"/>
      <c r="AZ1976" s="271"/>
      <c r="BA1976" s="85"/>
      <c r="BB1976" s="85"/>
      <c r="BC1976" s="85"/>
      <c r="BD1976" s="85"/>
      <c r="BE1976" s="85"/>
      <c r="BF1976" s="85"/>
      <c r="BG1976" s="85"/>
      <c r="BH1976" s="85"/>
      <c r="BI1976" s="85"/>
      <c r="BJ1976" s="85"/>
      <c r="BK1976" s="85"/>
      <c r="BL1976" s="85"/>
      <c r="BM1976" s="85"/>
      <c r="BN1976" s="85"/>
      <c r="BO1976" s="85"/>
      <c r="BP1976" s="85"/>
      <c r="BQ1976" s="85"/>
      <c r="BR1976" s="85"/>
      <c r="BS1976" s="85"/>
      <c r="BT1976" s="75">
        <f>IF(COUNTIF($C$3:C1976, C1976)=1, 1, 0)</f>
        <v>0</v>
      </c>
      <c r="BU1976" s="337" t="s">
        <v>7212</v>
      </c>
      <c r="BV1976" s="340">
        <v>46118</v>
      </c>
      <c r="BW1976" s="85"/>
      <c r="BX1976" s="85"/>
      <c r="BY1976" s="85"/>
      <c r="BZ1976" s="87">
        <f t="shared" si="612"/>
        <v>12</v>
      </c>
      <c r="CA1976" s="85"/>
      <c r="CB1976" s="88">
        <f t="shared" si="615"/>
        <v>15</v>
      </c>
      <c r="CC1976" s="172"/>
      <c r="CD1976" s="85"/>
      <c r="CE1976" s="171">
        <f t="shared" si="603"/>
        <v>4</v>
      </c>
      <c r="CF1976" s="463">
        <v>5264200</v>
      </c>
      <c r="CG1976" s="463"/>
      <c r="CH1976" s="463">
        <v>5264200</v>
      </c>
      <c r="CI1976" s="176">
        <v>26321</v>
      </c>
      <c r="CJ1976" s="87">
        <f t="shared" si="604"/>
        <v>3</v>
      </c>
      <c r="CK1976" s="87">
        <f t="shared" si="605"/>
        <v>13</v>
      </c>
      <c r="CL1976" s="22" t="s">
        <v>6198</v>
      </c>
      <c r="CM1976" s="22" t="str">
        <f>IF(OR(Z1976="COSU",Z1976="EGLV",Z1976="MAEU",Z1976="REGU",Z1976="HLCU",Z1976="OOLU",Z1976="ONEY"),
    IF(Z1976="COSU","1C26TAB",
    IF(Z1976="EGLV","1C26TAA",
    IF(Z1976="MAEU","1C26TML",
    IF(Z1976="REGU","1C26TAA",
    IF(Z1976="HLCU","1C26THC",
    IF(Z1976="OOLU","1C26TAR",
    IF(Z1976="ONEY","1K26TAD",""))))))) &amp; "^" &amp; BU1976,
    BU1976)</f>
        <v>1C26TAB^00067836</v>
      </c>
    </row>
    <row r="1977" spans="1:91" ht="14.45" customHeight="1" x14ac:dyDescent="0.25">
      <c r="A1977" s="183"/>
      <c r="B1977" s="89" t="s">
        <v>102</v>
      </c>
      <c r="C1977" s="270" t="s">
        <v>7209</v>
      </c>
      <c r="D1977" s="265">
        <v>145806560</v>
      </c>
      <c r="E1977" s="139">
        <v>5320008149</v>
      </c>
      <c r="F1977" s="231">
        <v>46100</v>
      </c>
      <c r="G1977" s="265" t="s">
        <v>1178</v>
      </c>
      <c r="H1977" s="265" t="s">
        <v>2963</v>
      </c>
      <c r="I1977" s="265" t="s">
        <v>105</v>
      </c>
      <c r="J1977" s="265" t="s">
        <v>1161</v>
      </c>
      <c r="K1977" s="265" t="s">
        <v>242</v>
      </c>
      <c r="L1977" s="231">
        <v>46126</v>
      </c>
      <c r="M1977" s="265">
        <v>0</v>
      </c>
      <c r="N1977" s="85" t="s">
        <v>7227</v>
      </c>
      <c r="O1977" s="85" t="s">
        <v>7228</v>
      </c>
      <c r="P1977" s="85">
        <v>2830050948</v>
      </c>
      <c r="Q1977" s="231">
        <v>46110</v>
      </c>
      <c r="R1977" s="241">
        <v>1209397947</v>
      </c>
      <c r="S1977" s="241">
        <v>224383995</v>
      </c>
      <c r="T1977" s="231">
        <v>46110</v>
      </c>
      <c r="U1977" s="261">
        <v>902.22400000000005</v>
      </c>
      <c r="V1977" s="261">
        <v>871.23400000000004</v>
      </c>
      <c r="W1977" s="241">
        <v>1</v>
      </c>
      <c r="X1977" s="241">
        <v>1</v>
      </c>
      <c r="Y1977" s="270">
        <v>7267420464</v>
      </c>
      <c r="Z1977" s="241" t="s">
        <v>354</v>
      </c>
      <c r="AA1977" s="85" t="s">
        <v>6709</v>
      </c>
      <c r="AB1977" s="241" t="s">
        <v>6710</v>
      </c>
      <c r="AC1977" s="270" t="s">
        <v>7209</v>
      </c>
      <c r="AD1977" s="75" t="s">
        <v>113</v>
      </c>
      <c r="AE1977" s="231">
        <v>46118</v>
      </c>
      <c r="AF1977" s="80">
        <v>46115</v>
      </c>
      <c r="AG1977" s="80">
        <v>46114.375</v>
      </c>
      <c r="AH1977" s="80">
        <v>46114.375</v>
      </c>
      <c r="AI1977" s="74">
        <v>46105</v>
      </c>
      <c r="AJ1977" s="99">
        <v>46116</v>
      </c>
      <c r="AK1977" s="353">
        <v>46118</v>
      </c>
      <c r="AL1977" s="231">
        <v>46107</v>
      </c>
      <c r="AM1977" s="353">
        <v>46119</v>
      </c>
      <c r="AN1977" s="74">
        <v>46120</v>
      </c>
      <c r="AO1977" s="81" t="s">
        <v>121</v>
      </c>
      <c r="AP1977" s="81" t="s">
        <v>121</v>
      </c>
      <c r="AQ1977" s="81" t="s">
        <v>121</v>
      </c>
      <c r="AR1977" s="81" t="s">
        <v>121</v>
      </c>
      <c r="AS1977" s="81" t="s">
        <v>121</v>
      </c>
      <c r="AT1977" s="81" t="s">
        <v>121</v>
      </c>
      <c r="AU1977" s="82" t="s">
        <v>6196</v>
      </c>
      <c r="AV1977" s="290">
        <v>46110</v>
      </c>
      <c r="AW1977" s="75" t="str">
        <f>_xlfn.XLOOKUP(D1977,'[1]OPS Loading report'!$E:$E,'[1]OPS Loading report'!$G:$G)</f>
        <v> </v>
      </c>
      <c r="AX1977" s="75" t="str">
        <f>_xlfn.XLOOKUP(D1977,'[1]OPS Loading report'!$E:$E,'[1]OPS Loading report'!$H:$H)</f>
        <v> </v>
      </c>
      <c r="AY1977" s="85"/>
      <c r="AZ1977" s="271"/>
      <c r="BA1977" s="85"/>
      <c r="BB1977" s="85"/>
      <c r="BC1977" s="85"/>
      <c r="BD1977" s="85"/>
      <c r="BE1977" s="85"/>
      <c r="BF1977" s="85"/>
      <c r="BG1977" s="85"/>
      <c r="BH1977" s="85"/>
      <c r="BI1977" s="85"/>
      <c r="BJ1977" s="85"/>
      <c r="BK1977" s="85"/>
      <c r="BL1977" s="85"/>
      <c r="BM1977" s="85"/>
      <c r="BN1977" s="85"/>
      <c r="BO1977" s="85"/>
      <c r="BP1977" s="85"/>
      <c r="BQ1977" s="85"/>
      <c r="BR1977" s="85"/>
      <c r="BS1977" s="85"/>
      <c r="BT1977" s="75"/>
      <c r="BU1977" s="337" t="s">
        <v>7212</v>
      </c>
      <c r="BV1977" s="340">
        <v>46118</v>
      </c>
      <c r="BW1977" s="85"/>
      <c r="BX1977" s="85"/>
      <c r="BY1977" s="85"/>
      <c r="BZ1977" s="87">
        <f t="shared" si="612"/>
        <v>12</v>
      </c>
      <c r="CA1977" s="85"/>
      <c r="CB1977" s="88">
        <f t="shared" si="615"/>
        <v>15</v>
      </c>
      <c r="CC1977" s="172"/>
      <c r="CD1977" s="85"/>
      <c r="CE1977" s="171">
        <f t="shared" si="603"/>
        <v>4</v>
      </c>
      <c r="CF1977" s="173"/>
      <c r="CG1977" s="173"/>
      <c r="CH1977" s="173"/>
      <c r="CI1977" s="85"/>
      <c r="CJ1977" s="87">
        <f t="shared" si="604"/>
        <v>3</v>
      </c>
      <c r="CK1977" s="171">
        <f t="shared" si="605"/>
        <v>13</v>
      </c>
      <c r="CL1977" s="22" t="s">
        <v>6198</v>
      </c>
      <c r="CM1977" s="22" t="str">
        <f>IF(OR(Z1977="COSU",Z1977="EGLV",Z1977="MAEU",Z1977="REGU",Z1977="HLCU",Z1977="OOLU",Z1977="ONEY"),
    IF(Z1977="COSU","1C26TAB",
    IF(Z1977="EGLV","1C26TAA",
    IF(Z1977="MAEU","1C26TML",
    IF(Z1977="REGU","1C26TAA",
    IF(Z1977="HLCU","1C26THC",
    IF(Z1977="OOLU","1C26TAR",
    IF(Z1977="ONEY","1K26TAD",""))))))) &amp; "^" &amp; BU1977,
    BU1977)</f>
        <v>1C26TAB^00067836</v>
      </c>
    </row>
    <row r="1978" spans="1:91" ht="14.45" customHeight="1" x14ac:dyDescent="0.25">
      <c r="A1978" s="183"/>
      <c r="B1978" s="475" t="s">
        <v>102</v>
      </c>
      <c r="C1978" s="270" t="s">
        <v>7209</v>
      </c>
      <c r="D1978" s="265">
        <v>145700556</v>
      </c>
      <c r="E1978" s="241"/>
      <c r="F1978" s="231">
        <v>46100</v>
      </c>
      <c r="G1978" s="265" t="s">
        <v>1205</v>
      </c>
      <c r="H1978" s="265" t="s">
        <v>2963</v>
      </c>
      <c r="I1978" s="265" t="s">
        <v>105</v>
      </c>
      <c r="J1978" s="265" t="s">
        <v>1161</v>
      </c>
      <c r="K1978" s="265" t="s">
        <v>242</v>
      </c>
      <c r="L1978" s="231">
        <v>46119</v>
      </c>
      <c r="M1978" s="265">
        <v>40</v>
      </c>
      <c r="N1978" s="85" t="s">
        <v>7229</v>
      </c>
      <c r="O1978" s="85" t="s">
        <v>7230</v>
      </c>
      <c r="P1978" s="85">
        <v>2830051007</v>
      </c>
      <c r="Q1978" s="231">
        <v>46111</v>
      </c>
      <c r="R1978" s="241">
        <v>1209398142</v>
      </c>
      <c r="S1978" s="241">
        <v>224382465</v>
      </c>
      <c r="T1978" s="231">
        <v>46111</v>
      </c>
      <c r="U1978" s="261">
        <v>14915.700999999999</v>
      </c>
      <c r="V1978" s="356">
        <v>14414.998</v>
      </c>
      <c r="W1978" s="241">
        <v>18</v>
      </c>
      <c r="X1978" s="241">
        <v>6</v>
      </c>
      <c r="Y1978" s="270">
        <v>7267420465</v>
      </c>
      <c r="Z1978" s="241" t="s">
        <v>354</v>
      </c>
      <c r="AA1978" s="85" t="s">
        <v>6709</v>
      </c>
      <c r="AB1978" s="241" t="s">
        <v>6710</v>
      </c>
      <c r="AC1978" s="270" t="s">
        <v>7209</v>
      </c>
      <c r="AD1978" s="75" t="s">
        <v>113</v>
      </c>
      <c r="AE1978" s="231">
        <v>46118</v>
      </c>
      <c r="AF1978" s="130">
        <v>46115</v>
      </c>
      <c r="AG1978" s="130">
        <v>46114.375</v>
      </c>
      <c r="AH1978" s="130">
        <v>46114.375</v>
      </c>
      <c r="AI1978" s="74">
        <v>46105</v>
      </c>
      <c r="AJ1978" s="74">
        <v>46116</v>
      </c>
      <c r="AK1978" s="353">
        <v>46118</v>
      </c>
      <c r="AL1978" s="231">
        <v>46107</v>
      </c>
      <c r="AM1978" s="231">
        <v>46119</v>
      </c>
      <c r="AN1978" s="74">
        <v>46120</v>
      </c>
      <c r="AO1978" s="81">
        <f>IF(AH1978&lt;AG1978,IF(AH1978=0,"",AH1978-1),IF(AG1978=0,"",AG1978-1))</f>
        <v>46113.375</v>
      </c>
      <c r="AP1978" s="81">
        <f>IF(AH1978&lt;AG1978,IF(AH1978=0,"",AH1978),IF(AG1978=0,"",AG1978))</f>
        <v>46114.375</v>
      </c>
      <c r="AQ1978" s="81">
        <f>IF(AH1978&lt;AG1978,IF(AH1978=0,"",AH1978),IF(AG1978=0,"",AG1978))</f>
        <v>46114.375</v>
      </c>
      <c r="AR1978" s="81">
        <f>IF(AI1978=0,"",IF(AI1978&lt;AJ1978,AJ1978+1,AI1978+1))</f>
        <v>46117</v>
      </c>
      <c r="AS1978" s="81">
        <f>IF(AI1978=0,"",IF(AE1978=0,IF(AJ1978=0,AI1978+2,AJ1978+2),AE1978+2))</f>
        <v>46120</v>
      </c>
      <c r="AT1978" s="81">
        <f>IF(AI1978=0,"",IF(AI1978&lt;AJ1978,AJ1978+1,AI1978+1))</f>
        <v>46117</v>
      </c>
      <c r="AU1978" s="82" t="s">
        <v>6196</v>
      </c>
      <c r="AV1978" s="297">
        <v>46110</v>
      </c>
      <c r="AW1978" s="75" t="str">
        <f>_xlfn.XLOOKUP(D1978,'[1]OPS Loading report'!$E:$E,'[1]OPS Loading report'!$G:$G)</f>
        <v>OOCU8863441</v>
      </c>
      <c r="AX1978" s="75">
        <f>_xlfn.XLOOKUP(D1978,'[1]OPS Loading report'!$E:$E,'[1]OPS Loading report'!$H:$H)</f>
        <v>32705351</v>
      </c>
      <c r="AY1978" s="85"/>
      <c r="AZ1978" s="271"/>
      <c r="BA1978" s="85"/>
      <c r="BB1978" s="85"/>
      <c r="BC1978" s="85"/>
      <c r="BD1978" s="85"/>
      <c r="BE1978" s="85"/>
      <c r="BF1978" s="85"/>
      <c r="BG1978" s="85"/>
      <c r="BH1978" s="85"/>
      <c r="BI1978" s="85"/>
      <c r="BJ1978" s="85"/>
      <c r="BK1978" s="85"/>
      <c r="BL1978" s="85"/>
      <c r="BM1978" s="85"/>
      <c r="BN1978" s="85"/>
      <c r="BO1978" s="85"/>
      <c r="BP1978" s="85"/>
      <c r="BQ1978" s="85"/>
      <c r="BR1978" s="85"/>
      <c r="BS1978" s="85"/>
      <c r="BT1978" s="75">
        <f>IF(COUNTIF($C$3:C1978, C1978)=1, 1, 0)</f>
        <v>0</v>
      </c>
      <c r="BU1978" s="337" t="s">
        <v>7212</v>
      </c>
      <c r="BV1978" s="340">
        <v>46118</v>
      </c>
      <c r="BW1978" s="85"/>
      <c r="BX1978" s="85"/>
      <c r="BY1978" s="85"/>
      <c r="BZ1978" s="87">
        <f t="shared" si="612"/>
        <v>12</v>
      </c>
      <c r="CA1978" s="85"/>
      <c r="CB1978" s="88">
        <f t="shared" si="615"/>
        <v>15</v>
      </c>
      <c r="CC1978" s="172"/>
      <c r="CD1978" s="85"/>
      <c r="CE1978" s="171">
        <f t="shared" si="603"/>
        <v>4</v>
      </c>
      <c r="CF1978" s="463">
        <v>5264200</v>
      </c>
      <c r="CG1978" s="463"/>
      <c r="CH1978" s="463">
        <v>5264200</v>
      </c>
      <c r="CI1978" s="176">
        <v>26321</v>
      </c>
      <c r="CJ1978" s="87">
        <f t="shared" si="604"/>
        <v>3</v>
      </c>
      <c r="CK1978" s="87">
        <f t="shared" si="605"/>
        <v>13</v>
      </c>
      <c r="CL1978" s="22" t="s">
        <v>6198</v>
      </c>
      <c r="CM1978" s="22" t="str">
        <f>IF(OR(Z1978="COSU",Z1978="EGLV",Z1978="MAEU",Z1978="REGU",Z1978="HLCU",Z1978="OOLU",Z1978="ONEY"),
    IF(Z1978="COSU","1C26TAB",
    IF(Z1978="EGLV","1C26TAA",
    IF(Z1978="MAEU","1C26TML",
    IF(Z1978="REGU","1C26TAA",
    IF(Z1978="HLCU","1C26THC",
    IF(Z1978="OOLU","1C26TAR",
    IF(Z1978="ONEY","1K26TAD",""))))))) &amp; "^" &amp; BU1978,
    BU1978)</f>
        <v>1C26TAB^00067836</v>
      </c>
    </row>
    <row r="1979" spans="1:91" s="255" customFormat="1" ht="14.45" customHeight="1" x14ac:dyDescent="0.25">
      <c r="A1979" s="183"/>
      <c r="B1979" s="70" t="s">
        <v>102</v>
      </c>
      <c r="C1979" s="301">
        <v>267388439</v>
      </c>
      <c r="D1979" s="265">
        <v>145678482</v>
      </c>
      <c r="E1979" s="241"/>
      <c r="F1979" s="231">
        <v>46100</v>
      </c>
      <c r="G1979" s="265" t="s">
        <v>1194</v>
      </c>
      <c r="H1979" s="265" t="s">
        <v>2963</v>
      </c>
      <c r="I1979" s="265" t="s">
        <v>105</v>
      </c>
      <c r="J1979" s="85" t="s">
        <v>1161</v>
      </c>
      <c r="K1979" s="265" t="s">
        <v>242</v>
      </c>
      <c r="L1979" s="231">
        <v>46119</v>
      </c>
      <c r="M1979" s="265">
        <v>40</v>
      </c>
      <c r="N1979" s="85" t="s">
        <v>7231</v>
      </c>
      <c r="O1979" s="85" t="s">
        <v>7232</v>
      </c>
      <c r="P1979" s="85">
        <v>2830050534</v>
      </c>
      <c r="Q1979" s="231">
        <v>46103</v>
      </c>
      <c r="R1979" s="241">
        <v>1209395781</v>
      </c>
      <c r="S1979" s="241">
        <v>224348608</v>
      </c>
      <c r="T1979" s="231">
        <v>46103</v>
      </c>
      <c r="U1979" s="356">
        <v>10153.087</v>
      </c>
      <c r="V1979" s="356">
        <v>9819.2780000000002</v>
      </c>
      <c r="W1979" s="241">
        <v>14</v>
      </c>
      <c r="X1979" s="241">
        <v>4</v>
      </c>
      <c r="Y1979" s="303">
        <v>267388388</v>
      </c>
      <c r="Z1979" s="265" t="s">
        <v>110</v>
      </c>
      <c r="AA1979" s="85" t="s">
        <v>6180</v>
      </c>
      <c r="AB1979" s="265" t="s">
        <v>6181</v>
      </c>
      <c r="AC1979" s="301">
        <v>267388439</v>
      </c>
      <c r="AD1979" s="75" t="s">
        <v>113</v>
      </c>
      <c r="AE1979" s="221">
        <v>46106</v>
      </c>
      <c r="AF1979" s="130">
        <v>46105.041666666664</v>
      </c>
      <c r="AG1979" s="130">
        <v>46103.291666666664</v>
      </c>
      <c r="AH1979" s="130">
        <v>46103.291666666664</v>
      </c>
      <c r="AI1979" s="134">
        <v>46104</v>
      </c>
      <c r="AJ1979" s="134">
        <v>46106</v>
      </c>
      <c r="AK1979" s="226">
        <v>46106</v>
      </c>
      <c r="AL1979" s="231">
        <v>46110</v>
      </c>
      <c r="AM1979" s="231">
        <v>46110</v>
      </c>
      <c r="AN1979" s="231">
        <v>46110</v>
      </c>
      <c r="AO1979" s="81">
        <f>IF(AH1979&lt;AG1979,IF(AH1979=0,"",AH1979-1),IF(AG1979=0,"",AG1979-1))</f>
        <v>46102.291666666664</v>
      </c>
      <c r="AP1979" s="81">
        <f>IF(AH1979&lt;AG1979,IF(AH1979=0,"",AH1979),IF(AG1979=0,"",AG1979))</f>
        <v>46103.291666666664</v>
      </c>
      <c r="AQ1979" s="81">
        <f>IF(AH1979&lt;AG1979,IF(AH1979=0,"",AH1979),IF(AG1979=0,"",AG1979))</f>
        <v>46103.291666666664</v>
      </c>
      <c r="AR1979" s="81">
        <f>IF(AI1979=0,"",IF(AI1979&lt;AJ1979,AJ1979+1,AI1979+1))</f>
        <v>46107</v>
      </c>
      <c r="AS1979" s="81">
        <f>IF(AI1979=0,"",IF(AE1979=0,IF(AJ1979=0,AI1979+2,AJ1979+2),AE1979+2))</f>
        <v>46108</v>
      </c>
      <c r="AT1979" s="81">
        <f>IF(AI1979=0,"",IF(AI1979&lt;AJ1979,AJ1979+1,AI1979+1))</f>
        <v>46107</v>
      </c>
      <c r="AU1979" s="82" t="s">
        <v>5500</v>
      </c>
      <c r="AV1979" s="297">
        <v>46103</v>
      </c>
      <c r="AW1979" s="75">
        <f>_xlfn.XLOOKUP(D1979,'[1]OPS Loading report'!$E:$E,'[1]OPS Loading report'!$G:$G)</f>
        <v>0</v>
      </c>
      <c r="AX1979" s="182"/>
      <c r="AY1979" s="85"/>
      <c r="AZ1979" s="271"/>
      <c r="BA1979" s="85"/>
      <c r="BB1979" s="85"/>
      <c r="BC1979" s="85"/>
      <c r="BD1979" s="85"/>
      <c r="BE1979" s="85"/>
      <c r="BF1979" s="85"/>
      <c r="BG1979" s="85"/>
      <c r="BH1979" s="85"/>
      <c r="BI1979" s="85"/>
      <c r="BJ1979" s="85"/>
      <c r="BK1979" s="85"/>
      <c r="BL1979" s="85"/>
      <c r="BM1979" s="85"/>
      <c r="BN1979" s="85"/>
      <c r="BO1979" s="85"/>
      <c r="BP1979" s="85"/>
      <c r="BQ1979" s="85"/>
      <c r="BR1979" s="85"/>
      <c r="BS1979" s="85"/>
      <c r="BT1979" s="75">
        <f>IF(COUNTIF($C$3:C1979, C1979)=1, 1, 0)</f>
        <v>0</v>
      </c>
      <c r="BU1979" s="337" t="s">
        <v>7200</v>
      </c>
      <c r="BV1979" s="340">
        <v>46105</v>
      </c>
      <c r="BW1979" s="85"/>
      <c r="BX1979" s="85"/>
      <c r="BY1979" s="85"/>
      <c r="BZ1979" s="87">
        <f t="shared" si="612"/>
        <v>12</v>
      </c>
      <c r="CA1979" s="85"/>
      <c r="CB1979" s="88">
        <f t="shared" si="615"/>
        <v>13</v>
      </c>
      <c r="CC1979" s="172"/>
      <c r="CD1979" s="85"/>
      <c r="CE1979" s="171">
        <f t="shared" si="603"/>
        <v>3</v>
      </c>
      <c r="CF1979" s="90">
        <v>4064328</v>
      </c>
      <c r="CG1979" s="90">
        <v>3048246</v>
      </c>
      <c r="CH1979" s="90">
        <v>7112574</v>
      </c>
      <c r="CI1979" s="91">
        <v>26739</v>
      </c>
      <c r="CJ1979" s="87">
        <f t="shared" si="604"/>
        <v>3</v>
      </c>
      <c r="CK1979" s="87">
        <f t="shared" si="605"/>
        <v>12</v>
      </c>
      <c r="CL1979" s="22" t="s">
        <v>5125</v>
      </c>
      <c r="CM1979" s="22" t="s">
        <v>7201</v>
      </c>
    </row>
    <row r="1980" spans="1:91" ht="14.45" customHeight="1" x14ac:dyDescent="0.25">
      <c r="A1980" s="183"/>
      <c r="B1980" s="475" t="s">
        <v>102</v>
      </c>
      <c r="C1980" s="270" t="s">
        <v>7233</v>
      </c>
      <c r="D1980" s="265">
        <v>145716460</v>
      </c>
      <c r="E1980" s="241"/>
      <c r="F1980" s="231">
        <v>46099</v>
      </c>
      <c r="G1980" s="265" t="s">
        <v>1186</v>
      </c>
      <c r="H1980" s="265" t="s">
        <v>2963</v>
      </c>
      <c r="I1980" s="265" t="s">
        <v>105</v>
      </c>
      <c r="J1980" s="265" t="s">
        <v>1161</v>
      </c>
      <c r="K1980" s="265" t="s">
        <v>242</v>
      </c>
      <c r="L1980" s="231">
        <v>46113</v>
      </c>
      <c r="M1980" s="265">
        <v>40</v>
      </c>
      <c r="N1980" s="85" t="s">
        <v>7234</v>
      </c>
      <c r="O1980" s="85" t="s">
        <v>7235</v>
      </c>
      <c r="P1980" s="85">
        <v>2830051018</v>
      </c>
      <c r="Q1980" s="231">
        <v>46111</v>
      </c>
      <c r="R1980" s="241">
        <v>1209398181</v>
      </c>
      <c r="S1980" s="241">
        <v>224380159</v>
      </c>
      <c r="T1980" s="231">
        <v>46111</v>
      </c>
      <c r="U1980" s="261">
        <v>20976.451000000001</v>
      </c>
      <c r="V1980" s="261">
        <v>20174.687000000002</v>
      </c>
      <c r="W1980" s="241">
        <v>21</v>
      </c>
      <c r="X1980" s="241">
        <v>30</v>
      </c>
      <c r="Y1980" s="270">
        <v>7267447465</v>
      </c>
      <c r="Z1980" s="241" t="s">
        <v>354</v>
      </c>
      <c r="AA1980" s="85" t="s">
        <v>6709</v>
      </c>
      <c r="AB1980" s="241" t="s">
        <v>6710</v>
      </c>
      <c r="AC1980" s="270" t="s">
        <v>7233</v>
      </c>
      <c r="AD1980" s="75" t="s">
        <v>113</v>
      </c>
      <c r="AE1980" s="231">
        <v>46118</v>
      </c>
      <c r="AF1980" s="130">
        <v>46115</v>
      </c>
      <c r="AG1980" s="130">
        <v>46114.375</v>
      </c>
      <c r="AH1980" s="130">
        <v>46114.375</v>
      </c>
      <c r="AI1980" s="74">
        <v>46105</v>
      </c>
      <c r="AJ1980" s="74">
        <v>46116</v>
      </c>
      <c r="AK1980" s="353">
        <v>46118</v>
      </c>
      <c r="AL1980" s="231">
        <v>46107</v>
      </c>
      <c r="AM1980" s="231">
        <v>46119</v>
      </c>
      <c r="AN1980" s="74">
        <v>46120</v>
      </c>
      <c r="AO1980" s="81">
        <f>IF(AH1980&lt;AG1980,IF(AH1980=0,"",AH1980-1),IF(AG1980=0,"",AG1980-1))</f>
        <v>46113.375</v>
      </c>
      <c r="AP1980" s="81">
        <f>IF(AH1980&lt;AG1980,IF(AH1980=0,"",AH1980),IF(AG1980=0,"",AG1980))</f>
        <v>46114.375</v>
      </c>
      <c r="AQ1980" s="81">
        <f>IF(AH1980&lt;AG1980,IF(AH1980=0,"",AH1980),IF(AG1980=0,"",AG1980))</f>
        <v>46114.375</v>
      </c>
      <c r="AR1980" s="81">
        <f>IF(AI1980=0,"",IF(AI1980&lt;AJ1980,AJ1980+1,AI1980+1))</f>
        <v>46117</v>
      </c>
      <c r="AS1980" s="81">
        <f>IF(AI1980=0,"",IF(AE1980=0,IF(AJ1980=0,AI1980+2,AJ1980+2),AE1980+2))</f>
        <v>46120</v>
      </c>
      <c r="AT1980" s="81">
        <f>IF(AI1980=0,"",IF(AI1980&lt;AJ1980,AJ1980+1,AI1980+1))</f>
        <v>46117</v>
      </c>
      <c r="AU1980" s="82" t="s">
        <v>6196</v>
      </c>
      <c r="AV1980" s="297">
        <v>46110</v>
      </c>
      <c r="AW1980" s="75" t="str">
        <f>_xlfn.XLOOKUP(D1980,'[1]OPS Loading report'!$E:$E,'[1]OPS Loading report'!$G:$G)</f>
        <v>FFAU3546209</v>
      </c>
      <c r="AX1980" s="75">
        <f>_xlfn.XLOOKUP(D1980,'[1]OPS Loading report'!$E:$E,'[1]OPS Loading report'!$H:$H)</f>
        <v>32667141</v>
      </c>
      <c r="AY1980" s="85"/>
      <c r="AZ1980" s="271"/>
      <c r="BA1980" s="85"/>
      <c r="BB1980" s="85"/>
      <c r="BC1980" s="85"/>
      <c r="BD1980" s="85"/>
      <c r="BE1980" s="85"/>
      <c r="BF1980" s="85"/>
      <c r="BG1980" s="85"/>
      <c r="BH1980" s="85"/>
      <c r="BI1980" s="85"/>
      <c r="BJ1980" s="85"/>
      <c r="BK1980" s="85"/>
      <c r="BL1980" s="85"/>
      <c r="BM1980" s="85"/>
      <c r="BN1980" s="85"/>
      <c r="BO1980" s="85"/>
      <c r="BP1980" s="85"/>
      <c r="BQ1980" s="85"/>
      <c r="BR1980" s="85"/>
      <c r="BS1980" s="85"/>
      <c r="BT1980" s="75">
        <f>IF(COUNTIF($C$3:C1980, C1980)=1, 1, 0)</f>
        <v>1</v>
      </c>
      <c r="BU1980" s="337" t="s">
        <v>7236</v>
      </c>
      <c r="BV1980" s="340">
        <v>46118</v>
      </c>
      <c r="BW1980" s="85"/>
      <c r="BX1980" s="85"/>
      <c r="BY1980" s="85"/>
      <c r="BZ1980" s="87">
        <f t="shared" si="612"/>
        <v>12</v>
      </c>
      <c r="CA1980" s="85"/>
      <c r="CB1980" s="88">
        <f t="shared" si="615"/>
        <v>15</v>
      </c>
      <c r="CC1980" s="172"/>
      <c r="CD1980" s="85"/>
      <c r="CE1980" s="171">
        <f t="shared" si="603"/>
        <v>4</v>
      </c>
      <c r="CF1980" s="463">
        <v>5264200</v>
      </c>
      <c r="CG1980" s="463"/>
      <c r="CH1980" s="463">
        <v>5264200</v>
      </c>
      <c r="CI1980" s="176">
        <v>26321</v>
      </c>
      <c r="CJ1980" s="87">
        <f t="shared" si="604"/>
        <v>3</v>
      </c>
      <c r="CK1980" s="87">
        <f t="shared" si="605"/>
        <v>13</v>
      </c>
      <c r="CL1980" s="22" t="s">
        <v>6198</v>
      </c>
      <c r="CM1980" s="22" t="str">
        <f t="shared" ref="CM1980:CM1985" si="622">IF(OR(Z1980="COSU",Z1980="EGLV",Z1980="MAEU",Z1980="REGU",Z1980="HLCU",Z1980="OOLU",Z1980="ONEY"),
    IF(Z1980="COSU","1C26TAB",
    IF(Z1980="EGLV","1C26TAA",
    IF(Z1980="MAEU","1C26TML",
    IF(Z1980="REGU","1C26TAA",
    IF(Z1980="HLCU","1C26THC",
    IF(Z1980="OOLU","1C26TAR",
    IF(Z1980="ONEY","1K26TAD",""))))))) &amp; "^" &amp; BU1980,
    BU1980)</f>
        <v>1C26TAB^00067838</v>
      </c>
    </row>
    <row r="1981" spans="1:91" ht="14.45" customHeight="1" x14ac:dyDescent="0.25">
      <c r="A1981" s="183"/>
      <c r="B1981" s="475" t="s">
        <v>102</v>
      </c>
      <c r="C1981" s="270" t="s">
        <v>7233</v>
      </c>
      <c r="D1981" s="265">
        <v>145716465</v>
      </c>
      <c r="E1981" s="241"/>
      <c r="F1981" s="231">
        <v>46100</v>
      </c>
      <c r="G1981" s="265" t="s">
        <v>1186</v>
      </c>
      <c r="H1981" s="265" t="s">
        <v>2963</v>
      </c>
      <c r="I1981" s="265" t="s">
        <v>105</v>
      </c>
      <c r="J1981" s="265" t="s">
        <v>1161</v>
      </c>
      <c r="K1981" s="265" t="s">
        <v>242</v>
      </c>
      <c r="L1981" s="231">
        <v>46119</v>
      </c>
      <c r="M1981" s="265">
        <v>40</v>
      </c>
      <c r="N1981" s="85" t="s">
        <v>7237</v>
      </c>
      <c r="O1981" s="85" t="s">
        <v>7238</v>
      </c>
      <c r="P1981" s="85">
        <v>2830050951</v>
      </c>
      <c r="Q1981" s="231">
        <v>46110</v>
      </c>
      <c r="R1981" s="241">
        <v>1209397950</v>
      </c>
      <c r="S1981" s="241">
        <v>224382452</v>
      </c>
      <c r="T1981" s="231">
        <v>46110</v>
      </c>
      <c r="U1981" s="261">
        <v>22423.572</v>
      </c>
      <c r="V1981" s="261">
        <v>21632.322</v>
      </c>
      <c r="W1981" s="241">
        <v>22</v>
      </c>
      <c r="X1981" s="241">
        <v>0</v>
      </c>
      <c r="Y1981" s="270">
        <v>7267447461</v>
      </c>
      <c r="Z1981" s="241" t="s">
        <v>354</v>
      </c>
      <c r="AA1981" s="85" t="s">
        <v>6709</v>
      </c>
      <c r="AB1981" s="241" t="s">
        <v>6710</v>
      </c>
      <c r="AC1981" s="270" t="s">
        <v>7233</v>
      </c>
      <c r="AD1981" s="75" t="s">
        <v>113</v>
      </c>
      <c r="AE1981" s="231">
        <v>46118</v>
      </c>
      <c r="AF1981" s="130">
        <v>46115</v>
      </c>
      <c r="AG1981" s="80">
        <v>46114.375</v>
      </c>
      <c r="AH1981" s="80">
        <v>46114.375</v>
      </c>
      <c r="AI1981" s="74">
        <v>46105</v>
      </c>
      <c r="AJ1981" s="99">
        <v>46116</v>
      </c>
      <c r="AK1981" s="353">
        <v>46118</v>
      </c>
      <c r="AL1981" s="231">
        <v>46107</v>
      </c>
      <c r="AM1981" s="353">
        <v>46119</v>
      </c>
      <c r="AN1981" s="74">
        <v>46120</v>
      </c>
      <c r="AO1981" s="81">
        <f>IF(AH1981&lt;AG1981,IF(AH1981=0,"",AH1981-1),IF(AG1981=0,"",AG1981-1))</f>
        <v>46113.375</v>
      </c>
      <c r="AP1981" s="81">
        <f>IF(AH1981&lt;AG1981,IF(AH1981=0,"",AH1981),IF(AG1981=0,"",AG1981))</f>
        <v>46114.375</v>
      </c>
      <c r="AQ1981" s="81">
        <f>IF(AH1981&lt;AG1981,IF(AH1981=0,"",AH1981),IF(AG1981=0,"",AG1981))</f>
        <v>46114.375</v>
      </c>
      <c r="AR1981" s="81">
        <f>IF(AI1981=0,"",IF(AI1981&lt;AJ1981,AJ1981+1,AI1981+1))</f>
        <v>46117</v>
      </c>
      <c r="AS1981" s="81">
        <f>IF(AI1981=0,"",IF(AE1981=0,IF(AJ1981=0,AI1981+2,AJ1981+2),AE1981+2))</f>
        <v>46120</v>
      </c>
      <c r="AT1981" s="81">
        <f>IF(AI1981=0,"",IF(AI1981&lt;AJ1981,AJ1981+1,AI1981+1))</f>
        <v>46117</v>
      </c>
      <c r="AU1981" s="82" t="s">
        <v>6196</v>
      </c>
      <c r="AV1981" s="297">
        <v>46110</v>
      </c>
      <c r="AW1981" s="75" t="str">
        <f>_xlfn.XLOOKUP(D1981,'[1]OPS Loading report'!$E:$E,'[1]OPS Loading report'!$G:$G)</f>
        <v>TXGU8406648</v>
      </c>
      <c r="AX1981" s="75">
        <f>_xlfn.XLOOKUP(D1981,'[1]OPS Loading report'!$E:$E,'[1]OPS Loading report'!$H:$H)</f>
        <v>32666867</v>
      </c>
      <c r="AY1981" s="85"/>
      <c r="AZ1981" s="271"/>
      <c r="BA1981" s="85"/>
      <c r="BB1981" s="85"/>
      <c r="BC1981" s="85"/>
      <c r="BD1981" s="85"/>
      <c r="BE1981" s="85"/>
      <c r="BF1981" s="85"/>
      <c r="BG1981" s="85"/>
      <c r="BH1981" s="85"/>
      <c r="BI1981" s="85"/>
      <c r="BJ1981" s="85"/>
      <c r="BK1981" s="85"/>
      <c r="BL1981" s="85"/>
      <c r="BM1981" s="85"/>
      <c r="BN1981" s="85"/>
      <c r="BO1981" s="85"/>
      <c r="BP1981" s="85"/>
      <c r="BQ1981" s="85"/>
      <c r="BR1981" s="85"/>
      <c r="BS1981" s="85"/>
      <c r="BT1981" s="75">
        <f>IF(COUNTIF($C$3:C1981, C1981)=1, 1, 0)</f>
        <v>0</v>
      </c>
      <c r="BU1981" s="337" t="s">
        <v>7236</v>
      </c>
      <c r="BV1981" s="340">
        <v>46118</v>
      </c>
      <c r="BW1981" s="85"/>
      <c r="BX1981" s="85"/>
      <c r="BY1981" s="85"/>
      <c r="BZ1981" s="87">
        <f t="shared" si="612"/>
        <v>12</v>
      </c>
      <c r="CA1981" s="85"/>
      <c r="CB1981" s="88">
        <f t="shared" si="615"/>
        <v>15</v>
      </c>
      <c r="CC1981" s="172"/>
      <c r="CD1981" s="85"/>
      <c r="CE1981" s="171">
        <f t="shared" si="603"/>
        <v>4</v>
      </c>
      <c r="CF1981" s="463">
        <v>5264200</v>
      </c>
      <c r="CG1981" s="463"/>
      <c r="CH1981" s="463">
        <v>5264200</v>
      </c>
      <c r="CI1981" s="176">
        <v>26321</v>
      </c>
      <c r="CJ1981" s="87">
        <f t="shared" si="604"/>
        <v>3</v>
      </c>
      <c r="CK1981" s="87">
        <f t="shared" si="605"/>
        <v>13</v>
      </c>
      <c r="CL1981" s="22" t="s">
        <v>6198</v>
      </c>
      <c r="CM1981" s="22" t="str">
        <f t="shared" si="622"/>
        <v>1C26TAB^00067838</v>
      </c>
    </row>
    <row r="1982" spans="1:91" ht="14.45" customHeight="1" x14ac:dyDescent="0.25">
      <c r="A1982" s="183"/>
      <c r="B1982" s="475" t="s">
        <v>102</v>
      </c>
      <c r="C1982" s="270" t="s">
        <v>7233</v>
      </c>
      <c r="D1982" s="265">
        <v>145791399</v>
      </c>
      <c r="E1982" s="241">
        <v>5320008120</v>
      </c>
      <c r="F1982" s="231">
        <v>46100</v>
      </c>
      <c r="G1982" s="265" t="s">
        <v>1186</v>
      </c>
      <c r="H1982" s="265" t="s">
        <v>2963</v>
      </c>
      <c r="I1982" s="265" t="s">
        <v>105</v>
      </c>
      <c r="J1982" s="265" t="s">
        <v>1161</v>
      </c>
      <c r="K1982" s="265" t="s">
        <v>242</v>
      </c>
      <c r="L1982" s="231">
        <v>46132</v>
      </c>
      <c r="M1982" s="265">
        <v>0</v>
      </c>
      <c r="N1982" s="85" t="s">
        <v>7239</v>
      </c>
      <c r="O1982" s="85" t="s">
        <v>7240</v>
      </c>
      <c r="P1982" s="85">
        <v>2830050946</v>
      </c>
      <c r="Q1982" s="231">
        <v>46110</v>
      </c>
      <c r="R1982" s="241">
        <v>1209397944</v>
      </c>
      <c r="S1982" s="241">
        <v>224380247</v>
      </c>
      <c r="T1982" s="231">
        <v>46110</v>
      </c>
      <c r="U1982" s="261">
        <v>2709.364</v>
      </c>
      <c r="V1982" s="261">
        <v>2613.761</v>
      </c>
      <c r="W1982" s="241">
        <v>3</v>
      </c>
      <c r="X1982" s="241">
        <v>0</v>
      </c>
      <c r="Y1982" s="270">
        <v>7267447462</v>
      </c>
      <c r="Z1982" s="241" t="s">
        <v>354</v>
      </c>
      <c r="AA1982" s="85" t="s">
        <v>6709</v>
      </c>
      <c r="AB1982" s="241" t="s">
        <v>6710</v>
      </c>
      <c r="AC1982" s="270" t="s">
        <v>7233</v>
      </c>
      <c r="AD1982" s="75" t="s">
        <v>113</v>
      </c>
      <c r="AE1982" s="231">
        <v>46118</v>
      </c>
      <c r="AF1982" s="130">
        <v>46115</v>
      </c>
      <c r="AG1982" s="80">
        <v>46114.375</v>
      </c>
      <c r="AH1982" s="80">
        <v>46114.375</v>
      </c>
      <c r="AI1982" s="74">
        <v>46105</v>
      </c>
      <c r="AJ1982" s="99">
        <v>46116</v>
      </c>
      <c r="AK1982" s="353">
        <v>46118</v>
      </c>
      <c r="AL1982" s="231">
        <v>46107</v>
      </c>
      <c r="AM1982" s="353">
        <v>46119</v>
      </c>
      <c r="AN1982" s="74">
        <v>46120</v>
      </c>
      <c r="AO1982" s="81" t="s">
        <v>121</v>
      </c>
      <c r="AP1982" s="81" t="s">
        <v>121</v>
      </c>
      <c r="AQ1982" s="81" t="s">
        <v>121</v>
      </c>
      <c r="AR1982" s="81" t="s">
        <v>121</v>
      </c>
      <c r="AS1982" s="81" t="s">
        <v>121</v>
      </c>
      <c r="AT1982" s="81" t="s">
        <v>121</v>
      </c>
      <c r="AU1982" s="82" t="s">
        <v>6196</v>
      </c>
      <c r="AV1982" s="297">
        <v>46110</v>
      </c>
      <c r="AW1982" s="75" t="str">
        <f>_xlfn.XLOOKUP(D1982,'[1]OPS Loading report'!$E:$E,'[1]OPS Loading report'!$G:$G)</f>
        <v> </v>
      </c>
      <c r="AX1982" s="75" t="str">
        <f>_xlfn.XLOOKUP(D1982,'[1]OPS Loading report'!$E:$E,'[1]OPS Loading report'!$H:$H)</f>
        <v> </v>
      </c>
      <c r="AY1982" s="85"/>
      <c r="AZ1982" s="271"/>
      <c r="BA1982" s="85"/>
      <c r="BB1982" s="85"/>
      <c r="BC1982" s="85"/>
      <c r="BD1982" s="85"/>
      <c r="BE1982" s="85"/>
      <c r="BF1982" s="85"/>
      <c r="BG1982" s="85"/>
      <c r="BH1982" s="85"/>
      <c r="BI1982" s="85"/>
      <c r="BJ1982" s="85"/>
      <c r="BK1982" s="85"/>
      <c r="BL1982" s="85"/>
      <c r="BM1982" s="85"/>
      <c r="BN1982" s="85"/>
      <c r="BO1982" s="85"/>
      <c r="BP1982" s="85"/>
      <c r="BQ1982" s="85"/>
      <c r="BR1982" s="85"/>
      <c r="BS1982" s="85"/>
      <c r="BT1982" s="75"/>
      <c r="BU1982" s="337" t="s">
        <v>7236</v>
      </c>
      <c r="BV1982" s="340">
        <v>46118</v>
      </c>
      <c r="BW1982" s="85"/>
      <c r="BX1982" s="85"/>
      <c r="BY1982" s="85"/>
      <c r="BZ1982" s="87">
        <f t="shared" si="612"/>
        <v>12</v>
      </c>
      <c r="CA1982" s="85"/>
      <c r="CB1982" s="88">
        <f t="shared" si="615"/>
        <v>15</v>
      </c>
      <c r="CC1982" s="172"/>
      <c r="CD1982" s="85"/>
      <c r="CE1982" s="171">
        <f t="shared" si="603"/>
        <v>4</v>
      </c>
      <c r="CF1982" s="173"/>
      <c r="CG1982" s="173"/>
      <c r="CH1982" s="173"/>
      <c r="CI1982" s="85"/>
      <c r="CJ1982" s="87">
        <f t="shared" si="604"/>
        <v>3</v>
      </c>
      <c r="CK1982" s="171">
        <f t="shared" si="605"/>
        <v>13</v>
      </c>
      <c r="CL1982" s="22" t="s">
        <v>6198</v>
      </c>
      <c r="CM1982" s="22" t="str">
        <f t="shared" si="622"/>
        <v>1C26TAB^00067838</v>
      </c>
    </row>
    <row r="1983" spans="1:91" ht="14.45" customHeight="1" x14ac:dyDescent="0.25">
      <c r="A1983" s="183"/>
      <c r="B1983" s="475" t="s">
        <v>102</v>
      </c>
      <c r="C1983" s="270" t="s">
        <v>7233</v>
      </c>
      <c r="D1983" s="265">
        <v>145730520</v>
      </c>
      <c r="E1983" s="241">
        <v>5320008120</v>
      </c>
      <c r="F1983" s="231">
        <v>46100</v>
      </c>
      <c r="G1983" s="265" t="s">
        <v>1188</v>
      </c>
      <c r="H1983" s="265" t="s">
        <v>2963</v>
      </c>
      <c r="I1983" s="265" t="s">
        <v>105</v>
      </c>
      <c r="J1983" s="265" t="s">
        <v>4461</v>
      </c>
      <c r="K1983" s="265" t="s">
        <v>242</v>
      </c>
      <c r="L1983" s="231">
        <v>46119</v>
      </c>
      <c r="M1983" s="265">
        <v>40</v>
      </c>
      <c r="N1983" s="85" t="s">
        <v>7239</v>
      </c>
      <c r="O1983" s="85" t="s">
        <v>7240</v>
      </c>
      <c r="P1983" s="85">
        <v>2830050945</v>
      </c>
      <c r="Q1983" s="231">
        <v>46110</v>
      </c>
      <c r="R1983" s="241">
        <v>1209397943</v>
      </c>
      <c r="S1983" s="241">
        <v>224380250</v>
      </c>
      <c r="T1983" s="231">
        <v>46110</v>
      </c>
      <c r="U1983" s="261">
        <v>12978.918</v>
      </c>
      <c r="V1983" s="261">
        <v>12594.375</v>
      </c>
      <c r="W1983" s="241">
        <v>18</v>
      </c>
      <c r="X1983" s="241">
        <v>5</v>
      </c>
      <c r="Y1983" s="270">
        <v>7267447462</v>
      </c>
      <c r="Z1983" s="241" t="s">
        <v>354</v>
      </c>
      <c r="AA1983" s="85" t="s">
        <v>6709</v>
      </c>
      <c r="AB1983" s="241" t="s">
        <v>6710</v>
      </c>
      <c r="AC1983" s="270" t="s">
        <v>7233</v>
      </c>
      <c r="AD1983" s="75" t="s">
        <v>113</v>
      </c>
      <c r="AE1983" s="231">
        <v>46118</v>
      </c>
      <c r="AF1983" s="130">
        <v>46115</v>
      </c>
      <c r="AG1983" s="80">
        <v>46114.375</v>
      </c>
      <c r="AH1983" s="80">
        <v>46114.375</v>
      </c>
      <c r="AI1983" s="74">
        <v>46105</v>
      </c>
      <c r="AJ1983" s="99">
        <v>46116</v>
      </c>
      <c r="AK1983" s="353">
        <v>46118</v>
      </c>
      <c r="AL1983" s="231">
        <v>46107</v>
      </c>
      <c r="AM1983" s="353">
        <v>46119</v>
      </c>
      <c r="AN1983" s="74">
        <v>46120</v>
      </c>
      <c r="AO1983" s="81" t="s">
        <v>121</v>
      </c>
      <c r="AP1983" s="81" t="s">
        <v>121</v>
      </c>
      <c r="AQ1983" s="81" t="s">
        <v>121</v>
      </c>
      <c r="AR1983" s="81" t="s">
        <v>121</v>
      </c>
      <c r="AS1983" s="81" t="s">
        <v>121</v>
      </c>
      <c r="AT1983" s="81" t="s">
        <v>121</v>
      </c>
      <c r="AU1983" s="82" t="s">
        <v>6196</v>
      </c>
      <c r="AV1983" s="297">
        <v>46110</v>
      </c>
      <c r="AW1983" s="75" t="str">
        <f>_xlfn.XLOOKUP(D1983,'[1]OPS Loading report'!$E:$E,'[1]OPS Loading report'!$G:$G)</f>
        <v>CSGU6154160</v>
      </c>
      <c r="AX1983" s="75">
        <f>_xlfn.XLOOKUP(D1983,'[1]OPS Loading report'!$E:$E,'[1]OPS Loading report'!$H:$H)</f>
        <v>32705377</v>
      </c>
      <c r="AY1983" s="85"/>
      <c r="AZ1983" s="271"/>
      <c r="BA1983" s="85"/>
      <c r="BB1983" s="85"/>
      <c r="BC1983" s="85"/>
      <c r="BD1983" s="85"/>
      <c r="BE1983" s="85"/>
      <c r="BF1983" s="85"/>
      <c r="BG1983" s="85"/>
      <c r="BH1983" s="85"/>
      <c r="BI1983" s="85"/>
      <c r="BJ1983" s="85"/>
      <c r="BK1983" s="85"/>
      <c r="BL1983" s="85"/>
      <c r="BM1983" s="85"/>
      <c r="BN1983" s="85"/>
      <c r="BO1983" s="85"/>
      <c r="BP1983" s="85"/>
      <c r="BQ1983" s="85"/>
      <c r="BR1983" s="85"/>
      <c r="BS1983" s="85"/>
      <c r="BT1983" s="75">
        <f>IF(COUNTIF($C$3:C1983, C1983)=1, 1, 0)</f>
        <v>0</v>
      </c>
      <c r="BU1983" s="337" t="s">
        <v>7236</v>
      </c>
      <c r="BV1983" s="340">
        <v>46118</v>
      </c>
      <c r="BW1983" s="85"/>
      <c r="BX1983" s="85"/>
      <c r="BY1983" s="85"/>
      <c r="BZ1983" s="87">
        <f t="shared" si="612"/>
        <v>12</v>
      </c>
      <c r="CA1983" s="85"/>
      <c r="CB1983" s="88">
        <f t="shared" si="615"/>
        <v>15</v>
      </c>
      <c r="CC1983" s="172"/>
      <c r="CD1983" s="85"/>
      <c r="CE1983" s="171">
        <f t="shared" si="603"/>
        <v>4</v>
      </c>
      <c r="CF1983" s="463">
        <v>5264200</v>
      </c>
      <c r="CG1983" s="463"/>
      <c r="CH1983" s="463">
        <v>5264200</v>
      </c>
      <c r="CI1983" s="176">
        <v>26321</v>
      </c>
      <c r="CJ1983" s="87">
        <f t="shared" si="604"/>
        <v>3</v>
      </c>
      <c r="CK1983" s="87">
        <f t="shared" si="605"/>
        <v>13</v>
      </c>
      <c r="CL1983" s="22" t="s">
        <v>6198</v>
      </c>
      <c r="CM1983" s="22" t="str">
        <f t="shared" si="622"/>
        <v>1C26TAB^00067838</v>
      </c>
    </row>
    <row r="1984" spans="1:91" ht="14.45" customHeight="1" x14ac:dyDescent="0.25">
      <c r="A1984" s="183"/>
      <c r="B1984" s="475" t="s">
        <v>102</v>
      </c>
      <c r="C1984" s="270" t="s">
        <v>7233</v>
      </c>
      <c r="D1984" s="265">
        <v>145731019</v>
      </c>
      <c r="E1984" s="241"/>
      <c r="F1984" s="231">
        <v>46100</v>
      </c>
      <c r="G1984" s="265" t="s">
        <v>1159</v>
      </c>
      <c r="H1984" s="265" t="s">
        <v>2963</v>
      </c>
      <c r="I1984" s="265" t="s">
        <v>105</v>
      </c>
      <c r="J1984" s="265" t="s">
        <v>4461</v>
      </c>
      <c r="K1984" s="265" t="s">
        <v>242</v>
      </c>
      <c r="L1984" s="231">
        <v>46116</v>
      </c>
      <c r="M1984" s="265">
        <v>40</v>
      </c>
      <c r="N1984" s="85" t="s">
        <v>7241</v>
      </c>
      <c r="O1984" s="85" t="s">
        <v>7242</v>
      </c>
      <c r="P1984" s="85">
        <v>2830050960</v>
      </c>
      <c r="Q1984" s="231">
        <v>46110</v>
      </c>
      <c r="R1984" s="241">
        <v>1209397964</v>
      </c>
      <c r="S1984" s="241">
        <v>224382456</v>
      </c>
      <c r="T1984" s="231">
        <v>46110</v>
      </c>
      <c r="U1984" s="261">
        <v>18399.048999999999</v>
      </c>
      <c r="V1984" s="261">
        <v>17737.385999999999</v>
      </c>
      <c r="W1984" s="241">
        <v>19</v>
      </c>
      <c r="X1984" s="241">
        <v>0</v>
      </c>
      <c r="Y1984" s="270">
        <v>7267447463</v>
      </c>
      <c r="Z1984" s="241" t="s">
        <v>354</v>
      </c>
      <c r="AA1984" s="85" t="s">
        <v>6709</v>
      </c>
      <c r="AB1984" s="241" t="s">
        <v>6710</v>
      </c>
      <c r="AC1984" s="270" t="s">
        <v>7233</v>
      </c>
      <c r="AD1984" s="75" t="s">
        <v>113</v>
      </c>
      <c r="AE1984" s="231">
        <v>46118</v>
      </c>
      <c r="AF1984" s="130">
        <v>46115</v>
      </c>
      <c r="AG1984" s="80">
        <v>46114.375</v>
      </c>
      <c r="AH1984" s="80">
        <v>46114.375</v>
      </c>
      <c r="AI1984" s="74">
        <v>46105</v>
      </c>
      <c r="AJ1984" s="99">
        <v>46116</v>
      </c>
      <c r="AK1984" s="353">
        <v>46118</v>
      </c>
      <c r="AL1984" s="231">
        <v>46107</v>
      </c>
      <c r="AM1984" s="353">
        <v>46119</v>
      </c>
      <c r="AN1984" s="74">
        <v>46120</v>
      </c>
      <c r="AO1984" s="81">
        <f t="shared" ref="AO1984:AO1992" si="623">IF(AH1984&lt;AG1984,IF(AH1984=0,"",AH1984-1),IF(AG1984=0,"",AG1984-1))</f>
        <v>46113.375</v>
      </c>
      <c r="AP1984" s="81">
        <f t="shared" ref="AP1984:AP1992" si="624">IF(AH1984&lt;AG1984,IF(AH1984=0,"",AH1984),IF(AG1984=0,"",AG1984))</f>
        <v>46114.375</v>
      </c>
      <c r="AQ1984" s="81">
        <f t="shared" ref="AQ1984:AQ1992" si="625">IF(AH1984&lt;AG1984,IF(AH1984=0,"",AH1984),IF(AG1984=0,"",AG1984))</f>
        <v>46114.375</v>
      </c>
      <c r="AR1984" s="81">
        <f t="shared" ref="AR1984:AR1992" si="626">IF(AI1984=0,"",IF(AI1984&lt;AJ1984,AJ1984+1,AI1984+1))</f>
        <v>46117</v>
      </c>
      <c r="AS1984" s="81">
        <f t="shared" ref="AS1984:AS1992" si="627">IF(AI1984=0,"",IF(AE1984=0,IF(AJ1984=0,AI1984+2,AJ1984+2),AE1984+2))</f>
        <v>46120</v>
      </c>
      <c r="AT1984" s="81">
        <f t="shared" ref="AT1984:AT1992" si="628">IF(AI1984=0,"",IF(AI1984&lt;AJ1984,AJ1984+1,AI1984+1))</f>
        <v>46117</v>
      </c>
      <c r="AU1984" s="82" t="s">
        <v>6196</v>
      </c>
      <c r="AV1984" s="297">
        <v>46110</v>
      </c>
      <c r="AW1984" s="75" t="str">
        <f>_xlfn.XLOOKUP(D1984,'[1]OPS Loading report'!$E:$E,'[1]OPS Loading report'!$G:$G)</f>
        <v>OOCU9597433</v>
      </c>
      <c r="AX1984" s="75">
        <f>_xlfn.XLOOKUP(D1984,'[1]OPS Loading report'!$E:$E,'[1]OPS Loading report'!$H:$H)</f>
        <v>32705316</v>
      </c>
      <c r="AY1984" s="85"/>
      <c r="AZ1984" s="271"/>
      <c r="BA1984" s="85"/>
      <c r="BB1984" s="85"/>
      <c r="BC1984" s="85"/>
      <c r="BD1984" s="85"/>
      <c r="BE1984" s="85"/>
      <c r="BF1984" s="85"/>
      <c r="BG1984" s="85"/>
      <c r="BH1984" s="85"/>
      <c r="BI1984" s="85"/>
      <c r="BJ1984" s="85"/>
      <c r="BK1984" s="85"/>
      <c r="BL1984" s="85"/>
      <c r="BM1984" s="85"/>
      <c r="BN1984" s="85"/>
      <c r="BO1984" s="85"/>
      <c r="BP1984" s="85"/>
      <c r="BQ1984" s="85"/>
      <c r="BR1984" s="85"/>
      <c r="BS1984" s="85"/>
      <c r="BT1984" s="75">
        <f>IF(COUNTIF($C$3:C1984, C1984)=1, 1, 0)</f>
        <v>0</v>
      </c>
      <c r="BU1984" s="337" t="s">
        <v>7236</v>
      </c>
      <c r="BV1984" s="340">
        <v>46118</v>
      </c>
      <c r="BW1984" s="85"/>
      <c r="BX1984" s="85"/>
      <c r="BY1984" s="85"/>
      <c r="BZ1984" s="87">
        <f t="shared" si="612"/>
        <v>12</v>
      </c>
      <c r="CA1984" s="85"/>
      <c r="CB1984" s="88">
        <f t="shared" si="615"/>
        <v>15</v>
      </c>
      <c r="CC1984" s="172"/>
      <c r="CD1984" s="85"/>
      <c r="CE1984" s="171">
        <f t="shared" ref="CE1984:CE2047" si="629">IF(AD1984="Sea waybill", IF(AK1984&lt;&gt;0, MONTH(AK1984), IF(AJ1984&gt;AI1984, MONTH(AJ1984), MONTH(AI1984))),"")</f>
        <v>4</v>
      </c>
      <c r="CF1984" s="463">
        <v>5264200</v>
      </c>
      <c r="CG1984" s="463"/>
      <c r="CH1984" s="463">
        <v>5264200</v>
      </c>
      <c r="CI1984" s="176">
        <v>26321</v>
      </c>
      <c r="CJ1984" s="87">
        <f t="shared" si="604"/>
        <v>3</v>
      </c>
      <c r="CK1984" s="87">
        <f t="shared" si="605"/>
        <v>13</v>
      </c>
      <c r="CL1984" s="22" t="s">
        <v>6198</v>
      </c>
      <c r="CM1984" s="22" t="str">
        <f t="shared" si="622"/>
        <v>1C26TAB^00067838</v>
      </c>
    </row>
    <row r="1985" spans="1:91" s="255" customFormat="1" ht="14.45" customHeight="1" x14ac:dyDescent="0.25">
      <c r="A1985" s="415"/>
      <c r="B1985" s="260" t="s">
        <v>102</v>
      </c>
      <c r="C1985" s="270" t="s">
        <v>6705</v>
      </c>
      <c r="D1985" s="352">
        <v>145727998</v>
      </c>
      <c r="E1985" s="403"/>
      <c r="F1985" s="404">
        <v>46100</v>
      </c>
      <c r="G1985" s="352" t="s">
        <v>1245</v>
      </c>
      <c r="H1985" s="352" t="s">
        <v>2963</v>
      </c>
      <c r="I1985" s="352" t="s">
        <v>105</v>
      </c>
      <c r="J1985" s="352" t="s">
        <v>4461</v>
      </c>
      <c r="K1985" s="352" t="s">
        <v>242</v>
      </c>
      <c r="L1985" s="404">
        <v>46119</v>
      </c>
      <c r="M1985" s="352">
        <v>40</v>
      </c>
      <c r="N1985" s="143" t="s">
        <v>7243</v>
      </c>
      <c r="O1985" s="143" t="s">
        <v>7244</v>
      </c>
      <c r="P1985" s="143">
        <v>2830050962</v>
      </c>
      <c r="Q1985" s="404">
        <v>46110</v>
      </c>
      <c r="R1985" s="403">
        <v>1209397966</v>
      </c>
      <c r="S1985" s="403">
        <v>224380218</v>
      </c>
      <c r="T1985" s="404">
        <v>46110</v>
      </c>
      <c r="U1985" s="405">
        <v>19194.644</v>
      </c>
      <c r="V1985" s="405">
        <v>18685.91</v>
      </c>
      <c r="W1985" s="403">
        <v>19</v>
      </c>
      <c r="X1985" s="403">
        <v>0</v>
      </c>
      <c r="Y1985" s="406" t="s">
        <v>7245</v>
      </c>
      <c r="Z1985" s="403" t="s">
        <v>258</v>
      </c>
      <c r="AA1985" s="143" t="s">
        <v>6709</v>
      </c>
      <c r="AB1985" s="403" t="s">
        <v>6710</v>
      </c>
      <c r="AC1985" s="270" t="s">
        <v>6705</v>
      </c>
      <c r="AD1985" s="139" t="s">
        <v>113</v>
      </c>
      <c r="AE1985" s="376">
        <v>46118</v>
      </c>
      <c r="AF1985" s="482">
        <v>46115</v>
      </c>
      <c r="AG1985" s="483">
        <v>46111.375</v>
      </c>
      <c r="AH1985" s="483">
        <v>46111.375</v>
      </c>
      <c r="AI1985" s="404">
        <v>46105</v>
      </c>
      <c r="AJ1985" s="376">
        <v>46118</v>
      </c>
      <c r="AK1985" s="376">
        <v>46118</v>
      </c>
      <c r="AL1985" s="404">
        <v>46107</v>
      </c>
      <c r="AM1985" s="376">
        <v>46120</v>
      </c>
      <c r="AN1985" s="376">
        <v>46120</v>
      </c>
      <c r="AO1985" s="81">
        <f t="shared" si="623"/>
        <v>46110.375</v>
      </c>
      <c r="AP1985" s="81">
        <f t="shared" si="624"/>
        <v>46111.375</v>
      </c>
      <c r="AQ1985" s="81">
        <f t="shared" si="625"/>
        <v>46111.375</v>
      </c>
      <c r="AR1985" s="81">
        <f t="shared" si="626"/>
        <v>46119</v>
      </c>
      <c r="AS1985" s="81">
        <f t="shared" si="627"/>
        <v>46120</v>
      </c>
      <c r="AT1985" s="81">
        <f t="shared" si="628"/>
        <v>46119</v>
      </c>
      <c r="AU1985" s="82" t="s">
        <v>6241</v>
      </c>
      <c r="AV1985" s="297">
        <v>46110</v>
      </c>
      <c r="AW1985" s="75" t="str">
        <f>_xlfn.XLOOKUP(D1985,'[1]OPS Loading report'!$E:$E,'[1]OPS Loading report'!$G:$G)</f>
        <v>CAAU8749015</v>
      </c>
      <c r="AX1985" s="419"/>
      <c r="AY1985" s="143"/>
      <c r="AZ1985" s="408"/>
      <c r="BA1985" s="143"/>
      <c r="BB1985" s="143"/>
      <c r="BC1985" s="143"/>
      <c r="BD1985" s="143"/>
      <c r="BE1985" s="143"/>
      <c r="BF1985" s="143"/>
      <c r="BG1985" s="143"/>
      <c r="BH1985" s="143"/>
      <c r="BI1985" s="143"/>
      <c r="BJ1985" s="143"/>
      <c r="BK1985" s="143"/>
      <c r="BL1985" s="143"/>
      <c r="BM1985" s="143"/>
      <c r="BN1985" s="143"/>
      <c r="BO1985" s="143"/>
      <c r="BP1985" s="143"/>
      <c r="BQ1985" s="143"/>
      <c r="BR1985" s="143"/>
      <c r="BS1985" s="143"/>
      <c r="BT1985" s="139">
        <f>IF(COUNTIF($C$3:C1985, C1985)=1, 1, 0)</f>
        <v>0</v>
      </c>
      <c r="BU1985">
        <v>28897</v>
      </c>
      <c r="BV1985" s="399">
        <v>46128</v>
      </c>
      <c r="BW1985" s="143"/>
      <c r="BX1985" s="143"/>
      <c r="BY1985" s="143"/>
      <c r="BZ1985" s="87">
        <f t="shared" si="612"/>
        <v>12</v>
      </c>
      <c r="CA1985" s="85" t="s">
        <v>6711</v>
      </c>
      <c r="CB1985" s="88">
        <f t="shared" si="615"/>
        <v>16</v>
      </c>
      <c r="CC1985" s="484"/>
      <c r="CD1985" s="143"/>
      <c r="CE1985" s="171">
        <f t="shared" si="629"/>
        <v>4</v>
      </c>
      <c r="CF1985" s="173">
        <v>10236720</v>
      </c>
      <c r="CG1985" s="173"/>
      <c r="CH1985" s="173">
        <v>10236720</v>
      </c>
      <c r="CI1985" s="397">
        <v>26248</v>
      </c>
      <c r="CJ1985" s="87">
        <f t="shared" si="604"/>
        <v>3</v>
      </c>
      <c r="CK1985" s="171">
        <f t="shared" si="605"/>
        <v>13</v>
      </c>
      <c r="CL1985" s="85" t="s">
        <v>6243</v>
      </c>
      <c r="CM1985" s="22" t="str">
        <f t="shared" si="622"/>
        <v>1C26TAA^28897</v>
      </c>
    </row>
    <row r="1986" spans="1:91" ht="14.45" customHeight="1" x14ac:dyDescent="0.25">
      <c r="A1986" s="183"/>
      <c r="B1986" s="260" t="s">
        <v>102</v>
      </c>
      <c r="C1986" s="301" t="s">
        <v>7213</v>
      </c>
      <c r="D1986" s="265">
        <v>145730561</v>
      </c>
      <c r="E1986" s="241"/>
      <c r="F1986" s="231">
        <v>46100</v>
      </c>
      <c r="G1986" s="265" t="s">
        <v>1274</v>
      </c>
      <c r="H1986" s="265" t="s">
        <v>2963</v>
      </c>
      <c r="I1986" s="265" t="s">
        <v>105</v>
      </c>
      <c r="J1986" s="85" t="s">
        <v>1161</v>
      </c>
      <c r="K1986" s="265" t="s">
        <v>242</v>
      </c>
      <c r="L1986" s="231">
        <v>46119</v>
      </c>
      <c r="M1986" s="265">
        <v>40</v>
      </c>
      <c r="N1986" s="168" t="s">
        <v>7246</v>
      </c>
      <c r="O1986" s="168" t="s">
        <v>7247</v>
      </c>
      <c r="P1986" s="85">
        <v>2830050323</v>
      </c>
      <c r="Q1986" s="231">
        <v>46099</v>
      </c>
      <c r="R1986" s="241">
        <v>1209394491</v>
      </c>
      <c r="S1986" s="241">
        <v>224335141</v>
      </c>
      <c r="T1986" s="231">
        <v>46099</v>
      </c>
      <c r="U1986" s="356">
        <v>10749.376</v>
      </c>
      <c r="V1986" s="356">
        <v>10310.154</v>
      </c>
      <c r="W1986" s="241">
        <v>12</v>
      </c>
      <c r="X1986" s="241">
        <v>6</v>
      </c>
      <c r="Y1986" s="270" t="s">
        <v>7248</v>
      </c>
      <c r="Z1986" s="241" t="s">
        <v>258</v>
      </c>
      <c r="AA1986" s="85" t="s">
        <v>7129</v>
      </c>
      <c r="AB1986" s="241" t="s">
        <v>7130</v>
      </c>
      <c r="AC1986" s="412" t="s">
        <v>7213</v>
      </c>
      <c r="AD1986" s="75" t="s">
        <v>113</v>
      </c>
      <c r="AE1986" s="221">
        <v>46104</v>
      </c>
      <c r="AF1986" s="130">
        <v>46101.25</v>
      </c>
      <c r="AG1986" s="80">
        <v>46100.625</v>
      </c>
      <c r="AH1986" s="80">
        <v>46100.625</v>
      </c>
      <c r="AI1986" s="74">
        <v>46102</v>
      </c>
      <c r="AJ1986" s="221">
        <v>46103</v>
      </c>
      <c r="AK1986" s="226">
        <v>46103</v>
      </c>
      <c r="AL1986" s="99">
        <v>46104</v>
      </c>
      <c r="AM1986" s="376">
        <v>46105</v>
      </c>
      <c r="AN1986" s="376">
        <v>46105</v>
      </c>
      <c r="AO1986" s="81">
        <f t="shared" si="623"/>
        <v>46099.625</v>
      </c>
      <c r="AP1986" s="81">
        <f t="shared" si="624"/>
        <v>46100.625</v>
      </c>
      <c r="AQ1986" s="81">
        <f t="shared" si="625"/>
        <v>46100.625</v>
      </c>
      <c r="AR1986" s="81">
        <f t="shared" si="626"/>
        <v>46104</v>
      </c>
      <c r="AS1986" s="81">
        <f t="shared" si="627"/>
        <v>46106</v>
      </c>
      <c r="AT1986" s="81">
        <f t="shared" si="628"/>
        <v>46104</v>
      </c>
      <c r="AU1986" s="82" t="s">
        <v>5500</v>
      </c>
      <c r="AV1986" s="134">
        <v>46099</v>
      </c>
      <c r="AW1986" s="75" t="str">
        <f>_xlfn.XLOOKUP(D1986,'[1]OPS Loading report'!$E:$E,'[1]OPS Loading report'!$G:$G)</f>
        <v>REGU5246320</v>
      </c>
      <c r="AX1986" s="182"/>
      <c r="AY1986" s="85"/>
      <c r="AZ1986" s="271"/>
      <c r="BA1986" s="85"/>
      <c r="BB1986" s="85"/>
      <c r="BC1986" s="85"/>
      <c r="BD1986" s="85"/>
      <c r="BE1986" s="85"/>
      <c r="BF1986" s="85"/>
      <c r="BG1986" s="85"/>
      <c r="BH1986" s="85"/>
      <c r="BI1986" s="85"/>
      <c r="BJ1986" s="85"/>
      <c r="BK1986" s="85"/>
      <c r="BL1986" s="85"/>
      <c r="BM1986" s="85"/>
      <c r="BN1986" s="85"/>
      <c r="BO1986" s="85"/>
      <c r="BP1986" s="85"/>
      <c r="BQ1986" s="85"/>
      <c r="BR1986" s="85"/>
      <c r="BS1986" s="85"/>
      <c r="BT1986" s="75">
        <f>IF(COUNTIF($C$3:C1986, C1986)=1, 1, 0)</f>
        <v>0</v>
      </c>
      <c r="BU1986" s="401" t="s">
        <v>7217</v>
      </c>
      <c r="BV1986" s="343">
        <v>46104</v>
      </c>
      <c r="BW1986" s="85"/>
      <c r="BX1986" s="85"/>
      <c r="BY1986" s="85"/>
      <c r="BZ1986" s="87">
        <f t="shared" si="612"/>
        <v>12</v>
      </c>
      <c r="CA1986" s="85"/>
      <c r="CB1986" s="88">
        <f t="shared" si="615"/>
        <v>13</v>
      </c>
      <c r="CC1986" s="172"/>
      <c r="CD1986" s="85"/>
      <c r="CE1986" s="171">
        <f t="shared" si="629"/>
        <v>3</v>
      </c>
      <c r="CF1986" s="461">
        <v>6974254</v>
      </c>
      <c r="CG1986" s="461"/>
      <c r="CH1986" s="461">
        <v>6974254</v>
      </c>
      <c r="CI1986" s="392">
        <v>26219</v>
      </c>
      <c r="CJ1986" s="87">
        <f t="shared" si="604"/>
        <v>3</v>
      </c>
      <c r="CK1986" s="87">
        <f t="shared" si="605"/>
        <v>12</v>
      </c>
      <c r="CL1986" s="22" t="s">
        <v>5125</v>
      </c>
      <c r="CM1986" s="22" t="s">
        <v>7218</v>
      </c>
    </row>
    <row r="1987" spans="1:91" ht="14.45" customHeight="1" x14ac:dyDescent="0.25">
      <c r="A1987" s="183"/>
      <c r="B1987" s="260" t="s">
        <v>102</v>
      </c>
      <c r="C1987" s="301">
        <v>267242772</v>
      </c>
      <c r="D1987" s="265">
        <v>145665026</v>
      </c>
      <c r="E1987" s="241"/>
      <c r="F1987" s="231">
        <v>46107</v>
      </c>
      <c r="G1987" s="265" t="s">
        <v>1159</v>
      </c>
      <c r="H1987" s="265" t="s">
        <v>2963</v>
      </c>
      <c r="I1987" s="265" t="s">
        <v>105</v>
      </c>
      <c r="J1987" s="265" t="s">
        <v>1161</v>
      </c>
      <c r="K1987" s="265" t="s">
        <v>242</v>
      </c>
      <c r="L1987" s="231">
        <v>46126</v>
      </c>
      <c r="M1987" s="485">
        <v>40</v>
      </c>
      <c r="N1987" s="85" t="s">
        <v>7249</v>
      </c>
      <c r="O1987" s="85" t="s">
        <v>7250</v>
      </c>
      <c r="P1987" s="339">
        <v>2830050802</v>
      </c>
      <c r="Q1987" s="231">
        <v>46108</v>
      </c>
      <c r="R1987" s="241">
        <v>1209397406</v>
      </c>
      <c r="S1987" s="241">
        <v>224377637</v>
      </c>
      <c r="T1987" s="231">
        <v>46108</v>
      </c>
      <c r="U1987" s="356">
        <v>18514.183000000001</v>
      </c>
      <c r="V1987" s="356">
        <v>17848.375</v>
      </c>
      <c r="W1987" s="241">
        <v>19</v>
      </c>
      <c r="X1987" s="241">
        <v>0</v>
      </c>
      <c r="Y1987" s="270">
        <v>267242594</v>
      </c>
      <c r="Z1987" s="241" t="s">
        <v>110</v>
      </c>
      <c r="AA1987" s="85" t="s">
        <v>7251</v>
      </c>
      <c r="AB1987" s="241" t="s">
        <v>5932</v>
      </c>
      <c r="AC1987" s="301">
        <v>267242772</v>
      </c>
      <c r="AD1987" s="75" t="s">
        <v>113</v>
      </c>
      <c r="AE1987" s="231">
        <v>46114</v>
      </c>
      <c r="AF1987" s="375">
        <v>46112.375</v>
      </c>
      <c r="AG1987" s="375">
        <v>46111.333333333336</v>
      </c>
      <c r="AH1987" s="375">
        <v>46111.333333333336</v>
      </c>
      <c r="AI1987" s="231">
        <v>46111</v>
      </c>
      <c r="AJ1987" s="231">
        <v>46114</v>
      </c>
      <c r="AK1987" s="231">
        <v>46114</v>
      </c>
      <c r="AL1987" s="231">
        <v>46117</v>
      </c>
      <c r="AM1987" s="231"/>
      <c r="AN1987" s="231">
        <v>46117</v>
      </c>
      <c r="AO1987" s="81">
        <f t="shared" si="623"/>
        <v>46110.333333333336</v>
      </c>
      <c r="AP1987" s="81">
        <f t="shared" si="624"/>
        <v>46111.333333333336</v>
      </c>
      <c r="AQ1987" s="81">
        <f t="shared" si="625"/>
        <v>46111.333333333336</v>
      </c>
      <c r="AR1987" s="81">
        <f t="shared" si="626"/>
        <v>46115</v>
      </c>
      <c r="AS1987" s="81">
        <f t="shared" si="627"/>
        <v>46116</v>
      </c>
      <c r="AT1987" s="81">
        <f t="shared" si="628"/>
        <v>46115</v>
      </c>
      <c r="AU1987" s="82" t="s">
        <v>6196</v>
      </c>
      <c r="AV1987" s="297">
        <v>46108</v>
      </c>
      <c r="AW1987" s="75" t="str">
        <f>_xlfn.XLOOKUP(D1987,'[1]OPS Loading report'!$E:$E,'[1]OPS Loading report'!$G:$G)</f>
        <v>MRSU9395823</v>
      </c>
      <c r="AX1987" s="75" t="str">
        <f>_xlfn.XLOOKUP(D1987,'[1]OPS Loading report'!$E:$E,'[1]OPS Loading report'!$H:$H)</f>
        <v>ML-VN1271190</v>
      </c>
      <c r="AY1987" s="85"/>
      <c r="AZ1987" s="271"/>
      <c r="BA1987" s="85"/>
      <c r="BB1987" s="85"/>
      <c r="BC1987" s="85"/>
      <c r="BD1987" s="85"/>
      <c r="BE1987" s="85"/>
      <c r="BF1987" s="85"/>
      <c r="BG1987" s="85"/>
      <c r="BH1987" s="85"/>
      <c r="BI1987" s="85"/>
      <c r="BJ1987" s="85"/>
      <c r="BK1987" s="85"/>
      <c r="BL1987" s="85"/>
      <c r="BM1987" s="85"/>
      <c r="BN1987" s="85"/>
      <c r="BO1987" s="85"/>
      <c r="BP1987" s="85"/>
      <c r="BQ1987" s="85"/>
      <c r="BR1987" s="85"/>
      <c r="BS1987" s="85"/>
      <c r="BT1987" s="69">
        <f>IF(COUNTIF($C$3:C1987, C1987)=1, 1, 0)</f>
        <v>1</v>
      </c>
      <c r="BU1987" s="486">
        <v>150492</v>
      </c>
      <c r="BV1987" s="487">
        <v>46129</v>
      </c>
      <c r="BW1987" s="168"/>
      <c r="BX1987" s="85"/>
      <c r="BY1987" s="85"/>
      <c r="BZ1987" s="87">
        <f t="shared" si="612"/>
        <v>13</v>
      </c>
      <c r="CA1987" s="85" t="s">
        <v>6699</v>
      </c>
      <c r="CB1987" s="88">
        <f t="shared" si="615"/>
        <v>16</v>
      </c>
      <c r="CC1987" s="172"/>
      <c r="CD1987" s="85"/>
      <c r="CE1987" s="171">
        <f t="shared" si="629"/>
        <v>4</v>
      </c>
      <c r="CF1987" s="173">
        <v>4063264</v>
      </c>
      <c r="CG1987" s="173">
        <v>3047448</v>
      </c>
      <c r="CH1987" s="173">
        <v>7110712</v>
      </c>
      <c r="CI1987" s="173">
        <v>26732</v>
      </c>
      <c r="CJ1987" s="87">
        <f t="shared" ref="CJ1987:CJ2050" si="630">MONTH(AV1987)</f>
        <v>3</v>
      </c>
      <c r="CK1987" s="171">
        <f t="shared" ref="CK1987:CK2050" si="631">WEEKNUM(AV1987,2)</f>
        <v>13</v>
      </c>
      <c r="CL1987" s="22" t="s">
        <v>6198</v>
      </c>
      <c r="CM1987" s="22" t="str">
        <f t="shared" ref="CM1987:CM1992" si="632">IF(OR(Z1987="COSU",Z1987="EGLV",Z1987="MAEU",Z1987="REGU",Z1987="HLCU",Z1987="OOLU",Z1987="ONEY"),
    IF(Z1987="COSU","1C26TAB",
    IF(Z1987="EGLV","1C26TAA",
    IF(Z1987="MAEU","1C26TML",
    IF(Z1987="REGU","1C26TAA",
    IF(Z1987="HLCU","1C26THC",
    IF(Z1987="OOLU","1C26TAR",
    IF(Z1987="ONEY","1K26TAD",""))))))) &amp; "^" &amp; BU1987,
    BU1987)</f>
        <v>1C26TML^150492</v>
      </c>
    </row>
    <row r="1988" spans="1:91" ht="14.45" customHeight="1" x14ac:dyDescent="0.25">
      <c r="A1988" s="183"/>
      <c r="B1988" s="260" t="s">
        <v>102</v>
      </c>
      <c r="C1988" s="301">
        <v>267242996</v>
      </c>
      <c r="D1988" s="265">
        <v>145716538</v>
      </c>
      <c r="E1988" s="241"/>
      <c r="F1988" s="231">
        <v>46107</v>
      </c>
      <c r="G1988" s="265" t="s">
        <v>1186</v>
      </c>
      <c r="H1988" s="265" t="s">
        <v>2963</v>
      </c>
      <c r="I1988" s="265" t="s">
        <v>105</v>
      </c>
      <c r="J1988" s="265" t="s">
        <v>1161</v>
      </c>
      <c r="K1988" s="265" t="s">
        <v>242</v>
      </c>
      <c r="L1988" s="231">
        <v>46126</v>
      </c>
      <c r="M1988" s="485">
        <v>40</v>
      </c>
      <c r="N1988" s="85" t="s">
        <v>7252</v>
      </c>
      <c r="O1988" s="85" t="s">
        <v>7253</v>
      </c>
      <c r="P1988" s="339">
        <v>2830050830</v>
      </c>
      <c r="Q1988" s="231">
        <v>46108</v>
      </c>
      <c r="R1988" s="241">
        <v>1209397497</v>
      </c>
      <c r="S1988" s="241">
        <v>224378815</v>
      </c>
      <c r="T1988" s="231">
        <v>46108</v>
      </c>
      <c r="U1988" s="261">
        <v>21736.835999999999</v>
      </c>
      <c r="V1988" s="261">
        <v>20969.817999999999</v>
      </c>
      <c r="W1988" s="241">
        <v>20</v>
      </c>
      <c r="X1988" s="241">
        <v>0</v>
      </c>
      <c r="Y1988" s="270">
        <v>267242699</v>
      </c>
      <c r="Z1988" s="241" t="s">
        <v>110</v>
      </c>
      <c r="AA1988" s="85" t="s">
        <v>7251</v>
      </c>
      <c r="AB1988" s="241" t="s">
        <v>5932</v>
      </c>
      <c r="AC1988" s="270">
        <v>267242996</v>
      </c>
      <c r="AD1988" s="75" t="s">
        <v>113</v>
      </c>
      <c r="AE1988" s="231">
        <v>46114</v>
      </c>
      <c r="AF1988" s="375">
        <v>46112.375</v>
      </c>
      <c r="AG1988" s="375">
        <v>46111.333333333336</v>
      </c>
      <c r="AH1988" s="375">
        <v>46111.333333333336</v>
      </c>
      <c r="AI1988" s="231">
        <v>46111</v>
      </c>
      <c r="AJ1988" s="231">
        <v>46114</v>
      </c>
      <c r="AK1988" s="231"/>
      <c r="AL1988" s="231">
        <v>46117</v>
      </c>
      <c r="AM1988" s="231"/>
      <c r="AN1988" s="231">
        <v>46117</v>
      </c>
      <c r="AO1988" s="81">
        <f t="shared" si="623"/>
        <v>46110.333333333336</v>
      </c>
      <c r="AP1988" s="81">
        <f t="shared" si="624"/>
        <v>46111.333333333336</v>
      </c>
      <c r="AQ1988" s="81">
        <f t="shared" si="625"/>
        <v>46111.333333333336</v>
      </c>
      <c r="AR1988" s="81">
        <f t="shared" si="626"/>
        <v>46115</v>
      </c>
      <c r="AS1988" s="81">
        <f t="shared" si="627"/>
        <v>46116</v>
      </c>
      <c r="AT1988" s="81">
        <f t="shared" si="628"/>
        <v>46115</v>
      </c>
      <c r="AU1988" s="82" t="s">
        <v>6196</v>
      </c>
      <c r="AV1988" s="297">
        <v>46108</v>
      </c>
      <c r="AW1988" s="75" t="str">
        <f>_xlfn.XLOOKUP(D1988,'[1]OPS Loading report'!$E:$E,'[1]OPS Loading report'!$G:$G)</f>
        <v>MRSU8715202</v>
      </c>
      <c r="AX1988" s="75" t="str">
        <f>_xlfn.XLOOKUP(D1988,'[1]OPS Loading report'!$E:$E,'[1]OPS Loading report'!$H:$H)</f>
        <v>ML-VN1271192</v>
      </c>
      <c r="AY1988" s="85"/>
      <c r="AZ1988" s="271"/>
      <c r="BA1988" s="85"/>
      <c r="BB1988" s="85"/>
      <c r="BC1988" s="85"/>
      <c r="BD1988" s="85"/>
      <c r="BE1988" s="85"/>
      <c r="BF1988" s="85"/>
      <c r="BG1988" s="85"/>
      <c r="BH1988" s="85"/>
      <c r="BI1988" s="85"/>
      <c r="BJ1988" s="85"/>
      <c r="BK1988" s="85"/>
      <c r="BL1988" s="85"/>
      <c r="BM1988" s="85"/>
      <c r="BN1988" s="85"/>
      <c r="BO1988" s="85"/>
      <c r="BP1988" s="85"/>
      <c r="BQ1988" s="85"/>
      <c r="BR1988" s="85"/>
      <c r="BS1988" s="85"/>
      <c r="BT1988" s="69">
        <f>IF(COUNTIF($C$3:C1988, C1988)=1, 1, 0)</f>
        <v>1</v>
      </c>
      <c r="BU1988" s="398">
        <v>150488</v>
      </c>
      <c r="BV1988" s="340">
        <v>46129</v>
      </c>
      <c r="BW1988" s="85"/>
      <c r="BX1988" s="339"/>
      <c r="BY1988" s="85"/>
      <c r="BZ1988" s="87">
        <f t="shared" si="612"/>
        <v>13</v>
      </c>
      <c r="CA1988" s="85" t="s">
        <v>7254</v>
      </c>
      <c r="CB1988" s="88">
        <f t="shared" si="615"/>
        <v>16</v>
      </c>
      <c r="CC1988" s="172"/>
      <c r="CD1988" s="85"/>
      <c r="CE1988" s="171">
        <f t="shared" si="629"/>
        <v>4</v>
      </c>
      <c r="CF1988" s="173">
        <v>4063264</v>
      </c>
      <c r="CG1988" s="173">
        <v>3047448</v>
      </c>
      <c r="CH1988" s="173">
        <v>7110712</v>
      </c>
      <c r="CI1988" s="173">
        <v>26732</v>
      </c>
      <c r="CJ1988" s="87">
        <f t="shared" si="630"/>
        <v>3</v>
      </c>
      <c r="CK1988" s="171">
        <f t="shared" si="631"/>
        <v>13</v>
      </c>
      <c r="CL1988" s="22" t="s">
        <v>6198</v>
      </c>
      <c r="CM1988" s="22" t="str">
        <f t="shared" si="632"/>
        <v>1C26TML^150488</v>
      </c>
    </row>
    <row r="1989" spans="1:91" ht="14.45" customHeight="1" x14ac:dyDescent="0.25">
      <c r="A1989" s="183"/>
      <c r="B1989" s="260" t="s">
        <v>102</v>
      </c>
      <c r="C1989" s="301">
        <v>267242772</v>
      </c>
      <c r="D1989" s="265">
        <v>145731226</v>
      </c>
      <c r="E1989" s="241"/>
      <c r="F1989" s="231">
        <v>46106</v>
      </c>
      <c r="G1989" s="265" t="s">
        <v>1159</v>
      </c>
      <c r="H1989" s="265" t="s">
        <v>2963</v>
      </c>
      <c r="I1989" s="265" t="s">
        <v>105</v>
      </c>
      <c r="J1989" s="265" t="s">
        <v>4461</v>
      </c>
      <c r="K1989" s="265" t="s">
        <v>242</v>
      </c>
      <c r="L1989" s="231">
        <v>46122</v>
      </c>
      <c r="M1989" s="265">
        <v>40</v>
      </c>
      <c r="N1989" s="176" t="s">
        <v>7255</v>
      </c>
      <c r="O1989" s="176" t="s">
        <v>7256</v>
      </c>
      <c r="P1989" s="85">
        <v>2830050771</v>
      </c>
      <c r="Q1989" s="231">
        <v>46107</v>
      </c>
      <c r="R1989" s="241">
        <v>1209397092</v>
      </c>
      <c r="S1989" s="241">
        <v>224371889</v>
      </c>
      <c r="T1989" s="231">
        <v>46107</v>
      </c>
      <c r="U1989" s="356">
        <v>18677.257000000001</v>
      </c>
      <c r="V1989" s="356">
        <v>18005.585999999999</v>
      </c>
      <c r="W1989" s="241">
        <v>19</v>
      </c>
      <c r="X1989" s="241">
        <v>0</v>
      </c>
      <c r="Y1989" s="270">
        <v>267242772</v>
      </c>
      <c r="Z1989" s="241" t="s">
        <v>110</v>
      </c>
      <c r="AA1989" s="85" t="s">
        <v>7251</v>
      </c>
      <c r="AB1989" s="241" t="s">
        <v>5932</v>
      </c>
      <c r="AC1989" s="301">
        <v>267242772</v>
      </c>
      <c r="AD1989" s="75" t="s">
        <v>113</v>
      </c>
      <c r="AE1989" s="231">
        <v>46114</v>
      </c>
      <c r="AF1989" s="375">
        <v>46112.375</v>
      </c>
      <c r="AG1989" s="375">
        <v>46111.333333333336</v>
      </c>
      <c r="AH1989" s="375">
        <v>46111.333333333336</v>
      </c>
      <c r="AI1989" s="231">
        <v>46111</v>
      </c>
      <c r="AJ1989" s="231">
        <v>46114</v>
      </c>
      <c r="AK1989" s="231">
        <v>46114</v>
      </c>
      <c r="AL1989" s="231">
        <v>46117</v>
      </c>
      <c r="AM1989" s="231"/>
      <c r="AN1989" s="231">
        <v>46117</v>
      </c>
      <c r="AO1989" s="81">
        <f t="shared" si="623"/>
        <v>46110.333333333336</v>
      </c>
      <c r="AP1989" s="81">
        <f t="shared" si="624"/>
        <v>46111.333333333336</v>
      </c>
      <c r="AQ1989" s="81">
        <f t="shared" si="625"/>
        <v>46111.333333333336</v>
      </c>
      <c r="AR1989" s="81">
        <f t="shared" si="626"/>
        <v>46115</v>
      </c>
      <c r="AS1989" s="81">
        <f t="shared" si="627"/>
        <v>46116</v>
      </c>
      <c r="AT1989" s="81">
        <f t="shared" si="628"/>
        <v>46115</v>
      </c>
      <c r="AU1989" s="82" t="s">
        <v>6196</v>
      </c>
      <c r="AV1989" s="297">
        <v>46107</v>
      </c>
      <c r="AW1989" s="75" t="str">
        <f>_xlfn.XLOOKUP(D1989,'[1]OPS Loading report'!$E:$E,'[1]OPS Loading report'!$G:$G)</f>
        <v>GCXU6289085</v>
      </c>
      <c r="AX1989" s="75" t="str">
        <f>_xlfn.XLOOKUP(D1989,'[1]OPS Loading report'!$E:$E,'[1]OPS Loading report'!$H:$H)</f>
        <v>ML-VN1271122</v>
      </c>
      <c r="AY1989" s="85"/>
      <c r="AZ1989" s="271"/>
      <c r="BA1989" s="85"/>
      <c r="BB1989" s="85"/>
      <c r="BC1989" s="85"/>
      <c r="BD1989" s="85"/>
      <c r="BE1989" s="85"/>
      <c r="BF1989" s="85"/>
      <c r="BG1989" s="85"/>
      <c r="BH1989" s="85"/>
      <c r="BI1989" s="85"/>
      <c r="BJ1989" s="85"/>
      <c r="BK1989" s="85"/>
      <c r="BL1989" s="85"/>
      <c r="BM1989" s="85"/>
      <c r="BN1989" s="85"/>
      <c r="BO1989" s="85"/>
      <c r="BP1989" s="85"/>
      <c r="BQ1989" s="85"/>
      <c r="BR1989" s="85"/>
      <c r="BS1989" s="85"/>
      <c r="BT1989" s="69">
        <f>IF(COUNTIF($C$3:C1989, C1989)=1, 1, 0)</f>
        <v>0</v>
      </c>
      <c r="BU1989" s="488">
        <v>150492</v>
      </c>
      <c r="BV1989" s="489">
        <v>46129</v>
      </c>
      <c r="BW1989" s="176"/>
      <c r="BX1989" s="85"/>
      <c r="BY1989" s="85"/>
      <c r="BZ1989" s="87">
        <f t="shared" si="612"/>
        <v>13</v>
      </c>
      <c r="CA1989" s="85" t="s">
        <v>6699</v>
      </c>
      <c r="CB1989" s="88">
        <f t="shared" si="615"/>
        <v>16</v>
      </c>
      <c r="CC1989" s="172"/>
      <c r="CD1989" s="85"/>
      <c r="CE1989" s="171">
        <f t="shared" si="629"/>
        <v>4</v>
      </c>
      <c r="CF1989" s="173">
        <v>4063264</v>
      </c>
      <c r="CG1989" s="173">
        <v>3047448</v>
      </c>
      <c r="CH1989" s="173">
        <v>7110712</v>
      </c>
      <c r="CI1989" s="173">
        <v>26732</v>
      </c>
      <c r="CJ1989" s="87">
        <f t="shared" si="630"/>
        <v>3</v>
      </c>
      <c r="CK1989" s="171">
        <f t="shared" si="631"/>
        <v>13</v>
      </c>
      <c r="CL1989" s="22" t="s">
        <v>6198</v>
      </c>
      <c r="CM1989" s="22" t="str">
        <f t="shared" si="632"/>
        <v>1C26TML^150492</v>
      </c>
    </row>
    <row r="1990" spans="1:91" ht="14.45" customHeight="1" x14ac:dyDescent="0.25">
      <c r="A1990" s="183"/>
      <c r="B1990" s="260" t="s">
        <v>102</v>
      </c>
      <c r="C1990" s="301">
        <v>267242772</v>
      </c>
      <c r="D1990" s="265">
        <v>145731249</v>
      </c>
      <c r="E1990" s="241"/>
      <c r="F1990" s="231">
        <v>46106</v>
      </c>
      <c r="G1990" s="265" t="s">
        <v>1159</v>
      </c>
      <c r="H1990" s="265" t="s">
        <v>2963</v>
      </c>
      <c r="I1990" s="265" t="s">
        <v>105</v>
      </c>
      <c r="J1990" s="265" t="s">
        <v>4461</v>
      </c>
      <c r="K1990" s="265" t="s">
        <v>242</v>
      </c>
      <c r="L1990" s="231">
        <v>46122</v>
      </c>
      <c r="M1990" s="265">
        <v>40</v>
      </c>
      <c r="N1990" s="85" t="s">
        <v>7257</v>
      </c>
      <c r="O1990" s="85" t="s">
        <v>7258</v>
      </c>
      <c r="P1990" s="85">
        <v>2830050778</v>
      </c>
      <c r="Q1990" s="231">
        <v>46107</v>
      </c>
      <c r="R1990" s="241">
        <v>1209397115</v>
      </c>
      <c r="S1990" s="241">
        <v>224371894</v>
      </c>
      <c r="T1990" s="231">
        <v>46107</v>
      </c>
      <c r="U1990" s="356">
        <v>19295.396000000001</v>
      </c>
      <c r="V1990" s="356">
        <v>18601.530999999999</v>
      </c>
      <c r="W1990" s="241">
        <v>20</v>
      </c>
      <c r="X1990" s="241">
        <v>0</v>
      </c>
      <c r="Y1990" s="270">
        <v>267242847</v>
      </c>
      <c r="Z1990" s="241" t="s">
        <v>110</v>
      </c>
      <c r="AA1990" s="85" t="s">
        <v>7251</v>
      </c>
      <c r="AB1990" s="241" t="s">
        <v>5932</v>
      </c>
      <c r="AC1990" s="301">
        <v>267242772</v>
      </c>
      <c r="AD1990" s="75" t="s">
        <v>113</v>
      </c>
      <c r="AE1990" s="231">
        <v>46114</v>
      </c>
      <c r="AF1990" s="375">
        <v>46112.375</v>
      </c>
      <c r="AG1990" s="375">
        <v>46111.333333333336</v>
      </c>
      <c r="AH1990" s="375">
        <v>46111.333333333336</v>
      </c>
      <c r="AI1990" s="231">
        <v>46111</v>
      </c>
      <c r="AJ1990" s="231">
        <v>46114</v>
      </c>
      <c r="AK1990" s="231">
        <v>46114</v>
      </c>
      <c r="AL1990" s="231">
        <v>46117</v>
      </c>
      <c r="AM1990" s="231"/>
      <c r="AN1990" s="231">
        <v>46117</v>
      </c>
      <c r="AO1990" s="81">
        <f t="shared" si="623"/>
        <v>46110.333333333336</v>
      </c>
      <c r="AP1990" s="81">
        <f t="shared" si="624"/>
        <v>46111.333333333336</v>
      </c>
      <c r="AQ1990" s="81">
        <f t="shared" si="625"/>
        <v>46111.333333333336</v>
      </c>
      <c r="AR1990" s="81">
        <f t="shared" si="626"/>
        <v>46115</v>
      </c>
      <c r="AS1990" s="81">
        <f t="shared" si="627"/>
        <v>46116</v>
      </c>
      <c r="AT1990" s="81">
        <f t="shared" si="628"/>
        <v>46115</v>
      </c>
      <c r="AU1990" s="82" t="s">
        <v>6196</v>
      </c>
      <c r="AV1990" s="297">
        <v>46107</v>
      </c>
      <c r="AW1990" s="75" t="str">
        <f>_xlfn.XLOOKUP(D1990,'[1]OPS Loading report'!$E:$E,'[1]OPS Loading report'!$G:$G)</f>
        <v>MRSU8186794</v>
      </c>
      <c r="AX1990" s="75" t="str">
        <f>_xlfn.XLOOKUP(D1990,'[1]OPS Loading report'!$E:$E,'[1]OPS Loading report'!$H:$H)</f>
        <v>ML-VN1271103</v>
      </c>
      <c r="AY1990" s="85"/>
      <c r="AZ1990" s="271"/>
      <c r="BA1990" s="85"/>
      <c r="BB1990" s="85"/>
      <c r="BC1990" s="85"/>
      <c r="BD1990" s="85"/>
      <c r="BE1990" s="85"/>
      <c r="BF1990" s="85"/>
      <c r="BG1990" s="85"/>
      <c r="BH1990" s="85"/>
      <c r="BI1990" s="85"/>
      <c r="BJ1990" s="85"/>
      <c r="BK1990" s="85"/>
      <c r="BL1990" s="85"/>
      <c r="BM1990" s="85"/>
      <c r="BN1990" s="85"/>
      <c r="BO1990" s="85"/>
      <c r="BP1990" s="85"/>
      <c r="BQ1990" s="85"/>
      <c r="BR1990" s="85"/>
      <c r="BS1990" s="85"/>
      <c r="BT1990" s="69">
        <f>IF(COUNTIF($C$3:C1990, C1990)=1, 1, 0)</f>
        <v>0</v>
      </c>
      <c r="BU1990" s="486">
        <v>150492</v>
      </c>
      <c r="BV1990" s="490">
        <v>46129</v>
      </c>
      <c r="BW1990" s="85"/>
      <c r="BX1990" s="85"/>
      <c r="BY1990" s="85"/>
      <c r="BZ1990" s="87">
        <f t="shared" si="612"/>
        <v>13</v>
      </c>
      <c r="CA1990" s="85" t="s">
        <v>6699</v>
      </c>
      <c r="CB1990" s="88">
        <f t="shared" si="615"/>
        <v>16</v>
      </c>
      <c r="CC1990" s="172"/>
      <c r="CD1990" s="85"/>
      <c r="CE1990" s="171">
        <f t="shared" si="629"/>
        <v>4</v>
      </c>
      <c r="CF1990" s="173">
        <v>4063264</v>
      </c>
      <c r="CG1990" s="173">
        <v>3047448</v>
      </c>
      <c r="CH1990" s="173">
        <v>7110712</v>
      </c>
      <c r="CI1990" s="173">
        <v>26732</v>
      </c>
      <c r="CJ1990" s="87">
        <f t="shared" si="630"/>
        <v>3</v>
      </c>
      <c r="CK1990" s="171">
        <f t="shared" si="631"/>
        <v>13</v>
      </c>
      <c r="CL1990" s="22" t="s">
        <v>6198</v>
      </c>
      <c r="CM1990" s="22" t="str">
        <f t="shared" si="632"/>
        <v>1C26TML^150492</v>
      </c>
    </row>
    <row r="1991" spans="1:91" ht="14.45" customHeight="1" x14ac:dyDescent="0.25">
      <c r="A1991" s="183"/>
      <c r="B1991" s="260" t="s">
        <v>102</v>
      </c>
      <c r="C1991" s="301">
        <v>267243765</v>
      </c>
      <c r="D1991" s="265">
        <v>145731258</v>
      </c>
      <c r="E1991" s="241"/>
      <c r="F1991" s="231">
        <v>46106</v>
      </c>
      <c r="G1991" s="265" t="s">
        <v>1159</v>
      </c>
      <c r="H1991" s="265" t="s">
        <v>2963</v>
      </c>
      <c r="I1991" s="265" t="s">
        <v>105</v>
      </c>
      <c r="J1991" s="265" t="s">
        <v>4461</v>
      </c>
      <c r="K1991" s="265" t="s">
        <v>242</v>
      </c>
      <c r="L1991" s="231">
        <v>46122</v>
      </c>
      <c r="M1991" s="265">
        <v>40</v>
      </c>
      <c r="N1991" s="168" t="s">
        <v>7259</v>
      </c>
      <c r="O1991" s="168" t="s">
        <v>7260</v>
      </c>
      <c r="P1991" s="85">
        <v>2830050884</v>
      </c>
      <c r="Q1991" s="231">
        <v>46109</v>
      </c>
      <c r="R1991" s="241">
        <v>1209397759</v>
      </c>
      <c r="S1991" s="241">
        <v>224371898</v>
      </c>
      <c r="T1991" s="231">
        <v>46109</v>
      </c>
      <c r="U1991" s="261">
        <v>18560.255000000001</v>
      </c>
      <c r="V1991" s="261">
        <v>17892.793000000001</v>
      </c>
      <c r="W1991" s="241">
        <v>19</v>
      </c>
      <c r="X1991" s="241">
        <v>0</v>
      </c>
      <c r="Y1991" s="270">
        <v>267243765</v>
      </c>
      <c r="Z1991" s="241" t="s">
        <v>110</v>
      </c>
      <c r="AA1991" s="85" t="s">
        <v>7251</v>
      </c>
      <c r="AB1991" s="241" t="s">
        <v>5932</v>
      </c>
      <c r="AC1991" s="301">
        <v>267243765</v>
      </c>
      <c r="AD1991" s="75" t="s">
        <v>113</v>
      </c>
      <c r="AE1991" s="231">
        <v>46114</v>
      </c>
      <c r="AF1991" s="375">
        <v>46112.375</v>
      </c>
      <c r="AG1991" s="375">
        <v>46111.333333333336</v>
      </c>
      <c r="AH1991" s="375">
        <v>46111.333333333336</v>
      </c>
      <c r="AI1991" s="231">
        <v>46111</v>
      </c>
      <c r="AJ1991" s="231">
        <v>46114</v>
      </c>
      <c r="AK1991" s="231"/>
      <c r="AL1991" s="231">
        <v>46117</v>
      </c>
      <c r="AM1991" s="231"/>
      <c r="AN1991" s="231">
        <v>46117</v>
      </c>
      <c r="AO1991" s="81">
        <f t="shared" si="623"/>
        <v>46110.333333333336</v>
      </c>
      <c r="AP1991" s="81">
        <f t="shared" si="624"/>
        <v>46111.333333333336</v>
      </c>
      <c r="AQ1991" s="81">
        <f t="shared" si="625"/>
        <v>46111.333333333336</v>
      </c>
      <c r="AR1991" s="81">
        <f t="shared" si="626"/>
        <v>46115</v>
      </c>
      <c r="AS1991" s="81">
        <f t="shared" si="627"/>
        <v>46116</v>
      </c>
      <c r="AT1991" s="81">
        <f t="shared" si="628"/>
        <v>46115</v>
      </c>
      <c r="AU1991" s="82" t="s">
        <v>6196</v>
      </c>
      <c r="AV1991" s="290">
        <v>46109</v>
      </c>
      <c r="AW1991" s="75" t="str">
        <f>_xlfn.XLOOKUP(D1991,'[1]OPS Loading report'!$E:$E,'[1]OPS Loading report'!$G:$G)</f>
        <v>MRSU8172867</v>
      </c>
      <c r="AX1991" s="75" t="str">
        <f>_xlfn.XLOOKUP(D1991,'[1]OPS Loading report'!$E:$E,'[1]OPS Loading report'!$H:$H)</f>
        <v>ML-VN1281640</v>
      </c>
      <c r="AY1991" s="85"/>
      <c r="AZ1991" s="271"/>
      <c r="BA1991" s="85"/>
      <c r="BB1991" s="85"/>
      <c r="BC1991" s="85"/>
      <c r="BD1991" s="85"/>
      <c r="BE1991" s="85"/>
      <c r="BF1991" s="85"/>
      <c r="BG1991" s="85"/>
      <c r="BH1991" s="85"/>
      <c r="BI1991" s="85"/>
      <c r="BJ1991" s="85"/>
      <c r="BK1991" s="85"/>
      <c r="BL1991" s="85"/>
      <c r="BM1991" s="85"/>
      <c r="BN1991" s="85"/>
      <c r="BO1991" s="85"/>
      <c r="BP1991" s="85"/>
      <c r="BQ1991" s="85"/>
      <c r="BR1991" s="85"/>
      <c r="BS1991" s="85"/>
      <c r="BT1991" s="69">
        <f>IF(COUNTIF($C$3:C1991, C1991)=1, 1, 0)</f>
        <v>1</v>
      </c>
      <c r="BU1991" s="486">
        <v>150490</v>
      </c>
      <c r="BV1991" s="487">
        <v>46129</v>
      </c>
      <c r="BW1991" s="168"/>
      <c r="BX1991" s="85"/>
      <c r="BY1991" s="85"/>
      <c r="BZ1991" s="87">
        <f t="shared" si="612"/>
        <v>13</v>
      </c>
      <c r="CA1991" s="85" t="s">
        <v>6699</v>
      </c>
      <c r="CB1991" s="88">
        <f t="shared" si="615"/>
        <v>16</v>
      </c>
      <c r="CC1991" s="172"/>
      <c r="CD1991" s="85"/>
      <c r="CE1991" s="171">
        <f t="shared" si="629"/>
        <v>4</v>
      </c>
      <c r="CF1991" s="173">
        <v>4063264</v>
      </c>
      <c r="CG1991" s="173">
        <v>3047448</v>
      </c>
      <c r="CH1991" s="173">
        <v>7110712</v>
      </c>
      <c r="CI1991" s="173">
        <v>26732</v>
      </c>
      <c r="CJ1991" s="87">
        <f t="shared" si="630"/>
        <v>3</v>
      </c>
      <c r="CK1991" s="171">
        <f t="shared" si="631"/>
        <v>13</v>
      </c>
      <c r="CL1991" s="22" t="s">
        <v>6198</v>
      </c>
      <c r="CM1991" s="22" t="str">
        <f t="shared" si="632"/>
        <v>1C26TML^150490</v>
      </c>
    </row>
    <row r="1992" spans="1:91" ht="14.45" customHeight="1" x14ac:dyDescent="0.25">
      <c r="A1992" s="183"/>
      <c r="B1992" s="260" t="s">
        <v>102</v>
      </c>
      <c r="C1992" s="301">
        <v>267242996</v>
      </c>
      <c r="D1992" s="265">
        <v>145731361</v>
      </c>
      <c r="E1992" s="241"/>
      <c r="F1992" s="231">
        <v>46107</v>
      </c>
      <c r="G1992" s="265" t="s">
        <v>1159</v>
      </c>
      <c r="H1992" s="265" t="s">
        <v>2963</v>
      </c>
      <c r="I1992" s="265" t="s">
        <v>105</v>
      </c>
      <c r="J1992" s="265" t="s">
        <v>4461</v>
      </c>
      <c r="K1992" s="265" t="s">
        <v>242</v>
      </c>
      <c r="L1992" s="231">
        <v>46123</v>
      </c>
      <c r="M1992" s="485">
        <v>40</v>
      </c>
      <c r="N1992" s="85" t="s">
        <v>7261</v>
      </c>
      <c r="O1992" s="85" t="s">
        <v>7262</v>
      </c>
      <c r="P1992" s="339">
        <v>2830050799</v>
      </c>
      <c r="Q1992" s="231">
        <v>46108</v>
      </c>
      <c r="R1992" s="241">
        <v>1209397399</v>
      </c>
      <c r="S1992" s="241">
        <v>224376686</v>
      </c>
      <c r="T1992" s="231">
        <v>46108</v>
      </c>
      <c r="U1992" s="261">
        <v>18700.828000000001</v>
      </c>
      <c r="V1992" s="261">
        <v>18028.309000000001</v>
      </c>
      <c r="W1992" s="241">
        <v>20</v>
      </c>
      <c r="X1992" s="241">
        <v>0</v>
      </c>
      <c r="Y1992" s="270">
        <v>267242996</v>
      </c>
      <c r="Z1992" s="241" t="s">
        <v>110</v>
      </c>
      <c r="AA1992" s="85" t="s">
        <v>7251</v>
      </c>
      <c r="AB1992" s="241" t="s">
        <v>5932</v>
      </c>
      <c r="AC1992" s="270">
        <v>267242996</v>
      </c>
      <c r="AD1992" s="75" t="s">
        <v>113</v>
      </c>
      <c r="AE1992" s="231">
        <v>46114</v>
      </c>
      <c r="AF1992" s="375">
        <v>46112.375</v>
      </c>
      <c r="AG1992" s="375">
        <v>46111.333333333336</v>
      </c>
      <c r="AH1992" s="375">
        <v>46111.333333333336</v>
      </c>
      <c r="AI1992" s="231">
        <v>46111</v>
      </c>
      <c r="AJ1992" s="231">
        <v>46114</v>
      </c>
      <c r="AK1992" s="231"/>
      <c r="AL1992" s="231">
        <v>46117</v>
      </c>
      <c r="AM1992" s="231"/>
      <c r="AN1992" s="231">
        <v>46117</v>
      </c>
      <c r="AO1992" s="81">
        <f t="shared" si="623"/>
        <v>46110.333333333336</v>
      </c>
      <c r="AP1992" s="81">
        <f t="shared" si="624"/>
        <v>46111.333333333336</v>
      </c>
      <c r="AQ1992" s="81">
        <f t="shared" si="625"/>
        <v>46111.333333333336</v>
      </c>
      <c r="AR1992" s="81">
        <f t="shared" si="626"/>
        <v>46115</v>
      </c>
      <c r="AS1992" s="81">
        <f t="shared" si="627"/>
        <v>46116</v>
      </c>
      <c r="AT1992" s="81">
        <f t="shared" si="628"/>
        <v>46115</v>
      </c>
      <c r="AU1992" s="82" t="s">
        <v>6196</v>
      </c>
      <c r="AV1992" s="297">
        <v>46108</v>
      </c>
      <c r="AW1992" s="75" t="str">
        <f>_xlfn.XLOOKUP(D1992,'[1]OPS Loading report'!$E:$E,'[1]OPS Loading report'!$G:$G)</f>
        <v>CAAU7089529</v>
      </c>
      <c r="AX1992" s="75" t="str">
        <f>_xlfn.XLOOKUP(D1992,'[1]OPS Loading report'!$E:$E,'[1]OPS Loading report'!$H:$H)</f>
        <v>ML-VN1281609</v>
      </c>
      <c r="AY1992" s="85"/>
      <c r="AZ1992" s="271"/>
      <c r="BA1992" s="85"/>
      <c r="BB1992" s="85"/>
      <c r="BC1992" s="85"/>
      <c r="BD1992" s="85"/>
      <c r="BE1992" s="85"/>
      <c r="BF1992" s="85"/>
      <c r="BG1992" s="85"/>
      <c r="BH1992" s="85"/>
      <c r="BI1992" s="85"/>
      <c r="BJ1992" s="85"/>
      <c r="BK1992" s="85"/>
      <c r="BL1992" s="85"/>
      <c r="BM1992" s="85"/>
      <c r="BN1992" s="85"/>
      <c r="BO1992" s="85"/>
      <c r="BP1992" s="85"/>
      <c r="BQ1992" s="85"/>
      <c r="BR1992" s="85"/>
      <c r="BS1992" s="85"/>
      <c r="BT1992" s="69">
        <f>IF(COUNTIF($C$3:C1992, C1992)=1, 1, 0)</f>
        <v>0</v>
      </c>
      <c r="BU1992" s="398">
        <v>150488</v>
      </c>
      <c r="BV1992" s="340">
        <v>46129</v>
      </c>
      <c r="BW1992" s="85"/>
      <c r="BX1992" s="339"/>
      <c r="BY1992" s="85"/>
      <c r="BZ1992" s="87">
        <f t="shared" si="612"/>
        <v>13</v>
      </c>
      <c r="CA1992" s="85" t="s">
        <v>7254</v>
      </c>
      <c r="CB1992" s="88">
        <f t="shared" si="615"/>
        <v>16</v>
      </c>
      <c r="CC1992" s="172"/>
      <c r="CD1992" s="85"/>
      <c r="CE1992" s="171">
        <f t="shared" si="629"/>
        <v>4</v>
      </c>
      <c r="CF1992" s="173">
        <v>4063264</v>
      </c>
      <c r="CG1992" s="173">
        <v>3047448</v>
      </c>
      <c r="CH1992" s="173">
        <v>7110712</v>
      </c>
      <c r="CI1992" s="173">
        <v>26732</v>
      </c>
      <c r="CJ1992" s="87">
        <f t="shared" si="630"/>
        <v>3</v>
      </c>
      <c r="CK1992" s="171">
        <f t="shared" si="631"/>
        <v>13</v>
      </c>
      <c r="CL1992" s="22" t="s">
        <v>6198</v>
      </c>
      <c r="CM1992" s="22" t="str">
        <f t="shared" si="632"/>
        <v>1C26TML^150488</v>
      </c>
    </row>
    <row r="1993" spans="1:91" s="85" customFormat="1" ht="14.45" customHeight="1" x14ac:dyDescent="0.25">
      <c r="B1993" s="70" t="s">
        <v>102</v>
      </c>
      <c r="C1993" s="270">
        <v>267362920</v>
      </c>
      <c r="D1993" s="265">
        <v>145736230</v>
      </c>
      <c r="E1993" s="241">
        <v>5320008019</v>
      </c>
      <c r="F1993" s="231">
        <v>46097</v>
      </c>
      <c r="G1993" s="265" t="s">
        <v>2891</v>
      </c>
      <c r="H1993" s="265" t="s">
        <v>2892</v>
      </c>
      <c r="I1993" s="265" t="s">
        <v>240</v>
      </c>
      <c r="J1993" s="265" t="s">
        <v>7263</v>
      </c>
      <c r="K1993" s="265" t="s">
        <v>242</v>
      </c>
      <c r="L1993" s="231">
        <v>46106</v>
      </c>
      <c r="M1993" s="265">
        <v>40</v>
      </c>
      <c r="N1993" s="105" t="s">
        <v>7264</v>
      </c>
      <c r="O1993" s="105" t="s">
        <v>7265</v>
      </c>
      <c r="P1993" s="85">
        <v>2830050095</v>
      </c>
      <c r="Q1993" s="231">
        <v>46095</v>
      </c>
      <c r="R1993" s="241">
        <v>1209393455</v>
      </c>
      <c r="S1993" s="241">
        <v>224321999</v>
      </c>
      <c r="T1993" s="231">
        <v>46095</v>
      </c>
      <c r="U1993" s="261">
        <v>6133.192</v>
      </c>
      <c r="V1993" s="261">
        <v>5275.3670000000002</v>
      </c>
      <c r="W1993" s="241">
        <v>9</v>
      </c>
      <c r="X1993" s="241">
        <v>320</v>
      </c>
      <c r="Y1993" s="270">
        <v>267362920</v>
      </c>
      <c r="Z1993" s="241" t="s">
        <v>110</v>
      </c>
      <c r="AA1993" s="85" t="s">
        <v>1452</v>
      </c>
      <c r="AB1993" s="241" t="s">
        <v>7266</v>
      </c>
      <c r="AC1993" s="270">
        <v>267362920</v>
      </c>
      <c r="AD1993" s="75" t="s">
        <v>113</v>
      </c>
      <c r="AE1993" s="231">
        <v>46099</v>
      </c>
      <c r="AF1993" s="130">
        <v>46098.416666666664</v>
      </c>
      <c r="AG1993" s="130">
        <v>46097.375</v>
      </c>
      <c r="AH1993" s="130">
        <v>46097.375</v>
      </c>
      <c r="AI1993" s="231">
        <v>46099</v>
      </c>
      <c r="AJ1993" s="241"/>
      <c r="AK1993" s="231">
        <v>46099</v>
      </c>
      <c r="AL1993" s="231">
        <v>46102</v>
      </c>
      <c r="AM1993" s="241"/>
      <c r="AN1993" s="99">
        <v>46101</v>
      </c>
      <c r="AO1993" s="81" t="s">
        <v>121</v>
      </c>
      <c r="AP1993" s="81" t="s">
        <v>121</v>
      </c>
      <c r="AQ1993" s="81" t="s">
        <v>121</v>
      </c>
      <c r="AR1993" s="81" t="s">
        <v>121</v>
      </c>
      <c r="AS1993" s="81" t="s">
        <v>121</v>
      </c>
      <c r="AT1993" s="81" t="s">
        <v>121</v>
      </c>
      <c r="AU1993" s="224" t="s">
        <v>5120</v>
      </c>
      <c r="AV1993" s="134">
        <v>46095</v>
      </c>
      <c r="AW1993" s="182" t="s">
        <v>7267</v>
      </c>
      <c r="AX1993" s="182" t="s">
        <v>7268</v>
      </c>
      <c r="AZ1993" s="271"/>
      <c r="BT1993" s="75">
        <f>IF(COUNTIF($C$3:C1993, C1993)=1, 1, 0)</f>
        <v>1</v>
      </c>
      <c r="BU1993" s="444" t="s">
        <v>7269</v>
      </c>
      <c r="BV1993" s="399">
        <v>46099</v>
      </c>
      <c r="BW1993" s="176"/>
      <c r="BZ1993" s="87">
        <f t="shared" si="612"/>
        <v>12</v>
      </c>
      <c r="CA1993" s="22"/>
      <c r="CB1993" s="88">
        <f t="shared" si="615"/>
        <v>12</v>
      </c>
      <c r="CC1993" s="89"/>
      <c r="CD1993" s="22"/>
      <c r="CE1993" s="171">
        <f t="shared" si="629"/>
        <v>3</v>
      </c>
      <c r="CF1993" s="90">
        <v>15338125</v>
      </c>
      <c r="CG1993" s="90">
        <v>3040950</v>
      </c>
      <c r="CH1993" s="90">
        <v>18379075</v>
      </c>
      <c r="CI1993" s="91">
        <v>26675</v>
      </c>
      <c r="CJ1993" s="87">
        <f t="shared" si="630"/>
        <v>3</v>
      </c>
      <c r="CK1993" s="87">
        <f t="shared" si="631"/>
        <v>11</v>
      </c>
      <c r="CL1993" s="22" t="s">
        <v>5125</v>
      </c>
      <c r="CM1993" s="22" t="s">
        <v>7270</v>
      </c>
    </row>
    <row r="1994" spans="1:91" s="85" customFormat="1" ht="14.45" customHeight="1" x14ac:dyDescent="0.25">
      <c r="B1994" s="70" t="s">
        <v>102</v>
      </c>
      <c r="C1994" s="270">
        <v>267362920</v>
      </c>
      <c r="D1994" s="265">
        <v>145736261</v>
      </c>
      <c r="E1994" s="241">
        <v>5320008019</v>
      </c>
      <c r="F1994" s="231">
        <v>46097</v>
      </c>
      <c r="G1994" s="265" t="s">
        <v>2891</v>
      </c>
      <c r="H1994" s="265" t="s">
        <v>2892</v>
      </c>
      <c r="I1994" s="265" t="s">
        <v>240</v>
      </c>
      <c r="J1994" s="265" t="s">
        <v>7263</v>
      </c>
      <c r="K1994" s="265" t="s">
        <v>242</v>
      </c>
      <c r="L1994" s="231">
        <v>46106</v>
      </c>
      <c r="M1994" s="265">
        <v>0</v>
      </c>
      <c r="N1994" s="75" t="s">
        <v>7264</v>
      </c>
      <c r="O1994" s="75" t="s">
        <v>7265</v>
      </c>
      <c r="P1994" s="85">
        <v>2830050096</v>
      </c>
      <c r="Q1994" s="231">
        <v>46095</v>
      </c>
      <c r="R1994" s="241">
        <v>1209393456</v>
      </c>
      <c r="S1994" s="241">
        <v>224325727</v>
      </c>
      <c r="T1994" s="231">
        <v>46095</v>
      </c>
      <c r="U1994" s="261">
        <v>3412.721</v>
      </c>
      <c r="V1994" s="261">
        <v>3270.424</v>
      </c>
      <c r="W1994" s="241">
        <v>5</v>
      </c>
      <c r="X1994" s="241">
        <v>23</v>
      </c>
      <c r="Y1994" s="270">
        <v>267362920</v>
      </c>
      <c r="Z1994" s="241" t="s">
        <v>110</v>
      </c>
      <c r="AA1994" s="85" t="s">
        <v>1452</v>
      </c>
      <c r="AB1994" s="241" t="s">
        <v>7266</v>
      </c>
      <c r="AC1994" s="270">
        <v>267362920</v>
      </c>
      <c r="AD1994" s="75" t="s">
        <v>113</v>
      </c>
      <c r="AE1994" s="231">
        <v>46099</v>
      </c>
      <c r="AF1994" s="130">
        <v>46098.416666666664</v>
      </c>
      <c r="AG1994" s="130">
        <v>46097.375</v>
      </c>
      <c r="AH1994" s="130">
        <v>46097.375</v>
      </c>
      <c r="AI1994" s="231">
        <v>46099</v>
      </c>
      <c r="AJ1994" s="241"/>
      <c r="AK1994" s="231">
        <v>46099</v>
      </c>
      <c r="AL1994" s="231">
        <v>46102</v>
      </c>
      <c r="AM1994" s="241"/>
      <c r="AN1994" s="99">
        <v>46101</v>
      </c>
      <c r="AO1994" s="81" t="s">
        <v>121</v>
      </c>
      <c r="AP1994" s="81" t="s">
        <v>121</v>
      </c>
      <c r="AQ1994" s="81" t="s">
        <v>121</v>
      </c>
      <c r="AR1994" s="81" t="s">
        <v>121</v>
      </c>
      <c r="AS1994" s="81" t="s">
        <v>121</v>
      </c>
      <c r="AT1994" s="81" t="s">
        <v>121</v>
      </c>
      <c r="AU1994" s="224" t="s">
        <v>5120</v>
      </c>
      <c r="AV1994" s="134">
        <v>46095</v>
      </c>
      <c r="AW1994" s="182">
        <v>0</v>
      </c>
      <c r="AX1994" s="182">
        <v>0</v>
      </c>
      <c r="AZ1994" s="271"/>
      <c r="BT1994" s="75">
        <f>IF(COUNTIF($C$3:C1994, C1994)=1, 1, 0)</f>
        <v>0</v>
      </c>
      <c r="BU1994" s="337" t="s">
        <v>7269</v>
      </c>
      <c r="BV1994" s="340">
        <v>46099</v>
      </c>
      <c r="BZ1994" s="87">
        <f t="shared" si="612"/>
        <v>12</v>
      </c>
      <c r="CA1994" s="22"/>
      <c r="CB1994" s="88">
        <f t="shared" si="615"/>
        <v>12</v>
      </c>
      <c r="CC1994" s="89"/>
      <c r="CD1994" s="22"/>
      <c r="CE1994" s="171">
        <f t="shared" si="629"/>
        <v>3</v>
      </c>
      <c r="CF1994" s="90"/>
      <c r="CG1994" s="90"/>
      <c r="CH1994" s="90"/>
      <c r="CI1994" s="22"/>
      <c r="CJ1994" s="87">
        <f t="shared" si="630"/>
        <v>3</v>
      </c>
      <c r="CK1994" s="87">
        <f t="shared" si="631"/>
        <v>11</v>
      </c>
      <c r="CL1994" s="22" t="s">
        <v>5125</v>
      </c>
      <c r="CM1994" s="22" t="s">
        <v>7270</v>
      </c>
    </row>
    <row r="1995" spans="1:91" ht="14.45" customHeight="1" x14ac:dyDescent="0.25">
      <c r="B1995" s="70" t="s">
        <v>102</v>
      </c>
      <c r="C1995" s="270" t="s">
        <v>7271</v>
      </c>
      <c r="D1995" s="265">
        <v>145707533</v>
      </c>
      <c r="E1995" s="241"/>
      <c r="F1995" s="231">
        <v>46095</v>
      </c>
      <c r="G1995" s="265" t="s">
        <v>2512</v>
      </c>
      <c r="H1995" s="265" t="s">
        <v>2513</v>
      </c>
      <c r="I1995" s="265" t="s">
        <v>350</v>
      </c>
      <c r="J1995" s="265" t="s">
        <v>7272</v>
      </c>
      <c r="K1995" s="265" t="s">
        <v>242</v>
      </c>
      <c r="L1995" s="231">
        <v>46117</v>
      </c>
      <c r="M1995" s="265">
        <v>40</v>
      </c>
      <c r="N1995" s="75" t="s">
        <v>7273</v>
      </c>
      <c r="O1995" s="75" t="s">
        <v>7274</v>
      </c>
      <c r="P1995" s="22">
        <v>2830050116</v>
      </c>
      <c r="Q1995" s="353">
        <v>46096</v>
      </c>
      <c r="R1995" s="380">
        <v>1209393476</v>
      </c>
      <c r="S1995" s="380">
        <v>224326347</v>
      </c>
      <c r="T1995" s="353">
        <v>46096</v>
      </c>
      <c r="U1995" s="382">
        <v>24040.894</v>
      </c>
      <c r="V1995" s="382">
        <v>23181.708999999999</v>
      </c>
      <c r="W1995" s="380">
        <v>34</v>
      </c>
      <c r="X1995" s="380">
        <v>0</v>
      </c>
      <c r="Y1995" s="270">
        <v>7267317230</v>
      </c>
      <c r="Z1995" s="241" t="s">
        <v>354</v>
      </c>
      <c r="AA1995" s="85" t="s">
        <v>595</v>
      </c>
      <c r="AB1995" s="241" t="s">
        <v>6089</v>
      </c>
      <c r="AC1995" s="445" t="s">
        <v>7271</v>
      </c>
      <c r="AD1995" s="75" t="s">
        <v>113</v>
      </c>
      <c r="AE1995" s="99">
        <v>46099</v>
      </c>
      <c r="AF1995" s="80">
        <v>46098.416666666664</v>
      </c>
      <c r="AG1995" s="80">
        <v>46097.625</v>
      </c>
      <c r="AH1995" s="80">
        <v>46097.625</v>
      </c>
      <c r="AI1995" s="99">
        <v>46099</v>
      </c>
      <c r="AK1995" s="99">
        <v>46099</v>
      </c>
      <c r="AL1995" s="353">
        <v>46111</v>
      </c>
      <c r="AN1995" s="353">
        <v>46113</v>
      </c>
      <c r="AO1995" s="81">
        <f>IF(AH1995&lt;AG1995,IF(AH1995=0,"",AH1995-1),IF(AG1995=0,"",AG1995-1))</f>
        <v>46096.625</v>
      </c>
      <c r="AP1995" s="81">
        <f>IF(AH1995&lt;AG1995,IF(AH1995=0,"",AH1995),IF(AG1995=0,"",AG1995))</f>
        <v>46097.625</v>
      </c>
      <c r="AQ1995" s="81">
        <f>IF(AH1995&lt;AG1995,IF(AH1995=0,"",AH1995),IF(AG1995=0,"",AG1995))</f>
        <v>46097.625</v>
      </c>
      <c r="AR1995" s="81">
        <f>IF(AI1995=0,"",IF(AI1995&lt;AJ1995,AJ1995+1,AI1995+1))</f>
        <v>46100</v>
      </c>
      <c r="AS1995" s="81">
        <f>IF(AI1995=0,"",IF(AE1995=0,IF(AJ1995=0,AI1995+2,AJ1995+2),AE1995+2))</f>
        <v>46101</v>
      </c>
      <c r="AT1995" s="81">
        <f>IF(AI1995=0,"",IF(AI1995&lt;AJ1995,AJ1995+1,AI1995+1))</f>
        <v>46100</v>
      </c>
      <c r="AU1995" s="224" t="s">
        <v>5120</v>
      </c>
      <c r="AV1995" s="134">
        <v>46096</v>
      </c>
      <c r="AW1995" s="85" t="s">
        <v>7275</v>
      </c>
      <c r="AX1995" s="85">
        <v>32706205</v>
      </c>
      <c r="BT1995" s="75">
        <f>IF(COUNTIF($C$3:C1995, C1995)=1, 1, 0)</f>
        <v>1</v>
      </c>
      <c r="BU1995" s="447" t="s">
        <v>7276</v>
      </c>
      <c r="BV1995" s="359">
        <v>46099</v>
      </c>
      <c r="BZ1995" s="87">
        <f t="shared" si="612"/>
        <v>11</v>
      </c>
      <c r="CA1995" s="22" t="s">
        <v>360</v>
      </c>
      <c r="CB1995" s="88">
        <f t="shared" si="615"/>
        <v>12</v>
      </c>
      <c r="CC1995" s="89"/>
      <c r="CE1995" s="171">
        <f t="shared" si="629"/>
        <v>3</v>
      </c>
      <c r="CF1995" s="90">
        <v>31570800</v>
      </c>
      <c r="CG1995" s="90">
        <v>400000</v>
      </c>
      <c r="CH1995" s="90">
        <v>31970800</v>
      </c>
      <c r="CI1995" s="22">
        <v>26309</v>
      </c>
      <c r="CJ1995" s="87">
        <f t="shared" si="630"/>
        <v>3</v>
      </c>
      <c r="CK1995" s="87">
        <f t="shared" si="631"/>
        <v>11</v>
      </c>
      <c r="CL1995" s="22" t="s">
        <v>5125</v>
      </c>
      <c r="CM1995" s="22" t="s">
        <v>7277</v>
      </c>
    </row>
    <row r="1996" spans="1:91" s="85" customFormat="1" ht="14.45" customHeight="1" x14ac:dyDescent="0.25">
      <c r="A1996" s="75">
        <f t="shared" ref="A1996:A2043" si="633">ROW()-2</f>
        <v>1994</v>
      </c>
      <c r="B1996" s="265" t="s">
        <v>102</v>
      </c>
      <c r="C1996" s="270" t="s">
        <v>7278</v>
      </c>
      <c r="D1996" s="265">
        <v>145368116</v>
      </c>
      <c r="E1996" s="241">
        <v>5320007540</v>
      </c>
      <c r="F1996" s="231">
        <v>46083</v>
      </c>
      <c r="G1996" s="265" t="s">
        <v>516</v>
      </c>
      <c r="H1996" s="265" t="s">
        <v>2213</v>
      </c>
      <c r="I1996" s="265" t="s">
        <v>105</v>
      </c>
      <c r="J1996" s="265" t="s">
        <v>518</v>
      </c>
      <c r="K1996" s="265" t="s">
        <v>242</v>
      </c>
      <c r="L1996" s="231">
        <v>46111</v>
      </c>
      <c r="M1996" s="265">
        <v>40</v>
      </c>
      <c r="N1996" s="213" t="s">
        <v>7279</v>
      </c>
      <c r="O1996" s="213" t="s">
        <v>7280</v>
      </c>
      <c r="P1996" s="85">
        <v>2830050097</v>
      </c>
      <c r="Q1996" s="231">
        <v>46096</v>
      </c>
      <c r="R1996" s="241">
        <v>1209393457</v>
      </c>
      <c r="S1996" s="241">
        <v>224321608</v>
      </c>
      <c r="T1996" s="231">
        <v>46096</v>
      </c>
      <c r="U1996" s="261">
        <v>7174.7439999999997</v>
      </c>
      <c r="V1996" s="261">
        <v>6984.585</v>
      </c>
      <c r="W1996" s="241">
        <v>8</v>
      </c>
      <c r="X1996" s="241">
        <v>0</v>
      </c>
      <c r="Y1996" s="270" t="s">
        <v>7281</v>
      </c>
      <c r="Z1996" s="241" t="s">
        <v>258</v>
      </c>
      <c r="AA1996" s="85" t="s">
        <v>595</v>
      </c>
      <c r="AB1996" s="265" t="s">
        <v>6089</v>
      </c>
      <c r="AC1996" s="270" t="s">
        <v>7278</v>
      </c>
      <c r="AD1996" s="75" t="s">
        <v>113</v>
      </c>
      <c r="AE1996" s="74">
        <v>46099</v>
      </c>
      <c r="AF1996" s="130">
        <v>46098.416666666664</v>
      </c>
      <c r="AG1996" s="130">
        <v>46097.625</v>
      </c>
      <c r="AH1996" s="130">
        <v>46097.625</v>
      </c>
      <c r="AI1996" s="74">
        <v>46099</v>
      </c>
      <c r="AJ1996" s="241"/>
      <c r="AK1996" s="74">
        <v>46099</v>
      </c>
      <c r="AL1996" s="74">
        <v>46104</v>
      </c>
      <c r="AM1996" s="241"/>
      <c r="AN1996" s="115">
        <v>46104</v>
      </c>
      <c r="AO1996" s="81" t="s">
        <v>121</v>
      </c>
      <c r="AP1996" s="81" t="s">
        <v>121</v>
      </c>
      <c r="AQ1996" s="81" t="s">
        <v>121</v>
      </c>
      <c r="AR1996" s="81" t="s">
        <v>121</v>
      </c>
      <c r="AS1996" s="81" t="s">
        <v>121</v>
      </c>
      <c r="AT1996" s="81" t="s">
        <v>121</v>
      </c>
      <c r="AU1996" s="241" t="s">
        <v>5120</v>
      </c>
      <c r="AV1996" s="134">
        <v>46096</v>
      </c>
      <c r="AW1996" s="85" t="s">
        <v>7282</v>
      </c>
      <c r="AX1996" s="85" t="s">
        <v>7283</v>
      </c>
      <c r="AZ1996" s="271"/>
      <c r="BT1996" s="75">
        <f>IF(COUNTIF($C$3:C1996, C1996)=1, 1, 0)</f>
        <v>1</v>
      </c>
      <c r="BU1996" s="337" t="s">
        <v>7284</v>
      </c>
      <c r="BV1996" s="340">
        <v>46099</v>
      </c>
      <c r="BZ1996" s="87">
        <f t="shared" si="612"/>
        <v>10</v>
      </c>
      <c r="CA1996" s="22"/>
      <c r="CB1996" s="88">
        <f t="shared" si="615"/>
        <v>12</v>
      </c>
      <c r="CC1996" s="89"/>
      <c r="CD1996" s="22"/>
      <c r="CE1996" s="171">
        <f t="shared" si="629"/>
        <v>3</v>
      </c>
      <c r="CF1996" s="90">
        <v>13126701</v>
      </c>
      <c r="CG1996" s="90"/>
      <c r="CH1996" s="90">
        <v>13126701</v>
      </c>
      <c r="CI1996" s="22">
        <v>26201</v>
      </c>
      <c r="CJ1996" s="87">
        <f t="shared" si="630"/>
        <v>3</v>
      </c>
      <c r="CK1996" s="87">
        <f t="shared" si="631"/>
        <v>11</v>
      </c>
      <c r="CL1996" s="22" t="s">
        <v>5125</v>
      </c>
      <c r="CM1996" s="22" t="s">
        <v>7285</v>
      </c>
    </row>
    <row r="1997" spans="1:91" s="85" customFormat="1" ht="14.45" customHeight="1" x14ac:dyDescent="0.25">
      <c r="A1997" s="75">
        <f t="shared" si="633"/>
        <v>1995</v>
      </c>
      <c r="B1997" s="236" t="s">
        <v>102</v>
      </c>
      <c r="C1997" s="270" t="s">
        <v>7278</v>
      </c>
      <c r="D1997" s="265">
        <v>145406569</v>
      </c>
      <c r="E1997" s="241">
        <v>5320007540</v>
      </c>
      <c r="F1997" s="231">
        <v>46083</v>
      </c>
      <c r="G1997" s="265" t="s">
        <v>7029</v>
      </c>
      <c r="H1997" s="265" t="s">
        <v>2213</v>
      </c>
      <c r="I1997" s="265" t="s">
        <v>105</v>
      </c>
      <c r="J1997" s="265" t="s">
        <v>518</v>
      </c>
      <c r="K1997" s="265" t="s">
        <v>242</v>
      </c>
      <c r="L1997" s="231">
        <v>46111</v>
      </c>
      <c r="M1997" s="265">
        <v>0</v>
      </c>
      <c r="N1997" s="213" t="s">
        <v>7279</v>
      </c>
      <c r="O1997" s="213" t="s">
        <v>7280</v>
      </c>
      <c r="P1997" s="85">
        <v>2830050099</v>
      </c>
      <c r="Q1997" s="231">
        <v>46096</v>
      </c>
      <c r="R1997" s="241">
        <v>1209393459</v>
      </c>
      <c r="S1997" s="241">
        <v>224321659</v>
      </c>
      <c r="T1997" s="231">
        <v>46096</v>
      </c>
      <c r="U1997" s="261">
        <v>3551.8290000000002</v>
      </c>
      <c r="V1997" s="261">
        <v>3457.6909999999998</v>
      </c>
      <c r="W1997" s="241">
        <v>4</v>
      </c>
      <c r="X1997" s="241">
        <v>0</v>
      </c>
      <c r="Y1997" s="270" t="s">
        <v>7281</v>
      </c>
      <c r="Z1997" s="241" t="s">
        <v>258</v>
      </c>
      <c r="AA1997" s="85" t="s">
        <v>595</v>
      </c>
      <c r="AB1997" s="265" t="s">
        <v>6089</v>
      </c>
      <c r="AC1997" s="270" t="s">
        <v>7278</v>
      </c>
      <c r="AD1997" s="75" t="s">
        <v>113</v>
      </c>
      <c r="AE1997" s="74">
        <v>46099</v>
      </c>
      <c r="AF1997" s="130">
        <v>46098.416666666664</v>
      </c>
      <c r="AG1997" s="130">
        <v>46097.625</v>
      </c>
      <c r="AH1997" s="130">
        <v>46097.625</v>
      </c>
      <c r="AI1997" s="74">
        <v>46099</v>
      </c>
      <c r="AJ1997" s="241"/>
      <c r="AK1997" s="74">
        <v>46099</v>
      </c>
      <c r="AL1997" s="74">
        <v>46104</v>
      </c>
      <c r="AM1997" s="241"/>
      <c r="AN1997" s="115">
        <v>46104</v>
      </c>
      <c r="AO1997" s="81" t="s">
        <v>121</v>
      </c>
      <c r="AP1997" s="81" t="s">
        <v>121</v>
      </c>
      <c r="AQ1997" s="81" t="s">
        <v>121</v>
      </c>
      <c r="AR1997" s="81" t="s">
        <v>121</v>
      </c>
      <c r="AS1997" s="81" t="s">
        <v>121</v>
      </c>
      <c r="AT1997" s="81" t="s">
        <v>121</v>
      </c>
      <c r="AU1997" s="241" t="s">
        <v>5120</v>
      </c>
      <c r="AV1997" s="134">
        <v>46096</v>
      </c>
      <c r="AW1997" s="85">
        <v>0</v>
      </c>
      <c r="AX1997" s="85">
        <v>0</v>
      </c>
      <c r="AZ1997" s="271"/>
      <c r="BT1997" s="75">
        <f>IF(COUNTIF($C$3:C1997, C1997)=1, 1, 0)</f>
        <v>0</v>
      </c>
      <c r="BU1997" s="337" t="s">
        <v>7284</v>
      </c>
      <c r="BV1997" s="340">
        <v>46099</v>
      </c>
      <c r="BZ1997" s="87">
        <f t="shared" si="612"/>
        <v>10</v>
      </c>
      <c r="CA1997" s="22"/>
      <c r="CB1997" s="88">
        <f t="shared" si="615"/>
        <v>12</v>
      </c>
      <c r="CC1997" s="89"/>
      <c r="CD1997" s="22"/>
      <c r="CE1997" s="171">
        <f t="shared" si="629"/>
        <v>3</v>
      </c>
      <c r="CF1997" s="90"/>
      <c r="CG1997" s="90"/>
      <c r="CH1997" s="90"/>
      <c r="CI1997" s="22"/>
      <c r="CJ1997" s="87">
        <f t="shared" si="630"/>
        <v>3</v>
      </c>
      <c r="CK1997" s="87">
        <f t="shared" si="631"/>
        <v>11</v>
      </c>
      <c r="CL1997" s="22" t="s">
        <v>5125</v>
      </c>
      <c r="CM1997" s="22" t="s">
        <v>7285</v>
      </c>
    </row>
    <row r="1998" spans="1:91" s="85" customFormat="1" ht="14.45" customHeight="1" x14ac:dyDescent="0.25">
      <c r="A1998" s="75">
        <f t="shared" si="633"/>
        <v>1996</v>
      </c>
      <c r="B1998" s="236" t="s">
        <v>102</v>
      </c>
      <c r="C1998" s="270" t="s">
        <v>7278</v>
      </c>
      <c r="D1998" s="265">
        <v>145397106</v>
      </c>
      <c r="E1998" s="241">
        <v>5320007540</v>
      </c>
      <c r="F1998" s="231">
        <v>46083</v>
      </c>
      <c r="G1998" s="265" t="s">
        <v>740</v>
      </c>
      <c r="H1998" s="265" t="s">
        <v>2213</v>
      </c>
      <c r="I1998" s="265" t="s">
        <v>105</v>
      </c>
      <c r="J1998" s="265" t="s">
        <v>518</v>
      </c>
      <c r="K1998" s="265" t="s">
        <v>242</v>
      </c>
      <c r="L1998" s="231">
        <v>46111</v>
      </c>
      <c r="M1998" s="265">
        <v>0</v>
      </c>
      <c r="N1998" s="213" t="s">
        <v>7279</v>
      </c>
      <c r="O1998" s="213" t="s">
        <v>7280</v>
      </c>
      <c r="P1998" s="85">
        <v>2830050098</v>
      </c>
      <c r="Q1998" s="231">
        <v>46096</v>
      </c>
      <c r="R1998" s="241">
        <v>1209393458</v>
      </c>
      <c r="S1998" s="241">
        <v>224321635</v>
      </c>
      <c r="T1998" s="231">
        <v>46096</v>
      </c>
      <c r="U1998" s="261">
        <v>6038.027</v>
      </c>
      <c r="V1998" s="261">
        <v>5815.5820000000003</v>
      </c>
      <c r="W1998" s="241">
        <v>8</v>
      </c>
      <c r="X1998" s="241">
        <v>0</v>
      </c>
      <c r="Y1998" s="270" t="s">
        <v>7281</v>
      </c>
      <c r="Z1998" s="241" t="s">
        <v>258</v>
      </c>
      <c r="AA1998" s="85" t="s">
        <v>595</v>
      </c>
      <c r="AB1998" s="265" t="s">
        <v>6089</v>
      </c>
      <c r="AC1998" s="270" t="s">
        <v>7278</v>
      </c>
      <c r="AD1998" s="75" t="s">
        <v>113</v>
      </c>
      <c r="AE1998" s="74">
        <v>46099</v>
      </c>
      <c r="AF1998" s="130">
        <v>46098.416666666664</v>
      </c>
      <c r="AG1998" s="130">
        <v>46097.625</v>
      </c>
      <c r="AH1998" s="130">
        <v>46097.625</v>
      </c>
      <c r="AI1998" s="74">
        <v>46099</v>
      </c>
      <c r="AJ1998" s="241"/>
      <c r="AK1998" s="74">
        <v>46099</v>
      </c>
      <c r="AL1998" s="74">
        <v>46104</v>
      </c>
      <c r="AM1998" s="241"/>
      <c r="AN1998" s="115">
        <v>46104</v>
      </c>
      <c r="AO1998" s="81" t="s">
        <v>121</v>
      </c>
      <c r="AP1998" s="81" t="s">
        <v>121</v>
      </c>
      <c r="AQ1998" s="81" t="s">
        <v>121</v>
      </c>
      <c r="AR1998" s="81" t="s">
        <v>121</v>
      </c>
      <c r="AS1998" s="81" t="s">
        <v>121</v>
      </c>
      <c r="AT1998" s="81" t="s">
        <v>121</v>
      </c>
      <c r="AU1998" s="241" t="s">
        <v>5120</v>
      </c>
      <c r="AV1998" s="134">
        <v>46096</v>
      </c>
      <c r="AW1998" s="85">
        <v>0</v>
      </c>
      <c r="AX1998" s="85">
        <v>0</v>
      </c>
      <c r="AZ1998" s="271"/>
      <c r="BT1998" s="75">
        <f>IF(COUNTIF($C$3:C1998, C1998)=1, 1, 0)</f>
        <v>0</v>
      </c>
      <c r="BU1998" s="337" t="s">
        <v>7284</v>
      </c>
      <c r="BV1998" s="340">
        <v>46099</v>
      </c>
      <c r="BZ1998" s="87">
        <f t="shared" si="612"/>
        <v>10</v>
      </c>
      <c r="CA1998" s="22"/>
      <c r="CB1998" s="88">
        <f t="shared" si="615"/>
        <v>12</v>
      </c>
      <c r="CC1998" s="89"/>
      <c r="CD1998" s="22"/>
      <c r="CE1998" s="171">
        <f t="shared" si="629"/>
        <v>3</v>
      </c>
      <c r="CF1998" s="90"/>
      <c r="CG1998" s="90"/>
      <c r="CH1998" s="90"/>
      <c r="CI1998" s="22"/>
      <c r="CJ1998" s="87">
        <f t="shared" si="630"/>
        <v>3</v>
      </c>
      <c r="CK1998" s="87">
        <f t="shared" si="631"/>
        <v>11</v>
      </c>
      <c r="CL1998" s="22" t="s">
        <v>5125</v>
      </c>
      <c r="CM1998" s="22" t="s">
        <v>7285</v>
      </c>
    </row>
    <row r="1999" spans="1:91" s="85" customFormat="1" ht="14.45" customHeight="1" x14ac:dyDescent="0.25">
      <c r="A1999" s="75">
        <f t="shared" si="633"/>
        <v>1997</v>
      </c>
      <c r="B1999" s="236" t="s">
        <v>102</v>
      </c>
      <c r="C1999" s="270" t="s">
        <v>7278</v>
      </c>
      <c r="D1999" s="265">
        <v>145482407</v>
      </c>
      <c r="E1999" s="241">
        <v>5320007668</v>
      </c>
      <c r="F1999" s="231">
        <v>46083</v>
      </c>
      <c r="G1999" s="265" t="s">
        <v>602</v>
      </c>
      <c r="H1999" s="265" t="s">
        <v>2213</v>
      </c>
      <c r="I1999" s="265" t="s">
        <v>105</v>
      </c>
      <c r="J1999" s="265" t="s">
        <v>518</v>
      </c>
      <c r="K1999" s="265" t="s">
        <v>242</v>
      </c>
      <c r="L1999" s="231">
        <v>46112</v>
      </c>
      <c r="M1999" s="265">
        <v>0</v>
      </c>
      <c r="N1999" s="75" t="s">
        <v>7286</v>
      </c>
      <c r="O1999" s="75" t="s">
        <v>7287</v>
      </c>
      <c r="P1999" s="85">
        <v>2830050122</v>
      </c>
      <c r="Q1999" s="231">
        <v>46096</v>
      </c>
      <c r="R1999" s="241">
        <v>1209393483</v>
      </c>
      <c r="S1999" s="241">
        <v>224321688</v>
      </c>
      <c r="T1999" s="231">
        <v>46096</v>
      </c>
      <c r="U1999" s="261">
        <v>5365.5079999999998</v>
      </c>
      <c r="V1999" s="261">
        <v>5173.7550000000001</v>
      </c>
      <c r="W1999" s="241">
        <v>8</v>
      </c>
      <c r="X1999" s="241">
        <v>0</v>
      </c>
      <c r="Y1999" s="270" t="s">
        <v>7288</v>
      </c>
      <c r="Z1999" s="241" t="s">
        <v>258</v>
      </c>
      <c r="AA1999" s="85" t="s">
        <v>595</v>
      </c>
      <c r="AB1999" s="265" t="s">
        <v>6089</v>
      </c>
      <c r="AC1999" s="270" t="s">
        <v>7278</v>
      </c>
      <c r="AD1999" s="75" t="s">
        <v>113</v>
      </c>
      <c r="AE1999" s="74">
        <v>46099</v>
      </c>
      <c r="AF1999" s="130">
        <v>46098.416666666664</v>
      </c>
      <c r="AG1999" s="130">
        <v>46097.625</v>
      </c>
      <c r="AH1999" s="130">
        <v>46097.625</v>
      </c>
      <c r="AI1999" s="74">
        <v>46099</v>
      </c>
      <c r="AJ1999" s="241"/>
      <c r="AK1999" s="74">
        <v>46099</v>
      </c>
      <c r="AL1999" s="74">
        <v>46104</v>
      </c>
      <c r="AM1999" s="241"/>
      <c r="AN1999" s="115">
        <v>46104</v>
      </c>
      <c r="AO1999" s="81" t="s">
        <v>121</v>
      </c>
      <c r="AP1999" s="81" t="s">
        <v>121</v>
      </c>
      <c r="AQ1999" s="81" t="s">
        <v>121</v>
      </c>
      <c r="AR1999" s="81" t="s">
        <v>121</v>
      </c>
      <c r="AS1999" s="81" t="s">
        <v>121</v>
      </c>
      <c r="AT1999" s="81" t="s">
        <v>121</v>
      </c>
      <c r="AU1999" s="241" t="s">
        <v>5120</v>
      </c>
      <c r="AV1999" s="134">
        <v>46096</v>
      </c>
      <c r="AW1999" s="85" t="s">
        <v>7289</v>
      </c>
      <c r="AX1999" s="85" t="s">
        <v>7290</v>
      </c>
      <c r="AZ1999" s="271"/>
      <c r="BT1999" s="75">
        <f>IF(COUNTIF($C$3:C1999, C1999)=1, 1, 0)</f>
        <v>0</v>
      </c>
      <c r="BU1999" s="337" t="s">
        <v>7284</v>
      </c>
      <c r="BV1999" s="340">
        <v>46099</v>
      </c>
      <c r="BZ1999" s="87">
        <f t="shared" si="612"/>
        <v>10</v>
      </c>
      <c r="CA1999" s="22"/>
      <c r="CB1999" s="88">
        <f t="shared" si="615"/>
        <v>12</v>
      </c>
      <c r="CC1999" s="89"/>
      <c r="CD1999" s="22"/>
      <c r="CE1999" s="171">
        <f t="shared" si="629"/>
        <v>3</v>
      </c>
      <c r="CF1999" s="90"/>
      <c r="CG1999" s="90"/>
      <c r="CH1999" s="90"/>
      <c r="CI1999" s="22"/>
      <c r="CJ1999" s="87">
        <f t="shared" si="630"/>
        <v>3</v>
      </c>
      <c r="CK1999" s="87">
        <f t="shared" si="631"/>
        <v>11</v>
      </c>
      <c r="CL1999" s="22" t="s">
        <v>5125</v>
      </c>
      <c r="CM1999" s="22" t="s">
        <v>7285</v>
      </c>
    </row>
    <row r="2000" spans="1:91" s="85" customFormat="1" ht="14.45" customHeight="1" x14ac:dyDescent="0.25">
      <c r="A2000" s="75">
        <f t="shared" si="633"/>
        <v>1998</v>
      </c>
      <c r="B2000" s="265" t="s">
        <v>102</v>
      </c>
      <c r="C2000" s="270" t="s">
        <v>7278</v>
      </c>
      <c r="D2000" s="265">
        <v>145525006</v>
      </c>
      <c r="E2000" s="241">
        <v>5320007668</v>
      </c>
      <c r="F2000" s="231">
        <v>46083</v>
      </c>
      <c r="G2000" s="265" t="s">
        <v>740</v>
      </c>
      <c r="H2000" s="265" t="s">
        <v>2213</v>
      </c>
      <c r="I2000" s="265" t="s">
        <v>105</v>
      </c>
      <c r="J2000" s="265" t="s">
        <v>518</v>
      </c>
      <c r="K2000" s="265" t="s">
        <v>242</v>
      </c>
      <c r="L2000" s="231">
        <v>46111</v>
      </c>
      <c r="M2000" s="265">
        <v>0</v>
      </c>
      <c r="N2000" s="75" t="s">
        <v>7286</v>
      </c>
      <c r="O2000" s="75" t="s">
        <v>7287</v>
      </c>
      <c r="P2000" s="85">
        <v>2830050123</v>
      </c>
      <c r="Q2000" s="231">
        <v>46096</v>
      </c>
      <c r="R2000" s="241">
        <v>1209393484</v>
      </c>
      <c r="S2000" s="241">
        <v>224321679</v>
      </c>
      <c r="T2000" s="231">
        <v>46096</v>
      </c>
      <c r="U2000" s="261">
        <v>433.53699999999998</v>
      </c>
      <c r="V2000" s="261">
        <v>422.04700000000003</v>
      </c>
      <c r="W2000" s="241">
        <v>1</v>
      </c>
      <c r="X2000" s="241">
        <v>0</v>
      </c>
      <c r="Y2000" s="270" t="s">
        <v>7288</v>
      </c>
      <c r="Z2000" s="241" t="s">
        <v>258</v>
      </c>
      <c r="AA2000" s="85" t="s">
        <v>595</v>
      </c>
      <c r="AB2000" s="265" t="s">
        <v>6089</v>
      </c>
      <c r="AC2000" s="270" t="s">
        <v>7278</v>
      </c>
      <c r="AD2000" s="75" t="s">
        <v>113</v>
      </c>
      <c r="AE2000" s="74">
        <v>46099</v>
      </c>
      <c r="AF2000" s="130">
        <v>46098.416666666664</v>
      </c>
      <c r="AG2000" s="130">
        <v>46097.625</v>
      </c>
      <c r="AH2000" s="130">
        <v>46097.625</v>
      </c>
      <c r="AI2000" s="74">
        <v>46099</v>
      </c>
      <c r="AJ2000" s="241"/>
      <c r="AK2000" s="74">
        <v>46099</v>
      </c>
      <c r="AL2000" s="74">
        <v>46104</v>
      </c>
      <c r="AM2000" s="241"/>
      <c r="AN2000" s="115">
        <v>46104</v>
      </c>
      <c r="AO2000" s="81" t="s">
        <v>121</v>
      </c>
      <c r="AP2000" s="81" t="s">
        <v>121</v>
      </c>
      <c r="AQ2000" s="81" t="s">
        <v>121</v>
      </c>
      <c r="AR2000" s="81" t="s">
        <v>121</v>
      </c>
      <c r="AS2000" s="81" t="s">
        <v>121</v>
      </c>
      <c r="AT2000" s="81" t="s">
        <v>121</v>
      </c>
      <c r="AU2000" s="241" t="s">
        <v>5120</v>
      </c>
      <c r="AV2000" s="134">
        <v>46096</v>
      </c>
      <c r="AW2000" s="85">
        <v>0</v>
      </c>
      <c r="AX2000" s="85">
        <v>0</v>
      </c>
      <c r="AZ2000" s="271"/>
      <c r="BT2000" s="75">
        <f>IF(COUNTIF($C$3:C2000, C2000)=1, 1, 0)</f>
        <v>0</v>
      </c>
      <c r="BU2000" s="337" t="s">
        <v>7284</v>
      </c>
      <c r="BV2000" s="340">
        <v>46099</v>
      </c>
      <c r="BZ2000" s="87">
        <f t="shared" si="612"/>
        <v>10</v>
      </c>
      <c r="CA2000" s="22"/>
      <c r="CB2000" s="88">
        <f t="shared" si="615"/>
        <v>12</v>
      </c>
      <c r="CC2000" s="89"/>
      <c r="CD2000" s="22"/>
      <c r="CE2000" s="171">
        <f t="shared" si="629"/>
        <v>3</v>
      </c>
      <c r="CF2000" s="90"/>
      <c r="CG2000" s="90"/>
      <c r="CH2000" s="90"/>
      <c r="CI2000" s="22"/>
      <c r="CJ2000" s="87">
        <f t="shared" si="630"/>
        <v>3</v>
      </c>
      <c r="CK2000" s="87">
        <f t="shared" si="631"/>
        <v>11</v>
      </c>
      <c r="CL2000" s="22" t="s">
        <v>5125</v>
      </c>
      <c r="CM2000" s="22" t="s">
        <v>7285</v>
      </c>
    </row>
    <row r="2001" spans="1:91" s="85" customFormat="1" ht="14.45" customHeight="1" x14ac:dyDescent="0.25">
      <c r="A2001" s="75">
        <f t="shared" si="633"/>
        <v>1999</v>
      </c>
      <c r="B2001" s="265" t="s">
        <v>102</v>
      </c>
      <c r="C2001" s="270" t="s">
        <v>7278</v>
      </c>
      <c r="D2001" s="265">
        <v>145347666</v>
      </c>
      <c r="E2001" s="241">
        <v>5320007668</v>
      </c>
      <c r="F2001" s="231">
        <v>46083</v>
      </c>
      <c r="G2001" s="265" t="s">
        <v>771</v>
      </c>
      <c r="H2001" s="265" t="s">
        <v>2213</v>
      </c>
      <c r="I2001" s="265" t="s">
        <v>105</v>
      </c>
      <c r="J2001" s="265" t="s">
        <v>518</v>
      </c>
      <c r="K2001" s="265" t="s">
        <v>242</v>
      </c>
      <c r="L2001" s="231">
        <v>46111</v>
      </c>
      <c r="M2001" s="265">
        <v>40</v>
      </c>
      <c r="N2001" s="75" t="s">
        <v>7286</v>
      </c>
      <c r="O2001" s="75" t="s">
        <v>7287</v>
      </c>
      <c r="P2001" s="85">
        <v>2830050121</v>
      </c>
      <c r="Q2001" s="231">
        <v>46096</v>
      </c>
      <c r="R2001" s="241">
        <v>1209393482</v>
      </c>
      <c r="S2001" s="241">
        <v>224321692</v>
      </c>
      <c r="T2001" s="231">
        <v>46096</v>
      </c>
      <c r="U2001" s="261">
        <v>10054.743</v>
      </c>
      <c r="V2001" s="261">
        <v>9725.6640000000007</v>
      </c>
      <c r="W2001" s="241">
        <v>12</v>
      </c>
      <c r="X2001" s="241">
        <v>0</v>
      </c>
      <c r="Y2001" s="270" t="s">
        <v>7288</v>
      </c>
      <c r="Z2001" s="241" t="s">
        <v>258</v>
      </c>
      <c r="AA2001" s="85" t="s">
        <v>595</v>
      </c>
      <c r="AB2001" s="265" t="s">
        <v>6089</v>
      </c>
      <c r="AC2001" s="270" t="s">
        <v>7278</v>
      </c>
      <c r="AD2001" s="75" t="s">
        <v>113</v>
      </c>
      <c r="AE2001" s="74">
        <v>46099</v>
      </c>
      <c r="AF2001" s="130">
        <v>46098.416666666664</v>
      </c>
      <c r="AG2001" s="130">
        <v>46097.625</v>
      </c>
      <c r="AH2001" s="130">
        <v>46097.625</v>
      </c>
      <c r="AI2001" s="74">
        <v>46099</v>
      </c>
      <c r="AJ2001" s="241"/>
      <c r="AK2001" s="74">
        <v>46099</v>
      </c>
      <c r="AL2001" s="74">
        <v>46104</v>
      </c>
      <c r="AM2001" s="241"/>
      <c r="AN2001" s="115">
        <v>46104</v>
      </c>
      <c r="AO2001" s="81" t="s">
        <v>121</v>
      </c>
      <c r="AP2001" s="81" t="s">
        <v>121</v>
      </c>
      <c r="AQ2001" s="81" t="s">
        <v>121</v>
      </c>
      <c r="AR2001" s="81" t="s">
        <v>121</v>
      </c>
      <c r="AS2001" s="81" t="s">
        <v>121</v>
      </c>
      <c r="AT2001" s="81" t="s">
        <v>121</v>
      </c>
      <c r="AU2001" s="241" t="s">
        <v>5120</v>
      </c>
      <c r="AV2001" s="134">
        <v>46096</v>
      </c>
      <c r="AW2001" s="75">
        <f>_xlfn.XLOOKUP(D2001,'[1]OPS Loading report'!$E:$E,'[1]OPS Loading report'!$G:$G)</f>
        <v>0</v>
      </c>
      <c r="AX2001" s="85">
        <v>0</v>
      </c>
      <c r="AZ2001" s="271"/>
      <c r="BT2001" s="75">
        <f>IF(COUNTIF($C$3:C2001, C2001)=1, 1, 0)</f>
        <v>0</v>
      </c>
      <c r="BU2001" s="337" t="s">
        <v>7284</v>
      </c>
      <c r="BV2001" s="340">
        <v>46099</v>
      </c>
      <c r="BZ2001" s="87">
        <f t="shared" si="612"/>
        <v>10</v>
      </c>
      <c r="CA2001" s="22"/>
      <c r="CB2001" s="88">
        <f t="shared" si="615"/>
        <v>12</v>
      </c>
      <c r="CC2001" s="89"/>
      <c r="CD2001" s="22"/>
      <c r="CE2001" s="171">
        <f t="shared" si="629"/>
        <v>3</v>
      </c>
      <c r="CF2001" s="90">
        <v>13126701</v>
      </c>
      <c r="CG2001" s="90"/>
      <c r="CH2001" s="90">
        <v>13126701</v>
      </c>
      <c r="CI2001" s="22">
        <v>26201</v>
      </c>
      <c r="CJ2001" s="87">
        <f t="shared" si="630"/>
        <v>3</v>
      </c>
      <c r="CK2001" s="87">
        <f t="shared" si="631"/>
        <v>11</v>
      </c>
      <c r="CL2001" s="22" t="s">
        <v>5125</v>
      </c>
      <c r="CM2001" s="22" t="s">
        <v>7285</v>
      </c>
    </row>
    <row r="2002" spans="1:91" s="85" customFormat="1" ht="14.45" customHeight="1" x14ac:dyDescent="0.25">
      <c r="A2002" s="75">
        <f t="shared" si="633"/>
        <v>2000</v>
      </c>
      <c r="B2002" s="265" t="s">
        <v>102</v>
      </c>
      <c r="C2002" s="270" t="s">
        <v>7278</v>
      </c>
      <c r="D2002" s="265">
        <v>145353742</v>
      </c>
      <c r="E2002" s="241">
        <v>5320007669</v>
      </c>
      <c r="F2002" s="231">
        <v>46083</v>
      </c>
      <c r="G2002" s="265" t="s">
        <v>796</v>
      </c>
      <c r="H2002" s="265" t="s">
        <v>2213</v>
      </c>
      <c r="I2002" s="265" t="s">
        <v>105</v>
      </c>
      <c r="J2002" s="265" t="s">
        <v>518</v>
      </c>
      <c r="K2002" s="265" t="s">
        <v>242</v>
      </c>
      <c r="L2002" s="231">
        <v>46111</v>
      </c>
      <c r="M2002" s="265">
        <v>0</v>
      </c>
      <c r="N2002" s="75" t="s">
        <v>7291</v>
      </c>
      <c r="O2002" s="75" t="s">
        <v>7292</v>
      </c>
      <c r="P2002" s="85">
        <v>2830050184</v>
      </c>
      <c r="Q2002" s="231">
        <v>46097</v>
      </c>
      <c r="R2002" s="241">
        <v>1209393630</v>
      </c>
      <c r="S2002" s="241">
        <v>224321711</v>
      </c>
      <c r="T2002" s="231">
        <v>46097</v>
      </c>
      <c r="U2002" s="261">
        <v>3093.1909999999998</v>
      </c>
      <c r="V2002" s="261">
        <v>2981.9560000000001</v>
      </c>
      <c r="W2002" s="241">
        <v>4</v>
      </c>
      <c r="X2002" s="241">
        <v>0</v>
      </c>
      <c r="Y2002" s="270" t="s">
        <v>7293</v>
      </c>
      <c r="Z2002" s="241" t="s">
        <v>258</v>
      </c>
      <c r="AA2002" s="85" t="s">
        <v>595</v>
      </c>
      <c r="AB2002" s="265" t="s">
        <v>6089</v>
      </c>
      <c r="AC2002" s="270" t="s">
        <v>7278</v>
      </c>
      <c r="AD2002" s="75" t="s">
        <v>113</v>
      </c>
      <c r="AE2002" s="74">
        <v>46099</v>
      </c>
      <c r="AF2002" s="130">
        <v>46098.416666666664</v>
      </c>
      <c r="AG2002" s="130">
        <v>46097.625</v>
      </c>
      <c r="AH2002" s="130">
        <v>46097.625</v>
      </c>
      <c r="AI2002" s="74">
        <v>46099</v>
      </c>
      <c r="AJ2002" s="241"/>
      <c r="AK2002" s="74">
        <v>46099</v>
      </c>
      <c r="AL2002" s="74">
        <v>46104</v>
      </c>
      <c r="AM2002" s="241"/>
      <c r="AN2002" s="115">
        <v>46104</v>
      </c>
      <c r="AO2002" s="81" t="s">
        <v>121</v>
      </c>
      <c r="AP2002" s="81" t="s">
        <v>121</v>
      </c>
      <c r="AQ2002" s="81" t="s">
        <v>121</v>
      </c>
      <c r="AR2002" s="81" t="s">
        <v>121</v>
      </c>
      <c r="AS2002" s="81" t="s">
        <v>121</v>
      </c>
      <c r="AT2002" s="81" t="s">
        <v>121</v>
      </c>
      <c r="AU2002" s="241" t="s">
        <v>5120</v>
      </c>
      <c r="AV2002" s="134">
        <v>46097</v>
      </c>
      <c r="AW2002" s="85" t="s">
        <v>7294</v>
      </c>
      <c r="AX2002" s="85" t="s">
        <v>7295</v>
      </c>
      <c r="AZ2002" s="271"/>
      <c r="BT2002" s="75">
        <f>IF(COUNTIF($C$3:C2002, C2002)=1, 1, 0)</f>
        <v>0</v>
      </c>
      <c r="BU2002" s="337" t="s">
        <v>7284</v>
      </c>
      <c r="BV2002" s="340">
        <v>46099</v>
      </c>
      <c r="BZ2002" s="87">
        <f t="shared" si="612"/>
        <v>10</v>
      </c>
      <c r="CA2002" s="22"/>
      <c r="CB2002" s="88">
        <f t="shared" si="615"/>
        <v>12</v>
      </c>
      <c r="CC2002" s="89"/>
      <c r="CD2002" s="22"/>
      <c r="CE2002" s="171">
        <f t="shared" si="629"/>
        <v>3</v>
      </c>
      <c r="CF2002" s="90"/>
      <c r="CG2002" s="90"/>
      <c r="CH2002" s="90"/>
      <c r="CI2002" s="22"/>
      <c r="CJ2002" s="87">
        <f t="shared" si="630"/>
        <v>3</v>
      </c>
      <c r="CK2002" s="87">
        <f t="shared" si="631"/>
        <v>12</v>
      </c>
      <c r="CL2002" s="22" t="s">
        <v>5125</v>
      </c>
      <c r="CM2002" s="22" t="s">
        <v>7285</v>
      </c>
    </row>
    <row r="2003" spans="1:91" s="85" customFormat="1" ht="14.45" customHeight="1" x14ac:dyDescent="0.25">
      <c r="A2003" s="75">
        <f t="shared" si="633"/>
        <v>2001</v>
      </c>
      <c r="B2003" s="265" t="s">
        <v>102</v>
      </c>
      <c r="C2003" s="270" t="s">
        <v>7278</v>
      </c>
      <c r="D2003" s="265">
        <v>145386967</v>
      </c>
      <c r="E2003" s="241">
        <v>5320007669</v>
      </c>
      <c r="F2003" s="231">
        <v>46083</v>
      </c>
      <c r="G2003" s="265" t="s">
        <v>516</v>
      </c>
      <c r="H2003" s="265" t="s">
        <v>2213</v>
      </c>
      <c r="I2003" s="265" t="s">
        <v>105</v>
      </c>
      <c r="J2003" s="265" t="s">
        <v>518</v>
      </c>
      <c r="K2003" s="265" t="s">
        <v>242</v>
      </c>
      <c r="L2003" s="231">
        <v>46111</v>
      </c>
      <c r="M2003" s="265">
        <v>40</v>
      </c>
      <c r="N2003" s="75" t="s">
        <v>7291</v>
      </c>
      <c r="O2003" s="75" t="s">
        <v>7292</v>
      </c>
      <c r="P2003" s="85">
        <v>2830050185</v>
      </c>
      <c r="Q2003" s="231">
        <v>46097</v>
      </c>
      <c r="R2003" s="241">
        <v>1209393631</v>
      </c>
      <c r="S2003" s="241">
        <v>224321702</v>
      </c>
      <c r="T2003" s="231">
        <v>46097</v>
      </c>
      <c r="U2003" s="261">
        <v>16095.163</v>
      </c>
      <c r="V2003" s="261">
        <v>15668.578</v>
      </c>
      <c r="W2003" s="241">
        <v>18</v>
      </c>
      <c r="X2003" s="241">
        <v>0</v>
      </c>
      <c r="Y2003" s="270" t="s">
        <v>7293</v>
      </c>
      <c r="Z2003" s="241" t="s">
        <v>258</v>
      </c>
      <c r="AA2003" s="85" t="s">
        <v>595</v>
      </c>
      <c r="AB2003" s="265" t="s">
        <v>6089</v>
      </c>
      <c r="AC2003" s="270" t="s">
        <v>7278</v>
      </c>
      <c r="AD2003" s="75" t="s">
        <v>113</v>
      </c>
      <c r="AE2003" s="74">
        <v>46099</v>
      </c>
      <c r="AF2003" s="130">
        <v>46098.416666666664</v>
      </c>
      <c r="AG2003" s="130">
        <v>46097.625</v>
      </c>
      <c r="AH2003" s="130">
        <v>46097.625</v>
      </c>
      <c r="AI2003" s="74">
        <v>46099</v>
      </c>
      <c r="AJ2003" s="241"/>
      <c r="AK2003" s="74">
        <v>46099</v>
      </c>
      <c r="AL2003" s="74">
        <v>46104</v>
      </c>
      <c r="AM2003" s="241"/>
      <c r="AN2003" s="115">
        <v>46104</v>
      </c>
      <c r="AO2003" s="81" t="s">
        <v>121</v>
      </c>
      <c r="AP2003" s="81" t="s">
        <v>121</v>
      </c>
      <c r="AQ2003" s="81" t="s">
        <v>121</v>
      </c>
      <c r="AR2003" s="81" t="s">
        <v>121</v>
      </c>
      <c r="AS2003" s="81" t="s">
        <v>121</v>
      </c>
      <c r="AT2003" s="81" t="s">
        <v>121</v>
      </c>
      <c r="AU2003" s="241" t="s">
        <v>5120</v>
      </c>
      <c r="AV2003" s="134">
        <v>46097</v>
      </c>
      <c r="AW2003" s="75">
        <f>_xlfn.XLOOKUP(D2003,'[1]OPS Loading report'!$E:$E,'[1]OPS Loading report'!$G:$G)</f>
        <v>0</v>
      </c>
      <c r="AX2003" s="85">
        <v>0</v>
      </c>
      <c r="AZ2003" s="271"/>
      <c r="BT2003" s="75">
        <f>IF(COUNTIF($C$3:C2003, C2003)=1, 1, 0)</f>
        <v>0</v>
      </c>
      <c r="BU2003" s="337" t="s">
        <v>7284</v>
      </c>
      <c r="BV2003" s="340">
        <v>46099</v>
      </c>
      <c r="BZ2003" s="87">
        <f t="shared" si="612"/>
        <v>10</v>
      </c>
      <c r="CA2003" s="22"/>
      <c r="CB2003" s="88">
        <f t="shared" si="615"/>
        <v>12</v>
      </c>
      <c r="CC2003" s="89"/>
      <c r="CD2003" s="22"/>
      <c r="CE2003" s="171">
        <f t="shared" si="629"/>
        <v>3</v>
      </c>
      <c r="CF2003" s="90">
        <v>13126701</v>
      </c>
      <c r="CG2003" s="90"/>
      <c r="CH2003" s="90">
        <v>13126701</v>
      </c>
      <c r="CI2003" s="22">
        <v>26201</v>
      </c>
      <c r="CJ2003" s="87">
        <f t="shared" si="630"/>
        <v>3</v>
      </c>
      <c r="CK2003" s="87">
        <f t="shared" si="631"/>
        <v>12</v>
      </c>
      <c r="CL2003" s="22" t="s">
        <v>5125</v>
      </c>
      <c r="CM2003" s="22" t="s">
        <v>7285</v>
      </c>
    </row>
    <row r="2004" spans="1:91" s="85" customFormat="1" ht="14.45" customHeight="1" x14ac:dyDescent="0.25">
      <c r="A2004" s="75">
        <f t="shared" si="633"/>
        <v>2002</v>
      </c>
      <c r="B2004" s="265" t="s">
        <v>102</v>
      </c>
      <c r="C2004" s="270" t="s">
        <v>7296</v>
      </c>
      <c r="D2004" s="265">
        <v>145658359</v>
      </c>
      <c r="E2004" s="241">
        <v>5320007854</v>
      </c>
      <c r="F2004" s="231">
        <v>46083</v>
      </c>
      <c r="G2004" s="265" t="s">
        <v>532</v>
      </c>
      <c r="H2004" s="265" t="s">
        <v>2213</v>
      </c>
      <c r="I2004" s="265" t="s">
        <v>105</v>
      </c>
      <c r="J2004" s="265" t="s">
        <v>518</v>
      </c>
      <c r="K2004" s="265" t="s">
        <v>242</v>
      </c>
      <c r="L2004" s="231">
        <v>46114</v>
      </c>
      <c r="M2004" s="265">
        <v>0</v>
      </c>
      <c r="N2004" s="75" t="s">
        <v>7297</v>
      </c>
      <c r="O2004" s="75" t="s">
        <v>7298</v>
      </c>
      <c r="P2004" s="85">
        <v>2830050105</v>
      </c>
      <c r="Q2004" s="231">
        <v>46096</v>
      </c>
      <c r="R2004" s="241">
        <v>1209393465</v>
      </c>
      <c r="S2004" s="241">
        <v>224323325</v>
      </c>
      <c r="T2004" s="231">
        <v>46096</v>
      </c>
      <c r="U2004" s="261">
        <v>1537.913</v>
      </c>
      <c r="V2004" s="261">
        <v>1502.451</v>
      </c>
      <c r="W2004" s="241">
        <v>2</v>
      </c>
      <c r="X2004" s="241">
        <v>0</v>
      </c>
      <c r="Y2004" s="270" t="s">
        <v>7299</v>
      </c>
      <c r="Z2004" s="241" t="s">
        <v>258</v>
      </c>
      <c r="AA2004" s="85" t="s">
        <v>595</v>
      </c>
      <c r="AB2004" s="265" t="s">
        <v>6089</v>
      </c>
      <c r="AC2004" s="270" t="s">
        <v>7296</v>
      </c>
      <c r="AD2004" s="75" t="s">
        <v>113</v>
      </c>
      <c r="AE2004" s="74">
        <v>46099</v>
      </c>
      <c r="AF2004" s="130">
        <v>46098.416666666664</v>
      </c>
      <c r="AG2004" s="130">
        <v>46097.625</v>
      </c>
      <c r="AH2004" s="130">
        <v>46097.625</v>
      </c>
      <c r="AI2004" s="74">
        <v>46099</v>
      </c>
      <c r="AJ2004" s="241"/>
      <c r="AK2004" s="74">
        <v>46099</v>
      </c>
      <c r="AL2004" s="74">
        <v>46104</v>
      </c>
      <c r="AM2004" s="241"/>
      <c r="AN2004" s="115">
        <v>46104</v>
      </c>
      <c r="AO2004" s="81" t="s">
        <v>121</v>
      </c>
      <c r="AP2004" s="81" t="s">
        <v>121</v>
      </c>
      <c r="AQ2004" s="81" t="s">
        <v>121</v>
      </c>
      <c r="AR2004" s="81" t="s">
        <v>121</v>
      </c>
      <c r="AS2004" s="81" t="s">
        <v>121</v>
      </c>
      <c r="AT2004" s="81" t="s">
        <v>121</v>
      </c>
      <c r="AU2004" s="241" t="s">
        <v>5120</v>
      </c>
      <c r="AV2004" s="134">
        <v>46096</v>
      </c>
      <c r="AW2004" s="85" t="s">
        <v>7300</v>
      </c>
      <c r="AX2004" s="85" t="s">
        <v>7301</v>
      </c>
      <c r="AZ2004" s="271"/>
      <c r="BT2004" s="75">
        <f>IF(COUNTIF($C$3:C2004, C2004)=1, 1, 0)</f>
        <v>1</v>
      </c>
      <c r="BU2004" s="337" t="s">
        <v>7302</v>
      </c>
      <c r="BV2004" s="340">
        <v>46099</v>
      </c>
      <c r="BZ2004" s="87">
        <f t="shared" ref="BZ2004:BZ2067" si="634">_xlfn.ISOWEEKNUM(F2004)</f>
        <v>10</v>
      </c>
      <c r="CA2004" s="22"/>
      <c r="CB2004" s="88">
        <f t="shared" si="615"/>
        <v>12</v>
      </c>
      <c r="CC2004" s="89"/>
      <c r="CD2004" s="22"/>
      <c r="CE2004" s="171">
        <f t="shared" si="629"/>
        <v>3</v>
      </c>
      <c r="CF2004" s="90"/>
      <c r="CG2004" s="90"/>
      <c r="CH2004" s="90"/>
      <c r="CI2004" s="22"/>
      <c r="CJ2004" s="87">
        <f t="shared" si="630"/>
        <v>3</v>
      </c>
      <c r="CK2004" s="87">
        <f t="shared" si="631"/>
        <v>11</v>
      </c>
      <c r="CL2004" s="22" t="s">
        <v>5125</v>
      </c>
      <c r="CM2004" s="22" t="s">
        <v>7303</v>
      </c>
    </row>
    <row r="2005" spans="1:91" s="85" customFormat="1" ht="14.45" customHeight="1" x14ac:dyDescent="0.25">
      <c r="A2005" s="75">
        <f t="shared" si="633"/>
        <v>2003</v>
      </c>
      <c r="B2005" s="265" t="s">
        <v>102</v>
      </c>
      <c r="C2005" s="270" t="s">
        <v>7296</v>
      </c>
      <c r="D2005" s="265">
        <v>145658375</v>
      </c>
      <c r="E2005" s="241">
        <v>5320007854</v>
      </c>
      <c r="F2005" s="231">
        <v>46083</v>
      </c>
      <c r="G2005" s="265" t="s">
        <v>602</v>
      </c>
      <c r="H2005" s="265" t="s">
        <v>2213</v>
      </c>
      <c r="I2005" s="265" t="s">
        <v>105</v>
      </c>
      <c r="J2005" s="265" t="s">
        <v>518</v>
      </c>
      <c r="K2005" s="265" t="s">
        <v>242</v>
      </c>
      <c r="L2005" s="231">
        <v>46114</v>
      </c>
      <c r="M2005" s="265">
        <v>0</v>
      </c>
      <c r="N2005" s="75" t="s">
        <v>7297</v>
      </c>
      <c r="O2005" s="75" t="s">
        <v>7298</v>
      </c>
      <c r="P2005" s="85">
        <v>2830050106</v>
      </c>
      <c r="Q2005" s="231">
        <v>46096</v>
      </c>
      <c r="R2005" s="241">
        <v>1209393466</v>
      </c>
      <c r="S2005" s="241">
        <v>224323328</v>
      </c>
      <c r="T2005" s="231">
        <v>46096</v>
      </c>
      <c r="U2005" s="261">
        <v>71.045000000000002</v>
      </c>
      <c r="V2005" s="261">
        <v>68.87</v>
      </c>
      <c r="W2005" s="241">
        <v>1</v>
      </c>
      <c r="X2005" s="241">
        <v>0</v>
      </c>
      <c r="Y2005" s="270" t="s">
        <v>7299</v>
      </c>
      <c r="Z2005" s="241" t="s">
        <v>258</v>
      </c>
      <c r="AA2005" s="85" t="s">
        <v>595</v>
      </c>
      <c r="AB2005" s="265" t="s">
        <v>6089</v>
      </c>
      <c r="AC2005" s="270" t="s">
        <v>7296</v>
      </c>
      <c r="AD2005" s="75" t="s">
        <v>113</v>
      </c>
      <c r="AE2005" s="74">
        <v>46099</v>
      </c>
      <c r="AF2005" s="130">
        <v>46098.416666666664</v>
      </c>
      <c r="AG2005" s="130">
        <v>46097.625</v>
      </c>
      <c r="AH2005" s="130">
        <v>46097.625</v>
      </c>
      <c r="AI2005" s="74">
        <v>46099</v>
      </c>
      <c r="AJ2005" s="241"/>
      <c r="AK2005" s="74">
        <v>46099</v>
      </c>
      <c r="AL2005" s="74">
        <v>46104</v>
      </c>
      <c r="AM2005" s="241"/>
      <c r="AN2005" s="115">
        <v>46104</v>
      </c>
      <c r="AO2005" s="81" t="s">
        <v>121</v>
      </c>
      <c r="AP2005" s="81" t="s">
        <v>121</v>
      </c>
      <c r="AQ2005" s="81" t="s">
        <v>121</v>
      </c>
      <c r="AR2005" s="81" t="s">
        <v>121</v>
      </c>
      <c r="AS2005" s="81" t="s">
        <v>121</v>
      </c>
      <c r="AT2005" s="81" t="s">
        <v>121</v>
      </c>
      <c r="AU2005" s="241" t="s">
        <v>5120</v>
      </c>
      <c r="AV2005" s="134">
        <v>46096</v>
      </c>
      <c r="AW2005" s="85">
        <v>0</v>
      </c>
      <c r="AX2005" s="85">
        <v>0</v>
      </c>
      <c r="AZ2005" s="271"/>
      <c r="BT2005" s="75">
        <f>IF(COUNTIF($C$3:C2005, C2005)=1, 1, 0)</f>
        <v>0</v>
      </c>
      <c r="BU2005" s="337" t="s">
        <v>7302</v>
      </c>
      <c r="BV2005" s="340">
        <v>46099</v>
      </c>
      <c r="BZ2005" s="87">
        <f t="shared" si="634"/>
        <v>10</v>
      </c>
      <c r="CA2005" s="22"/>
      <c r="CB2005" s="88">
        <f t="shared" si="615"/>
        <v>12</v>
      </c>
      <c r="CC2005" s="89"/>
      <c r="CD2005" s="22"/>
      <c r="CE2005" s="171">
        <f t="shared" si="629"/>
        <v>3</v>
      </c>
      <c r="CF2005" s="90"/>
      <c r="CG2005" s="90"/>
      <c r="CH2005" s="90"/>
      <c r="CI2005" s="22"/>
      <c r="CJ2005" s="87">
        <f t="shared" si="630"/>
        <v>3</v>
      </c>
      <c r="CK2005" s="87">
        <f t="shared" si="631"/>
        <v>11</v>
      </c>
      <c r="CL2005" s="22" t="s">
        <v>5125</v>
      </c>
      <c r="CM2005" s="22" t="s">
        <v>7303</v>
      </c>
    </row>
    <row r="2006" spans="1:91" s="85" customFormat="1" ht="14.45" customHeight="1" x14ac:dyDescent="0.25">
      <c r="A2006" s="75">
        <f t="shared" si="633"/>
        <v>2004</v>
      </c>
      <c r="B2006" s="265" t="s">
        <v>102</v>
      </c>
      <c r="C2006" s="270" t="s">
        <v>7296</v>
      </c>
      <c r="D2006" s="265">
        <v>145368101</v>
      </c>
      <c r="E2006" s="241">
        <v>5320007854</v>
      </c>
      <c r="F2006" s="231">
        <v>46083</v>
      </c>
      <c r="G2006" s="265" t="s">
        <v>516</v>
      </c>
      <c r="H2006" s="265" t="s">
        <v>2213</v>
      </c>
      <c r="I2006" s="265" t="s">
        <v>105</v>
      </c>
      <c r="J2006" s="265" t="s">
        <v>518</v>
      </c>
      <c r="K2006" s="265" t="s">
        <v>242</v>
      </c>
      <c r="L2006" s="231">
        <v>46111</v>
      </c>
      <c r="M2006" s="265">
        <v>40</v>
      </c>
      <c r="N2006" s="75" t="s">
        <v>7297</v>
      </c>
      <c r="O2006" s="75" t="s">
        <v>7298</v>
      </c>
      <c r="P2006" s="85">
        <v>2830050104</v>
      </c>
      <c r="Q2006" s="231">
        <v>46096</v>
      </c>
      <c r="R2006" s="241">
        <v>1209393464</v>
      </c>
      <c r="S2006" s="241">
        <v>224323310</v>
      </c>
      <c r="T2006" s="231">
        <v>46096</v>
      </c>
      <c r="U2006" s="261">
        <v>14541.243</v>
      </c>
      <c r="V2006" s="261">
        <v>14018.312</v>
      </c>
      <c r="W2006" s="241">
        <v>17</v>
      </c>
      <c r="X2006" s="241">
        <v>0</v>
      </c>
      <c r="Y2006" s="270" t="s">
        <v>7299</v>
      </c>
      <c r="Z2006" s="241" t="s">
        <v>258</v>
      </c>
      <c r="AA2006" s="85" t="s">
        <v>595</v>
      </c>
      <c r="AB2006" s="265" t="s">
        <v>6089</v>
      </c>
      <c r="AC2006" s="270" t="s">
        <v>7296</v>
      </c>
      <c r="AD2006" s="75" t="s">
        <v>113</v>
      </c>
      <c r="AE2006" s="74">
        <v>46099</v>
      </c>
      <c r="AF2006" s="130">
        <v>46098.416666666664</v>
      </c>
      <c r="AG2006" s="130">
        <v>46097.625</v>
      </c>
      <c r="AH2006" s="130">
        <v>46097.625</v>
      </c>
      <c r="AI2006" s="74">
        <v>46099</v>
      </c>
      <c r="AJ2006" s="241"/>
      <c r="AK2006" s="74">
        <v>46099</v>
      </c>
      <c r="AL2006" s="74">
        <v>46104</v>
      </c>
      <c r="AM2006" s="241"/>
      <c r="AN2006" s="115">
        <v>46104</v>
      </c>
      <c r="AO2006" s="81" t="s">
        <v>121</v>
      </c>
      <c r="AP2006" s="81" t="s">
        <v>121</v>
      </c>
      <c r="AQ2006" s="81" t="s">
        <v>121</v>
      </c>
      <c r="AR2006" s="81" t="s">
        <v>121</v>
      </c>
      <c r="AS2006" s="81" t="s">
        <v>121</v>
      </c>
      <c r="AT2006" s="81" t="s">
        <v>121</v>
      </c>
      <c r="AU2006" s="241" t="s">
        <v>5120</v>
      </c>
      <c r="AV2006" s="134">
        <v>46096</v>
      </c>
      <c r="AW2006" s="75">
        <f>_xlfn.XLOOKUP(D2006,'[1]OPS Loading report'!$E:$E,'[1]OPS Loading report'!$G:$G)</f>
        <v>0</v>
      </c>
      <c r="AX2006" s="85">
        <v>0</v>
      </c>
      <c r="AZ2006" s="271"/>
      <c r="BT2006" s="75">
        <f>IF(COUNTIF($C$3:C2006, C2006)=1, 1, 0)</f>
        <v>0</v>
      </c>
      <c r="BU2006" s="337" t="s">
        <v>7302</v>
      </c>
      <c r="BV2006" s="340">
        <v>46099</v>
      </c>
      <c r="BZ2006" s="87">
        <f t="shared" si="634"/>
        <v>10</v>
      </c>
      <c r="CA2006" s="22"/>
      <c r="CB2006" s="88">
        <f t="shared" si="615"/>
        <v>12</v>
      </c>
      <c r="CC2006" s="89"/>
      <c r="CD2006" s="22"/>
      <c r="CE2006" s="171">
        <f t="shared" si="629"/>
        <v>3</v>
      </c>
      <c r="CF2006" s="90">
        <v>13126701</v>
      </c>
      <c r="CG2006" s="90"/>
      <c r="CH2006" s="90">
        <v>13126701</v>
      </c>
      <c r="CI2006" s="22">
        <v>26201</v>
      </c>
      <c r="CJ2006" s="87">
        <f t="shared" si="630"/>
        <v>3</v>
      </c>
      <c r="CK2006" s="87">
        <f t="shared" si="631"/>
        <v>11</v>
      </c>
      <c r="CL2006" s="22" t="s">
        <v>5125</v>
      </c>
      <c r="CM2006" s="22" t="s">
        <v>7303</v>
      </c>
    </row>
    <row r="2007" spans="1:91" s="85" customFormat="1" ht="14.45" customHeight="1" x14ac:dyDescent="0.25">
      <c r="A2007" s="75">
        <f t="shared" si="633"/>
        <v>2005</v>
      </c>
      <c r="B2007" s="236" t="s">
        <v>102</v>
      </c>
      <c r="C2007" s="270" t="s">
        <v>7296</v>
      </c>
      <c r="D2007" s="265">
        <v>145560109</v>
      </c>
      <c r="E2007" s="241">
        <v>5320007860</v>
      </c>
      <c r="F2007" s="231">
        <v>46090</v>
      </c>
      <c r="G2007" s="265" t="s">
        <v>516</v>
      </c>
      <c r="H2007" s="265" t="s">
        <v>2213</v>
      </c>
      <c r="I2007" s="265" t="s">
        <v>105</v>
      </c>
      <c r="J2007" s="265" t="s">
        <v>518</v>
      </c>
      <c r="K2007" s="265" t="s">
        <v>242</v>
      </c>
      <c r="L2007" s="231">
        <v>46120</v>
      </c>
      <c r="M2007" s="265">
        <v>40</v>
      </c>
      <c r="N2007" s="75" t="s">
        <v>7304</v>
      </c>
      <c r="O2007" s="75" t="s">
        <v>7305</v>
      </c>
      <c r="P2007" s="85">
        <v>2830050107</v>
      </c>
      <c r="Q2007" s="231">
        <v>46096</v>
      </c>
      <c r="R2007" s="241">
        <v>1209393467</v>
      </c>
      <c r="S2007" s="241">
        <v>224325814</v>
      </c>
      <c r="T2007" s="231">
        <v>46096</v>
      </c>
      <c r="U2007" s="261">
        <v>12305.803</v>
      </c>
      <c r="V2007" s="261">
        <v>11863.26</v>
      </c>
      <c r="W2007" s="241">
        <v>15</v>
      </c>
      <c r="X2007" s="241">
        <v>0</v>
      </c>
      <c r="Y2007" s="270" t="s">
        <v>7306</v>
      </c>
      <c r="Z2007" s="241" t="s">
        <v>258</v>
      </c>
      <c r="AA2007" s="85" t="s">
        <v>595</v>
      </c>
      <c r="AB2007" s="265" t="s">
        <v>6089</v>
      </c>
      <c r="AC2007" s="270" t="s">
        <v>7296</v>
      </c>
      <c r="AD2007" s="75" t="s">
        <v>113</v>
      </c>
      <c r="AE2007" s="74">
        <v>46099</v>
      </c>
      <c r="AF2007" s="130">
        <v>46098.416666666664</v>
      </c>
      <c r="AG2007" s="130">
        <v>46097.625</v>
      </c>
      <c r="AH2007" s="130">
        <v>46097.625</v>
      </c>
      <c r="AI2007" s="74">
        <v>46099</v>
      </c>
      <c r="AJ2007" s="241"/>
      <c r="AK2007" s="74">
        <v>46099</v>
      </c>
      <c r="AL2007" s="74">
        <v>46104</v>
      </c>
      <c r="AM2007" s="241"/>
      <c r="AN2007" s="115">
        <v>46104</v>
      </c>
      <c r="AO2007" s="81" t="s">
        <v>121</v>
      </c>
      <c r="AP2007" s="81" t="s">
        <v>121</v>
      </c>
      <c r="AQ2007" s="81" t="s">
        <v>121</v>
      </c>
      <c r="AR2007" s="81" t="s">
        <v>121</v>
      </c>
      <c r="AS2007" s="81" t="s">
        <v>121</v>
      </c>
      <c r="AT2007" s="81" t="s">
        <v>121</v>
      </c>
      <c r="AU2007" s="241" t="s">
        <v>5120</v>
      </c>
      <c r="AV2007" s="134">
        <v>46096</v>
      </c>
      <c r="AW2007" s="85" t="s">
        <v>7307</v>
      </c>
      <c r="AX2007" s="85" t="s">
        <v>7308</v>
      </c>
      <c r="AZ2007" s="271"/>
      <c r="BT2007" s="75">
        <f>IF(COUNTIF($C$3:C2007, C2007)=1, 1, 0)</f>
        <v>0</v>
      </c>
      <c r="BU2007" s="337" t="s">
        <v>7302</v>
      </c>
      <c r="BV2007" s="340">
        <v>46099</v>
      </c>
      <c r="BZ2007" s="87">
        <f t="shared" si="634"/>
        <v>11</v>
      </c>
      <c r="CA2007" s="22"/>
      <c r="CB2007" s="88">
        <f t="shared" si="615"/>
        <v>12</v>
      </c>
      <c r="CC2007" s="89"/>
      <c r="CD2007" s="22"/>
      <c r="CE2007" s="171">
        <f t="shared" si="629"/>
        <v>3</v>
      </c>
      <c r="CF2007" s="90">
        <v>13126701</v>
      </c>
      <c r="CG2007" s="90"/>
      <c r="CH2007" s="90">
        <v>13126701</v>
      </c>
      <c r="CI2007" s="22">
        <v>26201</v>
      </c>
      <c r="CJ2007" s="87">
        <f t="shared" si="630"/>
        <v>3</v>
      </c>
      <c r="CK2007" s="87">
        <f t="shared" si="631"/>
        <v>11</v>
      </c>
      <c r="CL2007" s="22" t="s">
        <v>5125</v>
      </c>
      <c r="CM2007" s="22" t="s">
        <v>7303</v>
      </c>
    </row>
    <row r="2008" spans="1:91" s="85" customFormat="1" ht="14.45" customHeight="1" x14ac:dyDescent="0.25">
      <c r="A2008" s="75">
        <f t="shared" si="633"/>
        <v>2006</v>
      </c>
      <c r="B2008" s="236" t="s">
        <v>102</v>
      </c>
      <c r="C2008" s="270" t="s">
        <v>7296</v>
      </c>
      <c r="D2008" s="265">
        <v>145640040</v>
      </c>
      <c r="E2008" s="241">
        <v>5320007860</v>
      </c>
      <c r="F2008" s="231">
        <v>46090</v>
      </c>
      <c r="G2008" s="265" t="s">
        <v>4224</v>
      </c>
      <c r="H2008" s="265" t="s">
        <v>2213</v>
      </c>
      <c r="I2008" s="265" t="s">
        <v>105</v>
      </c>
      <c r="J2008" s="265" t="s">
        <v>518</v>
      </c>
      <c r="K2008" s="265" t="s">
        <v>242</v>
      </c>
      <c r="L2008" s="231">
        <v>46118</v>
      </c>
      <c r="M2008" s="265">
        <v>0</v>
      </c>
      <c r="N2008" s="75" t="s">
        <v>7304</v>
      </c>
      <c r="O2008" s="75" t="s">
        <v>7305</v>
      </c>
      <c r="P2008" s="85">
        <v>2830050108</v>
      </c>
      <c r="Q2008" s="231">
        <v>46096</v>
      </c>
      <c r="R2008" s="241">
        <v>1209393468</v>
      </c>
      <c r="S2008" s="241">
        <v>224325816</v>
      </c>
      <c r="T2008" s="231">
        <v>46096</v>
      </c>
      <c r="U2008" s="261">
        <v>2957.1489999999999</v>
      </c>
      <c r="V2008" s="261">
        <v>2871.6080000000002</v>
      </c>
      <c r="W2008" s="241">
        <v>3</v>
      </c>
      <c r="X2008" s="241">
        <v>0</v>
      </c>
      <c r="Y2008" s="270" t="s">
        <v>7306</v>
      </c>
      <c r="Z2008" s="241" t="s">
        <v>258</v>
      </c>
      <c r="AA2008" s="85" t="s">
        <v>595</v>
      </c>
      <c r="AB2008" s="265" t="s">
        <v>6089</v>
      </c>
      <c r="AC2008" s="270" t="s">
        <v>7296</v>
      </c>
      <c r="AD2008" s="75" t="s">
        <v>113</v>
      </c>
      <c r="AE2008" s="74">
        <v>46099</v>
      </c>
      <c r="AF2008" s="130">
        <v>46098.416666666664</v>
      </c>
      <c r="AG2008" s="130">
        <v>46097.625</v>
      </c>
      <c r="AH2008" s="130">
        <v>46097.625</v>
      </c>
      <c r="AI2008" s="74">
        <v>46099</v>
      </c>
      <c r="AJ2008" s="241"/>
      <c r="AK2008" s="74">
        <v>46099</v>
      </c>
      <c r="AL2008" s="74">
        <v>46104</v>
      </c>
      <c r="AM2008" s="241"/>
      <c r="AN2008" s="115">
        <v>46104</v>
      </c>
      <c r="AO2008" s="81" t="s">
        <v>121</v>
      </c>
      <c r="AP2008" s="81" t="s">
        <v>121</v>
      </c>
      <c r="AQ2008" s="81" t="s">
        <v>121</v>
      </c>
      <c r="AR2008" s="81" t="s">
        <v>121</v>
      </c>
      <c r="AS2008" s="81" t="s">
        <v>121</v>
      </c>
      <c r="AT2008" s="81" t="s">
        <v>121</v>
      </c>
      <c r="AU2008" s="241" t="s">
        <v>5120</v>
      </c>
      <c r="AV2008" s="134">
        <v>46096</v>
      </c>
      <c r="AW2008" s="85">
        <v>0</v>
      </c>
      <c r="AX2008" s="85">
        <v>0</v>
      </c>
      <c r="AZ2008" s="271"/>
      <c r="BT2008" s="75">
        <f>IF(COUNTIF($C$3:C2008, C2008)=1, 1, 0)</f>
        <v>0</v>
      </c>
      <c r="BU2008" s="337" t="s">
        <v>7302</v>
      </c>
      <c r="BV2008" s="340">
        <v>46099</v>
      </c>
      <c r="BZ2008" s="87">
        <f t="shared" si="634"/>
        <v>11</v>
      </c>
      <c r="CA2008" s="22"/>
      <c r="CB2008" s="88">
        <f t="shared" si="615"/>
        <v>12</v>
      </c>
      <c r="CC2008" s="89"/>
      <c r="CD2008" s="22"/>
      <c r="CE2008" s="87">
        <f t="shared" si="629"/>
        <v>3</v>
      </c>
      <c r="CF2008" s="90"/>
      <c r="CG2008" s="90"/>
      <c r="CH2008" s="90"/>
      <c r="CI2008" s="22"/>
      <c r="CJ2008" s="87">
        <f t="shared" si="630"/>
        <v>3</v>
      </c>
      <c r="CK2008" s="87">
        <f t="shared" si="631"/>
        <v>11</v>
      </c>
      <c r="CL2008" s="22" t="s">
        <v>5125</v>
      </c>
      <c r="CM2008" s="22" t="s">
        <v>7303</v>
      </c>
    </row>
    <row r="2009" spans="1:91" s="85" customFormat="1" ht="14.45" customHeight="1" x14ac:dyDescent="0.25">
      <c r="A2009" s="75">
        <f t="shared" si="633"/>
        <v>2007</v>
      </c>
      <c r="B2009" s="236" t="s">
        <v>102</v>
      </c>
      <c r="C2009" s="270" t="s">
        <v>7296</v>
      </c>
      <c r="D2009" s="265">
        <v>145754191</v>
      </c>
      <c r="E2009" s="241">
        <v>5320007860</v>
      </c>
      <c r="F2009" s="231">
        <v>46097</v>
      </c>
      <c r="G2009" s="265" t="s">
        <v>612</v>
      </c>
      <c r="H2009" s="265" t="s">
        <v>2213</v>
      </c>
      <c r="I2009" s="265" t="s">
        <v>105</v>
      </c>
      <c r="J2009" s="265" t="s">
        <v>518</v>
      </c>
      <c r="K2009" s="265" t="s">
        <v>242</v>
      </c>
      <c r="L2009" s="231">
        <v>46125</v>
      </c>
      <c r="M2009" s="265">
        <v>0</v>
      </c>
      <c r="N2009" s="75" t="s">
        <v>7304</v>
      </c>
      <c r="O2009" s="75" t="s">
        <v>7305</v>
      </c>
      <c r="P2009" s="85">
        <v>2830050109</v>
      </c>
      <c r="Q2009" s="231">
        <v>46096</v>
      </c>
      <c r="R2009" s="241">
        <v>1209393469</v>
      </c>
      <c r="S2009" s="241">
        <v>224325815</v>
      </c>
      <c r="T2009" s="231">
        <v>46096</v>
      </c>
      <c r="U2009" s="261">
        <v>1814.904</v>
      </c>
      <c r="V2009" s="261">
        <v>1759.296</v>
      </c>
      <c r="W2009" s="241">
        <v>2</v>
      </c>
      <c r="X2009" s="241">
        <v>0</v>
      </c>
      <c r="Y2009" s="270" t="s">
        <v>7306</v>
      </c>
      <c r="Z2009" s="241" t="s">
        <v>258</v>
      </c>
      <c r="AA2009" s="85" t="s">
        <v>595</v>
      </c>
      <c r="AB2009" s="265" t="s">
        <v>6089</v>
      </c>
      <c r="AC2009" s="270" t="s">
        <v>7296</v>
      </c>
      <c r="AD2009" s="75" t="s">
        <v>113</v>
      </c>
      <c r="AE2009" s="74">
        <v>46099</v>
      </c>
      <c r="AF2009" s="130">
        <v>46098.416666666664</v>
      </c>
      <c r="AG2009" s="130">
        <v>46097.625</v>
      </c>
      <c r="AH2009" s="130">
        <v>46097.625</v>
      </c>
      <c r="AI2009" s="74">
        <v>46099</v>
      </c>
      <c r="AJ2009" s="241"/>
      <c r="AK2009" s="74">
        <v>46099</v>
      </c>
      <c r="AL2009" s="74">
        <v>46104</v>
      </c>
      <c r="AM2009" s="241"/>
      <c r="AN2009" s="115">
        <v>46104</v>
      </c>
      <c r="AO2009" s="81" t="s">
        <v>121</v>
      </c>
      <c r="AP2009" s="81" t="s">
        <v>121</v>
      </c>
      <c r="AQ2009" s="81" t="s">
        <v>121</v>
      </c>
      <c r="AR2009" s="81" t="s">
        <v>121</v>
      </c>
      <c r="AS2009" s="81" t="s">
        <v>121</v>
      </c>
      <c r="AT2009" s="81" t="s">
        <v>121</v>
      </c>
      <c r="AU2009" s="241" t="s">
        <v>5120</v>
      </c>
      <c r="AV2009" s="134">
        <v>46096</v>
      </c>
      <c r="AW2009" s="85">
        <v>0</v>
      </c>
      <c r="AX2009" s="85">
        <v>0</v>
      </c>
      <c r="AZ2009" s="271"/>
      <c r="BT2009" s="75">
        <f>IF(COUNTIF($C$3:C2009, C2009)=1, 1, 0)</f>
        <v>0</v>
      </c>
      <c r="BU2009" s="337" t="s">
        <v>7302</v>
      </c>
      <c r="BV2009" s="340">
        <v>46099</v>
      </c>
      <c r="BZ2009" s="87">
        <f t="shared" si="634"/>
        <v>12</v>
      </c>
      <c r="CA2009" s="22"/>
      <c r="CB2009" s="88">
        <f t="shared" si="615"/>
        <v>12</v>
      </c>
      <c r="CC2009" s="89"/>
      <c r="CD2009" s="22"/>
      <c r="CE2009" s="87">
        <f t="shared" si="629"/>
        <v>3</v>
      </c>
      <c r="CF2009" s="90"/>
      <c r="CG2009" s="90"/>
      <c r="CH2009" s="90"/>
      <c r="CI2009" s="22"/>
      <c r="CJ2009" s="87">
        <f t="shared" si="630"/>
        <v>3</v>
      </c>
      <c r="CK2009" s="87">
        <f t="shared" si="631"/>
        <v>11</v>
      </c>
      <c r="CL2009" s="22" t="s">
        <v>5125</v>
      </c>
      <c r="CM2009" s="22" t="s">
        <v>7303</v>
      </c>
    </row>
    <row r="2010" spans="1:91" s="85" customFormat="1" ht="14.45" customHeight="1" x14ac:dyDescent="0.25">
      <c r="A2010" s="75">
        <f t="shared" si="633"/>
        <v>2008</v>
      </c>
      <c r="B2010" s="265" t="s">
        <v>102</v>
      </c>
      <c r="C2010" s="270" t="s">
        <v>7296</v>
      </c>
      <c r="D2010" s="265">
        <v>145674176</v>
      </c>
      <c r="E2010" s="241">
        <v>5320007892</v>
      </c>
      <c r="F2010" s="231">
        <v>46083</v>
      </c>
      <c r="G2010" s="265" t="s">
        <v>612</v>
      </c>
      <c r="H2010" s="265" t="s">
        <v>2213</v>
      </c>
      <c r="I2010" s="265" t="s">
        <v>105</v>
      </c>
      <c r="J2010" s="265" t="s">
        <v>518</v>
      </c>
      <c r="K2010" s="265" t="s">
        <v>242</v>
      </c>
      <c r="L2010" s="231">
        <v>46111</v>
      </c>
      <c r="M2010" s="265">
        <v>40</v>
      </c>
      <c r="N2010" s="75" t="s">
        <v>7309</v>
      </c>
      <c r="O2010" s="75" t="s">
        <v>7310</v>
      </c>
      <c r="P2010" s="85">
        <v>2830050114</v>
      </c>
      <c r="Q2010" s="231">
        <v>46096</v>
      </c>
      <c r="R2010" s="241">
        <v>1209393474</v>
      </c>
      <c r="S2010" s="241">
        <v>224321715</v>
      </c>
      <c r="T2010" s="231">
        <v>46096</v>
      </c>
      <c r="U2010" s="261">
        <v>15812.397000000001</v>
      </c>
      <c r="V2010" s="261">
        <v>15393.307000000001</v>
      </c>
      <c r="W2010" s="241">
        <v>18</v>
      </c>
      <c r="X2010" s="241">
        <v>0</v>
      </c>
      <c r="Y2010" s="270" t="s">
        <v>7311</v>
      </c>
      <c r="Z2010" s="241" t="s">
        <v>258</v>
      </c>
      <c r="AA2010" s="85" t="s">
        <v>595</v>
      </c>
      <c r="AB2010" s="265" t="s">
        <v>6089</v>
      </c>
      <c r="AC2010" s="270" t="s">
        <v>7296</v>
      </c>
      <c r="AD2010" s="75" t="s">
        <v>113</v>
      </c>
      <c r="AE2010" s="74">
        <v>46099</v>
      </c>
      <c r="AF2010" s="130">
        <v>46098.416666666664</v>
      </c>
      <c r="AG2010" s="130">
        <v>46097.625</v>
      </c>
      <c r="AH2010" s="130">
        <v>46097.625</v>
      </c>
      <c r="AI2010" s="74">
        <v>46099</v>
      </c>
      <c r="AJ2010" s="241"/>
      <c r="AK2010" s="74">
        <v>46099</v>
      </c>
      <c r="AL2010" s="74">
        <v>46104</v>
      </c>
      <c r="AM2010" s="241"/>
      <c r="AN2010" s="115">
        <v>46104</v>
      </c>
      <c r="AO2010" s="81" t="s">
        <v>121</v>
      </c>
      <c r="AP2010" s="81" t="s">
        <v>121</v>
      </c>
      <c r="AQ2010" s="81" t="s">
        <v>121</v>
      </c>
      <c r="AR2010" s="81" t="s">
        <v>121</v>
      </c>
      <c r="AS2010" s="81" t="s">
        <v>121</v>
      </c>
      <c r="AT2010" s="81" t="s">
        <v>121</v>
      </c>
      <c r="AU2010" s="241" t="s">
        <v>5120</v>
      </c>
      <c r="AV2010" s="134">
        <v>46096</v>
      </c>
      <c r="AW2010" s="85" t="s">
        <v>7312</v>
      </c>
      <c r="AX2010" s="85" t="s">
        <v>7313</v>
      </c>
      <c r="AZ2010" s="271"/>
      <c r="BT2010" s="75">
        <f>IF(COUNTIF($C$3:C2010, C2010)=1, 1, 0)</f>
        <v>0</v>
      </c>
      <c r="BU2010" s="337" t="s">
        <v>7302</v>
      </c>
      <c r="BV2010" s="340">
        <v>46099</v>
      </c>
      <c r="BZ2010" s="87">
        <f t="shared" si="634"/>
        <v>10</v>
      </c>
      <c r="CA2010" s="22"/>
      <c r="CB2010" s="88">
        <f t="shared" si="615"/>
        <v>12</v>
      </c>
      <c r="CC2010" s="89"/>
      <c r="CD2010" s="22"/>
      <c r="CE2010" s="87">
        <f t="shared" si="629"/>
        <v>3</v>
      </c>
      <c r="CF2010" s="90">
        <v>13126701</v>
      </c>
      <c r="CG2010" s="90"/>
      <c r="CH2010" s="90">
        <v>13126701</v>
      </c>
      <c r="CI2010" s="22">
        <v>26201</v>
      </c>
      <c r="CJ2010" s="87">
        <f t="shared" si="630"/>
        <v>3</v>
      </c>
      <c r="CK2010" s="87">
        <f t="shared" si="631"/>
        <v>11</v>
      </c>
      <c r="CL2010" s="22" t="s">
        <v>5125</v>
      </c>
      <c r="CM2010" s="22" t="s">
        <v>7303</v>
      </c>
    </row>
    <row r="2011" spans="1:91" s="85" customFormat="1" ht="14.45" customHeight="1" x14ac:dyDescent="0.25">
      <c r="A2011" s="75">
        <f t="shared" si="633"/>
        <v>2009</v>
      </c>
      <c r="B2011" s="265" t="s">
        <v>102</v>
      </c>
      <c r="C2011" s="270" t="s">
        <v>7296</v>
      </c>
      <c r="D2011" s="265">
        <v>145674179</v>
      </c>
      <c r="E2011" s="241">
        <v>5320007892</v>
      </c>
      <c r="F2011" s="231">
        <v>46083</v>
      </c>
      <c r="G2011" s="265" t="s">
        <v>612</v>
      </c>
      <c r="H2011" s="265" t="s">
        <v>2213</v>
      </c>
      <c r="I2011" s="265" t="s">
        <v>105</v>
      </c>
      <c r="J2011" s="265" t="s">
        <v>518</v>
      </c>
      <c r="K2011" s="265" t="s">
        <v>242</v>
      </c>
      <c r="L2011" s="231">
        <v>46111</v>
      </c>
      <c r="M2011" s="265">
        <v>0</v>
      </c>
      <c r="N2011" s="75" t="s">
        <v>7309</v>
      </c>
      <c r="O2011" s="75" t="s">
        <v>7310</v>
      </c>
      <c r="P2011" s="85">
        <v>2830050115</v>
      </c>
      <c r="Q2011" s="231">
        <v>46096</v>
      </c>
      <c r="R2011" s="241">
        <v>1209393475</v>
      </c>
      <c r="S2011" s="241">
        <v>224321725</v>
      </c>
      <c r="T2011" s="231">
        <v>46096</v>
      </c>
      <c r="U2011" s="261">
        <v>5166.54</v>
      </c>
      <c r="V2011" s="261">
        <v>4980.7290000000003</v>
      </c>
      <c r="W2011" s="241">
        <v>6</v>
      </c>
      <c r="X2011" s="241">
        <v>0</v>
      </c>
      <c r="Y2011" s="270" t="s">
        <v>7311</v>
      </c>
      <c r="Z2011" s="241" t="s">
        <v>258</v>
      </c>
      <c r="AA2011" s="85" t="s">
        <v>595</v>
      </c>
      <c r="AB2011" s="265" t="s">
        <v>6089</v>
      </c>
      <c r="AC2011" s="270" t="s">
        <v>7296</v>
      </c>
      <c r="AD2011" s="75" t="s">
        <v>113</v>
      </c>
      <c r="AE2011" s="74">
        <v>46099</v>
      </c>
      <c r="AF2011" s="130">
        <v>46098.416666666664</v>
      </c>
      <c r="AG2011" s="130">
        <v>46097.625</v>
      </c>
      <c r="AH2011" s="130">
        <v>46097.625</v>
      </c>
      <c r="AI2011" s="74">
        <v>46099</v>
      </c>
      <c r="AJ2011" s="241"/>
      <c r="AK2011" s="74">
        <v>46099</v>
      </c>
      <c r="AL2011" s="74">
        <v>46104</v>
      </c>
      <c r="AM2011" s="241"/>
      <c r="AN2011" s="115">
        <v>46104</v>
      </c>
      <c r="AO2011" s="81" t="s">
        <v>121</v>
      </c>
      <c r="AP2011" s="81" t="s">
        <v>121</v>
      </c>
      <c r="AQ2011" s="81" t="s">
        <v>121</v>
      </c>
      <c r="AR2011" s="81" t="s">
        <v>121</v>
      </c>
      <c r="AS2011" s="81" t="s">
        <v>121</v>
      </c>
      <c r="AT2011" s="81" t="s">
        <v>121</v>
      </c>
      <c r="AU2011" s="241" t="s">
        <v>5120</v>
      </c>
      <c r="AV2011" s="134">
        <v>46096</v>
      </c>
      <c r="AW2011" s="85">
        <v>0</v>
      </c>
      <c r="AX2011" s="85">
        <v>0</v>
      </c>
      <c r="AZ2011" s="271"/>
      <c r="BT2011" s="75">
        <f>IF(COUNTIF($C$3:C2011, C2011)=1, 1, 0)</f>
        <v>0</v>
      </c>
      <c r="BU2011" s="337" t="s">
        <v>7302</v>
      </c>
      <c r="BV2011" s="340">
        <v>46099</v>
      </c>
      <c r="BZ2011" s="87">
        <f t="shared" si="634"/>
        <v>10</v>
      </c>
      <c r="CA2011" s="22"/>
      <c r="CB2011" s="88">
        <f t="shared" si="615"/>
        <v>12</v>
      </c>
      <c r="CC2011" s="89"/>
      <c r="CD2011" s="22"/>
      <c r="CE2011" s="87">
        <f t="shared" si="629"/>
        <v>3</v>
      </c>
      <c r="CF2011" s="90"/>
      <c r="CG2011" s="90"/>
      <c r="CH2011" s="90"/>
      <c r="CI2011" s="22"/>
      <c r="CJ2011" s="87">
        <f t="shared" si="630"/>
        <v>3</v>
      </c>
      <c r="CK2011" s="87">
        <f t="shared" si="631"/>
        <v>11</v>
      </c>
      <c r="CL2011" s="22" t="s">
        <v>5125</v>
      </c>
      <c r="CM2011" s="22" t="s">
        <v>7303</v>
      </c>
    </row>
    <row r="2012" spans="1:91" s="85" customFormat="1" ht="14.45" customHeight="1" x14ac:dyDescent="0.25">
      <c r="A2012" s="75">
        <f t="shared" si="633"/>
        <v>2010</v>
      </c>
      <c r="B2012" s="265" t="s">
        <v>102</v>
      </c>
      <c r="C2012" s="301" t="s">
        <v>7314</v>
      </c>
      <c r="D2012" s="265">
        <v>145674181</v>
      </c>
      <c r="E2012" s="241">
        <v>5320007893</v>
      </c>
      <c r="F2012" s="231">
        <v>46083</v>
      </c>
      <c r="G2012" s="265" t="s">
        <v>612</v>
      </c>
      <c r="H2012" s="265" t="s">
        <v>2213</v>
      </c>
      <c r="I2012" s="265" t="s">
        <v>105</v>
      </c>
      <c r="J2012" s="265" t="s">
        <v>518</v>
      </c>
      <c r="K2012" s="265" t="s">
        <v>242</v>
      </c>
      <c r="L2012" s="231">
        <v>46111</v>
      </c>
      <c r="M2012" s="265">
        <v>40</v>
      </c>
      <c r="N2012" s="75" t="s">
        <v>7315</v>
      </c>
      <c r="O2012" s="75" t="s">
        <v>7316</v>
      </c>
      <c r="P2012" s="85">
        <v>2830050101</v>
      </c>
      <c r="Q2012" s="231">
        <v>46096</v>
      </c>
      <c r="R2012" s="241">
        <v>1209393461</v>
      </c>
      <c r="S2012" s="241">
        <v>224321774</v>
      </c>
      <c r="T2012" s="231">
        <v>46096</v>
      </c>
      <c r="U2012" s="491">
        <v>16262.08</v>
      </c>
      <c r="V2012" s="491">
        <v>15831.071</v>
      </c>
      <c r="W2012" s="241">
        <v>18</v>
      </c>
      <c r="X2012" s="241">
        <v>0</v>
      </c>
      <c r="Y2012" s="270" t="s">
        <v>7317</v>
      </c>
      <c r="Z2012" s="241" t="s">
        <v>258</v>
      </c>
      <c r="AA2012" s="85" t="s">
        <v>595</v>
      </c>
      <c r="AB2012" s="265" t="s">
        <v>6089</v>
      </c>
      <c r="AC2012" s="301" t="s">
        <v>7314</v>
      </c>
      <c r="AD2012" s="75" t="s">
        <v>113</v>
      </c>
      <c r="AE2012" s="231">
        <v>46100</v>
      </c>
      <c r="AF2012" s="130">
        <v>46098.416666666664</v>
      </c>
      <c r="AG2012" s="130">
        <v>46097.625</v>
      </c>
      <c r="AH2012" s="130">
        <v>46097.625</v>
      </c>
      <c r="AI2012" s="74">
        <v>46099</v>
      </c>
      <c r="AJ2012" s="241"/>
      <c r="AK2012" s="231">
        <v>46099</v>
      </c>
      <c r="AL2012" s="74">
        <v>46104</v>
      </c>
      <c r="AM2012" s="241"/>
      <c r="AN2012" s="115">
        <v>46104</v>
      </c>
      <c r="AO2012" s="81" t="s">
        <v>121</v>
      </c>
      <c r="AP2012" s="81" t="s">
        <v>121</v>
      </c>
      <c r="AQ2012" s="81" t="s">
        <v>121</v>
      </c>
      <c r="AR2012" s="81" t="s">
        <v>121</v>
      </c>
      <c r="AS2012" s="81" t="s">
        <v>121</v>
      </c>
      <c r="AT2012" s="81" t="s">
        <v>121</v>
      </c>
      <c r="AU2012" s="224" t="s">
        <v>5120</v>
      </c>
      <c r="AV2012" s="134">
        <v>46096</v>
      </c>
      <c r="AW2012" s="85" t="s">
        <v>7318</v>
      </c>
      <c r="AX2012" s="85" t="s">
        <v>7319</v>
      </c>
      <c r="AZ2012" s="271"/>
      <c r="BT2012" s="75">
        <f>IF(COUNTIF($C$3:C2012, C2012)=1, 1, 0)</f>
        <v>1</v>
      </c>
      <c r="BU2012" s="337" t="s">
        <v>7320</v>
      </c>
      <c r="BV2012" s="340">
        <v>46099</v>
      </c>
      <c r="BZ2012" s="87">
        <f t="shared" si="634"/>
        <v>10</v>
      </c>
      <c r="CA2012" s="22"/>
      <c r="CB2012" s="88">
        <f t="shared" si="615"/>
        <v>12</v>
      </c>
      <c r="CC2012" s="89"/>
      <c r="CD2012" s="22"/>
      <c r="CE2012" s="87">
        <f t="shared" si="629"/>
        <v>3</v>
      </c>
      <c r="CF2012" s="90">
        <v>13126701</v>
      </c>
      <c r="CG2012" s="90"/>
      <c r="CH2012" s="90">
        <v>13126701</v>
      </c>
      <c r="CI2012" s="22">
        <v>26201</v>
      </c>
      <c r="CJ2012" s="87">
        <f t="shared" si="630"/>
        <v>3</v>
      </c>
      <c r="CK2012" s="87">
        <f t="shared" si="631"/>
        <v>11</v>
      </c>
      <c r="CL2012" s="22" t="s">
        <v>5125</v>
      </c>
      <c r="CM2012" s="22" t="s">
        <v>7321</v>
      </c>
    </row>
    <row r="2013" spans="1:91" s="85" customFormat="1" ht="14.45" customHeight="1" x14ac:dyDescent="0.25">
      <c r="A2013" s="75">
        <f t="shared" si="633"/>
        <v>2011</v>
      </c>
      <c r="B2013" s="265" t="s">
        <v>102</v>
      </c>
      <c r="C2013" s="301" t="s">
        <v>7314</v>
      </c>
      <c r="D2013" s="265">
        <v>145674182</v>
      </c>
      <c r="E2013" s="241">
        <v>5320007893</v>
      </c>
      <c r="F2013" s="231">
        <v>46083</v>
      </c>
      <c r="G2013" s="265" t="s">
        <v>612</v>
      </c>
      <c r="H2013" s="265" t="s">
        <v>2213</v>
      </c>
      <c r="I2013" s="265" t="s">
        <v>105</v>
      </c>
      <c r="J2013" s="265" t="s">
        <v>518</v>
      </c>
      <c r="K2013" s="265" t="s">
        <v>242</v>
      </c>
      <c r="L2013" s="231">
        <v>46111</v>
      </c>
      <c r="M2013" s="265">
        <v>0</v>
      </c>
      <c r="N2013" s="75" t="s">
        <v>7315</v>
      </c>
      <c r="O2013" s="75" t="s">
        <v>7316</v>
      </c>
      <c r="P2013" s="85">
        <v>2830050102</v>
      </c>
      <c r="Q2013" s="231">
        <v>46096</v>
      </c>
      <c r="R2013" s="241">
        <v>1209393462</v>
      </c>
      <c r="S2013" s="241">
        <v>224321786</v>
      </c>
      <c r="T2013" s="231">
        <v>46096</v>
      </c>
      <c r="U2013" s="491">
        <v>3471.672</v>
      </c>
      <c r="V2013" s="491">
        <v>3346.8240000000001</v>
      </c>
      <c r="W2013" s="241">
        <v>4</v>
      </c>
      <c r="X2013" s="241">
        <v>0</v>
      </c>
      <c r="Y2013" s="270" t="s">
        <v>7317</v>
      </c>
      <c r="Z2013" s="241" t="s">
        <v>258</v>
      </c>
      <c r="AA2013" s="85" t="s">
        <v>595</v>
      </c>
      <c r="AB2013" s="265" t="s">
        <v>6089</v>
      </c>
      <c r="AC2013" s="301" t="s">
        <v>7314</v>
      </c>
      <c r="AD2013" s="75" t="s">
        <v>113</v>
      </c>
      <c r="AE2013" s="231">
        <v>46100</v>
      </c>
      <c r="AF2013" s="130">
        <v>46098.416666666664</v>
      </c>
      <c r="AG2013" s="130">
        <v>46097.625</v>
      </c>
      <c r="AH2013" s="130">
        <v>46097.625</v>
      </c>
      <c r="AI2013" s="74">
        <v>46099</v>
      </c>
      <c r="AJ2013" s="241"/>
      <c r="AK2013" s="231">
        <v>46099</v>
      </c>
      <c r="AL2013" s="74">
        <v>46104</v>
      </c>
      <c r="AM2013" s="241"/>
      <c r="AN2013" s="115">
        <v>46104</v>
      </c>
      <c r="AO2013" s="81" t="s">
        <v>121</v>
      </c>
      <c r="AP2013" s="81" t="s">
        <v>121</v>
      </c>
      <c r="AQ2013" s="81" t="s">
        <v>121</v>
      </c>
      <c r="AR2013" s="81" t="s">
        <v>121</v>
      </c>
      <c r="AS2013" s="81" t="s">
        <v>121</v>
      </c>
      <c r="AT2013" s="81" t="s">
        <v>121</v>
      </c>
      <c r="AU2013" s="224" t="s">
        <v>5120</v>
      </c>
      <c r="AV2013" s="134">
        <v>46096</v>
      </c>
      <c r="AW2013" s="85">
        <v>0</v>
      </c>
      <c r="AX2013" s="85">
        <v>0</v>
      </c>
      <c r="AZ2013" s="271"/>
      <c r="BT2013" s="75">
        <f>IF(COUNTIF($C$3:C2013, C2013)=1, 1, 0)</f>
        <v>0</v>
      </c>
      <c r="BU2013" s="337" t="s">
        <v>7320</v>
      </c>
      <c r="BV2013" s="340">
        <v>46099</v>
      </c>
      <c r="BZ2013" s="87">
        <f t="shared" si="634"/>
        <v>10</v>
      </c>
      <c r="CA2013" s="22"/>
      <c r="CB2013" s="88">
        <f t="shared" si="615"/>
        <v>12</v>
      </c>
      <c r="CC2013" s="89"/>
      <c r="CD2013" s="22"/>
      <c r="CE2013" s="87">
        <f t="shared" si="629"/>
        <v>3</v>
      </c>
      <c r="CF2013" s="90"/>
      <c r="CG2013" s="90"/>
      <c r="CH2013" s="90"/>
      <c r="CI2013" s="22"/>
      <c r="CJ2013" s="87">
        <f t="shared" si="630"/>
        <v>3</v>
      </c>
      <c r="CK2013" s="87">
        <f t="shared" si="631"/>
        <v>11</v>
      </c>
      <c r="CL2013" s="22" t="s">
        <v>5125</v>
      </c>
      <c r="CM2013" s="22" t="s">
        <v>7321</v>
      </c>
    </row>
    <row r="2014" spans="1:91" s="85" customFormat="1" ht="14.45" customHeight="1" x14ac:dyDescent="0.25">
      <c r="A2014" s="75">
        <f t="shared" si="633"/>
        <v>2012</v>
      </c>
      <c r="B2014" s="265" t="s">
        <v>102</v>
      </c>
      <c r="C2014" s="301" t="s">
        <v>7314</v>
      </c>
      <c r="D2014" s="265">
        <v>145674185</v>
      </c>
      <c r="E2014" s="241">
        <v>5320007894</v>
      </c>
      <c r="F2014" s="231">
        <v>46083</v>
      </c>
      <c r="G2014" s="265" t="s">
        <v>612</v>
      </c>
      <c r="H2014" s="265" t="s">
        <v>2213</v>
      </c>
      <c r="I2014" s="265" t="s">
        <v>105</v>
      </c>
      <c r="J2014" s="265" t="s">
        <v>518</v>
      </c>
      <c r="K2014" s="265" t="s">
        <v>242</v>
      </c>
      <c r="L2014" s="231">
        <v>46111</v>
      </c>
      <c r="M2014" s="265">
        <v>40</v>
      </c>
      <c r="N2014" s="75" t="s">
        <v>7322</v>
      </c>
      <c r="O2014" s="75" t="s">
        <v>7323</v>
      </c>
      <c r="P2014" s="85">
        <v>2830050146</v>
      </c>
      <c r="Q2014" s="231">
        <v>46096</v>
      </c>
      <c r="R2014" s="241">
        <v>1209393507</v>
      </c>
      <c r="S2014" s="241">
        <v>224323159</v>
      </c>
      <c r="T2014" s="231">
        <v>46096</v>
      </c>
      <c r="U2014" s="491">
        <v>16046.587</v>
      </c>
      <c r="V2014" s="491">
        <v>15621.290999999999</v>
      </c>
      <c r="W2014" s="241">
        <v>18</v>
      </c>
      <c r="X2014" s="241">
        <v>0</v>
      </c>
      <c r="Y2014" s="270" t="s">
        <v>7324</v>
      </c>
      <c r="Z2014" s="241" t="s">
        <v>258</v>
      </c>
      <c r="AA2014" s="85" t="s">
        <v>595</v>
      </c>
      <c r="AB2014" s="265" t="s">
        <v>6089</v>
      </c>
      <c r="AC2014" s="301" t="s">
        <v>7314</v>
      </c>
      <c r="AD2014" s="75" t="s">
        <v>113</v>
      </c>
      <c r="AE2014" s="231">
        <v>46100</v>
      </c>
      <c r="AF2014" s="130">
        <v>46098.416666666664</v>
      </c>
      <c r="AG2014" s="130">
        <v>46097.625</v>
      </c>
      <c r="AH2014" s="130">
        <v>46097.625</v>
      </c>
      <c r="AI2014" s="74">
        <v>46099</v>
      </c>
      <c r="AJ2014" s="241"/>
      <c r="AK2014" s="231">
        <v>46099</v>
      </c>
      <c r="AL2014" s="74">
        <v>46104</v>
      </c>
      <c r="AM2014" s="241"/>
      <c r="AN2014" s="115">
        <v>46104</v>
      </c>
      <c r="AO2014" s="81" t="s">
        <v>121</v>
      </c>
      <c r="AP2014" s="81" t="s">
        <v>121</v>
      </c>
      <c r="AQ2014" s="81" t="s">
        <v>121</v>
      </c>
      <c r="AR2014" s="81" t="s">
        <v>121</v>
      </c>
      <c r="AS2014" s="81" t="s">
        <v>121</v>
      </c>
      <c r="AT2014" s="81" t="s">
        <v>121</v>
      </c>
      <c r="AU2014" s="224" t="s">
        <v>5120</v>
      </c>
      <c r="AV2014" s="134">
        <v>46096</v>
      </c>
      <c r="AW2014" s="85" t="s">
        <v>7325</v>
      </c>
      <c r="AX2014" s="85" t="s">
        <v>7326</v>
      </c>
      <c r="AZ2014" s="271"/>
      <c r="BT2014" s="75">
        <f>IF(COUNTIF($C$3:C2014, C2014)=1, 1, 0)</f>
        <v>0</v>
      </c>
      <c r="BU2014" s="337" t="s">
        <v>7320</v>
      </c>
      <c r="BV2014" s="340">
        <v>46099</v>
      </c>
      <c r="BZ2014" s="87">
        <f t="shared" si="634"/>
        <v>10</v>
      </c>
      <c r="CA2014" s="22"/>
      <c r="CB2014" s="88">
        <f t="shared" si="615"/>
        <v>12</v>
      </c>
      <c r="CC2014" s="89"/>
      <c r="CD2014" s="22"/>
      <c r="CE2014" s="87">
        <f t="shared" si="629"/>
        <v>3</v>
      </c>
      <c r="CF2014" s="90">
        <v>13126701</v>
      </c>
      <c r="CG2014" s="90"/>
      <c r="CH2014" s="90">
        <v>13126701</v>
      </c>
      <c r="CI2014" s="22">
        <v>26201</v>
      </c>
      <c r="CJ2014" s="87">
        <f t="shared" si="630"/>
        <v>3</v>
      </c>
      <c r="CK2014" s="87">
        <f t="shared" si="631"/>
        <v>11</v>
      </c>
      <c r="CL2014" s="22" t="s">
        <v>5125</v>
      </c>
      <c r="CM2014" s="22" t="s">
        <v>7321</v>
      </c>
    </row>
    <row r="2015" spans="1:91" s="85" customFormat="1" ht="14.45" customHeight="1" x14ac:dyDescent="0.25">
      <c r="A2015" s="75">
        <f t="shared" si="633"/>
        <v>2013</v>
      </c>
      <c r="B2015" s="265" t="s">
        <v>102</v>
      </c>
      <c r="C2015" s="301" t="s">
        <v>7314</v>
      </c>
      <c r="D2015" s="265">
        <v>145674189</v>
      </c>
      <c r="E2015" s="241">
        <v>5320007894</v>
      </c>
      <c r="F2015" s="231">
        <v>46083</v>
      </c>
      <c r="G2015" s="265" t="s">
        <v>612</v>
      </c>
      <c r="H2015" s="265" t="s">
        <v>2213</v>
      </c>
      <c r="I2015" s="265" t="s">
        <v>105</v>
      </c>
      <c r="J2015" s="265" t="s">
        <v>518</v>
      </c>
      <c r="K2015" s="265" t="s">
        <v>242</v>
      </c>
      <c r="L2015" s="231">
        <v>46111</v>
      </c>
      <c r="M2015" s="265">
        <v>0</v>
      </c>
      <c r="N2015" s="75" t="s">
        <v>7322</v>
      </c>
      <c r="O2015" s="75" t="s">
        <v>7323</v>
      </c>
      <c r="P2015" s="85">
        <v>2830050147</v>
      </c>
      <c r="Q2015" s="231">
        <v>46096</v>
      </c>
      <c r="R2015" s="241">
        <v>1209393508</v>
      </c>
      <c r="S2015" s="241">
        <v>224323163</v>
      </c>
      <c r="T2015" s="231">
        <v>46096</v>
      </c>
      <c r="U2015" s="491">
        <v>3471.672</v>
      </c>
      <c r="V2015" s="491">
        <v>3346.8240000000001</v>
      </c>
      <c r="W2015" s="241">
        <v>4</v>
      </c>
      <c r="X2015" s="241">
        <v>0</v>
      </c>
      <c r="Y2015" s="270" t="s">
        <v>7324</v>
      </c>
      <c r="Z2015" s="241" t="s">
        <v>258</v>
      </c>
      <c r="AA2015" s="85" t="s">
        <v>595</v>
      </c>
      <c r="AB2015" s="265" t="s">
        <v>6089</v>
      </c>
      <c r="AC2015" s="301" t="s">
        <v>7314</v>
      </c>
      <c r="AD2015" s="75" t="s">
        <v>113</v>
      </c>
      <c r="AE2015" s="231">
        <v>46100</v>
      </c>
      <c r="AF2015" s="130">
        <v>46098.416666666664</v>
      </c>
      <c r="AG2015" s="130">
        <v>46097.625</v>
      </c>
      <c r="AH2015" s="130">
        <v>46097.625</v>
      </c>
      <c r="AI2015" s="74">
        <v>46099</v>
      </c>
      <c r="AJ2015" s="241"/>
      <c r="AK2015" s="231">
        <v>46099</v>
      </c>
      <c r="AL2015" s="74">
        <v>46104</v>
      </c>
      <c r="AM2015" s="241"/>
      <c r="AN2015" s="101">
        <v>46104</v>
      </c>
      <c r="AO2015" s="81" t="s">
        <v>121</v>
      </c>
      <c r="AP2015" s="81" t="s">
        <v>121</v>
      </c>
      <c r="AQ2015" s="81" t="s">
        <v>121</v>
      </c>
      <c r="AR2015" s="81" t="s">
        <v>121</v>
      </c>
      <c r="AS2015" s="81" t="s">
        <v>121</v>
      </c>
      <c r="AT2015" s="81" t="s">
        <v>121</v>
      </c>
      <c r="AU2015" s="224" t="s">
        <v>5120</v>
      </c>
      <c r="AV2015" s="134">
        <v>46096</v>
      </c>
      <c r="AW2015" s="85">
        <v>0</v>
      </c>
      <c r="AX2015" s="85">
        <v>0</v>
      </c>
      <c r="AZ2015" s="271"/>
      <c r="BT2015" s="75">
        <f>IF(COUNTIF($C$3:C2015, C2015)=1, 1, 0)</f>
        <v>0</v>
      </c>
      <c r="BU2015" s="337" t="s">
        <v>7320</v>
      </c>
      <c r="BV2015" s="340">
        <v>46099</v>
      </c>
      <c r="BZ2015" s="87">
        <f t="shared" si="634"/>
        <v>10</v>
      </c>
      <c r="CA2015" s="22"/>
      <c r="CB2015" s="88">
        <f t="shared" si="615"/>
        <v>12</v>
      </c>
      <c r="CC2015" s="89"/>
      <c r="CD2015" s="22"/>
      <c r="CE2015" s="87">
        <f t="shared" si="629"/>
        <v>3</v>
      </c>
      <c r="CF2015" s="90"/>
      <c r="CG2015" s="90"/>
      <c r="CH2015" s="90"/>
      <c r="CI2015" s="22"/>
      <c r="CJ2015" s="87">
        <f t="shared" si="630"/>
        <v>3</v>
      </c>
      <c r="CK2015" s="87">
        <f t="shared" si="631"/>
        <v>11</v>
      </c>
      <c r="CL2015" s="22" t="s">
        <v>5125</v>
      </c>
      <c r="CM2015" s="22" t="s">
        <v>7321</v>
      </c>
    </row>
    <row r="2016" spans="1:91" s="85" customFormat="1" ht="14.45" customHeight="1" x14ac:dyDescent="0.25">
      <c r="A2016" s="75">
        <f t="shared" si="633"/>
        <v>2014</v>
      </c>
      <c r="B2016" s="265" t="s">
        <v>102</v>
      </c>
      <c r="C2016" s="301" t="s">
        <v>7314</v>
      </c>
      <c r="D2016" s="265">
        <v>145674190</v>
      </c>
      <c r="E2016" s="241">
        <v>5320007895</v>
      </c>
      <c r="F2016" s="231">
        <v>46083</v>
      </c>
      <c r="G2016" s="265" t="s">
        <v>612</v>
      </c>
      <c r="H2016" s="265" t="s">
        <v>2213</v>
      </c>
      <c r="I2016" s="265" t="s">
        <v>105</v>
      </c>
      <c r="J2016" s="265" t="s">
        <v>518</v>
      </c>
      <c r="K2016" s="265" t="s">
        <v>242</v>
      </c>
      <c r="L2016" s="231">
        <v>46111</v>
      </c>
      <c r="M2016" s="265">
        <v>40</v>
      </c>
      <c r="N2016" s="75" t="s">
        <v>7327</v>
      </c>
      <c r="O2016" s="75" t="s">
        <v>7328</v>
      </c>
      <c r="P2016" s="85">
        <v>2830050112</v>
      </c>
      <c r="Q2016" s="231">
        <v>46096</v>
      </c>
      <c r="R2016" s="241">
        <v>1209393472</v>
      </c>
      <c r="S2016" s="241">
        <v>224323172</v>
      </c>
      <c r="T2016" s="231">
        <v>46096</v>
      </c>
      <c r="U2016" s="491">
        <v>16276.534</v>
      </c>
      <c r="V2016" s="491">
        <v>15845.14</v>
      </c>
      <c r="W2016" s="241">
        <v>18</v>
      </c>
      <c r="X2016" s="241">
        <v>0</v>
      </c>
      <c r="Y2016" s="270" t="s">
        <v>7329</v>
      </c>
      <c r="Z2016" s="241" t="s">
        <v>258</v>
      </c>
      <c r="AA2016" s="85" t="s">
        <v>595</v>
      </c>
      <c r="AB2016" s="265" t="s">
        <v>6089</v>
      </c>
      <c r="AC2016" s="301" t="s">
        <v>7314</v>
      </c>
      <c r="AD2016" s="75" t="s">
        <v>113</v>
      </c>
      <c r="AE2016" s="231">
        <v>46100</v>
      </c>
      <c r="AF2016" s="130">
        <v>46098.416666666664</v>
      </c>
      <c r="AG2016" s="130">
        <v>46097.625</v>
      </c>
      <c r="AH2016" s="130">
        <v>46097.625</v>
      </c>
      <c r="AI2016" s="74">
        <v>46099</v>
      </c>
      <c r="AJ2016" s="241"/>
      <c r="AK2016" s="231">
        <v>46099</v>
      </c>
      <c r="AL2016" s="74">
        <v>46104</v>
      </c>
      <c r="AM2016" s="241"/>
      <c r="AN2016" s="101">
        <v>46104</v>
      </c>
      <c r="AO2016" s="81" t="s">
        <v>121</v>
      </c>
      <c r="AP2016" s="81" t="s">
        <v>121</v>
      </c>
      <c r="AQ2016" s="81" t="s">
        <v>121</v>
      </c>
      <c r="AR2016" s="81" t="s">
        <v>121</v>
      </c>
      <c r="AS2016" s="81" t="s">
        <v>121</v>
      </c>
      <c r="AT2016" s="81" t="s">
        <v>121</v>
      </c>
      <c r="AU2016" s="224" t="s">
        <v>5120</v>
      </c>
      <c r="AV2016" s="134">
        <v>46096</v>
      </c>
      <c r="AW2016" s="85" t="s">
        <v>7330</v>
      </c>
      <c r="AX2016" s="85" t="s">
        <v>7331</v>
      </c>
      <c r="AZ2016" s="271"/>
      <c r="BT2016" s="75">
        <f>IF(COUNTIF($C$3:C2016, C2016)=1, 1, 0)</f>
        <v>0</v>
      </c>
      <c r="BU2016" s="337" t="s">
        <v>7320</v>
      </c>
      <c r="BV2016" s="340">
        <v>46099</v>
      </c>
      <c r="BZ2016" s="87">
        <f t="shared" si="634"/>
        <v>10</v>
      </c>
      <c r="CA2016" s="22"/>
      <c r="CB2016" s="88">
        <f t="shared" si="615"/>
        <v>12</v>
      </c>
      <c r="CC2016" s="89"/>
      <c r="CD2016" s="22"/>
      <c r="CE2016" s="87">
        <f t="shared" si="629"/>
        <v>3</v>
      </c>
      <c r="CF2016" s="90">
        <v>13126701</v>
      </c>
      <c r="CG2016" s="90"/>
      <c r="CH2016" s="90">
        <v>13126701</v>
      </c>
      <c r="CI2016" s="22">
        <v>26201</v>
      </c>
      <c r="CJ2016" s="87">
        <f t="shared" si="630"/>
        <v>3</v>
      </c>
      <c r="CK2016" s="87">
        <f t="shared" si="631"/>
        <v>11</v>
      </c>
      <c r="CL2016" s="22" t="s">
        <v>5125</v>
      </c>
      <c r="CM2016" s="22" t="s">
        <v>7321</v>
      </c>
    </row>
    <row r="2017" spans="1:91" s="85" customFormat="1" ht="14.45" customHeight="1" x14ac:dyDescent="0.25">
      <c r="A2017" s="75">
        <f t="shared" si="633"/>
        <v>2015</v>
      </c>
      <c r="B2017" s="265" t="s">
        <v>102</v>
      </c>
      <c r="C2017" s="301" t="s">
        <v>7314</v>
      </c>
      <c r="D2017" s="265">
        <v>145674193</v>
      </c>
      <c r="E2017" s="241">
        <v>5320007895</v>
      </c>
      <c r="F2017" s="231">
        <v>46083</v>
      </c>
      <c r="G2017" s="265" t="s">
        <v>612</v>
      </c>
      <c r="H2017" s="265" t="s">
        <v>2213</v>
      </c>
      <c r="I2017" s="265" t="s">
        <v>105</v>
      </c>
      <c r="J2017" s="265" t="s">
        <v>518</v>
      </c>
      <c r="K2017" s="265" t="s">
        <v>242</v>
      </c>
      <c r="L2017" s="231">
        <v>46111</v>
      </c>
      <c r="M2017" s="265">
        <v>0</v>
      </c>
      <c r="N2017" s="75" t="s">
        <v>7327</v>
      </c>
      <c r="O2017" s="75" t="s">
        <v>7328</v>
      </c>
      <c r="P2017" s="85">
        <v>2830050113</v>
      </c>
      <c r="Q2017" s="231">
        <v>46096</v>
      </c>
      <c r="R2017" s="241">
        <v>1209393473</v>
      </c>
      <c r="S2017" s="241">
        <v>224323185</v>
      </c>
      <c r="T2017" s="231">
        <v>46096</v>
      </c>
      <c r="U2017" s="491">
        <v>3471.672</v>
      </c>
      <c r="V2017" s="491">
        <v>3346.8240000000001</v>
      </c>
      <c r="W2017" s="241">
        <v>4</v>
      </c>
      <c r="X2017" s="241">
        <v>0</v>
      </c>
      <c r="Y2017" s="270" t="s">
        <v>7329</v>
      </c>
      <c r="Z2017" s="241" t="s">
        <v>258</v>
      </c>
      <c r="AA2017" s="85" t="s">
        <v>595</v>
      </c>
      <c r="AB2017" s="265" t="s">
        <v>6089</v>
      </c>
      <c r="AC2017" s="301" t="s">
        <v>7314</v>
      </c>
      <c r="AD2017" s="75" t="s">
        <v>113</v>
      </c>
      <c r="AE2017" s="231">
        <v>46100</v>
      </c>
      <c r="AF2017" s="130">
        <v>46098.416666666664</v>
      </c>
      <c r="AG2017" s="130">
        <v>46097.625</v>
      </c>
      <c r="AH2017" s="130">
        <v>46097.625</v>
      </c>
      <c r="AI2017" s="74">
        <v>46099</v>
      </c>
      <c r="AJ2017" s="241"/>
      <c r="AK2017" s="231">
        <v>46099</v>
      </c>
      <c r="AL2017" s="74">
        <v>46104</v>
      </c>
      <c r="AM2017" s="241"/>
      <c r="AN2017" s="101">
        <v>46104</v>
      </c>
      <c r="AO2017" s="81" t="s">
        <v>121</v>
      </c>
      <c r="AP2017" s="81" t="s">
        <v>121</v>
      </c>
      <c r="AQ2017" s="81" t="s">
        <v>121</v>
      </c>
      <c r="AR2017" s="81" t="s">
        <v>121</v>
      </c>
      <c r="AS2017" s="81" t="s">
        <v>121</v>
      </c>
      <c r="AT2017" s="81" t="s">
        <v>121</v>
      </c>
      <c r="AU2017" s="224" t="s">
        <v>5120</v>
      </c>
      <c r="AV2017" s="134">
        <v>46096</v>
      </c>
      <c r="AW2017" s="85">
        <v>0</v>
      </c>
      <c r="AX2017" s="85">
        <v>0</v>
      </c>
      <c r="AZ2017" s="271"/>
      <c r="BT2017" s="75">
        <f>IF(COUNTIF($C$3:C2017, C2017)=1, 1, 0)</f>
        <v>0</v>
      </c>
      <c r="BU2017" s="337" t="s">
        <v>7320</v>
      </c>
      <c r="BV2017" s="340">
        <v>46099</v>
      </c>
      <c r="BZ2017" s="87">
        <f t="shared" si="634"/>
        <v>10</v>
      </c>
      <c r="CA2017" s="22"/>
      <c r="CB2017" s="88">
        <f t="shared" si="615"/>
        <v>12</v>
      </c>
      <c r="CC2017" s="89"/>
      <c r="CD2017" s="22"/>
      <c r="CE2017" s="87">
        <f t="shared" si="629"/>
        <v>3</v>
      </c>
      <c r="CF2017" s="90"/>
      <c r="CG2017" s="90"/>
      <c r="CH2017" s="90"/>
      <c r="CI2017" s="22"/>
      <c r="CJ2017" s="87">
        <f t="shared" si="630"/>
        <v>3</v>
      </c>
      <c r="CK2017" s="87">
        <f t="shared" si="631"/>
        <v>11</v>
      </c>
      <c r="CL2017" s="22" t="s">
        <v>5125</v>
      </c>
      <c r="CM2017" s="22" t="s">
        <v>7321</v>
      </c>
    </row>
    <row r="2018" spans="1:91" s="85" customFormat="1" ht="14.45" customHeight="1" x14ac:dyDescent="0.25">
      <c r="A2018" s="75">
        <f t="shared" si="633"/>
        <v>2016</v>
      </c>
      <c r="B2018" s="265" t="s">
        <v>102</v>
      </c>
      <c r="C2018" s="301" t="s">
        <v>7332</v>
      </c>
      <c r="D2018" s="265">
        <v>145674194</v>
      </c>
      <c r="E2018" s="241">
        <v>5320007896</v>
      </c>
      <c r="F2018" s="231">
        <v>46083</v>
      </c>
      <c r="G2018" s="265" t="s">
        <v>612</v>
      </c>
      <c r="H2018" s="265" t="s">
        <v>2213</v>
      </c>
      <c r="I2018" s="265" t="s">
        <v>105</v>
      </c>
      <c r="J2018" s="265" t="s">
        <v>518</v>
      </c>
      <c r="K2018" s="265" t="s">
        <v>242</v>
      </c>
      <c r="L2018" s="231">
        <v>46111</v>
      </c>
      <c r="M2018" s="265">
        <v>40</v>
      </c>
      <c r="N2018" s="75" t="s">
        <v>7333</v>
      </c>
      <c r="O2018" s="75" t="s">
        <v>7334</v>
      </c>
      <c r="P2018" s="85">
        <v>2830050143</v>
      </c>
      <c r="Q2018" s="231">
        <v>46096</v>
      </c>
      <c r="R2018" s="241">
        <v>1209393504</v>
      </c>
      <c r="S2018" s="241">
        <v>224325793</v>
      </c>
      <c r="T2018" s="231">
        <v>46096</v>
      </c>
      <c r="U2018" s="491">
        <v>15612.882</v>
      </c>
      <c r="V2018" s="491">
        <v>15199.072</v>
      </c>
      <c r="W2018" s="241">
        <v>18</v>
      </c>
      <c r="X2018" s="241">
        <v>0</v>
      </c>
      <c r="Y2018" s="270" t="s">
        <v>7335</v>
      </c>
      <c r="Z2018" s="241" t="s">
        <v>258</v>
      </c>
      <c r="AA2018" s="85" t="s">
        <v>595</v>
      </c>
      <c r="AB2018" s="265" t="s">
        <v>6089</v>
      </c>
      <c r="AC2018" s="270" t="s">
        <v>7332</v>
      </c>
      <c r="AD2018" s="75" t="s">
        <v>113</v>
      </c>
      <c r="AE2018" s="231">
        <v>46100</v>
      </c>
      <c r="AF2018" s="130">
        <v>46098.416666666664</v>
      </c>
      <c r="AG2018" s="130">
        <v>46097.625</v>
      </c>
      <c r="AH2018" s="130">
        <v>46097.625</v>
      </c>
      <c r="AI2018" s="74">
        <v>46099</v>
      </c>
      <c r="AJ2018" s="241"/>
      <c r="AK2018" s="231">
        <v>46099</v>
      </c>
      <c r="AL2018" s="74">
        <v>46104</v>
      </c>
      <c r="AM2018" s="241"/>
      <c r="AN2018" s="101">
        <v>46104</v>
      </c>
      <c r="AO2018" s="81" t="s">
        <v>121</v>
      </c>
      <c r="AP2018" s="81" t="s">
        <v>121</v>
      </c>
      <c r="AQ2018" s="81" t="s">
        <v>121</v>
      </c>
      <c r="AR2018" s="81" t="s">
        <v>121</v>
      </c>
      <c r="AS2018" s="81" t="s">
        <v>121</v>
      </c>
      <c r="AT2018" s="81" t="s">
        <v>121</v>
      </c>
      <c r="AU2018" s="224" t="s">
        <v>5120</v>
      </c>
      <c r="AV2018" s="134">
        <v>46096</v>
      </c>
      <c r="AW2018" s="85" t="s">
        <v>7336</v>
      </c>
      <c r="AX2018" s="85" t="s">
        <v>7337</v>
      </c>
      <c r="AZ2018" s="271"/>
      <c r="BT2018" s="75">
        <f>IF(COUNTIF($C$3:C2018, C2018)=1, 1, 0)</f>
        <v>1</v>
      </c>
      <c r="BU2018" s="337" t="s">
        <v>7338</v>
      </c>
      <c r="BV2018" s="340">
        <v>46099</v>
      </c>
      <c r="BZ2018" s="87">
        <f t="shared" si="634"/>
        <v>10</v>
      </c>
      <c r="CA2018" s="22"/>
      <c r="CB2018" s="88">
        <f t="shared" si="615"/>
        <v>12</v>
      </c>
      <c r="CC2018" s="89"/>
      <c r="CD2018" s="22"/>
      <c r="CE2018" s="87">
        <f t="shared" si="629"/>
        <v>3</v>
      </c>
      <c r="CF2018" s="90">
        <v>13126701</v>
      </c>
      <c r="CG2018" s="90"/>
      <c r="CH2018" s="90">
        <v>13126701</v>
      </c>
      <c r="CI2018" s="22">
        <v>26201</v>
      </c>
      <c r="CJ2018" s="87">
        <f t="shared" si="630"/>
        <v>3</v>
      </c>
      <c r="CK2018" s="87">
        <f t="shared" si="631"/>
        <v>11</v>
      </c>
      <c r="CL2018" s="22" t="s">
        <v>5125</v>
      </c>
      <c r="CM2018" s="22" t="s">
        <v>7339</v>
      </c>
    </row>
    <row r="2019" spans="1:91" s="85" customFormat="1" ht="14.45" customHeight="1" x14ac:dyDescent="0.25">
      <c r="A2019" s="75">
        <f t="shared" si="633"/>
        <v>2017</v>
      </c>
      <c r="B2019" s="265" t="s">
        <v>102</v>
      </c>
      <c r="C2019" s="301" t="s">
        <v>7332</v>
      </c>
      <c r="D2019" s="265">
        <v>145674197</v>
      </c>
      <c r="E2019" s="241">
        <v>5320007896</v>
      </c>
      <c r="F2019" s="231">
        <v>46083</v>
      </c>
      <c r="G2019" s="265" t="s">
        <v>612</v>
      </c>
      <c r="H2019" s="265" t="s">
        <v>2213</v>
      </c>
      <c r="I2019" s="265" t="s">
        <v>105</v>
      </c>
      <c r="J2019" s="265" t="s">
        <v>518</v>
      </c>
      <c r="K2019" s="265" t="s">
        <v>242</v>
      </c>
      <c r="L2019" s="231">
        <v>46111</v>
      </c>
      <c r="M2019" s="265">
        <v>0</v>
      </c>
      <c r="N2019" s="75" t="s">
        <v>7333</v>
      </c>
      <c r="O2019" s="75" t="s">
        <v>7334</v>
      </c>
      <c r="P2019" s="85">
        <v>2830050144</v>
      </c>
      <c r="Q2019" s="231">
        <v>46096</v>
      </c>
      <c r="R2019" s="241">
        <v>1209393505</v>
      </c>
      <c r="S2019" s="241">
        <v>224325799</v>
      </c>
      <c r="T2019" s="231">
        <v>46096</v>
      </c>
      <c r="U2019" s="491">
        <v>2963.1320000000001</v>
      </c>
      <c r="V2019" s="491">
        <v>2856.5720000000001</v>
      </c>
      <c r="W2019" s="241">
        <v>4</v>
      </c>
      <c r="X2019" s="241">
        <v>0</v>
      </c>
      <c r="Y2019" s="270" t="s">
        <v>7335</v>
      </c>
      <c r="Z2019" s="241" t="s">
        <v>258</v>
      </c>
      <c r="AA2019" s="85" t="s">
        <v>595</v>
      </c>
      <c r="AB2019" s="265" t="s">
        <v>6089</v>
      </c>
      <c r="AC2019" s="270" t="s">
        <v>7332</v>
      </c>
      <c r="AD2019" s="75" t="s">
        <v>113</v>
      </c>
      <c r="AE2019" s="231">
        <v>46100</v>
      </c>
      <c r="AF2019" s="130">
        <v>46098.416666666664</v>
      </c>
      <c r="AG2019" s="130">
        <v>46097.625</v>
      </c>
      <c r="AH2019" s="231">
        <v>46100</v>
      </c>
      <c r="AI2019" s="74">
        <v>46099</v>
      </c>
      <c r="AJ2019" s="241"/>
      <c r="AK2019" s="231">
        <v>46099</v>
      </c>
      <c r="AL2019" s="74">
        <v>46104</v>
      </c>
      <c r="AM2019" s="241"/>
      <c r="AN2019" s="101">
        <v>46104</v>
      </c>
      <c r="AO2019" s="81" t="s">
        <v>121</v>
      </c>
      <c r="AP2019" s="81" t="s">
        <v>121</v>
      </c>
      <c r="AQ2019" s="81" t="s">
        <v>121</v>
      </c>
      <c r="AR2019" s="81" t="s">
        <v>121</v>
      </c>
      <c r="AS2019" s="81" t="s">
        <v>121</v>
      </c>
      <c r="AT2019" s="81" t="s">
        <v>121</v>
      </c>
      <c r="AU2019" s="224" t="s">
        <v>5120</v>
      </c>
      <c r="AV2019" s="134">
        <v>46096</v>
      </c>
      <c r="AW2019" s="85" t="s">
        <v>7336</v>
      </c>
      <c r="AX2019" s="85">
        <v>0</v>
      </c>
      <c r="AZ2019" s="271"/>
      <c r="BT2019" s="75">
        <f>IF(COUNTIF($C$3:C2019, C2019)=1, 1, 0)</f>
        <v>0</v>
      </c>
      <c r="BU2019" s="337" t="s">
        <v>7338</v>
      </c>
      <c r="BV2019" s="340">
        <v>46099</v>
      </c>
      <c r="BZ2019" s="87">
        <f t="shared" si="634"/>
        <v>10</v>
      </c>
      <c r="CA2019" s="22"/>
      <c r="CB2019" s="88">
        <f t="shared" si="615"/>
        <v>12</v>
      </c>
      <c r="CC2019" s="89"/>
      <c r="CD2019" s="22"/>
      <c r="CE2019" s="87">
        <f t="shared" si="629"/>
        <v>3</v>
      </c>
      <c r="CF2019" s="90"/>
      <c r="CG2019" s="90"/>
      <c r="CH2019" s="90"/>
      <c r="CI2019" s="22"/>
      <c r="CJ2019" s="87">
        <f t="shared" si="630"/>
        <v>3</v>
      </c>
      <c r="CK2019" s="87">
        <f t="shared" si="631"/>
        <v>11</v>
      </c>
      <c r="CL2019" s="22" t="s">
        <v>5125</v>
      </c>
      <c r="CM2019" s="22" t="s">
        <v>7339</v>
      </c>
    </row>
    <row r="2020" spans="1:91" s="85" customFormat="1" ht="14.45" customHeight="1" x14ac:dyDescent="0.25">
      <c r="A2020" s="75">
        <f t="shared" si="633"/>
        <v>2018</v>
      </c>
      <c r="B2020" s="265" t="s">
        <v>102</v>
      </c>
      <c r="C2020" s="301" t="s">
        <v>7332</v>
      </c>
      <c r="D2020" s="265">
        <v>145674202</v>
      </c>
      <c r="E2020" s="241">
        <v>5320007897</v>
      </c>
      <c r="F2020" s="231">
        <v>46083</v>
      </c>
      <c r="G2020" s="265" t="s">
        <v>612</v>
      </c>
      <c r="H2020" s="265" t="s">
        <v>2213</v>
      </c>
      <c r="I2020" s="265" t="s">
        <v>105</v>
      </c>
      <c r="J2020" s="265" t="s">
        <v>518</v>
      </c>
      <c r="K2020" s="265" t="s">
        <v>242</v>
      </c>
      <c r="L2020" s="231">
        <v>46111</v>
      </c>
      <c r="M2020" s="265">
        <v>40</v>
      </c>
      <c r="N2020" s="75" t="s">
        <v>7340</v>
      </c>
      <c r="O2020" s="75" t="s">
        <v>7341</v>
      </c>
      <c r="P2020" s="85">
        <v>2830050159</v>
      </c>
      <c r="Q2020" s="231">
        <v>46096</v>
      </c>
      <c r="R2020" s="241">
        <v>1209393528</v>
      </c>
      <c r="S2020" s="241">
        <v>224323189</v>
      </c>
      <c r="T2020" s="231">
        <v>46096</v>
      </c>
      <c r="U2020" s="491">
        <v>15533.563</v>
      </c>
      <c r="V2020" s="491">
        <v>15121.865</v>
      </c>
      <c r="W2020" s="241">
        <v>18</v>
      </c>
      <c r="X2020" s="241">
        <v>0</v>
      </c>
      <c r="Y2020" s="270" t="s">
        <v>7342</v>
      </c>
      <c r="Z2020" s="241" t="s">
        <v>258</v>
      </c>
      <c r="AA2020" s="85" t="s">
        <v>595</v>
      </c>
      <c r="AB2020" s="265" t="s">
        <v>6089</v>
      </c>
      <c r="AC2020" s="270" t="s">
        <v>7332</v>
      </c>
      <c r="AD2020" s="75" t="s">
        <v>113</v>
      </c>
      <c r="AE2020" s="231">
        <v>46100</v>
      </c>
      <c r="AF2020" s="130">
        <v>46098.416666666664</v>
      </c>
      <c r="AG2020" s="130">
        <v>46097.625</v>
      </c>
      <c r="AH2020" s="130">
        <v>46097.625</v>
      </c>
      <c r="AI2020" s="74">
        <v>46099</v>
      </c>
      <c r="AJ2020" s="241"/>
      <c r="AK2020" s="231">
        <v>46099</v>
      </c>
      <c r="AL2020" s="74">
        <v>46104</v>
      </c>
      <c r="AM2020" s="241"/>
      <c r="AN2020" s="101">
        <v>46104</v>
      </c>
      <c r="AO2020" s="81" t="s">
        <v>121</v>
      </c>
      <c r="AP2020" s="81" t="s">
        <v>121</v>
      </c>
      <c r="AQ2020" s="81" t="s">
        <v>121</v>
      </c>
      <c r="AR2020" s="81" t="s">
        <v>121</v>
      </c>
      <c r="AS2020" s="81" t="s">
        <v>121</v>
      </c>
      <c r="AT2020" s="81" t="s">
        <v>121</v>
      </c>
      <c r="AU2020" s="224" t="s">
        <v>5120</v>
      </c>
      <c r="AV2020" s="134">
        <v>46096</v>
      </c>
      <c r="AW2020" s="85" t="s">
        <v>7343</v>
      </c>
      <c r="AX2020" s="85" t="s">
        <v>7344</v>
      </c>
      <c r="AZ2020" s="271"/>
      <c r="BT2020" s="75">
        <f>IF(COUNTIF($C$3:C2020, C2020)=1, 1, 0)</f>
        <v>0</v>
      </c>
      <c r="BU2020" s="337" t="s">
        <v>7338</v>
      </c>
      <c r="BV2020" s="340">
        <v>46099</v>
      </c>
      <c r="BZ2020" s="87">
        <f t="shared" si="634"/>
        <v>10</v>
      </c>
      <c r="CA2020" s="22"/>
      <c r="CB2020" s="88">
        <f t="shared" si="615"/>
        <v>12</v>
      </c>
      <c r="CC2020" s="89"/>
      <c r="CD2020" s="22"/>
      <c r="CE2020" s="87">
        <f t="shared" si="629"/>
        <v>3</v>
      </c>
      <c r="CF2020" s="90">
        <v>13126701</v>
      </c>
      <c r="CG2020" s="90"/>
      <c r="CH2020" s="90">
        <v>13126701</v>
      </c>
      <c r="CI2020" s="22">
        <v>26201</v>
      </c>
      <c r="CJ2020" s="87">
        <f t="shared" si="630"/>
        <v>3</v>
      </c>
      <c r="CK2020" s="87">
        <f t="shared" si="631"/>
        <v>11</v>
      </c>
      <c r="CL2020" s="22" t="s">
        <v>5125</v>
      </c>
      <c r="CM2020" s="22" t="s">
        <v>7339</v>
      </c>
    </row>
    <row r="2021" spans="1:91" s="85" customFormat="1" ht="14.45" customHeight="1" x14ac:dyDescent="0.25">
      <c r="A2021" s="75">
        <f t="shared" si="633"/>
        <v>2019</v>
      </c>
      <c r="B2021" s="265" t="s">
        <v>102</v>
      </c>
      <c r="C2021" s="301" t="s">
        <v>7332</v>
      </c>
      <c r="D2021" s="265">
        <v>145674205</v>
      </c>
      <c r="E2021" s="241">
        <v>5320007897</v>
      </c>
      <c r="F2021" s="231">
        <v>46083</v>
      </c>
      <c r="G2021" s="265" t="s">
        <v>612</v>
      </c>
      <c r="H2021" s="265" t="s">
        <v>2213</v>
      </c>
      <c r="I2021" s="265" t="s">
        <v>105</v>
      </c>
      <c r="J2021" s="265" t="s">
        <v>518</v>
      </c>
      <c r="K2021" s="265" t="s">
        <v>242</v>
      </c>
      <c r="L2021" s="231">
        <v>46111</v>
      </c>
      <c r="M2021" s="265">
        <v>0</v>
      </c>
      <c r="N2021" s="75" t="s">
        <v>7340</v>
      </c>
      <c r="O2021" s="75" t="s">
        <v>7341</v>
      </c>
      <c r="P2021" s="85">
        <v>2830050160</v>
      </c>
      <c r="Q2021" s="231">
        <v>46096</v>
      </c>
      <c r="R2021" s="241">
        <v>1209393529</v>
      </c>
      <c r="S2021" s="241">
        <v>224323191</v>
      </c>
      <c r="T2021" s="231">
        <v>46096</v>
      </c>
      <c r="U2021" s="491">
        <v>3471.672</v>
      </c>
      <c r="V2021" s="491">
        <v>3346.8240000000001</v>
      </c>
      <c r="W2021" s="241">
        <v>4</v>
      </c>
      <c r="X2021" s="241">
        <v>0</v>
      </c>
      <c r="Y2021" s="270" t="s">
        <v>7342</v>
      </c>
      <c r="Z2021" s="241" t="s">
        <v>258</v>
      </c>
      <c r="AA2021" s="85" t="s">
        <v>595</v>
      </c>
      <c r="AB2021" s="265" t="s">
        <v>6089</v>
      </c>
      <c r="AC2021" s="270" t="s">
        <v>7332</v>
      </c>
      <c r="AD2021" s="75" t="s">
        <v>113</v>
      </c>
      <c r="AE2021" s="231">
        <v>46100</v>
      </c>
      <c r="AF2021" s="130">
        <v>46098.416666666664</v>
      </c>
      <c r="AG2021" s="130">
        <v>46097.625</v>
      </c>
      <c r="AH2021" s="130">
        <v>46097.625</v>
      </c>
      <c r="AI2021" s="74">
        <v>46099</v>
      </c>
      <c r="AJ2021" s="241"/>
      <c r="AK2021" s="231">
        <v>46099</v>
      </c>
      <c r="AL2021" s="74">
        <v>46104</v>
      </c>
      <c r="AM2021" s="241"/>
      <c r="AN2021" s="101">
        <v>46104</v>
      </c>
      <c r="AO2021" s="81" t="s">
        <v>121</v>
      </c>
      <c r="AP2021" s="81" t="s">
        <v>121</v>
      </c>
      <c r="AQ2021" s="81" t="s">
        <v>121</v>
      </c>
      <c r="AR2021" s="81" t="s">
        <v>121</v>
      </c>
      <c r="AS2021" s="81" t="s">
        <v>121</v>
      </c>
      <c r="AT2021" s="81" t="s">
        <v>121</v>
      </c>
      <c r="AU2021" s="224" t="s">
        <v>5120</v>
      </c>
      <c r="AV2021" s="134">
        <v>46096</v>
      </c>
      <c r="AW2021" s="85" t="s">
        <v>7343</v>
      </c>
      <c r="AX2021" s="85">
        <v>0</v>
      </c>
      <c r="AZ2021" s="271"/>
      <c r="BT2021" s="75">
        <f>IF(COUNTIF($C$3:C2021, C2021)=1, 1, 0)</f>
        <v>0</v>
      </c>
      <c r="BU2021" s="337" t="s">
        <v>7338</v>
      </c>
      <c r="BV2021" s="340">
        <v>46099</v>
      </c>
      <c r="BZ2021" s="87">
        <f t="shared" si="634"/>
        <v>10</v>
      </c>
      <c r="CA2021" s="22"/>
      <c r="CB2021" s="88">
        <f t="shared" si="615"/>
        <v>12</v>
      </c>
      <c r="CC2021" s="89"/>
      <c r="CD2021" s="22"/>
      <c r="CE2021" s="87">
        <f t="shared" si="629"/>
        <v>3</v>
      </c>
      <c r="CF2021" s="90"/>
      <c r="CG2021" s="90"/>
      <c r="CH2021" s="90"/>
      <c r="CI2021" s="22"/>
      <c r="CJ2021" s="87">
        <f t="shared" si="630"/>
        <v>3</v>
      </c>
      <c r="CK2021" s="87">
        <f t="shared" si="631"/>
        <v>11</v>
      </c>
      <c r="CL2021" s="22" t="s">
        <v>5125</v>
      </c>
      <c r="CM2021" s="22" t="s">
        <v>7339</v>
      </c>
    </row>
    <row r="2022" spans="1:91" s="85" customFormat="1" ht="14.45" customHeight="1" x14ac:dyDescent="0.25">
      <c r="A2022" s="75">
        <f t="shared" si="633"/>
        <v>2020</v>
      </c>
      <c r="B2022" s="236" t="s">
        <v>102</v>
      </c>
      <c r="C2022" s="270" t="s">
        <v>7345</v>
      </c>
      <c r="D2022" s="265">
        <v>145674219</v>
      </c>
      <c r="E2022" s="241">
        <v>5320007898</v>
      </c>
      <c r="F2022" s="231">
        <v>46084</v>
      </c>
      <c r="G2022" s="265" t="s">
        <v>612</v>
      </c>
      <c r="H2022" s="265" t="s">
        <v>2213</v>
      </c>
      <c r="I2022" s="265" t="s">
        <v>105</v>
      </c>
      <c r="J2022" s="265" t="s">
        <v>518</v>
      </c>
      <c r="K2022" s="265" t="s">
        <v>242</v>
      </c>
      <c r="L2022" s="231">
        <v>46111</v>
      </c>
      <c r="M2022" s="265">
        <v>40</v>
      </c>
      <c r="N2022" s="75" t="s">
        <v>7346</v>
      </c>
      <c r="O2022" s="75" t="s">
        <v>7347</v>
      </c>
      <c r="P2022" s="85">
        <v>2830050187</v>
      </c>
      <c r="Q2022" s="231">
        <v>46097</v>
      </c>
      <c r="R2022" s="241">
        <v>1209393659</v>
      </c>
      <c r="S2022" s="241">
        <v>224323231</v>
      </c>
      <c r="T2022" s="231">
        <v>46097</v>
      </c>
      <c r="U2022" s="261">
        <v>3670.6579999999999</v>
      </c>
      <c r="V2022" s="261">
        <v>3573.3719999999998</v>
      </c>
      <c r="W2022" s="241">
        <v>4</v>
      </c>
      <c r="X2022" s="241">
        <v>0</v>
      </c>
      <c r="Y2022" s="270" t="s">
        <v>7348</v>
      </c>
      <c r="Z2022" s="241" t="s">
        <v>258</v>
      </c>
      <c r="AA2022" s="85" t="s">
        <v>595</v>
      </c>
      <c r="AB2022" s="265" t="s">
        <v>6089</v>
      </c>
      <c r="AC2022" s="270" t="s">
        <v>7345</v>
      </c>
      <c r="AD2022" s="75" t="s">
        <v>113</v>
      </c>
      <c r="AE2022" s="74">
        <v>46099</v>
      </c>
      <c r="AF2022" s="130">
        <v>46098.416666666664</v>
      </c>
      <c r="AG2022" s="130">
        <v>46097.625</v>
      </c>
      <c r="AH2022" s="130">
        <v>46097.625</v>
      </c>
      <c r="AI2022" s="74">
        <v>46099</v>
      </c>
      <c r="AJ2022" s="241"/>
      <c r="AK2022" s="74">
        <v>46099</v>
      </c>
      <c r="AL2022" s="74">
        <v>46104</v>
      </c>
      <c r="AM2022" s="241"/>
      <c r="AN2022" s="101">
        <v>46104</v>
      </c>
      <c r="AO2022" s="95" t="s">
        <v>121</v>
      </c>
      <c r="AP2022" s="95" t="s">
        <v>121</v>
      </c>
      <c r="AQ2022" s="95" t="s">
        <v>121</v>
      </c>
      <c r="AR2022" s="95" t="s">
        <v>121</v>
      </c>
      <c r="AS2022" s="95" t="s">
        <v>121</v>
      </c>
      <c r="AT2022" s="95" t="s">
        <v>121</v>
      </c>
      <c r="AU2022" s="241" t="s">
        <v>5120</v>
      </c>
      <c r="AV2022" s="297">
        <v>46097</v>
      </c>
      <c r="AW2022" s="85" t="s">
        <v>7349</v>
      </c>
      <c r="AX2022" s="85" t="s">
        <v>7350</v>
      </c>
      <c r="AZ2022" s="271"/>
      <c r="BT2022" s="75">
        <f>IF(COUNTIF($C$3:C2022, C2022)=1, 1, 0)</f>
        <v>1</v>
      </c>
      <c r="BU2022" s="337" t="s">
        <v>7351</v>
      </c>
      <c r="BV2022" s="340">
        <v>46099</v>
      </c>
      <c r="BZ2022" s="87">
        <f t="shared" si="634"/>
        <v>10</v>
      </c>
      <c r="CA2022" s="22"/>
      <c r="CB2022" s="88">
        <f t="shared" si="615"/>
        <v>12</v>
      </c>
      <c r="CC2022" s="89"/>
      <c r="CD2022" s="22"/>
      <c r="CE2022" s="87">
        <f t="shared" si="629"/>
        <v>3</v>
      </c>
      <c r="CF2022" s="90">
        <v>13126701</v>
      </c>
      <c r="CG2022" s="90"/>
      <c r="CH2022" s="90">
        <v>13126701</v>
      </c>
      <c r="CI2022" s="22">
        <v>26201</v>
      </c>
      <c r="CJ2022" s="87">
        <f t="shared" si="630"/>
        <v>3</v>
      </c>
      <c r="CK2022" s="87">
        <f t="shared" si="631"/>
        <v>12</v>
      </c>
      <c r="CL2022" s="22" t="s">
        <v>5125</v>
      </c>
      <c r="CM2022" s="22" t="s">
        <v>7352</v>
      </c>
    </row>
    <row r="2023" spans="1:91" s="85" customFormat="1" ht="14.45" customHeight="1" x14ac:dyDescent="0.25">
      <c r="A2023" s="75">
        <f t="shared" si="633"/>
        <v>2021</v>
      </c>
      <c r="B2023" s="236" t="s">
        <v>102</v>
      </c>
      <c r="C2023" s="270" t="s">
        <v>7345</v>
      </c>
      <c r="D2023" s="265">
        <v>145674221</v>
      </c>
      <c r="E2023" s="241">
        <v>5320007898</v>
      </c>
      <c r="F2023" s="231">
        <v>46084</v>
      </c>
      <c r="G2023" s="265" t="s">
        <v>612</v>
      </c>
      <c r="H2023" s="265" t="s">
        <v>2213</v>
      </c>
      <c r="I2023" s="265" t="s">
        <v>105</v>
      </c>
      <c r="J2023" s="265" t="s">
        <v>518</v>
      </c>
      <c r="K2023" s="265" t="s">
        <v>242</v>
      </c>
      <c r="L2023" s="231">
        <v>46111</v>
      </c>
      <c r="M2023" s="265">
        <v>0</v>
      </c>
      <c r="N2023" s="75" t="s">
        <v>7346</v>
      </c>
      <c r="O2023" s="75" t="s">
        <v>7347</v>
      </c>
      <c r="P2023" s="85">
        <v>2830050188</v>
      </c>
      <c r="Q2023" s="231">
        <v>46097</v>
      </c>
      <c r="R2023" s="241">
        <v>1209393661</v>
      </c>
      <c r="S2023" s="241">
        <v>224323251</v>
      </c>
      <c r="T2023" s="231">
        <v>46097</v>
      </c>
      <c r="U2023" s="261">
        <v>4537.26</v>
      </c>
      <c r="V2023" s="261">
        <v>4398.24</v>
      </c>
      <c r="W2023" s="241">
        <v>5</v>
      </c>
      <c r="X2023" s="241">
        <v>0</v>
      </c>
      <c r="Y2023" s="270" t="s">
        <v>7348</v>
      </c>
      <c r="Z2023" s="241" t="s">
        <v>258</v>
      </c>
      <c r="AA2023" s="85" t="s">
        <v>595</v>
      </c>
      <c r="AB2023" s="265" t="s">
        <v>6089</v>
      </c>
      <c r="AC2023" s="270" t="s">
        <v>7345</v>
      </c>
      <c r="AD2023" s="75" t="s">
        <v>113</v>
      </c>
      <c r="AE2023" s="74">
        <v>46099</v>
      </c>
      <c r="AF2023" s="130">
        <v>46098.416666666664</v>
      </c>
      <c r="AG2023" s="130">
        <v>46097.625</v>
      </c>
      <c r="AH2023" s="130">
        <v>46097.625</v>
      </c>
      <c r="AI2023" s="74">
        <v>46099</v>
      </c>
      <c r="AJ2023" s="241"/>
      <c r="AK2023" s="74">
        <v>46099</v>
      </c>
      <c r="AL2023" s="74">
        <v>46104</v>
      </c>
      <c r="AM2023" s="241"/>
      <c r="AN2023" s="101">
        <v>46104</v>
      </c>
      <c r="AO2023" s="95" t="s">
        <v>121</v>
      </c>
      <c r="AP2023" s="95" t="s">
        <v>121</v>
      </c>
      <c r="AQ2023" s="95" t="s">
        <v>121</v>
      </c>
      <c r="AR2023" s="95" t="s">
        <v>121</v>
      </c>
      <c r="AS2023" s="95" t="s">
        <v>121</v>
      </c>
      <c r="AT2023" s="95" t="s">
        <v>121</v>
      </c>
      <c r="AU2023" s="241" t="s">
        <v>5120</v>
      </c>
      <c r="AV2023" s="297">
        <v>46097</v>
      </c>
      <c r="AW2023" s="85">
        <v>0</v>
      </c>
      <c r="AX2023" s="85">
        <v>0</v>
      </c>
      <c r="AZ2023" s="271"/>
      <c r="BT2023" s="75">
        <f>IF(COUNTIF($C$3:C2023, C2023)=1, 1, 0)</f>
        <v>0</v>
      </c>
      <c r="BU2023" s="337" t="s">
        <v>7351</v>
      </c>
      <c r="BV2023" s="340">
        <v>46099</v>
      </c>
      <c r="BZ2023" s="87">
        <f t="shared" si="634"/>
        <v>10</v>
      </c>
      <c r="CA2023" s="22"/>
      <c r="CB2023" s="88">
        <f t="shared" si="615"/>
        <v>12</v>
      </c>
      <c r="CC2023" s="89"/>
      <c r="CD2023" s="22"/>
      <c r="CE2023" s="87">
        <f t="shared" si="629"/>
        <v>3</v>
      </c>
      <c r="CF2023" s="90"/>
      <c r="CG2023" s="90"/>
      <c r="CH2023" s="90"/>
      <c r="CI2023" s="22"/>
      <c r="CJ2023" s="87">
        <f t="shared" si="630"/>
        <v>3</v>
      </c>
      <c r="CK2023" s="87">
        <f t="shared" si="631"/>
        <v>12</v>
      </c>
      <c r="CL2023" s="22" t="s">
        <v>5125</v>
      </c>
      <c r="CM2023" s="22" t="s">
        <v>7352</v>
      </c>
    </row>
    <row r="2024" spans="1:91" s="85" customFormat="1" ht="14.45" customHeight="1" x14ac:dyDescent="0.25">
      <c r="A2024" s="75">
        <f t="shared" si="633"/>
        <v>2022</v>
      </c>
      <c r="B2024" s="236" t="s">
        <v>102</v>
      </c>
      <c r="C2024" s="270" t="s">
        <v>7345</v>
      </c>
      <c r="D2024" s="265">
        <v>145674223</v>
      </c>
      <c r="E2024" s="241">
        <v>5320007898</v>
      </c>
      <c r="F2024" s="231">
        <v>46084</v>
      </c>
      <c r="G2024" s="265" t="s">
        <v>612</v>
      </c>
      <c r="H2024" s="265" t="s">
        <v>2213</v>
      </c>
      <c r="I2024" s="265" t="s">
        <v>105</v>
      </c>
      <c r="J2024" s="265" t="s">
        <v>518</v>
      </c>
      <c r="K2024" s="265" t="s">
        <v>242</v>
      </c>
      <c r="L2024" s="231">
        <v>46111</v>
      </c>
      <c r="M2024" s="265">
        <v>0</v>
      </c>
      <c r="N2024" s="75" t="s">
        <v>7346</v>
      </c>
      <c r="O2024" s="75" t="s">
        <v>7347</v>
      </c>
      <c r="P2024" s="85">
        <v>2830050189</v>
      </c>
      <c r="Q2024" s="231">
        <v>46097</v>
      </c>
      <c r="R2024" s="241">
        <v>1209393663</v>
      </c>
      <c r="S2024" s="241">
        <v>224323287</v>
      </c>
      <c r="T2024" s="231">
        <v>46097</v>
      </c>
      <c r="U2024" s="261">
        <v>17321.967000000001</v>
      </c>
      <c r="V2024" s="261">
        <v>16698.902999999998</v>
      </c>
      <c r="W2024" s="241">
        <v>20</v>
      </c>
      <c r="X2024" s="241">
        <v>0</v>
      </c>
      <c r="Y2024" s="270" t="s">
        <v>7348</v>
      </c>
      <c r="Z2024" s="241" t="s">
        <v>258</v>
      </c>
      <c r="AA2024" s="85" t="s">
        <v>595</v>
      </c>
      <c r="AB2024" s="265" t="s">
        <v>6089</v>
      </c>
      <c r="AC2024" s="270" t="s">
        <v>7345</v>
      </c>
      <c r="AD2024" s="75" t="s">
        <v>113</v>
      </c>
      <c r="AE2024" s="74">
        <v>46099</v>
      </c>
      <c r="AF2024" s="130">
        <v>46098.416666666664</v>
      </c>
      <c r="AG2024" s="130">
        <v>46097.625</v>
      </c>
      <c r="AH2024" s="130">
        <v>46097.625</v>
      </c>
      <c r="AI2024" s="74">
        <v>46099</v>
      </c>
      <c r="AJ2024" s="241"/>
      <c r="AK2024" s="74">
        <v>46099</v>
      </c>
      <c r="AL2024" s="74">
        <v>46104</v>
      </c>
      <c r="AM2024" s="241"/>
      <c r="AN2024" s="101">
        <v>46104</v>
      </c>
      <c r="AO2024" s="95" t="s">
        <v>121</v>
      </c>
      <c r="AP2024" s="95" t="s">
        <v>121</v>
      </c>
      <c r="AQ2024" s="95" t="s">
        <v>121</v>
      </c>
      <c r="AR2024" s="95" t="s">
        <v>121</v>
      </c>
      <c r="AS2024" s="95" t="s">
        <v>121</v>
      </c>
      <c r="AT2024" s="95" t="s">
        <v>121</v>
      </c>
      <c r="AU2024" s="241" t="s">
        <v>5120</v>
      </c>
      <c r="AV2024" s="297">
        <v>46097</v>
      </c>
      <c r="AW2024" s="85">
        <v>0</v>
      </c>
      <c r="AX2024" s="85">
        <v>0</v>
      </c>
      <c r="AZ2024" s="271"/>
      <c r="BT2024" s="75">
        <f>IF(COUNTIF($C$3:C2024, C2024)=1, 1, 0)</f>
        <v>0</v>
      </c>
      <c r="BU2024" s="337" t="s">
        <v>7351</v>
      </c>
      <c r="BV2024" s="340">
        <v>46099</v>
      </c>
      <c r="BZ2024" s="87">
        <f t="shared" si="634"/>
        <v>10</v>
      </c>
      <c r="CA2024" s="22"/>
      <c r="CB2024" s="88">
        <f t="shared" ref="CB2024:CB2087" si="635">WEEKNUM(BV2024,)</f>
        <v>12</v>
      </c>
      <c r="CC2024" s="89"/>
      <c r="CD2024" s="22"/>
      <c r="CE2024" s="87">
        <f t="shared" si="629"/>
        <v>3</v>
      </c>
      <c r="CF2024" s="90"/>
      <c r="CG2024" s="90"/>
      <c r="CH2024" s="90"/>
      <c r="CI2024" s="22"/>
      <c r="CJ2024" s="87">
        <f t="shared" si="630"/>
        <v>3</v>
      </c>
      <c r="CK2024" s="87">
        <f t="shared" si="631"/>
        <v>12</v>
      </c>
      <c r="CL2024" s="22" t="s">
        <v>5125</v>
      </c>
      <c r="CM2024" s="22" t="s">
        <v>7352</v>
      </c>
    </row>
    <row r="2025" spans="1:91" s="143" customFormat="1" ht="14.45" customHeight="1" x14ac:dyDescent="0.25">
      <c r="A2025" s="75">
        <f t="shared" si="633"/>
        <v>2023</v>
      </c>
      <c r="B2025" s="236" t="s">
        <v>102</v>
      </c>
      <c r="C2025" s="402" t="s">
        <v>7353</v>
      </c>
      <c r="D2025" s="352">
        <v>145681229</v>
      </c>
      <c r="E2025" s="403">
        <v>5320007939</v>
      </c>
      <c r="F2025" s="404">
        <v>46090</v>
      </c>
      <c r="G2025" s="352" t="s">
        <v>7029</v>
      </c>
      <c r="H2025" s="352" t="s">
        <v>2213</v>
      </c>
      <c r="I2025" s="352" t="s">
        <v>105</v>
      </c>
      <c r="J2025" s="352" t="s">
        <v>518</v>
      </c>
      <c r="K2025" s="352" t="s">
        <v>242</v>
      </c>
      <c r="L2025" s="404">
        <v>46118</v>
      </c>
      <c r="M2025" s="352">
        <v>0</v>
      </c>
      <c r="N2025" s="139" t="s">
        <v>7354</v>
      </c>
      <c r="O2025" s="139" t="s">
        <v>7355</v>
      </c>
      <c r="P2025" s="143">
        <v>2830050173</v>
      </c>
      <c r="Q2025" s="404">
        <v>46097</v>
      </c>
      <c r="R2025" s="403">
        <v>1209393601</v>
      </c>
      <c r="S2025" s="403">
        <v>224323333</v>
      </c>
      <c r="T2025" s="404">
        <v>46097</v>
      </c>
      <c r="U2025" s="492">
        <v>2486.8000000000002</v>
      </c>
      <c r="V2025" s="492">
        <v>2420.9059999999999</v>
      </c>
      <c r="W2025" s="403">
        <v>3</v>
      </c>
      <c r="X2025" s="403">
        <v>0</v>
      </c>
      <c r="Y2025" s="406" t="s">
        <v>7356</v>
      </c>
      <c r="Z2025" s="403" t="s">
        <v>258</v>
      </c>
      <c r="AA2025" s="143" t="s">
        <v>595</v>
      </c>
      <c r="AB2025" s="352" t="s">
        <v>6089</v>
      </c>
      <c r="AC2025" s="406" t="s">
        <v>7353</v>
      </c>
      <c r="AD2025" s="139" t="s">
        <v>113</v>
      </c>
      <c r="AE2025" s="404">
        <v>46100</v>
      </c>
      <c r="AF2025" s="417">
        <v>46098.416666666664</v>
      </c>
      <c r="AG2025" s="417">
        <v>46097.625</v>
      </c>
      <c r="AH2025" s="417">
        <v>46097.625</v>
      </c>
      <c r="AI2025" s="138">
        <v>46099</v>
      </c>
      <c r="AJ2025" s="403"/>
      <c r="AK2025" s="404">
        <v>46099</v>
      </c>
      <c r="AL2025" s="74">
        <v>46104</v>
      </c>
      <c r="AM2025" s="403"/>
      <c r="AN2025" s="101">
        <v>46104</v>
      </c>
      <c r="AO2025" s="81" t="s">
        <v>121</v>
      </c>
      <c r="AP2025" s="81" t="s">
        <v>121</v>
      </c>
      <c r="AQ2025" s="81" t="s">
        <v>121</v>
      </c>
      <c r="AR2025" s="81" t="s">
        <v>121</v>
      </c>
      <c r="AS2025" s="81" t="s">
        <v>121</v>
      </c>
      <c r="AT2025" s="81" t="s">
        <v>121</v>
      </c>
      <c r="AU2025" s="224" t="s">
        <v>5120</v>
      </c>
      <c r="AV2025" s="418">
        <v>46097</v>
      </c>
      <c r="AW2025" s="143" t="s">
        <v>7357</v>
      </c>
      <c r="AX2025" s="143" t="s">
        <v>7358</v>
      </c>
      <c r="AZ2025" s="408"/>
      <c r="BT2025" s="139">
        <f>IF(COUNTIF($C$3:C2025, C2025)=1, 1, 0)</f>
        <v>1</v>
      </c>
      <c r="BU2025" s="420" t="s">
        <v>7359</v>
      </c>
      <c r="BV2025" s="421">
        <v>46099</v>
      </c>
      <c r="BZ2025" s="87">
        <f t="shared" si="634"/>
        <v>11</v>
      </c>
      <c r="CA2025" s="255"/>
      <c r="CB2025" s="88">
        <f t="shared" si="635"/>
        <v>12</v>
      </c>
      <c r="CC2025" s="256"/>
      <c r="CD2025" s="255"/>
      <c r="CE2025" s="254">
        <f t="shared" si="629"/>
        <v>3</v>
      </c>
      <c r="CF2025" s="257"/>
      <c r="CG2025" s="257"/>
      <c r="CH2025" s="257"/>
      <c r="CI2025" s="255"/>
      <c r="CJ2025" s="254">
        <f t="shared" si="630"/>
        <v>3</v>
      </c>
      <c r="CK2025" s="254">
        <f t="shared" si="631"/>
        <v>12</v>
      </c>
      <c r="CL2025" s="22" t="s">
        <v>5125</v>
      </c>
      <c r="CM2025" s="22" t="s">
        <v>7360</v>
      </c>
    </row>
    <row r="2026" spans="1:91" s="85" customFormat="1" ht="14.45" customHeight="1" x14ac:dyDescent="0.25">
      <c r="A2026" s="75">
        <f t="shared" si="633"/>
        <v>2024</v>
      </c>
      <c r="B2026" s="236" t="s">
        <v>102</v>
      </c>
      <c r="C2026" s="301" t="s">
        <v>7353</v>
      </c>
      <c r="D2026" s="265">
        <v>145560145</v>
      </c>
      <c r="E2026" s="241">
        <v>5320007939</v>
      </c>
      <c r="F2026" s="231">
        <v>46090</v>
      </c>
      <c r="G2026" s="265" t="s">
        <v>7029</v>
      </c>
      <c r="H2026" s="265" t="s">
        <v>2213</v>
      </c>
      <c r="I2026" s="265" t="s">
        <v>105</v>
      </c>
      <c r="J2026" s="265" t="s">
        <v>518</v>
      </c>
      <c r="K2026" s="265" t="s">
        <v>242</v>
      </c>
      <c r="L2026" s="231">
        <v>46120</v>
      </c>
      <c r="M2026" s="265">
        <v>40</v>
      </c>
      <c r="N2026" s="75" t="s">
        <v>7354</v>
      </c>
      <c r="O2026" s="75" t="s">
        <v>7355</v>
      </c>
      <c r="P2026" s="85">
        <v>2830050174</v>
      </c>
      <c r="Q2026" s="231">
        <v>46097</v>
      </c>
      <c r="R2026" s="241">
        <v>1209393603</v>
      </c>
      <c r="S2026" s="241">
        <v>224323330</v>
      </c>
      <c r="T2026" s="231">
        <v>46097</v>
      </c>
      <c r="U2026" s="491">
        <v>12926.401</v>
      </c>
      <c r="V2026" s="491">
        <v>12583.804</v>
      </c>
      <c r="W2026" s="241">
        <v>14</v>
      </c>
      <c r="X2026" s="241">
        <v>0</v>
      </c>
      <c r="Y2026" s="270" t="s">
        <v>7356</v>
      </c>
      <c r="Z2026" s="241" t="s">
        <v>258</v>
      </c>
      <c r="AA2026" s="85" t="s">
        <v>595</v>
      </c>
      <c r="AB2026" s="265" t="s">
        <v>6089</v>
      </c>
      <c r="AC2026" s="270" t="s">
        <v>7353</v>
      </c>
      <c r="AD2026" s="75" t="s">
        <v>113</v>
      </c>
      <c r="AE2026" s="404">
        <v>46100</v>
      </c>
      <c r="AF2026" s="130">
        <v>46098.416666666664</v>
      </c>
      <c r="AG2026" s="130">
        <v>46097.625</v>
      </c>
      <c r="AH2026" s="130">
        <v>46097.625</v>
      </c>
      <c r="AI2026" s="74">
        <v>46099</v>
      </c>
      <c r="AJ2026" s="241"/>
      <c r="AK2026" s="404">
        <v>46099</v>
      </c>
      <c r="AL2026" s="74">
        <v>46104</v>
      </c>
      <c r="AM2026" s="241"/>
      <c r="AN2026" s="101">
        <v>46104</v>
      </c>
      <c r="AO2026" s="81" t="s">
        <v>121</v>
      </c>
      <c r="AP2026" s="81" t="s">
        <v>121</v>
      </c>
      <c r="AQ2026" s="81" t="s">
        <v>121</v>
      </c>
      <c r="AR2026" s="81" t="s">
        <v>121</v>
      </c>
      <c r="AS2026" s="81" t="s">
        <v>121</v>
      </c>
      <c r="AT2026" s="81" t="s">
        <v>121</v>
      </c>
      <c r="AU2026" s="224" t="s">
        <v>5120</v>
      </c>
      <c r="AV2026" s="134">
        <v>46097</v>
      </c>
      <c r="AW2026" s="75">
        <f>_xlfn.XLOOKUP(D2026,'[1]OPS Loading report'!$E:$E,'[1]OPS Loading report'!$G:$G)</f>
        <v>0</v>
      </c>
      <c r="AX2026" s="85">
        <v>0</v>
      </c>
      <c r="AZ2026" s="271"/>
      <c r="BT2026" s="75">
        <f>IF(COUNTIF($C$3:C2026, C2026)=1, 1, 0)</f>
        <v>0</v>
      </c>
      <c r="BU2026" s="420" t="s">
        <v>7359</v>
      </c>
      <c r="BV2026" s="421">
        <v>46099</v>
      </c>
      <c r="BZ2026" s="87">
        <f t="shared" si="634"/>
        <v>11</v>
      </c>
      <c r="CA2026" s="22"/>
      <c r="CB2026" s="88">
        <f t="shared" si="635"/>
        <v>12</v>
      </c>
      <c r="CC2026" s="89"/>
      <c r="CD2026" s="22"/>
      <c r="CE2026" s="87">
        <f t="shared" si="629"/>
        <v>3</v>
      </c>
      <c r="CF2026" s="90">
        <v>13126701</v>
      </c>
      <c r="CG2026" s="90"/>
      <c r="CH2026" s="90">
        <v>13126701</v>
      </c>
      <c r="CI2026" s="22">
        <v>26201</v>
      </c>
      <c r="CJ2026" s="87">
        <f t="shared" si="630"/>
        <v>3</v>
      </c>
      <c r="CK2026" s="87">
        <f t="shared" si="631"/>
        <v>12</v>
      </c>
      <c r="CL2026" s="22" t="s">
        <v>5125</v>
      </c>
      <c r="CM2026" s="22" t="s">
        <v>7360</v>
      </c>
    </row>
    <row r="2027" spans="1:91" s="85" customFormat="1" ht="14.45" customHeight="1" x14ac:dyDescent="0.25">
      <c r="A2027" s="75">
        <f t="shared" si="633"/>
        <v>2025</v>
      </c>
      <c r="B2027" s="236" t="s">
        <v>102</v>
      </c>
      <c r="C2027" s="270" t="s">
        <v>7361</v>
      </c>
      <c r="D2027" s="265">
        <v>145717373</v>
      </c>
      <c r="E2027" s="241">
        <v>5320007974</v>
      </c>
      <c r="F2027" s="231">
        <v>46090</v>
      </c>
      <c r="G2027" s="265" t="s">
        <v>612</v>
      </c>
      <c r="H2027" s="265" t="s">
        <v>2213</v>
      </c>
      <c r="I2027" s="265" t="s">
        <v>105</v>
      </c>
      <c r="J2027" s="265" t="s">
        <v>518</v>
      </c>
      <c r="K2027" s="265" t="s">
        <v>242</v>
      </c>
      <c r="L2027" s="231">
        <v>46118</v>
      </c>
      <c r="M2027" s="265">
        <v>40</v>
      </c>
      <c r="N2027" s="75" t="s">
        <v>7362</v>
      </c>
      <c r="O2027" s="75" t="s">
        <v>7363</v>
      </c>
      <c r="P2027" s="85">
        <v>2830050119</v>
      </c>
      <c r="Q2027" s="231">
        <v>46096</v>
      </c>
      <c r="R2027" s="241">
        <v>1209393480</v>
      </c>
      <c r="S2027" s="241">
        <v>224323346</v>
      </c>
      <c r="T2027" s="231">
        <v>46096</v>
      </c>
      <c r="U2027" s="261">
        <v>16170.923000000001</v>
      </c>
      <c r="V2027" s="261">
        <v>15742.329</v>
      </c>
      <c r="W2027" s="241">
        <v>18</v>
      </c>
      <c r="X2027" s="241">
        <v>0</v>
      </c>
      <c r="Y2027" s="270" t="s">
        <v>7364</v>
      </c>
      <c r="Z2027" s="241" t="s">
        <v>258</v>
      </c>
      <c r="AA2027" s="85" t="s">
        <v>595</v>
      </c>
      <c r="AB2027" s="265" t="s">
        <v>6089</v>
      </c>
      <c r="AC2027" s="270" t="s">
        <v>7361</v>
      </c>
      <c r="AD2027" s="75" t="s">
        <v>113</v>
      </c>
      <c r="AE2027" s="74">
        <v>46099</v>
      </c>
      <c r="AF2027" s="130">
        <v>46098.416666666664</v>
      </c>
      <c r="AG2027" s="130">
        <v>46097.625</v>
      </c>
      <c r="AH2027" s="130">
        <v>46097.625</v>
      </c>
      <c r="AI2027" s="74">
        <v>46099</v>
      </c>
      <c r="AJ2027" s="241"/>
      <c r="AK2027" s="74">
        <v>46099</v>
      </c>
      <c r="AL2027" s="74">
        <v>46104</v>
      </c>
      <c r="AM2027" s="241"/>
      <c r="AN2027" s="101">
        <v>46104</v>
      </c>
      <c r="AO2027" s="81" t="s">
        <v>121</v>
      </c>
      <c r="AP2027" s="81" t="s">
        <v>121</v>
      </c>
      <c r="AQ2027" s="81" t="s">
        <v>121</v>
      </c>
      <c r="AR2027" s="81" t="s">
        <v>121</v>
      </c>
      <c r="AS2027" s="81" t="s">
        <v>121</v>
      </c>
      <c r="AT2027" s="81" t="s">
        <v>121</v>
      </c>
      <c r="AU2027" s="224" t="s">
        <v>5120</v>
      </c>
      <c r="AV2027" s="134">
        <v>46096</v>
      </c>
      <c r="AW2027" s="85" t="s">
        <v>7365</v>
      </c>
      <c r="AX2027" s="85" t="s">
        <v>7366</v>
      </c>
      <c r="AZ2027" s="271"/>
      <c r="BT2027" s="75">
        <f>IF(COUNTIF($C$3:C2027, C2027)=1, 1, 0)</f>
        <v>1</v>
      </c>
      <c r="BU2027" s="337" t="s">
        <v>7367</v>
      </c>
      <c r="BV2027" s="340">
        <v>46099</v>
      </c>
      <c r="BZ2027" s="87">
        <f t="shared" si="634"/>
        <v>11</v>
      </c>
      <c r="CA2027" s="22"/>
      <c r="CB2027" s="88">
        <f t="shared" si="635"/>
        <v>12</v>
      </c>
      <c r="CC2027" s="89"/>
      <c r="CD2027" s="22"/>
      <c r="CE2027" s="87">
        <f t="shared" si="629"/>
        <v>3</v>
      </c>
      <c r="CF2027" s="90">
        <v>13126701</v>
      </c>
      <c r="CG2027" s="90"/>
      <c r="CH2027" s="90">
        <v>13126701</v>
      </c>
      <c r="CI2027" s="22">
        <v>26201</v>
      </c>
      <c r="CJ2027" s="87">
        <f t="shared" si="630"/>
        <v>3</v>
      </c>
      <c r="CK2027" s="87">
        <f t="shared" si="631"/>
        <v>11</v>
      </c>
      <c r="CL2027" s="22" t="s">
        <v>5125</v>
      </c>
      <c r="CM2027" s="22" t="s">
        <v>7368</v>
      </c>
    </row>
    <row r="2028" spans="1:91" s="85" customFormat="1" ht="14.45" customHeight="1" x14ac:dyDescent="0.25">
      <c r="A2028" s="75">
        <f t="shared" si="633"/>
        <v>2026</v>
      </c>
      <c r="B2028" s="265" t="s">
        <v>102</v>
      </c>
      <c r="C2028" s="270" t="s">
        <v>7361</v>
      </c>
      <c r="D2028" s="265">
        <v>145717380</v>
      </c>
      <c r="E2028" s="241">
        <v>5320007974</v>
      </c>
      <c r="F2028" s="231">
        <v>46090</v>
      </c>
      <c r="G2028" s="265" t="s">
        <v>612</v>
      </c>
      <c r="H2028" s="265" t="s">
        <v>2213</v>
      </c>
      <c r="I2028" s="265" t="s">
        <v>105</v>
      </c>
      <c r="J2028" s="265" t="s">
        <v>518</v>
      </c>
      <c r="K2028" s="265" t="s">
        <v>242</v>
      </c>
      <c r="L2028" s="231">
        <v>46118</v>
      </c>
      <c r="M2028" s="265">
        <v>0</v>
      </c>
      <c r="N2028" s="75" t="s">
        <v>7362</v>
      </c>
      <c r="O2028" s="75" t="s">
        <v>7363</v>
      </c>
      <c r="P2028" s="85">
        <v>2830050120</v>
      </c>
      <c r="Q2028" s="231">
        <v>46096</v>
      </c>
      <c r="R2028" s="241">
        <v>1209393481</v>
      </c>
      <c r="S2028" s="241">
        <v>224323347</v>
      </c>
      <c r="T2028" s="231">
        <v>46096</v>
      </c>
      <c r="U2028" s="261">
        <v>1967.1220000000001</v>
      </c>
      <c r="V2028" s="261">
        <v>1914.963</v>
      </c>
      <c r="W2028" s="241">
        <v>3</v>
      </c>
      <c r="X2028" s="241">
        <v>0</v>
      </c>
      <c r="Y2028" s="270" t="s">
        <v>7364</v>
      </c>
      <c r="Z2028" s="241" t="s">
        <v>258</v>
      </c>
      <c r="AA2028" s="85" t="s">
        <v>595</v>
      </c>
      <c r="AB2028" s="265" t="s">
        <v>6089</v>
      </c>
      <c r="AC2028" s="270" t="s">
        <v>7361</v>
      </c>
      <c r="AD2028" s="75" t="s">
        <v>113</v>
      </c>
      <c r="AE2028" s="74">
        <v>46099</v>
      </c>
      <c r="AF2028" s="130">
        <v>46098.416666666664</v>
      </c>
      <c r="AG2028" s="130">
        <v>46097.625</v>
      </c>
      <c r="AH2028" s="130">
        <v>46097.625</v>
      </c>
      <c r="AI2028" s="74">
        <v>46099</v>
      </c>
      <c r="AJ2028" s="241"/>
      <c r="AK2028" s="74">
        <v>46099</v>
      </c>
      <c r="AL2028" s="74">
        <v>46104</v>
      </c>
      <c r="AM2028" s="241"/>
      <c r="AN2028" s="101">
        <v>46104</v>
      </c>
      <c r="AO2028" s="81" t="s">
        <v>121</v>
      </c>
      <c r="AP2028" s="81" t="s">
        <v>121</v>
      </c>
      <c r="AQ2028" s="81" t="s">
        <v>121</v>
      </c>
      <c r="AR2028" s="81" t="s">
        <v>121</v>
      </c>
      <c r="AS2028" s="81" t="s">
        <v>121</v>
      </c>
      <c r="AT2028" s="81" t="s">
        <v>121</v>
      </c>
      <c r="AU2028" s="224" t="s">
        <v>5120</v>
      </c>
      <c r="AV2028" s="134">
        <v>46096</v>
      </c>
      <c r="AW2028" s="85">
        <v>0</v>
      </c>
      <c r="AX2028" s="85">
        <v>0</v>
      </c>
      <c r="AZ2028" s="271"/>
      <c r="BT2028" s="75">
        <f>IF(COUNTIF($C$3:C2028, C2028)=1, 1, 0)</f>
        <v>0</v>
      </c>
      <c r="BU2028" s="337" t="s">
        <v>7367</v>
      </c>
      <c r="BV2028" s="340">
        <v>46099</v>
      </c>
      <c r="BZ2028" s="87">
        <f t="shared" si="634"/>
        <v>11</v>
      </c>
      <c r="CA2028" s="22"/>
      <c r="CB2028" s="88">
        <f t="shared" si="635"/>
        <v>12</v>
      </c>
      <c r="CC2028" s="89"/>
      <c r="CD2028" s="22"/>
      <c r="CE2028" s="87">
        <f t="shared" si="629"/>
        <v>3</v>
      </c>
      <c r="CF2028" s="90"/>
      <c r="CG2028" s="90"/>
      <c r="CH2028" s="90"/>
      <c r="CI2028" s="22"/>
      <c r="CJ2028" s="87">
        <f t="shared" si="630"/>
        <v>3</v>
      </c>
      <c r="CK2028" s="87">
        <f t="shared" si="631"/>
        <v>11</v>
      </c>
      <c r="CL2028" s="22" t="s">
        <v>5125</v>
      </c>
      <c r="CM2028" s="22" t="s">
        <v>7368</v>
      </c>
    </row>
    <row r="2029" spans="1:91" s="143" customFormat="1" ht="14.45" customHeight="1" x14ac:dyDescent="0.25">
      <c r="A2029" s="75">
        <f t="shared" si="633"/>
        <v>2027</v>
      </c>
      <c r="B2029" s="265" t="s">
        <v>102</v>
      </c>
      <c r="C2029" s="270" t="s">
        <v>7361</v>
      </c>
      <c r="D2029" s="352">
        <v>145717384</v>
      </c>
      <c r="E2029" s="403">
        <v>5320007975</v>
      </c>
      <c r="F2029" s="404">
        <v>46090</v>
      </c>
      <c r="G2029" s="352" t="s">
        <v>612</v>
      </c>
      <c r="H2029" s="352" t="s">
        <v>2213</v>
      </c>
      <c r="I2029" s="352" t="s">
        <v>105</v>
      </c>
      <c r="J2029" s="352" t="s">
        <v>518</v>
      </c>
      <c r="K2029" s="352" t="s">
        <v>242</v>
      </c>
      <c r="L2029" s="404">
        <v>46118</v>
      </c>
      <c r="M2029" s="352">
        <v>40</v>
      </c>
      <c r="N2029" s="139" t="s">
        <v>7369</v>
      </c>
      <c r="O2029" s="139" t="s">
        <v>7370</v>
      </c>
      <c r="P2029" s="143">
        <v>2830050175</v>
      </c>
      <c r="Q2029" s="404">
        <v>46097</v>
      </c>
      <c r="R2029" s="403">
        <v>1209393612</v>
      </c>
      <c r="S2029" s="403">
        <v>224323967</v>
      </c>
      <c r="T2029" s="404">
        <v>46097</v>
      </c>
      <c r="U2029" s="405">
        <v>16079.707</v>
      </c>
      <c r="V2029" s="405">
        <v>15653.531999999999</v>
      </c>
      <c r="W2029" s="403">
        <v>18</v>
      </c>
      <c r="X2029" s="403">
        <v>0</v>
      </c>
      <c r="Y2029" s="406" t="s">
        <v>7371</v>
      </c>
      <c r="Z2029" s="403" t="s">
        <v>258</v>
      </c>
      <c r="AA2029" s="143" t="s">
        <v>595</v>
      </c>
      <c r="AB2029" s="352" t="s">
        <v>6089</v>
      </c>
      <c r="AC2029" s="270" t="s">
        <v>7361</v>
      </c>
      <c r="AD2029" s="139" t="s">
        <v>113</v>
      </c>
      <c r="AE2029" s="74">
        <v>46099</v>
      </c>
      <c r="AF2029" s="417">
        <v>46098.416666666664</v>
      </c>
      <c r="AG2029" s="417">
        <v>46097.625</v>
      </c>
      <c r="AH2029" s="417">
        <v>46097.625</v>
      </c>
      <c r="AI2029" s="138">
        <v>46099</v>
      </c>
      <c r="AJ2029" s="403"/>
      <c r="AK2029" s="74">
        <v>46099</v>
      </c>
      <c r="AL2029" s="74">
        <v>46104</v>
      </c>
      <c r="AM2029" s="403"/>
      <c r="AN2029" s="101">
        <v>46104</v>
      </c>
      <c r="AO2029" s="81" t="s">
        <v>121</v>
      </c>
      <c r="AP2029" s="81" t="s">
        <v>121</v>
      </c>
      <c r="AQ2029" s="81" t="s">
        <v>121</v>
      </c>
      <c r="AR2029" s="81" t="s">
        <v>121</v>
      </c>
      <c r="AS2029" s="81" t="s">
        <v>121</v>
      </c>
      <c r="AT2029" s="81" t="s">
        <v>121</v>
      </c>
      <c r="AU2029" s="224" t="s">
        <v>5120</v>
      </c>
      <c r="AV2029" s="418">
        <v>46097</v>
      </c>
      <c r="AW2029" s="143" t="s">
        <v>7372</v>
      </c>
      <c r="AX2029" s="143" t="s">
        <v>7373</v>
      </c>
      <c r="AZ2029" s="408"/>
      <c r="BT2029" s="139">
        <f>IF(COUNTIF($C$3:C2029, C2029)=1, 1, 0)</f>
        <v>0</v>
      </c>
      <c r="BU2029" s="337" t="s">
        <v>7367</v>
      </c>
      <c r="BV2029" s="340">
        <v>46099</v>
      </c>
      <c r="BZ2029" s="87">
        <f t="shared" si="634"/>
        <v>11</v>
      </c>
      <c r="CA2029" s="255"/>
      <c r="CB2029" s="88">
        <f t="shared" si="635"/>
        <v>12</v>
      </c>
      <c r="CC2029" s="256"/>
      <c r="CD2029" s="255"/>
      <c r="CE2029" s="254">
        <f t="shared" si="629"/>
        <v>3</v>
      </c>
      <c r="CF2029" s="90">
        <v>13126701</v>
      </c>
      <c r="CG2029" s="90"/>
      <c r="CH2029" s="90">
        <v>13126701</v>
      </c>
      <c r="CI2029" s="22">
        <v>26201</v>
      </c>
      <c r="CJ2029" s="254">
        <f t="shared" si="630"/>
        <v>3</v>
      </c>
      <c r="CK2029" s="254">
        <f t="shared" si="631"/>
        <v>12</v>
      </c>
      <c r="CL2029" s="22" t="s">
        <v>5125</v>
      </c>
      <c r="CM2029" s="22" t="s">
        <v>7368</v>
      </c>
    </row>
    <row r="2030" spans="1:91" s="85" customFormat="1" ht="14.45" customHeight="1" x14ac:dyDescent="0.25">
      <c r="A2030" s="75">
        <f t="shared" si="633"/>
        <v>2028</v>
      </c>
      <c r="B2030" s="265" t="s">
        <v>102</v>
      </c>
      <c r="C2030" s="270" t="s">
        <v>7361</v>
      </c>
      <c r="D2030" s="265">
        <v>145717392</v>
      </c>
      <c r="E2030" s="241">
        <v>5320007975</v>
      </c>
      <c r="F2030" s="231">
        <v>46090</v>
      </c>
      <c r="G2030" s="265" t="s">
        <v>612</v>
      </c>
      <c r="H2030" s="265" t="s">
        <v>2213</v>
      </c>
      <c r="I2030" s="265" t="s">
        <v>105</v>
      </c>
      <c r="J2030" s="265" t="s">
        <v>518</v>
      </c>
      <c r="K2030" s="265" t="s">
        <v>242</v>
      </c>
      <c r="L2030" s="231">
        <v>46118</v>
      </c>
      <c r="M2030" s="265">
        <v>0</v>
      </c>
      <c r="N2030" s="75" t="s">
        <v>7369</v>
      </c>
      <c r="O2030" s="75" t="s">
        <v>7370</v>
      </c>
      <c r="P2030" s="85">
        <v>2830050176</v>
      </c>
      <c r="Q2030" s="231">
        <v>46097</v>
      </c>
      <c r="R2030" s="241">
        <v>1209393613</v>
      </c>
      <c r="S2030" s="241">
        <v>224323979</v>
      </c>
      <c r="T2030" s="231">
        <v>46097</v>
      </c>
      <c r="U2030" s="261">
        <v>1546.7570000000001</v>
      </c>
      <c r="V2030" s="261">
        <v>1505.7629999999999</v>
      </c>
      <c r="W2030" s="241">
        <v>2</v>
      </c>
      <c r="X2030" s="241">
        <v>0</v>
      </c>
      <c r="Y2030" s="270" t="s">
        <v>7371</v>
      </c>
      <c r="Z2030" s="241" t="s">
        <v>258</v>
      </c>
      <c r="AA2030" s="85" t="s">
        <v>595</v>
      </c>
      <c r="AB2030" s="265" t="s">
        <v>6089</v>
      </c>
      <c r="AC2030" s="270" t="s">
        <v>7361</v>
      </c>
      <c r="AD2030" s="75" t="s">
        <v>113</v>
      </c>
      <c r="AE2030" s="74">
        <v>46099</v>
      </c>
      <c r="AF2030" s="130">
        <v>46098.416666666664</v>
      </c>
      <c r="AG2030" s="130">
        <v>46097.625</v>
      </c>
      <c r="AH2030" s="130">
        <v>46097.625</v>
      </c>
      <c r="AI2030" s="74">
        <v>46099</v>
      </c>
      <c r="AJ2030" s="241"/>
      <c r="AK2030" s="74">
        <v>46099</v>
      </c>
      <c r="AL2030" s="74">
        <v>46104</v>
      </c>
      <c r="AM2030" s="241"/>
      <c r="AN2030" s="101">
        <v>46104</v>
      </c>
      <c r="AO2030" s="81" t="s">
        <v>121</v>
      </c>
      <c r="AP2030" s="81" t="s">
        <v>121</v>
      </c>
      <c r="AQ2030" s="81" t="s">
        <v>121</v>
      </c>
      <c r="AR2030" s="81" t="s">
        <v>121</v>
      </c>
      <c r="AS2030" s="81" t="s">
        <v>121</v>
      </c>
      <c r="AT2030" s="81" t="s">
        <v>121</v>
      </c>
      <c r="AU2030" s="224" t="s">
        <v>5120</v>
      </c>
      <c r="AV2030" s="418">
        <v>46097</v>
      </c>
      <c r="AW2030" s="85">
        <v>0</v>
      </c>
      <c r="AX2030" s="85">
        <v>0</v>
      </c>
      <c r="AZ2030" s="271"/>
      <c r="BT2030" s="75">
        <f>IF(COUNTIF($C$3:C2030, C2030)=1, 1, 0)</f>
        <v>0</v>
      </c>
      <c r="BU2030" s="337" t="s">
        <v>7367</v>
      </c>
      <c r="BV2030" s="340">
        <v>46099</v>
      </c>
      <c r="BZ2030" s="87">
        <f t="shared" si="634"/>
        <v>11</v>
      </c>
      <c r="CA2030" s="22"/>
      <c r="CB2030" s="88">
        <f t="shared" si="635"/>
        <v>12</v>
      </c>
      <c r="CC2030" s="89"/>
      <c r="CD2030" s="22"/>
      <c r="CE2030" s="87">
        <f t="shared" si="629"/>
        <v>3</v>
      </c>
      <c r="CF2030" s="90"/>
      <c r="CG2030" s="90"/>
      <c r="CH2030" s="90"/>
      <c r="CI2030" s="22"/>
      <c r="CJ2030" s="87">
        <f t="shared" si="630"/>
        <v>3</v>
      </c>
      <c r="CK2030" s="87">
        <f t="shared" si="631"/>
        <v>12</v>
      </c>
      <c r="CL2030" s="22" t="s">
        <v>5125</v>
      </c>
      <c r="CM2030" s="22" t="s">
        <v>7368</v>
      </c>
    </row>
    <row r="2031" spans="1:91" s="85" customFormat="1" ht="14.45" customHeight="1" x14ac:dyDescent="0.25">
      <c r="A2031" s="75">
        <f t="shared" si="633"/>
        <v>2029</v>
      </c>
      <c r="B2031" s="265" t="s">
        <v>102</v>
      </c>
      <c r="C2031" s="270" t="s">
        <v>7361</v>
      </c>
      <c r="D2031" s="265">
        <v>145717398</v>
      </c>
      <c r="E2031" s="241">
        <v>5320007975</v>
      </c>
      <c r="F2031" s="231">
        <v>46090</v>
      </c>
      <c r="G2031" s="265" t="s">
        <v>612</v>
      </c>
      <c r="H2031" s="265" t="s">
        <v>2213</v>
      </c>
      <c r="I2031" s="265" t="s">
        <v>105</v>
      </c>
      <c r="J2031" s="265" t="s">
        <v>518</v>
      </c>
      <c r="K2031" s="265" t="s">
        <v>242</v>
      </c>
      <c r="L2031" s="231">
        <v>46118</v>
      </c>
      <c r="M2031" s="265">
        <v>0</v>
      </c>
      <c r="N2031" s="75" t="s">
        <v>7369</v>
      </c>
      <c r="O2031" s="75" t="s">
        <v>7370</v>
      </c>
      <c r="P2031" s="85">
        <v>2830050177</v>
      </c>
      <c r="Q2031" s="231">
        <v>46097</v>
      </c>
      <c r="R2031" s="241">
        <v>1209393614</v>
      </c>
      <c r="S2031" s="241">
        <v>224323993</v>
      </c>
      <c r="T2031" s="231">
        <v>46097</v>
      </c>
      <c r="U2031" s="241">
        <v>604.64400000000001</v>
      </c>
      <c r="V2031" s="241">
        <v>586.11900000000003</v>
      </c>
      <c r="W2031" s="241">
        <v>1</v>
      </c>
      <c r="X2031" s="241">
        <v>0</v>
      </c>
      <c r="Y2031" s="270" t="s">
        <v>7371</v>
      </c>
      <c r="Z2031" s="241" t="s">
        <v>258</v>
      </c>
      <c r="AA2031" s="85" t="s">
        <v>595</v>
      </c>
      <c r="AB2031" s="265" t="s">
        <v>6089</v>
      </c>
      <c r="AC2031" s="270" t="s">
        <v>7361</v>
      </c>
      <c r="AD2031" s="75" t="s">
        <v>113</v>
      </c>
      <c r="AE2031" s="74">
        <v>46099</v>
      </c>
      <c r="AF2031" s="130">
        <v>46098.416666666664</v>
      </c>
      <c r="AG2031" s="130">
        <v>46097.625</v>
      </c>
      <c r="AH2031" s="130">
        <v>46097.625</v>
      </c>
      <c r="AI2031" s="74">
        <v>46099</v>
      </c>
      <c r="AJ2031" s="241"/>
      <c r="AK2031" s="74">
        <v>46099</v>
      </c>
      <c r="AL2031" s="74">
        <v>46104</v>
      </c>
      <c r="AM2031" s="241"/>
      <c r="AN2031" s="101">
        <v>46104</v>
      </c>
      <c r="AO2031" s="81" t="s">
        <v>121</v>
      </c>
      <c r="AP2031" s="81" t="s">
        <v>121</v>
      </c>
      <c r="AQ2031" s="81" t="s">
        <v>121</v>
      </c>
      <c r="AR2031" s="81" t="s">
        <v>121</v>
      </c>
      <c r="AS2031" s="81" t="s">
        <v>121</v>
      </c>
      <c r="AT2031" s="81" t="s">
        <v>121</v>
      </c>
      <c r="AU2031" s="224" t="s">
        <v>5120</v>
      </c>
      <c r="AV2031" s="418">
        <v>46097</v>
      </c>
      <c r="AW2031" s="85">
        <v>0</v>
      </c>
      <c r="AX2031" s="85">
        <v>0</v>
      </c>
      <c r="AZ2031" s="271"/>
      <c r="BT2031" s="75">
        <f>IF(COUNTIF($C$3:C2031, C2031)=1, 1, 0)</f>
        <v>0</v>
      </c>
      <c r="BU2031" s="337" t="s">
        <v>7367</v>
      </c>
      <c r="BV2031" s="340">
        <v>46099</v>
      </c>
      <c r="BZ2031" s="87">
        <f t="shared" si="634"/>
        <v>11</v>
      </c>
      <c r="CA2031" s="22"/>
      <c r="CB2031" s="88">
        <f t="shared" si="635"/>
        <v>12</v>
      </c>
      <c r="CC2031" s="89"/>
      <c r="CD2031" s="22"/>
      <c r="CE2031" s="87">
        <f t="shared" si="629"/>
        <v>3</v>
      </c>
      <c r="CF2031" s="90"/>
      <c r="CG2031" s="90"/>
      <c r="CH2031" s="90"/>
      <c r="CI2031" s="22"/>
      <c r="CJ2031" s="87">
        <f t="shared" si="630"/>
        <v>3</v>
      </c>
      <c r="CK2031" s="87">
        <f t="shared" si="631"/>
        <v>12</v>
      </c>
      <c r="CL2031" s="22" t="s">
        <v>5125</v>
      </c>
      <c r="CM2031" s="22" t="s">
        <v>7368</v>
      </c>
    </row>
    <row r="2032" spans="1:91" s="85" customFormat="1" ht="14.45" customHeight="1" x14ac:dyDescent="0.25">
      <c r="A2032" s="75">
        <f t="shared" si="633"/>
        <v>2030</v>
      </c>
      <c r="B2032" s="265" t="s">
        <v>102</v>
      </c>
      <c r="C2032" s="270" t="s">
        <v>7361</v>
      </c>
      <c r="D2032" s="265">
        <v>145717416</v>
      </c>
      <c r="E2032" s="241">
        <v>5320007976</v>
      </c>
      <c r="F2032" s="231">
        <v>46090</v>
      </c>
      <c r="G2032" s="265" t="s">
        <v>612</v>
      </c>
      <c r="H2032" s="265" t="s">
        <v>2213</v>
      </c>
      <c r="I2032" s="265" t="s">
        <v>105</v>
      </c>
      <c r="J2032" s="265" t="s">
        <v>518</v>
      </c>
      <c r="K2032" s="265" t="s">
        <v>242</v>
      </c>
      <c r="L2032" s="231">
        <v>46118</v>
      </c>
      <c r="M2032" s="265">
        <v>40</v>
      </c>
      <c r="N2032" s="75" t="s">
        <v>7374</v>
      </c>
      <c r="O2032" s="75" t="s">
        <v>7375</v>
      </c>
      <c r="P2032" s="85">
        <v>2830050140</v>
      </c>
      <c r="Q2032" s="231">
        <v>46096</v>
      </c>
      <c r="R2032" s="241">
        <v>1209393501</v>
      </c>
      <c r="S2032" s="241">
        <v>224325803</v>
      </c>
      <c r="T2032" s="231">
        <v>46096</v>
      </c>
      <c r="U2032" s="261">
        <v>12898.127</v>
      </c>
      <c r="V2032" s="261">
        <v>12556.279</v>
      </c>
      <c r="W2032" s="241">
        <v>14</v>
      </c>
      <c r="X2032" s="241">
        <v>0</v>
      </c>
      <c r="Y2032" s="270" t="s">
        <v>7376</v>
      </c>
      <c r="Z2032" s="241" t="s">
        <v>258</v>
      </c>
      <c r="AA2032" s="85" t="s">
        <v>595</v>
      </c>
      <c r="AB2032" s="265" t="s">
        <v>6089</v>
      </c>
      <c r="AC2032" s="270" t="s">
        <v>7361</v>
      </c>
      <c r="AD2032" s="75" t="s">
        <v>113</v>
      </c>
      <c r="AE2032" s="74">
        <v>46099</v>
      </c>
      <c r="AF2032" s="130">
        <v>46098.416666666664</v>
      </c>
      <c r="AG2032" s="130">
        <v>46097.625</v>
      </c>
      <c r="AH2032" s="130">
        <v>46097.625</v>
      </c>
      <c r="AI2032" s="74">
        <v>46099</v>
      </c>
      <c r="AJ2032" s="241"/>
      <c r="AK2032" s="74">
        <v>46099</v>
      </c>
      <c r="AL2032" s="74">
        <v>46104</v>
      </c>
      <c r="AM2032" s="241"/>
      <c r="AN2032" s="101">
        <v>46104</v>
      </c>
      <c r="AO2032" s="81" t="s">
        <v>121</v>
      </c>
      <c r="AP2032" s="81" t="s">
        <v>121</v>
      </c>
      <c r="AQ2032" s="81" t="s">
        <v>121</v>
      </c>
      <c r="AR2032" s="81" t="s">
        <v>121</v>
      </c>
      <c r="AS2032" s="81" t="s">
        <v>121</v>
      </c>
      <c r="AT2032" s="81" t="s">
        <v>121</v>
      </c>
      <c r="AU2032" s="224" t="s">
        <v>5120</v>
      </c>
      <c r="AV2032" s="134">
        <v>46096</v>
      </c>
      <c r="AW2032" s="85" t="s">
        <v>7377</v>
      </c>
      <c r="AX2032" s="85" t="s">
        <v>7378</v>
      </c>
      <c r="AZ2032" s="271"/>
      <c r="BT2032" s="75">
        <f>IF(COUNTIF($C$3:C2032, C2032)=1, 1, 0)</f>
        <v>0</v>
      </c>
      <c r="BU2032" s="337" t="s">
        <v>7367</v>
      </c>
      <c r="BV2032" s="340">
        <v>46099</v>
      </c>
      <c r="BZ2032" s="87">
        <f t="shared" si="634"/>
        <v>11</v>
      </c>
      <c r="CA2032" s="22"/>
      <c r="CB2032" s="88">
        <f t="shared" si="635"/>
        <v>12</v>
      </c>
      <c r="CC2032" s="89"/>
      <c r="CD2032" s="22"/>
      <c r="CE2032" s="87">
        <f t="shared" si="629"/>
        <v>3</v>
      </c>
      <c r="CF2032" s="90">
        <v>13126701</v>
      </c>
      <c r="CG2032" s="90"/>
      <c r="CH2032" s="90">
        <v>13126701</v>
      </c>
      <c r="CI2032" s="22">
        <v>26201</v>
      </c>
      <c r="CJ2032" s="87">
        <f t="shared" si="630"/>
        <v>3</v>
      </c>
      <c r="CK2032" s="87">
        <f t="shared" si="631"/>
        <v>11</v>
      </c>
      <c r="CL2032" s="22" t="s">
        <v>5125</v>
      </c>
      <c r="CM2032" s="22" t="s">
        <v>7368</v>
      </c>
    </row>
    <row r="2033" spans="1:91" s="85" customFormat="1" ht="14.45" customHeight="1" x14ac:dyDescent="0.25">
      <c r="A2033" s="75">
        <f t="shared" si="633"/>
        <v>2031</v>
      </c>
      <c r="B2033" s="265" t="s">
        <v>102</v>
      </c>
      <c r="C2033" s="270" t="s">
        <v>7361</v>
      </c>
      <c r="D2033" s="265">
        <v>145717419</v>
      </c>
      <c r="E2033" s="241">
        <v>5320007976</v>
      </c>
      <c r="F2033" s="231">
        <v>46090</v>
      </c>
      <c r="G2033" s="265" t="s">
        <v>612</v>
      </c>
      <c r="H2033" s="265" t="s">
        <v>2213</v>
      </c>
      <c r="I2033" s="265" t="s">
        <v>105</v>
      </c>
      <c r="J2033" s="265" t="s">
        <v>518</v>
      </c>
      <c r="K2033" s="265" t="s">
        <v>242</v>
      </c>
      <c r="L2033" s="231">
        <v>46118</v>
      </c>
      <c r="M2033" s="265">
        <v>0</v>
      </c>
      <c r="N2033" s="75" t="s">
        <v>7374</v>
      </c>
      <c r="O2033" s="75" t="s">
        <v>7375</v>
      </c>
      <c r="P2033" s="85">
        <v>2830050141</v>
      </c>
      <c r="Q2033" s="231">
        <v>46096</v>
      </c>
      <c r="R2033" s="241">
        <v>1209393502</v>
      </c>
      <c r="S2033" s="241">
        <v>224325805</v>
      </c>
      <c r="T2033" s="231">
        <v>46096</v>
      </c>
      <c r="U2033" s="261">
        <v>279.69200000000001</v>
      </c>
      <c r="V2033" s="261">
        <v>269.92</v>
      </c>
      <c r="W2033" s="241">
        <v>1</v>
      </c>
      <c r="X2033" s="241">
        <v>0</v>
      </c>
      <c r="Y2033" s="270" t="s">
        <v>7376</v>
      </c>
      <c r="Z2033" s="241" t="s">
        <v>258</v>
      </c>
      <c r="AA2033" s="85" t="s">
        <v>595</v>
      </c>
      <c r="AB2033" s="265" t="s">
        <v>6089</v>
      </c>
      <c r="AC2033" s="270" t="s">
        <v>7361</v>
      </c>
      <c r="AD2033" s="75" t="s">
        <v>113</v>
      </c>
      <c r="AE2033" s="74">
        <v>46099</v>
      </c>
      <c r="AF2033" s="130">
        <v>46098.416666666664</v>
      </c>
      <c r="AG2033" s="130">
        <v>46097.625</v>
      </c>
      <c r="AH2033" s="130">
        <v>46097.625</v>
      </c>
      <c r="AI2033" s="74">
        <v>46099</v>
      </c>
      <c r="AJ2033" s="241"/>
      <c r="AK2033" s="74">
        <v>46099</v>
      </c>
      <c r="AL2033" s="74">
        <v>46104</v>
      </c>
      <c r="AM2033" s="241"/>
      <c r="AN2033" s="101">
        <v>46104</v>
      </c>
      <c r="AO2033" s="81" t="s">
        <v>121</v>
      </c>
      <c r="AP2033" s="81" t="s">
        <v>121</v>
      </c>
      <c r="AQ2033" s="81" t="s">
        <v>121</v>
      </c>
      <c r="AR2033" s="81" t="s">
        <v>121</v>
      </c>
      <c r="AS2033" s="81" t="s">
        <v>121</v>
      </c>
      <c r="AT2033" s="81" t="s">
        <v>121</v>
      </c>
      <c r="AU2033" s="224" t="s">
        <v>5120</v>
      </c>
      <c r="AV2033" s="134">
        <v>46096</v>
      </c>
      <c r="AW2033" s="85">
        <v>0</v>
      </c>
      <c r="AX2033" s="85">
        <v>0</v>
      </c>
      <c r="AZ2033" s="271"/>
      <c r="BT2033" s="75">
        <f>IF(COUNTIF($C$3:C2033, C2033)=1, 1, 0)</f>
        <v>0</v>
      </c>
      <c r="BU2033" s="337" t="s">
        <v>7367</v>
      </c>
      <c r="BV2033" s="340">
        <v>46099</v>
      </c>
      <c r="BZ2033" s="87">
        <f t="shared" si="634"/>
        <v>11</v>
      </c>
      <c r="CA2033" s="22"/>
      <c r="CB2033" s="88">
        <f t="shared" si="635"/>
        <v>12</v>
      </c>
      <c r="CC2033" s="89"/>
      <c r="CD2033" s="22"/>
      <c r="CE2033" s="87">
        <f t="shared" si="629"/>
        <v>3</v>
      </c>
      <c r="CF2033" s="90"/>
      <c r="CG2033" s="90"/>
      <c r="CH2033" s="90"/>
      <c r="CI2033" s="22"/>
      <c r="CJ2033" s="87">
        <f t="shared" si="630"/>
        <v>3</v>
      </c>
      <c r="CK2033" s="87">
        <f t="shared" si="631"/>
        <v>11</v>
      </c>
      <c r="CL2033" s="22" t="s">
        <v>5125</v>
      </c>
      <c r="CM2033" s="22" t="s">
        <v>7368</v>
      </c>
    </row>
    <row r="2034" spans="1:91" s="85" customFormat="1" ht="14.45" customHeight="1" x14ac:dyDescent="0.25">
      <c r="A2034" s="75">
        <f t="shared" si="633"/>
        <v>2032</v>
      </c>
      <c r="B2034" s="265" t="s">
        <v>102</v>
      </c>
      <c r="C2034" s="270" t="s">
        <v>7361</v>
      </c>
      <c r="D2034" s="265">
        <v>145717436</v>
      </c>
      <c r="E2034" s="241">
        <v>5320007976</v>
      </c>
      <c r="F2034" s="231">
        <v>46090</v>
      </c>
      <c r="G2034" s="265" t="s">
        <v>612</v>
      </c>
      <c r="H2034" s="265" t="s">
        <v>2213</v>
      </c>
      <c r="I2034" s="265" t="s">
        <v>105</v>
      </c>
      <c r="J2034" s="265" t="s">
        <v>518</v>
      </c>
      <c r="K2034" s="265" t="s">
        <v>242</v>
      </c>
      <c r="L2034" s="231">
        <v>46118</v>
      </c>
      <c r="M2034" s="265">
        <v>0</v>
      </c>
      <c r="N2034" s="75" t="s">
        <v>7374</v>
      </c>
      <c r="O2034" s="75" t="s">
        <v>7375</v>
      </c>
      <c r="P2034" s="85">
        <v>2830050142</v>
      </c>
      <c r="Q2034" s="231">
        <v>46096</v>
      </c>
      <c r="R2034" s="241">
        <v>1209393503</v>
      </c>
      <c r="S2034" s="241">
        <v>224325811</v>
      </c>
      <c r="T2034" s="231">
        <v>46096</v>
      </c>
      <c r="U2034" s="261">
        <v>10384.254000000001</v>
      </c>
      <c r="V2034" s="261">
        <v>10010.82</v>
      </c>
      <c r="W2034" s="241">
        <v>12</v>
      </c>
      <c r="X2034" s="241">
        <v>0</v>
      </c>
      <c r="Y2034" s="270" t="s">
        <v>7376</v>
      </c>
      <c r="Z2034" s="241" t="s">
        <v>258</v>
      </c>
      <c r="AA2034" s="85" t="s">
        <v>595</v>
      </c>
      <c r="AB2034" s="265" t="s">
        <v>6089</v>
      </c>
      <c r="AC2034" s="270" t="s">
        <v>7361</v>
      </c>
      <c r="AD2034" s="75" t="s">
        <v>113</v>
      </c>
      <c r="AE2034" s="74">
        <v>46099</v>
      </c>
      <c r="AF2034" s="130">
        <v>46098.416666666664</v>
      </c>
      <c r="AG2034" s="130">
        <v>46097.625</v>
      </c>
      <c r="AH2034" s="130">
        <v>46097.625</v>
      </c>
      <c r="AI2034" s="74">
        <v>46099</v>
      </c>
      <c r="AJ2034" s="241"/>
      <c r="AK2034" s="74">
        <v>46099</v>
      </c>
      <c r="AL2034" s="74">
        <v>46104</v>
      </c>
      <c r="AM2034" s="241"/>
      <c r="AN2034" s="101">
        <v>46104</v>
      </c>
      <c r="AO2034" s="81" t="s">
        <v>121</v>
      </c>
      <c r="AP2034" s="81" t="s">
        <v>121</v>
      </c>
      <c r="AQ2034" s="81" t="s">
        <v>121</v>
      </c>
      <c r="AR2034" s="81" t="s">
        <v>121</v>
      </c>
      <c r="AS2034" s="81" t="s">
        <v>121</v>
      </c>
      <c r="AT2034" s="81" t="s">
        <v>121</v>
      </c>
      <c r="AU2034" s="224" t="s">
        <v>5120</v>
      </c>
      <c r="AV2034" s="134">
        <v>46096</v>
      </c>
      <c r="AW2034" s="85">
        <v>0</v>
      </c>
      <c r="AX2034" s="85">
        <v>0</v>
      </c>
      <c r="AZ2034" s="271"/>
      <c r="BT2034" s="75">
        <f>IF(COUNTIF($C$3:C2034, C2034)=1, 1, 0)</f>
        <v>0</v>
      </c>
      <c r="BU2034" s="337" t="s">
        <v>7367</v>
      </c>
      <c r="BV2034" s="340">
        <v>46099</v>
      </c>
      <c r="BZ2034" s="87">
        <f t="shared" si="634"/>
        <v>11</v>
      </c>
      <c r="CA2034" s="22"/>
      <c r="CB2034" s="88">
        <f t="shared" si="635"/>
        <v>12</v>
      </c>
      <c r="CC2034" s="89"/>
      <c r="CD2034" s="22"/>
      <c r="CE2034" s="87">
        <f t="shared" si="629"/>
        <v>3</v>
      </c>
      <c r="CF2034" s="90"/>
      <c r="CG2034" s="90"/>
      <c r="CH2034" s="90"/>
      <c r="CI2034" s="22"/>
      <c r="CJ2034" s="87">
        <f t="shared" si="630"/>
        <v>3</v>
      </c>
      <c r="CK2034" s="87">
        <f t="shared" si="631"/>
        <v>11</v>
      </c>
      <c r="CL2034" s="22" t="s">
        <v>5125</v>
      </c>
      <c r="CM2034" s="22" t="s">
        <v>7368</v>
      </c>
    </row>
    <row r="2035" spans="1:91" s="85" customFormat="1" ht="14.45" customHeight="1" x14ac:dyDescent="0.25">
      <c r="A2035" s="75">
        <f t="shared" si="633"/>
        <v>2033</v>
      </c>
      <c r="B2035" s="265" t="s">
        <v>102</v>
      </c>
      <c r="C2035" s="270" t="s">
        <v>7361</v>
      </c>
      <c r="D2035" s="265">
        <v>145368077</v>
      </c>
      <c r="E2035" s="241"/>
      <c r="F2035" s="231">
        <v>46083</v>
      </c>
      <c r="G2035" s="265" t="s">
        <v>532</v>
      </c>
      <c r="H2035" s="265" t="s">
        <v>2213</v>
      </c>
      <c r="I2035" s="265" t="s">
        <v>105</v>
      </c>
      <c r="J2035" s="265" t="s">
        <v>518</v>
      </c>
      <c r="K2035" s="265" t="s">
        <v>242</v>
      </c>
      <c r="L2035" s="231">
        <v>46111</v>
      </c>
      <c r="M2035" s="265">
        <v>40</v>
      </c>
      <c r="N2035" s="75" t="s">
        <v>7379</v>
      </c>
      <c r="O2035" s="75" t="s">
        <v>7380</v>
      </c>
      <c r="P2035" s="85">
        <v>2830050125</v>
      </c>
      <c r="Q2035" s="231">
        <v>46096</v>
      </c>
      <c r="R2035" s="241">
        <v>1209393486</v>
      </c>
      <c r="S2035" s="241">
        <v>224323150</v>
      </c>
      <c r="T2035" s="231">
        <v>46096</v>
      </c>
      <c r="U2035" s="261">
        <v>15432.602999999999</v>
      </c>
      <c r="V2035" s="261">
        <v>14877.618</v>
      </c>
      <c r="W2035" s="241">
        <v>19</v>
      </c>
      <c r="X2035" s="241">
        <v>0</v>
      </c>
      <c r="Y2035" s="270" t="s">
        <v>7381</v>
      </c>
      <c r="Z2035" s="241" t="s">
        <v>258</v>
      </c>
      <c r="AA2035" s="85" t="s">
        <v>595</v>
      </c>
      <c r="AB2035" s="265" t="s">
        <v>6089</v>
      </c>
      <c r="AC2035" s="270" t="s">
        <v>7361</v>
      </c>
      <c r="AD2035" s="75" t="s">
        <v>113</v>
      </c>
      <c r="AE2035" s="74">
        <v>46099</v>
      </c>
      <c r="AF2035" s="130">
        <v>46098.416666666664</v>
      </c>
      <c r="AG2035" s="130">
        <v>46097.625</v>
      </c>
      <c r="AH2035" s="130">
        <v>46097.625</v>
      </c>
      <c r="AI2035" s="74">
        <v>46099</v>
      </c>
      <c r="AJ2035" s="241"/>
      <c r="AK2035" s="74">
        <v>46099</v>
      </c>
      <c r="AL2035" s="74">
        <v>46104</v>
      </c>
      <c r="AM2035" s="241"/>
      <c r="AN2035" s="101">
        <v>46104</v>
      </c>
      <c r="AO2035" s="81">
        <f t="shared" ref="AO2035:AO2047" si="636">IF(AH2035&lt;AG2035,IF(AH2035=0,"",AH2035-1),IF(AG2035=0,"",AG2035-1))</f>
        <v>46096.625</v>
      </c>
      <c r="AP2035" s="81">
        <f t="shared" ref="AP2035:AP2047" si="637">IF(AH2035&lt;AG2035,IF(AH2035=0,"",AH2035),IF(AG2035=0,"",AG2035))</f>
        <v>46097.625</v>
      </c>
      <c r="AQ2035" s="81">
        <f t="shared" ref="AQ2035:AQ2047" si="638">IF(AH2035&lt;AG2035,IF(AH2035=0,"",AH2035),IF(AG2035=0,"",AG2035))</f>
        <v>46097.625</v>
      </c>
      <c r="AR2035" s="81">
        <f t="shared" ref="AR2035:AR2047" si="639">IF(AI2035=0,"",IF(AI2035&lt;AJ2035,AJ2035+1,AI2035+1))</f>
        <v>46100</v>
      </c>
      <c r="AS2035" s="81">
        <f t="shared" ref="AS2035:AS2047" si="640">IF(AI2035=0,"",IF(AE2035=0,IF(AJ2035=0,AI2035+2,AJ2035+2),AE2035+2))</f>
        <v>46101</v>
      </c>
      <c r="AT2035" s="81">
        <f t="shared" ref="AT2035:AT2047" si="641">IF(AI2035=0,"",IF(AI2035&lt;AJ2035,AJ2035+1,AI2035+1))</f>
        <v>46100</v>
      </c>
      <c r="AU2035" s="224" t="s">
        <v>5120</v>
      </c>
      <c r="AV2035" s="134">
        <v>46096</v>
      </c>
      <c r="AW2035" s="85" t="s">
        <v>7382</v>
      </c>
      <c r="AX2035" s="85" t="s">
        <v>7383</v>
      </c>
      <c r="AZ2035" s="271"/>
      <c r="BT2035" s="75">
        <f>IF(COUNTIF($C$3:C2035, C2035)=1, 1, 0)</f>
        <v>0</v>
      </c>
      <c r="BU2035" s="337" t="s">
        <v>7367</v>
      </c>
      <c r="BV2035" s="340">
        <v>46099</v>
      </c>
      <c r="BZ2035" s="87">
        <f t="shared" si="634"/>
        <v>10</v>
      </c>
      <c r="CA2035" s="22"/>
      <c r="CB2035" s="88">
        <f t="shared" si="635"/>
        <v>12</v>
      </c>
      <c r="CC2035" s="89"/>
      <c r="CD2035" s="22"/>
      <c r="CE2035" s="87">
        <f t="shared" si="629"/>
        <v>3</v>
      </c>
      <c r="CF2035" s="90">
        <v>13126701</v>
      </c>
      <c r="CG2035" s="90"/>
      <c r="CH2035" s="90">
        <v>13126701</v>
      </c>
      <c r="CI2035" s="22">
        <v>26201</v>
      </c>
      <c r="CJ2035" s="87">
        <f t="shared" si="630"/>
        <v>3</v>
      </c>
      <c r="CK2035" s="87">
        <f t="shared" si="631"/>
        <v>11</v>
      </c>
      <c r="CL2035" s="22" t="s">
        <v>5125</v>
      </c>
      <c r="CM2035" s="22" t="s">
        <v>7368</v>
      </c>
    </row>
    <row r="2036" spans="1:91" s="85" customFormat="1" ht="14.45" customHeight="1" x14ac:dyDescent="0.25">
      <c r="A2036" s="75">
        <f t="shared" si="633"/>
        <v>2034</v>
      </c>
      <c r="B2036" s="265" t="s">
        <v>102</v>
      </c>
      <c r="C2036" s="270" t="s">
        <v>7278</v>
      </c>
      <c r="D2036" s="265">
        <v>145386960</v>
      </c>
      <c r="E2036" s="241"/>
      <c r="F2036" s="231">
        <v>46083</v>
      </c>
      <c r="G2036" s="265" t="s">
        <v>516</v>
      </c>
      <c r="H2036" s="265" t="s">
        <v>2213</v>
      </c>
      <c r="I2036" s="265" t="s">
        <v>105</v>
      </c>
      <c r="J2036" s="265" t="s">
        <v>518</v>
      </c>
      <c r="K2036" s="265" t="s">
        <v>242</v>
      </c>
      <c r="L2036" s="231">
        <v>46111</v>
      </c>
      <c r="M2036" s="265">
        <v>40</v>
      </c>
      <c r="N2036" s="75" t="s">
        <v>7384</v>
      </c>
      <c r="O2036" s="75" t="s">
        <v>7385</v>
      </c>
      <c r="P2036" s="85">
        <v>2830050153</v>
      </c>
      <c r="Q2036" s="231">
        <v>46096</v>
      </c>
      <c r="R2036" s="241">
        <v>1209393514</v>
      </c>
      <c r="S2036" s="241">
        <v>224323142</v>
      </c>
      <c r="T2036" s="231">
        <v>46096</v>
      </c>
      <c r="U2036" s="261">
        <v>18464.062999999998</v>
      </c>
      <c r="V2036" s="261">
        <v>17974.691999999999</v>
      </c>
      <c r="W2036" s="241">
        <v>20</v>
      </c>
      <c r="X2036" s="241">
        <v>0</v>
      </c>
      <c r="Y2036" s="270" t="s">
        <v>7386</v>
      </c>
      <c r="Z2036" s="241" t="s">
        <v>258</v>
      </c>
      <c r="AA2036" s="85" t="s">
        <v>595</v>
      </c>
      <c r="AB2036" s="265" t="s">
        <v>6089</v>
      </c>
      <c r="AC2036" s="270" t="s">
        <v>7278</v>
      </c>
      <c r="AD2036" s="75" t="s">
        <v>113</v>
      </c>
      <c r="AE2036" s="74">
        <v>46099</v>
      </c>
      <c r="AF2036" s="130">
        <v>46098.416666666664</v>
      </c>
      <c r="AG2036" s="130">
        <v>46097.625</v>
      </c>
      <c r="AH2036" s="130">
        <v>46097.625</v>
      </c>
      <c r="AI2036" s="74">
        <v>46099</v>
      </c>
      <c r="AJ2036" s="241"/>
      <c r="AK2036" s="74">
        <v>46099</v>
      </c>
      <c r="AL2036" s="74">
        <v>46104</v>
      </c>
      <c r="AM2036" s="241"/>
      <c r="AN2036" s="101">
        <v>46104</v>
      </c>
      <c r="AO2036" s="81">
        <f t="shared" si="636"/>
        <v>46096.625</v>
      </c>
      <c r="AP2036" s="81">
        <f t="shared" si="637"/>
        <v>46097.625</v>
      </c>
      <c r="AQ2036" s="81">
        <f t="shared" si="638"/>
        <v>46097.625</v>
      </c>
      <c r="AR2036" s="81">
        <f t="shared" si="639"/>
        <v>46100</v>
      </c>
      <c r="AS2036" s="81">
        <f t="shared" si="640"/>
        <v>46101</v>
      </c>
      <c r="AT2036" s="81">
        <f t="shared" si="641"/>
        <v>46100</v>
      </c>
      <c r="AU2036" s="241" t="s">
        <v>5120</v>
      </c>
      <c r="AV2036" s="134">
        <v>46096</v>
      </c>
      <c r="AW2036" s="85" t="s">
        <v>7387</v>
      </c>
      <c r="AX2036" s="85" t="s">
        <v>7388</v>
      </c>
      <c r="AZ2036" s="271"/>
      <c r="BT2036" s="75">
        <f>IF(COUNTIF($C$3:C2036, C2036)=1, 1, 0)</f>
        <v>0</v>
      </c>
      <c r="BU2036" s="337" t="s">
        <v>7284</v>
      </c>
      <c r="BV2036" s="340">
        <v>46099</v>
      </c>
      <c r="BZ2036" s="87">
        <f t="shared" si="634"/>
        <v>10</v>
      </c>
      <c r="CA2036" s="22"/>
      <c r="CB2036" s="88">
        <f t="shared" si="635"/>
        <v>12</v>
      </c>
      <c r="CC2036" s="89"/>
      <c r="CD2036" s="22"/>
      <c r="CE2036" s="87">
        <f t="shared" si="629"/>
        <v>3</v>
      </c>
      <c r="CF2036" s="90">
        <v>13126701</v>
      </c>
      <c r="CG2036" s="90"/>
      <c r="CH2036" s="90">
        <v>13126701</v>
      </c>
      <c r="CI2036" s="22">
        <v>26201</v>
      </c>
      <c r="CJ2036" s="87">
        <f t="shared" si="630"/>
        <v>3</v>
      </c>
      <c r="CK2036" s="87">
        <f t="shared" si="631"/>
        <v>11</v>
      </c>
      <c r="CL2036" s="22" t="s">
        <v>5125</v>
      </c>
      <c r="CM2036" s="22" t="s">
        <v>7285</v>
      </c>
    </row>
    <row r="2037" spans="1:91" s="85" customFormat="1" ht="14.45" customHeight="1" x14ac:dyDescent="0.25">
      <c r="A2037" s="75">
        <f t="shared" si="633"/>
        <v>2035</v>
      </c>
      <c r="B2037" s="236" t="s">
        <v>102</v>
      </c>
      <c r="C2037" s="270" t="s">
        <v>7345</v>
      </c>
      <c r="D2037" s="265">
        <v>145386963</v>
      </c>
      <c r="E2037" s="241"/>
      <c r="F2037" s="231">
        <v>46083</v>
      </c>
      <c r="G2037" s="265" t="s">
        <v>516</v>
      </c>
      <c r="H2037" s="265" t="s">
        <v>2213</v>
      </c>
      <c r="I2037" s="265" t="s">
        <v>105</v>
      </c>
      <c r="J2037" s="265" t="s">
        <v>518</v>
      </c>
      <c r="K2037" s="265" t="s">
        <v>242</v>
      </c>
      <c r="L2037" s="231">
        <v>46111</v>
      </c>
      <c r="M2037" s="265">
        <v>40</v>
      </c>
      <c r="N2037" s="85" t="s">
        <v>7389</v>
      </c>
      <c r="O2037" s="85" t="s">
        <v>7390</v>
      </c>
      <c r="P2037" s="85">
        <v>2830050208</v>
      </c>
      <c r="Q2037" s="231">
        <v>46097</v>
      </c>
      <c r="R2037" s="241">
        <v>1209393712</v>
      </c>
      <c r="S2037" s="241">
        <v>224325822</v>
      </c>
      <c r="T2037" s="231">
        <v>46097</v>
      </c>
      <c r="U2037" s="261">
        <v>18460.966</v>
      </c>
      <c r="V2037" s="261">
        <v>17971.674999999999</v>
      </c>
      <c r="W2037" s="241">
        <v>20</v>
      </c>
      <c r="X2037" s="241">
        <v>0</v>
      </c>
      <c r="Y2037" s="270" t="s">
        <v>7391</v>
      </c>
      <c r="Z2037" s="241" t="s">
        <v>258</v>
      </c>
      <c r="AA2037" s="85" t="s">
        <v>595</v>
      </c>
      <c r="AB2037" s="265" t="s">
        <v>6089</v>
      </c>
      <c r="AC2037" s="270" t="s">
        <v>7345</v>
      </c>
      <c r="AD2037" s="75" t="s">
        <v>113</v>
      </c>
      <c r="AE2037" s="74">
        <v>46099</v>
      </c>
      <c r="AF2037" s="130">
        <v>46098.416666666664</v>
      </c>
      <c r="AG2037" s="130">
        <v>46097.625</v>
      </c>
      <c r="AH2037" s="130">
        <v>46097.625</v>
      </c>
      <c r="AI2037" s="74">
        <v>46099</v>
      </c>
      <c r="AJ2037" s="241"/>
      <c r="AK2037" s="74">
        <v>46099</v>
      </c>
      <c r="AL2037" s="74">
        <v>46104</v>
      </c>
      <c r="AM2037" s="241"/>
      <c r="AN2037" s="101">
        <v>46104</v>
      </c>
      <c r="AO2037" s="95" t="s">
        <v>121</v>
      </c>
      <c r="AP2037" s="95" t="s">
        <v>121</v>
      </c>
      <c r="AQ2037" s="95" t="s">
        <v>121</v>
      </c>
      <c r="AR2037" s="95" t="s">
        <v>121</v>
      </c>
      <c r="AS2037" s="95" t="s">
        <v>121</v>
      </c>
      <c r="AT2037" s="95" t="s">
        <v>121</v>
      </c>
      <c r="AU2037" s="241" t="s">
        <v>5120</v>
      </c>
      <c r="AV2037" s="297">
        <v>46097</v>
      </c>
      <c r="AW2037" s="85" t="s">
        <v>7392</v>
      </c>
      <c r="AX2037" s="85" t="s">
        <v>7393</v>
      </c>
      <c r="AZ2037" s="271"/>
      <c r="BT2037" s="75">
        <f>IF(COUNTIF($C$3:C2037, C2037)=1, 1, 0)</f>
        <v>0</v>
      </c>
      <c r="BU2037" s="337" t="s">
        <v>7351</v>
      </c>
      <c r="BV2037" s="340">
        <v>46099</v>
      </c>
      <c r="BZ2037" s="87">
        <f t="shared" si="634"/>
        <v>10</v>
      </c>
      <c r="CA2037" s="22"/>
      <c r="CB2037" s="88">
        <f t="shared" si="635"/>
        <v>12</v>
      </c>
      <c r="CC2037" s="89"/>
      <c r="CD2037" s="22"/>
      <c r="CE2037" s="87">
        <f t="shared" si="629"/>
        <v>3</v>
      </c>
      <c r="CF2037" s="90">
        <v>13126701</v>
      </c>
      <c r="CG2037" s="90"/>
      <c r="CH2037" s="90">
        <v>13126701</v>
      </c>
      <c r="CI2037" s="22">
        <v>26201</v>
      </c>
      <c r="CJ2037" s="87">
        <f t="shared" si="630"/>
        <v>3</v>
      </c>
      <c r="CK2037" s="87">
        <f t="shared" si="631"/>
        <v>12</v>
      </c>
      <c r="CL2037" s="22" t="s">
        <v>5125</v>
      </c>
      <c r="CM2037" s="22" t="s">
        <v>7352</v>
      </c>
    </row>
    <row r="2038" spans="1:91" s="85" customFormat="1" ht="14.45" customHeight="1" x14ac:dyDescent="0.25">
      <c r="A2038" s="75">
        <f t="shared" si="633"/>
        <v>2036</v>
      </c>
      <c r="B2038" s="236" t="s">
        <v>102</v>
      </c>
      <c r="C2038" s="270" t="s">
        <v>7345</v>
      </c>
      <c r="D2038" s="265">
        <v>145524989</v>
      </c>
      <c r="E2038" s="241"/>
      <c r="F2038" s="231">
        <v>46083</v>
      </c>
      <c r="G2038" s="265" t="s">
        <v>740</v>
      </c>
      <c r="H2038" s="265" t="s">
        <v>2213</v>
      </c>
      <c r="I2038" s="265" t="s">
        <v>105</v>
      </c>
      <c r="J2038" s="265" t="s">
        <v>518</v>
      </c>
      <c r="K2038" s="265" t="s">
        <v>242</v>
      </c>
      <c r="L2038" s="231">
        <v>46111</v>
      </c>
      <c r="M2038" s="265">
        <v>40</v>
      </c>
      <c r="N2038" s="85" t="s">
        <v>7394</v>
      </c>
      <c r="O2038" s="85" t="s">
        <v>7395</v>
      </c>
      <c r="P2038" s="85">
        <v>2830050221</v>
      </c>
      <c r="Q2038" s="231">
        <v>46097</v>
      </c>
      <c r="R2038" s="241">
        <v>1209393765</v>
      </c>
      <c r="S2038" s="241">
        <v>224321598</v>
      </c>
      <c r="T2038" s="231">
        <v>46097</v>
      </c>
      <c r="U2038" s="261">
        <v>15828.021000000001</v>
      </c>
      <c r="V2038" s="261">
        <v>15408.52</v>
      </c>
      <c r="W2038" s="241">
        <v>20</v>
      </c>
      <c r="X2038" s="241">
        <v>0</v>
      </c>
      <c r="Y2038" s="270" t="s">
        <v>7396</v>
      </c>
      <c r="Z2038" s="241" t="s">
        <v>258</v>
      </c>
      <c r="AA2038" s="85" t="s">
        <v>595</v>
      </c>
      <c r="AB2038" s="265" t="s">
        <v>6089</v>
      </c>
      <c r="AC2038" s="270" t="s">
        <v>7345</v>
      </c>
      <c r="AD2038" s="75" t="s">
        <v>113</v>
      </c>
      <c r="AE2038" s="74">
        <v>46099</v>
      </c>
      <c r="AF2038" s="130">
        <v>46098.416666666664</v>
      </c>
      <c r="AG2038" s="130">
        <v>46097.625</v>
      </c>
      <c r="AH2038" s="130">
        <v>46097.625</v>
      </c>
      <c r="AI2038" s="74">
        <v>46099</v>
      </c>
      <c r="AJ2038" s="241"/>
      <c r="AK2038" s="74">
        <v>46099</v>
      </c>
      <c r="AL2038" s="74">
        <v>46104</v>
      </c>
      <c r="AM2038" s="241"/>
      <c r="AN2038" s="101">
        <v>46104</v>
      </c>
      <c r="AO2038" s="95" t="s">
        <v>121</v>
      </c>
      <c r="AP2038" s="95" t="s">
        <v>121</v>
      </c>
      <c r="AQ2038" s="95" t="s">
        <v>121</v>
      </c>
      <c r="AR2038" s="95" t="s">
        <v>121</v>
      </c>
      <c r="AS2038" s="95" t="s">
        <v>121</v>
      </c>
      <c r="AT2038" s="95" t="s">
        <v>121</v>
      </c>
      <c r="AU2038" s="241" t="s">
        <v>5120</v>
      </c>
      <c r="AV2038" s="297">
        <v>46097</v>
      </c>
      <c r="AW2038" s="85" t="s">
        <v>7397</v>
      </c>
      <c r="AX2038" s="85" t="s">
        <v>7398</v>
      </c>
      <c r="AZ2038" s="271"/>
      <c r="BT2038" s="75">
        <f>IF(COUNTIF($C$3:C2038, C2038)=1, 1, 0)</f>
        <v>0</v>
      </c>
      <c r="BU2038" s="337" t="s">
        <v>7351</v>
      </c>
      <c r="BV2038" s="340">
        <v>46099</v>
      </c>
      <c r="BZ2038" s="87">
        <f t="shared" si="634"/>
        <v>10</v>
      </c>
      <c r="CA2038" s="22"/>
      <c r="CB2038" s="88">
        <f t="shared" si="635"/>
        <v>12</v>
      </c>
      <c r="CC2038" s="89"/>
      <c r="CD2038" s="22"/>
      <c r="CE2038" s="87">
        <f t="shared" si="629"/>
        <v>3</v>
      </c>
      <c r="CF2038" s="90">
        <v>13126701</v>
      </c>
      <c r="CG2038" s="90"/>
      <c r="CH2038" s="90">
        <v>13126701</v>
      </c>
      <c r="CI2038" s="22">
        <v>26201</v>
      </c>
      <c r="CJ2038" s="87">
        <f t="shared" si="630"/>
        <v>3</v>
      </c>
      <c r="CK2038" s="87">
        <f t="shared" si="631"/>
        <v>12</v>
      </c>
      <c r="CL2038" s="22" t="s">
        <v>5125</v>
      </c>
      <c r="CM2038" s="22" t="s">
        <v>7352</v>
      </c>
    </row>
    <row r="2039" spans="1:91" s="85" customFormat="1" ht="14.45" customHeight="1" x14ac:dyDescent="0.25">
      <c r="A2039" s="75">
        <f t="shared" si="633"/>
        <v>2037</v>
      </c>
      <c r="B2039" s="236" t="s">
        <v>102</v>
      </c>
      <c r="C2039" s="301" t="s">
        <v>7353</v>
      </c>
      <c r="D2039" s="265">
        <v>145693302</v>
      </c>
      <c r="E2039" s="241"/>
      <c r="F2039" s="231">
        <v>46088</v>
      </c>
      <c r="G2039" s="265" t="s">
        <v>612</v>
      </c>
      <c r="H2039" s="265" t="s">
        <v>2213</v>
      </c>
      <c r="I2039" s="265" t="s">
        <v>105</v>
      </c>
      <c r="J2039" s="265" t="s">
        <v>518</v>
      </c>
      <c r="K2039" s="265" t="s">
        <v>242</v>
      </c>
      <c r="L2039" s="231">
        <v>46115</v>
      </c>
      <c r="M2039" s="265">
        <v>40</v>
      </c>
      <c r="N2039" s="85" t="s">
        <v>7399</v>
      </c>
      <c r="O2039" s="85" t="s">
        <v>7400</v>
      </c>
      <c r="P2039" s="85">
        <v>2830050183</v>
      </c>
      <c r="Q2039" s="231">
        <v>46097</v>
      </c>
      <c r="R2039" s="241">
        <v>1209393624</v>
      </c>
      <c r="S2039" s="241">
        <v>224325823</v>
      </c>
      <c r="T2039" s="231">
        <v>46097</v>
      </c>
      <c r="U2039" s="491">
        <v>18465.581999999999</v>
      </c>
      <c r="V2039" s="491">
        <v>17976.169999999998</v>
      </c>
      <c r="W2039" s="241">
        <v>20</v>
      </c>
      <c r="X2039" s="241">
        <v>0</v>
      </c>
      <c r="Y2039" s="270" t="s">
        <v>7401</v>
      </c>
      <c r="Z2039" s="241" t="s">
        <v>258</v>
      </c>
      <c r="AA2039" s="85" t="s">
        <v>595</v>
      </c>
      <c r="AB2039" s="265" t="s">
        <v>6089</v>
      </c>
      <c r="AC2039" s="270" t="s">
        <v>7353</v>
      </c>
      <c r="AD2039" s="75" t="s">
        <v>113</v>
      </c>
      <c r="AE2039" s="404">
        <v>46100</v>
      </c>
      <c r="AF2039" s="130">
        <v>46098.416666666664</v>
      </c>
      <c r="AG2039" s="130">
        <v>46097.625</v>
      </c>
      <c r="AH2039" s="130">
        <v>46097.625</v>
      </c>
      <c r="AI2039" s="74">
        <v>46099</v>
      </c>
      <c r="AJ2039" s="241"/>
      <c r="AK2039" s="404">
        <v>46099</v>
      </c>
      <c r="AL2039" s="74">
        <v>46104</v>
      </c>
      <c r="AM2039" s="241"/>
      <c r="AN2039" s="101">
        <v>46104</v>
      </c>
      <c r="AO2039" s="81">
        <f t="shared" si="636"/>
        <v>46096.625</v>
      </c>
      <c r="AP2039" s="81">
        <f t="shared" si="637"/>
        <v>46097.625</v>
      </c>
      <c r="AQ2039" s="81">
        <f t="shared" si="638"/>
        <v>46097.625</v>
      </c>
      <c r="AR2039" s="81">
        <f t="shared" si="639"/>
        <v>46100</v>
      </c>
      <c r="AS2039" s="81">
        <f t="shared" si="640"/>
        <v>46102</v>
      </c>
      <c r="AT2039" s="81">
        <f t="shared" si="641"/>
        <v>46100</v>
      </c>
      <c r="AU2039" s="224" t="s">
        <v>5120</v>
      </c>
      <c r="AV2039" s="297">
        <v>46097</v>
      </c>
      <c r="AW2039" s="85" t="s">
        <v>7402</v>
      </c>
      <c r="AX2039" s="85" t="s">
        <v>7403</v>
      </c>
      <c r="AZ2039" s="271"/>
      <c r="BT2039" s="75">
        <f>IF(COUNTIF($C$3:C2039, C2039)=1, 1, 0)</f>
        <v>0</v>
      </c>
      <c r="BU2039" s="420" t="s">
        <v>7359</v>
      </c>
      <c r="BV2039" s="421">
        <v>46099</v>
      </c>
      <c r="BZ2039" s="87">
        <f t="shared" si="634"/>
        <v>10</v>
      </c>
      <c r="CA2039" s="22"/>
      <c r="CB2039" s="88">
        <f t="shared" si="635"/>
        <v>12</v>
      </c>
      <c r="CC2039" s="89"/>
      <c r="CD2039" s="22"/>
      <c r="CE2039" s="87">
        <f t="shared" si="629"/>
        <v>3</v>
      </c>
      <c r="CF2039" s="90">
        <v>13126701</v>
      </c>
      <c r="CG2039" s="90"/>
      <c r="CH2039" s="90">
        <v>13126701</v>
      </c>
      <c r="CI2039" s="22">
        <v>26201</v>
      </c>
      <c r="CJ2039" s="87">
        <f t="shared" si="630"/>
        <v>3</v>
      </c>
      <c r="CK2039" s="87">
        <f t="shared" si="631"/>
        <v>12</v>
      </c>
      <c r="CL2039" s="22" t="s">
        <v>5125</v>
      </c>
      <c r="CM2039" s="22" t="s">
        <v>7360</v>
      </c>
    </row>
    <row r="2040" spans="1:91" s="85" customFormat="1" ht="14.45" customHeight="1" x14ac:dyDescent="0.25">
      <c r="A2040" s="75">
        <f t="shared" si="633"/>
        <v>2038</v>
      </c>
      <c r="B2040" s="236" t="s">
        <v>102</v>
      </c>
      <c r="C2040" s="301" t="s">
        <v>7353</v>
      </c>
      <c r="D2040" s="265">
        <v>145693309</v>
      </c>
      <c r="E2040" s="241"/>
      <c r="F2040" s="231">
        <v>46088</v>
      </c>
      <c r="G2040" s="265" t="s">
        <v>612</v>
      </c>
      <c r="H2040" s="265" t="s">
        <v>2213</v>
      </c>
      <c r="I2040" s="265" t="s">
        <v>105</v>
      </c>
      <c r="J2040" s="265" t="s">
        <v>518</v>
      </c>
      <c r="K2040" s="265" t="s">
        <v>242</v>
      </c>
      <c r="L2040" s="231">
        <v>46115</v>
      </c>
      <c r="M2040" s="265">
        <v>40</v>
      </c>
      <c r="N2040" s="85" t="s">
        <v>7404</v>
      </c>
      <c r="O2040" s="85" t="s">
        <v>7405</v>
      </c>
      <c r="P2040" s="85">
        <v>2830050182</v>
      </c>
      <c r="Q2040" s="231">
        <v>46097</v>
      </c>
      <c r="R2040" s="241">
        <v>1209393622</v>
      </c>
      <c r="S2040" s="241">
        <v>224325824</v>
      </c>
      <c r="T2040" s="231">
        <v>46097</v>
      </c>
      <c r="U2040" s="491">
        <v>18419.415000000001</v>
      </c>
      <c r="V2040" s="491">
        <v>17931.227999999999</v>
      </c>
      <c r="W2040" s="241">
        <v>20</v>
      </c>
      <c r="X2040" s="241">
        <v>0</v>
      </c>
      <c r="Y2040" s="270" t="s">
        <v>7406</v>
      </c>
      <c r="Z2040" s="241" t="s">
        <v>258</v>
      </c>
      <c r="AA2040" s="85" t="s">
        <v>595</v>
      </c>
      <c r="AB2040" s="265" t="s">
        <v>6089</v>
      </c>
      <c r="AC2040" s="270" t="s">
        <v>7353</v>
      </c>
      <c r="AD2040" s="75" t="s">
        <v>113</v>
      </c>
      <c r="AE2040" s="404">
        <v>46100</v>
      </c>
      <c r="AF2040" s="130">
        <v>46098.416666666664</v>
      </c>
      <c r="AG2040" s="130">
        <v>46097.625</v>
      </c>
      <c r="AH2040" s="130">
        <v>46097.625</v>
      </c>
      <c r="AI2040" s="74">
        <v>46099</v>
      </c>
      <c r="AJ2040" s="241"/>
      <c r="AK2040" s="404">
        <v>46099</v>
      </c>
      <c r="AL2040" s="74">
        <v>46104</v>
      </c>
      <c r="AM2040" s="241"/>
      <c r="AN2040" s="101">
        <v>46104</v>
      </c>
      <c r="AO2040" s="81">
        <f t="shared" si="636"/>
        <v>46096.625</v>
      </c>
      <c r="AP2040" s="81">
        <f t="shared" si="637"/>
        <v>46097.625</v>
      </c>
      <c r="AQ2040" s="81">
        <f t="shared" si="638"/>
        <v>46097.625</v>
      </c>
      <c r="AR2040" s="81">
        <f t="shared" si="639"/>
        <v>46100</v>
      </c>
      <c r="AS2040" s="81">
        <f t="shared" si="640"/>
        <v>46102</v>
      </c>
      <c r="AT2040" s="81">
        <f t="shared" si="641"/>
        <v>46100</v>
      </c>
      <c r="AU2040" s="224" t="s">
        <v>5120</v>
      </c>
      <c r="AV2040" s="297">
        <v>46097</v>
      </c>
      <c r="AW2040" s="85" t="s">
        <v>7407</v>
      </c>
      <c r="AX2040" s="85" t="s">
        <v>7408</v>
      </c>
      <c r="AZ2040" s="271"/>
      <c r="BT2040" s="75">
        <f>IF(COUNTIF($C$3:C2040, C2040)=1, 1, 0)</f>
        <v>0</v>
      </c>
      <c r="BU2040" s="420" t="s">
        <v>7359</v>
      </c>
      <c r="BV2040" s="421">
        <v>46099</v>
      </c>
      <c r="BZ2040" s="87">
        <f t="shared" si="634"/>
        <v>10</v>
      </c>
      <c r="CA2040" s="22"/>
      <c r="CB2040" s="88">
        <f t="shared" si="635"/>
        <v>12</v>
      </c>
      <c r="CC2040" s="89"/>
      <c r="CD2040" s="22"/>
      <c r="CE2040" s="87">
        <f t="shared" si="629"/>
        <v>3</v>
      </c>
      <c r="CF2040" s="90">
        <v>13126701</v>
      </c>
      <c r="CG2040" s="90"/>
      <c r="CH2040" s="90">
        <v>13126701</v>
      </c>
      <c r="CI2040" s="22">
        <v>26201</v>
      </c>
      <c r="CJ2040" s="87">
        <f t="shared" si="630"/>
        <v>3</v>
      </c>
      <c r="CK2040" s="87">
        <f t="shared" si="631"/>
        <v>12</v>
      </c>
      <c r="CL2040" s="22" t="s">
        <v>5125</v>
      </c>
      <c r="CM2040" s="22" t="s">
        <v>7360</v>
      </c>
    </row>
    <row r="2041" spans="1:91" s="85" customFormat="1" ht="14.45" customHeight="1" x14ac:dyDescent="0.25">
      <c r="A2041" s="75">
        <f t="shared" si="633"/>
        <v>2039</v>
      </c>
      <c r="B2041" s="265" t="s">
        <v>102</v>
      </c>
      <c r="C2041" s="270" t="s">
        <v>7296</v>
      </c>
      <c r="D2041" s="265">
        <v>145674215</v>
      </c>
      <c r="E2041" s="241"/>
      <c r="F2041" s="231">
        <v>46083</v>
      </c>
      <c r="G2041" s="265" t="s">
        <v>612</v>
      </c>
      <c r="H2041" s="265" t="s">
        <v>2213</v>
      </c>
      <c r="I2041" s="265" t="s">
        <v>105</v>
      </c>
      <c r="J2041" s="265" t="s">
        <v>518</v>
      </c>
      <c r="K2041" s="265" t="s">
        <v>242</v>
      </c>
      <c r="L2041" s="231">
        <v>46111</v>
      </c>
      <c r="M2041" s="265">
        <v>40</v>
      </c>
      <c r="N2041" s="75" t="s">
        <v>7409</v>
      </c>
      <c r="O2041" s="75" t="s">
        <v>7410</v>
      </c>
      <c r="P2041" s="85">
        <v>2830050100</v>
      </c>
      <c r="Q2041" s="231">
        <v>46096</v>
      </c>
      <c r="R2041" s="241">
        <v>1209393460</v>
      </c>
      <c r="S2041" s="241">
        <v>224325787</v>
      </c>
      <c r="T2041" s="231">
        <v>46096</v>
      </c>
      <c r="U2041" s="261">
        <v>18122.573</v>
      </c>
      <c r="V2041" s="261">
        <v>17567.303</v>
      </c>
      <c r="W2041" s="241">
        <v>20</v>
      </c>
      <c r="X2041" s="241">
        <v>0</v>
      </c>
      <c r="Y2041" s="270" t="s">
        <v>7411</v>
      </c>
      <c r="Z2041" s="241" t="s">
        <v>258</v>
      </c>
      <c r="AA2041" s="85" t="s">
        <v>595</v>
      </c>
      <c r="AB2041" s="265" t="s">
        <v>6089</v>
      </c>
      <c r="AC2041" s="270" t="s">
        <v>7296</v>
      </c>
      <c r="AD2041" s="75" t="s">
        <v>113</v>
      </c>
      <c r="AE2041" s="74">
        <v>46099</v>
      </c>
      <c r="AF2041" s="130">
        <v>46098.416666666664</v>
      </c>
      <c r="AG2041" s="130">
        <v>46097.625</v>
      </c>
      <c r="AH2041" s="130">
        <v>46097.625</v>
      </c>
      <c r="AI2041" s="74">
        <v>46099</v>
      </c>
      <c r="AJ2041" s="241"/>
      <c r="AK2041" s="74">
        <v>46099</v>
      </c>
      <c r="AL2041" s="74">
        <v>46104</v>
      </c>
      <c r="AM2041" s="241"/>
      <c r="AN2041" s="101">
        <v>46104</v>
      </c>
      <c r="AO2041" s="81">
        <f t="shared" si="636"/>
        <v>46096.625</v>
      </c>
      <c r="AP2041" s="81">
        <f t="shared" si="637"/>
        <v>46097.625</v>
      </c>
      <c r="AQ2041" s="81">
        <f t="shared" si="638"/>
        <v>46097.625</v>
      </c>
      <c r="AR2041" s="81">
        <f t="shared" si="639"/>
        <v>46100</v>
      </c>
      <c r="AS2041" s="81">
        <f t="shared" si="640"/>
        <v>46101</v>
      </c>
      <c r="AT2041" s="81">
        <f t="shared" si="641"/>
        <v>46100</v>
      </c>
      <c r="AU2041" s="241" t="s">
        <v>5120</v>
      </c>
      <c r="AV2041" s="134">
        <v>46096</v>
      </c>
      <c r="AW2041" s="85" t="s">
        <v>7412</v>
      </c>
      <c r="AX2041" s="85" t="s">
        <v>7413</v>
      </c>
      <c r="AZ2041" s="271"/>
      <c r="BT2041" s="75">
        <f>IF(COUNTIF($C$3:C2041, C2041)=1, 1, 0)</f>
        <v>0</v>
      </c>
      <c r="BU2041" s="337" t="s">
        <v>7302</v>
      </c>
      <c r="BV2041" s="340">
        <v>46099</v>
      </c>
      <c r="BZ2041" s="87">
        <f t="shared" si="634"/>
        <v>10</v>
      </c>
      <c r="CA2041" s="22"/>
      <c r="CB2041" s="88">
        <f t="shared" si="635"/>
        <v>12</v>
      </c>
      <c r="CC2041" s="89"/>
      <c r="CD2041" s="22"/>
      <c r="CE2041" s="87">
        <f t="shared" si="629"/>
        <v>3</v>
      </c>
      <c r="CF2041" s="90">
        <v>13126701</v>
      </c>
      <c r="CG2041" s="90"/>
      <c r="CH2041" s="90">
        <v>13126701</v>
      </c>
      <c r="CI2041" s="22">
        <v>26201</v>
      </c>
      <c r="CJ2041" s="87">
        <f t="shared" si="630"/>
        <v>3</v>
      </c>
      <c r="CK2041" s="87">
        <f t="shared" si="631"/>
        <v>11</v>
      </c>
      <c r="CL2041" s="22" t="s">
        <v>5125</v>
      </c>
      <c r="CM2041" s="22" t="s">
        <v>7303</v>
      </c>
    </row>
    <row r="2042" spans="1:91" s="85" customFormat="1" ht="14.45" customHeight="1" x14ac:dyDescent="0.25">
      <c r="A2042" s="75">
        <f t="shared" si="633"/>
        <v>2040</v>
      </c>
      <c r="B2042" s="265" t="s">
        <v>102</v>
      </c>
      <c r="C2042" s="301" t="s">
        <v>7332</v>
      </c>
      <c r="D2042" s="265">
        <v>145674218</v>
      </c>
      <c r="E2042" s="241"/>
      <c r="F2042" s="231">
        <v>46083</v>
      </c>
      <c r="G2042" s="265" t="s">
        <v>612</v>
      </c>
      <c r="H2042" s="265" t="s">
        <v>2213</v>
      </c>
      <c r="I2042" s="265" t="s">
        <v>105</v>
      </c>
      <c r="J2042" s="265" t="s">
        <v>518</v>
      </c>
      <c r="K2042" s="265" t="s">
        <v>242</v>
      </c>
      <c r="L2042" s="231">
        <v>46111</v>
      </c>
      <c r="M2042" s="265">
        <v>40</v>
      </c>
      <c r="N2042" s="75" t="s">
        <v>7414</v>
      </c>
      <c r="O2042" s="75" t="s">
        <v>7415</v>
      </c>
      <c r="P2042" s="85">
        <v>2830050145</v>
      </c>
      <c r="Q2042" s="231">
        <v>46096</v>
      </c>
      <c r="R2042" s="241">
        <v>1209393506</v>
      </c>
      <c r="S2042" s="241">
        <v>224325788</v>
      </c>
      <c r="T2042" s="231">
        <v>46096</v>
      </c>
      <c r="U2042" s="491">
        <v>17826.407999999999</v>
      </c>
      <c r="V2042" s="491">
        <v>17280.213</v>
      </c>
      <c r="W2042" s="241">
        <v>20</v>
      </c>
      <c r="X2042" s="241">
        <v>0</v>
      </c>
      <c r="Y2042" s="270" t="s">
        <v>7416</v>
      </c>
      <c r="Z2042" s="241" t="s">
        <v>258</v>
      </c>
      <c r="AA2042" s="85" t="s">
        <v>595</v>
      </c>
      <c r="AB2042" s="265" t="s">
        <v>6089</v>
      </c>
      <c r="AC2042" s="270" t="s">
        <v>7332</v>
      </c>
      <c r="AD2042" s="75" t="s">
        <v>113</v>
      </c>
      <c r="AE2042" s="231">
        <v>46100</v>
      </c>
      <c r="AF2042" s="130">
        <v>46098.416666666664</v>
      </c>
      <c r="AG2042" s="130">
        <v>46097.625</v>
      </c>
      <c r="AH2042" s="130">
        <v>46097.625</v>
      </c>
      <c r="AI2042" s="74">
        <v>46099</v>
      </c>
      <c r="AJ2042" s="241"/>
      <c r="AK2042" s="231">
        <v>46099</v>
      </c>
      <c r="AL2042" s="74">
        <v>46104</v>
      </c>
      <c r="AM2042" s="241"/>
      <c r="AN2042" s="101">
        <v>46104</v>
      </c>
      <c r="AO2042" s="81">
        <f t="shared" si="636"/>
        <v>46096.625</v>
      </c>
      <c r="AP2042" s="81">
        <f t="shared" si="637"/>
        <v>46097.625</v>
      </c>
      <c r="AQ2042" s="81">
        <f t="shared" si="638"/>
        <v>46097.625</v>
      </c>
      <c r="AR2042" s="81">
        <f t="shared" si="639"/>
        <v>46100</v>
      </c>
      <c r="AS2042" s="81">
        <f t="shared" si="640"/>
        <v>46102</v>
      </c>
      <c r="AT2042" s="81">
        <f t="shared" si="641"/>
        <v>46100</v>
      </c>
      <c r="AU2042" s="224" t="s">
        <v>5120</v>
      </c>
      <c r="AV2042" s="134">
        <v>46096</v>
      </c>
      <c r="AW2042" s="85" t="s">
        <v>7417</v>
      </c>
      <c r="AX2042" s="85" t="s">
        <v>7418</v>
      </c>
      <c r="AZ2042" s="271"/>
      <c r="BT2042" s="75">
        <f>IF(COUNTIF($C$3:C2042, C2042)=1, 1, 0)</f>
        <v>0</v>
      </c>
      <c r="BU2042" s="337" t="s">
        <v>7338</v>
      </c>
      <c r="BV2042" s="340">
        <v>46099</v>
      </c>
      <c r="BZ2042" s="87">
        <f t="shared" si="634"/>
        <v>10</v>
      </c>
      <c r="CA2042" s="22"/>
      <c r="CB2042" s="88">
        <f t="shared" si="635"/>
        <v>12</v>
      </c>
      <c r="CC2042" s="89"/>
      <c r="CD2042" s="22"/>
      <c r="CE2042" s="87">
        <f t="shared" si="629"/>
        <v>3</v>
      </c>
      <c r="CF2042" s="90">
        <v>13126701</v>
      </c>
      <c r="CG2042" s="90"/>
      <c r="CH2042" s="90">
        <v>13126701</v>
      </c>
      <c r="CI2042" s="22">
        <v>26201</v>
      </c>
      <c r="CJ2042" s="87">
        <f t="shared" si="630"/>
        <v>3</v>
      </c>
      <c r="CK2042" s="87">
        <f t="shared" si="631"/>
        <v>11</v>
      </c>
      <c r="CL2042" s="22" t="s">
        <v>5125</v>
      </c>
      <c r="CM2042" s="22" t="s">
        <v>7339</v>
      </c>
    </row>
    <row r="2043" spans="1:91" s="168" customFormat="1" ht="14.45" customHeight="1" x14ac:dyDescent="0.25">
      <c r="A2043" s="75">
        <f t="shared" si="633"/>
        <v>2041</v>
      </c>
      <c r="B2043" s="236" t="s">
        <v>102</v>
      </c>
      <c r="C2043" s="270" t="s">
        <v>7345</v>
      </c>
      <c r="D2043" s="273">
        <v>145674224</v>
      </c>
      <c r="E2043" s="274"/>
      <c r="F2043" s="275">
        <v>46084</v>
      </c>
      <c r="G2043" s="273" t="s">
        <v>612</v>
      </c>
      <c r="H2043" s="273" t="s">
        <v>2213</v>
      </c>
      <c r="I2043" s="273" t="s">
        <v>105</v>
      </c>
      <c r="J2043" s="273" t="s">
        <v>518</v>
      </c>
      <c r="K2043" s="273" t="s">
        <v>242</v>
      </c>
      <c r="L2043" s="275">
        <v>46111</v>
      </c>
      <c r="M2043" s="273">
        <v>40</v>
      </c>
      <c r="N2043" s="182" t="s">
        <v>7419</v>
      </c>
      <c r="O2043" s="182" t="s">
        <v>7420</v>
      </c>
      <c r="P2043" s="168">
        <v>2830050220</v>
      </c>
      <c r="Q2043" s="231">
        <v>46097</v>
      </c>
      <c r="R2043" s="274">
        <v>1209393759</v>
      </c>
      <c r="S2043" s="274">
        <v>224323195</v>
      </c>
      <c r="T2043" s="231">
        <v>46097</v>
      </c>
      <c r="U2043" s="261">
        <v>24220.611000000001</v>
      </c>
      <c r="V2043" s="261">
        <v>23349.594000000001</v>
      </c>
      <c r="W2043" s="274">
        <v>28</v>
      </c>
      <c r="X2043" s="274">
        <v>0</v>
      </c>
      <c r="Y2043" s="246" t="s">
        <v>7421</v>
      </c>
      <c r="Z2043" s="274" t="s">
        <v>258</v>
      </c>
      <c r="AA2043" s="168" t="s">
        <v>595</v>
      </c>
      <c r="AB2043" s="273" t="s">
        <v>6089</v>
      </c>
      <c r="AC2043" s="246" t="s">
        <v>7345</v>
      </c>
      <c r="AD2043" s="75" t="s">
        <v>113</v>
      </c>
      <c r="AE2043" s="74">
        <v>46099</v>
      </c>
      <c r="AF2043" s="277">
        <v>46098.416666666664</v>
      </c>
      <c r="AG2043" s="277">
        <v>46097.625</v>
      </c>
      <c r="AH2043" s="277">
        <v>46097.625</v>
      </c>
      <c r="AI2043" s="115">
        <v>46099</v>
      </c>
      <c r="AJ2043" s="274"/>
      <c r="AK2043" s="74">
        <v>46099</v>
      </c>
      <c r="AL2043" s="74">
        <v>46104</v>
      </c>
      <c r="AM2043" s="274"/>
      <c r="AN2043" s="101">
        <v>46104</v>
      </c>
      <c r="AO2043" s="95" t="s">
        <v>121</v>
      </c>
      <c r="AP2043" s="95" t="s">
        <v>121</v>
      </c>
      <c r="AQ2043" s="95" t="s">
        <v>121</v>
      </c>
      <c r="AR2043" s="95" t="s">
        <v>121</v>
      </c>
      <c r="AS2043" s="95" t="s">
        <v>121</v>
      </c>
      <c r="AT2043" s="95" t="s">
        <v>121</v>
      </c>
      <c r="AU2043" s="241" t="s">
        <v>5120</v>
      </c>
      <c r="AV2043" s="297">
        <v>46097</v>
      </c>
      <c r="AW2043" s="85" t="s">
        <v>7422</v>
      </c>
      <c r="AX2043" s="85" t="s">
        <v>7423</v>
      </c>
      <c r="AZ2043" s="278"/>
      <c r="BT2043" s="75">
        <f>IF(COUNTIF($C$3:C2043, C2043)=1, 1, 0)</f>
        <v>0</v>
      </c>
      <c r="BU2043" s="337" t="s">
        <v>7351</v>
      </c>
      <c r="BV2043" s="340">
        <v>46099</v>
      </c>
      <c r="BZ2043" s="87">
        <f t="shared" si="634"/>
        <v>10</v>
      </c>
      <c r="CA2043" s="22"/>
      <c r="CB2043" s="88">
        <f t="shared" si="635"/>
        <v>12</v>
      </c>
      <c r="CC2043" s="89"/>
      <c r="CD2043" s="22"/>
      <c r="CE2043" s="87">
        <f t="shared" si="629"/>
        <v>3</v>
      </c>
      <c r="CF2043" s="90">
        <v>13126701</v>
      </c>
      <c r="CG2043" s="90"/>
      <c r="CH2043" s="90">
        <v>13126701</v>
      </c>
      <c r="CI2043" s="22">
        <v>26201</v>
      </c>
      <c r="CJ2043" s="87">
        <f t="shared" si="630"/>
        <v>3</v>
      </c>
      <c r="CK2043" s="87">
        <f t="shared" si="631"/>
        <v>12</v>
      </c>
      <c r="CL2043" s="22" t="s">
        <v>5125</v>
      </c>
      <c r="CM2043" s="22" t="s">
        <v>7352</v>
      </c>
    </row>
    <row r="2044" spans="1:91" s="85" customFormat="1" ht="14.45" customHeight="1" x14ac:dyDescent="0.25">
      <c r="B2044" s="70" t="s">
        <v>102</v>
      </c>
      <c r="C2044" s="270">
        <v>267250100</v>
      </c>
      <c r="D2044" s="265">
        <v>145673410</v>
      </c>
      <c r="E2044" s="241"/>
      <c r="F2044" s="231">
        <v>46101</v>
      </c>
      <c r="G2044" s="265" t="s">
        <v>3339</v>
      </c>
      <c r="H2044" s="265" t="s">
        <v>140</v>
      </c>
      <c r="I2044" s="265" t="s">
        <v>105</v>
      </c>
      <c r="J2044" s="265" t="s">
        <v>3340</v>
      </c>
      <c r="K2044" s="265" t="s">
        <v>242</v>
      </c>
      <c r="L2044" s="231">
        <v>46133</v>
      </c>
      <c r="M2044" s="265">
        <v>20</v>
      </c>
      <c r="N2044" s="75" t="s">
        <v>7424</v>
      </c>
      <c r="O2044" s="75" t="s">
        <v>7425</v>
      </c>
      <c r="P2044" s="85">
        <v>2830050230</v>
      </c>
      <c r="Q2044" s="231">
        <v>46098</v>
      </c>
      <c r="R2044" s="241">
        <v>1209393963</v>
      </c>
      <c r="S2044" s="241">
        <v>224325836</v>
      </c>
      <c r="T2044" s="231">
        <v>46098</v>
      </c>
      <c r="U2044" s="261">
        <v>7742.4930000000004</v>
      </c>
      <c r="V2044" s="261">
        <v>7488.0879999999997</v>
      </c>
      <c r="W2044" s="241">
        <v>10</v>
      </c>
      <c r="X2044" s="241">
        <v>3</v>
      </c>
      <c r="Y2044" s="270">
        <v>267250100</v>
      </c>
      <c r="Z2044" s="274" t="s">
        <v>110</v>
      </c>
      <c r="AA2044" s="168" t="s">
        <v>7426</v>
      </c>
      <c r="AB2044" s="274" t="s">
        <v>5966</v>
      </c>
      <c r="AC2044" s="270">
        <v>267250100</v>
      </c>
      <c r="AD2044" s="75" t="s">
        <v>113</v>
      </c>
      <c r="AE2044" s="99">
        <v>46103</v>
      </c>
      <c r="AF2044" s="277">
        <v>46099.333333333336</v>
      </c>
      <c r="AG2044" s="277">
        <v>46098.333333333336</v>
      </c>
      <c r="AH2044" s="277">
        <v>46098.333333333336</v>
      </c>
      <c r="AI2044" s="115">
        <v>46100</v>
      </c>
      <c r="AJ2044" s="231">
        <v>46102</v>
      </c>
      <c r="AK2044" s="99">
        <v>46103</v>
      </c>
      <c r="AL2044" s="448">
        <v>46117</v>
      </c>
      <c r="AM2044" s="231">
        <v>46124</v>
      </c>
      <c r="AN2044" s="231">
        <v>46124</v>
      </c>
      <c r="AO2044" s="81">
        <f t="shared" si="636"/>
        <v>46097.333333333336</v>
      </c>
      <c r="AP2044" s="81">
        <f t="shared" si="637"/>
        <v>46098.333333333336</v>
      </c>
      <c r="AQ2044" s="81">
        <f t="shared" si="638"/>
        <v>46098.333333333336</v>
      </c>
      <c r="AR2044" s="81">
        <f t="shared" si="639"/>
        <v>46103</v>
      </c>
      <c r="AS2044" s="81">
        <f t="shared" si="640"/>
        <v>46105</v>
      </c>
      <c r="AT2044" s="81">
        <f t="shared" si="641"/>
        <v>46103</v>
      </c>
      <c r="AU2044" s="82" t="s">
        <v>5500</v>
      </c>
      <c r="AV2044" s="493">
        <v>46098</v>
      </c>
      <c r="AW2044" s="85" t="s">
        <v>7427</v>
      </c>
      <c r="AX2044" s="85" t="s">
        <v>7428</v>
      </c>
      <c r="AZ2044" s="271"/>
      <c r="BT2044" s="75">
        <f>IF(COUNTIF($C$3:C2044, C2044)=1, 1, 0)</f>
        <v>1</v>
      </c>
      <c r="BU2044" s="337" t="s">
        <v>7429</v>
      </c>
      <c r="BV2044" s="340">
        <v>46103</v>
      </c>
      <c r="BZ2044" s="87">
        <f t="shared" si="634"/>
        <v>12</v>
      </c>
      <c r="CB2044" s="88">
        <f t="shared" si="635"/>
        <v>13</v>
      </c>
      <c r="CC2044" s="89"/>
      <c r="CD2044" s="22"/>
      <c r="CE2044" s="87">
        <f t="shared" si="629"/>
        <v>3</v>
      </c>
      <c r="CF2044" s="397">
        <v>16276020</v>
      </c>
      <c r="CG2044" s="397">
        <v>1520874</v>
      </c>
      <c r="CH2044" s="397">
        <v>17796894</v>
      </c>
      <c r="CI2044" s="397">
        <v>26682</v>
      </c>
      <c r="CJ2044" s="87">
        <f t="shared" si="630"/>
        <v>3</v>
      </c>
      <c r="CK2044" s="87">
        <f t="shared" si="631"/>
        <v>12</v>
      </c>
      <c r="CL2044" s="22" t="s">
        <v>5125</v>
      </c>
      <c r="CM2044" s="22" t="s">
        <v>7430</v>
      </c>
    </row>
    <row r="2045" spans="1:91" s="85" customFormat="1" ht="14.45" customHeight="1" x14ac:dyDescent="0.25">
      <c r="A2045" s="168"/>
      <c r="B2045" s="70" t="s">
        <v>102</v>
      </c>
      <c r="C2045" s="494" t="s">
        <v>7431</v>
      </c>
      <c r="D2045" s="273">
        <v>145673427</v>
      </c>
      <c r="E2045" s="274"/>
      <c r="F2045" s="275">
        <v>46088</v>
      </c>
      <c r="G2045" s="273" t="s">
        <v>6312</v>
      </c>
      <c r="H2045" s="273" t="s">
        <v>1495</v>
      </c>
      <c r="I2045" s="273" t="s">
        <v>105</v>
      </c>
      <c r="J2045" s="273" t="s">
        <v>1496</v>
      </c>
      <c r="K2045" s="273" t="s">
        <v>242</v>
      </c>
      <c r="L2045" s="275">
        <v>46102</v>
      </c>
      <c r="M2045" s="273">
        <v>20</v>
      </c>
      <c r="N2045" s="182" t="s">
        <v>7432</v>
      </c>
      <c r="O2045" s="182" t="s">
        <v>7433</v>
      </c>
      <c r="P2045" s="168">
        <v>2830050246</v>
      </c>
      <c r="Q2045" s="275">
        <v>46098</v>
      </c>
      <c r="R2045" s="274">
        <v>1209394046</v>
      </c>
      <c r="S2045" s="274">
        <v>224327726</v>
      </c>
      <c r="T2045" s="275">
        <v>46098</v>
      </c>
      <c r="U2045" s="350">
        <v>8222.8690000000006</v>
      </c>
      <c r="V2045" s="350">
        <v>8004.9309999999996</v>
      </c>
      <c r="W2045" s="274">
        <v>14</v>
      </c>
      <c r="X2045" s="274">
        <v>0</v>
      </c>
      <c r="Y2045" s="494" t="s">
        <v>7431</v>
      </c>
      <c r="Z2045" s="274" t="s">
        <v>128</v>
      </c>
      <c r="AA2045" s="168" t="s">
        <v>183</v>
      </c>
      <c r="AB2045" s="273" t="s">
        <v>6563</v>
      </c>
      <c r="AC2045" s="494" t="s">
        <v>7431</v>
      </c>
      <c r="AD2045" s="182" t="s">
        <v>113</v>
      </c>
      <c r="AE2045" s="115">
        <v>46100</v>
      </c>
      <c r="AF2045" s="277">
        <v>46099.458333333336</v>
      </c>
      <c r="AG2045" s="277">
        <v>46099.5</v>
      </c>
      <c r="AH2045" s="277">
        <v>46098.708333333336</v>
      </c>
      <c r="AI2045" s="115">
        <v>46100</v>
      </c>
      <c r="AJ2045" s="274"/>
      <c r="AK2045" s="115">
        <v>46100</v>
      </c>
      <c r="AL2045" s="115">
        <v>46106</v>
      </c>
      <c r="AM2045" s="274"/>
      <c r="AN2045" s="275">
        <v>46107</v>
      </c>
      <c r="AO2045" s="81">
        <f t="shared" si="636"/>
        <v>46097.708333333336</v>
      </c>
      <c r="AP2045" s="81">
        <f t="shared" si="637"/>
        <v>46098.708333333336</v>
      </c>
      <c r="AQ2045" s="81">
        <f t="shared" si="638"/>
        <v>46098.708333333336</v>
      </c>
      <c r="AR2045" s="81">
        <f t="shared" si="639"/>
        <v>46101</v>
      </c>
      <c r="AS2045" s="81">
        <f t="shared" si="640"/>
        <v>46102</v>
      </c>
      <c r="AT2045" s="81">
        <f t="shared" si="641"/>
        <v>46101</v>
      </c>
      <c r="AU2045" s="224" t="s">
        <v>5120</v>
      </c>
      <c r="AV2045" s="493">
        <v>46098</v>
      </c>
      <c r="AW2045" s="85" t="s">
        <v>7434</v>
      </c>
      <c r="AX2045" s="85" t="s">
        <v>7435</v>
      </c>
      <c r="AY2045" s="168"/>
      <c r="AZ2045" s="278"/>
      <c r="BA2045" s="168"/>
      <c r="BB2045" s="168"/>
      <c r="BC2045" s="168"/>
      <c r="BD2045" s="168"/>
      <c r="BE2045" s="168"/>
      <c r="BF2045" s="168"/>
      <c r="BG2045" s="168"/>
      <c r="BH2045" s="168"/>
      <c r="BI2045" s="168"/>
      <c r="BJ2045" s="168"/>
      <c r="BK2045" s="168"/>
      <c r="BL2045" s="168"/>
      <c r="BM2045" s="168"/>
      <c r="BN2045" s="168"/>
      <c r="BO2045" s="168"/>
      <c r="BP2045" s="168"/>
      <c r="BQ2045" s="168"/>
      <c r="BR2045" s="168"/>
      <c r="BS2045" s="168"/>
      <c r="BT2045" s="75">
        <f>IF(COUNTIF($C$3:C2045, C2045)=1, 1, 0)</f>
        <v>1</v>
      </c>
      <c r="BU2045" s="401" t="s">
        <v>7436</v>
      </c>
      <c r="BV2045" s="343">
        <v>46100</v>
      </c>
      <c r="BW2045" s="168"/>
      <c r="BX2045" s="168"/>
      <c r="BY2045" s="168"/>
      <c r="BZ2045" s="87">
        <f t="shared" si="634"/>
        <v>10</v>
      </c>
      <c r="CA2045" s="168"/>
      <c r="CB2045" s="88">
        <f t="shared" si="635"/>
        <v>12</v>
      </c>
      <c r="CC2045" s="89"/>
      <c r="CD2045" s="22"/>
      <c r="CE2045" s="87">
        <f t="shared" si="629"/>
        <v>3</v>
      </c>
      <c r="CF2045" s="495">
        <v>13100500</v>
      </c>
      <c r="CG2045" s="168"/>
      <c r="CH2045" s="495">
        <v>13100500</v>
      </c>
      <c r="CI2045" s="168">
        <v>26201</v>
      </c>
      <c r="CJ2045" s="87">
        <f t="shared" si="630"/>
        <v>3</v>
      </c>
      <c r="CK2045" s="87">
        <f t="shared" si="631"/>
        <v>12</v>
      </c>
      <c r="CL2045" s="22" t="s">
        <v>5125</v>
      </c>
      <c r="CM2045" s="22" t="s">
        <v>7437</v>
      </c>
    </row>
    <row r="2046" spans="1:91" ht="14.45" customHeight="1" x14ac:dyDescent="0.25">
      <c r="A2046" s="85"/>
      <c r="B2046" s="265" t="s">
        <v>102</v>
      </c>
      <c r="C2046" s="213"/>
      <c r="D2046" s="496">
        <v>145693184</v>
      </c>
      <c r="E2046" s="213"/>
      <c r="F2046" s="231">
        <v>46095</v>
      </c>
      <c r="G2046" s="265" t="s">
        <v>1550</v>
      </c>
      <c r="H2046" s="265" t="s">
        <v>4101</v>
      </c>
      <c r="I2046" s="73" t="s">
        <v>105</v>
      </c>
      <c r="J2046" s="265" t="s">
        <v>4102</v>
      </c>
      <c r="K2046" s="265" t="s">
        <v>2080</v>
      </c>
      <c r="L2046" s="241"/>
      <c r="M2046" s="73" t="s">
        <v>2081</v>
      </c>
      <c r="N2046" s="79" t="s">
        <v>2082</v>
      </c>
      <c r="O2046" s="79" t="s">
        <v>2082</v>
      </c>
      <c r="P2046" s="85">
        <v>2830050021</v>
      </c>
      <c r="Q2046" s="231">
        <v>46094</v>
      </c>
      <c r="R2046" s="241">
        <v>1209393123</v>
      </c>
      <c r="S2046" s="241">
        <v>224314755</v>
      </c>
      <c r="T2046" s="231">
        <v>46094</v>
      </c>
      <c r="U2046" s="497">
        <v>1760</v>
      </c>
      <c r="V2046" s="356">
        <v>1714.374</v>
      </c>
      <c r="W2046" s="261">
        <v>2</v>
      </c>
      <c r="X2046" s="241">
        <v>0</v>
      </c>
      <c r="Y2046" s="270" t="s">
        <v>7438</v>
      </c>
      <c r="Z2046" s="82" t="s">
        <v>110</v>
      </c>
      <c r="AA2046" s="85" t="s">
        <v>4104</v>
      </c>
      <c r="AB2046" s="241">
        <v>551</v>
      </c>
      <c r="AC2046" s="270" t="s">
        <v>7438</v>
      </c>
      <c r="AD2046" s="82" t="s">
        <v>2086</v>
      </c>
      <c r="AE2046" s="241"/>
      <c r="AF2046" s="241"/>
      <c r="AG2046" s="241"/>
      <c r="AH2046" s="241"/>
      <c r="AI2046" s="241"/>
      <c r="AJ2046" s="241"/>
      <c r="AK2046" s="241"/>
      <c r="AL2046" s="241"/>
      <c r="AM2046" s="241"/>
      <c r="AN2046" s="75">
        <f>AL2046-L2046</f>
        <v>0</v>
      </c>
      <c r="AO2046" s="81" t="str">
        <f t="shared" si="636"/>
        <v/>
      </c>
      <c r="AP2046" s="81" t="str">
        <f t="shared" si="637"/>
        <v/>
      </c>
      <c r="AQ2046" s="81" t="str">
        <f t="shared" si="638"/>
        <v/>
      </c>
      <c r="AR2046" s="81" t="str">
        <f t="shared" si="639"/>
        <v/>
      </c>
      <c r="AS2046" s="81" t="str">
        <f t="shared" si="640"/>
        <v/>
      </c>
      <c r="AT2046" s="81" t="str">
        <f t="shared" si="641"/>
        <v/>
      </c>
      <c r="AU2046" s="82" t="s">
        <v>10</v>
      </c>
      <c r="AV2046" s="85"/>
      <c r="AW2046" s="85">
        <v>0</v>
      </c>
      <c r="AX2046" s="85">
        <v>0</v>
      </c>
      <c r="AY2046" s="85"/>
      <c r="AZ2046" s="271"/>
      <c r="BA2046" s="85"/>
      <c r="BB2046" s="85"/>
      <c r="BC2046" s="85"/>
      <c r="BD2046" s="85"/>
      <c r="BE2046" s="85"/>
      <c r="BF2046" s="85"/>
      <c r="BG2046" s="85"/>
      <c r="BH2046" s="85"/>
      <c r="BI2046" s="85"/>
      <c r="BJ2046" s="85"/>
      <c r="BK2046" s="85"/>
      <c r="BL2046" s="85"/>
      <c r="BM2046" s="85"/>
      <c r="BN2046" s="85"/>
      <c r="BO2046" s="85"/>
      <c r="BP2046" s="85"/>
      <c r="BQ2046" s="85"/>
      <c r="BR2046" s="85"/>
      <c r="BS2046" s="85"/>
      <c r="BT2046" s="75">
        <f>IF(COUNTIF($C$3:C2046, C2046)=1, 1, 0)</f>
        <v>0</v>
      </c>
      <c r="BU2046" s="338"/>
      <c r="BV2046" s="85"/>
      <c r="BW2046" s="85"/>
      <c r="BX2046" s="85"/>
      <c r="BY2046" s="85"/>
      <c r="BZ2046" s="87">
        <f t="shared" si="634"/>
        <v>11</v>
      </c>
      <c r="CA2046" s="85"/>
      <c r="CB2046" s="88">
        <f t="shared" si="635"/>
        <v>0</v>
      </c>
      <c r="CC2046" s="89"/>
      <c r="CE2046" s="87" t="str">
        <f t="shared" si="629"/>
        <v/>
      </c>
      <c r="CF2046" s="85"/>
      <c r="CG2046" s="85"/>
      <c r="CH2046" s="85"/>
      <c r="CI2046" s="85"/>
      <c r="CJ2046" s="87">
        <f t="shared" si="630"/>
        <v>1</v>
      </c>
      <c r="CK2046" s="87">
        <f t="shared" si="631"/>
        <v>1</v>
      </c>
      <c r="CL2046" s="85"/>
      <c r="CM2046" s="22" t="str">
        <f>IF(OR(Z2046="COSU",Z2046="EGLV",Z2046="MAEU",Z2046="REGU",Z2046="HLCU",Z2046="OOLU",Z2046="ONEY"),
    IF(Z2046="COSU","1C26TAB",
    IF(Z2046="EGLV","1C26TAA",
    IF(Z2046="MAEU","1C26TML",
    IF(Z2046="REGU","1C26TAA",
    IF(Z2046="HLCU","1C26THC",
    IF(Z2046="OOLU","1C26TAR",
    IF(Z2046="ONEY","1K26TAD",""))))))) &amp; "^" &amp; BU2046,
    BU2046)</f>
        <v>1C26TML^</v>
      </c>
    </row>
    <row r="2047" spans="1:91" ht="14.45" customHeight="1" x14ac:dyDescent="0.25">
      <c r="A2047" s="168"/>
      <c r="B2047" s="273" t="s">
        <v>102</v>
      </c>
      <c r="C2047" s="498"/>
      <c r="D2047" s="499">
        <v>145690821</v>
      </c>
      <c r="E2047" s="498"/>
      <c r="F2047" s="275">
        <v>46093</v>
      </c>
      <c r="G2047" s="273" t="s">
        <v>1178</v>
      </c>
      <c r="H2047" s="273" t="s">
        <v>4101</v>
      </c>
      <c r="I2047" s="156" t="s">
        <v>105</v>
      </c>
      <c r="J2047" s="273" t="s">
        <v>4102</v>
      </c>
      <c r="K2047" s="273" t="s">
        <v>2080</v>
      </c>
      <c r="L2047" s="274"/>
      <c r="M2047" s="156" t="s">
        <v>2081</v>
      </c>
      <c r="N2047" s="126" t="s">
        <v>2082</v>
      </c>
      <c r="O2047" s="126" t="s">
        <v>2082</v>
      </c>
      <c r="P2047" s="168">
        <v>2830050002</v>
      </c>
      <c r="Q2047" s="275">
        <v>46093</v>
      </c>
      <c r="R2047" s="274">
        <v>1209392869</v>
      </c>
      <c r="S2047" s="274">
        <v>224310894</v>
      </c>
      <c r="T2047" s="275">
        <v>46093</v>
      </c>
      <c r="U2047" s="350">
        <v>1780</v>
      </c>
      <c r="V2047" s="422">
        <v>1715.1479999999999</v>
      </c>
      <c r="W2047" s="274">
        <v>2</v>
      </c>
      <c r="X2047" s="274">
        <v>0</v>
      </c>
      <c r="Y2047" s="246" t="s">
        <v>7439</v>
      </c>
      <c r="Z2047" s="274" t="s">
        <v>2084</v>
      </c>
      <c r="AA2047" s="168" t="s">
        <v>7440</v>
      </c>
      <c r="AB2047" s="274">
        <v>70</v>
      </c>
      <c r="AC2047" s="246" t="s">
        <v>7439</v>
      </c>
      <c r="AD2047" s="125" t="s">
        <v>2086</v>
      </c>
      <c r="AE2047" s="274"/>
      <c r="AF2047" s="274"/>
      <c r="AG2047" s="274"/>
      <c r="AH2047" s="274"/>
      <c r="AI2047" s="274"/>
      <c r="AJ2047" s="274"/>
      <c r="AK2047" s="274"/>
      <c r="AL2047" s="274"/>
      <c r="AM2047" s="274"/>
      <c r="AN2047" s="182">
        <f>AL2047-L2047</f>
        <v>0</v>
      </c>
      <c r="AO2047" s="81" t="str">
        <f t="shared" si="636"/>
        <v/>
      </c>
      <c r="AP2047" s="81" t="str">
        <f t="shared" si="637"/>
        <v/>
      </c>
      <c r="AQ2047" s="81" t="str">
        <f t="shared" si="638"/>
        <v/>
      </c>
      <c r="AR2047" s="81" t="str">
        <f t="shared" si="639"/>
        <v/>
      </c>
      <c r="AS2047" s="81" t="str">
        <f t="shared" si="640"/>
        <v/>
      </c>
      <c r="AT2047" s="81" t="str">
        <f t="shared" si="641"/>
        <v/>
      </c>
      <c r="AU2047" s="125" t="s">
        <v>10</v>
      </c>
      <c r="AV2047" s="134"/>
      <c r="AW2047" s="85">
        <v>0</v>
      </c>
      <c r="AX2047" s="85">
        <v>0</v>
      </c>
      <c r="AY2047" s="168"/>
      <c r="AZ2047" s="278"/>
      <c r="BA2047" s="168"/>
      <c r="BB2047" s="168"/>
      <c r="BC2047" s="168"/>
      <c r="BD2047" s="168"/>
      <c r="BE2047" s="168"/>
      <c r="BF2047" s="168"/>
      <c r="BG2047" s="168"/>
      <c r="BH2047" s="168"/>
      <c r="BI2047" s="168"/>
      <c r="BJ2047" s="168"/>
      <c r="BK2047" s="168"/>
      <c r="BL2047" s="168"/>
      <c r="BM2047" s="168"/>
      <c r="BN2047" s="168"/>
      <c r="BO2047" s="168"/>
      <c r="BP2047" s="168"/>
      <c r="BQ2047" s="168"/>
      <c r="BR2047" s="168"/>
      <c r="BS2047" s="168"/>
      <c r="BT2047" s="75">
        <f>IF(COUNTIF($C$3:C2047, C2047)=1, 1, 0)</f>
        <v>0</v>
      </c>
      <c r="BU2047" s="395"/>
      <c r="BV2047" s="168"/>
      <c r="BW2047" s="168"/>
      <c r="BX2047" s="168"/>
      <c r="BY2047" s="168"/>
      <c r="BZ2047" s="87">
        <f t="shared" si="634"/>
        <v>11</v>
      </c>
      <c r="CA2047" s="168"/>
      <c r="CB2047" s="88">
        <f t="shared" si="635"/>
        <v>0</v>
      </c>
      <c r="CC2047" s="89"/>
      <c r="CE2047" s="87" t="str">
        <f t="shared" si="629"/>
        <v/>
      </c>
      <c r="CF2047" s="168"/>
      <c r="CG2047" s="168"/>
      <c r="CH2047" s="168"/>
      <c r="CI2047" s="168"/>
      <c r="CJ2047" s="87">
        <f t="shared" si="630"/>
        <v>1</v>
      </c>
      <c r="CK2047" s="87">
        <f t="shared" si="631"/>
        <v>1</v>
      </c>
      <c r="CL2047" s="168"/>
      <c r="CM2047" s="22">
        <f>IF(OR(Z2047="COSU",Z2047="EGLV",Z2047="MAEU",Z2047="REGU",Z2047="HLCU",Z2047="OOLU",Z2047="ONEY"),
    IF(Z2047="COSU","1C26TAB",
    IF(Z2047="EGLV","1C26TAA",
    IF(Z2047="MAEU","1C26TML",
    IF(Z2047="REGU","1C26TAA",
    IF(Z2047="HLCU","1C26THC",
    IF(Z2047="OOLU","1C26TAR",
    IF(Z2047="ONEY","1K26TAD",""))))))) &amp; "^" &amp; BU2047,
    BU2047)</f>
        <v>0</v>
      </c>
    </row>
    <row r="2048" spans="1:91" s="85" customFormat="1" ht="14.45" customHeight="1" x14ac:dyDescent="0.25">
      <c r="B2048" s="260" t="s">
        <v>102</v>
      </c>
      <c r="C2048" s="246">
        <v>235600421836</v>
      </c>
      <c r="D2048" s="265">
        <v>145571014</v>
      </c>
      <c r="E2048" s="241">
        <v>5320007770</v>
      </c>
      <c r="F2048" s="231">
        <v>46098</v>
      </c>
      <c r="G2048" s="265" t="s">
        <v>266</v>
      </c>
      <c r="H2048" s="265" t="s">
        <v>1657</v>
      </c>
      <c r="I2048" s="265" t="s">
        <v>105</v>
      </c>
      <c r="J2048" s="265" t="s">
        <v>322</v>
      </c>
      <c r="K2048" s="265" t="s">
        <v>242</v>
      </c>
      <c r="L2048" s="231">
        <v>46111</v>
      </c>
      <c r="M2048" s="265">
        <v>40</v>
      </c>
      <c r="N2048" s="213" t="s">
        <v>7441</v>
      </c>
      <c r="O2048" s="213" t="s">
        <v>7442</v>
      </c>
      <c r="P2048" s="85">
        <v>2830050268</v>
      </c>
      <c r="Q2048" s="231">
        <v>46098</v>
      </c>
      <c r="R2048" s="241">
        <v>1209394102</v>
      </c>
      <c r="S2048" s="241">
        <v>224333694</v>
      </c>
      <c r="T2048" s="231">
        <v>46098</v>
      </c>
      <c r="U2048" s="261">
        <v>5112.1809999999996</v>
      </c>
      <c r="V2048" s="261">
        <v>4933.2790000000005</v>
      </c>
      <c r="W2048" s="241">
        <v>7</v>
      </c>
      <c r="X2048" s="241">
        <v>0</v>
      </c>
      <c r="Y2048" s="246">
        <v>235600421836</v>
      </c>
      <c r="Z2048" s="274" t="s">
        <v>128</v>
      </c>
      <c r="AA2048" s="168" t="s">
        <v>196</v>
      </c>
      <c r="AB2048" s="273" t="s">
        <v>7443</v>
      </c>
      <c r="AC2048" s="246">
        <v>235600421836</v>
      </c>
      <c r="AD2048" s="182" t="s">
        <v>113</v>
      </c>
      <c r="AE2048" s="231">
        <v>46101</v>
      </c>
      <c r="AF2048" s="277">
        <v>46100.625</v>
      </c>
      <c r="AG2048" s="277">
        <v>46100.5</v>
      </c>
      <c r="AH2048" s="277">
        <v>46099.625</v>
      </c>
      <c r="AI2048" s="74">
        <v>46101</v>
      </c>
      <c r="AJ2048" s="241"/>
      <c r="AK2048" s="231">
        <v>46101</v>
      </c>
      <c r="AL2048" s="74">
        <v>46108</v>
      </c>
      <c r="AM2048" s="231">
        <v>46109</v>
      </c>
      <c r="AN2048" s="231">
        <v>46109</v>
      </c>
      <c r="AO2048" s="81" t="s">
        <v>121</v>
      </c>
      <c r="AP2048" s="81" t="s">
        <v>121</v>
      </c>
      <c r="AQ2048" s="81" t="s">
        <v>121</v>
      </c>
      <c r="AR2048" s="81" t="s">
        <v>121</v>
      </c>
      <c r="AS2048" s="81" t="s">
        <v>261</v>
      </c>
      <c r="AT2048" s="81" t="s">
        <v>121</v>
      </c>
      <c r="AU2048" s="82" t="s">
        <v>5500</v>
      </c>
      <c r="AV2048" s="134">
        <v>46098</v>
      </c>
      <c r="AW2048" s="85" t="s">
        <v>7444</v>
      </c>
      <c r="AX2048" s="85" t="s">
        <v>7445</v>
      </c>
      <c r="AZ2048" s="271"/>
      <c r="BT2048" s="75">
        <f>IF(COUNTIF($C$3:C2048, C2048)=1, 1, 0)</f>
        <v>1</v>
      </c>
      <c r="BU2048" s="337" t="s">
        <v>7446</v>
      </c>
      <c r="BV2048" s="340">
        <v>46104</v>
      </c>
      <c r="BZ2048" s="87">
        <f t="shared" si="634"/>
        <v>12</v>
      </c>
      <c r="CB2048" s="88">
        <f t="shared" si="635"/>
        <v>13</v>
      </c>
      <c r="CC2048" s="89"/>
      <c r="CD2048" s="22"/>
      <c r="CE2048" s="87">
        <f t="shared" ref="CE2048:CE2111" si="642">IF(AD2048="Sea waybill", IF(AK2048&lt;&gt;0, MONTH(AK2048), IF(AJ2048&gt;AI2048, MONTH(AJ2048), MONTH(AI2048))),"")</f>
        <v>3</v>
      </c>
      <c r="CF2048" s="397">
        <v>15720600</v>
      </c>
      <c r="CH2048" s="397">
        <v>15720600</v>
      </c>
      <c r="CI2048" s="85">
        <v>26201</v>
      </c>
      <c r="CJ2048" s="87">
        <f t="shared" si="630"/>
        <v>3</v>
      </c>
      <c r="CK2048" s="87">
        <f t="shared" si="631"/>
        <v>12</v>
      </c>
      <c r="CL2048" s="22" t="s">
        <v>5125</v>
      </c>
      <c r="CM2048" s="22" t="s">
        <v>7447</v>
      </c>
    </row>
    <row r="2049" spans="2:91" s="85" customFormat="1" ht="14.45" customHeight="1" x14ac:dyDescent="0.25">
      <c r="B2049" s="260" t="s">
        <v>102</v>
      </c>
      <c r="C2049" s="246">
        <v>235600421836</v>
      </c>
      <c r="D2049" s="265">
        <v>145571048</v>
      </c>
      <c r="E2049" s="241">
        <v>5320007770</v>
      </c>
      <c r="F2049" s="231">
        <v>46098</v>
      </c>
      <c r="G2049" s="265" t="s">
        <v>266</v>
      </c>
      <c r="H2049" s="265" t="s">
        <v>1657</v>
      </c>
      <c r="I2049" s="265" t="s">
        <v>105</v>
      </c>
      <c r="J2049" s="265" t="s">
        <v>322</v>
      </c>
      <c r="K2049" s="265" t="s">
        <v>242</v>
      </c>
      <c r="L2049" s="231">
        <v>46111</v>
      </c>
      <c r="M2049" s="265">
        <v>0</v>
      </c>
      <c r="N2049" s="213" t="s">
        <v>7441</v>
      </c>
      <c r="O2049" s="213" t="s">
        <v>7442</v>
      </c>
      <c r="P2049" s="85">
        <v>2830050269</v>
      </c>
      <c r="Q2049" s="231">
        <v>46098</v>
      </c>
      <c r="R2049" s="241">
        <v>1209394103</v>
      </c>
      <c r="S2049" s="241">
        <v>224333647</v>
      </c>
      <c r="T2049" s="231">
        <v>46098</v>
      </c>
      <c r="U2049" s="261">
        <v>5325.8320000000003</v>
      </c>
      <c r="V2049" s="261">
        <v>5139.4660000000003</v>
      </c>
      <c r="W2049" s="241">
        <v>7</v>
      </c>
      <c r="X2049" s="241">
        <v>0</v>
      </c>
      <c r="Y2049" s="246">
        <v>235600421836</v>
      </c>
      <c r="Z2049" s="274" t="s">
        <v>128</v>
      </c>
      <c r="AA2049" s="168" t="s">
        <v>196</v>
      </c>
      <c r="AB2049" s="273" t="s">
        <v>7443</v>
      </c>
      <c r="AC2049" s="246">
        <v>235600421836</v>
      </c>
      <c r="AD2049" s="182" t="s">
        <v>113</v>
      </c>
      <c r="AE2049" s="231">
        <v>46101</v>
      </c>
      <c r="AF2049" s="277">
        <v>46100.625</v>
      </c>
      <c r="AG2049" s="277">
        <v>46100.5</v>
      </c>
      <c r="AH2049" s="277">
        <v>46099.625</v>
      </c>
      <c r="AI2049" s="74">
        <v>46101</v>
      </c>
      <c r="AJ2049" s="241"/>
      <c r="AK2049" s="231">
        <v>46101</v>
      </c>
      <c r="AL2049" s="74">
        <v>46108</v>
      </c>
      <c r="AM2049" s="231">
        <v>46109</v>
      </c>
      <c r="AN2049" s="231">
        <v>46109</v>
      </c>
      <c r="AO2049" s="81" t="s">
        <v>121</v>
      </c>
      <c r="AP2049" s="81" t="s">
        <v>121</v>
      </c>
      <c r="AQ2049" s="81" t="s">
        <v>121</v>
      </c>
      <c r="AR2049" s="81" t="s">
        <v>121</v>
      </c>
      <c r="AS2049" s="81" t="s">
        <v>261</v>
      </c>
      <c r="AT2049" s="81" t="s">
        <v>121</v>
      </c>
      <c r="AU2049" s="82" t="s">
        <v>5500</v>
      </c>
      <c r="AV2049" s="134">
        <v>46098</v>
      </c>
      <c r="AW2049" s="85">
        <v>0</v>
      </c>
      <c r="AX2049" s="85">
        <v>0</v>
      </c>
      <c r="AZ2049" s="271"/>
      <c r="BT2049" s="75">
        <f>IF(COUNTIF($C$3:C2049, C2049)=1, 1, 0)</f>
        <v>0</v>
      </c>
      <c r="BU2049" s="337" t="s">
        <v>7446</v>
      </c>
      <c r="BV2049" s="340">
        <v>46104</v>
      </c>
      <c r="BZ2049" s="87">
        <f t="shared" si="634"/>
        <v>12</v>
      </c>
      <c r="CB2049" s="88">
        <f t="shared" si="635"/>
        <v>13</v>
      </c>
      <c r="CC2049" s="89"/>
      <c r="CD2049" s="22"/>
      <c r="CE2049" s="87">
        <f t="shared" si="642"/>
        <v>3</v>
      </c>
      <c r="CJ2049" s="87">
        <f t="shared" si="630"/>
        <v>3</v>
      </c>
      <c r="CK2049" s="87">
        <f t="shared" si="631"/>
        <v>12</v>
      </c>
      <c r="CL2049" s="22" t="s">
        <v>5125</v>
      </c>
      <c r="CM2049" s="22" t="s">
        <v>7447</v>
      </c>
    </row>
    <row r="2050" spans="2:91" s="85" customFormat="1" ht="14.45" customHeight="1" x14ac:dyDescent="0.25">
      <c r="B2050" s="260" t="s">
        <v>6003</v>
      </c>
      <c r="C2050" s="301">
        <v>235600427907</v>
      </c>
      <c r="D2050" s="265">
        <v>145707546</v>
      </c>
      <c r="E2050" s="241">
        <v>5320007928</v>
      </c>
      <c r="F2050" s="231">
        <v>46098</v>
      </c>
      <c r="G2050" s="265" t="s">
        <v>299</v>
      </c>
      <c r="H2050" s="265" t="s">
        <v>1657</v>
      </c>
      <c r="I2050" s="265" t="s">
        <v>105</v>
      </c>
      <c r="J2050" s="265" t="s">
        <v>322</v>
      </c>
      <c r="K2050" s="265" t="s">
        <v>242</v>
      </c>
      <c r="L2050" s="231">
        <v>46120</v>
      </c>
      <c r="M2050" s="265">
        <v>40</v>
      </c>
      <c r="N2050" s="75" t="s">
        <v>7448</v>
      </c>
      <c r="O2050" s="75" t="s">
        <v>7449</v>
      </c>
      <c r="P2050" s="85">
        <v>2830050276</v>
      </c>
      <c r="Q2050" s="231">
        <v>46098</v>
      </c>
      <c r="R2050" s="241">
        <v>1209394118</v>
      </c>
      <c r="S2050" s="241">
        <v>224333675</v>
      </c>
      <c r="T2050" s="231">
        <v>46098</v>
      </c>
      <c r="U2050" s="357">
        <v>4438.7079999999996</v>
      </c>
      <c r="V2050" s="357">
        <v>4291.8869999999997</v>
      </c>
      <c r="W2050" s="241">
        <v>6</v>
      </c>
      <c r="X2050" s="241">
        <v>0</v>
      </c>
      <c r="Y2050" s="246">
        <v>235600427907</v>
      </c>
      <c r="Z2050" s="274" t="s">
        <v>128</v>
      </c>
      <c r="AA2050" s="168" t="s">
        <v>196</v>
      </c>
      <c r="AB2050" s="273" t="s">
        <v>7443</v>
      </c>
      <c r="AC2050" s="301">
        <v>235600427907</v>
      </c>
      <c r="AD2050" s="182" t="s">
        <v>113</v>
      </c>
      <c r="AE2050" s="74">
        <v>46101</v>
      </c>
      <c r="AF2050" s="277">
        <v>46100.625</v>
      </c>
      <c r="AG2050" s="277">
        <v>46100.5</v>
      </c>
      <c r="AH2050" s="277">
        <v>46099.625</v>
      </c>
      <c r="AI2050" s="74">
        <v>46101</v>
      </c>
      <c r="AJ2050" s="241"/>
      <c r="AK2050" s="74">
        <v>46101</v>
      </c>
      <c r="AL2050" s="74">
        <v>46108</v>
      </c>
      <c r="AM2050" s="241"/>
      <c r="AN2050" s="75">
        <f>IF(AM2050=0,AL2050-L2050,AM2050-L2050)</f>
        <v>-12</v>
      </c>
      <c r="AO2050" s="81" t="s">
        <v>121</v>
      </c>
      <c r="AP2050" s="81" t="s">
        <v>121</v>
      </c>
      <c r="AQ2050" s="81" t="s">
        <v>121</v>
      </c>
      <c r="AR2050" s="81" t="s">
        <v>121</v>
      </c>
      <c r="AS2050" s="81" t="s">
        <v>121</v>
      </c>
      <c r="AT2050" s="81" t="s">
        <v>121</v>
      </c>
      <c r="AU2050" s="82" t="s">
        <v>5500</v>
      </c>
      <c r="AV2050" s="134">
        <v>46098</v>
      </c>
      <c r="AW2050" s="85" t="s">
        <v>7450</v>
      </c>
      <c r="AX2050" s="85" t="s">
        <v>7451</v>
      </c>
      <c r="AZ2050" s="271"/>
      <c r="BT2050" s="75">
        <f>IF(COUNTIF($C$3:C2050, C2050)=1, 1, 0)</f>
        <v>1</v>
      </c>
      <c r="BU2050" s="337" t="s">
        <v>7452</v>
      </c>
      <c r="BV2050" s="340">
        <v>46104</v>
      </c>
      <c r="BZ2050" s="87">
        <f t="shared" si="634"/>
        <v>12</v>
      </c>
      <c r="CB2050" s="88">
        <f t="shared" si="635"/>
        <v>13</v>
      </c>
      <c r="CC2050" s="89"/>
      <c r="CD2050" s="22"/>
      <c r="CE2050" s="87">
        <f t="shared" si="642"/>
        <v>3</v>
      </c>
      <c r="CF2050" s="397">
        <v>15720600</v>
      </c>
      <c r="CH2050" s="397">
        <v>15720600</v>
      </c>
      <c r="CI2050" s="85">
        <v>26201</v>
      </c>
      <c r="CJ2050" s="87">
        <f t="shared" si="630"/>
        <v>3</v>
      </c>
      <c r="CK2050" s="87">
        <f t="shared" si="631"/>
        <v>12</v>
      </c>
      <c r="CL2050" s="22" t="s">
        <v>5125</v>
      </c>
      <c r="CM2050" s="22" t="s">
        <v>7453</v>
      </c>
    </row>
    <row r="2051" spans="2:91" s="85" customFormat="1" ht="14.45" customHeight="1" x14ac:dyDescent="0.25">
      <c r="B2051" s="260" t="s">
        <v>6003</v>
      </c>
      <c r="C2051" s="301">
        <v>235600427907</v>
      </c>
      <c r="D2051" s="265">
        <v>145691620</v>
      </c>
      <c r="E2051" s="241">
        <v>5320007928</v>
      </c>
      <c r="F2051" s="231">
        <v>46098</v>
      </c>
      <c r="G2051" s="265" t="s">
        <v>2163</v>
      </c>
      <c r="H2051" s="265" t="s">
        <v>1657</v>
      </c>
      <c r="I2051" s="265" t="s">
        <v>105</v>
      </c>
      <c r="J2051" s="265" t="s">
        <v>322</v>
      </c>
      <c r="K2051" s="265" t="s">
        <v>242</v>
      </c>
      <c r="L2051" s="231">
        <v>46120</v>
      </c>
      <c r="M2051" s="265">
        <v>0</v>
      </c>
      <c r="N2051" s="75" t="s">
        <v>7448</v>
      </c>
      <c r="O2051" s="75" t="s">
        <v>7449</v>
      </c>
      <c r="P2051" s="85">
        <v>2830050277</v>
      </c>
      <c r="Q2051" s="231">
        <v>46098</v>
      </c>
      <c r="R2051" s="241">
        <v>1209394119</v>
      </c>
      <c r="S2051" s="241">
        <v>224333678</v>
      </c>
      <c r="T2051" s="231">
        <v>46098</v>
      </c>
      <c r="U2051" s="357">
        <v>5278.5169999999998</v>
      </c>
      <c r="V2051" s="357">
        <v>5159.192</v>
      </c>
      <c r="W2051" s="241">
        <v>6</v>
      </c>
      <c r="X2051" s="241">
        <v>0</v>
      </c>
      <c r="Y2051" s="246">
        <v>235600427907</v>
      </c>
      <c r="Z2051" s="274" t="s">
        <v>128</v>
      </c>
      <c r="AA2051" s="168" t="s">
        <v>196</v>
      </c>
      <c r="AB2051" s="273" t="s">
        <v>7443</v>
      </c>
      <c r="AC2051" s="301">
        <v>235600427907</v>
      </c>
      <c r="AD2051" s="182" t="s">
        <v>113</v>
      </c>
      <c r="AE2051" s="74">
        <v>46101</v>
      </c>
      <c r="AF2051" s="277">
        <v>46100.625</v>
      </c>
      <c r="AG2051" s="277">
        <v>46100.5</v>
      </c>
      <c r="AH2051" s="277">
        <v>46099.625</v>
      </c>
      <c r="AI2051" s="74">
        <v>46101</v>
      </c>
      <c r="AJ2051" s="241"/>
      <c r="AK2051" s="74">
        <v>46101</v>
      </c>
      <c r="AL2051" s="74">
        <v>46108</v>
      </c>
      <c r="AM2051" s="241"/>
      <c r="AN2051" s="75">
        <f>IF(AM2051=0,AL2051-L2051,AM2051-L2051)</f>
        <v>-12</v>
      </c>
      <c r="AO2051" s="81" t="s">
        <v>121</v>
      </c>
      <c r="AP2051" s="81" t="s">
        <v>121</v>
      </c>
      <c r="AQ2051" s="81" t="s">
        <v>121</v>
      </c>
      <c r="AR2051" s="81" t="s">
        <v>121</v>
      </c>
      <c r="AS2051" s="81" t="s">
        <v>121</v>
      </c>
      <c r="AT2051" s="81" t="s">
        <v>121</v>
      </c>
      <c r="AU2051" s="82" t="s">
        <v>5500</v>
      </c>
      <c r="AV2051" s="134">
        <v>46098</v>
      </c>
      <c r="AW2051" s="85">
        <v>0</v>
      </c>
      <c r="AX2051" s="85">
        <v>0</v>
      </c>
      <c r="AZ2051" s="271"/>
      <c r="BT2051" s="75">
        <f>IF(COUNTIF($C$3:C2051, C2051)=1, 1, 0)</f>
        <v>0</v>
      </c>
      <c r="BU2051" s="337" t="s">
        <v>7452</v>
      </c>
      <c r="BV2051" s="340">
        <v>46104</v>
      </c>
      <c r="BZ2051" s="87">
        <f t="shared" si="634"/>
        <v>12</v>
      </c>
      <c r="CB2051" s="88">
        <f t="shared" si="635"/>
        <v>13</v>
      </c>
      <c r="CC2051" s="89"/>
      <c r="CD2051" s="22"/>
      <c r="CE2051" s="87">
        <f t="shared" si="642"/>
        <v>3</v>
      </c>
      <c r="CJ2051" s="87">
        <f t="shared" ref="CJ2051:CJ2114" si="643">MONTH(AV2051)</f>
        <v>3</v>
      </c>
      <c r="CK2051" s="87">
        <f t="shared" ref="CK2051:CK2114" si="644">WEEKNUM(AV2051,2)</f>
        <v>12</v>
      </c>
      <c r="CL2051" s="22" t="s">
        <v>5125</v>
      </c>
      <c r="CM2051" s="22" t="s">
        <v>7453</v>
      </c>
    </row>
    <row r="2052" spans="2:91" s="85" customFormat="1" ht="14.45" customHeight="1" x14ac:dyDescent="0.25">
      <c r="B2052" s="260" t="s">
        <v>6003</v>
      </c>
      <c r="C2052" s="301">
        <v>235600427907</v>
      </c>
      <c r="D2052" s="265">
        <v>145707328</v>
      </c>
      <c r="E2052" s="241">
        <v>5320007928</v>
      </c>
      <c r="F2052" s="231">
        <v>46098</v>
      </c>
      <c r="G2052" s="265" t="s">
        <v>2163</v>
      </c>
      <c r="H2052" s="265" t="s">
        <v>1657</v>
      </c>
      <c r="I2052" s="265" t="s">
        <v>105</v>
      </c>
      <c r="J2052" s="265" t="s">
        <v>322</v>
      </c>
      <c r="K2052" s="265" t="s">
        <v>242</v>
      </c>
      <c r="L2052" s="231">
        <v>46121</v>
      </c>
      <c r="M2052" s="265">
        <v>0</v>
      </c>
      <c r="N2052" s="75" t="s">
        <v>7448</v>
      </c>
      <c r="O2052" s="75" t="s">
        <v>7449</v>
      </c>
      <c r="P2052" s="85">
        <v>2830050278</v>
      </c>
      <c r="Q2052" s="231">
        <v>46098</v>
      </c>
      <c r="R2052" s="241">
        <v>1209394120</v>
      </c>
      <c r="S2052" s="241">
        <v>224333682</v>
      </c>
      <c r="T2052" s="231">
        <v>46098</v>
      </c>
      <c r="U2052" s="357">
        <v>2948.212</v>
      </c>
      <c r="V2052" s="357">
        <v>2871.1030000000001</v>
      </c>
      <c r="W2052" s="241">
        <v>4</v>
      </c>
      <c r="X2052" s="241">
        <v>0</v>
      </c>
      <c r="Y2052" s="246">
        <v>235600427907</v>
      </c>
      <c r="Z2052" s="274" t="s">
        <v>128</v>
      </c>
      <c r="AA2052" s="168" t="s">
        <v>196</v>
      </c>
      <c r="AB2052" s="273" t="s">
        <v>7443</v>
      </c>
      <c r="AC2052" s="301">
        <v>235600427907</v>
      </c>
      <c r="AD2052" s="182" t="s">
        <v>113</v>
      </c>
      <c r="AE2052" s="74">
        <v>46101</v>
      </c>
      <c r="AF2052" s="277">
        <v>46100.625</v>
      </c>
      <c r="AG2052" s="277">
        <v>46100.5</v>
      </c>
      <c r="AH2052" s="277">
        <v>46099.625</v>
      </c>
      <c r="AI2052" s="74">
        <v>46101</v>
      </c>
      <c r="AJ2052" s="241"/>
      <c r="AK2052" s="74">
        <v>46101</v>
      </c>
      <c r="AL2052" s="74">
        <v>46108</v>
      </c>
      <c r="AM2052" s="241"/>
      <c r="AN2052" s="75">
        <f>IF(AM2052=0,AL2052-L2052,AM2052-L2052)</f>
        <v>-13</v>
      </c>
      <c r="AO2052" s="81" t="s">
        <v>121</v>
      </c>
      <c r="AP2052" s="81" t="s">
        <v>121</v>
      </c>
      <c r="AQ2052" s="81" t="s">
        <v>121</v>
      </c>
      <c r="AR2052" s="81" t="s">
        <v>121</v>
      </c>
      <c r="AS2052" s="81" t="s">
        <v>121</v>
      </c>
      <c r="AT2052" s="81" t="s">
        <v>121</v>
      </c>
      <c r="AU2052" s="82" t="s">
        <v>5500</v>
      </c>
      <c r="AV2052" s="134">
        <v>46098</v>
      </c>
      <c r="AW2052" s="85">
        <v>0</v>
      </c>
      <c r="AX2052" s="85">
        <v>0</v>
      </c>
      <c r="AZ2052" s="271"/>
      <c r="BT2052" s="75">
        <f>IF(COUNTIF($C$3:C2052, C2052)=1, 1, 0)</f>
        <v>0</v>
      </c>
      <c r="BU2052" s="337" t="s">
        <v>7452</v>
      </c>
      <c r="BV2052" s="340">
        <v>46104</v>
      </c>
      <c r="BZ2052" s="87">
        <f t="shared" si="634"/>
        <v>12</v>
      </c>
      <c r="CB2052" s="88">
        <f t="shared" si="635"/>
        <v>13</v>
      </c>
      <c r="CC2052" s="89"/>
      <c r="CD2052" s="22"/>
      <c r="CE2052" s="87">
        <f t="shared" si="642"/>
        <v>3</v>
      </c>
      <c r="CJ2052" s="87">
        <f t="shared" si="643"/>
        <v>3</v>
      </c>
      <c r="CK2052" s="87">
        <f t="shared" si="644"/>
        <v>12</v>
      </c>
      <c r="CL2052" s="22" t="s">
        <v>5125</v>
      </c>
      <c r="CM2052" s="22" t="s">
        <v>7453</v>
      </c>
    </row>
    <row r="2053" spans="2:91" s="85" customFormat="1" ht="14.45" customHeight="1" x14ac:dyDescent="0.25">
      <c r="B2053" s="260" t="s">
        <v>6003</v>
      </c>
      <c r="C2053" s="301">
        <v>235600427907</v>
      </c>
      <c r="D2053" s="265">
        <v>145707336</v>
      </c>
      <c r="E2053" s="241">
        <v>5320007928</v>
      </c>
      <c r="F2053" s="231">
        <v>46098</v>
      </c>
      <c r="G2053" s="265" t="s">
        <v>2163</v>
      </c>
      <c r="H2053" s="265" t="s">
        <v>1657</v>
      </c>
      <c r="I2053" s="265" t="s">
        <v>105</v>
      </c>
      <c r="J2053" s="265" t="s">
        <v>322</v>
      </c>
      <c r="K2053" s="265" t="s">
        <v>242</v>
      </c>
      <c r="L2053" s="231">
        <v>46120</v>
      </c>
      <c r="M2053" s="265">
        <v>0</v>
      </c>
      <c r="N2053" s="75" t="s">
        <v>7448</v>
      </c>
      <c r="O2053" s="75" t="s">
        <v>7449</v>
      </c>
      <c r="P2053" s="85">
        <v>2830050279</v>
      </c>
      <c r="Q2053" s="231">
        <v>46098</v>
      </c>
      <c r="R2053" s="241">
        <v>1209394121</v>
      </c>
      <c r="S2053" s="241">
        <v>224333686</v>
      </c>
      <c r="T2053" s="231">
        <v>46098</v>
      </c>
      <c r="U2053" s="357">
        <v>2590.502</v>
      </c>
      <c r="V2053" s="357">
        <v>2531.9409999999998</v>
      </c>
      <c r="W2053" s="241">
        <v>4</v>
      </c>
      <c r="X2053" s="241">
        <v>0</v>
      </c>
      <c r="Y2053" s="246">
        <v>235600427907</v>
      </c>
      <c r="Z2053" s="274" t="s">
        <v>128</v>
      </c>
      <c r="AA2053" s="168" t="s">
        <v>196</v>
      </c>
      <c r="AB2053" s="273" t="s">
        <v>7443</v>
      </c>
      <c r="AC2053" s="301">
        <v>235600427907</v>
      </c>
      <c r="AD2053" s="182" t="s">
        <v>113</v>
      </c>
      <c r="AE2053" s="74">
        <v>46101</v>
      </c>
      <c r="AF2053" s="277">
        <v>46100.625</v>
      </c>
      <c r="AG2053" s="277">
        <v>46100.5</v>
      </c>
      <c r="AH2053" s="277">
        <v>46099.625</v>
      </c>
      <c r="AI2053" s="74">
        <v>46101</v>
      </c>
      <c r="AJ2053" s="241"/>
      <c r="AK2053" s="74">
        <v>46101</v>
      </c>
      <c r="AL2053" s="74">
        <v>46108</v>
      </c>
      <c r="AM2053" s="241"/>
      <c r="AN2053" s="75">
        <f>IF(AM2053=0,AL2053-L2053,AM2053-L2053)</f>
        <v>-12</v>
      </c>
      <c r="AO2053" s="81" t="s">
        <v>121</v>
      </c>
      <c r="AP2053" s="81" t="s">
        <v>121</v>
      </c>
      <c r="AQ2053" s="81" t="s">
        <v>121</v>
      </c>
      <c r="AR2053" s="81" t="s">
        <v>121</v>
      </c>
      <c r="AS2053" s="81" t="s">
        <v>121</v>
      </c>
      <c r="AT2053" s="81" t="s">
        <v>121</v>
      </c>
      <c r="AU2053" s="82" t="s">
        <v>5500</v>
      </c>
      <c r="AV2053" s="134">
        <v>46098</v>
      </c>
      <c r="AW2053" s="85">
        <v>0</v>
      </c>
      <c r="AX2053" s="85">
        <v>0</v>
      </c>
      <c r="AZ2053" s="271"/>
      <c r="BT2053" s="75">
        <f>IF(COUNTIF($C$3:C2053, C2053)=1, 1, 0)</f>
        <v>0</v>
      </c>
      <c r="BU2053" s="337" t="s">
        <v>7452</v>
      </c>
      <c r="BV2053" s="340">
        <v>46104</v>
      </c>
      <c r="BZ2053" s="87">
        <f t="shared" si="634"/>
        <v>12</v>
      </c>
      <c r="CB2053" s="88">
        <f t="shared" si="635"/>
        <v>13</v>
      </c>
      <c r="CC2053" s="89"/>
      <c r="CD2053" s="22"/>
      <c r="CE2053" s="87">
        <f t="shared" si="642"/>
        <v>3</v>
      </c>
      <c r="CJ2053" s="87">
        <f t="shared" si="643"/>
        <v>3</v>
      </c>
      <c r="CK2053" s="87">
        <f t="shared" si="644"/>
        <v>12</v>
      </c>
      <c r="CL2053" s="22" t="s">
        <v>5125</v>
      </c>
      <c r="CM2053" s="22" t="s">
        <v>7453</v>
      </c>
    </row>
    <row r="2054" spans="2:91" s="85" customFormat="1" ht="14.45" customHeight="1" x14ac:dyDescent="0.25">
      <c r="B2054" s="260" t="s">
        <v>102</v>
      </c>
      <c r="C2054" s="246">
        <v>235600427923</v>
      </c>
      <c r="D2054" s="265">
        <v>145707475</v>
      </c>
      <c r="E2054" s="241">
        <v>5320007929</v>
      </c>
      <c r="F2054" s="231">
        <v>46098</v>
      </c>
      <c r="G2054" s="265" t="s">
        <v>299</v>
      </c>
      <c r="H2054" s="265" t="s">
        <v>1657</v>
      </c>
      <c r="I2054" s="265" t="s">
        <v>105</v>
      </c>
      <c r="J2054" s="265" t="s">
        <v>322</v>
      </c>
      <c r="K2054" s="265" t="s">
        <v>242</v>
      </c>
      <c r="L2054" s="231">
        <v>46120</v>
      </c>
      <c r="M2054" s="265">
        <v>40</v>
      </c>
      <c r="N2054" s="75" t="s">
        <v>7454</v>
      </c>
      <c r="O2054" s="75" t="s">
        <v>7455</v>
      </c>
      <c r="P2054" s="85">
        <v>2830050232</v>
      </c>
      <c r="Q2054" s="231">
        <v>46098</v>
      </c>
      <c r="R2054" s="241">
        <v>1209393965</v>
      </c>
      <c r="S2054" s="241">
        <v>224329583</v>
      </c>
      <c r="T2054" s="231">
        <v>46098</v>
      </c>
      <c r="U2054" s="261">
        <v>7211.799</v>
      </c>
      <c r="V2054" s="261">
        <v>6973.2539999999999</v>
      </c>
      <c r="W2054" s="241">
        <v>9</v>
      </c>
      <c r="X2054" s="241">
        <v>0</v>
      </c>
      <c r="Y2054" s="246">
        <v>235600427923</v>
      </c>
      <c r="Z2054" s="274" t="s">
        <v>128</v>
      </c>
      <c r="AA2054" s="168" t="s">
        <v>196</v>
      </c>
      <c r="AB2054" s="273" t="s">
        <v>7443</v>
      </c>
      <c r="AC2054" s="246">
        <v>235600427923</v>
      </c>
      <c r="AD2054" s="182" t="s">
        <v>113</v>
      </c>
      <c r="AE2054" s="231">
        <v>46101</v>
      </c>
      <c r="AF2054" s="277">
        <v>46100.625</v>
      </c>
      <c r="AG2054" s="277">
        <v>46100.5</v>
      </c>
      <c r="AH2054" s="277">
        <v>46099.625</v>
      </c>
      <c r="AI2054" s="74">
        <v>46101</v>
      </c>
      <c r="AJ2054" s="241"/>
      <c r="AK2054" s="231">
        <v>46101</v>
      </c>
      <c r="AL2054" s="74">
        <v>46108</v>
      </c>
      <c r="AM2054" s="231">
        <v>46109</v>
      </c>
      <c r="AN2054" s="231">
        <v>46109</v>
      </c>
      <c r="AO2054" s="81" t="s">
        <v>121</v>
      </c>
      <c r="AP2054" s="81" t="s">
        <v>121</v>
      </c>
      <c r="AQ2054" s="81" t="s">
        <v>121</v>
      </c>
      <c r="AR2054" s="81" t="s">
        <v>121</v>
      </c>
      <c r="AS2054" s="81" t="s">
        <v>121</v>
      </c>
      <c r="AT2054" s="81" t="s">
        <v>121</v>
      </c>
      <c r="AU2054" s="82" t="s">
        <v>5500</v>
      </c>
      <c r="AV2054" s="134">
        <v>46098</v>
      </c>
      <c r="AW2054" s="85" t="s">
        <v>7456</v>
      </c>
      <c r="AX2054" s="85">
        <v>0</v>
      </c>
      <c r="AZ2054" s="271"/>
      <c r="BT2054" s="75">
        <f>IF(COUNTIF($C$3:C2054, C2054)=1, 1, 0)</f>
        <v>1</v>
      </c>
      <c r="BU2054" s="337" t="s">
        <v>7457</v>
      </c>
      <c r="BV2054" s="340">
        <v>46104</v>
      </c>
      <c r="BZ2054" s="87">
        <f t="shared" si="634"/>
        <v>12</v>
      </c>
      <c r="CB2054" s="88">
        <f t="shared" si="635"/>
        <v>13</v>
      </c>
      <c r="CC2054" s="89"/>
      <c r="CD2054" s="22"/>
      <c r="CE2054" s="87">
        <f t="shared" si="642"/>
        <v>3</v>
      </c>
      <c r="CF2054" s="397">
        <v>15720600</v>
      </c>
      <c r="CH2054" s="397">
        <v>15720600</v>
      </c>
      <c r="CI2054" s="85">
        <v>26201</v>
      </c>
      <c r="CJ2054" s="87">
        <f t="shared" si="643"/>
        <v>3</v>
      </c>
      <c r="CK2054" s="87">
        <f t="shared" si="644"/>
        <v>12</v>
      </c>
      <c r="CL2054" s="22" t="s">
        <v>5125</v>
      </c>
      <c r="CM2054" s="22" t="s">
        <v>7458</v>
      </c>
    </row>
    <row r="2055" spans="2:91" s="85" customFormat="1" ht="14.45" customHeight="1" x14ac:dyDescent="0.25">
      <c r="B2055" s="260" t="s">
        <v>102</v>
      </c>
      <c r="C2055" s="246">
        <v>235600427923</v>
      </c>
      <c r="D2055" s="265">
        <v>145707478</v>
      </c>
      <c r="E2055" s="241">
        <v>5320007929</v>
      </c>
      <c r="F2055" s="231">
        <v>46098</v>
      </c>
      <c r="G2055" s="265" t="s">
        <v>299</v>
      </c>
      <c r="H2055" s="265" t="s">
        <v>1657</v>
      </c>
      <c r="I2055" s="265" t="s">
        <v>105</v>
      </c>
      <c r="J2055" s="265" t="s">
        <v>322</v>
      </c>
      <c r="K2055" s="265" t="s">
        <v>242</v>
      </c>
      <c r="L2055" s="231">
        <v>46120</v>
      </c>
      <c r="M2055" s="265">
        <v>0</v>
      </c>
      <c r="N2055" s="75" t="s">
        <v>7454</v>
      </c>
      <c r="O2055" s="75" t="s">
        <v>7455</v>
      </c>
      <c r="P2055" s="85">
        <v>2830050233</v>
      </c>
      <c r="Q2055" s="231">
        <v>46098</v>
      </c>
      <c r="R2055" s="241">
        <v>1209393966</v>
      </c>
      <c r="S2055" s="241">
        <v>224329584</v>
      </c>
      <c r="T2055" s="231">
        <v>46098</v>
      </c>
      <c r="U2055" s="261">
        <v>5705.2820000000002</v>
      </c>
      <c r="V2055" s="261">
        <v>5516.567</v>
      </c>
      <c r="W2055" s="241">
        <v>6</v>
      </c>
      <c r="X2055" s="241">
        <v>0</v>
      </c>
      <c r="Y2055" s="246">
        <v>235600427923</v>
      </c>
      <c r="Z2055" s="274" t="s">
        <v>128</v>
      </c>
      <c r="AA2055" s="168" t="s">
        <v>196</v>
      </c>
      <c r="AB2055" s="273" t="s">
        <v>7443</v>
      </c>
      <c r="AC2055" s="246">
        <v>235600427923</v>
      </c>
      <c r="AD2055" s="182" t="s">
        <v>113</v>
      </c>
      <c r="AE2055" s="231">
        <v>46101</v>
      </c>
      <c r="AF2055" s="277">
        <v>46100.625</v>
      </c>
      <c r="AG2055" s="277">
        <v>46100.5</v>
      </c>
      <c r="AH2055" s="277">
        <v>46099.625</v>
      </c>
      <c r="AI2055" s="74">
        <v>46101</v>
      </c>
      <c r="AJ2055" s="241"/>
      <c r="AK2055" s="231">
        <v>46101</v>
      </c>
      <c r="AL2055" s="74">
        <v>46108</v>
      </c>
      <c r="AM2055" s="231">
        <v>46109</v>
      </c>
      <c r="AN2055" s="231">
        <v>46109</v>
      </c>
      <c r="AO2055" s="81" t="s">
        <v>121</v>
      </c>
      <c r="AP2055" s="81" t="s">
        <v>121</v>
      </c>
      <c r="AQ2055" s="81" t="s">
        <v>121</v>
      </c>
      <c r="AR2055" s="81" t="s">
        <v>121</v>
      </c>
      <c r="AS2055" s="81" t="s">
        <v>261</v>
      </c>
      <c r="AT2055" s="81" t="s">
        <v>121</v>
      </c>
      <c r="AU2055" s="82" t="s">
        <v>5500</v>
      </c>
      <c r="AV2055" s="134">
        <v>46098</v>
      </c>
      <c r="AW2055" s="85" t="s">
        <v>7459</v>
      </c>
      <c r="AX2055" s="85" t="s">
        <v>7460</v>
      </c>
      <c r="AZ2055" s="271"/>
      <c r="BT2055" s="75">
        <f>IF(COUNTIF($C$3:C2055, C2055)=1, 1, 0)</f>
        <v>0</v>
      </c>
      <c r="BU2055" s="337" t="s">
        <v>7457</v>
      </c>
      <c r="BV2055" s="340">
        <v>46104</v>
      </c>
      <c r="BZ2055" s="87">
        <f t="shared" si="634"/>
        <v>12</v>
      </c>
      <c r="CB2055" s="88">
        <f t="shared" si="635"/>
        <v>13</v>
      </c>
      <c r="CC2055" s="89"/>
      <c r="CD2055" s="22"/>
      <c r="CE2055" s="87">
        <f t="shared" si="642"/>
        <v>3</v>
      </c>
      <c r="CJ2055" s="87">
        <f t="shared" si="643"/>
        <v>3</v>
      </c>
      <c r="CK2055" s="87">
        <f t="shared" si="644"/>
        <v>12</v>
      </c>
      <c r="CL2055" s="22" t="s">
        <v>5125</v>
      </c>
      <c r="CM2055" s="22" t="s">
        <v>7458</v>
      </c>
    </row>
    <row r="2056" spans="2:91" s="85" customFormat="1" ht="14.45" customHeight="1" x14ac:dyDescent="0.25">
      <c r="B2056" s="260" t="s">
        <v>102</v>
      </c>
      <c r="C2056" s="246">
        <v>235600421836</v>
      </c>
      <c r="D2056" s="265">
        <v>145649305</v>
      </c>
      <c r="E2056" s="241"/>
      <c r="F2056" s="231">
        <v>46098</v>
      </c>
      <c r="G2056" s="265" t="s">
        <v>266</v>
      </c>
      <c r="H2056" s="265" t="s">
        <v>1657</v>
      </c>
      <c r="I2056" s="265" t="s">
        <v>105</v>
      </c>
      <c r="J2056" s="265" t="s">
        <v>322</v>
      </c>
      <c r="K2056" s="265" t="s">
        <v>242</v>
      </c>
      <c r="L2056" s="231">
        <v>46111</v>
      </c>
      <c r="M2056" s="265">
        <v>40</v>
      </c>
      <c r="N2056" s="213" t="s">
        <v>7461</v>
      </c>
      <c r="O2056" s="213" t="s">
        <v>7462</v>
      </c>
      <c r="P2056" s="85">
        <v>2830050227</v>
      </c>
      <c r="Q2056" s="231">
        <v>46098</v>
      </c>
      <c r="R2056" s="241">
        <v>1209393954</v>
      </c>
      <c r="S2056" s="241">
        <v>224328750</v>
      </c>
      <c r="T2056" s="231">
        <v>46098</v>
      </c>
      <c r="U2056" s="261">
        <v>18783.512999999999</v>
      </c>
      <c r="V2056" s="261">
        <v>18334.063999999998</v>
      </c>
      <c r="W2056" s="241">
        <v>21</v>
      </c>
      <c r="X2056" s="241">
        <v>0</v>
      </c>
      <c r="Y2056" s="246">
        <v>235600425492</v>
      </c>
      <c r="Z2056" s="274" t="s">
        <v>128</v>
      </c>
      <c r="AA2056" s="168" t="s">
        <v>196</v>
      </c>
      <c r="AB2056" s="273" t="s">
        <v>7443</v>
      </c>
      <c r="AC2056" s="246">
        <v>235600421836</v>
      </c>
      <c r="AD2056" s="182" t="s">
        <v>113</v>
      </c>
      <c r="AE2056" s="231">
        <v>46101</v>
      </c>
      <c r="AF2056" s="277">
        <v>46100.625</v>
      </c>
      <c r="AG2056" s="277">
        <v>46100.5</v>
      </c>
      <c r="AH2056" s="277">
        <v>46099.625</v>
      </c>
      <c r="AI2056" s="74">
        <v>46101</v>
      </c>
      <c r="AJ2056" s="241"/>
      <c r="AK2056" s="231">
        <v>46101</v>
      </c>
      <c r="AL2056" s="74">
        <v>46108</v>
      </c>
      <c r="AM2056" s="231">
        <v>46109</v>
      </c>
      <c r="AN2056" s="231">
        <v>46109</v>
      </c>
      <c r="AO2056" s="81">
        <f>IF(AH2056&lt;AG2056,IF(AH2056=0,"",AH2056-1),IF(AG2056=0,"",AG2056-1))</f>
        <v>46098.625</v>
      </c>
      <c r="AP2056" s="81">
        <f>IF(AH2056&lt;AG2056,IF(AH2056=0,"",AH2056),IF(AG2056=0,"",AG2056))</f>
        <v>46099.625</v>
      </c>
      <c r="AQ2056" s="81">
        <f>IF(AH2056&lt;AG2056,IF(AH2056=0,"",AH2056),IF(AG2056=0,"",AG2056))</f>
        <v>46099.625</v>
      </c>
      <c r="AR2056" s="81">
        <f>IF(AI2056=0,"",IF(AI2056&lt;AJ2056,AJ2056+1,AI2056+1))</f>
        <v>46102</v>
      </c>
      <c r="AS2056" s="81">
        <f>IF(AI2056=0,"",IF(AE2056=0,IF(AJ2056=0,AI2056+2,AJ2056+2),AE2056+2))</f>
        <v>46103</v>
      </c>
      <c r="AT2056" s="81">
        <f>IF(AI2056=0,"",IF(AI2056&lt;AJ2056,AJ2056+1,AI2056+1))</f>
        <v>46102</v>
      </c>
      <c r="AU2056" s="82" t="s">
        <v>5500</v>
      </c>
      <c r="AV2056" s="134">
        <v>46098</v>
      </c>
      <c r="AW2056" s="75" t="str">
        <f>_xlfn.XLOOKUP(D2056,'[1]OPS Loading report'!$E:$E,'[1]OPS Loading report'!$G:$G)</f>
        <v>GCXU6544576</v>
      </c>
      <c r="AX2056" s="85" t="e">
        <v>#N/A</v>
      </c>
      <c r="AZ2056" s="271"/>
      <c r="BT2056" s="75">
        <f>IF(COUNTIF($C$3:C2056, C2056)=1, 1, 0)</f>
        <v>0</v>
      </c>
      <c r="BU2056" s="337" t="s">
        <v>7446</v>
      </c>
      <c r="BV2056" s="340">
        <v>46104</v>
      </c>
      <c r="BZ2056" s="87">
        <f t="shared" si="634"/>
        <v>12</v>
      </c>
      <c r="CB2056" s="88">
        <f t="shared" si="635"/>
        <v>13</v>
      </c>
      <c r="CC2056" s="89"/>
      <c r="CD2056" s="22"/>
      <c r="CE2056" s="87">
        <f t="shared" si="642"/>
        <v>3</v>
      </c>
      <c r="CF2056" s="397">
        <v>15720600</v>
      </c>
      <c r="CH2056" s="397">
        <v>15720600</v>
      </c>
      <c r="CI2056" s="85">
        <v>26201</v>
      </c>
      <c r="CJ2056" s="87">
        <f t="shared" si="643"/>
        <v>3</v>
      </c>
      <c r="CK2056" s="87">
        <f t="shared" si="644"/>
        <v>12</v>
      </c>
      <c r="CL2056" s="22" t="s">
        <v>5125</v>
      </c>
      <c r="CM2056" s="22" t="s">
        <v>7447</v>
      </c>
    </row>
    <row r="2057" spans="2:91" s="85" customFormat="1" ht="14.45" customHeight="1" x14ac:dyDescent="0.25">
      <c r="B2057" s="260" t="s">
        <v>102</v>
      </c>
      <c r="C2057" s="301" t="s">
        <v>7463</v>
      </c>
      <c r="D2057" s="265">
        <v>145745527</v>
      </c>
      <c r="E2057" s="241">
        <v>5320008040</v>
      </c>
      <c r="F2057" s="231">
        <v>46099</v>
      </c>
      <c r="G2057" s="265" t="s">
        <v>406</v>
      </c>
      <c r="H2057" s="265" t="s">
        <v>140</v>
      </c>
      <c r="I2057" s="265" t="s">
        <v>105</v>
      </c>
      <c r="J2057" s="265" t="s">
        <v>329</v>
      </c>
      <c r="K2057" s="265" t="s">
        <v>242</v>
      </c>
      <c r="L2057" s="231">
        <v>46127</v>
      </c>
      <c r="M2057" s="265">
        <v>0</v>
      </c>
      <c r="N2057" s="75" t="s">
        <v>7464</v>
      </c>
      <c r="O2057" s="75" t="s">
        <v>7465</v>
      </c>
      <c r="P2057" s="85">
        <v>2830050264</v>
      </c>
      <c r="Q2057" s="231">
        <v>46098</v>
      </c>
      <c r="R2057" s="241">
        <v>1209394092</v>
      </c>
      <c r="S2057" s="241">
        <v>224328768</v>
      </c>
      <c r="T2057" s="231">
        <v>46098</v>
      </c>
      <c r="U2057" s="357">
        <v>448.96899999999999</v>
      </c>
      <c r="V2057" s="357">
        <v>432.476</v>
      </c>
      <c r="W2057" s="241">
        <v>2</v>
      </c>
      <c r="X2057" s="241">
        <v>1</v>
      </c>
      <c r="Y2057" s="246" t="s">
        <v>7466</v>
      </c>
      <c r="Z2057" s="274" t="s">
        <v>258</v>
      </c>
      <c r="AA2057" s="168" t="s">
        <v>2622</v>
      </c>
      <c r="AB2057" s="273" t="s">
        <v>7467</v>
      </c>
      <c r="AC2057" s="301" t="s">
        <v>7463</v>
      </c>
      <c r="AD2057" s="182" t="s">
        <v>113</v>
      </c>
      <c r="AE2057" s="241"/>
      <c r="AF2057" s="277">
        <v>46105.541666666664</v>
      </c>
      <c r="AG2057" s="277">
        <v>46104.625</v>
      </c>
      <c r="AH2057" s="277">
        <v>46104.625</v>
      </c>
      <c r="AI2057" s="115">
        <v>46106</v>
      </c>
      <c r="AJ2057" s="115">
        <v>46107</v>
      </c>
      <c r="AK2057" s="241"/>
      <c r="AL2057" s="115">
        <v>46109</v>
      </c>
      <c r="AM2057" s="115">
        <v>46110</v>
      </c>
      <c r="AN2057" s="115">
        <v>46110</v>
      </c>
      <c r="AO2057" s="81" t="s">
        <v>121</v>
      </c>
      <c r="AP2057" s="81" t="s">
        <v>121</v>
      </c>
      <c r="AQ2057" s="81" t="s">
        <v>121</v>
      </c>
      <c r="AR2057" s="81" t="s">
        <v>121</v>
      </c>
      <c r="AS2057" s="81" t="s">
        <v>121</v>
      </c>
      <c r="AT2057" s="81" t="s">
        <v>121</v>
      </c>
      <c r="AU2057" s="82" t="s">
        <v>5500</v>
      </c>
      <c r="AV2057" s="134">
        <v>46098</v>
      </c>
      <c r="AW2057" s="85" t="s">
        <v>7468</v>
      </c>
      <c r="AX2057" s="85" t="s">
        <v>7469</v>
      </c>
      <c r="AZ2057" s="271"/>
      <c r="BT2057" s="75">
        <f>IF(COUNTIF($C$3:C2057, C2057)=1, 1, 0)</f>
        <v>1</v>
      </c>
      <c r="BU2057" s="337" t="s">
        <v>7470</v>
      </c>
      <c r="BV2057" s="340">
        <v>46107</v>
      </c>
      <c r="BZ2057" s="87">
        <f t="shared" si="634"/>
        <v>12</v>
      </c>
      <c r="CB2057" s="88">
        <f t="shared" si="635"/>
        <v>13</v>
      </c>
      <c r="CC2057" s="89"/>
      <c r="CD2057" s="22"/>
      <c r="CE2057" s="87">
        <f t="shared" si="642"/>
        <v>3</v>
      </c>
      <c r="CJ2057" s="87">
        <f t="shared" si="643"/>
        <v>3</v>
      </c>
      <c r="CK2057" s="87">
        <f t="shared" si="644"/>
        <v>12</v>
      </c>
      <c r="CL2057" s="22" t="s">
        <v>5125</v>
      </c>
      <c r="CM2057" s="22" t="s">
        <v>7471</v>
      </c>
    </row>
    <row r="2058" spans="2:91" s="85" customFormat="1" ht="14.45" customHeight="1" x14ac:dyDescent="0.25">
      <c r="B2058" s="260" t="s">
        <v>102</v>
      </c>
      <c r="C2058" s="301" t="s">
        <v>7463</v>
      </c>
      <c r="D2058" s="265">
        <v>145745486</v>
      </c>
      <c r="E2058" s="241">
        <v>5320008040</v>
      </c>
      <c r="F2058" s="231">
        <v>46099</v>
      </c>
      <c r="G2058" s="265" t="s">
        <v>328</v>
      </c>
      <c r="H2058" s="265" t="s">
        <v>140</v>
      </c>
      <c r="I2058" s="265" t="s">
        <v>105</v>
      </c>
      <c r="J2058" s="265" t="s">
        <v>329</v>
      </c>
      <c r="K2058" s="265" t="s">
        <v>242</v>
      </c>
      <c r="L2058" s="231">
        <v>46124</v>
      </c>
      <c r="M2058" s="265">
        <v>0</v>
      </c>
      <c r="N2058" s="75" t="s">
        <v>7464</v>
      </c>
      <c r="O2058" s="75" t="s">
        <v>7465</v>
      </c>
      <c r="P2058" s="85">
        <v>2830050265</v>
      </c>
      <c r="Q2058" s="231">
        <v>46098</v>
      </c>
      <c r="R2058" s="241">
        <v>1209394093</v>
      </c>
      <c r="S2058" s="241">
        <v>224328773</v>
      </c>
      <c r="T2058" s="231">
        <v>46098</v>
      </c>
      <c r="U2058" s="357">
        <v>2229.1010000000001</v>
      </c>
      <c r="V2058" s="357">
        <v>2175.462</v>
      </c>
      <c r="W2058" s="241">
        <v>4</v>
      </c>
      <c r="X2058" s="241">
        <v>1</v>
      </c>
      <c r="Y2058" s="246" t="s">
        <v>7466</v>
      </c>
      <c r="Z2058" s="274" t="s">
        <v>258</v>
      </c>
      <c r="AA2058" s="168" t="s">
        <v>2622</v>
      </c>
      <c r="AB2058" s="273" t="s">
        <v>7467</v>
      </c>
      <c r="AC2058" s="301" t="s">
        <v>7463</v>
      </c>
      <c r="AD2058" s="182" t="s">
        <v>113</v>
      </c>
      <c r="AE2058" s="241"/>
      <c r="AF2058" s="277">
        <v>46105.541666666664</v>
      </c>
      <c r="AG2058" s="277">
        <v>46104.625</v>
      </c>
      <c r="AH2058" s="277">
        <v>46104.625</v>
      </c>
      <c r="AI2058" s="115">
        <v>46106</v>
      </c>
      <c r="AJ2058" s="115">
        <v>46107</v>
      </c>
      <c r="AK2058" s="241"/>
      <c r="AL2058" s="115">
        <v>46109</v>
      </c>
      <c r="AM2058" s="115">
        <v>46110</v>
      </c>
      <c r="AN2058" s="115">
        <v>46110</v>
      </c>
      <c r="AO2058" s="81" t="s">
        <v>121</v>
      </c>
      <c r="AP2058" s="81" t="s">
        <v>121</v>
      </c>
      <c r="AQ2058" s="81" t="s">
        <v>121</v>
      </c>
      <c r="AR2058" s="81" t="s">
        <v>121</v>
      </c>
      <c r="AS2058" s="81" t="s">
        <v>121</v>
      </c>
      <c r="AT2058" s="81" t="s">
        <v>121</v>
      </c>
      <c r="AU2058" s="82" t="s">
        <v>5500</v>
      </c>
      <c r="AV2058" s="134">
        <v>46098</v>
      </c>
      <c r="AW2058" s="85">
        <v>0</v>
      </c>
      <c r="AX2058" s="85">
        <v>0</v>
      </c>
      <c r="AZ2058" s="271"/>
      <c r="BT2058" s="75">
        <f>IF(COUNTIF($C$3:C2058, C2058)=1, 1, 0)</f>
        <v>0</v>
      </c>
      <c r="BU2058" s="337" t="s">
        <v>7470</v>
      </c>
      <c r="BV2058" s="340">
        <v>46107</v>
      </c>
      <c r="BZ2058" s="87">
        <f t="shared" si="634"/>
        <v>12</v>
      </c>
      <c r="CB2058" s="88">
        <f t="shared" si="635"/>
        <v>13</v>
      </c>
      <c r="CC2058" s="89"/>
      <c r="CD2058" s="22"/>
      <c r="CE2058" s="87">
        <f t="shared" si="642"/>
        <v>3</v>
      </c>
      <c r="CJ2058" s="87">
        <f t="shared" si="643"/>
        <v>3</v>
      </c>
      <c r="CK2058" s="87">
        <f t="shared" si="644"/>
        <v>12</v>
      </c>
      <c r="CL2058" s="22" t="s">
        <v>5125</v>
      </c>
      <c r="CM2058" s="22" t="s">
        <v>7471</v>
      </c>
    </row>
    <row r="2059" spans="2:91" s="85" customFormat="1" ht="14.45" customHeight="1" x14ac:dyDescent="0.25">
      <c r="B2059" s="260" t="s">
        <v>102</v>
      </c>
      <c r="C2059" s="301" t="s">
        <v>7463</v>
      </c>
      <c r="D2059" s="265">
        <v>145673605</v>
      </c>
      <c r="E2059" s="241">
        <v>5320008040</v>
      </c>
      <c r="F2059" s="231">
        <v>46099</v>
      </c>
      <c r="G2059" s="265" t="s">
        <v>2763</v>
      </c>
      <c r="H2059" s="265" t="s">
        <v>140</v>
      </c>
      <c r="I2059" s="265" t="s">
        <v>105</v>
      </c>
      <c r="J2059" s="265" t="s">
        <v>329</v>
      </c>
      <c r="K2059" s="265" t="s">
        <v>242</v>
      </c>
      <c r="L2059" s="231">
        <v>46125</v>
      </c>
      <c r="M2059" s="265">
        <v>40</v>
      </c>
      <c r="N2059" s="75" t="s">
        <v>7464</v>
      </c>
      <c r="O2059" s="75" t="s">
        <v>7465</v>
      </c>
      <c r="P2059" s="85">
        <v>2830050266</v>
      </c>
      <c r="Q2059" s="231">
        <v>46098</v>
      </c>
      <c r="R2059" s="241">
        <v>1209394094</v>
      </c>
      <c r="S2059" s="241">
        <v>224328765</v>
      </c>
      <c r="T2059" s="231">
        <v>46098</v>
      </c>
      <c r="U2059" s="357">
        <v>10347.189</v>
      </c>
      <c r="V2059" s="357">
        <v>10101.92</v>
      </c>
      <c r="W2059" s="241">
        <v>13</v>
      </c>
      <c r="X2059" s="241">
        <v>3</v>
      </c>
      <c r="Y2059" s="246" t="s">
        <v>7466</v>
      </c>
      <c r="Z2059" s="274" t="s">
        <v>258</v>
      </c>
      <c r="AA2059" s="168" t="s">
        <v>2622</v>
      </c>
      <c r="AB2059" s="273" t="s">
        <v>7467</v>
      </c>
      <c r="AC2059" s="301" t="s">
        <v>7463</v>
      </c>
      <c r="AD2059" s="182" t="s">
        <v>113</v>
      </c>
      <c r="AE2059" s="115">
        <v>46107</v>
      </c>
      <c r="AF2059" s="277">
        <v>46105.541666666664</v>
      </c>
      <c r="AG2059" s="277">
        <v>46104.625</v>
      </c>
      <c r="AH2059" s="277">
        <v>46104.625</v>
      </c>
      <c r="AI2059" s="115">
        <v>46106</v>
      </c>
      <c r="AJ2059" s="115">
        <v>46107</v>
      </c>
      <c r="AK2059" s="115">
        <v>46107</v>
      </c>
      <c r="AL2059" s="115">
        <v>46109</v>
      </c>
      <c r="AM2059" s="115">
        <v>46110</v>
      </c>
      <c r="AN2059" s="115">
        <v>46110</v>
      </c>
      <c r="AO2059" s="81" t="s">
        <v>121</v>
      </c>
      <c r="AP2059" s="81" t="s">
        <v>121</v>
      </c>
      <c r="AQ2059" s="81" t="s">
        <v>121</v>
      </c>
      <c r="AR2059" s="81" t="s">
        <v>121</v>
      </c>
      <c r="AS2059" s="81" t="s">
        <v>121</v>
      </c>
      <c r="AT2059" s="81" t="s">
        <v>121</v>
      </c>
      <c r="AU2059" s="82" t="s">
        <v>5500</v>
      </c>
      <c r="AV2059" s="134">
        <v>46098</v>
      </c>
      <c r="AW2059" s="75">
        <f>_xlfn.XLOOKUP(D2059,'[1]OPS Loading report'!$E:$E,'[1]OPS Loading report'!$G:$G)</f>
        <v>0</v>
      </c>
      <c r="AX2059" s="85">
        <v>0</v>
      </c>
      <c r="AZ2059" s="271"/>
      <c r="BT2059" s="75">
        <f>IF(COUNTIF($C$3:C2059, C2059)=1, 1, 0)</f>
        <v>0</v>
      </c>
      <c r="BU2059" s="337" t="s">
        <v>7470</v>
      </c>
      <c r="BV2059" s="340">
        <v>46107</v>
      </c>
      <c r="BZ2059" s="87">
        <f t="shared" si="634"/>
        <v>12</v>
      </c>
      <c r="CB2059" s="88">
        <f t="shared" si="635"/>
        <v>13</v>
      </c>
      <c r="CC2059" s="89"/>
      <c r="CD2059" s="22"/>
      <c r="CE2059" s="87">
        <f t="shared" si="642"/>
        <v>3</v>
      </c>
      <c r="CF2059" s="495">
        <v>22862879</v>
      </c>
      <c r="CG2059" s="168"/>
      <c r="CH2059" s="495">
        <v>22862879</v>
      </c>
      <c r="CI2059" s="168">
        <v>26249</v>
      </c>
      <c r="CJ2059" s="87">
        <f t="shared" si="643"/>
        <v>3</v>
      </c>
      <c r="CK2059" s="87">
        <f t="shared" si="644"/>
        <v>12</v>
      </c>
      <c r="CL2059" s="22" t="s">
        <v>5125</v>
      </c>
      <c r="CM2059" s="22" t="s">
        <v>7471</v>
      </c>
    </row>
    <row r="2060" spans="2:91" s="168" customFormat="1" ht="14.45" customHeight="1" x14ac:dyDescent="0.25">
      <c r="B2060" s="70" t="s">
        <v>102</v>
      </c>
      <c r="C2060" s="246" t="s">
        <v>7472</v>
      </c>
      <c r="D2060" s="273">
        <v>145710070</v>
      </c>
      <c r="E2060" s="274"/>
      <c r="F2060" s="275">
        <v>46099</v>
      </c>
      <c r="G2060" s="273" t="s">
        <v>2763</v>
      </c>
      <c r="H2060" s="273" t="s">
        <v>140</v>
      </c>
      <c r="I2060" s="273" t="s">
        <v>105</v>
      </c>
      <c r="J2060" s="273" t="s">
        <v>329</v>
      </c>
      <c r="K2060" s="273" t="s">
        <v>242</v>
      </c>
      <c r="L2060" s="275">
        <v>46125</v>
      </c>
      <c r="M2060" s="273">
        <v>40</v>
      </c>
      <c r="N2060" s="182" t="s">
        <v>7473</v>
      </c>
      <c r="O2060" s="182" t="s">
        <v>7474</v>
      </c>
      <c r="P2060" s="168">
        <v>2830050330</v>
      </c>
      <c r="Q2060" s="275">
        <v>46099</v>
      </c>
      <c r="R2060" s="274">
        <v>1209394509</v>
      </c>
      <c r="S2060" s="274">
        <v>224339579</v>
      </c>
      <c r="T2060" s="275">
        <v>46099</v>
      </c>
      <c r="U2060" s="350">
        <v>13291.116</v>
      </c>
      <c r="V2060" s="350">
        <v>12931.45</v>
      </c>
      <c r="W2060" s="274">
        <v>17</v>
      </c>
      <c r="X2060" s="274">
        <v>6</v>
      </c>
      <c r="Y2060" s="246" t="s">
        <v>7475</v>
      </c>
      <c r="Z2060" s="274" t="s">
        <v>258</v>
      </c>
      <c r="AA2060" s="168" t="s">
        <v>2622</v>
      </c>
      <c r="AB2060" s="273" t="s">
        <v>7467</v>
      </c>
      <c r="AC2060" s="246" t="s">
        <v>7472</v>
      </c>
      <c r="AD2060" s="182" t="s">
        <v>113</v>
      </c>
      <c r="AE2060" s="115">
        <v>46107</v>
      </c>
      <c r="AF2060" s="277">
        <v>46105.541666666664</v>
      </c>
      <c r="AG2060" s="277">
        <v>46104.625</v>
      </c>
      <c r="AH2060" s="277">
        <v>46104.625</v>
      </c>
      <c r="AI2060" s="115">
        <v>46106</v>
      </c>
      <c r="AJ2060" s="115">
        <v>46107</v>
      </c>
      <c r="AK2060" s="115">
        <v>46107</v>
      </c>
      <c r="AL2060" s="115">
        <v>46109</v>
      </c>
      <c r="AM2060" s="115">
        <v>46110</v>
      </c>
      <c r="AN2060" s="115">
        <v>46110</v>
      </c>
      <c r="AO2060" s="81">
        <f>IF(AH2060&lt;AG2060,IF(AH2060=0,"",AH2060-1),IF(AG2060=0,"",AG2060-1))</f>
        <v>46103.625</v>
      </c>
      <c r="AP2060" s="81">
        <f>IF(AH2060&lt;AG2060,IF(AH2060=0,"",AH2060),IF(AG2060=0,"",AG2060))</f>
        <v>46104.625</v>
      </c>
      <c r="AQ2060" s="81">
        <f>IF(AH2060&lt;AG2060,IF(AH2060=0,"",AH2060),IF(AG2060=0,"",AG2060))</f>
        <v>46104.625</v>
      </c>
      <c r="AR2060" s="81">
        <f>IF(AI2060=0,"",IF(AI2060&lt;AJ2060,AJ2060+1,AI2060+1))</f>
        <v>46108</v>
      </c>
      <c r="AS2060" s="81">
        <f>IF(AI2060=0,"",IF(AE2060=0,IF(AJ2060=0,AI2060+2,AJ2060+2),AE2060+2))</f>
        <v>46109</v>
      </c>
      <c r="AT2060" s="81">
        <f>IF(AI2060=0,"",IF(AI2060&lt;AJ2060,AJ2060+1,AI2060+1))</f>
        <v>46108</v>
      </c>
      <c r="AU2060" s="82" t="s">
        <v>5500</v>
      </c>
      <c r="AV2060" s="134">
        <v>46099</v>
      </c>
      <c r="AW2060" s="85" t="s">
        <v>7476</v>
      </c>
      <c r="AX2060" s="85" t="s">
        <v>7477</v>
      </c>
      <c r="AZ2060" s="278"/>
      <c r="BT2060" s="75">
        <f>IF(COUNTIF($C$3:C2060, C2060)=1, 1, 0)</f>
        <v>1</v>
      </c>
      <c r="BU2060" s="401" t="s">
        <v>7478</v>
      </c>
      <c r="BV2060" s="343">
        <v>46107</v>
      </c>
      <c r="BZ2060" s="87">
        <f t="shared" si="634"/>
        <v>12</v>
      </c>
      <c r="CB2060" s="88">
        <f t="shared" si="635"/>
        <v>13</v>
      </c>
      <c r="CC2060" s="89"/>
      <c r="CD2060" s="22"/>
      <c r="CE2060" s="87">
        <f t="shared" si="642"/>
        <v>3</v>
      </c>
      <c r="CF2060" s="495">
        <v>22862879</v>
      </c>
      <c r="CH2060" s="495">
        <v>22862879</v>
      </c>
      <c r="CI2060" s="168">
        <v>26249</v>
      </c>
      <c r="CJ2060" s="87">
        <f t="shared" si="643"/>
        <v>3</v>
      </c>
      <c r="CK2060" s="87">
        <f t="shared" si="644"/>
        <v>12</v>
      </c>
      <c r="CL2060" s="22" t="s">
        <v>5125</v>
      </c>
      <c r="CM2060" s="22" t="s">
        <v>7479</v>
      </c>
    </row>
    <row r="2061" spans="2:91" s="85" customFormat="1" ht="14.45" customHeight="1" x14ac:dyDescent="0.25">
      <c r="B2061" s="70" t="s">
        <v>102</v>
      </c>
      <c r="C2061" s="301">
        <v>235600507269</v>
      </c>
      <c r="D2061" s="265">
        <v>145725928</v>
      </c>
      <c r="E2061" s="241">
        <v>5320007993</v>
      </c>
      <c r="F2061" s="231">
        <v>46106</v>
      </c>
      <c r="G2061" s="265" t="s">
        <v>637</v>
      </c>
      <c r="H2061" s="265" t="s">
        <v>4340</v>
      </c>
      <c r="I2061" s="265" t="s">
        <v>105</v>
      </c>
      <c r="J2061" s="265" t="s">
        <v>2035</v>
      </c>
      <c r="K2061" s="265" t="s">
        <v>242</v>
      </c>
      <c r="L2061" s="231">
        <v>46125</v>
      </c>
      <c r="M2061" s="265">
        <v>40</v>
      </c>
      <c r="N2061" s="75" t="s">
        <v>7480</v>
      </c>
      <c r="O2061" s="75" t="s">
        <v>7481</v>
      </c>
      <c r="P2061" s="85">
        <v>2830050725</v>
      </c>
      <c r="Q2061" s="231">
        <v>46107</v>
      </c>
      <c r="R2061" s="241">
        <v>1209396915</v>
      </c>
      <c r="S2061" s="241">
        <v>224370337</v>
      </c>
      <c r="T2061" s="231">
        <v>46107</v>
      </c>
      <c r="U2061" s="261">
        <v>2950.9989999999998</v>
      </c>
      <c r="V2061" s="261">
        <v>2862.7689999999998</v>
      </c>
      <c r="W2061" s="241">
        <v>4</v>
      </c>
      <c r="X2061" s="241">
        <v>0</v>
      </c>
      <c r="Y2061" s="246">
        <v>235600507269</v>
      </c>
      <c r="Z2061" s="274" t="s">
        <v>128</v>
      </c>
      <c r="AA2061" s="168" t="s">
        <v>7482</v>
      </c>
      <c r="AB2061" s="273" t="s">
        <v>2352</v>
      </c>
      <c r="AC2061" s="301">
        <v>235600507269</v>
      </c>
      <c r="AD2061" s="182" t="s">
        <v>113</v>
      </c>
      <c r="AE2061" s="115">
        <v>46112</v>
      </c>
      <c r="AF2061" s="277">
        <v>46111.041666666664</v>
      </c>
      <c r="AG2061" s="277">
        <v>46108.625</v>
      </c>
      <c r="AH2061" s="277">
        <v>46108.625</v>
      </c>
      <c r="AI2061" s="115">
        <v>46112</v>
      </c>
      <c r="AJ2061" s="115"/>
      <c r="AK2061" s="115">
        <v>46112</v>
      </c>
      <c r="AL2061" s="115">
        <v>46121</v>
      </c>
      <c r="AM2061" s="115"/>
      <c r="AN2061" s="115">
        <v>46122</v>
      </c>
      <c r="AO2061" s="81" t="s">
        <v>121</v>
      </c>
      <c r="AP2061" s="81" t="s">
        <v>121</v>
      </c>
      <c r="AQ2061" s="81" t="s">
        <v>121</v>
      </c>
      <c r="AR2061" s="95" t="s">
        <v>121</v>
      </c>
      <c r="AS2061" s="81" t="s">
        <v>261</v>
      </c>
      <c r="AT2061" s="95" t="s">
        <v>121</v>
      </c>
      <c r="AU2061" s="82" t="s">
        <v>6202</v>
      </c>
      <c r="AV2061" s="290">
        <v>46107</v>
      </c>
      <c r="AW2061" s="75" t="str">
        <f>_xlfn.XLOOKUP(D2061,'[1]OPS Loading report'!$E:$E,'[1]OPS Loading report'!$G:$G)</f>
        <v>EISU8476626</v>
      </c>
      <c r="AX2061" s="85" t="s">
        <v>1410</v>
      </c>
      <c r="AZ2061" s="271"/>
      <c r="BT2061" s="75">
        <f>IF(COUNTIF($C$3:C2061, C2061)=1, 1, 0)</f>
        <v>1</v>
      </c>
      <c r="BU2061" s="396" t="s">
        <v>7483</v>
      </c>
      <c r="BV2061" s="340">
        <v>46112</v>
      </c>
      <c r="BZ2061" s="87">
        <f t="shared" si="634"/>
        <v>13</v>
      </c>
      <c r="CB2061" s="88">
        <f t="shared" si="635"/>
        <v>14</v>
      </c>
      <c r="CC2061" s="89"/>
      <c r="CD2061" s="22"/>
      <c r="CE2061" s="87">
        <f t="shared" si="642"/>
        <v>3</v>
      </c>
      <c r="CF2061" s="85">
        <v>17716725</v>
      </c>
      <c r="CH2061" s="85">
        <v>17716725</v>
      </c>
      <c r="CI2061" s="397">
        <v>26247</v>
      </c>
      <c r="CJ2061" s="87">
        <f t="shared" si="643"/>
        <v>3</v>
      </c>
      <c r="CK2061" s="171">
        <f t="shared" si="644"/>
        <v>13</v>
      </c>
      <c r="CL2061" s="22" t="s">
        <v>121</v>
      </c>
      <c r="CM2061" s="22" t="str">
        <f t="shared" ref="CM2061:CM2066" si="645">IF(OR(Z2061="COSU",Z2061="EGLV",Z2061="MAEU",Z2061="REGU",Z2061="HLCU",Z2061="OOLU",Z2061="ONEY"),
    IF(Z2061="COSU","1C26TAB",
    IF(Z2061="EGLV","1C26TAA",
    IF(Z2061="MAEU","1C26TML",
    IF(Z2061="REGU","1C26TAA",
    IF(Z2061="HLCU","1C26THC",
    IF(Z2061="OOLU","1C26TAR",
    IF(Z2061="ONEY","1K26TAD",""))))))) &amp; "^" &amp; BU2061,
    BU2061)</f>
        <v>1C26TAA^88845</v>
      </c>
    </row>
    <row r="2062" spans="2:91" s="85" customFormat="1" ht="14.45" customHeight="1" x14ac:dyDescent="0.25">
      <c r="B2062" s="70" t="s">
        <v>102</v>
      </c>
      <c r="C2062" s="301">
        <v>235600507269</v>
      </c>
      <c r="D2062" s="265">
        <v>145725680</v>
      </c>
      <c r="E2062" s="241">
        <v>5320007993</v>
      </c>
      <c r="F2062" s="231">
        <v>46106</v>
      </c>
      <c r="G2062" s="265" t="s">
        <v>540</v>
      </c>
      <c r="H2062" s="265" t="s">
        <v>4340</v>
      </c>
      <c r="I2062" s="265" t="s">
        <v>105</v>
      </c>
      <c r="J2062" s="265" t="s">
        <v>2035</v>
      </c>
      <c r="K2062" s="265" t="s">
        <v>242</v>
      </c>
      <c r="L2062" s="231">
        <v>46127</v>
      </c>
      <c r="M2062" s="265">
        <v>0</v>
      </c>
      <c r="N2062" s="75" t="s">
        <v>7480</v>
      </c>
      <c r="O2062" s="75" t="s">
        <v>7481</v>
      </c>
      <c r="P2062" s="85">
        <v>2830050726</v>
      </c>
      <c r="Q2062" s="231">
        <v>46107</v>
      </c>
      <c r="R2062" s="241">
        <v>1209396916</v>
      </c>
      <c r="S2062" s="241">
        <v>224370339</v>
      </c>
      <c r="T2062" s="231">
        <v>46107</v>
      </c>
      <c r="U2062" s="261">
        <v>3154.0520000000001</v>
      </c>
      <c r="V2062" s="261">
        <v>3047.1350000000002</v>
      </c>
      <c r="W2062" s="241">
        <v>3</v>
      </c>
      <c r="X2062" s="241">
        <v>0</v>
      </c>
      <c r="Y2062" s="246">
        <v>235600507269</v>
      </c>
      <c r="Z2062" s="274" t="s">
        <v>128</v>
      </c>
      <c r="AA2062" s="168" t="s">
        <v>7482</v>
      </c>
      <c r="AB2062" s="273" t="s">
        <v>2352</v>
      </c>
      <c r="AC2062" s="301">
        <v>235600507269</v>
      </c>
      <c r="AD2062" s="182" t="s">
        <v>113</v>
      </c>
      <c r="AE2062" s="115">
        <v>46112</v>
      </c>
      <c r="AF2062" s="277">
        <v>46111.041666666664</v>
      </c>
      <c r="AG2062" s="277">
        <v>46108.625</v>
      </c>
      <c r="AH2062" s="277">
        <v>46108.625</v>
      </c>
      <c r="AI2062" s="115">
        <v>46112</v>
      </c>
      <c r="AJ2062" s="115"/>
      <c r="AK2062" s="115">
        <v>46112</v>
      </c>
      <c r="AL2062" s="115">
        <v>46121</v>
      </c>
      <c r="AM2062" s="115"/>
      <c r="AN2062" s="115">
        <v>46122</v>
      </c>
      <c r="AO2062" s="81" t="s">
        <v>121</v>
      </c>
      <c r="AP2062" s="81" t="s">
        <v>121</v>
      </c>
      <c r="AQ2062" s="81" t="s">
        <v>121</v>
      </c>
      <c r="AR2062" s="95" t="s">
        <v>121</v>
      </c>
      <c r="AS2062" s="81" t="s">
        <v>261</v>
      </c>
      <c r="AT2062" s="95" t="s">
        <v>121</v>
      </c>
      <c r="AU2062" s="82" t="s">
        <v>6202</v>
      </c>
      <c r="AV2062" s="290">
        <v>46107</v>
      </c>
      <c r="AW2062" s="85">
        <v>0</v>
      </c>
      <c r="AX2062" s="85">
        <v>0</v>
      </c>
      <c r="AZ2062" s="271"/>
      <c r="BT2062" s="75">
        <f>IF(COUNTIF($C$3:C2062, C2062)=1, 1, 0)</f>
        <v>0</v>
      </c>
      <c r="BU2062" s="388">
        <v>88845</v>
      </c>
      <c r="BV2062" s="340">
        <v>46112</v>
      </c>
      <c r="BZ2062" s="87">
        <f t="shared" si="634"/>
        <v>13</v>
      </c>
      <c r="CB2062" s="88">
        <f t="shared" si="635"/>
        <v>14</v>
      </c>
      <c r="CC2062" s="89"/>
      <c r="CD2062" s="22"/>
      <c r="CE2062" s="87">
        <f t="shared" si="642"/>
        <v>3</v>
      </c>
      <c r="CJ2062" s="87">
        <f t="shared" si="643"/>
        <v>3</v>
      </c>
      <c r="CK2062" s="171">
        <f t="shared" si="644"/>
        <v>13</v>
      </c>
      <c r="CL2062" s="22" t="s">
        <v>121</v>
      </c>
      <c r="CM2062" s="22" t="str">
        <f t="shared" si="645"/>
        <v>1C26TAA^88845</v>
      </c>
    </row>
    <row r="2063" spans="2:91" s="85" customFormat="1" ht="14.45" customHeight="1" x14ac:dyDescent="0.25">
      <c r="B2063" s="70" t="s">
        <v>102</v>
      </c>
      <c r="C2063" s="301">
        <v>235600507269</v>
      </c>
      <c r="D2063" s="265">
        <v>145745068</v>
      </c>
      <c r="E2063" s="241">
        <v>5320007993</v>
      </c>
      <c r="F2063" s="231">
        <v>46106</v>
      </c>
      <c r="G2063" s="265" t="s">
        <v>551</v>
      </c>
      <c r="H2063" s="265" t="s">
        <v>4340</v>
      </c>
      <c r="I2063" s="265" t="s">
        <v>105</v>
      </c>
      <c r="J2063" s="265" t="s">
        <v>2035</v>
      </c>
      <c r="K2063" s="265" t="s">
        <v>242</v>
      </c>
      <c r="L2063" s="231">
        <v>46129</v>
      </c>
      <c r="M2063" s="265">
        <v>0</v>
      </c>
      <c r="N2063" s="75" t="s">
        <v>7480</v>
      </c>
      <c r="O2063" s="75" t="s">
        <v>7481</v>
      </c>
      <c r="P2063" s="85">
        <v>2830050727</v>
      </c>
      <c r="Q2063" s="231">
        <v>46107</v>
      </c>
      <c r="R2063" s="241">
        <v>1209396917</v>
      </c>
      <c r="S2063" s="241">
        <v>224370335</v>
      </c>
      <c r="T2063" s="231">
        <v>46107</v>
      </c>
      <c r="U2063" s="261">
        <v>2499.6990000000001</v>
      </c>
      <c r="V2063" s="261">
        <v>2419.5810000000001</v>
      </c>
      <c r="W2063" s="241">
        <v>4</v>
      </c>
      <c r="X2063" s="241">
        <v>0</v>
      </c>
      <c r="Y2063" s="246">
        <v>235600507269</v>
      </c>
      <c r="Z2063" s="274" t="s">
        <v>128</v>
      </c>
      <c r="AA2063" s="168" t="s">
        <v>7482</v>
      </c>
      <c r="AB2063" s="273" t="s">
        <v>2352</v>
      </c>
      <c r="AC2063" s="301">
        <v>235600507269</v>
      </c>
      <c r="AD2063" s="182" t="s">
        <v>113</v>
      </c>
      <c r="AE2063" s="115">
        <v>46112</v>
      </c>
      <c r="AF2063" s="277">
        <v>46111.041666666664</v>
      </c>
      <c r="AG2063" s="277">
        <v>46108.625</v>
      </c>
      <c r="AH2063" s="277">
        <v>46108.625</v>
      </c>
      <c r="AI2063" s="115">
        <v>46112</v>
      </c>
      <c r="AJ2063" s="115"/>
      <c r="AK2063" s="115">
        <v>46112</v>
      </c>
      <c r="AL2063" s="115">
        <v>46121</v>
      </c>
      <c r="AM2063" s="115"/>
      <c r="AN2063" s="115">
        <v>46122</v>
      </c>
      <c r="AO2063" s="81" t="s">
        <v>121</v>
      </c>
      <c r="AP2063" s="81" t="s">
        <v>121</v>
      </c>
      <c r="AQ2063" s="81" t="s">
        <v>121</v>
      </c>
      <c r="AR2063" s="95" t="s">
        <v>121</v>
      </c>
      <c r="AS2063" s="81" t="s">
        <v>261</v>
      </c>
      <c r="AT2063" s="95" t="s">
        <v>121</v>
      </c>
      <c r="AU2063" s="82" t="s">
        <v>6202</v>
      </c>
      <c r="AV2063" s="290">
        <v>46107</v>
      </c>
      <c r="AW2063" s="85">
        <v>0</v>
      </c>
      <c r="AX2063" s="85">
        <v>0</v>
      </c>
      <c r="AZ2063" s="271"/>
      <c r="BT2063" s="75">
        <f>IF(COUNTIF($C$3:C2063, C2063)=1, 1, 0)</f>
        <v>0</v>
      </c>
      <c r="BU2063" s="388">
        <v>88845</v>
      </c>
      <c r="BV2063" s="340">
        <v>46112</v>
      </c>
      <c r="BZ2063" s="87">
        <f t="shared" si="634"/>
        <v>13</v>
      </c>
      <c r="CB2063" s="88">
        <f t="shared" si="635"/>
        <v>14</v>
      </c>
      <c r="CC2063" s="89"/>
      <c r="CD2063" s="22"/>
      <c r="CE2063" s="87">
        <f t="shared" si="642"/>
        <v>3</v>
      </c>
      <c r="CJ2063" s="87">
        <f t="shared" si="643"/>
        <v>3</v>
      </c>
      <c r="CK2063" s="171">
        <f t="shared" si="644"/>
        <v>13</v>
      </c>
      <c r="CL2063" s="22" t="s">
        <v>121</v>
      </c>
      <c r="CM2063" s="22" t="str">
        <f t="shared" si="645"/>
        <v>1C26TAA^88845</v>
      </c>
    </row>
    <row r="2064" spans="2:91" s="85" customFormat="1" ht="14.45" customHeight="1" x14ac:dyDescent="0.25">
      <c r="B2064" s="70" t="s">
        <v>102</v>
      </c>
      <c r="C2064" s="301">
        <v>235600507269</v>
      </c>
      <c r="D2064" s="265">
        <v>145744383</v>
      </c>
      <c r="E2064" s="241">
        <v>5320007993</v>
      </c>
      <c r="F2064" s="231">
        <v>46106</v>
      </c>
      <c r="G2064" s="265" t="s">
        <v>627</v>
      </c>
      <c r="H2064" s="265" t="s">
        <v>4340</v>
      </c>
      <c r="I2064" s="265" t="s">
        <v>105</v>
      </c>
      <c r="J2064" s="265" t="s">
        <v>2035</v>
      </c>
      <c r="K2064" s="265" t="s">
        <v>242</v>
      </c>
      <c r="L2064" s="231">
        <v>46129</v>
      </c>
      <c r="M2064" s="265">
        <v>0</v>
      </c>
      <c r="N2064" s="75" t="s">
        <v>7480</v>
      </c>
      <c r="O2064" s="75" t="s">
        <v>7481</v>
      </c>
      <c r="P2064" s="85">
        <v>2830050728</v>
      </c>
      <c r="Q2064" s="231">
        <v>46107</v>
      </c>
      <c r="R2064" s="241">
        <v>1209396918</v>
      </c>
      <c r="S2064" s="241">
        <v>224370231</v>
      </c>
      <c r="T2064" s="231">
        <v>46107</v>
      </c>
      <c r="U2064" s="261">
        <v>3175.529</v>
      </c>
      <c r="V2064" s="261">
        <v>3067.884</v>
      </c>
      <c r="W2064" s="241">
        <v>4</v>
      </c>
      <c r="X2064" s="241">
        <v>0</v>
      </c>
      <c r="Y2064" s="246">
        <v>235600507269</v>
      </c>
      <c r="Z2064" s="274" t="s">
        <v>128</v>
      </c>
      <c r="AA2064" s="168" t="s">
        <v>7482</v>
      </c>
      <c r="AB2064" s="273" t="s">
        <v>2352</v>
      </c>
      <c r="AC2064" s="301">
        <v>235600507269</v>
      </c>
      <c r="AD2064" s="182" t="s">
        <v>113</v>
      </c>
      <c r="AE2064" s="115">
        <v>46112</v>
      </c>
      <c r="AF2064" s="277">
        <v>46111.041666666664</v>
      </c>
      <c r="AG2064" s="277">
        <v>46108.625</v>
      </c>
      <c r="AH2064" s="277">
        <v>46108.625</v>
      </c>
      <c r="AI2064" s="115">
        <v>46112</v>
      </c>
      <c r="AJ2064" s="115"/>
      <c r="AK2064" s="115">
        <v>46112</v>
      </c>
      <c r="AL2064" s="115">
        <v>46121</v>
      </c>
      <c r="AM2064" s="115"/>
      <c r="AN2064" s="115">
        <v>46122</v>
      </c>
      <c r="AO2064" s="81" t="s">
        <v>121</v>
      </c>
      <c r="AP2064" s="81" t="s">
        <v>121</v>
      </c>
      <c r="AQ2064" s="81" t="s">
        <v>121</v>
      </c>
      <c r="AR2064" s="95" t="s">
        <v>121</v>
      </c>
      <c r="AS2064" s="81" t="s">
        <v>261</v>
      </c>
      <c r="AT2064" s="95" t="s">
        <v>121</v>
      </c>
      <c r="AU2064" s="82" t="s">
        <v>6202</v>
      </c>
      <c r="AV2064" s="290">
        <v>46107</v>
      </c>
      <c r="AW2064" s="85">
        <v>0</v>
      </c>
      <c r="AX2064" s="85">
        <v>0</v>
      </c>
      <c r="AZ2064" s="271"/>
      <c r="BT2064" s="75">
        <f>IF(COUNTIF($C$3:C2064, C2064)=1, 1, 0)</f>
        <v>0</v>
      </c>
      <c r="BU2064" s="388">
        <v>88845</v>
      </c>
      <c r="BV2064" s="340">
        <v>46112</v>
      </c>
      <c r="BZ2064" s="87">
        <f t="shared" si="634"/>
        <v>13</v>
      </c>
      <c r="CB2064" s="88">
        <f t="shared" si="635"/>
        <v>14</v>
      </c>
      <c r="CC2064" s="89"/>
      <c r="CD2064" s="22"/>
      <c r="CE2064" s="87">
        <f t="shared" si="642"/>
        <v>3</v>
      </c>
      <c r="CJ2064" s="87">
        <f t="shared" si="643"/>
        <v>3</v>
      </c>
      <c r="CK2064" s="171">
        <f t="shared" si="644"/>
        <v>13</v>
      </c>
      <c r="CL2064" s="22" t="s">
        <v>121</v>
      </c>
      <c r="CM2064" s="22" t="str">
        <f t="shared" si="645"/>
        <v>1C26TAA^88845</v>
      </c>
    </row>
    <row r="2065" spans="1:91" s="168" customFormat="1" ht="14.45" customHeight="1" x14ac:dyDescent="0.25">
      <c r="B2065" s="70" t="s">
        <v>102</v>
      </c>
      <c r="C2065" s="301">
        <v>235600507269</v>
      </c>
      <c r="D2065" s="273">
        <v>145695586</v>
      </c>
      <c r="E2065" s="274">
        <v>5320007993</v>
      </c>
      <c r="F2065" s="275">
        <v>46106</v>
      </c>
      <c r="G2065" s="273" t="s">
        <v>551</v>
      </c>
      <c r="H2065" s="273" t="s">
        <v>4340</v>
      </c>
      <c r="I2065" s="273" t="s">
        <v>105</v>
      </c>
      <c r="J2065" s="273" t="s">
        <v>2035</v>
      </c>
      <c r="K2065" s="273" t="s">
        <v>242</v>
      </c>
      <c r="L2065" s="275">
        <v>46122</v>
      </c>
      <c r="M2065" s="273">
        <v>0</v>
      </c>
      <c r="N2065" s="182" t="s">
        <v>7480</v>
      </c>
      <c r="O2065" s="182" t="s">
        <v>7481</v>
      </c>
      <c r="P2065" s="168">
        <v>2830050729</v>
      </c>
      <c r="Q2065" s="231">
        <v>46107</v>
      </c>
      <c r="R2065" s="274">
        <v>1209396919</v>
      </c>
      <c r="S2065" s="274">
        <v>224370329</v>
      </c>
      <c r="T2065" s="231">
        <v>46107</v>
      </c>
      <c r="U2065" s="261">
        <v>2563.3409999999999</v>
      </c>
      <c r="V2065" s="261">
        <v>2481.1880000000001</v>
      </c>
      <c r="W2065" s="241">
        <v>4</v>
      </c>
      <c r="X2065" s="241">
        <v>0</v>
      </c>
      <c r="Y2065" s="246">
        <v>235600507269</v>
      </c>
      <c r="Z2065" s="274" t="s">
        <v>128</v>
      </c>
      <c r="AA2065" s="168" t="s">
        <v>7482</v>
      </c>
      <c r="AB2065" s="273" t="s">
        <v>2352</v>
      </c>
      <c r="AC2065" s="301">
        <v>235600507269</v>
      </c>
      <c r="AD2065" s="182" t="s">
        <v>113</v>
      </c>
      <c r="AE2065" s="115">
        <v>46112</v>
      </c>
      <c r="AF2065" s="277">
        <v>46111.041666666664</v>
      </c>
      <c r="AG2065" s="277">
        <v>46108.625</v>
      </c>
      <c r="AH2065" s="277">
        <v>46108.625</v>
      </c>
      <c r="AI2065" s="115">
        <v>46112</v>
      </c>
      <c r="AJ2065" s="115"/>
      <c r="AK2065" s="115">
        <v>46112</v>
      </c>
      <c r="AL2065" s="115">
        <v>46121</v>
      </c>
      <c r="AM2065" s="115"/>
      <c r="AN2065" s="115">
        <v>46122</v>
      </c>
      <c r="AO2065" s="81" t="s">
        <v>121</v>
      </c>
      <c r="AP2065" s="81" t="s">
        <v>121</v>
      </c>
      <c r="AQ2065" s="81" t="s">
        <v>121</v>
      </c>
      <c r="AR2065" s="95" t="s">
        <v>121</v>
      </c>
      <c r="AS2065" s="81" t="s">
        <v>261</v>
      </c>
      <c r="AT2065" s="95" t="s">
        <v>121</v>
      </c>
      <c r="AU2065" s="82" t="s">
        <v>6202</v>
      </c>
      <c r="AV2065" s="290">
        <v>46107</v>
      </c>
      <c r="AW2065" s="85">
        <v>0</v>
      </c>
      <c r="AX2065" s="85">
        <v>0</v>
      </c>
      <c r="AZ2065" s="278"/>
      <c r="BT2065" s="75">
        <f>IF(COUNTIF($C$3:C2065, C2065)=1, 1, 0)</f>
        <v>0</v>
      </c>
      <c r="BU2065" s="388">
        <v>88845</v>
      </c>
      <c r="BV2065" s="340">
        <v>46112</v>
      </c>
      <c r="BZ2065" s="87">
        <f t="shared" si="634"/>
        <v>13</v>
      </c>
      <c r="CB2065" s="88">
        <f t="shared" si="635"/>
        <v>14</v>
      </c>
      <c r="CC2065" s="89"/>
      <c r="CD2065" s="22"/>
      <c r="CE2065" s="87">
        <f t="shared" si="642"/>
        <v>3</v>
      </c>
      <c r="CJ2065" s="87">
        <f t="shared" si="643"/>
        <v>3</v>
      </c>
      <c r="CK2065" s="171">
        <f t="shared" si="644"/>
        <v>13</v>
      </c>
      <c r="CL2065" s="22" t="s">
        <v>121</v>
      </c>
      <c r="CM2065" s="22" t="str">
        <f t="shared" si="645"/>
        <v>1C26TAA^88845</v>
      </c>
    </row>
    <row r="2066" spans="1:91" s="85" customFormat="1" ht="14.45" customHeight="1" x14ac:dyDescent="0.25">
      <c r="B2066" s="89" t="s">
        <v>5978</v>
      </c>
      <c r="C2066" s="246">
        <v>235600455510</v>
      </c>
      <c r="D2066" s="265">
        <v>145716953</v>
      </c>
      <c r="E2066" s="241"/>
      <c r="F2066" s="231">
        <v>46111</v>
      </c>
      <c r="G2066" s="265" t="s">
        <v>7484</v>
      </c>
      <c r="H2066" s="265" t="s">
        <v>140</v>
      </c>
      <c r="I2066" s="265" t="s">
        <v>105</v>
      </c>
      <c r="J2066" s="265" t="s">
        <v>125</v>
      </c>
      <c r="K2066" s="265" t="s">
        <v>242</v>
      </c>
      <c r="L2066" s="231">
        <v>46136</v>
      </c>
      <c r="M2066" s="265">
        <v>20</v>
      </c>
      <c r="N2066" s="75" t="s">
        <v>7485</v>
      </c>
      <c r="O2066" s="75" t="s">
        <v>7486</v>
      </c>
      <c r="P2066" s="85">
        <v>2830051026</v>
      </c>
      <c r="Q2066" s="231">
        <v>46112</v>
      </c>
      <c r="R2066" s="241">
        <v>1209398343</v>
      </c>
      <c r="S2066" s="241">
        <v>224389334</v>
      </c>
      <c r="T2066" s="231">
        <v>46112</v>
      </c>
      <c r="U2066" s="261">
        <v>7655.2870000000003</v>
      </c>
      <c r="V2066" s="261">
        <v>7403.616</v>
      </c>
      <c r="W2066" s="241">
        <v>10</v>
      </c>
      <c r="X2066" s="241">
        <v>3</v>
      </c>
      <c r="Y2066" s="246">
        <v>235600455510</v>
      </c>
      <c r="Z2066" s="274" t="s">
        <v>128</v>
      </c>
      <c r="AA2066" s="168" t="s">
        <v>1426</v>
      </c>
      <c r="AB2066" s="273" t="s">
        <v>7487</v>
      </c>
      <c r="AC2066" s="246">
        <v>235600455510</v>
      </c>
      <c r="AD2066" s="75" t="s">
        <v>113</v>
      </c>
      <c r="AE2066" s="231">
        <v>46118</v>
      </c>
      <c r="AF2066" s="277">
        <v>46113.958333333336</v>
      </c>
      <c r="AG2066" s="277">
        <v>46114.5</v>
      </c>
      <c r="AH2066" s="277">
        <v>46113.5</v>
      </c>
      <c r="AI2066" s="231">
        <v>46114</v>
      </c>
      <c r="AJ2066" s="231">
        <v>46117</v>
      </c>
      <c r="AK2066" s="231">
        <v>46116</v>
      </c>
      <c r="AL2066" s="115">
        <v>46125</v>
      </c>
      <c r="AM2066" s="231">
        <v>46131</v>
      </c>
      <c r="AN2066" s="75">
        <f>IF(AM2066=0,AL2066-L2066,AM2066-L2066)</f>
        <v>-5</v>
      </c>
      <c r="AO2066" s="81">
        <f t="shared" ref="AO2066:AO2073" si="646">IF(AH2066&lt;AG2066,IF(AH2066=0,"",AH2066-1),IF(AG2066=0,"",AG2066-1))</f>
        <v>46112.5</v>
      </c>
      <c r="AP2066" s="81">
        <f t="shared" ref="AP2066:AP2073" si="647">IF(AH2066&lt;AG2066,IF(AH2066=0,"",AH2066),IF(AG2066=0,"",AG2066))</f>
        <v>46113.5</v>
      </c>
      <c r="AQ2066" s="81">
        <f t="shared" ref="AQ2066:AQ2073" si="648">IF(AH2066&lt;AG2066,IF(AH2066=0,"",AH2066),IF(AG2066=0,"",AG2066))</f>
        <v>46113.5</v>
      </c>
      <c r="AR2066" s="81">
        <f t="shared" ref="AR2066:AR2073" si="649">IF(AI2066=0,"",IF(AI2066&lt;AJ2066,AJ2066+1,AI2066+1))</f>
        <v>46118</v>
      </c>
      <c r="AS2066" s="81">
        <f t="shared" ref="AS2066:AS2073" si="650">IF(AI2066=0,"",IF(AE2066=0,IF(AJ2066=0,AI2066+2,AJ2066+2),AE2066+2))</f>
        <v>46120</v>
      </c>
      <c r="AT2066" s="81">
        <f t="shared" ref="AT2066:AT2073" si="651">IF(AI2066=0,"",IF(AI2066&lt;AJ2066,AJ2066+1,AI2066+1))</f>
        <v>46118</v>
      </c>
      <c r="AU2066" s="82" t="s">
        <v>6196</v>
      </c>
      <c r="AV2066" s="290">
        <v>46111</v>
      </c>
      <c r="AW2066" s="75" t="str">
        <f>_xlfn.XLOOKUP(D2066,'[1]OPS Loading report'!$E:$E,'[1]OPS Loading report'!$G:$G)</f>
        <v>EGSU3380699</v>
      </c>
      <c r="AX2066" s="75" t="str">
        <f>_xlfn.XLOOKUP(D2066,'[1]OPS Loading report'!$E:$E,'[1]OPS Loading report'!$H:$H)</f>
        <v>EMCXBC6014</v>
      </c>
      <c r="AZ2066" s="271"/>
      <c r="BT2066" s="75">
        <f>IF(COUNTIF($C$3:C2066, C2066)=1, 1, 0)</f>
        <v>1</v>
      </c>
      <c r="BU2066" s="337" t="s">
        <v>7488</v>
      </c>
      <c r="BV2066" s="340">
        <v>46118</v>
      </c>
      <c r="BZ2066" s="87">
        <f t="shared" si="634"/>
        <v>14</v>
      </c>
      <c r="CB2066" s="88">
        <f t="shared" si="635"/>
        <v>15</v>
      </c>
      <c r="CC2066" s="89"/>
      <c r="CD2066" s="22"/>
      <c r="CE2066" s="87">
        <f t="shared" si="642"/>
        <v>4</v>
      </c>
      <c r="CF2066" s="397">
        <v>17062500</v>
      </c>
      <c r="CH2066" s="397">
        <v>17062500</v>
      </c>
      <c r="CI2066" s="85">
        <v>26250</v>
      </c>
      <c r="CJ2066" s="87">
        <f t="shared" si="643"/>
        <v>3</v>
      </c>
      <c r="CK2066" s="171">
        <f t="shared" si="644"/>
        <v>14</v>
      </c>
      <c r="CL2066" s="22" t="s">
        <v>6198</v>
      </c>
      <c r="CM2066" s="22" t="str">
        <f t="shared" si="645"/>
        <v>1C26TAA^00094664</v>
      </c>
    </row>
    <row r="2067" spans="1:91" s="85" customFormat="1" ht="14.45" customHeight="1" x14ac:dyDescent="0.25">
      <c r="B2067" s="70" t="s">
        <v>102</v>
      </c>
      <c r="C2067" s="246" t="s">
        <v>7489</v>
      </c>
      <c r="D2067" s="273">
        <v>145726095</v>
      </c>
      <c r="E2067" s="274"/>
      <c r="F2067" s="275">
        <v>46101</v>
      </c>
      <c r="G2067" s="273" t="s">
        <v>2512</v>
      </c>
      <c r="H2067" s="273" t="s">
        <v>2513</v>
      </c>
      <c r="I2067" s="273" t="s">
        <v>350</v>
      </c>
      <c r="J2067" s="273" t="s">
        <v>7272</v>
      </c>
      <c r="K2067" s="273" t="s">
        <v>242</v>
      </c>
      <c r="L2067" s="275">
        <v>46123</v>
      </c>
      <c r="M2067" s="273">
        <v>40</v>
      </c>
      <c r="N2067" s="85" t="s">
        <v>7490</v>
      </c>
      <c r="O2067" s="85" t="s">
        <v>7491</v>
      </c>
      <c r="P2067" s="85">
        <v>2830050402</v>
      </c>
      <c r="Q2067" s="231">
        <v>46101</v>
      </c>
      <c r="R2067" s="241">
        <v>1209395204</v>
      </c>
      <c r="S2067" s="241">
        <v>224348531</v>
      </c>
      <c r="T2067" s="231">
        <v>46101</v>
      </c>
      <c r="U2067" s="261">
        <v>24099.744999999999</v>
      </c>
      <c r="V2067" s="261">
        <v>23238.457999999999</v>
      </c>
      <c r="W2067" s="241">
        <v>34</v>
      </c>
      <c r="X2067" s="241">
        <v>0</v>
      </c>
      <c r="Y2067" s="246">
        <v>7267537580</v>
      </c>
      <c r="Z2067" s="274" t="s">
        <v>354</v>
      </c>
      <c r="AA2067" s="168" t="s">
        <v>6305</v>
      </c>
      <c r="AB2067" s="273" t="s">
        <v>7492</v>
      </c>
      <c r="AC2067" s="246" t="s">
        <v>7489</v>
      </c>
      <c r="AD2067" s="182" t="s">
        <v>113</v>
      </c>
      <c r="AE2067" s="231">
        <v>46106</v>
      </c>
      <c r="AF2067" s="277">
        <v>46103.875</v>
      </c>
      <c r="AG2067" s="277">
        <v>46101.375</v>
      </c>
      <c r="AH2067" s="277">
        <v>46101.375</v>
      </c>
      <c r="AI2067" s="115">
        <v>46104</v>
      </c>
      <c r="AJ2067" s="241"/>
      <c r="AK2067" s="231">
        <v>46105</v>
      </c>
      <c r="AL2067" s="115">
        <v>46115</v>
      </c>
      <c r="AM2067" s="241"/>
      <c r="AN2067" s="74">
        <v>46117</v>
      </c>
      <c r="AO2067" s="81">
        <f t="shared" si="646"/>
        <v>46100.375</v>
      </c>
      <c r="AP2067" s="81">
        <f t="shared" si="647"/>
        <v>46101.375</v>
      </c>
      <c r="AQ2067" s="81">
        <f t="shared" si="648"/>
        <v>46101.375</v>
      </c>
      <c r="AR2067" s="81">
        <f t="shared" si="649"/>
        <v>46105</v>
      </c>
      <c r="AS2067" s="81">
        <f t="shared" si="650"/>
        <v>46108</v>
      </c>
      <c r="AT2067" s="81">
        <f t="shared" si="651"/>
        <v>46105</v>
      </c>
      <c r="AU2067" s="82" t="s">
        <v>5500</v>
      </c>
      <c r="AV2067" s="134">
        <v>46101</v>
      </c>
      <c r="AW2067" s="85" t="s">
        <v>7493</v>
      </c>
      <c r="AX2067" s="85">
        <v>32710361</v>
      </c>
      <c r="AZ2067" s="271"/>
      <c r="BT2067" s="75">
        <f>IF(COUNTIF($C$3:C2067, C2067)=1, 1, 0)</f>
        <v>1</v>
      </c>
      <c r="BU2067" s="337" t="s">
        <v>7494</v>
      </c>
      <c r="BV2067" s="340">
        <v>46106</v>
      </c>
      <c r="BZ2067" s="87">
        <f t="shared" si="634"/>
        <v>12</v>
      </c>
      <c r="CB2067" s="88">
        <f t="shared" si="635"/>
        <v>13</v>
      </c>
      <c r="CC2067" s="89"/>
      <c r="CD2067" s="22"/>
      <c r="CE2067" s="87">
        <f t="shared" si="642"/>
        <v>3</v>
      </c>
      <c r="CF2067" s="397">
        <v>31576800</v>
      </c>
      <c r="CG2067" s="397">
        <v>400000</v>
      </c>
      <c r="CH2067" s="397">
        <v>31976800</v>
      </c>
      <c r="CI2067" s="85">
        <v>26314</v>
      </c>
      <c r="CJ2067" s="87">
        <f t="shared" si="643"/>
        <v>3</v>
      </c>
      <c r="CK2067" s="87">
        <f t="shared" si="644"/>
        <v>12</v>
      </c>
      <c r="CL2067" s="22" t="s">
        <v>5125</v>
      </c>
      <c r="CM2067" s="22" t="s">
        <v>7495</v>
      </c>
    </row>
    <row r="2068" spans="1:91" s="168" customFormat="1" ht="14.45" customHeight="1" x14ac:dyDescent="0.25">
      <c r="B2068" s="260" t="s">
        <v>102</v>
      </c>
      <c r="C2068" s="301" t="s">
        <v>7496</v>
      </c>
      <c r="D2068" s="265">
        <v>145726115</v>
      </c>
      <c r="E2068" s="500"/>
      <c r="F2068" s="275">
        <v>46101</v>
      </c>
      <c r="G2068" s="273" t="s">
        <v>2512</v>
      </c>
      <c r="H2068" s="273" t="s">
        <v>2513</v>
      </c>
      <c r="I2068" s="273" t="s">
        <v>350</v>
      </c>
      <c r="J2068" s="273" t="s">
        <v>7272</v>
      </c>
      <c r="K2068" s="273" t="s">
        <v>242</v>
      </c>
      <c r="L2068" s="275">
        <v>46123</v>
      </c>
      <c r="M2068" s="273">
        <v>40</v>
      </c>
      <c r="N2068" s="75" t="s">
        <v>7497</v>
      </c>
      <c r="O2068" s="75" t="s">
        <v>7498</v>
      </c>
      <c r="P2068" s="168">
        <v>2830051046</v>
      </c>
      <c r="Q2068" s="275">
        <v>46112</v>
      </c>
      <c r="R2068" s="274">
        <v>1209398440</v>
      </c>
      <c r="S2068" s="274">
        <v>224390334</v>
      </c>
      <c r="T2068" s="275">
        <v>46112</v>
      </c>
      <c r="U2068" s="350">
        <v>23150.080000000002</v>
      </c>
      <c r="V2068" s="350">
        <v>22322.73</v>
      </c>
      <c r="W2068" s="274">
        <v>34</v>
      </c>
      <c r="X2068" s="274">
        <v>0</v>
      </c>
      <c r="Y2068" s="246">
        <v>7267613020</v>
      </c>
      <c r="Z2068" s="274" t="s">
        <v>354</v>
      </c>
      <c r="AA2068" s="168" t="s">
        <v>1680</v>
      </c>
      <c r="AB2068" s="273" t="s">
        <v>7499</v>
      </c>
      <c r="AC2068" s="301" t="s">
        <v>7496</v>
      </c>
      <c r="AD2068" s="182" t="s">
        <v>113</v>
      </c>
      <c r="AE2068" s="275">
        <v>46119</v>
      </c>
      <c r="AF2068" s="277">
        <v>46116</v>
      </c>
      <c r="AG2068" s="277">
        <v>46114.375</v>
      </c>
      <c r="AH2068" s="277">
        <v>46114.375</v>
      </c>
      <c r="AI2068" s="99">
        <v>46115</v>
      </c>
      <c r="AJ2068" s="74">
        <v>46117</v>
      </c>
      <c r="AK2068" s="275">
        <v>46118</v>
      </c>
      <c r="AL2068" s="115">
        <v>46125</v>
      </c>
      <c r="AM2068" s="275">
        <v>46131</v>
      </c>
      <c r="AN2068" s="74">
        <v>46130</v>
      </c>
      <c r="AO2068" s="81">
        <f t="shared" si="646"/>
        <v>46113.375</v>
      </c>
      <c r="AP2068" s="81">
        <f t="shared" si="647"/>
        <v>46114.375</v>
      </c>
      <c r="AQ2068" s="81">
        <f t="shared" si="648"/>
        <v>46114.375</v>
      </c>
      <c r="AR2068" s="81">
        <f t="shared" si="649"/>
        <v>46118</v>
      </c>
      <c r="AS2068" s="81">
        <f t="shared" si="650"/>
        <v>46121</v>
      </c>
      <c r="AT2068" s="81">
        <f t="shared" si="651"/>
        <v>46118</v>
      </c>
      <c r="AU2068" s="82" t="s">
        <v>6196</v>
      </c>
      <c r="AV2068" s="297">
        <v>46112</v>
      </c>
      <c r="AW2068" s="75" t="str">
        <f>_xlfn.XLOOKUP(D2068,'[1]OPS Loading report'!$E:$E,'[1]OPS Loading report'!$G:$G)</f>
        <v>OOCU6366214</v>
      </c>
      <c r="AX2068" s="75">
        <f>_xlfn.XLOOKUP(D2068,'[1]OPS Loading report'!$E:$E,'[1]OPS Loading report'!$H:$H)</f>
        <v>32705732</v>
      </c>
      <c r="AZ2068" s="278"/>
      <c r="BT2068" s="75">
        <f>IF(COUNTIF($C$3:C2068, C2068)=1, 1, 0)</f>
        <v>1</v>
      </c>
      <c r="BU2068">
        <v>69663</v>
      </c>
      <c r="BV2068" s="343">
        <v>46120</v>
      </c>
      <c r="BZ2068" s="87">
        <f t="shared" ref="BZ2068:BZ2131" si="652">_xlfn.ISOWEEKNUM(F2068)</f>
        <v>12</v>
      </c>
      <c r="CA2068" s="168" t="s">
        <v>7500</v>
      </c>
      <c r="CB2068" s="88">
        <f t="shared" si="635"/>
        <v>15</v>
      </c>
      <c r="CC2068" s="89"/>
      <c r="CD2068" s="22"/>
      <c r="CE2068" s="87">
        <f t="shared" si="642"/>
        <v>4</v>
      </c>
      <c r="CF2068" s="495">
        <v>31606800</v>
      </c>
      <c r="CG2068" s="495">
        <v>400000</v>
      </c>
      <c r="CH2068" s="91">
        <v>32006800</v>
      </c>
      <c r="CI2068" s="168">
        <v>26339</v>
      </c>
      <c r="CJ2068" s="87">
        <f t="shared" si="643"/>
        <v>3</v>
      </c>
      <c r="CK2068" s="171">
        <f t="shared" si="644"/>
        <v>14</v>
      </c>
      <c r="CL2068" s="22" t="s">
        <v>6198</v>
      </c>
      <c r="CM2068" s="22" t="str">
        <f>IF(OR(Z2068="COSU",Z2068="EGLV",Z2068="MAEU",Z2068="REGU",Z2068="HLCU",Z2068="OOLU",Z2068="ONEY"),
    IF(Z2068="COSU","1C26TAB",
    IF(Z2068="EGLV","1C26TAA",
    IF(Z2068="MAEU","1C26TML",
    IF(Z2068="REGU","1C26TAA",
    IF(Z2068="HLCU","1C26THC",
    IF(Z2068="OOLU","1C26TAR",
    IF(Z2068="ONEY","1K26TAD",""))))))) &amp; "^" &amp; BU2068,
    BU2068)</f>
        <v>1C26TAB^69663</v>
      </c>
    </row>
    <row r="2069" spans="1:91" s="85" customFormat="1" x14ac:dyDescent="0.25">
      <c r="B2069" s="172" t="s">
        <v>102</v>
      </c>
      <c r="C2069" s="246" t="s">
        <v>7501</v>
      </c>
      <c r="D2069" s="346">
        <v>145733416</v>
      </c>
      <c r="E2069" s="241"/>
      <c r="F2069" s="231">
        <v>46098</v>
      </c>
      <c r="G2069" s="265" t="s">
        <v>415</v>
      </c>
      <c r="H2069" s="265" t="s">
        <v>2810</v>
      </c>
      <c r="I2069" s="265" t="s">
        <v>240</v>
      </c>
      <c r="J2069" s="265" t="s">
        <v>241</v>
      </c>
      <c r="K2069" s="265" t="s">
        <v>242</v>
      </c>
      <c r="L2069" s="231">
        <v>46122</v>
      </c>
      <c r="M2069" s="265">
        <v>40</v>
      </c>
      <c r="N2069" s="75" t="s">
        <v>7502</v>
      </c>
      <c r="O2069" s="75" t="s">
        <v>7503</v>
      </c>
      <c r="P2069" s="85">
        <v>2830050580</v>
      </c>
      <c r="Q2069" s="231">
        <v>46104</v>
      </c>
      <c r="R2069" s="241">
        <v>1209395954</v>
      </c>
      <c r="S2069" s="241">
        <v>224355796</v>
      </c>
      <c r="T2069" s="231">
        <v>46104</v>
      </c>
      <c r="U2069" s="261">
        <v>14131.325000000001</v>
      </c>
      <c r="V2069" s="261">
        <v>13693.416999999999</v>
      </c>
      <c r="W2069" s="241">
        <v>17</v>
      </c>
      <c r="X2069" s="241">
        <v>0</v>
      </c>
      <c r="Y2069" s="246">
        <v>27400540</v>
      </c>
      <c r="Z2069" s="274" t="s">
        <v>245</v>
      </c>
      <c r="AA2069" s="85" t="s">
        <v>7504</v>
      </c>
      <c r="AB2069" s="265" t="s">
        <v>7505</v>
      </c>
      <c r="AC2069" s="246" t="s">
        <v>7501</v>
      </c>
      <c r="AD2069" s="182" t="s">
        <v>113</v>
      </c>
      <c r="AE2069" s="231">
        <v>46111</v>
      </c>
      <c r="AF2069" s="277">
        <v>46108.666666666664</v>
      </c>
      <c r="AG2069" s="277">
        <v>46108.5</v>
      </c>
      <c r="AH2069" s="277">
        <v>46108.541666666664</v>
      </c>
      <c r="AI2069" s="115">
        <v>46110</v>
      </c>
      <c r="AJ2069" s="241"/>
      <c r="AK2069" s="115">
        <v>46110</v>
      </c>
      <c r="AL2069" s="115">
        <v>46119</v>
      </c>
      <c r="AM2069" s="241"/>
      <c r="AN2069" s="74">
        <v>46118</v>
      </c>
      <c r="AO2069" s="81">
        <f t="shared" si="646"/>
        <v>46107.5</v>
      </c>
      <c r="AP2069" s="81">
        <f t="shared" si="647"/>
        <v>46108.5</v>
      </c>
      <c r="AQ2069" s="81">
        <f t="shared" si="648"/>
        <v>46108.5</v>
      </c>
      <c r="AR2069" s="81">
        <f t="shared" si="649"/>
        <v>46111</v>
      </c>
      <c r="AS2069" s="81">
        <f t="shared" si="650"/>
        <v>46113</v>
      </c>
      <c r="AT2069" s="81">
        <f t="shared" si="651"/>
        <v>46111</v>
      </c>
      <c r="AU2069" s="82" t="s">
        <v>6202</v>
      </c>
      <c r="AV2069" s="297">
        <v>46104</v>
      </c>
      <c r="AW2069" s="85" t="s">
        <v>7506</v>
      </c>
      <c r="AX2069" s="85" t="s">
        <v>7507</v>
      </c>
      <c r="AZ2069" s="271"/>
      <c r="BT2069" s="75">
        <f>IF(COUNTIF($C$3:C2069, C2069)=1, 1, 0)</f>
        <v>1</v>
      </c>
      <c r="BU2069" s="388">
        <v>45255</v>
      </c>
      <c r="BV2069" s="340">
        <v>46111</v>
      </c>
      <c r="BZ2069" s="87">
        <f t="shared" si="652"/>
        <v>12</v>
      </c>
      <c r="CB2069" s="88">
        <f t="shared" si="635"/>
        <v>14</v>
      </c>
      <c r="CC2069" s="89"/>
      <c r="CD2069" s="22"/>
      <c r="CE2069" s="87">
        <f t="shared" si="642"/>
        <v>3</v>
      </c>
      <c r="CF2069" s="397">
        <v>60186873</v>
      </c>
      <c r="CH2069" s="397">
        <v>60186873</v>
      </c>
      <c r="CI2069" s="85">
        <v>26725.965</v>
      </c>
      <c r="CJ2069" s="87">
        <f t="shared" si="643"/>
        <v>3</v>
      </c>
      <c r="CK2069" s="87">
        <f t="shared" si="644"/>
        <v>13</v>
      </c>
      <c r="CL2069" s="22" t="s">
        <v>121</v>
      </c>
      <c r="CM2069" s="22" t="str">
        <f>IF(OR(Z2069="COSU",Z2069="EGLV",Z2069="MAEU",Z2069="REGU",Z2069="HLCU",Z2069="OOLU",Z2069="ONEY"),
    IF(Z2069="COSU","1C26TAB",
    IF(Z2069="EGLV","1C26TAA",
    IF(Z2069="MAEU","1C26TML",
    IF(Z2069="REGU","1C26TAA",
    IF(Z2069="HLCU","1C26THC",
    IF(Z2069="OOLU","1C26TAR",
    IF(Z2069="ONEY","1K26TAD",""))))))) &amp; "^" &amp; BU2069,
    BU2069)</f>
        <v>1C26THC^45255</v>
      </c>
    </row>
    <row r="2070" spans="1:91" s="168" customFormat="1" ht="14.45" customHeight="1" x14ac:dyDescent="0.25">
      <c r="B2070" s="260" t="s">
        <v>102</v>
      </c>
      <c r="C2070" s="270">
        <v>235600440016</v>
      </c>
      <c r="D2070" s="273">
        <v>145733436</v>
      </c>
      <c r="E2070" s="274"/>
      <c r="F2070" s="275">
        <v>46098</v>
      </c>
      <c r="G2070" s="273" t="s">
        <v>415</v>
      </c>
      <c r="H2070" s="273" t="s">
        <v>2810</v>
      </c>
      <c r="I2070" s="273" t="s">
        <v>240</v>
      </c>
      <c r="J2070" s="273" t="s">
        <v>241</v>
      </c>
      <c r="K2070" s="273" t="s">
        <v>242</v>
      </c>
      <c r="L2070" s="275">
        <v>46122</v>
      </c>
      <c r="M2070" s="273">
        <v>40</v>
      </c>
      <c r="N2070" s="75" t="s">
        <v>7508</v>
      </c>
      <c r="O2070" s="75" t="s">
        <v>7509</v>
      </c>
      <c r="P2070" s="168">
        <v>2830050263</v>
      </c>
      <c r="Q2070" s="275">
        <v>46098</v>
      </c>
      <c r="R2070" s="274">
        <v>1209394087</v>
      </c>
      <c r="S2070" s="274">
        <v>224330518</v>
      </c>
      <c r="T2070" s="275">
        <v>46098</v>
      </c>
      <c r="U2070" s="350">
        <v>13830.665999999999</v>
      </c>
      <c r="V2070" s="350">
        <v>13424.365</v>
      </c>
      <c r="W2070" s="274">
        <v>18</v>
      </c>
      <c r="X2070" s="274">
        <v>0</v>
      </c>
      <c r="Y2070" s="270">
        <v>235600440016</v>
      </c>
      <c r="Z2070" s="241" t="s">
        <v>128</v>
      </c>
      <c r="AA2070" s="85" t="s">
        <v>196</v>
      </c>
      <c r="AB2070" s="265" t="s">
        <v>7443</v>
      </c>
      <c r="AC2070" s="270">
        <v>235600440016</v>
      </c>
      <c r="AD2070" s="182" t="s">
        <v>113</v>
      </c>
      <c r="AE2070" s="231">
        <v>46101</v>
      </c>
      <c r="AF2070" s="277">
        <v>46100.625</v>
      </c>
      <c r="AG2070" s="277">
        <v>46100.5</v>
      </c>
      <c r="AH2070" s="277">
        <v>46099.625</v>
      </c>
      <c r="AI2070" s="115">
        <v>46101</v>
      </c>
      <c r="AJ2070" s="274"/>
      <c r="AK2070" s="231">
        <v>46101</v>
      </c>
      <c r="AL2070" s="115">
        <v>46114</v>
      </c>
      <c r="AM2070" s="274"/>
      <c r="AN2070" s="74">
        <v>46117</v>
      </c>
      <c r="AO2070" s="81">
        <f t="shared" si="646"/>
        <v>46098.625</v>
      </c>
      <c r="AP2070" s="81">
        <f t="shared" si="647"/>
        <v>46099.625</v>
      </c>
      <c r="AQ2070" s="81">
        <f t="shared" si="648"/>
        <v>46099.625</v>
      </c>
      <c r="AR2070" s="81">
        <f t="shared" si="649"/>
        <v>46102</v>
      </c>
      <c r="AS2070" s="81">
        <f t="shared" si="650"/>
        <v>46103</v>
      </c>
      <c r="AT2070" s="81">
        <f t="shared" si="651"/>
        <v>46102</v>
      </c>
      <c r="AU2070" s="82" t="s">
        <v>5500</v>
      </c>
      <c r="AV2070" s="134">
        <v>46098</v>
      </c>
      <c r="AW2070" s="85" t="s">
        <v>7510</v>
      </c>
      <c r="AX2070" s="85" t="s">
        <v>7511</v>
      </c>
      <c r="AZ2070" s="278"/>
      <c r="BT2070" s="75">
        <f>IF(COUNTIF($C$3:C2070, C2070)=1, 1, 0)</f>
        <v>1</v>
      </c>
      <c r="BU2070" s="401" t="s">
        <v>7512</v>
      </c>
      <c r="BV2070" s="343">
        <v>46104</v>
      </c>
      <c r="BZ2070" s="87">
        <f t="shared" si="652"/>
        <v>12</v>
      </c>
      <c r="CB2070" s="88">
        <f t="shared" si="635"/>
        <v>13</v>
      </c>
      <c r="CC2070" s="89"/>
      <c r="CD2070" s="22"/>
      <c r="CE2070" s="87">
        <f t="shared" si="642"/>
        <v>3</v>
      </c>
      <c r="CF2070" s="495">
        <v>62882400</v>
      </c>
      <c r="CH2070" s="495">
        <v>62882400</v>
      </c>
      <c r="CI2070" s="85">
        <v>26201</v>
      </c>
      <c r="CJ2070" s="87">
        <f t="shared" si="643"/>
        <v>3</v>
      </c>
      <c r="CK2070" s="87">
        <f t="shared" si="644"/>
        <v>12</v>
      </c>
      <c r="CL2070" s="22" t="s">
        <v>5125</v>
      </c>
      <c r="CM2070" s="22" t="s">
        <v>7513</v>
      </c>
    </row>
    <row r="2071" spans="1:91" s="85" customFormat="1" ht="14.45" customHeight="1" x14ac:dyDescent="0.25">
      <c r="B2071" s="265" t="s">
        <v>102</v>
      </c>
      <c r="C2071" s="270">
        <v>235600428717</v>
      </c>
      <c r="D2071" s="265">
        <v>145717304</v>
      </c>
      <c r="E2071" s="241"/>
      <c r="F2071" s="231">
        <v>46108</v>
      </c>
      <c r="G2071" s="265" t="s">
        <v>3339</v>
      </c>
      <c r="H2071" s="265" t="s">
        <v>140</v>
      </c>
      <c r="I2071" s="265" t="s">
        <v>105</v>
      </c>
      <c r="J2071" s="265" t="s">
        <v>7514</v>
      </c>
      <c r="K2071" s="265" t="s">
        <v>242</v>
      </c>
      <c r="L2071" s="231">
        <v>46143</v>
      </c>
      <c r="M2071" s="265">
        <v>40</v>
      </c>
      <c r="N2071" s="75" t="s">
        <v>7515</v>
      </c>
      <c r="O2071" s="75" t="s">
        <v>7516</v>
      </c>
      <c r="P2071" s="85">
        <v>2830050825</v>
      </c>
      <c r="Q2071" s="231">
        <v>46108</v>
      </c>
      <c r="R2071" s="241">
        <v>1209397487</v>
      </c>
      <c r="S2071" s="241">
        <v>224382350</v>
      </c>
      <c r="T2071" s="231">
        <v>46108</v>
      </c>
      <c r="U2071" s="261">
        <v>17517.066999999999</v>
      </c>
      <c r="V2071" s="261">
        <v>16942.984</v>
      </c>
      <c r="W2071" s="241">
        <v>21</v>
      </c>
      <c r="X2071" s="241">
        <v>6</v>
      </c>
      <c r="Y2071" s="270">
        <v>235600428717</v>
      </c>
      <c r="Z2071" s="241" t="s">
        <v>128</v>
      </c>
      <c r="AA2071" s="85" t="s">
        <v>183</v>
      </c>
      <c r="AB2071" s="265" t="s">
        <v>7517</v>
      </c>
      <c r="AC2071" s="270">
        <v>235600428717</v>
      </c>
      <c r="AD2071" s="75" t="s">
        <v>113</v>
      </c>
      <c r="AE2071" s="74">
        <v>46115</v>
      </c>
      <c r="AF2071" s="130">
        <v>46111.541666666664</v>
      </c>
      <c r="AG2071" s="130">
        <v>46111.458333333336</v>
      </c>
      <c r="AH2071" s="130">
        <v>46110.708333333336</v>
      </c>
      <c r="AI2071" s="74">
        <v>46112</v>
      </c>
      <c r="AJ2071" s="74">
        <v>46114</v>
      </c>
      <c r="AK2071" s="74"/>
      <c r="AL2071" s="74">
        <v>46126</v>
      </c>
      <c r="AM2071" s="241"/>
      <c r="AN2071" s="74">
        <v>46126</v>
      </c>
      <c r="AO2071" s="81">
        <f t="shared" si="646"/>
        <v>46109.708333333336</v>
      </c>
      <c r="AP2071" s="81">
        <f t="shared" si="647"/>
        <v>46110.708333333336</v>
      </c>
      <c r="AQ2071" s="81">
        <f t="shared" si="648"/>
        <v>46110.708333333336</v>
      </c>
      <c r="AR2071" s="81">
        <f t="shared" si="649"/>
        <v>46115</v>
      </c>
      <c r="AS2071" s="81">
        <f t="shared" si="650"/>
        <v>46117</v>
      </c>
      <c r="AT2071" s="81">
        <f t="shared" si="651"/>
        <v>46115</v>
      </c>
      <c r="AU2071" s="82" t="s">
        <v>6196</v>
      </c>
      <c r="AV2071" s="297">
        <v>46108</v>
      </c>
      <c r="AW2071" s="75" t="str">
        <f>_xlfn.XLOOKUP(D2071,'[1]OPS Loading report'!$E:$E,'[1]OPS Loading report'!$G:$G)</f>
        <v>EGSU9593515</v>
      </c>
      <c r="AX2071" s="75" t="str">
        <f>_xlfn.XLOOKUP(D2071,'[1]OPS Loading report'!$E:$E,'[1]OPS Loading report'!$H:$H)</f>
        <v>EMCCYT1865</v>
      </c>
      <c r="AZ2071" s="271"/>
      <c r="BT2071" s="75">
        <f>IF(COUNTIF($C$3:C2071, C2071)=1, 1, 0)</f>
        <v>1</v>
      </c>
      <c r="BU2071" s="337" t="s">
        <v>7518</v>
      </c>
      <c r="BV2071" s="340">
        <v>46118</v>
      </c>
      <c r="BZ2071" s="87">
        <f t="shared" si="652"/>
        <v>13</v>
      </c>
      <c r="CB2071" s="88">
        <f t="shared" si="635"/>
        <v>15</v>
      </c>
      <c r="CC2071" s="89"/>
      <c r="CD2071" s="22"/>
      <c r="CE2071" s="87">
        <f t="shared" si="642"/>
        <v>4</v>
      </c>
      <c r="CF2071" s="85">
        <v>36743000</v>
      </c>
      <c r="CH2071" s="85">
        <v>36743000</v>
      </c>
      <c r="CI2071" s="85">
        <v>26245</v>
      </c>
      <c r="CJ2071" s="87">
        <f t="shared" si="643"/>
        <v>3</v>
      </c>
      <c r="CK2071" s="171">
        <f t="shared" si="644"/>
        <v>13</v>
      </c>
      <c r="CL2071" s="22" t="s">
        <v>6198</v>
      </c>
      <c r="CM2071" s="22" t="str">
        <f>IF(OR(Z2071="COSU",Z2071="EGLV",Z2071="MAEU",Z2071="REGU",Z2071="HLCU",Z2071="OOLU",Z2071="ONEY"),
    IF(Z2071="COSU","1C26TAB",
    IF(Z2071="EGLV","1C26TAA",
    IF(Z2071="MAEU","1C26TML",
    IF(Z2071="REGU","1C26TAA",
    IF(Z2071="HLCU","1C26THC",
    IF(Z2071="OOLU","1C26TAR",
    IF(Z2071="ONEY","1K26TAD",""))))))) &amp; "^" &amp; BU2071,
    BU2071)</f>
        <v>1C26TAA^00095071</v>
      </c>
    </row>
    <row r="2072" spans="1:91" s="85" customFormat="1" ht="14.45" customHeight="1" x14ac:dyDescent="0.25">
      <c r="B2072" s="265" t="s">
        <v>102</v>
      </c>
      <c r="C2072" s="270">
        <v>235600428717</v>
      </c>
      <c r="D2072" s="265">
        <v>145717306</v>
      </c>
      <c r="E2072" s="241"/>
      <c r="F2072" s="231">
        <v>46108</v>
      </c>
      <c r="G2072" s="265" t="s">
        <v>3339</v>
      </c>
      <c r="H2072" s="265" t="s">
        <v>140</v>
      </c>
      <c r="I2072" s="265" t="s">
        <v>105</v>
      </c>
      <c r="J2072" s="265" t="s">
        <v>7514</v>
      </c>
      <c r="K2072" s="265" t="s">
        <v>242</v>
      </c>
      <c r="L2072" s="231">
        <v>46143</v>
      </c>
      <c r="M2072" s="265">
        <v>40</v>
      </c>
      <c r="N2072" s="75" t="s">
        <v>7519</v>
      </c>
      <c r="O2072" s="75" t="s">
        <v>7520</v>
      </c>
      <c r="P2072" s="85">
        <v>2830050820</v>
      </c>
      <c r="Q2072" s="231">
        <v>46108</v>
      </c>
      <c r="R2072" s="241">
        <v>1209397472</v>
      </c>
      <c r="S2072" s="241">
        <v>224382378</v>
      </c>
      <c r="T2072" s="231">
        <v>46108</v>
      </c>
      <c r="U2072" s="261">
        <v>18258.008000000002</v>
      </c>
      <c r="V2072" s="261">
        <v>17660.282999999999</v>
      </c>
      <c r="W2072" s="241">
        <v>22</v>
      </c>
      <c r="X2072" s="241">
        <v>6</v>
      </c>
      <c r="Y2072" s="270">
        <v>235600428709</v>
      </c>
      <c r="Z2072" s="241" t="s">
        <v>128</v>
      </c>
      <c r="AA2072" s="85" t="s">
        <v>183</v>
      </c>
      <c r="AB2072" s="265" t="s">
        <v>7517</v>
      </c>
      <c r="AC2072" s="270">
        <v>235600428717</v>
      </c>
      <c r="AD2072" s="75" t="s">
        <v>113</v>
      </c>
      <c r="AE2072" s="74">
        <v>46115</v>
      </c>
      <c r="AF2072" s="130">
        <v>46111.541666666664</v>
      </c>
      <c r="AG2072" s="130">
        <v>46111.458333333336</v>
      </c>
      <c r="AH2072" s="130">
        <v>46110.708333333336</v>
      </c>
      <c r="AI2072" s="74">
        <v>46112</v>
      </c>
      <c r="AJ2072" s="74">
        <v>46114</v>
      </c>
      <c r="AK2072" s="74"/>
      <c r="AL2072" s="74">
        <v>46126</v>
      </c>
      <c r="AM2072" s="241"/>
      <c r="AN2072" s="74">
        <v>46126</v>
      </c>
      <c r="AO2072" s="81">
        <f t="shared" si="646"/>
        <v>46109.708333333336</v>
      </c>
      <c r="AP2072" s="81">
        <f t="shared" si="647"/>
        <v>46110.708333333336</v>
      </c>
      <c r="AQ2072" s="81">
        <f t="shared" si="648"/>
        <v>46110.708333333336</v>
      </c>
      <c r="AR2072" s="81">
        <f t="shared" si="649"/>
        <v>46115</v>
      </c>
      <c r="AS2072" s="81">
        <f t="shared" si="650"/>
        <v>46117</v>
      </c>
      <c r="AT2072" s="81">
        <f t="shared" si="651"/>
        <v>46115</v>
      </c>
      <c r="AU2072" s="82" t="s">
        <v>6196</v>
      </c>
      <c r="AV2072" s="297">
        <v>46108</v>
      </c>
      <c r="AW2072" s="75" t="str">
        <f>_xlfn.XLOOKUP(D2072,'[1]OPS Loading report'!$E:$E,'[1]OPS Loading report'!$G:$G)</f>
        <v>TLLU8906636</v>
      </c>
      <c r="AX2072" s="75" t="str">
        <f>_xlfn.XLOOKUP(D2072,'[1]OPS Loading report'!$E:$E,'[1]OPS Loading report'!$H:$H)</f>
        <v>EMCCYV2205</v>
      </c>
      <c r="AZ2072" s="271"/>
      <c r="BT2072" s="75">
        <f>IF(COUNTIF($C$3:C2072, C2072)=1, 1, 0)</f>
        <v>0</v>
      </c>
      <c r="BU2072" s="401" t="s">
        <v>7518</v>
      </c>
      <c r="BV2072" s="340">
        <v>46118</v>
      </c>
      <c r="BZ2072" s="87">
        <f t="shared" si="652"/>
        <v>13</v>
      </c>
      <c r="CB2072" s="88">
        <f t="shared" si="635"/>
        <v>15</v>
      </c>
      <c r="CC2072" s="89"/>
      <c r="CD2072" s="22"/>
      <c r="CE2072" s="87">
        <f t="shared" si="642"/>
        <v>4</v>
      </c>
      <c r="CF2072" s="85">
        <v>36743000</v>
      </c>
      <c r="CH2072" s="85">
        <v>36743000</v>
      </c>
      <c r="CI2072" s="85">
        <v>26245</v>
      </c>
      <c r="CJ2072" s="87">
        <f t="shared" si="643"/>
        <v>3</v>
      </c>
      <c r="CK2072" s="171">
        <f t="shared" si="644"/>
        <v>13</v>
      </c>
      <c r="CL2072" s="22" t="s">
        <v>6198</v>
      </c>
      <c r="CM2072" s="22" t="str">
        <f>IF(OR(Z2072="COSU",Z2072="EGLV",Z2072="MAEU",Z2072="REGU",Z2072="HLCU",Z2072="OOLU",Z2072="ONEY"),
    IF(Z2072="COSU","1C26TAB",
    IF(Z2072="EGLV","1C26TAA",
    IF(Z2072="MAEU","1C26TML",
    IF(Z2072="REGU","1C26TAA",
    IF(Z2072="HLCU","1C26THC",
    IF(Z2072="OOLU","1C26TAR",
    IF(Z2072="ONEY","1K26TAD",""))))))) &amp; "^" &amp; BU2072,
    BU2072)</f>
        <v>1C26TAA^00095071</v>
      </c>
    </row>
    <row r="2073" spans="1:91" s="85" customFormat="1" ht="14.45" customHeight="1" x14ac:dyDescent="0.25">
      <c r="B2073" s="70" t="s">
        <v>102</v>
      </c>
      <c r="C2073" s="303">
        <v>267417409</v>
      </c>
      <c r="D2073" s="265">
        <v>145735148</v>
      </c>
      <c r="E2073" s="241"/>
      <c r="F2073" s="231">
        <v>46101</v>
      </c>
      <c r="G2073" s="265" t="s">
        <v>3339</v>
      </c>
      <c r="H2073" s="265" t="s">
        <v>140</v>
      </c>
      <c r="I2073" s="265" t="s">
        <v>105</v>
      </c>
      <c r="J2073" s="265" t="s">
        <v>3340</v>
      </c>
      <c r="K2073" s="265" t="s">
        <v>242</v>
      </c>
      <c r="L2073" s="231">
        <v>46140</v>
      </c>
      <c r="M2073" s="265">
        <v>40</v>
      </c>
      <c r="N2073" s="75" t="s">
        <v>7521</v>
      </c>
      <c r="O2073" s="75" t="s">
        <v>7522</v>
      </c>
      <c r="P2073" s="85">
        <v>2830050532</v>
      </c>
      <c r="Q2073" s="231">
        <v>46103</v>
      </c>
      <c r="R2073" s="241">
        <v>1209395779</v>
      </c>
      <c r="S2073" s="241">
        <v>224350976</v>
      </c>
      <c r="T2073" s="231">
        <v>46103</v>
      </c>
      <c r="U2073" s="261">
        <v>15055.092000000001</v>
      </c>
      <c r="V2073" s="261">
        <v>14562.2</v>
      </c>
      <c r="W2073" s="241">
        <v>18</v>
      </c>
      <c r="X2073" s="241">
        <v>5</v>
      </c>
      <c r="Y2073" s="303">
        <v>267417409</v>
      </c>
      <c r="Z2073" s="265" t="s">
        <v>110</v>
      </c>
      <c r="AA2073" s="85" t="s">
        <v>7523</v>
      </c>
      <c r="AB2073" s="265" t="s">
        <v>5925</v>
      </c>
      <c r="AC2073" s="303">
        <v>267417409</v>
      </c>
      <c r="AD2073" s="75" t="s">
        <v>113</v>
      </c>
      <c r="AE2073" s="74">
        <v>46107</v>
      </c>
      <c r="AF2073" s="130">
        <v>46106.333333333336</v>
      </c>
      <c r="AG2073" s="130">
        <v>46105.333333333336</v>
      </c>
      <c r="AH2073" s="130">
        <v>46105.333333333336</v>
      </c>
      <c r="AI2073" s="74">
        <v>46107</v>
      </c>
      <c r="AJ2073" s="74"/>
      <c r="AK2073" s="74">
        <v>46107</v>
      </c>
      <c r="AL2073" s="74">
        <v>46124</v>
      </c>
      <c r="AM2073" s="241"/>
      <c r="AN2073" s="99">
        <v>46124</v>
      </c>
      <c r="AO2073" s="81">
        <f t="shared" si="646"/>
        <v>46104.333333333336</v>
      </c>
      <c r="AP2073" s="81">
        <f t="shared" si="647"/>
        <v>46105.333333333336</v>
      </c>
      <c r="AQ2073" s="81">
        <f t="shared" si="648"/>
        <v>46105.333333333336</v>
      </c>
      <c r="AR2073" s="81">
        <f t="shared" si="649"/>
        <v>46108</v>
      </c>
      <c r="AS2073" s="81">
        <f t="shared" si="650"/>
        <v>46109</v>
      </c>
      <c r="AT2073" s="81">
        <f t="shared" si="651"/>
        <v>46108</v>
      </c>
      <c r="AU2073" s="82" t="s">
        <v>6196</v>
      </c>
      <c r="AV2073" s="290">
        <v>46103</v>
      </c>
      <c r="AW2073" s="85" t="s">
        <v>7524</v>
      </c>
      <c r="AX2073" s="85" t="s">
        <v>7525</v>
      </c>
      <c r="AZ2073" s="271"/>
      <c r="BT2073" s="69">
        <f>IF(COUNTIF($C$3:C2073, C2073)=1, 1, 0)</f>
        <v>1</v>
      </c>
      <c r="BU2073" s="398">
        <v>150499</v>
      </c>
      <c r="BV2073" s="490">
        <v>46129</v>
      </c>
      <c r="BZ2073" s="87">
        <f t="shared" si="652"/>
        <v>12</v>
      </c>
      <c r="CA2073" s="85" t="s">
        <v>6699</v>
      </c>
      <c r="CB2073" s="88">
        <f t="shared" si="635"/>
        <v>16</v>
      </c>
      <c r="CC2073" s="89"/>
      <c r="CD2073" s="22"/>
      <c r="CE2073" s="87">
        <f t="shared" si="642"/>
        <v>3</v>
      </c>
      <c r="CF2073" s="397">
        <v>23396625</v>
      </c>
      <c r="CG2073" s="397">
        <v>3048246</v>
      </c>
      <c r="CH2073" s="397">
        <v>26444871</v>
      </c>
      <c r="CI2073" s="85">
        <v>26739</v>
      </c>
      <c r="CJ2073" s="87">
        <f t="shared" si="643"/>
        <v>3</v>
      </c>
      <c r="CK2073" s="87">
        <f t="shared" si="644"/>
        <v>12</v>
      </c>
      <c r="CL2073" s="22" t="s">
        <v>6198</v>
      </c>
      <c r="CM2073" s="22" t="str">
        <f>IF(OR(Z2073="COSU",Z2073="EGLV",Z2073="MAEU",Z2073="REGU",Z2073="HLCU",Z2073="OOLU",Z2073="ONEY"),
    IF(Z2073="COSU","1C26TAB",
    IF(Z2073="EGLV","1C26TAA",
    IF(Z2073="MAEU","1C26TML",
    IF(Z2073="REGU","1C26TAA",
    IF(Z2073="HLCU","1C26THC",
    IF(Z2073="OOLU","1C26TAR",
    IF(Z2073="ONEY","1K26TAD",""))))))) &amp; "^" &amp; BU2073,
    BU2073)</f>
        <v>1C26TML^150499</v>
      </c>
    </row>
    <row r="2074" spans="1:91" s="85" customFormat="1" ht="14.45" customHeight="1" x14ac:dyDescent="0.25">
      <c r="B2074" s="70" t="s">
        <v>102</v>
      </c>
      <c r="C2074" s="303">
        <v>267417409</v>
      </c>
      <c r="D2074" s="265">
        <v>145735126</v>
      </c>
      <c r="E2074" s="241">
        <v>5320008031</v>
      </c>
      <c r="F2074" s="231">
        <v>46101</v>
      </c>
      <c r="G2074" s="265" t="s">
        <v>3339</v>
      </c>
      <c r="H2074" s="265" t="s">
        <v>140</v>
      </c>
      <c r="I2074" s="265" t="s">
        <v>105</v>
      </c>
      <c r="J2074" s="265" t="s">
        <v>3340</v>
      </c>
      <c r="K2074" s="265" t="s">
        <v>242</v>
      </c>
      <c r="L2074" s="231">
        <v>46140</v>
      </c>
      <c r="M2074" s="265">
        <v>0</v>
      </c>
      <c r="N2074" s="105" t="s">
        <v>7526</v>
      </c>
      <c r="O2074" s="105" t="s">
        <v>7527</v>
      </c>
      <c r="P2074" s="85">
        <v>2830050518</v>
      </c>
      <c r="Q2074" s="231">
        <v>46103</v>
      </c>
      <c r="R2074" s="241">
        <v>1209395755</v>
      </c>
      <c r="S2074" s="241">
        <v>224355837</v>
      </c>
      <c r="T2074" s="231">
        <v>46103</v>
      </c>
      <c r="U2074" s="261">
        <v>2923.5079999999998</v>
      </c>
      <c r="V2074" s="261">
        <v>2827.7109999999998</v>
      </c>
      <c r="W2074" s="241">
        <v>5</v>
      </c>
      <c r="X2074" s="241">
        <v>1</v>
      </c>
      <c r="Y2074" s="303">
        <v>267417519</v>
      </c>
      <c r="Z2074" s="265" t="s">
        <v>110</v>
      </c>
      <c r="AA2074" s="85" t="s">
        <v>7523</v>
      </c>
      <c r="AB2074" s="265" t="s">
        <v>5925</v>
      </c>
      <c r="AC2074" s="303">
        <v>267417409</v>
      </c>
      <c r="AD2074" s="75" t="s">
        <v>113</v>
      </c>
      <c r="AE2074" s="74">
        <v>46107</v>
      </c>
      <c r="AF2074" s="130">
        <v>46106.333333333336</v>
      </c>
      <c r="AG2074" s="130">
        <v>46105.333333333336</v>
      </c>
      <c r="AH2074" s="130">
        <v>46105.333333333336</v>
      </c>
      <c r="AI2074" s="74">
        <v>46107</v>
      </c>
      <c r="AJ2074" s="74"/>
      <c r="AK2074" s="74">
        <v>46107</v>
      </c>
      <c r="AL2074" s="74">
        <v>46124</v>
      </c>
      <c r="AM2074" s="241"/>
      <c r="AN2074" s="99">
        <v>46124</v>
      </c>
      <c r="AO2074" s="81" t="s">
        <v>121</v>
      </c>
      <c r="AP2074" s="81" t="s">
        <v>121</v>
      </c>
      <c r="AQ2074" s="81" t="s">
        <v>121</v>
      </c>
      <c r="AR2074" s="81" t="s">
        <v>121</v>
      </c>
      <c r="AS2074" s="81" t="s">
        <v>121</v>
      </c>
      <c r="AT2074" s="81" t="s">
        <v>121</v>
      </c>
      <c r="AU2074" s="82" t="s">
        <v>6196</v>
      </c>
      <c r="AV2074" s="290">
        <v>46103</v>
      </c>
      <c r="AW2074" s="85" t="s">
        <v>7528</v>
      </c>
      <c r="AX2074" s="85" t="s">
        <v>7529</v>
      </c>
      <c r="AZ2074" s="271"/>
      <c r="BT2074" s="69">
        <f>IF(COUNTIF($C$3:C2074, C2074)=1, 1, 0)</f>
        <v>0</v>
      </c>
      <c r="BU2074" s="398">
        <v>150499</v>
      </c>
      <c r="BV2074" s="490">
        <v>46129</v>
      </c>
      <c r="BZ2074" s="87">
        <f t="shared" si="652"/>
        <v>12</v>
      </c>
      <c r="CA2074" s="85" t="s">
        <v>6699</v>
      </c>
      <c r="CB2074" s="88">
        <f t="shared" si="635"/>
        <v>16</v>
      </c>
      <c r="CC2074" s="89"/>
      <c r="CD2074" s="22"/>
      <c r="CE2074" s="87">
        <f t="shared" si="642"/>
        <v>3</v>
      </c>
      <c r="CJ2074" s="87">
        <f t="shared" si="643"/>
        <v>3</v>
      </c>
      <c r="CK2074" s="87">
        <f t="shared" si="644"/>
        <v>12</v>
      </c>
      <c r="CL2074" s="22" t="s">
        <v>6198</v>
      </c>
      <c r="CM2074" s="22" t="str">
        <f>IF(OR(Z2074="COSU",Z2074="EGLV",Z2074="MAEU",Z2074="REGU",Z2074="HLCU",Z2074="OOLU",Z2074="ONEY"),
    IF(Z2074="COSU","1C26TAB",
    IF(Z2074="EGLV","1C26TAA",
    IF(Z2074="MAEU","1C26TML",
    IF(Z2074="REGU","1C26TAA",
    IF(Z2074="HLCU","1C26THC",
    IF(Z2074="OOLU","1C26TAR",
    IF(Z2074="ONEY","1K26TAD",""))))))) &amp; "^" &amp; BU2074,
    BU2074)</f>
        <v>1C26TML^150499</v>
      </c>
    </row>
    <row r="2075" spans="1:91" s="85" customFormat="1" ht="14.45" customHeight="1" x14ac:dyDescent="0.25">
      <c r="B2075" s="70" t="s">
        <v>102</v>
      </c>
      <c r="C2075" s="303">
        <v>267417409</v>
      </c>
      <c r="D2075" s="265">
        <v>145742498</v>
      </c>
      <c r="E2075" s="241">
        <v>5320008031</v>
      </c>
      <c r="F2075" s="231">
        <v>46101</v>
      </c>
      <c r="G2075" s="265" t="s">
        <v>3339</v>
      </c>
      <c r="H2075" s="265" t="s">
        <v>140</v>
      </c>
      <c r="I2075" s="265" t="s">
        <v>105</v>
      </c>
      <c r="J2075" s="265" t="s">
        <v>3340</v>
      </c>
      <c r="K2075" s="265" t="s">
        <v>242</v>
      </c>
      <c r="L2075" s="231">
        <v>46140</v>
      </c>
      <c r="M2075" s="265">
        <v>40</v>
      </c>
      <c r="N2075" s="75" t="s">
        <v>7526</v>
      </c>
      <c r="O2075" s="75" t="s">
        <v>7527</v>
      </c>
      <c r="P2075" s="85">
        <v>2830050519</v>
      </c>
      <c r="Q2075" s="231">
        <v>46103</v>
      </c>
      <c r="R2075" s="241">
        <v>1209395756</v>
      </c>
      <c r="S2075" s="241">
        <v>224355838</v>
      </c>
      <c r="T2075" s="231">
        <v>46103</v>
      </c>
      <c r="U2075" s="261">
        <v>16077.082</v>
      </c>
      <c r="V2075" s="261">
        <v>15419.938</v>
      </c>
      <c r="W2075" s="241">
        <v>19</v>
      </c>
      <c r="X2075" s="241">
        <v>9</v>
      </c>
      <c r="Y2075" s="303">
        <v>267417519</v>
      </c>
      <c r="Z2075" s="265" t="s">
        <v>110</v>
      </c>
      <c r="AA2075" s="85" t="s">
        <v>7523</v>
      </c>
      <c r="AB2075" s="265" t="s">
        <v>5925</v>
      </c>
      <c r="AC2075" s="303">
        <v>267417409</v>
      </c>
      <c r="AD2075" s="75" t="s">
        <v>113</v>
      </c>
      <c r="AE2075" s="74">
        <v>46107</v>
      </c>
      <c r="AF2075" s="130">
        <v>46106.333333333336</v>
      </c>
      <c r="AG2075" s="130">
        <v>46105.333333333336</v>
      </c>
      <c r="AH2075" s="130">
        <v>46105.333333333336</v>
      </c>
      <c r="AI2075" s="74">
        <v>46107</v>
      </c>
      <c r="AJ2075" s="74"/>
      <c r="AK2075" s="74">
        <v>46107</v>
      </c>
      <c r="AL2075" s="74">
        <v>46124</v>
      </c>
      <c r="AM2075" s="241"/>
      <c r="AN2075" s="99">
        <v>46124</v>
      </c>
      <c r="AO2075" s="81" t="s">
        <v>121</v>
      </c>
      <c r="AP2075" s="81" t="s">
        <v>121</v>
      </c>
      <c r="AQ2075" s="81" t="s">
        <v>121</v>
      </c>
      <c r="AR2075" s="81" t="s">
        <v>121</v>
      </c>
      <c r="AS2075" s="81" t="s">
        <v>121</v>
      </c>
      <c r="AT2075" s="81" t="s">
        <v>121</v>
      </c>
      <c r="AU2075" s="82" t="s">
        <v>6196</v>
      </c>
      <c r="AV2075" s="290">
        <v>46103</v>
      </c>
      <c r="AW2075" s="75">
        <f>_xlfn.XLOOKUP(D2075,'[1]OPS Loading report'!$E:$E,'[1]OPS Loading report'!$G:$G)</f>
        <v>0</v>
      </c>
      <c r="AX2075" s="85">
        <v>0</v>
      </c>
      <c r="AZ2075" s="271"/>
      <c r="BT2075" s="69">
        <f>IF(COUNTIF($C$3:C2075, C2075)=1, 1, 0)</f>
        <v>0</v>
      </c>
      <c r="BU2075" s="398">
        <v>150499</v>
      </c>
      <c r="BV2075" s="490">
        <v>46129</v>
      </c>
      <c r="BZ2075" s="87">
        <f t="shared" si="652"/>
        <v>12</v>
      </c>
      <c r="CA2075" s="85" t="s">
        <v>6699</v>
      </c>
      <c r="CB2075" s="88">
        <f t="shared" si="635"/>
        <v>16</v>
      </c>
      <c r="CC2075" s="89"/>
      <c r="CD2075" s="22"/>
      <c r="CE2075" s="87">
        <f t="shared" si="642"/>
        <v>3</v>
      </c>
      <c r="CF2075" s="397">
        <v>23396625</v>
      </c>
      <c r="CG2075" s="397">
        <v>3048246</v>
      </c>
      <c r="CH2075" s="397">
        <v>26444871</v>
      </c>
      <c r="CI2075" s="85">
        <v>26739</v>
      </c>
      <c r="CJ2075" s="87">
        <f t="shared" si="643"/>
        <v>3</v>
      </c>
      <c r="CK2075" s="87">
        <f t="shared" si="644"/>
        <v>12</v>
      </c>
      <c r="CL2075" s="22" t="s">
        <v>6198</v>
      </c>
      <c r="CM2075" s="22" t="str">
        <f>IF(OR(Z2075="COSU",Z2075="EGLV",Z2075="MAEU",Z2075="REGU",Z2075="HLCU",Z2075="OOLU",Z2075="ONEY"),
    IF(Z2075="COSU","1C26TAB",
    IF(Z2075="EGLV","1C26TAA",
    IF(Z2075="MAEU","1C26TML",
    IF(Z2075="REGU","1C26TAA",
    IF(Z2075="HLCU","1C26THC",
    IF(Z2075="OOLU","1C26TAR",
    IF(Z2075="ONEY","1K26TAD",""))))))) &amp; "^" &amp; BU2075,
    BU2075)</f>
        <v>1C26TML^150499</v>
      </c>
    </row>
    <row r="2076" spans="1:91" ht="14.45" customHeight="1" x14ac:dyDescent="0.25">
      <c r="A2076" s="75">
        <f t="shared" ref="A2076:A2121" si="653">ROW()-2</f>
        <v>2074</v>
      </c>
      <c r="B2076" s="70" t="s">
        <v>102</v>
      </c>
      <c r="C2076" s="445" t="s">
        <v>7530</v>
      </c>
      <c r="D2076" s="501">
        <v>145515862</v>
      </c>
      <c r="E2076" s="380">
        <v>5320007694</v>
      </c>
      <c r="F2076" s="353">
        <v>46090</v>
      </c>
      <c r="G2076" s="236" t="s">
        <v>796</v>
      </c>
      <c r="H2076" s="236" t="s">
        <v>2213</v>
      </c>
      <c r="I2076" s="236" t="s">
        <v>105</v>
      </c>
      <c r="J2076" s="236" t="s">
        <v>518</v>
      </c>
      <c r="K2076" s="236" t="s">
        <v>242</v>
      </c>
      <c r="L2076" s="353">
        <v>46121</v>
      </c>
      <c r="M2076" s="236">
        <v>40</v>
      </c>
      <c r="N2076" s="22" t="s">
        <v>7531</v>
      </c>
      <c r="O2076" s="22" t="s">
        <v>7532</v>
      </c>
      <c r="P2076" s="22">
        <v>2830050320</v>
      </c>
      <c r="Q2076" s="353">
        <v>46099</v>
      </c>
      <c r="R2076" s="380">
        <v>1209394486</v>
      </c>
      <c r="S2076" s="380">
        <v>224336849</v>
      </c>
      <c r="T2076" s="353">
        <v>46099</v>
      </c>
      <c r="U2076" s="382">
        <v>3101.701</v>
      </c>
      <c r="V2076" s="382">
        <v>2990.1590000000001</v>
      </c>
      <c r="W2076" s="380">
        <v>4</v>
      </c>
      <c r="X2076" s="380">
        <v>0</v>
      </c>
      <c r="Y2076" s="445">
        <v>7267317260</v>
      </c>
      <c r="Z2076" s="380" t="s">
        <v>354</v>
      </c>
      <c r="AA2076" s="22" t="s">
        <v>719</v>
      </c>
      <c r="AB2076" s="236" t="s">
        <v>7533</v>
      </c>
      <c r="AC2076" s="445" t="s">
        <v>7530</v>
      </c>
      <c r="AD2076" s="75" t="s">
        <v>113</v>
      </c>
      <c r="AE2076" s="353">
        <v>46106</v>
      </c>
      <c r="AF2076" s="446">
        <v>46104.166666666664</v>
      </c>
      <c r="AG2076" s="446">
        <v>46101.375</v>
      </c>
      <c r="AH2076" s="446">
        <v>46101.375</v>
      </c>
      <c r="AI2076" s="502">
        <v>46104</v>
      </c>
      <c r="AJ2076" s="353">
        <v>46105</v>
      </c>
      <c r="AK2076" s="353">
        <v>46105</v>
      </c>
      <c r="AL2076" s="502">
        <v>46109</v>
      </c>
      <c r="AM2076" s="502">
        <v>46111</v>
      </c>
      <c r="AN2076" s="502">
        <v>46111</v>
      </c>
      <c r="AO2076" s="81" t="s">
        <v>121</v>
      </c>
      <c r="AP2076" s="81" t="s">
        <v>121</v>
      </c>
      <c r="AQ2076" s="81" t="s">
        <v>121</v>
      </c>
      <c r="AR2076" s="81" t="s">
        <v>121</v>
      </c>
      <c r="AS2076" s="81" t="s">
        <v>121</v>
      </c>
      <c r="AT2076" s="81" t="s">
        <v>121</v>
      </c>
      <c r="AU2076" s="82" t="s">
        <v>5500</v>
      </c>
      <c r="AV2076" s="134">
        <v>46099</v>
      </c>
      <c r="AW2076" s="85" t="s">
        <v>7534</v>
      </c>
      <c r="AX2076" s="85">
        <v>32710508</v>
      </c>
      <c r="BT2076" s="75">
        <f>IF(COUNTIF($C$3:C2076, C2076)=1, 1, 0)</f>
        <v>1</v>
      </c>
      <c r="BU2076" s="447" t="s">
        <v>7535</v>
      </c>
      <c r="BV2076" s="359">
        <v>46107</v>
      </c>
      <c r="BZ2076" s="87">
        <f t="shared" si="652"/>
        <v>11</v>
      </c>
      <c r="CB2076" s="88">
        <f t="shared" si="635"/>
        <v>13</v>
      </c>
      <c r="CC2076" s="89"/>
      <c r="CE2076" s="87">
        <f t="shared" si="642"/>
        <v>3</v>
      </c>
      <c r="CF2076" s="90">
        <v>8552050</v>
      </c>
      <c r="CG2076" s="90"/>
      <c r="CH2076" s="90">
        <v>8552050</v>
      </c>
      <c r="CI2076" s="22">
        <v>26314</v>
      </c>
      <c r="CJ2076" s="87">
        <f t="shared" si="643"/>
        <v>3</v>
      </c>
      <c r="CK2076" s="87">
        <f t="shared" si="644"/>
        <v>12</v>
      </c>
      <c r="CL2076" s="22" t="s">
        <v>5125</v>
      </c>
      <c r="CM2076" s="22" t="s">
        <v>7536</v>
      </c>
    </row>
    <row r="2077" spans="1:91" ht="14.45" customHeight="1" x14ac:dyDescent="0.25">
      <c r="A2077" s="75">
        <f t="shared" si="653"/>
        <v>2075</v>
      </c>
      <c r="B2077" s="70" t="s">
        <v>102</v>
      </c>
      <c r="C2077" s="445" t="s">
        <v>7530</v>
      </c>
      <c r="D2077" s="501">
        <v>145533522</v>
      </c>
      <c r="E2077" s="380">
        <v>5320007694</v>
      </c>
      <c r="F2077" s="353">
        <v>46090</v>
      </c>
      <c r="G2077" s="236" t="s">
        <v>796</v>
      </c>
      <c r="H2077" s="236" t="s">
        <v>2213</v>
      </c>
      <c r="I2077" s="236" t="s">
        <v>105</v>
      </c>
      <c r="J2077" s="236" t="s">
        <v>518</v>
      </c>
      <c r="K2077" s="236" t="s">
        <v>242</v>
      </c>
      <c r="L2077" s="353">
        <v>46121</v>
      </c>
      <c r="M2077" s="236">
        <v>0</v>
      </c>
      <c r="N2077" s="22" t="s">
        <v>7531</v>
      </c>
      <c r="O2077" s="22" t="s">
        <v>7532</v>
      </c>
      <c r="P2077" s="22">
        <v>2830050321</v>
      </c>
      <c r="Q2077" s="353">
        <v>46099</v>
      </c>
      <c r="R2077" s="380">
        <v>1209394488</v>
      </c>
      <c r="S2077" s="380">
        <v>224336873</v>
      </c>
      <c r="T2077" s="353">
        <v>46099</v>
      </c>
      <c r="U2077" s="382">
        <v>9275.5339999999997</v>
      </c>
      <c r="V2077" s="382">
        <v>8941.9670000000006</v>
      </c>
      <c r="W2077" s="380">
        <v>11</v>
      </c>
      <c r="X2077" s="380">
        <v>0</v>
      </c>
      <c r="Y2077" s="445">
        <v>7267317260</v>
      </c>
      <c r="Z2077" s="380" t="s">
        <v>354</v>
      </c>
      <c r="AA2077" s="22" t="s">
        <v>719</v>
      </c>
      <c r="AB2077" s="236" t="s">
        <v>7533</v>
      </c>
      <c r="AC2077" s="445" t="s">
        <v>7530</v>
      </c>
      <c r="AD2077" s="75" t="s">
        <v>113</v>
      </c>
      <c r="AE2077" s="353">
        <v>46106</v>
      </c>
      <c r="AF2077" s="446">
        <v>46104.166666666664</v>
      </c>
      <c r="AG2077" s="446">
        <v>46101.375</v>
      </c>
      <c r="AH2077" s="446">
        <v>46101.375</v>
      </c>
      <c r="AI2077" s="502">
        <v>46104</v>
      </c>
      <c r="AJ2077" s="353">
        <v>46105</v>
      </c>
      <c r="AK2077" s="353">
        <v>46105</v>
      </c>
      <c r="AL2077" s="502">
        <v>46109</v>
      </c>
      <c r="AM2077" s="502">
        <v>46111</v>
      </c>
      <c r="AN2077" s="502">
        <v>46111</v>
      </c>
      <c r="AO2077" s="81" t="s">
        <v>121</v>
      </c>
      <c r="AP2077" s="81" t="s">
        <v>121</v>
      </c>
      <c r="AQ2077" s="81" t="s">
        <v>121</v>
      </c>
      <c r="AR2077" s="81" t="s">
        <v>121</v>
      </c>
      <c r="AS2077" s="81" t="s">
        <v>121</v>
      </c>
      <c r="AT2077" s="81" t="s">
        <v>121</v>
      </c>
      <c r="AU2077" s="82" t="s">
        <v>5500</v>
      </c>
      <c r="AV2077" s="134">
        <v>46099</v>
      </c>
      <c r="AW2077" s="85">
        <v>0</v>
      </c>
      <c r="AX2077" s="85">
        <v>0</v>
      </c>
      <c r="BT2077" s="75">
        <f>IF(COUNTIF($C$3:C2077, C2077)=1, 1, 0)</f>
        <v>0</v>
      </c>
      <c r="BU2077" s="447" t="s">
        <v>7535</v>
      </c>
      <c r="BV2077" s="359">
        <v>46107</v>
      </c>
      <c r="BZ2077" s="87">
        <f t="shared" si="652"/>
        <v>11</v>
      </c>
      <c r="CB2077" s="88">
        <f t="shared" si="635"/>
        <v>13</v>
      </c>
      <c r="CC2077" s="89"/>
      <c r="CE2077" s="87">
        <f t="shared" si="642"/>
        <v>3</v>
      </c>
      <c r="CF2077" s="90"/>
      <c r="CG2077" s="90"/>
      <c r="CH2077" s="90"/>
      <c r="CJ2077" s="87">
        <f t="shared" si="643"/>
        <v>3</v>
      </c>
      <c r="CK2077" s="87">
        <f t="shared" si="644"/>
        <v>12</v>
      </c>
      <c r="CL2077" s="22" t="s">
        <v>5125</v>
      </c>
      <c r="CM2077" s="22" t="s">
        <v>7536</v>
      </c>
    </row>
    <row r="2078" spans="1:91" ht="14.45" customHeight="1" x14ac:dyDescent="0.25">
      <c r="A2078" s="75">
        <f t="shared" si="653"/>
        <v>2076</v>
      </c>
      <c r="B2078" s="70" t="s">
        <v>102</v>
      </c>
      <c r="C2078" s="445" t="s">
        <v>7530</v>
      </c>
      <c r="D2078" s="503">
        <v>145482429</v>
      </c>
      <c r="E2078" s="380">
        <v>5320007694</v>
      </c>
      <c r="F2078" s="353">
        <v>46090</v>
      </c>
      <c r="G2078" s="236" t="s">
        <v>811</v>
      </c>
      <c r="H2078" s="236" t="s">
        <v>2213</v>
      </c>
      <c r="I2078" s="236" t="s">
        <v>105</v>
      </c>
      <c r="J2078" s="236" t="s">
        <v>518</v>
      </c>
      <c r="K2078" s="236" t="s">
        <v>242</v>
      </c>
      <c r="L2078" s="353">
        <v>46118</v>
      </c>
      <c r="M2078" s="236">
        <v>0</v>
      </c>
      <c r="N2078" s="22" t="s">
        <v>7531</v>
      </c>
      <c r="O2078" s="22" t="s">
        <v>7532</v>
      </c>
      <c r="P2078" s="22">
        <v>2830050319</v>
      </c>
      <c r="Q2078" s="353">
        <v>46099</v>
      </c>
      <c r="R2078" s="380">
        <v>1209394485</v>
      </c>
      <c r="S2078" s="380">
        <v>224336915</v>
      </c>
      <c r="T2078" s="353">
        <v>46099</v>
      </c>
      <c r="U2078" s="382">
        <v>5450.2340000000004</v>
      </c>
      <c r="V2078" s="382">
        <v>5295.5730000000003</v>
      </c>
      <c r="W2078" s="380">
        <v>7</v>
      </c>
      <c r="X2078" s="380">
        <v>0</v>
      </c>
      <c r="Y2078" s="445">
        <v>7267317260</v>
      </c>
      <c r="Z2078" s="380" t="s">
        <v>354</v>
      </c>
      <c r="AA2078" s="22" t="s">
        <v>719</v>
      </c>
      <c r="AB2078" s="236" t="s">
        <v>7533</v>
      </c>
      <c r="AC2078" s="445" t="s">
        <v>7530</v>
      </c>
      <c r="AD2078" s="75" t="s">
        <v>113</v>
      </c>
      <c r="AE2078" s="353">
        <v>46106</v>
      </c>
      <c r="AF2078" s="446">
        <v>46104.166666666664</v>
      </c>
      <c r="AG2078" s="446">
        <v>46101.375</v>
      </c>
      <c r="AH2078" s="446">
        <v>46101.375</v>
      </c>
      <c r="AI2078" s="502">
        <v>46104</v>
      </c>
      <c r="AJ2078" s="353">
        <v>46105</v>
      </c>
      <c r="AK2078" s="353">
        <v>46105</v>
      </c>
      <c r="AL2078" s="502">
        <v>46109</v>
      </c>
      <c r="AM2078" s="502">
        <v>46111</v>
      </c>
      <c r="AN2078" s="502">
        <v>46111</v>
      </c>
      <c r="AO2078" s="81" t="s">
        <v>121</v>
      </c>
      <c r="AP2078" s="81" t="s">
        <v>121</v>
      </c>
      <c r="AQ2078" s="81" t="s">
        <v>121</v>
      </c>
      <c r="AR2078" s="81" t="s">
        <v>121</v>
      </c>
      <c r="AS2078" s="81" t="s">
        <v>121</v>
      </c>
      <c r="AT2078" s="81" t="s">
        <v>121</v>
      </c>
      <c r="AU2078" s="82" t="s">
        <v>5500</v>
      </c>
      <c r="AV2078" s="134">
        <v>46099</v>
      </c>
      <c r="AW2078" s="85">
        <v>0</v>
      </c>
      <c r="AX2078" s="85">
        <v>0</v>
      </c>
      <c r="BT2078" s="75">
        <f>IF(COUNTIF($C$3:C2078, C2078)=1, 1, 0)</f>
        <v>0</v>
      </c>
      <c r="BU2078" s="447" t="s">
        <v>7535</v>
      </c>
      <c r="BV2078" s="359">
        <v>46107</v>
      </c>
      <c r="BZ2078" s="87">
        <f t="shared" si="652"/>
        <v>11</v>
      </c>
      <c r="CB2078" s="88">
        <f t="shared" si="635"/>
        <v>13</v>
      </c>
      <c r="CC2078" s="89"/>
      <c r="CE2078" s="87">
        <f t="shared" si="642"/>
        <v>3</v>
      </c>
      <c r="CF2078" s="90"/>
      <c r="CG2078" s="90"/>
      <c r="CH2078" s="90"/>
      <c r="CJ2078" s="87">
        <f t="shared" si="643"/>
        <v>3</v>
      </c>
      <c r="CK2078" s="87">
        <f t="shared" si="644"/>
        <v>12</v>
      </c>
      <c r="CL2078" s="22" t="s">
        <v>5125</v>
      </c>
      <c r="CM2078" s="22" t="s">
        <v>7536</v>
      </c>
    </row>
    <row r="2079" spans="1:91" ht="14.45" customHeight="1" x14ac:dyDescent="0.25">
      <c r="A2079" s="75">
        <f t="shared" si="653"/>
        <v>2077</v>
      </c>
      <c r="B2079" s="70" t="s">
        <v>102</v>
      </c>
      <c r="C2079" s="445" t="s">
        <v>7537</v>
      </c>
      <c r="D2079" s="236">
        <v>145558444</v>
      </c>
      <c r="E2079" s="380">
        <v>5320007752</v>
      </c>
      <c r="F2079" s="353">
        <v>46086</v>
      </c>
      <c r="G2079" s="236" t="s">
        <v>858</v>
      </c>
      <c r="H2079" s="236" t="s">
        <v>2213</v>
      </c>
      <c r="I2079" s="236" t="s">
        <v>105</v>
      </c>
      <c r="J2079" s="236" t="s">
        <v>518</v>
      </c>
      <c r="K2079" s="236" t="s">
        <v>242</v>
      </c>
      <c r="L2079" s="353">
        <v>46115</v>
      </c>
      <c r="M2079" s="236">
        <v>40</v>
      </c>
      <c r="N2079" s="22" t="s">
        <v>7538</v>
      </c>
      <c r="O2079" s="22" t="s">
        <v>7539</v>
      </c>
      <c r="P2079" s="22">
        <v>2830050292</v>
      </c>
      <c r="Q2079" s="353">
        <v>46099</v>
      </c>
      <c r="R2079" s="380">
        <v>1209394350</v>
      </c>
      <c r="S2079" s="380">
        <v>224336786</v>
      </c>
      <c r="T2079" s="353">
        <v>46099</v>
      </c>
      <c r="U2079" s="382">
        <v>11598.462</v>
      </c>
      <c r="V2079" s="382">
        <v>11236.950999999999</v>
      </c>
      <c r="W2079" s="380">
        <v>15</v>
      </c>
      <c r="X2079" s="380">
        <v>0</v>
      </c>
      <c r="Y2079" s="445">
        <v>7267317250</v>
      </c>
      <c r="Z2079" s="380" t="s">
        <v>354</v>
      </c>
      <c r="AA2079" s="22" t="s">
        <v>719</v>
      </c>
      <c r="AB2079" s="236" t="s">
        <v>7533</v>
      </c>
      <c r="AC2079" s="445" t="s">
        <v>7537</v>
      </c>
      <c r="AD2079" s="75" t="s">
        <v>113</v>
      </c>
      <c r="AE2079" s="353">
        <v>46106</v>
      </c>
      <c r="AF2079" s="446">
        <v>46104.166666666664</v>
      </c>
      <c r="AG2079" s="446">
        <v>46101.375</v>
      </c>
      <c r="AH2079" s="446">
        <v>46101.375</v>
      </c>
      <c r="AI2079" s="502">
        <v>46104</v>
      </c>
      <c r="AJ2079" s="353">
        <v>46105</v>
      </c>
      <c r="AK2079" s="353">
        <v>46105</v>
      </c>
      <c r="AL2079" s="502">
        <v>46109</v>
      </c>
      <c r="AM2079" s="502">
        <v>46111</v>
      </c>
      <c r="AN2079" s="502">
        <v>46111</v>
      </c>
      <c r="AO2079" s="95" t="s">
        <v>121</v>
      </c>
      <c r="AP2079" s="95" t="s">
        <v>121</v>
      </c>
      <c r="AQ2079" s="95" t="s">
        <v>121</v>
      </c>
      <c r="AR2079" s="95" t="s">
        <v>121</v>
      </c>
      <c r="AS2079" s="95" t="s">
        <v>121</v>
      </c>
      <c r="AT2079" s="95" t="s">
        <v>121</v>
      </c>
      <c r="AU2079" s="82" t="s">
        <v>5500</v>
      </c>
      <c r="AV2079" s="134">
        <v>46099</v>
      </c>
      <c r="AW2079" s="85" t="s">
        <v>7540</v>
      </c>
      <c r="AX2079" s="85">
        <v>32710622</v>
      </c>
      <c r="BT2079" s="75">
        <f>IF(COUNTIF($C$3:C2079, C2079)=1, 1, 0)</f>
        <v>1</v>
      </c>
      <c r="BU2079" s="447" t="s">
        <v>7541</v>
      </c>
      <c r="BV2079" s="359">
        <v>46107</v>
      </c>
      <c r="BZ2079" s="87">
        <f t="shared" si="652"/>
        <v>10</v>
      </c>
      <c r="CB2079" s="88">
        <f t="shared" si="635"/>
        <v>13</v>
      </c>
      <c r="CC2079" s="89"/>
      <c r="CE2079" s="87">
        <f t="shared" si="642"/>
        <v>3</v>
      </c>
      <c r="CF2079" s="90">
        <v>8552050</v>
      </c>
      <c r="CG2079" s="90"/>
      <c r="CH2079" s="90">
        <v>8552050</v>
      </c>
      <c r="CI2079" s="22">
        <v>26314</v>
      </c>
      <c r="CJ2079" s="87">
        <f t="shared" si="643"/>
        <v>3</v>
      </c>
      <c r="CK2079" s="87">
        <f t="shared" si="644"/>
        <v>12</v>
      </c>
      <c r="CL2079" s="22" t="s">
        <v>5125</v>
      </c>
      <c r="CM2079" s="22" t="s">
        <v>7542</v>
      </c>
    </row>
    <row r="2080" spans="1:91" ht="14.45" customHeight="1" x14ac:dyDescent="0.25">
      <c r="A2080" s="75">
        <f t="shared" si="653"/>
        <v>2078</v>
      </c>
      <c r="B2080" s="70" t="s">
        <v>102</v>
      </c>
      <c r="C2080" s="445" t="s">
        <v>7537</v>
      </c>
      <c r="D2080" s="236">
        <v>145558445</v>
      </c>
      <c r="E2080" s="380">
        <v>5320007752</v>
      </c>
      <c r="F2080" s="353">
        <v>46086</v>
      </c>
      <c r="G2080" s="236" t="s">
        <v>858</v>
      </c>
      <c r="H2080" s="236" t="s">
        <v>2213</v>
      </c>
      <c r="I2080" s="236" t="s">
        <v>105</v>
      </c>
      <c r="J2080" s="236" t="s">
        <v>518</v>
      </c>
      <c r="K2080" s="236" t="s">
        <v>242</v>
      </c>
      <c r="L2080" s="353">
        <v>46115</v>
      </c>
      <c r="M2080" s="236">
        <v>0</v>
      </c>
      <c r="N2080" s="22" t="s">
        <v>7538</v>
      </c>
      <c r="O2080" s="22" t="s">
        <v>7539</v>
      </c>
      <c r="P2080" s="22">
        <v>2830050293</v>
      </c>
      <c r="Q2080" s="353">
        <v>46099</v>
      </c>
      <c r="R2080" s="380">
        <v>1209394351</v>
      </c>
      <c r="S2080" s="380">
        <v>224336792</v>
      </c>
      <c r="T2080" s="353">
        <v>46099</v>
      </c>
      <c r="U2080" s="382">
        <v>2810.8850000000002</v>
      </c>
      <c r="V2080" s="382">
        <v>2723.2730000000001</v>
      </c>
      <c r="W2080" s="380">
        <v>4</v>
      </c>
      <c r="X2080" s="380">
        <v>0</v>
      </c>
      <c r="Y2080" s="445">
        <v>7267317250</v>
      </c>
      <c r="Z2080" s="380" t="s">
        <v>354</v>
      </c>
      <c r="AA2080" s="22" t="s">
        <v>719</v>
      </c>
      <c r="AB2080" s="236" t="s">
        <v>7533</v>
      </c>
      <c r="AC2080" s="445" t="s">
        <v>7537</v>
      </c>
      <c r="AD2080" s="75" t="s">
        <v>113</v>
      </c>
      <c r="AE2080" s="353">
        <v>46106</v>
      </c>
      <c r="AF2080" s="446">
        <v>46104.166666666664</v>
      </c>
      <c r="AG2080" s="446">
        <v>46101.375</v>
      </c>
      <c r="AH2080" s="446">
        <v>46101.375</v>
      </c>
      <c r="AI2080" s="502">
        <v>46104</v>
      </c>
      <c r="AJ2080" s="353">
        <v>46105</v>
      </c>
      <c r="AK2080" s="353">
        <v>46105</v>
      </c>
      <c r="AL2080" s="502">
        <v>46109</v>
      </c>
      <c r="AM2080" s="502">
        <v>46111</v>
      </c>
      <c r="AN2080" s="502">
        <v>46111</v>
      </c>
      <c r="AO2080" s="95" t="s">
        <v>121</v>
      </c>
      <c r="AP2080" s="95" t="s">
        <v>121</v>
      </c>
      <c r="AQ2080" s="95" t="s">
        <v>121</v>
      </c>
      <c r="AR2080" s="95" t="s">
        <v>121</v>
      </c>
      <c r="AS2080" s="95" t="s">
        <v>121</v>
      </c>
      <c r="AT2080" s="95" t="s">
        <v>121</v>
      </c>
      <c r="AU2080" s="82" t="s">
        <v>5500</v>
      </c>
      <c r="AV2080" s="134">
        <v>46099</v>
      </c>
      <c r="AW2080" s="85">
        <v>0</v>
      </c>
      <c r="AX2080" s="85">
        <v>0</v>
      </c>
      <c r="BT2080" s="75">
        <f>IF(COUNTIF($C$3:C2080, C2080)=1, 1, 0)</f>
        <v>0</v>
      </c>
      <c r="BU2080" s="447" t="s">
        <v>7541</v>
      </c>
      <c r="BV2080" s="359">
        <v>46107</v>
      </c>
      <c r="BZ2080" s="87">
        <f t="shared" si="652"/>
        <v>10</v>
      </c>
      <c r="CB2080" s="88">
        <f t="shared" si="635"/>
        <v>13</v>
      </c>
      <c r="CC2080" s="89"/>
      <c r="CE2080" s="87">
        <f t="shared" si="642"/>
        <v>3</v>
      </c>
      <c r="CF2080" s="90"/>
      <c r="CG2080" s="90"/>
      <c r="CH2080" s="90"/>
      <c r="CJ2080" s="87">
        <f t="shared" si="643"/>
        <v>3</v>
      </c>
      <c r="CK2080" s="87">
        <f t="shared" si="644"/>
        <v>12</v>
      </c>
      <c r="CL2080" s="22" t="s">
        <v>5125</v>
      </c>
      <c r="CM2080" s="22" t="s">
        <v>7542</v>
      </c>
    </row>
    <row r="2081" spans="1:91" ht="14.45" customHeight="1" x14ac:dyDescent="0.25">
      <c r="A2081" s="75">
        <f t="shared" si="653"/>
        <v>2079</v>
      </c>
      <c r="B2081" s="70" t="s">
        <v>102</v>
      </c>
      <c r="C2081" s="445" t="s">
        <v>7530</v>
      </c>
      <c r="D2081" s="504">
        <v>145558446</v>
      </c>
      <c r="E2081" s="380">
        <v>5320007754</v>
      </c>
      <c r="F2081" s="353">
        <v>46086</v>
      </c>
      <c r="G2081" s="236" t="s">
        <v>858</v>
      </c>
      <c r="H2081" s="236" t="s">
        <v>2213</v>
      </c>
      <c r="I2081" s="236" t="s">
        <v>105</v>
      </c>
      <c r="J2081" s="236" t="s">
        <v>518</v>
      </c>
      <c r="K2081" s="236" t="s">
        <v>242</v>
      </c>
      <c r="L2081" s="353">
        <v>46115</v>
      </c>
      <c r="M2081" s="236">
        <v>40</v>
      </c>
      <c r="N2081" s="22" t="s">
        <v>7543</v>
      </c>
      <c r="O2081" s="22" t="s">
        <v>7544</v>
      </c>
      <c r="P2081" s="22">
        <v>2830050299</v>
      </c>
      <c r="Q2081" s="353">
        <v>46099</v>
      </c>
      <c r="R2081" s="380">
        <v>1209394375</v>
      </c>
      <c r="S2081" s="380">
        <v>224334538</v>
      </c>
      <c r="T2081" s="353">
        <v>46099</v>
      </c>
      <c r="U2081" s="382">
        <v>1452.846</v>
      </c>
      <c r="V2081" s="382">
        <v>1407.5640000000001</v>
      </c>
      <c r="W2081" s="380">
        <v>2</v>
      </c>
      <c r="X2081" s="380">
        <v>0</v>
      </c>
      <c r="Y2081" s="445">
        <v>7267317251</v>
      </c>
      <c r="Z2081" s="380" t="s">
        <v>354</v>
      </c>
      <c r="AA2081" s="22" t="s">
        <v>719</v>
      </c>
      <c r="AB2081" s="236" t="s">
        <v>7533</v>
      </c>
      <c r="AC2081" s="445" t="s">
        <v>7530</v>
      </c>
      <c r="AD2081" s="75" t="s">
        <v>113</v>
      </c>
      <c r="AE2081" s="353">
        <v>46106</v>
      </c>
      <c r="AF2081" s="446">
        <v>46104.166666666664</v>
      </c>
      <c r="AG2081" s="446">
        <v>46101.375</v>
      </c>
      <c r="AH2081" s="446">
        <v>46101.375</v>
      </c>
      <c r="AI2081" s="502">
        <v>46104</v>
      </c>
      <c r="AJ2081" s="353">
        <v>46105</v>
      </c>
      <c r="AK2081" s="353">
        <v>46105</v>
      </c>
      <c r="AL2081" s="502">
        <v>46109</v>
      </c>
      <c r="AM2081" s="502">
        <v>46111</v>
      </c>
      <c r="AN2081" s="502">
        <v>46111</v>
      </c>
      <c r="AO2081" s="81" t="s">
        <v>121</v>
      </c>
      <c r="AP2081" s="81" t="s">
        <v>121</v>
      </c>
      <c r="AQ2081" s="81" t="s">
        <v>121</v>
      </c>
      <c r="AR2081" s="81" t="s">
        <v>121</v>
      </c>
      <c r="AS2081" s="81" t="s">
        <v>121</v>
      </c>
      <c r="AT2081" s="81" t="s">
        <v>121</v>
      </c>
      <c r="AU2081" s="82" t="s">
        <v>5500</v>
      </c>
      <c r="AV2081" s="134">
        <v>46099</v>
      </c>
      <c r="AW2081" s="85" t="s">
        <v>7545</v>
      </c>
      <c r="AX2081" s="85">
        <v>32713084</v>
      </c>
      <c r="BT2081" s="75">
        <f>IF(COUNTIF($C$3:C2081, C2081)=1, 1, 0)</f>
        <v>0</v>
      </c>
      <c r="BU2081" s="447" t="s">
        <v>7535</v>
      </c>
      <c r="BV2081" s="359">
        <v>46107</v>
      </c>
      <c r="BZ2081" s="87">
        <f t="shared" si="652"/>
        <v>10</v>
      </c>
      <c r="CB2081" s="88">
        <f t="shared" si="635"/>
        <v>13</v>
      </c>
      <c r="CC2081" s="89"/>
      <c r="CE2081" s="87">
        <f t="shared" si="642"/>
        <v>3</v>
      </c>
      <c r="CF2081" s="90">
        <v>8552050</v>
      </c>
      <c r="CG2081" s="90"/>
      <c r="CH2081" s="90">
        <v>8552050</v>
      </c>
      <c r="CI2081" s="22">
        <v>26314</v>
      </c>
      <c r="CJ2081" s="87">
        <f t="shared" si="643"/>
        <v>3</v>
      </c>
      <c r="CK2081" s="87">
        <f t="shared" si="644"/>
        <v>12</v>
      </c>
      <c r="CL2081" s="22" t="s">
        <v>5125</v>
      </c>
      <c r="CM2081" s="22" t="s">
        <v>7536</v>
      </c>
    </row>
    <row r="2082" spans="1:91" ht="14.45" customHeight="1" x14ac:dyDescent="0.25">
      <c r="A2082" s="75">
        <f t="shared" si="653"/>
        <v>2080</v>
      </c>
      <c r="B2082" s="70" t="s">
        <v>102</v>
      </c>
      <c r="C2082" s="445" t="s">
        <v>7530</v>
      </c>
      <c r="D2082" s="505">
        <v>145558449</v>
      </c>
      <c r="E2082" s="380">
        <v>5320007754</v>
      </c>
      <c r="F2082" s="353">
        <v>46086</v>
      </c>
      <c r="G2082" s="236" t="s">
        <v>858</v>
      </c>
      <c r="H2082" s="236" t="s">
        <v>2213</v>
      </c>
      <c r="I2082" s="236" t="s">
        <v>105</v>
      </c>
      <c r="J2082" s="236" t="s">
        <v>518</v>
      </c>
      <c r="K2082" s="236" t="s">
        <v>242</v>
      </c>
      <c r="L2082" s="353">
        <v>46115</v>
      </c>
      <c r="M2082" s="236">
        <v>0</v>
      </c>
      <c r="N2082" s="22" t="s">
        <v>7543</v>
      </c>
      <c r="O2082" s="22" t="s">
        <v>7544</v>
      </c>
      <c r="P2082" s="22">
        <v>2830050300</v>
      </c>
      <c r="Q2082" s="353">
        <v>46099</v>
      </c>
      <c r="R2082" s="380">
        <v>1209394376</v>
      </c>
      <c r="S2082" s="380">
        <v>224334555</v>
      </c>
      <c r="T2082" s="353">
        <v>46099</v>
      </c>
      <c r="U2082" s="382">
        <v>1453.279</v>
      </c>
      <c r="V2082" s="382">
        <v>1407.982</v>
      </c>
      <c r="W2082" s="380">
        <v>2</v>
      </c>
      <c r="X2082" s="380">
        <v>0</v>
      </c>
      <c r="Y2082" s="445">
        <v>7267317251</v>
      </c>
      <c r="Z2082" s="380" t="s">
        <v>354</v>
      </c>
      <c r="AA2082" s="22" t="s">
        <v>719</v>
      </c>
      <c r="AB2082" s="236" t="s">
        <v>7533</v>
      </c>
      <c r="AC2082" s="445" t="s">
        <v>7530</v>
      </c>
      <c r="AD2082" s="75" t="s">
        <v>113</v>
      </c>
      <c r="AE2082" s="353">
        <v>46106</v>
      </c>
      <c r="AF2082" s="446">
        <v>46104.166666666664</v>
      </c>
      <c r="AG2082" s="446">
        <v>46101.375</v>
      </c>
      <c r="AH2082" s="446">
        <v>46101.375</v>
      </c>
      <c r="AI2082" s="502">
        <v>46104</v>
      </c>
      <c r="AJ2082" s="353">
        <v>46105</v>
      </c>
      <c r="AK2082" s="353">
        <v>46105</v>
      </c>
      <c r="AL2082" s="502">
        <v>46109</v>
      </c>
      <c r="AM2082" s="502">
        <v>46111</v>
      </c>
      <c r="AN2082" s="502">
        <v>46111</v>
      </c>
      <c r="AO2082" s="81" t="s">
        <v>121</v>
      </c>
      <c r="AP2082" s="81" t="s">
        <v>121</v>
      </c>
      <c r="AQ2082" s="81" t="s">
        <v>121</v>
      </c>
      <c r="AR2082" s="81" t="s">
        <v>121</v>
      </c>
      <c r="AS2082" s="81" t="s">
        <v>121</v>
      </c>
      <c r="AT2082" s="81" t="s">
        <v>121</v>
      </c>
      <c r="AU2082" s="82" t="s">
        <v>5500</v>
      </c>
      <c r="AV2082" s="134">
        <v>46099</v>
      </c>
      <c r="AW2082" s="85">
        <v>0</v>
      </c>
      <c r="AX2082" s="85">
        <v>0</v>
      </c>
      <c r="BT2082" s="75">
        <f>IF(COUNTIF($C$3:C2082, C2082)=1, 1, 0)</f>
        <v>0</v>
      </c>
      <c r="BU2082" s="447" t="s">
        <v>7535</v>
      </c>
      <c r="BV2082" s="359">
        <v>46107</v>
      </c>
      <c r="BZ2082" s="87">
        <f t="shared" si="652"/>
        <v>10</v>
      </c>
      <c r="CB2082" s="88">
        <f t="shared" si="635"/>
        <v>13</v>
      </c>
      <c r="CC2082" s="89"/>
      <c r="CE2082" s="87">
        <f t="shared" si="642"/>
        <v>3</v>
      </c>
      <c r="CF2082" s="90"/>
      <c r="CG2082" s="90"/>
      <c r="CH2082" s="90"/>
      <c r="CJ2082" s="87">
        <f t="shared" si="643"/>
        <v>3</v>
      </c>
      <c r="CK2082" s="87">
        <f t="shared" si="644"/>
        <v>12</v>
      </c>
      <c r="CL2082" s="22" t="s">
        <v>5125</v>
      </c>
      <c r="CM2082" s="22" t="s">
        <v>7536</v>
      </c>
    </row>
    <row r="2083" spans="1:91" ht="14.45" customHeight="1" x14ac:dyDescent="0.25">
      <c r="A2083" s="75">
        <f t="shared" si="653"/>
        <v>2081</v>
      </c>
      <c r="B2083" s="70" t="s">
        <v>102</v>
      </c>
      <c r="C2083" s="445" t="s">
        <v>7530</v>
      </c>
      <c r="D2083" s="505">
        <v>145541168</v>
      </c>
      <c r="E2083" s="380">
        <v>5320007754</v>
      </c>
      <c r="F2083" s="353">
        <v>46086</v>
      </c>
      <c r="G2083" s="236" t="s">
        <v>7546</v>
      </c>
      <c r="H2083" s="236" t="s">
        <v>2213</v>
      </c>
      <c r="I2083" s="236" t="s">
        <v>105</v>
      </c>
      <c r="J2083" s="236" t="s">
        <v>518</v>
      </c>
      <c r="K2083" s="236" t="s">
        <v>242</v>
      </c>
      <c r="L2083" s="353">
        <v>46115</v>
      </c>
      <c r="M2083" s="236">
        <v>0</v>
      </c>
      <c r="N2083" s="22" t="s">
        <v>7543</v>
      </c>
      <c r="O2083" s="22" t="s">
        <v>7544</v>
      </c>
      <c r="P2083" s="22">
        <v>2830050298</v>
      </c>
      <c r="Q2083" s="353">
        <v>46099</v>
      </c>
      <c r="R2083" s="380">
        <v>1209394372</v>
      </c>
      <c r="S2083" s="380">
        <v>224334578</v>
      </c>
      <c r="T2083" s="353">
        <v>46099</v>
      </c>
      <c r="U2083" s="382">
        <v>11888.290999999999</v>
      </c>
      <c r="V2083" s="382">
        <v>11544.612999999999</v>
      </c>
      <c r="W2083" s="380">
        <v>14</v>
      </c>
      <c r="X2083" s="380">
        <v>0</v>
      </c>
      <c r="Y2083" s="445">
        <v>7267317251</v>
      </c>
      <c r="Z2083" s="380" t="s">
        <v>354</v>
      </c>
      <c r="AA2083" s="22" t="s">
        <v>719</v>
      </c>
      <c r="AB2083" s="236" t="s">
        <v>7533</v>
      </c>
      <c r="AC2083" s="445" t="s">
        <v>7530</v>
      </c>
      <c r="AD2083" s="75" t="s">
        <v>113</v>
      </c>
      <c r="AE2083" s="353">
        <v>46106</v>
      </c>
      <c r="AF2083" s="446">
        <v>46104.166666666664</v>
      </c>
      <c r="AG2083" s="446">
        <v>46101.375</v>
      </c>
      <c r="AH2083" s="446">
        <v>46101.375</v>
      </c>
      <c r="AI2083" s="502">
        <v>46104</v>
      </c>
      <c r="AJ2083" s="353">
        <v>46105</v>
      </c>
      <c r="AK2083" s="353">
        <v>46105</v>
      </c>
      <c r="AL2083" s="502">
        <v>46109</v>
      </c>
      <c r="AM2083" s="502">
        <v>46111</v>
      </c>
      <c r="AN2083" s="502">
        <v>46111</v>
      </c>
      <c r="AO2083" s="81" t="s">
        <v>121</v>
      </c>
      <c r="AP2083" s="81" t="s">
        <v>121</v>
      </c>
      <c r="AQ2083" s="81" t="s">
        <v>121</v>
      </c>
      <c r="AR2083" s="81" t="s">
        <v>121</v>
      </c>
      <c r="AS2083" s="81" t="s">
        <v>121</v>
      </c>
      <c r="AT2083" s="81" t="s">
        <v>121</v>
      </c>
      <c r="AU2083" s="82" t="s">
        <v>5500</v>
      </c>
      <c r="AV2083" s="134">
        <v>46099</v>
      </c>
      <c r="AW2083" s="85">
        <v>0</v>
      </c>
      <c r="AX2083" s="85">
        <v>0</v>
      </c>
      <c r="BT2083" s="75">
        <f>IF(COUNTIF($C$3:C2083, C2083)=1, 1, 0)</f>
        <v>0</v>
      </c>
      <c r="BU2083" s="447" t="s">
        <v>7535</v>
      </c>
      <c r="BV2083" s="359">
        <v>46107</v>
      </c>
      <c r="BZ2083" s="87">
        <f t="shared" si="652"/>
        <v>10</v>
      </c>
      <c r="CB2083" s="88">
        <f t="shared" si="635"/>
        <v>13</v>
      </c>
      <c r="CC2083" s="89"/>
      <c r="CE2083" s="87">
        <f t="shared" si="642"/>
        <v>3</v>
      </c>
      <c r="CF2083" s="90"/>
      <c r="CG2083" s="90"/>
      <c r="CH2083" s="90"/>
      <c r="CJ2083" s="87">
        <f t="shared" si="643"/>
        <v>3</v>
      </c>
      <c r="CK2083" s="87">
        <f t="shared" si="644"/>
        <v>12</v>
      </c>
      <c r="CL2083" s="22" t="s">
        <v>5125</v>
      </c>
      <c r="CM2083" s="22" t="s">
        <v>7536</v>
      </c>
    </row>
    <row r="2084" spans="1:91" ht="14.45" customHeight="1" x14ac:dyDescent="0.25">
      <c r="A2084" s="75">
        <f t="shared" si="653"/>
        <v>2082</v>
      </c>
      <c r="B2084" s="70" t="s">
        <v>102</v>
      </c>
      <c r="C2084" s="445" t="s">
        <v>7537</v>
      </c>
      <c r="D2084" s="236">
        <v>145560078</v>
      </c>
      <c r="E2084" s="380">
        <v>5320007755</v>
      </c>
      <c r="F2084" s="353">
        <v>46086</v>
      </c>
      <c r="G2084" s="236" t="s">
        <v>516</v>
      </c>
      <c r="H2084" s="236" t="s">
        <v>2213</v>
      </c>
      <c r="I2084" s="236" t="s">
        <v>105</v>
      </c>
      <c r="J2084" s="236" t="s">
        <v>518</v>
      </c>
      <c r="K2084" s="236" t="s">
        <v>242</v>
      </c>
      <c r="L2084" s="353">
        <v>46116</v>
      </c>
      <c r="M2084" s="236">
        <v>40</v>
      </c>
      <c r="N2084" s="22" t="s">
        <v>7547</v>
      </c>
      <c r="O2084" s="22" t="s">
        <v>7548</v>
      </c>
      <c r="P2084" s="22">
        <v>2830050306</v>
      </c>
      <c r="Q2084" s="353">
        <v>46099</v>
      </c>
      <c r="R2084" s="380">
        <v>1209394433</v>
      </c>
      <c r="S2084" s="380">
        <v>224339682</v>
      </c>
      <c r="T2084" s="353">
        <v>46099</v>
      </c>
      <c r="U2084" s="382">
        <v>14858.096</v>
      </c>
      <c r="V2084" s="382">
        <v>14464.295</v>
      </c>
      <c r="W2084" s="380">
        <v>17</v>
      </c>
      <c r="X2084" s="380">
        <v>0</v>
      </c>
      <c r="Y2084" s="445">
        <v>7267317252</v>
      </c>
      <c r="Z2084" s="380" t="s">
        <v>354</v>
      </c>
      <c r="AA2084" s="22" t="s">
        <v>719</v>
      </c>
      <c r="AB2084" s="236" t="s">
        <v>7533</v>
      </c>
      <c r="AC2084" s="445" t="s">
        <v>7537</v>
      </c>
      <c r="AD2084" s="75" t="s">
        <v>113</v>
      </c>
      <c r="AE2084" s="353">
        <v>46106</v>
      </c>
      <c r="AF2084" s="446">
        <v>46104.166666666664</v>
      </c>
      <c r="AG2084" s="446">
        <v>46101.375</v>
      </c>
      <c r="AH2084" s="446">
        <v>46101.375</v>
      </c>
      <c r="AI2084" s="502">
        <v>46104</v>
      </c>
      <c r="AJ2084" s="353">
        <v>46105</v>
      </c>
      <c r="AK2084" s="353">
        <v>46105</v>
      </c>
      <c r="AL2084" s="502">
        <v>46109</v>
      </c>
      <c r="AM2084" s="502">
        <v>46111</v>
      </c>
      <c r="AN2084" s="502">
        <v>46111</v>
      </c>
      <c r="AO2084" s="95" t="s">
        <v>121</v>
      </c>
      <c r="AP2084" s="95" t="s">
        <v>121</v>
      </c>
      <c r="AQ2084" s="95" t="s">
        <v>121</v>
      </c>
      <c r="AR2084" s="95" t="s">
        <v>121</v>
      </c>
      <c r="AS2084" s="95" t="s">
        <v>121</v>
      </c>
      <c r="AT2084" s="95" t="s">
        <v>121</v>
      </c>
      <c r="AU2084" s="82" t="s">
        <v>5500</v>
      </c>
      <c r="AV2084" s="134">
        <v>46099</v>
      </c>
      <c r="AW2084" s="85" t="s">
        <v>7549</v>
      </c>
      <c r="AX2084" s="85">
        <v>32713087</v>
      </c>
      <c r="BT2084" s="75">
        <f>IF(COUNTIF($C$3:C2084, C2084)=1, 1, 0)</f>
        <v>0</v>
      </c>
      <c r="BU2084" s="447" t="s">
        <v>7541</v>
      </c>
      <c r="BV2084" s="359">
        <v>46107</v>
      </c>
      <c r="BZ2084" s="87">
        <f t="shared" si="652"/>
        <v>10</v>
      </c>
      <c r="CB2084" s="88">
        <f t="shared" si="635"/>
        <v>13</v>
      </c>
      <c r="CC2084" s="89"/>
      <c r="CE2084" s="87">
        <f t="shared" si="642"/>
        <v>3</v>
      </c>
      <c r="CF2084" s="90">
        <v>8552050</v>
      </c>
      <c r="CG2084" s="90"/>
      <c r="CH2084" s="90">
        <v>8552050</v>
      </c>
      <c r="CI2084" s="22">
        <v>26314</v>
      </c>
      <c r="CJ2084" s="87">
        <f t="shared" si="643"/>
        <v>3</v>
      </c>
      <c r="CK2084" s="87">
        <f t="shared" si="644"/>
        <v>12</v>
      </c>
      <c r="CL2084" s="22" t="s">
        <v>5125</v>
      </c>
      <c r="CM2084" s="22" t="s">
        <v>7542</v>
      </c>
    </row>
    <row r="2085" spans="1:91" ht="14.45" customHeight="1" x14ac:dyDescent="0.25">
      <c r="A2085" s="75">
        <f t="shared" si="653"/>
        <v>2083</v>
      </c>
      <c r="B2085" s="70" t="s">
        <v>102</v>
      </c>
      <c r="C2085" s="445" t="s">
        <v>7537</v>
      </c>
      <c r="D2085" s="236">
        <v>145558457</v>
      </c>
      <c r="E2085" s="380">
        <v>5320007755</v>
      </c>
      <c r="F2085" s="353">
        <v>46086</v>
      </c>
      <c r="G2085" s="236" t="s">
        <v>602</v>
      </c>
      <c r="H2085" s="236" t="s">
        <v>2213</v>
      </c>
      <c r="I2085" s="236" t="s">
        <v>105</v>
      </c>
      <c r="J2085" s="236" t="s">
        <v>518</v>
      </c>
      <c r="K2085" s="236" t="s">
        <v>242</v>
      </c>
      <c r="L2085" s="353">
        <v>46115</v>
      </c>
      <c r="M2085" s="236">
        <v>0</v>
      </c>
      <c r="N2085" s="22" t="s">
        <v>7547</v>
      </c>
      <c r="O2085" s="22" t="s">
        <v>7548</v>
      </c>
      <c r="P2085" s="22">
        <v>2830050305</v>
      </c>
      <c r="Q2085" s="353">
        <v>46099</v>
      </c>
      <c r="R2085" s="380">
        <v>1209394432</v>
      </c>
      <c r="S2085" s="380">
        <v>224336802</v>
      </c>
      <c r="T2085" s="353">
        <v>46099</v>
      </c>
      <c r="U2085" s="382">
        <v>3025.5450000000001</v>
      </c>
      <c r="V2085" s="382">
        <v>2916.74</v>
      </c>
      <c r="W2085" s="380">
        <v>4</v>
      </c>
      <c r="X2085" s="380">
        <v>0</v>
      </c>
      <c r="Y2085" s="445">
        <v>7267317252</v>
      </c>
      <c r="Z2085" s="380" t="s">
        <v>354</v>
      </c>
      <c r="AA2085" s="22" t="s">
        <v>719</v>
      </c>
      <c r="AB2085" s="236" t="s">
        <v>7533</v>
      </c>
      <c r="AC2085" s="445" t="s">
        <v>7537</v>
      </c>
      <c r="AD2085" s="75" t="s">
        <v>113</v>
      </c>
      <c r="AE2085" s="353">
        <v>46106</v>
      </c>
      <c r="AF2085" s="446">
        <v>46104.166666666664</v>
      </c>
      <c r="AG2085" s="446">
        <v>46101.375</v>
      </c>
      <c r="AH2085" s="446">
        <v>46101.375</v>
      </c>
      <c r="AI2085" s="502">
        <v>46104</v>
      </c>
      <c r="AJ2085" s="353">
        <v>46105</v>
      </c>
      <c r="AK2085" s="353">
        <v>46105</v>
      </c>
      <c r="AL2085" s="502">
        <v>46109</v>
      </c>
      <c r="AM2085" s="502">
        <v>46111</v>
      </c>
      <c r="AN2085" s="502">
        <v>46111</v>
      </c>
      <c r="AO2085" s="95" t="s">
        <v>121</v>
      </c>
      <c r="AP2085" s="95" t="s">
        <v>121</v>
      </c>
      <c r="AQ2085" s="95" t="s">
        <v>121</v>
      </c>
      <c r="AR2085" s="95" t="s">
        <v>121</v>
      </c>
      <c r="AS2085" s="95" t="s">
        <v>121</v>
      </c>
      <c r="AT2085" s="95" t="s">
        <v>121</v>
      </c>
      <c r="AU2085" s="82" t="s">
        <v>5500</v>
      </c>
      <c r="AV2085" s="134">
        <v>46099</v>
      </c>
      <c r="AW2085" s="85">
        <v>0</v>
      </c>
      <c r="AX2085" s="85">
        <v>0</v>
      </c>
      <c r="BT2085" s="75">
        <f>IF(COUNTIF($C$3:C2085, C2085)=1, 1, 0)</f>
        <v>0</v>
      </c>
      <c r="BU2085" s="447" t="s">
        <v>7541</v>
      </c>
      <c r="BV2085" s="359">
        <v>46107</v>
      </c>
      <c r="BZ2085" s="87">
        <f t="shared" si="652"/>
        <v>10</v>
      </c>
      <c r="CB2085" s="88">
        <f t="shared" si="635"/>
        <v>13</v>
      </c>
      <c r="CC2085" s="89"/>
      <c r="CE2085" s="87">
        <f t="shared" si="642"/>
        <v>3</v>
      </c>
      <c r="CF2085" s="90"/>
      <c r="CG2085" s="90"/>
      <c r="CH2085" s="90"/>
      <c r="CJ2085" s="87">
        <f t="shared" si="643"/>
        <v>3</v>
      </c>
      <c r="CK2085" s="87">
        <f t="shared" si="644"/>
        <v>12</v>
      </c>
      <c r="CL2085" s="22" t="s">
        <v>5125</v>
      </c>
      <c r="CM2085" s="22" t="s">
        <v>7542</v>
      </c>
    </row>
    <row r="2086" spans="1:91" ht="14.45" customHeight="1" x14ac:dyDescent="0.25">
      <c r="A2086" s="75">
        <f t="shared" si="653"/>
        <v>2084</v>
      </c>
      <c r="B2086" s="70" t="s">
        <v>102</v>
      </c>
      <c r="C2086" s="445" t="s">
        <v>7550</v>
      </c>
      <c r="D2086" s="236">
        <v>145648923</v>
      </c>
      <c r="E2086" s="380">
        <v>5320007756</v>
      </c>
      <c r="F2086" s="353">
        <v>46086</v>
      </c>
      <c r="G2086" s="236" t="s">
        <v>516</v>
      </c>
      <c r="H2086" s="236" t="s">
        <v>2213</v>
      </c>
      <c r="I2086" s="236" t="s">
        <v>105</v>
      </c>
      <c r="J2086" s="236" t="s">
        <v>518</v>
      </c>
      <c r="K2086" s="236" t="s">
        <v>242</v>
      </c>
      <c r="L2086" s="353">
        <v>46116</v>
      </c>
      <c r="M2086" s="236">
        <v>40</v>
      </c>
      <c r="N2086" s="22" t="s">
        <v>7551</v>
      </c>
      <c r="O2086" s="22" t="s">
        <v>7552</v>
      </c>
      <c r="P2086" s="22">
        <v>2830050295</v>
      </c>
      <c r="Q2086" s="353">
        <v>46099</v>
      </c>
      <c r="R2086" s="380">
        <v>1209394358</v>
      </c>
      <c r="S2086" s="380">
        <v>224334409</v>
      </c>
      <c r="T2086" s="353">
        <v>46099</v>
      </c>
      <c r="U2086" s="382">
        <v>1696.9280000000001</v>
      </c>
      <c r="V2086" s="382">
        <v>1651.952</v>
      </c>
      <c r="W2086" s="380">
        <v>2</v>
      </c>
      <c r="X2086" s="380">
        <v>0</v>
      </c>
      <c r="Y2086" s="445">
        <v>7267317253</v>
      </c>
      <c r="Z2086" s="380" t="s">
        <v>354</v>
      </c>
      <c r="AA2086" s="22" t="s">
        <v>719</v>
      </c>
      <c r="AB2086" s="236" t="s">
        <v>7533</v>
      </c>
      <c r="AC2086" s="445" t="s">
        <v>7550</v>
      </c>
      <c r="AD2086" s="75" t="s">
        <v>113</v>
      </c>
      <c r="AE2086" s="353">
        <v>46106</v>
      </c>
      <c r="AF2086" s="446">
        <v>46104.166666666664</v>
      </c>
      <c r="AG2086" s="446">
        <v>46101.375</v>
      </c>
      <c r="AH2086" s="446">
        <v>46101.375</v>
      </c>
      <c r="AI2086" s="502">
        <v>46104</v>
      </c>
      <c r="AJ2086" s="353">
        <v>46105</v>
      </c>
      <c r="AK2086" s="353">
        <v>46105</v>
      </c>
      <c r="AL2086" s="502">
        <v>46109</v>
      </c>
      <c r="AM2086" s="502">
        <v>46111</v>
      </c>
      <c r="AN2086" s="502">
        <v>46111</v>
      </c>
      <c r="AO2086" s="95" t="s">
        <v>121</v>
      </c>
      <c r="AP2086" s="95" t="s">
        <v>121</v>
      </c>
      <c r="AQ2086" s="95" t="s">
        <v>121</v>
      </c>
      <c r="AR2086" s="95" t="s">
        <v>121</v>
      </c>
      <c r="AS2086" s="95" t="s">
        <v>121</v>
      </c>
      <c r="AT2086" s="95" t="s">
        <v>121</v>
      </c>
      <c r="AU2086" s="82" t="s">
        <v>5500</v>
      </c>
      <c r="AV2086" s="134">
        <v>46099</v>
      </c>
      <c r="AW2086" s="85" t="s">
        <v>7553</v>
      </c>
      <c r="AX2086" s="85">
        <v>32713094</v>
      </c>
      <c r="BT2086" s="75">
        <f>IF(COUNTIF($C$3:C2086, C2086)=1, 1, 0)</f>
        <v>1</v>
      </c>
      <c r="BU2086" s="447" t="s">
        <v>7554</v>
      </c>
      <c r="BV2086" s="359">
        <v>46107</v>
      </c>
      <c r="BZ2086" s="87">
        <f t="shared" si="652"/>
        <v>10</v>
      </c>
      <c r="CB2086" s="88">
        <f t="shared" si="635"/>
        <v>13</v>
      </c>
      <c r="CC2086" s="89"/>
      <c r="CE2086" s="87">
        <f t="shared" si="642"/>
        <v>3</v>
      </c>
      <c r="CF2086" s="90">
        <v>8552050</v>
      </c>
      <c r="CG2086" s="90"/>
      <c r="CH2086" s="90">
        <v>8552050</v>
      </c>
      <c r="CI2086" s="22">
        <v>26314</v>
      </c>
      <c r="CJ2086" s="87">
        <f t="shared" si="643"/>
        <v>3</v>
      </c>
      <c r="CK2086" s="87">
        <f t="shared" si="644"/>
        <v>12</v>
      </c>
      <c r="CL2086" s="22" t="s">
        <v>5125</v>
      </c>
      <c r="CM2086" s="22" t="s">
        <v>7555</v>
      </c>
    </row>
    <row r="2087" spans="1:91" ht="14.45" customHeight="1" x14ac:dyDescent="0.25">
      <c r="A2087" s="75">
        <f t="shared" si="653"/>
        <v>2085</v>
      </c>
      <c r="B2087" s="70" t="s">
        <v>102</v>
      </c>
      <c r="C2087" s="445" t="s">
        <v>7550</v>
      </c>
      <c r="D2087" s="236">
        <v>145648938</v>
      </c>
      <c r="E2087" s="380">
        <v>5320007756</v>
      </c>
      <c r="F2087" s="353">
        <v>46086</v>
      </c>
      <c r="G2087" s="236" t="s">
        <v>516</v>
      </c>
      <c r="H2087" s="236" t="s">
        <v>2213</v>
      </c>
      <c r="I2087" s="236" t="s">
        <v>105</v>
      </c>
      <c r="J2087" s="236" t="s">
        <v>518</v>
      </c>
      <c r="K2087" s="236" t="s">
        <v>242</v>
      </c>
      <c r="L2087" s="353">
        <v>46116</v>
      </c>
      <c r="M2087" s="236">
        <v>0</v>
      </c>
      <c r="N2087" s="22" t="s">
        <v>7551</v>
      </c>
      <c r="O2087" s="22" t="s">
        <v>7552</v>
      </c>
      <c r="P2087" s="22">
        <v>2830050296</v>
      </c>
      <c r="Q2087" s="353">
        <v>46099</v>
      </c>
      <c r="R2087" s="380">
        <v>1209394359</v>
      </c>
      <c r="S2087" s="380">
        <v>224334421</v>
      </c>
      <c r="T2087" s="353">
        <v>46099</v>
      </c>
      <c r="U2087" s="382">
        <v>6449.9250000000002</v>
      </c>
      <c r="V2087" s="382">
        <v>6278.9740000000002</v>
      </c>
      <c r="W2087" s="380">
        <v>8</v>
      </c>
      <c r="X2087" s="380">
        <v>0</v>
      </c>
      <c r="Y2087" s="445">
        <v>7267317253</v>
      </c>
      <c r="Z2087" s="380" t="s">
        <v>354</v>
      </c>
      <c r="AA2087" s="22" t="s">
        <v>719</v>
      </c>
      <c r="AB2087" s="236" t="s">
        <v>7533</v>
      </c>
      <c r="AC2087" s="445" t="s">
        <v>7550</v>
      </c>
      <c r="AD2087" s="75" t="s">
        <v>113</v>
      </c>
      <c r="AE2087" s="353">
        <v>46106</v>
      </c>
      <c r="AF2087" s="446">
        <v>46104.166666666664</v>
      </c>
      <c r="AG2087" s="446">
        <v>46101.375</v>
      </c>
      <c r="AH2087" s="446">
        <v>46101.375</v>
      </c>
      <c r="AI2087" s="502">
        <v>46104</v>
      </c>
      <c r="AJ2087" s="353">
        <v>46105</v>
      </c>
      <c r="AK2087" s="353">
        <v>46105</v>
      </c>
      <c r="AL2087" s="502">
        <v>46109</v>
      </c>
      <c r="AM2087" s="502">
        <v>46111</v>
      </c>
      <c r="AN2087" s="502">
        <v>46111</v>
      </c>
      <c r="AO2087" s="95" t="s">
        <v>121</v>
      </c>
      <c r="AP2087" s="95" t="s">
        <v>121</v>
      </c>
      <c r="AQ2087" s="95" t="s">
        <v>121</v>
      </c>
      <c r="AR2087" s="95" t="s">
        <v>121</v>
      </c>
      <c r="AS2087" s="95" t="s">
        <v>121</v>
      </c>
      <c r="AT2087" s="95" t="s">
        <v>121</v>
      </c>
      <c r="AU2087" s="82" t="s">
        <v>5500</v>
      </c>
      <c r="AV2087" s="134">
        <v>46099</v>
      </c>
      <c r="AW2087" s="85">
        <v>0</v>
      </c>
      <c r="AX2087" s="85">
        <v>0</v>
      </c>
      <c r="BT2087" s="75">
        <f>IF(COUNTIF($C$3:C2087, C2087)=1, 1, 0)</f>
        <v>0</v>
      </c>
      <c r="BU2087" s="447" t="s">
        <v>7554</v>
      </c>
      <c r="BV2087" s="359">
        <v>46107</v>
      </c>
      <c r="BZ2087" s="87">
        <f t="shared" si="652"/>
        <v>10</v>
      </c>
      <c r="CB2087" s="88">
        <f t="shared" si="635"/>
        <v>13</v>
      </c>
      <c r="CC2087" s="89"/>
      <c r="CE2087" s="87">
        <f t="shared" si="642"/>
        <v>3</v>
      </c>
      <c r="CF2087" s="90"/>
      <c r="CG2087" s="90"/>
      <c r="CH2087" s="90"/>
      <c r="CJ2087" s="87">
        <f t="shared" si="643"/>
        <v>3</v>
      </c>
      <c r="CK2087" s="87">
        <f t="shared" si="644"/>
        <v>12</v>
      </c>
      <c r="CL2087" s="22" t="s">
        <v>5125</v>
      </c>
      <c r="CM2087" s="22" t="s">
        <v>7555</v>
      </c>
    </row>
    <row r="2088" spans="1:91" ht="14.45" customHeight="1" x14ac:dyDescent="0.25">
      <c r="A2088" s="75">
        <f t="shared" si="653"/>
        <v>2086</v>
      </c>
      <c r="B2088" s="70" t="s">
        <v>102</v>
      </c>
      <c r="C2088" s="445" t="s">
        <v>7550</v>
      </c>
      <c r="D2088" s="236">
        <v>145558453</v>
      </c>
      <c r="E2088" s="380">
        <v>5320007756</v>
      </c>
      <c r="F2088" s="353">
        <v>46086</v>
      </c>
      <c r="G2088" s="236" t="s">
        <v>602</v>
      </c>
      <c r="H2088" s="236" t="s">
        <v>2213</v>
      </c>
      <c r="I2088" s="236" t="s">
        <v>105</v>
      </c>
      <c r="J2088" s="236" t="s">
        <v>518</v>
      </c>
      <c r="K2088" s="236" t="s">
        <v>242</v>
      </c>
      <c r="L2088" s="353">
        <v>46114</v>
      </c>
      <c r="M2088" s="236">
        <v>0</v>
      </c>
      <c r="N2088" s="22" t="s">
        <v>7551</v>
      </c>
      <c r="O2088" s="22" t="s">
        <v>7552</v>
      </c>
      <c r="P2088" s="22">
        <v>2830050294</v>
      </c>
      <c r="Q2088" s="353">
        <v>46099</v>
      </c>
      <c r="R2088" s="380">
        <v>1209394357</v>
      </c>
      <c r="S2088" s="380">
        <v>224334432</v>
      </c>
      <c r="T2088" s="353">
        <v>46099</v>
      </c>
      <c r="U2088" s="382">
        <v>3087.9169999999999</v>
      </c>
      <c r="V2088" s="382">
        <v>2976.8690000000001</v>
      </c>
      <c r="W2088" s="380">
        <v>5</v>
      </c>
      <c r="X2088" s="380">
        <v>0</v>
      </c>
      <c r="Y2088" s="445">
        <v>7267317253</v>
      </c>
      <c r="Z2088" s="380" t="s">
        <v>354</v>
      </c>
      <c r="AA2088" s="22" t="s">
        <v>719</v>
      </c>
      <c r="AB2088" s="236" t="s">
        <v>7533</v>
      </c>
      <c r="AC2088" s="445" t="s">
        <v>7550</v>
      </c>
      <c r="AD2088" s="75" t="s">
        <v>113</v>
      </c>
      <c r="AE2088" s="353">
        <v>46106</v>
      </c>
      <c r="AF2088" s="446">
        <v>46104.166666666664</v>
      </c>
      <c r="AG2088" s="446">
        <v>46101.375</v>
      </c>
      <c r="AH2088" s="446">
        <v>46101.375</v>
      </c>
      <c r="AI2088" s="502">
        <v>46104</v>
      </c>
      <c r="AJ2088" s="353">
        <v>46105</v>
      </c>
      <c r="AK2088" s="353">
        <v>46105</v>
      </c>
      <c r="AL2088" s="502">
        <v>46109</v>
      </c>
      <c r="AM2088" s="502">
        <v>46111</v>
      </c>
      <c r="AN2088" s="502">
        <v>46111</v>
      </c>
      <c r="AO2088" s="95" t="s">
        <v>121</v>
      </c>
      <c r="AP2088" s="95" t="s">
        <v>121</v>
      </c>
      <c r="AQ2088" s="95" t="s">
        <v>121</v>
      </c>
      <c r="AR2088" s="95" t="s">
        <v>121</v>
      </c>
      <c r="AS2088" s="95" t="s">
        <v>121</v>
      </c>
      <c r="AT2088" s="95" t="s">
        <v>121</v>
      </c>
      <c r="AU2088" s="82" t="s">
        <v>5500</v>
      </c>
      <c r="AV2088" s="134">
        <v>46099</v>
      </c>
      <c r="AW2088" s="85">
        <v>0</v>
      </c>
      <c r="AX2088" s="85">
        <v>0</v>
      </c>
      <c r="BT2088" s="75">
        <f>IF(COUNTIF($C$3:C2088, C2088)=1, 1, 0)</f>
        <v>0</v>
      </c>
      <c r="BU2088" s="447" t="s">
        <v>7554</v>
      </c>
      <c r="BV2088" s="359">
        <v>46107</v>
      </c>
      <c r="BZ2088" s="87">
        <f t="shared" si="652"/>
        <v>10</v>
      </c>
      <c r="CB2088" s="88">
        <f t="shared" ref="CB2088:CB2151" si="654">WEEKNUM(BV2088,)</f>
        <v>13</v>
      </c>
      <c r="CC2088" s="89"/>
      <c r="CE2088" s="87">
        <f t="shared" si="642"/>
        <v>3</v>
      </c>
      <c r="CF2088" s="90"/>
      <c r="CG2088" s="90"/>
      <c r="CH2088" s="90"/>
      <c r="CJ2088" s="87">
        <f t="shared" si="643"/>
        <v>3</v>
      </c>
      <c r="CK2088" s="87">
        <f t="shared" si="644"/>
        <v>12</v>
      </c>
      <c r="CL2088" s="22" t="s">
        <v>5125</v>
      </c>
      <c r="CM2088" s="22" t="s">
        <v>7555</v>
      </c>
    </row>
    <row r="2089" spans="1:91" ht="14.45" customHeight="1" x14ac:dyDescent="0.25">
      <c r="A2089" s="75">
        <f t="shared" si="653"/>
        <v>2087</v>
      </c>
      <c r="B2089" s="70" t="s">
        <v>102</v>
      </c>
      <c r="C2089" s="506" t="s">
        <v>7556</v>
      </c>
      <c r="D2089" s="197">
        <v>145633860</v>
      </c>
      <c r="E2089" s="380">
        <v>5320007815</v>
      </c>
      <c r="F2089" s="353">
        <v>46090</v>
      </c>
      <c r="G2089" s="236" t="s">
        <v>7029</v>
      </c>
      <c r="H2089" s="236" t="s">
        <v>2213</v>
      </c>
      <c r="I2089" s="236" t="s">
        <v>105</v>
      </c>
      <c r="J2089" s="236" t="s">
        <v>518</v>
      </c>
      <c r="K2089" s="236" t="s">
        <v>242</v>
      </c>
      <c r="L2089" s="353">
        <v>46118</v>
      </c>
      <c r="M2089" s="236">
        <v>40</v>
      </c>
      <c r="N2089" s="22" t="s">
        <v>7557</v>
      </c>
      <c r="O2089" s="22" t="s">
        <v>7558</v>
      </c>
      <c r="P2089" s="22">
        <v>2830050290</v>
      </c>
      <c r="Q2089" s="353">
        <v>46099</v>
      </c>
      <c r="R2089" s="380">
        <v>1209394335</v>
      </c>
      <c r="S2089" s="380">
        <v>224336922</v>
      </c>
      <c r="T2089" s="353">
        <v>46099</v>
      </c>
      <c r="U2089" s="382">
        <v>15804.147999999999</v>
      </c>
      <c r="V2089" s="382">
        <v>15235.8</v>
      </c>
      <c r="W2089" s="380">
        <v>19</v>
      </c>
      <c r="X2089" s="380">
        <v>0</v>
      </c>
      <c r="Y2089" s="445">
        <v>7267317261</v>
      </c>
      <c r="Z2089" s="380" t="s">
        <v>354</v>
      </c>
      <c r="AA2089" s="22" t="s">
        <v>719</v>
      </c>
      <c r="AB2089" s="236" t="s">
        <v>7533</v>
      </c>
      <c r="AC2089" s="506" t="s">
        <v>7556</v>
      </c>
      <c r="AD2089" s="75" t="s">
        <v>113</v>
      </c>
      <c r="AE2089" s="353">
        <v>46106</v>
      </c>
      <c r="AF2089" s="446">
        <v>46104.166666666664</v>
      </c>
      <c r="AG2089" s="446">
        <v>46101.375</v>
      </c>
      <c r="AH2089" s="446">
        <v>46101.375</v>
      </c>
      <c r="AI2089" s="502">
        <v>46104</v>
      </c>
      <c r="AJ2089" s="353">
        <v>46105</v>
      </c>
      <c r="AK2089" s="353">
        <v>46105</v>
      </c>
      <c r="AL2089" s="502">
        <v>46109</v>
      </c>
      <c r="AM2089" s="502">
        <v>46111</v>
      </c>
      <c r="AN2089" s="502">
        <v>46111</v>
      </c>
      <c r="AO2089" s="81" t="s">
        <v>121</v>
      </c>
      <c r="AP2089" s="81" t="s">
        <v>121</v>
      </c>
      <c r="AQ2089" s="81" t="s">
        <v>121</v>
      </c>
      <c r="AR2089" s="81" t="s">
        <v>121</v>
      </c>
      <c r="AS2089" s="81" t="s">
        <v>121</v>
      </c>
      <c r="AT2089" s="81" t="s">
        <v>121</v>
      </c>
      <c r="AU2089" s="82" t="s">
        <v>5500</v>
      </c>
      <c r="AV2089" s="134">
        <v>46099</v>
      </c>
      <c r="AW2089" s="85" t="s">
        <v>7559</v>
      </c>
      <c r="AX2089" s="85">
        <v>32713085</v>
      </c>
      <c r="BT2089" s="75">
        <f>IF(COUNTIF($C$3:C2089, C2089)=1, 1, 0)</f>
        <v>1</v>
      </c>
      <c r="BU2089" s="447" t="s">
        <v>7560</v>
      </c>
      <c r="BV2089" s="359">
        <v>46106</v>
      </c>
      <c r="BZ2089" s="87">
        <f t="shared" si="652"/>
        <v>11</v>
      </c>
      <c r="CB2089" s="88">
        <f t="shared" si="654"/>
        <v>13</v>
      </c>
      <c r="CC2089" s="89"/>
      <c r="CE2089" s="87">
        <f t="shared" si="642"/>
        <v>3</v>
      </c>
      <c r="CF2089" s="90">
        <v>8552050</v>
      </c>
      <c r="CG2089" s="90"/>
      <c r="CH2089" s="90">
        <v>8552050</v>
      </c>
      <c r="CI2089" s="22">
        <v>26314</v>
      </c>
      <c r="CJ2089" s="87">
        <f t="shared" si="643"/>
        <v>3</v>
      </c>
      <c r="CK2089" s="87">
        <f t="shared" si="644"/>
        <v>12</v>
      </c>
      <c r="CL2089" s="22" t="s">
        <v>5125</v>
      </c>
      <c r="CM2089" s="22" t="s">
        <v>7561</v>
      </c>
    </row>
    <row r="2090" spans="1:91" ht="14.45" customHeight="1" x14ac:dyDescent="0.25">
      <c r="A2090" s="75">
        <f t="shared" si="653"/>
        <v>2088</v>
      </c>
      <c r="B2090" s="70" t="s">
        <v>102</v>
      </c>
      <c r="C2090" s="506" t="s">
        <v>7556</v>
      </c>
      <c r="D2090" s="197">
        <v>145633312</v>
      </c>
      <c r="E2090" s="380">
        <v>5320007815</v>
      </c>
      <c r="F2090" s="353">
        <v>46090</v>
      </c>
      <c r="G2090" s="236" t="s">
        <v>532</v>
      </c>
      <c r="H2090" s="236" t="s">
        <v>2213</v>
      </c>
      <c r="I2090" s="236" t="s">
        <v>105</v>
      </c>
      <c r="J2090" s="236" t="s">
        <v>518</v>
      </c>
      <c r="K2090" s="236" t="s">
        <v>242</v>
      </c>
      <c r="L2090" s="353">
        <v>46120</v>
      </c>
      <c r="M2090" s="236">
        <v>0</v>
      </c>
      <c r="N2090" s="22" t="s">
        <v>7557</v>
      </c>
      <c r="O2090" s="22" t="s">
        <v>7558</v>
      </c>
      <c r="P2090" s="22">
        <v>2830050289</v>
      </c>
      <c r="Q2090" s="353">
        <v>46099</v>
      </c>
      <c r="R2090" s="380">
        <v>1209394334</v>
      </c>
      <c r="S2090" s="380">
        <v>224336933</v>
      </c>
      <c r="T2090" s="353">
        <v>46099</v>
      </c>
      <c r="U2090" s="382">
        <v>867.91800000000001</v>
      </c>
      <c r="V2090" s="382">
        <v>836.70600000000002</v>
      </c>
      <c r="W2090" s="380">
        <v>1</v>
      </c>
      <c r="X2090" s="380">
        <v>0</v>
      </c>
      <c r="Y2090" s="445">
        <v>7267317261</v>
      </c>
      <c r="Z2090" s="380" t="s">
        <v>354</v>
      </c>
      <c r="AA2090" s="22" t="s">
        <v>719</v>
      </c>
      <c r="AB2090" s="236" t="s">
        <v>7533</v>
      </c>
      <c r="AC2090" s="506" t="s">
        <v>7556</v>
      </c>
      <c r="AD2090" s="75" t="s">
        <v>113</v>
      </c>
      <c r="AE2090" s="353">
        <v>46106</v>
      </c>
      <c r="AF2090" s="446">
        <v>46104.166666666664</v>
      </c>
      <c r="AG2090" s="446">
        <v>46101.375</v>
      </c>
      <c r="AH2090" s="446">
        <v>46101.375</v>
      </c>
      <c r="AI2090" s="502">
        <v>46104</v>
      </c>
      <c r="AJ2090" s="353">
        <v>46105</v>
      </c>
      <c r="AK2090" s="353">
        <v>46105</v>
      </c>
      <c r="AL2090" s="502">
        <v>46109</v>
      </c>
      <c r="AM2090" s="502">
        <v>46111</v>
      </c>
      <c r="AN2090" s="502">
        <v>46111</v>
      </c>
      <c r="AO2090" s="81" t="s">
        <v>121</v>
      </c>
      <c r="AP2090" s="81" t="s">
        <v>121</v>
      </c>
      <c r="AQ2090" s="81" t="s">
        <v>121</v>
      </c>
      <c r="AR2090" s="81" t="s">
        <v>121</v>
      </c>
      <c r="AS2090" s="81" t="s">
        <v>121</v>
      </c>
      <c r="AT2090" s="81" t="s">
        <v>121</v>
      </c>
      <c r="AU2090" s="82" t="s">
        <v>5500</v>
      </c>
      <c r="AV2090" s="134">
        <v>46099</v>
      </c>
      <c r="AW2090" s="85">
        <v>0</v>
      </c>
      <c r="AX2090" s="85">
        <v>0</v>
      </c>
      <c r="BT2090" s="75">
        <f>IF(COUNTIF($C$3:C2090, C2090)=1, 1, 0)</f>
        <v>0</v>
      </c>
      <c r="BU2090" s="447" t="s">
        <v>7560</v>
      </c>
      <c r="BV2090" s="359">
        <v>46106</v>
      </c>
      <c r="BZ2090" s="87">
        <f t="shared" si="652"/>
        <v>11</v>
      </c>
      <c r="CB2090" s="88">
        <f t="shared" si="654"/>
        <v>13</v>
      </c>
      <c r="CC2090" s="89"/>
      <c r="CE2090" s="87">
        <f t="shared" si="642"/>
        <v>3</v>
      </c>
      <c r="CF2090" s="90"/>
      <c r="CG2090" s="90"/>
      <c r="CH2090" s="90"/>
      <c r="CJ2090" s="87">
        <f t="shared" si="643"/>
        <v>3</v>
      </c>
      <c r="CK2090" s="87">
        <f t="shared" si="644"/>
        <v>12</v>
      </c>
      <c r="CL2090" s="22" t="s">
        <v>5125</v>
      </c>
      <c r="CM2090" s="22" t="s">
        <v>7561</v>
      </c>
    </row>
    <row r="2091" spans="1:91" ht="14.45" customHeight="1" x14ac:dyDescent="0.25">
      <c r="A2091" s="75">
        <f t="shared" si="653"/>
        <v>2089</v>
      </c>
      <c r="B2091" s="70" t="s">
        <v>102</v>
      </c>
      <c r="C2091" s="506" t="s">
        <v>7556</v>
      </c>
      <c r="D2091" s="236">
        <v>145633848</v>
      </c>
      <c r="E2091" s="380">
        <v>5320007841</v>
      </c>
      <c r="F2091" s="353">
        <v>46090</v>
      </c>
      <c r="G2091" s="236" t="s">
        <v>7029</v>
      </c>
      <c r="H2091" s="236" t="s">
        <v>2213</v>
      </c>
      <c r="I2091" s="236" t="s">
        <v>105</v>
      </c>
      <c r="J2091" s="236" t="s">
        <v>518</v>
      </c>
      <c r="K2091" s="236" t="s">
        <v>242</v>
      </c>
      <c r="L2091" s="353">
        <v>46118</v>
      </c>
      <c r="M2091" s="236">
        <v>40</v>
      </c>
      <c r="N2091" s="22" t="s">
        <v>7562</v>
      </c>
      <c r="O2091" s="22" t="s">
        <v>7563</v>
      </c>
      <c r="P2091" s="22">
        <v>2830050332</v>
      </c>
      <c r="Q2091" s="353">
        <v>46099</v>
      </c>
      <c r="R2091" s="380">
        <v>1209394528</v>
      </c>
      <c r="S2091" s="380">
        <v>224336954</v>
      </c>
      <c r="T2091" s="353">
        <v>46099</v>
      </c>
      <c r="U2091" s="382">
        <v>9475.6650000000009</v>
      </c>
      <c r="V2091" s="382">
        <v>9134.902</v>
      </c>
      <c r="W2091" s="380">
        <v>12</v>
      </c>
      <c r="X2091" s="380">
        <v>0</v>
      </c>
      <c r="Y2091" s="445">
        <v>7267317262</v>
      </c>
      <c r="Z2091" s="380" t="s">
        <v>354</v>
      </c>
      <c r="AA2091" s="22" t="s">
        <v>719</v>
      </c>
      <c r="AB2091" s="236" t="s">
        <v>7533</v>
      </c>
      <c r="AC2091" s="506" t="s">
        <v>7556</v>
      </c>
      <c r="AD2091" s="75" t="s">
        <v>113</v>
      </c>
      <c r="AE2091" s="353">
        <v>46106</v>
      </c>
      <c r="AF2091" s="446">
        <v>46104.166666666664</v>
      </c>
      <c r="AG2091" s="446">
        <v>46101.375</v>
      </c>
      <c r="AH2091" s="446">
        <v>46101.375</v>
      </c>
      <c r="AI2091" s="502">
        <v>46104</v>
      </c>
      <c r="AJ2091" s="353">
        <v>46105</v>
      </c>
      <c r="AK2091" s="353">
        <v>46105</v>
      </c>
      <c r="AL2091" s="502">
        <v>46109</v>
      </c>
      <c r="AM2091" s="502">
        <v>46111</v>
      </c>
      <c r="AN2091" s="502">
        <v>46111</v>
      </c>
      <c r="AO2091" s="81" t="s">
        <v>121</v>
      </c>
      <c r="AP2091" s="81" t="s">
        <v>121</v>
      </c>
      <c r="AQ2091" s="81" t="s">
        <v>121</v>
      </c>
      <c r="AR2091" s="81" t="s">
        <v>121</v>
      </c>
      <c r="AS2091" s="81" t="s">
        <v>121</v>
      </c>
      <c r="AT2091" s="81" t="s">
        <v>121</v>
      </c>
      <c r="AU2091" s="82" t="s">
        <v>5500</v>
      </c>
      <c r="AV2091" s="134">
        <v>46099</v>
      </c>
      <c r="AW2091" s="85" t="s">
        <v>7564</v>
      </c>
      <c r="AX2091" s="85">
        <v>32710505</v>
      </c>
      <c r="BT2091" s="75">
        <f>IF(COUNTIF($C$3:C2091, C2091)=1, 1, 0)</f>
        <v>0</v>
      </c>
      <c r="BU2091" s="447" t="s">
        <v>7560</v>
      </c>
      <c r="BV2091" s="359">
        <v>46106</v>
      </c>
      <c r="BZ2091" s="87">
        <f t="shared" si="652"/>
        <v>11</v>
      </c>
      <c r="CB2091" s="88">
        <f t="shared" si="654"/>
        <v>13</v>
      </c>
      <c r="CC2091" s="89"/>
      <c r="CE2091" s="87">
        <f t="shared" si="642"/>
        <v>3</v>
      </c>
      <c r="CF2091" s="90">
        <v>8552050</v>
      </c>
      <c r="CG2091" s="90"/>
      <c r="CH2091" s="90">
        <v>8552050</v>
      </c>
      <c r="CI2091" s="22">
        <v>26314</v>
      </c>
      <c r="CJ2091" s="87">
        <f t="shared" si="643"/>
        <v>3</v>
      </c>
      <c r="CK2091" s="87">
        <f t="shared" si="644"/>
        <v>12</v>
      </c>
      <c r="CL2091" s="22" t="s">
        <v>5125</v>
      </c>
      <c r="CM2091" s="22" t="s">
        <v>7561</v>
      </c>
    </row>
    <row r="2092" spans="1:91" ht="14.45" customHeight="1" x14ac:dyDescent="0.25">
      <c r="A2092" s="75">
        <f t="shared" si="653"/>
        <v>2090</v>
      </c>
      <c r="B2092" s="70" t="s">
        <v>102</v>
      </c>
      <c r="C2092" s="506" t="s">
        <v>7556</v>
      </c>
      <c r="D2092" s="236">
        <v>145656690</v>
      </c>
      <c r="E2092" s="380">
        <v>5320007841</v>
      </c>
      <c r="F2092" s="353">
        <v>46090</v>
      </c>
      <c r="G2092" s="236" t="s">
        <v>2636</v>
      </c>
      <c r="H2092" s="236" t="s">
        <v>2213</v>
      </c>
      <c r="I2092" s="236" t="s">
        <v>105</v>
      </c>
      <c r="J2092" s="236" t="s">
        <v>518</v>
      </c>
      <c r="K2092" s="236" t="s">
        <v>242</v>
      </c>
      <c r="L2092" s="353">
        <v>46120</v>
      </c>
      <c r="M2092" s="236">
        <v>0</v>
      </c>
      <c r="N2092" s="22" t="s">
        <v>7562</v>
      </c>
      <c r="O2092" s="22" t="s">
        <v>7563</v>
      </c>
      <c r="P2092" s="22">
        <v>2830050333</v>
      </c>
      <c r="Q2092" s="353">
        <v>46099</v>
      </c>
      <c r="R2092" s="380">
        <v>1209394529</v>
      </c>
      <c r="S2092" s="380">
        <v>224336951</v>
      </c>
      <c r="T2092" s="353">
        <v>46099</v>
      </c>
      <c r="U2092" s="382">
        <v>6146.8890000000001</v>
      </c>
      <c r="V2092" s="382">
        <v>5983.97</v>
      </c>
      <c r="W2092" s="380">
        <v>7</v>
      </c>
      <c r="X2092" s="380">
        <v>0</v>
      </c>
      <c r="Y2092" s="445">
        <v>7267317262</v>
      </c>
      <c r="Z2092" s="380" t="s">
        <v>354</v>
      </c>
      <c r="AA2092" s="22" t="s">
        <v>719</v>
      </c>
      <c r="AB2092" s="236" t="s">
        <v>7533</v>
      </c>
      <c r="AC2092" s="506" t="s">
        <v>7556</v>
      </c>
      <c r="AD2092" s="75" t="s">
        <v>113</v>
      </c>
      <c r="AE2092" s="353">
        <v>46106</v>
      </c>
      <c r="AF2092" s="446">
        <v>46104.166666666664</v>
      </c>
      <c r="AG2092" s="446">
        <v>46101.375</v>
      </c>
      <c r="AH2092" s="446">
        <v>46101.375</v>
      </c>
      <c r="AI2092" s="502">
        <v>46104</v>
      </c>
      <c r="AJ2092" s="353">
        <v>46105</v>
      </c>
      <c r="AK2092" s="353">
        <v>46105</v>
      </c>
      <c r="AL2092" s="502">
        <v>46109</v>
      </c>
      <c r="AM2092" s="502">
        <v>46111</v>
      </c>
      <c r="AN2092" s="502">
        <v>46111</v>
      </c>
      <c r="AO2092" s="81" t="s">
        <v>121</v>
      </c>
      <c r="AP2092" s="81" t="s">
        <v>121</v>
      </c>
      <c r="AQ2092" s="81" t="s">
        <v>121</v>
      </c>
      <c r="AR2092" s="81" t="s">
        <v>121</v>
      </c>
      <c r="AS2092" s="81" t="s">
        <v>121</v>
      </c>
      <c r="AT2092" s="81" t="s">
        <v>121</v>
      </c>
      <c r="AU2092" s="82" t="s">
        <v>5500</v>
      </c>
      <c r="AV2092" s="134">
        <v>46099</v>
      </c>
      <c r="AW2092" s="85">
        <v>0</v>
      </c>
      <c r="AX2092" s="85">
        <v>0</v>
      </c>
      <c r="BT2092" s="75">
        <f>IF(COUNTIF($C$3:C2092, C2092)=1, 1, 0)</f>
        <v>0</v>
      </c>
      <c r="BU2092" s="447" t="s">
        <v>7560</v>
      </c>
      <c r="BV2092" s="359">
        <v>46106</v>
      </c>
      <c r="BZ2092" s="87">
        <f t="shared" si="652"/>
        <v>11</v>
      </c>
      <c r="CB2092" s="88">
        <f t="shared" si="654"/>
        <v>13</v>
      </c>
      <c r="CC2092" s="89"/>
      <c r="CE2092" s="87">
        <f t="shared" si="642"/>
        <v>3</v>
      </c>
      <c r="CF2092" s="90"/>
      <c r="CG2092" s="90"/>
      <c r="CH2092" s="90"/>
      <c r="CJ2092" s="87">
        <f t="shared" si="643"/>
        <v>3</v>
      </c>
      <c r="CK2092" s="87">
        <f t="shared" si="644"/>
        <v>12</v>
      </c>
      <c r="CL2092" s="22" t="s">
        <v>5125</v>
      </c>
      <c r="CM2092" s="22" t="s">
        <v>7561</v>
      </c>
    </row>
    <row r="2093" spans="1:91" ht="14.45" customHeight="1" x14ac:dyDescent="0.25">
      <c r="A2093" s="75">
        <f t="shared" si="653"/>
        <v>2091</v>
      </c>
      <c r="B2093" s="70" t="s">
        <v>102</v>
      </c>
      <c r="C2093" s="506" t="s">
        <v>7556</v>
      </c>
      <c r="D2093" s="236">
        <v>145693319</v>
      </c>
      <c r="E2093" s="380">
        <v>5320007938</v>
      </c>
      <c r="F2093" s="353">
        <v>46088</v>
      </c>
      <c r="G2093" s="236" t="s">
        <v>612</v>
      </c>
      <c r="H2093" s="236" t="s">
        <v>2213</v>
      </c>
      <c r="I2093" s="236" t="s">
        <v>105</v>
      </c>
      <c r="J2093" s="236" t="s">
        <v>518</v>
      </c>
      <c r="K2093" s="236" t="s">
        <v>242</v>
      </c>
      <c r="L2093" s="353">
        <v>46115</v>
      </c>
      <c r="M2093" s="236">
        <v>0</v>
      </c>
      <c r="N2093" s="22" t="s">
        <v>7565</v>
      </c>
      <c r="O2093" s="22" t="s">
        <v>7566</v>
      </c>
      <c r="P2093" s="22">
        <v>2830050342</v>
      </c>
      <c r="Q2093" s="353">
        <v>46100</v>
      </c>
      <c r="R2093" s="380">
        <v>1209394724</v>
      </c>
      <c r="S2093" s="380">
        <v>224335072</v>
      </c>
      <c r="T2093" s="353">
        <v>46100</v>
      </c>
      <c r="U2093" s="382">
        <v>3680.9810000000002</v>
      </c>
      <c r="V2093" s="382">
        <v>3583.4209999999998</v>
      </c>
      <c r="W2093" s="380">
        <v>4</v>
      </c>
      <c r="X2093" s="380">
        <v>0</v>
      </c>
      <c r="Y2093" s="445">
        <v>7267317254</v>
      </c>
      <c r="Z2093" s="380" t="s">
        <v>354</v>
      </c>
      <c r="AA2093" s="22" t="s">
        <v>719</v>
      </c>
      <c r="AB2093" s="236" t="s">
        <v>7533</v>
      </c>
      <c r="AC2093" s="506" t="s">
        <v>7556</v>
      </c>
      <c r="AD2093" s="75" t="s">
        <v>113</v>
      </c>
      <c r="AE2093" s="353">
        <v>46106</v>
      </c>
      <c r="AF2093" s="446">
        <v>46104.166666666664</v>
      </c>
      <c r="AG2093" s="446">
        <v>46101.375</v>
      </c>
      <c r="AH2093" s="446">
        <v>46101.375</v>
      </c>
      <c r="AI2093" s="502">
        <v>46104</v>
      </c>
      <c r="AJ2093" s="353">
        <v>46105</v>
      </c>
      <c r="AK2093" s="353">
        <v>46105</v>
      </c>
      <c r="AL2093" s="502">
        <v>46109</v>
      </c>
      <c r="AM2093" s="502">
        <v>46111</v>
      </c>
      <c r="AN2093" s="502">
        <v>46111</v>
      </c>
      <c r="AO2093" s="81" t="s">
        <v>121</v>
      </c>
      <c r="AP2093" s="81" t="s">
        <v>121</v>
      </c>
      <c r="AQ2093" s="81" t="s">
        <v>121</v>
      </c>
      <c r="AR2093" s="81" t="s">
        <v>121</v>
      </c>
      <c r="AS2093" s="81" t="s">
        <v>121</v>
      </c>
      <c r="AT2093" s="81" t="s">
        <v>121</v>
      </c>
      <c r="AU2093" s="82" t="s">
        <v>5500</v>
      </c>
      <c r="AV2093" s="134">
        <v>46100</v>
      </c>
      <c r="AW2093" s="85" t="s">
        <v>7567</v>
      </c>
      <c r="AX2093" s="85">
        <v>32712989</v>
      </c>
      <c r="BT2093" s="75">
        <f>IF(COUNTIF($C$3:C2093, C2093)=1, 1, 0)</f>
        <v>0</v>
      </c>
      <c r="BU2093" s="447" t="s">
        <v>7560</v>
      </c>
      <c r="BV2093" s="359">
        <v>46106</v>
      </c>
      <c r="BZ2093" s="87">
        <f t="shared" si="652"/>
        <v>10</v>
      </c>
      <c r="CB2093" s="88">
        <f t="shared" si="654"/>
        <v>13</v>
      </c>
      <c r="CC2093" s="89"/>
      <c r="CE2093" s="87">
        <f t="shared" si="642"/>
        <v>3</v>
      </c>
      <c r="CF2093" s="90"/>
      <c r="CG2093" s="90"/>
      <c r="CH2093" s="90"/>
      <c r="CJ2093" s="87">
        <f t="shared" si="643"/>
        <v>3</v>
      </c>
      <c r="CK2093" s="87">
        <f t="shared" si="644"/>
        <v>12</v>
      </c>
      <c r="CL2093" s="22" t="s">
        <v>5125</v>
      </c>
      <c r="CM2093" s="22" t="s">
        <v>7561</v>
      </c>
    </row>
    <row r="2094" spans="1:91" ht="14.45" customHeight="1" x14ac:dyDescent="0.25">
      <c r="A2094" s="75">
        <f t="shared" si="653"/>
        <v>2092</v>
      </c>
      <c r="B2094" s="70" t="s">
        <v>102</v>
      </c>
      <c r="C2094" s="506" t="s">
        <v>7556</v>
      </c>
      <c r="D2094" s="236">
        <v>145681652</v>
      </c>
      <c r="E2094" s="380">
        <v>5320007938</v>
      </c>
      <c r="F2094" s="353">
        <v>46088</v>
      </c>
      <c r="G2094" s="236" t="s">
        <v>591</v>
      </c>
      <c r="H2094" s="236" t="s">
        <v>2213</v>
      </c>
      <c r="I2094" s="236" t="s">
        <v>105</v>
      </c>
      <c r="J2094" s="236" t="s">
        <v>518</v>
      </c>
      <c r="K2094" s="236" t="s">
        <v>242</v>
      </c>
      <c r="L2094" s="353">
        <v>46115</v>
      </c>
      <c r="M2094" s="236">
        <v>40</v>
      </c>
      <c r="N2094" s="22" t="s">
        <v>7565</v>
      </c>
      <c r="O2094" s="22" t="s">
        <v>7566</v>
      </c>
      <c r="P2094" s="22">
        <v>2830050341</v>
      </c>
      <c r="Q2094" s="353">
        <v>46100</v>
      </c>
      <c r="R2094" s="380">
        <v>1209394723</v>
      </c>
      <c r="S2094" s="380">
        <v>224335067</v>
      </c>
      <c r="T2094" s="353">
        <v>46100</v>
      </c>
      <c r="U2094" s="382">
        <v>12563.698</v>
      </c>
      <c r="V2094" s="382">
        <v>12137.808999999999</v>
      </c>
      <c r="W2094" s="380">
        <v>14</v>
      </c>
      <c r="X2094" s="380">
        <v>0</v>
      </c>
      <c r="Y2094" s="445">
        <v>7267317254</v>
      </c>
      <c r="Z2094" s="380" t="s">
        <v>354</v>
      </c>
      <c r="AA2094" s="22" t="s">
        <v>719</v>
      </c>
      <c r="AB2094" s="236" t="s">
        <v>7533</v>
      </c>
      <c r="AC2094" s="506" t="s">
        <v>7556</v>
      </c>
      <c r="AD2094" s="75" t="s">
        <v>113</v>
      </c>
      <c r="AE2094" s="353">
        <v>46106</v>
      </c>
      <c r="AF2094" s="446">
        <v>46104.166666666664</v>
      </c>
      <c r="AG2094" s="446">
        <v>46101.375</v>
      </c>
      <c r="AH2094" s="446">
        <v>46101.375</v>
      </c>
      <c r="AI2094" s="502">
        <v>46104</v>
      </c>
      <c r="AJ2094" s="353">
        <v>46105</v>
      </c>
      <c r="AK2094" s="353">
        <v>46105</v>
      </c>
      <c r="AL2094" s="502">
        <v>46109</v>
      </c>
      <c r="AM2094" s="502">
        <v>46111</v>
      </c>
      <c r="AN2094" s="502">
        <v>46111</v>
      </c>
      <c r="AO2094" s="81" t="s">
        <v>121</v>
      </c>
      <c r="AP2094" s="81" t="s">
        <v>121</v>
      </c>
      <c r="AQ2094" s="81" t="s">
        <v>121</v>
      </c>
      <c r="AR2094" s="81" t="s">
        <v>121</v>
      </c>
      <c r="AS2094" s="81" t="s">
        <v>121</v>
      </c>
      <c r="AT2094" s="81" t="s">
        <v>121</v>
      </c>
      <c r="AU2094" s="82" t="s">
        <v>5500</v>
      </c>
      <c r="AV2094" s="134">
        <v>46100</v>
      </c>
      <c r="AW2094" s="75">
        <f>_xlfn.XLOOKUP(D2094,'[1]OPS Loading report'!$E:$E,'[1]OPS Loading report'!$G:$G)</f>
        <v>0</v>
      </c>
      <c r="AX2094" s="85">
        <v>0</v>
      </c>
      <c r="BT2094" s="75">
        <f>IF(COUNTIF($C$3:C2094, C2094)=1, 1, 0)</f>
        <v>0</v>
      </c>
      <c r="BU2094" s="447" t="s">
        <v>7560</v>
      </c>
      <c r="BV2094" s="359">
        <v>46106</v>
      </c>
      <c r="BZ2094" s="87">
        <f t="shared" si="652"/>
        <v>10</v>
      </c>
      <c r="CB2094" s="88">
        <f t="shared" si="654"/>
        <v>13</v>
      </c>
      <c r="CC2094" s="89"/>
      <c r="CE2094" s="87">
        <f t="shared" si="642"/>
        <v>3</v>
      </c>
      <c r="CF2094" s="90">
        <v>8552050</v>
      </c>
      <c r="CG2094" s="90"/>
      <c r="CH2094" s="90">
        <v>8552050</v>
      </c>
      <c r="CI2094" s="22">
        <v>26314</v>
      </c>
      <c r="CJ2094" s="87">
        <f t="shared" si="643"/>
        <v>3</v>
      </c>
      <c r="CK2094" s="87">
        <f t="shared" si="644"/>
        <v>12</v>
      </c>
      <c r="CL2094" s="22" t="s">
        <v>5125</v>
      </c>
      <c r="CM2094" s="22" t="s">
        <v>7561</v>
      </c>
    </row>
    <row r="2095" spans="1:91" ht="14.45" customHeight="1" x14ac:dyDescent="0.25">
      <c r="A2095" s="75">
        <f t="shared" si="653"/>
        <v>2093</v>
      </c>
      <c r="B2095" s="70" t="s">
        <v>102</v>
      </c>
      <c r="C2095" s="506" t="s">
        <v>7568</v>
      </c>
      <c r="D2095" s="236">
        <v>145681778</v>
      </c>
      <c r="E2095" s="380">
        <v>5320007950</v>
      </c>
      <c r="F2095" s="353">
        <v>46090</v>
      </c>
      <c r="G2095" s="236" t="s">
        <v>612</v>
      </c>
      <c r="H2095" s="236" t="s">
        <v>2213</v>
      </c>
      <c r="I2095" s="236" t="s">
        <v>105</v>
      </c>
      <c r="J2095" s="236" t="s">
        <v>518</v>
      </c>
      <c r="K2095" s="236" t="s">
        <v>242</v>
      </c>
      <c r="L2095" s="353">
        <v>46118</v>
      </c>
      <c r="M2095" s="236">
        <v>40</v>
      </c>
      <c r="N2095" s="22" t="s">
        <v>7569</v>
      </c>
      <c r="O2095" s="22" t="s">
        <v>7570</v>
      </c>
      <c r="P2095" s="22">
        <v>2830050303</v>
      </c>
      <c r="Q2095" s="353">
        <v>46099</v>
      </c>
      <c r="R2095" s="380">
        <v>1209394426</v>
      </c>
      <c r="S2095" s="380">
        <v>224335077</v>
      </c>
      <c r="T2095" s="353">
        <v>46099</v>
      </c>
      <c r="U2095" s="382">
        <v>6928.143</v>
      </c>
      <c r="V2095" s="382">
        <v>6679.9750000000004</v>
      </c>
      <c r="W2095" s="380">
        <v>10</v>
      </c>
      <c r="X2095" s="380">
        <v>0</v>
      </c>
      <c r="Y2095" s="445">
        <v>7267317263</v>
      </c>
      <c r="Z2095" s="380" t="s">
        <v>354</v>
      </c>
      <c r="AA2095" s="22" t="s">
        <v>719</v>
      </c>
      <c r="AB2095" s="236" t="s">
        <v>7533</v>
      </c>
      <c r="AC2095" s="506" t="s">
        <v>7568</v>
      </c>
      <c r="AD2095" s="75" t="s">
        <v>113</v>
      </c>
      <c r="AE2095" s="353">
        <v>46106</v>
      </c>
      <c r="AF2095" s="446">
        <v>46104.166666666664</v>
      </c>
      <c r="AG2095" s="446">
        <v>46101.375</v>
      </c>
      <c r="AH2095" s="446">
        <v>46101.375</v>
      </c>
      <c r="AI2095" s="502">
        <v>46104</v>
      </c>
      <c r="AJ2095" s="353">
        <v>46105</v>
      </c>
      <c r="AK2095" s="353">
        <v>46105</v>
      </c>
      <c r="AL2095" s="502">
        <v>46109</v>
      </c>
      <c r="AM2095" s="502">
        <v>46111</v>
      </c>
      <c r="AN2095" s="502">
        <v>46111</v>
      </c>
      <c r="AO2095" s="81" t="s">
        <v>121</v>
      </c>
      <c r="AP2095" s="81" t="s">
        <v>121</v>
      </c>
      <c r="AQ2095" s="81" t="s">
        <v>121</v>
      </c>
      <c r="AR2095" s="81" t="s">
        <v>121</v>
      </c>
      <c r="AS2095" s="81" t="s">
        <v>121</v>
      </c>
      <c r="AT2095" s="81" t="s">
        <v>121</v>
      </c>
      <c r="AU2095" s="82" t="s">
        <v>5500</v>
      </c>
      <c r="AV2095" s="134">
        <v>46099</v>
      </c>
      <c r="AW2095" s="85" t="s">
        <v>7571</v>
      </c>
      <c r="AX2095" s="85">
        <v>32712972</v>
      </c>
      <c r="BT2095" s="75">
        <f>IF(COUNTIF($C$3:C2095, C2095)=1, 1, 0)</f>
        <v>1</v>
      </c>
      <c r="BU2095" s="447" t="s">
        <v>7572</v>
      </c>
      <c r="BV2095" s="359">
        <v>46106</v>
      </c>
      <c r="BZ2095" s="87">
        <f t="shared" si="652"/>
        <v>11</v>
      </c>
      <c r="CB2095" s="88">
        <f t="shared" si="654"/>
        <v>13</v>
      </c>
      <c r="CC2095" s="89"/>
      <c r="CE2095" s="87">
        <f t="shared" si="642"/>
        <v>3</v>
      </c>
      <c r="CF2095" s="90">
        <v>8552050</v>
      </c>
      <c r="CG2095" s="90"/>
      <c r="CH2095" s="90">
        <v>8552050</v>
      </c>
      <c r="CI2095" s="22">
        <v>26314</v>
      </c>
      <c r="CJ2095" s="87">
        <f t="shared" si="643"/>
        <v>3</v>
      </c>
      <c r="CK2095" s="87">
        <f t="shared" si="644"/>
        <v>12</v>
      </c>
      <c r="CL2095" s="22" t="s">
        <v>5125</v>
      </c>
      <c r="CM2095" s="22" t="s">
        <v>7573</v>
      </c>
    </row>
    <row r="2096" spans="1:91" ht="14.45" customHeight="1" x14ac:dyDescent="0.25">
      <c r="A2096" s="75">
        <f t="shared" si="653"/>
        <v>2094</v>
      </c>
      <c r="B2096" s="70" t="s">
        <v>102</v>
      </c>
      <c r="C2096" s="506" t="s">
        <v>7568</v>
      </c>
      <c r="D2096" s="236">
        <v>145683127</v>
      </c>
      <c r="E2096" s="380">
        <v>5320007950</v>
      </c>
      <c r="F2096" s="353">
        <v>46090</v>
      </c>
      <c r="G2096" s="236" t="s">
        <v>612</v>
      </c>
      <c r="H2096" s="236" t="s">
        <v>2213</v>
      </c>
      <c r="I2096" s="236" t="s">
        <v>105</v>
      </c>
      <c r="J2096" s="236" t="s">
        <v>518</v>
      </c>
      <c r="K2096" s="236" t="s">
        <v>242</v>
      </c>
      <c r="L2096" s="353">
        <v>46118</v>
      </c>
      <c r="M2096" s="236">
        <v>0</v>
      </c>
      <c r="N2096" s="22" t="s">
        <v>7569</v>
      </c>
      <c r="O2096" s="22" t="s">
        <v>7570</v>
      </c>
      <c r="P2096" s="22">
        <v>2830050304</v>
      </c>
      <c r="Q2096" s="353">
        <v>46099</v>
      </c>
      <c r="R2096" s="380">
        <v>1209394428</v>
      </c>
      <c r="S2096" s="380">
        <v>224335086</v>
      </c>
      <c r="T2096" s="353">
        <v>46099</v>
      </c>
      <c r="U2096" s="382">
        <v>10172.785</v>
      </c>
      <c r="V2096" s="382">
        <v>9839.8430000000008</v>
      </c>
      <c r="W2096" s="380">
        <v>12</v>
      </c>
      <c r="X2096" s="380">
        <v>0</v>
      </c>
      <c r="Y2096" s="445">
        <v>7267317263</v>
      </c>
      <c r="Z2096" s="380" t="s">
        <v>354</v>
      </c>
      <c r="AA2096" s="22" t="s">
        <v>719</v>
      </c>
      <c r="AB2096" s="236" t="s">
        <v>7533</v>
      </c>
      <c r="AC2096" s="506" t="s">
        <v>7568</v>
      </c>
      <c r="AD2096" s="75" t="s">
        <v>113</v>
      </c>
      <c r="AE2096" s="353">
        <v>46106</v>
      </c>
      <c r="AF2096" s="446">
        <v>46104.166666666664</v>
      </c>
      <c r="AG2096" s="446">
        <v>46101.375</v>
      </c>
      <c r="AH2096" s="446">
        <v>46101.375</v>
      </c>
      <c r="AI2096" s="502">
        <v>46104</v>
      </c>
      <c r="AJ2096" s="353">
        <v>46105</v>
      </c>
      <c r="AK2096" s="353">
        <v>46105</v>
      </c>
      <c r="AL2096" s="502">
        <v>46109</v>
      </c>
      <c r="AM2096" s="502">
        <v>46111</v>
      </c>
      <c r="AN2096" s="502">
        <v>46111</v>
      </c>
      <c r="AO2096" s="81" t="s">
        <v>121</v>
      </c>
      <c r="AP2096" s="81" t="s">
        <v>121</v>
      </c>
      <c r="AQ2096" s="81" t="s">
        <v>121</v>
      </c>
      <c r="AR2096" s="81" t="s">
        <v>121</v>
      </c>
      <c r="AS2096" s="81" t="s">
        <v>121</v>
      </c>
      <c r="AT2096" s="81" t="s">
        <v>121</v>
      </c>
      <c r="AU2096" s="82" t="s">
        <v>5500</v>
      </c>
      <c r="AV2096" s="134">
        <v>46099</v>
      </c>
      <c r="AW2096" s="85">
        <v>0</v>
      </c>
      <c r="AX2096" s="85">
        <v>0</v>
      </c>
      <c r="BT2096" s="75">
        <f>IF(COUNTIF($C$3:C2096, C2096)=1, 1, 0)</f>
        <v>0</v>
      </c>
      <c r="BU2096" s="447" t="s">
        <v>7572</v>
      </c>
      <c r="BV2096" s="359">
        <v>46106</v>
      </c>
      <c r="BZ2096" s="87">
        <f t="shared" si="652"/>
        <v>11</v>
      </c>
      <c r="CB2096" s="88">
        <f t="shared" si="654"/>
        <v>13</v>
      </c>
      <c r="CC2096" s="89"/>
      <c r="CE2096" s="87">
        <f t="shared" si="642"/>
        <v>3</v>
      </c>
      <c r="CF2096" s="90"/>
      <c r="CG2096" s="90"/>
      <c r="CH2096" s="90"/>
      <c r="CJ2096" s="87">
        <f t="shared" si="643"/>
        <v>3</v>
      </c>
      <c r="CK2096" s="87">
        <f t="shared" si="644"/>
        <v>12</v>
      </c>
      <c r="CL2096" s="22" t="s">
        <v>5125</v>
      </c>
      <c r="CM2096" s="22" t="s">
        <v>7573</v>
      </c>
    </row>
    <row r="2097" spans="1:91" ht="14.45" customHeight="1" x14ac:dyDescent="0.25">
      <c r="A2097" s="75">
        <f t="shared" si="653"/>
        <v>2095</v>
      </c>
      <c r="B2097" s="70" t="s">
        <v>102</v>
      </c>
      <c r="C2097" s="445" t="s">
        <v>7550</v>
      </c>
      <c r="D2097" s="236">
        <v>145560043</v>
      </c>
      <c r="E2097" s="380"/>
      <c r="F2097" s="353">
        <v>46086</v>
      </c>
      <c r="G2097" s="236" t="s">
        <v>516</v>
      </c>
      <c r="H2097" s="236" t="s">
        <v>2213</v>
      </c>
      <c r="I2097" s="236" t="s">
        <v>105</v>
      </c>
      <c r="J2097" s="236" t="s">
        <v>518</v>
      </c>
      <c r="K2097" s="236" t="s">
        <v>242</v>
      </c>
      <c r="L2097" s="353">
        <v>46116</v>
      </c>
      <c r="M2097" s="236">
        <v>40</v>
      </c>
      <c r="N2097" s="22" t="s">
        <v>7574</v>
      </c>
      <c r="O2097" s="22" t="s">
        <v>7575</v>
      </c>
      <c r="P2097" s="22">
        <v>2830050301</v>
      </c>
      <c r="Q2097" s="353">
        <v>46099</v>
      </c>
      <c r="R2097" s="380">
        <v>1209394381</v>
      </c>
      <c r="S2097" s="380">
        <v>224336741</v>
      </c>
      <c r="T2097" s="353">
        <v>46099</v>
      </c>
      <c r="U2097" s="382">
        <v>18359.512999999999</v>
      </c>
      <c r="V2097" s="382">
        <v>17872.914000000001</v>
      </c>
      <c r="W2097" s="380">
        <v>20</v>
      </c>
      <c r="X2097" s="380">
        <v>0</v>
      </c>
      <c r="Y2097" s="445">
        <v>7267317255</v>
      </c>
      <c r="Z2097" s="380" t="s">
        <v>354</v>
      </c>
      <c r="AA2097" s="22" t="s">
        <v>719</v>
      </c>
      <c r="AB2097" s="236" t="s">
        <v>7533</v>
      </c>
      <c r="AC2097" s="445" t="s">
        <v>7550</v>
      </c>
      <c r="AD2097" s="75" t="s">
        <v>113</v>
      </c>
      <c r="AE2097" s="353">
        <v>46106</v>
      </c>
      <c r="AF2097" s="446">
        <v>46104.166666666664</v>
      </c>
      <c r="AG2097" s="446">
        <v>46101.375</v>
      </c>
      <c r="AH2097" s="446">
        <v>46101.375</v>
      </c>
      <c r="AI2097" s="502">
        <v>46104</v>
      </c>
      <c r="AJ2097" s="353">
        <v>46105</v>
      </c>
      <c r="AK2097" s="353">
        <v>46105</v>
      </c>
      <c r="AL2097" s="502">
        <v>46109</v>
      </c>
      <c r="AM2097" s="502">
        <v>46111</v>
      </c>
      <c r="AN2097" s="502">
        <v>46111</v>
      </c>
      <c r="AO2097" s="81">
        <f t="shared" ref="AO2097:AO2116" si="655">IF(AH2097&lt;AG2097,IF(AH2097=0,"",AH2097-1),IF(AG2097=0,"",AG2097-1))</f>
        <v>46100.375</v>
      </c>
      <c r="AP2097" s="81">
        <f t="shared" ref="AP2097:AP2116" si="656">IF(AH2097&lt;AG2097,IF(AH2097=0,"",AH2097),IF(AG2097=0,"",AG2097))</f>
        <v>46101.375</v>
      </c>
      <c r="AQ2097" s="81">
        <f t="shared" ref="AQ2097:AQ2116" si="657">IF(AH2097&lt;AG2097,IF(AH2097=0,"",AH2097),IF(AG2097=0,"",AG2097))</f>
        <v>46101.375</v>
      </c>
      <c r="AR2097" s="81">
        <f t="shared" ref="AR2097:AR2116" si="658">IF(AI2097=0,"",IF(AI2097&lt;AJ2097,AJ2097+1,AI2097+1))</f>
        <v>46106</v>
      </c>
      <c r="AS2097" s="81">
        <f t="shared" ref="AS2097:AS2116" si="659">IF(AI2097=0,"",IF(AE2097=0,IF(AJ2097=0,AI2097+2,AJ2097+2),AE2097+2))</f>
        <v>46108</v>
      </c>
      <c r="AT2097" s="81">
        <f t="shared" ref="AT2097:AT2116" si="660">IF(AI2097=0,"",IF(AI2097&lt;AJ2097,AJ2097+1,AI2097+1))</f>
        <v>46106</v>
      </c>
      <c r="AU2097" s="82" t="s">
        <v>5500</v>
      </c>
      <c r="AV2097" s="134">
        <v>46099</v>
      </c>
      <c r="AW2097" s="85" t="s">
        <v>7576</v>
      </c>
      <c r="AX2097" s="85">
        <v>32710626</v>
      </c>
      <c r="BT2097" s="75">
        <f>IF(COUNTIF($C$3:C2097, C2097)=1, 1, 0)</f>
        <v>0</v>
      </c>
      <c r="BU2097" s="447" t="s">
        <v>7554</v>
      </c>
      <c r="BV2097" s="359">
        <v>46107</v>
      </c>
      <c r="BZ2097" s="87">
        <f t="shared" si="652"/>
        <v>10</v>
      </c>
      <c r="CB2097" s="88">
        <f t="shared" si="654"/>
        <v>13</v>
      </c>
      <c r="CC2097" s="89"/>
      <c r="CE2097" s="87">
        <f t="shared" si="642"/>
        <v>3</v>
      </c>
      <c r="CF2097" s="90">
        <v>8552050</v>
      </c>
      <c r="CG2097" s="90"/>
      <c r="CH2097" s="90">
        <v>8552050</v>
      </c>
      <c r="CI2097" s="22">
        <v>26314</v>
      </c>
      <c r="CJ2097" s="87">
        <f t="shared" si="643"/>
        <v>3</v>
      </c>
      <c r="CK2097" s="87">
        <f t="shared" si="644"/>
        <v>12</v>
      </c>
      <c r="CL2097" s="22" t="s">
        <v>5125</v>
      </c>
      <c r="CM2097" s="22" t="s">
        <v>7555</v>
      </c>
    </row>
    <row r="2098" spans="1:91" ht="14.45" customHeight="1" x14ac:dyDescent="0.25">
      <c r="A2098" s="75">
        <f t="shared" si="653"/>
        <v>2096</v>
      </c>
      <c r="B2098" s="70" t="s">
        <v>102</v>
      </c>
      <c r="C2098" s="445" t="s">
        <v>7530</v>
      </c>
      <c r="D2098" s="236">
        <v>145560069</v>
      </c>
      <c r="E2098" s="380"/>
      <c r="F2098" s="353">
        <v>46086</v>
      </c>
      <c r="G2098" s="236" t="s">
        <v>516</v>
      </c>
      <c r="H2098" s="236" t="s">
        <v>2213</v>
      </c>
      <c r="I2098" s="236" t="s">
        <v>105</v>
      </c>
      <c r="J2098" s="236" t="s">
        <v>518</v>
      </c>
      <c r="K2098" s="236" t="s">
        <v>242</v>
      </c>
      <c r="L2098" s="353">
        <v>46116</v>
      </c>
      <c r="M2098" s="236">
        <v>40</v>
      </c>
      <c r="N2098" s="22" t="s">
        <v>7577</v>
      </c>
      <c r="O2098" s="22" t="s">
        <v>7578</v>
      </c>
      <c r="P2098" s="22">
        <v>2830050325</v>
      </c>
      <c r="Q2098" s="353">
        <v>46099</v>
      </c>
      <c r="R2098" s="380">
        <v>1209394494</v>
      </c>
      <c r="S2098" s="380">
        <v>224336780</v>
      </c>
      <c r="T2098" s="353">
        <v>46099</v>
      </c>
      <c r="U2098" s="382">
        <v>18462.165000000001</v>
      </c>
      <c r="V2098" s="382">
        <v>17972.958999999999</v>
      </c>
      <c r="W2098" s="380">
        <v>20</v>
      </c>
      <c r="X2098" s="380">
        <v>0</v>
      </c>
      <c r="Y2098" s="445">
        <v>7267317256</v>
      </c>
      <c r="Z2098" s="380" t="s">
        <v>354</v>
      </c>
      <c r="AA2098" s="22" t="s">
        <v>719</v>
      </c>
      <c r="AB2098" s="236" t="s">
        <v>7533</v>
      </c>
      <c r="AC2098" s="445" t="s">
        <v>7530</v>
      </c>
      <c r="AD2098" s="75" t="s">
        <v>113</v>
      </c>
      <c r="AE2098" s="353">
        <v>46106</v>
      </c>
      <c r="AF2098" s="446">
        <v>46104.166666666664</v>
      </c>
      <c r="AG2098" s="446">
        <v>46101.375</v>
      </c>
      <c r="AH2098" s="446">
        <v>46101.375</v>
      </c>
      <c r="AI2098" s="502">
        <v>46104</v>
      </c>
      <c r="AJ2098" s="353">
        <v>46105</v>
      </c>
      <c r="AK2098" s="353">
        <v>46105</v>
      </c>
      <c r="AL2098" s="502">
        <v>46109</v>
      </c>
      <c r="AM2098" s="502">
        <v>46111</v>
      </c>
      <c r="AN2098" s="502">
        <v>46111</v>
      </c>
      <c r="AO2098" s="81">
        <f t="shared" si="655"/>
        <v>46100.375</v>
      </c>
      <c r="AP2098" s="81">
        <f t="shared" si="656"/>
        <v>46101.375</v>
      </c>
      <c r="AQ2098" s="81">
        <f t="shared" si="657"/>
        <v>46101.375</v>
      </c>
      <c r="AR2098" s="81">
        <f t="shared" si="658"/>
        <v>46106</v>
      </c>
      <c r="AS2098" s="81">
        <f t="shared" si="659"/>
        <v>46108</v>
      </c>
      <c r="AT2098" s="81">
        <f t="shared" si="660"/>
        <v>46106</v>
      </c>
      <c r="AU2098" s="82" t="s">
        <v>5500</v>
      </c>
      <c r="AV2098" s="134">
        <v>46099</v>
      </c>
      <c r="AW2098" s="85" t="s">
        <v>7579</v>
      </c>
      <c r="AX2098" s="85">
        <v>32706330</v>
      </c>
      <c r="BT2098" s="75">
        <f>IF(COUNTIF($C$3:C2098, C2098)=1, 1, 0)</f>
        <v>0</v>
      </c>
      <c r="BU2098" s="447" t="s">
        <v>7535</v>
      </c>
      <c r="BV2098" s="359">
        <v>46107</v>
      </c>
      <c r="BZ2098" s="87">
        <f t="shared" si="652"/>
        <v>10</v>
      </c>
      <c r="CB2098" s="88">
        <f t="shared" si="654"/>
        <v>13</v>
      </c>
      <c r="CC2098" s="89"/>
      <c r="CE2098" s="87">
        <f t="shared" si="642"/>
        <v>3</v>
      </c>
      <c r="CF2098" s="90">
        <v>8552050</v>
      </c>
      <c r="CG2098" s="90"/>
      <c r="CH2098" s="90">
        <v>8552050</v>
      </c>
      <c r="CI2098" s="22">
        <v>26314</v>
      </c>
      <c r="CJ2098" s="87">
        <f t="shared" si="643"/>
        <v>3</v>
      </c>
      <c r="CK2098" s="87">
        <f t="shared" si="644"/>
        <v>12</v>
      </c>
      <c r="CL2098" s="22" t="s">
        <v>5125</v>
      </c>
      <c r="CM2098" s="22" t="s">
        <v>7536</v>
      </c>
    </row>
    <row r="2099" spans="1:91" ht="14.45" customHeight="1" x14ac:dyDescent="0.25">
      <c r="A2099" s="75">
        <f t="shared" si="653"/>
        <v>2097</v>
      </c>
      <c r="B2099" s="70" t="s">
        <v>102</v>
      </c>
      <c r="C2099" s="445" t="s">
        <v>7530</v>
      </c>
      <c r="D2099" s="236">
        <v>145648920</v>
      </c>
      <c r="E2099" s="380"/>
      <c r="F2099" s="353">
        <v>46086</v>
      </c>
      <c r="G2099" s="236" t="s">
        <v>516</v>
      </c>
      <c r="H2099" s="236" t="s">
        <v>2213</v>
      </c>
      <c r="I2099" s="236" t="s">
        <v>105</v>
      </c>
      <c r="J2099" s="236" t="s">
        <v>518</v>
      </c>
      <c r="K2099" s="236" t="s">
        <v>242</v>
      </c>
      <c r="L2099" s="353">
        <v>46116</v>
      </c>
      <c r="M2099" s="236">
        <v>40</v>
      </c>
      <c r="N2099" s="22" t="s">
        <v>7580</v>
      </c>
      <c r="O2099" s="22" t="s">
        <v>7581</v>
      </c>
      <c r="P2099" s="22">
        <v>2830050334</v>
      </c>
      <c r="Q2099" s="353">
        <v>46099</v>
      </c>
      <c r="R2099" s="380">
        <v>1209394532</v>
      </c>
      <c r="S2099" s="380">
        <v>224334518</v>
      </c>
      <c r="T2099" s="353">
        <v>46099</v>
      </c>
      <c r="U2099" s="382">
        <v>17765.511999999999</v>
      </c>
      <c r="V2099" s="382">
        <v>17294.659</v>
      </c>
      <c r="W2099" s="380">
        <v>20</v>
      </c>
      <c r="X2099" s="380">
        <v>0</v>
      </c>
      <c r="Y2099" s="445">
        <v>7267317257</v>
      </c>
      <c r="Z2099" s="380" t="s">
        <v>354</v>
      </c>
      <c r="AA2099" s="22" t="s">
        <v>719</v>
      </c>
      <c r="AB2099" s="236" t="s">
        <v>7533</v>
      </c>
      <c r="AC2099" s="445" t="s">
        <v>7530</v>
      </c>
      <c r="AD2099" s="75" t="s">
        <v>113</v>
      </c>
      <c r="AE2099" s="353">
        <v>46106</v>
      </c>
      <c r="AF2099" s="446">
        <v>46104.166666666664</v>
      </c>
      <c r="AG2099" s="446">
        <v>46101.375</v>
      </c>
      <c r="AH2099" s="446">
        <v>46101.375</v>
      </c>
      <c r="AI2099" s="502">
        <v>46104</v>
      </c>
      <c r="AJ2099" s="353">
        <v>46105</v>
      </c>
      <c r="AK2099" s="353">
        <v>46105</v>
      </c>
      <c r="AL2099" s="502">
        <v>46109</v>
      </c>
      <c r="AM2099" s="502">
        <v>46111</v>
      </c>
      <c r="AN2099" s="502">
        <v>46111</v>
      </c>
      <c r="AO2099" s="81">
        <f t="shared" si="655"/>
        <v>46100.375</v>
      </c>
      <c r="AP2099" s="81">
        <f t="shared" si="656"/>
        <v>46101.375</v>
      </c>
      <c r="AQ2099" s="81">
        <f t="shared" si="657"/>
        <v>46101.375</v>
      </c>
      <c r="AR2099" s="81">
        <f t="shared" si="658"/>
        <v>46106</v>
      </c>
      <c r="AS2099" s="81">
        <f t="shared" si="659"/>
        <v>46108</v>
      </c>
      <c r="AT2099" s="81">
        <f t="shared" si="660"/>
        <v>46106</v>
      </c>
      <c r="AU2099" s="82" t="s">
        <v>5500</v>
      </c>
      <c r="AV2099" s="134">
        <v>46099</v>
      </c>
      <c r="AW2099" s="85" t="s">
        <v>7582</v>
      </c>
      <c r="AX2099" s="85">
        <v>32710504</v>
      </c>
      <c r="BT2099" s="75">
        <f>IF(COUNTIF($C$3:C2099, C2099)=1, 1, 0)</f>
        <v>0</v>
      </c>
      <c r="BU2099" s="447" t="s">
        <v>7535</v>
      </c>
      <c r="BV2099" s="359">
        <v>46107</v>
      </c>
      <c r="BZ2099" s="87">
        <f t="shared" si="652"/>
        <v>10</v>
      </c>
      <c r="CB2099" s="88">
        <f t="shared" si="654"/>
        <v>13</v>
      </c>
      <c r="CC2099" s="89"/>
      <c r="CE2099" s="87">
        <f t="shared" si="642"/>
        <v>3</v>
      </c>
      <c r="CF2099" s="90">
        <v>8552050</v>
      </c>
      <c r="CG2099" s="90"/>
      <c r="CH2099" s="90">
        <v>8552050</v>
      </c>
      <c r="CI2099" s="22">
        <v>26314</v>
      </c>
      <c r="CJ2099" s="87">
        <f t="shared" si="643"/>
        <v>3</v>
      </c>
      <c r="CK2099" s="87">
        <f t="shared" si="644"/>
        <v>12</v>
      </c>
      <c r="CL2099" s="22" t="s">
        <v>5125</v>
      </c>
      <c r="CM2099" s="22" t="s">
        <v>7536</v>
      </c>
    </row>
    <row r="2100" spans="1:91" ht="14.45" customHeight="1" x14ac:dyDescent="0.25">
      <c r="A2100" s="75">
        <f t="shared" si="653"/>
        <v>2098</v>
      </c>
      <c r="B2100" s="260" t="s">
        <v>102</v>
      </c>
      <c r="C2100" s="98">
        <v>235600191971</v>
      </c>
      <c r="D2100" s="106">
        <v>145482427</v>
      </c>
      <c r="E2100" s="73"/>
      <c r="F2100" s="74">
        <v>46090</v>
      </c>
      <c r="G2100" s="75" t="s">
        <v>811</v>
      </c>
      <c r="H2100" s="75" t="s">
        <v>2213</v>
      </c>
      <c r="I2100" s="75" t="s">
        <v>105</v>
      </c>
      <c r="J2100" s="75" t="s">
        <v>518</v>
      </c>
      <c r="K2100" s="75" t="s">
        <v>242</v>
      </c>
      <c r="L2100" s="74">
        <v>46118</v>
      </c>
      <c r="M2100" s="73">
        <v>40</v>
      </c>
      <c r="N2100" s="75" t="s">
        <v>7583</v>
      </c>
      <c r="O2100" s="75" t="s">
        <v>7584</v>
      </c>
      <c r="P2100" s="75">
        <v>2830050280</v>
      </c>
      <c r="Q2100" s="74">
        <v>46098</v>
      </c>
      <c r="R2100" s="75">
        <v>1209394122</v>
      </c>
      <c r="S2100" s="75">
        <v>224328847</v>
      </c>
      <c r="T2100" s="74">
        <v>46098</v>
      </c>
      <c r="U2100" s="76">
        <v>19984.931</v>
      </c>
      <c r="V2100" s="76">
        <v>19417.817999999999</v>
      </c>
      <c r="W2100" s="75">
        <v>20</v>
      </c>
      <c r="X2100" s="75">
        <v>0</v>
      </c>
      <c r="Y2100" s="98">
        <v>235600191971</v>
      </c>
      <c r="Z2100" s="82" t="s">
        <v>128</v>
      </c>
      <c r="AA2100" s="75" t="s">
        <v>1649</v>
      </c>
      <c r="AB2100" s="236" t="s">
        <v>6642</v>
      </c>
      <c r="AC2100" s="98">
        <v>235600191971</v>
      </c>
      <c r="AD2100" s="75" t="s">
        <v>113</v>
      </c>
      <c r="AE2100" s="99">
        <v>46106</v>
      </c>
      <c r="AF2100" s="80">
        <v>46104.041666666664</v>
      </c>
      <c r="AG2100" s="80">
        <v>46101.583333333336</v>
      </c>
      <c r="AH2100" s="80">
        <v>46101.583333333336</v>
      </c>
      <c r="AI2100" s="99">
        <v>46104</v>
      </c>
      <c r="AJ2100" s="99">
        <v>46105</v>
      </c>
      <c r="AK2100" s="99">
        <v>46105</v>
      </c>
      <c r="AL2100" s="74">
        <v>46114</v>
      </c>
      <c r="AM2100" s="74">
        <v>46117</v>
      </c>
      <c r="AN2100" s="74">
        <v>46117</v>
      </c>
      <c r="AO2100" s="81">
        <f t="shared" si="655"/>
        <v>46100.583333333336</v>
      </c>
      <c r="AP2100" s="81">
        <f t="shared" si="656"/>
        <v>46101.583333333336</v>
      </c>
      <c r="AQ2100" s="81">
        <f t="shared" si="657"/>
        <v>46101.583333333336</v>
      </c>
      <c r="AR2100" s="81">
        <f t="shared" si="658"/>
        <v>46106</v>
      </c>
      <c r="AS2100" s="81">
        <f t="shared" si="659"/>
        <v>46108</v>
      </c>
      <c r="AT2100" s="81">
        <f t="shared" si="660"/>
        <v>46106</v>
      </c>
      <c r="AU2100" s="82" t="s">
        <v>5500</v>
      </c>
      <c r="AV2100" s="134">
        <v>46098</v>
      </c>
      <c r="AW2100" s="85" t="s">
        <v>7585</v>
      </c>
      <c r="AX2100" s="85" t="s">
        <v>7586</v>
      </c>
      <c r="BT2100" s="75">
        <f>IF(COUNTIF($C$3:C2100, C2100)=1, 1, 0)</f>
        <v>1</v>
      </c>
      <c r="BU2100" s="447" t="s">
        <v>7587</v>
      </c>
      <c r="BV2100" s="359">
        <v>46105</v>
      </c>
      <c r="BZ2100" s="87">
        <f t="shared" si="652"/>
        <v>11</v>
      </c>
      <c r="CB2100" s="88">
        <f t="shared" si="654"/>
        <v>13</v>
      </c>
      <c r="CC2100" s="89"/>
      <c r="CE2100" s="87">
        <f t="shared" si="642"/>
        <v>3</v>
      </c>
      <c r="CF2100" s="90">
        <v>18343500</v>
      </c>
      <c r="CG2100" s="90"/>
      <c r="CH2100" s="90">
        <v>18343500</v>
      </c>
      <c r="CI2100" s="22">
        <v>26205</v>
      </c>
      <c r="CJ2100" s="87">
        <f t="shared" si="643"/>
        <v>3</v>
      </c>
      <c r="CK2100" s="87">
        <f t="shared" si="644"/>
        <v>12</v>
      </c>
      <c r="CL2100" s="22" t="s">
        <v>5125</v>
      </c>
      <c r="CM2100" s="22" t="s">
        <v>7588</v>
      </c>
    </row>
    <row r="2101" spans="1:91" ht="14.45" customHeight="1" x14ac:dyDescent="0.25">
      <c r="A2101" s="75">
        <f t="shared" si="653"/>
        <v>2099</v>
      </c>
      <c r="B2101" s="260" t="s">
        <v>102</v>
      </c>
      <c r="C2101" s="98">
        <v>235600191971</v>
      </c>
      <c r="D2101" s="106">
        <v>145482428</v>
      </c>
      <c r="E2101" s="73"/>
      <c r="F2101" s="74">
        <v>46090</v>
      </c>
      <c r="G2101" s="75" t="s">
        <v>811</v>
      </c>
      <c r="H2101" s="75" t="s">
        <v>2213</v>
      </c>
      <c r="I2101" s="75" t="s">
        <v>105</v>
      </c>
      <c r="J2101" s="75" t="s">
        <v>518</v>
      </c>
      <c r="K2101" s="75" t="s">
        <v>242</v>
      </c>
      <c r="L2101" s="74">
        <v>46118</v>
      </c>
      <c r="M2101" s="73">
        <v>40</v>
      </c>
      <c r="N2101" s="75" t="s">
        <v>7589</v>
      </c>
      <c r="O2101" s="75" t="s">
        <v>7590</v>
      </c>
      <c r="P2101" s="75">
        <v>2830050281</v>
      </c>
      <c r="Q2101" s="74">
        <v>46098</v>
      </c>
      <c r="R2101" s="75">
        <v>1209394123</v>
      </c>
      <c r="S2101" s="75">
        <v>224328853</v>
      </c>
      <c r="T2101" s="74">
        <v>46098</v>
      </c>
      <c r="U2101" s="76">
        <v>19998.546999999999</v>
      </c>
      <c r="V2101" s="76">
        <v>19431.021000000001</v>
      </c>
      <c r="W2101" s="75">
        <v>20</v>
      </c>
      <c r="X2101" s="75">
        <v>0</v>
      </c>
      <c r="Y2101" s="98">
        <v>235600191997</v>
      </c>
      <c r="Z2101" s="82" t="s">
        <v>128</v>
      </c>
      <c r="AA2101" s="75" t="s">
        <v>1649</v>
      </c>
      <c r="AB2101" s="75" t="s">
        <v>6642</v>
      </c>
      <c r="AC2101" s="98">
        <v>235600191971</v>
      </c>
      <c r="AD2101" s="75" t="s">
        <v>113</v>
      </c>
      <c r="AE2101" s="99">
        <v>46106</v>
      </c>
      <c r="AF2101" s="80">
        <v>46104.041666666664</v>
      </c>
      <c r="AG2101" s="80">
        <v>46101.583333333336</v>
      </c>
      <c r="AH2101" s="80">
        <v>46101.583333333336</v>
      </c>
      <c r="AI2101" s="99">
        <v>46104</v>
      </c>
      <c r="AJ2101" s="99">
        <v>46105</v>
      </c>
      <c r="AK2101" s="99">
        <v>46105</v>
      </c>
      <c r="AL2101" s="74">
        <v>46114</v>
      </c>
      <c r="AM2101" s="74">
        <v>46117</v>
      </c>
      <c r="AN2101" s="74">
        <v>46117</v>
      </c>
      <c r="AO2101" s="81">
        <f t="shared" si="655"/>
        <v>46100.583333333336</v>
      </c>
      <c r="AP2101" s="81">
        <f t="shared" si="656"/>
        <v>46101.583333333336</v>
      </c>
      <c r="AQ2101" s="81">
        <f t="shared" si="657"/>
        <v>46101.583333333336</v>
      </c>
      <c r="AR2101" s="81">
        <f t="shared" si="658"/>
        <v>46106</v>
      </c>
      <c r="AS2101" s="81">
        <f t="shared" si="659"/>
        <v>46108</v>
      </c>
      <c r="AT2101" s="81">
        <f t="shared" si="660"/>
        <v>46106</v>
      </c>
      <c r="AU2101" s="82" t="s">
        <v>5500</v>
      </c>
      <c r="AV2101" s="134">
        <v>46098</v>
      </c>
      <c r="AW2101" s="85" t="s">
        <v>7591</v>
      </c>
      <c r="AX2101" s="85" t="s">
        <v>7592</v>
      </c>
      <c r="BT2101" s="75">
        <f>IF(COUNTIF($C$3:C2101, C2101)=1, 1, 0)</f>
        <v>0</v>
      </c>
      <c r="BU2101" s="447" t="s">
        <v>7587</v>
      </c>
      <c r="BV2101" s="359">
        <v>46105</v>
      </c>
      <c r="BZ2101" s="87">
        <f t="shared" si="652"/>
        <v>11</v>
      </c>
      <c r="CB2101" s="88">
        <f t="shared" si="654"/>
        <v>13</v>
      </c>
      <c r="CC2101" s="89"/>
      <c r="CE2101" s="87">
        <f t="shared" si="642"/>
        <v>3</v>
      </c>
      <c r="CF2101" s="90">
        <v>18343500</v>
      </c>
      <c r="CG2101" s="90"/>
      <c r="CH2101" s="90">
        <v>18343500</v>
      </c>
      <c r="CI2101" s="22">
        <v>26205</v>
      </c>
      <c r="CJ2101" s="87">
        <f t="shared" si="643"/>
        <v>3</v>
      </c>
      <c r="CK2101" s="87">
        <f t="shared" si="644"/>
        <v>12</v>
      </c>
      <c r="CL2101" s="22" t="s">
        <v>5125</v>
      </c>
      <c r="CM2101" s="22" t="s">
        <v>7588</v>
      </c>
    </row>
    <row r="2102" spans="1:91" ht="14.45" customHeight="1" x14ac:dyDescent="0.25">
      <c r="A2102" s="75">
        <f t="shared" si="653"/>
        <v>2100</v>
      </c>
      <c r="B2102" s="260" t="s">
        <v>102</v>
      </c>
      <c r="C2102" s="220">
        <v>235600192004</v>
      </c>
      <c r="D2102" s="106">
        <v>145560095</v>
      </c>
      <c r="E2102" s="73"/>
      <c r="F2102" s="74">
        <v>46090</v>
      </c>
      <c r="G2102" s="75" t="s">
        <v>516</v>
      </c>
      <c r="H2102" s="75" t="s">
        <v>2213</v>
      </c>
      <c r="I2102" s="75" t="s">
        <v>105</v>
      </c>
      <c r="J2102" s="75" t="s">
        <v>518</v>
      </c>
      <c r="K2102" s="75" t="s">
        <v>242</v>
      </c>
      <c r="L2102" s="74">
        <v>46118</v>
      </c>
      <c r="M2102" s="73">
        <v>40</v>
      </c>
      <c r="N2102" s="75" t="s">
        <v>7593</v>
      </c>
      <c r="O2102" s="75" t="s">
        <v>7594</v>
      </c>
      <c r="P2102" s="75">
        <v>2830050245</v>
      </c>
      <c r="Q2102" s="74">
        <v>46098</v>
      </c>
      <c r="R2102" s="75">
        <v>1209394009</v>
      </c>
      <c r="S2102" s="75">
        <v>224328701</v>
      </c>
      <c r="T2102" s="74">
        <v>46098</v>
      </c>
      <c r="U2102" s="76">
        <v>15167.666999999999</v>
      </c>
      <c r="V2102" s="76">
        <v>14817.931</v>
      </c>
      <c r="W2102" s="75">
        <v>18</v>
      </c>
      <c r="X2102" s="75">
        <v>0</v>
      </c>
      <c r="Y2102" s="98">
        <v>235600192004</v>
      </c>
      <c r="Z2102" s="82" t="s">
        <v>128</v>
      </c>
      <c r="AA2102" s="75" t="s">
        <v>1649</v>
      </c>
      <c r="AB2102" s="75" t="s">
        <v>6642</v>
      </c>
      <c r="AC2102" s="98">
        <v>235600192004</v>
      </c>
      <c r="AD2102" s="75" t="s">
        <v>113</v>
      </c>
      <c r="AE2102" s="99">
        <v>46106</v>
      </c>
      <c r="AF2102" s="80">
        <v>46104.041666666664</v>
      </c>
      <c r="AG2102" s="80">
        <v>46101.583333333336</v>
      </c>
      <c r="AH2102" s="80">
        <v>46101.583333333336</v>
      </c>
      <c r="AI2102" s="99">
        <v>46104</v>
      </c>
      <c r="AJ2102" s="99">
        <v>46105</v>
      </c>
      <c r="AK2102" s="99">
        <v>46105</v>
      </c>
      <c r="AL2102" s="74">
        <v>46114</v>
      </c>
      <c r="AM2102" s="74">
        <v>46117</v>
      </c>
      <c r="AN2102" s="74">
        <v>46117</v>
      </c>
      <c r="AO2102" s="81">
        <f t="shared" si="655"/>
        <v>46100.583333333336</v>
      </c>
      <c r="AP2102" s="81">
        <f t="shared" si="656"/>
        <v>46101.583333333336</v>
      </c>
      <c r="AQ2102" s="81">
        <f t="shared" si="657"/>
        <v>46101.583333333336</v>
      </c>
      <c r="AR2102" s="81">
        <f t="shared" si="658"/>
        <v>46106</v>
      </c>
      <c r="AS2102" s="81">
        <f t="shared" si="659"/>
        <v>46108</v>
      </c>
      <c r="AT2102" s="81">
        <f t="shared" si="660"/>
        <v>46106</v>
      </c>
      <c r="AU2102" s="82" t="s">
        <v>5500</v>
      </c>
      <c r="AV2102" s="134">
        <v>46098</v>
      </c>
      <c r="AW2102" s="85" t="s">
        <v>7595</v>
      </c>
      <c r="AX2102" s="85" t="s">
        <v>7596</v>
      </c>
      <c r="BT2102" s="75">
        <f>IF(COUNTIF($C$3:C2102, C2102)=1, 1, 0)</f>
        <v>1</v>
      </c>
      <c r="BU2102" s="447" t="s">
        <v>7597</v>
      </c>
      <c r="BV2102" s="359">
        <v>46105</v>
      </c>
      <c r="BZ2102" s="87">
        <f t="shared" si="652"/>
        <v>11</v>
      </c>
      <c r="CB2102" s="88">
        <f t="shared" si="654"/>
        <v>13</v>
      </c>
      <c r="CC2102" s="89"/>
      <c r="CE2102" s="87">
        <f t="shared" si="642"/>
        <v>3</v>
      </c>
      <c r="CF2102" s="90">
        <v>18343500</v>
      </c>
      <c r="CG2102" s="90"/>
      <c r="CH2102" s="90">
        <v>18343500</v>
      </c>
      <c r="CI2102" s="22">
        <v>26205</v>
      </c>
      <c r="CJ2102" s="87">
        <f t="shared" si="643"/>
        <v>3</v>
      </c>
      <c r="CK2102" s="87">
        <f t="shared" si="644"/>
        <v>12</v>
      </c>
      <c r="CL2102" s="22" t="s">
        <v>5125</v>
      </c>
      <c r="CM2102" s="22" t="s">
        <v>7598</v>
      </c>
    </row>
    <row r="2103" spans="1:91" ht="14.45" customHeight="1" x14ac:dyDescent="0.25">
      <c r="A2103" s="75">
        <f t="shared" si="653"/>
        <v>2101</v>
      </c>
      <c r="B2103" s="260" t="s">
        <v>102</v>
      </c>
      <c r="C2103" s="98">
        <v>235600191971</v>
      </c>
      <c r="D2103" s="106">
        <v>145560528</v>
      </c>
      <c r="E2103" s="73"/>
      <c r="F2103" s="74">
        <v>46090</v>
      </c>
      <c r="G2103" s="75" t="s">
        <v>532</v>
      </c>
      <c r="H2103" s="75" t="s">
        <v>2213</v>
      </c>
      <c r="I2103" s="75" t="s">
        <v>105</v>
      </c>
      <c r="J2103" s="75" t="s">
        <v>518</v>
      </c>
      <c r="K2103" s="75" t="s">
        <v>242</v>
      </c>
      <c r="L2103" s="74">
        <v>46118</v>
      </c>
      <c r="M2103" s="73">
        <v>40</v>
      </c>
      <c r="N2103" s="75" t="s">
        <v>7599</v>
      </c>
      <c r="O2103" s="75" t="s">
        <v>7600</v>
      </c>
      <c r="P2103" s="75">
        <v>2830050260</v>
      </c>
      <c r="Q2103" s="74">
        <v>46098</v>
      </c>
      <c r="R2103" s="75">
        <v>1209394075</v>
      </c>
      <c r="S2103" s="75">
        <v>224328861</v>
      </c>
      <c r="T2103" s="74">
        <v>46098</v>
      </c>
      <c r="U2103" s="76">
        <v>18255.542000000001</v>
      </c>
      <c r="V2103" s="76">
        <v>17834.612000000001</v>
      </c>
      <c r="W2103" s="75">
        <v>20</v>
      </c>
      <c r="X2103" s="75">
        <v>0</v>
      </c>
      <c r="Y2103" s="98">
        <v>235600192012</v>
      </c>
      <c r="Z2103" s="82" t="s">
        <v>128</v>
      </c>
      <c r="AA2103" s="75" t="s">
        <v>1649</v>
      </c>
      <c r="AB2103" s="75" t="s">
        <v>6642</v>
      </c>
      <c r="AC2103" s="98">
        <v>235600191971</v>
      </c>
      <c r="AD2103" s="75" t="s">
        <v>113</v>
      </c>
      <c r="AE2103" s="99">
        <v>46106</v>
      </c>
      <c r="AF2103" s="80">
        <v>46104.041666666664</v>
      </c>
      <c r="AG2103" s="80">
        <v>46101.583333333336</v>
      </c>
      <c r="AH2103" s="80">
        <v>46101.583333333336</v>
      </c>
      <c r="AI2103" s="99">
        <v>46104</v>
      </c>
      <c r="AJ2103" s="99">
        <v>46105</v>
      </c>
      <c r="AK2103" s="99">
        <v>46105</v>
      </c>
      <c r="AL2103" s="74">
        <v>46114</v>
      </c>
      <c r="AM2103" s="74">
        <v>46117</v>
      </c>
      <c r="AN2103" s="74">
        <v>46117</v>
      </c>
      <c r="AO2103" s="81">
        <f t="shared" si="655"/>
        <v>46100.583333333336</v>
      </c>
      <c r="AP2103" s="81">
        <f t="shared" si="656"/>
        <v>46101.583333333336</v>
      </c>
      <c r="AQ2103" s="81">
        <f t="shared" si="657"/>
        <v>46101.583333333336</v>
      </c>
      <c r="AR2103" s="81">
        <f t="shared" si="658"/>
        <v>46106</v>
      </c>
      <c r="AS2103" s="81">
        <f t="shared" si="659"/>
        <v>46108</v>
      </c>
      <c r="AT2103" s="81">
        <f t="shared" si="660"/>
        <v>46106</v>
      </c>
      <c r="AU2103" s="82" t="s">
        <v>5500</v>
      </c>
      <c r="AV2103" s="134">
        <v>46098</v>
      </c>
      <c r="AW2103" s="85" t="s">
        <v>7601</v>
      </c>
      <c r="AX2103" s="85" t="s">
        <v>7602</v>
      </c>
      <c r="BT2103" s="75">
        <f>IF(COUNTIF($C$3:C2103, C2103)=1, 1, 0)</f>
        <v>0</v>
      </c>
      <c r="BU2103" s="447" t="s">
        <v>7587</v>
      </c>
      <c r="BV2103" s="359">
        <v>46105</v>
      </c>
      <c r="BZ2103" s="87">
        <f t="shared" si="652"/>
        <v>11</v>
      </c>
      <c r="CB2103" s="88">
        <f t="shared" si="654"/>
        <v>13</v>
      </c>
      <c r="CC2103" s="89"/>
      <c r="CE2103" s="87">
        <f t="shared" si="642"/>
        <v>3</v>
      </c>
      <c r="CF2103" s="90">
        <v>18343500</v>
      </c>
      <c r="CG2103" s="90"/>
      <c r="CH2103" s="90">
        <v>18343500</v>
      </c>
      <c r="CI2103" s="22">
        <v>26205</v>
      </c>
      <c r="CJ2103" s="87">
        <f t="shared" si="643"/>
        <v>3</v>
      </c>
      <c r="CK2103" s="87">
        <f t="shared" si="644"/>
        <v>12</v>
      </c>
      <c r="CL2103" s="22" t="s">
        <v>5125</v>
      </c>
      <c r="CM2103" s="22" t="s">
        <v>7588</v>
      </c>
    </row>
    <row r="2104" spans="1:91" ht="14.45" customHeight="1" x14ac:dyDescent="0.25">
      <c r="A2104" s="75">
        <f t="shared" si="653"/>
        <v>2102</v>
      </c>
      <c r="B2104" s="260" t="s">
        <v>102</v>
      </c>
      <c r="C2104" s="445">
        <v>235600192021</v>
      </c>
      <c r="D2104" s="236">
        <v>145560531</v>
      </c>
      <c r="E2104" s="380"/>
      <c r="F2104" s="353">
        <v>46090</v>
      </c>
      <c r="G2104" s="236" t="s">
        <v>532</v>
      </c>
      <c r="H2104" s="236" t="s">
        <v>2213</v>
      </c>
      <c r="I2104" s="236" t="s">
        <v>105</v>
      </c>
      <c r="J2104" s="236" t="s">
        <v>518</v>
      </c>
      <c r="K2104" s="236" t="s">
        <v>242</v>
      </c>
      <c r="L2104" s="353">
        <v>46118</v>
      </c>
      <c r="M2104" s="236">
        <v>40</v>
      </c>
      <c r="N2104" s="22" t="s">
        <v>7603</v>
      </c>
      <c r="O2104" s="22" t="s">
        <v>7604</v>
      </c>
      <c r="P2104" s="22">
        <v>2830050262</v>
      </c>
      <c r="Q2104" s="353">
        <v>46098</v>
      </c>
      <c r="R2104" s="380">
        <v>1209394086</v>
      </c>
      <c r="S2104" s="380">
        <v>224328867</v>
      </c>
      <c r="T2104" s="353">
        <v>46098</v>
      </c>
      <c r="U2104" s="382">
        <v>18227.155999999999</v>
      </c>
      <c r="V2104" s="382">
        <v>17806.88</v>
      </c>
      <c r="W2104" s="380">
        <v>20</v>
      </c>
      <c r="X2104" s="380">
        <v>0</v>
      </c>
      <c r="Y2104" s="445">
        <v>235600192021</v>
      </c>
      <c r="Z2104" s="380" t="s">
        <v>128</v>
      </c>
      <c r="AA2104" s="22" t="s">
        <v>1649</v>
      </c>
      <c r="AB2104" s="236" t="s">
        <v>6642</v>
      </c>
      <c r="AC2104" s="445">
        <v>235600192021</v>
      </c>
      <c r="AD2104" s="75" t="s">
        <v>113</v>
      </c>
      <c r="AE2104" s="502">
        <v>46106</v>
      </c>
      <c r="AF2104" s="446">
        <v>46104.041666666664</v>
      </c>
      <c r="AG2104" s="446">
        <v>46101.583333333336</v>
      </c>
      <c r="AH2104" s="446">
        <v>46102.375</v>
      </c>
      <c r="AI2104" s="502">
        <v>46104</v>
      </c>
      <c r="AK2104" s="502">
        <v>46105</v>
      </c>
      <c r="AL2104" s="502">
        <v>46114</v>
      </c>
      <c r="AN2104" s="74">
        <v>46117</v>
      </c>
      <c r="AO2104" s="81">
        <f t="shared" si="655"/>
        <v>46100.583333333336</v>
      </c>
      <c r="AP2104" s="81">
        <f t="shared" si="656"/>
        <v>46101.583333333336</v>
      </c>
      <c r="AQ2104" s="81">
        <f t="shared" si="657"/>
        <v>46101.583333333336</v>
      </c>
      <c r="AR2104" s="81">
        <f t="shared" si="658"/>
        <v>46105</v>
      </c>
      <c r="AS2104" s="81">
        <f t="shared" si="659"/>
        <v>46108</v>
      </c>
      <c r="AT2104" s="81">
        <f t="shared" si="660"/>
        <v>46105</v>
      </c>
      <c r="AU2104" s="82" t="s">
        <v>5500</v>
      </c>
      <c r="AV2104" s="134">
        <v>46098</v>
      </c>
      <c r="AW2104" s="85" t="s">
        <v>7605</v>
      </c>
      <c r="AX2104" s="85" t="s">
        <v>7606</v>
      </c>
      <c r="BT2104" s="75">
        <f>IF(COUNTIF($C$3:C2104, C2104)=1, 1, 0)</f>
        <v>1</v>
      </c>
      <c r="BU2104" s="447" t="s">
        <v>7607</v>
      </c>
      <c r="BV2104" s="359">
        <v>46105</v>
      </c>
      <c r="BZ2104" s="87">
        <f t="shared" si="652"/>
        <v>11</v>
      </c>
      <c r="CB2104" s="88">
        <f t="shared" si="654"/>
        <v>13</v>
      </c>
      <c r="CC2104" s="89"/>
      <c r="CE2104" s="87">
        <f t="shared" si="642"/>
        <v>3</v>
      </c>
      <c r="CF2104" s="90">
        <v>18343500</v>
      </c>
      <c r="CG2104" s="90"/>
      <c r="CH2104" s="90">
        <v>18343500</v>
      </c>
      <c r="CI2104" s="91">
        <v>26205</v>
      </c>
      <c r="CJ2104" s="87">
        <f t="shared" si="643"/>
        <v>3</v>
      </c>
      <c r="CK2104" s="87">
        <f t="shared" si="644"/>
        <v>12</v>
      </c>
      <c r="CL2104" s="22" t="s">
        <v>5125</v>
      </c>
      <c r="CM2104" s="22" t="s">
        <v>7608</v>
      </c>
    </row>
    <row r="2105" spans="1:91" ht="14.45" customHeight="1" x14ac:dyDescent="0.25">
      <c r="A2105" s="75">
        <f t="shared" si="653"/>
        <v>2103</v>
      </c>
      <c r="B2105" s="260" t="s">
        <v>102</v>
      </c>
      <c r="C2105" s="220">
        <v>235600192004</v>
      </c>
      <c r="D2105" s="106">
        <v>145560542</v>
      </c>
      <c r="E2105" s="73"/>
      <c r="F2105" s="74">
        <v>46090</v>
      </c>
      <c r="G2105" s="75" t="s">
        <v>532</v>
      </c>
      <c r="H2105" s="75" t="s">
        <v>2213</v>
      </c>
      <c r="I2105" s="75" t="s">
        <v>105</v>
      </c>
      <c r="J2105" s="75" t="s">
        <v>518</v>
      </c>
      <c r="K2105" s="75" t="s">
        <v>242</v>
      </c>
      <c r="L2105" s="74">
        <v>46118</v>
      </c>
      <c r="M2105" s="73">
        <v>40</v>
      </c>
      <c r="N2105" s="75" t="s">
        <v>7609</v>
      </c>
      <c r="O2105" s="75" t="s">
        <v>7610</v>
      </c>
      <c r="P2105" s="75">
        <v>2830050248</v>
      </c>
      <c r="Q2105" s="74">
        <v>46098</v>
      </c>
      <c r="R2105" s="75">
        <v>1209394048</v>
      </c>
      <c r="S2105" s="75">
        <v>224328877</v>
      </c>
      <c r="T2105" s="74">
        <v>46098</v>
      </c>
      <c r="U2105" s="76">
        <v>17700.741999999998</v>
      </c>
      <c r="V2105" s="76">
        <v>17292.595000000001</v>
      </c>
      <c r="W2105" s="75">
        <v>20</v>
      </c>
      <c r="X2105" s="75">
        <v>0</v>
      </c>
      <c r="Y2105" s="98">
        <v>235600192039</v>
      </c>
      <c r="Z2105" s="82" t="s">
        <v>128</v>
      </c>
      <c r="AA2105" s="75" t="s">
        <v>1649</v>
      </c>
      <c r="AB2105" s="75" t="s">
        <v>6642</v>
      </c>
      <c r="AC2105" s="98">
        <v>235600192004</v>
      </c>
      <c r="AD2105" s="75" t="s">
        <v>113</v>
      </c>
      <c r="AE2105" s="99">
        <v>46106</v>
      </c>
      <c r="AF2105" s="80">
        <v>46104.041666666664</v>
      </c>
      <c r="AG2105" s="80">
        <v>46101.583333333336</v>
      </c>
      <c r="AH2105" s="80">
        <v>46101.583333333336</v>
      </c>
      <c r="AI2105" s="99">
        <v>46104</v>
      </c>
      <c r="AJ2105" s="99">
        <v>46105</v>
      </c>
      <c r="AK2105" s="99">
        <v>46105</v>
      </c>
      <c r="AL2105" s="74">
        <v>46114</v>
      </c>
      <c r="AM2105" s="74">
        <v>46117</v>
      </c>
      <c r="AN2105" s="74">
        <v>46117</v>
      </c>
      <c r="AO2105" s="81">
        <f t="shared" si="655"/>
        <v>46100.583333333336</v>
      </c>
      <c r="AP2105" s="81">
        <f t="shared" si="656"/>
        <v>46101.583333333336</v>
      </c>
      <c r="AQ2105" s="81">
        <f t="shared" si="657"/>
        <v>46101.583333333336</v>
      </c>
      <c r="AR2105" s="81">
        <f t="shared" si="658"/>
        <v>46106</v>
      </c>
      <c r="AS2105" s="81">
        <f t="shared" si="659"/>
        <v>46108</v>
      </c>
      <c r="AT2105" s="81">
        <f t="shared" si="660"/>
        <v>46106</v>
      </c>
      <c r="AU2105" s="241" t="s">
        <v>5500</v>
      </c>
      <c r="AV2105" s="134">
        <v>46098</v>
      </c>
      <c r="AW2105" s="85" t="s">
        <v>7611</v>
      </c>
      <c r="AX2105" s="85" t="s">
        <v>7612</v>
      </c>
      <c r="BT2105" s="75">
        <f>IF(COUNTIF($C$3:C2105, C2105)=1, 1, 0)</f>
        <v>0</v>
      </c>
      <c r="BU2105" s="447" t="s">
        <v>7597</v>
      </c>
      <c r="BV2105" s="359">
        <v>46105</v>
      </c>
      <c r="BZ2105" s="87">
        <f t="shared" si="652"/>
        <v>11</v>
      </c>
      <c r="CB2105" s="88">
        <f t="shared" si="654"/>
        <v>13</v>
      </c>
      <c r="CC2105" s="89"/>
      <c r="CE2105" s="87">
        <f t="shared" si="642"/>
        <v>3</v>
      </c>
      <c r="CF2105" s="90">
        <v>18343500</v>
      </c>
      <c r="CG2105" s="90"/>
      <c r="CH2105" s="90">
        <v>18343500</v>
      </c>
      <c r="CI2105" s="22">
        <v>26205</v>
      </c>
      <c r="CJ2105" s="87">
        <f t="shared" si="643"/>
        <v>3</v>
      </c>
      <c r="CK2105" s="87">
        <f t="shared" si="644"/>
        <v>12</v>
      </c>
      <c r="CL2105" s="22" t="s">
        <v>5125</v>
      </c>
      <c r="CM2105" s="22" t="s">
        <v>7598</v>
      </c>
    </row>
    <row r="2106" spans="1:91" ht="14.45" customHeight="1" x14ac:dyDescent="0.25">
      <c r="A2106" s="75">
        <f t="shared" si="653"/>
        <v>2104</v>
      </c>
      <c r="B2106" s="70" t="s">
        <v>102</v>
      </c>
      <c r="C2106" s="445" t="s">
        <v>7550</v>
      </c>
      <c r="D2106" s="236">
        <v>145633830</v>
      </c>
      <c r="E2106" s="380"/>
      <c r="F2106" s="353">
        <v>46090</v>
      </c>
      <c r="G2106" s="236" t="s">
        <v>7029</v>
      </c>
      <c r="H2106" s="236" t="s">
        <v>2213</v>
      </c>
      <c r="I2106" s="236" t="s">
        <v>105</v>
      </c>
      <c r="J2106" s="236" t="s">
        <v>518</v>
      </c>
      <c r="K2106" s="236" t="s">
        <v>242</v>
      </c>
      <c r="L2106" s="353">
        <v>46118</v>
      </c>
      <c r="M2106" s="236">
        <v>40</v>
      </c>
      <c r="N2106" s="22" t="s">
        <v>7613</v>
      </c>
      <c r="O2106" s="22" t="s">
        <v>7614</v>
      </c>
      <c r="P2106" s="22">
        <v>2830050331</v>
      </c>
      <c r="Q2106" s="353">
        <v>46099</v>
      </c>
      <c r="R2106" s="380">
        <v>1209394516</v>
      </c>
      <c r="S2106" s="380">
        <v>224336813</v>
      </c>
      <c r="T2106" s="353">
        <v>46099</v>
      </c>
      <c r="U2106" s="382">
        <v>17317.39</v>
      </c>
      <c r="V2106" s="382">
        <v>16694.624</v>
      </c>
      <c r="W2106" s="380">
        <v>20</v>
      </c>
      <c r="X2106" s="380">
        <v>0</v>
      </c>
      <c r="Y2106" s="445">
        <v>7267317264</v>
      </c>
      <c r="Z2106" s="380" t="s">
        <v>354</v>
      </c>
      <c r="AA2106" s="22" t="s">
        <v>719</v>
      </c>
      <c r="AB2106" s="236" t="s">
        <v>7533</v>
      </c>
      <c r="AC2106" s="445" t="s">
        <v>7550</v>
      </c>
      <c r="AD2106" s="75" t="s">
        <v>113</v>
      </c>
      <c r="AE2106" s="353">
        <v>46106</v>
      </c>
      <c r="AF2106" s="446">
        <v>46104.166666666664</v>
      </c>
      <c r="AG2106" s="446">
        <v>46101.375</v>
      </c>
      <c r="AH2106" s="446">
        <v>46101.375</v>
      </c>
      <c r="AI2106" s="502">
        <v>46104</v>
      </c>
      <c r="AJ2106" s="353">
        <v>46105</v>
      </c>
      <c r="AK2106" s="353">
        <v>46105</v>
      </c>
      <c r="AL2106" s="502">
        <v>46109</v>
      </c>
      <c r="AM2106" s="502">
        <v>46111</v>
      </c>
      <c r="AN2106" s="502">
        <v>46111</v>
      </c>
      <c r="AO2106" s="81">
        <f t="shared" si="655"/>
        <v>46100.375</v>
      </c>
      <c r="AP2106" s="81">
        <f t="shared" si="656"/>
        <v>46101.375</v>
      </c>
      <c r="AQ2106" s="81">
        <f t="shared" si="657"/>
        <v>46101.375</v>
      </c>
      <c r="AR2106" s="81">
        <f t="shared" si="658"/>
        <v>46106</v>
      </c>
      <c r="AS2106" s="81">
        <f t="shared" si="659"/>
        <v>46108</v>
      </c>
      <c r="AT2106" s="81">
        <f t="shared" si="660"/>
        <v>46106</v>
      </c>
      <c r="AU2106" s="82" t="s">
        <v>5500</v>
      </c>
      <c r="AV2106" s="134">
        <v>46099</v>
      </c>
      <c r="AW2106" s="85" t="s">
        <v>7615</v>
      </c>
      <c r="AX2106" s="85">
        <v>32712980</v>
      </c>
      <c r="BT2106" s="75">
        <f>IF(COUNTIF($C$3:C2106, C2106)=1, 1, 0)</f>
        <v>0</v>
      </c>
      <c r="BU2106" s="447" t="s">
        <v>7554</v>
      </c>
      <c r="BV2106" s="359">
        <v>46107</v>
      </c>
      <c r="BZ2106" s="87">
        <f t="shared" si="652"/>
        <v>11</v>
      </c>
      <c r="CB2106" s="88">
        <f t="shared" si="654"/>
        <v>13</v>
      </c>
      <c r="CC2106" s="89"/>
      <c r="CE2106" s="87">
        <f t="shared" si="642"/>
        <v>3</v>
      </c>
      <c r="CF2106" s="90">
        <v>8552050</v>
      </c>
      <c r="CG2106" s="90"/>
      <c r="CH2106" s="90">
        <v>8552050</v>
      </c>
      <c r="CI2106" s="22">
        <v>26314</v>
      </c>
      <c r="CJ2106" s="87">
        <f t="shared" si="643"/>
        <v>3</v>
      </c>
      <c r="CK2106" s="87">
        <f t="shared" si="644"/>
        <v>12</v>
      </c>
      <c r="CL2106" s="22" t="s">
        <v>5125</v>
      </c>
      <c r="CM2106" s="22" t="s">
        <v>7555</v>
      </c>
    </row>
    <row r="2107" spans="1:91" ht="14.45" customHeight="1" x14ac:dyDescent="0.25">
      <c r="A2107" s="75">
        <f t="shared" si="653"/>
        <v>2105</v>
      </c>
      <c r="B2107" s="70" t="s">
        <v>102</v>
      </c>
      <c r="C2107" s="445" t="s">
        <v>7537</v>
      </c>
      <c r="D2107" s="236">
        <v>145633836</v>
      </c>
      <c r="E2107" s="380"/>
      <c r="F2107" s="353">
        <v>46090</v>
      </c>
      <c r="G2107" s="236" t="s">
        <v>7029</v>
      </c>
      <c r="H2107" s="236" t="s">
        <v>2213</v>
      </c>
      <c r="I2107" s="236" t="s">
        <v>105</v>
      </c>
      <c r="J2107" s="236" t="s">
        <v>518</v>
      </c>
      <c r="K2107" s="236" t="s">
        <v>242</v>
      </c>
      <c r="L2107" s="353">
        <v>46118</v>
      </c>
      <c r="M2107" s="236">
        <v>40</v>
      </c>
      <c r="N2107" s="22" t="s">
        <v>7616</v>
      </c>
      <c r="O2107" s="22" t="s">
        <v>7617</v>
      </c>
      <c r="P2107" s="22">
        <v>2830050286</v>
      </c>
      <c r="Q2107" s="353">
        <v>46099</v>
      </c>
      <c r="R2107" s="380">
        <v>1209394325</v>
      </c>
      <c r="S2107" s="380">
        <v>224336821</v>
      </c>
      <c r="T2107" s="353">
        <v>46099</v>
      </c>
      <c r="U2107" s="382">
        <v>17335.47</v>
      </c>
      <c r="V2107" s="382">
        <v>16712.055</v>
      </c>
      <c r="W2107" s="380">
        <v>20</v>
      </c>
      <c r="X2107" s="380">
        <v>0</v>
      </c>
      <c r="Y2107" s="445">
        <v>7267317265</v>
      </c>
      <c r="Z2107" s="380" t="s">
        <v>354</v>
      </c>
      <c r="AA2107" s="22" t="s">
        <v>719</v>
      </c>
      <c r="AB2107" s="236" t="s">
        <v>7533</v>
      </c>
      <c r="AC2107" s="445" t="s">
        <v>7537</v>
      </c>
      <c r="AD2107" s="75" t="s">
        <v>113</v>
      </c>
      <c r="AE2107" s="353">
        <v>46106</v>
      </c>
      <c r="AF2107" s="446">
        <v>46104.166666666664</v>
      </c>
      <c r="AG2107" s="446">
        <v>46101.375</v>
      </c>
      <c r="AH2107" s="446">
        <v>46101.375</v>
      </c>
      <c r="AI2107" s="502">
        <v>46104</v>
      </c>
      <c r="AJ2107" s="353">
        <v>46105</v>
      </c>
      <c r="AK2107" s="353">
        <v>46105</v>
      </c>
      <c r="AL2107" s="502">
        <v>46109</v>
      </c>
      <c r="AM2107" s="502">
        <v>46111</v>
      </c>
      <c r="AN2107" s="502">
        <v>46111</v>
      </c>
      <c r="AO2107" s="81">
        <f t="shared" si="655"/>
        <v>46100.375</v>
      </c>
      <c r="AP2107" s="81">
        <f t="shared" si="656"/>
        <v>46101.375</v>
      </c>
      <c r="AQ2107" s="81">
        <f t="shared" si="657"/>
        <v>46101.375</v>
      </c>
      <c r="AR2107" s="81">
        <f t="shared" si="658"/>
        <v>46106</v>
      </c>
      <c r="AS2107" s="81">
        <f t="shared" si="659"/>
        <v>46108</v>
      </c>
      <c r="AT2107" s="81">
        <f t="shared" si="660"/>
        <v>46106</v>
      </c>
      <c r="AU2107" s="82" t="s">
        <v>5500</v>
      </c>
      <c r="AV2107" s="134">
        <v>46099</v>
      </c>
      <c r="AW2107" s="85" t="s">
        <v>7618</v>
      </c>
      <c r="AX2107" s="85">
        <v>32712933</v>
      </c>
      <c r="BT2107" s="75">
        <f>IF(COUNTIF($C$3:C2107, C2107)=1, 1, 0)</f>
        <v>0</v>
      </c>
      <c r="BU2107" s="447" t="s">
        <v>7541</v>
      </c>
      <c r="BV2107" s="359">
        <v>46107</v>
      </c>
      <c r="BZ2107" s="87">
        <f t="shared" si="652"/>
        <v>11</v>
      </c>
      <c r="CB2107" s="88">
        <f t="shared" si="654"/>
        <v>13</v>
      </c>
      <c r="CC2107" s="89"/>
      <c r="CE2107" s="87">
        <f t="shared" si="642"/>
        <v>3</v>
      </c>
      <c r="CF2107" s="90">
        <v>8552050</v>
      </c>
      <c r="CG2107" s="90"/>
      <c r="CH2107" s="90">
        <v>8552050</v>
      </c>
      <c r="CI2107" s="22">
        <v>26314</v>
      </c>
      <c r="CJ2107" s="87">
        <f t="shared" si="643"/>
        <v>3</v>
      </c>
      <c r="CK2107" s="87">
        <f t="shared" si="644"/>
        <v>12</v>
      </c>
      <c r="CL2107" s="22" t="s">
        <v>5125</v>
      </c>
      <c r="CM2107" s="22" t="s">
        <v>7542</v>
      </c>
    </row>
    <row r="2108" spans="1:91" ht="14.45" customHeight="1" x14ac:dyDescent="0.25">
      <c r="A2108" s="75">
        <f t="shared" si="653"/>
        <v>2106</v>
      </c>
      <c r="B2108" s="70" t="s">
        <v>102</v>
      </c>
      <c r="C2108" s="445" t="s">
        <v>7537</v>
      </c>
      <c r="D2108" s="236">
        <v>145633844</v>
      </c>
      <c r="E2108" s="380"/>
      <c r="F2108" s="353">
        <v>46090</v>
      </c>
      <c r="G2108" s="236" t="s">
        <v>7029</v>
      </c>
      <c r="H2108" s="236" t="s">
        <v>2213</v>
      </c>
      <c r="I2108" s="236" t="s">
        <v>105</v>
      </c>
      <c r="J2108" s="236" t="s">
        <v>518</v>
      </c>
      <c r="K2108" s="236" t="s">
        <v>242</v>
      </c>
      <c r="L2108" s="353">
        <v>46118</v>
      </c>
      <c r="M2108" s="236">
        <v>40</v>
      </c>
      <c r="N2108" s="22" t="s">
        <v>7619</v>
      </c>
      <c r="O2108" s="22" t="s">
        <v>7620</v>
      </c>
      <c r="P2108" s="22">
        <v>2830050329</v>
      </c>
      <c r="Q2108" s="353">
        <v>46099</v>
      </c>
      <c r="R2108" s="380">
        <v>1209394507</v>
      </c>
      <c r="S2108" s="380">
        <v>224336825</v>
      </c>
      <c r="T2108" s="353">
        <v>46099</v>
      </c>
      <c r="U2108" s="382">
        <v>17303.901999999998</v>
      </c>
      <c r="V2108" s="382">
        <v>16681.62</v>
      </c>
      <c r="W2108" s="380">
        <v>20</v>
      </c>
      <c r="X2108" s="380">
        <v>0</v>
      </c>
      <c r="Y2108" s="445">
        <v>7267317266</v>
      </c>
      <c r="Z2108" s="380" t="s">
        <v>354</v>
      </c>
      <c r="AA2108" s="22" t="s">
        <v>719</v>
      </c>
      <c r="AB2108" s="236" t="s">
        <v>7533</v>
      </c>
      <c r="AC2108" s="445" t="s">
        <v>7537</v>
      </c>
      <c r="AD2108" s="75" t="s">
        <v>113</v>
      </c>
      <c r="AE2108" s="353">
        <v>46106</v>
      </c>
      <c r="AF2108" s="446">
        <v>46104.166666666664</v>
      </c>
      <c r="AG2108" s="446">
        <v>46101.375</v>
      </c>
      <c r="AH2108" s="446">
        <v>46101.375</v>
      </c>
      <c r="AI2108" s="502">
        <v>46104</v>
      </c>
      <c r="AJ2108" s="353">
        <v>46105</v>
      </c>
      <c r="AK2108" s="353">
        <v>46105</v>
      </c>
      <c r="AL2108" s="502">
        <v>46109</v>
      </c>
      <c r="AM2108" s="502">
        <v>46111</v>
      </c>
      <c r="AN2108" s="502">
        <v>46111</v>
      </c>
      <c r="AO2108" s="81">
        <f t="shared" si="655"/>
        <v>46100.375</v>
      </c>
      <c r="AP2108" s="81">
        <f t="shared" si="656"/>
        <v>46101.375</v>
      </c>
      <c r="AQ2108" s="81">
        <f t="shared" si="657"/>
        <v>46101.375</v>
      </c>
      <c r="AR2108" s="81">
        <f t="shared" si="658"/>
        <v>46106</v>
      </c>
      <c r="AS2108" s="81">
        <f t="shared" si="659"/>
        <v>46108</v>
      </c>
      <c r="AT2108" s="81">
        <f t="shared" si="660"/>
        <v>46106</v>
      </c>
      <c r="AU2108" s="82" t="s">
        <v>5500</v>
      </c>
      <c r="AV2108" s="134">
        <v>46099</v>
      </c>
      <c r="AW2108" s="85" t="s">
        <v>7621</v>
      </c>
      <c r="AX2108" s="85">
        <v>32712931</v>
      </c>
      <c r="BT2108" s="75">
        <f>IF(COUNTIF($C$3:C2108, C2108)=1, 1, 0)</f>
        <v>0</v>
      </c>
      <c r="BU2108" s="447" t="s">
        <v>7541</v>
      </c>
      <c r="BV2108" s="359">
        <v>46107</v>
      </c>
      <c r="BZ2108" s="87">
        <f t="shared" si="652"/>
        <v>11</v>
      </c>
      <c r="CB2108" s="88">
        <f t="shared" si="654"/>
        <v>13</v>
      </c>
      <c r="CC2108" s="89"/>
      <c r="CE2108" s="87">
        <f t="shared" si="642"/>
        <v>3</v>
      </c>
      <c r="CF2108" s="90">
        <v>8552050</v>
      </c>
      <c r="CG2108" s="90"/>
      <c r="CH2108" s="90">
        <v>8552050</v>
      </c>
      <c r="CI2108" s="22">
        <v>26314</v>
      </c>
      <c r="CJ2108" s="87">
        <f t="shared" si="643"/>
        <v>3</v>
      </c>
      <c r="CK2108" s="87">
        <f t="shared" si="644"/>
        <v>12</v>
      </c>
      <c r="CL2108" s="22" t="s">
        <v>5125</v>
      </c>
      <c r="CM2108" s="22" t="s">
        <v>7542</v>
      </c>
    </row>
    <row r="2109" spans="1:91" ht="14.45" customHeight="1" x14ac:dyDescent="0.25">
      <c r="A2109" s="75">
        <f t="shared" si="653"/>
        <v>2107</v>
      </c>
      <c r="B2109" s="260" t="s">
        <v>102</v>
      </c>
      <c r="C2109" s="220">
        <v>235600192004</v>
      </c>
      <c r="D2109" s="106">
        <v>145633853</v>
      </c>
      <c r="E2109" s="73"/>
      <c r="F2109" s="74">
        <v>46090</v>
      </c>
      <c r="G2109" s="75" t="s">
        <v>7029</v>
      </c>
      <c r="H2109" s="75" t="s">
        <v>2213</v>
      </c>
      <c r="I2109" s="75" t="s">
        <v>105</v>
      </c>
      <c r="J2109" s="75" t="s">
        <v>518</v>
      </c>
      <c r="K2109" s="75" t="s">
        <v>242</v>
      </c>
      <c r="L2109" s="74">
        <v>46118</v>
      </c>
      <c r="M2109" s="73">
        <v>40</v>
      </c>
      <c r="N2109" s="75" t="s">
        <v>7622</v>
      </c>
      <c r="O2109" s="75" t="s">
        <v>7623</v>
      </c>
      <c r="P2109" s="75">
        <v>2830050237</v>
      </c>
      <c r="Q2109" s="74">
        <v>46098</v>
      </c>
      <c r="R2109" s="75">
        <v>1209393995</v>
      </c>
      <c r="S2109" s="75">
        <v>224328826</v>
      </c>
      <c r="T2109" s="74">
        <v>46098</v>
      </c>
      <c r="U2109" s="76">
        <v>17336.575000000001</v>
      </c>
      <c r="V2109" s="76">
        <v>16713.133000000002</v>
      </c>
      <c r="W2109" s="75">
        <v>20</v>
      </c>
      <c r="X2109" s="75">
        <v>0</v>
      </c>
      <c r="Y2109" s="98">
        <v>235600414406</v>
      </c>
      <c r="Z2109" s="82" t="s">
        <v>128</v>
      </c>
      <c r="AA2109" s="75" t="s">
        <v>1649</v>
      </c>
      <c r="AB2109" s="75" t="s">
        <v>6642</v>
      </c>
      <c r="AC2109" s="98">
        <v>235600192004</v>
      </c>
      <c r="AD2109" s="75" t="s">
        <v>113</v>
      </c>
      <c r="AE2109" s="99">
        <v>46106</v>
      </c>
      <c r="AF2109" s="80">
        <v>46104.041666666664</v>
      </c>
      <c r="AG2109" s="80">
        <v>46101.583333333336</v>
      </c>
      <c r="AH2109" s="80">
        <v>46101.583333333336</v>
      </c>
      <c r="AI2109" s="99">
        <v>46104</v>
      </c>
      <c r="AJ2109" s="99">
        <v>46105</v>
      </c>
      <c r="AK2109" s="99">
        <v>46105</v>
      </c>
      <c r="AL2109" s="74">
        <v>46114</v>
      </c>
      <c r="AM2109" s="74">
        <v>46117</v>
      </c>
      <c r="AN2109" s="74">
        <v>46117</v>
      </c>
      <c r="AO2109" s="81">
        <f t="shared" si="655"/>
        <v>46100.583333333336</v>
      </c>
      <c r="AP2109" s="81">
        <f t="shared" si="656"/>
        <v>46101.583333333336</v>
      </c>
      <c r="AQ2109" s="81">
        <f t="shared" si="657"/>
        <v>46101.583333333336</v>
      </c>
      <c r="AR2109" s="81">
        <f t="shared" si="658"/>
        <v>46106</v>
      </c>
      <c r="AS2109" s="81">
        <f t="shared" si="659"/>
        <v>46108</v>
      </c>
      <c r="AT2109" s="81">
        <f t="shared" si="660"/>
        <v>46106</v>
      </c>
      <c r="AU2109" s="241" t="s">
        <v>5500</v>
      </c>
      <c r="AV2109" s="134">
        <v>46098</v>
      </c>
      <c r="AW2109" s="85" t="s">
        <v>7624</v>
      </c>
      <c r="AX2109" s="85" t="s">
        <v>7625</v>
      </c>
      <c r="BT2109" s="75">
        <f>IF(COUNTIF($C$3:C2109, C2109)=1, 1, 0)</f>
        <v>0</v>
      </c>
      <c r="BU2109" s="447" t="s">
        <v>7597</v>
      </c>
      <c r="BV2109" s="359">
        <v>46105</v>
      </c>
      <c r="BZ2109" s="87">
        <f t="shared" si="652"/>
        <v>11</v>
      </c>
      <c r="CB2109" s="88">
        <f t="shared" si="654"/>
        <v>13</v>
      </c>
      <c r="CC2109" s="89"/>
      <c r="CE2109" s="87">
        <f t="shared" si="642"/>
        <v>3</v>
      </c>
      <c r="CF2109" s="90">
        <v>18343500</v>
      </c>
      <c r="CG2109" s="90"/>
      <c r="CH2109" s="90">
        <v>18343500</v>
      </c>
      <c r="CI2109" s="22">
        <v>26205</v>
      </c>
      <c r="CJ2109" s="87">
        <f t="shared" si="643"/>
        <v>3</v>
      </c>
      <c r="CK2109" s="87">
        <f t="shared" si="644"/>
        <v>12</v>
      </c>
      <c r="CL2109" s="22" t="s">
        <v>5125</v>
      </c>
      <c r="CM2109" s="22" t="s">
        <v>7598</v>
      </c>
    </row>
    <row r="2110" spans="1:91" ht="14.45" customHeight="1" x14ac:dyDescent="0.25">
      <c r="A2110" s="75">
        <f t="shared" si="653"/>
        <v>2108</v>
      </c>
      <c r="B2110" s="260" t="s">
        <v>102</v>
      </c>
      <c r="C2110" s="220">
        <v>235600192004</v>
      </c>
      <c r="D2110" s="106">
        <v>145633854</v>
      </c>
      <c r="E2110" s="73"/>
      <c r="F2110" s="74">
        <v>46090</v>
      </c>
      <c r="G2110" s="75" t="s">
        <v>7029</v>
      </c>
      <c r="H2110" s="75" t="s">
        <v>2213</v>
      </c>
      <c r="I2110" s="75" t="s">
        <v>105</v>
      </c>
      <c r="J2110" s="75" t="s">
        <v>518</v>
      </c>
      <c r="K2110" s="75" t="s">
        <v>242</v>
      </c>
      <c r="L2110" s="74">
        <v>46118</v>
      </c>
      <c r="M2110" s="73">
        <v>40</v>
      </c>
      <c r="N2110" s="75" t="s">
        <v>7626</v>
      </c>
      <c r="O2110" s="75" t="s">
        <v>7627</v>
      </c>
      <c r="P2110" s="75">
        <v>2830050247</v>
      </c>
      <c r="Q2110" s="74">
        <v>46098</v>
      </c>
      <c r="R2110" s="75">
        <v>1209394047</v>
      </c>
      <c r="S2110" s="75">
        <v>224328828</v>
      </c>
      <c r="T2110" s="74">
        <v>46098</v>
      </c>
      <c r="U2110" s="76">
        <v>17348.276000000002</v>
      </c>
      <c r="V2110" s="76">
        <v>16724.413</v>
      </c>
      <c r="W2110" s="75">
        <v>20</v>
      </c>
      <c r="X2110" s="75">
        <v>0</v>
      </c>
      <c r="Y2110" s="98">
        <v>235600414414</v>
      </c>
      <c r="Z2110" s="82" t="s">
        <v>128</v>
      </c>
      <c r="AA2110" s="75" t="s">
        <v>1649</v>
      </c>
      <c r="AB2110" s="75" t="s">
        <v>6642</v>
      </c>
      <c r="AC2110" s="98">
        <v>235600192004</v>
      </c>
      <c r="AD2110" s="75" t="s">
        <v>113</v>
      </c>
      <c r="AE2110" s="99">
        <v>46106</v>
      </c>
      <c r="AF2110" s="80">
        <v>46104.041666666664</v>
      </c>
      <c r="AG2110" s="80">
        <v>46101.583333333336</v>
      </c>
      <c r="AH2110" s="80">
        <v>46101.583333333336</v>
      </c>
      <c r="AI2110" s="99">
        <v>46104</v>
      </c>
      <c r="AJ2110" s="99">
        <v>46105</v>
      </c>
      <c r="AK2110" s="99">
        <v>46105</v>
      </c>
      <c r="AL2110" s="74">
        <v>46114</v>
      </c>
      <c r="AM2110" s="74">
        <v>46117</v>
      </c>
      <c r="AN2110" s="74">
        <v>46117</v>
      </c>
      <c r="AO2110" s="81">
        <f t="shared" si="655"/>
        <v>46100.583333333336</v>
      </c>
      <c r="AP2110" s="81">
        <f t="shared" si="656"/>
        <v>46101.583333333336</v>
      </c>
      <c r="AQ2110" s="81">
        <f t="shared" si="657"/>
        <v>46101.583333333336</v>
      </c>
      <c r="AR2110" s="81">
        <f t="shared" si="658"/>
        <v>46106</v>
      </c>
      <c r="AS2110" s="81">
        <f t="shared" si="659"/>
        <v>46108</v>
      </c>
      <c r="AT2110" s="81">
        <f t="shared" si="660"/>
        <v>46106</v>
      </c>
      <c r="AU2110" s="241" t="s">
        <v>5500</v>
      </c>
      <c r="AV2110" s="134">
        <v>46098</v>
      </c>
      <c r="AW2110" s="85" t="s">
        <v>7628</v>
      </c>
      <c r="AX2110" s="85" t="s">
        <v>7629</v>
      </c>
      <c r="BT2110" s="75">
        <f>IF(COUNTIF($C$3:C2110, C2110)=1, 1, 0)</f>
        <v>0</v>
      </c>
      <c r="BU2110" s="447" t="s">
        <v>7597</v>
      </c>
      <c r="BV2110" s="359">
        <v>46105</v>
      </c>
      <c r="BZ2110" s="87">
        <f t="shared" si="652"/>
        <v>11</v>
      </c>
      <c r="CB2110" s="88">
        <f t="shared" si="654"/>
        <v>13</v>
      </c>
      <c r="CC2110" s="89"/>
      <c r="CE2110" s="87">
        <f t="shared" si="642"/>
        <v>3</v>
      </c>
      <c r="CF2110" s="90">
        <v>18343500</v>
      </c>
      <c r="CG2110" s="90"/>
      <c r="CH2110" s="90">
        <v>18343500</v>
      </c>
      <c r="CI2110" s="22">
        <v>26205</v>
      </c>
      <c r="CJ2110" s="87">
        <f t="shared" si="643"/>
        <v>3</v>
      </c>
      <c r="CK2110" s="87">
        <f t="shared" si="644"/>
        <v>12</v>
      </c>
      <c r="CL2110" s="22" t="s">
        <v>5125</v>
      </c>
      <c r="CM2110" s="22" t="s">
        <v>7598</v>
      </c>
    </row>
    <row r="2111" spans="1:91" ht="14.45" customHeight="1" x14ac:dyDescent="0.25">
      <c r="A2111" s="75">
        <f t="shared" si="653"/>
        <v>2109</v>
      </c>
      <c r="B2111" s="507" t="s">
        <v>102</v>
      </c>
      <c r="C2111" s="103">
        <v>235600414422</v>
      </c>
      <c r="D2111" s="155">
        <v>145633856</v>
      </c>
      <c r="E2111" s="156"/>
      <c r="F2111" s="115">
        <v>46090</v>
      </c>
      <c r="G2111" s="182" t="s">
        <v>7029</v>
      </c>
      <c r="H2111" s="182" t="s">
        <v>2213</v>
      </c>
      <c r="I2111" s="182" t="s">
        <v>105</v>
      </c>
      <c r="J2111" s="182" t="s">
        <v>518</v>
      </c>
      <c r="K2111" s="182" t="s">
        <v>242</v>
      </c>
      <c r="L2111" s="115">
        <v>46118</v>
      </c>
      <c r="M2111" s="156">
        <v>40</v>
      </c>
      <c r="N2111" s="182" t="s">
        <v>7630</v>
      </c>
      <c r="O2111" s="182" t="s">
        <v>7631</v>
      </c>
      <c r="P2111" s="182">
        <v>2830050256</v>
      </c>
      <c r="Q2111" s="115">
        <v>46098</v>
      </c>
      <c r="R2111" s="182">
        <v>1209394054</v>
      </c>
      <c r="S2111" s="182">
        <v>224328836</v>
      </c>
      <c r="T2111" s="115">
        <v>46098</v>
      </c>
      <c r="U2111" s="291">
        <v>17333.472000000002</v>
      </c>
      <c r="V2111" s="291">
        <v>16710.126</v>
      </c>
      <c r="W2111" s="182">
        <v>20</v>
      </c>
      <c r="X2111" s="182">
        <v>0</v>
      </c>
      <c r="Y2111" s="103">
        <v>235600414422</v>
      </c>
      <c r="Z2111" s="125" t="s">
        <v>128</v>
      </c>
      <c r="AA2111" s="182" t="s">
        <v>1649</v>
      </c>
      <c r="AB2111" s="182" t="s">
        <v>6642</v>
      </c>
      <c r="AC2111" s="103">
        <v>235600414422</v>
      </c>
      <c r="AD2111" s="182" t="s">
        <v>113</v>
      </c>
      <c r="AE2111" s="349">
        <v>46106</v>
      </c>
      <c r="AF2111" s="269">
        <v>46104.041666666664</v>
      </c>
      <c r="AG2111" s="269">
        <v>46101.583333333336</v>
      </c>
      <c r="AH2111" s="269">
        <v>46101.583333333336</v>
      </c>
      <c r="AI2111" s="349">
        <v>46104</v>
      </c>
      <c r="AJ2111" s="349">
        <v>46105</v>
      </c>
      <c r="AK2111" s="349">
        <v>46105</v>
      </c>
      <c r="AL2111" s="115">
        <v>46114</v>
      </c>
      <c r="AM2111" s="115">
        <v>46117</v>
      </c>
      <c r="AN2111" s="115">
        <v>46117</v>
      </c>
      <c r="AO2111" s="81">
        <f t="shared" si="655"/>
        <v>46100.583333333336</v>
      </c>
      <c r="AP2111" s="81">
        <f t="shared" si="656"/>
        <v>46101.583333333336</v>
      </c>
      <c r="AQ2111" s="81">
        <f t="shared" si="657"/>
        <v>46101.583333333336</v>
      </c>
      <c r="AR2111" s="81">
        <f t="shared" si="658"/>
        <v>46106</v>
      </c>
      <c r="AS2111" s="81">
        <f t="shared" si="659"/>
        <v>46108</v>
      </c>
      <c r="AT2111" s="81">
        <f t="shared" si="660"/>
        <v>46106</v>
      </c>
      <c r="AU2111" s="82" t="s">
        <v>5500</v>
      </c>
      <c r="AV2111" s="263">
        <v>46098</v>
      </c>
      <c r="AW2111" s="168" t="s">
        <v>7632</v>
      </c>
      <c r="AX2111" s="168" t="s">
        <v>7633</v>
      </c>
      <c r="BT2111" s="182">
        <f>IF(COUNTIF($C$3:C2111, C2111)=1, 1, 0)</f>
        <v>1</v>
      </c>
      <c r="BU2111" s="447" t="s">
        <v>7634</v>
      </c>
      <c r="BV2111" s="359">
        <v>46105</v>
      </c>
      <c r="BZ2111" s="87">
        <f t="shared" si="652"/>
        <v>11</v>
      </c>
      <c r="CB2111" s="88">
        <f t="shared" si="654"/>
        <v>13</v>
      </c>
      <c r="CC2111" s="89"/>
      <c r="CE2111" s="87">
        <f t="shared" si="642"/>
        <v>3</v>
      </c>
      <c r="CF2111" s="90">
        <v>18343500</v>
      </c>
      <c r="CG2111" s="90"/>
      <c r="CH2111" s="90">
        <v>18343500</v>
      </c>
      <c r="CI2111" s="22">
        <v>26205</v>
      </c>
      <c r="CJ2111" s="87">
        <f t="shared" si="643"/>
        <v>3</v>
      </c>
      <c r="CK2111" s="87">
        <f t="shared" si="644"/>
        <v>12</v>
      </c>
      <c r="CL2111" s="22" t="s">
        <v>5125</v>
      </c>
      <c r="CM2111" s="22" t="s">
        <v>7635</v>
      </c>
    </row>
    <row r="2112" spans="1:91" ht="14.45" customHeight="1" x14ac:dyDescent="0.25">
      <c r="A2112" s="75">
        <f t="shared" si="653"/>
        <v>2110</v>
      </c>
      <c r="B2112" s="73" t="s">
        <v>102</v>
      </c>
      <c r="C2112" s="301">
        <v>267232504</v>
      </c>
      <c r="D2112" s="265">
        <v>145633869</v>
      </c>
      <c r="E2112" s="241"/>
      <c r="F2112" s="231">
        <v>46090</v>
      </c>
      <c r="G2112" s="265" t="s">
        <v>516</v>
      </c>
      <c r="H2112" s="265" t="s">
        <v>2213</v>
      </c>
      <c r="I2112" s="265" t="s">
        <v>105</v>
      </c>
      <c r="J2112" s="265" t="s">
        <v>518</v>
      </c>
      <c r="K2112" s="265" t="s">
        <v>242</v>
      </c>
      <c r="L2112" s="231">
        <v>46120</v>
      </c>
      <c r="M2112" s="265">
        <v>40</v>
      </c>
      <c r="N2112" s="85" t="s">
        <v>7636</v>
      </c>
      <c r="O2112" s="85" t="s">
        <v>7637</v>
      </c>
      <c r="P2112" s="85">
        <v>2830050322</v>
      </c>
      <c r="Q2112" s="231">
        <v>46099</v>
      </c>
      <c r="R2112" s="241">
        <v>1209394489</v>
      </c>
      <c r="S2112" s="241">
        <v>224334774</v>
      </c>
      <c r="T2112" s="231">
        <v>46099</v>
      </c>
      <c r="U2112" s="261">
        <v>17353.467000000001</v>
      </c>
      <c r="V2112" s="261">
        <v>16729.404999999999</v>
      </c>
      <c r="W2112" s="241">
        <v>20</v>
      </c>
      <c r="X2112" s="241">
        <v>0</v>
      </c>
      <c r="Y2112" s="270">
        <v>267232504</v>
      </c>
      <c r="Z2112" s="241" t="s">
        <v>110</v>
      </c>
      <c r="AA2112" s="85" t="s">
        <v>535</v>
      </c>
      <c r="AB2112" s="265" t="s">
        <v>5966</v>
      </c>
      <c r="AC2112" s="301">
        <v>267232504</v>
      </c>
      <c r="AD2112" s="75" t="s">
        <v>113</v>
      </c>
      <c r="AE2112" s="231">
        <v>46106</v>
      </c>
      <c r="AF2112" s="375">
        <v>46104.208333333336</v>
      </c>
      <c r="AG2112" s="375">
        <v>46103.208333333336</v>
      </c>
      <c r="AH2112" s="375">
        <v>46103.208333333336</v>
      </c>
      <c r="AI2112" s="74">
        <v>46104</v>
      </c>
      <c r="AJ2112" s="74">
        <v>46105</v>
      </c>
      <c r="AK2112" s="74">
        <v>46105</v>
      </c>
      <c r="AL2112" s="74">
        <v>46114</v>
      </c>
      <c r="AM2112" s="74"/>
      <c r="AN2112" s="74">
        <v>46114</v>
      </c>
      <c r="AO2112" s="81">
        <f t="shared" si="655"/>
        <v>46102.208333333336</v>
      </c>
      <c r="AP2112" s="81">
        <f t="shared" si="656"/>
        <v>46103.208333333336</v>
      </c>
      <c r="AQ2112" s="81">
        <f t="shared" si="657"/>
        <v>46103.208333333336</v>
      </c>
      <c r="AR2112" s="81">
        <f t="shared" si="658"/>
        <v>46106</v>
      </c>
      <c r="AS2112" s="81">
        <f t="shared" si="659"/>
        <v>46108</v>
      </c>
      <c r="AT2112" s="81">
        <f t="shared" si="660"/>
        <v>46106</v>
      </c>
      <c r="AU2112" s="82" t="s">
        <v>6202</v>
      </c>
      <c r="AV2112" s="134">
        <v>46099</v>
      </c>
      <c r="AW2112" s="75" t="s">
        <v>7638</v>
      </c>
      <c r="AX2112" s="75" t="s">
        <v>7639</v>
      </c>
      <c r="AY2112" s="85"/>
      <c r="AZ2112" s="271"/>
      <c r="BA2112" s="85"/>
      <c r="BB2112" s="85"/>
      <c r="BC2112" s="85"/>
      <c r="BD2112" s="85"/>
      <c r="BE2112" s="85"/>
      <c r="BF2112" s="85"/>
      <c r="BG2112" s="85"/>
      <c r="BH2112" s="85"/>
      <c r="BI2112" s="85"/>
      <c r="BJ2112" s="85"/>
      <c r="BK2112" s="85"/>
      <c r="BL2112" s="85"/>
      <c r="BM2112" s="85"/>
      <c r="BN2112" s="85"/>
      <c r="BO2112" s="85"/>
      <c r="BP2112" s="85"/>
      <c r="BQ2112" s="85"/>
      <c r="BR2112" s="85"/>
      <c r="BS2112" s="85"/>
      <c r="BT2112" s="75">
        <f>IF(COUNTIF($C$3:C2112, C2112)=1, 1, 0)</f>
        <v>1</v>
      </c>
      <c r="BU2112" s="388">
        <v>119437</v>
      </c>
      <c r="BV2112" s="340">
        <v>46109</v>
      </c>
      <c r="BW2112" s="85"/>
      <c r="BX2112" s="85"/>
      <c r="BY2112" s="85"/>
      <c r="BZ2112" s="171">
        <f t="shared" si="652"/>
        <v>11</v>
      </c>
      <c r="CA2112" s="85"/>
      <c r="CB2112" s="88">
        <f t="shared" si="654"/>
        <v>13</v>
      </c>
      <c r="CC2112" s="172"/>
      <c r="CD2112" s="85"/>
      <c r="CE2112" s="171">
        <f t="shared" ref="CE2112:CE2172" si="661">IF(AD2112="Sea waybill", IF(AK2112&lt;&gt;0, MONTH(AK2112), IF(AJ2112&gt;AI2112, MONTH(AJ2112), MONTH(AI2112))),"")</f>
        <v>3</v>
      </c>
      <c r="CF2112" s="173">
        <v>16324698</v>
      </c>
      <c r="CG2112" s="173">
        <v>3045852</v>
      </c>
      <c r="CH2112" s="173">
        <v>19370550</v>
      </c>
      <c r="CI2112" s="85">
        <v>26718</v>
      </c>
      <c r="CJ2112" s="171">
        <f t="shared" si="643"/>
        <v>3</v>
      </c>
      <c r="CK2112" s="171">
        <f t="shared" si="644"/>
        <v>12</v>
      </c>
      <c r="CL2112" s="22" t="s">
        <v>121</v>
      </c>
      <c r="CM2112" s="22" t="str">
        <f>IF(OR(Z2112="COSU",Z2112="EGLV",Z2112="MAEU",Z2112="REGU",Z2112="HLCU",Z2112="OOLU",Z2112="ONEY"),
    IF(Z2112="COSU","1C26TAB",
    IF(Z2112="EGLV","1C26TAA",
    IF(Z2112="MAEU","1C26TML",
    IF(Z2112="REGU","1C26TAA",
    IF(Z2112="HLCU","1C26THC",
    IF(Z2112="OOLU","1C26TAR",
    IF(Z2112="ONEY","1K26TAD",""))))))) &amp; "^" &amp; BU2112,
    BU2112)</f>
        <v>1C26TML^119437</v>
      </c>
    </row>
    <row r="2113" spans="1:91" ht="14.45" customHeight="1" x14ac:dyDescent="0.25">
      <c r="A2113" s="75">
        <f t="shared" si="653"/>
        <v>2111</v>
      </c>
      <c r="B2113" s="73" t="s">
        <v>102</v>
      </c>
      <c r="C2113" s="301">
        <v>267232504</v>
      </c>
      <c r="D2113" s="265">
        <v>145633872</v>
      </c>
      <c r="E2113" s="241"/>
      <c r="F2113" s="231">
        <v>46090</v>
      </c>
      <c r="G2113" s="265" t="s">
        <v>516</v>
      </c>
      <c r="H2113" s="265" t="s">
        <v>2213</v>
      </c>
      <c r="I2113" s="265" t="s">
        <v>105</v>
      </c>
      <c r="J2113" s="265" t="s">
        <v>518</v>
      </c>
      <c r="K2113" s="265" t="s">
        <v>242</v>
      </c>
      <c r="L2113" s="231">
        <v>46120</v>
      </c>
      <c r="M2113" s="265">
        <v>40</v>
      </c>
      <c r="N2113" s="85" t="s">
        <v>7640</v>
      </c>
      <c r="O2113" s="85" t="s">
        <v>7641</v>
      </c>
      <c r="P2113" s="85">
        <v>2830050345</v>
      </c>
      <c r="Q2113" s="231">
        <v>46100</v>
      </c>
      <c r="R2113" s="241">
        <v>1209394753</v>
      </c>
      <c r="S2113" s="241">
        <v>224334777</v>
      </c>
      <c r="T2113" s="231">
        <v>46100</v>
      </c>
      <c r="U2113" s="261">
        <v>16902.234</v>
      </c>
      <c r="V2113" s="261">
        <v>16294.397999999999</v>
      </c>
      <c r="W2113" s="241">
        <v>21</v>
      </c>
      <c r="X2113" s="241">
        <v>0</v>
      </c>
      <c r="Y2113" s="270">
        <v>267233023</v>
      </c>
      <c r="Z2113" s="241" t="s">
        <v>110</v>
      </c>
      <c r="AA2113" s="85" t="s">
        <v>535</v>
      </c>
      <c r="AB2113" s="265" t="s">
        <v>5966</v>
      </c>
      <c r="AC2113" s="301">
        <v>267232504</v>
      </c>
      <c r="AD2113" s="75" t="s">
        <v>113</v>
      </c>
      <c r="AE2113" s="231">
        <v>46106</v>
      </c>
      <c r="AF2113" s="375">
        <v>46104.208333333336</v>
      </c>
      <c r="AG2113" s="375">
        <v>46103.208333333336</v>
      </c>
      <c r="AH2113" s="375">
        <v>46103.208333333336</v>
      </c>
      <c r="AI2113" s="74">
        <v>46104</v>
      </c>
      <c r="AJ2113" s="74">
        <v>46105</v>
      </c>
      <c r="AK2113" s="74">
        <v>46105</v>
      </c>
      <c r="AL2113" s="74">
        <v>46114</v>
      </c>
      <c r="AM2113" s="74"/>
      <c r="AN2113" s="74">
        <v>46114</v>
      </c>
      <c r="AO2113" s="81">
        <f t="shared" si="655"/>
        <v>46102.208333333336</v>
      </c>
      <c r="AP2113" s="81">
        <f t="shared" si="656"/>
        <v>46103.208333333336</v>
      </c>
      <c r="AQ2113" s="81">
        <f t="shared" si="657"/>
        <v>46103.208333333336</v>
      </c>
      <c r="AR2113" s="81">
        <f t="shared" si="658"/>
        <v>46106</v>
      </c>
      <c r="AS2113" s="81">
        <f t="shared" si="659"/>
        <v>46108</v>
      </c>
      <c r="AT2113" s="81">
        <f t="shared" si="660"/>
        <v>46106</v>
      </c>
      <c r="AU2113" s="82" t="s">
        <v>6202</v>
      </c>
      <c r="AV2113" s="134">
        <v>46100</v>
      </c>
      <c r="AW2113" s="75" t="s">
        <v>7642</v>
      </c>
      <c r="AX2113" s="75" t="s">
        <v>7643</v>
      </c>
      <c r="AY2113" s="85"/>
      <c r="AZ2113" s="271"/>
      <c r="BA2113" s="85"/>
      <c r="BB2113" s="85"/>
      <c r="BC2113" s="85"/>
      <c r="BD2113" s="85"/>
      <c r="BE2113" s="85"/>
      <c r="BF2113" s="85"/>
      <c r="BG2113" s="85"/>
      <c r="BH2113" s="85"/>
      <c r="BI2113" s="85"/>
      <c r="BJ2113" s="85"/>
      <c r="BK2113" s="85"/>
      <c r="BL2113" s="85"/>
      <c r="BM2113" s="85"/>
      <c r="BN2113" s="85"/>
      <c r="BO2113" s="85"/>
      <c r="BP2113" s="85"/>
      <c r="BQ2113" s="85"/>
      <c r="BR2113" s="85"/>
      <c r="BS2113" s="85"/>
      <c r="BT2113" s="75">
        <f>IF(COUNTIF($C$3:C2113, C2113)=1, 1, 0)</f>
        <v>0</v>
      </c>
      <c r="BU2113" s="388">
        <v>119437</v>
      </c>
      <c r="BV2113" s="340">
        <v>46109</v>
      </c>
      <c r="BW2113" s="85"/>
      <c r="BX2113" s="85"/>
      <c r="BY2113" s="85"/>
      <c r="BZ2113" s="171">
        <f t="shared" si="652"/>
        <v>11</v>
      </c>
      <c r="CA2113" s="85"/>
      <c r="CB2113" s="88">
        <f t="shared" si="654"/>
        <v>13</v>
      </c>
      <c r="CC2113" s="172"/>
      <c r="CD2113" s="85"/>
      <c r="CE2113" s="171">
        <f t="shared" si="661"/>
        <v>3</v>
      </c>
      <c r="CF2113" s="173">
        <v>16324698</v>
      </c>
      <c r="CG2113" s="173">
        <v>3045852</v>
      </c>
      <c r="CH2113" s="173">
        <v>19370550</v>
      </c>
      <c r="CI2113" s="85">
        <v>26718</v>
      </c>
      <c r="CJ2113" s="87">
        <f t="shared" si="643"/>
        <v>3</v>
      </c>
      <c r="CK2113" s="87">
        <f t="shared" si="644"/>
        <v>12</v>
      </c>
      <c r="CL2113" s="22" t="s">
        <v>121</v>
      </c>
      <c r="CM2113" s="22" t="str">
        <f>IF(OR(Z2113="COSU",Z2113="EGLV",Z2113="MAEU",Z2113="REGU",Z2113="HLCU",Z2113="OOLU",Z2113="ONEY"),
    IF(Z2113="COSU","1C26TAB",
    IF(Z2113="EGLV","1C26TAA",
    IF(Z2113="MAEU","1C26TML",
    IF(Z2113="REGU","1C26TAA",
    IF(Z2113="HLCU","1C26THC",
    IF(Z2113="OOLU","1C26TAR",
    IF(Z2113="ONEY","1K26TAD",""))))))) &amp; "^" &amp; BU2113,
    BU2113)</f>
        <v>1C26TML^119437</v>
      </c>
    </row>
    <row r="2114" spans="1:91" ht="14.45" customHeight="1" x14ac:dyDescent="0.25">
      <c r="A2114" s="75">
        <f t="shared" si="653"/>
        <v>2112</v>
      </c>
      <c r="B2114" s="73" t="s">
        <v>102</v>
      </c>
      <c r="C2114" s="301">
        <v>267232504</v>
      </c>
      <c r="D2114" s="265">
        <v>145681774</v>
      </c>
      <c r="E2114" s="241"/>
      <c r="F2114" s="231">
        <v>46090</v>
      </c>
      <c r="G2114" s="265" t="s">
        <v>612</v>
      </c>
      <c r="H2114" s="265" t="s">
        <v>2213</v>
      </c>
      <c r="I2114" s="265" t="s">
        <v>105</v>
      </c>
      <c r="J2114" s="265" t="s">
        <v>518</v>
      </c>
      <c r="K2114" s="265" t="s">
        <v>242</v>
      </c>
      <c r="L2114" s="231">
        <v>46118</v>
      </c>
      <c r="M2114" s="265">
        <v>40</v>
      </c>
      <c r="N2114" s="85" t="s">
        <v>7644</v>
      </c>
      <c r="O2114" s="85" t="s">
        <v>7645</v>
      </c>
      <c r="P2114" s="85">
        <v>2830050472</v>
      </c>
      <c r="Q2114" s="231">
        <v>46102</v>
      </c>
      <c r="R2114" s="241">
        <v>1209395595</v>
      </c>
      <c r="S2114" s="241">
        <v>224334856</v>
      </c>
      <c r="T2114" s="231">
        <v>46102</v>
      </c>
      <c r="U2114" s="261">
        <v>20876.534</v>
      </c>
      <c r="V2114" s="261">
        <v>20128.732</v>
      </c>
      <c r="W2114" s="241">
        <v>27</v>
      </c>
      <c r="X2114" s="241">
        <v>0</v>
      </c>
      <c r="Y2114" s="270">
        <v>267232318</v>
      </c>
      <c r="Z2114" s="241" t="s">
        <v>110</v>
      </c>
      <c r="AA2114" s="85" t="s">
        <v>535</v>
      </c>
      <c r="AB2114" s="265" t="s">
        <v>5966</v>
      </c>
      <c r="AC2114" s="301">
        <v>267232504</v>
      </c>
      <c r="AD2114" s="75" t="s">
        <v>113</v>
      </c>
      <c r="AE2114" s="231">
        <v>46106</v>
      </c>
      <c r="AF2114" s="375">
        <v>46104.208333333336</v>
      </c>
      <c r="AG2114" s="375">
        <v>46103.208333333336</v>
      </c>
      <c r="AH2114" s="375">
        <v>46103.208333333336</v>
      </c>
      <c r="AI2114" s="74">
        <v>46104</v>
      </c>
      <c r="AJ2114" s="74">
        <v>46105</v>
      </c>
      <c r="AK2114" s="74">
        <v>46105</v>
      </c>
      <c r="AL2114" s="74">
        <v>46114</v>
      </c>
      <c r="AM2114" s="74"/>
      <c r="AN2114" s="74">
        <v>46114</v>
      </c>
      <c r="AO2114" s="81">
        <f t="shared" si="655"/>
        <v>46102.208333333336</v>
      </c>
      <c r="AP2114" s="81">
        <f t="shared" si="656"/>
        <v>46103.208333333336</v>
      </c>
      <c r="AQ2114" s="81">
        <f t="shared" si="657"/>
        <v>46103.208333333336</v>
      </c>
      <c r="AR2114" s="81">
        <f t="shared" si="658"/>
        <v>46106</v>
      </c>
      <c r="AS2114" s="81">
        <f t="shared" si="659"/>
        <v>46108</v>
      </c>
      <c r="AT2114" s="81">
        <f t="shared" si="660"/>
        <v>46106</v>
      </c>
      <c r="AU2114" s="82" t="s">
        <v>6202</v>
      </c>
      <c r="AV2114" s="134">
        <v>46102</v>
      </c>
      <c r="AW2114" s="75" t="s">
        <v>7646</v>
      </c>
      <c r="AX2114" s="75" t="s">
        <v>7647</v>
      </c>
      <c r="AY2114" s="85"/>
      <c r="AZ2114" s="271"/>
      <c r="BA2114" s="85"/>
      <c r="BB2114" s="85"/>
      <c r="BC2114" s="85"/>
      <c r="BD2114" s="85"/>
      <c r="BE2114" s="85"/>
      <c r="BF2114" s="85"/>
      <c r="BG2114" s="85"/>
      <c r="BH2114" s="85"/>
      <c r="BI2114" s="85"/>
      <c r="BJ2114" s="85"/>
      <c r="BK2114" s="85"/>
      <c r="BL2114" s="85"/>
      <c r="BM2114" s="85"/>
      <c r="BN2114" s="85"/>
      <c r="BO2114" s="85"/>
      <c r="BP2114" s="85"/>
      <c r="BQ2114" s="85"/>
      <c r="BR2114" s="85"/>
      <c r="BS2114" s="85"/>
      <c r="BT2114" s="75">
        <f>IF(COUNTIF($C$3:C2114, C2114)=1, 1, 0)</f>
        <v>0</v>
      </c>
      <c r="BU2114" s="388">
        <v>119437</v>
      </c>
      <c r="BV2114" s="340">
        <v>46109</v>
      </c>
      <c r="BW2114" s="85"/>
      <c r="BX2114" s="85"/>
      <c r="BY2114" s="85"/>
      <c r="BZ2114" s="171">
        <f t="shared" si="652"/>
        <v>11</v>
      </c>
      <c r="CA2114" s="85"/>
      <c r="CB2114" s="88">
        <f t="shared" si="654"/>
        <v>13</v>
      </c>
      <c r="CC2114" s="172"/>
      <c r="CD2114" s="85"/>
      <c r="CE2114" s="171">
        <f t="shared" si="661"/>
        <v>3</v>
      </c>
      <c r="CF2114" s="173">
        <v>16324698</v>
      </c>
      <c r="CG2114" s="173">
        <v>3045852</v>
      </c>
      <c r="CH2114" s="173">
        <v>19370550</v>
      </c>
      <c r="CI2114" s="85">
        <v>26718</v>
      </c>
      <c r="CJ2114" s="171">
        <f t="shared" si="643"/>
        <v>3</v>
      </c>
      <c r="CK2114" s="171">
        <f t="shared" si="644"/>
        <v>12</v>
      </c>
      <c r="CL2114" s="22" t="s">
        <v>121</v>
      </c>
      <c r="CM2114" s="22" t="str">
        <f>IF(OR(Z2114="COSU",Z2114="EGLV",Z2114="MAEU",Z2114="REGU",Z2114="HLCU",Z2114="OOLU",Z2114="ONEY"),
    IF(Z2114="COSU","1C26TAB",
    IF(Z2114="EGLV","1C26TAA",
    IF(Z2114="MAEU","1C26TML",
    IF(Z2114="REGU","1C26TAA",
    IF(Z2114="HLCU","1C26THC",
    IF(Z2114="OOLU","1C26TAR",
    IF(Z2114="ONEY","1K26TAD",""))))))) &amp; "^" &amp; BU2114,
    BU2114)</f>
        <v>1C26TML^119437</v>
      </c>
    </row>
    <row r="2115" spans="1:91" ht="14.45" customHeight="1" x14ac:dyDescent="0.25">
      <c r="A2115" s="75">
        <f t="shared" si="653"/>
        <v>2113</v>
      </c>
      <c r="B2115" s="236" t="s">
        <v>102</v>
      </c>
      <c r="C2115" s="508" t="s">
        <v>7648</v>
      </c>
      <c r="D2115" s="236">
        <v>145693314</v>
      </c>
      <c r="E2115" s="380"/>
      <c r="F2115" s="353">
        <v>46088</v>
      </c>
      <c r="G2115" s="236" t="s">
        <v>612</v>
      </c>
      <c r="H2115" s="236" t="s">
        <v>2213</v>
      </c>
      <c r="I2115" s="236" t="s">
        <v>105</v>
      </c>
      <c r="J2115" s="236" t="s">
        <v>518</v>
      </c>
      <c r="K2115" s="236" t="s">
        <v>242</v>
      </c>
      <c r="L2115" s="353">
        <v>46115</v>
      </c>
      <c r="M2115" s="236">
        <v>40</v>
      </c>
      <c r="N2115" s="22" t="s">
        <v>7649</v>
      </c>
      <c r="O2115" s="22" t="s">
        <v>7650</v>
      </c>
      <c r="P2115" s="22">
        <v>2830050297</v>
      </c>
      <c r="Q2115" s="353">
        <v>46099</v>
      </c>
      <c r="R2115" s="380">
        <v>1209394362</v>
      </c>
      <c r="S2115" s="380">
        <v>224334682</v>
      </c>
      <c r="T2115" s="353">
        <v>46099</v>
      </c>
      <c r="U2115" s="382">
        <v>18459.921999999999</v>
      </c>
      <c r="V2115" s="382">
        <v>17970.646000000001</v>
      </c>
      <c r="W2115" s="380">
        <v>20</v>
      </c>
      <c r="X2115" s="380">
        <v>0</v>
      </c>
      <c r="Y2115" s="445">
        <v>7267317258</v>
      </c>
      <c r="Z2115" s="380" t="s">
        <v>354</v>
      </c>
      <c r="AA2115" s="22" t="s">
        <v>719</v>
      </c>
      <c r="AB2115" s="236" t="s">
        <v>7533</v>
      </c>
      <c r="AC2115" s="445" t="s">
        <v>7648</v>
      </c>
      <c r="AD2115" s="317" t="s">
        <v>113</v>
      </c>
      <c r="AE2115" s="353">
        <v>46106</v>
      </c>
      <c r="AF2115" s="446">
        <v>46104.166666666664</v>
      </c>
      <c r="AG2115" s="446">
        <v>46101.375</v>
      </c>
      <c r="AH2115" s="446">
        <v>46101.375</v>
      </c>
      <c r="AI2115" s="502">
        <v>46104</v>
      </c>
      <c r="AJ2115" s="353">
        <v>46105</v>
      </c>
      <c r="AK2115" s="353">
        <v>46105</v>
      </c>
      <c r="AL2115" s="502">
        <v>46109</v>
      </c>
      <c r="AM2115" s="502">
        <v>46111</v>
      </c>
      <c r="AN2115" s="502">
        <v>46111</v>
      </c>
      <c r="AO2115" s="81">
        <f t="shared" si="655"/>
        <v>46100.375</v>
      </c>
      <c r="AP2115" s="81">
        <f t="shared" si="656"/>
        <v>46101.375</v>
      </c>
      <c r="AQ2115" s="81">
        <f t="shared" si="657"/>
        <v>46101.375</v>
      </c>
      <c r="AR2115" s="81">
        <f t="shared" si="658"/>
        <v>46106</v>
      </c>
      <c r="AS2115" s="81">
        <f t="shared" si="659"/>
        <v>46108</v>
      </c>
      <c r="AT2115" s="81">
        <f t="shared" si="660"/>
        <v>46106</v>
      </c>
      <c r="AU2115" s="82" t="s">
        <v>5500</v>
      </c>
      <c r="AV2115" s="290">
        <v>46099</v>
      </c>
      <c r="AW2115" s="176" t="s">
        <v>7651</v>
      </c>
      <c r="AX2115" s="176">
        <v>32710510</v>
      </c>
      <c r="BT2115" s="105">
        <f>IF(COUNTIF($C$3:C2115, C2115)=1, 1, 0)</f>
        <v>1</v>
      </c>
      <c r="BU2115" s="447" t="s">
        <v>7652</v>
      </c>
      <c r="BV2115" s="359">
        <v>46107</v>
      </c>
      <c r="BZ2115" s="87">
        <f t="shared" si="652"/>
        <v>10</v>
      </c>
      <c r="CB2115" s="88">
        <f t="shared" si="654"/>
        <v>13</v>
      </c>
      <c r="CC2115" s="89"/>
      <c r="CE2115" s="87">
        <f t="shared" si="661"/>
        <v>3</v>
      </c>
      <c r="CF2115" s="90">
        <v>8552050</v>
      </c>
      <c r="CG2115" s="90"/>
      <c r="CH2115" s="90">
        <v>8552050</v>
      </c>
      <c r="CI2115" s="22">
        <v>26314</v>
      </c>
      <c r="CJ2115" s="87">
        <f t="shared" ref="CJ2115:CJ2178" si="662">MONTH(AV2115)</f>
        <v>3</v>
      </c>
      <c r="CK2115" s="87">
        <f t="shared" ref="CK2115:CK2178" si="663">WEEKNUM(AV2115,2)</f>
        <v>12</v>
      </c>
      <c r="CL2115" s="22" t="s">
        <v>5125</v>
      </c>
      <c r="CM2115" s="22" t="s">
        <v>7653</v>
      </c>
    </row>
    <row r="2116" spans="1:91" ht="14.45" customHeight="1" x14ac:dyDescent="0.25">
      <c r="A2116" s="75">
        <f t="shared" si="653"/>
        <v>2114</v>
      </c>
      <c r="B2116" s="70" t="s">
        <v>102</v>
      </c>
      <c r="C2116" s="301" t="s">
        <v>7654</v>
      </c>
      <c r="D2116" s="265">
        <v>145701949</v>
      </c>
      <c r="E2116" s="241"/>
      <c r="F2116" s="231">
        <v>46086</v>
      </c>
      <c r="G2116" s="265" t="s">
        <v>612</v>
      </c>
      <c r="H2116" s="265" t="s">
        <v>2213</v>
      </c>
      <c r="I2116" s="265" t="s">
        <v>105</v>
      </c>
      <c r="J2116" s="265" t="s">
        <v>518</v>
      </c>
      <c r="K2116" s="265" t="s">
        <v>242</v>
      </c>
      <c r="L2116" s="231">
        <v>46115</v>
      </c>
      <c r="M2116" s="265">
        <v>40</v>
      </c>
      <c r="N2116" s="85" t="s">
        <v>7655</v>
      </c>
      <c r="O2116" s="85" t="s">
        <v>7656</v>
      </c>
      <c r="P2116" s="85">
        <v>2830050479</v>
      </c>
      <c r="Q2116" s="231">
        <v>46102</v>
      </c>
      <c r="R2116" s="241">
        <v>1209395619</v>
      </c>
      <c r="S2116" s="241">
        <v>224334529</v>
      </c>
      <c r="T2116" s="231">
        <v>46102</v>
      </c>
      <c r="U2116" s="356">
        <v>16144.601000000001</v>
      </c>
      <c r="V2116" s="356">
        <v>15716.703</v>
      </c>
      <c r="W2116" s="241">
        <v>18</v>
      </c>
      <c r="X2116" s="241">
        <v>0</v>
      </c>
      <c r="Y2116" s="270">
        <v>7267317259</v>
      </c>
      <c r="Z2116" s="241" t="s">
        <v>354</v>
      </c>
      <c r="AA2116" s="85" t="s">
        <v>719</v>
      </c>
      <c r="AB2116" s="265" t="s">
        <v>7533</v>
      </c>
      <c r="AC2116" s="301" t="s">
        <v>7654</v>
      </c>
      <c r="AD2116" s="75" t="s">
        <v>113</v>
      </c>
      <c r="AE2116" s="231">
        <v>46106</v>
      </c>
      <c r="AF2116" s="375">
        <v>46104.166666666664</v>
      </c>
      <c r="AG2116" s="375">
        <v>46101.375</v>
      </c>
      <c r="AH2116" s="375">
        <v>46101.375</v>
      </c>
      <c r="AI2116" s="158">
        <v>46104</v>
      </c>
      <c r="AJ2116" s="231">
        <v>46105</v>
      </c>
      <c r="AK2116" s="231">
        <v>46105</v>
      </c>
      <c r="AL2116" s="158">
        <v>46109</v>
      </c>
      <c r="AM2116" s="74">
        <v>46111</v>
      </c>
      <c r="AN2116" s="502">
        <v>46111</v>
      </c>
      <c r="AO2116" s="81">
        <f t="shared" si="655"/>
        <v>46100.375</v>
      </c>
      <c r="AP2116" s="81">
        <f t="shared" si="656"/>
        <v>46101.375</v>
      </c>
      <c r="AQ2116" s="81">
        <f t="shared" si="657"/>
        <v>46101.375</v>
      </c>
      <c r="AR2116" s="81">
        <f t="shared" si="658"/>
        <v>46106</v>
      </c>
      <c r="AS2116" s="81">
        <f t="shared" si="659"/>
        <v>46108</v>
      </c>
      <c r="AT2116" s="81">
        <f t="shared" si="660"/>
        <v>46106</v>
      </c>
      <c r="AU2116" s="82" t="s">
        <v>5500</v>
      </c>
      <c r="AV2116" s="134">
        <v>46102</v>
      </c>
      <c r="AW2116" s="85" t="s">
        <v>7657</v>
      </c>
      <c r="AX2116" s="85">
        <v>32713096</v>
      </c>
      <c r="BT2116" s="75">
        <f>IF(COUNTIF($C$3:C2116, C2116)=1, 1, 0)</f>
        <v>1</v>
      </c>
      <c r="BU2116" s="447" t="s">
        <v>7658</v>
      </c>
      <c r="BV2116" s="359">
        <v>46106</v>
      </c>
      <c r="BZ2116" s="87">
        <f t="shared" si="652"/>
        <v>10</v>
      </c>
      <c r="CB2116" s="88">
        <f t="shared" si="654"/>
        <v>13</v>
      </c>
      <c r="CC2116" s="89"/>
      <c r="CE2116" s="87">
        <f t="shared" si="661"/>
        <v>3</v>
      </c>
      <c r="CF2116" s="90">
        <v>8552050</v>
      </c>
      <c r="CG2116" s="90"/>
      <c r="CH2116" s="90">
        <v>8552050</v>
      </c>
      <c r="CI2116" s="22">
        <v>26314</v>
      </c>
      <c r="CJ2116" s="87">
        <f t="shared" si="662"/>
        <v>3</v>
      </c>
      <c r="CK2116" s="87">
        <f t="shared" si="663"/>
        <v>12</v>
      </c>
      <c r="CL2116" s="22" t="s">
        <v>5125</v>
      </c>
      <c r="CM2116" s="22" t="s">
        <v>7659</v>
      </c>
    </row>
    <row r="2117" spans="1:91" ht="14.45" customHeight="1" x14ac:dyDescent="0.25">
      <c r="A2117" s="75">
        <f t="shared" si="653"/>
        <v>2115</v>
      </c>
      <c r="B2117" s="507" t="s">
        <v>102</v>
      </c>
      <c r="C2117" s="334">
        <v>235600414422</v>
      </c>
      <c r="D2117" s="294">
        <v>145754186</v>
      </c>
      <c r="E2117" s="186">
        <v>5320008064</v>
      </c>
      <c r="F2117" s="104">
        <v>46094</v>
      </c>
      <c r="G2117" s="105" t="s">
        <v>612</v>
      </c>
      <c r="H2117" s="105" t="s">
        <v>2213</v>
      </c>
      <c r="I2117" s="105" t="s">
        <v>105</v>
      </c>
      <c r="J2117" s="105" t="s">
        <v>518</v>
      </c>
      <c r="K2117" s="105" t="s">
        <v>242</v>
      </c>
      <c r="L2117" s="104">
        <v>46118</v>
      </c>
      <c r="M2117" s="186">
        <v>0</v>
      </c>
      <c r="N2117" s="105" t="s">
        <v>7660</v>
      </c>
      <c r="O2117" s="105" t="s">
        <v>7661</v>
      </c>
      <c r="P2117" s="105">
        <v>2830050235</v>
      </c>
      <c r="Q2117" s="104">
        <v>46098</v>
      </c>
      <c r="R2117" s="105">
        <v>1209393986</v>
      </c>
      <c r="S2117" s="105">
        <v>224328896</v>
      </c>
      <c r="T2117" s="104">
        <v>46098</v>
      </c>
      <c r="U2117" s="295">
        <v>3629.808</v>
      </c>
      <c r="V2117" s="295">
        <v>3518.5920000000001</v>
      </c>
      <c r="W2117" s="105">
        <v>4</v>
      </c>
      <c r="X2117" s="105">
        <v>0</v>
      </c>
      <c r="Y2117" s="334">
        <v>235600414431</v>
      </c>
      <c r="Z2117" s="305" t="s">
        <v>128</v>
      </c>
      <c r="AA2117" s="105" t="s">
        <v>1649</v>
      </c>
      <c r="AB2117" s="105" t="s">
        <v>6642</v>
      </c>
      <c r="AC2117" s="334">
        <v>235600414422</v>
      </c>
      <c r="AD2117" s="105" t="s">
        <v>113</v>
      </c>
      <c r="AE2117" s="349">
        <v>46106</v>
      </c>
      <c r="AF2117" s="443">
        <v>46104.041666666664</v>
      </c>
      <c r="AG2117" s="443">
        <v>46101.583333333336</v>
      </c>
      <c r="AH2117" s="443">
        <v>46101.583333333336</v>
      </c>
      <c r="AI2117" s="335">
        <v>46104</v>
      </c>
      <c r="AJ2117" s="349">
        <v>46105</v>
      </c>
      <c r="AK2117" s="349">
        <v>46105</v>
      </c>
      <c r="AL2117" s="104">
        <v>46114</v>
      </c>
      <c r="AM2117" s="115">
        <v>46117</v>
      </c>
      <c r="AN2117" s="115">
        <v>46117</v>
      </c>
      <c r="AO2117" s="95" t="s">
        <v>121</v>
      </c>
      <c r="AP2117" s="95" t="s">
        <v>121</v>
      </c>
      <c r="AQ2117" s="95" t="s">
        <v>121</v>
      </c>
      <c r="AR2117" s="95" t="s">
        <v>121</v>
      </c>
      <c r="AS2117" s="95" t="s">
        <v>121</v>
      </c>
      <c r="AT2117" s="95" t="s">
        <v>121</v>
      </c>
      <c r="AU2117" s="82" t="s">
        <v>5500</v>
      </c>
      <c r="AV2117" s="134">
        <v>46098</v>
      </c>
      <c r="AW2117" s="85" t="s">
        <v>7662</v>
      </c>
      <c r="AX2117" s="85" t="s">
        <v>7663</v>
      </c>
      <c r="BT2117" s="75">
        <f>IF(COUNTIF($C$3:C2117, C2117)=1, 1, 0)</f>
        <v>0</v>
      </c>
      <c r="BU2117" s="447" t="s">
        <v>7634</v>
      </c>
      <c r="BV2117" s="359">
        <v>46105</v>
      </c>
      <c r="BZ2117" s="87">
        <f t="shared" si="652"/>
        <v>11</v>
      </c>
      <c r="CB2117" s="88">
        <f t="shared" si="654"/>
        <v>13</v>
      </c>
      <c r="CC2117" s="89"/>
      <c r="CE2117" s="87">
        <f t="shared" si="661"/>
        <v>3</v>
      </c>
      <c r="CF2117" s="90"/>
      <c r="CG2117" s="90"/>
      <c r="CH2117" s="90"/>
      <c r="CJ2117" s="87">
        <f t="shared" si="662"/>
        <v>3</v>
      </c>
      <c r="CK2117" s="87">
        <f t="shared" si="663"/>
        <v>12</v>
      </c>
      <c r="CL2117" s="22" t="s">
        <v>5125</v>
      </c>
      <c r="CM2117" s="22" t="s">
        <v>7635</v>
      </c>
    </row>
    <row r="2118" spans="1:91" ht="14.45" customHeight="1" x14ac:dyDescent="0.25">
      <c r="A2118" s="75">
        <f t="shared" si="653"/>
        <v>2116</v>
      </c>
      <c r="B2118" s="507" t="s">
        <v>102</v>
      </c>
      <c r="C2118" s="98">
        <v>235600414422</v>
      </c>
      <c r="D2118" s="106">
        <v>145683130</v>
      </c>
      <c r="E2118" s="73">
        <v>5320008064</v>
      </c>
      <c r="F2118" s="74">
        <v>46094</v>
      </c>
      <c r="G2118" s="75" t="s">
        <v>612</v>
      </c>
      <c r="H2118" s="75" t="s">
        <v>2213</v>
      </c>
      <c r="I2118" s="75" t="s">
        <v>105</v>
      </c>
      <c r="J2118" s="75" t="s">
        <v>518</v>
      </c>
      <c r="K2118" s="75" t="s">
        <v>242</v>
      </c>
      <c r="L2118" s="74">
        <v>46118</v>
      </c>
      <c r="M2118" s="73">
        <v>40</v>
      </c>
      <c r="N2118" s="75" t="s">
        <v>7660</v>
      </c>
      <c r="O2118" s="75" t="s">
        <v>7661</v>
      </c>
      <c r="P2118" s="75">
        <v>2830050236</v>
      </c>
      <c r="Q2118" s="74">
        <v>46098</v>
      </c>
      <c r="R2118" s="75">
        <v>1209393988</v>
      </c>
      <c r="S2118" s="75">
        <v>224328885</v>
      </c>
      <c r="T2118" s="74">
        <v>46098</v>
      </c>
      <c r="U2118" s="76">
        <v>10101.527</v>
      </c>
      <c r="V2118" s="76">
        <v>9770.9179999999997</v>
      </c>
      <c r="W2118" s="75">
        <v>12</v>
      </c>
      <c r="X2118" s="75">
        <v>0</v>
      </c>
      <c r="Y2118" s="98">
        <v>235600414431</v>
      </c>
      <c r="Z2118" s="82" t="s">
        <v>128</v>
      </c>
      <c r="AA2118" s="75" t="s">
        <v>1649</v>
      </c>
      <c r="AB2118" s="75" t="s">
        <v>6642</v>
      </c>
      <c r="AC2118" s="98">
        <v>235600414422</v>
      </c>
      <c r="AD2118" s="75" t="s">
        <v>113</v>
      </c>
      <c r="AE2118" s="349">
        <v>46106</v>
      </c>
      <c r="AF2118" s="80">
        <v>46104.041666666664</v>
      </c>
      <c r="AG2118" s="80">
        <v>46101.583333333336</v>
      </c>
      <c r="AH2118" s="80">
        <v>46101.583333333336</v>
      </c>
      <c r="AI2118" s="99">
        <v>46104</v>
      </c>
      <c r="AJ2118" s="349">
        <v>46105</v>
      </c>
      <c r="AK2118" s="349">
        <v>46105</v>
      </c>
      <c r="AL2118" s="74">
        <v>46114</v>
      </c>
      <c r="AM2118" s="115">
        <v>46117</v>
      </c>
      <c r="AN2118" s="115">
        <v>46117</v>
      </c>
      <c r="AO2118" s="95" t="s">
        <v>121</v>
      </c>
      <c r="AP2118" s="95" t="s">
        <v>121</v>
      </c>
      <c r="AQ2118" s="95" t="s">
        <v>121</v>
      </c>
      <c r="AR2118" s="95" t="s">
        <v>121</v>
      </c>
      <c r="AS2118" s="95" t="s">
        <v>121</v>
      </c>
      <c r="AT2118" s="95" t="s">
        <v>121</v>
      </c>
      <c r="AU2118" s="82" t="s">
        <v>5500</v>
      </c>
      <c r="AV2118" s="134">
        <v>46098</v>
      </c>
      <c r="AW2118" s="75">
        <f>_xlfn.XLOOKUP(D2118,'[1]OPS Loading report'!$E:$E,'[1]OPS Loading report'!$G:$G)</f>
        <v>0</v>
      </c>
      <c r="AX2118" s="85">
        <v>0</v>
      </c>
      <c r="BT2118" s="75">
        <f>IF(COUNTIF($C$3:C2118, C2118)=1, 1, 0)</f>
        <v>0</v>
      </c>
      <c r="BU2118" s="447" t="s">
        <v>7634</v>
      </c>
      <c r="BV2118" s="359">
        <v>46105</v>
      </c>
      <c r="BZ2118" s="87">
        <f t="shared" si="652"/>
        <v>11</v>
      </c>
      <c r="CB2118" s="88">
        <f t="shared" si="654"/>
        <v>13</v>
      </c>
      <c r="CC2118" s="89"/>
      <c r="CE2118" s="87">
        <f t="shared" si="661"/>
        <v>3</v>
      </c>
      <c r="CF2118" s="90">
        <v>18343500</v>
      </c>
      <c r="CG2118" s="90"/>
      <c r="CH2118" s="90">
        <v>18343500</v>
      </c>
      <c r="CI2118" s="22">
        <v>26205</v>
      </c>
      <c r="CJ2118" s="87">
        <f t="shared" si="662"/>
        <v>3</v>
      </c>
      <c r="CK2118" s="87">
        <f t="shared" si="663"/>
        <v>12</v>
      </c>
      <c r="CL2118" s="22" t="s">
        <v>5125</v>
      </c>
      <c r="CM2118" s="22" t="s">
        <v>7635</v>
      </c>
    </row>
    <row r="2119" spans="1:91" ht="14.45" customHeight="1" x14ac:dyDescent="0.25">
      <c r="A2119" s="75">
        <f t="shared" si="653"/>
        <v>2117</v>
      </c>
      <c r="B2119" s="507" t="s">
        <v>102</v>
      </c>
      <c r="C2119" s="103">
        <v>235600414422</v>
      </c>
      <c r="D2119" s="155">
        <v>145683134</v>
      </c>
      <c r="E2119" s="156"/>
      <c r="F2119" s="115">
        <v>46090</v>
      </c>
      <c r="G2119" s="182" t="s">
        <v>612</v>
      </c>
      <c r="H2119" s="182" t="s">
        <v>2213</v>
      </c>
      <c r="I2119" s="182" t="s">
        <v>105</v>
      </c>
      <c r="J2119" s="182" t="s">
        <v>518</v>
      </c>
      <c r="K2119" s="182" t="s">
        <v>242</v>
      </c>
      <c r="L2119" s="115">
        <v>46118</v>
      </c>
      <c r="M2119" s="156">
        <v>40</v>
      </c>
      <c r="N2119" s="182" t="s">
        <v>7664</v>
      </c>
      <c r="O2119" s="182" t="s">
        <v>7665</v>
      </c>
      <c r="P2119" s="182">
        <v>2830050228</v>
      </c>
      <c r="Q2119" s="115">
        <v>46098</v>
      </c>
      <c r="R2119" s="182">
        <v>1209393960</v>
      </c>
      <c r="S2119" s="182">
        <v>224328733</v>
      </c>
      <c r="T2119" s="115">
        <v>46098</v>
      </c>
      <c r="U2119" s="291">
        <v>16207.311</v>
      </c>
      <c r="V2119" s="291">
        <v>15777.752</v>
      </c>
      <c r="W2119" s="182">
        <v>18</v>
      </c>
      <c r="X2119" s="182">
        <v>0</v>
      </c>
      <c r="Y2119" s="103">
        <v>235600414449</v>
      </c>
      <c r="Z2119" s="125" t="s">
        <v>128</v>
      </c>
      <c r="AA2119" s="182" t="s">
        <v>1649</v>
      </c>
      <c r="AB2119" s="182" t="s">
        <v>6642</v>
      </c>
      <c r="AC2119" s="103">
        <v>235600414422</v>
      </c>
      <c r="AD2119" s="182" t="s">
        <v>113</v>
      </c>
      <c r="AE2119" s="349">
        <v>46106</v>
      </c>
      <c r="AF2119" s="269">
        <v>46104.041666666664</v>
      </c>
      <c r="AG2119" s="269">
        <v>46101.583333333336</v>
      </c>
      <c r="AH2119" s="269">
        <v>46101.583333333336</v>
      </c>
      <c r="AI2119" s="349">
        <v>46104</v>
      </c>
      <c r="AJ2119" s="349">
        <v>46105</v>
      </c>
      <c r="AK2119" s="349">
        <v>46105</v>
      </c>
      <c r="AL2119" s="115">
        <v>46114</v>
      </c>
      <c r="AM2119" s="115">
        <v>46117</v>
      </c>
      <c r="AN2119" s="115">
        <v>46117</v>
      </c>
      <c r="AO2119" s="81">
        <f t="shared" ref="AO2119:AO2130" si="664">IF(AH2119&lt;AG2119,IF(AH2119=0,"",AH2119-1),IF(AG2119=0,"",AG2119-1))</f>
        <v>46100.583333333336</v>
      </c>
      <c r="AP2119" s="81">
        <f t="shared" ref="AP2119:AP2130" si="665">IF(AH2119&lt;AG2119,IF(AH2119=0,"",AH2119),IF(AG2119=0,"",AG2119))</f>
        <v>46101.583333333336</v>
      </c>
      <c r="AQ2119" s="81">
        <f t="shared" ref="AQ2119:AQ2130" si="666">IF(AH2119&lt;AG2119,IF(AH2119=0,"",AH2119),IF(AG2119=0,"",AG2119))</f>
        <v>46101.583333333336</v>
      </c>
      <c r="AR2119" s="81">
        <f t="shared" ref="AR2119:AR2130" si="667">IF(AI2119=0,"",IF(AI2119&lt;AJ2119,AJ2119+1,AI2119+1))</f>
        <v>46106</v>
      </c>
      <c r="AS2119" s="81">
        <f t="shared" ref="AS2119:AS2130" si="668">IF(AI2119=0,"",IF(AE2119=0,IF(AJ2119=0,AI2119+2,AJ2119+2),AE2119+2))</f>
        <v>46108</v>
      </c>
      <c r="AT2119" s="81">
        <f t="shared" ref="AT2119:AT2130" si="669">IF(AI2119=0,"",IF(AI2119&lt;AJ2119,AJ2119+1,AI2119+1))</f>
        <v>46106</v>
      </c>
      <c r="AU2119" s="82" t="s">
        <v>5500</v>
      </c>
      <c r="AV2119" s="134">
        <v>46098</v>
      </c>
      <c r="AW2119" s="85" t="s">
        <v>7666</v>
      </c>
      <c r="AX2119" s="85" t="s">
        <v>7667</v>
      </c>
      <c r="BT2119" s="75">
        <f>IF(COUNTIF($C$3:C2119, C2119)=1, 1, 0)</f>
        <v>0</v>
      </c>
      <c r="BU2119" s="447" t="s">
        <v>7634</v>
      </c>
      <c r="BV2119" s="359">
        <v>46105</v>
      </c>
      <c r="BZ2119" s="87">
        <f t="shared" si="652"/>
        <v>11</v>
      </c>
      <c r="CB2119" s="88">
        <f t="shared" si="654"/>
        <v>13</v>
      </c>
      <c r="CC2119" s="89"/>
      <c r="CE2119" s="87">
        <f t="shared" si="661"/>
        <v>3</v>
      </c>
      <c r="CF2119" s="90">
        <v>18343500</v>
      </c>
      <c r="CG2119" s="90"/>
      <c r="CH2119" s="90">
        <v>18343500</v>
      </c>
      <c r="CI2119" s="22">
        <v>26205</v>
      </c>
      <c r="CJ2119" s="87">
        <f t="shared" si="662"/>
        <v>3</v>
      </c>
      <c r="CK2119" s="87">
        <f t="shared" si="663"/>
        <v>12</v>
      </c>
      <c r="CL2119" s="22" t="s">
        <v>5125</v>
      </c>
      <c r="CM2119" s="22" t="s">
        <v>7635</v>
      </c>
    </row>
    <row r="2120" spans="1:91" ht="14.45" customHeight="1" x14ac:dyDescent="0.25">
      <c r="A2120" s="75">
        <f t="shared" si="653"/>
        <v>2118</v>
      </c>
      <c r="B2120" s="509" t="s">
        <v>102</v>
      </c>
      <c r="C2120" s="270">
        <v>267232375</v>
      </c>
      <c r="D2120" s="265">
        <v>145717403</v>
      </c>
      <c r="E2120" s="241"/>
      <c r="F2120" s="231">
        <v>46090</v>
      </c>
      <c r="G2120" s="265" t="s">
        <v>612</v>
      </c>
      <c r="H2120" s="265" t="s">
        <v>2213</v>
      </c>
      <c r="I2120" s="265" t="s">
        <v>105</v>
      </c>
      <c r="J2120" s="265" t="s">
        <v>518</v>
      </c>
      <c r="K2120" s="265" t="s">
        <v>242</v>
      </c>
      <c r="L2120" s="231">
        <v>46118</v>
      </c>
      <c r="M2120" s="265">
        <v>40</v>
      </c>
      <c r="N2120" s="85" t="s">
        <v>7668</v>
      </c>
      <c r="O2120" s="85" t="s">
        <v>7669</v>
      </c>
      <c r="P2120" s="85">
        <v>2830050314</v>
      </c>
      <c r="Q2120" s="231">
        <v>46099</v>
      </c>
      <c r="R2120" s="241">
        <v>1209394465</v>
      </c>
      <c r="S2120" s="241">
        <v>224334862</v>
      </c>
      <c r="T2120" s="231">
        <v>46099</v>
      </c>
      <c r="U2120" s="261">
        <v>18462.756000000001</v>
      </c>
      <c r="V2120" s="261">
        <v>17973.335999999999</v>
      </c>
      <c r="W2120" s="241">
        <v>20</v>
      </c>
      <c r="X2120" s="241">
        <v>0</v>
      </c>
      <c r="Y2120" s="270">
        <v>267232375</v>
      </c>
      <c r="Z2120" s="241" t="s">
        <v>110</v>
      </c>
      <c r="AA2120" s="85" t="s">
        <v>535</v>
      </c>
      <c r="AB2120" s="265" t="s">
        <v>5966</v>
      </c>
      <c r="AC2120" s="270">
        <v>267232375</v>
      </c>
      <c r="AD2120" s="75" t="s">
        <v>113</v>
      </c>
      <c r="AE2120" s="231">
        <v>46105</v>
      </c>
      <c r="AF2120" s="375">
        <v>46103.333333333336</v>
      </c>
      <c r="AG2120" s="375">
        <v>46102.333333333336</v>
      </c>
      <c r="AH2120" s="375">
        <v>46103.25</v>
      </c>
      <c r="AI2120" s="231">
        <v>46104</v>
      </c>
      <c r="AJ2120" s="231">
        <v>46105</v>
      </c>
      <c r="AK2120" s="376">
        <v>46105</v>
      </c>
      <c r="AL2120" s="231">
        <v>46114</v>
      </c>
      <c r="AM2120" s="241"/>
      <c r="AN2120" s="231">
        <v>46114</v>
      </c>
      <c r="AO2120" s="81">
        <f t="shared" si="664"/>
        <v>46101.333333333336</v>
      </c>
      <c r="AP2120" s="81">
        <f t="shared" si="665"/>
        <v>46102.333333333336</v>
      </c>
      <c r="AQ2120" s="81">
        <f t="shared" si="666"/>
        <v>46102.333333333336</v>
      </c>
      <c r="AR2120" s="81">
        <f t="shared" si="667"/>
        <v>46106</v>
      </c>
      <c r="AS2120" s="81">
        <f t="shared" si="668"/>
        <v>46107</v>
      </c>
      <c r="AT2120" s="81">
        <f t="shared" si="669"/>
        <v>46106</v>
      </c>
      <c r="AU2120" s="82" t="s">
        <v>5500</v>
      </c>
      <c r="AV2120" s="134">
        <v>46099</v>
      </c>
      <c r="AW2120" s="85" t="s">
        <v>7670</v>
      </c>
      <c r="AX2120" s="85" t="s">
        <v>7671</v>
      </c>
      <c r="BT2120" s="75">
        <f>IF(COUNTIF($C$3:C2120, C2120)=1, 1, 0)</f>
        <v>1</v>
      </c>
      <c r="BU2120" s="447" t="s">
        <v>7672</v>
      </c>
      <c r="BV2120" s="359">
        <v>46104</v>
      </c>
      <c r="BZ2120" s="87">
        <f t="shared" si="652"/>
        <v>11</v>
      </c>
      <c r="CB2120" s="88">
        <f t="shared" si="654"/>
        <v>13</v>
      </c>
      <c r="CC2120" s="89"/>
      <c r="CE2120" s="87">
        <f t="shared" si="661"/>
        <v>3</v>
      </c>
      <c r="CF2120" s="90">
        <v>16302702</v>
      </c>
      <c r="CG2120" s="90">
        <v>3041748</v>
      </c>
      <c r="CH2120" s="90">
        <v>19344450</v>
      </c>
      <c r="CI2120" s="91">
        <v>26682</v>
      </c>
      <c r="CJ2120" s="87">
        <f t="shared" si="662"/>
        <v>3</v>
      </c>
      <c r="CK2120" s="87">
        <f t="shared" si="663"/>
        <v>12</v>
      </c>
      <c r="CL2120" s="22" t="s">
        <v>5125</v>
      </c>
      <c r="CM2120" s="22" t="s">
        <v>7673</v>
      </c>
    </row>
    <row r="2121" spans="1:91" ht="14.45" customHeight="1" x14ac:dyDescent="0.25">
      <c r="A2121" s="75">
        <f t="shared" si="653"/>
        <v>2119</v>
      </c>
      <c r="B2121" s="509" t="s">
        <v>102</v>
      </c>
      <c r="C2121" s="270">
        <v>267232375</v>
      </c>
      <c r="D2121" s="265">
        <v>145717410</v>
      </c>
      <c r="E2121" s="241"/>
      <c r="F2121" s="231">
        <v>46090</v>
      </c>
      <c r="G2121" s="265" t="s">
        <v>612</v>
      </c>
      <c r="H2121" s="265" t="s">
        <v>2213</v>
      </c>
      <c r="I2121" s="265" t="s">
        <v>105</v>
      </c>
      <c r="J2121" s="265" t="s">
        <v>518</v>
      </c>
      <c r="K2121" s="265" t="s">
        <v>242</v>
      </c>
      <c r="L2121" s="231">
        <v>46118</v>
      </c>
      <c r="M2121" s="265">
        <v>40</v>
      </c>
      <c r="N2121" s="85" t="s">
        <v>7674</v>
      </c>
      <c r="O2121" s="85" t="s">
        <v>7675</v>
      </c>
      <c r="P2121" s="85">
        <v>2830050326</v>
      </c>
      <c r="Q2121" s="231">
        <v>46099</v>
      </c>
      <c r="R2121" s="241">
        <v>1209394502</v>
      </c>
      <c r="S2121" s="241">
        <v>224335018</v>
      </c>
      <c r="T2121" s="231">
        <v>46099</v>
      </c>
      <c r="U2121" s="261">
        <v>18571.248</v>
      </c>
      <c r="V2121" s="261">
        <v>18079.038</v>
      </c>
      <c r="W2121" s="241">
        <v>21</v>
      </c>
      <c r="X2121" s="241">
        <v>0</v>
      </c>
      <c r="Y2121" s="270">
        <v>267232452</v>
      </c>
      <c r="Z2121" s="241" t="s">
        <v>110</v>
      </c>
      <c r="AA2121" s="85" t="s">
        <v>535</v>
      </c>
      <c r="AB2121" s="265" t="s">
        <v>5966</v>
      </c>
      <c r="AC2121" s="270">
        <v>267232375</v>
      </c>
      <c r="AD2121" s="75" t="s">
        <v>113</v>
      </c>
      <c r="AE2121" s="231">
        <v>46105</v>
      </c>
      <c r="AF2121" s="375">
        <v>46103.333333333336</v>
      </c>
      <c r="AG2121" s="375">
        <v>46102.333333333336</v>
      </c>
      <c r="AH2121" s="375">
        <v>46103.25</v>
      </c>
      <c r="AI2121" s="231">
        <v>46104</v>
      </c>
      <c r="AJ2121" s="231">
        <v>46105</v>
      </c>
      <c r="AK2121" s="376">
        <v>46105</v>
      </c>
      <c r="AL2121" s="231">
        <v>46114</v>
      </c>
      <c r="AM2121" s="241"/>
      <c r="AN2121" s="231">
        <v>46114</v>
      </c>
      <c r="AO2121" s="81">
        <f t="shared" si="664"/>
        <v>46101.333333333336</v>
      </c>
      <c r="AP2121" s="81">
        <f t="shared" si="665"/>
        <v>46102.333333333336</v>
      </c>
      <c r="AQ2121" s="81">
        <f t="shared" si="666"/>
        <v>46102.333333333336</v>
      </c>
      <c r="AR2121" s="81">
        <f t="shared" si="667"/>
        <v>46106</v>
      </c>
      <c r="AS2121" s="81">
        <f t="shared" si="668"/>
        <v>46107</v>
      </c>
      <c r="AT2121" s="81">
        <f t="shared" si="669"/>
        <v>46106</v>
      </c>
      <c r="AU2121" s="82" t="s">
        <v>5500</v>
      </c>
      <c r="AV2121" s="134">
        <v>46099</v>
      </c>
      <c r="AW2121" s="85" t="s">
        <v>7676</v>
      </c>
      <c r="AX2121" s="85" t="s">
        <v>7677</v>
      </c>
      <c r="BT2121" s="75">
        <f>IF(COUNTIF($C$3:C2121, C2121)=1, 1, 0)</f>
        <v>0</v>
      </c>
      <c r="BU2121" s="447" t="s">
        <v>7672</v>
      </c>
      <c r="BV2121" s="359">
        <v>46104</v>
      </c>
      <c r="BZ2121" s="87">
        <f t="shared" si="652"/>
        <v>11</v>
      </c>
      <c r="CB2121" s="88">
        <f t="shared" si="654"/>
        <v>13</v>
      </c>
      <c r="CC2121" s="89"/>
      <c r="CE2121" s="87">
        <f t="shared" si="661"/>
        <v>3</v>
      </c>
      <c r="CF2121" s="90">
        <v>16302702</v>
      </c>
      <c r="CG2121" s="90">
        <v>3041748</v>
      </c>
      <c r="CH2121" s="90">
        <v>19344450</v>
      </c>
      <c r="CI2121" s="91">
        <v>26682</v>
      </c>
      <c r="CJ2121" s="87">
        <f t="shared" si="662"/>
        <v>3</v>
      </c>
      <c r="CK2121" s="87">
        <f t="shared" si="663"/>
        <v>12</v>
      </c>
      <c r="CL2121" s="22" t="s">
        <v>5125</v>
      </c>
      <c r="CM2121" s="22" t="s">
        <v>7673</v>
      </c>
    </row>
    <row r="2122" spans="1:91" ht="14.45" customHeight="1" x14ac:dyDescent="0.25">
      <c r="A2122" s="69"/>
      <c r="B2122" s="260" t="s">
        <v>102</v>
      </c>
      <c r="C2122" s="334">
        <v>235600440602</v>
      </c>
      <c r="D2122" s="294">
        <v>145397227</v>
      </c>
      <c r="E2122" s="186"/>
      <c r="F2122" s="104">
        <v>46085</v>
      </c>
      <c r="G2122" s="105" t="s">
        <v>567</v>
      </c>
      <c r="H2122" s="105" t="s">
        <v>2213</v>
      </c>
      <c r="I2122" s="105" t="s">
        <v>105</v>
      </c>
      <c r="J2122" s="105" t="s">
        <v>568</v>
      </c>
      <c r="K2122" s="105" t="s">
        <v>242</v>
      </c>
      <c r="L2122" s="104">
        <v>46112</v>
      </c>
      <c r="M2122" s="186">
        <v>40</v>
      </c>
      <c r="N2122" s="105" t="s">
        <v>7678</v>
      </c>
      <c r="O2122" s="105" t="s">
        <v>7679</v>
      </c>
      <c r="P2122" s="105">
        <v>2830050244</v>
      </c>
      <c r="Q2122" s="104">
        <v>46098</v>
      </c>
      <c r="R2122" s="105">
        <v>1209394007</v>
      </c>
      <c r="S2122" s="105">
        <v>224328687</v>
      </c>
      <c r="T2122" s="104">
        <v>46098</v>
      </c>
      <c r="U2122" s="295">
        <v>15562.027</v>
      </c>
      <c r="V2122" s="295">
        <v>14921.994000000001</v>
      </c>
      <c r="W2122" s="105">
        <v>18</v>
      </c>
      <c r="X2122" s="105">
        <v>0</v>
      </c>
      <c r="Y2122" s="334">
        <v>235600440602</v>
      </c>
      <c r="Z2122" s="305" t="s">
        <v>128</v>
      </c>
      <c r="AA2122" s="105" t="s">
        <v>1649</v>
      </c>
      <c r="AB2122" s="105" t="s">
        <v>6642</v>
      </c>
      <c r="AC2122" s="334">
        <v>235600440602</v>
      </c>
      <c r="AD2122" s="105" t="s">
        <v>113</v>
      </c>
      <c r="AE2122" s="335">
        <v>46106</v>
      </c>
      <c r="AF2122" s="443">
        <v>46104.041666666664</v>
      </c>
      <c r="AG2122" s="443">
        <v>46101.583333333336</v>
      </c>
      <c r="AH2122" s="443">
        <v>46101.583333333336</v>
      </c>
      <c r="AI2122" s="104">
        <v>46097</v>
      </c>
      <c r="AJ2122" s="335">
        <v>46105</v>
      </c>
      <c r="AK2122" s="335">
        <v>46105</v>
      </c>
      <c r="AL2122" s="510">
        <v>46105</v>
      </c>
      <c r="AM2122" s="104">
        <v>46114</v>
      </c>
      <c r="AN2122" s="104">
        <v>46115</v>
      </c>
      <c r="AO2122" s="81">
        <f t="shared" si="664"/>
        <v>46100.583333333336</v>
      </c>
      <c r="AP2122" s="81">
        <f t="shared" si="665"/>
        <v>46101.583333333336</v>
      </c>
      <c r="AQ2122" s="81">
        <f t="shared" si="666"/>
        <v>46101.583333333336</v>
      </c>
      <c r="AR2122" s="81">
        <f t="shared" si="667"/>
        <v>46106</v>
      </c>
      <c r="AS2122" s="81">
        <f t="shared" si="668"/>
        <v>46108</v>
      </c>
      <c r="AT2122" s="81">
        <f t="shared" si="669"/>
        <v>46106</v>
      </c>
      <c r="AU2122" s="82" t="s">
        <v>5500</v>
      </c>
      <c r="AV2122" s="134">
        <v>46098</v>
      </c>
      <c r="AW2122" s="85" t="s">
        <v>7680</v>
      </c>
      <c r="AX2122" s="85" t="s">
        <v>7681</v>
      </c>
      <c r="AY2122" s="75"/>
      <c r="AZ2122" s="83"/>
      <c r="BA2122" s="75"/>
      <c r="BB2122" s="75"/>
      <c r="BC2122" s="75"/>
      <c r="BD2122" s="75"/>
      <c r="BE2122" s="74"/>
      <c r="BF2122" s="75"/>
      <c r="BG2122" s="75"/>
      <c r="BH2122" s="75"/>
      <c r="BI2122" s="75"/>
      <c r="BJ2122" s="75"/>
      <c r="BK2122" s="75"/>
      <c r="BL2122" s="75"/>
      <c r="BM2122" s="75"/>
      <c r="BN2122" s="75"/>
      <c r="BO2122" s="75"/>
      <c r="BP2122" s="75"/>
      <c r="BQ2122" s="75"/>
      <c r="BR2122" s="75"/>
      <c r="BS2122" s="75"/>
      <c r="BT2122" s="75">
        <f>IF(COUNTIF($C$3:C2122, C2122)=1, 1, 0)</f>
        <v>1</v>
      </c>
      <c r="BU2122" s="192" t="s">
        <v>7682</v>
      </c>
      <c r="BV2122" s="74">
        <v>46105</v>
      </c>
      <c r="BW2122" s="85"/>
      <c r="BX2122" s="85"/>
      <c r="BY2122" s="86"/>
      <c r="BZ2122" s="87">
        <f t="shared" si="652"/>
        <v>10</v>
      </c>
      <c r="CB2122" s="88">
        <f t="shared" si="654"/>
        <v>13</v>
      </c>
      <c r="CC2122" s="89"/>
      <c r="CE2122" s="87">
        <f t="shared" si="661"/>
        <v>3</v>
      </c>
      <c r="CF2122" s="90">
        <v>18343500</v>
      </c>
      <c r="CG2122" s="90"/>
      <c r="CH2122" s="90">
        <v>18343500</v>
      </c>
      <c r="CI2122" s="22">
        <v>26205</v>
      </c>
      <c r="CJ2122" s="87">
        <f t="shared" si="662"/>
        <v>3</v>
      </c>
      <c r="CK2122" s="87">
        <f t="shared" si="663"/>
        <v>12</v>
      </c>
      <c r="CL2122" s="22" t="s">
        <v>5125</v>
      </c>
      <c r="CM2122" s="22" t="s">
        <v>7683</v>
      </c>
    </row>
    <row r="2123" spans="1:91" ht="14.45" customHeight="1" x14ac:dyDescent="0.25">
      <c r="A2123" s="69"/>
      <c r="B2123" s="260" t="s">
        <v>102</v>
      </c>
      <c r="C2123" s="98">
        <v>235600440628</v>
      </c>
      <c r="D2123" s="106">
        <v>145552270</v>
      </c>
      <c r="E2123" s="73"/>
      <c r="F2123" s="74">
        <v>46085</v>
      </c>
      <c r="G2123" s="75" t="s">
        <v>7684</v>
      </c>
      <c r="H2123" s="75" t="s">
        <v>2213</v>
      </c>
      <c r="I2123" s="75" t="s">
        <v>105</v>
      </c>
      <c r="J2123" s="75" t="s">
        <v>577</v>
      </c>
      <c r="K2123" s="75" t="s">
        <v>242</v>
      </c>
      <c r="L2123" s="74">
        <v>46132</v>
      </c>
      <c r="M2123" s="73">
        <v>40</v>
      </c>
      <c r="N2123" s="75" t="s">
        <v>7685</v>
      </c>
      <c r="O2123" s="75" t="s">
        <v>7686</v>
      </c>
      <c r="P2123" s="75">
        <v>2830050261</v>
      </c>
      <c r="Q2123" s="74">
        <v>46098</v>
      </c>
      <c r="R2123" s="75">
        <v>1209394077</v>
      </c>
      <c r="S2123" s="75">
        <v>224328667</v>
      </c>
      <c r="T2123" s="74">
        <v>46098</v>
      </c>
      <c r="U2123" s="76">
        <v>14691.342000000001</v>
      </c>
      <c r="V2123" s="76">
        <v>14164.758</v>
      </c>
      <c r="W2123" s="75">
        <v>19</v>
      </c>
      <c r="X2123" s="75">
        <v>0</v>
      </c>
      <c r="Y2123" s="98">
        <v>235600440628</v>
      </c>
      <c r="Z2123" s="82" t="s">
        <v>128</v>
      </c>
      <c r="AA2123" s="75" t="s">
        <v>1649</v>
      </c>
      <c r="AB2123" s="75" t="s">
        <v>6642</v>
      </c>
      <c r="AC2123" s="98">
        <v>235600440628</v>
      </c>
      <c r="AD2123" s="75" t="s">
        <v>113</v>
      </c>
      <c r="AE2123" s="99">
        <v>46106</v>
      </c>
      <c r="AF2123" s="80">
        <v>46104.041666666664</v>
      </c>
      <c r="AG2123" s="80">
        <v>46101.583333333336</v>
      </c>
      <c r="AH2123" s="80">
        <v>46101.583333333336</v>
      </c>
      <c r="AI2123" s="74">
        <v>46097</v>
      </c>
      <c r="AJ2123" s="99">
        <v>46105</v>
      </c>
      <c r="AK2123" s="99">
        <v>46105</v>
      </c>
      <c r="AL2123" s="174">
        <v>46105</v>
      </c>
      <c r="AM2123" s="74">
        <v>46113</v>
      </c>
      <c r="AN2123" s="74">
        <v>46113</v>
      </c>
      <c r="AO2123" s="81">
        <f t="shared" si="664"/>
        <v>46100.583333333336</v>
      </c>
      <c r="AP2123" s="81">
        <f t="shared" si="665"/>
        <v>46101.583333333336</v>
      </c>
      <c r="AQ2123" s="81">
        <f t="shared" si="666"/>
        <v>46101.583333333336</v>
      </c>
      <c r="AR2123" s="81">
        <f t="shared" si="667"/>
        <v>46106</v>
      </c>
      <c r="AS2123" s="81">
        <f t="shared" si="668"/>
        <v>46108</v>
      </c>
      <c r="AT2123" s="81">
        <f t="shared" si="669"/>
        <v>46106</v>
      </c>
      <c r="AU2123" s="82" t="s">
        <v>5500</v>
      </c>
      <c r="AV2123" s="134">
        <v>46098</v>
      </c>
      <c r="AW2123" s="85" t="s">
        <v>7687</v>
      </c>
      <c r="AX2123" s="85" t="s">
        <v>7688</v>
      </c>
      <c r="AY2123" s="75"/>
      <c r="AZ2123" s="83"/>
      <c r="BA2123" s="75"/>
      <c r="BB2123" s="75"/>
      <c r="BC2123" s="75"/>
      <c r="BD2123" s="75"/>
      <c r="BE2123" s="74"/>
      <c r="BF2123" s="75"/>
      <c r="BG2123" s="75"/>
      <c r="BH2123" s="75"/>
      <c r="BI2123" s="75"/>
      <c r="BJ2123" s="75"/>
      <c r="BK2123" s="75"/>
      <c r="BL2123" s="75"/>
      <c r="BM2123" s="75"/>
      <c r="BN2123" s="75"/>
      <c r="BO2123" s="75"/>
      <c r="BP2123" s="75"/>
      <c r="BQ2123" s="75"/>
      <c r="BR2123" s="75"/>
      <c r="BS2123" s="75"/>
      <c r="BT2123" s="75">
        <f>IF(COUNTIF($C$3:C2123, C2123)=1, 1, 0)</f>
        <v>1</v>
      </c>
      <c r="BU2123" s="192" t="s">
        <v>7689</v>
      </c>
      <c r="BV2123" s="74">
        <v>46105</v>
      </c>
      <c r="BW2123" s="85"/>
      <c r="BX2123" s="85"/>
      <c r="BY2123" s="86"/>
      <c r="BZ2123" s="87">
        <f t="shared" si="652"/>
        <v>10</v>
      </c>
      <c r="CB2123" s="88">
        <f t="shared" si="654"/>
        <v>13</v>
      </c>
      <c r="CC2123" s="89"/>
      <c r="CE2123" s="87">
        <f t="shared" si="661"/>
        <v>3</v>
      </c>
      <c r="CF2123" s="90">
        <v>18343500</v>
      </c>
      <c r="CG2123" s="90"/>
      <c r="CH2123" s="90">
        <v>18343500</v>
      </c>
      <c r="CI2123" s="22">
        <v>26205</v>
      </c>
      <c r="CJ2123" s="87">
        <f t="shared" si="662"/>
        <v>3</v>
      </c>
      <c r="CK2123" s="87">
        <f t="shared" si="663"/>
        <v>12</v>
      </c>
      <c r="CL2123" s="22" t="s">
        <v>5125</v>
      </c>
      <c r="CM2123" s="22" t="s">
        <v>7690</v>
      </c>
    </row>
    <row r="2124" spans="1:91" ht="14.45" customHeight="1" x14ac:dyDescent="0.25">
      <c r="A2124" s="69"/>
      <c r="B2124" s="260" t="s">
        <v>102</v>
      </c>
      <c r="C2124" s="103">
        <v>235600440628</v>
      </c>
      <c r="D2124" s="106">
        <v>145552275</v>
      </c>
      <c r="E2124" s="73"/>
      <c r="F2124" s="74">
        <v>46085</v>
      </c>
      <c r="G2124" s="75" t="s">
        <v>7684</v>
      </c>
      <c r="H2124" s="75" t="s">
        <v>2213</v>
      </c>
      <c r="I2124" s="75" t="s">
        <v>105</v>
      </c>
      <c r="J2124" s="75" t="s">
        <v>577</v>
      </c>
      <c r="K2124" s="75" t="s">
        <v>242</v>
      </c>
      <c r="L2124" s="74">
        <v>46132</v>
      </c>
      <c r="M2124" s="73">
        <v>40</v>
      </c>
      <c r="N2124" s="75" t="s">
        <v>7691</v>
      </c>
      <c r="O2124" s="75" t="s">
        <v>7692</v>
      </c>
      <c r="P2124" s="75">
        <v>2830050259</v>
      </c>
      <c r="Q2124" s="74">
        <v>46098</v>
      </c>
      <c r="R2124" s="75">
        <v>1209394073</v>
      </c>
      <c r="S2124" s="75">
        <v>224328685</v>
      </c>
      <c r="T2124" s="74">
        <v>46098</v>
      </c>
      <c r="U2124" s="76">
        <v>12114.402</v>
      </c>
      <c r="V2124" s="76">
        <v>11680.467000000001</v>
      </c>
      <c r="W2124" s="75">
        <v>17</v>
      </c>
      <c r="X2124" s="75">
        <v>0</v>
      </c>
      <c r="Y2124" s="98">
        <v>235600440636</v>
      </c>
      <c r="Z2124" s="82" t="s">
        <v>128</v>
      </c>
      <c r="AA2124" s="75" t="s">
        <v>1649</v>
      </c>
      <c r="AB2124" s="75" t="s">
        <v>6642</v>
      </c>
      <c r="AC2124" s="98">
        <v>235600440628</v>
      </c>
      <c r="AD2124" s="75" t="s">
        <v>113</v>
      </c>
      <c r="AE2124" s="99">
        <v>46106</v>
      </c>
      <c r="AF2124" s="80">
        <v>46104.041666666664</v>
      </c>
      <c r="AG2124" s="80">
        <v>46101.583333333336</v>
      </c>
      <c r="AH2124" s="80">
        <v>46101.583333333336</v>
      </c>
      <c r="AI2124" s="74">
        <v>46097</v>
      </c>
      <c r="AJ2124" s="99">
        <v>46105</v>
      </c>
      <c r="AK2124" s="99">
        <v>46105</v>
      </c>
      <c r="AL2124" s="174">
        <v>46105</v>
      </c>
      <c r="AM2124" s="74">
        <v>46113</v>
      </c>
      <c r="AN2124" s="74">
        <v>46113</v>
      </c>
      <c r="AO2124" s="81">
        <f t="shared" si="664"/>
        <v>46100.583333333336</v>
      </c>
      <c r="AP2124" s="81">
        <f t="shared" si="665"/>
        <v>46101.583333333336</v>
      </c>
      <c r="AQ2124" s="81">
        <f t="shared" si="666"/>
        <v>46101.583333333336</v>
      </c>
      <c r="AR2124" s="81">
        <f t="shared" si="667"/>
        <v>46106</v>
      </c>
      <c r="AS2124" s="81">
        <f t="shared" si="668"/>
        <v>46108</v>
      </c>
      <c r="AT2124" s="81">
        <f t="shared" si="669"/>
        <v>46106</v>
      </c>
      <c r="AU2124" s="82" t="s">
        <v>5500</v>
      </c>
      <c r="AV2124" s="134">
        <v>46098</v>
      </c>
      <c r="AW2124" s="85" t="s">
        <v>7693</v>
      </c>
      <c r="AX2124" s="85" t="s">
        <v>7694</v>
      </c>
      <c r="AY2124" s="75"/>
      <c r="AZ2124" s="83"/>
      <c r="BA2124" s="75"/>
      <c r="BB2124" s="75"/>
      <c r="BC2124" s="75"/>
      <c r="BD2124" s="75"/>
      <c r="BE2124" s="74"/>
      <c r="BF2124" s="75"/>
      <c r="BG2124" s="75"/>
      <c r="BH2124" s="75"/>
      <c r="BI2124" s="75"/>
      <c r="BJ2124" s="75"/>
      <c r="BK2124" s="75"/>
      <c r="BL2124" s="75"/>
      <c r="BM2124" s="75"/>
      <c r="BN2124" s="75"/>
      <c r="BO2124" s="75"/>
      <c r="BP2124" s="75"/>
      <c r="BQ2124" s="75"/>
      <c r="BR2124" s="75"/>
      <c r="BS2124" s="75"/>
      <c r="BT2124" s="75">
        <f>IF(COUNTIF($C$3:C2124, C2124)=1, 1, 0)</f>
        <v>0</v>
      </c>
      <c r="BU2124" s="192" t="s">
        <v>7689</v>
      </c>
      <c r="BV2124" s="74">
        <v>46105</v>
      </c>
      <c r="BW2124" s="85"/>
      <c r="BX2124" s="85"/>
      <c r="BY2124" s="86"/>
      <c r="BZ2124" s="87">
        <f t="shared" si="652"/>
        <v>10</v>
      </c>
      <c r="CB2124" s="88">
        <f t="shared" si="654"/>
        <v>13</v>
      </c>
      <c r="CC2124" s="89"/>
      <c r="CE2124" s="87">
        <f t="shared" si="661"/>
        <v>3</v>
      </c>
      <c r="CF2124" s="90">
        <v>18343500</v>
      </c>
      <c r="CG2124" s="90"/>
      <c r="CH2124" s="90">
        <v>18343500</v>
      </c>
      <c r="CI2124" s="22">
        <v>26205</v>
      </c>
      <c r="CJ2124" s="87">
        <f t="shared" si="662"/>
        <v>3</v>
      </c>
      <c r="CK2124" s="87">
        <f t="shared" si="663"/>
        <v>12</v>
      </c>
      <c r="CL2124" s="22" t="s">
        <v>5125</v>
      </c>
      <c r="CM2124" s="22" t="s">
        <v>7690</v>
      </c>
    </row>
    <row r="2125" spans="1:91" ht="14.45" customHeight="1" x14ac:dyDescent="0.25">
      <c r="A2125" s="69"/>
      <c r="B2125" s="509" t="s">
        <v>102</v>
      </c>
      <c r="C2125" s="301">
        <v>235600419921</v>
      </c>
      <c r="D2125" s="72">
        <v>145541126</v>
      </c>
      <c r="E2125" s="73"/>
      <c r="F2125" s="158">
        <v>46099</v>
      </c>
      <c r="G2125" s="75" t="s">
        <v>567</v>
      </c>
      <c r="H2125" s="75" t="s">
        <v>2213</v>
      </c>
      <c r="I2125" s="75" t="s">
        <v>105</v>
      </c>
      <c r="J2125" s="75" t="s">
        <v>568</v>
      </c>
      <c r="K2125" s="75" t="s">
        <v>242</v>
      </c>
      <c r="L2125" s="74">
        <v>46132</v>
      </c>
      <c r="M2125" s="73">
        <v>40</v>
      </c>
      <c r="N2125" s="75" t="s">
        <v>7695</v>
      </c>
      <c r="O2125" s="75" t="s">
        <v>7696</v>
      </c>
      <c r="P2125" s="75">
        <v>2830050349</v>
      </c>
      <c r="Q2125" s="231">
        <v>46100</v>
      </c>
      <c r="R2125" s="75">
        <v>1209394774</v>
      </c>
      <c r="S2125" s="75">
        <v>224339807</v>
      </c>
      <c r="T2125" s="231">
        <v>46100</v>
      </c>
      <c r="U2125" s="76">
        <v>15330.228999999999</v>
      </c>
      <c r="V2125" s="76">
        <v>14699.73</v>
      </c>
      <c r="W2125" s="75">
        <v>18</v>
      </c>
      <c r="X2125" s="75">
        <v>0</v>
      </c>
      <c r="Y2125" s="98">
        <v>235600419921</v>
      </c>
      <c r="Z2125" s="82" t="s">
        <v>128</v>
      </c>
      <c r="AA2125" s="75" t="s">
        <v>1649</v>
      </c>
      <c r="AB2125" s="75" t="s">
        <v>6642</v>
      </c>
      <c r="AC2125" s="98">
        <v>235600419921</v>
      </c>
      <c r="AD2125" s="75" t="s">
        <v>113</v>
      </c>
      <c r="AE2125" s="99">
        <v>46106</v>
      </c>
      <c r="AF2125" s="80">
        <v>46104.041666666664</v>
      </c>
      <c r="AG2125" s="80">
        <v>46101.583333333336</v>
      </c>
      <c r="AH2125" s="80">
        <v>46101.583333333336</v>
      </c>
      <c r="AI2125" s="158">
        <v>46097</v>
      </c>
      <c r="AJ2125" s="99">
        <v>46105</v>
      </c>
      <c r="AK2125" s="99">
        <v>46105</v>
      </c>
      <c r="AL2125" s="231">
        <v>46105</v>
      </c>
      <c r="AM2125" s="74">
        <v>46114</v>
      </c>
      <c r="AN2125" s="74">
        <v>46115</v>
      </c>
      <c r="AO2125" s="81">
        <f t="shared" si="664"/>
        <v>46100.583333333336</v>
      </c>
      <c r="AP2125" s="81">
        <f t="shared" si="665"/>
        <v>46101.583333333336</v>
      </c>
      <c r="AQ2125" s="81">
        <f t="shared" si="666"/>
        <v>46101.583333333336</v>
      </c>
      <c r="AR2125" s="81">
        <f t="shared" si="667"/>
        <v>46106</v>
      </c>
      <c r="AS2125" s="81">
        <f t="shared" si="668"/>
        <v>46108</v>
      </c>
      <c r="AT2125" s="81">
        <f t="shared" si="669"/>
        <v>46106</v>
      </c>
      <c r="AU2125" s="82" t="s">
        <v>5500</v>
      </c>
      <c r="AV2125" s="134">
        <v>46100</v>
      </c>
      <c r="AW2125" s="85" t="s">
        <v>7697</v>
      </c>
      <c r="AX2125" s="85" t="s">
        <v>7698</v>
      </c>
      <c r="AY2125" s="75"/>
      <c r="AZ2125" s="83"/>
      <c r="BA2125" s="75"/>
      <c r="BB2125" s="75"/>
      <c r="BC2125" s="75"/>
      <c r="BD2125" s="75"/>
      <c r="BE2125" s="74"/>
      <c r="BF2125" s="75"/>
      <c r="BG2125" s="75"/>
      <c r="BH2125" s="75"/>
      <c r="BI2125" s="75"/>
      <c r="BJ2125" s="75"/>
      <c r="BK2125" s="75"/>
      <c r="BL2125" s="75"/>
      <c r="BM2125" s="75"/>
      <c r="BN2125" s="75"/>
      <c r="BO2125" s="75"/>
      <c r="BP2125" s="75"/>
      <c r="BQ2125" s="75"/>
      <c r="BR2125" s="75"/>
      <c r="BS2125" s="75"/>
      <c r="BT2125" s="75">
        <f>IF(COUNTIF($C$3:C2125, C2125)=1, 1, 0)</f>
        <v>1</v>
      </c>
      <c r="BU2125" s="192" t="s">
        <v>7699</v>
      </c>
      <c r="BV2125" s="74">
        <v>46105</v>
      </c>
      <c r="BW2125" s="85"/>
      <c r="BX2125" s="85"/>
      <c r="BY2125" s="86"/>
      <c r="BZ2125" s="87">
        <f t="shared" si="652"/>
        <v>12</v>
      </c>
      <c r="CB2125" s="88">
        <f t="shared" si="654"/>
        <v>13</v>
      </c>
      <c r="CC2125" s="89"/>
      <c r="CE2125" s="87">
        <f t="shared" si="661"/>
        <v>3</v>
      </c>
      <c r="CF2125" s="90">
        <v>18343500</v>
      </c>
      <c r="CG2125" s="90"/>
      <c r="CH2125" s="90">
        <v>18343500</v>
      </c>
      <c r="CI2125" s="22">
        <v>26205</v>
      </c>
      <c r="CJ2125" s="87">
        <f t="shared" si="662"/>
        <v>3</v>
      </c>
      <c r="CK2125" s="87">
        <f t="shared" si="663"/>
        <v>12</v>
      </c>
      <c r="CL2125" s="22" t="s">
        <v>5125</v>
      </c>
      <c r="CM2125" s="22" t="s">
        <v>7700</v>
      </c>
    </row>
    <row r="2126" spans="1:91" ht="14.45" customHeight="1" x14ac:dyDescent="0.25">
      <c r="A2126" s="183"/>
      <c r="B2126" s="260" t="s">
        <v>102</v>
      </c>
      <c r="C2126" s="334">
        <v>235600440602</v>
      </c>
      <c r="D2126" s="155">
        <v>145552105</v>
      </c>
      <c r="E2126" s="156"/>
      <c r="F2126" s="115">
        <v>46085</v>
      </c>
      <c r="G2126" s="182" t="s">
        <v>567</v>
      </c>
      <c r="H2126" s="182" t="s">
        <v>2213</v>
      </c>
      <c r="I2126" s="182" t="s">
        <v>105</v>
      </c>
      <c r="J2126" s="182" t="s">
        <v>568</v>
      </c>
      <c r="K2126" s="182" t="s">
        <v>242</v>
      </c>
      <c r="L2126" s="115">
        <v>46113</v>
      </c>
      <c r="M2126" s="156">
        <v>40</v>
      </c>
      <c r="N2126" s="182" t="s">
        <v>7701</v>
      </c>
      <c r="O2126" s="182" t="s">
        <v>7702</v>
      </c>
      <c r="P2126" s="182">
        <v>2830050267</v>
      </c>
      <c r="Q2126" s="74">
        <v>46098</v>
      </c>
      <c r="R2126" s="182">
        <v>1209394095</v>
      </c>
      <c r="S2126" s="182">
        <v>224328694</v>
      </c>
      <c r="T2126" s="74">
        <v>46098</v>
      </c>
      <c r="U2126" s="291">
        <v>15733.143</v>
      </c>
      <c r="V2126" s="291">
        <v>15086.069</v>
      </c>
      <c r="W2126" s="182">
        <v>19</v>
      </c>
      <c r="X2126" s="182">
        <v>0</v>
      </c>
      <c r="Y2126" s="103">
        <v>235600440610</v>
      </c>
      <c r="Z2126" s="125" t="s">
        <v>128</v>
      </c>
      <c r="AA2126" s="182" t="s">
        <v>1649</v>
      </c>
      <c r="AB2126" s="182" t="s">
        <v>6642</v>
      </c>
      <c r="AC2126" s="98">
        <v>235600440602</v>
      </c>
      <c r="AD2126" s="182" t="s">
        <v>113</v>
      </c>
      <c r="AE2126" s="335">
        <v>46106</v>
      </c>
      <c r="AF2126" s="269">
        <v>46104.041666666664</v>
      </c>
      <c r="AG2126" s="269">
        <v>46101.583333333336</v>
      </c>
      <c r="AH2126" s="269">
        <v>46101.583333333336</v>
      </c>
      <c r="AI2126" s="115">
        <v>46097</v>
      </c>
      <c r="AJ2126" s="335">
        <v>46105</v>
      </c>
      <c r="AK2126" s="335">
        <v>46105</v>
      </c>
      <c r="AL2126" s="511">
        <v>46105</v>
      </c>
      <c r="AM2126" s="115">
        <v>46114</v>
      </c>
      <c r="AN2126" s="104">
        <v>46115</v>
      </c>
      <c r="AO2126" s="81">
        <f t="shared" si="664"/>
        <v>46100.583333333336</v>
      </c>
      <c r="AP2126" s="81">
        <f t="shared" si="665"/>
        <v>46101.583333333336</v>
      </c>
      <c r="AQ2126" s="81">
        <f t="shared" si="666"/>
        <v>46101.583333333336</v>
      </c>
      <c r="AR2126" s="81">
        <f t="shared" si="667"/>
        <v>46106</v>
      </c>
      <c r="AS2126" s="81">
        <f t="shared" si="668"/>
        <v>46108</v>
      </c>
      <c r="AT2126" s="81">
        <f t="shared" si="669"/>
        <v>46106</v>
      </c>
      <c r="AU2126" s="82" t="s">
        <v>5500</v>
      </c>
      <c r="AV2126" s="263">
        <v>46098</v>
      </c>
      <c r="AW2126" s="85" t="s">
        <v>7703</v>
      </c>
      <c r="AX2126" s="85" t="s">
        <v>7704</v>
      </c>
      <c r="AY2126" s="182"/>
      <c r="AZ2126" s="512"/>
      <c r="BA2126" s="182"/>
      <c r="BB2126" s="182"/>
      <c r="BC2126" s="182"/>
      <c r="BD2126" s="182"/>
      <c r="BE2126" s="115"/>
      <c r="BF2126" s="182"/>
      <c r="BG2126" s="182"/>
      <c r="BH2126" s="182"/>
      <c r="BI2126" s="182"/>
      <c r="BJ2126" s="182"/>
      <c r="BK2126" s="182"/>
      <c r="BL2126" s="182"/>
      <c r="BM2126" s="182"/>
      <c r="BN2126" s="182"/>
      <c r="BO2126" s="182"/>
      <c r="BP2126" s="182"/>
      <c r="BQ2126" s="182"/>
      <c r="BR2126" s="182"/>
      <c r="BS2126" s="182"/>
      <c r="BT2126" s="75">
        <f>IF(COUNTIF($C$3:C2126, C2126)=1, 1, 0)</f>
        <v>0</v>
      </c>
      <c r="BU2126" s="192" t="s">
        <v>7682</v>
      </c>
      <c r="BV2126" s="74">
        <v>46105</v>
      </c>
      <c r="BW2126" s="168"/>
      <c r="BX2126" s="168"/>
      <c r="BY2126" s="169"/>
      <c r="BZ2126" s="87">
        <f t="shared" si="652"/>
        <v>10</v>
      </c>
      <c r="CB2126" s="88">
        <f t="shared" si="654"/>
        <v>13</v>
      </c>
      <c r="CC2126" s="89"/>
      <c r="CE2126" s="87">
        <f t="shared" si="661"/>
        <v>3</v>
      </c>
      <c r="CF2126" s="90">
        <v>18343500</v>
      </c>
      <c r="CG2126" s="90"/>
      <c r="CH2126" s="90">
        <v>18343500</v>
      </c>
      <c r="CI2126" s="22">
        <v>26205</v>
      </c>
      <c r="CJ2126" s="87">
        <f t="shared" si="662"/>
        <v>3</v>
      </c>
      <c r="CK2126" s="87">
        <f t="shared" si="663"/>
        <v>12</v>
      </c>
      <c r="CL2126" s="22" t="s">
        <v>5125</v>
      </c>
      <c r="CM2126" s="22" t="s">
        <v>7683</v>
      </c>
    </row>
    <row r="2127" spans="1:91" s="85" customFormat="1" ht="14.45" customHeight="1" x14ac:dyDescent="0.25">
      <c r="B2127" s="236" t="s">
        <v>102</v>
      </c>
      <c r="C2127" s="103" t="s">
        <v>7705</v>
      </c>
      <c r="D2127" s="106">
        <v>145763091</v>
      </c>
      <c r="E2127" s="73"/>
      <c r="F2127" s="74">
        <v>46107</v>
      </c>
      <c r="G2127" s="75" t="s">
        <v>164</v>
      </c>
      <c r="H2127" s="75" t="s">
        <v>140</v>
      </c>
      <c r="I2127" s="75" t="s">
        <v>105</v>
      </c>
      <c r="J2127" s="75" t="s">
        <v>165</v>
      </c>
      <c r="K2127" s="75" t="s">
        <v>242</v>
      </c>
      <c r="L2127" s="74">
        <v>46139</v>
      </c>
      <c r="M2127" s="156">
        <v>40</v>
      </c>
      <c r="N2127" s="75" t="s">
        <v>7706</v>
      </c>
      <c r="O2127" s="75" t="s">
        <v>7707</v>
      </c>
      <c r="P2127" s="85">
        <v>2830050724</v>
      </c>
      <c r="Q2127" s="231">
        <v>46107</v>
      </c>
      <c r="R2127" s="241">
        <v>1209396912</v>
      </c>
      <c r="S2127" s="241">
        <v>224373220</v>
      </c>
      <c r="T2127" s="231">
        <v>46107</v>
      </c>
      <c r="U2127" s="261">
        <v>10607.023999999999</v>
      </c>
      <c r="V2127" s="261">
        <v>10358.145</v>
      </c>
      <c r="W2127" s="241">
        <v>16</v>
      </c>
      <c r="X2127" s="241">
        <v>4</v>
      </c>
      <c r="Y2127" s="103" t="s">
        <v>7708</v>
      </c>
      <c r="Z2127" s="82" t="s">
        <v>258</v>
      </c>
      <c r="AA2127" s="75" t="s">
        <v>6596</v>
      </c>
      <c r="AB2127" s="75" t="s">
        <v>7709</v>
      </c>
      <c r="AC2127" s="355" t="s">
        <v>7705</v>
      </c>
      <c r="AD2127" s="182" t="s">
        <v>113</v>
      </c>
      <c r="AE2127" s="231">
        <v>46111</v>
      </c>
      <c r="AF2127" s="277">
        <v>46109.458333333336</v>
      </c>
      <c r="AG2127" s="277">
        <v>46108.333333333336</v>
      </c>
      <c r="AH2127" s="277">
        <v>46108.333333333336</v>
      </c>
      <c r="AI2127" s="115">
        <v>46110</v>
      </c>
      <c r="AJ2127" s="241"/>
      <c r="AK2127" s="115">
        <v>46110</v>
      </c>
      <c r="AL2127" s="115">
        <v>46126</v>
      </c>
      <c r="AM2127" s="231">
        <v>46131</v>
      </c>
      <c r="AN2127" s="134">
        <v>46132</v>
      </c>
      <c r="AO2127" s="81">
        <f t="shared" si="664"/>
        <v>46107.333333333336</v>
      </c>
      <c r="AP2127" s="81">
        <f t="shared" si="665"/>
        <v>46108.333333333336</v>
      </c>
      <c r="AQ2127" s="81">
        <f t="shared" si="666"/>
        <v>46108.333333333336</v>
      </c>
      <c r="AR2127" s="81">
        <f t="shared" si="667"/>
        <v>46111</v>
      </c>
      <c r="AS2127" s="81">
        <f t="shared" si="668"/>
        <v>46113</v>
      </c>
      <c r="AT2127" s="81">
        <f t="shared" si="669"/>
        <v>46111</v>
      </c>
      <c r="AU2127" s="82" t="s">
        <v>6202</v>
      </c>
      <c r="AV2127" s="290">
        <v>46107</v>
      </c>
      <c r="AW2127" s="75" t="str">
        <f>_xlfn.XLOOKUP(D2127,'[1]OPS Loading report'!$E:$E,'[1]OPS Loading report'!$G:$G)</f>
        <v>REGU5135157</v>
      </c>
      <c r="AX2127" s="85" t="s">
        <v>1410</v>
      </c>
      <c r="AZ2127" s="271"/>
      <c r="BT2127" s="75">
        <f>IF(COUNTIF($C$3:C2127, C2127)=1, 1, 0)</f>
        <v>1</v>
      </c>
      <c r="BU2127" s="220">
        <v>45256</v>
      </c>
      <c r="BV2127" s="74">
        <v>46111</v>
      </c>
      <c r="BZ2127" s="87">
        <f t="shared" si="652"/>
        <v>13</v>
      </c>
      <c r="CB2127" s="88">
        <f t="shared" si="654"/>
        <v>14</v>
      </c>
      <c r="CC2127" s="89"/>
      <c r="CD2127" s="22"/>
      <c r="CE2127" s="87">
        <f t="shared" si="661"/>
        <v>3</v>
      </c>
      <c r="CF2127" s="397">
        <v>22859395</v>
      </c>
      <c r="CH2127" s="397">
        <v>22859395</v>
      </c>
      <c r="CI2127" s="85">
        <v>26245</v>
      </c>
      <c r="CJ2127" s="87">
        <f t="shared" si="662"/>
        <v>3</v>
      </c>
      <c r="CK2127" s="171">
        <f t="shared" si="663"/>
        <v>13</v>
      </c>
      <c r="CL2127" s="22" t="s">
        <v>121</v>
      </c>
      <c r="CM2127" s="22" t="str">
        <f>IF(OR(Z2127="COSU",Z2127="EGLV",Z2127="MAEU",Z2127="REGU",Z2127="HLCU",Z2127="OOLU",Z2127="ONEY"),
    IF(Z2127="COSU","1C26TAB",
    IF(Z2127="EGLV","1C26TAA",
    IF(Z2127="MAEU","1C26TML",
    IF(Z2127="REGU","1C26TAA",
    IF(Z2127="HLCU","1C26THC",
    IF(Z2127="OOLU","1C26TAR",
    IF(Z2127="ONEY","1K26TAD",""))))))) &amp; "^" &amp; BU2127,
    BU2127)</f>
        <v>1C26TAA^45256</v>
      </c>
    </row>
    <row r="2128" spans="1:91" ht="14.45" customHeight="1" x14ac:dyDescent="0.25">
      <c r="A2128" s="69"/>
      <c r="B2128" s="509" t="s">
        <v>102</v>
      </c>
      <c r="C2128" s="98" t="s">
        <v>7710</v>
      </c>
      <c r="D2128" s="72">
        <v>145541111</v>
      </c>
      <c r="E2128" s="73"/>
      <c r="F2128" s="158">
        <v>46099</v>
      </c>
      <c r="G2128" s="75" t="s">
        <v>567</v>
      </c>
      <c r="H2128" s="75" t="s">
        <v>2213</v>
      </c>
      <c r="I2128" s="75" t="s">
        <v>105</v>
      </c>
      <c r="J2128" s="75" t="s">
        <v>568</v>
      </c>
      <c r="K2128" s="75" t="s">
        <v>242</v>
      </c>
      <c r="L2128" s="74">
        <v>46127</v>
      </c>
      <c r="M2128" s="73">
        <v>40</v>
      </c>
      <c r="N2128" s="513" t="s">
        <v>7711</v>
      </c>
      <c r="O2128" s="139" t="s">
        <v>7712</v>
      </c>
      <c r="P2128" s="75">
        <v>2830050346</v>
      </c>
      <c r="Q2128" s="231">
        <v>46100</v>
      </c>
      <c r="R2128" s="75">
        <v>1209394754</v>
      </c>
      <c r="S2128" s="75">
        <v>224341377</v>
      </c>
      <c r="T2128" s="231">
        <v>46100</v>
      </c>
      <c r="U2128" s="76">
        <v>16031.231</v>
      </c>
      <c r="V2128" s="76">
        <v>15371.897000000001</v>
      </c>
      <c r="W2128" s="75">
        <v>17</v>
      </c>
      <c r="X2128" s="75">
        <v>0</v>
      </c>
      <c r="Y2128" s="98">
        <v>7267445950</v>
      </c>
      <c r="Z2128" s="82" t="s">
        <v>354</v>
      </c>
      <c r="AA2128" s="75" t="s">
        <v>6305</v>
      </c>
      <c r="AB2128" s="75" t="s">
        <v>7492</v>
      </c>
      <c r="AC2128" s="98" t="s">
        <v>7710</v>
      </c>
      <c r="AD2128" s="75" t="s">
        <v>113</v>
      </c>
      <c r="AE2128" s="158">
        <v>46106</v>
      </c>
      <c r="AF2128" s="277">
        <v>46103.875</v>
      </c>
      <c r="AG2128" s="277">
        <v>46101.375</v>
      </c>
      <c r="AH2128" s="277">
        <v>46101.375</v>
      </c>
      <c r="AI2128" s="158">
        <v>46104</v>
      </c>
      <c r="AJ2128" s="158">
        <v>46105</v>
      </c>
      <c r="AK2128" s="158">
        <v>46105</v>
      </c>
      <c r="AL2128" s="158">
        <v>46113</v>
      </c>
      <c r="AM2128" s="158">
        <v>46118</v>
      </c>
      <c r="AN2128" s="158">
        <v>46118</v>
      </c>
      <c r="AO2128" s="81">
        <f t="shared" si="664"/>
        <v>46100.375</v>
      </c>
      <c r="AP2128" s="81">
        <f t="shared" si="665"/>
        <v>46101.375</v>
      </c>
      <c r="AQ2128" s="81">
        <f t="shared" si="666"/>
        <v>46101.375</v>
      </c>
      <c r="AR2128" s="81">
        <f t="shared" si="667"/>
        <v>46106</v>
      </c>
      <c r="AS2128" s="81">
        <f t="shared" si="668"/>
        <v>46108</v>
      </c>
      <c r="AT2128" s="81">
        <f t="shared" si="669"/>
        <v>46106</v>
      </c>
      <c r="AU2128" s="82" t="s">
        <v>5500</v>
      </c>
      <c r="AV2128" s="134">
        <v>46100</v>
      </c>
      <c r="AW2128" s="85" t="s">
        <v>7713</v>
      </c>
      <c r="AX2128" s="85">
        <v>31342610</v>
      </c>
      <c r="AY2128" s="75"/>
      <c r="AZ2128" s="83"/>
      <c r="BA2128" s="75"/>
      <c r="BB2128" s="75"/>
      <c r="BC2128" s="75"/>
      <c r="BD2128" s="75"/>
      <c r="BE2128" s="74"/>
      <c r="BF2128" s="75"/>
      <c r="BG2128" s="75"/>
      <c r="BH2128" s="75"/>
      <c r="BI2128" s="75"/>
      <c r="BJ2128" s="75"/>
      <c r="BK2128" s="75"/>
      <c r="BL2128" s="75"/>
      <c r="BM2128" s="75"/>
      <c r="BN2128" s="75"/>
      <c r="BO2128" s="75"/>
      <c r="BP2128" s="75"/>
      <c r="BQ2128" s="75"/>
      <c r="BR2128" s="75"/>
      <c r="BS2128" s="75"/>
      <c r="BT2128" s="75">
        <f>IF(COUNTIF($C$3:C2128, C2128)=1, 1, 0)</f>
        <v>1</v>
      </c>
      <c r="BU2128" s="192" t="s">
        <v>7714</v>
      </c>
      <c r="BV2128" s="74">
        <v>46107</v>
      </c>
      <c r="BW2128" s="85"/>
      <c r="BX2128" s="85"/>
      <c r="BY2128" s="86"/>
      <c r="BZ2128" s="87">
        <f t="shared" si="652"/>
        <v>12</v>
      </c>
      <c r="CB2128" s="88">
        <f t="shared" si="654"/>
        <v>13</v>
      </c>
      <c r="CC2128" s="89"/>
      <c r="CE2128" s="87">
        <f t="shared" si="661"/>
        <v>3</v>
      </c>
      <c r="CF2128" s="90">
        <v>9078330</v>
      </c>
      <c r="CG2128" s="90"/>
      <c r="CH2128" s="90">
        <v>9078330</v>
      </c>
      <c r="CI2128" s="22">
        <v>26314</v>
      </c>
      <c r="CJ2128" s="87">
        <f t="shared" si="662"/>
        <v>3</v>
      </c>
      <c r="CK2128" s="87">
        <f t="shared" si="663"/>
        <v>12</v>
      </c>
      <c r="CL2128" s="22" t="s">
        <v>5125</v>
      </c>
      <c r="CM2128" s="22" t="s">
        <v>7715</v>
      </c>
    </row>
    <row r="2129" spans="1:91" ht="14.45" customHeight="1" x14ac:dyDescent="0.25">
      <c r="A2129" s="69"/>
      <c r="B2129" s="509" t="s">
        <v>102</v>
      </c>
      <c r="C2129" s="98" t="s">
        <v>7716</v>
      </c>
      <c r="D2129" s="72">
        <v>145541086</v>
      </c>
      <c r="E2129" s="73"/>
      <c r="F2129" s="158">
        <v>46100</v>
      </c>
      <c r="G2129" s="75" t="s">
        <v>576</v>
      </c>
      <c r="H2129" s="75" t="s">
        <v>2213</v>
      </c>
      <c r="I2129" s="75" t="s">
        <v>105</v>
      </c>
      <c r="J2129" s="75" t="s">
        <v>577</v>
      </c>
      <c r="K2129" s="75" t="s">
        <v>242</v>
      </c>
      <c r="L2129" s="74">
        <v>46134</v>
      </c>
      <c r="M2129" s="73">
        <v>40</v>
      </c>
      <c r="N2129" s="75" t="s">
        <v>7717</v>
      </c>
      <c r="O2129" s="75" t="s">
        <v>7718</v>
      </c>
      <c r="P2129" s="75">
        <v>2830050361</v>
      </c>
      <c r="Q2129" s="231">
        <v>46100</v>
      </c>
      <c r="R2129" s="75">
        <v>1209394824</v>
      </c>
      <c r="S2129" s="75">
        <v>224341390</v>
      </c>
      <c r="T2129" s="231">
        <v>46100</v>
      </c>
      <c r="U2129" s="76">
        <v>15075.378000000001</v>
      </c>
      <c r="V2129" s="76">
        <v>14581.977000000001</v>
      </c>
      <c r="W2129" s="75">
        <v>18</v>
      </c>
      <c r="X2129" s="75">
        <v>0</v>
      </c>
      <c r="Y2129" s="98">
        <v>7267445920</v>
      </c>
      <c r="Z2129" s="82" t="s">
        <v>354</v>
      </c>
      <c r="AA2129" s="75" t="s">
        <v>6305</v>
      </c>
      <c r="AB2129" s="75" t="s">
        <v>7492</v>
      </c>
      <c r="AC2129" s="98" t="s">
        <v>7716</v>
      </c>
      <c r="AD2129" s="75" t="s">
        <v>113</v>
      </c>
      <c r="AE2129" s="158">
        <v>46106</v>
      </c>
      <c r="AF2129" s="277">
        <v>46103.875</v>
      </c>
      <c r="AG2129" s="277">
        <v>46101.375</v>
      </c>
      <c r="AH2129" s="277">
        <v>46101.375</v>
      </c>
      <c r="AI2129" s="158">
        <v>46104</v>
      </c>
      <c r="AJ2129" s="158">
        <v>46105</v>
      </c>
      <c r="AK2129" s="158">
        <v>46105</v>
      </c>
      <c r="AL2129" s="158">
        <v>46117</v>
      </c>
      <c r="AM2129" s="158">
        <v>46118</v>
      </c>
      <c r="AN2129" s="158">
        <v>46118</v>
      </c>
      <c r="AO2129" s="81">
        <f t="shared" si="664"/>
        <v>46100.375</v>
      </c>
      <c r="AP2129" s="81">
        <f t="shared" si="665"/>
        <v>46101.375</v>
      </c>
      <c r="AQ2129" s="81">
        <f t="shared" si="666"/>
        <v>46101.375</v>
      </c>
      <c r="AR2129" s="81">
        <f t="shared" si="667"/>
        <v>46106</v>
      </c>
      <c r="AS2129" s="81">
        <f t="shared" si="668"/>
        <v>46108</v>
      </c>
      <c r="AT2129" s="81">
        <f t="shared" si="669"/>
        <v>46106</v>
      </c>
      <c r="AU2129" s="82" t="s">
        <v>5500</v>
      </c>
      <c r="AV2129" s="134">
        <v>46100</v>
      </c>
      <c r="AW2129" s="85" t="s">
        <v>7719</v>
      </c>
      <c r="AX2129" s="85">
        <v>32710895</v>
      </c>
      <c r="AY2129" s="75"/>
      <c r="AZ2129" s="83"/>
      <c r="BA2129" s="75"/>
      <c r="BB2129" s="75"/>
      <c r="BC2129" s="75"/>
      <c r="BD2129" s="75"/>
      <c r="BE2129" s="74"/>
      <c r="BF2129" s="75"/>
      <c r="BG2129" s="75"/>
      <c r="BH2129" s="75"/>
      <c r="BI2129" s="75"/>
      <c r="BJ2129" s="75"/>
      <c r="BK2129" s="75"/>
      <c r="BL2129" s="75"/>
      <c r="BM2129" s="75"/>
      <c r="BN2129" s="75"/>
      <c r="BO2129" s="75"/>
      <c r="BP2129" s="75"/>
      <c r="BQ2129" s="75"/>
      <c r="BR2129" s="75"/>
      <c r="BS2129" s="75"/>
      <c r="BT2129" s="75">
        <f>IF(COUNTIF($C$3:C2129, C2129)=1, 1, 0)</f>
        <v>1</v>
      </c>
      <c r="BU2129" s="192" t="s">
        <v>7720</v>
      </c>
      <c r="BV2129" s="74">
        <v>46107</v>
      </c>
      <c r="BW2129" s="85"/>
      <c r="BX2129" s="85"/>
      <c r="BY2129" s="86"/>
      <c r="BZ2129" s="87">
        <f t="shared" si="652"/>
        <v>12</v>
      </c>
      <c r="CB2129" s="88">
        <f t="shared" si="654"/>
        <v>13</v>
      </c>
      <c r="CC2129" s="89"/>
      <c r="CE2129" s="87">
        <f t="shared" si="661"/>
        <v>3</v>
      </c>
      <c r="CF2129" s="90">
        <v>9078330</v>
      </c>
      <c r="CG2129" s="90"/>
      <c r="CH2129" s="90">
        <v>9078330</v>
      </c>
      <c r="CI2129" s="22">
        <v>26314</v>
      </c>
      <c r="CJ2129" s="87">
        <f t="shared" si="662"/>
        <v>3</v>
      </c>
      <c r="CK2129" s="87">
        <f t="shared" si="663"/>
        <v>12</v>
      </c>
      <c r="CL2129" s="22" t="s">
        <v>5125</v>
      </c>
      <c r="CM2129" s="22" t="s">
        <v>7721</v>
      </c>
    </row>
    <row r="2130" spans="1:91" ht="14.45" customHeight="1" x14ac:dyDescent="0.25">
      <c r="A2130" s="69"/>
      <c r="B2130" s="507" t="s">
        <v>102</v>
      </c>
      <c r="C2130" s="390" t="s">
        <v>7213</v>
      </c>
      <c r="D2130" s="106">
        <v>145762719</v>
      </c>
      <c r="E2130" s="73"/>
      <c r="F2130" s="74">
        <v>46099</v>
      </c>
      <c r="G2130" s="75" t="s">
        <v>1211</v>
      </c>
      <c r="H2130" s="75" t="s">
        <v>2963</v>
      </c>
      <c r="I2130" s="75" t="s">
        <v>105</v>
      </c>
      <c r="J2130" s="75" t="s">
        <v>1161</v>
      </c>
      <c r="K2130" s="75" t="s">
        <v>242</v>
      </c>
      <c r="L2130" s="74">
        <v>46113</v>
      </c>
      <c r="M2130" s="73">
        <v>40</v>
      </c>
      <c r="N2130" s="75" t="s">
        <v>7722</v>
      </c>
      <c r="O2130" s="75" t="s">
        <v>7723</v>
      </c>
      <c r="P2130" s="75">
        <v>2830050318</v>
      </c>
      <c r="Q2130" s="74">
        <v>46099</v>
      </c>
      <c r="R2130" s="75">
        <v>1209394484</v>
      </c>
      <c r="S2130" s="75">
        <v>224339556</v>
      </c>
      <c r="T2130" s="74">
        <v>46099</v>
      </c>
      <c r="U2130" s="76">
        <v>11628.71</v>
      </c>
      <c r="V2130" s="76">
        <v>11255.575999999999</v>
      </c>
      <c r="W2130" s="75">
        <v>13</v>
      </c>
      <c r="X2130" s="75">
        <v>8</v>
      </c>
      <c r="Y2130" s="98" t="s">
        <v>7724</v>
      </c>
      <c r="Z2130" s="82" t="s">
        <v>258</v>
      </c>
      <c r="AA2130" s="75" t="s">
        <v>7129</v>
      </c>
      <c r="AB2130" s="75" t="s">
        <v>7130</v>
      </c>
      <c r="AC2130" s="412" t="s">
        <v>7213</v>
      </c>
      <c r="AD2130" s="75" t="s">
        <v>113</v>
      </c>
      <c r="AE2130" s="221">
        <v>46104</v>
      </c>
      <c r="AF2130" s="130">
        <v>46101.25</v>
      </c>
      <c r="AG2130" s="130">
        <v>46100.625</v>
      </c>
      <c r="AH2130" s="130">
        <v>46100.625</v>
      </c>
      <c r="AI2130" s="99">
        <v>46102</v>
      </c>
      <c r="AJ2130" s="221">
        <v>46103</v>
      </c>
      <c r="AK2130" s="226">
        <v>46103</v>
      </c>
      <c r="AL2130" s="99">
        <v>46104</v>
      </c>
      <c r="AM2130" s="376">
        <v>46105</v>
      </c>
      <c r="AN2130" s="376">
        <v>46105</v>
      </c>
      <c r="AO2130" s="81">
        <f t="shared" si="664"/>
        <v>46099.625</v>
      </c>
      <c r="AP2130" s="81">
        <f t="shared" si="665"/>
        <v>46100.625</v>
      </c>
      <c r="AQ2130" s="81">
        <f t="shared" si="666"/>
        <v>46100.625</v>
      </c>
      <c r="AR2130" s="81">
        <f t="shared" si="667"/>
        <v>46104</v>
      </c>
      <c r="AS2130" s="81">
        <f t="shared" si="668"/>
        <v>46106</v>
      </c>
      <c r="AT2130" s="81">
        <f t="shared" si="669"/>
        <v>46104</v>
      </c>
      <c r="AU2130" s="82" t="s">
        <v>5500</v>
      </c>
      <c r="AV2130" s="134">
        <v>46099</v>
      </c>
      <c r="AW2130" s="85" t="s">
        <v>7725</v>
      </c>
      <c r="AX2130" s="85" t="s">
        <v>7726</v>
      </c>
      <c r="AY2130" s="75"/>
      <c r="AZ2130" s="83"/>
      <c r="BA2130" s="75"/>
      <c r="BB2130" s="75"/>
      <c r="BC2130" s="75"/>
      <c r="BD2130" s="75"/>
      <c r="BE2130" s="74"/>
      <c r="BF2130" s="75"/>
      <c r="BG2130" s="75"/>
      <c r="BH2130" s="75"/>
      <c r="BI2130" s="75"/>
      <c r="BJ2130" s="75"/>
      <c r="BK2130" s="75"/>
      <c r="BL2130" s="75"/>
      <c r="BM2130" s="75"/>
      <c r="BN2130" s="75"/>
      <c r="BO2130" s="75"/>
      <c r="BP2130" s="75"/>
      <c r="BQ2130" s="75"/>
      <c r="BR2130" s="75"/>
      <c r="BS2130" s="75"/>
      <c r="BT2130" s="75">
        <f>IF(COUNTIF($C$3:C2130, C2130)=1, 1, 0)</f>
        <v>0</v>
      </c>
      <c r="BU2130" s="401" t="s">
        <v>7217</v>
      </c>
      <c r="BV2130" s="343">
        <v>46104</v>
      </c>
      <c r="BW2130" s="85"/>
      <c r="BX2130" s="85"/>
      <c r="BY2130" s="86"/>
      <c r="BZ2130" s="87">
        <f t="shared" si="652"/>
        <v>12</v>
      </c>
      <c r="CB2130" s="88">
        <f t="shared" si="654"/>
        <v>13</v>
      </c>
      <c r="CC2130" s="89"/>
      <c r="CE2130" s="87">
        <f t="shared" si="661"/>
        <v>3</v>
      </c>
      <c r="CF2130" s="461">
        <v>6974254</v>
      </c>
      <c r="CG2130" s="461"/>
      <c r="CH2130" s="461">
        <v>6974254</v>
      </c>
      <c r="CI2130" s="392">
        <v>26219</v>
      </c>
      <c r="CJ2130" s="87">
        <f t="shared" si="662"/>
        <v>3</v>
      </c>
      <c r="CK2130" s="87">
        <f t="shared" si="663"/>
        <v>12</v>
      </c>
      <c r="CL2130" s="22" t="s">
        <v>5125</v>
      </c>
      <c r="CM2130" s="22" t="s">
        <v>7218</v>
      </c>
    </row>
    <row r="2131" spans="1:91" ht="14.45" customHeight="1" x14ac:dyDescent="0.25">
      <c r="A2131" s="69"/>
      <c r="B2131" s="236" t="s">
        <v>102</v>
      </c>
      <c r="C2131" s="98" t="s">
        <v>7727</v>
      </c>
      <c r="D2131" s="106">
        <v>145592150</v>
      </c>
      <c r="E2131" s="73">
        <v>5320007957</v>
      </c>
      <c r="F2131" s="74">
        <v>46106</v>
      </c>
      <c r="G2131" s="75" t="s">
        <v>3995</v>
      </c>
      <c r="H2131" s="75" t="s">
        <v>2963</v>
      </c>
      <c r="I2131" s="75" t="s">
        <v>105</v>
      </c>
      <c r="J2131" s="265" t="s">
        <v>1161</v>
      </c>
      <c r="K2131" s="75" t="s">
        <v>242</v>
      </c>
      <c r="L2131" s="74">
        <v>46121</v>
      </c>
      <c r="M2131" s="73">
        <v>40</v>
      </c>
      <c r="N2131" s="75" t="s">
        <v>7728</v>
      </c>
      <c r="O2131" s="75" t="s">
        <v>7729</v>
      </c>
      <c r="P2131" s="75">
        <v>2830050910</v>
      </c>
      <c r="Q2131" s="74">
        <v>46110</v>
      </c>
      <c r="R2131" s="75">
        <v>1209397875</v>
      </c>
      <c r="S2131" s="75">
        <v>224383820</v>
      </c>
      <c r="T2131" s="74">
        <v>46110</v>
      </c>
      <c r="U2131" s="261">
        <v>3134.4169999999999</v>
      </c>
      <c r="V2131" s="261">
        <v>3015.6030000000001</v>
      </c>
      <c r="W2131" s="75">
        <v>4</v>
      </c>
      <c r="X2131" s="75">
        <v>3</v>
      </c>
      <c r="Y2131" s="98">
        <v>7267467320</v>
      </c>
      <c r="Z2131" s="82" t="s">
        <v>354</v>
      </c>
      <c r="AA2131" s="75" t="s">
        <v>3310</v>
      </c>
      <c r="AB2131" s="75" t="s">
        <v>7730</v>
      </c>
      <c r="AC2131" s="98" t="s">
        <v>7727</v>
      </c>
      <c r="AD2131" s="75" t="s">
        <v>113</v>
      </c>
      <c r="AE2131" s="99">
        <v>46118</v>
      </c>
      <c r="AF2131" s="80">
        <v>46113.75</v>
      </c>
      <c r="AG2131" s="80">
        <v>46113.375</v>
      </c>
      <c r="AH2131" s="80">
        <v>46113.375</v>
      </c>
      <c r="AI2131" s="74">
        <v>46110</v>
      </c>
      <c r="AJ2131" s="99">
        <v>46115</v>
      </c>
      <c r="AK2131" s="99">
        <v>46115</v>
      </c>
      <c r="AL2131" s="174">
        <v>46112</v>
      </c>
      <c r="AM2131" s="74">
        <v>46117</v>
      </c>
      <c r="AN2131" s="74">
        <v>46117</v>
      </c>
      <c r="AO2131" s="95" t="s">
        <v>121</v>
      </c>
      <c r="AP2131" s="95" t="s">
        <v>121</v>
      </c>
      <c r="AQ2131" s="95" t="s">
        <v>121</v>
      </c>
      <c r="AR2131" s="95" t="s">
        <v>121</v>
      </c>
      <c r="AS2131" s="95" t="s">
        <v>121</v>
      </c>
      <c r="AT2131" s="95" t="s">
        <v>121</v>
      </c>
      <c r="AU2131" s="82" t="s">
        <v>6196</v>
      </c>
      <c r="AV2131" s="297">
        <v>46109</v>
      </c>
      <c r="AW2131" s="75" t="str">
        <f>_xlfn.XLOOKUP(D2131,'[1]OPS Loading report'!$E:$E,'[1]OPS Loading report'!$G:$G)</f>
        <v>OOCU5832365</v>
      </c>
      <c r="AX2131" s="75">
        <f>_xlfn.XLOOKUP(D2131,'[1]OPS Loading report'!$E:$E,'[1]OPS Loading report'!$H:$H)</f>
        <v>32705420</v>
      </c>
      <c r="AY2131" s="75"/>
      <c r="AZ2131" s="83"/>
      <c r="BA2131" s="75"/>
      <c r="BB2131" s="75"/>
      <c r="BC2131" s="75"/>
      <c r="BD2131" s="75"/>
      <c r="BE2131" s="74"/>
      <c r="BF2131" s="75"/>
      <c r="BG2131" s="75"/>
      <c r="BH2131" s="75"/>
      <c r="BI2131" s="75"/>
      <c r="BJ2131" s="75"/>
      <c r="BK2131" s="75"/>
      <c r="BL2131" s="75"/>
      <c r="BM2131" s="75"/>
      <c r="BN2131" s="75"/>
      <c r="BO2131" s="75"/>
      <c r="BP2131" s="75"/>
      <c r="BQ2131" s="75"/>
      <c r="BR2131" s="75"/>
      <c r="BS2131" s="75"/>
      <c r="BT2131" s="75">
        <f>IF(COUNTIF($C$3:C2131, C2131)=1, 1, 0)</f>
        <v>1</v>
      </c>
      <c r="BU2131" s="192" t="s">
        <v>7731</v>
      </c>
      <c r="BV2131" s="74">
        <v>46118</v>
      </c>
      <c r="BW2131" s="85"/>
      <c r="BX2131" s="85"/>
      <c r="BY2131" s="86"/>
      <c r="BZ2131" s="87">
        <f t="shared" si="652"/>
        <v>13</v>
      </c>
      <c r="CB2131" s="88">
        <f t="shared" si="654"/>
        <v>15</v>
      </c>
      <c r="CC2131" s="89"/>
      <c r="CE2131" s="87">
        <f t="shared" si="661"/>
        <v>4</v>
      </c>
      <c r="CF2131" s="90">
        <v>6053600</v>
      </c>
      <c r="CG2131" s="90"/>
      <c r="CH2131" s="90">
        <v>6053600</v>
      </c>
      <c r="CI2131" s="22">
        <v>26320</v>
      </c>
      <c r="CJ2131" s="87">
        <f t="shared" si="662"/>
        <v>3</v>
      </c>
      <c r="CK2131" s="87">
        <f t="shared" si="663"/>
        <v>13</v>
      </c>
      <c r="CL2131" s="22" t="s">
        <v>6198</v>
      </c>
      <c r="CM2131" s="22" t="str">
        <f t="shared" ref="CM2131:CM2155" si="670">IF(OR(Z2131="COSU",Z2131="EGLV",Z2131="MAEU",Z2131="REGU",Z2131="HLCU",Z2131="OOLU",Z2131="ONEY"),
    IF(Z2131="COSU","1C26TAB",
    IF(Z2131="EGLV","1C26TAA",
    IF(Z2131="MAEU","1C26TML",
    IF(Z2131="REGU","1C26TAA",
    IF(Z2131="HLCU","1C26THC",
    IF(Z2131="OOLU","1C26TAR",
    IF(Z2131="ONEY","1K26TAD",""))))))) &amp; "^" &amp; BU2131,
    BU2131)</f>
        <v>1C26TAB^00067801</v>
      </c>
    </row>
    <row r="2132" spans="1:91" ht="14.45" customHeight="1" x14ac:dyDescent="0.25">
      <c r="A2132" s="69"/>
      <c r="B2132" s="236" t="s">
        <v>102</v>
      </c>
      <c r="C2132" s="98" t="s">
        <v>7727</v>
      </c>
      <c r="D2132" s="106">
        <v>145745379</v>
      </c>
      <c r="E2132" s="73">
        <v>5320007957</v>
      </c>
      <c r="F2132" s="74">
        <v>46106</v>
      </c>
      <c r="G2132" s="75" t="s">
        <v>1421</v>
      </c>
      <c r="H2132" s="75" t="s">
        <v>2963</v>
      </c>
      <c r="I2132" s="75" t="s">
        <v>105</v>
      </c>
      <c r="J2132" s="265" t="s">
        <v>1161</v>
      </c>
      <c r="K2132" s="75" t="s">
        <v>242</v>
      </c>
      <c r="L2132" s="74">
        <v>46122</v>
      </c>
      <c r="M2132" s="73">
        <v>0</v>
      </c>
      <c r="N2132" s="75" t="s">
        <v>7728</v>
      </c>
      <c r="O2132" s="75" t="s">
        <v>7729</v>
      </c>
      <c r="P2132" s="75">
        <v>2830050911</v>
      </c>
      <c r="Q2132" s="74">
        <v>46110</v>
      </c>
      <c r="R2132" s="75">
        <v>1209397876</v>
      </c>
      <c r="S2132" s="75">
        <v>224383861</v>
      </c>
      <c r="T2132" s="74">
        <v>46110</v>
      </c>
      <c r="U2132" s="261">
        <v>2668.076</v>
      </c>
      <c r="V2132" s="261">
        <v>2561.9569999999999</v>
      </c>
      <c r="W2132" s="75">
        <v>3</v>
      </c>
      <c r="X2132" s="75">
        <v>0</v>
      </c>
      <c r="Y2132" s="98">
        <v>7267467320</v>
      </c>
      <c r="Z2132" s="82" t="s">
        <v>354</v>
      </c>
      <c r="AA2132" s="75" t="s">
        <v>3310</v>
      </c>
      <c r="AB2132" s="75" t="s">
        <v>7730</v>
      </c>
      <c r="AC2132" s="98" t="s">
        <v>7727</v>
      </c>
      <c r="AD2132" s="75" t="s">
        <v>113</v>
      </c>
      <c r="AE2132" s="99">
        <v>46118</v>
      </c>
      <c r="AF2132" s="80">
        <v>46113.75</v>
      </c>
      <c r="AG2132" s="80">
        <v>46113.375</v>
      </c>
      <c r="AH2132" s="80">
        <v>46113.375</v>
      </c>
      <c r="AI2132" s="74">
        <v>46110</v>
      </c>
      <c r="AJ2132" s="99">
        <v>46115</v>
      </c>
      <c r="AK2132" s="99">
        <v>46115</v>
      </c>
      <c r="AL2132" s="174">
        <v>46112</v>
      </c>
      <c r="AM2132" s="74">
        <v>46117</v>
      </c>
      <c r="AN2132" s="74">
        <v>46117</v>
      </c>
      <c r="AO2132" s="95" t="s">
        <v>121</v>
      </c>
      <c r="AP2132" s="95" t="s">
        <v>121</v>
      </c>
      <c r="AQ2132" s="95" t="s">
        <v>121</v>
      </c>
      <c r="AR2132" s="95" t="s">
        <v>121</v>
      </c>
      <c r="AS2132" s="95" t="s">
        <v>121</v>
      </c>
      <c r="AT2132" s="95" t="s">
        <v>121</v>
      </c>
      <c r="AU2132" s="82" t="s">
        <v>6196</v>
      </c>
      <c r="AV2132" s="297">
        <v>46109</v>
      </c>
      <c r="AW2132" s="75" t="str">
        <f>_xlfn.XLOOKUP(D2132,'[1]OPS Loading report'!$E:$E,'[1]OPS Loading report'!$G:$G)</f>
        <v> </v>
      </c>
      <c r="AX2132" s="75" t="str">
        <f>_xlfn.XLOOKUP(D2132,'[1]OPS Loading report'!$E:$E,'[1]OPS Loading report'!$H:$H)</f>
        <v> </v>
      </c>
      <c r="AY2132" s="75"/>
      <c r="AZ2132" s="83"/>
      <c r="BA2132" s="75"/>
      <c r="BB2132" s="75"/>
      <c r="BC2132" s="75"/>
      <c r="BD2132" s="75"/>
      <c r="BE2132" s="74"/>
      <c r="BF2132" s="75"/>
      <c r="BG2132" s="75"/>
      <c r="BH2132" s="75"/>
      <c r="BI2132" s="75"/>
      <c r="BJ2132" s="75"/>
      <c r="BK2132" s="75"/>
      <c r="BL2132" s="75"/>
      <c r="BM2132" s="75"/>
      <c r="BN2132" s="75"/>
      <c r="BO2132" s="75"/>
      <c r="BP2132" s="75"/>
      <c r="BQ2132" s="75"/>
      <c r="BR2132" s="75"/>
      <c r="BS2132" s="75"/>
      <c r="BT2132" s="75">
        <f>IF(COUNTIF($C$3:C2132, C2132)=1, 1, 0)</f>
        <v>0</v>
      </c>
      <c r="BU2132" s="192" t="s">
        <v>7731</v>
      </c>
      <c r="BV2132" s="74">
        <v>46118</v>
      </c>
      <c r="BW2132" s="85"/>
      <c r="BX2132" s="85"/>
      <c r="BY2132" s="86"/>
      <c r="BZ2132" s="87">
        <f t="shared" ref="BZ2132:BZ2195" si="671">_xlfn.ISOWEEKNUM(F2132)</f>
        <v>13</v>
      </c>
      <c r="CB2132" s="88">
        <f t="shared" si="654"/>
        <v>15</v>
      </c>
      <c r="CC2132" s="89"/>
      <c r="CE2132" s="87">
        <f t="shared" si="661"/>
        <v>4</v>
      </c>
      <c r="CF2132" s="90"/>
      <c r="CG2132" s="90"/>
      <c r="CH2132" s="90"/>
      <c r="CJ2132" s="87">
        <f t="shared" si="662"/>
        <v>3</v>
      </c>
      <c r="CK2132" s="87">
        <f t="shared" si="663"/>
        <v>13</v>
      </c>
      <c r="CL2132" s="22" t="s">
        <v>6198</v>
      </c>
      <c r="CM2132" s="22" t="str">
        <f t="shared" si="670"/>
        <v>1C26TAB^00067801</v>
      </c>
    </row>
    <row r="2133" spans="1:91" ht="14.45" customHeight="1" x14ac:dyDescent="0.25">
      <c r="A2133" s="69"/>
      <c r="B2133" s="236" t="s">
        <v>102</v>
      </c>
      <c r="C2133" s="98" t="s">
        <v>7727</v>
      </c>
      <c r="D2133" s="106">
        <v>145708024</v>
      </c>
      <c r="E2133" s="73">
        <v>5320007957</v>
      </c>
      <c r="F2133" s="74">
        <v>46106</v>
      </c>
      <c r="G2133" s="75" t="s">
        <v>1274</v>
      </c>
      <c r="H2133" s="75" t="s">
        <v>2963</v>
      </c>
      <c r="I2133" s="75" t="s">
        <v>105</v>
      </c>
      <c r="J2133" s="265" t="s">
        <v>1161</v>
      </c>
      <c r="K2133" s="75" t="s">
        <v>242</v>
      </c>
      <c r="L2133" s="74">
        <v>46121</v>
      </c>
      <c r="M2133" s="73">
        <v>0</v>
      </c>
      <c r="N2133" s="75" t="s">
        <v>7728</v>
      </c>
      <c r="O2133" s="75" t="s">
        <v>7729</v>
      </c>
      <c r="P2133" s="75">
        <v>2830050912</v>
      </c>
      <c r="Q2133" s="74">
        <v>46110</v>
      </c>
      <c r="R2133" s="75">
        <v>1209397877</v>
      </c>
      <c r="S2133" s="75">
        <v>224383826</v>
      </c>
      <c r="T2133" s="74">
        <v>46110</v>
      </c>
      <c r="U2133" s="261">
        <v>2995.9409999999998</v>
      </c>
      <c r="V2133" s="261">
        <v>2920.3130000000001</v>
      </c>
      <c r="W2133" s="75">
        <v>4</v>
      </c>
      <c r="X2133" s="75">
        <v>1</v>
      </c>
      <c r="Y2133" s="98">
        <v>7267467320</v>
      </c>
      <c r="Z2133" s="82" t="s">
        <v>354</v>
      </c>
      <c r="AA2133" s="75" t="s">
        <v>3310</v>
      </c>
      <c r="AB2133" s="75" t="s">
        <v>7730</v>
      </c>
      <c r="AC2133" s="98" t="s">
        <v>7727</v>
      </c>
      <c r="AD2133" s="75" t="s">
        <v>113</v>
      </c>
      <c r="AE2133" s="99">
        <v>46118</v>
      </c>
      <c r="AF2133" s="80">
        <v>46113.75</v>
      </c>
      <c r="AG2133" s="80">
        <v>46113.375</v>
      </c>
      <c r="AH2133" s="80">
        <v>46113.375</v>
      </c>
      <c r="AI2133" s="74">
        <v>46110</v>
      </c>
      <c r="AJ2133" s="99">
        <v>46115</v>
      </c>
      <c r="AK2133" s="99">
        <v>46115</v>
      </c>
      <c r="AL2133" s="174">
        <v>46112</v>
      </c>
      <c r="AM2133" s="74">
        <v>46117</v>
      </c>
      <c r="AN2133" s="74">
        <v>46117</v>
      </c>
      <c r="AO2133" s="95" t="s">
        <v>121</v>
      </c>
      <c r="AP2133" s="95" t="s">
        <v>121</v>
      </c>
      <c r="AQ2133" s="95" t="s">
        <v>121</v>
      </c>
      <c r="AR2133" s="95" t="s">
        <v>121</v>
      </c>
      <c r="AS2133" s="95" t="s">
        <v>121</v>
      </c>
      <c r="AT2133" s="95" t="s">
        <v>121</v>
      </c>
      <c r="AU2133" s="82" t="s">
        <v>6196</v>
      </c>
      <c r="AV2133" s="297">
        <v>46109</v>
      </c>
      <c r="AW2133" s="75" t="str">
        <f>_xlfn.XLOOKUP(D2133,'[1]OPS Loading report'!$E:$E,'[1]OPS Loading report'!$G:$G)</f>
        <v> </v>
      </c>
      <c r="AX2133" s="75" t="str">
        <f>_xlfn.XLOOKUP(D2133,'[1]OPS Loading report'!$E:$E,'[1]OPS Loading report'!$H:$H)</f>
        <v> </v>
      </c>
      <c r="AY2133" s="75"/>
      <c r="AZ2133" s="83"/>
      <c r="BA2133" s="75"/>
      <c r="BB2133" s="75"/>
      <c r="BC2133" s="75"/>
      <c r="BD2133" s="75"/>
      <c r="BE2133" s="74"/>
      <c r="BF2133" s="75"/>
      <c r="BG2133" s="75"/>
      <c r="BH2133" s="75"/>
      <c r="BI2133" s="75"/>
      <c r="BJ2133" s="75"/>
      <c r="BK2133" s="75"/>
      <c r="BL2133" s="75"/>
      <c r="BM2133" s="75"/>
      <c r="BN2133" s="75"/>
      <c r="BO2133" s="75"/>
      <c r="BP2133" s="75"/>
      <c r="BQ2133" s="75"/>
      <c r="BR2133" s="75"/>
      <c r="BS2133" s="75"/>
      <c r="BT2133" s="75">
        <f>IF(COUNTIF($C$3:C2133, C2133)=1, 1, 0)</f>
        <v>0</v>
      </c>
      <c r="BU2133" s="192" t="s">
        <v>7731</v>
      </c>
      <c r="BV2133" s="74">
        <v>46118</v>
      </c>
      <c r="BW2133" s="85"/>
      <c r="BX2133" s="85"/>
      <c r="BY2133" s="86"/>
      <c r="BZ2133" s="87">
        <f t="shared" si="671"/>
        <v>13</v>
      </c>
      <c r="CB2133" s="88">
        <f t="shared" si="654"/>
        <v>15</v>
      </c>
      <c r="CC2133" s="89"/>
      <c r="CE2133" s="87">
        <f t="shared" si="661"/>
        <v>4</v>
      </c>
      <c r="CF2133" s="90"/>
      <c r="CG2133" s="90"/>
      <c r="CH2133" s="90"/>
      <c r="CJ2133" s="87">
        <f t="shared" si="662"/>
        <v>3</v>
      </c>
      <c r="CK2133" s="87">
        <f t="shared" si="663"/>
        <v>13</v>
      </c>
      <c r="CL2133" s="22" t="s">
        <v>6198</v>
      </c>
      <c r="CM2133" s="22" t="str">
        <f t="shared" si="670"/>
        <v>1C26TAB^00067801</v>
      </c>
    </row>
    <row r="2134" spans="1:91" ht="14.45" customHeight="1" x14ac:dyDescent="0.25">
      <c r="A2134" s="69"/>
      <c r="B2134" s="236" t="s">
        <v>102</v>
      </c>
      <c r="C2134" s="98" t="s">
        <v>7727</v>
      </c>
      <c r="D2134" s="106">
        <v>145715685</v>
      </c>
      <c r="E2134" s="73">
        <v>5320007957</v>
      </c>
      <c r="F2134" s="74">
        <v>46106</v>
      </c>
      <c r="G2134" s="75" t="s">
        <v>7732</v>
      </c>
      <c r="H2134" s="75" t="s">
        <v>2963</v>
      </c>
      <c r="I2134" s="75" t="s">
        <v>105</v>
      </c>
      <c r="J2134" s="265" t="s">
        <v>1161</v>
      </c>
      <c r="K2134" s="75" t="s">
        <v>242</v>
      </c>
      <c r="L2134" s="74">
        <v>46120</v>
      </c>
      <c r="M2134" s="73">
        <v>0</v>
      </c>
      <c r="N2134" s="75" t="s">
        <v>7728</v>
      </c>
      <c r="O2134" s="75" t="s">
        <v>7729</v>
      </c>
      <c r="P2134" s="75">
        <v>2830050914</v>
      </c>
      <c r="Q2134" s="74">
        <v>46110</v>
      </c>
      <c r="R2134" s="75">
        <v>1209397879</v>
      </c>
      <c r="S2134" s="75">
        <v>224383882</v>
      </c>
      <c r="T2134" s="74">
        <v>46110</v>
      </c>
      <c r="U2134" s="261">
        <v>7531.5060000000003</v>
      </c>
      <c r="V2134" s="261">
        <v>7252.125</v>
      </c>
      <c r="W2134" s="75">
        <v>9</v>
      </c>
      <c r="X2134" s="75">
        <v>5</v>
      </c>
      <c r="Y2134" s="98">
        <v>7267467320</v>
      </c>
      <c r="Z2134" s="82" t="s">
        <v>354</v>
      </c>
      <c r="AA2134" s="75" t="s">
        <v>3310</v>
      </c>
      <c r="AB2134" s="75" t="s">
        <v>7730</v>
      </c>
      <c r="AC2134" s="98" t="s">
        <v>7727</v>
      </c>
      <c r="AD2134" s="75" t="s">
        <v>113</v>
      </c>
      <c r="AE2134" s="99">
        <v>46118</v>
      </c>
      <c r="AF2134" s="80">
        <v>46113.75</v>
      </c>
      <c r="AG2134" s="80">
        <v>46113.375</v>
      </c>
      <c r="AH2134" s="80">
        <v>46113.375</v>
      </c>
      <c r="AI2134" s="74">
        <v>46110</v>
      </c>
      <c r="AJ2134" s="99">
        <v>46115</v>
      </c>
      <c r="AK2134" s="99">
        <v>46115</v>
      </c>
      <c r="AL2134" s="174">
        <v>46112</v>
      </c>
      <c r="AM2134" s="74">
        <v>46117</v>
      </c>
      <c r="AN2134" s="74">
        <v>46117</v>
      </c>
      <c r="AO2134" s="95" t="s">
        <v>121</v>
      </c>
      <c r="AP2134" s="95" t="s">
        <v>121</v>
      </c>
      <c r="AQ2134" s="95" t="s">
        <v>121</v>
      </c>
      <c r="AR2134" s="95" t="s">
        <v>121</v>
      </c>
      <c r="AS2134" s="95" t="s">
        <v>121</v>
      </c>
      <c r="AT2134" s="95" t="s">
        <v>121</v>
      </c>
      <c r="AU2134" s="82" t="s">
        <v>6196</v>
      </c>
      <c r="AV2134" s="297">
        <v>46109</v>
      </c>
      <c r="AW2134" s="75" t="str">
        <f>_xlfn.XLOOKUP(D2134,'[1]OPS Loading report'!$E:$E,'[1]OPS Loading report'!$G:$G)</f>
        <v> </v>
      </c>
      <c r="AX2134" s="75" t="str">
        <f>_xlfn.XLOOKUP(D2134,'[1]OPS Loading report'!$E:$E,'[1]OPS Loading report'!$H:$H)</f>
        <v> </v>
      </c>
      <c r="AY2134" s="75"/>
      <c r="AZ2134" s="83"/>
      <c r="BA2134" s="75"/>
      <c r="BB2134" s="75"/>
      <c r="BC2134" s="75"/>
      <c r="BD2134" s="75"/>
      <c r="BE2134" s="74"/>
      <c r="BF2134" s="75"/>
      <c r="BG2134" s="75"/>
      <c r="BH2134" s="75"/>
      <c r="BI2134" s="75"/>
      <c r="BJ2134" s="75"/>
      <c r="BK2134" s="75"/>
      <c r="BL2134" s="75"/>
      <c r="BM2134" s="75"/>
      <c r="BN2134" s="75"/>
      <c r="BO2134" s="75"/>
      <c r="BP2134" s="75"/>
      <c r="BQ2134" s="75"/>
      <c r="BR2134" s="75"/>
      <c r="BS2134" s="75"/>
      <c r="BT2134" s="75">
        <f>IF(COUNTIF($C$3:C2134, C2134)=1, 1, 0)</f>
        <v>0</v>
      </c>
      <c r="BU2134" s="192" t="s">
        <v>7731</v>
      </c>
      <c r="BV2134" s="74">
        <v>46118</v>
      </c>
      <c r="BW2134" s="85"/>
      <c r="BX2134" s="85"/>
      <c r="BY2134" s="86"/>
      <c r="BZ2134" s="87">
        <f t="shared" si="671"/>
        <v>13</v>
      </c>
      <c r="CB2134" s="88">
        <f t="shared" si="654"/>
        <v>15</v>
      </c>
      <c r="CC2134" s="89"/>
      <c r="CE2134" s="87">
        <f t="shared" si="661"/>
        <v>4</v>
      </c>
      <c r="CF2134" s="90"/>
      <c r="CG2134" s="90"/>
      <c r="CH2134" s="90"/>
      <c r="CJ2134" s="87">
        <f t="shared" si="662"/>
        <v>3</v>
      </c>
      <c r="CK2134" s="87">
        <f t="shared" si="663"/>
        <v>13</v>
      </c>
      <c r="CL2134" s="22" t="s">
        <v>6198</v>
      </c>
      <c r="CM2134" s="22" t="str">
        <f t="shared" si="670"/>
        <v>1C26TAB^00067801</v>
      </c>
    </row>
    <row r="2135" spans="1:91" ht="14.45" customHeight="1" x14ac:dyDescent="0.25">
      <c r="A2135" s="69"/>
      <c r="B2135" s="236" t="s">
        <v>102</v>
      </c>
      <c r="C2135" s="98" t="s">
        <v>7727</v>
      </c>
      <c r="D2135" s="106">
        <v>145797112</v>
      </c>
      <c r="E2135" s="73">
        <v>5320007957</v>
      </c>
      <c r="F2135" s="74">
        <v>46106</v>
      </c>
      <c r="G2135" s="75" t="s">
        <v>1274</v>
      </c>
      <c r="H2135" s="75" t="s">
        <v>2963</v>
      </c>
      <c r="I2135" s="75" t="s">
        <v>105</v>
      </c>
      <c r="J2135" s="265" t="s">
        <v>1161</v>
      </c>
      <c r="K2135" s="75" t="s">
        <v>242</v>
      </c>
      <c r="L2135" s="74">
        <v>46121</v>
      </c>
      <c r="M2135" s="73">
        <v>0</v>
      </c>
      <c r="N2135" s="75" t="s">
        <v>7728</v>
      </c>
      <c r="O2135" s="75" t="s">
        <v>7729</v>
      </c>
      <c r="P2135" s="75">
        <v>2830050913</v>
      </c>
      <c r="Q2135" s="74">
        <v>46110</v>
      </c>
      <c r="R2135" s="75">
        <v>1209397878</v>
      </c>
      <c r="S2135" s="75">
        <v>224383834</v>
      </c>
      <c r="T2135" s="74">
        <v>46110</v>
      </c>
      <c r="U2135" s="261">
        <v>330.17700000000002</v>
      </c>
      <c r="V2135" s="261">
        <v>315.08499999999998</v>
      </c>
      <c r="W2135" s="75">
        <v>1</v>
      </c>
      <c r="X2135" s="75">
        <v>1</v>
      </c>
      <c r="Y2135" s="98">
        <v>7267467320</v>
      </c>
      <c r="Z2135" s="82" t="s">
        <v>354</v>
      </c>
      <c r="AA2135" s="75" t="s">
        <v>3310</v>
      </c>
      <c r="AB2135" s="75" t="s">
        <v>7730</v>
      </c>
      <c r="AC2135" s="98" t="s">
        <v>7727</v>
      </c>
      <c r="AD2135" s="75" t="s">
        <v>113</v>
      </c>
      <c r="AE2135" s="99">
        <v>46118</v>
      </c>
      <c r="AF2135" s="80">
        <v>46113.75</v>
      </c>
      <c r="AG2135" s="80">
        <v>46113.375</v>
      </c>
      <c r="AH2135" s="80">
        <v>46113.375</v>
      </c>
      <c r="AI2135" s="74">
        <v>46110</v>
      </c>
      <c r="AJ2135" s="99">
        <v>46115</v>
      </c>
      <c r="AK2135" s="99">
        <v>46115</v>
      </c>
      <c r="AL2135" s="174">
        <v>46112</v>
      </c>
      <c r="AM2135" s="74">
        <v>46117</v>
      </c>
      <c r="AN2135" s="74">
        <v>46117</v>
      </c>
      <c r="AO2135" s="95" t="s">
        <v>121</v>
      </c>
      <c r="AP2135" s="95" t="s">
        <v>121</v>
      </c>
      <c r="AQ2135" s="95" t="s">
        <v>121</v>
      </c>
      <c r="AR2135" s="95" t="s">
        <v>121</v>
      </c>
      <c r="AS2135" s="95" t="s">
        <v>121</v>
      </c>
      <c r="AT2135" s="95" t="s">
        <v>121</v>
      </c>
      <c r="AU2135" s="82" t="s">
        <v>6196</v>
      </c>
      <c r="AV2135" s="297">
        <v>46109</v>
      </c>
      <c r="AW2135" s="75" t="str">
        <f>_xlfn.XLOOKUP(D2135,'[1]OPS Loading report'!$E:$E,'[1]OPS Loading report'!$G:$G)</f>
        <v> </v>
      </c>
      <c r="AX2135" s="75" t="str">
        <f>_xlfn.XLOOKUP(D2135,'[1]OPS Loading report'!$E:$E,'[1]OPS Loading report'!$H:$H)</f>
        <v> </v>
      </c>
      <c r="AY2135" s="75"/>
      <c r="AZ2135" s="83"/>
      <c r="BA2135" s="75"/>
      <c r="BB2135" s="75"/>
      <c r="BC2135" s="75"/>
      <c r="BD2135" s="75"/>
      <c r="BE2135" s="74"/>
      <c r="BF2135" s="75"/>
      <c r="BG2135" s="75"/>
      <c r="BH2135" s="75"/>
      <c r="BI2135" s="75"/>
      <c r="BJ2135" s="75"/>
      <c r="BK2135" s="75"/>
      <c r="BL2135" s="75"/>
      <c r="BM2135" s="75"/>
      <c r="BN2135" s="75"/>
      <c r="BO2135" s="75"/>
      <c r="BP2135" s="75"/>
      <c r="BQ2135" s="75"/>
      <c r="BR2135" s="75"/>
      <c r="BS2135" s="75"/>
      <c r="BT2135" s="75"/>
      <c r="BU2135" s="192" t="s">
        <v>7731</v>
      </c>
      <c r="BV2135" s="74">
        <v>46118</v>
      </c>
      <c r="BW2135" s="85"/>
      <c r="BX2135" s="85"/>
      <c r="BY2135" s="86"/>
      <c r="BZ2135" s="87">
        <f t="shared" si="671"/>
        <v>13</v>
      </c>
      <c r="CB2135" s="88">
        <f t="shared" si="654"/>
        <v>15</v>
      </c>
      <c r="CC2135" s="89"/>
      <c r="CE2135" s="87">
        <f t="shared" si="661"/>
        <v>4</v>
      </c>
      <c r="CF2135" s="90"/>
      <c r="CG2135" s="90"/>
      <c r="CH2135" s="90"/>
      <c r="CJ2135" s="87">
        <f t="shared" si="662"/>
        <v>3</v>
      </c>
      <c r="CK2135" s="87">
        <f t="shared" si="663"/>
        <v>13</v>
      </c>
      <c r="CL2135" s="22" t="s">
        <v>6198</v>
      </c>
      <c r="CM2135" s="22" t="str">
        <f t="shared" si="670"/>
        <v>1C26TAB^00067801</v>
      </c>
    </row>
    <row r="2136" spans="1:91" ht="14.45" customHeight="1" x14ac:dyDescent="0.25">
      <c r="A2136" s="69"/>
      <c r="B2136" s="236" t="s">
        <v>102</v>
      </c>
      <c r="C2136" s="98" t="s">
        <v>7727</v>
      </c>
      <c r="D2136" s="106">
        <v>145716510</v>
      </c>
      <c r="E2136" s="73">
        <v>5320007969</v>
      </c>
      <c r="F2136" s="74">
        <v>46106</v>
      </c>
      <c r="G2136" s="75" t="s">
        <v>1186</v>
      </c>
      <c r="H2136" s="75" t="s">
        <v>2963</v>
      </c>
      <c r="I2136" s="75" t="s">
        <v>105</v>
      </c>
      <c r="J2136" s="265" t="s">
        <v>1161</v>
      </c>
      <c r="K2136" s="75" t="s">
        <v>242</v>
      </c>
      <c r="L2136" s="74">
        <v>46120</v>
      </c>
      <c r="M2136" s="73">
        <v>40</v>
      </c>
      <c r="N2136" s="75" t="s">
        <v>7733</v>
      </c>
      <c r="O2136" s="75" t="s">
        <v>7734</v>
      </c>
      <c r="P2136" s="75">
        <v>2830050849</v>
      </c>
      <c r="Q2136" s="74">
        <v>46109</v>
      </c>
      <c r="R2136" s="75">
        <v>1209397683</v>
      </c>
      <c r="S2136" s="75">
        <v>224372003</v>
      </c>
      <c r="T2136" s="74">
        <v>46109</v>
      </c>
      <c r="U2136" s="261">
        <v>10364.939</v>
      </c>
      <c r="V2136" s="261">
        <v>9937.4779999999992</v>
      </c>
      <c r="W2136" s="75">
        <v>11</v>
      </c>
      <c r="X2136" s="75">
        <v>30</v>
      </c>
      <c r="Y2136" s="98">
        <v>7267467321</v>
      </c>
      <c r="Z2136" s="82" t="s">
        <v>354</v>
      </c>
      <c r="AA2136" s="75" t="s">
        <v>3310</v>
      </c>
      <c r="AB2136" s="75" t="s">
        <v>7730</v>
      </c>
      <c r="AC2136" s="98" t="s">
        <v>7727</v>
      </c>
      <c r="AD2136" s="75" t="s">
        <v>113</v>
      </c>
      <c r="AE2136" s="99">
        <v>46118</v>
      </c>
      <c r="AF2136" s="80">
        <v>46113.75</v>
      </c>
      <c r="AG2136" s="80">
        <v>46113.375</v>
      </c>
      <c r="AH2136" s="80">
        <v>46113.375</v>
      </c>
      <c r="AI2136" s="74">
        <v>46110</v>
      </c>
      <c r="AJ2136" s="99">
        <v>46115</v>
      </c>
      <c r="AK2136" s="99">
        <v>46115</v>
      </c>
      <c r="AL2136" s="174">
        <v>46112</v>
      </c>
      <c r="AM2136" s="74">
        <v>46117</v>
      </c>
      <c r="AN2136" s="74">
        <v>46117</v>
      </c>
      <c r="AO2136" s="95" t="s">
        <v>121</v>
      </c>
      <c r="AP2136" s="95" t="s">
        <v>121</v>
      </c>
      <c r="AQ2136" s="95" t="s">
        <v>121</v>
      </c>
      <c r="AR2136" s="95" t="s">
        <v>121</v>
      </c>
      <c r="AS2136" s="95" t="s">
        <v>121</v>
      </c>
      <c r="AT2136" s="95" t="s">
        <v>121</v>
      </c>
      <c r="AU2136" s="82" t="s">
        <v>6196</v>
      </c>
      <c r="AV2136" s="297">
        <v>46109</v>
      </c>
      <c r="AW2136" s="75" t="str">
        <f>_xlfn.XLOOKUP(D2136,'[1]OPS Loading report'!$E:$E,'[1]OPS Loading report'!$G:$G)</f>
        <v>FFAU5938106</v>
      </c>
      <c r="AX2136" s="75">
        <f>_xlfn.XLOOKUP(D2136,'[1]OPS Loading report'!$E:$E,'[1]OPS Loading report'!$H:$H)</f>
        <v>32666805</v>
      </c>
      <c r="AY2136" s="75"/>
      <c r="AZ2136" s="83"/>
      <c r="BA2136" s="75"/>
      <c r="BB2136" s="75"/>
      <c r="BC2136" s="75"/>
      <c r="BD2136" s="75"/>
      <c r="BE2136" s="74"/>
      <c r="BF2136" s="75"/>
      <c r="BG2136" s="75"/>
      <c r="BH2136" s="75"/>
      <c r="BI2136" s="75"/>
      <c r="BJ2136" s="75"/>
      <c r="BK2136" s="75"/>
      <c r="BL2136" s="75"/>
      <c r="BM2136" s="75"/>
      <c r="BN2136" s="75"/>
      <c r="BO2136" s="75"/>
      <c r="BP2136" s="75"/>
      <c r="BQ2136" s="75"/>
      <c r="BR2136" s="75"/>
      <c r="BS2136" s="75"/>
      <c r="BT2136" s="75">
        <f>IF(COUNTIF($C$3:C2136, C2136)=1, 1, 0)</f>
        <v>0</v>
      </c>
      <c r="BU2136" s="192" t="s">
        <v>7731</v>
      </c>
      <c r="BV2136" s="74">
        <v>46118</v>
      </c>
      <c r="BW2136" s="85"/>
      <c r="BX2136" s="85"/>
      <c r="BY2136" s="86"/>
      <c r="BZ2136" s="87">
        <f t="shared" si="671"/>
        <v>13</v>
      </c>
      <c r="CB2136" s="88">
        <f t="shared" si="654"/>
        <v>15</v>
      </c>
      <c r="CC2136" s="89"/>
      <c r="CE2136" s="87">
        <f t="shared" si="661"/>
        <v>4</v>
      </c>
      <c r="CF2136" s="90">
        <v>6053600</v>
      </c>
      <c r="CG2136" s="90"/>
      <c r="CH2136" s="90">
        <v>6053600</v>
      </c>
      <c r="CI2136" s="22">
        <v>26320</v>
      </c>
      <c r="CJ2136" s="87">
        <f t="shared" si="662"/>
        <v>3</v>
      </c>
      <c r="CK2136" s="87">
        <f t="shared" si="663"/>
        <v>13</v>
      </c>
      <c r="CL2136" s="22" t="s">
        <v>6198</v>
      </c>
      <c r="CM2136" s="22" t="str">
        <f t="shared" si="670"/>
        <v>1C26TAB^00067801</v>
      </c>
    </row>
    <row r="2137" spans="1:91" ht="14.45" customHeight="1" x14ac:dyDescent="0.25">
      <c r="A2137" s="69"/>
      <c r="B2137" s="236" t="s">
        <v>102</v>
      </c>
      <c r="C2137" s="98" t="s">
        <v>7727</v>
      </c>
      <c r="D2137" s="106">
        <v>145716511</v>
      </c>
      <c r="E2137" s="73">
        <v>5320007969</v>
      </c>
      <c r="F2137" s="74">
        <v>46106</v>
      </c>
      <c r="G2137" s="75" t="s">
        <v>1186</v>
      </c>
      <c r="H2137" s="75" t="s">
        <v>2963</v>
      </c>
      <c r="I2137" s="75" t="s">
        <v>105</v>
      </c>
      <c r="J2137" s="265" t="s">
        <v>1161</v>
      </c>
      <c r="K2137" s="75" t="s">
        <v>242</v>
      </c>
      <c r="L2137" s="74">
        <v>46120</v>
      </c>
      <c r="M2137" s="73">
        <v>0</v>
      </c>
      <c r="N2137" s="75" t="s">
        <v>7733</v>
      </c>
      <c r="O2137" s="75" t="s">
        <v>7734</v>
      </c>
      <c r="P2137" s="75">
        <v>2830050850</v>
      </c>
      <c r="Q2137" s="74">
        <v>46109</v>
      </c>
      <c r="R2137" s="75">
        <v>1209397684</v>
      </c>
      <c r="S2137" s="75">
        <v>224372007</v>
      </c>
      <c r="T2137" s="74">
        <v>46109</v>
      </c>
      <c r="U2137" s="261">
        <v>1601.9570000000001</v>
      </c>
      <c r="V2137" s="261">
        <v>1559.5</v>
      </c>
      <c r="W2137" s="75">
        <v>2</v>
      </c>
      <c r="X2137" s="75">
        <v>0</v>
      </c>
      <c r="Y2137" s="98">
        <v>7267467321</v>
      </c>
      <c r="Z2137" s="82" t="s">
        <v>354</v>
      </c>
      <c r="AA2137" s="75" t="s">
        <v>3310</v>
      </c>
      <c r="AB2137" s="75" t="s">
        <v>7730</v>
      </c>
      <c r="AC2137" s="98" t="s">
        <v>7727</v>
      </c>
      <c r="AD2137" s="75" t="s">
        <v>113</v>
      </c>
      <c r="AE2137" s="99">
        <v>46118</v>
      </c>
      <c r="AF2137" s="80">
        <v>46113.75</v>
      </c>
      <c r="AG2137" s="80">
        <v>46113.375</v>
      </c>
      <c r="AH2137" s="80">
        <v>46113.375</v>
      </c>
      <c r="AI2137" s="74">
        <v>46110</v>
      </c>
      <c r="AJ2137" s="99">
        <v>46115</v>
      </c>
      <c r="AK2137" s="99">
        <v>46115</v>
      </c>
      <c r="AL2137" s="174">
        <v>46112</v>
      </c>
      <c r="AM2137" s="74">
        <v>46117</v>
      </c>
      <c r="AN2137" s="74">
        <v>46117</v>
      </c>
      <c r="AO2137" s="95" t="s">
        <v>121</v>
      </c>
      <c r="AP2137" s="95" t="s">
        <v>121</v>
      </c>
      <c r="AQ2137" s="95" t="s">
        <v>121</v>
      </c>
      <c r="AR2137" s="95" t="s">
        <v>121</v>
      </c>
      <c r="AS2137" s="95" t="s">
        <v>121</v>
      </c>
      <c r="AT2137" s="95" t="s">
        <v>121</v>
      </c>
      <c r="AU2137" s="82" t="s">
        <v>6196</v>
      </c>
      <c r="AV2137" s="297">
        <v>46109</v>
      </c>
      <c r="AW2137" s="75" t="str">
        <f>_xlfn.XLOOKUP(D2137,'[1]OPS Loading report'!$E:$E,'[1]OPS Loading report'!$G:$G)</f>
        <v> </v>
      </c>
      <c r="AX2137" s="75" t="str">
        <f>_xlfn.XLOOKUP(D2137,'[1]OPS Loading report'!$E:$E,'[1]OPS Loading report'!$H:$H)</f>
        <v> </v>
      </c>
      <c r="AY2137" s="75"/>
      <c r="AZ2137" s="83"/>
      <c r="BA2137" s="75"/>
      <c r="BB2137" s="75"/>
      <c r="BC2137" s="75"/>
      <c r="BD2137" s="75"/>
      <c r="BE2137" s="74"/>
      <c r="BF2137" s="75"/>
      <c r="BG2137" s="75"/>
      <c r="BH2137" s="75"/>
      <c r="BI2137" s="75"/>
      <c r="BJ2137" s="75"/>
      <c r="BK2137" s="75"/>
      <c r="BL2137" s="75"/>
      <c r="BM2137" s="75"/>
      <c r="BN2137" s="75"/>
      <c r="BO2137" s="75"/>
      <c r="BP2137" s="75"/>
      <c r="BQ2137" s="75"/>
      <c r="BR2137" s="75"/>
      <c r="BS2137" s="75"/>
      <c r="BT2137" s="75">
        <f>IF(COUNTIF($C$3:C2137, C2137)=1, 1, 0)</f>
        <v>0</v>
      </c>
      <c r="BU2137" s="192" t="s">
        <v>7731</v>
      </c>
      <c r="BV2137" s="74">
        <v>46118</v>
      </c>
      <c r="BW2137" s="85"/>
      <c r="BX2137" s="85"/>
      <c r="BY2137" s="86"/>
      <c r="BZ2137" s="87">
        <f t="shared" si="671"/>
        <v>13</v>
      </c>
      <c r="CB2137" s="88">
        <f t="shared" si="654"/>
        <v>15</v>
      </c>
      <c r="CC2137" s="89"/>
      <c r="CE2137" s="87">
        <f t="shared" si="661"/>
        <v>4</v>
      </c>
      <c r="CF2137" s="90"/>
      <c r="CG2137" s="90"/>
      <c r="CH2137" s="90"/>
      <c r="CJ2137" s="87">
        <f t="shared" si="662"/>
        <v>3</v>
      </c>
      <c r="CK2137" s="87">
        <f t="shared" si="663"/>
        <v>13</v>
      </c>
      <c r="CL2137" s="22" t="s">
        <v>6198</v>
      </c>
      <c r="CM2137" s="22" t="str">
        <f t="shared" si="670"/>
        <v>1C26TAB^00067801</v>
      </c>
    </row>
    <row r="2138" spans="1:91" ht="14.45" customHeight="1" x14ac:dyDescent="0.25">
      <c r="A2138" s="69"/>
      <c r="B2138" s="236" t="s">
        <v>102</v>
      </c>
      <c r="C2138" s="98" t="s">
        <v>7727</v>
      </c>
      <c r="D2138" s="106">
        <v>145716512</v>
      </c>
      <c r="E2138" s="73">
        <v>5320007969</v>
      </c>
      <c r="F2138" s="74">
        <v>46106</v>
      </c>
      <c r="G2138" s="75" t="s">
        <v>1186</v>
      </c>
      <c r="H2138" s="75" t="s">
        <v>2963</v>
      </c>
      <c r="I2138" s="75" t="s">
        <v>105</v>
      </c>
      <c r="J2138" s="265" t="s">
        <v>1161</v>
      </c>
      <c r="K2138" s="75" t="s">
        <v>242</v>
      </c>
      <c r="L2138" s="74">
        <v>46120</v>
      </c>
      <c r="M2138" s="73">
        <v>0</v>
      </c>
      <c r="N2138" s="75" t="s">
        <v>7733</v>
      </c>
      <c r="O2138" s="75" t="s">
        <v>7734</v>
      </c>
      <c r="P2138" s="75">
        <v>2830050851</v>
      </c>
      <c r="Q2138" s="74">
        <v>46109</v>
      </c>
      <c r="R2138" s="75">
        <v>1209397685</v>
      </c>
      <c r="S2138" s="75">
        <v>224372009</v>
      </c>
      <c r="T2138" s="74">
        <v>46109</v>
      </c>
      <c r="U2138" s="261">
        <v>1609.383</v>
      </c>
      <c r="V2138" s="261">
        <v>1566.729</v>
      </c>
      <c r="W2138" s="75">
        <v>2</v>
      </c>
      <c r="X2138" s="75">
        <v>0</v>
      </c>
      <c r="Y2138" s="98">
        <v>7267467321</v>
      </c>
      <c r="Z2138" s="82" t="s">
        <v>354</v>
      </c>
      <c r="AA2138" s="75" t="s">
        <v>3310</v>
      </c>
      <c r="AB2138" s="75" t="s">
        <v>7730</v>
      </c>
      <c r="AC2138" s="98" t="s">
        <v>7727</v>
      </c>
      <c r="AD2138" s="75" t="s">
        <v>113</v>
      </c>
      <c r="AE2138" s="99">
        <v>46118</v>
      </c>
      <c r="AF2138" s="80">
        <v>46113.75</v>
      </c>
      <c r="AG2138" s="80">
        <v>46113.375</v>
      </c>
      <c r="AH2138" s="80">
        <v>46113.375</v>
      </c>
      <c r="AI2138" s="74">
        <v>46110</v>
      </c>
      <c r="AJ2138" s="99">
        <v>46115</v>
      </c>
      <c r="AK2138" s="99">
        <v>46115</v>
      </c>
      <c r="AL2138" s="174">
        <v>46112</v>
      </c>
      <c r="AM2138" s="74">
        <v>46117</v>
      </c>
      <c r="AN2138" s="74">
        <v>46117</v>
      </c>
      <c r="AO2138" s="95" t="s">
        <v>121</v>
      </c>
      <c r="AP2138" s="95" t="s">
        <v>121</v>
      </c>
      <c r="AQ2138" s="95" t="s">
        <v>121</v>
      </c>
      <c r="AR2138" s="95" t="s">
        <v>121</v>
      </c>
      <c r="AS2138" s="95" t="s">
        <v>121</v>
      </c>
      <c r="AT2138" s="95" t="s">
        <v>121</v>
      </c>
      <c r="AU2138" s="82" t="s">
        <v>6196</v>
      </c>
      <c r="AV2138" s="297">
        <v>46109</v>
      </c>
      <c r="AW2138" s="75" t="str">
        <f>_xlfn.XLOOKUP(D2138,'[1]OPS Loading report'!$E:$E,'[1]OPS Loading report'!$G:$G)</f>
        <v> </v>
      </c>
      <c r="AX2138" s="75" t="str">
        <f>_xlfn.XLOOKUP(D2138,'[1]OPS Loading report'!$E:$E,'[1]OPS Loading report'!$H:$H)</f>
        <v> </v>
      </c>
      <c r="AY2138" s="75"/>
      <c r="AZ2138" s="83"/>
      <c r="BA2138" s="75"/>
      <c r="BB2138" s="75"/>
      <c r="BC2138" s="75"/>
      <c r="BD2138" s="75"/>
      <c r="BE2138" s="74"/>
      <c r="BF2138" s="75"/>
      <c r="BG2138" s="75"/>
      <c r="BH2138" s="75"/>
      <c r="BI2138" s="75"/>
      <c r="BJ2138" s="75"/>
      <c r="BK2138" s="75"/>
      <c r="BL2138" s="75"/>
      <c r="BM2138" s="75"/>
      <c r="BN2138" s="75"/>
      <c r="BO2138" s="75"/>
      <c r="BP2138" s="75"/>
      <c r="BQ2138" s="75"/>
      <c r="BR2138" s="75"/>
      <c r="BS2138" s="75"/>
      <c r="BT2138" s="75">
        <f>IF(COUNTIF($C$3:C2138, C2138)=1, 1, 0)</f>
        <v>0</v>
      </c>
      <c r="BU2138" s="192" t="s">
        <v>7731</v>
      </c>
      <c r="BV2138" s="74">
        <v>46118</v>
      </c>
      <c r="BW2138" s="85"/>
      <c r="BX2138" s="85"/>
      <c r="BY2138" s="86"/>
      <c r="BZ2138" s="87">
        <f t="shared" si="671"/>
        <v>13</v>
      </c>
      <c r="CB2138" s="88">
        <f t="shared" si="654"/>
        <v>15</v>
      </c>
      <c r="CC2138" s="89"/>
      <c r="CE2138" s="87">
        <f t="shared" si="661"/>
        <v>4</v>
      </c>
      <c r="CF2138" s="90"/>
      <c r="CG2138" s="90"/>
      <c r="CH2138" s="90"/>
      <c r="CJ2138" s="87">
        <f t="shared" si="662"/>
        <v>3</v>
      </c>
      <c r="CK2138" s="87">
        <f t="shared" si="663"/>
        <v>13</v>
      </c>
      <c r="CL2138" s="22" t="s">
        <v>6198</v>
      </c>
      <c r="CM2138" s="22" t="str">
        <f t="shared" si="670"/>
        <v>1C26TAB^00067801</v>
      </c>
    </row>
    <row r="2139" spans="1:91" ht="14.45" customHeight="1" x14ac:dyDescent="0.25">
      <c r="A2139" s="69"/>
      <c r="B2139" s="236" t="s">
        <v>102</v>
      </c>
      <c r="C2139" s="98" t="s">
        <v>7727</v>
      </c>
      <c r="D2139" s="106">
        <v>145716513</v>
      </c>
      <c r="E2139" s="73">
        <v>5320007969</v>
      </c>
      <c r="F2139" s="74">
        <v>46106</v>
      </c>
      <c r="G2139" s="75" t="s">
        <v>1186</v>
      </c>
      <c r="H2139" s="75" t="s">
        <v>2963</v>
      </c>
      <c r="I2139" s="75" t="s">
        <v>105</v>
      </c>
      <c r="J2139" s="265" t="s">
        <v>1161</v>
      </c>
      <c r="K2139" s="75" t="s">
        <v>242</v>
      </c>
      <c r="L2139" s="74">
        <v>46120</v>
      </c>
      <c r="M2139" s="73">
        <v>0</v>
      </c>
      <c r="N2139" s="75" t="s">
        <v>7733</v>
      </c>
      <c r="O2139" s="75" t="s">
        <v>7734</v>
      </c>
      <c r="P2139" s="75">
        <v>2830050852</v>
      </c>
      <c r="Q2139" s="74">
        <v>46109</v>
      </c>
      <c r="R2139" s="75">
        <v>1209397686</v>
      </c>
      <c r="S2139" s="75">
        <v>224372014</v>
      </c>
      <c r="T2139" s="74">
        <v>46109</v>
      </c>
      <c r="U2139" s="261">
        <v>3329.6309999999999</v>
      </c>
      <c r="V2139" s="261">
        <v>3212.14</v>
      </c>
      <c r="W2139" s="75">
        <v>4</v>
      </c>
      <c r="X2139" s="75">
        <v>0</v>
      </c>
      <c r="Y2139" s="98">
        <v>7267467321</v>
      </c>
      <c r="Z2139" s="82" t="s">
        <v>354</v>
      </c>
      <c r="AA2139" s="75" t="s">
        <v>3310</v>
      </c>
      <c r="AB2139" s="75" t="s">
        <v>7730</v>
      </c>
      <c r="AC2139" s="98" t="s">
        <v>7727</v>
      </c>
      <c r="AD2139" s="75" t="s">
        <v>113</v>
      </c>
      <c r="AE2139" s="99">
        <v>46118</v>
      </c>
      <c r="AF2139" s="130">
        <v>46113.75</v>
      </c>
      <c r="AG2139" s="130">
        <v>46113.375</v>
      </c>
      <c r="AH2139" s="130">
        <v>46113.375</v>
      </c>
      <c r="AI2139" s="74">
        <v>46110</v>
      </c>
      <c r="AJ2139" s="74">
        <v>46115</v>
      </c>
      <c r="AK2139" s="99">
        <v>46115</v>
      </c>
      <c r="AL2139" s="514">
        <v>46112</v>
      </c>
      <c r="AM2139" s="74">
        <v>46117</v>
      </c>
      <c r="AN2139" s="74">
        <v>46117</v>
      </c>
      <c r="AO2139" s="95" t="s">
        <v>121</v>
      </c>
      <c r="AP2139" s="95" t="s">
        <v>121</v>
      </c>
      <c r="AQ2139" s="95" t="s">
        <v>121</v>
      </c>
      <c r="AR2139" s="95" t="s">
        <v>121</v>
      </c>
      <c r="AS2139" s="95" t="s">
        <v>121</v>
      </c>
      <c r="AT2139" s="95" t="s">
        <v>121</v>
      </c>
      <c r="AU2139" s="82" t="s">
        <v>6196</v>
      </c>
      <c r="AV2139" s="297">
        <v>46109</v>
      </c>
      <c r="AW2139" s="75" t="str">
        <f>_xlfn.XLOOKUP(D2139,'[1]OPS Loading report'!$E:$E,'[1]OPS Loading report'!$G:$G)</f>
        <v> </v>
      </c>
      <c r="AX2139" s="75" t="str">
        <f>_xlfn.XLOOKUP(D2139,'[1]OPS Loading report'!$E:$E,'[1]OPS Loading report'!$H:$H)</f>
        <v> </v>
      </c>
      <c r="AY2139" s="75"/>
      <c r="AZ2139" s="83"/>
      <c r="BA2139" s="75"/>
      <c r="BB2139" s="75"/>
      <c r="BC2139" s="75"/>
      <c r="BD2139" s="75"/>
      <c r="BE2139" s="74"/>
      <c r="BF2139" s="75"/>
      <c r="BG2139" s="75"/>
      <c r="BH2139" s="75"/>
      <c r="BI2139" s="75"/>
      <c r="BJ2139" s="75"/>
      <c r="BK2139" s="75"/>
      <c r="BL2139" s="75"/>
      <c r="BM2139" s="75"/>
      <c r="BN2139" s="75"/>
      <c r="BO2139" s="75"/>
      <c r="BP2139" s="75"/>
      <c r="BQ2139" s="75"/>
      <c r="BR2139" s="75"/>
      <c r="BS2139" s="75"/>
      <c r="BT2139" s="75">
        <f>IF(COUNTIF($C$3:C2139, C2139)=1, 1, 0)</f>
        <v>0</v>
      </c>
      <c r="BU2139" s="192" t="s">
        <v>7731</v>
      </c>
      <c r="BV2139" s="74">
        <v>46118</v>
      </c>
      <c r="BW2139" s="85"/>
      <c r="BX2139" s="85"/>
      <c r="BY2139" s="86"/>
      <c r="BZ2139" s="87">
        <f t="shared" si="671"/>
        <v>13</v>
      </c>
      <c r="CB2139" s="88">
        <f t="shared" si="654"/>
        <v>15</v>
      </c>
      <c r="CC2139" s="89"/>
      <c r="CE2139" s="87">
        <f t="shared" si="661"/>
        <v>4</v>
      </c>
      <c r="CF2139" s="90"/>
      <c r="CG2139" s="90"/>
      <c r="CH2139" s="90"/>
      <c r="CJ2139" s="87">
        <f t="shared" si="662"/>
        <v>3</v>
      </c>
      <c r="CK2139" s="87">
        <f t="shared" si="663"/>
        <v>13</v>
      </c>
      <c r="CL2139" s="22" t="s">
        <v>6198</v>
      </c>
      <c r="CM2139" s="22" t="str">
        <f t="shared" si="670"/>
        <v>1C26TAB^00067801</v>
      </c>
    </row>
    <row r="2140" spans="1:91" ht="14.45" customHeight="1" x14ac:dyDescent="0.25">
      <c r="A2140" s="69"/>
      <c r="B2140" s="236" t="s">
        <v>102</v>
      </c>
      <c r="C2140" s="98" t="s">
        <v>7727</v>
      </c>
      <c r="D2140" s="106">
        <v>145716524</v>
      </c>
      <c r="E2140" s="73">
        <v>5320007971</v>
      </c>
      <c r="F2140" s="74">
        <v>46106</v>
      </c>
      <c r="G2140" s="75" t="s">
        <v>1186</v>
      </c>
      <c r="H2140" s="75" t="s">
        <v>2963</v>
      </c>
      <c r="I2140" s="75" t="s">
        <v>105</v>
      </c>
      <c r="J2140" s="265" t="s">
        <v>1161</v>
      </c>
      <c r="K2140" s="75" t="s">
        <v>242</v>
      </c>
      <c r="L2140" s="74">
        <v>46120</v>
      </c>
      <c r="M2140" s="73">
        <v>40</v>
      </c>
      <c r="N2140" s="75" t="s">
        <v>7735</v>
      </c>
      <c r="O2140" s="75" t="s">
        <v>7736</v>
      </c>
      <c r="P2140" s="75">
        <v>2830050880</v>
      </c>
      <c r="Q2140" s="74">
        <v>46109</v>
      </c>
      <c r="R2140" s="75">
        <v>1209397754</v>
      </c>
      <c r="S2140" s="75">
        <v>224372264</v>
      </c>
      <c r="T2140" s="74">
        <v>46109</v>
      </c>
      <c r="U2140" s="261">
        <v>6672.4639999999999</v>
      </c>
      <c r="V2140" s="261">
        <v>6437.0169999999998</v>
      </c>
      <c r="W2140" s="75">
        <v>7</v>
      </c>
      <c r="X2140" s="75">
        <v>0</v>
      </c>
      <c r="Y2140" s="98">
        <v>7267467322</v>
      </c>
      <c r="Z2140" s="82" t="s">
        <v>354</v>
      </c>
      <c r="AA2140" s="75" t="s">
        <v>3310</v>
      </c>
      <c r="AB2140" s="75" t="s">
        <v>7730</v>
      </c>
      <c r="AC2140" s="98" t="s">
        <v>7727</v>
      </c>
      <c r="AD2140" s="75" t="s">
        <v>113</v>
      </c>
      <c r="AE2140" s="99">
        <v>46118</v>
      </c>
      <c r="AF2140" s="130">
        <v>46113.75</v>
      </c>
      <c r="AG2140" s="130">
        <v>46113.375</v>
      </c>
      <c r="AH2140" s="130">
        <v>46113.375</v>
      </c>
      <c r="AI2140" s="74">
        <v>46110</v>
      </c>
      <c r="AJ2140" s="74">
        <v>46115</v>
      </c>
      <c r="AK2140" s="99">
        <v>46115</v>
      </c>
      <c r="AL2140" s="514">
        <v>46112</v>
      </c>
      <c r="AM2140" s="74">
        <v>46117</v>
      </c>
      <c r="AN2140" s="74">
        <v>46117</v>
      </c>
      <c r="AO2140" s="95" t="s">
        <v>121</v>
      </c>
      <c r="AP2140" s="95" t="s">
        <v>121</v>
      </c>
      <c r="AQ2140" s="95" t="s">
        <v>121</v>
      </c>
      <c r="AR2140" s="95" t="s">
        <v>121</v>
      </c>
      <c r="AS2140" s="95" t="s">
        <v>121</v>
      </c>
      <c r="AT2140" s="95" t="s">
        <v>121</v>
      </c>
      <c r="AU2140" s="82" t="s">
        <v>6196</v>
      </c>
      <c r="AV2140" s="297">
        <v>46109</v>
      </c>
      <c r="AW2140" s="75" t="str">
        <f>_xlfn.XLOOKUP(D2140,'[1]OPS Loading report'!$E:$E,'[1]OPS Loading report'!$G:$G)</f>
        <v>TIIU5353480</v>
      </c>
      <c r="AX2140" s="75">
        <f>_xlfn.XLOOKUP(D2140,'[1]OPS Loading report'!$E:$E,'[1]OPS Loading report'!$H:$H)</f>
        <v>32705467</v>
      </c>
      <c r="AY2140" s="75"/>
      <c r="AZ2140" s="83"/>
      <c r="BA2140" s="75"/>
      <c r="BB2140" s="75"/>
      <c r="BC2140" s="75"/>
      <c r="BD2140" s="75"/>
      <c r="BE2140" s="74"/>
      <c r="BF2140" s="75"/>
      <c r="BG2140" s="75"/>
      <c r="BH2140" s="75"/>
      <c r="BI2140" s="75"/>
      <c r="BJ2140" s="75"/>
      <c r="BK2140" s="75"/>
      <c r="BL2140" s="75"/>
      <c r="BM2140" s="75"/>
      <c r="BN2140" s="75"/>
      <c r="BO2140" s="75"/>
      <c r="BP2140" s="75"/>
      <c r="BQ2140" s="75"/>
      <c r="BR2140" s="75"/>
      <c r="BS2140" s="75"/>
      <c r="BT2140" s="75">
        <f>IF(COUNTIF($C$3:C2140, C2140)=1, 1, 0)</f>
        <v>0</v>
      </c>
      <c r="BU2140" s="192" t="s">
        <v>7731</v>
      </c>
      <c r="BV2140" s="74">
        <v>46118</v>
      </c>
      <c r="BW2140" s="85"/>
      <c r="BX2140" s="85"/>
      <c r="BY2140" s="86"/>
      <c r="BZ2140" s="87">
        <f t="shared" si="671"/>
        <v>13</v>
      </c>
      <c r="CB2140" s="88">
        <f t="shared" si="654"/>
        <v>15</v>
      </c>
      <c r="CC2140" s="89"/>
      <c r="CE2140" s="87">
        <f t="shared" si="661"/>
        <v>4</v>
      </c>
      <c r="CF2140" s="90">
        <v>6053600</v>
      </c>
      <c r="CG2140" s="90"/>
      <c r="CH2140" s="90">
        <v>6053600</v>
      </c>
      <c r="CI2140" s="22">
        <v>26320</v>
      </c>
      <c r="CJ2140" s="87">
        <f t="shared" si="662"/>
        <v>3</v>
      </c>
      <c r="CK2140" s="87">
        <f t="shared" si="663"/>
        <v>13</v>
      </c>
      <c r="CL2140" s="22" t="s">
        <v>6198</v>
      </c>
      <c r="CM2140" s="22" t="str">
        <f t="shared" si="670"/>
        <v>1C26TAB^00067801</v>
      </c>
    </row>
    <row r="2141" spans="1:91" ht="14.45" customHeight="1" x14ac:dyDescent="0.25">
      <c r="A2141" s="69"/>
      <c r="B2141" s="236" t="s">
        <v>102</v>
      </c>
      <c r="C2141" s="98" t="s">
        <v>7727</v>
      </c>
      <c r="D2141" s="106">
        <v>145716525</v>
      </c>
      <c r="E2141" s="73">
        <v>5320007971</v>
      </c>
      <c r="F2141" s="74">
        <v>46106</v>
      </c>
      <c r="G2141" s="75" t="s">
        <v>1186</v>
      </c>
      <c r="H2141" s="75" t="s">
        <v>2963</v>
      </c>
      <c r="I2141" s="75" t="s">
        <v>105</v>
      </c>
      <c r="J2141" s="265" t="s">
        <v>1161</v>
      </c>
      <c r="K2141" s="75" t="s">
        <v>242</v>
      </c>
      <c r="L2141" s="74">
        <v>46120</v>
      </c>
      <c r="M2141" s="73">
        <v>0</v>
      </c>
      <c r="N2141" s="75" t="s">
        <v>7735</v>
      </c>
      <c r="O2141" s="75" t="s">
        <v>7736</v>
      </c>
      <c r="P2141" s="75">
        <v>2830050881</v>
      </c>
      <c r="Q2141" s="74">
        <v>46109</v>
      </c>
      <c r="R2141" s="75">
        <v>1209397756</v>
      </c>
      <c r="S2141" s="75">
        <v>224372284</v>
      </c>
      <c r="T2141" s="74">
        <v>46109</v>
      </c>
      <c r="U2141" s="261">
        <v>3278.8490000000002</v>
      </c>
      <c r="V2141" s="261">
        <v>3163.1509999999998</v>
      </c>
      <c r="W2141" s="75">
        <v>4</v>
      </c>
      <c r="X2141" s="75">
        <v>0</v>
      </c>
      <c r="Y2141" s="98">
        <v>7267467322</v>
      </c>
      <c r="Z2141" s="82" t="s">
        <v>354</v>
      </c>
      <c r="AA2141" s="75" t="s">
        <v>3310</v>
      </c>
      <c r="AB2141" s="75" t="s">
        <v>7730</v>
      </c>
      <c r="AC2141" s="98" t="s">
        <v>7727</v>
      </c>
      <c r="AD2141" s="75" t="s">
        <v>113</v>
      </c>
      <c r="AE2141" s="99">
        <v>46118</v>
      </c>
      <c r="AF2141" s="130">
        <v>46113.75</v>
      </c>
      <c r="AG2141" s="130">
        <v>46113.375</v>
      </c>
      <c r="AH2141" s="130">
        <v>46113.375</v>
      </c>
      <c r="AI2141" s="74">
        <v>46110</v>
      </c>
      <c r="AJ2141" s="74">
        <v>46115</v>
      </c>
      <c r="AK2141" s="99">
        <v>46115</v>
      </c>
      <c r="AL2141" s="514">
        <v>46112</v>
      </c>
      <c r="AM2141" s="74">
        <v>46117</v>
      </c>
      <c r="AN2141" s="74">
        <v>46117</v>
      </c>
      <c r="AO2141" s="95" t="s">
        <v>121</v>
      </c>
      <c r="AP2141" s="95" t="s">
        <v>121</v>
      </c>
      <c r="AQ2141" s="95" t="s">
        <v>121</v>
      </c>
      <c r="AR2141" s="95" t="s">
        <v>121</v>
      </c>
      <c r="AS2141" s="95" t="s">
        <v>121</v>
      </c>
      <c r="AT2141" s="95" t="s">
        <v>121</v>
      </c>
      <c r="AU2141" s="82" t="s">
        <v>6196</v>
      </c>
      <c r="AV2141" s="297">
        <v>46109</v>
      </c>
      <c r="AW2141" s="75" t="str">
        <f>_xlfn.XLOOKUP(D2141,'[1]OPS Loading report'!$E:$E,'[1]OPS Loading report'!$G:$G)</f>
        <v> </v>
      </c>
      <c r="AX2141" s="75" t="str">
        <f>_xlfn.XLOOKUP(D2141,'[1]OPS Loading report'!$E:$E,'[1]OPS Loading report'!$H:$H)</f>
        <v> </v>
      </c>
      <c r="AY2141" s="75"/>
      <c r="AZ2141" s="83"/>
      <c r="BA2141" s="75"/>
      <c r="BB2141" s="75"/>
      <c r="BC2141" s="75"/>
      <c r="BD2141" s="75"/>
      <c r="BE2141" s="74"/>
      <c r="BF2141" s="75"/>
      <c r="BG2141" s="75"/>
      <c r="BH2141" s="75"/>
      <c r="BI2141" s="75"/>
      <c r="BJ2141" s="75"/>
      <c r="BK2141" s="75"/>
      <c r="BL2141" s="75"/>
      <c r="BM2141" s="75"/>
      <c r="BN2141" s="75"/>
      <c r="BO2141" s="75"/>
      <c r="BP2141" s="75"/>
      <c r="BQ2141" s="75"/>
      <c r="BR2141" s="75"/>
      <c r="BS2141" s="75"/>
      <c r="BT2141" s="75">
        <f>IF(COUNTIF($C$3:C2141, C2141)=1, 1, 0)</f>
        <v>0</v>
      </c>
      <c r="BU2141" s="192" t="s">
        <v>7731</v>
      </c>
      <c r="BV2141" s="74">
        <v>46118</v>
      </c>
      <c r="BW2141" s="85"/>
      <c r="BX2141" s="85"/>
      <c r="BY2141" s="86"/>
      <c r="BZ2141" s="87">
        <f t="shared" si="671"/>
        <v>13</v>
      </c>
      <c r="CB2141" s="88">
        <f t="shared" si="654"/>
        <v>15</v>
      </c>
      <c r="CC2141" s="89"/>
      <c r="CE2141" s="87">
        <f t="shared" si="661"/>
        <v>4</v>
      </c>
      <c r="CF2141" s="90"/>
      <c r="CG2141" s="90"/>
      <c r="CH2141" s="90"/>
      <c r="CJ2141" s="87">
        <f t="shared" si="662"/>
        <v>3</v>
      </c>
      <c r="CK2141" s="87">
        <f t="shared" si="663"/>
        <v>13</v>
      </c>
      <c r="CL2141" s="22" t="s">
        <v>6198</v>
      </c>
      <c r="CM2141" s="22" t="str">
        <f t="shared" si="670"/>
        <v>1C26TAB^00067801</v>
      </c>
    </row>
    <row r="2142" spans="1:91" ht="14.45" customHeight="1" x14ac:dyDescent="0.25">
      <c r="A2142" s="69"/>
      <c r="B2142" s="236" t="s">
        <v>102</v>
      </c>
      <c r="C2142" s="98" t="s">
        <v>7727</v>
      </c>
      <c r="D2142" s="106">
        <v>145716527</v>
      </c>
      <c r="E2142" s="73">
        <v>5320007971</v>
      </c>
      <c r="F2142" s="74">
        <v>46106</v>
      </c>
      <c r="G2142" s="75" t="s">
        <v>1186</v>
      </c>
      <c r="H2142" s="75" t="s">
        <v>2963</v>
      </c>
      <c r="I2142" s="75" t="s">
        <v>105</v>
      </c>
      <c r="J2142" s="265" t="s">
        <v>1161</v>
      </c>
      <c r="K2142" s="75" t="s">
        <v>242</v>
      </c>
      <c r="L2142" s="74">
        <v>46120</v>
      </c>
      <c r="M2142" s="73">
        <v>0</v>
      </c>
      <c r="N2142" s="75" t="s">
        <v>7735</v>
      </c>
      <c r="O2142" s="75" t="s">
        <v>7736</v>
      </c>
      <c r="P2142" s="75">
        <v>2830050882</v>
      </c>
      <c r="Q2142" s="74">
        <v>46109</v>
      </c>
      <c r="R2142" s="75">
        <v>1209397757</v>
      </c>
      <c r="S2142" s="75">
        <v>224372288</v>
      </c>
      <c r="T2142" s="74">
        <v>46109</v>
      </c>
      <c r="U2142" s="261">
        <v>3278.5770000000002</v>
      </c>
      <c r="V2142" s="261">
        <v>3162.8850000000002</v>
      </c>
      <c r="W2142" s="75">
        <v>4</v>
      </c>
      <c r="X2142" s="75">
        <v>0</v>
      </c>
      <c r="Y2142" s="98">
        <v>7267467322</v>
      </c>
      <c r="Z2142" s="82" t="s">
        <v>354</v>
      </c>
      <c r="AA2142" s="75" t="s">
        <v>3310</v>
      </c>
      <c r="AB2142" s="75" t="s">
        <v>7730</v>
      </c>
      <c r="AC2142" s="98" t="s">
        <v>7727</v>
      </c>
      <c r="AD2142" s="75" t="s">
        <v>113</v>
      </c>
      <c r="AE2142" s="99">
        <v>46118</v>
      </c>
      <c r="AF2142" s="130">
        <v>46113.75</v>
      </c>
      <c r="AG2142" s="130">
        <v>46113.375</v>
      </c>
      <c r="AH2142" s="130">
        <v>46113.375</v>
      </c>
      <c r="AI2142" s="74">
        <v>46110</v>
      </c>
      <c r="AJ2142" s="74">
        <v>46115</v>
      </c>
      <c r="AK2142" s="99">
        <v>46115</v>
      </c>
      <c r="AL2142" s="514">
        <v>46112</v>
      </c>
      <c r="AM2142" s="74">
        <v>46117</v>
      </c>
      <c r="AN2142" s="74">
        <v>46117</v>
      </c>
      <c r="AO2142" s="95" t="s">
        <v>121</v>
      </c>
      <c r="AP2142" s="95" t="s">
        <v>121</v>
      </c>
      <c r="AQ2142" s="95" t="s">
        <v>121</v>
      </c>
      <c r="AR2142" s="95" t="s">
        <v>121</v>
      </c>
      <c r="AS2142" s="95" t="s">
        <v>121</v>
      </c>
      <c r="AT2142" s="95" t="s">
        <v>121</v>
      </c>
      <c r="AU2142" s="82" t="s">
        <v>6196</v>
      </c>
      <c r="AV2142" s="297">
        <v>46109</v>
      </c>
      <c r="AW2142" s="75" t="str">
        <f>_xlfn.XLOOKUP(D2142,'[1]OPS Loading report'!$E:$E,'[1]OPS Loading report'!$G:$G)</f>
        <v> </v>
      </c>
      <c r="AX2142" s="75" t="str">
        <f>_xlfn.XLOOKUP(D2142,'[1]OPS Loading report'!$E:$E,'[1]OPS Loading report'!$H:$H)</f>
        <v> </v>
      </c>
      <c r="AY2142" s="75"/>
      <c r="AZ2142" s="83"/>
      <c r="BA2142" s="75"/>
      <c r="BB2142" s="75"/>
      <c r="BC2142" s="75"/>
      <c r="BD2142" s="75"/>
      <c r="BE2142" s="74"/>
      <c r="BF2142" s="75"/>
      <c r="BG2142" s="75"/>
      <c r="BH2142" s="75"/>
      <c r="BI2142" s="75"/>
      <c r="BJ2142" s="75"/>
      <c r="BK2142" s="75"/>
      <c r="BL2142" s="75"/>
      <c r="BM2142" s="75"/>
      <c r="BN2142" s="75"/>
      <c r="BO2142" s="75"/>
      <c r="BP2142" s="75"/>
      <c r="BQ2142" s="75"/>
      <c r="BR2142" s="75"/>
      <c r="BS2142" s="75"/>
      <c r="BT2142" s="75">
        <f>IF(COUNTIF($C$3:C2142, C2142)=1, 1, 0)</f>
        <v>0</v>
      </c>
      <c r="BU2142" s="192" t="s">
        <v>7731</v>
      </c>
      <c r="BV2142" s="74">
        <v>46118</v>
      </c>
      <c r="BW2142" s="85"/>
      <c r="BX2142" s="85"/>
      <c r="BY2142" s="86"/>
      <c r="BZ2142" s="87">
        <f t="shared" si="671"/>
        <v>13</v>
      </c>
      <c r="CB2142" s="88">
        <f t="shared" si="654"/>
        <v>15</v>
      </c>
      <c r="CC2142" s="89"/>
      <c r="CE2142" s="87">
        <f t="shared" si="661"/>
        <v>4</v>
      </c>
      <c r="CF2142" s="90"/>
      <c r="CG2142" s="90"/>
      <c r="CH2142" s="90"/>
      <c r="CJ2142" s="87">
        <f t="shared" si="662"/>
        <v>3</v>
      </c>
      <c r="CK2142" s="87">
        <f t="shared" si="663"/>
        <v>13</v>
      </c>
      <c r="CL2142" s="22" t="s">
        <v>6198</v>
      </c>
      <c r="CM2142" s="22" t="str">
        <f t="shared" si="670"/>
        <v>1C26TAB^00067801</v>
      </c>
    </row>
    <row r="2143" spans="1:91" ht="14.45" customHeight="1" x14ac:dyDescent="0.25">
      <c r="A2143" s="69"/>
      <c r="B2143" s="236" t="s">
        <v>102</v>
      </c>
      <c r="C2143" s="98" t="s">
        <v>7727</v>
      </c>
      <c r="D2143" s="106">
        <v>145716528</v>
      </c>
      <c r="E2143" s="73">
        <v>5320007971</v>
      </c>
      <c r="F2143" s="74">
        <v>46106</v>
      </c>
      <c r="G2143" s="75" t="s">
        <v>1186</v>
      </c>
      <c r="H2143" s="75" t="s">
        <v>2963</v>
      </c>
      <c r="I2143" s="75" t="s">
        <v>105</v>
      </c>
      <c r="J2143" s="265" t="s">
        <v>1161</v>
      </c>
      <c r="K2143" s="75" t="s">
        <v>242</v>
      </c>
      <c r="L2143" s="74">
        <v>46120</v>
      </c>
      <c r="M2143" s="73">
        <v>0</v>
      </c>
      <c r="N2143" s="75" t="s">
        <v>7735</v>
      </c>
      <c r="O2143" s="75" t="s">
        <v>7736</v>
      </c>
      <c r="P2143" s="75">
        <v>2830050883</v>
      </c>
      <c r="Q2143" s="74">
        <v>46109</v>
      </c>
      <c r="R2143" s="75">
        <v>1209397758</v>
      </c>
      <c r="S2143" s="75">
        <v>224372291</v>
      </c>
      <c r="T2143" s="74">
        <v>46109</v>
      </c>
      <c r="U2143" s="261">
        <v>3238.58</v>
      </c>
      <c r="V2143" s="261">
        <v>3134.7559999999999</v>
      </c>
      <c r="W2143" s="75">
        <v>4</v>
      </c>
      <c r="X2143" s="75">
        <v>0</v>
      </c>
      <c r="Y2143" s="98">
        <v>7267467322</v>
      </c>
      <c r="Z2143" s="82" t="s">
        <v>354</v>
      </c>
      <c r="AA2143" s="75" t="s">
        <v>3310</v>
      </c>
      <c r="AB2143" s="75" t="s">
        <v>7730</v>
      </c>
      <c r="AC2143" s="98" t="s">
        <v>7727</v>
      </c>
      <c r="AD2143" s="75" t="s">
        <v>113</v>
      </c>
      <c r="AE2143" s="99">
        <v>46118</v>
      </c>
      <c r="AF2143" s="130">
        <v>46113.75</v>
      </c>
      <c r="AG2143" s="130">
        <v>46113.375</v>
      </c>
      <c r="AH2143" s="130">
        <v>46113.375</v>
      </c>
      <c r="AI2143" s="74">
        <v>46110</v>
      </c>
      <c r="AJ2143" s="74">
        <v>46115</v>
      </c>
      <c r="AK2143" s="99">
        <v>46115</v>
      </c>
      <c r="AL2143" s="514">
        <v>46112</v>
      </c>
      <c r="AM2143" s="74">
        <v>46117</v>
      </c>
      <c r="AN2143" s="74">
        <v>46117</v>
      </c>
      <c r="AO2143" s="95" t="s">
        <v>121</v>
      </c>
      <c r="AP2143" s="95" t="s">
        <v>121</v>
      </c>
      <c r="AQ2143" s="95" t="s">
        <v>121</v>
      </c>
      <c r="AR2143" s="95" t="s">
        <v>121</v>
      </c>
      <c r="AS2143" s="95" t="s">
        <v>121</v>
      </c>
      <c r="AT2143" s="95" t="s">
        <v>121</v>
      </c>
      <c r="AU2143" s="82" t="s">
        <v>6196</v>
      </c>
      <c r="AV2143" s="297">
        <v>46109</v>
      </c>
      <c r="AW2143" s="75" t="str">
        <f>_xlfn.XLOOKUP(D2143,'[1]OPS Loading report'!$E:$E,'[1]OPS Loading report'!$G:$G)</f>
        <v> </v>
      </c>
      <c r="AX2143" s="75" t="str">
        <f>_xlfn.XLOOKUP(D2143,'[1]OPS Loading report'!$E:$E,'[1]OPS Loading report'!$H:$H)</f>
        <v> </v>
      </c>
      <c r="AY2143" s="75"/>
      <c r="AZ2143" s="83"/>
      <c r="BA2143" s="75"/>
      <c r="BB2143" s="75"/>
      <c r="BC2143" s="75"/>
      <c r="BD2143" s="75"/>
      <c r="BE2143" s="74"/>
      <c r="BF2143" s="75"/>
      <c r="BG2143" s="75"/>
      <c r="BH2143" s="75"/>
      <c r="BI2143" s="75"/>
      <c r="BJ2143" s="75"/>
      <c r="BK2143" s="75"/>
      <c r="BL2143" s="75"/>
      <c r="BM2143" s="75"/>
      <c r="BN2143" s="75"/>
      <c r="BO2143" s="75"/>
      <c r="BP2143" s="75"/>
      <c r="BQ2143" s="75"/>
      <c r="BR2143" s="75"/>
      <c r="BS2143" s="75"/>
      <c r="BT2143" s="75">
        <f>IF(COUNTIF($C$3:C2143, C2143)=1, 1, 0)</f>
        <v>0</v>
      </c>
      <c r="BU2143" s="192" t="s">
        <v>7731</v>
      </c>
      <c r="BV2143" s="74">
        <v>46118</v>
      </c>
      <c r="BW2143" s="85"/>
      <c r="BX2143" s="85"/>
      <c r="BY2143" s="86"/>
      <c r="BZ2143" s="87">
        <f t="shared" si="671"/>
        <v>13</v>
      </c>
      <c r="CB2143" s="88">
        <f t="shared" si="654"/>
        <v>15</v>
      </c>
      <c r="CC2143" s="89"/>
      <c r="CE2143" s="87">
        <f t="shared" si="661"/>
        <v>4</v>
      </c>
      <c r="CF2143" s="90"/>
      <c r="CG2143" s="90"/>
      <c r="CH2143" s="90"/>
      <c r="CJ2143" s="87">
        <f t="shared" si="662"/>
        <v>3</v>
      </c>
      <c r="CK2143" s="87">
        <f t="shared" si="663"/>
        <v>13</v>
      </c>
      <c r="CL2143" s="22" t="s">
        <v>6198</v>
      </c>
      <c r="CM2143" s="22" t="str">
        <f t="shared" si="670"/>
        <v>1C26TAB^00067801</v>
      </c>
    </row>
    <row r="2144" spans="1:91" ht="14.45" customHeight="1" x14ac:dyDescent="0.25">
      <c r="A2144" s="69"/>
      <c r="B2144" s="273" t="s">
        <v>102</v>
      </c>
      <c r="C2144" s="98" t="s">
        <v>7737</v>
      </c>
      <c r="D2144" s="106">
        <v>145731432</v>
      </c>
      <c r="E2144" s="73">
        <v>5320008006</v>
      </c>
      <c r="F2144" s="74">
        <v>46106</v>
      </c>
      <c r="G2144" s="75" t="s">
        <v>1159</v>
      </c>
      <c r="H2144" s="75" t="s">
        <v>2963</v>
      </c>
      <c r="I2144" s="75" t="s">
        <v>105</v>
      </c>
      <c r="J2144" s="265" t="s">
        <v>1161</v>
      </c>
      <c r="K2144" s="75" t="s">
        <v>242</v>
      </c>
      <c r="L2144" s="74">
        <v>46121</v>
      </c>
      <c r="M2144" s="73">
        <v>40</v>
      </c>
      <c r="N2144" s="75" t="s">
        <v>7738</v>
      </c>
      <c r="O2144" s="75" t="s">
        <v>7739</v>
      </c>
      <c r="P2144" s="75">
        <v>2830050895</v>
      </c>
      <c r="Q2144" s="74">
        <v>46109</v>
      </c>
      <c r="R2144" s="75">
        <v>1209397786</v>
      </c>
      <c r="S2144" s="75">
        <v>224372296</v>
      </c>
      <c r="T2144" s="74">
        <v>46109</v>
      </c>
      <c r="U2144" s="261">
        <v>6249.8609999999999</v>
      </c>
      <c r="V2144" s="261">
        <v>6025.1049999999996</v>
      </c>
      <c r="W2144" s="75">
        <v>7</v>
      </c>
      <c r="X2144" s="75">
        <v>0</v>
      </c>
      <c r="Y2144" s="98">
        <v>7267467323</v>
      </c>
      <c r="Z2144" s="82" t="s">
        <v>354</v>
      </c>
      <c r="AA2144" s="75" t="s">
        <v>3310</v>
      </c>
      <c r="AB2144" s="75" t="s">
        <v>7730</v>
      </c>
      <c r="AC2144" s="98" t="s">
        <v>7737</v>
      </c>
      <c r="AD2144" s="75" t="s">
        <v>113</v>
      </c>
      <c r="AE2144" s="99">
        <v>46118</v>
      </c>
      <c r="AF2144" s="80">
        <v>46113.75</v>
      </c>
      <c r="AG2144" s="80">
        <v>46113.375</v>
      </c>
      <c r="AH2144" s="80">
        <v>46113.375</v>
      </c>
      <c r="AI2144" s="74">
        <v>46110</v>
      </c>
      <c r="AJ2144" s="99">
        <v>46114</v>
      </c>
      <c r="AK2144" s="99">
        <v>46115</v>
      </c>
      <c r="AL2144" s="174">
        <v>46112</v>
      </c>
      <c r="AM2144" s="74">
        <v>46117</v>
      </c>
      <c r="AN2144" s="74">
        <v>46117</v>
      </c>
      <c r="AO2144" s="95" t="s">
        <v>121</v>
      </c>
      <c r="AP2144" s="95" t="s">
        <v>121</v>
      </c>
      <c r="AQ2144" s="95" t="s">
        <v>121</v>
      </c>
      <c r="AR2144" s="95" t="s">
        <v>121</v>
      </c>
      <c r="AS2144" s="95" t="s">
        <v>121</v>
      </c>
      <c r="AT2144" s="95" t="s">
        <v>121</v>
      </c>
      <c r="AU2144" s="82" t="s">
        <v>6196</v>
      </c>
      <c r="AV2144" s="297">
        <v>46109</v>
      </c>
      <c r="AW2144" s="75" t="str">
        <f>_xlfn.XLOOKUP(D2144,'[1]OPS Loading report'!$E:$E,'[1]OPS Loading report'!$G:$G)</f>
        <v>CSNU5907252</v>
      </c>
      <c r="AX2144" s="75">
        <f>_xlfn.XLOOKUP(D2144,'[1]OPS Loading report'!$E:$E,'[1]OPS Loading report'!$H:$H)</f>
        <v>32705474</v>
      </c>
      <c r="AY2144" s="75"/>
      <c r="AZ2144" s="83"/>
      <c r="BA2144" s="75"/>
      <c r="BB2144" s="75"/>
      <c r="BC2144" s="75"/>
      <c r="BD2144" s="75"/>
      <c r="BE2144" s="74"/>
      <c r="BF2144" s="75"/>
      <c r="BG2144" s="75"/>
      <c r="BH2144" s="75"/>
      <c r="BI2144" s="75"/>
      <c r="BJ2144" s="75"/>
      <c r="BK2144" s="75"/>
      <c r="BL2144" s="75"/>
      <c r="BM2144" s="75"/>
      <c r="BN2144" s="75"/>
      <c r="BO2144" s="75"/>
      <c r="BP2144" s="75"/>
      <c r="BQ2144" s="75"/>
      <c r="BR2144" s="75"/>
      <c r="BS2144" s="75"/>
      <c r="BT2144" s="75">
        <f>IF(COUNTIF($C$3:C2145, C2145)=1, 1, 0)</f>
        <v>0</v>
      </c>
      <c r="BU2144" s="192" t="s">
        <v>7740</v>
      </c>
      <c r="BV2144" s="74">
        <v>46118</v>
      </c>
      <c r="BW2144" s="85"/>
      <c r="BX2144" s="85"/>
      <c r="BY2144" s="86"/>
      <c r="BZ2144" s="87">
        <f t="shared" si="671"/>
        <v>13</v>
      </c>
      <c r="CB2144" s="88">
        <f t="shared" si="654"/>
        <v>15</v>
      </c>
      <c r="CC2144" s="89"/>
      <c r="CE2144" s="87">
        <f t="shared" si="661"/>
        <v>4</v>
      </c>
      <c r="CF2144" s="90">
        <v>6053600</v>
      </c>
      <c r="CG2144" s="90"/>
      <c r="CH2144" s="90">
        <v>6053600</v>
      </c>
      <c r="CI2144" s="22">
        <v>26320</v>
      </c>
      <c r="CJ2144" s="87">
        <f t="shared" si="662"/>
        <v>3</v>
      </c>
      <c r="CK2144" s="87">
        <f t="shared" si="663"/>
        <v>13</v>
      </c>
      <c r="CL2144" s="22" t="s">
        <v>6198</v>
      </c>
      <c r="CM2144" s="22" t="str">
        <f t="shared" si="670"/>
        <v>1C26TAB^00067803</v>
      </c>
    </row>
    <row r="2145" spans="1:91" ht="14.45" customHeight="1" x14ac:dyDescent="0.25">
      <c r="A2145" s="69"/>
      <c r="B2145" s="273" t="s">
        <v>102</v>
      </c>
      <c r="C2145" s="98" t="s">
        <v>7737</v>
      </c>
      <c r="D2145" s="106">
        <v>145731457</v>
      </c>
      <c r="E2145" s="73">
        <v>5320008006</v>
      </c>
      <c r="F2145" s="74">
        <v>46106</v>
      </c>
      <c r="G2145" s="75" t="s">
        <v>1159</v>
      </c>
      <c r="H2145" s="75" t="s">
        <v>2963</v>
      </c>
      <c r="I2145" s="75" t="s">
        <v>105</v>
      </c>
      <c r="J2145" s="265" t="s">
        <v>1161</v>
      </c>
      <c r="K2145" s="75" t="s">
        <v>242</v>
      </c>
      <c r="L2145" s="74">
        <v>46121</v>
      </c>
      <c r="M2145" s="73">
        <v>0</v>
      </c>
      <c r="N2145" s="75" t="s">
        <v>7738</v>
      </c>
      <c r="O2145" s="75" t="s">
        <v>7739</v>
      </c>
      <c r="P2145" s="75">
        <v>2830050896</v>
      </c>
      <c r="Q2145" s="74">
        <v>46109</v>
      </c>
      <c r="R2145" s="75">
        <v>1209397787</v>
      </c>
      <c r="S2145" s="75">
        <v>224372305</v>
      </c>
      <c r="T2145" s="74">
        <v>46109</v>
      </c>
      <c r="U2145" s="261">
        <v>9185.9770000000008</v>
      </c>
      <c r="V2145" s="261">
        <v>8855.6309999999994</v>
      </c>
      <c r="W2145" s="75">
        <v>10</v>
      </c>
      <c r="X2145" s="75">
        <v>0</v>
      </c>
      <c r="Y2145" s="98">
        <v>7267467323</v>
      </c>
      <c r="Z2145" s="82" t="s">
        <v>354</v>
      </c>
      <c r="AA2145" s="75" t="s">
        <v>3310</v>
      </c>
      <c r="AB2145" s="75" t="s">
        <v>7730</v>
      </c>
      <c r="AC2145" s="98" t="s">
        <v>7737</v>
      </c>
      <c r="AD2145" s="75" t="s">
        <v>113</v>
      </c>
      <c r="AE2145" s="99">
        <v>46118</v>
      </c>
      <c r="AF2145" s="80">
        <v>46113.75</v>
      </c>
      <c r="AG2145" s="80">
        <v>46113.375</v>
      </c>
      <c r="AH2145" s="80">
        <v>46113.375</v>
      </c>
      <c r="AI2145" s="74">
        <v>46110</v>
      </c>
      <c r="AJ2145" s="99">
        <v>46114</v>
      </c>
      <c r="AK2145" s="99">
        <v>46115</v>
      </c>
      <c r="AL2145" s="174">
        <v>46112</v>
      </c>
      <c r="AM2145" s="74">
        <v>46117</v>
      </c>
      <c r="AN2145" s="74">
        <v>46117</v>
      </c>
      <c r="AO2145" s="95" t="s">
        <v>121</v>
      </c>
      <c r="AP2145" s="95" t="s">
        <v>121</v>
      </c>
      <c r="AQ2145" s="95" t="s">
        <v>121</v>
      </c>
      <c r="AR2145" s="95" t="s">
        <v>121</v>
      </c>
      <c r="AS2145" s="95" t="s">
        <v>121</v>
      </c>
      <c r="AT2145" s="95" t="s">
        <v>121</v>
      </c>
      <c r="AU2145" s="82" t="s">
        <v>6196</v>
      </c>
      <c r="AV2145" s="297">
        <v>46109</v>
      </c>
      <c r="AW2145" s="75" t="str">
        <f>_xlfn.XLOOKUP(D2145,'[1]OPS Loading report'!$E:$E,'[1]OPS Loading report'!$G:$G)</f>
        <v> </v>
      </c>
      <c r="AX2145" s="75" t="str">
        <f>_xlfn.XLOOKUP(D2145,'[1]OPS Loading report'!$E:$E,'[1]OPS Loading report'!$H:$H)</f>
        <v> </v>
      </c>
      <c r="AY2145" s="75"/>
      <c r="AZ2145" s="83"/>
      <c r="BA2145" s="75"/>
      <c r="BB2145" s="75"/>
      <c r="BC2145" s="75"/>
      <c r="BD2145" s="75"/>
      <c r="BE2145" s="74"/>
      <c r="BF2145" s="75"/>
      <c r="BG2145" s="75"/>
      <c r="BH2145" s="75"/>
      <c r="BI2145" s="75"/>
      <c r="BJ2145" s="75"/>
      <c r="BK2145" s="75"/>
      <c r="BL2145" s="75"/>
      <c r="BM2145" s="75"/>
      <c r="BN2145" s="75"/>
      <c r="BO2145" s="75"/>
      <c r="BP2145" s="75"/>
      <c r="BQ2145" s="75"/>
      <c r="BR2145" s="75"/>
      <c r="BS2145" s="75"/>
      <c r="BT2145" s="75">
        <f>IF( COUNTIF($C$3:C2145,#REF!)=1, 1, 0)</f>
        <v>0</v>
      </c>
      <c r="BU2145" s="192" t="s">
        <v>7740</v>
      </c>
      <c r="BV2145" s="74">
        <v>46118</v>
      </c>
      <c r="BW2145" s="85"/>
      <c r="BX2145" s="85"/>
      <c r="BY2145" s="86"/>
      <c r="BZ2145" s="87">
        <f t="shared" si="671"/>
        <v>13</v>
      </c>
      <c r="CB2145" s="88">
        <f t="shared" si="654"/>
        <v>15</v>
      </c>
      <c r="CC2145" s="89"/>
      <c r="CE2145" s="87">
        <f t="shared" si="661"/>
        <v>4</v>
      </c>
      <c r="CF2145" s="90"/>
      <c r="CG2145" s="90"/>
      <c r="CH2145" s="90"/>
      <c r="CJ2145" s="87">
        <f t="shared" si="662"/>
        <v>3</v>
      </c>
      <c r="CK2145" s="87">
        <f t="shared" si="663"/>
        <v>13</v>
      </c>
      <c r="CL2145" s="22" t="s">
        <v>6198</v>
      </c>
      <c r="CM2145" s="22" t="str">
        <f t="shared" si="670"/>
        <v>1C26TAB^00067803</v>
      </c>
    </row>
    <row r="2146" spans="1:91" ht="14.45" customHeight="1" x14ac:dyDescent="0.25">
      <c r="A2146" s="69"/>
      <c r="B2146" s="273" t="s">
        <v>102</v>
      </c>
      <c r="C2146" s="98" t="s">
        <v>7737</v>
      </c>
      <c r="D2146" s="106">
        <v>145731475</v>
      </c>
      <c r="E2146" s="73">
        <v>5320008007</v>
      </c>
      <c r="F2146" s="74">
        <v>46106</v>
      </c>
      <c r="G2146" s="75" t="s">
        <v>1159</v>
      </c>
      <c r="H2146" s="75" t="s">
        <v>2963</v>
      </c>
      <c r="I2146" s="75" t="s">
        <v>105</v>
      </c>
      <c r="J2146" s="265" t="s">
        <v>1161</v>
      </c>
      <c r="K2146" s="75" t="s">
        <v>242</v>
      </c>
      <c r="L2146" s="74">
        <v>46121</v>
      </c>
      <c r="M2146" s="73">
        <v>40</v>
      </c>
      <c r="N2146" s="75" t="s">
        <v>7741</v>
      </c>
      <c r="O2146" s="75" t="s">
        <v>7742</v>
      </c>
      <c r="P2146" s="75">
        <v>2830050875</v>
      </c>
      <c r="Q2146" s="74">
        <v>46109</v>
      </c>
      <c r="R2146" s="75">
        <v>1209397744</v>
      </c>
      <c r="S2146" s="75">
        <v>224376515</v>
      </c>
      <c r="T2146" s="74">
        <v>46109</v>
      </c>
      <c r="U2146" s="261">
        <v>6228.634</v>
      </c>
      <c r="V2146" s="261">
        <v>6004.634</v>
      </c>
      <c r="W2146" s="75">
        <v>7</v>
      </c>
      <c r="X2146" s="75">
        <v>0</v>
      </c>
      <c r="Y2146" s="98">
        <v>7267467324</v>
      </c>
      <c r="Z2146" s="82" t="s">
        <v>354</v>
      </c>
      <c r="AA2146" s="75" t="s">
        <v>3310</v>
      </c>
      <c r="AB2146" s="75" t="s">
        <v>7730</v>
      </c>
      <c r="AC2146" s="98" t="s">
        <v>7737</v>
      </c>
      <c r="AD2146" s="75" t="s">
        <v>113</v>
      </c>
      <c r="AE2146" s="99">
        <v>46118</v>
      </c>
      <c r="AF2146" s="80">
        <v>46113.75</v>
      </c>
      <c r="AG2146" s="80">
        <v>46113.375</v>
      </c>
      <c r="AH2146" s="80">
        <v>46113.375</v>
      </c>
      <c r="AI2146" s="74">
        <v>46110</v>
      </c>
      <c r="AJ2146" s="99">
        <v>46114</v>
      </c>
      <c r="AK2146" s="99">
        <v>46115</v>
      </c>
      <c r="AL2146" s="174">
        <v>46112</v>
      </c>
      <c r="AM2146" s="74">
        <v>46117</v>
      </c>
      <c r="AN2146" s="74">
        <v>46117</v>
      </c>
      <c r="AO2146" s="95" t="s">
        <v>121</v>
      </c>
      <c r="AP2146" s="95" t="s">
        <v>121</v>
      </c>
      <c r="AQ2146" s="95" t="s">
        <v>121</v>
      </c>
      <c r="AR2146" s="95" t="s">
        <v>121</v>
      </c>
      <c r="AS2146" s="95" t="s">
        <v>121</v>
      </c>
      <c r="AT2146" s="95" t="s">
        <v>121</v>
      </c>
      <c r="AU2146" s="82" t="s">
        <v>6196</v>
      </c>
      <c r="AV2146" s="290">
        <v>46109</v>
      </c>
      <c r="AW2146" s="75" t="str">
        <f>_xlfn.XLOOKUP(D2146,'[1]OPS Loading report'!$E:$E,'[1]OPS Loading report'!$G:$G)</f>
        <v>OOCU9480072</v>
      </c>
      <c r="AX2146" s="75">
        <f>_xlfn.XLOOKUP(D2146,'[1]OPS Loading report'!$E:$E,'[1]OPS Loading report'!$H:$H)</f>
        <v>32705468</v>
      </c>
      <c r="AY2146" s="75"/>
      <c r="AZ2146" s="83"/>
      <c r="BA2146" s="75"/>
      <c r="BB2146" s="75"/>
      <c r="BC2146" s="75"/>
      <c r="BD2146" s="75"/>
      <c r="BE2146" s="74"/>
      <c r="BF2146" s="75"/>
      <c r="BG2146" s="75"/>
      <c r="BH2146" s="75"/>
      <c r="BI2146" s="75"/>
      <c r="BJ2146" s="75"/>
      <c r="BK2146" s="75"/>
      <c r="BL2146" s="75"/>
      <c r="BM2146" s="75"/>
      <c r="BN2146" s="75"/>
      <c r="BO2146" s="75"/>
      <c r="BP2146" s="75"/>
      <c r="BQ2146" s="75"/>
      <c r="BR2146" s="75"/>
      <c r="BS2146" s="75"/>
      <c r="BT2146" s="75">
        <f>IF(COUNTIF($C$3:C2146, C2146)=1, 1, 0)</f>
        <v>0</v>
      </c>
      <c r="BU2146" s="192" t="s">
        <v>7740</v>
      </c>
      <c r="BV2146" s="74">
        <v>46118</v>
      </c>
      <c r="BW2146" s="85"/>
      <c r="BX2146" s="85"/>
      <c r="BY2146" s="86"/>
      <c r="BZ2146" s="87">
        <f t="shared" si="671"/>
        <v>13</v>
      </c>
      <c r="CB2146" s="88">
        <f t="shared" si="654"/>
        <v>15</v>
      </c>
      <c r="CC2146" s="89"/>
      <c r="CE2146" s="87">
        <f t="shared" si="661"/>
        <v>4</v>
      </c>
      <c r="CF2146" s="90">
        <v>6053600</v>
      </c>
      <c r="CG2146" s="90"/>
      <c r="CH2146" s="90">
        <v>6053600</v>
      </c>
      <c r="CI2146" s="22">
        <v>26320</v>
      </c>
      <c r="CJ2146" s="87">
        <f t="shared" si="662"/>
        <v>3</v>
      </c>
      <c r="CK2146" s="87">
        <f t="shared" si="663"/>
        <v>13</v>
      </c>
      <c r="CL2146" s="22" t="s">
        <v>6198</v>
      </c>
      <c r="CM2146" s="22" t="str">
        <f t="shared" si="670"/>
        <v>1C26TAB^00067803</v>
      </c>
    </row>
    <row r="2147" spans="1:91" ht="14.45" customHeight="1" x14ac:dyDescent="0.25">
      <c r="A2147" s="69"/>
      <c r="B2147" s="273" t="s">
        <v>102</v>
      </c>
      <c r="C2147" s="98" t="s">
        <v>7737</v>
      </c>
      <c r="D2147" s="106">
        <v>145762820</v>
      </c>
      <c r="E2147" s="73">
        <v>5320008007</v>
      </c>
      <c r="F2147" s="74">
        <v>46106</v>
      </c>
      <c r="G2147" s="75" t="s">
        <v>1211</v>
      </c>
      <c r="H2147" s="75" t="s">
        <v>2963</v>
      </c>
      <c r="I2147" s="75" t="s">
        <v>105</v>
      </c>
      <c r="J2147" s="265" t="s">
        <v>1161</v>
      </c>
      <c r="K2147" s="75" t="s">
        <v>242</v>
      </c>
      <c r="L2147" s="74">
        <v>46122</v>
      </c>
      <c r="M2147" s="73">
        <v>0</v>
      </c>
      <c r="N2147" s="75" t="s">
        <v>7741</v>
      </c>
      <c r="O2147" s="75" t="s">
        <v>7742</v>
      </c>
      <c r="P2147" s="75">
        <v>2830050877</v>
      </c>
      <c r="Q2147" s="74">
        <v>46109</v>
      </c>
      <c r="R2147" s="75">
        <v>1209397747</v>
      </c>
      <c r="S2147" s="75">
        <v>224376501</v>
      </c>
      <c r="T2147" s="74">
        <v>46109</v>
      </c>
      <c r="U2147" s="261">
        <v>6012.5690000000004</v>
      </c>
      <c r="V2147" s="261">
        <v>5794.3860000000004</v>
      </c>
      <c r="W2147" s="75">
        <v>8</v>
      </c>
      <c r="X2147" s="75">
        <v>3</v>
      </c>
      <c r="Y2147" s="98">
        <v>7267467324</v>
      </c>
      <c r="Z2147" s="82" t="s">
        <v>354</v>
      </c>
      <c r="AA2147" s="75" t="s">
        <v>3310</v>
      </c>
      <c r="AB2147" s="75" t="s">
        <v>7730</v>
      </c>
      <c r="AC2147" s="98" t="s">
        <v>7737</v>
      </c>
      <c r="AD2147" s="75" t="s">
        <v>113</v>
      </c>
      <c r="AE2147" s="99">
        <v>46118</v>
      </c>
      <c r="AF2147" s="80">
        <v>46113.75</v>
      </c>
      <c r="AG2147" s="80">
        <v>46113.375</v>
      </c>
      <c r="AH2147" s="80">
        <v>46113.375</v>
      </c>
      <c r="AI2147" s="74">
        <v>46110</v>
      </c>
      <c r="AJ2147" s="99">
        <v>46114</v>
      </c>
      <c r="AK2147" s="99">
        <v>46115</v>
      </c>
      <c r="AL2147" s="174">
        <v>46112</v>
      </c>
      <c r="AM2147" s="74">
        <v>46117</v>
      </c>
      <c r="AN2147" s="74">
        <v>46117</v>
      </c>
      <c r="AO2147" s="95" t="s">
        <v>121</v>
      </c>
      <c r="AP2147" s="95" t="s">
        <v>121</v>
      </c>
      <c r="AQ2147" s="95" t="s">
        <v>121</v>
      </c>
      <c r="AR2147" s="95" t="s">
        <v>121</v>
      </c>
      <c r="AS2147" s="95" t="s">
        <v>121</v>
      </c>
      <c r="AT2147" s="95" t="s">
        <v>121</v>
      </c>
      <c r="AU2147" s="82" t="s">
        <v>6196</v>
      </c>
      <c r="AV2147" s="290">
        <v>46109</v>
      </c>
      <c r="AW2147" s="75" t="str">
        <f>_xlfn.XLOOKUP(D2147,'[1]OPS Loading report'!$E:$E,'[1]OPS Loading report'!$G:$G)</f>
        <v> </v>
      </c>
      <c r="AX2147" s="75" t="str">
        <f>_xlfn.XLOOKUP(D2147,'[1]OPS Loading report'!$E:$E,'[1]OPS Loading report'!$H:$H)</f>
        <v> </v>
      </c>
      <c r="AY2147" s="75"/>
      <c r="AZ2147" s="83"/>
      <c r="BA2147" s="75"/>
      <c r="BB2147" s="75"/>
      <c r="BC2147" s="75"/>
      <c r="BD2147" s="75"/>
      <c r="BE2147" s="74"/>
      <c r="BF2147" s="75"/>
      <c r="BG2147" s="75"/>
      <c r="BH2147" s="75"/>
      <c r="BI2147" s="75"/>
      <c r="BJ2147" s="75"/>
      <c r="BK2147" s="75"/>
      <c r="BL2147" s="75"/>
      <c r="BM2147" s="75"/>
      <c r="BN2147" s="75"/>
      <c r="BO2147" s="75"/>
      <c r="BP2147" s="75"/>
      <c r="BQ2147" s="75"/>
      <c r="BR2147" s="75"/>
      <c r="BS2147" s="75"/>
      <c r="BT2147" s="75">
        <f>IF(COUNTIF($C$3:C2147, C2147)=1, 1, 0)</f>
        <v>0</v>
      </c>
      <c r="BU2147" s="192" t="s">
        <v>7740</v>
      </c>
      <c r="BV2147" s="74">
        <v>46118</v>
      </c>
      <c r="BW2147" s="85"/>
      <c r="BX2147" s="85"/>
      <c r="BY2147" s="86"/>
      <c r="BZ2147" s="87">
        <f t="shared" si="671"/>
        <v>13</v>
      </c>
      <c r="CB2147" s="88">
        <f t="shared" si="654"/>
        <v>15</v>
      </c>
      <c r="CC2147" s="89"/>
      <c r="CE2147" s="87">
        <f t="shared" si="661"/>
        <v>4</v>
      </c>
      <c r="CF2147" s="90"/>
      <c r="CG2147" s="90"/>
      <c r="CH2147" s="90"/>
      <c r="CJ2147" s="87">
        <f t="shared" si="662"/>
        <v>3</v>
      </c>
      <c r="CK2147" s="87">
        <f t="shared" si="663"/>
        <v>13</v>
      </c>
      <c r="CL2147" s="22" t="s">
        <v>6198</v>
      </c>
      <c r="CM2147" s="22" t="str">
        <f t="shared" si="670"/>
        <v>1C26TAB^00067803</v>
      </c>
    </row>
    <row r="2148" spans="1:91" ht="14.45" customHeight="1" x14ac:dyDescent="0.25">
      <c r="A2148" s="69"/>
      <c r="B2148" s="273" t="s">
        <v>102</v>
      </c>
      <c r="C2148" s="98" t="s">
        <v>7737</v>
      </c>
      <c r="D2148" s="106">
        <v>145731496</v>
      </c>
      <c r="E2148" s="73">
        <v>5320008007</v>
      </c>
      <c r="F2148" s="74">
        <v>46106</v>
      </c>
      <c r="G2148" s="75" t="s">
        <v>1159</v>
      </c>
      <c r="H2148" s="75" t="s">
        <v>2963</v>
      </c>
      <c r="I2148" s="75" t="s">
        <v>105</v>
      </c>
      <c r="J2148" s="265" t="s">
        <v>1161</v>
      </c>
      <c r="K2148" s="75" t="s">
        <v>242</v>
      </c>
      <c r="L2148" s="74">
        <v>46121</v>
      </c>
      <c r="M2148" s="73">
        <v>0</v>
      </c>
      <c r="N2148" s="75" t="s">
        <v>7741</v>
      </c>
      <c r="O2148" s="75" t="s">
        <v>7742</v>
      </c>
      <c r="P2148" s="75">
        <v>2830050876</v>
      </c>
      <c r="Q2148" s="74">
        <v>46109</v>
      </c>
      <c r="R2148" s="75">
        <v>1209397745</v>
      </c>
      <c r="S2148" s="75">
        <v>224376582</v>
      </c>
      <c r="T2148" s="74">
        <v>46109</v>
      </c>
      <c r="U2148" s="261">
        <v>3123.4409999999998</v>
      </c>
      <c r="V2148" s="261">
        <v>3011.116</v>
      </c>
      <c r="W2148" s="75">
        <v>4</v>
      </c>
      <c r="X2148" s="75">
        <v>0</v>
      </c>
      <c r="Y2148" s="98">
        <v>7267467324</v>
      </c>
      <c r="Z2148" s="82" t="s">
        <v>354</v>
      </c>
      <c r="AA2148" s="75" t="s">
        <v>3310</v>
      </c>
      <c r="AB2148" s="75" t="s">
        <v>7730</v>
      </c>
      <c r="AC2148" s="98" t="s">
        <v>7737</v>
      </c>
      <c r="AD2148" s="75" t="s">
        <v>113</v>
      </c>
      <c r="AE2148" s="99">
        <v>46118</v>
      </c>
      <c r="AF2148" s="80">
        <v>46113.75</v>
      </c>
      <c r="AG2148" s="80">
        <v>46113.375</v>
      </c>
      <c r="AH2148" s="80">
        <v>46113.375</v>
      </c>
      <c r="AI2148" s="74">
        <v>46110</v>
      </c>
      <c r="AJ2148" s="99">
        <v>46114</v>
      </c>
      <c r="AK2148" s="99">
        <v>46115</v>
      </c>
      <c r="AL2148" s="174">
        <v>46112</v>
      </c>
      <c r="AM2148" s="74">
        <v>46117</v>
      </c>
      <c r="AN2148" s="74">
        <v>46117</v>
      </c>
      <c r="AO2148" s="95" t="s">
        <v>121</v>
      </c>
      <c r="AP2148" s="95" t="s">
        <v>121</v>
      </c>
      <c r="AQ2148" s="95" t="s">
        <v>121</v>
      </c>
      <c r="AR2148" s="95" t="s">
        <v>121</v>
      </c>
      <c r="AS2148" s="95" t="s">
        <v>121</v>
      </c>
      <c r="AT2148" s="95" t="s">
        <v>121</v>
      </c>
      <c r="AU2148" s="82" t="s">
        <v>6196</v>
      </c>
      <c r="AV2148" s="290">
        <v>46109</v>
      </c>
      <c r="AW2148" s="75" t="str">
        <f>_xlfn.XLOOKUP(D2148,'[1]OPS Loading report'!$E:$E,'[1]OPS Loading report'!$G:$G)</f>
        <v> </v>
      </c>
      <c r="AX2148" s="75" t="str">
        <f>_xlfn.XLOOKUP(D2148,'[1]OPS Loading report'!$E:$E,'[1]OPS Loading report'!$H:$H)</f>
        <v> </v>
      </c>
      <c r="AY2148" s="75"/>
      <c r="AZ2148" s="83"/>
      <c r="BA2148" s="75"/>
      <c r="BB2148" s="75"/>
      <c r="BC2148" s="75"/>
      <c r="BD2148" s="75"/>
      <c r="BE2148" s="74"/>
      <c r="BF2148" s="75"/>
      <c r="BG2148" s="75"/>
      <c r="BH2148" s="75"/>
      <c r="BI2148" s="75"/>
      <c r="BJ2148" s="75"/>
      <c r="BK2148" s="75"/>
      <c r="BL2148" s="75"/>
      <c r="BM2148" s="75"/>
      <c r="BN2148" s="75"/>
      <c r="BO2148" s="75"/>
      <c r="BP2148" s="75"/>
      <c r="BQ2148" s="75"/>
      <c r="BR2148" s="75"/>
      <c r="BS2148" s="75"/>
      <c r="BT2148" s="75">
        <f>IF(COUNTIF($C$3:C2148, C2148)=1, 1, 0)</f>
        <v>0</v>
      </c>
      <c r="BU2148" s="192" t="s">
        <v>7740</v>
      </c>
      <c r="BV2148" s="74">
        <v>46118</v>
      </c>
      <c r="BW2148" s="85"/>
      <c r="BX2148" s="85"/>
      <c r="BY2148" s="86"/>
      <c r="BZ2148" s="87">
        <f t="shared" si="671"/>
        <v>13</v>
      </c>
      <c r="CB2148" s="88">
        <f t="shared" si="654"/>
        <v>15</v>
      </c>
      <c r="CC2148" s="89"/>
      <c r="CE2148" s="87">
        <f t="shared" si="661"/>
        <v>4</v>
      </c>
      <c r="CF2148" s="90"/>
      <c r="CG2148" s="90"/>
      <c r="CH2148" s="90"/>
      <c r="CJ2148" s="87">
        <f t="shared" si="662"/>
        <v>3</v>
      </c>
      <c r="CK2148" s="87">
        <f t="shared" si="663"/>
        <v>13</v>
      </c>
      <c r="CL2148" s="22" t="s">
        <v>6198</v>
      </c>
      <c r="CM2148" s="22" t="str">
        <f t="shared" si="670"/>
        <v>1C26TAB^00067803</v>
      </c>
    </row>
    <row r="2149" spans="1:91" ht="14.45" customHeight="1" x14ac:dyDescent="0.25">
      <c r="A2149" s="69"/>
      <c r="B2149" s="236" t="s">
        <v>102</v>
      </c>
      <c r="C2149" s="220" t="s">
        <v>7743</v>
      </c>
      <c r="D2149" s="106">
        <v>145635960</v>
      </c>
      <c r="E2149" s="73"/>
      <c r="F2149" s="74">
        <v>46106</v>
      </c>
      <c r="G2149" s="75" t="s">
        <v>1274</v>
      </c>
      <c r="H2149" s="75" t="s">
        <v>2963</v>
      </c>
      <c r="I2149" s="75" t="s">
        <v>105</v>
      </c>
      <c r="J2149" s="75" t="s">
        <v>4461</v>
      </c>
      <c r="K2149" s="75" t="s">
        <v>242</v>
      </c>
      <c r="L2149" s="74">
        <v>46121</v>
      </c>
      <c r="M2149" s="73">
        <v>40</v>
      </c>
      <c r="N2149" s="75" t="s">
        <v>7744</v>
      </c>
      <c r="O2149" s="75" t="s">
        <v>7745</v>
      </c>
      <c r="P2149" s="75">
        <v>2830050958</v>
      </c>
      <c r="Q2149" s="74">
        <v>46110</v>
      </c>
      <c r="R2149" s="75">
        <v>1209397962</v>
      </c>
      <c r="S2149" s="75">
        <v>224370671</v>
      </c>
      <c r="T2149" s="74">
        <v>46110</v>
      </c>
      <c r="U2149" s="76">
        <v>19655.932000000001</v>
      </c>
      <c r="V2149" s="76">
        <v>19154.053</v>
      </c>
      <c r="W2149" s="75">
        <v>19</v>
      </c>
      <c r="X2149" s="75">
        <v>9</v>
      </c>
      <c r="Y2149" s="98">
        <v>7267467325</v>
      </c>
      <c r="Z2149" s="82" t="s">
        <v>354</v>
      </c>
      <c r="AA2149" s="75" t="s">
        <v>3310</v>
      </c>
      <c r="AB2149" s="75" t="s">
        <v>7730</v>
      </c>
      <c r="AC2149" s="220" t="s">
        <v>7743</v>
      </c>
      <c r="AD2149" s="75" t="s">
        <v>113</v>
      </c>
      <c r="AE2149" s="99">
        <v>46118</v>
      </c>
      <c r="AF2149" s="80">
        <v>46113.75</v>
      </c>
      <c r="AG2149" s="80">
        <v>46113.375</v>
      </c>
      <c r="AH2149" s="80">
        <v>46113.375</v>
      </c>
      <c r="AI2149" s="74">
        <v>46110</v>
      </c>
      <c r="AJ2149" s="99">
        <v>46115</v>
      </c>
      <c r="AK2149" s="99">
        <v>46115</v>
      </c>
      <c r="AL2149" s="174">
        <v>46112</v>
      </c>
      <c r="AM2149" s="74">
        <v>46117</v>
      </c>
      <c r="AN2149" s="74">
        <v>46117</v>
      </c>
      <c r="AO2149" s="81">
        <f t="shared" ref="AO2149:AO2155" si="672">IF(AH2149&lt;AG2149,IF(AH2149=0,"",AH2149-1),IF(AG2149=0,"",AG2149-1))</f>
        <v>46112.375</v>
      </c>
      <c r="AP2149" s="81">
        <f t="shared" ref="AP2149:AP2155" si="673">IF(AH2149&lt;AG2149,IF(AH2149=0,"",AH2149),IF(AG2149=0,"",AG2149))</f>
        <v>46113.375</v>
      </c>
      <c r="AQ2149" s="81">
        <f t="shared" ref="AQ2149:AQ2155" si="674">IF(AH2149&lt;AG2149,IF(AH2149=0,"",AH2149),IF(AG2149=0,"",AG2149))</f>
        <v>46113.375</v>
      </c>
      <c r="AR2149" s="81">
        <f t="shared" ref="AR2149:AR2155" si="675">IF(AI2149=0,"",IF(AI2149&lt;AJ2149,AJ2149+1,AI2149+1))</f>
        <v>46116</v>
      </c>
      <c r="AS2149" s="81">
        <f t="shared" ref="AS2149:AS2155" si="676">IF(AI2149=0,"",IF(AE2149=0,IF(AJ2149=0,AI2149+2,AJ2149+2),AE2149+2))</f>
        <v>46120</v>
      </c>
      <c r="AT2149" s="81">
        <f t="shared" ref="AT2149:AT2155" si="677">IF(AI2149=0,"",IF(AI2149&lt;AJ2149,AJ2149+1,AI2149+1))</f>
        <v>46116</v>
      </c>
      <c r="AU2149" s="82" t="s">
        <v>6196</v>
      </c>
      <c r="AV2149" s="290">
        <v>46110</v>
      </c>
      <c r="AW2149" s="75" t="str">
        <f>_xlfn.XLOOKUP(D2149,'[1]OPS Loading report'!$E:$E,'[1]OPS Loading report'!$G:$G)</f>
        <v>CSGU6096696</v>
      </c>
      <c r="AX2149" s="75">
        <f>_xlfn.XLOOKUP(D2149,'[1]OPS Loading report'!$E:$E,'[1]OPS Loading report'!$H:$H)</f>
        <v>32705369</v>
      </c>
      <c r="AY2149" s="75"/>
      <c r="AZ2149" s="83"/>
      <c r="BA2149" s="75"/>
      <c r="BB2149" s="75"/>
      <c r="BC2149" s="75"/>
      <c r="BD2149" s="75"/>
      <c r="BE2149" s="74"/>
      <c r="BF2149" s="75"/>
      <c r="BG2149" s="75"/>
      <c r="BH2149" s="75"/>
      <c r="BI2149" s="75"/>
      <c r="BJ2149" s="75"/>
      <c r="BK2149" s="75"/>
      <c r="BL2149" s="75"/>
      <c r="BM2149" s="75"/>
      <c r="BN2149" s="75"/>
      <c r="BO2149" s="75"/>
      <c r="BP2149" s="75"/>
      <c r="BQ2149" s="75"/>
      <c r="BR2149" s="75"/>
      <c r="BS2149" s="75"/>
      <c r="BT2149" s="75">
        <f>IF(COUNTIF($C$3:C2149, C2149)=1, 1, 0)</f>
        <v>1</v>
      </c>
      <c r="BU2149" s="192" t="s">
        <v>7746</v>
      </c>
      <c r="BV2149" s="74">
        <v>46118</v>
      </c>
      <c r="BW2149" s="85"/>
      <c r="BX2149" s="85"/>
      <c r="BY2149" s="86"/>
      <c r="BZ2149" s="87">
        <f t="shared" si="671"/>
        <v>13</v>
      </c>
      <c r="CB2149" s="88">
        <f t="shared" si="654"/>
        <v>15</v>
      </c>
      <c r="CC2149" s="89"/>
      <c r="CE2149" s="87">
        <f t="shared" si="661"/>
        <v>4</v>
      </c>
      <c r="CF2149" s="90">
        <v>6053600</v>
      </c>
      <c r="CG2149" s="90"/>
      <c r="CH2149" s="90">
        <v>6053600</v>
      </c>
      <c r="CI2149" s="91">
        <v>26320</v>
      </c>
      <c r="CJ2149" s="87">
        <f t="shared" si="662"/>
        <v>3</v>
      </c>
      <c r="CK2149" s="87">
        <f t="shared" si="663"/>
        <v>13</v>
      </c>
      <c r="CL2149" s="22" t="s">
        <v>6198</v>
      </c>
      <c r="CM2149" s="22" t="str">
        <f t="shared" si="670"/>
        <v>1C26TAB^67799</v>
      </c>
    </row>
    <row r="2150" spans="1:91" ht="14.45" customHeight="1" x14ac:dyDescent="0.25">
      <c r="A2150" s="69"/>
      <c r="B2150" s="236" t="s">
        <v>102</v>
      </c>
      <c r="C2150" s="220" t="s">
        <v>7743</v>
      </c>
      <c r="D2150" s="106">
        <v>145715684</v>
      </c>
      <c r="E2150" s="73"/>
      <c r="F2150" s="74">
        <v>46106</v>
      </c>
      <c r="G2150" s="75" t="s">
        <v>7732</v>
      </c>
      <c r="H2150" s="75" t="s">
        <v>2963</v>
      </c>
      <c r="I2150" s="75" t="s">
        <v>105</v>
      </c>
      <c r="J2150" s="75" t="s">
        <v>1161</v>
      </c>
      <c r="K2150" s="75" t="s">
        <v>242</v>
      </c>
      <c r="L2150" s="74">
        <v>46120</v>
      </c>
      <c r="M2150" s="73">
        <v>40</v>
      </c>
      <c r="N2150" s="75" t="s">
        <v>7747</v>
      </c>
      <c r="O2150" s="75" t="s">
        <v>7748</v>
      </c>
      <c r="P2150" s="75">
        <v>2830050959</v>
      </c>
      <c r="Q2150" s="74">
        <v>46110</v>
      </c>
      <c r="R2150" s="75">
        <v>1209397963</v>
      </c>
      <c r="S2150" s="75">
        <v>224370738</v>
      </c>
      <c r="T2150" s="74">
        <v>46110</v>
      </c>
      <c r="U2150" s="76">
        <v>18230.491999999998</v>
      </c>
      <c r="V2150" s="76">
        <v>17550.251</v>
      </c>
      <c r="W2150" s="75">
        <v>20</v>
      </c>
      <c r="X2150" s="75">
        <v>14</v>
      </c>
      <c r="Y2150" s="98">
        <v>7267467326</v>
      </c>
      <c r="Z2150" s="82" t="s">
        <v>354</v>
      </c>
      <c r="AA2150" s="75" t="s">
        <v>3310</v>
      </c>
      <c r="AB2150" s="75" t="s">
        <v>7730</v>
      </c>
      <c r="AC2150" s="220" t="s">
        <v>7743</v>
      </c>
      <c r="AD2150" s="75" t="s">
        <v>113</v>
      </c>
      <c r="AE2150" s="99">
        <v>46118</v>
      </c>
      <c r="AF2150" s="80">
        <v>46113.75</v>
      </c>
      <c r="AG2150" s="80">
        <v>46113.375</v>
      </c>
      <c r="AH2150" s="80">
        <v>46113.375</v>
      </c>
      <c r="AI2150" s="74">
        <v>46110</v>
      </c>
      <c r="AJ2150" s="99">
        <v>46115</v>
      </c>
      <c r="AK2150" s="99">
        <v>46115</v>
      </c>
      <c r="AL2150" s="174">
        <v>46112</v>
      </c>
      <c r="AM2150" s="74">
        <v>46117</v>
      </c>
      <c r="AN2150" s="74">
        <v>46117</v>
      </c>
      <c r="AO2150" s="81">
        <f t="shared" si="672"/>
        <v>46112.375</v>
      </c>
      <c r="AP2150" s="81">
        <f t="shared" si="673"/>
        <v>46113.375</v>
      </c>
      <c r="AQ2150" s="81">
        <f t="shared" si="674"/>
        <v>46113.375</v>
      </c>
      <c r="AR2150" s="81">
        <f t="shared" si="675"/>
        <v>46116</v>
      </c>
      <c r="AS2150" s="81">
        <f t="shared" si="676"/>
        <v>46120</v>
      </c>
      <c r="AT2150" s="81">
        <f t="shared" si="677"/>
        <v>46116</v>
      </c>
      <c r="AU2150" s="82" t="s">
        <v>6196</v>
      </c>
      <c r="AV2150" s="290">
        <v>46110</v>
      </c>
      <c r="AW2150" s="75" t="str">
        <f>_xlfn.XLOOKUP(D2150,'[1]OPS Loading report'!$E:$E,'[1]OPS Loading report'!$G:$G)</f>
        <v>CSNU8951623</v>
      </c>
      <c r="AX2150" s="75">
        <f>_xlfn.XLOOKUP(D2150,'[1]OPS Loading report'!$E:$E,'[1]OPS Loading report'!$H:$H)</f>
        <v>32705352</v>
      </c>
      <c r="AY2150" s="75"/>
      <c r="AZ2150" s="83"/>
      <c r="BA2150" s="75"/>
      <c r="BB2150" s="75"/>
      <c r="BC2150" s="75"/>
      <c r="BD2150" s="75"/>
      <c r="BE2150" s="74"/>
      <c r="BF2150" s="75"/>
      <c r="BG2150" s="75"/>
      <c r="BH2150" s="75"/>
      <c r="BI2150" s="75"/>
      <c r="BJ2150" s="75"/>
      <c r="BK2150" s="75"/>
      <c r="BL2150" s="75"/>
      <c r="BM2150" s="75"/>
      <c r="BN2150" s="75"/>
      <c r="BO2150" s="75"/>
      <c r="BP2150" s="75"/>
      <c r="BQ2150" s="75"/>
      <c r="BR2150" s="75"/>
      <c r="BS2150" s="75"/>
      <c r="BT2150" s="75">
        <f>IF(COUNTIF($C$3:C2150, C2150)=1, 1, 0)</f>
        <v>0</v>
      </c>
      <c r="BU2150" s="192" t="s">
        <v>7746</v>
      </c>
      <c r="BV2150" s="74">
        <v>46118</v>
      </c>
      <c r="BW2150" s="85"/>
      <c r="BX2150" s="85"/>
      <c r="BY2150" s="86"/>
      <c r="BZ2150" s="87">
        <f t="shared" si="671"/>
        <v>13</v>
      </c>
      <c r="CB2150" s="88">
        <f t="shared" si="654"/>
        <v>15</v>
      </c>
      <c r="CC2150" s="89"/>
      <c r="CE2150" s="87">
        <f t="shared" si="661"/>
        <v>4</v>
      </c>
      <c r="CF2150" s="90">
        <v>6053600</v>
      </c>
      <c r="CG2150" s="90"/>
      <c r="CH2150" s="90">
        <v>6053600</v>
      </c>
      <c r="CI2150" s="91">
        <v>26320</v>
      </c>
      <c r="CJ2150" s="87">
        <f t="shared" si="662"/>
        <v>3</v>
      </c>
      <c r="CK2150" s="87">
        <f t="shared" si="663"/>
        <v>13</v>
      </c>
      <c r="CL2150" s="22" t="s">
        <v>6198</v>
      </c>
      <c r="CM2150" s="22" t="str">
        <f t="shared" si="670"/>
        <v>1C26TAB^67799</v>
      </c>
    </row>
    <row r="2151" spans="1:91" ht="14.45" customHeight="1" x14ac:dyDescent="0.25">
      <c r="A2151" s="69"/>
      <c r="B2151" s="236" t="s">
        <v>102</v>
      </c>
      <c r="C2151" s="220" t="s">
        <v>7743</v>
      </c>
      <c r="D2151" s="106">
        <v>145715689</v>
      </c>
      <c r="E2151" s="73"/>
      <c r="F2151" s="74">
        <v>46106</v>
      </c>
      <c r="G2151" s="75" t="s">
        <v>7732</v>
      </c>
      <c r="H2151" s="75" t="s">
        <v>2963</v>
      </c>
      <c r="I2151" s="75" t="s">
        <v>105</v>
      </c>
      <c r="J2151" s="75" t="s">
        <v>1161</v>
      </c>
      <c r="K2151" s="75" t="s">
        <v>242</v>
      </c>
      <c r="L2151" s="74">
        <v>46120</v>
      </c>
      <c r="M2151" s="73">
        <v>40</v>
      </c>
      <c r="N2151" s="75" t="s">
        <v>7749</v>
      </c>
      <c r="O2151" s="75" t="s">
        <v>7750</v>
      </c>
      <c r="P2151" s="75">
        <v>2830050968</v>
      </c>
      <c r="Q2151" s="74">
        <v>46110</v>
      </c>
      <c r="R2151" s="75">
        <v>1209397972</v>
      </c>
      <c r="S2151" s="75">
        <v>224370745</v>
      </c>
      <c r="T2151" s="74">
        <v>46110</v>
      </c>
      <c r="U2151" s="76">
        <v>18500.322</v>
      </c>
      <c r="V2151" s="76">
        <v>17810.539000000001</v>
      </c>
      <c r="W2151" s="75">
        <v>21</v>
      </c>
      <c r="X2151" s="75">
        <v>14</v>
      </c>
      <c r="Y2151" s="98">
        <v>7267467327</v>
      </c>
      <c r="Z2151" s="82" t="s">
        <v>354</v>
      </c>
      <c r="AA2151" s="75" t="s">
        <v>3310</v>
      </c>
      <c r="AB2151" s="75" t="s">
        <v>7730</v>
      </c>
      <c r="AC2151" s="220" t="s">
        <v>7743</v>
      </c>
      <c r="AD2151" s="75" t="s">
        <v>113</v>
      </c>
      <c r="AE2151" s="99">
        <v>46118</v>
      </c>
      <c r="AF2151" s="80">
        <v>46113.75</v>
      </c>
      <c r="AG2151" s="80">
        <v>46113.375</v>
      </c>
      <c r="AH2151" s="80">
        <v>46113.375</v>
      </c>
      <c r="AI2151" s="74">
        <v>46110</v>
      </c>
      <c r="AJ2151" s="99">
        <v>46115</v>
      </c>
      <c r="AK2151" s="99">
        <v>46115</v>
      </c>
      <c r="AL2151" s="174">
        <v>46112</v>
      </c>
      <c r="AM2151" s="74">
        <v>46117</v>
      </c>
      <c r="AN2151" s="74">
        <v>46117</v>
      </c>
      <c r="AO2151" s="81">
        <f t="shared" si="672"/>
        <v>46112.375</v>
      </c>
      <c r="AP2151" s="81">
        <f t="shared" si="673"/>
        <v>46113.375</v>
      </c>
      <c r="AQ2151" s="81">
        <f t="shared" si="674"/>
        <v>46113.375</v>
      </c>
      <c r="AR2151" s="81">
        <f t="shared" si="675"/>
        <v>46116</v>
      </c>
      <c r="AS2151" s="81">
        <f t="shared" si="676"/>
        <v>46120</v>
      </c>
      <c r="AT2151" s="81">
        <f t="shared" si="677"/>
        <v>46116</v>
      </c>
      <c r="AU2151" s="82" t="s">
        <v>6196</v>
      </c>
      <c r="AV2151" s="290">
        <v>46110</v>
      </c>
      <c r="AW2151" s="75" t="str">
        <f>_xlfn.XLOOKUP(D2151,'[1]OPS Loading report'!$E:$E,'[1]OPS Loading report'!$G:$G)</f>
        <v>FFAU6079176</v>
      </c>
      <c r="AX2151" s="75">
        <f>_xlfn.XLOOKUP(D2151,'[1]OPS Loading report'!$E:$E,'[1]OPS Loading report'!$H:$H)</f>
        <v>32705843</v>
      </c>
      <c r="AY2151" s="75"/>
      <c r="AZ2151" s="83"/>
      <c r="BA2151" s="75"/>
      <c r="BB2151" s="75"/>
      <c r="BC2151" s="75"/>
      <c r="BD2151" s="75"/>
      <c r="BE2151" s="74"/>
      <c r="BF2151" s="75"/>
      <c r="BG2151" s="75"/>
      <c r="BH2151" s="75"/>
      <c r="BI2151" s="75"/>
      <c r="BJ2151" s="75"/>
      <c r="BK2151" s="75"/>
      <c r="BL2151" s="75"/>
      <c r="BM2151" s="75"/>
      <c r="BN2151" s="75"/>
      <c r="BO2151" s="75"/>
      <c r="BP2151" s="75"/>
      <c r="BQ2151" s="75"/>
      <c r="BR2151" s="75"/>
      <c r="BS2151" s="75"/>
      <c r="BT2151" s="75">
        <f>IF(COUNTIF($C$3:C2151, C2151)=1, 1, 0)</f>
        <v>0</v>
      </c>
      <c r="BU2151" s="192" t="s">
        <v>7746</v>
      </c>
      <c r="BV2151" s="74">
        <v>46118</v>
      </c>
      <c r="BW2151" s="85"/>
      <c r="BX2151" s="85"/>
      <c r="BY2151" s="86"/>
      <c r="BZ2151" s="87">
        <f t="shared" si="671"/>
        <v>13</v>
      </c>
      <c r="CB2151" s="88">
        <f t="shared" si="654"/>
        <v>15</v>
      </c>
      <c r="CC2151" s="89"/>
      <c r="CE2151" s="87">
        <f t="shared" si="661"/>
        <v>4</v>
      </c>
      <c r="CF2151" s="90">
        <v>6053600</v>
      </c>
      <c r="CG2151" s="90"/>
      <c r="CH2151" s="90">
        <v>6053600</v>
      </c>
      <c r="CI2151" s="91">
        <v>26320</v>
      </c>
      <c r="CJ2151" s="87">
        <f t="shared" si="662"/>
        <v>3</v>
      </c>
      <c r="CK2151" s="87">
        <f t="shared" si="663"/>
        <v>13</v>
      </c>
      <c r="CL2151" s="22" t="s">
        <v>6198</v>
      </c>
      <c r="CM2151" s="22" t="str">
        <f t="shared" si="670"/>
        <v>1C26TAB^67799</v>
      </c>
    </row>
    <row r="2152" spans="1:91" ht="14.45" customHeight="1" x14ac:dyDescent="0.25">
      <c r="A2152" s="69"/>
      <c r="B2152" s="236" t="s">
        <v>102</v>
      </c>
      <c r="C2152" s="220" t="s">
        <v>7743</v>
      </c>
      <c r="D2152" s="106">
        <v>145707988</v>
      </c>
      <c r="E2152" s="73"/>
      <c r="F2152" s="74">
        <v>46106</v>
      </c>
      <c r="G2152" s="75" t="s">
        <v>6715</v>
      </c>
      <c r="H2152" s="75" t="s">
        <v>2963</v>
      </c>
      <c r="I2152" s="75" t="s">
        <v>105</v>
      </c>
      <c r="J2152" s="75" t="s">
        <v>1161</v>
      </c>
      <c r="K2152" s="75" t="s">
        <v>242</v>
      </c>
      <c r="L2152" s="74">
        <v>46120</v>
      </c>
      <c r="M2152" s="73">
        <v>40</v>
      </c>
      <c r="N2152" s="75" t="s">
        <v>7751</v>
      </c>
      <c r="O2152" s="75" t="s">
        <v>7752</v>
      </c>
      <c r="P2152" s="75">
        <v>2830050967</v>
      </c>
      <c r="Q2152" s="74">
        <v>46110</v>
      </c>
      <c r="R2152" s="75">
        <v>1209397971</v>
      </c>
      <c r="S2152" s="75">
        <v>224370725</v>
      </c>
      <c r="T2152" s="74">
        <v>46110</v>
      </c>
      <c r="U2152" s="76">
        <v>15332.906999999999</v>
      </c>
      <c r="V2152" s="76">
        <v>14968.048000000001</v>
      </c>
      <c r="W2152" s="75">
        <v>19</v>
      </c>
      <c r="X2152" s="75">
        <v>5</v>
      </c>
      <c r="Y2152" s="98">
        <v>7267467328</v>
      </c>
      <c r="Z2152" s="82" t="s">
        <v>354</v>
      </c>
      <c r="AA2152" s="75" t="s">
        <v>3310</v>
      </c>
      <c r="AB2152" s="75" t="s">
        <v>7730</v>
      </c>
      <c r="AC2152" s="220" t="s">
        <v>7743</v>
      </c>
      <c r="AD2152" s="75" t="s">
        <v>113</v>
      </c>
      <c r="AE2152" s="99">
        <v>46118</v>
      </c>
      <c r="AF2152" s="80">
        <v>46113.75</v>
      </c>
      <c r="AG2152" s="80">
        <v>46113.375</v>
      </c>
      <c r="AH2152" s="80">
        <v>46113.375</v>
      </c>
      <c r="AI2152" s="74">
        <v>46110</v>
      </c>
      <c r="AJ2152" s="99">
        <v>46115</v>
      </c>
      <c r="AK2152" s="99">
        <v>46115</v>
      </c>
      <c r="AL2152" s="174">
        <v>46112</v>
      </c>
      <c r="AM2152" s="74">
        <v>46117</v>
      </c>
      <c r="AN2152" s="74">
        <v>46117</v>
      </c>
      <c r="AO2152" s="81">
        <f t="shared" si="672"/>
        <v>46112.375</v>
      </c>
      <c r="AP2152" s="81">
        <f t="shared" si="673"/>
        <v>46113.375</v>
      </c>
      <c r="AQ2152" s="81">
        <f t="shared" si="674"/>
        <v>46113.375</v>
      </c>
      <c r="AR2152" s="81">
        <f t="shared" si="675"/>
        <v>46116</v>
      </c>
      <c r="AS2152" s="81">
        <f t="shared" si="676"/>
        <v>46120</v>
      </c>
      <c r="AT2152" s="81">
        <f t="shared" si="677"/>
        <v>46116</v>
      </c>
      <c r="AU2152" s="82" t="s">
        <v>6196</v>
      </c>
      <c r="AV2152" s="290">
        <v>46110</v>
      </c>
      <c r="AW2152" s="75" t="str">
        <f>_xlfn.XLOOKUP(D2152,'[1]OPS Loading report'!$E:$E,'[1]OPS Loading report'!$G:$G)</f>
        <v>OOCU9878929</v>
      </c>
      <c r="AX2152" s="75">
        <f>_xlfn.XLOOKUP(D2152,'[1]OPS Loading report'!$E:$E,'[1]OPS Loading report'!$H:$H)</f>
        <v>32705421</v>
      </c>
      <c r="AY2152" s="75"/>
      <c r="AZ2152" s="83"/>
      <c r="BA2152" s="75"/>
      <c r="BB2152" s="75"/>
      <c r="BC2152" s="75"/>
      <c r="BD2152" s="75"/>
      <c r="BE2152" s="74"/>
      <c r="BF2152" s="75"/>
      <c r="BG2152" s="75"/>
      <c r="BH2152" s="75"/>
      <c r="BI2152" s="75"/>
      <c r="BJ2152" s="75"/>
      <c r="BK2152" s="75"/>
      <c r="BL2152" s="75"/>
      <c r="BM2152" s="75"/>
      <c r="BN2152" s="75"/>
      <c r="BO2152" s="75"/>
      <c r="BP2152" s="75"/>
      <c r="BQ2152" s="75"/>
      <c r="BR2152" s="75"/>
      <c r="BS2152" s="75"/>
      <c r="BT2152" s="75">
        <f>IF(COUNTIF($C$3:C2152, C2152)=1, 1, 0)</f>
        <v>0</v>
      </c>
      <c r="BU2152" s="192" t="s">
        <v>7746</v>
      </c>
      <c r="BV2152" s="74">
        <v>46118</v>
      </c>
      <c r="BW2152" s="85"/>
      <c r="BX2152" s="85"/>
      <c r="BY2152" s="86"/>
      <c r="BZ2152" s="87">
        <f t="shared" si="671"/>
        <v>13</v>
      </c>
      <c r="CB2152" s="88">
        <f t="shared" ref="CB2152:CB2198" si="678">WEEKNUM(BV2152,)</f>
        <v>15</v>
      </c>
      <c r="CC2152" s="89"/>
      <c r="CE2152" s="87">
        <f t="shared" si="661"/>
        <v>4</v>
      </c>
      <c r="CF2152" s="90">
        <v>6053600</v>
      </c>
      <c r="CG2152" s="90"/>
      <c r="CH2152" s="90">
        <v>6053600</v>
      </c>
      <c r="CI2152" s="91">
        <v>26320</v>
      </c>
      <c r="CJ2152" s="87">
        <f t="shared" si="662"/>
        <v>3</v>
      </c>
      <c r="CK2152" s="87">
        <f t="shared" si="663"/>
        <v>13</v>
      </c>
      <c r="CL2152" s="22" t="s">
        <v>6198</v>
      </c>
      <c r="CM2152" s="22" t="str">
        <f t="shared" si="670"/>
        <v>1C26TAB^67799</v>
      </c>
    </row>
    <row r="2153" spans="1:91" ht="14.45" customHeight="1" x14ac:dyDescent="0.25">
      <c r="A2153" s="69"/>
      <c r="B2153" s="236" t="s">
        <v>102</v>
      </c>
      <c r="C2153" s="220" t="s">
        <v>7743</v>
      </c>
      <c r="D2153" s="106">
        <v>145731514</v>
      </c>
      <c r="E2153" s="73"/>
      <c r="F2153" s="74">
        <v>46106</v>
      </c>
      <c r="G2153" s="75" t="s">
        <v>1159</v>
      </c>
      <c r="H2153" s="75" t="s">
        <v>2963</v>
      </c>
      <c r="I2153" s="75" t="s">
        <v>105</v>
      </c>
      <c r="J2153" s="75" t="s">
        <v>4461</v>
      </c>
      <c r="K2153" s="75" t="s">
        <v>242</v>
      </c>
      <c r="L2153" s="74">
        <v>46121</v>
      </c>
      <c r="M2153" s="73">
        <v>40</v>
      </c>
      <c r="N2153" s="75" t="s">
        <v>7753</v>
      </c>
      <c r="O2153" s="75" t="s">
        <v>7754</v>
      </c>
      <c r="P2153" s="75">
        <v>2830050969</v>
      </c>
      <c r="Q2153" s="74">
        <v>46110</v>
      </c>
      <c r="R2153" s="75">
        <v>1209397973</v>
      </c>
      <c r="S2153" s="75">
        <v>224370692</v>
      </c>
      <c r="T2153" s="74">
        <v>46110</v>
      </c>
      <c r="U2153" s="76">
        <v>18345.791000000001</v>
      </c>
      <c r="V2153" s="76">
        <v>17686.037</v>
      </c>
      <c r="W2153" s="75">
        <v>20</v>
      </c>
      <c r="X2153" s="75">
        <v>0</v>
      </c>
      <c r="Y2153" s="98">
        <v>7267467329</v>
      </c>
      <c r="Z2153" s="82" t="s">
        <v>354</v>
      </c>
      <c r="AA2153" s="75" t="s">
        <v>3310</v>
      </c>
      <c r="AB2153" s="75" t="s">
        <v>7730</v>
      </c>
      <c r="AC2153" s="220" t="s">
        <v>7743</v>
      </c>
      <c r="AD2153" s="75" t="s">
        <v>113</v>
      </c>
      <c r="AE2153" s="99">
        <v>46118</v>
      </c>
      <c r="AF2153" s="80">
        <v>46113.75</v>
      </c>
      <c r="AG2153" s="80">
        <v>46113.375</v>
      </c>
      <c r="AH2153" s="80">
        <v>46113.375</v>
      </c>
      <c r="AI2153" s="74">
        <v>46110</v>
      </c>
      <c r="AJ2153" s="99">
        <v>46115</v>
      </c>
      <c r="AK2153" s="99">
        <v>46115</v>
      </c>
      <c r="AL2153" s="174">
        <v>46112</v>
      </c>
      <c r="AM2153" s="74">
        <v>46117</v>
      </c>
      <c r="AN2153" s="74">
        <v>46117</v>
      </c>
      <c r="AO2153" s="81">
        <f t="shared" si="672"/>
        <v>46112.375</v>
      </c>
      <c r="AP2153" s="81">
        <f t="shared" si="673"/>
        <v>46113.375</v>
      </c>
      <c r="AQ2153" s="81">
        <f t="shared" si="674"/>
        <v>46113.375</v>
      </c>
      <c r="AR2153" s="81">
        <f t="shared" si="675"/>
        <v>46116</v>
      </c>
      <c r="AS2153" s="81">
        <f t="shared" si="676"/>
        <v>46120</v>
      </c>
      <c r="AT2153" s="81">
        <f t="shared" si="677"/>
        <v>46116</v>
      </c>
      <c r="AU2153" s="82" t="s">
        <v>6196</v>
      </c>
      <c r="AV2153" s="290">
        <v>46110</v>
      </c>
      <c r="AW2153" s="75" t="str">
        <f>_xlfn.XLOOKUP(D2153,'[1]OPS Loading report'!$E:$E,'[1]OPS Loading report'!$G:$G)</f>
        <v>CSNU8896090</v>
      </c>
      <c r="AX2153" s="75">
        <f>_xlfn.XLOOKUP(D2153,'[1]OPS Loading report'!$E:$E,'[1]OPS Loading report'!$H:$H)</f>
        <v>32705359</v>
      </c>
      <c r="AY2153" s="75"/>
      <c r="AZ2153" s="83"/>
      <c r="BA2153" s="75"/>
      <c r="BB2153" s="75"/>
      <c r="BC2153" s="75"/>
      <c r="BD2153" s="75"/>
      <c r="BE2153" s="74"/>
      <c r="BF2153" s="75"/>
      <c r="BG2153" s="75"/>
      <c r="BH2153" s="75"/>
      <c r="BI2153" s="75"/>
      <c r="BJ2153" s="75"/>
      <c r="BK2153" s="75"/>
      <c r="BL2153" s="75"/>
      <c r="BM2153" s="75"/>
      <c r="BN2153" s="75"/>
      <c r="BO2153" s="75"/>
      <c r="BP2153" s="75"/>
      <c r="BQ2153" s="75"/>
      <c r="BR2153" s="75"/>
      <c r="BS2153" s="75"/>
      <c r="BT2153" s="75">
        <f>IF(COUNTIF($C$3:C2153, C2153)=1, 1, 0)</f>
        <v>0</v>
      </c>
      <c r="BU2153" s="192" t="s">
        <v>7746</v>
      </c>
      <c r="BV2153" s="74">
        <v>46118</v>
      </c>
      <c r="BW2153" s="85"/>
      <c r="BX2153" s="85"/>
      <c r="BY2153" s="86"/>
      <c r="BZ2153" s="87">
        <f t="shared" si="671"/>
        <v>13</v>
      </c>
      <c r="CB2153" s="88">
        <f t="shared" si="678"/>
        <v>15</v>
      </c>
      <c r="CC2153" s="89"/>
      <c r="CE2153" s="87">
        <f t="shared" si="661"/>
        <v>4</v>
      </c>
      <c r="CF2153" s="90">
        <v>6053600</v>
      </c>
      <c r="CG2153" s="90"/>
      <c r="CH2153" s="90">
        <v>6053600</v>
      </c>
      <c r="CI2153" s="91">
        <v>26320</v>
      </c>
      <c r="CJ2153" s="87">
        <f t="shared" si="662"/>
        <v>3</v>
      </c>
      <c r="CK2153" s="87">
        <f t="shared" si="663"/>
        <v>13</v>
      </c>
      <c r="CL2153" s="22" t="s">
        <v>6198</v>
      </c>
      <c r="CM2153" s="22" t="str">
        <f t="shared" si="670"/>
        <v>1C26TAB^67799</v>
      </c>
    </row>
    <row r="2154" spans="1:91" s="529" customFormat="1" ht="14.45" customHeight="1" x14ac:dyDescent="0.25">
      <c r="A2154" s="515"/>
      <c r="B2154" s="265" t="s">
        <v>102</v>
      </c>
      <c r="C2154" s="516" t="s">
        <v>7755</v>
      </c>
      <c r="D2154" s="517">
        <v>145727702</v>
      </c>
      <c r="E2154" s="517"/>
      <c r="F2154" s="518">
        <v>46106</v>
      </c>
      <c r="G2154" s="519" t="s">
        <v>1247</v>
      </c>
      <c r="H2154" s="519" t="s">
        <v>2963</v>
      </c>
      <c r="I2154" s="519" t="s">
        <v>105</v>
      </c>
      <c r="J2154" s="519" t="s">
        <v>4461</v>
      </c>
      <c r="K2154" s="519" t="s">
        <v>242</v>
      </c>
      <c r="L2154" s="518">
        <v>46120</v>
      </c>
      <c r="M2154" s="517">
        <v>40</v>
      </c>
      <c r="N2154" s="519" t="s">
        <v>7756</v>
      </c>
      <c r="O2154" s="519" t="s">
        <v>7757</v>
      </c>
      <c r="P2154" s="519">
        <v>2830051114</v>
      </c>
      <c r="Q2154" s="518">
        <v>46114</v>
      </c>
      <c r="R2154" s="519">
        <v>1209399132</v>
      </c>
      <c r="S2154" s="519">
        <v>224370703</v>
      </c>
      <c r="T2154" s="518">
        <v>46114</v>
      </c>
      <c r="U2154" s="520">
        <v>18963.927</v>
      </c>
      <c r="V2154" s="520">
        <v>18251.253000000001</v>
      </c>
      <c r="W2154" s="519">
        <v>19</v>
      </c>
      <c r="X2154" s="519">
        <v>15</v>
      </c>
      <c r="Y2154" s="98">
        <v>7267420466</v>
      </c>
      <c r="Z2154" s="521" t="s">
        <v>354</v>
      </c>
      <c r="AA2154" s="519" t="s">
        <v>6709</v>
      </c>
      <c r="AB2154" s="519" t="s">
        <v>6710</v>
      </c>
      <c r="AC2154" s="516" t="s">
        <v>7755</v>
      </c>
      <c r="AD2154" s="519" t="s">
        <v>113</v>
      </c>
      <c r="AE2154" s="522">
        <v>46118</v>
      </c>
      <c r="AF2154" s="523">
        <v>46115</v>
      </c>
      <c r="AG2154" s="523">
        <v>46114.375</v>
      </c>
      <c r="AH2154" s="523">
        <v>46114.375</v>
      </c>
      <c r="AI2154" s="518">
        <v>46105</v>
      </c>
      <c r="AJ2154" s="522">
        <v>46116</v>
      </c>
      <c r="AK2154" s="522">
        <v>46118</v>
      </c>
      <c r="AL2154" s="524">
        <v>46107</v>
      </c>
      <c r="AM2154" s="518">
        <v>46117</v>
      </c>
      <c r="AN2154" s="522">
        <v>46120</v>
      </c>
      <c r="AO2154" s="81">
        <f t="shared" si="672"/>
        <v>46113.375</v>
      </c>
      <c r="AP2154" s="81">
        <f t="shared" si="673"/>
        <v>46114.375</v>
      </c>
      <c r="AQ2154" s="81">
        <f t="shared" si="674"/>
        <v>46114.375</v>
      </c>
      <c r="AR2154" s="81">
        <f t="shared" si="675"/>
        <v>46117</v>
      </c>
      <c r="AS2154" s="81">
        <f t="shared" si="676"/>
        <v>46120</v>
      </c>
      <c r="AT2154" s="81">
        <f t="shared" si="677"/>
        <v>46117</v>
      </c>
      <c r="AU2154" s="82" t="s">
        <v>6196</v>
      </c>
      <c r="AV2154" s="525">
        <v>46114</v>
      </c>
      <c r="AW2154" s="75" t="str">
        <f>_xlfn.XLOOKUP(D2154,'[1]OPS Loading report'!$E:$E,'[1]OPS Loading report'!$G:$G)</f>
        <v>CSNU8147852</v>
      </c>
      <c r="AX2154" s="75">
        <f>_xlfn.XLOOKUP(D2154,'[1]OPS Loading report'!$E:$E,'[1]OPS Loading report'!$H:$H)</f>
        <v>32196064</v>
      </c>
      <c r="AY2154" s="519"/>
      <c r="AZ2154" s="526"/>
      <c r="BA2154" s="519"/>
      <c r="BB2154" s="519"/>
      <c r="BC2154" s="519"/>
      <c r="BD2154" s="519"/>
      <c r="BE2154" s="518"/>
      <c r="BF2154" s="519"/>
      <c r="BG2154" s="519"/>
      <c r="BH2154" s="519"/>
      <c r="BI2154" s="519"/>
      <c r="BJ2154" s="519"/>
      <c r="BK2154" s="519"/>
      <c r="BL2154" s="519"/>
      <c r="BM2154" s="519"/>
      <c r="BN2154" s="519"/>
      <c r="BO2154" s="519"/>
      <c r="BP2154" s="519"/>
      <c r="BQ2154" s="519"/>
      <c r="BR2154" s="519"/>
      <c r="BS2154" s="519"/>
      <c r="BT2154" s="519">
        <f>IF(COUNTIF($C$3:C2154, C2154)=1, 1, 0)</f>
        <v>1</v>
      </c>
      <c r="BU2154" s="527" t="s">
        <v>7758</v>
      </c>
      <c r="BV2154" s="518">
        <v>46118</v>
      </c>
      <c r="BW2154" s="272"/>
      <c r="BX2154" s="272"/>
      <c r="BY2154" s="528"/>
      <c r="BZ2154" s="87">
        <f t="shared" si="671"/>
        <v>13</v>
      </c>
      <c r="CB2154" s="88">
        <f t="shared" si="678"/>
        <v>15</v>
      </c>
      <c r="CC2154" s="530"/>
      <c r="CE2154" s="531">
        <f t="shared" si="661"/>
        <v>4</v>
      </c>
      <c r="CF2154" s="532">
        <v>5264200</v>
      </c>
      <c r="CG2154" s="532"/>
      <c r="CH2154" s="532">
        <v>5264200</v>
      </c>
      <c r="CI2154" s="532">
        <v>26321</v>
      </c>
      <c r="CJ2154" s="87">
        <f t="shared" si="662"/>
        <v>4</v>
      </c>
      <c r="CK2154" s="87">
        <f t="shared" si="663"/>
        <v>14</v>
      </c>
      <c r="CL2154" s="22" t="s">
        <v>6198</v>
      </c>
      <c r="CM2154" s="22" t="str">
        <f t="shared" si="670"/>
        <v>1C26TAB^00067849</v>
      </c>
    </row>
    <row r="2155" spans="1:91" ht="14.45" customHeight="1" x14ac:dyDescent="0.25">
      <c r="A2155" s="69"/>
      <c r="B2155" s="273" t="s">
        <v>102</v>
      </c>
      <c r="C2155" s="98" t="s">
        <v>7737</v>
      </c>
      <c r="D2155" s="106">
        <v>145665024</v>
      </c>
      <c r="E2155" s="73"/>
      <c r="F2155" s="74">
        <v>46106</v>
      </c>
      <c r="G2155" s="75" t="s">
        <v>1159</v>
      </c>
      <c r="H2155" s="75" t="s">
        <v>2963</v>
      </c>
      <c r="I2155" s="75" t="s">
        <v>105</v>
      </c>
      <c r="J2155" s="265" t="s">
        <v>1161</v>
      </c>
      <c r="K2155" s="75" t="s">
        <v>242</v>
      </c>
      <c r="L2155" s="74">
        <v>46120</v>
      </c>
      <c r="M2155" s="73">
        <v>40</v>
      </c>
      <c r="N2155" s="75" t="s">
        <v>7759</v>
      </c>
      <c r="O2155" s="75" t="s">
        <v>7760</v>
      </c>
      <c r="P2155" s="75">
        <v>2830050890</v>
      </c>
      <c r="Q2155" s="74">
        <v>46109</v>
      </c>
      <c r="R2155" s="75">
        <v>1209397778</v>
      </c>
      <c r="S2155" s="75">
        <v>224376309</v>
      </c>
      <c r="T2155" s="74">
        <v>46109</v>
      </c>
      <c r="U2155" s="261">
        <v>18200.963</v>
      </c>
      <c r="V2155" s="261">
        <v>17546.420999999998</v>
      </c>
      <c r="W2155" s="75">
        <v>19</v>
      </c>
      <c r="X2155" s="75">
        <v>0</v>
      </c>
      <c r="Y2155" s="98">
        <v>7267467341</v>
      </c>
      <c r="Z2155" s="82" t="s">
        <v>354</v>
      </c>
      <c r="AA2155" s="75" t="s">
        <v>3310</v>
      </c>
      <c r="AB2155" s="75" t="s">
        <v>7730</v>
      </c>
      <c r="AC2155" s="98" t="s">
        <v>7737</v>
      </c>
      <c r="AD2155" s="75" t="s">
        <v>113</v>
      </c>
      <c r="AE2155" s="99">
        <v>46118</v>
      </c>
      <c r="AF2155" s="80">
        <v>46113.75</v>
      </c>
      <c r="AG2155" s="80">
        <v>46113.375</v>
      </c>
      <c r="AH2155" s="80">
        <v>46113.375</v>
      </c>
      <c r="AI2155" s="74">
        <v>46110</v>
      </c>
      <c r="AJ2155" s="99">
        <v>46114</v>
      </c>
      <c r="AK2155" s="99">
        <v>46115</v>
      </c>
      <c r="AL2155" s="174">
        <v>46112</v>
      </c>
      <c r="AM2155" s="74">
        <v>46117</v>
      </c>
      <c r="AN2155" s="74">
        <v>46117</v>
      </c>
      <c r="AO2155" s="81">
        <f t="shared" si="672"/>
        <v>46112.375</v>
      </c>
      <c r="AP2155" s="81">
        <f t="shared" si="673"/>
        <v>46113.375</v>
      </c>
      <c r="AQ2155" s="81">
        <f t="shared" si="674"/>
        <v>46113.375</v>
      </c>
      <c r="AR2155" s="81">
        <f t="shared" si="675"/>
        <v>46115</v>
      </c>
      <c r="AS2155" s="81">
        <f t="shared" si="676"/>
        <v>46120</v>
      </c>
      <c r="AT2155" s="81">
        <f t="shared" si="677"/>
        <v>46115</v>
      </c>
      <c r="AU2155" s="82" t="s">
        <v>6196</v>
      </c>
      <c r="AV2155" s="290">
        <v>46109</v>
      </c>
      <c r="AW2155" s="75" t="str">
        <f>_xlfn.XLOOKUP(D2155,'[1]OPS Loading report'!$E:$E,'[1]OPS Loading report'!$G:$G)</f>
        <v>TIIU5713605</v>
      </c>
      <c r="AX2155" s="75">
        <f>_xlfn.XLOOKUP(D2155,'[1]OPS Loading report'!$E:$E,'[1]OPS Loading report'!$H:$H)</f>
        <v>32705466</v>
      </c>
      <c r="AY2155" s="75"/>
      <c r="AZ2155" s="83"/>
      <c r="BA2155" s="75"/>
      <c r="BB2155" s="75"/>
      <c r="BC2155" s="75"/>
      <c r="BD2155" s="75"/>
      <c r="BE2155" s="74"/>
      <c r="BF2155" s="75"/>
      <c r="BG2155" s="75"/>
      <c r="BH2155" s="75"/>
      <c r="BI2155" s="75"/>
      <c r="BJ2155" s="75"/>
      <c r="BK2155" s="75"/>
      <c r="BL2155" s="75"/>
      <c r="BM2155" s="75"/>
      <c r="BN2155" s="75"/>
      <c r="BO2155" s="75"/>
      <c r="BP2155" s="75"/>
      <c r="BQ2155" s="75"/>
      <c r="BR2155" s="75"/>
      <c r="BS2155" s="75"/>
      <c r="BT2155" s="75">
        <f>IF(COUNTIF($C$3:C2155, C2155)=1, 1, 0)</f>
        <v>0</v>
      </c>
      <c r="BU2155" s="192" t="s">
        <v>7740</v>
      </c>
      <c r="BV2155" s="74">
        <v>46118</v>
      </c>
      <c r="BW2155" s="85"/>
      <c r="BX2155" s="85"/>
      <c r="BY2155" s="86"/>
      <c r="BZ2155" s="87">
        <f t="shared" si="671"/>
        <v>13</v>
      </c>
      <c r="CB2155" s="88">
        <f t="shared" si="678"/>
        <v>15</v>
      </c>
      <c r="CC2155" s="89"/>
      <c r="CE2155" s="87">
        <f t="shared" si="661"/>
        <v>4</v>
      </c>
      <c r="CF2155" s="90">
        <v>6053600</v>
      </c>
      <c r="CG2155" s="90"/>
      <c r="CH2155" s="90">
        <v>6053600</v>
      </c>
      <c r="CI2155" s="22">
        <v>26320</v>
      </c>
      <c r="CJ2155" s="87">
        <f t="shared" si="662"/>
        <v>3</v>
      </c>
      <c r="CK2155" s="87">
        <f t="shared" si="663"/>
        <v>13</v>
      </c>
      <c r="CL2155" s="22" t="s">
        <v>6198</v>
      </c>
      <c r="CM2155" s="22" t="str">
        <f t="shared" si="670"/>
        <v>1C26TAB^00067803</v>
      </c>
    </row>
    <row r="2156" spans="1:91" ht="14.45" customHeight="1" x14ac:dyDescent="0.25">
      <c r="A2156" s="69"/>
      <c r="B2156" s="260" t="s">
        <v>102</v>
      </c>
      <c r="C2156" s="220">
        <v>235600389177</v>
      </c>
      <c r="D2156" s="106">
        <v>145656891</v>
      </c>
      <c r="E2156" s="73">
        <v>5320008089</v>
      </c>
      <c r="F2156" s="74">
        <v>46098</v>
      </c>
      <c r="G2156" s="75" t="s">
        <v>2611</v>
      </c>
      <c r="H2156" s="75" t="s">
        <v>1657</v>
      </c>
      <c r="I2156" s="75" t="s">
        <v>105</v>
      </c>
      <c r="J2156" s="75" t="s">
        <v>322</v>
      </c>
      <c r="K2156" s="75" t="s">
        <v>242</v>
      </c>
      <c r="L2156" s="74">
        <v>46120</v>
      </c>
      <c r="M2156" s="73">
        <v>40</v>
      </c>
      <c r="N2156" s="75" t="s">
        <v>7761</v>
      </c>
      <c r="O2156" s="75" t="s">
        <v>7762</v>
      </c>
      <c r="P2156" s="75">
        <v>2830050371</v>
      </c>
      <c r="Q2156" s="74">
        <v>46100</v>
      </c>
      <c r="R2156" s="75">
        <v>1209394861</v>
      </c>
      <c r="S2156" s="75">
        <v>224336978</v>
      </c>
      <c r="T2156" s="74">
        <v>46100</v>
      </c>
      <c r="U2156" s="76">
        <v>9723.3330000000005</v>
      </c>
      <c r="V2156" s="76">
        <v>9493.1540000000005</v>
      </c>
      <c r="W2156" s="75">
        <v>12</v>
      </c>
      <c r="X2156" s="75">
        <v>0</v>
      </c>
      <c r="Y2156" s="98">
        <v>235600389177</v>
      </c>
      <c r="Z2156" s="82" t="s">
        <v>128</v>
      </c>
      <c r="AA2156" s="75" t="s">
        <v>1649</v>
      </c>
      <c r="AB2156" s="75" t="s">
        <v>6642</v>
      </c>
      <c r="AC2156" s="220">
        <v>235600389177</v>
      </c>
      <c r="AD2156" s="182" t="s">
        <v>113</v>
      </c>
      <c r="AE2156" s="349">
        <v>46104</v>
      </c>
      <c r="AF2156" s="269">
        <v>46104.041666666664</v>
      </c>
      <c r="AG2156" s="269">
        <v>46101.583333333336</v>
      </c>
      <c r="AH2156" s="269">
        <v>46101.583333333336</v>
      </c>
      <c r="AI2156" s="115">
        <v>46097</v>
      </c>
      <c r="AJ2156" s="349">
        <v>46104</v>
      </c>
      <c r="AK2156" s="349">
        <v>46104</v>
      </c>
      <c r="AL2156" s="115">
        <v>46107</v>
      </c>
      <c r="AM2156" s="74"/>
      <c r="AN2156" s="115">
        <v>46107</v>
      </c>
      <c r="AO2156" s="81" t="s">
        <v>121</v>
      </c>
      <c r="AP2156" s="81" t="s">
        <v>121</v>
      </c>
      <c r="AQ2156" s="81" t="s">
        <v>121</v>
      </c>
      <c r="AR2156" s="81" t="s">
        <v>121</v>
      </c>
      <c r="AS2156" s="81" t="s">
        <v>121</v>
      </c>
      <c r="AT2156" s="81" t="s">
        <v>121</v>
      </c>
      <c r="AU2156" s="82" t="s">
        <v>5500</v>
      </c>
      <c r="AV2156" s="134">
        <v>46100</v>
      </c>
      <c r="AW2156" s="85" t="s">
        <v>7763</v>
      </c>
      <c r="AX2156" s="85" t="s">
        <v>7764</v>
      </c>
      <c r="AY2156" s="75"/>
      <c r="AZ2156" s="83"/>
      <c r="BA2156" s="75"/>
      <c r="BB2156" s="75"/>
      <c r="BC2156" s="75"/>
      <c r="BD2156" s="75"/>
      <c r="BE2156" s="74"/>
      <c r="BF2156" s="75"/>
      <c r="BG2156" s="75"/>
      <c r="BH2156" s="75"/>
      <c r="BI2156" s="75"/>
      <c r="BJ2156" s="75"/>
      <c r="BK2156" s="75"/>
      <c r="BL2156" s="75"/>
      <c r="BM2156" s="75"/>
      <c r="BN2156" s="75"/>
      <c r="BO2156" s="75"/>
      <c r="BP2156" s="75"/>
      <c r="BQ2156" s="75"/>
      <c r="BR2156" s="75"/>
      <c r="BS2156" s="75"/>
      <c r="BT2156" s="75">
        <f>IF(COUNTIF($C$3:C2156, C2156)=1, 1, 0)</f>
        <v>1</v>
      </c>
      <c r="BU2156" s="192" t="s">
        <v>7765</v>
      </c>
      <c r="BV2156" s="74">
        <v>46105</v>
      </c>
      <c r="BW2156" s="85"/>
      <c r="BX2156" s="85"/>
      <c r="BY2156" s="86"/>
      <c r="BZ2156" s="87">
        <f t="shared" si="671"/>
        <v>12</v>
      </c>
      <c r="CB2156" s="88">
        <f t="shared" si="678"/>
        <v>13</v>
      </c>
      <c r="CC2156" s="89"/>
      <c r="CE2156" s="87">
        <f t="shared" si="661"/>
        <v>3</v>
      </c>
      <c r="CF2156" s="90">
        <v>15723000</v>
      </c>
      <c r="CG2156" s="90"/>
      <c r="CH2156" s="90">
        <v>15723000</v>
      </c>
      <c r="CI2156" s="22">
        <v>26205</v>
      </c>
      <c r="CJ2156" s="87">
        <f t="shared" si="662"/>
        <v>3</v>
      </c>
      <c r="CK2156" s="87">
        <f t="shared" si="663"/>
        <v>12</v>
      </c>
      <c r="CL2156" s="22" t="s">
        <v>5125</v>
      </c>
      <c r="CM2156" s="22" t="s">
        <v>7766</v>
      </c>
    </row>
    <row r="2157" spans="1:91" ht="14.45" customHeight="1" x14ac:dyDescent="0.25">
      <c r="A2157" s="69"/>
      <c r="B2157" s="260" t="s">
        <v>102</v>
      </c>
      <c r="C2157" s="220">
        <v>235600389177</v>
      </c>
      <c r="D2157" s="106">
        <v>145707483</v>
      </c>
      <c r="E2157" s="73">
        <v>5320008089</v>
      </c>
      <c r="F2157" s="74">
        <v>46098</v>
      </c>
      <c r="G2157" s="75" t="s">
        <v>299</v>
      </c>
      <c r="H2157" s="75" t="s">
        <v>1657</v>
      </c>
      <c r="I2157" s="75" t="s">
        <v>105</v>
      </c>
      <c r="J2157" s="75" t="s">
        <v>322</v>
      </c>
      <c r="K2157" s="75" t="s">
        <v>242</v>
      </c>
      <c r="L2157" s="74">
        <v>46120</v>
      </c>
      <c r="M2157" s="73">
        <v>0</v>
      </c>
      <c r="N2157" s="75" t="s">
        <v>7761</v>
      </c>
      <c r="O2157" s="75" t="s">
        <v>7762</v>
      </c>
      <c r="P2157" s="75">
        <v>2830050372</v>
      </c>
      <c r="Q2157" s="74">
        <v>46100</v>
      </c>
      <c r="R2157" s="75">
        <v>1209394862</v>
      </c>
      <c r="S2157" s="75">
        <v>224336971</v>
      </c>
      <c r="T2157" s="74">
        <v>46100</v>
      </c>
      <c r="U2157" s="76">
        <v>1422.1610000000001</v>
      </c>
      <c r="V2157" s="76">
        <v>1375.1220000000001</v>
      </c>
      <c r="W2157" s="75">
        <v>3</v>
      </c>
      <c r="X2157" s="75">
        <v>0</v>
      </c>
      <c r="Y2157" s="98">
        <v>235600389177</v>
      </c>
      <c r="Z2157" s="82" t="s">
        <v>128</v>
      </c>
      <c r="AA2157" s="75" t="s">
        <v>1649</v>
      </c>
      <c r="AB2157" s="75" t="s">
        <v>6642</v>
      </c>
      <c r="AC2157" s="220">
        <v>235600389177</v>
      </c>
      <c r="AD2157" s="182" t="s">
        <v>113</v>
      </c>
      <c r="AE2157" s="274"/>
      <c r="AF2157" s="269">
        <v>46104.041666666664</v>
      </c>
      <c r="AG2157" s="269">
        <v>46101.583333333336</v>
      </c>
      <c r="AH2157" s="269">
        <v>46101.583333333336</v>
      </c>
      <c r="AI2157" s="115">
        <v>46097</v>
      </c>
      <c r="AJ2157" s="349">
        <v>46104</v>
      </c>
      <c r="AK2157" s="274"/>
      <c r="AL2157" s="115">
        <v>46107</v>
      </c>
      <c r="AM2157" s="74"/>
      <c r="AN2157" s="115">
        <v>46107</v>
      </c>
      <c r="AO2157" s="81" t="s">
        <v>121</v>
      </c>
      <c r="AP2157" s="81" t="s">
        <v>121</v>
      </c>
      <c r="AQ2157" s="81" t="s">
        <v>121</v>
      </c>
      <c r="AR2157" s="81" t="s">
        <v>121</v>
      </c>
      <c r="AS2157" s="81" t="s">
        <v>121</v>
      </c>
      <c r="AT2157" s="81" t="s">
        <v>121</v>
      </c>
      <c r="AU2157" s="82" t="s">
        <v>5500</v>
      </c>
      <c r="AV2157" s="134">
        <v>46100</v>
      </c>
      <c r="AW2157" s="85">
        <v>0</v>
      </c>
      <c r="AX2157" s="85">
        <v>0</v>
      </c>
      <c r="AY2157" s="75"/>
      <c r="AZ2157" s="83"/>
      <c r="BA2157" s="75"/>
      <c r="BB2157" s="75"/>
      <c r="BC2157" s="75"/>
      <c r="BD2157" s="75"/>
      <c r="BE2157" s="74"/>
      <c r="BF2157" s="75"/>
      <c r="BG2157" s="75"/>
      <c r="BH2157" s="75"/>
      <c r="BI2157" s="75"/>
      <c r="BJ2157" s="75"/>
      <c r="BK2157" s="75"/>
      <c r="BL2157" s="75"/>
      <c r="BM2157" s="75"/>
      <c r="BN2157" s="75"/>
      <c r="BO2157" s="75"/>
      <c r="BP2157" s="75"/>
      <c r="BQ2157" s="75"/>
      <c r="BR2157" s="75"/>
      <c r="BS2157" s="75"/>
      <c r="BT2157" s="75">
        <f>IF(COUNTIF($C$3:C2157, C2157)=1, 1, 0)</f>
        <v>0</v>
      </c>
      <c r="BU2157" s="192" t="s">
        <v>7765</v>
      </c>
      <c r="BV2157" s="74">
        <v>46105</v>
      </c>
      <c r="BW2157" s="85"/>
      <c r="BX2157" s="85"/>
      <c r="BY2157" s="86"/>
      <c r="BZ2157" s="87">
        <f t="shared" si="671"/>
        <v>12</v>
      </c>
      <c r="CB2157" s="88">
        <f t="shared" si="678"/>
        <v>13</v>
      </c>
      <c r="CC2157" s="89"/>
      <c r="CE2157" s="87">
        <f t="shared" si="661"/>
        <v>3</v>
      </c>
      <c r="CF2157" s="90"/>
      <c r="CG2157" s="90"/>
      <c r="CH2157" s="90"/>
      <c r="CJ2157" s="87">
        <f t="shared" si="662"/>
        <v>3</v>
      </c>
      <c r="CK2157" s="87">
        <f t="shared" si="663"/>
        <v>12</v>
      </c>
      <c r="CL2157" s="22" t="s">
        <v>5125</v>
      </c>
      <c r="CM2157" s="22" t="s">
        <v>7766</v>
      </c>
    </row>
    <row r="2158" spans="1:91" ht="14.45" customHeight="1" x14ac:dyDescent="0.25">
      <c r="A2158" s="69"/>
      <c r="B2158" s="260" t="s">
        <v>102</v>
      </c>
      <c r="C2158" s="220">
        <v>235600389177</v>
      </c>
      <c r="D2158" s="106">
        <v>145707549</v>
      </c>
      <c r="E2158" s="73">
        <v>5320008089</v>
      </c>
      <c r="F2158" s="74">
        <v>46098</v>
      </c>
      <c r="G2158" s="75" t="s">
        <v>299</v>
      </c>
      <c r="H2158" s="75" t="s">
        <v>1657</v>
      </c>
      <c r="I2158" s="75" t="s">
        <v>105</v>
      </c>
      <c r="J2158" s="75" t="s">
        <v>322</v>
      </c>
      <c r="K2158" s="75" t="s">
        <v>242</v>
      </c>
      <c r="L2158" s="74">
        <v>46120</v>
      </c>
      <c r="M2158" s="73">
        <v>0</v>
      </c>
      <c r="N2158" s="75" t="s">
        <v>7761</v>
      </c>
      <c r="O2158" s="75" t="s">
        <v>7762</v>
      </c>
      <c r="P2158" s="75">
        <v>2830050373</v>
      </c>
      <c r="Q2158" s="74">
        <v>46100</v>
      </c>
      <c r="R2158" s="75">
        <v>1209394864</v>
      </c>
      <c r="S2158" s="75">
        <v>224336975</v>
      </c>
      <c r="T2158" s="74">
        <v>46100</v>
      </c>
      <c r="U2158" s="76">
        <v>4265.3459999999995</v>
      </c>
      <c r="V2158" s="76">
        <v>4124.2560000000003</v>
      </c>
      <c r="W2158" s="75">
        <v>5</v>
      </c>
      <c r="X2158" s="75">
        <v>0</v>
      </c>
      <c r="Y2158" s="98">
        <v>235600389177</v>
      </c>
      <c r="Z2158" s="82" t="s">
        <v>128</v>
      </c>
      <c r="AA2158" s="75" t="s">
        <v>1649</v>
      </c>
      <c r="AB2158" s="75" t="s">
        <v>6642</v>
      </c>
      <c r="AC2158" s="220">
        <v>235600389177</v>
      </c>
      <c r="AD2158" s="182" t="s">
        <v>113</v>
      </c>
      <c r="AE2158" s="274"/>
      <c r="AF2158" s="269">
        <v>46104.041666666664</v>
      </c>
      <c r="AG2158" s="269">
        <v>46101.583333333336</v>
      </c>
      <c r="AH2158" s="269">
        <v>46101.583333333336</v>
      </c>
      <c r="AI2158" s="115">
        <v>46097</v>
      </c>
      <c r="AJ2158" s="349">
        <v>46104</v>
      </c>
      <c r="AK2158" s="274"/>
      <c r="AL2158" s="115">
        <v>46107</v>
      </c>
      <c r="AM2158" s="74"/>
      <c r="AN2158" s="115">
        <v>46107</v>
      </c>
      <c r="AO2158" s="81" t="s">
        <v>121</v>
      </c>
      <c r="AP2158" s="81" t="s">
        <v>121</v>
      </c>
      <c r="AQ2158" s="81" t="s">
        <v>121</v>
      </c>
      <c r="AR2158" s="81" t="s">
        <v>121</v>
      </c>
      <c r="AS2158" s="81" t="s">
        <v>121</v>
      </c>
      <c r="AT2158" s="81" t="s">
        <v>121</v>
      </c>
      <c r="AU2158" s="82" t="s">
        <v>5500</v>
      </c>
      <c r="AV2158" s="134">
        <v>46100</v>
      </c>
      <c r="AW2158" s="85">
        <v>0</v>
      </c>
      <c r="AX2158" s="85">
        <v>0</v>
      </c>
      <c r="AY2158" s="75"/>
      <c r="AZ2158" s="83"/>
      <c r="BA2158" s="75"/>
      <c r="BB2158" s="75"/>
      <c r="BC2158" s="75"/>
      <c r="BD2158" s="75"/>
      <c r="BE2158" s="74"/>
      <c r="BF2158" s="75"/>
      <c r="BG2158" s="75"/>
      <c r="BH2158" s="75"/>
      <c r="BI2158" s="75"/>
      <c r="BJ2158" s="75"/>
      <c r="BK2158" s="75"/>
      <c r="BL2158" s="75"/>
      <c r="BM2158" s="75"/>
      <c r="BN2158" s="75"/>
      <c r="BO2158" s="75"/>
      <c r="BP2158" s="75"/>
      <c r="BQ2158" s="75"/>
      <c r="BR2158" s="75"/>
      <c r="BS2158" s="75"/>
      <c r="BT2158" s="75">
        <f>IF(COUNTIF($C$3:C2158, C2158)=1, 1, 0)</f>
        <v>0</v>
      </c>
      <c r="BU2158" s="192" t="s">
        <v>7765</v>
      </c>
      <c r="BV2158" s="74">
        <v>46105</v>
      </c>
      <c r="BW2158" s="85"/>
      <c r="BX2158" s="85"/>
      <c r="BY2158" s="86"/>
      <c r="BZ2158" s="87">
        <f t="shared" si="671"/>
        <v>12</v>
      </c>
      <c r="CB2158" s="88">
        <f t="shared" si="678"/>
        <v>13</v>
      </c>
      <c r="CC2158" s="89"/>
      <c r="CE2158" s="87">
        <f t="shared" si="661"/>
        <v>3</v>
      </c>
      <c r="CF2158" s="90"/>
      <c r="CG2158" s="90"/>
      <c r="CH2158" s="90"/>
      <c r="CJ2158" s="87">
        <f t="shared" si="662"/>
        <v>3</v>
      </c>
      <c r="CK2158" s="87">
        <f t="shared" si="663"/>
        <v>12</v>
      </c>
      <c r="CL2158" s="22" t="s">
        <v>5125</v>
      </c>
      <c r="CM2158" s="22" t="s">
        <v>7766</v>
      </c>
    </row>
    <row r="2159" spans="1:91" ht="14.45" customHeight="1" x14ac:dyDescent="0.25">
      <c r="A2159" s="69"/>
      <c r="B2159" s="70" t="s">
        <v>6003</v>
      </c>
      <c r="C2159" s="220" t="s">
        <v>7767</v>
      </c>
      <c r="D2159" s="106">
        <v>145727253</v>
      </c>
      <c r="E2159" s="73"/>
      <c r="F2159" s="74">
        <v>46098</v>
      </c>
      <c r="G2159" s="75" t="s">
        <v>2934</v>
      </c>
      <c r="H2159" s="75" t="s">
        <v>2935</v>
      </c>
      <c r="I2159" s="75" t="s">
        <v>105</v>
      </c>
      <c r="J2159" s="75" t="s">
        <v>193</v>
      </c>
      <c r="K2159" s="75" t="s">
        <v>242</v>
      </c>
      <c r="L2159" s="74">
        <v>46142</v>
      </c>
      <c r="M2159" s="73">
        <v>20</v>
      </c>
      <c r="N2159" s="75" t="s">
        <v>7768</v>
      </c>
      <c r="O2159" s="75" t="s">
        <v>7769</v>
      </c>
      <c r="P2159" s="75">
        <v>2830050343</v>
      </c>
      <c r="Q2159" s="275">
        <v>46100</v>
      </c>
      <c r="R2159" s="75">
        <v>1209394727</v>
      </c>
      <c r="S2159" s="75">
        <v>224341369</v>
      </c>
      <c r="T2159" s="275">
        <v>46100</v>
      </c>
      <c r="U2159" s="76">
        <v>8629.1080000000002</v>
      </c>
      <c r="V2159" s="76">
        <v>8346.6859999999997</v>
      </c>
      <c r="W2159" s="75">
        <v>11</v>
      </c>
      <c r="X2159" s="75">
        <v>0</v>
      </c>
      <c r="Y2159" s="98" t="s">
        <v>7770</v>
      </c>
      <c r="Z2159" s="82" t="s">
        <v>258</v>
      </c>
      <c r="AA2159" s="75" t="s">
        <v>4606</v>
      </c>
      <c r="AB2159" s="75" t="s">
        <v>7771</v>
      </c>
      <c r="AC2159" s="220" t="s">
        <v>7767</v>
      </c>
      <c r="AD2159" s="182" t="s">
        <v>113</v>
      </c>
      <c r="AE2159" s="115">
        <v>46113</v>
      </c>
      <c r="AF2159" s="277">
        <v>46105.083333333336</v>
      </c>
      <c r="AG2159" s="277">
        <v>46104.625</v>
      </c>
      <c r="AH2159" s="277">
        <v>46104.625</v>
      </c>
      <c r="AI2159" s="115">
        <v>46108</v>
      </c>
      <c r="AJ2159" s="115">
        <v>46113</v>
      </c>
      <c r="AK2159" s="115">
        <v>46113</v>
      </c>
      <c r="AL2159" s="115">
        <v>46126</v>
      </c>
      <c r="AM2159" s="115">
        <v>46130</v>
      </c>
      <c r="AN2159" s="115">
        <v>46128</v>
      </c>
      <c r="AO2159" s="81">
        <f>IF(AH2159&lt;AG2159,IF(AH2159=0,"",AH2159-1),IF(AG2159=0,"",AG2159-1))</f>
        <v>46103.625</v>
      </c>
      <c r="AP2159" s="81">
        <f>IF(AH2159&lt;AG2159,IF(AH2159=0,"",AH2159),IF(AG2159=0,"",AG2159))</f>
        <v>46104.625</v>
      </c>
      <c r="AQ2159" s="81">
        <f>IF(AH2159&lt;AG2159,IF(AH2159=0,"",AH2159),IF(AG2159=0,"",AG2159))</f>
        <v>46104.625</v>
      </c>
      <c r="AR2159" s="81">
        <f>IF(AI2159=0,"",IF(AI2159&lt;AJ2159,AJ2159+1,AI2159+1))</f>
        <v>46114</v>
      </c>
      <c r="AS2159" s="81">
        <f>IF(AI2159=0,"",IF(AE2159=0,IF(AJ2159=0,AI2159+2,AJ2159+2),AE2159+2))</f>
        <v>46115</v>
      </c>
      <c r="AT2159" s="81">
        <f>IF(AI2159=0,"",IF(AI2159&lt;AJ2159,AJ2159+1,AI2159+1))</f>
        <v>46114</v>
      </c>
      <c r="AU2159" s="82" t="s">
        <v>6196</v>
      </c>
      <c r="AV2159" s="134">
        <v>46100</v>
      </c>
      <c r="AW2159" s="85" t="s">
        <v>7772</v>
      </c>
      <c r="AX2159" s="85" t="s">
        <v>7773</v>
      </c>
      <c r="AY2159" s="75"/>
      <c r="AZ2159" s="83"/>
      <c r="BA2159" s="75"/>
      <c r="BB2159" s="75"/>
      <c r="BC2159" s="75"/>
      <c r="BD2159" s="75"/>
      <c r="BE2159" s="74"/>
      <c r="BF2159" s="75"/>
      <c r="BG2159" s="75"/>
      <c r="BH2159" s="75"/>
      <c r="BI2159" s="75"/>
      <c r="BJ2159" s="75"/>
      <c r="BK2159" s="75"/>
      <c r="BL2159" s="75"/>
      <c r="BM2159" s="75"/>
      <c r="BN2159" s="75"/>
      <c r="BO2159" s="75"/>
      <c r="BP2159" s="75"/>
      <c r="BQ2159" s="75"/>
      <c r="BR2159" s="75"/>
      <c r="BS2159" s="75"/>
      <c r="BT2159" s="75">
        <f>IF(COUNTIF($C$3:C2159, C2159)=1, 1, 0)</f>
        <v>1</v>
      </c>
      <c r="BU2159" s="220">
        <v>29248</v>
      </c>
      <c r="BV2159" s="74">
        <v>46129</v>
      </c>
      <c r="BW2159" s="85"/>
      <c r="BX2159" s="85"/>
      <c r="BY2159" s="86"/>
      <c r="BZ2159" s="87">
        <f t="shared" si="671"/>
        <v>12</v>
      </c>
      <c r="CA2159" s="22" t="s">
        <v>7774</v>
      </c>
      <c r="CB2159" s="88">
        <f t="shared" si="678"/>
        <v>16</v>
      </c>
      <c r="CC2159" s="89"/>
      <c r="CE2159" s="87">
        <f t="shared" si="661"/>
        <v>4</v>
      </c>
      <c r="CF2159" s="90">
        <v>26242000</v>
      </c>
      <c r="CG2159" s="90">
        <v>4592350</v>
      </c>
      <c r="CH2159" s="90">
        <v>30834350</v>
      </c>
      <c r="CI2159" s="22">
        <v>26242</v>
      </c>
      <c r="CJ2159" s="87">
        <f t="shared" si="662"/>
        <v>3</v>
      </c>
      <c r="CK2159" s="87">
        <f t="shared" si="663"/>
        <v>12</v>
      </c>
      <c r="CM2159" s="22" t="str">
        <f t="shared" ref="CM2159:CM2198" si="679">IF(OR(Z2159="COSU",Z2159="EGLV",Z2159="MAEU",Z2159="REGU",Z2159="HLCU",Z2159="OOLU",Z2159="ONEY"),
    IF(Z2159="COSU","1C26TAB",
    IF(Z2159="EGLV","1C26TAA",
    IF(Z2159="MAEU","1C26TML",
    IF(Z2159="REGU","1C26TAA",
    IF(Z2159="HLCU","1C26THC",
    IF(Z2159="OOLU","1C26TAR",
    IF(Z2159="ONEY","1K26TAD",""))))))) &amp; "^" &amp; BU2159,
    BU2159)</f>
        <v>1C26TAA^29248</v>
      </c>
    </row>
    <row r="2160" spans="1:91" ht="14.45" customHeight="1" x14ac:dyDescent="0.25">
      <c r="A2160" s="69"/>
      <c r="B2160" s="260" t="s">
        <v>6003</v>
      </c>
      <c r="C2160" s="533">
        <v>235600455820</v>
      </c>
      <c r="D2160" s="106">
        <v>145726109</v>
      </c>
      <c r="E2160" s="73">
        <v>5320008030</v>
      </c>
      <c r="F2160" s="74">
        <v>46118</v>
      </c>
      <c r="G2160" s="75" t="s">
        <v>139</v>
      </c>
      <c r="H2160" s="75" t="s">
        <v>140</v>
      </c>
      <c r="I2160" s="75" t="s">
        <v>105</v>
      </c>
      <c r="J2160" s="75" t="s">
        <v>125</v>
      </c>
      <c r="K2160" s="75" t="s">
        <v>242</v>
      </c>
      <c r="L2160" s="74">
        <v>46143</v>
      </c>
      <c r="M2160" s="73">
        <v>20</v>
      </c>
      <c r="N2160" s="75" t="s">
        <v>7775</v>
      </c>
      <c r="O2160" s="75" t="s">
        <v>7776</v>
      </c>
      <c r="P2160" s="75">
        <v>2830051378</v>
      </c>
      <c r="Q2160" s="74">
        <v>46118</v>
      </c>
      <c r="R2160" s="75">
        <v>1209400267</v>
      </c>
      <c r="S2160" s="75">
        <v>224416797</v>
      </c>
      <c r="T2160" s="74">
        <v>46118</v>
      </c>
      <c r="U2160" s="76">
        <v>5902.4920000000002</v>
      </c>
      <c r="V2160" s="76">
        <v>5751.23</v>
      </c>
      <c r="W2160" s="75">
        <v>7</v>
      </c>
      <c r="X2160" s="75">
        <v>3</v>
      </c>
      <c r="Y2160" s="250">
        <v>235600455820</v>
      </c>
      <c r="Z2160" s="82" t="s">
        <v>128</v>
      </c>
      <c r="AA2160" s="75" t="s">
        <v>183</v>
      </c>
      <c r="AB2160" s="75" t="s">
        <v>7777</v>
      </c>
      <c r="AC2160" s="533">
        <v>235600455820</v>
      </c>
      <c r="AD2160" s="182" t="s">
        <v>113</v>
      </c>
      <c r="AE2160" s="115">
        <v>46125</v>
      </c>
      <c r="AF2160" s="269">
        <v>46121.875</v>
      </c>
      <c r="AG2160" s="269">
        <v>46122.5</v>
      </c>
      <c r="AH2160" s="269">
        <v>46121.583333333336</v>
      </c>
      <c r="AI2160" s="115">
        <v>46121</v>
      </c>
      <c r="AJ2160" s="115">
        <v>46123</v>
      </c>
      <c r="AK2160" s="115">
        <v>46124</v>
      </c>
      <c r="AL2160" s="115">
        <v>46131</v>
      </c>
      <c r="AM2160" s="115">
        <v>46138</v>
      </c>
      <c r="AN2160" s="75">
        <f t="shared" ref="AN2160:AN2166" si="680">IF(AM2160=0,AL2160-L2160,AM2160-L2160)</f>
        <v>-5</v>
      </c>
      <c r="AO2160" s="534" t="s">
        <v>121</v>
      </c>
      <c r="AP2160" s="534" t="s">
        <v>121</v>
      </c>
      <c r="AQ2160" s="534" t="s">
        <v>121</v>
      </c>
      <c r="AR2160" s="534" t="s">
        <v>121</v>
      </c>
      <c r="AS2160" s="534" t="s">
        <v>121</v>
      </c>
      <c r="AT2160" s="534" t="s">
        <v>121</v>
      </c>
      <c r="AU2160" s="82" t="s">
        <v>6241</v>
      </c>
      <c r="AV2160" s="134">
        <v>46118</v>
      </c>
      <c r="AW2160" s="85" t="e">
        <v>#N/A</v>
      </c>
      <c r="AX2160" s="85" t="e">
        <v>#N/A</v>
      </c>
      <c r="AY2160" s="75"/>
      <c r="AZ2160" s="83"/>
      <c r="BA2160" s="75"/>
      <c r="BB2160" s="75"/>
      <c r="BC2160" s="75"/>
      <c r="BD2160" s="75"/>
      <c r="BE2160" s="74"/>
      <c r="BF2160" s="75"/>
      <c r="BG2160" s="75"/>
      <c r="BH2160" s="75"/>
      <c r="BI2160" s="75"/>
      <c r="BJ2160" s="75"/>
      <c r="BK2160" s="75"/>
      <c r="BL2160" s="75"/>
      <c r="BM2160" s="75"/>
      <c r="BN2160" s="75"/>
      <c r="BO2160" s="75"/>
      <c r="BP2160" s="75"/>
      <c r="BQ2160" s="75"/>
      <c r="BR2160" s="75"/>
      <c r="BS2160" s="75"/>
      <c r="BT2160" s="75">
        <f>IF(COUNTIF($C$3:C2160, C2160)=1, 1, 0)</f>
        <v>1</v>
      </c>
      <c r="BU2160" s="192" t="s">
        <v>7778</v>
      </c>
      <c r="BV2160" s="74">
        <v>46125</v>
      </c>
      <c r="BW2160" s="85"/>
      <c r="BX2160" s="85"/>
      <c r="BY2160" s="86"/>
      <c r="BZ2160" s="87">
        <f t="shared" si="671"/>
        <v>15</v>
      </c>
      <c r="CB2160" s="88">
        <f t="shared" si="678"/>
        <v>16</v>
      </c>
      <c r="CC2160" s="89"/>
      <c r="CE2160" s="87">
        <f t="shared" si="661"/>
        <v>4</v>
      </c>
      <c r="CF2160" s="90">
        <v>17063150</v>
      </c>
      <c r="CG2160" s="90"/>
      <c r="CH2160" s="90">
        <v>17063150</v>
      </c>
      <c r="CI2160" s="91">
        <v>26251</v>
      </c>
      <c r="CJ2160" s="87">
        <f t="shared" si="662"/>
        <v>4</v>
      </c>
      <c r="CK2160" s="87">
        <f t="shared" si="663"/>
        <v>15</v>
      </c>
      <c r="CL2160" s="22" t="s">
        <v>6276</v>
      </c>
      <c r="CM2160" s="22" t="str">
        <f t="shared" si="679"/>
        <v>1C26TAA^102013</v>
      </c>
    </row>
    <row r="2161" spans="1:91" ht="14.45" customHeight="1" x14ac:dyDescent="0.25">
      <c r="A2161" s="69"/>
      <c r="B2161" s="260" t="s">
        <v>6003</v>
      </c>
      <c r="C2161" s="533">
        <v>235600455820</v>
      </c>
      <c r="D2161" s="106">
        <v>145727174</v>
      </c>
      <c r="E2161" s="73">
        <v>5320008030</v>
      </c>
      <c r="F2161" s="74">
        <v>46118</v>
      </c>
      <c r="G2161" s="75" t="s">
        <v>139</v>
      </c>
      <c r="H2161" s="75" t="s">
        <v>140</v>
      </c>
      <c r="I2161" s="75" t="s">
        <v>105</v>
      </c>
      <c r="J2161" s="75" t="s">
        <v>125</v>
      </c>
      <c r="K2161" s="75" t="s">
        <v>242</v>
      </c>
      <c r="L2161" s="74">
        <v>46146</v>
      </c>
      <c r="M2161" s="73">
        <v>0</v>
      </c>
      <c r="N2161" s="75" t="s">
        <v>7775</v>
      </c>
      <c r="O2161" s="75" t="s">
        <v>7776</v>
      </c>
      <c r="P2161" s="75">
        <v>2830051379</v>
      </c>
      <c r="Q2161" s="74">
        <v>46118</v>
      </c>
      <c r="R2161" s="75">
        <v>1209400268</v>
      </c>
      <c r="S2161" s="75">
        <v>224416793</v>
      </c>
      <c r="T2161" s="74">
        <v>46118</v>
      </c>
      <c r="U2161" s="76">
        <v>2925.92</v>
      </c>
      <c r="V2161" s="76">
        <v>2852.0120000000002</v>
      </c>
      <c r="W2161" s="75">
        <v>5</v>
      </c>
      <c r="X2161" s="75">
        <v>1</v>
      </c>
      <c r="Y2161" s="250">
        <v>235600455820</v>
      </c>
      <c r="Z2161" s="82" t="s">
        <v>128</v>
      </c>
      <c r="AA2161" s="75" t="s">
        <v>183</v>
      </c>
      <c r="AB2161" s="75" t="s">
        <v>7777</v>
      </c>
      <c r="AC2161" s="533">
        <v>235600455820</v>
      </c>
      <c r="AD2161" s="182" t="s">
        <v>113</v>
      </c>
      <c r="AE2161" s="115">
        <v>46125</v>
      </c>
      <c r="AF2161" s="269">
        <v>46121.875</v>
      </c>
      <c r="AG2161" s="269">
        <v>46122.5</v>
      </c>
      <c r="AH2161" s="269">
        <v>46121.583333333336</v>
      </c>
      <c r="AI2161" s="115">
        <v>46121</v>
      </c>
      <c r="AJ2161" s="115">
        <v>46123</v>
      </c>
      <c r="AK2161" s="115">
        <v>46124</v>
      </c>
      <c r="AL2161" s="115">
        <v>46131</v>
      </c>
      <c r="AM2161" s="115">
        <v>46138</v>
      </c>
      <c r="AN2161" s="75">
        <f t="shared" si="680"/>
        <v>-8</v>
      </c>
      <c r="AO2161" s="534" t="s">
        <v>121</v>
      </c>
      <c r="AP2161" s="534" t="s">
        <v>121</v>
      </c>
      <c r="AQ2161" s="534" t="s">
        <v>121</v>
      </c>
      <c r="AR2161" s="534" t="s">
        <v>121</v>
      </c>
      <c r="AS2161" s="534" t="s">
        <v>121</v>
      </c>
      <c r="AT2161" s="534" t="s">
        <v>121</v>
      </c>
      <c r="AU2161" s="82" t="s">
        <v>6241</v>
      </c>
      <c r="AV2161" s="134">
        <v>46118</v>
      </c>
      <c r="AW2161" s="85" t="e">
        <v>#N/A</v>
      </c>
      <c r="AX2161" s="85" t="e">
        <v>#N/A</v>
      </c>
      <c r="AY2161" s="75"/>
      <c r="AZ2161" s="83"/>
      <c r="BA2161" s="75"/>
      <c r="BB2161" s="75"/>
      <c r="BC2161" s="75"/>
      <c r="BD2161" s="75"/>
      <c r="BE2161" s="74"/>
      <c r="BF2161" s="75"/>
      <c r="BG2161" s="75"/>
      <c r="BH2161" s="75"/>
      <c r="BI2161" s="75"/>
      <c r="BJ2161" s="75"/>
      <c r="BK2161" s="75"/>
      <c r="BL2161" s="75"/>
      <c r="BM2161" s="75"/>
      <c r="BN2161" s="75"/>
      <c r="BO2161" s="75"/>
      <c r="BP2161" s="75"/>
      <c r="BQ2161" s="75"/>
      <c r="BR2161" s="75"/>
      <c r="BS2161" s="75"/>
      <c r="BT2161" s="75">
        <f>IF(COUNTIF($C$3:C2161, C2161)=1, 1, 0)</f>
        <v>0</v>
      </c>
      <c r="BU2161" s="192" t="s">
        <v>7778</v>
      </c>
      <c r="BV2161" s="74">
        <v>46125</v>
      </c>
      <c r="BW2161" s="85"/>
      <c r="BX2161" s="85"/>
      <c r="BY2161" s="86"/>
      <c r="BZ2161" s="87">
        <f t="shared" si="671"/>
        <v>15</v>
      </c>
      <c r="CB2161" s="88">
        <f t="shared" si="678"/>
        <v>16</v>
      </c>
      <c r="CC2161" s="89"/>
      <c r="CE2161" s="87">
        <f t="shared" si="661"/>
        <v>4</v>
      </c>
      <c r="CF2161" s="90"/>
      <c r="CG2161" s="90"/>
      <c r="CH2161" s="90"/>
      <c r="CJ2161" s="87">
        <f t="shared" si="662"/>
        <v>4</v>
      </c>
      <c r="CK2161" s="87">
        <f t="shared" si="663"/>
        <v>15</v>
      </c>
      <c r="CL2161" s="22" t="s">
        <v>6276</v>
      </c>
      <c r="CM2161" s="22" t="str">
        <f t="shared" si="679"/>
        <v>1C26TAA^102013</v>
      </c>
    </row>
    <row r="2162" spans="1:91" ht="14.45" customHeight="1" x14ac:dyDescent="0.25">
      <c r="A2162" s="69"/>
      <c r="B2162" s="220" t="s">
        <v>6497</v>
      </c>
      <c r="C2162" s="98">
        <v>235600455978</v>
      </c>
      <c r="D2162" s="106">
        <v>145763943</v>
      </c>
      <c r="E2162" s="73"/>
      <c r="F2162" s="74">
        <v>46125</v>
      </c>
      <c r="G2162" s="75" t="s">
        <v>3370</v>
      </c>
      <c r="H2162" s="75" t="s">
        <v>140</v>
      </c>
      <c r="I2162" s="75" t="s">
        <v>105</v>
      </c>
      <c r="J2162" s="75" t="s">
        <v>125</v>
      </c>
      <c r="K2162" s="75" t="s">
        <v>242</v>
      </c>
      <c r="L2162" s="74">
        <v>46152</v>
      </c>
      <c r="M2162" s="73">
        <v>40</v>
      </c>
      <c r="N2162" s="268" t="s">
        <v>7779</v>
      </c>
      <c r="O2162" s="268" t="s">
        <v>7780</v>
      </c>
      <c r="P2162" s="75">
        <v>2830051794</v>
      </c>
      <c r="Q2162" s="74">
        <v>46125</v>
      </c>
      <c r="R2162" s="75">
        <v>1209402292</v>
      </c>
      <c r="S2162" s="75">
        <v>224446189</v>
      </c>
      <c r="T2162" s="74">
        <v>46125</v>
      </c>
      <c r="U2162" s="76">
        <v>17536.580000000002</v>
      </c>
      <c r="V2162" s="76">
        <v>16951.928</v>
      </c>
      <c r="W2162" s="75">
        <v>22</v>
      </c>
      <c r="X2162" s="75">
        <v>6</v>
      </c>
      <c r="Y2162" s="98">
        <v>235600455978</v>
      </c>
      <c r="Z2162" s="82" t="s">
        <v>128</v>
      </c>
      <c r="AA2162" s="75" t="s">
        <v>7781</v>
      </c>
      <c r="AB2162" s="75" t="s">
        <v>7782</v>
      </c>
      <c r="AC2162" s="98">
        <v>235600455978</v>
      </c>
      <c r="AD2162" s="182" t="s">
        <v>113</v>
      </c>
      <c r="AE2162" s="99">
        <v>46132</v>
      </c>
      <c r="AF2162" s="269">
        <v>46130.125</v>
      </c>
      <c r="AG2162" s="269">
        <v>46129.5</v>
      </c>
      <c r="AH2162" s="269">
        <v>46129.333333333336</v>
      </c>
      <c r="AI2162" s="115">
        <v>46129</v>
      </c>
      <c r="AJ2162" s="115">
        <v>46131</v>
      </c>
      <c r="AK2162" s="115">
        <v>46131</v>
      </c>
      <c r="AL2162" s="115">
        <v>46138</v>
      </c>
      <c r="AM2162" s="74"/>
      <c r="AN2162" s="75">
        <f t="shared" si="680"/>
        <v>-14</v>
      </c>
      <c r="AO2162" s="81">
        <f t="shared" ref="AO2162:AO2168" si="681">IF(AH2162&lt;AG2162,IF(AH2162=0,"",AH2162-1),IF(AG2162=0,"",AG2162-1))</f>
        <v>46128.333333333336</v>
      </c>
      <c r="AP2162" s="81">
        <f t="shared" ref="AP2162:AP2168" si="682">IF(AH2162&lt;AG2162,IF(AH2162=0,"",AH2162),IF(AG2162=0,"",AG2162))</f>
        <v>46129.333333333336</v>
      </c>
      <c r="AQ2162" s="81">
        <f t="shared" ref="AQ2162:AQ2168" si="683">IF(AH2162&lt;AG2162,IF(AH2162=0,"",AH2162),IF(AG2162=0,"",AG2162))</f>
        <v>46129.333333333336</v>
      </c>
      <c r="AR2162" s="81">
        <f t="shared" ref="AR2162:AR2168" si="684">IF(AI2162=0,"",IF(AI2162&lt;AJ2162,AJ2162+1,AI2162+1))</f>
        <v>46132</v>
      </c>
      <c r="AS2162" s="81">
        <f t="shared" ref="AS2162:AS2168" si="685">IF(AI2162=0,"",IF(AE2162=0,IF(AJ2162=0,AI2162+2,AJ2162+2),AE2162+2))</f>
        <v>46134</v>
      </c>
      <c r="AT2162" s="81">
        <f t="shared" ref="AT2162:AT2168" si="686">IF(AI2162=0,"",IF(AI2162&lt;AJ2162,AJ2162+1,AI2162+1))</f>
        <v>46132</v>
      </c>
      <c r="AU2162" s="82"/>
      <c r="AV2162" s="134">
        <v>46125</v>
      </c>
      <c r="AW2162" s="85" t="e">
        <v>#N/A</v>
      </c>
      <c r="AX2162" s="85" t="e">
        <v>#N/A</v>
      </c>
      <c r="AY2162" s="75"/>
      <c r="AZ2162" s="83"/>
      <c r="BA2162" s="75"/>
      <c r="BB2162" s="75"/>
      <c r="BC2162" s="75"/>
      <c r="BD2162" s="75"/>
      <c r="BE2162" s="74"/>
      <c r="BF2162" s="75"/>
      <c r="BG2162" s="75"/>
      <c r="BH2162" s="75"/>
      <c r="BI2162" s="75"/>
      <c r="BJ2162" s="75"/>
      <c r="BK2162" s="75"/>
      <c r="BL2162" s="75"/>
      <c r="BM2162" s="75"/>
      <c r="BN2162" s="75"/>
      <c r="BO2162" s="75"/>
      <c r="BP2162" s="75"/>
      <c r="BQ2162" s="75"/>
      <c r="BR2162" s="75"/>
      <c r="BS2162" s="75"/>
      <c r="BT2162" s="75">
        <f>IF(COUNTIF($C$3:C2162, C2162)=1, 1, 0)</f>
        <v>1</v>
      </c>
      <c r="BU2162" s="84"/>
      <c r="BV2162" s="74"/>
      <c r="BW2162" s="85"/>
      <c r="BX2162" s="85"/>
      <c r="BY2162" s="86"/>
      <c r="BZ2162" s="87">
        <f t="shared" si="671"/>
        <v>16</v>
      </c>
      <c r="CB2162" s="88">
        <f t="shared" si="678"/>
        <v>0</v>
      </c>
      <c r="CC2162" s="89"/>
      <c r="CE2162" s="87">
        <f t="shared" si="661"/>
        <v>4</v>
      </c>
      <c r="CF2162" s="90">
        <v>31497600</v>
      </c>
      <c r="CG2162" s="90"/>
      <c r="CH2162" s="90">
        <v>31497600</v>
      </c>
      <c r="CI2162" s="22">
        <v>26248</v>
      </c>
      <c r="CJ2162" s="87">
        <f t="shared" si="662"/>
        <v>4</v>
      </c>
      <c r="CK2162" s="87">
        <f t="shared" si="663"/>
        <v>16</v>
      </c>
      <c r="CM2162" s="22" t="str">
        <f t="shared" si="679"/>
        <v>1C26TAA^</v>
      </c>
    </row>
    <row r="2163" spans="1:91" ht="14.45" customHeight="1" x14ac:dyDescent="0.25">
      <c r="A2163" s="69"/>
      <c r="B2163" s="220" t="s">
        <v>6497</v>
      </c>
      <c r="C2163" s="98">
        <v>235600455978</v>
      </c>
      <c r="D2163" s="106">
        <v>145763956</v>
      </c>
      <c r="E2163" s="73"/>
      <c r="F2163" s="74">
        <v>46125</v>
      </c>
      <c r="G2163" s="75" t="s">
        <v>3370</v>
      </c>
      <c r="H2163" s="75" t="s">
        <v>140</v>
      </c>
      <c r="I2163" s="75" t="s">
        <v>105</v>
      </c>
      <c r="J2163" s="75" t="s">
        <v>125</v>
      </c>
      <c r="K2163" s="75" t="s">
        <v>242</v>
      </c>
      <c r="L2163" s="74">
        <v>46152</v>
      </c>
      <c r="M2163" s="73">
        <v>40</v>
      </c>
      <c r="N2163" s="268" t="s">
        <v>7783</v>
      </c>
      <c r="O2163" s="268" t="s">
        <v>7784</v>
      </c>
      <c r="P2163" s="75">
        <v>2830051799</v>
      </c>
      <c r="Q2163" s="74">
        <v>46125</v>
      </c>
      <c r="R2163" s="75">
        <v>1209402300</v>
      </c>
      <c r="S2163" s="75">
        <v>224444928</v>
      </c>
      <c r="T2163" s="74">
        <v>46125</v>
      </c>
      <c r="U2163" s="76">
        <v>16795.107</v>
      </c>
      <c r="V2163" s="76">
        <v>16234.939</v>
      </c>
      <c r="W2163" s="75">
        <v>22</v>
      </c>
      <c r="X2163" s="75">
        <v>6</v>
      </c>
      <c r="Y2163" s="98">
        <v>235600455960</v>
      </c>
      <c r="Z2163" s="82" t="s">
        <v>128</v>
      </c>
      <c r="AA2163" s="75" t="s">
        <v>7781</v>
      </c>
      <c r="AB2163" s="75" t="s">
        <v>7782</v>
      </c>
      <c r="AC2163" s="98">
        <v>235600455978</v>
      </c>
      <c r="AD2163" s="182" t="s">
        <v>113</v>
      </c>
      <c r="AE2163" s="99">
        <v>46132</v>
      </c>
      <c r="AF2163" s="269">
        <v>46130.125</v>
      </c>
      <c r="AG2163" s="269">
        <v>46129.5</v>
      </c>
      <c r="AH2163" s="269">
        <v>46129.333333333336</v>
      </c>
      <c r="AI2163" s="115">
        <v>46129</v>
      </c>
      <c r="AJ2163" s="115">
        <v>46131</v>
      </c>
      <c r="AK2163" s="115">
        <v>46131</v>
      </c>
      <c r="AL2163" s="115">
        <v>46138</v>
      </c>
      <c r="AM2163" s="74"/>
      <c r="AN2163" s="75">
        <f t="shared" si="680"/>
        <v>-14</v>
      </c>
      <c r="AO2163" s="81">
        <f t="shared" si="681"/>
        <v>46128.333333333336</v>
      </c>
      <c r="AP2163" s="81">
        <f t="shared" si="682"/>
        <v>46129.333333333336</v>
      </c>
      <c r="AQ2163" s="81">
        <f t="shared" si="683"/>
        <v>46129.333333333336</v>
      </c>
      <c r="AR2163" s="81">
        <f t="shared" si="684"/>
        <v>46132</v>
      </c>
      <c r="AS2163" s="81">
        <f t="shared" si="685"/>
        <v>46134</v>
      </c>
      <c r="AT2163" s="81">
        <f t="shared" si="686"/>
        <v>46132</v>
      </c>
      <c r="AU2163" s="82"/>
      <c r="AV2163" s="134">
        <v>46125</v>
      </c>
      <c r="AW2163" s="85" t="e">
        <v>#N/A</v>
      </c>
      <c r="AX2163" s="85" t="e">
        <v>#N/A</v>
      </c>
      <c r="AY2163" s="75"/>
      <c r="AZ2163" s="83"/>
      <c r="BA2163" s="75"/>
      <c r="BB2163" s="75"/>
      <c r="BC2163" s="75"/>
      <c r="BD2163" s="75"/>
      <c r="BE2163" s="74"/>
      <c r="BF2163" s="75"/>
      <c r="BG2163" s="75"/>
      <c r="BH2163" s="75"/>
      <c r="BI2163" s="75"/>
      <c r="BJ2163" s="75"/>
      <c r="BK2163" s="75"/>
      <c r="BL2163" s="75"/>
      <c r="BM2163" s="75"/>
      <c r="BN2163" s="75"/>
      <c r="BO2163" s="75"/>
      <c r="BP2163" s="75"/>
      <c r="BQ2163" s="75"/>
      <c r="BR2163" s="75"/>
      <c r="BS2163" s="75"/>
      <c r="BT2163" s="75">
        <f>IF(COUNTIF($C$3:C2163, C2163)=1, 1, 0)</f>
        <v>0</v>
      </c>
      <c r="BU2163" s="84"/>
      <c r="BV2163" s="74"/>
      <c r="BW2163" s="85"/>
      <c r="BX2163" s="85"/>
      <c r="BY2163" s="86"/>
      <c r="BZ2163" s="87">
        <f t="shared" si="671"/>
        <v>16</v>
      </c>
      <c r="CB2163" s="88">
        <f t="shared" si="678"/>
        <v>0</v>
      </c>
      <c r="CC2163" s="89"/>
      <c r="CE2163" s="87">
        <f t="shared" si="661"/>
        <v>4</v>
      </c>
      <c r="CF2163" s="90">
        <v>31497600</v>
      </c>
      <c r="CG2163" s="90"/>
      <c r="CH2163" s="90">
        <v>31497600</v>
      </c>
      <c r="CI2163" s="22">
        <v>26248</v>
      </c>
      <c r="CJ2163" s="87">
        <f t="shared" si="662"/>
        <v>4</v>
      </c>
      <c r="CK2163" s="87">
        <f t="shared" si="663"/>
        <v>16</v>
      </c>
      <c r="CM2163" s="22" t="str">
        <f t="shared" si="679"/>
        <v>1C26TAA^</v>
      </c>
    </row>
    <row r="2164" spans="1:91" ht="14.45" customHeight="1" x14ac:dyDescent="0.25">
      <c r="A2164" s="69"/>
      <c r="B2164" s="220" t="s">
        <v>6497</v>
      </c>
      <c r="C2164" s="98">
        <v>235600455978</v>
      </c>
      <c r="D2164" s="106">
        <v>145763961</v>
      </c>
      <c r="E2164" s="73"/>
      <c r="F2164" s="74">
        <v>46125</v>
      </c>
      <c r="G2164" s="75" t="s">
        <v>3370</v>
      </c>
      <c r="H2164" s="75" t="s">
        <v>140</v>
      </c>
      <c r="I2164" s="75" t="s">
        <v>105</v>
      </c>
      <c r="J2164" s="75" t="s">
        <v>125</v>
      </c>
      <c r="K2164" s="75" t="s">
        <v>242</v>
      </c>
      <c r="L2164" s="74">
        <v>46152</v>
      </c>
      <c r="M2164" s="73">
        <v>40</v>
      </c>
      <c r="N2164" s="268" t="s">
        <v>7785</v>
      </c>
      <c r="O2164" s="268" t="s">
        <v>7786</v>
      </c>
      <c r="P2164" s="75">
        <v>2830051807</v>
      </c>
      <c r="Q2164" s="74">
        <v>46125</v>
      </c>
      <c r="R2164" s="75">
        <v>1209402348</v>
      </c>
      <c r="S2164" s="75">
        <v>224446213</v>
      </c>
      <c r="T2164" s="74">
        <v>46125</v>
      </c>
      <c r="U2164" s="76">
        <v>17505.999</v>
      </c>
      <c r="V2164" s="76">
        <v>16924.662</v>
      </c>
      <c r="W2164" s="75">
        <v>21</v>
      </c>
      <c r="X2164" s="75">
        <v>6</v>
      </c>
      <c r="Y2164" s="98">
        <v>235600455952</v>
      </c>
      <c r="Z2164" s="82" t="s">
        <v>128</v>
      </c>
      <c r="AA2164" s="75" t="s">
        <v>7781</v>
      </c>
      <c r="AB2164" s="75" t="s">
        <v>7782</v>
      </c>
      <c r="AC2164" s="98">
        <v>235600455978</v>
      </c>
      <c r="AD2164" s="182" t="s">
        <v>113</v>
      </c>
      <c r="AE2164" s="99">
        <v>46132</v>
      </c>
      <c r="AF2164" s="269">
        <v>46130.125</v>
      </c>
      <c r="AG2164" s="269">
        <v>46129.5</v>
      </c>
      <c r="AH2164" s="269">
        <v>46129.333333333336</v>
      </c>
      <c r="AI2164" s="115">
        <v>46129</v>
      </c>
      <c r="AJ2164" s="115">
        <v>46131</v>
      </c>
      <c r="AK2164" s="115">
        <v>46131</v>
      </c>
      <c r="AL2164" s="115">
        <v>46138</v>
      </c>
      <c r="AM2164" s="74"/>
      <c r="AN2164" s="75">
        <f t="shared" si="680"/>
        <v>-14</v>
      </c>
      <c r="AO2164" s="81">
        <f t="shared" si="681"/>
        <v>46128.333333333336</v>
      </c>
      <c r="AP2164" s="81">
        <f t="shared" si="682"/>
        <v>46129.333333333336</v>
      </c>
      <c r="AQ2164" s="81">
        <f t="shared" si="683"/>
        <v>46129.333333333336</v>
      </c>
      <c r="AR2164" s="81">
        <f t="shared" si="684"/>
        <v>46132</v>
      </c>
      <c r="AS2164" s="81">
        <f t="shared" si="685"/>
        <v>46134</v>
      </c>
      <c r="AT2164" s="81">
        <f t="shared" si="686"/>
        <v>46132</v>
      </c>
      <c r="AU2164" s="82"/>
      <c r="AV2164" s="134">
        <v>46125</v>
      </c>
      <c r="AW2164" s="85" t="e">
        <v>#N/A</v>
      </c>
      <c r="AX2164" s="85" t="e">
        <v>#N/A</v>
      </c>
      <c r="AY2164" s="75"/>
      <c r="AZ2164" s="83"/>
      <c r="BA2164" s="75"/>
      <c r="BB2164" s="75"/>
      <c r="BC2164" s="75"/>
      <c r="BD2164" s="75"/>
      <c r="BE2164" s="74"/>
      <c r="BF2164" s="75"/>
      <c r="BG2164" s="75"/>
      <c r="BH2164" s="75"/>
      <c r="BI2164" s="75"/>
      <c r="BJ2164" s="75"/>
      <c r="BK2164" s="75"/>
      <c r="BL2164" s="75"/>
      <c r="BM2164" s="75"/>
      <c r="BN2164" s="75"/>
      <c r="BO2164" s="75"/>
      <c r="BP2164" s="75"/>
      <c r="BQ2164" s="75"/>
      <c r="BR2164" s="75"/>
      <c r="BS2164" s="75"/>
      <c r="BT2164" s="75">
        <f>IF(COUNTIF($C$3:C2164, C2164)=1, 1, 0)</f>
        <v>0</v>
      </c>
      <c r="BU2164" s="84"/>
      <c r="BV2164" s="74"/>
      <c r="BW2164" s="85"/>
      <c r="BX2164" s="85"/>
      <c r="BY2164" s="86"/>
      <c r="BZ2164" s="87">
        <f t="shared" si="671"/>
        <v>16</v>
      </c>
      <c r="CB2164" s="88">
        <f t="shared" si="678"/>
        <v>0</v>
      </c>
      <c r="CC2164" s="89"/>
      <c r="CE2164" s="87">
        <f t="shared" si="661"/>
        <v>4</v>
      </c>
      <c r="CF2164" s="90">
        <v>31497600</v>
      </c>
      <c r="CG2164" s="90"/>
      <c r="CH2164" s="90">
        <v>31497600</v>
      </c>
      <c r="CI2164" s="22">
        <v>26248</v>
      </c>
      <c r="CJ2164" s="87">
        <f t="shared" si="662"/>
        <v>4</v>
      </c>
      <c r="CK2164" s="87">
        <f t="shared" si="663"/>
        <v>16</v>
      </c>
      <c r="CM2164" s="22" t="str">
        <f t="shared" si="679"/>
        <v>1C26TAA^</v>
      </c>
    </row>
    <row r="2165" spans="1:91" ht="14.45" customHeight="1" x14ac:dyDescent="0.25">
      <c r="A2165" s="69"/>
      <c r="B2165" s="220" t="s">
        <v>6497</v>
      </c>
      <c r="C2165" s="98">
        <v>235600455943</v>
      </c>
      <c r="D2165" s="106">
        <v>145764004</v>
      </c>
      <c r="E2165" s="73"/>
      <c r="F2165" s="74">
        <v>46125</v>
      </c>
      <c r="G2165" s="75" t="s">
        <v>3370</v>
      </c>
      <c r="H2165" s="75" t="s">
        <v>140</v>
      </c>
      <c r="I2165" s="75" t="s">
        <v>105</v>
      </c>
      <c r="J2165" s="75" t="s">
        <v>125</v>
      </c>
      <c r="K2165" s="75" t="s">
        <v>242</v>
      </c>
      <c r="L2165" s="74">
        <v>46152</v>
      </c>
      <c r="M2165" s="73">
        <v>40</v>
      </c>
      <c r="N2165" s="268" t="s">
        <v>7787</v>
      </c>
      <c r="O2165" s="268" t="s">
        <v>7788</v>
      </c>
      <c r="P2165" s="75">
        <v>2830051805</v>
      </c>
      <c r="Q2165" s="74">
        <v>46125</v>
      </c>
      <c r="R2165" s="75">
        <v>1209402340</v>
      </c>
      <c r="S2165" s="75">
        <v>224446214</v>
      </c>
      <c r="T2165" s="74">
        <v>46125</v>
      </c>
      <c r="U2165" s="76">
        <v>14624.894</v>
      </c>
      <c r="V2165" s="76">
        <v>14135.174000000001</v>
      </c>
      <c r="W2165" s="75">
        <v>18</v>
      </c>
      <c r="X2165" s="75">
        <v>6</v>
      </c>
      <c r="Y2165" s="98">
        <v>235600455943</v>
      </c>
      <c r="Z2165" s="82" t="s">
        <v>128</v>
      </c>
      <c r="AA2165" s="75" t="s">
        <v>7781</v>
      </c>
      <c r="AB2165" s="75" t="s">
        <v>7782</v>
      </c>
      <c r="AC2165" s="98">
        <v>235600455943</v>
      </c>
      <c r="AD2165" s="182" t="s">
        <v>113</v>
      </c>
      <c r="AE2165" s="99">
        <v>46132</v>
      </c>
      <c r="AF2165" s="269">
        <v>46130.125</v>
      </c>
      <c r="AG2165" s="269">
        <v>46129.5</v>
      </c>
      <c r="AH2165" s="269">
        <v>46129.333333333336</v>
      </c>
      <c r="AI2165" s="115">
        <v>46129</v>
      </c>
      <c r="AJ2165" s="115">
        <v>46131</v>
      </c>
      <c r="AK2165" s="115">
        <v>46131</v>
      </c>
      <c r="AL2165" s="115">
        <v>46138</v>
      </c>
      <c r="AM2165" s="74"/>
      <c r="AN2165" s="75">
        <f t="shared" si="680"/>
        <v>-14</v>
      </c>
      <c r="AO2165" s="81">
        <f t="shared" si="681"/>
        <v>46128.333333333336</v>
      </c>
      <c r="AP2165" s="81">
        <f t="shared" si="682"/>
        <v>46129.333333333336</v>
      </c>
      <c r="AQ2165" s="81">
        <f t="shared" si="683"/>
        <v>46129.333333333336</v>
      </c>
      <c r="AR2165" s="81">
        <f t="shared" si="684"/>
        <v>46132</v>
      </c>
      <c r="AS2165" s="81">
        <f t="shared" si="685"/>
        <v>46134</v>
      </c>
      <c r="AT2165" s="81">
        <f t="shared" si="686"/>
        <v>46132</v>
      </c>
      <c r="AU2165" s="82"/>
      <c r="AV2165" s="134">
        <v>46125</v>
      </c>
      <c r="AW2165" s="85" t="e">
        <v>#N/A</v>
      </c>
      <c r="AX2165" s="85" t="e">
        <v>#N/A</v>
      </c>
      <c r="AY2165" s="75"/>
      <c r="AZ2165" s="83"/>
      <c r="BA2165" s="75"/>
      <c r="BB2165" s="75"/>
      <c r="BC2165" s="75"/>
      <c r="BD2165" s="75"/>
      <c r="BE2165" s="74"/>
      <c r="BF2165" s="75"/>
      <c r="BG2165" s="75"/>
      <c r="BH2165" s="75"/>
      <c r="BI2165" s="75"/>
      <c r="BJ2165" s="75"/>
      <c r="BK2165" s="75"/>
      <c r="BL2165" s="75"/>
      <c r="BM2165" s="75"/>
      <c r="BN2165" s="75"/>
      <c r="BO2165" s="75"/>
      <c r="BP2165" s="75"/>
      <c r="BQ2165" s="75"/>
      <c r="BR2165" s="75"/>
      <c r="BS2165" s="75"/>
      <c r="BT2165" s="75">
        <f>IF(COUNTIF($C$3:C2165, C2165)=1, 1, 0)</f>
        <v>1</v>
      </c>
      <c r="BU2165" s="84"/>
      <c r="BV2165" s="74"/>
      <c r="BW2165" s="85"/>
      <c r="BX2165" s="85"/>
      <c r="BY2165" s="86"/>
      <c r="BZ2165" s="87">
        <f t="shared" si="671"/>
        <v>16</v>
      </c>
      <c r="CB2165" s="88">
        <f t="shared" si="678"/>
        <v>0</v>
      </c>
      <c r="CC2165" s="89"/>
      <c r="CE2165" s="87">
        <f t="shared" si="661"/>
        <v>4</v>
      </c>
      <c r="CF2165" s="90">
        <v>31497600</v>
      </c>
      <c r="CG2165" s="90"/>
      <c r="CH2165" s="90">
        <v>31497600</v>
      </c>
      <c r="CI2165" s="22">
        <v>26248</v>
      </c>
      <c r="CJ2165" s="87">
        <f t="shared" si="662"/>
        <v>4</v>
      </c>
      <c r="CK2165" s="87">
        <f t="shared" si="663"/>
        <v>16</v>
      </c>
      <c r="CM2165" s="22" t="str">
        <f t="shared" si="679"/>
        <v>1C26TAA^</v>
      </c>
    </row>
    <row r="2166" spans="1:91" ht="14.45" customHeight="1" x14ac:dyDescent="0.25">
      <c r="A2166" s="69"/>
      <c r="B2166" s="220" t="s">
        <v>6497</v>
      </c>
      <c r="C2166" s="98">
        <v>235600455943</v>
      </c>
      <c r="D2166" s="106">
        <v>145764008</v>
      </c>
      <c r="E2166" s="73"/>
      <c r="F2166" s="74">
        <v>46125</v>
      </c>
      <c r="G2166" s="75" t="s">
        <v>3370</v>
      </c>
      <c r="H2166" s="75" t="s">
        <v>140</v>
      </c>
      <c r="I2166" s="75" t="s">
        <v>105</v>
      </c>
      <c r="J2166" s="75" t="s">
        <v>125</v>
      </c>
      <c r="K2166" s="75" t="s">
        <v>242</v>
      </c>
      <c r="L2166" s="74">
        <v>46152</v>
      </c>
      <c r="M2166" s="73">
        <v>20</v>
      </c>
      <c r="N2166" s="268" t="s">
        <v>7789</v>
      </c>
      <c r="O2166" s="268" t="s">
        <v>7790</v>
      </c>
      <c r="P2166" s="75">
        <v>2830051803</v>
      </c>
      <c r="Q2166" s="74">
        <v>46125</v>
      </c>
      <c r="R2166" s="75">
        <v>1209402326</v>
      </c>
      <c r="S2166" s="75">
        <v>224446216</v>
      </c>
      <c r="T2166" s="74">
        <v>46125</v>
      </c>
      <c r="U2166" s="76">
        <v>7409.7179999999998</v>
      </c>
      <c r="V2166" s="76">
        <v>7161.77</v>
      </c>
      <c r="W2166" s="75">
        <v>10</v>
      </c>
      <c r="X2166" s="75">
        <v>3</v>
      </c>
      <c r="Y2166" s="98">
        <v>235600455935</v>
      </c>
      <c r="Z2166" s="82" t="s">
        <v>128</v>
      </c>
      <c r="AA2166" s="75" t="s">
        <v>7781</v>
      </c>
      <c r="AB2166" s="75" t="s">
        <v>7782</v>
      </c>
      <c r="AC2166" s="98">
        <v>235600455943</v>
      </c>
      <c r="AD2166" s="182" t="s">
        <v>113</v>
      </c>
      <c r="AE2166" s="99">
        <v>46132</v>
      </c>
      <c r="AF2166" s="269">
        <v>46130.125</v>
      </c>
      <c r="AG2166" s="269">
        <v>46129.5</v>
      </c>
      <c r="AH2166" s="269">
        <v>46129.333333333336</v>
      </c>
      <c r="AI2166" s="115">
        <v>46129</v>
      </c>
      <c r="AJ2166" s="115">
        <v>46131</v>
      </c>
      <c r="AK2166" s="115">
        <v>46131</v>
      </c>
      <c r="AL2166" s="115">
        <v>46138</v>
      </c>
      <c r="AM2166" s="74"/>
      <c r="AN2166" s="75">
        <f t="shared" si="680"/>
        <v>-14</v>
      </c>
      <c r="AO2166" s="81">
        <f t="shared" si="681"/>
        <v>46128.333333333336</v>
      </c>
      <c r="AP2166" s="81">
        <f t="shared" si="682"/>
        <v>46129.333333333336</v>
      </c>
      <c r="AQ2166" s="81">
        <f t="shared" si="683"/>
        <v>46129.333333333336</v>
      </c>
      <c r="AR2166" s="81">
        <f t="shared" si="684"/>
        <v>46132</v>
      </c>
      <c r="AS2166" s="81">
        <f t="shared" si="685"/>
        <v>46134</v>
      </c>
      <c r="AT2166" s="81">
        <f t="shared" si="686"/>
        <v>46132</v>
      </c>
      <c r="AU2166" s="82"/>
      <c r="AV2166" s="134">
        <v>46125</v>
      </c>
      <c r="AW2166" s="85" t="e">
        <v>#N/A</v>
      </c>
      <c r="AX2166" s="85" t="e">
        <v>#N/A</v>
      </c>
      <c r="AY2166" s="75"/>
      <c r="AZ2166" s="83"/>
      <c r="BA2166" s="75"/>
      <c r="BB2166" s="75"/>
      <c r="BC2166" s="75"/>
      <c r="BD2166" s="75"/>
      <c r="BE2166" s="74"/>
      <c r="BF2166" s="75"/>
      <c r="BG2166" s="75"/>
      <c r="BH2166" s="75"/>
      <c r="BI2166" s="75"/>
      <c r="BJ2166" s="75"/>
      <c r="BK2166" s="75"/>
      <c r="BL2166" s="75"/>
      <c r="BM2166" s="75"/>
      <c r="BN2166" s="75"/>
      <c r="BO2166" s="75"/>
      <c r="BP2166" s="75"/>
      <c r="BQ2166" s="75"/>
      <c r="BR2166" s="75"/>
      <c r="BS2166" s="75"/>
      <c r="BT2166" s="75">
        <f>IF(COUNTIF($C$3:C2166, C2166)=1, 1, 0)</f>
        <v>0</v>
      </c>
      <c r="BU2166" s="84"/>
      <c r="BV2166" s="74"/>
      <c r="BW2166" s="85"/>
      <c r="BX2166" s="85"/>
      <c r="BY2166" s="86"/>
      <c r="BZ2166" s="87">
        <f t="shared" si="671"/>
        <v>16</v>
      </c>
      <c r="CB2166" s="88">
        <f t="shared" si="678"/>
        <v>0</v>
      </c>
      <c r="CC2166" s="89"/>
      <c r="CE2166" s="87">
        <f t="shared" si="661"/>
        <v>4</v>
      </c>
      <c r="CF2166" s="90">
        <v>17061200</v>
      </c>
      <c r="CG2166" s="90"/>
      <c r="CH2166" s="90">
        <v>17061200</v>
      </c>
      <c r="CI2166" s="22">
        <v>26248</v>
      </c>
      <c r="CJ2166" s="87">
        <f t="shared" si="662"/>
        <v>4</v>
      </c>
      <c r="CK2166" s="87">
        <f t="shared" si="663"/>
        <v>16</v>
      </c>
      <c r="CM2166" s="22" t="str">
        <f t="shared" si="679"/>
        <v>1C26TAA^</v>
      </c>
    </row>
    <row r="2167" spans="1:91" x14ac:dyDescent="0.25">
      <c r="A2167" s="69"/>
      <c r="B2167" s="236" t="s">
        <v>102</v>
      </c>
      <c r="C2167" s="98" t="s">
        <v>7791</v>
      </c>
      <c r="D2167" s="106">
        <v>145762111</v>
      </c>
      <c r="E2167" s="73"/>
      <c r="F2167" s="74">
        <v>46105</v>
      </c>
      <c r="G2167" s="75" t="s">
        <v>238</v>
      </c>
      <c r="H2167" s="75" t="s">
        <v>2810</v>
      </c>
      <c r="I2167" s="75" t="s">
        <v>240</v>
      </c>
      <c r="J2167" s="75" t="s">
        <v>241</v>
      </c>
      <c r="K2167" s="75" t="s">
        <v>242</v>
      </c>
      <c r="L2167" s="74">
        <v>46132</v>
      </c>
      <c r="M2167" s="73">
        <v>40</v>
      </c>
      <c r="N2167" s="75" t="s">
        <v>7792</v>
      </c>
      <c r="O2167" s="75" t="s">
        <v>7793</v>
      </c>
      <c r="P2167" s="75">
        <v>2830050590</v>
      </c>
      <c r="Q2167" s="74">
        <v>46104</v>
      </c>
      <c r="R2167" s="75">
        <v>1209395982</v>
      </c>
      <c r="S2167" s="75">
        <v>224355800</v>
      </c>
      <c r="T2167" s="74">
        <v>46104</v>
      </c>
      <c r="U2167" s="76">
        <v>19765.393</v>
      </c>
      <c r="V2167" s="76">
        <v>19281.132000000001</v>
      </c>
      <c r="W2167" s="75">
        <v>21</v>
      </c>
      <c r="X2167" s="75">
        <v>0</v>
      </c>
      <c r="Y2167" s="98">
        <v>91753882</v>
      </c>
      <c r="Z2167" s="82" t="s">
        <v>245</v>
      </c>
      <c r="AA2167" s="75" t="s">
        <v>7794</v>
      </c>
      <c r="AB2167" s="75" t="s">
        <v>7505</v>
      </c>
      <c r="AC2167" s="98" t="s">
        <v>7791</v>
      </c>
      <c r="AD2167" s="182" t="s">
        <v>113</v>
      </c>
      <c r="AE2167" s="99">
        <v>46111</v>
      </c>
      <c r="AF2167" s="277">
        <v>46108.666666666664</v>
      </c>
      <c r="AG2167" s="277">
        <v>46108.5</v>
      </c>
      <c r="AH2167" s="277">
        <v>46108.541666666664</v>
      </c>
      <c r="AI2167" s="115">
        <v>46110</v>
      </c>
      <c r="AJ2167" s="99"/>
      <c r="AK2167" s="115">
        <v>46110</v>
      </c>
      <c r="AL2167" s="115">
        <v>46119</v>
      </c>
      <c r="AM2167" s="74"/>
      <c r="AN2167" s="74">
        <v>46118</v>
      </c>
      <c r="AO2167" s="81">
        <f t="shared" si="681"/>
        <v>46107.5</v>
      </c>
      <c r="AP2167" s="81">
        <f t="shared" si="682"/>
        <v>46108.5</v>
      </c>
      <c r="AQ2167" s="81">
        <f t="shared" si="683"/>
        <v>46108.5</v>
      </c>
      <c r="AR2167" s="81">
        <f t="shared" si="684"/>
        <v>46111</v>
      </c>
      <c r="AS2167" s="81">
        <f t="shared" si="685"/>
        <v>46113</v>
      </c>
      <c r="AT2167" s="81">
        <f t="shared" si="686"/>
        <v>46111</v>
      </c>
      <c r="AU2167" s="82" t="s">
        <v>6202</v>
      </c>
      <c r="AV2167" s="297">
        <v>46104</v>
      </c>
      <c r="AW2167" s="85" t="s">
        <v>7795</v>
      </c>
      <c r="AX2167" s="85" t="s">
        <v>7796</v>
      </c>
      <c r="AY2167" s="75"/>
      <c r="AZ2167" s="83"/>
      <c r="BA2167" s="75"/>
      <c r="BB2167" s="75"/>
      <c r="BC2167" s="75"/>
      <c r="BD2167" s="75"/>
      <c r="BE2167" s="74"/>
      <c r="BF2167" s="75"/>
      <c r="BG2167" s="75"/>
      <c r="BH2167" s="75"/>
      <c r="BI2167" s="75"/>
      <c r="BJ2167" s="75"/>
      <c r="BK2167" s="75"/>
      <c r="BL2167" s="75"/>
      <c r="BM2167" s="75"/>
      <c r="BN2167" s="75"/>
      <c r="BO2167" s="75"/>
      <c r="BP2167" s="75"/>
      <c r="BQ2167" s="75"/>
      <c r="BR2167" s="75"/>
      <c r="BS2167" s="75"/>
      <c r="BT2167" s="75">
        <f>IF(COUNTIF($C$3:C2167, C2167)=1, 1, 0)</f>
        <v>1</v>
      </c>
      <c r="BU2167" s="220">
        <v>45256</v>
      </c>
      <c r="BV2167" s="74">
        <v>46111</v>
      </c>
      <c r="BW2167" s="85"/>
      <c r="BX2167" s="85"/>
      <c r="BY2167" s="86"/>
      <c r="BZ2167" s="87">
        <f t="shared" si="671"/>
        <v>13</v>
      </c>
      <c r="CB2167" s="88">
        <f t="shared" si="678"/>
        <v>14</v>
      </c>
      <c r="CC2167" s="89"/>
      <c r="CE2167" s="87">
        <f t="shared" si="661"/>
        <v>3</v>
      </c>
      <c r="CF2167" s="90">
        <v>60186873</v>
      </c>
      <c r="CG2167" s="90"/>
      <c r="CH2167" s="90">
        <v>60186873</v>
      </c>
      <c r="CI2167" s="22">
        <v>26725.965</v>
      </c>
      <c r="CJ2167" s="87">
        <f t="shared" si="662"/>
        <v>3</v>
      </c>
      <c r="CK2167" s="87">
        <f t="shared" si="663"/>
        <v>13</v>
      </c>
      <c r="CL2167" s="22" t="s">
        <v>121</v>
      </c>
      <c r="CM2167" s="22" t="str">
        <f t="shared" si="679"/>
        <v>1C26THC^45256</v>
      </c>
    </row>
    <row r="2168" spans="1:91" x14ac:dyDescent="0.25">
      <c r="A2168" s="69"/>
      <c r="B2168" s="236" t="s">
        <v>102</v>
      </c>
      <c r="C2168" s="98" t="s">
        <v>7791</v>
      </c>
      <c r="D2168" s="106">
        <v>145762115</v>
      </c>
      <c r="E2168" s="73"/>
      <c r="F2168" s="74">
        <v>46105</v>
      </c>
      <c r="G2168" s="75" t="s">
        <v>238</v>
      </c>
      <c r="H2168" s="75" t="s">
        <v>2810</v>
      </c>
      <c r="I2168" s="75" t="s">
        <v>240</v>
      </c>
      <c r="J2168" s="75" t="s">
        <v>241</v>
      </c>
      <c r="K2168" s="75" t="s">
        <v>242</v>
      </c>
      <c r="L2168" s="74">
        <v>46132</v>
      </c>
      <c r="M2168" s="73">
        <v>40</v>
      </c>
      <c r="N2168" s="75" t="s">
        <v>7797</v>
      </c>
      <c r="O2168" s="75" t="s">
        <v>7798</v>
      </c>
      <c r="P2168" s="75">
        <v>2830050597</v>
      </c>
      <c r="Q2168" s="74">
        <v>46104</v>
      </c>
      <c r="R2168" s="75">
        <v>1209395999</v>
      </c>
      <c r="S2168" s="75">
        <v>224355844</v>
      </c>
      <c r="T2168" s="74">
        <v>46104</v>
      </c>
      <c r="U2168" s="76">
        <v>19825.874</v>
      </c>
      <c r="V2168" s="76">
        <v>19340.133999999998</v>
      </c>
      <c r="W2168" s="75">
        <v>21</v>
      </c>
      <c r="X2168" s="75">
        <v>0</v>
      </c>
      <c r="Y2168" s="98">
        <v>26191537</v>
      </c>
      <c r="Z2168" s="82" t="s">
        <v>245</v>
      </c>
      <c r="AA2168" s="75" t="s">
        <v>7794</v>
      </c>
      <c r="AB2168" s="75" t="s">
        <v>7505</v>
      </c>
      <c r="AC2168" s="98" t="s">
        <v>7791</v>
      </c>
      <c r="AD2168" s="182" t="s">
        <v>113</v>
      </c>
      <c r="AE2168" s="99">
        <v>46111</v>
      </c>
      <c r="AF2168" s="277">
        <v>46108.666666666664</v>
      </c>
      <c r="AG2168" s="277">
        <v>46108.5</v>
      </c>
      <c r="AH2168" s="277">
        <v>46108.541666666664</v>
      </c>
      <c r="AI2168" s="115">
        <v>46110</v>
      </c>
      <c r="AJ2168" s="99"/>
      <c r="AK2168" s="115">
        <v>46110</v>
      </c>
      <c r="AL2168" s="115">
        <v>46119</v>
      </c>
      <c r="AM2168" s="74"/>
      <c r="AN2168" s="74">
        <v>46118</v>
      </c>
      <c r="AO2168" s="81">
        <f t="shared" si="681"/>
        <v>46107.5</v>
      </c>
      <c r="AP2168" s="81">
        <f t="shared" si="682"/>
        <v>46108.5</v>
      </c>
      <c r="AQ2168" s="81">
        <f t="shared" si="683"/>
        <v>46108.5</v>
      </c>
      <c r="AR2168" s="81">
        <f t="shared" si="684"/>
        <v>46111</v>
      </c>
      <c r="AS2168" s="81">
        <f t="shared" si="685"/>
        <v>46113</v>
      </c>
      <c r="AT2168" s="81">
        <f t="shared" si="686"/>
        <v>46111</v>
      </c>
      <c r="AU2168" s="82" t="s">
        <v>6202</v>
      </c>
      <c r="AV2168" s="297">
        <v>46104</v>
      </c>
      <c r="AW2168" s="85" t="s">
        <v>7799</v>
      </c>
      <c r="AX2168" s="85" t="s">
        <v>7800</v>
      </c>
      <c r="AY2168" s="75"/>
      <c r="AZ2168" s="83"/>
      <c r="BA2168" s="75"/>
      <c r="BB2168" s="75"/>
      <c r="BC2168" s="75"/>
      <c r="BD2168" s="75"/>
      <c r="BE2168" s="74"/>
      <c r="BF2168" s="75"/>
      <c r="BG2168" s="75"/>
      <c r="BH2168" s="75"/>
      <c r="BI2168" s="75"/>
      <c r="BJ2168" s="75"/>
      <c r="BK2168" s="75"/>
      <c r="BL2168" s="75"/>
      <c r="BM2168" s="75"/>
      <c r="BN2168" s="75"/>
      <c r="BO2168" s="75"/>
      <c r="BP2168" s="75"/>
      <c r="BQ2168" s="75"/>
      <c r="BR2168" s="75"/>
      <c r="BS2168" s="75"/>
      <c r="BT2168" s="75">
        <f>IF(COUNTIF($C$3:C2168, C2168)=1, 1, 0)</f>
        <v>0</v>
      </c>
      <c r="BU2168" s="220">
        <v>45256</v>
      </c>
      <c r="BV2168" s="74">
        <v>46111</v>
      </c>
      <c r="BW2168" s="85"/>
      <c r="BX2168" s="85"/>
      <c r="BY2168" s="86"/>
      <c r="BZ2168" s="87">
        <f t="shared" si="671"/>
        <v>13</v>
      </c>
      <c r="CB2168" s="88">
        <f t="shared" si="678"/>
        <v>14</v>
      </c>
      <c r="CC2168" s="89"/>
      <c r="CE2168" s="87">
        <f t="shared" si="661"/>
        <v>3</v>
      </c>
      <c r="CF2168" s="90">
        <v>60186873</v>
      </c>
      <c r="CG2168" s="90"/>
      <c r="CH2168" s="90">
        <v>60186873</v>
      </c>
      <c r="CI2168" s="22">
        <v>26725.965</v>
      </c>
      <c r="CJ2168" s="87">
        <f t="shared" si="662"/>
        <v>3</v>
      </c>
      <c r="CK2168" s="87">
        <f t="shared" si="663"/>
        <v>13</v>
      </c>
      <c r="CL2168" s="22" t="s">
        <v>121</v>
      </c>
      <c r="CM2168" s="22" t="str">
        <f t="shared" si="679"/>
        <v>1C26THC^45256</v>
      </c>
    </row>
    <row r="2169" spans="1:91" ht="14.45" customHeight="1" x14ac:dyDescent="0.25">
      <c r="A2169" s="69"/>
      <c r="B2169" s="236" t="s">
        <v>102</v>
      </c>
      <c r="C2169" s="98" t="s">
        <v>7791</v>
      </c>
      <c r="D2169" s="106">
        <v>145762116</v>
      </c>
      <c r="E2169" s="73">
        <v>5320008077</v>
      </c>
      <c r="F2169" s="74">
        <v>46105</v>
      </c>
      <c r="G2169" s="75" t="s">
        <v>238</v>
      </c>
      <c r="H2169" s="75" t="s">
        <v>2810</v>
      </c>
      <c r="I2169" s="75" t="s">
        <v>240</v>
      </c>
      <c r="J2169" s="75" t="s">
        <v>241</v>
      </c>
      <c r="K2169" s="75" t="s">
        <v>242</v>
      </c>
      <c r="L2169" s="74">
        <v>46132</v>
      </c>
      <c r="M2169" s="73">
        <v>20</v>
      </c>
      <c r="N2169" s="75" t="s">
        <v>7801</v>
      </c>
      <c r="O2169" s="75" t="s">
        <v>7802</v>
      </c>
      <c r="P2169" s="75">
        <v>2830050639</v>
      </c>
      <c r="Q2169" s="74">
        <v>46105</v>
      </c>
      <c r="R2169" s="75">
        <v>1209396286</v>
      </c>
      <c r="S2169" s="75">
        <v>224359040</v>
      </c>
      <c r="T2169" s="74">
        <v>46105</v>
      </c>
      <c r="U2169" s="76">
        <v>5041.7049999999999</v>
      </c>
      <c r="V2169" s="76">
        <v>4880.1180000000004</v>
      </c>
      <c r="W2169" s="75">
        <v>8</v>
      </c>
      <c r="X2169" s="75">
        <v>0</v>
      </c>
      <c r="Y2169" s="300">
        <v>32112924</v>
      </c>
      <c r="Z2169" s="73" t="s">
        <v>245</v>
      </c>
      <c r="AA2169" s="75" t="s">
        <v>7794</v>
      </c>
      <c r="AB2169" s="73" t="s">
        <v>7505</v>
      </c>
      <c r="AC2169" s="98" t="s">
        <v>7791</v>
      </c>
      <c r="AD2169" s="182" t="s">
        <v>113</v>
      </c>
      <c r="AE2169" s="99">
        <v>46111</v>
      </c>
      <c r="AF2169" s="277">
        <v>46108.666666666664</v>
      </c>
      <c r="AG2169" s="277">
        <v>46108.5</v>
      </c>
      <c r="AH2169" s="277">
        <v>46108.541666666664</v>
      </c>
      <c r="AI2169" s="115">
        <v>46110</v>
      </c>
      <c r="AJ2169" s="99"/>
      <c r="AK2169" s="115">
        <v>46110</v>
      </c>
      <c r="AL2169" s="115">
        <v>46119</v>
      </c>
      <c r="AM2169" s="74"/>
      <c r="AN2169" s="74">
        <v>46118</v>
      </c>
      <c r="AO2169" s="81" t="s">
        <v>121</v>
      </c>
      <c r="AP2169" s="81" t="s">
        <v>121</v>
      </c>
      <c r="AQ2169" s="81" t="s">
        <v>121</v>
      </c>
      <c r="AR2169" s="81" t="s">
        <v>121</v>
      </c>
      <c r="AS2169" s="81" t="s">
        <v>261</v>
      </c>
      <c r="AT2169" s="81" t="s">
        <v>121</v>
      </c>
      <c r="AU2169" s="82" t="s">
        <v>6202</v>
      </c>
      <c r="AV2169" s="290">
        <v>46105</v>
      </c>
      <c r="AW2169" s="85" t="s">
        <v>7803</v>
      </c>
      <c r="AX2169" s="85" t="s">
        <v>7804</v>
      </c>
      <c r="AY2169" s="75"/>
      <c r="AZ2169" s="83"/>
      <c r="BA2169" s="75"/>
      <c r="BB2169" s="75"/>
      <c r="BC2169" s="75"/>
      <c r="BD2169" s="75"/>
      <c r="BE2169" s="74"/>
      <c r="BF2169" s="75"/>
      <c r="BG2169" s="75"/>
      <c r="BH2169" s="75"/>
      <c r="BI2169" s="75"/>
      <c r="BJ2169" s="75"/>
      <c r="BK2169" s="75"/>
      <c r="BL2169" s="75"/>
      <c r="BM2169" s="75"/>
      <c r="BN2169" s="75"/>
      <c r="BO2169" s="75"/>
      <c r="BP2169" s="75"/>
      <c r="BQ2169" s="75"/>
      <c r="BR2169" s="75"/>
      <c r="BS2169" s="75"/>
      <c r="BT2169" s="75">
        <f>IF(COUNTIF($C$3:C2169, C2169)=1, 1, 0)</f>
        <v>0</v>
      </c>
      <c r="BU2169" s="220">
        <v>45256</v>
      </c>
      <c r="BV2169" s="74">
        <v>46111</v>
      </c>
      <c r="BW2169" s="85"/>
      <c r="BX2169" s="85"/>
      <c r="BY2169" s="86"/>
      <c r="BZ2169" s="87">
        <f t="shared" si="671"/>
        <v>13</v>
      </c>
      <c r="CB2169" s="88">
        <f t="shared" si="678"/>
        <v>14</v>
      </c>
      <c r="CC2169" s="89"/>
      <c r="CE2169" s="87">
        <f t="shared" si="661"/>
        <v>3</v>
      </c>
      <c r="CF2169" s="90">
        <v>40142399</v>
      </c>
      <c r="CG2169" s="90"/>
      <c r="CH2169" s="90">
        <v>40142399</v>
      </c>
      <c r="CI2169" s="22">
        <v>26725.965</v>
      </c>
      <c r="CJ2169" s="87">
        <f t="shared" si="662"/>
        <v>3</v>
      </c>
      <c r="CK2169" s="87">
        <f t="shared" si="663"/>
        <v>13</v>
      </c>
      <c r="CL2169" s="22" t="s">
        <v>121</v>
      </c>
      <c r="CM2169" s="22" t="str">
        <f t="shared" si="679"/>
        <v>1C26THC^45256</v>
      </c>
    </row>
    <row r="2170" spans="1:91" ht="14.45" customHeight="1" x14ac:dyDescent="0.25">
      <c r="A2170" s="183"/>
      <c r="B2170" s="236" t="s">
        <v>102</v>
      </c>
      <c r="C2170" s="98" t="s">
        <v>7791</v>
      </c>
      <c r="D2170" s="155">
        <v>145762117</v>
      </c>
      <c r="E2170" s="156">
        <v>5320008077</v>
      </c>
      <c r="F2170" s="115">
        <v>46105</v>
      </c>
      <c r="G2170" s="182" t="s">
        <v>238</v>
      </c>
      <c r="H2170" s="182" t="s">
        <v>2810</v>
      </c>
      <c r="I2170" s="182" t="s">
        <v>240</v>
      </c>
      <c r="J2170" s="182" t="s">
        <v>241</v>
      </c>
      <c r="K2170" s="182" t="s">
        <v>242</v>
      </c>
      <c r="L2170" s="115">
        <v>46132</v>
      </c>
      <c r="M2170" s="156">
        <v>0</v>
      </c>
      <c r="N2170" s="75" t="s">
        <v>7801</v>
      </c>
      <c r="O2170" s="75" t="s">
        <v>7802</v>
      </c>
      <c r="P2170" s="182">
        <v>2830050640</v>
      </c>
      <c r="Q2170" s="115">
        <v>46105</v>
      </c>
      <c r="R2170" s="182">
        <v>1209396287</v>
      </c>
      <c r="S2170" s="182">
        <v>224359062</v>
      </c>
      <c r="T2170" s="115">
        <v>46105</v>
      </c>
      <c r="U2170" s="291">
        <v>2053.7779999999998</v>
      </c>
      <c r="V2170" s="291">
        <v>2003.461</v>
      </c>
      <c r="W2170" s="182">
        <v>3</v>
      </c>
      <c r="X2170" s="182">
        <v>0</v>
      </c>
      <c r="Y2170" s="535">
        <v>32112924</v>
      </c>
      <c r="Z2170" s="156" t="s">
        <v>245</v>
      </c>
      <c r="AA2170" s="182" t="s">
        <v>7794</v>
      </c>
      <c r="AB2170" s="156" t="s">
        <v>7505</v>
      </c>
      <c r="AC2170" s="98" t="s">
        <v>7791</v>
      </c>
      <c r="AD2170" s="182" t="s">
        <v>113</v>
      </c>
      <c r="AE2170" s="99">
        <v>46111</v>
      </c>
      <c r="AF2170" s="277">
        <v>46108.666666666664</v>
      </c>
      <c r="AG2170" s="277">
        <v>46108.5</v>
      </c>
      <c r="AH2170" s="277">
        <v>46108.541666666664</v>
      </c>
      <c r="AI2170" s="115">
        <v>46110</v>
      </c>
      <c r="AJ2170" s="349"/>
      <c r="AK2170" s="115">
        <v>46110</v>
      </c>
      <c r="AL2170" s="115">
        <v>46119</v>
      </c>
      <c r="AM2170" s="115"/>
      <c r="AN2170" s="74">
        <v>46118</v>
      </c>
      <c r="AO2170" s="81" t="s">
        <v>121</v>
      </c>
      <c r="AP2170" s="81" t="s">
        <v>121</v>
      </c>
      <c r="AQ2170" s="81" t="s">
        <v>121</v>
      </c>
      <c r="AR2170" s="81" t="s">
        <v>121</v>
      </c>
      <c r="AS2170" s="81" t="s">
        <v>261</v>
      </c>
      <c r="AT2170" s="81" t="s">
        <v>121</v>
      </c>
      <c r="AU2170" s="82" t="s">
        <v>6202</v>
      </c>
      <c r="AV2170" s="290">
        <v>46105</v>
      </c>
      <c r="AW2170" s="85">
        <v>0</v>
      </c>
      <c r="AX2170" s="85">
        <v>0</v>
      </c>
      <c r="AY2170" s="182"/>
      <c r="AZ2170" s="512"/>
      <c r="BA2170" s="182"/>
      <c r="BB2170" s="182"/>
      <c r="BC2170" s="182"/>
      <c r="BD2170" s="182"/>
      <c r="BE2170" s="115"/>
      <c r="BF2170" s="182"/>
      <c r="BG2170" s="182"/>
      <c r="BH2170" s="182"/>
      <c r="BI2170" s="182"/>
      <c r="BJ2170" s="182"/>
      <c r="BK2170" s="182"/>
      <c r="BL2170" s="182"/>
      <c r="BM2170" s="182"/>
      <c r="BN2170" s="182"/>
      <c r="BO2170" s="182"/>
      <c r="BP2170" s="182"/>
      <c r="BQ2170" s="182"/>
      <c r="BR2170" s="182"/>
      <c r="BS2170" s="182"/>
      <c r="BT2170" s="75">
        <f>IF(COUNTIF($C$3:C2170, C2170)=1, 1, 0)</f>
        <v>0</v>
      </c>
      <c r="BU2170" s="220">
        <v>45256</v>
      </c>
      <c r="BV2170" s="74">
        <v>46111</v>
      </c>
      <c r="BW2170" s="168"/>
      <c r="BX2170" s="168"/>
      <c r="BY2170" s="169"/>
      <c r="BZ2170" s="87">
        <f t="shared" si="671"/>
        <v>13</v>
      </c>
      <c r="CB2170" s="88">
        <f t="shared" si="678"/>
        <v>14</v>
      </c>
      <c r="CC2170" s="89"/>
      <c r="CE2170" s="87">
        <f t="shared" si="661"/>
        <v>3</v>
      </c>
      <c r="CF2170" s="90"/>
      <c r="CG2170" s="90"/>
      <c r="CH2170" s="90"/>
      <c r="CJ2170" s="87">
        <f t="shared" si="662"/>
        <v>3</v>
      </c>
      <c r="CK2170" s="87">
        <f t="shared" si="663"/>
        <v>13</v>
      </c>
      <c r="CL2170" s="22" t="s">
        <v>121</v>
      </c>
      <c r="CM2170" s="22" t="str">
        <f t="shared" si="679"/>
        <v>1C26THC^45256</v>
      </c>
    </row>
    <row r="2171" spans="1:91" s="85" customFormat="1" ht="14.45" customHeight="1" x14ac:dyDescent="0.25">
      <c r="B2171" s="70" t="s">
        <v>6497</v>
      </c>
      <c r="C2171" s="301" t="s">
        <v>7805</v>
      </c>
      <c r="D2171" s="106">
        <v>145516186</v>
      </c>
      <c r="E2171" s="73"/>
      <c r="F2171" s="74">
        <v>46065</v>
      </c>
      <c r="G2171" s="75" t="s">
        <v>7806</v>
      </c>
      <c r="H2171" s="75" t="s">
        <v>7807</v>
      </c>
      <c r="I2171" s="75" t="s">
        <v>240</v>
      </c>
      <c r="J2171" s="75" t="s">
        <v>7808</v>
      </c>
      <c r="K2171" s="75" t="s">
        <v>107</v>
      </c>
      <c r="L2171" s="74">
        <v>46100</v>
      </c>
      <c r="M2171" s="73">
        <v>20</v>
      </c>
      <c r="N2171" s="85" t="s">
        <v>2082</v>
      </c>
      <c r="O2171" s="85" t="s">
        <v>2082</v>
      </c>
      <c r="P2171" s="85">
        <v>2830050363</v>
      </c>
      <c r="Q2171" s="231">
        <v>46100</v>
      </c>
      <c r="R2171" s="241">
        <v>1209394832</v>
      </c>
      <c r="S2171" s="241">
        <v>224339650</v>
      </c>
      <c r="T2171" s="231">
        <v>46100</v>
      </c>
      <c r="U2171" s="241" t="s">
        <v>7809</v>
      </c>
      <c r="V2171" s="241" t="s">
        <v>7810</v>
      </c>
      <c r="W2171" s="241">
        <v>6</v>
      </c>
      <c r="X2171" s="310">
        <v>0</v>
      </c>
      <c r="Y2171" s="98">
        <v>31067105</v>
      </c>
      <c r="Z2171" s="82" t="s">
        <v>245</v>
      </c>
      <c r="AA2171" s="75" t="s">
        <v>7811</v>
      </c>
      <c r="AB2171" s="75" t="s">
        <v>7812</v>
      </c>
      <c r="AC2171" s="301" t="s">
        <v>7805</v>
      </c>
      <c r="AD2171" s="182" t="s">
        <v>113</v>
      </c>
      <c r="AE2171" s="289">
        <v>46118</v>
      </c>
      <c r="AF2171" s="536">
        <v>46102.625</v>
      </c>
      <c r="AG2171" s="130">
        <v>46102.5</v>
      </c>
      <c r="AH2171" s="130">
        <v>46102.625</v>
      </c>
      <c r="AI2171" s="537">
        <v>46104</v>
      </c>
      <c r="AJ2171" s="231">
        <v>46107</v>
      </c>
      <c r="AK2171" s="289">
        <v>46118</v>
      </c>
      <c r="AL2171" s="115">
        <v>46148</v>
      </c>
      <c r="AM2171" s="231">
        <v>46169</v>
      </c>
      <c r="AN2171" s="75">
        <f>IF(AM2171=0,AL2171-L2171,AM2171-L2171)</f>
        <v>69</v>
      </c>
      <c r="AO2171" s="81">
        <f>IF(AH2171&lt;AG2171,IF(AH2171=0,"",AH2171-1),IF(AG2171=0,"",AG2171-1))</f>
        <v>46101.5</v>
      </c>
      <c r="AP2171" s="81">
        <f>IF(AH2171&lt;AG2171,IF(AH2171=0,"",AH2171),IF(AG2171=0,"",AG2171))</f>
        <v>46102.5</v>
      </c>
      <c r="AQ2171" s="81">
        <f>IF(AH2171&lt;AG2171,IF(AH2171=0,"",AH2171),IF(AG2171=0,"",AG2171))</f>
        <v>46102.5</v>
      </c>
      <c r="AR2171" s="81">
        <f>IF(AI2171=0,"",IF(AI2171&lt;AJ2171,AJ2171+1,AI2171+1))</f>
        <v>46108</v>
      </c>
      <c r="AS2171" s="81">
        <f>IF(AI2171=0,"",IF(AE2171=0,IF(AJ2171=0,AI2171+2,AJ2171+2),AE2171+2))</f>
        <v>46120</v>
      </c>
      <c r="AT2171" s="81">
        <f>IF(AI2171=0,"",IF(AI2171&lt;AJ2171,AJ2171+1,AI2171+1))</f>
        <v>46108</v>
      </c>
      <c r="AU2171" s="82" t="s">
        <v>6241</v>
      </c>
      <c r="AV2171" s="134">
        <v>46100</v>
      </c>
      <c r="AW2171" s="85" t="s">
        <v>7813</v>
      </c>
      <c r="AX2171" s="85" t="s">
        <v>7814</v>
      </c>
      <c r="AZ2171" s="271"/>
      <c r="BT2171" s="75">
        <f>IF(COUNTIF($C$3:C2171, C2171)=1, 1, 0)</f>
        <v>1</v>
      </c>
      <c r="BU2171" s="388">
        <v>55258</v>
      </c>
      <c r="BV2171" s="340">
        <v>46126</v>
      </c>
      <c r="BZ2171" s="87">
        <f t="shared" si="671"/>
        <v>7</v>
      </c>
      <c r="CB2171" s="88">
        <f t="shared" si="678"/>
        <v>16</v>
      </c>
      <c r="CC2171" s="89"/>
      <c r="CD2171" s="22"/>
      <c r="CE2171" s="87">
        <f t="shared" si="661"/>
        <v>4</v>
      </c>
      <c r="CF2171" s="397">
        <v>92824688</v>
      </c>
      <c r="CH2171" s="397">
        <v>92824688</v>
      </c>
      <c r="CI2171" s="85">
        <v>26766.057499999999</v>
      </c>
      <c r="CJ2171" s="87">
        <f t="shared" si="662"/>
        <v>3</v>
      </c>
      <c r="CK2171" s="87">
        <f t="shared" si="663"/>
        <v>12</v>
      </c>
      <c r="CL2171" s="85" t="s">
        <v>6243</v>
      </c>
      <c r="CM2171" s="22" t="str">
        <f t="shared" si="679"/>
        <v>1C26THC^55258</v>
      </c>
    </row>
    <row r="2172" spans="1:91" s="85" customFormat="1" ht="14.45" customHeight="1" x14ac:dyDescent="0.25">
      <c r="B2172" s="273" t="s">
        <v>102</v>
      </c>
      <c r="C2172" s="301" t="s">
        <v>7815</v>
      </c>
      <c r="D2172" s="106">
        <v>145753458</v>
      </c>
      <c r="E2172" s="73">
        <v>5320008221</v>
      </c>
      <c r="F2172" s="74">
        <v>46116</v>
      </c>
      <c r="G2172" s="75" t="s">
        <v>4046</v>
      </c>
      <c r="H2172" s="75" t="s">
        <v>1495</v>
      </c>
      <c r="I2172" s="75" t="s">
        <v>105</v>
      </c>
      <c r="J2172" s="75" t="s">
        <v>3954</v>
      </c>
      <c r="K2172" s="75" t="s">
        <v>242</v>
      </c>
      <c r="L2172" s="74">
        <v>46120</v>
      </c>
      <c r="M2172" s="73">
        <v>20</v>
      </c>
      <c r="N2172" s="268" t="s">
        <v>7816</v>
      </c>
      <c r="O2172" s="268" t="s">
        <v>7817</v>
      </c>
      <c r="P2172" s="85">
        <v>2830051408</v>
      </c>
      <c r="Q2172" s="231">
        <v>46119</v>
      </c>
      <c r="R2172" s="241">
        <v>1209400509</v>
      </c>
      <c r="S2172" s="241">
        <v>224417371</v>
      </c>
      <c r="T2172" s="231">
        <v>46119</v>
      </c>
      <c r="U2172" s="261">
        <v>6026.33</v>
      </c>
      <c r="V2172" s="261">
        <v>5852.0119999999997</v>
      </c>
      <c r="W2172" s="241">
        <v>7</v>
      </c>
      <c r="X2172" s="241">
        <v>0</v>
      </c>
      <c r="Y2172" s="98">
        <v>2324998200</v>
      </c>
      <c r="Z2172" s="82" t="s">
        <v>5982</v>
      </c>
      <c r="AA2172" s="75" t="s">
        <v>183</v>
      </c>
      <c r="AB2172" s="75" t="s">
        <v>7777</v>
      </c>
      <c r="AC2172" s="270" t="s">
        <v>7815</v>
      </c>
      <c r="AD2172" s="182" t="s">
        <v>113</v>
      </c>
      <c r="AE2172" s="231">
        <v>46125</v>
      </c>
      <c r="AF2172" s="269">
        <v>46121.875</v>
      </c>
      <c r="AG2172" s="269">
        <v>46122.416666666664</v>
      </c>
      <c r="AH2172" s="269">
        <v>46121.708333333336</v>
      </c>
      <c r="AI2172" s="115">
        <v>46121</v>
      </c>
      <c r="AJ2172" s="115">
        <v>46123</v>
      </c>
      <c r="AK2172" s="115">
        <v>46124</v>
      </c>
      <c r="AL2172" s="115">
        <v>46125</v>
      </c>
      <c r="AM2172" s="241"/>
      <c r="AN2172" s="75">
        <f>IF(AM2172=0,AL2172-L2172,AM2172-L2172)</f>
        <v>5</v>
      </c>
      <c r="AO2172" s="534" t="s">
        <v>121</v>
      </c>
      <c r="AP2172" s="534" t="s">
        <v>121</v>
      </c>
      <c r="AQ2172" s="534" t="s">
        <v>121</v>
      </c>
      <c r="AR2172" s="534" t="s">
        <v>121</v>
      </c>
      <c r="AS2172" s="534" t="s">
        <v>10</v>
      </c>
      <c r="AT2172" s="534" t="s">
        <v>121</v>
      </c>
      <c r="AU2172" s="82" t="s">
        <v>6241</v>
      </c>
      <c r="AV2172" s="134">
        <v>46119</v>
      </c>
      <c r="AW2172" s="85" t="e">
        <v>#N/A</v>
      </c>
      <c r="AX2172" s="85" t="e">
        <v>#N/A</v>
      </c>
      <c r="AZ2172" s="271"/>
      <c r="BT2172" s="75">
        <f>IF(COUNTIF($C$3:C2172, C2172)=1, 1, 0)</f>
        <v>1</v>
      </c>
      <c r="BU2172" s="337" t="s">
        <v>7818</v>
      </c>
      <c r="BV2172" s="340">
        <v>46125</v>
      </c>
      <c r="BZ2172" s="87">
        <f t="shared" si="671"/>
        <v>14</v>
      </c>
      <c r="CB2172" s="88">
        <f t="shared" si="678"/>
        <v>16</v>
      </c>
      <c r="CC2172" s="89"/>
      <c r="CD2172" s="22"/>
      <c r="CE2172" s="87">
        <f t="shared" si="661"/>
        <v>4</v>
      </c>
      <c r="CF2172" s="397">
        <v>5086901</v>
      </c>
      <c r="CH2172" s="397">
        <v>5086901</v>
      </c>
      <c r="CI2172" s="85">
        <v>26357</v>
      </c>
      <c r="CJ2172" s="87">
        <f t="shared" si="662"/>
        <v>4</v>
      </c>
      <c r="CK2172" s="87">
        <f t="shared" si="663"/>
        <v>15</v>
      </c>
      <c r="CL2172" s="85" t="s">
        <v>6276</v>
      </c>
      <c r="CM2172" s="22" t="str">
        <f t="shared" si="679"/>
        <v>1C26TAR^62852</v>
      </c>
    </row>
    <row r="2173" spans="1:91" s="168" customFormat="1" ht="14.45" customHeight="1" x14ac:dyDescent="0.25">
      <c r="B2173" s="273" t="s">
        <v>102</v>
      </c>
      <c r="C2173" s="301" t="s">
        <v>7815</v>
      </c>
      <c r="D2173" s="106">
        <v>145756210</v>
      </c>
      <c r="E2173" s="73">
        <v>5320008221</v>
      </c>
      <c r="F2173" s="74">
        <v>46116</v>
      </c>
      <c r="G2173" s="75" t="s">
        <v>7819</v>
      </c>
      <c r="H2173" s="75" t="s">
        <v>1495</v>
      </c>
      <c r="I2173" s="75" t="s">
        <v>105</v>
      </c>
      <c r="J2173" s="75" t="s">
        <v>3954</v>
      </c>
      <c r="K2173" s="75" t="s">
        <v>242</v>
      </c>
      <c r="L2173" s="74">
        <v>46125</v>
      </c>
      <c r="M2173" s="156">
        <v>0</v>
      </c>
      <c r="N2173" s="268" t="s">
        <v>7816</v>
      </c>
      <c r="O2173" s="268" t="s">
        <v>7817</v>
      </c>
      <c r="P2173" s="168">
        <v>2830051409</v>
      </c>
      <c r="Q2173" s="275">
        <v>46119</v>
      </c>
      <c r="R2173" s="274">
        <v>1209400510</v>
      </c>
      <c r="S2173" s="274">
        <v>224417374</v>
      </c>
      <c r="T2173" s="275">
        <v>46119</v>
      </c>
      <c r="U2173" s="350">
        <v>2327.9270000000001</v>
      </c>
      <c r="V2173" s="350">
        <v>2253.319</v>
      </c>
      <c r="W2173" s="274">
        <v>3</v>
      </c>
      <c r="X2173" s="274">
        <v>0</v>
      </c>
      <c r="Y2173" s="98">
        <v>2324998200</v>
      </c>
      <c r="Z2173" s="82" t="s">
        <v>5982</v>
      </c>
      <c r="AA2173" s="75" t="s">
        <v>183</v>
      </c>
      <c r="AB2173" s="75" t="s">
        <v>7777</v>
      </c>
      <c r="AC2173" s="246" t="s">
        <v>7815</v>
      </c>
      <c r="AD2173" s="182" t="s">
        <v>113</v>
      </c>
      <c r="AE2173" s="231">
        <v>46125</v>
      </c>
      <c r="AF2173" s="269">
        <v>46121.875</v>
      </c>
      <c r="AG2173" s="269">
        <v>46122.416666666664</v>
      </c>
      <c r="AH2173" s="269">
        <v>46121.708333333336</v>
      </c>
      <c r="AI2173" s="115">
        <v>46121</v>
      </c>
      <c r="AJ2173" s="115">
        <v>46123</v>
      </c>
      <c r="AK2173" s="115">
        <v>46124</v>
      </c>
      <c r="AL2173" s="115">
        <v>46125</v>
      </c>
      <c r="AM2173" s="274"/>
      <c r="AN2173" s="75">
        <f>IF(AM2173=0,AL2173-L2173,AM2173-L2173)</f>
        <v>0</v>
      </c>
      <c r="AO2173" s="534" t="s">
        <v>121</v>
      </c>
      <c r="AP2173" s="534" t="s">
        <v>121</v>
      </c>
      <c r="AQ2173" s="534" t="s">
        <v>121</v>
      </c>
      <c r="AR2173" s="534" t="s">
        <v>121</v>
      </c>
      <c r="AS2173" s="534" t="s">
        <v>10</v>
      </c>
      <c r="AT2173" s="534" t="s">
        <v>121</v>
      </c>
      <c r="AU2173" s="82" t="s">
        <v>6241</v>
      </c>
      <c r="AV2173" s="134">
        <v>46119</v>
      </c>
      <c r="AW2173" s="85"/>
      <c r="AX2173" s="85"/>
      <c r="AZ2173" s="278"/>
      <c r="BT2173" s="75"/>
      <c r="BU2173" s="337" t="s">
        <v>7818</v>
      </c>
      <c r="BV2173" s="340">
        <v>46125</v>
      </c>
      <c r="BZ2173" s="87">
        <f t="shared" si="671"/>
        <v>14</v>
      </c>
      <c r="CB2173" s="88">
        <f t="shared" si="678"/>
        <v>16</v>
      </c>
      <c r="CC2173" s="89"/>
      <c r="CD2173" s="22"/>
      <c r="CE2173" s="87"/>
      <c r="CJ2173" s="87">
        <f t="shared" si="662"/>
        <v>4</v>
      </c>
      <c r="CK2173" s="87">
        <f t="shared" si="663"/>
        <v>15</v>
      </c>
      <c r="CL2173" s="85" t="s">
        <v>6276</v>
      </c>
      <c r="CM2173" s="22" t="str">
        <f t="shared" si="679"/>
        <v>1C26TAR^62852</v>
      </c>
    </row>
    <row r="2174" spans="1:91" s="168" customFormat="1" ht="14.45" customHeight="1" x14ac:dyDescent="0.25">
      <c r="B2174" s="273" t="s">
        <v>102</v>
      </c>
      <c r="C2174" s="98" t="s">
        <v>7820</v>
      </c>
      <c r="D2174" s="106">
        <v>145756621</v>
      </c>
      <c r="E2174" s="73">
        <v>5320008283</v>
      </c>
      <c r="F2174" s="74">
        <v>46116</v>
      </c>
      <c r="G2174" s="75" t="s">
        <v>7821</v>
      </c>
      <c r="H2174" s="75" t="s">
        <v>1495</v>
      </c>
      <c r="I2174" s="75" t="s">
        <v>105</v>
      </c>
      <c r="J2174" s="75" t="s">
        <v>3954</v>
      </c>
      <c r="K2174" s="75" t="s">
        <v>242</v>
      </c>
      <c r="L2174" s="74">
        <v>46135</v>
      </c>
      <c r="M2174" s="106">
        <v>20</v>
      </c>
      <c r="N2174" s="538" t="s">
        <v>7822</v>
      </c>
      <c r="O2174" s="538" t="s">
        <v>7823</v>
      </c>
      <c r="P2174" s="168">
        <v>2830051318</v>
      </c>
      <c r="Q2174" s="275">
        <v>46117</v>
      </c>
      <c r="R2174" s="274">
        <v>1209400068</v>
      </c>
      <c r="S2174" s="274">
        <v>224414649</v>
      </c>
      <c r="T2174" s="275">
        <v>46117</v>
      </c>
      <c r="U2174" s="350">
        <v>7517.8959999999997</v>
      </c>
      <c r="V2174" s="350">
        <v>7276.95</v>
      </c>
      <c r="W2174" s="274">
        <v>9</v>
      </c>
      <c r="X2174" s="274">
        <v>0</v>
      </c>
      <c r="Y2174" s="98">
        <v>2323928730</v>
      </c>
      <c r="Z2174" s="82" t="s">
        <v>5982</v>
      </c>
      <c r="AA2174" s="75" t="s">
        <v>183</v>
      </c>
      <c r="AB2174" s="75" t="s">
        <v>7777</v>
      </c>
      <c r="AC2174" s="98" t="s">
        <v>7820</v>
      </c>
      <c r="AD2174" s="182" t="s">
        <v>113</v>
      </c>
      <c r="AE2174" s="115">
        <v>46125</v>
      </c>
      <c r="AF2174" s="269">
        <v>46121.875</v>
      </c>
      <c r="AG2174" s="269">
        <v>46122.416666666664</v>
      </c>
      <c r="AH2174" s="269">
        <v>46121.708333333336</v>
      </c>
      <c r="AI2174" s="115">
        <v>46121</v>
      </c>
      <c r="AJ2174" s="115">
        <v>46123</v>
      </c>
      <c r="AK2174" s="231">
        <v>46124</v>
      </c>
      <c r="AL2174" s="115">
        <v>46125</v>
      </c>
      <c r="AM2174" s="274"/>
      <c r="AN2174" s="74">
        <v>46127</v>
      </c>
      <c r="AO2174" s="81" t="s">
        <v>121</v>
      </c>
      <c r="AP2174" s="81" t="s">
        <v>121</v>
      </c>
      <c r="AQ2174" s="81" t="s">
        <v>121</v>
      </c>
      <c r="AR2174" s="81" t="s">
        <v>121</v>
      </c>
      <c r="AS2174" s="81" t="s">
        <v>261</v>
      </c>
      <c r="AT2174" s="81" t="s">
        <v>121</v>
      </c>
      <c r="AU2174" s="82" t="s">
        <v>6241</v>
      </c>
      <c r="AV2174" s="297">
        <v>46117</v>
      </c>
      <c r="AW2174" s="85"/>
      <c r="AX2174" s="85"/>
      <c r="AZ2174" s="278"/>
      <c r="BT2174" s="75"/>
      <c r="BU2174">
        <v>63576</v>
      </c>
      <c r="BV2174" s="343">
        <v>46126</v>
      </c>
      <c r="BZ2174" s="87">
        <f t="shared" si="671"/>
        <v>14</v>
      </c>
      <c r="CB2174" s="88">
        <f t="shared" si="678"/>
        <v>16</v>
      </c>
      <c r="CC2174" s="89"/>
      <c r="CD2174" s="22"/>
      <c r="CE2174" s="87"/>
      <c r="CF2174" s="495">
        <v>5086901</v>
      </c>
      <c r="CH2174" s="495">
        <v>5086901</v>
      </c>
      <c r="CI2174" s="168">
        <v>26357</v>
      </c>
      <c r="CJ2174" s="87">
        <f t="shared" si="662"/>
        <v>4</v>
      </c>
      <c r="CK2174" s="87">
        <f t="shared" si="663"/>
        <v>14</v>
      </c>
      <c r="CL2174" s="168" t="s">
        <v>6276</v>
      </c>
      <c r="CM2174" s="22" t="str">
        <f t="shared" si="679"/>
        <v>1C26TAR^63576</v>
      </c>
    </row>
    <row r="2175" spans="1:91" s="168" customFormat="1" ht="14.45" customHeight="1" x14ac:dyDescent="0.25">
      <c r="B2175" s="273" t="s">
        <v>102</v>
      </c>
      <c r="C2175" s="98" t="s">
        <v>7820</v>
      </c>
      <c r="D2175" s="106">
        <v>145801126</v>
      </c>
      <c r="E2175" s="73">
        <v>5320008283</v>
      </c>
      <c r="F2175" s="74">
        <v>46116</v>
      </c>
      <c r="G2175" s="75" t="s">
        <v>6312</v>
      </c>
      <c r="H2175" s="75" t="s">
        <v>1495</v>
      </c>
      <c r="I2175" s="75" t="s">
        <v>105</v>
      </c>
      <c r="J2175" s="75" t="s">
        <v>3954</v>
      </c>
      <c r="K2175" s="75" t="s">
        <v>242</v>
      </c>
      <c r="L2175" s="74">
        <v>46132</v>
      </c>
      <c r="M2175" s="106">
        <v>0</v>
      </c>
      <c r="N2175" s="538" t="s">
        <v>7822</v>
      </c>
      <c r="O2175" s="538" t="s">
        <v>7823</v>
      </c>
      <c r="P2175" s="168">
        <v>2830051319</v>
      </c>
      <c r="Q2175" s="275">
        <v>46117</v>
      </c>
      <c r="R2175" s="274">
        <v>1209400069</v>
      </c>
      <c r="S2175" s="274">
        <v>224414648</v>
      </c>
      <c r="T2175" s="275">
        <v>46117</v>
      </c>
      <c r="U2175" s="350">
        <v>920.09799999999996</v>
      </c>
      <c r="V2175" s="350">
        <v>895.70899999999995</v>
      </c>
      <c r="W2175" s="274">
        <v>2</v>
      </c>
      <c r="X2175" s="274">
        <v>0</v>
      </c>
      <c r="Y2175" s="98">
        <v>2323928730</v>
      </c>
      <c r="Z2175" s="82" t="s">
        <v>5982</v>
      </c>
      <c r="AA2175" s="75" t="s">
        <v>183</v>
      </c>
      <c r="AB2175" s="75" t="s">
        <v>7777</v>
      </c>
      <c r="AC2175" s="98" t="s">
        <v>7820</v>
      </c>
      <c r="AD2175" s="182" t="s">
        <v>113</v>
      </c>
      <c r="AE2175" s="115">
        <v>46125</v>
      </c>
      <c r="AF2175" s="269">
        <v>46121.875</v>
      </c>
      <c r="AG2175" s="269">
        <v>46122.416666666664</v>
      </c>
      <c r="AH2175" s="269">
        <v>46121.708333333336</v>
      </c>
      <c r="AI2175" s="115">
        <v>46121</v>
      </c>
      <c r="AJ2175" s="115">
        <v>46123</v>
      </c>
      <c r="AK2175" s="231">
        <v>46124</v>
      </c>
      <c r="AL2175" s="115">
        <v>46125</v>
      </c>
      <c r="AM2175" s="274"/>
      <c r="AN2175" s="74">
        <v>46127</v>
      </c>
      <c r="AO2175" s="81" t="s">
        <v>121</v>
      </c>
      <c r="AP2175" s="81" t="s">
        <v>121</v>
      </c>
      <c r="AQ2175" s="81" t="s">
        <v>121</v>
      </c>
      <c r="AR2175" s="81" t="s">
        <v>121</v>
      </c>
      <c r="AS2175" s="81" t="s">
        <v>261</v>
      </c>
      <c r="AT2175" s="81" t="s">
        <v>121</v>
      </c>
      <c r="AU2175" s="82" t="s">
        <v>6241</v>
      </c>
      <c r="AV2175" s="297">
        <v>46117</v>
      </c>
      <c r="AW2175" s="85"/>
      <c r="AX2175" s="85"/>
      <c r="AZ2175" s="278"/>
      <c r="BT2175" s="75"/>
      <c r="BU2175">
        <v>63576</v>
      </c>
      <c r="BV2175" s="343">
        <v>46126</v>
      </c>
      <c r="BZ2175" s="87">
        <f t="shared" si="671"/>
        <v>14</v>
      </c>
      <c r="CB2175" s="88">
        <f t="shared" si="678"/>
        <v>16</v>
      </c>
      <c r="CC2175" s="89"/>
      <c r="CD2175" s="22"/>
      <c r="CE2175" s="87"/>
      <c r="CJ2175" s="87">
        <f t="shared" si="662"/>
        <v>4</v>
      </c>
      <c r="CK2175" s="87">
        <f t="shared" si="663"/>
        <v>14</v>
      </c>
      <c r="CL2175" s="168" t="s">
        <v>6276</v>
      </c>
      <c r="CM2175" s="22" t="str">
        <f t="shared" si="679"/>
        <v>1C26TAR^63576</v>
      </c>
    </row>
    <row r="2176" spans="1:91" s="85" customFormat="1" ht="14.45" customHeight="1" x14ac:dyDescent="0.25">
      <c r="A2176" s="307"/>
      <c r="B2176" s="172" t="s">
        <v>102</v>
      </c>
      <c r="C2176" s="270" t="s">
        <v>7824</v>
      </c>
      <c r="D2176" s="106">
        <v>145736551</v>
      </c>
      <c r="E2176" s="73">
        <v>5320008024</v>
      </c>
      <c r="F2176" s="74">
        <v>46106</v>
      </c>
      <c r="G2176" s="75" t="s">
        <v>328</v>
      </c>
      <c r="H2176" s="75" t="s">
        <v>140</v>
      </c>
      <c r="I2176" s="75" t="s">
        <v>105</v>
      </c>
      <c r="J2176" s="75" t="s">
        <v>329</v>
      </c>
      <c r="K2176" s="75" t="s">
        <v>242</v>
      </c>
      <c r="L2176" s="74">
        <v>46134</v>
      </c>
      <c r="M2176" s="73">
        <v>40</v>
      </c>
      <c r="N2176" s="170" t="s">
        <v>7825</v>
      </c>
      <c r="O2176" s="75" t="s">
        <v>7826</v>
      </c>
      <c r="P2176" s="85">
        <v>2830050720</v>
      </c>
      <c r="Q2176" s="231">
        <v>46106</v>
      </c>
      <c r="R2176" s="241">
        <v>1209396774</v>
      </c>
      <c r="S2176" s="241">
        <v>224370230</v>
      </c>
      <c r="T2176" s="231">
        <v>46106</v>
      </c>
      <c r="U2176" s="261">
        <v>11263.227000000001</v>
      </c>
      <c r="V2176" s="261">
        <v>10901.120999999999</v>
      </c>
      <c r="W2176" s="241">
        <v>14</v>
      </c>
      <c r="X2176" s="241">
        <v>8</v>
      </c>
      <c r="Y2176" s="270" t="s">
        <v>7827</v>
      </c>
      <c r="Z2176" s="125" t="s">
        <v>258</v>
      </c>
      <c r="AA2176" s="182" t="s">
        <v>1555</v>
      </c>
      <c r="AB2176" s="182" t="s">
        <v>7828</v>
      </c>
      <c r="AC2176" s="270" t="s">
        <v>7824</v>
      </c>
      <c r="AD2176" s="182" t="s">
        <v>113</v>
      </c>
      <c r="AE2176" s="275">
        <v>46112</v>
      </c>
      <c r="AF2176" s="536">
        <v>46109.125</v>
      </c>
      <c r="AG2176" s="536">
        <v>46108.625</v>
      </c>
      <c r="AH2176" s="536">
        <v>46108.625</v>
      </c>
      <c r="AI2176" s="537">
        <v>46110</v>
      </c>
      <c r="AJ2176" s="274"/>
      <c r="AK2176" s="275">
        <v>46112</v>
      </c>
      <c r="AL2176" s="537">
        <v>46114</v>
      </c>
      <c r="AM2176" s="231">
        <v>46121</v>
      </c>
      <c r="AN2176" s="104">
        <v>46123</v>
      </c>
      <c r="AO2176" s="81" t="s">
        <v>121</v>
      </c>
      <c r="AP2176" s="81" t="s">
        <v>121</v>
      </c>
      <c r="AQ2176" s="81" t="s">
        <v>121</v>
      </c>
      <c r="AR2176" s="81" t="s">
        <v>121</v>
      </c>
      <c r="AS2176" s="81" t="s">
        <v>121</v>
      </c>
      <c r="AT2176" s="81" t="s">
        <v>121</v>
      </c>
      <c r="AU2176" s="82" t="s">
        <v>6202</v>
      </c>
      <c r="AV2176" s="290">
        <v>46106</v>
      </c>
      <c r="AW2176" s="85" t="s">
        <v>7829</v>
      </c>
      <c r="AX2176" s="85" t="s">
        <v>7830</v>
      </c>
      <c r="AZ2176" s="271"/>
      <c r="BT2176" s="75">
        <f>IF(COUNTIF($C$3:C2176, C2176)=1, 1, 0)</f>
        <v>1</v>
      </c>
      <c r="BU2176" s="388">
        <v>23646</v>
      </c>
      <c r="BV2176" s="340">
        <v>46112</v>
      </c>
      <c r="BZ2176" s="87">
        <f t="shared" si="671"/>
        <v>13</v>
      </c>
      <c r="CB2176" s="88">
        <f t="shared" si="678"/>
        <v>14</v>
      </c>
      <c r="CC2176" s="89"/>
      <c r="CD2176" s="22"/>
      <c r="CE2176" s="87">
        <f>IF(AD2176="Sea waybill", IF(AK2176&lt;&gt;0, MONTH(AK2176), IF(AJ2176&gt;AI2176, MONTH(AJ2176), MONTH(AI2176))),"")</f>
        <v>3</v>
      </c>
      <c r="CF2176" s="397">
        <v>22859395</v>
      </c>
      <c r="CH2176" s="397">
        <v>22859395</v>
      </c>
      <c r="CI2176" s="397">
        <v>26245</v>
      </c>
      <c r="CJ2176" s="87">
        <f t="shared" si="662"/>
        <v>3</v>
      </c>
      <c r="CK2176" s="87">
        <f t="shared" si="663"/>
        <v>13</v>
      </c>
      <c r="CL2176" s="22" t="s">
        <v>121</v>
      </c>
      <c r="CM2176" s="22" t="str">
        <f t="shared" si="679"/>
        <v>1C26TAA^23646</v>
      </c>
    </row>
    <row r="2177" spans="1:91" s="85" customFormat="1" ht="14.45" customHeight="1" x14ac:dyDescent="0.25">
      <c r="A2177" s="307"/>
      <c r="B2177" s="172" t="s">
        <v>102</v>
      </c>
      <c r="C2177" s="270" t="s">
        <v>7824</v>
      </c>
      <c r="D2177" s="106">
        <v>145673607</v>
      </c>
      <c r="E2177" s="73">
        <v>5320008024</v>
      </c>
      <c r="F2177" s="74">
        <v>46106</v>
      </c>
      <c r="G2177" s="75" t="s">
        <v>2763</v>
      </c>
      <c r="H2177" s="182" t="s">
        <v>140</v>
      </c>
      <c r="I2177" s="182" t="s">
        <v>105</v>
      </c>
      <c r="J2177" s="182" t="s">
        <v>329</v>
      </c>
      <c r="K2177" s="182" t="s">
        <v>242</v>
      </c>
      <c r="L2177" s="74">
        <v>46134</v>
      </c>
      <c r="M2177" s="73">
        <v>0</v>
      </c>
      <c r="N2177" s="170" t="s">
        <v>7825</v>
      </c>
      <c r="O2177" s="75" t="s">
        <v>7826</v>
      </c>
      <c r="P2177" s="85">
        <v>2830050719</v>
      </c>
      <c r="Q2177" s="231">
        <v>46106</v>
      </c>
      <c r="R2177" s="241">
        <v>1209396773</v>
      </c>
      <c r="S2177" s="241">
        <v>224370223</v>
      </c>
      <c r="T2177" s="231">
        <v>46106</v>
      </c>
      <c r="U2177" s="261">
        <v>2897.1320000000001</v>
      </c>
      <c r="V2177" s="261">
        <v>2804.0929999999998</v>
      </c>
      <c r="W2177" s="241">
        <v>4</v>
      </c>
      <c r="X2177" s="241">
        <v>2</v>
      </c>
      <c r="Y2177" s="270" t="s">
        <v>7827</v>
      </c>
      <c r="Z2177" s="125" t="s">
        <v>258</v>
      </c>
      <c r="AA2177" s="182" t="s">
        <v>1555</v>
      </c>
      <c r="AB2177" s="182" t="s">
        <v>7828</v>
      </c>
      <c r="AC2177" s="270" t="s">
        <v>7824</v>
      </c>
      <c r="AD2177" s="182" t="s">
        <v>113</v>
      </c>
      <c r="AE2177" s="275">
        <v>46112</v>
      </c>
      <c r="AF2177" s="536">
        <v>46109.125</v>
      </c>
      <c r="AG2177" s="536">
        <v>46108.625</v>
      </c>
      <c r="AH2177" s="536">
        <v>46108.625</v>
      </c>
      <c r="AI2177" s="537">
        <v>46110</v>
      </c>
      <c r="AJ2177" s="274"/>
      <c r="AK2177" s="275">
        <v>46112</v>
      </c>
      <c r="AL2177" s="537">
        <v>46114</v>
      </c>
      <c r="AM2177" s="231">
        <v>46121</v>
      </c>
      <c r="AN2177" s="104">
        <v>46123</v>
      </c>
      <c r="AO2177" s="81" t="s">
        <v>121</v>
      </c>
      <c r="AP2177" s="81" t="s">
        <v>121</v>
      </c>
      <c r="AQ2177" s="81" t="s">
        <v>121</v>
      </c>
      <c r="AR2177" s="81" t="s">
        <v>121</v>
      </c>
      <c r="AS2177" s="81" t="s">
        <v>121</v>
      </c>
      <c r="AT2177" s="81" t="s">
        <v>121</v>
      </c>
      <c r="AU2177" s="82" t="s">
        <v>6202</v>
      </c>
      <c r="AV2177" s="290">
        <v>46106</v>
      </c>
      <c r="AW2177" s="85">
        <v>0</v>
      </c>
      <c r="AX2177" s="85">
        <v>0</v>
      </c>
      <c r="AZ2177" s="271"/>
      <c r="BT2177" s="75">
        <f>IF(COUNTIF($C$3:C2177, C2177)=1, 1, 0)</f>
        <v>0</v>
      </c>
      <c r="BU2177" s="388">
        <v>23646</v>
      </c>
      <c r="BV2177" s="340">
        <v>46112</v>
      </c>
      <c r="BZ2177" s="87">
        <f t="shared" si="671"/>
        <v>13</v>
      </c>
      <c r="CB2177" s="88">
        <f t="shared" si="678"/>
        <v>14</v>
      </c>
      <c r="CC2177" s="89"/>
      <c r="CD2177" s="22"/>
      <c r="CE2177" s="87">
        <f>IF(AD2177="Sea waybill", IF(AK2177&lt;&gt;0, MONTH(AK2177), IF(AJ2177&gt;AI2177, MONTH(AJ2177), MONTH(AI2177))),"")</f>
        <v>3</v>
      </c>
      <c r="CJ2177" s="87">
        <f t="shared" si="662"/>
        <v>3</v>
      </c>
      <c r="CK2177" s="87">
        <f t="shared" si="663"/>
        <v>13</v>
      </c>
      <c r="CL2177" s="22" t="s">
        <v>121</v>
      </c>
      <c r="CM2177" s="22" t="str">
        <f t="shared" si="679"/>
        <v>1C26TAA^23646</v>
      </c>
    </row>
    <row r="2178" spans="1:91" s="85" customFormat="1" ht="14.45" customHeight="1" x14ac:dyDescent="0.25">
      <c r="B2178" s="89" t="s">
        <v>102</v>
      </c>
      <c r="C2178" s="270" t="s">
        <v>7831</v>
      </c>
      <c r="D2178" s="539">
        <v>145736555</v>
      </c>
      <c r="E2178" s="540"/>
      <c r="F2178" s="541">
        <v>46113</v>
      </c>
      <c r="G2178" s="440" t="s">
        <v>328</v>
      </c>
      <c r="H2178" s="129" t="s">
        <v>140</v>
      </c>
      <c r="I2178" s="129" t="s">
        <v>105</v>
      </c>
      <c r="J2178" s="129" t="s">
        <v>329</v>
      </c>
      <c r="K2178" s="129" t="s">
        <v>242</v>
      </c>
      <c r="L2178" s="542">
        <v>46137</v>
      </c>
      <c r="M2178" s="540">
        <v>40</v>
      </c>
      <c r="N2178" s="75" t="s">
        <v>7832</v>
      </c>
      <c r="O2178" s="75" t="s">
        <v>7833</v>
      </c>
      <c r="P2178" s="85">
        <v>2830050987</v>
      </c>
      <c r="Q2178" s="231">
        <v>46111</v>
      </c>
      <c r="R2178" s="241">
        <v>1209398035</v>
      </c>
      <c r="S2178" s="241">
        <v>224387148</v>
      </c>
      <c r="T2178" s="231">
        <v>46111</v>
      </c>
      <c r="U2178" s="261">
        <v>18031.401999999998</v>
      </c>
      <c r="V2178" s="261">
        <v>17602.082999999999</v>
      </c>
      <c r="W2178" s="241">
        <v>22</v>
      </c>
      <c r="X2178" s="241">
        <v>6</v>
      </c>
      <c r="Y2178" s="270" t="s">
        <v>7834</v>
      </c>
      <c r="Z2178" s="125" t="s">
        <v>258</v>
      </c>
      <c r="AA2178" s="182" t="s">
        <v>5490</v>
      </c>
      <c r="AB2178" s="182" t="s">
        <v>7835</v>
      </c>
      <c r="AC2178" s="270" t="s">
        <v>7831</v>
      </c>
      <c r="AD2178" s="182" t="s">
        <v>113</v>
      </c>
      <c r="AE2178" s="537">
        <v>46118</v>
      </c>
      <c r="AF2178" s="269">
        <v>46115.25</v>
      </c>
      <c r="AG2178" s="269">
        <v>46114.625</v>
      </c>
      <c r="AH2178" s="269">
        <v>46114.625</v>
      </c>
      <c r="AI2178" s="537">
        <v>46117</v>
      </c>
      <c r="AJ2178" s="274"/>
      <c r="AK2178" s="537">
        <v>46117</v>
      </c>
      <c r="AL2178" s="537">
        <v>46123</v>
      </c>
      <c r="AM2178" s="241"/>
      <c r="AN2178" s="537">
        <v>46123</v>
      </c>
      <c r="AO2178" s="95" t="s">
        <v>121</v>
      </c>
      <c r="AP2178" s="95" t="s">
        <v>121</v>
      </c>
      <c r="AQ2178" s="95" t="s">
        <v>121</v>
      </c>
      <c r="AR2178" s="95" t="s">
        <v>121</v>
      </c>
      <c r="AS2178" s="95" t="s">
        <v>121</v>
      </c>
      <c r="AT2178" s="95" t="s">
        <v>121</v>
      </c>
      <c r="AU2178" s="82" t="s">
        <v>6196</v>
      </c>
      <c r="AV2178" s="290">
        <v>46111</v>
      </c>
      <c r="AW2178" s="75" t="str">
        <f>_xlfn.XLOOKUP(D2178,'[1]OPS Loading report'!$E:$E,'[1]OPS Loading report'!$G:$G)</f>
        <v>REGU5213429</v>
      </c>
      <c r="AX2178" s="75" t="str">
        <f>_xlfn.XLOOKUP(D2178,'[1]OPS Loading report'!$E:$E,'[1]OPS Loading report'!$H:$H)</f>
        <v>VNSGN2600293</v>
      </c>
      <c r="AZ2178" s="271"/>
      <c r="BT2178" s="75">
        <f>IF(COUNTIF($C$3:C2178, C2178)=1, 1, 0)</f>
        <v>1</v>
      </c>
      <c r="BU2178" s="337" t="s">
        <v>7836</v>
      </c>
      <c r="BV2178" s="340">
        <v>46121</v>
      </c>
      <c r="BZ2178" s="87">
        <f t="shared" si="671"/>
        <v>14</v>
      </c>
      <c r="CB2178" s="88">
        <f t="shared" si="678"/>
        <v>15</v>
      </c>
      <c r="CC2178" s="89"/>
      <c r="CD2178" s="22"/>
      <c r="CE2178" s="87">
        <f>IF(AD2178="Sea waybill", IF(AK2178&lt;&gt;0, MONTH(AK2178), IF(AJ2178&gt;AI2178, MONTH(AJ2178), MONTH(AI2178))),"")</f>
        <v>4</v>
      </c>
      <c r="CF2178" s="85">
        <v>23625900</v>
      </c>
      <c r="CG2178" s="85">
        <v>3937650</v>
      </c>
      <c r="CH2178" s="85">
        <v>27563550</v>
      </c>
      <c r="CI2178" s="85">
        <v>26251</v>
      </c>
      <c r="CJ2178" s="87">
        <f t="shared" si="662"/>
        <v>3</v>
      </c>
      <c r="CK2178" s="87">
        <f t="shared" si="663"/>
        <v>14</v>
      </c>
      <c r="CL2178" s="22" t="s">
        <v>6198</v>
      </c>
      <c r="CM2178" s="22" t="str">
        <f t="shared" si="679"/>
        <v>1C26TAA^026832</v>
      </c>
    </row>
    <row r="2179" spans="1:91" s="85" customFormat="1" ht="14.45" customHeight="1" x14ac:dyDescent="0.25">
      <c r="B2179" s="265" t="s">
        <v>102</v>
      </c>
      <c r="C2179" s="301" t="s">
        <v>7837</v>
      </c>
      <c r="D2179" s="539">
        <v>145736554</v>
      </c>
      <c r="E2179" s="540">
        <v>5320008116</v>
      </c>
      <c r="F2179" s="541">
        <v>46113</v>
      </c>
      <c r="G2179" s="440" t="s">
        <v>328</v>
      </c>
      <c r="H2179" s="129" t="s">
        <v>140</v>
      </c>
      <c r="I2179" s="129" t="s">
        <v>105</v>
      </c>
      <c r="J2179" s="129" t="s">
        <v>329</v>
      </c>
      <c r="K2179" s="129" t="s">
        <v>242</v>
      </c>
      <c r="L2179" s="542">
        <v>46137</v>
      </c>
      <c r="M2179" s="73">
        <v>40</v>
      </c>
      <c r="N2179" s="75" t="s">
        <v>7838</v>
      </c>
      <c r="O2179" s="75" t="s">
        <v>7839</v>
      </c>
      <c r="P2179" s="85">
        <v>2830051176</v>
      </c>
      <c r="Q2179" s="231">
        <v>46115</v>
      </c>
      <c r="R2179" s="241">
        <v>1209399536</v>
      </c>
      <c r="S2179" s="241">
        <v>224397044</v>
      </c>
      <c r="T2179" s="231">
        <v>46115</v>
      </c>
      <c r="U2179" s="261">
        <v>7702.8370000000004</v>
      </c>
      <c r="V2179" s="261">
        <v>7518.585</v>
      </c>
      <c r="W2179" s="241">
        <v>10</v>
      </c>
      <c r="X2179" s="241">
        <v>3</v>
      </c>
      <c r="Y2179" s="270" t="s">
        <v>7840</v>
      </c>
      <c r="Z2179" s="125" t="s">
        <v>258</v>
      </c>
      <c r="AA2179" s="182" t="s">
        <v>7841</v>
      </c>
      <c r="AB2179" s="182" t="s">
        <v>7842</v>
      </c>
      <c r="AC2179" s="301" t="s">
        <v>7837</v>
      </c>
      <c r="AD2179" s="182" t="s">
        <v>113</v>
      </c>
      <c r="AE2179" s="275">
        <v>46127</v>
      </c>
      <c r="AF2179" s="277">
        <v>46125.25</v>
      </c>
      <c r="AG2179" s="277">
        <v>46118.625</v>
      </c>
      <c r="AH2179" s="277">
        <v>46118.625</v>
      </c>
      <c r="AI2179" s="115">
        <v>46120</v>
      </c>
      <c r="AJ2179" s="275">
        <v>46127</v>
      </c>
      <c r="AK2179" s="275">
        <v>46127</v>
      </c>
      <c r="AL2179" s="537">
        <v>46123</v>
      </c>
      <c r="AM2179" s="231">
        <v>46129</v>
      </c>
      <c r="AN2179" s="74">
        <v>46131</v>
      </c>
      <c r="AO2179" s="81" t="s">
        <v>121</v>
      </c>
      <c r="AP2179" s="81" t="s">
        <v>121</v>
      </c>
      <c r="AQ2179" s="81" t="s">
        <v>121</v>
      </c>
      <c r="AR2179" s="81" t="s">
        <v>121</v>
      </c>
      <c r="AS2179" s="81" t="s">
        <v>121</v>
      </c>
      <c r="AT2179" s="81" t="s">
        <v>121</v>
      </c>
      <c r="AU2179" s="310"/>
      <c r="AV2179" s="525">
        <v>46115</v>
      </c>
      <c r="AW2179" s="339" t="e">
        <v>#N/A</v>
      </c>
      <c r="AX2179" s="85" t="e">
        <v>#N/A</v>
      </c>
      <c r="AZ2179" s="271"/>
      <c r="BT2179" s="75">
        <f>IF(COUNTIF($C$3:C2179, C2179)=1, 1, 0)</f>
        <v>1</v>
      </c>
      <c r="BU2179" s="338"/>
      <c r="BZ2179" s="87">
        <f t="shared" si="671"/>
        <v>14</v>
      </c>
      <c r="CB2179" s="88">
        <f t="shared" si="678"/>
        <v>0</v>
      </c>
      <c r="CC2179" s="89"/>
      <c r="CD2179" s="22"/>
      <c r="CE2179" s="87">
        <f>IF(AD2179="Sea waybill", IF(AK2179&lt;&gt;0, MONTH(AK2179), IF(AJ2179&gt;AI2179, MONTH(AJ2179), MONTH(AI2179))),"")</f>
        <v>4</v>
      </c>
      <c r="CJ2179" s="87">
        <f t="shared" ref="CJ2179:CJ2242" si="687">MONTH(AV2179)</f>
        <v>4</v>
      </c>
      <c r="CK2179" s="87">
        <f t="shared" ref="CK2179:CK2242" si="688">WEEKNUM(AV2179,2)</f>
        <v>14</v>
      </c>
      <c r="CM2179" s="22" t="str">
        <f t="shared" si="679"/>
        <v>1C26TAA^</v>
      </c>
    </row>
    <row r="2180" spans="1:91" s="85" customFormat="1" ht="14.45" customHeight="1" x14ac:dyDescent="0.25">
      <c r="B2180" s="265" t="s">
        <v>102</v>
      </c>
      <c r="C2180" s="301" t="s">
        <v>7837</v>
      </c>
      <c r="D2180" s="539">
        <v>145791280</v>
      </c>
      <c r="E2180" s="540">
        <v>5320008116</v>
      </c>
      <c r="F2180" s="541">
        <v>46113</v>
      </c>
      <c r="G2180" s="440" t="s">
        <v>406</v>
      </c>
      <c r="H2180" s="129" t="s">
        <v>140</v>
      </c>
      <c r="I2180" s="129" t="s">
        <v>105</v>
      </c>
      <c r="J2180" s="129" t="s">
        <v>329</v>
      </c>
      <c r="K2180" s="129" t="s">
        <v>242</v>
      </c>
      <c r="L2180" s="542">
        <v>46137</v>
      </c>
      <c r="M2180" s="73">
        <v>0</v>
      </c>
      <c r="N2180" s="75" t="s">
        <v>7838</v>
      </c>
      <c r="O2180" s="75" t="s">
        <v>7839</v>
      </c>
      <c r="P2180" s="85">
        <v>2830051177</v>
      </c>
      <c r="Q2180" s="231">
        <v>46115</v>
      </c>
      <c r="R2180" s="241">
        <v>1209399537</v>
      </c>
      <c r="S2180" s="241">
        <v>224397038</v>
      </c>
      <c r="T2180" s="231">
        <v>46115</v>
      </c>
      <c r="U2180" s="261">
        <v>8677.66</v>
      </c>
      <c r="V2180" s="261">
        <v>8456.0709999999999</v>
      </c>
      <c r="W2180" s="241">
        <v>10</v>
      </c>
      <c r="X2180" s="241">
        <v>4</v>
      </c>
      <c r="Y2180" s="270" t="s">
        <v>7840</v>
      </c>
      <c r="Z2180" s="125" t="s">
        <v>258</v>
      </c>
      <c r="AA2180" s="182" t="s">
        <v>7841</v>
      </c>
      <c r="AB2180" s="182" t="s">
        <v>7842</v>
      </c>
      <c r="AC2180" s="301" t="s">
        <v>7837</v>
      </c>
      <c r="AD2180" s="182" t="s">
        <v>113</v>
      </c>
      <c r="AE2180" s="275">
        <v>46127</v>
      </c>
      <c r="AF2180" s="277">
        <v>46125.25</v>
      </c>
      <c r="AG2180" s="277">
        <v>46118.625</v>
      </c>
      <c r="AH2180" s="277">
        <v>46118.625</v>
      </c>
      <c r="AI2180" s="115">
        <v>46120</v>
      </c>
      <c r="AJ2180" s="275">
        <v>46127</v>
      </c>
      <c r="AK2180" s="275">
        <v>46127</v>
      </c>
      <c r="AL2180" s="537">
        <v>46123</v>
      </c>
      <c r="AM2180" s="231">
        <v>46129</v>
      </c>
      <c r="AN2180" s="74">
        <v>46131</v>
      </c>
      <c r="AO2180" s="81" t="s">
        <v>121</v>
      </c>
      <c r="AP2180" s="81" t="s">
        <v>121</v>
      </c>
      <c r="AQ2180" s="81" t="s">
        <v>121</v>
      </c>
      <c r="AR2180" s="81" t="s">
        <v>121</v>
      </c>
      <c r="AS2180" s="81" t="s">
        <v>121</v>
      </c>
      <c r="AT2180" s="81" t="s">
        <v>121</v>
      </c>
      <c r="AU2180" s="310"/>
      <c r="AV2180" s="525">
        <v>46115</v>
      </c>
      <c r="AW2180" s="339" t="e">
        <v>#N/A</v>
      </c>
      <c r="AX2180" s="85" t="e">
        <v>#N/A</v>
      </c>
      <c r="AZ2180" s="271"/>
      <c r="BT2180" s="75"/>
      <c r="BU2180" s="338"/>
      <c r="BZ2180" s="87">
        <f t="shared" si="671"/>
        <v>14</v>
      </c>
      <c r="CB2180" s="88">
        <f t="shared" si="678"/>
        <v>0</v>
      </c>
      <c r="CC2180" s="89"/>
      <c r="CD2180" s="22"/>
      <c r="CE2180" s="87"/>
      <c r="CJ2180" s="87">
        <f t="shared" si="687"/>
        <v>4</v>
      </c>
      <c r="CK2180" s="87">
        <f t="shared" si="688"/>
        <v>14</v>
      </c>
      <c r="CM2180" s="22" t="str">
        <f t="shared" si="679"/>
        <v>1C26TAA^</v>
      </c>
    </row>
    <row r="2181" spans="1:91" s="85" customFormat="1" ht="14.45" customHeight="1" x14ac:dyDescent="0.25">
      <c r="B2181" s="89" t="s">
        <v>102</v>
      </c>
      <c r="C2181" s="270" t="s">
        <v>7831</v>
      </c>
      <c r="D2181" s="155">
        <v>145736557</v>
      </c>
      <c r="E2181" s="156">
        <v>5320007823</v>
      </c>
      <c r="F2181" s="115">
        <v>46113</v>
      </c>
      <c r="G2181" s="182" t="s">
        <v>328</v>
      </c>
      <c r="H2181" s="317" t="s">
        <v>140</v>
      </c>
      <c r="I2181" s="317" t="s">
        <v>105</v>
      </c>
      <c r="J2181" s="317" t="s">
        <v>329</v>
      </c>
      <c r="K2181" s="317" t="s">
        <v>242</v>
      </c>
      <c r="L2181" s="115">
        <v>46137</v>
      </c>
      <c r="M2181" s="156">
        <v>40</v>
      </c>
      <c r="N2181" s="75" t="s">
        <v>7843</v>
      </c>
      <c r="O2181" s="75" t="s">
        <v>7844</v>
      </c>
      <c r="P2181" s="85">
        <v>2830051042</v>
      </c>
      <c r="Q2181" s="231">
        <v>46112</v>
      </c>
      <c r="R2181" s="241">
        <v>1209398397</v>
      </c>
      <c r="S2181" s="241">
        <v>224390139</v>
      </c>
      <c r="T2181" s="231">
        <v>46112</v>
      </c>
      <c r="U2181" s="261">
        <v>10241.473</v>
      </c>
      <c r="V2181" s="261">
        <v>9996.2780000000002</v>
      </c>
      <c r="W2181" s="241">
        <v>13</v>
      </c>
      <c r="X2181" s="241">
        <v>4</v>
      </c>
      <c r="Y2181" s="270" t="s">
        <v>7845</v>
      </c>
      <c r="Z2181" s="125" t="s">
        <v>258</v>
      </c>
      <c r="AA2181" s="182" t="s">
        <v>5490</v>
      </c>
      <c r="AB2181" s="182" t="s">
        <v>7835</v>
      </c>
      <c r="AC2181" s="270" t="s">
        <v>7831</v>
      </c>
      <c r="AD2181" s="182" t="s">
        <v>113</v>
      </c>
      <c r="AE2181" s="537">
        <v>46118</v>
      </c>
      <c r="AF2181" s="269">
        <v>46115.25</v>
      </c>
      <c r="AG2181" s="269">
        <v>46114.625</v>
      </c>
      <c r="AH2181" s="269">
        <v>46114.625</v>
      </c>
      <c r="AI2181" s="537">
        <v>46117</v>
      </c>
      <c r="AJ2181" s="274"/>
      <c r="AK2181" s="537">
        <v>46117</v>
      </c>
      <c r="AL2181" s="537">
        <v>46123</v>
      </c>
      <c r="AM2181" s="241"/>
      <c r="AN2181" s="537">
        <v>46123</v>
      </c>
      <c r="AO2181" s="95" t="s">
        <v>121</v>
      </c>
      <c r="AP2181" s="95" t="s">
        <v>121</v>
      </c>
      <c r="AQ2181" s="95" t="s">
        <v>121</v>
      </c>
      <c r="AR2181" s="95" t="s">
        <v>121</v>
      </c>
      <c r="AS2181" s="95" t="s">
        <v>121</v>
      </c>
      <c r="AT2181" s="95" t="s">
        <v>121</v>
      </c>
      <c r="AU2181" s="82" t="s">
        <v>6196</v>
      </c>
      <c r="AV2181" s="347">
        <v>46112</v>
      </c>
      <c r="AW2181" s="75" t="str">
        <f>_xlfn.XLOOKUP(D2181,'[1]OPS Loading report'!$E:$E,'[1]OPS Loading report'!$G:$G)</f>
        <v>REGU5188028</v>
      </c>
      <c r="AX2181" s="75" t="str">
        <f>_xlfn.XLOOKUP(D2181,'[1]OPS Loading report'!$E:$E,'[1]OPS Loading report'!$H:$H)</f>
        <v>VNSGN2534381</v>
      </c>
      <c r="AZ2181" s="271"/>
      <c r="BT2181" s="75">
        <f>IF(COUNTIF($C$3:C2181, C2181)=1, 1, 0)</f>
        <v>0</v>
      </c>
      <c r="BU2181" s="337" t="s">
        <v>7836</v>
      </c>
      <c r="BV2181" s="340">
        <v>46121</v>
      </c>
      <c r="BZ2181" s="87">
        <f t="shared" si="671"/>
        <v>14</v>
      </c>
      <c r="CB2181" s="88">
        <f t="shared" si="678"/>
        <v>15</v>
      </c>
      <c r="CC2181" s="89"/>
      <c r="CD2181" s="22"/>
      <c r="CE2181" s="87">
        <f t="shared" ref="CE2181:CE2187" si="689">IF(AD2181="Sea waybill", IF(AK2181&lt;&gt;0, MONTH(AK2181), IF(AJ2181&gt;AI2181, MONTH(AJ2181), MONTH(AI2181))),"")</f>
        <v>4</v>
      </c>
      <c r="CF2181" s="85">
        <v>23625900</v>
      </c>
      <c r="CG2181" s="85">
        <v>3937650</v>
      </c>
      <c r="CH2181" s="85">
        <v>27563550</v>
      </c>
      <c r="CI2181" s="85">
        <v>26251</v>
      </c>
      <c r="CJ2181" s="87">
        <f t="shared" si="687"/>
        <v>3</v>
      </c>
      <c r="CK2181" s="87">
        <f t="shared" si="688"/>
        <v>14</v>
      </c>
      <c r="CL2181" s="22" t="s">
        <v>6198</v>
      </c>
      <c r="CM2181" s="22" t="str">
        <f t="shared" si="679"/>
        <v>1C26TAA^026832</v>
      </c>
    </row>
    <row r="2182" spans="1:91" s="85" customFormat="1" ht="14.45" customHeight="1" x14ac:dyDescent="0.25">
      <c r="B2182" s="89" t="s">
        <v>102</v>
      </c>
      <c r="C2182" s="270" t="s">
        <v>7831</v>
      </c>
      <c r="D2182" s="155">
        <v>145771772</v>
      </c>
      <c r="E2182" s="156">
        <v>5320007823</v>
      </c>
      <c r="F2182" s="115">
        <v>46113</v>
      </c>
      <c r="G2182" s="182" t="s">
        <v>4195</v>
      </c>
      <c r="H2182" s="182" t="s">
        <v>140</v>
      </c>
      <c r="I2182" s="182" t="s">
        <v>105</v>
      </c>
      <c r="J2182" s="182" t="s">
        <v>329</v>
      </c>
      <c r="K2182" s="182" t="s">
        <v>242</v>
      </c>
      <c r="L2182" s="115">
        <v>46139</v>
      </c>
      <c r="M2182" s="156">
        <v>0</v>
      </c>
      <c r="N2182" s="75" t="s">
        <v>7843</v>
      </c>
      <c r="O2182" s="75" t="s">
        <v>7844</v>
      </c>
      <c r="P2182" s="85">
        <v>2830051043</v>
      </c>
      <c r="Q2182" s="231">
        <v>46112</v>
      </c>
      <c r="R2182" s="241">
        <v>1209398400</v>
      </c>
      <c r="S2182" s="241">
        <v>224390148</v>
      </c>
      <c r="T2182" s="231">
        <v>46112</v>
      </c>
      <c r="U2182" s="261">
        <v>2421.2150000000001</v>
      </c>
      <c r="V2182" s="261">
        <v>2341.4940000000001</v>
      </c>
      <c r="W2182" s="241">
        <v>4</v>
      </c>
      <c r="X2182" s="241">
        <v>1</v>
      </c>
      <c r="Y2182" s="270" t="s">
        <v>7845</v>
      </c>
      <c r="Z2182" s="125" t="s">
        <v>258</v>
      </c>
      <c r="AA2182" s="182" t="s">
        <v>5490</v>
      </c>
      <c r="AB2182" s="182" t="s">
        <v>7835</v>
      </c>
      <c r="AC2182" s="270" t="s">
        <v>7831</v>
      </c>
      <c r="AD2182" s="182" t="s">
        <v>113</v>
      </c>
      <c r="AE2182" s="537">
        <v>46118</v>
      </c>
      <c r="AF2182" s="269">
        <v>46115.25</v>
      </c>
      <c r="AG2182" s="269">
        <v>46114.625</v>
      </c>
      <c r="AH2182" s="269">
        <v>46114.625</v>
      </c>
      <c r="AI2182" s="537">
        <v>46117</v>
      </c>
      <c r="AJ2182" s="274"/>
      <c r="AK2182" s="537">
        <v>46117</v>
      </c>
      <c r="AL2182" s="537">
        <v>46123</v>
      </c>
      <c r="AM2182" s="241"/>
      <c r="AN2182" s="537">
        <v>46123</v>
      </c>
      <c r="AO2182" s="95" t="s">
        <v>121</v>
      </c>
      <c r="AP2182" s="95" t="s">
        <v>121</v>
      </c>
      <c r="AQ2182" s="95" t="s">
        <v>121</v>
      </c>
      <c r="AR2182" s="95" t="s">
        <v>121</v>
      </c>
      <c r="AS2182" s="95" t="s">
        <v>121</v>
      </c>
      <c r="AT2182" s="95" t="s">
        <v>121</v>
      </c>
      <c r="AU2182" s="82" t="s">
        <v>6196</v>
      </c>
      <c r="AV2182" s="297">
        <v>46112</v>
      </c>
      <c r="AW2182" s="75">
        <f>_xlfn.XLOOKUP(D2182,'[1]OPS Loading report'!$E:$E,'[1]OPS Loading report'!$G:$G)</f>
        <v>0</v>
      </c>
      <c r="AX2182" s="75">
        <f>_xlfn.XLOOKUP(D2182,'[1]OPS Loading report'!$E:$E,'[1]OPS Loading report'!$H:$H)</f>
        <v>0</v>
      </c>
      <c r="AZ2182" s="271"/>
      <c r="BT2182" s="75">
        <f>IF(COUNTIF($C$3:C2182, C2182)=1, 1, 0)</f>
        <v>0</v>
      </c>
      <c r="BU2182" s="337" t="s">
        <v>7836</v>
      </c>
      <c r="BV2182" s="340">
        <v>46121</v>
      </c>
      <c r="BZ2182" s="87">
        <f t="shared" si="671"/>
        <v>14</v>
      </c>
      <c r="CB2182" s="88">
        <f t="shared" si="678"/>
        <v>15</v>
      </c>
      <c r="CC2182" s="89"/>
      <c r="CD2182" s="22"/>
      <c r="CE2182" s="87">
        <f t="shared" si="689"/>
        <v>4</v>
      </c>
      <c r="CJ2182" s="87">
        <f t="shared" si="687"/>
        <v>3</v>
      </c>
      <c r="CK2182" s="87">
        <f t="shared" si="688"/>
        <v>14</v>
      </c>
      <c r="CL2182" s="22" t="s">
        <v>6198</v>
      </c>
      <c r="CM2182" s="22" t="str">
        <f t="shared" si="679"/>
        <v>1C26TAA^026832</v>
      </c>
    </row>
    <row r="2183" spans="1:91" s="85" customFormat="1" ht="14.45" customHeight="1" x14ac:dyDescent="0.25">
      <c r="B2183" s="89" t="s">
        <v>102</v>
      </c>
      <c r="C2183" s="270" t="s">
        <v>7831</v>
      </c>
      <c r="D2183" s="155">
        <v>145736559</v>
      </c>
      <c r="E2183" s="156">
        <v>5320007823</v>
      </c>
      <c r="F2183" s="115">
        <v>46113</v>
      </c>
      <c r="G2183" s="182" t="s">
        <v>328</v>
      </c>
      <c r="H2183" s="182" t="s">
        <v>140</v>
      </c>
      <c r="I2183" s="182" t="s">
        <v>105</v>
      </c>
      <c r="J2183" s="182" t="s">
        <v>329</v>
      </c>
      <c r="K2183" s="182" t="s">
        <v>242</v>
      </c>
      <c r="L2183" s="115">
        <v>46136</v>
      </c>
      <c r="M2183" s="156">
        <v>0</v>
      </c>
      <c r="N2183" s="75" t="s">
        <v>7843</v>
      </c>
      <c r="O2183" s="75" t="s">
        <v>7844</v>
      </c>
      <c r="P2183" s="85">
        <v>2830051044</v>
      </c>
      <c r="Q2183" s="231">
        <v>46112</v>
      </c>
      <c r="R2183" s="241">
        <v>1209398402</v>
      </c>
      <c r="S2183" s="241">
        <v>224390145</v>
      </c>
      <c r="T2183" s="231">
        <v>46112</v>
      </c>
      <c r="U2183" s="261">
        <v>3139.8829999999998</v>
      </c>
      <c r="V2183" s="261">
        <v>3020.8110000000001</v>
      </c>
      <c r="W2183" s="241">
        <v>5</v>
      </c>
      <c r="X2183" s="241">
        <v>3</v>
      </c>
      <c r="Y2183" s="270" t="s">
        <v>7845</v>
      </c>
      <c r="Z2183" s="125" t="s">
        <v>258</v>
      </c>
      <c r="AA2183" s="182" t="s">
        <v>5490</v>
      </c>
      <c r="AB2183" s="182" t="s">
        <v>7835</v>
      </c>
      <c r="AC2183" s="270" t="s">
        <v>7831</v>
      </c>
      <c r="AD2183" s="182" t="s">
        <v>113</v>
      </c>
      <c r="AE2183" s="537">
        <v>46118</v>
      </c>
      <c r="AF2183" s="269">
        <v>46115.25</v>
      </c>
      <c r="AG2183" s="269">
        <v>46114.625</v>
      </c>
      <c r="AH2183" s="269">
        <v>46114.625</v>
      </c>
      <c r="AI2183" s="537">
        <v>46117</v>
      </c>
      <c r="AJ2183" s="274"/>
      <c r="AK2183" s="537">
        <v>46117</v>
      </c>
      <c r="AL2183" s="537">
        <v>46123</v>
      </c>
      <c r="AM2183" s="241"/>
      <c r="AN2183" s="537">
        <v>46123</v>
      </c>
      <c r="AO2183" s="95" t="s">
        <v>121</v>
      </c>
      <c r="AP2183" s="95" t="s">
        <v>121</v>
      </c>
      <c r="AQ2183" s="95" t="s">
        <v>121</v>
      </c>
      <c r="AR2183" s="95" t="s">
        <v>121</v>
      </c>
      <c r="AS2183" s="95" t="s">
        <v>121</v>
      </c>
      <c r="AT2183" s="95" t="s">
        <v>121</v>
      </c>
      <c r="AU2183" s="82" t="s">
        <v>6196</v>
      </c>
      <c r="AV2183" s="351">
        <v>46112</v>
      </c>
      <c r="AW2183" s="75">
        <f>_xlfn.XLOOKUP(D2183,'[1]OPS Loading report'!$E:$E,'[1]OPS Loading report'!$G:$G)</f>
        <v>0</v>
      </c>
      <c r="AX2183" s="75">
        <f>_xlfn.XLOOKUP(D2183,'[1]OPS Loading report'!$E:$E,'[1]OPS Loading report'!$H:$H)</f>
        <v>0</v>
      </c>
      <c r="AZ2183" s="271"/>
      <c r="BT2183" s="75">
        <f>IF(COUNTIF($C$3:C2183, C2183)=1, 1, 0)</f>
        <v>0</v>
      </c>
      <c r="BU2183" s="337" t="s">
        <v>7836</v>
      </c>
      <c r="BV2183" s="340">
        <v>46121</v>
      </c>
      <c r="BZ2183" s="87">
        <f t="shared" si="671"/>
        <v>14</v>
      </c>
      <c r="CB2183" s="88">
        <f t="shared" si="678"/>
        <v>15</v>
      </c>
      <c r="CC2183" s="89"/>
      <c r="CD2183" s="22"/>
      <c r="CE2183" s="87">
        <f t="shared" si="689"/>
        <v>4</v>
      </c>
      <c r="CJ2183" s="87">
        <f t="shared" si="687"/>
        <v>3</v>
      </c>
      <c r="CK2183" s="87">
        <f t="shared" si="688"/>
        <v>14</v>
      </c>
      <c r="CL2183" s="22" t="s">
        <v>6198</v>
      </c>
      <c r="CM2183" s="22" t="str">
        <f t="shared" si="679"/>
        <v>1C26TAA^026832</v>
      </c>
    </row>
    <row r="2184" spans="1:91" s="85" customFormat="1" ht="14.45" customHeight="1" x14ac:dyDescent="0.25">
      <c r="B2184" s="265" t="s">
        <v>102</v>
      </c>
      <c r="C2184" s="301" t="s">
        <v>7837</v>
      </c>
      <c r="D2184" s="155">
        <v>145744381</v>
      </c>
      <c r="E2184" s="156"/>
      <c r="F2184" s="115">
        <v>46113</v>
      </c>
      <c r="G2184" s="182" t="s">
        <v>328</v>
      </c>
      <c r="H2184" s="182" t="s">
        <v>140</v>
      </c>
      <c r="I2184" s="182" t="s">
        <v>105</v>
      </c>
      <c r="J2184" s="182" t="s">
        <v>329</v>
      </c>
      <c r="K2184" s="182" t="s">
        <v>242</v>
      </c>
      <c r="L2184" s="115">
        <v>46137</v>
      </c>
      <c r="M2184" s="156">
        <v>40</v>
      </c>
      <c r="N2184" s="75" t="s">
        <v>7846</v>
      </c>
      <c r="O2184" s="75" t="s">
        <v>7847</v>
      </c>
      <c r="P2184" s="85">
        <v>2830051159</v>
      </c>
      <c r="Q2184" s="231">
        <v>46114</v>
      </c>
      <c r="R2184" s="241">
        <v>1209399301</v>
      </c>
      <c r="S2184" s="241">
        <v>224397003</v>
      </c>
      <c r="T2184" s="231">
        <v>46114</v>
      </c>
      <c r="U2184" s="356">
        <v>18352.505000000001</v>
      </c>
      <c r="V2184" s="356">
        <v>17915.686000000002</v>
      </c>
      <c r="W2184" s="241">
        <v>21</v>
      </c>
      <c r="X2184" s="241">
        <v>6</v>
      </c>
      <c r="Y2184" s="270" t="s">
        <v>7848</v>
      </c>
      <c r="Z2184" s="125" t="s">
        <v>258</v>
      </c>
      <c r="AA2184" s="182" t="s">
        <v>7841</v>
      </c>
      <c r="AB2184" s="182" t="s">
        <v>7842</v>
      </c>
      <c r="AC2184" s="301" t="s">
        <v>7837</v>
      </c>
      <c r="AD2184" s="182" t="s">
        <v>113</v>
      </c>
      <c r="AE2184" s="275">
        <v>46127</v>
      </c>
      <c r="AF2184" s="277">
        <v>46125.25</v>
      </c>
      <c r="AG2184" s="277">
        <v>46118.625</v>
      </c>
      <c r="AH2184" s="277">
        <v>46118.625</v>
      </c>
      <c r="AI2184" s="115">
        <v>46120</v>
      </c>
      <c r="AJ2184" s="275">
        <v>46127</v>
      </c>
      <c r="AK2184" s="275">
        <v>46127</v>
      </c>
      <c r="AL2184" s="115">
        <v>46123</v>
      </c>
      <c r="AM2184" s="231">
        <v>46129</v>
      </c>
      <c r="AN2184" s="74">
        <v>46131</v>
      </c>
      <c r="AO2184" s="81">
        <f>IF(AH2184&lt;AG2184,IF(AH2184=0,"",AH2184-1),IF(AG2184=0,"",AG2184-1))</f>
        <v>46117.625</v>
      </c>
      <c r="AP2184" s="81">
        <f>IF(AH2184&lt;AG2184,IF(AH2184=0,"",AH2184),IF(AG2184=0,"",AG2184))</f>
        <v>46118.625</v>
      </c>
      <c r="AQ2184" s="81">
        <f>IF(AH2184&lt;AG2184,IF(AH2184=0,"",AH2184),IF(AG2184=0,"",AG2184))</f>
        <v>46118.625</v>
      </c>
      <c r="AR2184" s="81">
        <f>IF(AI2184=0,"",IF(AI2184&lt;AJ2184,AJ2184+1,AI2184+1))</f>
        <v>46128</v>
      </c>
      <c r="AS2184" s="81">
        <f>IF(AI2184=0,"",IF(AE2184=0,IF(AJ2184=0,AI2184+2,AJ2184+2),AE2184+2))</f>
        <v>46129</v>
      </c>
      <c r="AT2184" s="81">
        <f>IF(AI2184=0,"",IF(AI2184&lt;AJ2184,AJ2184+1,AI2184+1))</f>
        <v>46128</v>
      </c>
      <c r="AU2184" s="310"/>
      <c r="AV2184" s="525">
        <v>46114</v>
      </c>
      <c r="AW2184" s="339" t="e">
        <v>#N/A</v>
      </c>
      <c r="AX2184" s="85" t="e">
        <v>#N/A</v>
      </c>
      <c r="AZ2184" s="271"/>
      <c r="BT2184" s="75">
        <f>IF(COUNTIF($C$3:C2184, C2184)=1, 1, 0)</f>
        <v>0</v>
      </c>
      <c r="BU2184" s="338"/>
      <c r="BZ2184" s="87">
        <f t="shared" si="671"/>
        <v>14</v>
      </c>
      <c r="CB2184" s="88">
        <f t="shared" si="678"/>
        <v>0</v>
      </c>
      <c r="CC2184" s="89"/>
      <c r="CD2184" s="22"/>
      <c r="CE2184" s="87">
        <f t="shared" si="689"/>
        <v>4</v>
      </c>
      <c r="CJ2184" s="87">
        <f t="shared" si="687"/>
        <v>4</v>
      </c>
      <c r="CK2184" s="87">
        <f t="shared" si="688"/>
        <v>14</v>
      </c>
      <c r="CM2184" s="22" t="str">
        <f t="shared" si="679"/>
        <v>1C26TAA^</v>
      </c>
    </row>
    <row r="2185" spans="1:91" s="168" customFormat="1" ht="14.45" customHeight="1" x14ac:dyDescent="0.25">
      <c r="B2185" s="265" t="s">
        <v>102</v>
      </c>
      <c r="C2185" s="301" t="s">
        <v>7837</v>
      </c>
      <c r="D2185" s="155">
        <v>145744392</v>
      </c>
      <c r="E2185" s="156"/>
      <c r="F2185" s="115">
        <v>46113</v>
      </c>
      <c r="G2185" s="182" t="s">
        <v>328</v>
      </c>
      <c r="H2185" s="182" t="s">
        <v>140</v>
      </c>
      <c r="I2185" s="182" t="s">
        <v>105</v>
      </c>
      <c r="J2185" s="182" t="s">
        <v>329</v>
      </c>
      <c r="K2185" s="182" t="s">
        <v>242</v>
      </c>
      <c r="L2185" s="115">
        <v>46137</v>
      </c>
      <c r="M2185" s="156">
        <v>0</v>
      </c>
      <c r="N2185" s="75" t="s">
        <v>7849</v>
      </c>
      <c r="O2185" s="75" t="s">
        <v>7850</v>
      </c>
      <c r="P2185" s="168">
        <v>2830051104</v>
      </c>
      <c r="Q2185" s="275">
        <v>46113</v>
      </c>
      <c r="R2185" s="274">
        <v>1209398966</v>
      </c>
      <c r="S2185" s="274">
        <v>224401737</v>
      </c>
      <c r="T2185" s="275">
        <v>46113</v>
      </c>
      <c r="U2185" s="422">
        <v>15010.752</v>
      </c>
      <c r="V2185" s="422">
        <v>14653.313</v>
      </c>
      <c r="W2185" s="274">
        <v>19</v>
      </c>
      <c r="X2185" s="274">
        <v>5</v>
      </c>
      <c r="Y2185" s="270" t="s">
        <v>7851</v>
      </c>
      <c r="Z2185" s="125" t="s">
        <v>258</v>
      </c>
      <c r="AA2185" s="182" t="s">
        <v>7841</v>
      </c>
      <c r="AB2185" s="182" t="s">
        <v>7842</v>
      </c>
      <c r="AC2185" s="301" t="s">
        <v>7837</v>
      </c>
      <c r="AD2185" s="182" t="s">
        <v>113</v>
      </c>
      <c r="AE2185" s="275">
        <v>46127</v>
      </c>
      <c r="AF2185" s="277">
        <v>46125.25</v>
      </c>
      <c r="AG2185" s="277">
        <v>46118.625</v>
      </c>
      <c r="AH2185" s="277">
        <v>46118.625</v>
      </c>
      <c r="AI2185" s="115">
        <v>46120</v>
      </c>
      <c r="AJ2185" s="275">
        <v>46127</v>
      </c>
      <c r="AK2185" s="275">
        <v>46127</v>
      </c>
      <c r="AL2185" s="115">
        <v>46123</v>
      </c>
      <c r="AM2185" s="231">
        <v>46129</v>
      </c>
      <c r="AN2185" s="74">
        <v>46131</v>
      </c>
      <c r="AO2185" s="81">
        <f>IF(AH2185&lt;AG2185,IF(AH2185=0,"",AH2185-1),IF(AG2185=0,"",AG2185-1))</f>
        <v>46117.625</v>
      </c>
      <c r="AP2185" s="81">
        <f>IF(AH2185&lt;AG2185,IF(AH2185=0,"",AH2185),IF(AG2185=0,"",AG2185))</f>
        <v>46118.625</v>
      </c>
      <c r="AQ2185" s="81">
        <f>IF(AH2185&lt;AG2185,IF(AH2185=0,"",AH2185),IF(AG2185=0,"",AG2185))</f>
        <v>46118.625</v>
      </c>
      <c r="AR2185" s="81">
        <f>IF(AI2185=0,"",IF(AI2185&lt;AJ2185,AJ2185+1,AI2185+1))</f>
        <v>46128</v>
      </c>
      <c r="AS2185" s="81">
        <f>IF(AI2185=0,"",IF(AE2185=0,IF(AJ2185=0,AI2185+2,AJ2185+2),AE2185+2))</f>
        <v>46129</v>
      </c>
      <c r="AT2185" s="81">
        <f>IF(AI2185=0,"",IF(AI2185&lt;AJ2185,AJ2185+1,AI2185+1))</f>
        <v>46128</v>
      </c>
      <c r="AU2185" s="435"/>
      <c r="AV2185" s="525">
        <v>46113</v>
      </c>
      <c r="AW2185" s="339" t="e">
        <v>#N/A</v>
      </c>
      <c r="AX2185" s="85" t="e">
        <v>#N/A</v>
      </c>
      <c r="AZ2185" s="278"/>
      <c r="BT2185" s="75">
        <f>IF(COUNTIF($C$3:C2185, C2185)=1, 1, 0)</f>
        <v>0</v>
      </c>
      <c r="BU2185" s="395"/>
      <c r="BZ2185" s="87">
        <f t="shared" si="671"/>
        <v>14</v>
      </c>
      <c r="CB2185" s="88">
        <f t="shared" si="678"/>
        <v>0</v>
      </c>
      <c r="CC2185" s="89"/>
      <c r="CD2185" s="22"/>
      <c r="CE2185" s="87">
        <f t="shared" si="689"/>
        <v>4</v>
      </c>
      <c r="CJ2185" s="87">
        <f t="shared" si="687"/>
        <v>4</v>
      </c>
      <c r="CK2185" s="87">
        <f t="shared" si="688"/>
        <v>14</v>
      </c>
      <c r="CM2185" s="22" t="str">
        <f t="shared" si="679"/>
        <v>1C26TAA^</v>
      </c>
    </row>
    <row r="2186" spans="1:91" s="85" customFormat="1" ht="14.45" customHeight="1" x14ac:dyDescent="0.25">
      <c r="B2186" s="73" t="s">
        <v>6003</v>
      </c>
      <c r="C2186" s="301" t="s">
        <v>7852</v>
      </c>
      <c r="D2186" s="155">
        <v>145793299</v>
      </c>
      <c r="E2186" s="156">
        <v>5320008198</v>
      </c>
      <c r="F2186" s="115">
        <v>46120</v>
      </c>
      <c r="G2186" s="182" t="s">
        <v>328</v>
      </c>
      <c r="H2186" s="182" t="s">
        <v>140</v>
      </c>
      <c r="I2186" s="182" t="s">
        <v>105</v>
      </c>
      <c r="J2186" s="182" t="s">
        <v>329</v>
      </c>
      <c r="K2186" s="182" t="s">
        <v>242</v>
      </c>
      <c r="L2186" s="115">
        <v>46147</v>
      </c>
      <c r="M2186" s="73">
        <v>40</v>
      </c>
      <c r="N2186" s="268" t="s">
        <v>7853</v>
      </c>
      <c r="O2186" s="268" t="s">
        <v>7854</v>
      </c>
      <c r="P2186" s="85">
        <v>2830051401</v>
      </c>
      <c r="Q2186" s="275">
        <v>46119</v>
      </c>
      <c r="R2186" s="241">
        <v>1209400464</v>
      </c>
      <c r="S2186" s="241">
        <v>224417539</v>
      </c>
      <c r="T2186" s="275">
        <v>46119</v>
      </c>
      <c r="U2186" s="491">
        <v>2563.4140000000002</v>
      </c>
      <c r="V2186" s="356">
        <v>2502.047</v>
      </c>
      <c r="W2186" s="241">
        <v>4</v>
      </c>
      <c r="X2186" s="241">
        <v>1</v>
      </c>
      <c r="Y2186" s="270" t="s">
        <v>7855</v>
      </c>
      <c r="Z2186" s="125" t="s">
        <v>258</v>
      </c>
      <c r="AA2186" s="182" t="s">
        <v>3553</v>
      </c>
      <c r="AB2186" s="182" t="s">
        <v>7835</v>
      </c>
      <c r="AC2186" s="301" t="s">
        <v>7852</v>
      </c>
      <c r="AD2186" s="182" t="s">
        <v>113</v>
      </c>
      <c r="AE2186" s="115">
        <v>46125</v>
      </c>
      <c r="AF2186" s="269">
        <v>46122.25</v>
      </c>
      <c r="AG2186" s="269">
        <v>46121.625</v>
      </c>
      <c r="AH2186" s="269">
        <v>46121.625</v>
      </c>
      <c r="AI2186" s="115">
        <v>46125</v>
      </c>
      <c r="AJ2186" s="274"/>
      <c r="AK2186" s="115">
        <v>46124</v>
      </c>
      <c r="AL2186" s="115">
        <v>46129</v>
      </c>
      <c r="AM2186" s="115">
        <v>46133</v>
      </c>
      <c r="AN2186" s="75">
        <f t="shared" ref="AN2186:AN2192" si="690">IF(AM2186=0,AL2186-L2186,AM2186-L2186)</f>
        <v>-14</v>
      </c>
      <c r="AO2186" s="81" t="s">
        <v>121</v>
      </c>
      <c r="AP2186" s="81" t="s">
        <v>121</v>
      </c>
      <c r="AQ2186" s="81" t="s">
        <v>121</v>
      </c>
      <c r="AR2186" s="81" t="s">
        <v>121</v>
      </c>
      <c r="AS2186" s="81" t="s">
        <v>121</v>
      </c>
      <c r="AT2186" s="81" t="s">
        <v>121</v>
      </c>
      <c r="AU2186" s="82" t="s">
        <v>6241</v>
      </c>
      <c r="AV2186" s="134">
        <v>46119</v>
      </c>
      <c r="AW2186" s="85" t="e">
        <v>#N/A</v>
      </c>
      <c r="AX2186" s="85" t="e">
        <v>#N/A</v>
      </c>
      <c r="AZ2186" s="271"/>
      <c r="BT2186" s="75">
        <f>IF(COUNTIF($C$3:C2186, C2186)=1, 1, 0)</f>
        <v>1</v>
      </c>
      <c r="BU2186" s="337" t="s">
        <v>7856</v>
      </c>
      <c r="BV2186" s="340">
        <v>46125</v>
      </c>
      <c r="BZ2186" s="87">
        <f t="shared" si="671"/>
        <v>15</v>
      </c>
      <c r="CB2186" s="88">
        <f t="shared" si="678"/>
        <v>16</v>
      </c>
      <c r="CC2186" s="89"/>
      <c r="CD2186" s="22"/>
      <c r="CE2186" s="87">
        <f t="shared" si="689"/>
        <v>4</v>
      </c>
      <c r="CF2186" s="397">
        <v>23620500</v>
      </c>
      <c r="CG2186" s="397">
        <v>3936750</v>
      </c>
      <c r="CH2186" s="397">
        <f>SUM(CF2186:CG2186)</f>
        <v>27557250</v>
      </c>
      <c r="CI2186" s="397">
        <v>26245</v>
      </c>
      <c r="CJ2186" s="87">
        <f t="shared" si="687"/>
        <v>4</v>
      </c>
      <c r="CK2186" s="87">
        <f t="shared" si="688"/>
        <v>15</v>
      </c>
      <c r="CL2186" s="85" t="s">
        <v>6276</v>
      </c>
      <c r="CM2186" s="22" t="str">
        <f t="shared" si="679"/>
        <v>1C26TAA^27508</v>
      </c>
    </row>
    <row r="2187" spans="1:91" s="168" customFormat="1" ht="14.45" customHeight="1" x14ac:dyDescent="0.25">
      <c r="B2187" s="73" t="s">
        <v>6003</v>
      </c>
      <c r="C2187" s="301" t="s">
        <v>7852</v>
      </c>
      <c r="D2187" s="155">
        <v>145735232</v>
      </c>
      <c r="E2187" s="156">
        <v>5320008198</v>
      </c>
      <c r="F2187" s="115">
        <v>46120</v>
      </c>
      <c r="G2187" s="182" t="s">
        <v>328</v>
      </c>
      <c r="H2187" s="182" t="s">
        <v>140</v>
      </c>
      <c r="I2187" s="182" t="s">
        <v>105</v>
      </c>
      <c r="J2187" s="182" t="s">
        <v>329</v>
      </c>
      <c r="K2187" s="182" t="s">
        <v>242</v>
      </c>
      <c r="L2187" s="115">
        <v>46142</v>
      </c>
      <c r="M2187" s="156">
        <v>0</v>
      </c>
      <c r="N2187" s="268" t="s">
        <v>7853</v>
      </c>
      <c r="O2187" s="268" t="s">
        <v>7854</v>
      </c>
      <c r="P2187" s="168">
        <v>2830051402</v>
      </c>
      <c r="Q2187" s="275">
        <v>46119</v>
      </c>
      <c r="R2187" s="274">
        <v>1209400465</v>
      </c>
      <c r="S2187" s="274">
        <v>224417538</v>
      </c>
      <c r="T2187" s="275">
        <v>46119</v>
      </c>
      <c r="U2187" s="422">
        <v>1351.383</v>
      </c>
      <c r="V2187" s="422">
        <v>1301.0450000000001</v>
      </c>
      <c r="W2187" s="274">
        <v>3</v>
      </c>
      <c r="X2187" s="274">
        <v>1</v>
      </c>
      <c r="Y2187" s="270" t="s">
        <v>7855</v>
      </c>
      <c r="Z2187" s="125" t="s">
        <v>258</v>
      </c>
      <c r="AA2187" s="182" t="s">
        <v>3553</v>
      </c>
      <c r="AB2187" s="182" t="s">
        <v>7835</v>
      </c>
      <c r="AC2187" s="301" t="s">
        <v>7852</v>
      </c>
      <c r="AD2187" s="182" t="s">
        <v>113</v>
      </c>
      <c r="AE2187" s="115">
        <v>46125</v>
      </c>
      <c r="AF2187" s="269">
        <v>46122.25</v>
      </c>
      <c r="AG2187" s="269">
        <v>46121.625</v>
      </c>
      <c r="AH2187" s="269">
        <v>46121.625</v>
      </c>
      <c r="AI2187" s="115">
        <v>46125</v>
      </c>
      <c r="AJ2187" s="274"/>
      <c r="AK2187" s="115">
        <v>46124</v>
      </c>
      <c r="AL2187" s="115">
        <v>46129</v>
      </c>
      <c r="AM2187" s="115">
        <v>46133</v>
      </c>
      <c r="AN2187" s="75">
        <f t="shared" si="690"/>
        <v>-9</v>
      </c>
      <c r="AO2187" s="81" t="s">
        <v>121</v>
      </c>
      <c r="AP2187" s="81" t="s">
        <v>121</v>
      </c>
      <c r="AQ2187" s="81" t="s">
        <v>121</v>
      </c>
      <c r="AR2187" s="81" t="s">
        <v>121</v>
      </c>
      <c r="AS2187" s="81" t="s">
        <v>121</v>
      </c>
      <c r="AT2187" s="81" t="s">
        <v>121</v>
      </c>
      <c r="AU2187" s="82" t="s">
        <v>6241</v>
      </c>
      <c r="AV2187" s="134">
        <v>46119</v>
      </c>
      <c r="AW2187" s="85" t="e">
        <v>#N/A</v>
      </c>
      <c r="AX2187" s="85" t="e">
        <v>#N/A</v>
      </c>
      <c r="AZ2187" s="278"/>
      <c r="BT2187" s="75">
        <f>IF(COUNTIF($C$3:C2187, C2187)=1, 1, 0)</f>
        <v>0</v>
      </c>
      <c r="BU2187" s="337" t="s">
        <v>7856</v>
      </c>
      <c r="BV2187" s="340">
        <v>46125</v>
      </c>
      <c r="BZ2187" s="87">
        <f t="shared" si="671"/>
        <v>15</v>
      </c>
      <c r="CB2187" s="88">
        <f t="shared" si="678"/>
        <v>16</v>
      </c>
      <c r="CC2187" s="89"/>
      <c r="CD2187" s="22"/>
      <c r="CE2187" s="87">
        <f t="shared" si="689"/>
        <v>4</v>
      </c>
      <c r="CJ2187" s="87">
        <f t="shared" si="687"/>
        <v>4</v>
      </c>
      <c r="CK2187" s="87">
        <f t="shared" si="688"/>
        <v>15</v>
      </c>
      <c r="CL2187" s="85" t="s">
        <v>6276</v>
      </c>
      <c r="CM2187" s="22" t="str">
        <f t="shared" si="679"/>
        <v>1C26TAA^27508</v>
      </c>
    </row>
    <row r="2188" spans="1:91" s="168" customFormat="1" ht="14.45" customHeight="1" x14ac:dyDescent="0.25">
      <c r="B2188" s="73" t="s">
        <v>6003</v>
      </c>
      <c r="C2188" s="301" t="s">
        <v>7852</v>
      </c>
      <c r="D2188" s="155">
        <v>145727167</v>
      </c>
      <c r="E2188" s="156">
        <v>5320008198</v>
      </c>
      <c r="F2188" s="115">
        <v>46120</v>
      </c>
      <c r="G2188" s="182" t="s">
        <v>406</v>
      </c>
      <c r="H2188" s="182" t="s">
        <v>140</v>
      </c>
      <c r="I2188" s="182" t="s">
        <v>105</v>
      </c>
      <c r="J2188" s="182" t="s">
        <v>329</v>
      </c>
      <c r="K2188" s="182" t="s">
        <v>242</v>
      </c>
      <c r="L2188" s="115">
        <v>46143</v>
      </c>
      <c r="M2188" s="156">
        <v>0</v>
      </c>
      <c r="N2188" s="268" t="s">
        <v>7853</v>
      </c>
      <c r="O2188" s="268" t="s">
        <v>7854</v>
      </c>
      <c r="P2188" s="168">
        <v>2830051403</v>
      </c>
      <c r="Q2188" s="275">
        <v>46119</v>
      </c>
      <c r="R2188" s="274">
        <v>1209400478</v>
      </c>
      <c r="S2188" s="274">
        <v>224417537</v>
      </c>
      <c r="T2188" s="275">
        <v>46119</v>
      </c>
      <c r="U2188" s="422">
        <v>10343.672</v>
      </c>
      <c r="V2188" s="422">
        <v>10005.843000000001</v>
      </c>
      <c r="W2188" s="274">
        <v>13</v>
      </c>
      <c r="X2188" s="274">
        <v>3</v>
      </c>
      <c r="Y2188" s="270" t="s">
        <v>7855</v>
      </c>
      <c r="Z2188" s="125" t="s">
        <v>258</v>
      </c>
      <c r="AA2188" s="182" t="s">
        <v>3553</v>
      </c>
      <c r="AB2188" s="182" t="s">
        <v>7835</v>
      </c>
      <c r="AC2188" s="301" t="s">
        <v>7852</v>
      </c>
      <c r="AD2188" s="182" t="s">
        <v>113</v>
      </c>
      <c r="AE2188" s="115">
        <v>46125</v>
      </c>
      <c r="AF2188" s="269">
        <v>46122.25</v>
      </c>
      <c r="AG2188" s="269">
        <v>46121.625</v>
      </c>
      <c r="AH2188" s="269">
        <v>46121.625</v>
      </c>
      <c r="AI2188" s="115">
        <v>46125</v>
      </c>
      <c r="AJ2188" s="274"/>
      <c r="AK2188" s="115">
        <v>46124</v>
      </c>
      <c r="AL2188" s="115">
        <v>46129</v>
      </c>
      <c r="AM2188" s="115">
        <v>46133</v>
      </c>
      <c r="AN2188" s="75">
        <f t="shared" si="690"/>
        <v>-10</v>
      </c>
      <c r="AO2188" s="81" t="s">
        <v>121</v>
      </c>
      <c r="AP2188" s="81" t="s">
        <v>121</v>
      </c>
      <c r="AQ2188" s="81" t="s">
        <v>121</v>
      </c>
      <c r="AR2188" s="81" t="s">
        <v>121</v>
      </c>
      <c r="AS2188" s="81" t="s">
        <v>121</v>
      </c>
      <c r="AT2188" s="81" t="s">
        <v>121</v>
      </c>
      <c r="AU2188" s="82" t="s">
        <v>6241</v>
      </c>
      <c r="AV2188" s="134">
        <v>46119</v>
      </c>
      <c r="AW2188" s="85"/>
      <c r="AX2188" s="85"/>
      <c r="AZ2188" s="278"/>
      <c r="BT2188" s="75"/>
      <c r="BU2188" s="337" t="s">
        <v>7856</v>
      </c>
      <c r="BV2188" s="340">
        <v>46125</v>
      </c>
      <c r="BZ2188" s="87">
        <f t="shared" si="671"/>
        <v>15</v>
      </c>
      <c r="CB2188" s="88">
        <f t="shared" si="678"/>
        <v>16</v>
      </c>
      <c r="CC2188" s="89"/>
      <c r="CD2188" s="22"/>
      <c r="CE2188" s="87"/>
      <c r="CJ2188" s="87">
        <f t="shared" si="687"/>
        <v>4</v>
      </c>
      <c r="CK2188" s="87">
        <f t="shared" si="688"/>
        <v>15</v>
      </c>
      <c r="CL2188" s="85" t="s">
        <v>6276</v>
      </c>
      <c r="CM2188" s="22" t="str">
        <f t="shared" si="679"/>
        <v>1C26TAA^27508</v>
      </c>
    </row>
    <row r="2189" spans="1:91" s="85" customFormat="1" ht="14.45" customHeight="1" x14ac:dyDescent="0.25">
      <c r="B2189" s="73" t="s">
        <v>6003</v>
      </c>
      <c r="C2189" s="301" t="s">
        <v>7852</v>
      </c>
      <c r="D2189" s="106">
        <v>145744486</v>
      </c>
      <c r="E2189" s="73"/>
      <c r="F2189" s="74">
        <v>46120</v>
      </c>
      <c r="G2189" s="75" t="s">
        <v>406</v>
      </c>
      <c r="H2189" s="75" t="s">
        <v>140</v>
      </c>
      <c r="I2189" s="75" t="s">
        <v>105</v>
      </c>
      <c r="J2189" s="75" t="s">
        <v>5509</v>
      </c>
      <c r="K2189" s="75" t="s">
        <v>242</v>
      </c>
      <c r="L2189" s="74">
        <v>46143</v>
      </c>
      <c r="M2189" s="73">
        <v>40</v>
      </c>
      <c r="N2189" s="268" t="s">
        <v>7857</v>
      </c>
      <c r="O2189" s="268" t="s">
        <v>7858</v>
      </c>
      <c r="P2189" s="85">
        <v>145744486</v>
      </c>
      <c r="Q2189" s="275">
        <v>46119</v>
      </c>
      <c r="R2189" s="241">
        <v>1209400634</v>
      </c>
      <c r="S2189" s="241">
        <v>224417520</v>
      </c>
      <c r="T2189" s="275">
        <v>46119</v>
      </c>
      <c r="U2189" s="356">
        <v>17656.026000000002</v>
      </c>
      <c r="V2189" s="356">
        <v>17205.429</v>
      </c>
      <c r="W2189" s="241">
        <v>19</v>
      </c>
      <c r="X2189" s="241">
        <v>8</v>
      </c>
      <c r="Y2189" s="270" t="s">
        <v>7859</v>
      </c>
      <c r="Z2189" s="125" t="s">
        <v>258</v>
      </c>
      <c r="AA2189" s="182" t="s">
        <v>3553</v>
      </c>
      <c r="AB2189" s="182" t="s">
        <v>7835</v>
      </c>
      <c r="AC2189" s="301" t="s">
        <v>7852</v>
      </c>
      <c r="AD2189" s="182" t="s">
        <v>113</v>
      </c>
      <c r="AE2189" s="115">
        <v>46125</v>
      </c>
      <c r="AF2189" s="269">
        <v>46122.25</v>
      </c>
      <c r="AG2189" s="269">
        <v>46121.625</v>
      </c>
      <c r="AH2189" s="269">
        <v>46121.625</v>
      </c>
      <c r="AI2189" s="115">
        <v>46125</v>
      </c>
      <c r="AJ2189" s="274"/>
      <c r="AK2189" s="115">
        <v>46124</v>
      </c>
      <c r="AL2189" s="115">
        <v>46129</v>
      </c>
      <c r="AM2189" s="115">
        <v>46133</v>
      </c>
      <c r="AN2189" s="75">
        <f t="shared" si="690"/>
        <v>-10</v>
      </c>
      <c r="AO2189" s="81">
        <f>IF(AH2189&lt;AG2189,IF(AH2189=0,"",AH2189-1),IF(AG2189=0,"",AG2189-1))</f>
        <v>46120.625</v>
      </c>
      <c r="AP2189" s="81">
        <f>IF(AH2189&lt;AG2189,IF(AH2189=0,"",AH2189),IF(AG2189=0,"",AG2189))</f>
        <v>46121.625</v>
      </c>
      <c r="AQ2189" s="81">
        <f>IF(AH2189&lt;AG2189,IF(AH2189=0,"",AH2189),IF(AG2189=0,"",AG2189))</f>
        <v>46121.625</v>
      </c>
      <c r="AR2189" s="81">
        <f>IF(AI2189=0,"",IF(AI2189&lt;AJ2189,AJ2189+1,AI2189+1))</f>
        <v>46126</v>
      </c>
      <c r="AS2189" s="81">
        <f>IF(AI2189=0,"",IF(AE2189=0,IF(AJ2189=0,AI2189+2,AJ2189+2),AE2189+2))</f>
        <v>46127</v>
      </c>
      <c r="AT2189" s="81">
        <f>IF(AI2189=0,"",IF(AI2189&lt;AJ2189,AJ2189+1,AI2189+1))</f>
        <v>46126</v>
      </c>
      <c r="AU2189" s="82" t="s">
        <v>6241</v>
      </c>
      <c r="AV2189" s="134">
        <v>46119</v>
      </c>
      <c r="AW2189" s="85" t="e">
        <v>#N/A</v>
      </c>
      <c r="AX2189" s="85" t="e">
        <v>#N/A</v>
      </c>
      <c r="AZ2189" s="271"/>
      <c r="BT2189" s="75">
        <f>IF(COUNTIF($C$3:C2189, C2189)=1, 1, 0)</f>
        <v>0</v>
      </c>
      <c r="BU2189" s="337" t="s">
        <v>7856</v>
      </c>
      <c r="BV2189" s="340">
        <v>46125</v>
      </c>
      <c r="BZ2189" s="87">
        <f t="shared" si="671"/>
        <v>15</v>
      </c>
      <c r="CB2189" s="88">
        <f t="shared" si="678"/>
        <v>16</v>
      </c>
      <c r="CC2189" s="89"/>
      <c r="CD2189" s="22"/>
      <c r="CE2189" s="87">
        <f>IF(AD2189="Sea waybill", IF(AK2189&lt;&gt;0, MONTH(AK2189), IF(AJ2189&gt;AI2189, MONTH(AJ2189), MONTH(AI2189))),"")</f>
        <v>4</v>
      </c>
      <c r="CF2189" s="397">
        <v>23620500</v>
      </c>
      <c r="CG2189" s="397">
        <v>3936750</v>
      </c>
      <c r="CH2189" s="397">
        <f>SUM(CF2189:CG2189)</f>
        <v>27557250</v>
      </c>
      <c r="CI2189" s="397">
        <v>26245</v>
      </c>
      <c r="CJ2189" s="87">
        <f t="shared" si="687"/>
        <v>4</v>
      </c>
      <c r="CK2189" s="87">
        <f t="shared" si="688"/>
        <v>15</v>
      </c>
      <c r="CL2189" s="85" t="s">
        <v>6276</v>
      </c>
      <c r="CM2189" s="22" t="str">
        <f t="shared" si="679"/>
        <v>1C26TAA^27508</v>
      </c>
    </row>
    <row r="2190" spans="1:91" s="85" customFormat="1" ht="14.45" customHeight="1" x14ac:dyDescent="0.25">
      <c r="B2190" s="273" t="s">
        <v>6497</v>
      </c>
      <c r="C2190" s="270" t="s">
        <v>7860</v>
      </c>
      <c r="D2190" s="106">
        <v>145744489</v>
      </c>
      <c r="E2190" s="73"/>
      <c r="F2190" s="74">
        <v>46120</v>
      </c>
      <c r="G2190" s="75" t="s">
        <v>406</v>
      </c>
      <c r="H2190" s="75" t="s">
        <v>140</v>
      </c>
      <c r="I2190" s="75" t="s">
        <v>105</v>
      </c>
      <c r="J2190" s="75" t="s">
        <v>5509</v>
      </c>
      <c r="K2190" s="75" t="s">
        <v>242</v>
      </c>
      <c r="L2190" s="74">
        <v>46143</v>
      </c>
      <c r="M2190" s="73">
        <v>40</v>
      </c>
      <c r="N2190" s="268" t="s">
        <v>7861</v>
      </c>
      <c r="O2190" s="268" t="s">
        <v>7862</v>
      </c>
      <c r="P2190" s="85">
        <v>2830051533</v>
      </c>
      <c r="Q2190" s="231">
        <v>46121</v>
      </c>
      <c r="R2190" s="241">
        <v>1209401217</v>
      </c>
      <c r="S2190" s="241">
        <v>224427758</v>
      </c>
      <c r="T2190" s="231">
        <v>46121</v>
      </c>
      <c r="U2190" s="261">
        <v>17791.428</v>
      </c>
      <c r="V2190" s="261">
        <v>17210.633000000002</v>
      </c>
      <c r="W2190" s="241">
        <v>22</v>
      </c>
      <c r="X2190" s="241">
        <v>5</v>
      </c>
      <c r="Y2190" s="270" t="s">
        <v>7863</v>
      </c>
      <c r="Z2190" s="125" t="s">
        <v>258</v>
      </c>
      <c r="AA2190" s="125" t="s">
        <v>2767</v>
      </c>
      <c r="AB2190" s="125" t="s">
        <v>7864</v>
      </c>
      <c r="AC2190" s="270" t="s">
        <v>7860</v>
      </c>
      <c r="AD2190" s="182" t="s">
        <v>113</v>
      </c>
      <c r="AE2190" s="115">
        <v>46133</v>
      </c>
      <c r="AF2190" s="277">
        <v>46126.541666666664</v>
      </c>
      <c r="AG2190" s="277">
        <v>46125.625</v>
      </c>
      <c r="AH2190" s="277">
        <v>46125.625</v>
      </c>
      <c r="AI2190" s="115">
        <v>46127</v>
      </c>
      <c r="AJ2190" s="115">
        <v>46133</v>
      </c>
      <c r="AK2190" s="115">
        <v>46133</v>
      </c>
      <c r="AL2190" s="115">
        <v>46132</v>
      </c>
      <c r="AM2190" s="115">
        <v>46138</v>
      </c>
      <c r="AN2190" s="75">
        <f t="shared" si="690"/>
        <v>-5</v>
      </c>
      <c r="AO2190" s="81">
        <f>IF(AH2190&lt;AG2190,IF(AH2190=0,"",AH2190-1),IF(AG2190=0,"",AG2190-1))</f>
        <v>46124.625</v>
      </c>
      <c r="AP2190" s="81">
        <f>IF(AH2190&lt;AG2190,IF(AH2190=0,"",AH2190),IF(AG2190=0,"",AG2190))</f>
        <v>46125.625</v>
      </c>
      <c r="AQ2190" s="81">
        <f>IF(AH2190&lt;AG2190,IF(AH2190=0,"",AH2190),IF(AG2190=0,"",AG2190))</f>
        <v>46125.625</v>
      </c>
      <c r="AR2190" s="81">
        <f>IF(AI2190=0,"",IF(AI2190&lt;AJ2190,AJ2190+1,AI2190+1))</f>
        <v>46134</v>
      </c>
      <c r="AS2190" s="81">
        <f>IF(AI2190=0,"",IF(AE2190=0,IF(AJ2190=0,AI2190+2,AJ2190+2),AE2190+2))</f>
        <v>46135</v>
      </c>
      <c r="AT2190" s="81">
        <f>IF(AI2190=0,"",IF(AI2190&lt;AJ2190,AJ2190+1,AI2190+1))</f>
        <v>46134</v>
      </c>
      <c r="AU2190" s="241"/>
      <c r="AV2190" s="297">
        <v>46120</v>
      </c>
      <c r="AW2190" s="85" t="e">
        <v>#N/A</v>
      </c>
      <c r="AX2190" s="85" t="e">
        <v>#N/A</v>
      </c>
      <c r="AZ2190" s="271"/>
      <c r="BT2190" s="75">
        <f>IF(COUNTIF($C$3:C2190, C2190)=1, 1, 0)</f>
        <v>1</v>
      </c>
      <c r="BU2190" s="338"/>
      <c r="BZ2190" s="87">
        <f t="shared" si="671"/>
        <v>15</v>
      </c>
      <c r="CB2190" s="88">
        <f t="shared" si="678"/>
        <v>0</v>
      </c>
      <c r="CC2190" s="89"/>
      <c r="CD2190" s="22"/>
      <c r="CE2190" s="87">
        <f>IF(AD2190="Sea waybill", IF(AK2190&lt;&gt;0, MONTH(AK2190), IF(AJ2190&gt;AI2190, MONTH(AJ2190), MONTH(AI2190))),"")</f>
        <v>4</v>
      </c>
      <c r="CF2190" s="397">
        <v>27552000</v>
      </c>
      <c r="CH2190" s="397">
        <v>27552000</v>
      </c>
      <c r="CI2190" s="85">
        <v>26240</v>
      </c>
      <c r="CJ2190" s="87">
        <f t="shared" si="687"/>
        <v>4</v>
      </c>
      <c r="CK2190" s="87">
        <f t="shared" si="688"/>
        <v>15</v>
      </c>
      <c r="CM2190" s="22" t="str">
        <f t="shared" si="679"/>
        <v>1C26TAA^</v>
      </c>
    </row>
    <row r="2191" spans="1:91" s="85" customFormat="1" ht="14.45" customHeight="1" x14ac:dyDescent="0.25">
      <c r="B2191" s="273" t="s">
        <v>6497</v>
      </c>
      <c r="C2191" s="270" t="s">
        <v>7860</v>
      </c>
      <c r="D2191" s="106">
        <v>145744496</v>
      </c>
      <c r="E2191" s="73">
        <v>5320008229</v>
      </c>
      <c r="F2191" s="74">
        <v>46120</v>
      </c>
      <c r="G2191" s="75" t="s">
        <v>406</v>
      </c>
      <c r="H2191" s="75" t="s">
        <v>140</v>
      </c>
      <c r="I2191" s="75" t="s">
        <v>105</v>
      </c>
      <c r="J2191" s="75" t="s">
        <v>329</v>
      </c>
      <c r="K2191" s="75" t="s">
        <v>242</v>
      </c>
      <c r="L2191" s="74">
        <v>46143</v>
      </c>
      <c r="M2191" s="73">
        <v>40</v>
      </c>
      <c r="N2191" s="268" t="s">
        <v>7865</v>
      </c>
      <c r="O2191" s="268" t="s">
        <v>7866</v>
      </c>
      <c r="P2191" s="85">
        <v>2830051545</v>
      </c>
      <c r="Q2191" s="231">
        <v>46121</v>
      </c>
      <c r="R2191" s="241">
        <v>1209401255</v>
      </c>
      <c r="S2191" s="241">
        <v>224425143</v>
      </c>
      <c r="T2191" s="231">
        <v>46121</v>
      </c>
      <c r="U2191" s="261">
        <v>14736.496999999999</v>
      </c>
      <c r="V2191" s="261">
        <v>14359.803</v>
      </c>
      <c r="W2191" s="241">
        <v>16</v>
      </c>
      <c r="X2191" s="241">
        <v>7</v>
      </c>
      <c r="Y2191" s="270" t="s">
        <v>7867</v>
      </c>
      <c r="Z2191" s="125" t="s">
        <v>258</v>
      </c>
      <c r="AA2191" s="125" t="s">
        <v>2767</v>
      </c>
      <c r="AB2191" s="125" t="s">
        <v>7864</v>
      </c>
      <c r="AC2191" s="270" t="s">
        <v>7860</v>
      </c>
      <c r="AD2191" s="182" t="s">
        <v>113</v>
      </c>
      <c r="AE2191" s="115">
        <v>46133</v>
      </c>
      <c r="AF2191" s="277">
        <v>46126.541666666664</v>
      </c>
      <c r="AG2191" s="277">
        <v>46125.625</v>
      </c>
      <c r="AH2191" s="277">
        <v>46125.625</v>
      </c>
      <c r="AI2191" s="115">
        <v>46127</v>
      </c>
      <c r="AJ2191" s="115">
        <v>46133</v>
      </c>
      <c r="AK2191" s="115">
        <v>46133</v>
      </c>
      <c r="AL2191" s="115">
        <v>46132</v>
      </c>
      <c r="AM2191" s="115">
        <v>46138</v>
      </c>
      <c r="AN2191" s="75">
        <f t="shared" si="690"/>
        <v>-5</v>
      </c>
      <c r="AO2191" s="81" t="s">
        <v>121</v>
      </c>
      <c r="AP2191" s="81" t="s">
        <v>121</v>
      </c>
      <c r="AQ2191" s="81" t="s">
        <v>121</v>
      </c>
      <c r="AR2191" s="81" t="s">
        <v>121</v>
      </c>
      <c r="AS2191" s="81">
        <f>IF(AI2191=0,"",IF(AE2191=0,IF(AJ2191=0,AI2191+2,AJ2191+2),AE2191+2))</f>
        <v>46135</v>
      </c>
      <c r="AT2191" s="81" t="s">
        <v>121</v>
      </c>
      <c r="AU2191" s="241"/>
      <c r="AV2191" s="297">
        <v>46120</v>
      </c>
      <c r="AW2191" s="85" t="e">
        <v>#N/A</v>
      </c>
      <c r="AX2191" s="85" t="e">
        <v>#N/A</v>
      </c>
      <c r="AZ2191" s="271"/>
      <c r="BT2191" s="75">
        <f>IF(COUNTIF($C$3:C2191, C2191)=1, 1, 0)</f>
        <v>0</v>
      </c>
      <c r="BU2191" s="338"/>
      <c r="BZ2191" s="87">
        <f t="shared" si="671"/>
        <v>15</v>
      </c>
      <c r="CB2191" s="88">
        <f t="shared" si="678"/>
        <v>0</v>
      </c>
      <c r="CC2191" s="89"/>
      <c r="CD2191" s="22"/>
      <c r="CE2191" s="87">
        <f>IF(AD2191="Sea waybill", IF(AK2191&lt;&gt;0, MONTH(AK2191), IF(AJ2191&gt;AI2191, MONTH(AJ2191), MONTH(AI2191))),"")</f>
        <v>4</v>
      </c>
      <c r="CF2191" s="397">
        <v>27552000</v>
      </c>
      <c r="CH2191" s="397">
        <v>27552000</v>
      </c>
      <c r="CI2191" s="85">
        <v>26240</v>
      </c>
      <c r="CJ2191" s="87">
        <f t="shared" si="687"/>
        <v>4</v>
      </c>
      <c r="CK2191" s="87">
        <f t="shared" si="688"/>
        <v>15</v>
      </c>
      <c r="CM2191" s="22" t="str">
        <f t="shared" si="679"/>
        <v>1C26TAA^</v>
      </c>
    </row>
    <row r="2192" spans="1:91" s="85" customFormat="1" ht="14.45" customHeight="1" x14ac:dyDescent="0.25">
      <c r="B2192" s="273" t="s">
        <v>6497</v>
      </c>
      <c r="C2192" s="270" t="s">
        <v>7860</v>
      </c>
      <c r="D2192" s="106">
        <v>145793315</v>
      </c>
      <c r="E2192" s="73">
        <v>5320008229</v>
      </c>
      <c r="F2192" s="74">
        <v>46120</v>
      </c>
      <c r="G2192" s="75" t="s">
        <v>406</v>
      </c>
      <c r="H2192" s="75" t="s">
        <v>140</v>
      </c>
      <c r="I2192" s="75" t="s">
        <v>105</v>
      </c>
      <c r="J2192" s="75" t="s">
        <v>329</v>
      </c>
      <c r="K2192" s="75" t="s">
        <v>242</v>
      </c>
      <c r="L2192" s="74">
        <v>46143</v>
      </c>
      <c r="M2192" s="73">
        <v>0</v>
      </c>
      <c r="N2192" s="268" t="s">
        <v>7865</v>
      </c>
      <c r="O2192" s="268" t="s">
        <v>7866</v>
      </c>
      <c r="Q2192" s="231">
        <v>46121</v>
      </c>
      <c r="R2192" s="241">
        <v>1209401256</v>
      </c>
      <c r="S2192" s="241">
        <v>224428759</v>
      </c>
      <c r="T2192" s="231">
        <v>46121</v>
      </c>
      <c r="U2192" s="261">
        <v>3008.556</v>
      </c>
      <c r="V2192" s="261">
        <v>2932.598</v>
      </c>
      <c r="W2192" s="241">
        <v>4</v>
      </c>
      <c r="X2192" s="241">
        <v>1</v>
      </c>
      <c r="Y2192" s="270" t="s">
        <v>7867</v>
      </c>
      <c r="Z2192" s="125" t="s">
        <v>258</v>
      </c>
      <c r="AA2192" s="125" t="s">
        <v>2767</v>
      </c>
      <c r="AB2192" s="125" t="s">
        <v>7864</v>
      </c>
      <c r="AC2192" s="270" t="s">
        <v>7860</v>
      </c>
      <c r="AD2192" s="182" t="s">
        <v>113</v>
      </c>
      <c r="AE2192" s="115">
        <v>46133</v>
      </c>
      <c r="AF2192" s="277">
        <v>46126.541666666664</v>
      </c>
      <c r="AG2192" s="277">
        <v>46125.625</v>
      </c>
      <c r="AH2192" s="277">
        <v>46125.625</v>
      </c>
      <c r="AI2192" s="115">
        <v>46127</v>
      </c>
      <c r="AJ2192" s="115">
        <v>46133</v>
      </c>
      <c r="AK2192" s="115">
        <v>46133</v>
      </c>
      <c r="AL2192" s="115">
        <v>46132</v>
      </c>
      <c r="AM2192" s="115">
        <v>46138</v>
      </c>
      <c r="AN2192" s="75">
        <f t="shared" si="690"/>
        <v>-5</v>
      </c>
      <c r="AO2192" s="81" t="s">
        <v>121</v>
      </c>
      <c r="AP2192" s="81" t="s">
        <v>121</v>
      </c>
      <c r="AQ2192" s="81" t="s">
        <v>121</v>
      </c>
      <c r="AR2192" s="81" t="s">
        <v>121</v>
      </c>
      <c r="AS2192" s="81">
        <f>IF(AI2192=0,"",IF(AE2192=0,IF(AJ2192=0,AI2192+2,AJ2192+2),AE2192+2))</f>
        <v>46135</v>
      </c>
      <c r="AT2192" s="81" t="s">
        <v>121</v>
      </c>
      <c r="AU2192" s="241"/>
      <c r="AV2192" s="297">
        <v>46120</v>
      </c>
      <c r="AZ2192" s="271"/>
      <c r="BT2192" s="75"/>
      <c r="BU2192" s="338"/>
      <c r="BZ2192" s="87">
        <f t="shared" si="671"/>
        <v>15</v>
      </c>
      <c r="CB2192" s="88">
        <f t="shared" si="678"/>
        <v>0</v>
      </c>
      <c r="CC2192" s="89"/>
      <c r="CD2192" s="22"/>
      <c r="CE2192" s="87"/>
      <c r="CJ2192" s="87">
        <f t="shared" si="687"/>
        <v>4</v>
      </c>
      <c r="CK2192" s="87">
        <f t="shared" si="688"/>
        <v>15</v>
      </c>
      <c r="CM2192" s="22" t="str">
        <f t="shared" si="679"/>
        <v>1C26TAA^</v>
      </c>
    </row>
    <row r="2193" spans="1:91" s="85" customFormat="1" ht="14.45" customHeight="1" x14ac:dyDescent="0.25">
      <c r="B2193" s="265" t="s">
        <v>102</v>
      </c>
      <c r="C2193" s="270" t="s">
        <v>7868</v>
      </c>
      <c r="D2193" s="106">
        <v>145771822</v>
      </c>
      <c r="E2193" s="73">
        <v>5320089099</v>
      </c>
      <c r="F2193" s="74">
        <v>46113</v>
      </c>
      <c r="G2193" s="75" t="s">
        <v>406</v>
      </c>
      <c r="H2193" s="75" t="s">
        <v>140</v>
      </c>
      <c r="I2193" s="75" t="s">
        <v>105</v>
      </c>
      <c r="J2193" s="182" t="s">
        <v>329</v>
      </c>
      <c r="K2193" s="75" t="s">
        <v>242</v>
      </c>
      <c r="L2193" s="74">
        <v>46138</v>
      </c>
      <c r="M2193" s="73">
        <v>40</v>
      </c>
      <c r="N2193" s="75" t="s">
        <v>7869</v>
      </c>
      <c r="O2193" s="75" t="s">
        <v>7870</v>
      </c>
      <c r="P2193" s="85">
        <v>2830051093</v>
      </c>
      <c r="Q2193" s="231">
        <v>46113</v>
      </c>
      <c r="R2193" s="241">
        <v>1209398903</v>
      </c>
      <c r="S2193" s="241">
        <v>224397027</v>
      </c>
      <c r="T2193" s="231">
        <v>46113</v>
      </c>
      <c r="U2193" s="261">
        <v>10523.075999999999</v>
      </c>
      <c r="V2193" s="261">
        <v>10179.477999999999</v>
      </c>
      <c r="W2193" s="241">
        <v>13</v>
      </c>
      <c r="X2193" s="241">
        <v>3</v>
      </c>
      <c r="Y2193" s="270" t="s">
        <v>7871</v>
      </c>
      <c r="Z2193" s="125" t="s">
        <v>258</v>
      </c>
      <c r="AA2193" s="182" t="s">
        <v>7841</v>
      </c>
      <c r="AB2193" s="182" t="s">
        <v>7842</v>
      </c>
      <c r="AC2193" s="270" t="s">
        <v>7868</v>
      </c>
      <c r="AD2193" s="182" t="s">
        <v>113</v>
      </c>
      <c r="AE2193" s="275">
        <v>46127</v>
      </c>
      <c r="AF2193" s="277">
        <v>46125.25</v>
      </c>
      <c r="AG2193" s="277">
        <v>46118.625</v>
      </c>
      <c r="AH2193" s="277">
        <v>46118.625</v>
      </c>
      <c r="AI2193" s="115">
        <v>46120</v>
      </c>
      <c r="AJ2193" s="275">
        <v>46127</v>
      </c>
      <c r="AK2193" s="275">
        <v>46127</v>
      </c>
      <c r="AL2193" s="115">
        <v>46123</v>
      </c>
      <c r="AM2193" s="231">
        <v>46129</v>
      </c>
      <c r="AN2193" s="74">
        <v>46131</v>
      </c>
      <c r="AO2193" s="81">
        <f>IF(AH2193&lt;AG2193,IF(AH2193=0,"",AH2193-1),IF(AG2193=0,"",AG2193-1))</f>
        <v>46117.625</v>
      </c>
      <c r="AP2193" s="81">
        <f>IF(AH2193&lt;AG2193,IF(AH2193=0,"",AH2193),IF(AG2193=0,"",AG2193))</f>
        <v>46118.625</v>
      </c>
      <c r="AQ2193" s="81">
        <f>IF(AH2193&lt;AG2193,IF(AH2193=0,"",AH2193),IF(AG2193=0,"",AG2193))</f>
        <v>46118.625</v>
      </c>
      <c r="AR2193" s="81">
        <f>IF(AI2193=0,"",IF(AI2193&lt;AJ2193,AJ2193+1,AI2193+1))</f>
        <v>46128</v>
      </c>
      <c r="AS2193" s="81">
        <f>IF(AI2193=0,"",IF(AE2193=0,IF(AJ2193=0,AI2193+2,AJ2193+2),AE2193+2))</f>
        <v>46129</v>
      </c>
      <c r="AT2193" s="81">
        <f>IF(AI2193=0,"",IF(AI2193&lt;AJ2193,AJ2193+1,AI2193+1))</f>
        <v>46128</v>
      </c>
      <c r="AU2193" s="310" t="s">
        <v>7872</v>
      </c>
      <c r="AV2193" s="525">
        <v>46113</v>
      </c>
      <c r="AW2193" s="339" t="e">
        <v>#N/A</v>
      </c>
      <c r="AX2193" s="85" t="e">
        <v>#N/A</v>
      </c>
      <c r="AZ2193" s="271"/>
      <c r="BT2193" s="75">
        <f>IF(COUNTIF($C$3:C2193, C2193)=1, 1, 0)</f>
        <v>1</v>
      </c>
      <c r="BU2193">
        <v>30179</v>
      </c>
      <c r="BV2193" s="340">
        <v>46135</v>
      </c>
      <c r="BZ2193" s="87">
        <f t="shared" si="671"/>
        <v>14</v>
      </c>
      <c r="CA2193" s="85" t="s">
        <v>7873</v>
      </c>
      <c r="CB2193" s="88">
        <f t="shared" si="678"/>
        <v>17</v>
      </c>
      <c r="CC2193" s="89"/>
      <c r="CD2193" s="22"/>
      <c r="CE2193" s="87">
        <f>IF(AD2193="Sea waybill", IF(AK2193&lt;&gt;0, MONTH(AK2193), IF(AJ2193&gt;AI2193, MONTH(AJ2193), MONTH(AI2193))),"")</f>
        <v>4</v>
      </c>
      <c r="CF2193" s="397">
        <v>27552000</v>
      </c>
      <c r="CH2193" s="397">
        <v>27552000</v>
      </c>
      <c r="CI2193" s="397">
        <v>26240</v>
      </c>
      <c r="CJ2193" s="87">
        <f t="shared" si="687"/>
        <v>4</v>
      </c>
      <c r="CK2193" s="87">
        <f t="shared" si="688"/>
        <v>14</v>
      </c>
      <c r="CL2193" s="85" t="s">
        <v>6243</v>
      </c>
      <c r="CM2193" s="22" t="str">
        <f t="shared" si="679"/>
        <v>1C26TAA^30179</v>
      </c>
    </row>
    <row r="2194" spans="1:91" s="85" customFormat="1" ht="14.45" customHeight="1" x14ac:dyDescent="0.25">
      <c r="B2194" s="265" t="s">
        <v>102</v>
      </c>
      <c r="C2194" s="270" t="s">
        <v>7868</v>
      </c>
      <c r="D2194" s="106">
        <v>145825631</v>
      </c>
      <c r="E2194" s="73">
        <v>5320008099</v>
      </c>
      <c r="F2194" s="74">
        <v>46113</v>
      </c>
      <c r="G2194" s="75" t="s">
        <v>2774</v>
      </c>
      <c r="H2194" s="75" t="s">
        <v>140</v>
      </c>
      <c r="I2194" s="75" t="s">
        <v>105</v>
      </c>
      <c r="J2194" s="75" t="s">
        <v>329</v>
      </c>
      <c r="K2194" s="75" t="s">
        <v>242</v>
      </c>
      <c r="L2194" s="74">
        <v>46141</v>
      </c>
      <c r="M2194" s="73">
        <v>0</v>
      </c>
      <c r="N2194" s="75" t="s">
        <v>7869</v>
      </c>
      <c r="O2194" s="75" t="s">
        <v>7870</v>
      </c>
      <c r="P2194" s="85">
        <v>2830051094</v>
      </c>
      <c r="Q2194" s="231">
        <v>46113</v>
      </c>
      <c r="R2194" s="241">
        <v>1209398904</v>
      </c>
      <c r="S2194" s="241">
        <v>224397034</v>
      </c>
      <c r="T2194" s="231">
        <v>46113</v>
      </c>
      <c r="U2194" s="261">
        <v>1226.537</v>
      </c>
      <c r="V2194" s="261">
        <v>1186.8140000000001</v>
      </c>
      <c r="W2194" s="241">
        <v>3</v>
      </c>
      <c r="X2194" s="241">
        <v>1</v>
      </c>
      <c r="Y2194" s="270" t="s">
        <v>7871</v>
      </c>
      <c r="Z2194" s="125" t="s">
        <v>258</v>
      </c>
      <c r="AA2194" s="182" t="s">
        <v>7841</v>
      </c>
      <c r="AB2194" s="182" t="s">
        <v>7842</v>
      </c>
      <c r="AC2194" s="270" t="s">
        <v>7868</v>
      </c>
      <c r="AD2194" s="182" t="s">
        <v>113</v>
      </c>
      <c r="AE2194" s="275">
        <v>46127</v>
      </c>
      <c r="AF2194" s="277">
        <v>46125.25</v>
      </c>
      <c r="AG2194" s="277">
        <v>46118.625</v>
      </c>
      <c r="AH2194" s="277">
        <v>46118.625</v>
      </c>
      <c r="AI2194" s="115">
        <v>46120</v>
      </c>
      <c r="AJ2194" s="275">
        <v>46127</v>
      </c>
      <c r="AK2194" s="275">
        <v>46127</v>
      </c>
      <c r="AL2194" s="115">
        <v>46123</v>
      </c>
      <c r="AM2194" s="231">
        <v>46129</v>
      </c>
      <c r="AN2194" s="74">
        <v>46131</v>
      </c>
      <c r="AO2194" s="81" t="s">
        <v>121</v>
      </c>
      <c r="AP2194" s="81" t="s">
        <v>121</v>
      </c>
      <c r="AQ2194" s="81" t="s">
        <v>121</v>
      </c>
      <c r="AR2194" s="81" t="s">
        <v>121</v>
      </c>
      <c r="AS2194" s="81" t="s">
        <v>121</v>
      </c>
      <c r="AT2194" s="81" t="s">
        <v>121</v>
      </c>
      <c r="AU2194" s="310" t="s">
        <v>7872</v>
      </c>
      <c r="AV2194" s="525"/>
      <c r="AW2194" s="339"/>
      <c r="AZ2194" s="271"/>
      <c r="BT2194" s="75"/>
      <c r="BU2194">
        <v>30179</v>
      </c>
      <c r="BV2194" s="340">
        <v>46135</v>
      </c>
      <c r="BZ2194" s="87">
        <f t="shared" si="671"/>
        <v>14</v>
      </c>
      <c r="CA2194" s="85" t="s">
        <v>7873</v>
      </c>
      <c r="CB2194" s="88">
        <f t="shared" si="678"/>
        <v>17</v>
      </c>
      <c r="CC2194" s="89"/>
      <c r="CD2194" s="22"/>
      <c r="CE2194" s="87"/>
      <c r="CJ2194" s="87">
        <f t="shared" si="687"/>
        <v>1</v>
      </c>
      <c r="CK2194" s="87">
        <f t="shared" si="688"/>
        <v>1</v>
      </c>
      <c r="CL2194" s="85" t="s">
        <v>6243</v>
      </c>
      <c r="CM2194" s="22" t="str">
        <f t="shared" si="679"/>
        <v>1C26TAA^30179</v>
      </c>
    </row>
    <row r="2195" spans="1:91" s="85" customFormat="1" ht="14.45" customHeight="1" x14ac:dyDescent="0.25">
      <c r="B2195" s="265" t="s">
        <v>102</v>
      </c>
      <c r="C2195" s="270" t="s">
        <v>7868</v>
      </c>
      <c r="D2195" s="106">
        <v>145771765</v>
      </c>
      <c r="E2195" s="73">
        <v>5320089099</v>
      </c>
      <c r="F2195" s="74">
        <v>46113</v>
      </c>
      <c r="G2195" s="75" t="s">
        <v>328</v>
      </c>
      <c r="H2195" s="75" t="s">
        <v>140</v>
      </c>
      <c r="I2195" s="75" t="s">
        <v>105</v>
      </c>
      <c r="J2195" s="182" t="s">
        <v>329</v>
      </c>
      <c r="K2195" s="75" t="s">
        <v>242</v>
      </c>
      <c r="L2195" s="74">
        <v>46136</v>
      </c>
      <c r="M2195" s="73">
        <v>0</v>
      </c>
      <c r="N2195" s="75" t="s">
        <v>7869</v>
      </c>
      <c r="O2195" s="75" t="s">
        <v>7870</v>
      </c>
      <c r="P2195" s="85">
        <v>2830051092</v>
      </c>
      <c r="Q2195" s="231">
        <v>46113</v>
      </c>
      <c r="R2195" s="241">
        <v>1209398902</v>
      </c>
      <c r="S2195" s="241">
        <v>224397031</v>
      </c>
      <c r="T2195" s="231">
        <v>46113</v>
      </c>
      <c r="U2195" s="261">
        <v>6295.5659999999998</v>
      </c>
      <c r="V2195" s="261">
        <v>6059.4269999999997</v>
      </c>
      <c r="W2195" s="241">
        <v>9</v>
      </c>
      <c r="X2195" s="241">
        <v>5</v>
      </c>
      <c r="Y2195" s="270" t="s">
        <v>7871</v>
      </c>
      <c r="Z2195" s="125" t="s">
        <v>258</v>
      </c>
      <c r="AA2195" s="182" t="s">
        <v>7841</v>
      </c>
      <c r="AB2195" s="182" t="s">
        <v>7842</v>
      </c>
      <c r="AC2195" s="270" t="s">
        <v>7868</v>
      </c>
      <c r="AD2195" s="182" t="s">
        <v>113</v>
      </c>
      <c r="AE2195" s="275">
        <v>46127</v>
      </c>
      <c r="AF2195" s="277">
        <v>46125.25</v>
      </c>
      <c r="AG2195" s="277">
        <v>46118.625</v>
      </c>
      <c r="AH2195" s="277">
        <v>46118.625</v>
      </c>
      <c r="AI2195" s="115">
        <v>46120</v>
      </c>
      <c r="AJ2195" s="275">
        <v>46127</v>
      </c>
      <c r="AK2195" s="275">
        <v>46127</v>
      </c>
      <c r="AL2195" s="115">
        <v>46123</v>
      </c>
      <c r="AM2195" s="231">
        <v>46129</v>
      </c>
      <c r="AN2195" s="74">
        <v>46131</v>
      </c>
      <c r="AO2195" s="81">
        <f>IF(AH2195&lt;AG2195,IF(AH2195=0,"",AH2195-1),IF(AG2195=0,"",AG2195-1))</f>
        <v>46117.625</v>
      </c>
      <c r="AP2195" s="81">
        <f>IF(AH2195&lt;AG2195,IF(AH2195=0,"",AH2195),IF(AG2195=0,"",AG2195))</f>
        <v>46118.625</v>
      </c>
      <c r="AQ2195" s="81">
        <f>IF(AH2195&lt;AG2195,IF(AH2195=0,"",AH2195),IF(AG2195=0,"",AG2195))</f>
        <v>46118.625</v>
      </c>
      <c r="AR2195" s="81">
        <f t="shared" ref="AR2195:AR2200" si="691">IF(AI2195=0,"",IF(AI2195&lt;AJ2195,AJ2195+1,AI2195+1))</f>
        <v>46128</v>
      </c>
      <c r="AS2195" s="81">
        <f t="shared" ref="AS2195:AS2206" si="692">IF(AI2195=0,"",IF(AE2195=0,IF(AJ2195=0,AI2195+2,AJ2195+2),AE2195+2))</f>
        <v>46129</v>
      </c>
      <c r="AT2195" s="81">
        <f t="shared" ref="AT2195:AT2200" si="693">IF(AI2195=0,"",IF(AI2195&lt;AJ2195,AJ2195+1,AI2195+1))</f>
        <v>46128</v>
      </c>
      <c r="AU2195" s="310" t="s">
        <v>7872</v>
      </c>
      <c r="AV2195" s="525">
        <v>46113</v>
      </c>
      <c r="AW2195" s="339" t="e">
        <v>#N/A</v>
      </c>
      <c r="AX2195" s="85" t="e">
        <v>#N/A</v>
      </c>
      <c r="AZ2195" s="271"/>
      <c r="BT2195" s="75">
        <f>IF(COUNTIF($C$3:C2195, C2195)=1, 1, 0)</f>
        <v>0</v>
      </c>
      <c r="BU2195">
        <v>30179</v>
      </c>
      <c r="BV2195" s="340">
        <v>46135</v>
      </c>
      <c r="BZ2195" s="87">
        <f t="shared" si="671"/>
        <v>14</v>
      </c>
      <c r="CA2195" s="85" t="s">
        <v>7873</v>
      </c>
      <c r="CB2195" s="88">
        <f t="shared" si="678"/>
        <v>17</v>
      </c>
      <c r="CC2195" s="89"/>
      <c r="CD2195" s="22"/>
      <c r="CE2195" s="87">
        <f t="shared" ref="CE2195:CE2236" si="694">IF(AD2195="Sea waybill", IF(AK2195&lt;&gt;0, MONTH(AK2195), IF(AJ2195&gt;AI2195, MONTH(AJ2195), MONTH(AI2195))),"")</f>
        <v>4</v>
      </c>
      <c r="CJ2195" s="87">
        <f t="shared" si="687"/>
        <v>4</v>
      </c>
      <c r="CK2195" s="87">
        <f t="shared" si="688"/>
        <v>14</v>
      </c>
      <c r="CL2195" s="85" t="s">
        <v>6243</v>
      </c>
      <c r="CM2195" s="22" t="str">
        <f t="shared" si="679"/>
        <v>1C26TAA^30179</v>
      </c>
    </row>
    <row r="2196" spans="1:91" s="168" customFormat="1" ht="14.45" customHeight="1" x14ac:dyDescent="0.25">
      <c r="B2196" s="273" t="s">
        <v>6497</v>
      </c>
      <c r="C2196" s="270" t="s">
        <v>7860</v>
      </c>
      <c r="D2196" s="155">
        <v>145772761</v>
      </c>
      <c r="E2196" s="156"/>
      <c r="F2196" s="115">
        <v>46120</v>
      </c>
      <c r="G2196" s="182" t="s">
        <v>328</v>
      </c>
      <c r="H2196" s="182" t="s">
        <v>140</v>
      </c>
      <c r="I2196" s="182" t="s">
        <v>105</v>
      </c>
      <c r="J2196" s="182" t="s">
        <v>5509</v>
      </c>
      <c r="K2196" s="182" t="s">
        <v>242</v>
      </c>
      <c r="L2196" s="115">
        <v>46143</v>
      </c>
      <c r="M2196" s="156">
        <v>40</v>
      </c>
      <c r="N2196" s="268" t="s">
        <v>7874</v>
      </c>
      <c r="O2196" s="268" t="s">
        <v>7875</v>
      </c>
      <c r="P2196" s="168">
        <v>2830051480</v>
      </c>
      <c r="Q2196" s="275">
        <v>46120</v>
      </c>
      <c r="R2196" s="274">
        <v>1209400884</v>
      </c>
      <c r="S2196" s="274">
        <v>224422068</v>
      </c>
      <c r="T2196" s="275">
        <v>46120</v>
      </c>
      <c r="U2196" s="350">
        <v>18318.554</v>
      </c>
      <c r="V2196" s="350">
        <v>17882.66</v>
      </c>
      <c r="W2196" s="274">
        <v>21</v>
      </c>
      <c r="X2196" s="274">
        <v>6</v>
      </c>
      <c r="Y2196" s="270" t="s">
        <v>7876</v>
      </c>
      <c r="Z2196" s="125" t="s">
        <v>258</v>
      </c>
      <c r="AA2196" s="125" t="s">
        <v>2767</v>
      </c>
      <c r="AB2196" s="125" t="s">
        <v>7864</v>
      </c>
      <c r="AC2196" s="270" t="s">
        <v>7860</v>
      </c>
      <c r="AD2196" s="182" t="s">
        <v>113</v>
      </c>
      <c r="AE2196" s="115">
        <v>46133</v>
      </c>
      <c r="AF2196" s="277">
        <v>46126.541666666664</v>
      </c>
      <c r="AG2196" s="277">
        <v>46125.625</v>
      </c>
      <c r="AH2196" s="277">
        <v>46125.625</v>
      </c>
      <c r="AI2196" s="115">
        <v>46127</v>
      </c>
      <c r="AJ2196" s="115">
        <v>46133</v>
      </c>
      <c r="AK2196" s="115">
        <v>46133</v>
      </c>
      <c r="AL2196" s="115">
        <v>46132</v>
      </c>
      <c r="AM2196" s="115">
        <v>46138</v>
      </c>
      <c r="AN2196" s="75">
        <f>IF(AM2196=0,AL2196-L2196,AM2196-L2196)</f>
        <v>-5</v>
      </c>
      <c r="AO2196" s="81">
        <f>IF(AH2196&lt;AG2196,IF(AH2196=0,"",AH2196-1),IF(AG2196=0,"",AG2196-1))</f>
        <v>46124.625</v>
      </c>
      <c r="AP2196" s="81">
        <f>IF(AH2196&lt;AG2196,IF(AH2196=0,"",AH2196),IF(AG2196=0,"",AG2196))</f>
        <v>46125.625</v>
      </c>
      <c r="AQ2196" s="81">
        <f>IF(AH2196&lt;AG2196,IF(AH2196=0,"",AH2196),IF(AG2196=0,"",AG2196))</f>
        <v>46125.625</v>
      </c>
      <c r="AR2196" s="81">
        <f t="shared" si="691"/>
        <v>46134</v>
      </c>
      <c r="AS2196" s="81">
        <f t="shared" si="692"/>
        <v>46135</v>
      </c>
      <c r="AT2196" s="81">
        <f t="shared" si="693"/>
        <v>46134</v>
      </c>
      <c r="AU2196" s="274"/>
      <c r="AV2196" s="297">
        <v>46120</v>
      </c>
      <c r="AW2196" s="85" t="e">
        <v>#N/A</v>
      </c>
      <c r="AX2196" s="85" t="e">
        <v>#N/A</v>
      </c>
      <c r="AZ2196" s="278"/>
      <c r="BT2196" s="75">
        <f>IF(COUNTIF($C$3:C2196, C2196)=1, 1, 0)</f>
        <v>0</v>
      </c>
      <c r="BU2196" s="395"/>
      <c r="BZ2196" s="87">
        <f t="shared" ref="BZ2196:BZ2259" si="695">_xlfn.ISOWEEKNUM(F2196)</f>
        <v>15</v>
      </c>
      <c r="CB2196" s="88">
        <f t="shared" si="678"/>
        <v>0</v>
      </c>
      <c r="CC2196" s="89"/>
      <c r="CD2196" s="22"/>
      <c r="CE2196" s="87">
        <f t="shared" si="694"/>
        <v>4</v>
      </c>
      <c r="CF2196" s="397">
        <v>27552000</v>
      </c>
      <c r="CG2196" s="85"/>
      <c r="CH2196" s="397">
        <v>27552000</v>
      </c>
      <c r="CI2196" s="85">
        <v>26240</v>
      </c>
      <c r="CJ2196" s="87">
        <f t="shared" si="687"/>
        <v>4</v>
      </c>
      <c r="CK2196" s="87">
        <f t="shared" si="688"/>
        <v>15</v>
      </c>
      <c r="CM2196" s="22" t="str">
        <f t="shared" si="679"/>
        <v>1C26TAA^</v>
      </c>
    </row>
    <row r="2197" spans="1:91" s="168" customFormat="1" ht="14.45" customHeight="1" x14ac:dyDescent="0.25">
      <c r="B2197" s="265" t="s">
        <v>102</v>
      </c>
      <c r="C2197" s="412" t="s">
        <v>7877</v>
      </c>
      <c r="D2197" s="155">
        <v>145699836</v>
      </c>
      <c r="E2197" s="156"/>
      <c r="F2197" s="115">
        <v>46102</v>
      </c>
      <c r="G2197" s="182" t="s">
        <v>290</v>
      </c>
      <c r="H2197" s="182" t="s">
        <v>1657</v>
      </c>
      <c r="I2197" s="182" t="s">
        <v>105</v>
      </c>
      <c r="J2197" s="182" t="s">
        <v>322</v>
      </c>
      <c r="K2197" s="182" t="s">
        <v>242</v>
      </c>
      <c r="L2197" s="115">
        <v>46122</v>
      </c>
      <c r="M2197" s="156">
        <v>40</v>
      </c>
      <c r="N2197" s="75" t="s">
        <v>7878</v>
      </c>
      <c r="O2197" s="75" t="s">
        <v>7879</v>
      </c>
      <c r="P2197" s="168">
        <v>2830050520</v>
      </c>
      <c r="Q2197" s="275">
        <v>46103</v>
      </c>
      <c r="R2197" s="274">
        <v>1209395757</v>
      </c>
      <c r="S2197" s="274">
        <v>224356234</v>
      </c>
      <c r="T2197" s="275">
        <v>46103</v>
      </c>
      <c r="U2197" s="350">
        <v>6818.5619999999999</v>
      </c>
      <c r="V2197" s="350">
        <v>6573.3509999999997</v>
      </c>
      <c r="W2197" s="274">
        <v>8</v>
      </c>
      <c r="X2197" s="274">
        <v>0</v>
      </c>
      <c r="Y2197" s="270" t="s">
        <v>7880</v>
      </c>
      <c r="Z2197" s="82" t="s">
        <v>258</v>
      </c>
      <c r="AA2197" s="75" t="s">
        <v>7881</v>
      </c>
      <c r="AB2197" s="75" t="s">
        <v>7882</v>
      </c>
      <c r="AC2197" s="412" t="s">
        <v>7877</v>
      </c>
      <c r="AD2197" s="182" t="s">
        <v>113</v>
      </c>
      <c r="AE2197" s="115">
        <v>46113</v>
      </c>
      <c r="AF2197" s="536">
        <v>46105.416666666664</v>
      </c>
      <c r="AG2197" s="536">
        <v>46104.5</v>
      </c>
      <c r="AH2197" s="536">
        <v>46104.5</v>
      </c>
      <c r="AI2197" s="74">
        <v>46106</v>
      </c>
      <c r="AJ2197" s="74">
        <v>46113</v>
      </c>
      <c r="AK2197" s="115">
        <v>46113</v>
      </c>
      <c r="AL2197" s="74">
        <v>46109</v>
      </c>
      <c r="AM2197" s="74">
        <v>46115</v>
      </c>
      <c r="AN2197" s="74">
        <v>46115</v>
      </c>
      <c r="AO2197" s="81">
        <f>IF(AH2197&lt;AG2197,IF(AH2197=0,"",AH2197-1),IF(AG2197=0,"",AG2197-1))</f>
        <v>46103.5</v>
      </c>
      <c r="AP2197" s="81">
        <f>IF(AH2197&lt;AG2197,IF(AH2197=0,"",AH2197),IF(AG2197=0,"",AG2197))</f>
        <v>46104.5</v>
      </c>
      <c r="AQ2197" s="81">
        <f>IF(AH2197&lt;AG2197,IF(AH2197=0,"",AH2197),IF(AG2197=0,"",AG2197))</f>
        <v>46104.5</v>
      </c>
      <c r="AR2197" s="81">
        <f t="shared" si="691"/>
        <v>46114</v>
      </c>
      <c r="AS2197" s="81">
        <f t="shared" si="692"/>
        <v>46115</v>
      </c>
      <c r="AT2197" s="81">
        <f t="shared" si="693"/>
        <v>46114</v>
      </c>
      <c r="AU2197" s="82" t="s">
        <v>6202</v>
      </c>
      <c r="AV2197" s="263">
        <v>46103</v>
      </c>
      <c r="AW2197" s="85" t="s">
        <v>7883</v>
      </c>
      <c r="AX2197" s="85" t="s">
        <v>7884</v>
      </c>
      <c r="AZ2197" s="278"/>
      <c r="BT2197" s="75">
        <f>IF(COUNTIF($C$3:C2197, C2197)=1, 1, 0)</f>
        <v>1</v>
      </c>
      <c r="BU2197" s="543">
        <v>24536</v>
      </c>
      <c r="BV2197" s="343">
        <v>46113</v>
      </c>
      <c r="BZ2197" s="87">
        <f t="shared" si="695"/>
        <v>12</v>
      </c>
      <c r="CB2197" s="88">
        <f t="shared" si="678"/>
        <v>14</v>
      </c>
      <c r="CC2197" s="89"/>
      <c r="CD2197" s="22"/>
      <c r="CE2197" s="87">
        <f t="shared" si="694"/>
        <v>4</v>
      </c>
      <c r="CF2197" s="168">
        <v>8923980</v>
      </c>
      <c r="CH2197" s="168">
        <v>8923980</v>
      </c>
      <c r="CI2197" s="495">
        <v>26247</v>
      </c>
      <c r="CJ2197" s="87">
        <f t="shared" si="687"/>
        <v>3</v>
      </c>
      <c r="CK2197" s="87">
        <f t="shared" si="688"/>
        <v>12</v>
      </c>
      <c r="CL2197" s="22" t="s">
        <v>121</v>
      </c>
      <c r="CM2197" s="22" t="str">
        <f t="shared" si="679"/>
        <v>1C26TAA^24536</v>
      </c>
    </row>
    <row r="2198" spans="1:91" s="85" customFormat="1" ht="14.45" customHeight="1" x14ac:dyDescent="0.25">
      <c r="B2198" s="265" t="s">
        <v>102</v>
      </c>
      <c r="C2198" s="301" t="s">
        <v>7885</v>
      </c>
      <c r="D2198" s="106">
        <v>145541101</v>
      </c>
      <c r="E2198" s="73"/>
      <c r="F2198" s="74">
        <v>46113</v>
      </c>
      <c r="G2198" s="75" t="s">
        <v>567</v>
      </c>
      <c r="H2198" s="75" t="s">
        <v>2213</v>
      </c>
      <c r="I2198" s="75" t="s">
        <v>105</v>
      </c>
      <c r="J2198" s="75" t="s">
        <v>568</v>
      </c>
      <c r="K2198" s="75" t="s">
        <v>242</v>
      </c>
      <c r="L2198" s="74">
        <v>46141</v>
      </c>
      <c r="M2198" s="265">
        <v>40</v>
      </c>
      <c r="N2198" s="85" t="s">
        <v>7886</v>
      </c>
      <c r="O2198" s="85" t="s">
        <v>7887</v>
      </c>
      <c r="P2198" s="85">
        <v>2830051090</v>
      </c>
      <c r="Q2198" s="231">
        <v>46113</v>
      </c>
      <c r="R2198" s="241">
        <v>1209398881</v>
      </c>
      <c r="S2198" s="241">
        <v>224401747</v>
      </c>
      <c r="T2198" s="231">
        <v>46113</v>
      </c>
      <c r="U2198" s="261">
        <v>15681.483</v>
      </c>
      <c r="V2198" s="261">
        <v>15036.534</v>
      </c>
      <c r="W2198" s="241">
        <v>17</v>
      </c>
      <c r="X2198" s="241">
        <v>0</v>
      </c>
      <c r="Y2198" s="270">
        <v>7267639590</v>
      </c>
      <c r="Z2198" s="241" t="s">
        <v>354</v>
      </c>
      <c r="AA2198" s="85" t="s">
        <v>1680</v>
      </c>
      <c r="AB2198" s="265" t="s">
        <v>7499</v>
      </c>
      <c r="AC2198" s="270" t="s">
        <v>7885</v>
      </c>
      <c r="AD2198" s="182" t="s">
        <v>113</v>
      </c>
      <c r="AE2198" s="74">
        <v>46119</v>
      </c>
      <c r="AF2198" s="375">
        <v>46116</v>
      </c>
      <c r="AG2198" s="375">
        <v>46114.375</v>
      </c>
      <c r="AH2198" s="375">
        <v>46114.375</v>
      </c>
      <c r="AI2198" s="376">
        <v>46117</v>
      </c>
      <c r="AJ2198" s="376"/>
      <c r="AK2198" s="74">
        <v>46118</v>
      </c>
      <c r="AL2198" s="376">
        <v>46127</v>
      </c>
      <c r="AM2198" s="376"/>
      <c r="AN2198" s="376">
        <v>46126</v>
      </c>
      <c r="AO2198" s="95" t="s">
        <v>121</v>
      </c>
      <c r="AP2198" s="95" t="s">
        <v>121</v>
      </c>
      <c r="AQ2198" s="95" t="s">
        <v>121</v>
      </c>
      <c r="AR2198" s="95" t="s">
        <v>121</v>
      </c>
      <c r="AS2198" s="95" t="s">
        <v>121</v>
      </c>
      <c r="AT2198" s="95" t="s">
        <v>121</v>
      </c>
      <c r="AU2198" s="82" t="s">
        <v>6196</v>
      </c>
      <c r="AV2198" s="525">
        <v>46113</v>
      </c>
      <c r="AW2198" s="75" t="str">
        <f>_xlfn.XLOOKUP(D2198,'[1]OPS Loading report'!$E:$E,'[1]OPS Loading report'!$G:$G)</f>
        <v>TXGU8733527</v>
      </c>
      <c r="AX2198" s="75">
        <f>_xlfn.XLOOKUP(D2198,'[1]OPS Loading report'!$E:$E,'[1]OPS Loading report'!$H:$H)</f>
        <v>31329497</v>
      </c>
      <c r="AZ2198" s="271"/>
      <c r="BT2198" s="75">
        <f>IF(COUNTIF($C$3:C2198, C2198)=1, 1, 0)</f>
        <v>1</v>
      </c>
      <c r="BU2198" s="337" t="s">
        <v>7888</v>
      </c>
      <c r="BV2198" s="340">
        <v>46120</v>
      </c>
      <c r="BZ2198" s="87">
        <f t="shared" si="695"/>
        <v>14</v>
      </c>
      <c r="CB2198" s="88">
        <f t="shared" si="678"/>
        <v>15</v>
      </c>
      <c r="CC2198" s="89"/>
      <c r="CD2198" s="22"/>
      <c r="CE2198" s="87">
        <f t="shared" si="694"/>
        <v>4</v>
      </c>
      <c r="CF2198" s="397">
        <v>8691870</v>
      </c>
      <c r="CH2198" s="397">
        <v>8691870</v>
      </c>
      <c r="CI2198" s="85">
        <v>26339</v>
      </c>
      <c r="CJ2198" s="87">
        <f t="shared" si="687"/>
        <v>4</v>
      </c>
      <c r="CK2198" s="87">
        <f t="shared" si="688"/>
        <v>14</v>
      </c>
      <c r="CL2198" s="22" t="s">
        <v>6198</v>
      </c>
      <c r="CM2198" s="22" t="str">
        <f t="shared" si="679"/>
        <v>1C26TAB^00069661</v>
      </c>
    </row>
    <row r="2199" spans="1:91" s="85" customFormat="1" ht="14.45" customHeight="1" x14ac:dyDescent="0.25">
      <c r="B2199" s="301" t="s">
        <v>6301</v>
      </c>
      <c r="C2199" s="301">
        <v>235600442876</v>
      </c>
      <c r="D2199" s="265">
        <v>145806694</v>
      </c>
      <c r="E2199" s="241">
        <v>5320008136</v>
      </c>
      <c r="F2199" s="231">
        <v>46127</v>
      </c>
      <c r="G2199" s="265" t="s">
        <v>1186</v>
      </c>
      <c r="H2199" s="265" t="s">
        <v>2963</v>
      </c>
      <c r="I2199" s="265" t="s">
        <v>105</v>
      </c>
      <c r="J2199" s="265" t="s">
        <v>1161</v>
      </c>
      <c r="K2199" s="265" t="s">
        <v>242</v>
      </c>
      <c r="L2199" s="231">
        <v>46141</v>
      </c>
      <c r="M2199" s="265">
        <v>40</v>
      </c>
      <c r="N2199" s="85" t="s">
        <v>7889</v>
      </c>
      <c r="O2199" s="85" t="s">
        <v>7890</v>
      </c>
      <c r="P2199" s="85">
        <v>2830052126</v>
      </c>
      <c r="Q2199" s="231">
        <v>46132</v>
      </c>
      <c r="R2199" s="241">
        <v>1209404413</v>
      </c>
      <c r="S2199" s="241">
        <v>224466251</v>
      </c>
      <c r="T2199" s="231">
        <v>46132</v>
      </c>
      <c r="U2199" s="356">
        <v>14769.691999999999</v>
      </c>
      <c r="V2199" s="356">
        <v>14248.519</v>
      </c>
      <c r="W2199" s="241">
        <v>14</v>
      </c>
      <c r="X2199" s="241">
        <v>0</v>
      </c>
      <c r="Y2199" s="303">
        <v>235600442876</v>
      </c>
      <c r="Z2199" s="85" t="s">
        <v>128</v>
      </c>
      <c r="AA2199" s="85" t="s">
        <v>383</v>
      </c>
      <c r="AB2199" s="85" t="s">
        <v>7891</v>
      </c>
      <c r="AC2199" s="270"/>
      <c r="AD2199" s="182" t="s">
        <v>113</v>
      </c>
      <c r="AE2199" s="241"/>
      <c r="AF2199" s="375">
        <v>46135.25</v>
      </c>
      <c r="AG2199" s="375">
        <v>46134.416666666664</v>
      </c>
      <c r="AH2199" s="375">
        <v>46134.416666666664</v>
      </c>
      <c r="AI2199" s="231">
        <v>46131</v>
      </c>
      <c r="AJ2199" s="231">
        <v>46136</v>
      </c>
      <c r="AK2199" s="231"/>
      <c r="AL2199" s="231">
        <v>46133</v>
      </c>
      <c r="AM2199" s="231">
        <v>46137</v>
      </c>
      <c r="AN2199" s="75">
        <f>IF(AM2199=0,AL2199-L2199,AM2199-L2199)</f>
        <v>-4</v>
      </c>
      <c r="AO2199" s="81" t="s">
        <v>121</v>
      </c>
      <c r="AP2199" s="81" t="s">
        <v>121</v>
      </c>
      <c r="AQ2199" s="81" t="s">
        <v>121</v>
      </c>
      <c r="AR2199" s="81">
        <f t="shared" si="691"/>
        <v>46137</v>
      </c>
      <c r="AS2199" s="81">
        <f t="shared" si="692"/>
        <v>46138</v>
      </c>
      <c r="AT2199" s="81">
        <f t="shared" si="693"/>
        <v>46137</v>
      </c>
      <c r="AU2199" s="241"/>
      <c r="AV2199" s="297">
        <v>46132</v>
      </c>
      <c r="AZ2199" s="271"/>
      <c r="BU2199" s="312"/>
      <c r="BZ2199" s="87">
        <f t="shared" si="695"/>
        <v>16</v>
      </c>
      <c r="CB2199" s="88"/>
      <c r="CC2199" s="22"/>
      <c r="CD2199" s="22"/>
      <c r="CE2199" s="87">
        <f t="shared" si="694"/>
        <v>4</v>
      </c>
      <c r="CJ2199" s="87">
        <f t="shared" si="687"/>
        <v>4</v>
      </c>
      <c r="CK2199" s="87">
        <f t="shared" si="688"/>
        <v>17</v>
      </c>
      <c r="CM2199" s="22"/>
    </row>
    <row r="2200" spans="1:91" s="85" customFormat="1" ht="14.45" customHeight="1" x14ac:dyDescent="0.25">
      <c r="B2200" s="301" t="s">
        <v>6301</v>
      </c>
      <c r="C2200" s="301">
        <v>235600442876</v>
      </c>
      <c r="D2200" s="265">
        <v>145806696</v>
      </c>
      <c r="E2200" s="241">
        <v>5320008136</v>
      </c>
      <c r="F2200" s="231">
        <v>46127</v>
      </c>
      <c r="G2200" s="265" t="s">
        <v>1186</v>
      </c>
      <c r="H2200" s="265" t="s">
        <v>2963</v>
      </c>
      <c r="I2200" s="265" t="s">
        <v>105</v>
      </c>
      <c r="J2200" s="265" t="s">
        <v>1161</v>
      </c>
      <c r="K2200" s="265" t="s">
        <v>242</v>
      </c>
      <c r="L2200" s="231">
        <v>46141</v>
      </c>
      <c r="M2200" s="265">
        <v>0</v>
      </c>
      <c r="N2200" s="85" t="s">
        <v>7889</v>
      </c>
      <c r="O2200" s="85" t="s">
        <v>7890</v>
      </c>
      <c r="P2200" s="85">
        <v>2830052127</v>
      </c>
      <c r="Q2200" s="231">
        <v>46132</v>
      </c>
      <c r="R2200" s="241">
        <v>1209404414</v>
      </c>
      <c r="S2200" s="241">
        <v>224466253</v>
      </c>
      <c r="T2200" s="231">
        <v>46132</v>
      </c>
      <c r="U2200" s="356">
        <v>6693.5069999999996</v>
      </c>
      <c r="V2200" s="356">
        <v>6457.317</v>
      </c>
      <c r="W2200" s="241">
        <v>7</v>
      </c>
      <c r="X2200" s="241">
        <v>0</v>
      </c>
      <c r="Y2200" s="303">
        <v>235600442876</v>
      </c>
      <c r="Z2200" s="85" t="s">
        <v>128</v>
      </c>
      <c r="AA2200" s="85" t="s">
        <v>383</v>
      </c>
      <c r="AB2200" s="85" t="s">
        <v>7891</v>
      </c>
      <c r="AC2200" s="270"/>
      <c r="AD2200" s="182" t="s">
        <v>113</v>
      </c>
      <c r="AE2200" s="241"/>
      <c r="AF2200" s="375">
        <v>46135.25</v>
      </c>
      <c r="AG2200" s="375">
        <v>46134.416666666664</v>
      </c>
      <c r="AH2200" s="375">
        <v>46134.416666666664</v>
      </c>
      <c r="AI2200" s="231">
        <v>46131</v>
      </c>
      <c r="AJ2200" s="231">
        <v>46136</v>
      </c>
      <c r="AK2200" s="231"/>
      <c r="AL2200" s="231">
        <v>46133</v>
      </c>
      <c r="AM2200" s="231">
        <v>46137</v>
      </c>
      <c r="AN2200" s="75">
        <f>IF(AM2200=0,AL2200-L2200,AM2200-L2200)</f>
        <v>-4</v>
      </c>
      <c r="AO2200" s="81" t="s">
        <v>121</v>
      </c>
      <c r="AP2200" s="81" t="s">
        <v>121</v>
      </c>
      <c r="AQ2200" s="81" t="s">
        <v>121</v>
      </c>
      <c r="AR2200" s="81">
        <f t="shared" si="691"/>
        <v>46137</v>
      </c>
      <c r="AS2200" s="81">
        <f t="shared" si="692"/>
        <v>46138</v>
      </c>
      <c r="AT2200" s="81">
        <f t="shared" si="693"/>
        <v>46137</v>
      </c>
      <c r="AU2200" s="241"/>
      <c r="AV2200" s="297">
        <v>46132</v>
      </c>
      <c r="AZ2200" s="271"/>
      <c r="BU2200" s="312"/>
      <c r="BZ2200" s="87">
        <f t="shared" si="695"/>
        <v>16</v>
      </c>
      <c r="CB2200" s="88"/>
      <c r="CC2200" s="22"/>
      <c r="CD2200" s="22"/>
      <c r="CE2200" s="87">
        <f t="shared" si="694"/>
        <v>4</v>
      </c>
      <c r="CJ2200" s="87">
        <f t="shared" si="687"/>
        <v>4</v>
      </c>
      <c r="CK2200" s="87">
        <f t="shared" si="688"/>
        <v>17</v>
      </c>
      <c r="CM2200" s="22"/>
    </row>
    <row r="2201" spans="1:91" s="85" customFormat="1" ht="14.45" customHeight="1" x14ac:dyDescent="0.25">
      <c r="B2201" s="301" t="s">
        <v>6497</v>
      </c>
      <c r="C2201" s="301">
        <v>235600442892</v>
      </c>
      <c r="D2201" s="265">
        <v>145887596</v>
      </c>
      <c r="E2201" s="241">
        <v>5320008154</v>
      </c>
      <c r="F2201" s="231">
        <v>46127</v>
      </c>
      <c r="G2201" s="265" t="s">
        <v>1159</v>
      </c>
      <c r="H2201" s="265" t="s">
        <v>2963</v>
      </c>
      <c r="I2201" s="265" t="s">
        <v>105</v>
      </c>
      <c r="J2201" s="265" t="s">
        <v>1161</v>
      </c>
      <c r="K2201" s="265" t="s">
        <v>242</v>
      </c>
      <c r="L2201" s="231">
        <v>46142</v>
      </c>
      <c r="M2201" s="265">
        <v>40</v>
      </c>
      <c r="N2201" s="85" t="s">
        <v>7892</v>
      </c>
      <c r="O2201" s="85" t="s">
        <v>7893</v>
      </c>
      <c r="P2201" s="85">
        <v>2830052125</v>
      </c>
      <c r="Q2201" s="231">
        <v>46132</v>
      </c>
      <c r="R2201" s="241">
        <v>1209404400</v>
      </c>
      <c r="S2201" s="241">
        <v>224466268</v>
      </c>
      <c r="T2201" s="231">
        <v>46132</v>
      </c>
      <c r="U2201" s="261">
        <v>9285.3610000000008</v>
      </c>
      <c r="V2201" s="261">
        <v>8951.4419999999991</v>
      </c>
      <c r="W2201" s="241">
        <v>10</v>
      </c>
      <c r="X2201" s="241">
        <v>0</v>
      </c>
      <c r="Y2201" s="303">
        <v>235600442892</v>
      </c>
      <c r="Z2201" s="85" t="s">
        <v>128</v>
      </c>
      <c r="AA2201" s="85" t="s">
        <v>383</v>
      </c>
      <c r="AB2201" s="85" t="s">
        <v>7891</v>
      </c>
      <c r="AC2201" s="301">
        <v>235600442892</v>
      </c>
      <c r="AD2201" s="182" t="s">
        <v>113</v>
      </c>
      <c r="AE2201" s="275">
        <v>46136</v>
      </c>
      <c r="AF2201" s="375">
        <v>46135.25</v>
      </c>
      <c r="AG2201" s="375">
        <v>46134.416666666664</v>
      </c>
      <c r="AH2201" s="375">
        <v>46134.416666666664</v>
      </c>
      <c r="AI2201" s="231">
        <v>46131</v>
      </c>
      <c r="AJ2201" s="231">
        <v>46136</v>
      </c>
      <c r="AK2201" s="275">
        <v>46136</v>
      </c>
      <c r="AL2201" s="231">
        <v>46133</v>
      </c>
      <c r="AM2201" s="231">
        <v>46137</v>
      </c>
      <c r="AN2201" s="75">
        <f>IF(AM2201=0,AL2201-L2201,AM2201-L2201)</f>
        <v>-5</v>
      </c>
      <c r="AO2201" s="81" t="s">
        <v>121</v>
      </c>
      <c r="AP2201" s="81" t="s">
        <v>121</v>
      </c>
      <c r="AQ2201" s="81" t="s">
        <v>121</v>
      </c>
      <c r="AR2201" s="81" t="s">
        <v>121</v>
      </c>
      <c r="AS2201" s="81">
        <f t="shared" si="692"/>
        <v>46138</v>
      </c>
      <c r="AT2201" s="81" t="s">
        <v>121</v>
      </c>
      <c r="AU2201" s="241"/>
      <c r="AV2201" s="297">
        <v>46132</v>
      </c>
      <c r="AZ2201" s="271"/>
      <c r="BU2201" s="312"/>
      <c r="BZ2201" s="87">
        <f t="shared" si="695"/>
        <v>16</v>
      </c>
      <c r="CB2201" s="88"/>
      <c r="CC2201" s="22"/>
      <c r="CD2201" s="22"/>
      <c r="CE2201" s="87">
        <f t="shared" si="694"/>
        <v>4</v>
      </c>
      <c r="CF2201" s="397">
        <v>4723560</v>
      </c>
      <c r="CH2201" s="397">
        <v>4723560</v>
      </c>
      <c r="CI2201" s="85">
        <v>26242</v>
      </c>
      <c r="CJ2201" s="87">
        <f t="shared" si="687"/>
        <v>4</v>
      </c>
      <c r="CK2201" s="87">
        <f t="shared" si="688"/>
        <v>17</v>
      </c>
      <c r="CM2201" s="22"/>
    </row>
    <row r="2202" spans="1:91" s="85" customFormat="1" ht="14.45" customHeight="1" x14ac:dyDescent="0.25">
      <c r="A2202" s="307"/>
      <c r="B2202" s="265" t="s">
        <v>102</v>
      </c>
      <c r="C2202" s="270">
        <v>235600331080</v>
      </c>
      <c r="D2202" s="106">
        <v>145541094</v>
      </c>
      <c r="E2202" s="73"/>
      <c r="F2202" s="74">
        <v>46106</v>
      </c>
      <c r="G2202" s="75" t="s">
        <v>567</v>
      </c>
      <c r="H2202" s="75" t="s">
        <v>2213</v>
      </c>
      <c r="I2202" s="75" t="s">
        <v>105</v>
      </c>
      <c r="J2202" s="75" t="s">
        <v>568</v>
      </c>
      <c r="K2202" s="75" t="s">
        <v>242</v>
      </c>
      <c r="L2202" s="74">
        <v>46139</v>
      </c>
      <c r="M2202" s="265">
        <v>40</v>
      </c>
      <c r="N2202" s="339" t="s">
        <v>7894</v>
      </c>
      <c r="O2202" s="85" t="s">
        <v>7895</v>
      </c>
      <c r="P2202" s="85">
        <v>2830050703</v>
      </c>
      <c r="Q2202" s="231">
        <v>46106</v>
      </c>
      <c r="R2202" s="241">
        <v>1209396727</v>
      </c>
      <c r="S2202" s="241">
        <v>224370144</v>
      </c>
      <c r="T2202" s="231">
        <v>46106</v>
      </c>
      <c r="U2202" s="261">
        <v>15910.852999999999</v>
      </c>
      <c r="V2202" s="261">
        <v>15256.472</v>
      </c>
      <c r="W2202" s="241">
        <v>18</v>
      </c>
      <c r="X2202" s="241">
        <v>0</v>
      </c>
      <c r="Y2202" s="270">
        <v>235600331080</v>
      </c>
      <c r="Z2202" s="241" t="s">
        <v>128</v>
      </c>
      <c r="AA2202" s="85" t="s">
        <v>280</v>
      </c>
      <c r="AB2202" s="265" t="s">
        <v>7896</v>
      </c>
      <c r="AC2202" s="270">
        <v>235600331080</v>
      </c>
      <c r="AD2202" s="182" t="s">
        <v>113</v>
      </c>
      <c r="AE2202" s="231">
        <v>46112</v>
      </c>
      <c r="AF2202" s="375">
        <v>46110.041666666664</v>
      </c>
      <c r="AG2202" s="375">
        <v>46108.499305555553</v>
      </c>
      <c r="AH2202" s="375">
        <v>46108.499305555553</v>
      </c>
      <c r="AI2202" s="376">
        <v>46110</v>
      </c>
      <c r="AJ2202" s="74">
        <v>46111</v>
      </c>
      <c r="AK2202" s="74">
        <v>46111</v>
      </c>
      <c r="AL2202" s="376">
        <v>46118</v>
      </c>
      <c r="AM2202" s="376">
        <v>46119</v>
      </c>
      <c r="AN2202" s="376">
        <v>46120</v>
      </c>
      <c r="AO2202" s="81">
        <f>IF(AH2202&lt;AG2202,IF(AH2202=0,"",AH2202-1),IF(AG2202=0,"",AG2202-1))</f>
        <v>46107.499305555553</v>
      </c>
      <c r="AP2202" s="81">
        <f>IF(AH2202&lt;AG2202,IF(AH2202=0,"",AH2202),IF(AG2202=0,"",AG2202))</f>
        <v>46108.499305555553</v>
      </c>
      <c r="AQ2202" s="81">
        <f>IF(AH2202&lt;AG2202,IF(AH2202=0,"",AH2202),IF(AG2202=0,"",AG2202))</f>
        <v>46108.499305555553</v>
      </c>
      <c r="AR2202" s="81">
        <f>IF(AI2202=0,"",IF(AI2202&lt;AJ2202,AJ2202+1,AI2202+1))</f>
        <v>46112</v>
      </c>
      <c r="AS2202" s="81">
        <f t="shared" si="692"/>
        <v>46114</v>
      </c>
      <c r="AT2202" s="81">
        <f>IF(AI2202=0,"",IF(AI2202&lt;AJ2202,AJ2202+1,AI2202+1))</f>
        <v>46112</v>
      </c>
      <c r="AU2202" s="82" t="s">
        <v>6202</v>
      </c>
      <c r="AV2202" s="290">
        <v>46106</v>
      </c>
      <c r="AW2202" s="85" t="s">
        <v>7897</v>
      </c>
      <c r="AX2202" s="85" t="s">
        <v>7898</v>
      </c>
      <c r="AZ2202" s="271"/>
      <c r="BT2202" s="75">
        <f>IF(COUNTIF($C$3:C2202, C2202)=1, 1, 0)</f>
        <v>1</v>
      </c>
      <c r="BU2202" s="388">
        <v>88847</v>
      </c>
      <c r="BV2202" s="340">
        <v>46112</v>
      </c>
      <c r="BZ2202" s="87">
        <f t="shared" si="695"/>
        <v>13</v>
      </c>
      <c r="CB2202" s="88">
        <f t="shared" ref="CB2202:CB2265" si="696">WEEKNUM(BV2202,)</f>
        <v>14</v>
      </c>
      <c r="CC2202" s="89"/>
      <c r="CD2202" s="22"/>
      <c r="CE2202" s="87">
        <f t="shared" si="694"/>
        <v>3</v>
      </c>
      <c r="CF2202" s="544">
        <v>18374300</v>
      </c>
      <c r="CG2202" s="544"/>
      <c r="CH2202" s="544">
        <v>18374300</v>
      </c>
      <c r="CI2202" s="544">
        <v>26249</v>
      </c>
      <c r="CJ2202" s="87">
        <f t="shared" si="687"/>
        <v>3</v>
      </c>
      <c r="CK2202" s="87">
        <f t="shared" si="688"/>
        <v>13</v>
      </c>
      <c r="CL2202" s="22" t="s">
        <v>121</v>
      </c>
      <c r="CM2202" s="22" t="str">
        <f t="shared" ref="CM2202:CM2213" si="697">IF(OR(Z2202="COSU",Z2202="EGLV",Z2202="MAEU",Z2202="REGU",Z2202="HLCU",Z2202="OOLU",Z2202="ONEY"),
    IF(Z2202="COSU","1C26TAB",
    IF(Z2202="EGLV","1C26TAA",
    IF(Z2202="MAEU","1C26TML",
    IF(Z2202="REGU","1C26TAA",
    IF(Z2202="HLCU","1C26THC",
    IF(Z2202="OOLU","1C26TAR",
    IF(Z2202="ONEY","1K26TAD",""))))))) &amp; "^" &amp; BU2202,
    BU2202)</f>
        <v>1C26TAA^88847</v>
      </c>
    </row>
    <row r="2203" spans="1:91" s="85" customFormat="1" ht="14.45" customHeight="1" x14ac:dyDescent="0.25">
      <c r="A2203" s="307"/>
      <c r="B2203" s="265" t="s">
        <v>102</v>
      </c>
      <c r="C2203" s="270">
        <v>235600331080</v>
      </c>
      <c r="D2203" s="106">
        <v>145541104</v>
      </c>
      <c r="E2203" s="73"/>
      <c r="F2203" s="74">
        <v>46106</v>
      </c>
      <c r="G2203" s="75" t="s">
        <v>567</v>
      </c>
      <c r="H2203" s="75" t="s">
        <v>2213</v>
      </c>
      <c r="I2203" s="75" t="s">
        <v>105</v>
      </c>
      <c r="J2203" s="75" t="s">
        <v>568</v>
      </c>
      <c r="K2203" s="75" t="s">
        <v>242</v>
      </c>
      <c r="L2203" s="74">
        <v>46134</v>
      </c>
      <c r="M2203" s="265">
        <v>40</v>
      </c>
      <c r="N2203" s="339" t="s">
        <v>7899</v>
      </c>
      <c r="O2203" s="85" t="s">
        <v>7900</v>
      </c>
      <c r="P2203" s="85">
        <v>2830050706</v>
      </c>
      <c r="Q2203" s="231">
        <v>46106</v>
      </c>
      <c r="R2203" s="241">
        <v>1209396742</v>
      </c>
      <c r="S2203" s="241">
        <v>224370184</v>
      </c>
      <c r="T2203" s="231">
        <v>46106</v>
      </c>
      <c r="U2203" s="261">
        <v>16036.302</v>
      </c>
      <c r="V2203" s="261">
        <v>15376.759</v>
      </c>
      <c r="W2203" s="241">
        <v>17</v>
      </c>
      <c r="X2203" s="241">
        <v>0</v>
      </c>
      <c r="Y2203" s="270">
        <v>235600419955</v>
      </c>
      <c r="Z2203" s="241" t="s">
        <v>128</v>
      </c>
      <c r="AA2203" s="85" t="s">
        <v>280</v>
      </c>
      <c r="AB2203" s="265" t="s">
        <v>7896</v>
      </c>
      <c r="AC2203" s="270">
        <v>235600331080</v>
      </c>
      <c r="AD2203" s="182" t="s">
        <v>113</v>
      </c>
      <c r="AE2203" s="231">
        <v>46112</v>
      </c>
      <c r="AF2203" s="375">
        <v>46110.041666666664</v>
      </c>
      <c r="AG2203" s="375">
        <v>46108.499305555553</v>
      </c>
      <c r="AH2203" s="375">
        <v>46108.499305555553</v>
      </c>
      <c r="AI2203" s="376">
        <v>46110</v>
      </c>
      <c r="AJ2203" s="74">
        <v>46111</v>
      </c>
      <c r="AK2203" s="74">
        <v>46111</v>
      </c>
      <c r="AL2203" s="545">
        <v>46118</v>
      </c>
      <c r="AM2203" s="376">
        <v>46119</v>
      </c>
      <c r="AN2203" s="376">
        <v>46120</v>
      </c>
      <c r="AO2203" s="81">
        <f>IF(AH2203&lt;AG2203,IF(AH2203=0,"",AH2203-1),IF(AG2203=0,"",AG2203-1))</f>
        <v>46107.499305555553</v>
      </c>
      <c r="AP2203" s="81">
        <f>IF(AH2203&lt;AG2203,IF(AH2203=0,"",AH2203),IF(AG2203=0,"",AG2203))</f>
        <v>46108.499305555553</v>
      </c>
      <c r="AQ2203" s="81">
        <f>IF(AH2203&lt;AG2203,IF(AH2203=0,"",AH2203),IF(AG2203=0,"",AG2203))</f>
        <v>46108.499305555553</v>
      </c>
      <c r="AR2203" s="81">
        <f>IF(AI2203=0,"",IF(AI2203&lt;AJ2203,AJ2203+1,AI2203+1))</f>
        <v>46112</v>
      </c>
      <c r="AS2203" s="81">
        <f t="shared" si="692"/>
        <v>46114</v>
      </c>
      <c r="AT2203" s="81">
        <f>IF(AI2203=0,"",IF(AI2203&lt;AJ2203,AJ2203+1,AI2203+1))</f>
        <v>46112</v>
      </c>
      <c r="AU2203" s="82" t="s">
        <v>6202</v>
      </c>
      <c r="AV2203" s="290">
        <v>46106</v>
      </c>
      <c r="AW2203" s="85" t="s">
        <v>7901</v>
      </c>
      <c r="AX2203" s="85" t="s">
        <v>7902</v>
      </c>
      <c r="AZ2203" s="271"/>
      <c r="BT2203" s="75">
        <f>IF(COUNTIF($C$3:C2203, C2203)=1, 1, 0)</f>
        <v>0</v>
      </c>
      <c r="BU2203" s="388">
        <v>88847</v>
      </c>
      <c r="BV2203" s="340">
        <v>46112</v>
      </c>
      <c r="BZ2203" s="87">
        <f t="shared" si="695"/>
        <v>13</v>
      </c>
      <c r="CB2203" s="88">
        <f t="shared" si="696"/>
        <v>14</v>
      </c>
      <c r="CC2203" s="89"/>
      <c r="CD2203" s="22"/>
      <c r="CE2203" s="87">
        <f t="shared" si="694"/>
        <v>3</v>
      </c>
      <c r="CF2203" s="544">
        <v>18374300</v>
      </c>
      <c r="CG2203" s="544"/>
      <c r="CH2203" s="544">
        <v>18374300</v>
      </c>
      <c r="CI2203" s="544">
        <v>26249</v>
      </c>
      <c r="CJ2203" s="87">
        <f t="shared" si="687"/>
        <v>3</v>
      </c>
      <c r="CK2203" s="87">
        <f t="shared" si="688"/>
        <v>13</v>
      </c>
      <c r="CL2203" s="22" t="s">
        <v>121</v>
      </c>
      <c r="CM2203" s="22" t="str">
        <f t="shared" si="697"/>
        <v>1C26TAA^88847</v>
      </c>
    </row>
    <row r="2204" spans="1:91" s="85" customFormat="1" ht="14.45" customHeight="1" x14ac:dyDescent="0.25">
      <c r="A2204" s="307"/>
      <c r="B2204" s="265" t="s">
        <v>102</v>
      </c>
      <c r="C2204" s="301">
        <v>235600419939</v>
      </c>
      <c r="D2204" s="106">
        <v>145735910</v>
      </c>
      <c r="E2204" s="73"/>
      <c r="F2204" s="74">
        <v>46106</v>
      </c>
      <c r="G2204" s="75" t="s">
        <v>7684</v>
      </c>
      <c r="H2204" s="75" t="s">
        <v>2213</v>
      </c>
      <c r="I2204" s="75" t="s">
        <v>105</v>
      </c>
      <c r="J2204" s="75" t="s">
        <v>577</v>
      </c>
      <c r="K2204" s="75" t="s">
        <v>242</v>
      </c>
      <c r="L2204" s="74">
        <v>46153</v>
      </c>
      <c r="M2204" s="265">
        <v>40</v>
      </c>
      <c r="N2204" s="339" t="s">
        <v>7903</v>
      </c>
      <c r="O2204" s="85" t="s">
        <v>7904</v>
      </c>
      <c r="P2204" s="85">
        <v>2830050678</v>
      </c>
      <c r="Q2204" s="231">
        <v>46106</v>
      </c>
      <c r="R2204" s="241">
        <v>1209396609</v>
      </c>
      <c r="S2204" s="241">
        <v>224364262</v>
      </c>
      <c r="T2204" s="231">
        <v>46106</v>
      </c>
      <c r="U2204" s="261">
        <v>15451.758</v>
      </c>
      <c r="V2204" s="261">
        <v>14898.290999999999</v>
      </c>
      <c r="W2204" s="241">
        <v>20</v>
      </c>
      <c r="X2204" s="241">
        <v>0</v>
      </c>
      <c r="Y2204" s="270">
        <v>235600419939</v>
      </c>
      <c r="Z2204" s="241" t="s">
        <v>128</v>
      </c>
      <c r="AA2204" s="85" t="s">
        <v>280</v>
      </c>
      <c r="AB2204" s="265" t="s">
        <v>7896</v>
      </c>
      <c r="AC2204" s="270">
        <v>235600419939</v>
      </c>
      <c r="AD2204" s="182" t="s">
        <v>113</v>
      </c>
      <c r="AE2204" s="231">
        <v>46112</v>
      </c>
      <c r="AF2204" s="375">
        <v>46110.041666666664</v>
      </c>
      <c r="AG2204" s="375">
        <v>46108.499305555553</v>
      </c>
      <c r="AH2204" s="375">
        <v>46108.499305555553</v>
      </c>
      <c r="AI2204" s="376">
        <v>46110</v>
      </c>
      <c r="AJ2204" s="74">
        <v>46111</v>
      </c>
      <c r="AK2204" s="74">
        <v>46111</v>
      </c>
      <c r="AL2204" s="74">
        <v>46118</v>
      </c>
      <c r="AM2204" s="241"/>
      <c r="AN2204" s="74">
        <v>46118</v>
      </c>
      <c r="AO2204" s="81">
        <f>IF(AH2204&lt;AG2204,IF(AH2204=0,"",AH2204-1),IF(AG2204=0,"",AG2204-1))</f>
        <v>46107.499305555553</v>
      </c>
      <c r="AP2204" s="81">
        <f>IF(AH2204&lt;AG2204,IF(AH2204=0,"",AH2204),IF(AG2204=0,"",AG2204))</f>
        <v>46108.499305555553</v>
      </c>
      <c r="AQ2204" s="81">
        <f>IF(AH2204&lt;AG2204,IF(AH2204=0,"",AH2204),IF(AG2204=0,"",AG2204))</f>
        <v>46108.499305555553</v>
      </c>
      <c r="AR2204" s="81">
        <f>IF(AI2204=0,"",IF(AI2204&lt;AJ2204,AJ2204+1,AI2204+1))</f>
        <v>46112</v>
      </c>
      <c r="AS2204" s="81">
        <f t="shared" si="692"/>
        <v>46114</v>
      </c>
      <c r="AT2204" s="81">
        <f>IF(AI2204=0,"",IF(AI2204&lt;AJ2204,AJ2204+1,AI2204+1))</f>
        <v>46112</v>
      </c>
      <c r="AU2204" s="82" t="s">
        <v>6202</v>
      </c>
      <c r="AV2204" s="290">
        <v>46106</v>
      </c>
      <c r="AW2204" s="85" t="s">
        <v>7905</v>
      </c>
      <c r="AX2204" s="85" t="s">
        <v>7906</v>
      </c>
      <c r="AZ2204" s="271"/>
      <c r="BT2204" s="75">
        <f>IF(COUNTIF($C$3:C2204, C2204)=1, 1, 0)</f>
        <v>1</v>
      </c>
      <c r="BU2204" s="388">
        <v>88849</v>
      </c>
      <c r="BV2204" s="340">
        <v>46112</v>
      </c>
      <c r="BZ2204" s="87">
        <f t="shared" si="695"/>
        <v>13</v>
      </c>
      <c r="CB2204" s="88">
        <f t="shared" si="696"/>
        <v>14</v>
      </c>
      <c r="CC2204" s="89"/>
      <c r="CD2204" s="22"/>
      <c r="CE2204" s="87">
        <f t="shared" si="694"/>
        <v>3</v>
      </c>
      <c r="CF2204" s="544">
        <v>18374300</v>
      </c>
      <c r="CG2204" s="544"/>
      <c r="CH2204" s="544">
        <v>18374300</v>
      </c>
      <c r="CI2204" s="544">
        <v>26249</v>
      </c>
      <c r="CJ2204" s="87">
        <f t="shared" si="687"/>
        <v>3</v>
      </c>
      <c r="CK2204" s="87">
        <f t="shared" si="688"/>
        <v>13</v>
      </c>
      <c r="CL2204" s="22" t="s">
        <v>121</v>
      </c>
      <c r="CM2204" s="22" t="str">
        <f t="shared" si="697"/>
        <v>1C26TAA^88849</v>
      </c>
    </row>
    <row r="2205" spans="1:91" s="85" customFormat="1" ht="14.45" customHeight="1" x14ac:dyDescent="0.25">
      <c r="A2205" s="307"/>
      <c r="B2205" s="265" t="s">
        <v>102</v>
      </c>
      <c r="C2205" s="301">
        <v>235600419939</v>
      </c>
      <c r="D2205" s="155">
        <v>145735916</v>
      </c>
      <c r="E2205" s="73"/>
      <c r="F2205" s="74">
        <v>46106</v>
      </c>
      <c r="G2205" s="75" t="s">
        <v>7684</v>
      </c>
      <c r="H2205" s="75" t="s">
        <v>2213</v>
      </c>
      <c r="I2205" s="75" t="s">
        <v>105</v>
      </c>
      <c r="J2205" s="75" t="s">
        <v>577</v>
      </c>
      <c r="K2205" s="75" t="s">
        <v>242</v>
      </c>
      <c r="L2205" s="74">
        <v>46153</v>
      </c>
      <c r="M2205" s="265">
        <v>40</v>
      </c>
      <c r="N2205" s="339" t="s">
        <v>7907</v>
      </c>
      <c r="O2205" s="85" t="s">
        <v>7908</v>
      </c>
      <c r="P2205" s="85">
        <v>2830050698</v>
      </c>
      <c r="Q2205" s="231">
        <v>46106</v>
      </c>
      <c r="R2205" s="241">
        <v>1209396709</v>
      </c>
      <c r="S2205" s="241">
        <v>224364265</v>
      </c>
      <c r="T2205" s="231">
        <v>46106</v>
      </c>
      <c r="U2205" s="261">
        <v>11135.779</v>
      </c>
      <c r="V2205" s="261">
        <v>10736.894</v>
      </c>
      <c r="W2205" s="241">
        <v>15</v>
      </c>
      <c r="X2205" s="241">
        <v>0</v>
      </c>
      <c r="Y2205" s="270">
        <v>235600419947</v>
      </c>
      <c r="Z2205" s="241" t="s">
        <v>128</v>
      </c>
      <c r="AA2205" s="85" t="s">
        <v>280</v>
      </c>
      <c r="AB2205" s="265" t="s">
        <v>7896</v>
      </c>
      <c r="AC2205" s="270">
        <v>235600419939</v>
      </c>
      <c r="AD2205" s="182" t="s">
        <v>113</v>
      </c>
      <c r="AE2205" s="231">
        <v>46112</v>
      </c>
      <c r="AF2205" s="375">
        <v>46110.041666666664</v>
      </c>
      <c r="AG2205" s="375">
        <v>46108.499305555553</v>
      </c>
      <c r="AH2205" s="375">
        <v>46108.499305555553</v>
      </c>
      <c r="AI2205" s="376">
        <v>46110</v>
      </c>
      <c r="AJ2205" s="74">
        <v>46111</v>
      </c>
      <c r="AK2205" s="74">
        <v>46111</v>
      </c>
      <c r="AL2205" s="74">
        <v>46118</v>
      </c>
      <c r="AM2205" s="241"/>
      <c r="AN2205" s="74">
        <v>46118</v>
      </c>
      <c r="AO2205" s="81">
        <f>IF(AH2205&lt;AG2205,IF(AH2205=0,"",AH2205-1),IF(AG2205=0,"",AG2205-1))</f>
        <v>46107.499305555553</v>
      </c>
      <c r="AP2205" s="81">
        <f>IF(AH2205&lt;AG2205,IF(AH2205=0,"",AH2205),IF(AG2205=0,"",AG2205))</f>
        <v>46108.499305555553</v>
      </c>
      <c r="AQ2205" s="81">
        <f>IF(AH2205&lt;AG2205,IF(AH2205=0,"",AH2205),IF(AG2205=0,"",AG2205))</f>
        <v>46108.499305555553</v>
      </c>
      <c r="AR2205" s="81">
        <f>IF(AI2205=0,"",IF(AI2205&lt;AJ2205,AJ2205+1,AI2205+1))</f>
        <v>46112</v>
      </c>
      <c r="AS2205" s="81">
        <f t="shared" si="692"/>
        <v>46114</v>
      </c>
      <c r="AT2205" s="81">
        <f>IF(AI2205=0,"",IF(AI2205&lt;AJ2205,AJ2205+1,AI2205+1))</f>
        <v>46112</v>
      </c>
      <c r="AU2205" s="82" t="s">
        <v>6202</v>
      </c>
      <c r="AV2205" s="290">
        <v>46106</v>
      </c>
      <c r="AW2205" s="85" t="s">
        <v>7909</v>
      </c>
      <c r="AX2205" s="85" t="s">
        <v>7910</v>
      </c>
      <c r="AZ2205" s="271"/>
      <c r="BT2205" s="75">
        <f>IF(COUNTIF($C$3:C2205, C2205)=1, 1, 0)</f>
        <v>0</v>
      </c>
      <c r="BU2205" s="388">
        <v>88849</v>
      </c>
      <c r="BV2205" s="340">
        <v>46112</v>
      </c>
      <c r="BZ2205" s="87">
        <f t="shared" si="695"/>
        <v>13</v>
      </c>
      <c r="CB2205" s="88">
        <f t="shared" si="696"/>
        <v>14</v>
      </c>
      <c r="CC2205" s="89"/>
      <c r="CD2205" s="22"/>
      <c r="CE2205" s="87">
        <f t="shared" si="694"/>
        <v>3</v>
      </c>
      <c r="CF2205" s="544">
        <v>18374300</v>
      </c>
      <c r="CG2205" s="544"/>
      <c r="CH2205" s="544">
        <v>18374300</v>
      </c>
      <c r="CI2205" s="544">
        <v>26249</v>
      </c>
      <c r="CJ2205" s="87">
        <f t="shared" si="687"/>
        <v>3</v>
      </c>
      <c r="CK2205" s="87">
        <f t="shared" si="688"/>
        <v>13</v>
      </c>
      <c r="CL2205" s="22" t="s">
        <v>121</v>
      </c>
      <c r="CM2205" s="22" t="str">
        <f t="shared" si="697"/>
        <v>1C26TAA^88849</v>
      </c>
    </row>
    <row r="2206" spans="1:91" s="85" customFormat="1" ht="14.45" customHeight="1" x14ac:dyDescent="0.25">
      <c r="B2206" s="265" t="s">
        <v>6003</v>
      </c>
      <c r="C2206" s="546" t="s">
        <v>7911</v>
      </c>
      <c r="D2206" s="106">
        <v>145753513</v>
      </c>
      <c r="E2206" s="165"/>
      <c r="F2206" s="104">
        <v>46107</v>
      </c>
      <c r="G2206" s="105" t="s">
        <v>576</v>
      </c>
      <c r="H2206" s="105" t="s">
        <v>2213</v>
      </c>
      <c r="I2206" s="105" t="s">
        <v>105</v>
      </c>
      <c r="J2206" s="105" t="s">
        <v>6684</v>
      </c>
      <c r="K2206" s="105" t="s">
        <v>242</v>
      </c>
      <c r="L2206" s="104">
        <v>46143</v>
      </c>
      <c r="M2206" s="346">
        <v>40</v>
      </c>
      <c r="N2206" s="547" t="s">
        <v>7912</v>
      </c>
      <c r="O2206" s="547" t="s">
        <v>7913</v>
      </c>
      <c r="P2206" s="85">
        <v>2830051052</v>
      </c>
      <c r="Q2206" s="231">
        <v>46112</v>
      </c>
      <c r="R2206" s="241">
        <v>1209398468</v>
      </c>
      <c r="S2206" s="241">
        <v>224384029</v>
      </c>
      <c r="T2206" s="231">
        <v>46112</v>
      </c>
      <c r="U2206" s="261">
        <v>14629.235000000001</v>
      </c>
      <c r="V2206" s="261">
        <v>14150.441000000001</v>
      </c>
      <c r="W2206" s="241">
        <v>18</v>
      </c>
      <c r="X2206" s="241">
        <v>0</v>
      </c>
      <c r="Y2206" s="548">
        <v>7267445900</v>
      </c>
      <c r="Z2206" s="241" t="s">
        <v>354</v>
      </c>
      <c r="AA2206" s="85" t="s">
        <v>1680</v>
      </c>
      <c r="AB2206" s="265" t="s">
        <v>7499</v>
      </c>
      <c r="AC2206" s="270" t="s">
        <v>7911</v>
      </c>
      <c r="AD2206" s="182" t="s">
        <v>113</v>
      </c>
      <c r="AE2206" s="74">
        <v>46119</v>
      </c>
      <c r="AF2206" s="277">
        <v>46116</v>
      </c>
      <c r="AG2206" s="375">
        <v>46114.375</v>
      </c>
      <c r="AH2206" s="375">
        <v>46114.375</v>
      </c>
      <c r="AI2206" s="99">
        <v>46114</v>
      </c>
      <c r="AJ2206" s="74">
        <v>46118</v>
      </c>
      <c r="AK2206" s="74">
        <v>46118</v>
      </c>
      <c r="AL2206" s="376">
        <v>46124</v>
      </c>
      <c r="AM2206" s="231">
        <v>46136</v>
      </c>
      <c r="AN2206" s="75">
        <f>IF(AM2206=0,AL2206-L2206,AM2206-L2206)</f>
        <v>-7</v>
      </c>
      <c r="AO2206" s="81">
        <f>IF(AH2206&lt;AG2206,IF(AH2206=0,"",AH2206-1),IF(AG2206=0,"",AG2206-1))</f>
        <v>46113.375</v>
      </c>
      <c r="AP2206" s="81">
        <f>IF(AH2206&lt;AG2206,IF(AH2206=0,"",AH2206),IF(AG2206=0,"",AG2206))</f>
        <v>46114.375</v>
      </c>
      <c r="AQ2206" s="81">
        <f>IF(AH2206&lt;AG2206,IF(AH2206=0,"",AH2206),IF(AG2206=0,"",AG2206))</f>
        <v>46114.375</v>
      </c>
      <c r="AR2206" s="81">
        <f>IF(AI2206=0,"",IF(AI2206&lt;AJ2206,AJ2206+1,AI2206+1))</f>
        <v>46119</v>
      </c>
      <c r="AS2206" s="81">
        <f t="shared" si="692"/>
        <v>46121</v>
      </c>
      <c r="AT2206" s="81">
        <f>IF(AI2206=0,"",IF(AI2206&lt;AJ2206,AJ2206+1,AI2206+1))</f>
        <v>46119</v>
      </c>
      <c r="AU2206" s="82" t="s">
        <v>6196</v>
      </c>
      <c r="AV2206" s="297">
        <v>46112</v>
      </c>
      <c r="AW2206" s="75" t="str">
        <f>_xlfn.XLOOKUP(D2206,'[1]OPS Loading report'!$E:$E,'[1]OPS Loading report'!$G:$G)</f>
        <v>CSNU5865630</v>
      </c>
      <c r="AX2206" s="75">
        <f>_xlfn.XLOOKUP(D2206,'[1]OPS Loading report'!$E:$E,'[1]OPS Loading report'!$H:$H)</f>
        <v>32707265</v>
      </c>
      <c r="AZ2206" s="271"/>
      <c r="BT2206" s="75">
        <f>IF(COUNTIF($C$3:C2206, C2206)=1, 1, 0)</f>
        <v>1</v>
      </c>
      <c r="BU2206" s="337" t="s">
        <v>7914</v>
      </c>
      <c r="BV2206" s="340">
        <v>46120</v>
      </c>
      <c r="BZ2206" s="87">
        <f t="shared" si="695"/>
        <v>13</v>
      </c>
      <c r="CB2206" s="88">
        <f t="shared" si="696"/>
        <v>15</v>
      </c>
      <c r="CC2206" s="89"/>
      <c r="CD2206" s="22"/>
      <c r="CE2206" s="87">
        <f t="shared" si="694"/>
        <v>4</v>
      </c>
      <c r="CF2206" s="397">
        <v>9086955</v>
      </c>
      <c r="CH2206" s="397">
        <v>9086955</v>
      </c>
      <c r="CI2206" s="85">
        <v>26339</v>
      </c>
      <c r="CJ2206" s="87">
        <f t="shared" si="687"/>
        <v>3</v>
      </c>
      <c r="CK2206" s="87">
        <f t="shared" si="688"/>
        <v>14</v>
      </c>
      <c r="CL2206" s="22" t="s">
        <v>6198</v>
      </c>
      <c r="CM2206" s="22" t="str">
        <f t="shared" si="697"/>
        <v>1C26TAB^00069660</v>
      </c>
    </row>
    <row r="2207" spans="1:91" s="85" customFormat="1" ht="14.45" customHeight="1" x14ac:dyDescent="0.25">
      <c r="B2207" s="260" t="s">
        <v>102</v>
      </c>
      <c r="C2207" s="270">
        <v>235600517400</v>
      </c>
      <c r="D2207" s="294">
        <v>145727261</v>
      </c>
      <c r="E2207" s="73">
        <v>5320008088</v>
      </c>
      <c r="F2207" s="74">
        <v>46112</v>
      </c>
      <c r="G2207" s="75" t="s">
        <v>2611</v>
      </c>
      <c r="H2207" s="75" t="s">
        <v>1657</v>
      </c>
      <c r="I2207" s="75" t="s">
        <v>105</v>
      </c>
      <c r="J2207" s="75" t="s">
        <v>322</v>
      </c>
      <c r="K2207" s="75" t="s">
        <v>242</v>
      </c>
      <c r="L2207" s="74">
        <v>46134</v>
      </c>
      <c r="M2207" s="265">
        <v>40</v>
      </c>
      <c r="N2207" s="75" t="s">
        <v>7915</v>
      </c>
      <c r="O2207" s="75" t="s">
        <v>7916</v>
      </c>
      <c r="P2207" s="85">
        <v>2830051054</v>
      </c>
      <c r="Q2207" s="231">
        <v>46112</v>
      </c>
      <c r="R2207" s="241">
        <v>1209398478</v>
      </c>
      <c r="S2207" s="241">
        <v>224390106</v>
      </c>
      <c r="T2207" s="231">
        <v>46112</v>
      </c>
      <c r="U2207" s="261">
        <v>2329.2020000000002</v>
      </c>
      <c r="V2207" s="261">
        <v>2274.0630000000001</v>
      </c>
      <c r="W2207" s="241">
        <v>4</v>
      </c>
      <c r="X2207" s="241">
        <v>0</v>
      </c>
      <c r="Y2207" s="548">
        <v>235600517400</v>
      </c>
      <c r="Z2207" s="241" t="s">
        <v>128</v>
      </c>
      <c r="AA2207" s="85" t="s">
        <v>5297</v>
      </c>
      <c r="AB2207" s="265" t="s">
        <v>7917</v>
      </c>
      <c r="AC2207" s="270">
        <v>235600517400</v>
      </c>
      <c r="AD2207" s="182" t="s">
        <v>113</v>
      </c>
      <c r="AE2207" s="74">
        <v>46119</v>
      </c>
      <c r="AF2207" s="375">
        <v>46118.125</v>
      </c>
      <c r="AG2207" s="375">
        <v>46115.583333333336</v>
      </c>
      <c r="AH2207" s="375">
        <v>46116.625</v>
      </c>
      <c r="AI2207" s="115">
        <v>46115</v>
      </c>
      <c r="AJ2207" s="74">
        <v>46119</v>
      </c>
      <c r="AK2207" s="275">
        <v>46119</v>
      </c>
      <c r="AL2207" s="115">
        <v>46122</v>
      </c>
      <c r="AM2207" s="74">
        <v>46121</v>
      </c>
      <c r="AN2207" s="74">
        <v>46121</v>
      </c>
      <c r="AO2207" s="81" t="s">
        <v>121</v>
      </c>
      <c r="AP2207" s="81" t="s">
        <v>121</v>
      </c>
      <c r="AQ2207" s="81" t="s">
        <v>121</v>
      </c>
      <c r="AR2207" s="81" t="s">
        <v>121</v>
      </c>
      <c r="AS2207" s="81" t="s">
        <v>121</v>
      </c>
      <c r="AT2207" s="81" t="s">
        <v>121</v>
      </c>
      <c r="AU2207" s="82" t="s">
        <v>6196</v>
      </c>
      <c r="AV2207" s="297">
        <v>46112</v>
      </c>
      <c r="AW2207" s="75" t="str">
        <f>_xlfn.XLOOKUP(D2207,'[1]OPS Loading report'!$E:$E,'[1]OPS Loading report'!$G:$G)</f>
        <v>EGSU1751933</v>
      </c>
      <c r="AX2207" s="75" t="str">
        <f>_xlfn.XLOOKUP(D2207,'[1]OPS Loading report'!$E:$E,'[1]OPS Loading report'!$H:$H)</f>
        <v>EMCCYU7825</v>
      </c>
      <c r="AZ2207" s="271"/>
      <c r="BT2207" s="75">
        <f>IF(COUNTIF($C$3:C2207, C2207)=1, 1, 0)</f>
        <v>1</v>
      </c>
      <c r="BU2207" s="337" t="s">
        <v>7918</v>
      </c>
      <c r="BV2207" s="340">
        <v>46119</v>
      </c>
      <c r="BZ2207" s="87">
        <f t="shared" si="695"/>
        <v>14</v>
      </c>
      <c r="CB2207" s="88">
        <f t="shared" si="696"/>
        <v>15</v>
      </c>
      <c r="CC2207" s="89"/>
      <c r="CD2207" s="22"/>
      <c r="CE2207" s="87">
        <f t="shared" si="694"/>
        <v>4</v>
      </c>
      <c r="CF2207" s="397">
        <v>11157100</v>
      </c>
      <c r="CH2207" s="397">
        <v>11157100</v>
      </c>
      <c r="CI2207" s="85">
        <v>26252</v>
      </c>
      <c r="CJ2207" s="87">
        <f t="shared" si="687"/>
        <v>3</v>
      </c>
      <c r="CK2207" s="87">
        <f t="shared" si="688"/>
        <v>14</v>
      </c>
      <c r="CL2207" s="22" t="s">
        <v>6198</v>
      </c>
      <c r="CM2207" s="22" t="str">
        <f t="shared" si="697"/>
        <v>1C26TAA^00096732</v>
      </c>
    </row>
    <row r="2208" spans="1:91" s="168" customFormat="1" ht="14.45" customHeight="1" x14ac:dyDescent="0.25">
      <c r="B2208" s="260" t="s">
        <v>102</v>
      </c>
      <c r="C2208" s="270">
        <v>235600517400</v>
      </c>
      <c r="D2208" s="155">
        <v>145716955</v>
      </c>
      <c r="E2208" s="156">
        <v>5320008088</v>
      </c>
      <c r="F2208" s="115">
        <v>46112</v>
      </c>
      <c r="G2208" s="182" t="s">
        <v>2163</v>
      </c>
      <c r="H2208" s="182" t="s">
        <v>1657</v>
      </c>
      <c r="I2208" s="182" t="s">
        <v>105</v>
      </c>
      <c r="J2208" s="182" t="s">
        <v>322</v>
      </c>
      <c r="K2208" s="182" t="s">
        <v>242</v>
      </c>
      <c r="L2208" s="115">
        <v>46134</v>
      </c>
      <c r="M2208" s="273">
        <v>0</v>
      </c>
      <c r="N2208" s="182" t="s">
        <v>7915</v>
      </c>
      <c r="O2208" s="182" t="s">
        <v>7916</v>
      </c>
      <c r="P2208" s="168">
        <v>2830051053</v>
      </c>
      <c r="Q2208" s="275">
        <v>46112</v>
      </c>
      <c r="R2208" s="274">
        <v>1209398477</v>
      </c>
      <c r="S2208" s="274">
        <v>224390104</v>
      </c>
      <c r="T2208" s="275">
        <v>46112</v>
      </c>
      <c r="U2208" s="350">
        <v>13655.857</v>
      </c>
      <c r="V2208" s="350">
        <v>13112.716</v>
      </c>
      <c r="W2208" s="274">
        <v>15</v>
      </c>
      <c r="X2208" s="274">
        <v>0</v>
      </c>
      <c r="Y2208" s="549">
        <v>235600517400</v>
      </c>
      <c r="Z2208" s="274" t="s">
        <v>128</v>
      </c>
      <c r="AA2208" s="168" t="s">
        <v>5297</v>
      </c>
      <c r="AB2208" s="273" t="s">
        <v>7917</v>
      </c>
      <c r="AC2208" s="270">
        <v>235600517400</v>
      </c>
      <c r="AD2208" s="182" t="s">
        <v>113</v>
      </c>
      <c r="AE2208" s="74">
        <v>46119</v>
      </c>
      <c r="AF2208" s="304">
        <v>46118.125</v>
      </c>
      <c r="AG2208" s="304">
        <v>46115.583333333336</v>
      </c>
      <c r="AH2208" s="304">
        <v>46116.625</v>
      </c>
      <c r="AI2208" s="115">
        <v>46115</v>
      </c>
      <c r="AJ2208" s="74">
        <v>46119</v>
      </c>
      <c r="AK2208" s="275">
        <v>46119</v>
      </c>
      <c r="AL2208" s="115">
        <v>46122</v>
      </c>
      <c r="AM2208" s="74">
        <v>46121</v>
      </c>
      <c r="AN2208" s="74">
        <v>46121</v>
      </c>
      <c r="AO2208" s="81" t="s">
        <v>121</v>
      </c>
      <c r="AP2208" s="81" t="s">
        <v>121</v>
      </c>
      <c r="AQ2208" s="81" t="s">
        <v>121</v>
      </c>
      <c r="AR2208" s="81" t="s">
        <v>121</v>
      </c>
      <c r="AS2208" s="81" t="s">
        <v>121</v>
      </c>
      <c r="AT2208" s="81" t="s">
        <v>121</v>
      </c>
      <c r="AU2208" s="82" t="s">
        <v>6196</v>
      </c>
      <c r="AV2208" s="351">
        <v>46112</v>
      </c>
      <c r="AW2208" s="75">
        <f>_xlfn.XLOOKUP(D2208,'[1]OPS Loading report'!$E:$E,'[1]OPS Loading report'!$G:$G)</f>
        <v>0</v>
      </c>
      <c r="AX2208" s="75">
        <f>_xlfn.XLOOKUP(D2208,'[1]OPS Loading report'!$E:$E,'[1]OPS Loading report'!$H:$H)</f>
        <v>0</v>
      </c>
      <c r="AZ2208" s="278"/>
      <c r="BT2208" s="182">
        <f>IF(COUNTIF($C$3:C2208, C2208)=1, 1, 0)</f>
        <v>0</v>
      </c>
      <c r="BU2208" s="337" t="s">
        <v>7918</v>
      </c>
      <c r="BV2208" s="340">
        <v>46119</v>
      </c>
      <c r="BZ2208" s="87">
        <f t="shared" si="695"/>
        <v>14</v>
      </c>
      <c r="CB2208" s="88">
        <f t="shared" si="696"/>
        <v>15</v>
      </c>
      <c r="CC2208" s="89"/>
      <c r="CD2208" s="22"/>
      <c r="CE2208" s="87">
        <f t="shared" si="694"/>
        <v>4</v>
      </c>
      <c r="CJ2208" s="87">
        <f t="shared" si="687"/>
        <v>3</v>
      </c>
      <c r="CK2208" s="87">
        <f t="shared" si="688"/>
        <v>14</v>
      </c>
      <c r="CL2208" s="22" t="s">
        <v>6198</v>
      </c>
      <c r="CM2208" s="22" t="str">
        <f t="shared" si="697"/>
        <v>1C26TAA^00096732</v>
      </c>
    </row>
    <row r="2209" spans="1:91" s="85" customFormat="1" ht="14.45" customHeight="1" x14ac:dyDescent="0.25">
      <c r="B2209" s="260" t="s">
        <v>102</v>
      </c>
      <c r="C2209" s="301">
        <v>235600461544</v>
      </c>
      <c r="D2209" s="106">
        <v>145744650</v>
      </c>
      <c r="E2209" s="73">
        <v>5320008101</v>
      </c>
      <c r="F2209" s="74">
        <v>46112</v>
      </c>
      <c r="G2209" s="75" t="s">
        <v>299</v>
      </c>
      <c r="H2209" s="75" t="s">
        <v>1657</v>
      </c>
      <c r="I2209" s="75" t="s">
        <v>105</v>
      </c>
      <c r="J2209" s="75" t="s">
        <v>322</v>
      </c>
      <c r="K2209" s="75" t="s">
        <v>242</v>
      </c>
      <c r="L2209" s="74">
        <v>46129</v>
      </c>
      <c r="M2209" s="265">
        <v>40</v>
      </c>
      <c r="N2209" s="75" t="s">
        <v>7919</v>
      </c>
      <c r="O2209" s="75" t="s">
        <v>7920</v>
      </c>
      <c r="P2209" s="85">
        <v>2830051108</v>
      </c>
      <c r="Q2209" s="231">
        <v>46113</v>
      </c>
      <c r="R2209" s="241">
        <v>1209398976</v>
      </c>
      <c r="S2209" s="241">
        <v>224389449</v>
      </c>
      <c r="T2209" s="231">
        <v>46113</v>
      </c>
      <c r="U2209" s="261">
        <v>3719.6320000000001</v>
      </c>
      <c r="V2209" s="261">
        <v>3582.598</v>
      </c>
      <c r="W2209" s="241">
        <v>7</v>
      </c>
      <c r="X2209" s="241">
        <v>0</v>
      </c>
      <c r="Y2209" s="270">
        <v>235600461544</v>
      </c>
      <c r="Z2209" s="241" t="s">
        <v>128</v>
      </c>
      <c r="AA2209" s="85" t="s">
        <v>5297</v>
      </c>
      <c r="AB2209" s="265" t="s">
        <v>7917</v>
      </c>
      <c r="AC2209" s="301">
        <v>235600461544</v>
      </c>
      <c r="AD2209" s="75" t="s">
        <v>113</v>
      </c>
      <c r="AE2209" s="74">
        <v>46119</v>
      </c>
      <c r="AF2209" s="375">
        <v>46118.125</v>
      </c>
      <c r="AG2209" s="375">
        <v>46115.583333333336</v>
      </c>
      <c r="AH2209" s="375">
        <v>46116.625</v>
      </c>
      <c r="AI2209" s="74">
        <v>46115</v>
      </c>
      <c r="AJ2209" s="74">
        <v>46119</v>
      </c>
      <c r="AK2209" s="275">
        <v>46119</v>
      </c>
      <c r="AL2209" s="74">
        <v>46122</v>
      </c>
      <c r="AM2209" s="74">
        <v>46121</v>
      </c>
      <c r="AN2209" s="74">
        <v>46121</v>
      </c>
      <c r="AO2209" s="81" t="s">
        <v>121</v>
      </c>
      <c r="AP2209" s="81" t="s">
        <v>121</v>
      </c>
      <c r="AQ2209" s="81" t="s">
        <v>121</v>
      </c>
      <c r="AR2209" s="81" t="s">
        <v>121</v>
      </c>
      <c r="AS2209" s="81" t="s">
        <v>121</v>
      </c>
      <c r="AT2209" s="81" t="s">
        <v>121</v>
      </c>
      <c r="AU2209" s="82" t="s">
        <v>6196</v>
      </c>
      <c r="AV2209" s="297">
        <v>46113</v>
      </c>
      <c r="AW2209" s="75" t="str">
        <f>_xlfn.XLOOKUP(D2209,'[1]OPS Loading report'!$E:$E,'[1]OPS Loading report'!$G:$G)</f>
        <v>EGSU6084242</v>
      </c>
      <c r="AX2209" s="75" t="str">
        <f>_xlfn.XLOOKUP(D2209,'[1]OPS Loading report'!$E:$E,'[1]OPS Loading report'!$H:$H)</f>
        <v>EMCCYT9615</v>
      </c>
      <c r="AZ2209" s="271"/>
      <c r="BT2209" s="75">
        <f>IF(COUNTIF($C$3:C2209, C2209)=1, 1, 0)</f>
        <v>1</v>
      </c>
      <c r="BU2209" s="337" t="s">
        <v>7921</v>
      </c>
      <c r="BV2209" s="340">
        <v>46119</v>
      </c>
      <c r="BZ2209" s="87">
        <f t="shared" si="695"/>
        <v>14</v>
      </c>
      <c r="CB2209" s="88">
        <f t="shared" si="696"/>
        <v>15</v>
      </c>
      <c r="CC2209" s="172"/>
      <c r="CE2209" s="171">
        <f t="shared" si="694"/>
        <v>4</v>
      </c>
      <c r="CF2209" s="397">
        <v>11157100</v>
      </c>
      <c r="CH2209" s="397">
        <v>11157100</v>
      </c>
      <c r="CI2209" s="85">
        <v>26252</v>
      </c>
      <c r="CJ2209" s="87">
        <f t="shared" si="687"/>
        <v>4</v>
      </c>
      <c r="CK2209" s="87">
        <f t="shared" si="688"/>
        <v>14</v>
      </c>
      <c r="CL2209" s="22" t="s">
        <v>6198</v>
      </c>
      <c r="CM2209" s="22" t="str">
        <f t="shared" si="697"/>
        <v>1C26TAA^00096737</v>
      </c>
    </row>
    <row r="2210" spans="1:91" s="85" customFormat="1" ht="14.45" customHeight="1" x14ac:dyDescent="0.25">
      <c r="B2210" s="260" t="s">
        <v>102</v>
      </c>
      <c r="C2210" s="301">
        <v>235600461544</v>
      </c>
      <c r="D2210" s="106">
        <v>145744684</v>
      </c>
      <c r="E2210" s="73">
        <v>5320008101</v>
      </c>
      <c r="F2210" s="74">
        <v>46112</v>
      </c>
      <c r="G2210" s="75" t="s">
        <v>299</v>
      </c>
      <c r="H2210" s="75" t="s">
        <v>1657</v>
      </c>
      <c r="I2210" s="75" t="s">
        <v>105</v>
      </c>
      <c r="J2210" s="75" t="s">
        <v>322</v>
      </c>
      <c r="K2210" s="75" t="s">
        <v>242</v>
      </c>
      <c r="L2210" s="74">
        <v>46129</v>
      </c>
      <c r="M2210" s="265">
        <v>0</v>
      </c>
      <c r="N2210" s="75" t="s">
        <v>7919</v>
      </c>
      <c r="O2210" s="75" t="s">
        <v>7920</v>
      </c>
      <c r="P2210" s="85">
        <v>2830051106</v>
      </c>
      <c r="Q2210" s="231">
        <v>46113</v>
      </c>
      <c r="R2210" s="241">
        <v>1209398972</v>
      </c>
      <c r="S2210" s="241">
        <v>224389383</v>
      </c>
      <c r="T2210" s="231">
        <v>46113</v>
      </c>
      <c r="U2210" s="261">
        <v>5141.0150000000003</v>
      </c>
      <c r="V2210" s="261">
        <v>4951.6099999999997</v>
      </c>
      <c r="W2210" s="241">
        <v>8</v>
      </c>
      <c r="X2210" s="241">
        <v>0</v>
      </c>
      <c r="Y2210" s="270">
        <v>235600461544</v>
      </c>
      <c r="Z2210" s="241" t="s">
        <v>128</v>
      </c>
      <c r="AA2210" s="85" t="s">
        <v>5297</v>
      </c>
      <c r="AB2210" s="265" t="s">
        <v>7917</v>
      </c>
      <c r="AC2210" s="301">
        <v>235600461544</v>
      </c>
      <c r="AD2210" s="75" t="s">
        <v>113</v>
      </c>
      <c r="AE2210" s="74">
        <v>46119</v>
      </c>
      <c r="AF2210" s="375">
        <v>46118.125</v>
      </c>
      <c r="AG2210" s="375">
        <v>46115.583333333336</v>
      </c>
      <c r="AH2210" s="375">
        <v>46116.625</v>
      </c>
      <c r="AI2210" s="74">
        <v>46115</v>
      </c>
      <c r="AJ2210" s="74">
        <v>46119</v>
      </c>
      <c r="AK2210" s="275">
        <v>46119</v>
      </c>
      <c r="AL2210" s="74">
        <v>46122</v>
      </c>
      <c r="AM2210" s="74">
        <v>46121</v>
      </c>
      <c r="AN2210" s="74">
        <v>46121</v>
      </c>
      <c r="AO2210" s="81" t="s">
        <v>121</v>
      </c>
      <c r="AP2210" s="81" t="s">
        <v>121</v>
      </c>
      <c r="AQ2210" s="81" t="s">
        <v>121</v>
      </c>
      <c r="AR2210" s="81" t="s">
        <v>121</v>
      </c>
      <c r="AS2210" s="81" t="s">
        <v>121</v>
      </c>
      <c r="AT2210" s="81" t="s">
        <v>121</v>
      </c>
      <c r="AU2210" s="82" t="s">
        <v>6196</v>
      </c>
      <c r="AV2210" s="297">
        <v>46113</v>
      </c>
      <c r="AW2210" s="75" t="str">
        <f>_xlfn.XLOOKUP(D2210,'[1]OPS Loading report'!$E:$E,'[1]OPS Loading report'!$G:$G)</f>
        <v> </v>
      </c>
      <c r="AX2210" s="75" t="str">
        <f>_xlfn.XLOOKUP(D2210,'[1]OPS Loading report'!$E:$E,'[1]OPS Loading report'!$H:$H)</f>
        <v> </v>
      </c>
      <c r="AZ2210" s="271"/>
      <c r="BT2210" s="75">
        <f>IF(COUNTIF($C$3:C2210, C2210)=1, 1, 0)</f>
        <v>0</v>
      </c>
      <c r="BU2210" s="337" t="s">
        <v>7921</v>
      </c>
      <c r="BV2210" s="340">
        <v>46119</v>
      </c>
      <c r="BZ2210" s="87">
        <f t="shared" si="695"/>
        <v>14</v>
      </c>
      <c r="CB2210" s="88">
        <f t="shared" si="696"/>
        <v>15</v>
      </c>
      <c r="CC2210" s="172"/>
      <c r="CE2210" s="171">
        <f t="shared" si="694"/>
        <v>4</v>
      </c>
      <c r="CJ2210" s="87">
        <f t="shared" si="687"/>
        <v>4</v>
      </c>
      <c r="CK2210" s="87">
        <f t="shared" si="688"/>
        <v>14</v>
      </c>
      <c r="CL2210" s="22" t="s">
        <v>6198</v>
      </c>
      <c r="CM2210" s="22" t="str">
        <f t="shared" si="697"/>
        <v>1C26TAA^00096737</v>
      </c>
    </row>
    <row r="2211" spans="1:91" s="176" customFormat="1" ht="14.45" customHeight="1" x14ac:dyDescent="0.25">
      <c r="B2211" s="260" t="s">
        <v>102</v>
      </c>
      <c r="C2211" s="301">
        <v>235600461544</v>
      </c>
      <c r="D2211" s="294">
        <v>145656894</v>
      </c>
      <c r="E2211" s="186">
        <v>5320008101</v>
      </c>
      <c r="F2211" s="104">
        <v>46112</v>
      </c>
      <c r="G2211" s="105" t="s">
        <v>2611</v>
      </c>
      <c r="H2211" s="105" t="s">
        <v>1657</v>
      </c>
      <c r="I2211" s="105" t="s">
        <v>105</v>
      </c>
      <c r="J2211" s="105" t="s">
        <v>322</v>
      </c>
      <c r="K2211" s="105" t="s">
        <v>242</v>
      </c>
      <c r="L2211" s="104">
        <v>46134</v>
      </c>
      <c r="M2211" s="346">
        <v>0</v>
      </c>
      <c r="N2211" s="105" t="s">
        <v>7919</v>
      </c>
      <c r="O2211" s="105" t="s">
        <v>7920</v>
      </c>
      <c r="P2211" s="176">
        <v>2830051107</v>
      </c>
      <c r="Q2211" s="363">
        <v>46113</v>
      </c>
      <c r="R2211" s="362">
        <v>1209398973</v>
      </c>
      <c r="S2211" s="362">
        <v>224389437</v>
      </c>
      <c r="T2211" s="363">
        <v>46113</v>
      </c>
      <c r="U2211" s="442">
        <v>4697.6040000000003</v>
      </c>
      <c r="V2211" s="442">
        <v>4578.7950000000001</v>
      </c>
      <c r="W2211" s="362">
        <v>6</v>
      </c>
      <c r="X2211" s="362">
        <v>0</v>
      </c>
      <c r="Y2211" s="365">
        <v>235600461544</v>
      </c>
      <c r="Z2211" s="362" t="s">
        <v>128</v>
      </c>
      <c r="AA2211" s="176" t="s">
        <v>5297</v>
      </c>
      <c r="AB2211" s="346" t="s">
        <v>7917</v>
      </c>
      <c r="AC2211" s="301">
        <v>235600461544</v>
      </c>
      <c r="AD2211" s="317" t="s">
        <v>113</v>
      </c>
      <c r="AE2211" s="74">
        <v>46119</v>
      </c>
      <c r="AF2211" s="550">
        <v>46118.125</v>
      </c>
      <c r="AG2211" s="550">
        <v>46115.583333333336</v>
      </c>
      <c r="AH2211" s="550">
        <v>46116.625</v>
      </c>
      <c r="AI2211" s="541">
        <v>46115</v>
      </c>
      <c r="AJ2211" s="74">
        <v>46119</v>
      </c>
      <c r="AK2211" s="275">
        <v>46119</v>
      </c>
      <c r="AL2211" s="541">
        <v>46122</v>
      </c>
      <c r="AM2211" s="74">
        <v>46121</v>
      </c>
      <c r="AN2211" s="74">
        <v>46121</v>
      </c>
      <c r="AO2211" s="81" t="s">
        <v>121</v>
      </c>
      <c r="AP2211" s="81" t="s">
        <v>121</v>
      </c>
      <c r="AQ2211" s="81" t="s">
        <v>121</v>
      </c>
      <c r="AR2211" s="81" t="s">
        <v>121</v>
      </c>
      <c r="AS2211" s="81" t="s">
        <v>121</v>
      </c>
      <c r="AT2211" s="81" t="s">
        <v>121</v>
      </c>
      <c r="AU2211" s="82" t="s">
        <v>6196</v>
      </c>
      <c r="AV2211" s="290">
        <v>46111</v>
      </c>
      <c r="AW2211" s="75" t="str">
        <f>_xlfn.XLOOKUP(D2211,'[1]OPS Loading report'!$E:$E,'[1]OPS Loading report'!$G:$G)</f>
        <v> </v>
      </c>
      <c r="AX2211" s="75" t="str">
        <f>_xlfn.XLOOKUP(D2211,'[1]OPS Loading report'!$E:$E,'[1]OPS Loading report'!$H:$H)</f>
        <v> </v>
      </c>
      <c r="AZ2211" s="369"/>
      <c r="BT2211" s="105">
        <f>IF(COUNTIF($C$3:C2211, C2211)=1, 1, 0)</f>
        <v>0</v>
      </c>
      <c r="BU2211" s="337" t="s">
        <v>7921</v>
      </c>
      <c r="BV2211" s="340">
        <v>46119</v>
      </c>
      <c r="BZ2211" s="87">
        <f t="shared" si="695"/>
        <v>14</v>
      </c>
      <c r="CB2211" s="88">
        <f t="shared" si="696"/>
        <v>15</v>
      </c>
      <c r="CC2211" s="89"/>
      <c r="CD2211" s="22"/>
      <c r="CE2211" s="87">
        <f t="shared" si="694"/>
        <v>4</v>
      </c>
      <c r="CJ2211" s="87">
        <f t="shared" si="687"/>
        <v>3</v>
      </c>
      <c r="CK2211" s="87">
        <f t="shared" si="688"/>
        <v>14</v>
      </c>
      <c r="CL2211" s="22" t="s">
        <v>6198</v>
      </c>
      <c r="CM2211" s="22" t="str">
        <f t="shared" si="697"/>
        <v>1C26TAA^00096737</v>
      </c>
    </row>
    <row r="2212" spans="1:91" s="85" customFormat="1" ht="14.45" customHeight="1" x14ac:dyDescent="0.25">
      <c r="B2212" s="260" t="s">
        <v>102</v>
      </c>
      <c r="C2212" s="270">
        <v>235600517400</v>
      </c>
      <c r="D2212" s="106">
        <v>145781715</v>
      </c>
      <c r="E2212" s="73">
        <v>5320008110</v>
      </c>
      <c r="F2212" s="74">
        <v>46112</v>
      </c>
      <c r="G2212" s="75" t="s">
        <v>290</v>
      </c>
      <c r="H2212" s="75" t="s">
        <v>1657</v>
      </c>
      <c r="I2212" s="75" t="s">
        <v>105</v>
      </c>
      <c r="J2212" s="75" t="s">
        <v>322</v>
      </c>
      <c r="K2212" s="75" t="s">
        <v>242</v>
      </c>
      <c r="L2212" s="74">
        <v>46132</v>
      </c>
      <c r="M2212" s="265">
        <v>40</v>
      </c>
      <c r="N2212" s="75" t="s">
        <v>7922</v>
      </c>
      <c r="O2212" s="75" t="s">
        <v>7923</v>
      </c>
      <c r="P2212" s="85">
        <v>2830051006</v>
      </c>
      <c r="Q2212" s="231">
        <v>46111</v>
      </c>
      <c r="R2212" s="241">
        <v>1209398135</v>
      </c>
      <c r="S2212" s="241">
        <v>224387144</v>
      </c>
      <c r="T2212" s="231">
        <v>46111</v>
      </c>
      <c r="U2212" s="261">
        <v>12444.157999999999</v>
      </c>
      <c r="V2212" s="261">
        <v>11996.642</v>
      </c>
      <c r="W2212" s="241">
        <v>13</v>
      </c>
      <c r="X2212" s="241">
        <v>0</v>
      </c>
      <c r="Y2212" s="270">
        <v>235600461561</v>
      </c>
      <c r="Z2212" s="241" t="s">
        <v>128</v>
      </c>
      <c r="AA2212" s="85" t="s">
        <v>5297</v>
      </c>
      <c r="AB2212" s="265" t="s">
        <v>7917</v>
      </c>
      <c r="AC2212" s="270">
        <v>235600517400</v>
      </c>
      <c r="AD2212" s="182" t="s">
        <v>113</v>
      </c>
      <c r="AE2212" s="74">
        <v>46119</v>
      </c>
      <c r="AF2212" s="375">
        <v>46118.125</v>
      </c>
      <c r="AG2212" s="375">
        <v>46115.583333333336</v>
      </c>
      <c r="AH2212" s="375">
        <v>46116.625</v>
      </c>
      <c r="AI2212" s="115">
        <v>46115</v>
      </c>
      <c r="AJ2212" s="74">
        <v>46119</v>
      </c>
      <c r="AK2212" s="275">
        <v>46119</v>
      </c>
      <c r="AL2212" s="115">
        <v>46122</v>
      </c>
      <c r="AM2212" s="74">
        <v>46121</v>
      </c>
      <c r="AN2212" s="74">
        <v>46121</v>
      </c>
      <c r="AO2212" s="81" t="s">
        <v>121</v>
      </c>
      <c r="AP2212" s="81" t="s">
        <v>121</v>
      </c>
      <c r="AQ2212" s="81" t="s">
        <v>121</v>
      </c>
      <c r="AR2212" s="81" t="s">
        <v>121</v>
      </c>
      <c r="AS2212" s="81" t="s">
        <v>121</v>
      </c>
      <c r="AT2212" s="81" t="s">
        <v>121</v>
      </c>
      <c r="AU2212" s="82" t="s">
        <v>6196</v>
      </c>
      <c r="AV2212" s="290">
        <v>46111</v>
      </c>
      <c r="AW2212" s="75" t="str">
        <f>_xlfn.XLOOKUP(D2212,'[1]OPS Loading report'!$E:$E,'[1]OPS Loading report'!$G:$G)</f>
        <v>TXGU7758644</v>
      </c>
      <c r="AX2212" s="75" t="str">
        <f>_xlfn.XLOOKUP(D2212,'[1]OPS Loading report'!$E:$E,'[1]OPS Loading report'!$H:$H)</f>
        <v>EMCCYT7655</v>
      </c>
      <c r="AZ2212" s="271"/>
      <c r="BT2212" s="75">
        <f>IF(COUNTIF($C$3:C2212, C2212)=1, 1, 0)</f>
        <v>0</v>
      </c>
      <c r="BU2212" s="337" t="s">
        <v>7918</v>
      </c>
      <c r="BV2212" s="340">
        <v>46119</v>
      </c>
      <c r="BZ2212" s="87">
        <f t="shared" si="695"/>
        <v>14</v>
      </c>
      <c r="CB2212" s="88">
        <f t="shared" si="696"/>
        <v>15</v>
      </c>
      <c r="CC2212" s="89"/>
      <c r="CD2212" s="22"/>
      <c r="CE2212" s="87">
        <f t="shared" si="694"/>
        <v>4</v>
      </c>
      <c r="CF2212" s="397">
        <v>11157100</v>
      </c>
      <c r="CH2212" s="397">
        <v>11157100</v>
      </c>
      <c r="CI2212" s="85">
        <v>26252</v>
      </c>
      <c r="CJ2212" s="87">
        <f t="shared" si="687"/>
        <v>3</v>
      </c>
      <c r="CK2212" s="87">
        <f t="shared" si="688"/>
        <v>14</v>
      </c>
      <c r="CL2212" s="22" t="s">
        <v>6198</v>
      </c>
      <c r="CM2212" s="22" t="str">
        <f t="shared" si="697"/>
        <v>1C26TAA^00096732</v>
      </c>
    </row>
    <row r="2213" spans="1:91" s="85" customFormat="1" ht="14.45" customHeight="1" x14ac:dyDescent="0.25">
      <c r="B2213" s="260" t="s">
        <v>102</v>
      </c>
      <c r="C2213" s="270">
        <v>235600517400</v>
      </c>
      <c r="D2213" s="106">
        <v>145763025</v>
      </c>
      <c r="E2213" s="73">
        <v>5320008110</v>
      </c>
      <c r="F2213" s="74">
        <v>46112</v>
      </c>
      <c r="G2213" s="75" t="s">
        <v>290</v>
      </c>
      <c r="H2213" s="75" t="s">
        <v>1657</v>
      </c>
      <c r="I2213" s="75" t="s">
        <v>105</v>
      </c>
      <c r="J2213" s="75" t="s">
        <v>322</v>
      </c>
      <c r="K2213" s="75" t="s">
        <v>242</v>
      </c>
      <c r="L2213" s="74">
        <v>46132</v>
      </c>
      <c r="M2213" s="265">
        <v>0</v>
      </c>
      <c r="N2213" s="75" t="s">
        <v>7922</v>
      </c>
      <c r="O2213" s="75" t="s">
        <v>7923</v>
      </c>
      <c r="P2213" s="85">
        <v>2830051005</v>
      </c>
      <c r="Q2213" s="231">
        <v>46111</v>
      </c>
      <c r="R2213" s="241">
        <v>1209398134</v>
      </c>
      <c r="S2213" s="241">
        <v>224387140</v>
      </c>
      <c r="T2213" s="231">
        <v>46111</v>
      </c>
      <c r="U2213" s="261">
        <v>3028.1410000000001</v>
      </c>
      <c r="V2213" s="261">
        <v>2919.2429999999999</v>
      </c>
      <c r="W2213" s="241">
        <v>3</v>
      </c>
      <c r="X2213" s="241">
        <v>0</v>
      </c>
      <c r="Y2213" s="270">
        <v>235600461561</v>
      </c>
      <c r="Z2213" s="274" t="s">
        <v>128</v>
      </c>
      <c r="AA2213" s="85" t="s">
        <v>5297</v>
      </c>
      <c r="AB2213" s="265" t="s">
        <v>7917</v>
      </c>
      <c r="AC2213" s="270">
        <v>235600517400</v>
      </c>
      <c r="AD2213" s="182" t="s">
        <v>113</v>
      </c>
      <c r="AE2213" s="74">
        <v>46119</v>
      </c>
      <c r="AF2213" s="375">
        <v>46118.125</v>
      </c>
      <c r="AG2213" s="375">
        <v>46115.583333333336</v>
      </c>
      <c r="AH2213" s="375">
        <v>46116.625</v>
      </c>
      <c r="AI2213" s="115">
        <v>46115</v>
      </c>
      <c r="AJ2213" s="74">
        <v>46119</v>
      </c>
      <c r="AK2213" s="275">
        <v>46119</v>
      </c>
      <c r="AL2213" s="115">
        <v>46122</v>
      </c>
      <c r="AM2213" s="74">
        <v>46121</v>
      </c>
      <c r="AN2213" s="74">
        <v>46121</v>
      </c>
      <c r="AO2213" s="81" t="s">
        <v>121</v>
      </c>
      <c r="AP2213" s="81" t="s">
        <v>121</v>
      </c>
      <c r="AQ2213" s="81" t="s">
        <v>121</v>
      </c>
      <c r="AR2213" s="81" t="s">
        <v>121</v>
      </c>
      <c r="AS2213" s="81" t="s">
        <v>121</v>
      </c>
      <c r="AT2213" s="81" t="s">
        <v>121</v>
      </c>
      <c r="AU2213" s="82" t="s">
        <v>6196</v>
      </c>
      <c r="AV2213" s="290">
        <v>46111</v>
      </c>
      <c r="AW2213" s="75" t="str">
        <f>_xlfn.XLOOKUP(D2213,'[1]OPS Loading report'!$E:$E,'[1]OPS Loading report'!$G:$G)</f>
        <v> </v>
      </c>
      <c r="AX2213" s="75" t="str">
        <f>_xlfn.XLOOKUP(D2213,'[1]OPS Loading report'!$E:$E,'[1]OPS Loading report'!$H:$H)</f>
        <v> </v>
      </c>
      <c r="AZ2213" s="271"/>
      <c r="BT2213" s="75">
        <f>IF(COUNTIF($C$3:C2213, C2213)=1, 1, 0)</f>
        <v>0</v>
      </c>
      <c r="BU2213" s="337" t="s">
        <v>7918</v>
      </c>
      <c r="BV2213" s="340">
        <v>46119</v>
      </c>
      <c r="BZ2213" s="87">
        <f t="shared" si="695"/>
        <v>14</v>
      </c>
      <c r="CB2213" s="88">
        <f t="shared" si="696"/>
        <v>15</v>
      </c>
      <c r="CC2213" s="89"/>
      <c r="CD2213" s="22"/>
      <c r="CE2213" s="87">
        <f t="shared" si="694"/>
        <v>4</v>
      </c>
      <c r="CJ2213" s="87">
        <f t="shared" si="687"/>
        <v>3</v>
      </c>
      <c r="CK2213" s="87">
        <f t="shared" si="688"/>
        <v>14</v>
      </c>
      <c r="CL2213" s="22" t="s">
        <v>6198</v>
      </c>
      <c r="CM2213" s="22" t="str">
        <f t="shared" si="697"/>
        <v>1C26TAA^00096732</v>
      </c>
    </row>
    <row r="2214" spans="1:91" ht="14.45" customHeight="1" x14ac:dyDescent="0.25">
      <c r="A2214" s="85"/>
      <c r="B2214" s="70" t="s">
        <v>102</v>
      </c>
      <c r="C2214" s="301">
        <v>267388439</v>
      </c>
      <c r="D2214" s="106">
        <v>145727881</v>
      </c>
      <c r="E2214" s="73">
        <v>5320008107</v>
      </c>
      <c r="F2214" s="74">
        <v>46102</v>
      </c>
      <c r="G2214" s="75" t="s">
        <v>1245</v>
      </c>
      <c r="H2214" s="75" t="s">
        <v>2963</v>
      </c>
      <c r="I2214" s="75" t="s">
        <v>105</v>
      </c>
      <c r="J2214" s="75" t="s">
        <v>1161</v>
      </c>
      <c r="K2214" s="75" t="s">
        <v>242</v>
      </c>
      <c r="L2214" s="74">
        <v>46119</v>
      </c>
      <c r="M2214" s="265">
        <v>40</v>
      </c>
      <c r="N2214" s="85" t="s">
        <v>7924</v>
      </c>
      <c r="O2214" s="85" t="s">
        <v>7925</v>
      </c>
      <c r="P2214" s="85">
        <v>2830050506</v>
      </c>
      <c r="Q2214" s="231">
        <v>46103</v>
      </c>
      <c r="R2214" s="241">
        <v>1209395731</v>
      </c>
      <c r="S2214" s="241">
        <v>224355841</v>
      </c>
      <c r="T2214" s="231">
        <v>46103</v>
      </c>
      <c r="U2214" s="356">
        <v>13007.897999999999</v>
      </c>
      <c r="V2214" s="356">
        <v>12663.138000000001</v>
      </c>
      <c r="W2214" s="241">
        <v>13</v>
      </c>
      <c r="X2214" s="241">
        <v>0</v>
      </c>
      <c r="Y2214" s="303">
        <v>267366442</v>
      </c>
      <c r="Z2214" s="273" t="s">
        <v>110</v>
      </c>
      <c r="AA2214" s="168" t="s">
        <v>6180</v>
      </c>
      <c r="AB2214" s="273" t="s">
        <v>6181</v>
      </c>
      <c r="AC2214" s="301">
        <v>267388439</v>
      </c>
      <c r="AD2214" s="75" t="s">
        <v>113</v>
      </c>
      <c r="AE2214" s="221">
        <v>46106</v>
      </c>
      <c r="AF2214" s="130">
        <v>46105.041666666664</v>
      </c>
      <c r="AG2214" s="130">
        <v>46103.291666666664</v>
      </c>
      <c r="AH2214" s="130">
        <v>46103.291666666664</v>
      </c>
      <c r="AI2214" s="134">
        <v>46104</v>
      </c>
      <c r="AJ2214" s="221">
        <v>46106</v>
      </c>
      <c r="AK2214" s="226">
        <v>46106</v>
      </c>
      <c r="AL2214" s="231">
        <v>46110</v>
      </c>
      <c r="AM2214" s="231">
        <v>46110</v>
      </c>
      <c r="AN2214" s="231">
        <v>46110</v>
      </c>
      <c r="AO2214" s="81" t="s">
        <v>121</v>
      </c>
      <c r="AP2214" s="81" t="s">
        <v>121</v>
      </c>
      <c r="AQ2214" s="81" t="s">
        <v>121</v>
      </c>
      <c r="AR2214" s="81" t="s">
        <v>121</v>
      </c>
      <c r="AS2214" s="81" t="s">
        <v>121</v>
      </c>
      <c r="AT2214" s="81" t="s">
        <v>121</v>
      </c>
      <c r="AU2214" s="82" t="s">
        <v>5500</v>
      </c>
      <c r="AV2214" s="290">
        <v>46103</v>
      </c>
      <c r="AW2214" s="85" t="s">
        <v>7926</v>
      </c>
      <c r="AX2214" s="85" t="s">
        <v>7927</v>
      </c>
      <c r="AY2214" s="85"/>
      <c r="AZ2214" s="271"/>
      <c r="BA2214" s="85"/>
      <c r="BB2214" s="85"/>
      <c r="BC2214" s="85"/>
      <c r="BD2214" s="85"/>
      <c r="BE2214" s="85"/>
      <c r="BF2214" s="85"/>
      <c r="BG2214" s="85"/>
      <c r="BH2214" s="85"/>
      <c r="BI2214" s="85"/>
      <c r="BJ2214" s="85"/>
      <c r="BK2214" s="85"/>
      <c r="BL2214" s="85"/>
      <c r="BM2214" s="85"/>
      <c r="BN2214" s="85"/>
      <c r="BO2214" s="85"/>
      <c r="BP2214" s="85"/>
      <c r="BQ2214" s="85"/>
      <c r="BR2214" s="85"/>
      <c r="BS2214" s="85"/>
      <c r="BT2214" s="75">
        <f>IF(COUNTIF($C$3:C2214, C2214)=1, 1, 0)</f>
        <v>0</v>
      </c>
      <c r="BU2214" s="337" t="s">
        <v>7200</v>
      </c>
      <c r="BV2214" s="340">
        <v>46105</v>
      </c>
      <c r="BW2214" s="85"/>
      <c r="BX2214" s="85"/>
      <c r="BY2214" s="85"/>
      <c r="BZ2214" s="87">
        <f t="shared" si="695"/>
        <v>12</v>
      </c>
      <c r="CA2214" s="85"/>
      <c r="CB2214" s="88">
        <f t="shared" si="696"/>
        <v>13</v>
      </c>
      <c r="CC2214" s="89"/>
      <c r="CE2214" s="87">
        <f t="shared" si="694"/>
        <v>3</v>
      </c>
      <c r="CF2214" s="90">
        <v>4064328</v>
      </c>
      <c r="CG2214" s="90">
        <v>3048246</v>
      </c>
      <c r="CH2214" s="90">
        <v>7112574</v>
      </c>
      <c r="CI2214" s="91">
        <v>26739</v>
      </c>
      <c r="CJ2214" s="87">
        <f t="shared" si="687"/>
        <v>3</v>
      </c>
      <c r="CK2214" s="87">
        <f t="shared" si="688"/>
        <v>12</v>
      </c>
      <c r="CL2214" s="22" t="s">
        <v>5125</v>
      </c>
      <c r="CM2214" s="22" t="s">
        <v>7201</v>
      </c>
    </row>
    <row r="2215" spans="1:91" ht="14.45" customHeight="1" x14ac:dyDescent="0.25">
      <c r="A2215" s="168"/>
      <c r="B2215" s="265" t="s">
        <v>102</v>
      </c>
      <c r="C2215" s="301">
        <v>267388439</v>
      </c>
      <c r="D2215" s="155">
        <v>145728088</v>
      </c>
      <c r="E2215" s="156">
        <v>5320008107</v>
      </c>
      <c r="F2215" s="115">
        <v>46102</v>
      </c>
      <c r="G2215" s="182" t="s">
        <v>1245</v>
      </c>
      <c r="H2215" s="182" t="s">
        <v>2963</v>
      </c>
      <c r="I2215" s="182" t="s">
        <v>105</v>
      </c>
      <c r="J2215" s="182" t="s">
        <v>1161</v>
      </c>
      <c r="K2215" s="182" t="s">
        <v>242</v>
      </c>
      <c r="L2215" s="115">
        <v>46120</v>
      </c>
      <c r="M2215" s="273">
        <v>0</v>
      </c>
      <c r="N2215" s="168" t="s">
        <v>7924</v>
      </c>
      <c r="O2215" s="168" t="s">
        <v>7925</v>
      </c>
      <c r="P2215" s="168">
        <v>2830050507</v>
      </c>
      <c r="Q2215" s="275">
        <v>46103</v>
      </c>
      <c r="R2215" s="274">
        <v>1209395734</v>
      </c>
      <c r="S2215" s="274">
        <v>224355842</v>
      </c>
      <c r="T2215" s="275">
        <v>46103</v>
      </c>
      <c r="U2215" s="422">
        <v>2573.5129999999999</v>
      </c>
      <c r="V2215" s="422">
        <v>2483.4520000000002</v>
      </c>
      <c r="W2215" s="274">
        <v>3</v>
      </c>
      <c r="X2215" s="274">
        <v>0</v>
      </c>
      <c r="Y2215" s="386">
        <v>267366442</v>
      </c>
      <c r="Z2215" s="273" t="s">
        <v>110</v>
      </c>
      <c r="AA2215" s="168" t="s">
        <v>6180</v>
      </c>
      <c r="AB2215" s="273" t="s">
        <v>6181</v>
      </c>
      <c r="AC2215" s="301">
        <v>267388439</v>
      </c>
      <c r="AD2215" s="75" t="s">
        <v>113</v>
      </c>
      <c r="AE2215" s="274"/>
      <c r="AF2215" s="130">
        <v>46105.041666666664</v>
      </c>
      <c r="AG2215" s="130">
        <v>46103.291666666664</v>
      </c>
      <c r="AH2215" s="130">
        <v>46103.291666666664</v>
      </c>
      <c r="AI2215" s="134">
        <v>46104</v>
      </c>
      <c r="AJ2215" s="221">
        <v>46106</v>
      </c>
      <c r="AK2215" s="241"/>
      <c r="AL2215" s="231">
        <v>46110</v>
      </c>
      <c r="AM2215" s="231">
        <v>46110</v>
      </c>
      <c r="AN2215" s="231">
        <v>46110</v>
      </c>
      <c r="AO2215" s="81" t="s">
        <v>121</v>
      </c>
      <c r="AP2215" s="81" t="s">
        <v>121</v>
      </c>
      <c r="AQ2215" s="81" t="s">
        <v>121</v>
      </c>
      <c r="AR2215" s="81" t="s">
        <v>121</v>
      </c>
      <c r="AS2215" s="81" t="s">
        <v>121</v>
      </c>
      <c r="AT2215" s="81" t="s">
        <v>121</v>
      </c>
      <c r="AU2215" s="82" t="s">
        <v>5500</v>
      </c>
      <c r="AV2215" s="290">
        <v>46103</v>
      </c>
      <c r="AW2215" s="85">
        <v>0</v>
      </c>
      <c r="AX2215" s="85">
        <v>0</v>
      </c>
      <c r="AY2215" s="168"/>
      <c r="AZ2215" s="278"/>
      <c r="BA2215" s="168"/>
      <c r="BB2215" s="168"/>
      <c r="BC2215" s="168"/>
      <c r="BD2215" s="168"/>
      <c r="BE2215" s="168"/>
      <c r="BF2215" s="168"/>
      <c r="BG2215" s="168"/>
      <c r="BH2215" s="168"/>
      <c r="BI2215" s="168"/>
      <c r="BJ2215" s="168"/>
      <c r="BK2215" s="168"/>
      <c r="BL2215" s="168"/>
      <c r="BM2215" s="168"/>
      <c r="BN2215" s="168"/>
      <c r="BO2215" s="168"/>
      <c r="BP2215" s="168"/>
      <c r="BQ2215" s="168"/>
      <c r="BR2215" s="168"/>
      <c r="BS2215" s="168"/>
      <c r="BT2215" s="75">
        <f>IF(COUNTIF($C$3:C2215, C2215)=1, 1, 0)</f>
        <v>0</v>
      </c>
      <c r="BU2215" s="337" t="s">
        <v>7200</v>
      </c>
      <c r="BV2215" s="340">
        <v>46105</v>
      </c>
      <c r="BW2215" s="168"/>
      <c r="BX2215" s="168"/>
      <c r="BY2215" s="168"/>
      <c r="BZ2215" s="87">
        <f t="shared" si="695"/>
        <v>12</v>
      </c>
      <c r="CA2215" s="168"/>
      <c r="CB2215" s="88">
        <f t="shared" si="696"/>
        <v>13</v>
      </c>
      <c r="CC2215" s="89"/>
      <c r="CE2215" s="87">
        <f t="shared" si="694"/>
        <v>3</v>
      </c>
      <c r="CF2215" s="168"/>
      <c r="CG2215" s="168"/>
      <c r="CH2215" s="168"/>
      <c r="CI2215" s="168"/>
      <c r="CJ2215" s="87">
        <f t="shared" si="687"/>
        <v>3</v>
      </c>
      <c r="CK2215" s="87">
        <f t="shared" si="688"/>
        <v>12</v>
      </c>
      <c r="CL2215" s="22" t="s">
        <v>5125</v>
      </c>
      <c r="CM2215" s="22" t="s">
        <v>7201</v>
      </c>
    </row>
    <row r="2216" spans="1:91" s="168" customFormat="1" ht="14.45" customHeight="1" x14ac:dyDescent="0.25">
      <c r="B2216" s="156" t="s">
        <v>102</v>
      </c>
      <c r="C2216" s="246">
        <v>235600462702</v>
      </c>
      <c r="D2216" s="155">
        <v>145745624</v>
      </c>
      <c r="E2216" s="156"/>
      <c r="F2216" s="115">
        <v>46099</v>
      </c>
      <c r="G2216" s="182" t="s">
        <v>4065</v>
      </c>
      <c r="H2216" s="182" t="s">
        <v>140</v>
      </c>
      <c r="I2216" s="182" t="s">
        <v>105</v>
      </c>
      <c r="J2216" s="182" t="s">
        <v>7928</v>
      </c>
      <c r="K2216" s="182" t="s">
        <v>242</v>
      </c>
      <c r="L2216" s="115">
        <v>46127</v>
      </c>
      <c r="M2216" s="273">
        <v>20</v>
      </c>
      <c r="N2216" s="75" t="s">
        <v>7929</v>
      </c>
      <c r="O2216" s="75" t="s">
        <v>7930</v>
      </c>
      <c r="P2216" s="168">
        <v>2830050473</v>
      </c>
      <c r="Q2216" s="275">
        <v>46102</v>
      </c>
      <c r="R2216" s="274">
        <v>1209395601</v>
      </c>
      <c r="S2216" s="274">
        <v>224350964</v>
      </c>
      <c r="T2216" s="275">
        <v>46102</v>
      </c>
      <c r="U2216" s="350">
        <v>1040.95</v>
      </c>
      <c r="V2216" s="350">
        <v>1007.102</v>
      </c>
      <c r="W2216" s="274">
        <v>5</v>
      </c>
      <c r="X2216" s="274">
        <v>1</v>
      </c>
      <c r="Y2216" s="246">
        <v>235600462702</v>
      </c>
      <c r="Z2216" s="274" t="s">
        <v>128</v>
      </c>
      <c r="AA2216" s="168" t="s">
        <v>1426</v>
      </c>
      <c r="AB2216" s="273" t="s">
        <v>6604</v>
      </c>
      <c r="AC2216" s="246">
        <v>235600462702</v>
      </c>
      <c r="AD2216" s="182" t="s">
        <v>113</v>
      </c>
      <c r="AE2216" s="275">
        <v>46106</v>
      </c>
      <c r="AF2216" s="375">
        <v>46104.541666666664</v>
      </c>
      <c r="AG2216" s="375">
        <v>46104.458333333336</v>
      </c>
      <c r="AH2216" s="375">
        <v>46103.708333333336</v>
      </c>
      <c r="AI2216" s="99">
        <v>46105</v>
      </c>
      <c r="AJ2216" s="274"/>
      <c r="AK2216" s="99">
        <v>46105</v>
      </c>
      <c r="AL2216" s="115">
        <v>46127</v>
      </c>
      <c r="AM2216" s="275">
        <v>46117</v>
      </c>
      <c r="AN2216" s="275">
        <v>46117</v>
      </c>
      <c r="AO2216" s="81">
        <f>IF(AH2216&lt;AG2216,IF(AH2216=0,"",AH2216-1),IF(AG2216=0,"",AG2216-1))</f>
        <v>46102.708333333336</v>
      </c>
      <c r="AP2216" s="81">
        <f>IF(AH2216&lt;AG2216,IF(AH2216=0,"",AH2216),IF(AG2216=0,"",AG2216))</f>
        <v>46103.708333333336</v>
      </c>
      <c r="AQ2216" s="81">
        <f>IF(AH2216&lt;AG2216,IF(AH2216=0,"",AH2216),IF(AG2216=0,"",AG2216))</f>
        <v>46103.708333333336</v>
      </c>
      <c r="AR2216" s="81">
        <f>IF(AI2216=0,"",IF(AI2216&lt;AJ2216,AJ2216+1,AI2216+1))</f>
        <v>46106</v>
      </c>
      <c r="AS2216" s="81">
        <f>IF(AI2216=0,"",IF(AE2216=0,IF(AJ2216=0,AI2216+2,AJ2216+2),AE2216+2))</f>
        <v>46108</v>
      </c>
      <c r="AT2216" s="81">
        <f>IF(AI2216=0,"",IF(AI2216&lt;AJ2216,AJ2216+1,AI2216+1))</f>
        <v>46106</v>
      </c>
      <c r="AU2216" s="82" t="s">
        <v>5500</v>
      </c>
      <c r="AV2216" s="263">
        <v>46102</v>
      </c>
      <c r="AW2216" s="85" t="s">
        <v>7931</v>
      </c>
      <c r="AX2216" s="85" t="s">
        <v>7932</v>
      </c>
      <c r="AZ2216" s="278"/>
      <c r="BT2216" s="75">
        <f>IF(COUNTIF($C$3:C2216, C2216)=1, 1, 0)</f>
        <v>1</v>
      </c>
      <c r="BU2216" s="401" t="s">
        <v>7933</v>
      </c>
      <c r="BV2216" s="343">
        <v>46105</v>
      </c>
      <c r="BZ2216" s="87">
        <f t="shared" si="695"/>
        <v>12</v>
      </c>
      <c r="CB2216" s="88">
        <f t="shared" si="696"/>
        <v>13</v>
      </c>
      <c r="CC2216" s="89"/>
      <c r="CD2216" s="22"/>
      <c r="CE2216" s="87">
        <f t="shared" si="694"/>
        <v>3</v>
      </c>
      <c r="CF2216" s="495">
        <v>18343500</v>
      </c>
      <c r="CH2216" s="495">
        <v>18343500</v>
      </c>
      <c r="CI2216" s="551">
        <v>26205</v>
      </c>
      <c r="CJ2216" s="87">
        <f t="shared" si="687"/>
        <v>3</v>
      </c>
      <c r="CK2216" s="87">
        <f t="shared" si="688"/>
        <v>12</v>
      </c>
      <c r="CL2216" s="22" t="s">
        <v>5125</v>
      </c>
      <c r="CM2216" s="22" t="s">
        <v>7934</v>
      </c>
    </row>
    <row r="2217" spans="1:91" s="85" customFormat="1" ht="14.45" customHeight="1" x14ac:dyDescent="0.25">
      <c r="B2217" s="70" t="s">
        <v>102</v>
      </c>
      <c r="C2217" s="412">
        <v>235600579685</v>
      </c>
      <c r="D2217" s="155">
        <v>145776222</v>
      </c>
      <c r="E2217" s="156"/>
      <c r="F2217" s="115">
        <v>46112</v>
      </c>
      <c r="G2217" s="182" t="s">
        <v>415</v>
      </c>
      <c r="H2217" s="182" t="s">
        <v>2810</v>
      </c>
      <c r="I2217" s="182" t="s">
        <v>240</v>
      </c>
      <c r="J2217" s="182" t="s">
        <v>241</v>
      </c>
      <c r="K2217" s="182" t="s">
        <v>242</v>
      </c>
      <c r="L2217" s="115">
        <v>46134</v>
      </c>
      <c r="M2217" s="273">
        <v>40</v>
      </c>
      <c r="N2217" s="182" t="s">
        <v>7935</v>
      </c>
      <c r="O2217" s="182" t="s">
        <v>7936</v>
      </c>
      <c r="P2217" s="168">
        <v>2830051236</v>
      </c>
      <c r="Q2217" s="275">
        <v>46116</v>
      </c>
      <c r="R2217" s="274">
        <v>1209399872</v>
      </c>
      <c r="S2217" s="274">
        <v>224412949</v>
      </c>
      <c r="T2217" s="275">
        <v>46116</v>
      </c>
      <c r="U2217" s="350">
        <v>11270.050999999999</v>
      </c>
      <c r="V2217" s="350">
        <v>10923.937</v>
      </c>
      <c r="W2217" s="274">
        <v>15</v>
      </c>
      <c r="X2217" s="274">
        <v>0</v>
      </c>
      <c r="Y2217" s="549">
        <v>235600579685</v>
      </c>
      <c r="Z2217" s="274" t="s">
        <v>128</v>
      </c>
      <c r="AA2217" s="168" t="s">
        <v>399</v>
      </c>
      <c r="AB2217" s="274" t="s">
        <v>6240</v>
      </c>
      <c r="AC2217" s="412">
        <v>235600579685</v>
      </c>
      <c r="AD2217" s="182" t="s">
        <v>113</v>
      </c>
      <c r="AE2217" s="275">
        <v>46125</v>
      </c>
      <c r="AF2217" s="277">
        <v>46121.833333333336</v>
      </c>
      <c r="AG2217" s="277">
        <v>46122.5</v>
      </c>
      <c r="AH2217" s="277">
        <v>46122.375</v>
      </c>
      <c r="AI2217" s="115">
        <v>46123</v>
      </c>
      <c r="AJ2217" s="275">
        <v>46125</v>
      </c>
      <c r="AK2217" s="275">
        <v>46125</v>
      </c>
      <c r="AL2217" s="115">
        <v>46135</v>
      </c>
      <c r="AM2217" s="275">
        <v>46140</v>
      </c>
      <c r="AN2217" s="74">
        <v>46130</v>
      </c>
      <c r="AO2217" s="81">
        <f>IF(AH2217&lt;AG2217,IF(AH2217=0,"",AH2217-1),IF(AG2217=0,"",AG2217-1))</f>
        <v>46121.375</v>
      </c>
      <c r="AP2217" s="81">
        <f>IF(AH2217&lt;AG2217,IF(AH2217=0,"",AH2217),IF(AG2217=0,"",AG2217))</f>
        <v>46122.375</v>
      </c>
      <c r="AQ2217" s="81">
        <f>IF(AH2217&lt;AG2217,IF(AH2217=0,"",AH2217),IF(AG2217=0,"",AG2217))</f>
        <v>46122.375</v>
      </c>
      <c r="AR2217" s="81">
        <f>IF(AI2217=0,"",IF(AI2217&lt;AJ2217,AJ2217+1,AI2217+1))</f>
        <v>46126</v>
      </c>
      <c r="AS2217" s="81">
        <f>IF(AI2217=0,"",IF(AE2217=0,IF(AJ2217=0,AI2217+2,AJ2217+2),AE2217+2))</f>
        <v>46127</v>
      </c>
      <c r="AT2217" s="81">
        <f>IF(AI2217=0,"",IF(AI2217&lt;AJ2217,AJ2217+1,AI2217+1))</f>
        <v>46126</v>
      </c>
      <c r="AU2217" s="82" t="s">
        <v>6241</v>
      </c>
      <c r="AV2217" s="263">
        <v>46116</v>
      </c>
      <c r="AW2217" s="168" t="e">
        <v>#N/A</v>
      </c>
      <c r="AX2217" s="168" t="e">
        <v>#N/A</v>
      </c>
      <c r="AY2217" s="168"/>
      <c r="AZ2217" s="278"/>
      <c r="BA2217" s="168"/>
      <c r="BB2217" s="168"/>
      <c r="BC2217" s="168"/>
      <c r="BD2217" s="168"/>
      <c r="BE2217" s="168"/>
      <c r="BF2217" s="168"/>
      <c r="BG2217" s="168"/>
      <c r="BH2217" s="168"/>
      <c r="BI2217" s="168"/>
      <c r="BJ2217" s="168"/>
      <c r="BK2217" s="168"/>
      <c r="BL2217" s="168"/>
      <c r="BM2217" s="168"/>
      <c r="BN2217" s="168"/>
      <c r="BO2217" s="168"/>
      <c r="BP2217" s="168"/>
      <c r="BQ2217" s="168"/>
      <c r="BR2217" s="168"/>
      <c r="BS2217" s="168"/>
      <c r="BT2217" s="182">
        <f>IF(COUNTIF($C$3:C2217, C2217)=1, 1, 0)</f>
        <v>1</v>
      </c>
      <c r="BU2217" s="552">
        <v>103026</v>
      </c>
      <c r="BV2217" s="343">
        <v>46125</v>
      </c>
      <c r="BW2217" s="168"/>
      <c r="BX2217" s="168"/>
      <c r="BY2217" s="168"/>
      <c r="BZ2217" s="431">
        <f t="shared" si="695"/>
        <v>14</v>
      </c>
      <c r="CA2217" s="168"/>
      <c r="CB2217" s="88">
        <f t="shared" si="696"/>
        <v>16</v>
      </c>
      <c r="CC2217" s="172"/>
      <c r="CE2217" s="171">
        <f t="shared" si="694"/>
        <v>4</v>
      </c>
      <c r="CF2217" s="397">
        <v>47251800</v>
      </c>
      <c r="CH2217" s="397">
        <v>47251800</v>
      </c>
      <c r="CI2217" s="85">
        <v>26251</v>
      </c>
      <c r="CJ2217" s="171">
        <f t="shared" si="687"/>
        <v>4</v>
      </c>
      <c r="CK2217" s="171">
        <f t="shared" si="688"/>
        <v>14</v>
      </c>
      <c r="CL2217" s="85" t="s">
        <v>6243</v>
      </c>
      <c r="CM2217" s="22" t="str">
        <f t="shared" ref="CM2217:CM2223" si="698">IF(OR(Z2217="COSU",Z2217="EGLV",Z2217="MAEU",Z2217="REGU",Z2217="HLCU",Z2217="OOLU",Z2217="ONEY"),
    IF(Z2217="COSU","1C26TAB",
    IF(Z2217="EGLV","1C26TAA",
    IF(Z2217="MAEU","1C26TML",
    IF(Z2217="REGU","1C26TAA",
    IF(Z2217="HLCU","1C26THC",
    IF(Z2217="OOLU","1C26TAR",
    IF(Z2217="ONEY","1K26TAD",""))))))) &amp; "^" &amp; BU2217,
    BU2217)</f>
        <v>1C26TAA^103026</v>
      </c>
    </row>
    <row r="2218" spans="1:91" ht="14.45" customHeight="1" x14ac:dyDescent="0.25">
      <c r="A2218" s="183"/>
      <c r="B2218" s="265" t="s">
        <v>6003</v>
      </c>
      <c r="C2218" s="270" t="s">
        <v>7937</v>
      </c>
      <c r="D2218" s="265">
        <v>145681672</v>
      </c>
      <c r="E2218" s="241">
        <v>5320007952</v>
      </c>
      <c r="F2218" s="231">
        <v>46114</v>
      </c>
      <c r="G2218" s="265" t="s">
        <v>6683</v>
      </c>
      <c r="H2218" s="265" t="s">
        <v>2213</v>
      </c>
      <c r="I2218" s="265" t="s">
        <v>105</v>
      </c>
      <c r="J2218" s="265" t="s">
        <v>6684</v>
      </c>
      <c r="K2218" s="265" t="s">
        <v>242</v>
      </c>
      <c r="L2218" s="231">
        <v>46146</v>
      </c>
      <c r="M2218" s="265">
        <v>40</v>
      </c>
      <c r="N2218" s="85" t="s">
        <v>7938</v>
      </c>
      <c r="O2218" s="85" t="s">
        <v>7939</v>
      </c>
      <c r="P2218" s="85">
        <v>2830051360</v>
      </c>
      <c r="Q2218" s="231">
        <v>46118</v>
      </c>
      <c r="R2218" s="241">
        <v>1209400216</v>
      </c>
      <c r="S2218" s="241">
        <v>224414602</v>
      </c>
      <c r="T2218" s="231">
        <v>46118</v>
      </c>
      <c r="U2218" s="261">
        <v>12089.084999999999</v>
      </c>
      <c r="V2218" s="261">
        <v>11733.953</v>
      </c>
      <c r="W2218" s="241">
        <v>12</v>
      </c>
      <c r="X2218" s="241">
        <v>0</v>
      </c>
      <c r="Y2218" s="548">
        <v>7267445870</v>
      </c>
      <c r="Z2218" s="241" t="s">
        <v>354</v>
      </c>
      <c r="AA2218" s="85" t="s">
        <v>6305</v>
      </c>
      <c r="AB2218" s="265" t="s">
        <v>7940</v>
      </c>
      <c r="AC2218" s="270" t="s">
        <v>7937</v>
      </c>
      <c r="AD2218" s="75" t="s">
        <v>113</v>
      </c>
      <c r="AE2218" s="231">
        <v>46122</v>
      </c>
      <c r="AF2218" s="130">
        <v>46121.3125</v>
      </c>
      <c r="AG2218" s="130">
        <v>46120.375</v>
      </c>
      <c r="AH2218" s="130">
        <v>46120.375</v>
      </c>
      <c r="AI2218" s="134">
        <v>46117</v>
      </c>
      <c r="AJ2218" s="231">
        <v>46121</v>
      </c>
      <c r="AK2218" s="231">
        <v>46121</v>
      </c>
      <c r="AL2218" s="231">
        <v>46124</v>
      </c>
      <c r="AM2218" s="231">
        <v>46133</v>
      </c>
      <c r="AN2218" s="75">
        <f t="shared" ref="AN2218:AN2223" si="699">IF(AM2218=0,AL2218-L2218,AM2218-L2218)</f>
        <v>-13</v>
      </c>
      <c r="AO2218" s="95" t="s">
        <v>121</v>
      </c>
      <c r="AP2218" s="95" t="s">
        <v>121</v>
      </c>
      <c r="AQ2218" s="95" t="s">
        <v>121</v>
      </c>
      <c r="AR2218" s="95" t="s">
        <v>121</v>
      </c>
      <c r="AS2218" s="95" t="s">
        <v>121</v>
      </c>
      <c r="AT2218" s="95" t="s">
        <v>121</v>
      </c>
      <c r="AU2218" s="82" t="s">
        <v>6241</v>
      </c>
      <c r="AV2218" s="134">
        <v>46118</v>
      </c>
      <c r="AW2218" s="85" t="e">
        <v>#N/A</v>
      </c>
      <c r="AX2218" s="85" t="e">
        <v>#N/A</v>
      </c>
      <c r="AY2218" s="85"/>
      <c r="AZ2218" s="271"/>
      <c r="BA2218" s="85"/>
      <c r="BB2218" s="85"/>
      <c r="BC2218" s="85"/>
      <c r="BD2218" s="85"/>
      <c r="BE2218" s="85"/>
      <c r="BF2218" s="85"/>
      <c r="BG2218" s="85"/>
      <c r="BH2218" s="85"/>
      <c r="BI2218" s="85"/>
      <c r="BJ2218" s="85"/>
      <c r="BK2218" s="85"/>
      <c r="BL2218" s="85"/>
      <c r="BM2218" s="85"/>
      <c r="BN2218" s="85"/>
      <c r="BO2218" s="85"/>
      <c r="BP2218" s="85"/>
      <c r="BQ2218" s="85"/>
      <c r="BR2218" s="85"/>
      <c r="BS2218" s="85"/>
      <c r="BT2218" s="75">
        <f>IF(COUNTIF($C$3:C2218, C2218)=1, 1, 0)</f>
        <v>1</v>
      </c>
      <c r="BU2218" s="553" t="s">
        <v>7941</v>
      </c>
      <c r="BV2218" s="340">
        <v>46125</v>
      </c>
      <c r="BW2218" s="85"/>
      <c r="BX2218" s="85"/>
      <c r="BY2218" s="85"/>
      <c r="BZ2218" s="171">
        <f t="shared" si="695"/>
        <v>14</v>
      </c>
      <c r="CA2218" s="85"/>
      <c r="CB2218" s="88">
        <f t="shared" si="696"/>
        <v>16</v>
      </c>
      <c r="CC2218" s="89"/>
      <c r="CE2218" s="87">
        <f t="shared" si="694"/>
        <v>4</v>
      </c>
      <c r="CF2218" s="173">
        <v>9093855</v>
      </c>
      <c r="CG2218" s="173"/>
      <c r="CH2218" s="173">
        <v>9093855</v>
      </c>
      <c r="CI2218" s="85">
        <v>26359</v>
      </c>
      <c r="CJ2218" s="87">
        <f t="shared" si="687"/>
        <v>4</v>
      </c>
      <c r="CK2218" s="87">
        <f t="shared" si="688"/>
        <v>15</v>
      </c>
      <c r="CL2218" s="22" t="s">
        <v>6276</v>
      </c>
      <c r="CM2218" s="22" t="str">
        <f t="shared" si="698"/>
        <v>1C26TAB^73351</v>
      </c>
    </row>
    <row r="2219" spans="1:91" ht="14.45" customHeight="1" x14ac:dyDescent="0.25">
      <c r="A2219" s="183"/>
      <c r="B2219" s="265" t="s">
        <v>6003</v>
      </c>
      <c r="C2219" s="270" t="s">
        <v>7937</v>
      </c>
      <c r="D2219" s="265">
        <v>145681682</v>
      </c>
      <c r="E2219" s="241">
        <v>5320007952</v>
      </c>
      <c r="F2219" s="231">
        <v>46114</v>
      </c>
      <c r="G2219" s="265" t="s">
        <v>6683</v>
      </c>
      <c r="H2219" s="265" t="s">
        <v>2213</v>
      </c>
      <c r="I2219" s="265" t="s">
        <v>105</v>
      </c>
      <c r="J2219" s="265" t="s">
        <v>6684</v>
      </c>
      <c r="K2219" s="265" t="s">
        <v>242</v>
      </c>
      <c r="L2219" s="231">
        <v>46146</v>
      </c>
      <c r="M2219" s="265">
        <v>0</v>
      </c>
      <c r="N2219" s="85" t="s">
        <v>7938</v>
      </c>
      <c r="O2219" s="85" t="s">
        <v>7939</v>
      </c>
      <c r="P2219" s="85">
        <v>2830051363</v>
      </c>
      <c r="Q2219" s="231">
        <v>46118</v>
      </c>
      <c r="R2219" s="241">
        <v>1209400218</v>
      </c>
      <c r="S2219" s="241">
        <v>224414603</v>
      </c>
      <c r="T2219" s="231">
        <v>46118</v>
      </c>
      <c r="U2219" s="261">
        <v>2872.79</v>
      </c>
      <c r="V2219" s="261">
        <v>2788.3989999999999</v>
      </c>
      <c r="W2219" s="241">
        <v>3</v>
      </c>
      <c r="X2219" s="241">
        <v>0</v>
      </c>
      <c r="Y2219" s="548">
        <v>7267445870</v>
      </c>
      <c r="Z2219" s="241" t="s">
        <v>354</v>
      </c>
      <c r="AA2219" s="85" t="s">
        <v>6305</v>
      </c>
      <c r="AB2219" s="265" t="s">
        <v>7940</v>
      </c>
      <c r="AC2219" s="270" t="s">
        <v>7937</v>
      </c>
      <c r="AD2219" s="75" t="s">
        <v>113</v>
      </c>
      <c r="AE2219" s="231">
        <v>46122</v>
      </c>
      <c r="AF2219" s="130">
        <v>46121.3125</v>
      </c>
      <c r="AG2219" s="130">
        <v>46120.375</v>
      </c>
      <c r="AH2219" s="130">
        <v>46120.375</v>
      </c>
      <c r="AI2219" s="134">
        <v>46117</v>
      </c>
      <c r="AJ2219" s="231">
        <v>46121</v>
      </c>
      <c r="AK2219" s="231">
        <v>46121</v>
      </c>
      <c r="AL2219" s="231">
        <v>46124</v>
      </c>
      <c r="AM2219" s="231">
        <v>46133</v>
      </c>
      <c r="AN2219" s="75">
        <f t="shared" si="699"/>
        <v>-13</v>
      </c>
      <c r="AO2219" s="95" t="s">
        <v>121</v>
      </c>
      <c r="AP2219" s="95" t="s">
        <v>121</v>
      </c>
      <c r="AQ2219" s="95" t="s">
        <v>121</v>
      </c>
      <c r="AR2219" s="95" t="s">
        <v>121</v>
      </c>
      <c r="AS2219" s="95" t="s">
        <v>121</v>
      </c>
      <c r="AT2219" s="95" t="s">
        <v>121</v>
      </c>
      <c r="AU2219" s="82" t="s">
        <v>6241</v>
      </c>
      <c r="AV2219" s="134">
        <v>46118</v>
      </c>
      <c r="AW2219" s="85" t="e">
        <v>#N/A</v>
      </c>
      <c r="AX2219" s="85" t="e">
        <v>#N/A</v>
      </c>
      <c r="AY2219" s="85"/>
      <c r="AZ2219" s="271"/>
      <c r="BA2219" s="85"/>
      <c r="BB2219" s="85"/>
      <c r="BC2219" s="85"/>
      <c r="BD2219" s="85"/>
      <c r="BE2219" s="85"/>
      <c r="BF2219" s="85"/>
      <c r="BG2219" s="85"/>
      <c r="BH2219" s="85"/>
      <c r="BI2219" s="85"/>
      <c r="BJ2219" s="85"/>
      <c r="BK2219" s="85"/>
      <c r="BL2219" s="85"/>
      <c r="BM2219" s="85"/>
      <c r="BN2219" s="85"/>
      <c r="BO2219" s="85"/>
      <c r="BP2219" s="85"/>
      <c r="BQ2219" s="85"/>
      <c r="BR2219" s="85"/>
      <c r="BS2219" s="85"/>
      <c r="BT2219" s="75">
        <f>IF(COUNTIF($C$3:C2219, C2219)=1, 1, 0)</f>
        <v>0</v>
      </c>
      <c r="BU2219" s="553" t="s">
        <v>7941</v>
      </c>
      <c r="BV2219" s="340">
        <v>46125</v>
      </c>
      <c r="BW2219" s="85"/>
      <c r="BX2219" s="85"/>
      <c r="BY2219" s="85"/>
      <c r="BZ2219" s="171">
        <f t="shared" si="695"/>
        <v>14</v>
      </c>
      <c r="CA2219" s="85"/>
      <c r="CB2219" s="88">
        <f t="shared" si="696"/>
        <v>16</v>
      </c>
      <c r="CC2219" s="89"/>
      <c r="CE2219" s="87">
        <f t="shared" si="694"/>
        <v>4</v>
      </c>
      <c r="CF2219" s="173"/>
      <c r="CG2219" s="173"/>
      <c r="CH2219" s="173"/>
      <c r="CI2219" s="85"/>
      <c r="CJ2219" s="87">
        <f t="shared" si="687"/>
        <v>4</v>
      </c>
      <c r="CK2219" s="87">
        <f t="shared" si="688"/>
        <v>15</v>
      </c>
      <c r="CL2219" s="22" t="s">
        <v>6276</v>
      </c>
      <c r="CM2219" s="22" t="str">
        <f t="shared" si="698"/>
        <v>1C26TAB^73351</v>
      </c>
    </row>
    <row r="2220" spans="1:91" ht="14.45" customHeight="1" x14ac:dyDescent="0.25">
      <c r="A2220" s="183"/>
      <c r="B2220" s="273" t="s">
        <v>6003</v>
      </c>
      <c r="C2220" s="270">
        <v>235600443252</v>
      </c>
      <c r="D2220" s="265">
        <v>145690229</v>
      </c>
      <c r="E2220" s="241">
        <v>5320007959</v>
      </c>
      <c r="F2220" s="231">
        <v>46121</v>
      </c>
      <c r="G2220" s="265" t="s">
        <v>6683</v>
      </c>
      <c r="H2220" s="265" t="s">
        <v>2213</v>
      </c>
      <c r="I2220" s="265" t="s">
        <v>105</v>
      </c>
      <c r="J2220" s="265" t="s">
        <v>6684</v>
      </c>
      <c r="K2220" s="265" t="s">
        <v>242</v>
      </c>
      <c r="L2220" s="231">
        <v>46152</v>
      </c>
      <c r="M2220" s="265">
        <v>40</v>
      </c>
      <c r="N2220" s="85" t="s">
        <v>7942</v>
      </c>
      <c r="O2220" s="85" t="s">
        <v>7943</v>
      </c>
      <c r="P2220" s="85">
        <v>2830051567</v>
      </c>
      <c r="Q2220" s="231">
        <v>46121</v>
      </c>
      <c r="R2220" s="241">
        <v>1209401358</v>
      </c>
      <c r="S2220" s="241">
        <v>224433479</v>
      </c>
      <c r="T2220" s="231">
        <v>46121</v>
      </c>
      <c r="U2220" s="261">
        <v>12098.347</v>
      </c>
      <c r="V2220" s="261">
        <v>11742.942999999999</v>
      </c>
      <c r="W2220" s="241">
        <v>12</v>
      </c>
      <c r="X2220" s="241">
        <v>0</v>
      </c>
      <c r="Y2220" s="270">
        <v>235600443252</v>
      </c>
      <c r="Z2220" s="241" t="s">
        <v>128</v>
      </c>
      <c r="AA2220" s="85" t="s">
        <v>1649</v>
      </c>
      <c r="AB2220" s="241" t="s">
        <v>7944</v>
      </c>
      <c r="AC2220" s="270">
        <v>235600443252</v>
      </c>
      <c r="AD2220" s="75" t="s">
        <v>113</v>
      </c>
      <c r="AE2220" s="275">
        <v>46128</v>
      </c>
      <c r="AF2220" s="277">
        <v>46127.916666666664</v>
      </c>
      <c r="AG2220" s="277">
        <v>46127.333333333336</v>
      </c>
      <c r="AH2220" s="277">
        <v>46127.333333333336</v>
      </c>
      <c r="AI2220" s="275">
        <v>46125</v>
      </c>
      <c r="AJ2220" s="275">
        <v>46128</v>
      </c>
      <c r="AK2220" s="275">
        <v>46127</v>
      </c>
      <c r="AL2220" s="275">
        <v>46132</v>
      </c>
      <c r="AM2220" s="275">
        <v>46134</v>
      </c>
      <c r="AN2220" s="75">
        <f t="shared" si="699"/>
        <v>-18</v>
      </c>
      <c r="AO2220" s="95" t="s">
        <v>121</v>
      </c>
      <c r="AP2220" s="95" t="s">
        <v>121</v>
      </c>
      <c r="AQ2220" s="95" t="s">
        <v>121</v>
      </c>
      <c r="AR2220" s="95" t="s">
        <v>121</v>
      </c>
      <c r="AS2220" s="95" t="s">
        <v>121</v>
      </c>
      <c r="AT2220" s="95" t="s">
        <v>121</v>
      </c>
      <c r="AU2220" s="82" t="s">
        <v>6241</v>
      </c>
      <c r="AV2220" s="297">
        <v>46121</v>
      </c>
      <c r="AW2220" s="85" t="e">
        <v>#N/A</v>
      </c>
      <c r="AX2220" s="85" t="e">
        <v>#N/A</v>
      </c>
      <c r="AY2220" s="85"/>
      <c r="AZ2220" s="271"/>
      <c r="BA2220" s="85"/>
      <c r="BB2220" s="85"/>
      <c r="BC2220" s="85"/>
      <c r="BD2220" s="85"/>
      <c r="BE2220" s="85"/>
      <c r="BF2220" s="85"/>
      <c r="BG2220" s="85"/>
      <c r="BH2220" s="85"/>
      <c r="BI2220" s="85"/>
      <c r="BJ2220" s="85"/>
      <c r="BK2220" s="85"/>
      <c r="BL2220" s="85"/>
      <c r="BM2220" s="85"/>
      <c r="BN2220" s="85"/>
      <c r="BO2220" s="85"/>
      <c r="BP2220" s="85"/>
      <c r="BQ2220" s="85"/>
      <c r="BR2220" s="85"/>
      <c r="BS2220" s="85"/>
      <c r="BT2220" s="75">
        <f>IF(COUNTIF($C$3:C2220, C2220)=1, 1, 0)</f>
        <v>1</v>
      </c>
      <c r="BU2220" s="337" t="s">
        <v>7945</v>
      </c>
      <c r="BV2220" s="340">
        <v>46129</v>
      </c>
      <c r="BW2220" s="85"/>
      <c r="BX2220" s="85"/>
      <c r="BY2220" s="85"/>
      <c r="BZ2220" s="87">
        <f t="shared" si="695"/>
        <v>15</v>
      </c>
      <c r="CA2220" s="85"/>
      <c r="CB2220" s="88">
        <f t="shared" si="696"/>
        <v>16</v>
      </c>
      <c r="CC2220" s="89"/>
      <c r="CE2220" s="87">
        <f t="shared" si="694"/>
        <v>4</v>
      </c>
      <c r="CF2220" s="544">
        <v>14438050</v>
      </c>
      <c r="CG2220" s="544"/>
      <c r="CH2220" s="544">
        <v>14438050</v>
      </c>
      <c r="CI2220" s="544">
        <v>26251</v>
      </c>
      <c r="CJ2220" s="87">
        <f t="shared" si="687"/>
        <v>4</v>
      </c>
      <c r="CK2220" s="87">
        <f t="shared" si="688"/>
        <v>15</v>
      </c>
      <c r="CL2220" s="85" t="s">
        <v>6276</v>
      </c>
      <c r="CM2220" s="22" t="str">
        <f t="shared" si="698"/>
        <v>1C26TAA^108388</v>
      </c>
    </row>
    <row r="2221" spans="1:91" ht="14.45" customHeight="1" x14ac:dyDescent="0.25">
      <c r="A2221" s="183"/>
      <c r="B2221" s="273" t="s">
        <v>6003</v>
      </c>
      <c r="C2221" s="270">
        <v>235600443252</v>
      </c>
      <c r="D2221" s="273">
        <v>145690247</v>
      </c>
      <c r="E2221" s="274">
        <v>5320007959</v>
      </c>
      <c r="F2221" s="275">
        <v>46121</v>
      </c>
      <c r="G2221" s="273" t="s">
        <v>6683</v>
      </c>
      <c r="H2221" s="273" t="s">
        <v>2213</v>
      </c>
      <c r="I2221" s="273" t="s">
        <v>105</v>
      </c>
      <c r="J2221" s="273" t="s">
        <v>6684</v>
      </c>
      <c r="K2221" s="273" t="s">
        <v>242</v>
      </c>
      <c r="L2221" s="275">
        <v>46152</v>
      </c>
      <c r="M2221" s="273">
        <v>0</v>
      </c>
      <c r="N2221" s="168" t="s">
        <v>7942</v>
      </c>
      <c r="O2221" s="168" t="s">
        <v>7943</v>
      </c>
      <c r="P2221" s="168">
        <v>2830051568</v>
      </c>
      <c r="Q2221" s="231">
        <v>46121</v>
      </c>
      <c r="R2221" s="274">
        <v>1209401360</v>
      </c>
      <c r="S2221" s="274">
        <v>224433483</v>
      </c>
      <c r="T2221" s="231">
        <v>46121</v>
      </c>
      <c r="U2221" s="261">
        <v>2979.5770000000002</v>
      </c>
      <c r="V2221" s="261">
        <v>2892.0479999999998</v>
      </c>
      <c r="W2221" s="274">
        <v>3</v>
      </c>
      <c r="X2221" s="274">
        <v>0</v>
      </c>
      <c r="Y2221" s="246">
        <v>235600443252</v>
      </c>
      <c r="Z2221" s="274" t="s">
        <v>128</v>
      </c>
      <c r="AA2221" s="168" t="s">
        <v>1649</v>
      </c>
      <c r="AB2221" s="274" t="s">
        <v>7944</v>
      </c>
      <c r="AC2221" s="270">
        <v>235600443252</v>
      </c>
      <c r="AD2221" s="182" t="s">
        <v>113</v>
      </c>
      <c r="AE2221" s="275">
        <v>46128</v>
      </c>
      <c r="AF2221" s="277">
        <v>46127.916666666664</v>
      </c>
      <c r="AG2221" s="277">
        <v>46127.333333333336</v>
      </c>
      <c r="AH2221" s="277">
        <v>46127.333333333336</v>
      </c>
      <c r="AI2221" s="275">
        <v>46125</v>
      </c>
      <c r="AJ2221" s="275">
        <v>46128</v>
      </c>
      <c r="AK2221" s="275">
        <v>46127</v>
      </c>
      <c r="AL2221" s="275">
        <v>46132</v>
      </c>
      <c r="AM2221" s="275">
        <v>46134</v>
      </c>
      <c r="AN2221" s="182">
        <f t="shared" si="699"/>
        <v>-18</v>
      </c>
      <c r="AO2221" s="95" t="s">
        <v>121</v>
      </c>
      <c r="AP2221" s="95" t="s">
        <v>121</v>
      </c>
      <c r="AQ2221" s="95" t="s">
        <v>121</v>
      </c>
      <c r="AR2221" s="95" t="s">
        <v>121</v>
      </c>
      <c r="AS2221" s="95" t="s">
        <v>121</v>
      </c>
      <c r="AT2221" s="95" t="s">
        <v>121</v>
      </c>
      <c r="AU2221" s="82" t="s">
        <v>6241</v>
      </c>
      <c r="AV2221" s="351">
        <v>46121</v>
      </c>
      <c r="AW2221" s="168" t="e">
        <v>#N/A</v>
      </c>
      <c r="AX2221" s="168" t="e">
        <v>#N/A</v>
      </c>
      <c r="AY2221" s="168"/>
      <c r="AZ2221" s="278"/>
      <c r="BA2221" s="168"/>
      <c r="BB2221" s="168"/>
      <c r="BC2221" s="168"/>
      <c r="BD2221" s="168"/>
      <c r="BE2221" s="168"/>
      <c r="BF2221" s="168"/>
      <c r="BG2221" s="168"/>
      <c r="BH2221" s="168"/>
      <c r="BI2221" s="168"/>
      <c r="BJ2221" s="168"/>
      <c r="BK2221" s="168"/>
      <c r="BL2221" s="168"/>
      <c r="BM2221" s="168"/>
      <c r="BN2221" s="168"/>
      <c r="BO2221" s="168"/>
      <c r="BP2221" s="168"/>
      <c r="BQ2221" s="168"/>
      <c r="BR2221" s="168"/>
      <c r="BS2221" s="168"/>
      <c r="BT2221" s="182">
        <f>IF(COUNTIF($C$3:C2221, C2221)=1, 1, 0)</f>
        <v>0</v>
      </c>
      <c r="BU2221" s="337" t="s">
        <v>7945</v>
      </c>
      <c r="BV2221" s="340">
        <v>46129</v>
      </c>
      <c r="BW2221" s="168"/>
      <c r="BX2221" s="168"/>
      <c r="BY2221" s="168"/>
      <c r="BZ2221" s="87">
        <f t="shared" si="695"/>
        <v>15</v>
      </c>
      <c r="CA2221" s="168"/>
      <c r="CB2221" s="88">
        <f t="shared" si="696"/>
        <v>16</v>
      </c>
      <c r="CC2221" s="89"/>
      <c r="CE2221" s="87">
        <f t="shared" si="694"/>
        <v>4</v>
      </c>
      <c r="CF2221" s="173"/>
      <c r="CG2221" s="173"/>
      <c r="CH2221" s="173"/>
      <c r="CI2221" s="85"/>
      <c r="CJ2221" s="87">
        <f t="shared" si="687"/>
        <v>4</v>
      </c>
      <c r="CK2221" s="87">
        <f t="shared" si="688"/>
        <v>15</v>
      </c>
      <c r="CL2221" s="85" t="s">
        <v>6276</v>
      </c>
      <c r="CM2221" s="22" t="str">
        <f t="shared" si="698"/>
        <v>1C26TAA^108388</v>
      </c>
    </row>
    <row r="2222" spans="1:91" ht="14.45" customHeight="1" x14ac:dyDescent="0.25">
      <c r="A2222" s="183"/>
      <c r="B2222" s="273" t="s">
        <v>6003</v>
      </c>
      <c r="C2222" s="270">
        <v>235600443252</v>
      </c>
      <c r="D2222" s="265">
        <v>145753520</v>
      </c>
      <c r="E2222" s="241"/>
      <c r="F2222" s="231">
        <v>46121</v>
      </c>
      <c r="G2222" s="265" t="s">
        <v>576</v>
      </c>
      <c r="H2222" s="265" t="s">
        <v>2213</v>
      </c>
      <c r="I2222" s="265" t="s">
        <v>105</v>
      </c>
      <c r="J2222" s="265" t="s">
        <v>6684</v>
      </c>
      <c r="K2222" s="265" t="s">
        <v>242</v>
      </c>
      <c r="L2222" s="231">
        <v>46156</v>
      </c>
      <c r="M2222" s="265">
        <v>40</v>
      </c>
      <c r="N2222" s="85" t="s">
        <v>7946</v>
      </c>
      <c r="O2222" s="85" t="s">
        <v>7947</v>
      </c>
      <c r="P2222" s="85">
        <v>2830051616</v>
      </c>
      <c r="Q2222" s="231">
        <v>46122</v>
      </c>
      <c r="R2222" s="241">
        <v>1209401614</v>
      </c>
      <c r="S2222" s="241">
        <v>224433476</v>
      </c>
      <c r="T2222" s="231">
        <v>46122</v>
      </c>
      <c r="U2222" s="261">
        <v>14942.153</v>
      </c>
      <c r="V2222" s="261">
        <v>14453.119000000001</v>
      </c>
      <c r="W2222" s="241">
        <v>18</v>
      </c>
      <c r="X2222" s="241">
        <v>0</v>
      </c>
      <c r="Y2222" s="270">
        <v>235600443279</v>
      </c>
      <c r="Z2222" s="241" t="s">
        <v>128</v>
      </c>
      <c r="AA2222" s="85" t="s">
        <v>1649</v>
      </c>
      <c r="AB2222" s="241" t="s">
        <v>7944</v>
      </c>
      <c r="AC2222" s="270">
        <v>235600443252</v>
      </c>
      <c r="AD2222" s="75" t="s">
        <v>113</v>
      </c>
      <c r="AE2222" s="275">
        <v>46128</v>
      </c>
      <c r="AF2222" s="130">
        <v>46127.916666666664</v>
      </c>
      <c r="AG2222" s="130">
        <v>46127.333333333336</v>
      </c>
      <c r="AH2222" s="130">
        <v>46127.333333333336</v>
      </c>
      <c r="AI2222" s="275">
        <v>46125</v>
      </c>
      <c r="AJ2222" s="275">
        <v>46128</v>
      </c>
      <c r="AK2222" s="275">
        <v>46127</v>
      </c>
      <c r="AL2222" s="275">
        <v>46132</v>
      </c>
      <c r="AM2222" s="275">
        <v>46134</v>
      </c>
      <c r="AN2222" s="75">
        <f t="shared" si="699"/>
        <v>-22</v>
      </c>
      <c r="AO2222" s="95" t="s">
        <v>121</v>
      </c>
      <c r="AP2222" s="95" t="s">
        <v>121</v>
      </c>
      <c r="AQ2222" s="95" t="s">
        <v>121</v>
      </c>
      <c r="AR2222" s="95" t="s">
        <v>121</v>
      </c>
      <c r="AS2222" s="95" t="s">
        <v>121</v>
      </c>
      <c r="AT2222" s="95" t="s">
        <v>121</v>
      </c>
      <c r="AU2222" s="82" t="s">
        <v>6241</v>
      </c>
      <c r="AV2222" s="297">
        <v>46121</v>
      </c>
      <c r="AW2222" s="85" t="e">
        <v>#N/A</v>
      </c>
      <c r="AX2222" s="85" t="e">
        <v>#N/A</v>
      </c>
      <c r="AY2222" s="85"/>
      <c r="AZ2222" s="271"/>
      <c r="BA2222" s="85"/>
      <c r="BB2222" s="85"/>
      <c r="BC2222" s="85"/>
      <c r="BD2222" s="85"/>
      <c r="BE2222" s="85"/>
      <c r="BF2222" s="85"/>
      <c r="BG2222" s="85"/>
      <c r="BH2222" s="85"/>
      <c r="BI2222" s="85"/>
      <c r="BJ2222" s="85"/>
      <c r="BK2222" s="85"/>
      <c r="BL2222" s="85"/>
      <c r="BM2222" s="85"/>
      <c r="BN2222" s="85"/>
      <c r="BO2222" s="85"/>
      <c r="BP2222" s="85"/>
      <c r="BQ2222" s="85"/>
      <c r="BR2222" s="85"/>
      <c r="BS2222" s="85"/>
      <c r="BT2222" s="75">
        <f>IF(COUNTIF($C$3:C2222, C2222)=1, 1, 0)</f>
        <v>0</v>
      </c>
      <c r="BU2222" s="337" t="s">
        <v>7945</v>
      </c>
      <c r="BV2222" s="340">
        <v>46129</v>
      </c>
      <c r="BW2222" s="85"/>
      <c r="BX2222" s="85"/>
      <c r="BY2222" s="85"/>
      <c r="BZ2222" s="171">
        <f t="shared" si="695"/>
        <v>15</v>
      </c>
      <c r="CA2222" s="85"/>
      <c r="CB2222" s="88">
        <f t="shared" si="696"/>
        <v>16</v>
      </c>
      <c r="CC2222" s="89"/>
      <c r="CE2222" s="87">
        <f t="shared" si="694"/>
        <v>4</v>
      </c>
      <c r="CF2222" s="544">
        <v>14438050</v>
      </c>
      <c r="CG2222" s="544"/>
      <c r="CH2222" s="544">
        <v>14438050</v>
      </c>
      <c r="CI2222" s="544">
        <v>26251</v>
      </c>
      <c r="CJ2222" s="87">
        <f t="shared" si="687"/>
        <v>4</v>
      </c>
      <c r="CK2222" s="87">
        <f t="shared" si="688"/>
        <v>15</v>
      </c>
      <c r="CL2222" s="85" t="s">
        <v>6276</v>
      </c>
      <c r="CM2222" s="22" t="str">
        <f t="shared" si="698"/>
        <v>1C26TAA^108388</v>
      </c>
    </row>
    <row r="2223" spans="1:91" ht="14.45" customHeight="1" x14ac:dyDescent="0.25">
      <c r="A2223" s="183"/>
      <c r="B2223" s="265" t="s">
        <v>6003</v>
      </c>
      <c r="C2223" s="365" t="s">
        <v>7937</v>
      </c>
      <c r="D2223" s="346">
        <v>145762986</v>
      </c>
      <c r="E2223" s="362"/>
      <c r="F2223" s="363">
        <v>46113</v>
      </c>
      <c r="G2223" s="346" t="s">
        <v>7684</v>
      </c>
      <c r="H2223" s="346" t="s">
        <v>2213</v>
      </c>
      <c r="I2223" s="346" t="s">
        <v>105</v>
      </c>
      <c r="J2223" s="346" t="s">
        <v>6684</v>
      </c>
      <c r="K2223" s="346" t="s">
        <v>242</v>
      </c>
      <c r="L2223" s="363">
        <v>46160</v>
      </c>
      <c r="M2223" s="346">
        <v>20</v>
      </c>
      <c r="N2223" s="176" t="s">
        <v>7948</v>
      </c>
      <c r="O2223" s="176" t="s">
        <v>7949</v>
      </c>
      <c r="P2223" s="176">
        <v>2830051364</v>
      </c>
      <c r="Q2223" s="363">
        <v>46118</v>
      </c>
      <c r="R2223" s="362">
        <v>1209400219</v>
      </c>
      <c r="S2223" s="362">
        <v>224413878</v>
      </c>
      <c r="T2223" s="363">
        <v>46118</v>
      </c>
      <c r="U2223" s="442">
        <v>2989.413</v>
      </c>
      <c r="V2223" s="442">
        <v>2882.3319999999999</v>
      </c>
      <c r="W2223" s="362">
        <v>5</v>
      </c>
      <c r="X2223" s="362">
        <v>0</v>
      </c>
      <c r="Y2223" s="481">
        <v>7267639600</v>
      </c>
      <c r="Z2223" s="362" t="s">
        <v>354</v>
      </c>
      <c r="AA2223" s="176" t="s">
        <v>6305</v>
      </c>
      <c r="AB2223" s="346" t="s">
        <v>7940</v>
      </c>
      <c r="AC2223" s="365" t="s">
        <v>7937</v>
      </c>
      <c r="AD2223" s="105" t="s">
        <v>113</v>
      </c>
      <c r="AE2223" s="231">
        <v>46122</v>
      </c>
      <c r="AF2223" s="366">
        <v>46121.3125</v>
      </c>
      <c r="AG2223" s="366">
        <v>46120.375</v>
      </c>
      <c r="AH2223" s="366">
        <v>46120.375</v>
      </c>
      <c r="AI2223" s="233">
        <v>46117</v>
      </c>
      <c r="AJ2223" s="231">
        <v>46121</v>
      </c>
      <c r="AK2223" s="231">
        <v>46121</v>
      </c>
      <c r="AL2223" s="363">
        <v>46124</v>
      </c>
      <c r="AM2223" s="363">
        <v>46133</v>
      </c>
      <c r="AN2223" s="105">
        <f t="shared" si="699"/>
        <v>-27</v>
      </c>
      <c r="AO2223" s="95" t="s">
        <v>121</v>
      </c>
      <c r="AP2223" s="95" t="s">
        <v>121</v>
      </c>
      <c r="AQ2223" s="95" t="s">
        <v>121</v>
      </c>
      <c r="AR2223" s="95" t="s">
        <v>121</v>
      </c>
      <c r="AS2223" s="95" t="s">
        <v>121</v>
      </c>
      <c r="AT2223" s="95" t="s">
        <v>121</v>
      </c>
      <c r="AU2223" s="82" t="s">
        <v>6241</v>
      </c>
      <c r="AV2223" s="233">
        <v>46118</v>
      </c>
      <c r="AW2223" s="176" t="e">
        <v>#N/A</v>
      </c>
      <c r="AX2223" s="176" t="e">
        <v>#N/A</v>
      </c>
      <c r="AY2223" s="176"/>
      <c r="AZ2223" s="369"/>
      <c r="BA2223" s="176"/>
      <c r="BB2223" s="176"/>
      <c r="BC2223" s="176"/>
      <c r="BD2223" s="176"/>
      <c r="BE2223" s="176"/>
      <c r="BF2223" s="176"/>
      <c r="BG2223" s="176"/>
      <c r="BH2223" s="176"/>
      <c r="BI2223" s="176"/>
      <c r="BJ2223" s="176"/>
      <c r="BK2223" s="176"/>
      <c r="BL2223" s="176"/>
      <c r="BM2223" s="176"/>
      <c r="BN2223" s="176"/>
      <c r="BO2223" s="176"/>
      <c r="BP2223" s="176"/>
      <c r="BQ2223" s="176"/>
      <c r="BR2223" s="176"/>
      <c r="BS2223" s="176"/>
      <c r="BT2223" s="105">
        <f>IF(COUNTIF($C$3:C2223, C2223)=1, 1, 0)</f>
        <v>0</v>
      </c>
      <c r="BU2223" s="553" t="s">
        <v>7941</v>
      </c>
      <c r="BV2223" s="340">
        <v>46125</v>
      </c>
      <c r="BW2223" s="176"/>
      <c r="BX2223" s="176"/>
      <c r="BY2223" s="176"/>
      <c r="BZ2223" s="439">
        <f t="shared" si="695"/>
        <v>14</v>
      </c>
      <c r="CA2223" s="176"/>
      <c r="CB2223" s="88">
        <f t="shared" si="696"/>
        <v>16</v>
      </c>
      <c r="CC2223" s="89"/>
      <c r="CE2223" s="87">
        <f t="shared" si="694"/>
        <v>4</v>
      </c>
      <c r="CF2223" s="432">
        <v>7907700</v>
      </c>
      <c r="CG2223" s="432"/>
      <c r="CH2223" s="432">
        <v>7907700</v>
      </c>
      <c r="CI2223" s="85">
        <v>26359</v>
      </c>
      <c r="CJ2223" s="87">
        <f t="shared" si="687"/>
        <v>4</v>
      </c>
      <c r="CK2223" s="87">
        <f t="shared" si="688"/>
        <v>15</v>
      </c>
      <c r="CL2223" s="22" t="s">
        <v>6276</v>
      </c>
      <c r="CM2223" s="22" t="str">
        <f t="shared" si="698"/>
        <v>1C26TAB^73351</v>
      </c>
    </row>
    <row r="2224" spans="1:91" s="168" customFormat="1" ht="14.45" customHeight="1" x14ac:dyDescent="0.25">
      <c r="B2224" s="206" t="s">
        <v>102</v>
      </c>
      <c r="C2224" s="299">
        <v>235600428768</v>
      </c>
      <c r="D2224" s="346">
        <v>145681565</v>
      </c>
      <c r="E2224" s="427">
        <v>5320007920</v>
      </c>
      <c r="F2224" s="426">
        <v>46100</v>
      </c>
      <c r="G2224" s="385" t="s">
        <v>395</v>
      </c>
      <c r="H2224" s="385" t="s">
        <v>1657</v>
      </c>
      <c r="I2224" s="385" t="s">
        <v>105</v>
      </c>
      <c r="J2224" s="385" t="s">
        <v>396</v>
      </c>
      <c r="K2224" s="385" t="s">
        <v>242</v>
      </c>
      <c r="L2224" s="426">
        <v>46125</v>
      </c>
      <c r="M2224" s="385">
        <v>0</v>
      </c>
      <c r="N2224" s="317" t="s">
        <v>7950</v>
      </c>
      <c r="O2224" s="317" t="s">
        <v>7951</v>
      </c>
      <c r="P2224" s="392">
        <v>2830050358</v>
      </c>
      <c r="Q2224" s="426">
        <v>46100</v>
      </c>
      <c r="R2224" s="427">
        <v>1209394811</v>
      </c>
      <c r="S2224" s="427">
        <v>224341431</v>
      </c>
      <c r="T2224" s="426">
        <v>46100</v>
      </c>
      <c r="U2224" s="554">
        <v>6274.7939999999999</v>
      </c>
      <c r="V2224" s="554">
        <v>6132.9489999999996</v>
      </c>
      <c r="W2224" s="427">
        <v>7</v>
      </c>
      <c r="X2224" s="427">
        <v>0</v>
      </c>
      <c r="Y2224" s="451">
        <v>235600428768</v>
      </c>
      <c r="Z2224" s="427" t="s">
        <v>128</v>
      </c>
      <c r="AA2224" s="392" t="s">
        <v>1426</v>
      </c>
      <c r="AB2224" s="427" t="s">
        <v>6604</v>
      </c>
      <c r="AC2224" s="299">
        <v>235600428768</v>
      </c>
      <c r="AD2224" s="317" t="s">
        <v>113</v>
      </c>
      <c r="AE2224" s="99">
        <v>46105</v>
      </c>
      <c r="AF2224" s="550">
        <v>46104.541666666664</v>
      </c>
      <c r="AG2224" s="550">
        <v>46104.458333333336</v>
      </c>
      <c r="AH2224" s="550">
        <v>46103.708333333336</v>
      </c>
      <c r="AI2224" s="335">
        <v>46105</v>
      </c>
      <c r="AJ2224" s="427"/>
      <c r="AK2224" s="335">
        <v>46105</v>
      </c>
      <c r="AL2224" s="335">
        <v>46121</v>
      </c>
      <c r="AM2224" s="427"/>
      <c r="AN2224" s="99">
        <v>46123</v>
      </c>
      <c r="AO2224" s="81" t="s">
        <v>121</v>
      </c>
      <c r="AP2224" s="81" t="s">
        <v>121</v>
      </c>
      <c r="AQ2224" s="81" t="s">
        <v>121</v>
      </c>
      <c r="AR2224" s="81" t="s">
        <v>121</v>
      </c>
      <c r="AS2224" s="81" t="s">
        <v>121</v>
      </c>
      <c r="AT2224" s="81" t="s">
        <v>121</v>
      </c>
      <c r="AU2224" s="305" t="s">
        <v>5500</v>
      </c>
      <c r="AV2224" s="233">
        <v>46100</v>
      </c>
      <c r="AW2224" s="176" t="s">
        <v>7952</v>
      </c>
      <c r="AX2224" s="176" t="s">
        <v>7953</v>
      </c>
      <c r="AY2224" s="392"/>
      <c r="AZ2224" s="457"/>
      <c r="BA2224" s="392"/>
      <c r="BB2224" s="392"/>
      <c r="BC2224" s="392"/>
      <c r="BD2224" s="392"/>
      <c r="BE2224" s="392"/>
      <c r="BF2224" s="392"/>
      <c r="BG2224" s="392"/>
      <c r="BH2224" s="392"/>
      <c r="BI2224" s="392"/>
      <c r="BJ2224" s="392"/>
      <c r="BK2224" s="392"/>
      <c r="BL2224" s="392"/>
      <c r="BM2224" s="392"/>
      <c r="BN2224" s="392"/>
      <c r="BO2224" s="392"/>
      <c r="BP2224" s="392"/>
      <c r="BQ2224" s="392"/>
      <c r="BR2224" s="392"/>
      <c r="BS2224" s="392"/>
      <c r="BT2224" s="105">
        <f>IF(COUNTIF($C$3:C2224, C2224)=1, 1, 0)</f>
        <v>1</v>
      </c>
      <c r="BU2224" s="458" t="s">
        <v>7954</v>
      </c>
      <c r="BV2224" s="459">
        <v>46105</v>
      </c>
      <c r="BW2224" s="392"/>
      <c r="BX2224" s="392"/>
      <c r="BY2224" s="392"/>
      <c r="BZ2224" s="87">
        <f t="shared" si="695"/>
        <v>12</v>
      </c>
      <c r="CA2224" s="392"/>
      <c r="CB2224" s="88">
        <f t="shared" si="696"/>
        <v>13</v>
      </c>
      <c r="CC2224" s="89"/>
      <c r="CD2224" s="22"/>
      <c r="CE2224" s="87">
        <f t="shared" si="694"/>
        <v>3</v>
      </c>
      <c r="CJ2224" s="87">
        <f t="shared" si="687"/>
        <v>3</v>
      </c>
      <c r="CK2224" s="87">
        <f t="shared" si="688"/>
        <v>12</v>
      </c>
      <c r="CL2224" s="22" t="s">
        <v>5125</v>
      </c>
      <c r="CM2224" s="22" t="s">
        <v>7955</v>
      </c>
    </row>
    <row r="2225" spans="1:91" s="85" customFormat="1" ht="14.45" customHeight="1" x14ac:dyDescent="0.25">
      <c r="B2225" s="206" t="s">
        <v>102</v>
      </c>
      <c r="C2225" s="220">
        <v>235600428768</v>
      </c>
      <c r="D2225" s="273">
        <v>145681570</v>
      </c>
      <c r="E2225" s="274">
        <v>5320007920</v>
      </c>
      <c r="F2225" s="231">
        <v>46100</v>
      </c>
      <c r="G2225" s="265" t="s">
        <v>395</v>
      </c>
      <c r="H2225" s="265" t="s">
        <v>1657</v>
      </c>
      <c r="I2225" s="265" t="s">
        <v>105</v>
      </c>
      <c r="J2225" s="265" t="s">
        <v>396</v>
      </c>
      <c r="K2225" s="265" t="s">
        <v>242</v>
      </c>
      <c r="L2225" s="231">
        <v>46125</v>
      </c>
      <c r="M2225" s="265">
        <v>40</v>
      </c>
      <c r="N2225" s="182" t="s">
        <v>7950</v>
      </c>
      <c r="O2225" s="182" t="s">
        <v>7951</v>
      </c>
      <c r="P2225" s="85">
        <v>2830050359</v>
      </c>
      <c r="Q2225" s="231">
        <v>46100</v>
      </c>
      <c r="R2225" s="241">
        <v>1209394812</v>
      </c>
      <c r="S2225" s="241">
        <v>224341449</v>
      </c>
      <c r="T2225" s="231">
        <v>46100</v>
      </c>
      <c r="U2225" s="261">
        <v>11961.84</v>
      </c>
      <c r="V2225" s="261">
        <v>11691.431</v>
      </c>
      <c r="W2225" s="241">
        <v>14</v>
      </c>
      <c r="X2225" s="241">
        <v>0</v>
      </c>
      <c r="Y2225" s="246">
        <v>235600428768</v>
      </c>
      <c r="Z2225" s="274" t="s">
        <v>128</v>
      </c>
      <c r="AA2225" s="168" t="s">
        <v>1426</v>
      </c>
      <c r="AB2225" s="274" t="s">
        <v>6604</v>
      </c>
      <c r="AC2225" s="220">
        <v>235600428768</v>
      </c>
      <c r="AD2225" s="182" t="s">
        <v>113</v>
      </c>
      <c r="AE2225" s="99">
        <v>46105</v>
      </c>
      <c r="AF2225" s="375">
        <v>46104.541666666664</v>
      </c>
      <c r="AG2225" s="375">
        <v>46104.458333333336</v>
      </c>
      <c r="AH2225" s="375">
        <v>46103.708333333336</v>
      </c>
      <c r="AI2225" s="99">
        <v>46105</v>
      </c>
      <c r="AJ2225" s="241"/>
      <c r="AK2225" s="99">
        <v>46105</v>
      </c>
      <c r="AL2225" s="99">
        <v>46121</v>
      </c>
      <c r="AM2225" s="241"/>
      <c r="AN2225" s="99">
        <v>46123</v>
      </c>
      <c r="AO2225" s="81" t="s">
        <v>121</v>
      </c>
      <c r="AP2225" s="81" t="s">
        <v>121</v>
      </c>
      <c r="AQ2225" s="81" t="s">
        <v>121</v>
      </c>
      <c r="AR2225" s="81" t="s">
        <v>121</v>
      </c>
      <c r="AS2225" s="81" t="s">
        <v>121</v>
      </c>
      <c r="AT2225" s="81" t="s">
        <v>121</v>
      </c>
      <c r="AU2225" s="82" t="s">
        <v>5500</v>
      </c>
      <c r="AV2225" s="134">
        <v>46100</v>
      </c>
      <c r="AW2225" s="75">
        <f>_xlfn.XLOOKUP(D2225,'[1]OPS Loading report'!$E:$E,'[1]OPS Loading report'!$G:$G)</f>
        <v>0</v>
      </c>
      <c r="AX2225" s="85">
        <v>0</v>
      </c>
      <c r="AZ2225" s="271"/>
      <c r="BT2225" s="75">
        <f>IF(COUNTIF($C$3:C2225, C2225)=1, 1, 0)</f>
        <v>0</v>
      </c>
      <c r="BU2225" s="401" t="s">
        <v>7954</v>
      </c>
      <c r="BV2225" s="343">
        <v>46105</v>
      </c>
      <c r="BZ2225" s="87">
        <f t="shared" si="695"/>
        <v>12</v>
      </c>
      <c r="CB2225" s="88">
        <f t="shared" si="696"/>
        <v>13</v>
      </c>
      <c r="CC2225" s="89"/>
      <c r="CD2225" s="22"/>
      <c r="CE2225" s="87">
        <f t="shared" si="694"/>
        <v>3</v>
      </c>
      <c r="CF2225" s="397">
        <v>14150700</v>
      </c>
      <c r="CH2225" s="397">
        <v>14150700</v>
      </c>
      <c r="CI2225" s="85">
        <v>26205</v>
      </c>
      <c r="CJ2225" s="87">
        <f t="shared" si="687"/>
        <v>3</v>
      </c>
      <c r="CK2225" s="87">
        <f t="shared" si="688"/>
        <v>12</v>
      </c>
      <c r="CL2225" s="22" t="s">
        <v>5125</v>
      </c>
      <c r="CM2225" s="22" t="s">
        <v>7955</v>
      </c>
    </row>
    <row r="2226" spans="1:91" s="168" customFormat="1" ht="14.45" customHeight="1" x14ac:dyDescent="0.25">
      <c r="B2226" s="206" t="s">
        <v>102</v>
      </c>
      <c r="C2226" s="220">
        <v>235600428768</v>
      </c>
      <c r="D2226" s="265">
        <v>145726031</v>
      </c>
      <c r="E2226" s="241">
        <v>5320007994</v>
      </c>
      <c r="F2226" s="275">
        <v>46100</v>
      </c>
      <c r="G2226" s="273" t="s">
        <v>395</v>
      </c>
      <c r="H2226" s="273" t="s">
        <v>1657</v>
      </c>
      <c r="I2226" s="273" t="s">
        <v>105</v>
      </c>
      <c r="J2226" s="273" t="s">
        <v>396</v>
      </c>
      <c r="K2226" s="273" t="s">
        <v>242</v>
      </c>
      <c r="L2226" s="275">
        <v>46125</v>
      </c>
      <c r="M2226" s="273">
        <v>0</v>
      </c>
      <c r="N2226" s="555" t="s">
        <v>7956</v>
      </c>
      <c r="O2226" s="555" t="s">
        <v>7957</v>
      </c>
      <c r="P2226" s="168">
        <v>2830050339</v>
      </c>
      <c r="Q2226" s="275">
        <v>46100</v>
      </c>
      <c r="R2226" s="274">
        <v>1209394718</v>
      </c>
      <c r="S2226" s="274">
        <v>224339812</v>
      </c>
      <c r="T2226" s="275">
        <v>46100</v>
      </c>
      <c r="U2226" s="350">
        <v>5811.4719999999998</v>
      </c>
      <c r="V2226" s="350">
        <v>5680.3090000000002</v>
      </c>
      <c r="W2226" s="274">
        <v>6</v>
      </c>
      <c r="X2226" s="274">
        <v>0</v>
      </c>
      <c r="Y2226" s="246">
        <v>235600428776</v>
      </c>
      <c r="Z2226" s="274" t="s">
        <v>128</v>
      </c>
      <c r="AA2226" s="168" t="s">
        <v>1426</v>
      </c>
      <c r="AB2226" s="274" t="s">
        <v>6604</v>
      </c>
      <c r="AC2226" s="220">
        <v>235600428768</v>
      </c>
      <c r="AD2226" s="182" t="s">
        <v>113</v>
      </c>
      <c r="AE2226" s="99">
        <v>46105</v>
      </c>
      <c r="AF2226" s="375">
        <v>46104.541666666664</v>
      </c>
      <c r="AG2226" s="375">
        <v>46104.458333333336</v>
      </c>
      <c r="AH2226" s="375">
        <v>46103.708333333336</v>
      </c>
      <c r="AI2226" s="99">
        <v>46105</v>
      </c>
      <c r="AJ2226" s="274"/>
      <c r="AK2226" s="99">
        <v>46105</v>
      </c>
      <c r="AL2226" s="99">
        <v>46121</v>
      </c>
      <c r="AM2226" s="274"/>
      <c r="AN2226" s="99">
        <v>46123</v>
      </c>
      <c r="AO2226" s="81" t="s">
        <v>121</v>
      </c>
      <c r="AP2226" s="81" t="s">
        <v>121</v>
      </c>
      <c r="AQ2226" s="81" t="s">
        <v>121</v>
      </c>
      <c r="AR2226" s="81" t="s">
        <v>121</v>
      </c>
      <c r="AS2226" s="81" t="s">
        <v>121</v>
      </c>
      <c r="AT2226" s="81" t="s">
        <v>121</v>
      </c>
      <c r="AU2226" s="82" t="s">
        <v>5500</v>
      </c>
      <c r="AV2226" s="134">
        <v>46100</v>
      </c>
      <c r="AW2226" s="85" t="s">
        <v>7958</v>
      </c>
      <c r="AX2226" s="85" t="s">
        <v>7959</v>
      </c>
      <c r="AZ2226" s="278"/>
      <c r="BT2226" s="75">
        <f>IF(COUNTIF($C$3:C2226, C2226)=1, 1, 0)</f>
        <v>0</v>
      </c>
      <c r="BU2226" s="401" t="s">
        <v>7954</v>
      </c>
      <c r="BV2226" s="343">
        <v>46105</v>
      </c>
      <c r="BZ2226" s="87">
        <f t="shared" si="695"/>
        <v>12</v>
      </c>
      <c r="CB2226" s="88">
        <f t="shared" si="696"/>
        <v>13</v>
      </c>
      <c r="CC2226" s="89"/>
      <c r="CD2226" s="22"/>
      <c r="CE2226" s="87">
        <f t="shared" si="694"/>
        <v>3</v>
      </c>
      <c r="CJ2226" s="87">
        <f t="shared" si="687"/>
        <v>3</v>
      </c>
      <c r="CK2226" s="87">
        <f t="shared" si="688"/>
        <v>12</v>
      </c>
      <c r="CL2226" s="22" t="s">
        <v>5125</v>
      </c>
      <c r="CM2226" s="22" t="s">
        <v>7955</v>
      </c>
    </row>
    <row r="2227" spans="1:91" s="85" customFormat="1" ht="14.45" customHeight="1" x14ac:dyDescent="0.25">
      <c r="B2227" s="206" t="s">
        <v>102</v>
      </c>
      <c r="C2227" s="220">
        <v>235600428768</v>
      </c>
      <c r="D2227" s="273">
        <v>145726040</v>
      </c>
      <c r="E2227" s="274">
        <v>5320007994</v>
      </c>
      <c r="F2227" s="231">
        <v>46100</v>
      </c>
      <c r="G2227" s="265" t="s">
        <v>395</v>
      </c>
      <c r="H2227" s="265" t="s">
        <v>1657</v>
      </c>
      <c r="I2227" s="265" t="s">
        <v>105</v>
      </c>
      <c r="J2227" s="265" t="s">
        <v>396</v>
      </c>
      <c r="K2227" s="265" t="s">
        <v>242</v>
      </c>
      <c r="L2227" s="231">
        <v>46125</v>
      </c>
      <c r="M2227" s="265">
        <v>40</v>
      </c>
      <c r="N2227" s="116" t="s">
        <v>7956</v>
      </c>
      <c r="O2227" s="116" t="s">
        <v>7957</v>
      </c>
      <c r="P2227" s="85">
        <v>2830050340</v>
      </c>
      <c r="Q2227" s="231">
        <v>46100</v>
      </c>
      <c r="R2227" s="241">
        <v>1209394719</v>
      </c>
      <c r="S2227" s="241">
        <v>224339815</v>
      </c>
      <c r="T2227" s="231">
        <v>46100</v>
      </c>
      <c r="U2227" s="350">
        <v>4781.7830000000004</v>
      </c>
      <c r="V2227" s="350">
        <v>4673.6819999999998</v>
      </c>
      <c r="W2227" s="241">
        <v>7</v>
      </c>
      <c r="X2227" s="241">
        <v>0</v>
      </c>
      <c r="Y2227" s="246">
        <v>235600428776</v>
      </c>
      <c r="Z2227" s="274" t="s">
        <v>128</v>
      </c>
      <c r="AA2227" s="168" t="s">
        <v>1426</v>
      </c>
      <c r="AB2227" s="274" t="s">
        <v>6604</v>
      </c>
      <c r="AC2227" s="220">
        <v>235600428768</v>
      </c>
      <c r="AD2227" s="182" t="s">
        <v>113</v>
      </c>
      <c r="AE2227" s="99">
        <v>46105</v>
      </c>
      <c r="AF2227" s="375">
        <v>46104.541666666664</v>
      </c>
      <c r="AG2227" s="375">
        <v>46104.458333333336</v>
      </c>
      <c r="AH2227" s="375">
        <v>46103.708333333336</v>
      </c>
      <c r="AI2227" s="99">
        <v>46105</v>
      </c>
      <c r="AJ2227" s="241"/>
      <c r="AK2227" s="99">
        <v>46105</v>
      </c>
      <c r="AL2227" s="99">
        <v>46121</v>
      </c>
      <c r="AM2227" s="241"/>
      <c r="AN2227" s="99">
        <v>46123</v>
      </c>
      <c r="AO2227" s="81" t="s">
        <v>121</v>
      </c>
      <c r="AP2227" s="81" t="s">
        <v>121</v>
      </c>
      <c r="AQ2227" s="81" t="s">
        <v>121</v>
      </c>
      <c r="AR2227" s="81" t="s">
        <v>121</v>
      </c>
      <c r="AS2227" s="81" t="s">
        <v>121</v>
      </c>
      <c r="AT2227" s="81" t="s">
        <v>121</v>
      </c>
      <c r="AU2227" s="82" t="s">
        <v>5500</v>
      </c>
      <c r="AV2227" s="297">
        <v>46100</v>
      </c>
      <c r="AW2227" s="75">
        <f>_xlfn.XLOOKUP(D2227,'[1]OPS Loading report'!$E:$E,'[1]OPS Loading report'!$G:$G)</f>
        <v>0</v>
      </c>
      <c r="AX2227" s="85">
        <v>0</v>
      </c>
      <c r="AZ2227" s="271"/>
      <c r="BT2227" s="75">
        <f>IF(COUNTIF($C$3:C2227, C2227)=1, 1, 0)</f>
        <v>0</v>
      </c>
      <c r="BU2227" s="401" t="s">
        <v>7954</v>
      </c>
      <c r="BV2227" s="343">
        <v>46105</v>
      </c>
      <c r="BZ2227" s="87">
        <f t="shared" si="695"/>
        <v>12</v>
      </c>
      <c r="CB2227" s="88">
        <f t="shared" si="696"/>
        <v>13</v>
      </c>
      <c r="CC2227" s="89"/>
      <c r="CD2227" s="22"/>
      <c r="CE2227" s="87">
        <f t="shared" si="694"/>
        <v>3</v>
      </c>
      <c r="CF2227" s="397">
        <v>14150700</v>
      </c>
      <c r="CH2227" s="397">
        <v>14150700</v>
      </c>
      <c r="CI2227" s="85">
        <v>26205</v>
      </c>
      <c r="CJ2227" s="87">
        <f t="shared" si="687"/>
        <v>3</v>
      </c>
      <c r="CK2227" s="87">
        <f t="shared" si="688"/>
        <v>12</v>
      </c>
      <c r="CL2227" s="22" t="s">
        <v>5125</v>
      </c>
      <c r="CM2227" s="22" t="s">
        <v>7955</v>
      </c>
    </row>
    <row r="2228" spans="1:91" ht="14.45" customHeight="1" x14ac:dyDescent="0.25">
      <c r="A2228" s="183"/>
      <c r="B2228" s="89" t="s">
        <v>102</v>
      </c>
      <c r="C2228" s="301" t="s">
        <v>7960</v>
      </c>
      <c r="D2228" s="265">
        <v>145744956</v>
      </c>
      <c r="E2228" s="241">
        <v>5320008036</v>
      </c>
      <c r="F2228" s="231">
        <v>46108</v>
      </c>
      <c r="G2228" s="265" t="s">
        <v>1186</v>
      </c>
      <c r="H2228" s="265" t="s">
        <v>2963</v>
      </c>
      <c r="I2228" s="265" t="s">
        <v>105</v>
      </c>
      <c r="J2228" s="265" t="s">
        <v>1161</v>
      </c>
      <c r="K2228" s="265" t="s">
        <v>242</v>
      </c>
      <c r="L2228" s="231">
        <v>46126</v>
      </c>
      <c r="M2228" s="265">
        <v>40</v>
      </c>
      <c r="N2228" s="85" t="s">
        <v>7961</v>
      </c>
      <c r="O2228" s="85" t="s">
        <v>7962</v>
      </c>
      <c r="P2228" s="85">
        <v>2830051019</v>
      </c>
      <c r="Q2228" s="231">
        <v>46111</v>
      </c>
      <c r="R2228" s="241">
        <v>1209398183</v>
      </c>
      <c r="S2228" s="241">
        <v>224382520</v>
      </c>
      <c r="T2228" s="231">
        <v>46111</v>
      </c>
      <c r="U2228" s="261">
        <v>10090.545</v>
      </c>
      <c r="V2228" s="261">
        <v>9672.8919999999998</v>
      </c>
      <c r="W2228" s="241">
        <v>11</v>
      </c>
      <c r="X2228" s="241">
        <v>30</v>
      </c>
      <c r="Y2228" s="270" t="s">
        <v>7963</v>
      </c>
      <c r="Z2228" s="241" t="s">
        <v>258</v>
      </c>
      <c r="AA2228" s="85" t="s">
        <v>631</v>
      </c>
      <c r="AB2228" s="241" t="s">
        <v>7964</v>
      </c>
      <c r="AC2228" s="301" t="s">
        <v>7960</v>
      </c>
      <c r="AD2228" s="75" t="s">
        <v>113</v>
      </c>
      <c r="AE2228" s="376">
        <v>46119</v>
      </c>
      <c r="AF2228" s="130">
        <v>46116.666666666664</v>
      </c>
      <c r="AG2228" s="130">
        <v>46115.625</v>
      </c>
      <c r="AH2228" s="130">
        <v>46115.625</v>
      </c>
      <c r="AI2228" s="134">
        <v>46114</v>
      </c>
      <c r="AJ2228" s="134">
        <v>46118</v>
      </c>
      <c r="AK2228" s="134">
        <v>46118</v>
      </c>
      <c r="AL2228" s="231">
        <v>46116</v>
      </c>
      <c r="AM2228" s="231">
        <v>46119</v>
      </c>
      <c r="AN2228" s="231">
        <v>46120</v>
      </c>
      <c r="AO2228" s="95" t="s">
        <v>121</v>
      </c>
      <c r="AP2228" s="95" t="s">
        <v>121</v>
      </c>
      <c r="AQ2228" s="95" t="s">
        <v>121</v>
      </c>
      <c r="AR2228" s="95" t="s">
        <v>121</v>
      </c>
      <c r="AS2228" s="95" t="s">
        <v>121</v>
      </c>
      <c r="AT2228" s="95" t="s">
        <v>121</v>
      </c>
      <c r="AU2228" s="82" t="s">
        <v>6196</v>
      </c>
      <c r="AV2228" s="297">
        <v>46111</v>
      </c>
      <c r="AW2228" s="75" t="str">
        <f>_xlfn.XLOOKUP(D2228,'[1]OPS Loading report'!$E:$E,'[1]OPS Loading report'!$G:$G)</f>
        <v>REGU5144652</v>
      </c>
      <c r="AX2228" s="75" t="str">
        <f>_xlfn.XLOOKUP(D2228,'[1]OPS Loading report'!$E:$E,'[1]OPS Loading report'!$H:$H)</f>
        <v>VNSGN2537409</v>
      </c>
      <c r="AY2228" s="85"/>
      <c r="AZ2228" s="271"/>
      <c r="BA2228" s="85"/>
      <c r="BB2228" s="85"/>
      <c r="BC2228" s="85"/>
      <c r="BD2228" s="85"/>
      <c r="BE2228" s="85"/>
      <c r="BF2228" s="85"/>
      <c r="BG2228" s="85"/>
      <c r="BH2228" s="85"/>
      <c r="BI2228" s="85"/>
      <c r="BJ2228" s="85"/>
      <c r="BK2228" s="85"/>
      <c r="BL2228" s="85"/>
      <c r="BM2228" s="85"/>
      <c r="BN2228" s="85"/>
      <c r="BO2228" s="85"/>
      <c r="BP2228" s="85"/>
      <c r="BQ2228" s="85"/>
      <c r="BR2228" s="85"/>
      <c r="BS2228" s="85"/>
      <c r="BT2228" s="75">
        <f>IF(COUNTIF($C$3:C2228, C2228)=1, 1, 0)</f>
        <v>1</v>
      </c>
      <c r="BU2228" s="337" t="s">
        <v>7965</v>
      </c>
      <c r="BV2228" s="340">
        <v>46121</v>
      </c>
      <c r="BW2228" s="85"/>
      <c r="BX2228" s="85"/>
      <c r="BY2228" s="85"/>
      <c r="BZ2228" s="87">
        <f t="shared" si="695"/>
        <v>13</v>
      </c>
      <c r="CA2228" s="85"/>
      <c r="CB2228" s="88">
        <f t="shared" si="696"/>
        <v>15</v>
      </c>
      <c r="CC2228" s="89"/>
      <c r="CE2228" s="87">
        <f t="shared" si="694"/>
        <v>4</v>
      </c>
      <c r="CF2228" s="173">
        <v>6300240</v>
      </c>
      <c r="CG2228" s="173">
        <v>3937650</v>
      </c>
      <c r="CH2228" s="173">
        <v>10237890</v>
      </c>
      <c r="CI2228" s="397">
        <v>26251</v>
      </c>
      <c r="CJ2228" s="87">
        <f t="shared" si="687"/>
        <v>3</v>
      </c>
      <c r="CK2228" s="87">
        <f t="shared" si="688"/>
        <v>14</v>
      </c>
      <c r="CL2228" s="22" t="s">
        <v>6198</v>
      </c>
      <c r="CM2228" s="22" t="str">
        <f t="shared" ref="CM2228:CM2246" si="700">IF(OR(Z2228="COSU",Z2228="EGLV",Z2228="MAEU",Z2228="REGU",Z2228="HLCU",Z2228="OOLU",Z2228="ONEY"),
    IF(Z2228="COSU","1C26TAB",
    IF(Z2228="EGLV","1C26TAA",
    IF(Z2228="MAEU","1C26TML",
    IF(Z2228="REGU","1C26TAA",
    IF(Z2228="HLCU","1C26THC",
    IF(Z2228="OOLU","1C26TAR",
    IF(Z2228="ONEY","1K26TAD",""))))))) &amp; "^" &amp; BU2228,
    BU2228)</f>
        <v>1C26TAA^26827</v>
      </c>
    </row>
    <row r="2229" spans="1:91" ht="14.45" customHeight="1" x14ac:dyDescent="0.25">
      <c r="A2229" s="183"/>
      <c r="B2229" s="89" t="s">
        <v>102</v>
      </c>
      <c r="C2229" s="301" t="s">
        <v>7960</v>
      </c>
      <c r="D2229" s="265">
        <v>145745109</v>
      </c>
      <c r="E2229" s="241">
        <v>5320008036</v>
      </c>
      <c r="F2229" s="231">
        <v>46108</v>
      </c>
      <c r="G2229" s="265" t="s">
        <v>1186</v>
      </c>
      <c r="H2229" s="265" t="s">
        <v>2963</v>
      </c>
      <c r="I2229" s="265" t="s">
        <v>105</v>
      </c>
      <c r="J2229" s="265" t="s">
        <v>1161</v>
      </c>
      <c r="K2229" s="265" t="s">
        <v>242</v>
      </c>
      <c r="L2229" s="231">
        <v>46126</v>
      </c>
      <c r="M2229" s="265">
        <v>0</v>
      </c>
      <c r="N2229" s="85" t="s">
        <v>7961</v>
      </c>
      <c r="O2229" s="85" t="s">
        <v>7962</v>
      </c>
      <c r="P2229" s="85">
        <v>2830051020</v>
      </c>
      <c r="Q2229" s="231">
        <v>46111</v>
      </c>
      <c r="R2229" s="241">
        <v>1209398184</v>
      </c>
      <c r="S2229" s="241">
        <v>224382526</v>
      </c>
      <c r="T2229" s="231">
        <v>46111</v>
      </c>
      <c r="U2229" s="261">
        <v>8696.8029999999999</v>
      </c>
      <c r="V2229" s="261">
        <v>8389.9230000000007</v>
      </c>
      <c r="W2229" s="241">
        <v>8</v>
      </c>
      <c r="X2229" s="241">
        <v>0</v>
      </c>
      <c r="Y2229" s="270" t="s">
        <v>7963</v>
      </c>
      <c r="Z2229" s="241" t="s">
        <v>258</v>
      </c>
      <c r="AA2229" s="85" t="s">
        <v>631</v>
      </c>
      <c r="AB2229" s="241" t="s">
        <v>7964</v>
      </c>
      <c r="AC2229" s="301" t="s">
        <v>7960</v>
      </c>
      <c r="AD2229" s="75" t="s">
        <v>113</v>
      </c>
      <c r="AE2229" s="376">
        <v>46119</v>
      </c>
      <c r="AF2229" s="130">
        <v>46116.666666666664</v>
      </c>
      <c r="AG2229" s="130">
        <v>46115.625</v>
      </c>
      <c r="AH2229" s="130">
        <v>46115.625</v>
      </c>
      <c r="AI2229" s="134">
        <v>46114</v>
      </c>
      <c r="AJ2229" s="134">
        <v>46118</v>
      </c>
      <c r="AK2229" s="134">
        <v>46118</v>
      </c>
      <c r="AL2229" s="231">
        <v>46116</v>
      </c>
      <c r="AM2229" s="231">
        <v>46119</v>
      </c>
      <c r="AN2229" s="231">
        <v>46120</v>
      </c>
      <c r="AO2229" s="95" t="s">
        <v>121</v>
      </c>
      <c r="AP2229" s="95" t="s">
        <v>121</v>
      </c>
      <c r="AQ2229" s="95" t="s">
        <v>121</v>
      </c>
      <c r="AR2229" s="95" t="s">
        <v>121</v>
      </c>
      <c r="AS2229" s="95" t="s">
        <v>121</v>
      </c>
      <c r="AT2229" s="95" t="s">
        <v>121</v>
      </c>
      <c r="AU2229" s="82" t="s">
        <v>6196</v>
      </c>
      <c r="AV2229" s="290">
        <v>46111</v>
      </c>
      <c r="AW2229" s="75" t="str">
        <f>_xlfn.XLOOKUP(D2229,'[1]OPS Loading report'!$E:$E,'[1]OPS Loading report'!$G:$G)</f>
        <v> </v>
      </c>
      <c r="AX2229" s="75" t="str">
        <f>_xlfn.XLOOKUP(D2229,'[1]OPS Loading report'!$E:$E,'[1]OPS Loading report'!$H:$H)</f>
        <v> </v>
      </c>
      <c r="AY2229" s="85"/>
      <c r="AZ2229" s="271"/>
      <c r="BA2229" s="85"/>
      <c r="BB2229" s="85"/>
      <c r="BC2229" s="85"/>
      <c r="BD2229" s="85"/>
      <c r="BE2229" s="85"/>
      <c r="BF2229" s="85"/>
      <c r="BG2229" s="85"/>
      <c r="BH2229" s="85"/>
      <c r="BI2229" s="85"/>
      <c r="BJ2229" s="85"/>
      <c r="BK2229" s="85"/>
      <c r="BL2229" s="85"/>
      <c r="BM2229" s="85"/>
      <c r="BN2229" s="85"/>
      <c r="BO2229" s="85"/>
      <c r="BP2229" s="85"/>
      <c r="BQ2229" s="85"/>
      <c r="BR2229" s="85"/>
      <c r="BS2229" s="85"/>
      <c r="BT2229" s="75">
        <f>IF(COUNTIF($C$3:C2229, C2229)=1, 1, 0)</f>
        <v>0</v>
      </c>
      <c r="BU2229" s="337" t="s">
        <v>7965</v>
      </c>
      <c r="BV2229" s="340">
        <v>46121</v>
      </c>
      <c r="BW2229" s="85"/>
      <c r="BX2229" s="85"/>
      <c r="BY2229" s="85"/>
      <c r="BZ2229" s="87">
        <f t="shared" si="695"/>
        <v>13</v>
      </c>
      <c r="CA2229" s="85"/>
      <c r="CB2229" s="88">
        <f t="shared" si="696"/>
        <v>15</v>
      </c>
      <c r="CC2229" s="89"/>
      <c r="CE2229" s="87">
        <f t="shared" si="694"/>
        <v>4</v>
      </c>
      <c r="CF2229" s="173"/>
      <c r="CG2229" s="173"/>
      <c r="CH2229" s="173"/>
      <c r="CI2229" s="85"/>
      <c r="CJ2229" s="87">
        <f t="shared" si="687"/>
        <v>3</v>
      </c>
      <c r="CK2229" s="87">
        <f t="shared" si="688"/>
        <v>14</v>
      </c>
      <c r="CL2229" s="22" t="s">
        <v>6198</v>
      </c>
      <c r="CM2229" s="22" t="str">
        <f t="shared" si="700"/>
        <v>1C26TAA^26827</v>
      </c>
    </row>
    <row r="2230" spans="1:91" ht="14.45" customHeight="1" x14ac:dyDescent="0.25">
      <c r="A2230" s="183"/>
      <c r="B2230" s="89" t="s">
        <v>102</v>
      </c>
      <c r="C2230" s="301" t="s">
        <v>7960</v>
      </c>
      <c r="D2230" s="265">
        <v>145745269</v>
      </c>
      <c r="E2230" s="241">
        <v>5320008037</v>
      </c>
      <c r="F2230" s="231">
        <v>46107</v>
      </c>
      <c r="G2230" s="265" t="s">
        <v>1186</v>
      </c>
      <c r="H2230" s="265" t="s">
        <v>2963</v>
      </c>
      <c r="I2230" s="265" t="s">
        <v>105</v>
      </c>
      <c r="J2230" s="265" t="s">
        <v>1161</v>
      </c>
      <c r="K2230" s="265" t="s">
        <v>242</v>
      </c>
      <c r="L2230" s="231">
        <v>46126</v>
      </c>
      <c r="M2230" s="265">
        <v>40</v>
      </c>
      <c r="N2230" s="85" t="s">
        <v>7966</v>
      </c>
      <c r="O2230" s="85" t="s">
        <v>7967</v>
      </c>
      <c r="P2230" s="85">
        <v>2830050983</v>
      </c>
      <c r="Q2230" s="231">
        <v>46111</v>
      </c>
      <c r="R2230" s="241">
        <v>1209398028</v>
      </c>
      <c r="S2230" s="241">
        <v>224382489</v>
      </c>
      <c r="T2230" s="231">
        <v>46111</v>
      </c>
      <c r="U2230" s="261">
        <v>7922.902</v>
      </c>
      <c r="V2230" s="261">
        <v>7643.33</v>
      </c>
      <c r="W2230" s="241">
        <v>8</v>
      </c>
      <c r="X2230" s="241">
        <v>0</v>
      </c>
      <c r="Y2230" s="270" t="s">
        <v>7968</v>
      </c>
      <c r="Z2230" s="241" t="s">
        <v>258</v>
      </c>
      <c r="AA2230" s="85" t="s">
        <v>631</v>
      </c>
      <c r="AB2230" s="241" t="s">
        <v>7964</v>
      </c>
      <c r="AC2230" s="301" t="s">
        <v>7960</v>
      </c>
      <c r="AD2230" s="75" t="s">
        <v>113</v>
      </c>
      <c r="AE2230" s="376">
        <v>46119</v>
      </c>
      <c r="AF2230" s="130">
        <v>46116.666666666664</v>
      </c>
      <c r="AG2230" s="130">
        <v>46115.625</v>
      </c>
      <c r="AH2230" s="130">
        <v>46115.625</v>
      </c>
      <c r="AI2230" s="134">
        <v>46114</v>
      </c>
      <c r="AJ2230" s="134">
        <v>46118</v>
      </c>
      <c r="AK2230" s="134">
        <v>46118</v>
      </c>
      <c r="AL2230" s="231">
        <v>46116</v>
      </c>
      <c r="AM2230" s="231">
        <v>46119</v>
      </c>
      <c r="AN2230" s="231">
        <v>46120</v>
      </c>
      <c r="AO2230" s="95" t="s">
        <v>121</v>
      </c>
      <c r="AP2230" s="95" t="s">
        <v>121</v>
      </c>
      <c r="AQ2230" s="95" t="s">
        <v>121</v>
      </c>
      <c r="AR2230" s="95" t="s">
        <v>121</v>
      </c>
      <c r="AS2230" s="95" t="s">
        <v>121</v>
      </c>
      <c r="AT2230" s="95" t="s">
        <v>121</v>
      </c>
      <c r="AU2230" s="82" t="s">
        <v>6196</v>
      </c>
      <c r="AV2230" s="351">
        <v>46111</v>
      </c>
      <c r="AW2230" s="75" t="str">
        <f>_xlfn.XLOOKUP(D2230,'[1]OPS Loading report'!$E:$E,'[1]OPS Loading report'!$G:$G)</f>
        <v>REGU5166097</v>
      </c>
      <c r="AX2230" s="75" t="str">
        <f>_xlfn.XLOOKUP(D2230,'[1]OPS Loading report'!$E:$E,'[1]OPS Loading report'!$H:$H)</f>
        <v>VNSGN2607398</v>
      </c>
      <c r="AY2230" s="85"/>
      <c r="AZ2230" s="271"/>
      <c r="BA2230" s="85"/>
      <c r="BB2230" s="85"/>
      <c r="BC2230" s="85"/>
      <c r="BD2230" s="85"/>
      <c r="BE2230" s="85"/>
      <c r="BF2230" s="85"/>
      <c r="BG2230" s="85"/>
      <c r="BH2230" s="85"/>
      <c r="BI2230" s="85"/>
      <c r="BJ2230" s="85"/>
      <c r="BK2230" s="85"/>
      <c r="BL2230" s="85"/>
      <c r="BM2230" s="85"/>
      <c r="BN2230" s="85"/>
      <c r="BO2230" s="85"/>
      <c r="BP2230" s="85"/>
      <c r="BQ2230" s="85"/>
      <c r="BR2230" s="85"/>
      <c r="BS2230" s="85"/>
      <c r="BT2230" s="75">
        <f>IF(COUNTIF($C$3:C2230, C2230)=1, 1, 0)</f>
        <v>0</v>
      </c>
      <c r="BU2230" s="337" t="s">
        <v>7965</v>
      </c>
      <c r="BV2230" s="340">
        <v>46121</v>
      </c>
      <c r="BW2230" s="85"/>
      <c r="BX2230" s="85"/>
      <c r="BY2230" s="85"/>
      <c r="BZ2230" s="87">
        <f t="shared" si="695"/>
        <v>13</v>
      </c>
      <c r="CA2230" s="85"/>
      <c r="CB2230" s="88">
        <f t="shared" si="696"/>
        <v>15</v>
      </c>
      <c r="CC2230" s="89"/>
      <c r="CE2230" s="87">
        <f t="shared" si="694"/>
        <v>4</v>
      </c>
      <c r="CF2230" s="173">
        <v>6300240</v>
      </c>
      <c r="CG2230" s="173">
        <v>3937650</v>
      </c>
      <c r="CH2230" s="173">
        <v>10237890</v>
      </c>
      <c r="CI2230" s="397">
        <v>26251</v>
      </c>
      <c r="CJ2230" s="87">
        <f t="shared" si="687"/>
        <v>3</v>
      </c>
      <c r="CK2230" s="87">
        <f t="shared" si="688"/>
        <v>14</v>
      </c>
      <c r="CL2230" s="22" t="s">
        <v>6198</v>
      </c>
      <c r="CM2230" s="22" t="str">
        <f t="shared" si="700"/>
        <v>1C26TAA^26827</v>
      </c>
    </row>
    <row r="2231" spans="1:91" ht="14.45" customHeight="1" x14ac:dyDescent="0.25">
      <c r="A2231" s="183"/>
      <c r="B2231" s="89" t="s">
        <v>102</v>
      </c>
      <c r="C2231" s="301" t="s">
        <v>7960</v>
      </c>
      <c r="D2231" s="265">
        <v>145745369</v>
      </c>
      <c r="E2231" s="241">
        <v>5320008037</v>
      </c>
      <c r="F2231" s="231">
        <v>46107</v>
      </c>
      <c r="G2231" s="265" t="s">
        <v>1186</v>
      </c>
      <c r="H2231" s="265" t="s">
        <v>2963</v>
      </c>
      <c r="I2231" s="265" t="s">
        <v>105</v>
      </c>
      <c r="J2231" s="265" t="s">
        <v>1161</v>
      </c>
      <c r="K2231" s="265" t="s">
        <v>242</v>
      </c>
      <c r="L2231" s="231">
        <v>46126</v>
      </c>
      <c r="M2231" s="265">
        <v>0</v>
      </c>
      <c r="N2231" s="85" t="s">
        <v>7966</v>
      </c>
      <c r="O2231" s="85" t="s">
        <v>7967</v>
      </c>
      <c r="P2231" s="85">
        <v>2830050984</v>
      </c>
      <c r="Q2231" s="231">
        <v>46111</v>
      </c>
      <c r="R2231" s="241">
        <v>1209398030</v>
      </c>
      <c r="S2231" s="241">
        <v>224382498</v>
      </c>
      <c r="T2231" s="231">
        <v>46111</v>
      </c>
      <c r="U2231" s="261">
        <v>11341.684999999999</v>
      </c>
      <c r="V2231" s="261">
        <v>10880.396000000001</v>
      </c>
      <c r="W2231" s="241">
        <v>11</v>
      </c>
      <c r="X2231" s="241">
        <v>30</v>
      </c>
      <c r="Y2231" s="270" t="s">
        <v>7968</v>
      </c>
      <c r="Z2231" s="241" t="s">
        <v>258</v>
      </c>
      <c r="AA2231" s="85" t="s">
        <v>631</v>
      </c>
      <c r="AB2231" s="241" t="s">
        <v>7964</v>
      </c>
      <c r="AC2231" s="301" t="s">
        <v>7960</v>
      </c>
      <c r="AD2231" s="75" t="s">
        <v>113</v>
      </c>
      <c r="AE2231" s="376">
        <v>46119</v>
      </c>
      <c r="AF2231" s="130">
        <v>46116.666666666664</v>
      </c>
      <c r="AG2231" s="130">
        <v>46115.625</v>
      </c>
      <c r="AH2231" s="130">
        <v>46115.625</v>
      </c>
      <c r="AI2231" s="134">
        <v>46114</v>
      </c>
      <c r="AJ2231" s="134">
        <v>46118</v>
      </c>
      <c r="AK2231" s="134">
        <v>46118</v>
      </c>
      <c r="AL2231" s="231">
        <v>46116</v>
      </c>
      <c r="AM2231" s="231">
        <v>46119</v>
      </c>
      <c r="AN2231" s="231">
        <v>46120</v>
      </c>
      <c r="AO2231" s="95" t="s">
        <v>121</v>
      </c>
      <c r="AP2231" s="95" t="s">
        <v>121</v>
      </c>
      <c r="AQ2231" s="95" t="s">
        <v>121</v>
      </c>
      <c r="AR2231" s="95" t="s">
        <v>121</v>
      </c>
      <c r="AS2231" s="95" t="s">
        <v>121</v>
      </c>
      <c r="AT2231" s="95" t="s">
        <v>121</v>
      </c>
      <c r="AU2231" s="82" t="s">
        <v>6196</v>
      </c>
      <c r="AV2231" s="351">
        <v>46111</v>
      </c>
      <c r="AW2231" s="75" t="str">
        <f>_xlfn.XLOOKUP(D2231,'[1]OPS Loading report'!$E:$E,'[1]OPS Loading report'!$G:$G)</f>
        <v> </v>
      </c>
      <c r="AX2231" s="75" t="str">
        <f>_xlfn.XLOOKUP(D2231,'[1]OPS Loading report'!$E:$E,'[1]OPS Loading report'!$H:$H)</f>
        <v> </v>
      </c>
      <c r="AY2231" s="85"/>
      <c r="AZ2231" s="271"/>
      <c r="BA2231" s="85"/>
      <c r="BB2231" s="85"/>
      <c r="BC2231" s="85"/>
      <c r="BD2231" s="85"/>
      <c r="BE2231" s="85"/>
      <c r="BF2231" s="85"/>
      <c r="BG2231" s="85"/>
      <c r="BH2231" s="85"/>
      <c r="BI2231" s="85"/>
      <c r="BJ2231" s="85"/>
      <c r="BK2231" s="85"/>
      <c r="BL2231" s="85"/>
      <c r="BM2231" s="85"/>
      <c r="BN2231" s="85"/>
      <c r="BO2231" s="85"/>
      <c r="BP2231" s="85"/>
      <c r="BQ2231" s="85"/>
      <c r="BR2231" s="85"/>
      <c r="BS2231" s="85"/>
      <c r="BT2231" s="75">
        <f>IF(COUNTIF($C$3:C2231, C2231)=1, 1, 0)</f>
        <v>0</v>
      </c>
      <c r="BU2231" s="337" t="s">
        <v>7965</v>
      </c>
      <c r="BV2231" s="340">
        <v>46121</v>
      </c>
      <c r="BW2231" s="85"/>
      <c r="BX2231" s="85"/>
      <c r="BY2231" s="85"/>
      <c r="BZ2231" s="87">
        <f t="shared" si="695"/>
        <v>13</v>
      </c>
      <c r="CA2231" s="85"/>
      <c r="CB2231" s="88">
        <f t="shared" si="696"/>
        <v>15</v>
      </c>
      <c r="CC2231" s="89"/>
      <c r="CE2231" s="87">
        <f t="shared" si="694"/>
        <v>4</v>
      </c>
      <c r="CF2231" s="173"/>
      <c r="CG2231" s="173"/>
      <c r="CH2231" s="173"/>
      <c r="CI2231" s="85"/>
      <c r="CJ2231" s="87">
        <f t="shared" si="687"/>
        <v>3</v>
      </c>
      <c r="CK2231" s="87">
        <f t="shared" si="688"/>
        <v>14</v>
      </c>
      <c r="CL2231" s="22" t="s">
        <v>6198</v>
      </c>
      <c r="CM2231" s="22" t="str">
        <f t="shared" si="700"/>
        <v>1C26TAA^26827</v>
      </c>
    </row>
    <row r="2232" spans="1:91" ht="14.45" customHeight="1" x14ac:dyDescent="0.25">
      <c r="A2232" s="183"/>
      <c r="B2232" s="89" t="s">
        <v>102</v>
      </c>
      <c r="C2232" s="301" t="s">
        <v>7960</v>
      </c>
      <c r="D2232" s="265">
        <v>145745392</v>
      </c>
      <c r="E2232" s="241">
        <v>5320008038</v>
      </c>
      <c r="F2232" s="231">
        <v>46107</v>
      </c>
      <c r="G2232" s="265" t="s">
        <v>1186</v>
      </c>
      <c r="H2232" s="265" t="s">
        <v>2963</v>
      </c>
      <c r="I2232" s="265" t="s">
        <v>105</v>
      </c>
      <c r="J2232" s="265" t="s">
        <v>1161</v>
      </c>
      <c r="K2232" s="265" t="s">
        <v>242</v>
      </c>
      <c r="L2232" s="231">
        <v>46126</v>
      </c>
      <c r="M2232" s="265">
        <v>40</v>
      </c>
      <c r="N2232" s="85" t="s">
        <v>7969</v>
      </c>
      <c r="O2232" s="85" t="s">
        <v>7970</v>
      </c>
      <c r="P2232" s="85">
        <v>2830050990</v>
      </c>
      <c r="Q2232" s="231">
        <v>46111</v>
      </c>
      <c r="R2232" s="241">
        <v>1209398055</v>
      </c>
      <c r="S2232" s="241">
        <v>224382504</v>
      </c>
      <c r="T2232" s="231">
        <v>46111</v>
      </c>
      <c r="U2232" s="261">
        <v>16406.940999999999</v>
      </c>
      <c r="V2232" s="261">
        <v>15827.998</v>
      </c>
      <c r="W2232" s="241">
        <v>16</v>
      </c>
      <c r="X2232" s="241">
        <v>0</v>
      </c>
      <c r="Y2232" s="270" t="s">
        <v>7971</v>
      </c>
      <c r="Z2232" s="241" t="s">
        <v>258</v>
      </c>
      <c r="AA2232" s="85" t="s">
        <v>631</v>
      </c>
      <c r="AB2232" s="241" t="s">
        <v>7964</v>
      </c>
      <c r="AC2232" s="301" t="s">
        <v>7960</v>
      </c>
      <c r="AD2232" s="75" t="s">
        <v>113</v>
      </c>
      <c r="AE2232" s="376">
        <v>46119</v>
      </c>
      <c r="AF2232" s="130">
        <v>46116.666666666664</v>
      </c>
      <c r="AG2232" s="130">
        <v>46115.625</v>
      </c>
      <c r="AH2232" s="130">
        <v>46115.625</v>
      </c>
      <c r="AI2232" s="134">
        <v>46114</v>
      </c>
      <c r="AJ2232" s="134">
        <v>46118</v>
      </c>
      <c r="AK2232" s="134">
        <v>46118</v>
      </c>
      <c r="AL2232" s="231">
        <v>46116</v>
      </c>
      <c r="AM2232" s="231">
        <v>46119</v>
      </c>
      <c r="AN2232" s="231">
        <v>46120</v>
      </c>
      <c r="AO2232" s="95" t="s">
        <v>121</v>
      </c>
      <c r="AP2232" s="95" t="s">
        <v>121</v>
      </c>
      <c r="AQ2232" s="95" t="s">
        <v>121</v>
      </c>
      <c r="AR2232" s="95" t="s">
        <v>121</v>
      </c>
      <c r="AS2232" s="95" t="s">
        <v>121</v>
      </c>
      <c r="AT2232" s="95" t="s">
        <v>121</v>
      </c>
      <c r="AU2232" s="82" t="s">
        <v>6196</v>
      </c>
      <c r="AV2232" s="351">
        <v>46111</v>
      </c>
      <c r="AW2232" s="75" t="str">
        <f>_xlfn.XLOOKUP(D2232,'[1]OPS Loading report'!$E:$E,'[1]OPS Loading report'!$G:$G)</f>
        <v>FFAU6031059</v>
      </c>
      <c r="AX2232" s="75" t="str">
        <f>_xlfn.XLOOKUP(D2232,'[1]OPS Loading report'!$E:$E,'[1]OPS Loading report'!$H:$H)</f>
        <v>VNSGN2600003</v>
      </c>
      <c r="AY2232" s="85"/>
      <c r="AZ2232" s="271"/>
      <c r="BA2232" s="85"/>
      <c r="BB2232" s="85"/>
      <c r="BC2232" s="85"/>
      <c r="BD2232" s="85"/>
      <c r="BE2232" s="85"/>
      <c r="BF2232" s="85"/>
      <c r="BG2232" s="85"/>
      <c r="BH2232" s="85"/>
      <c r="BI2232" s="85"/>
      <c r="BJ2232" s="85"/>
      <c r="BK2232" s="85"/>
      <c r="BL2232" s="85"/>
      <c r="BM2232" s="85"/>
      <c r="BN2232" s="85"/>
      <c r="BO2232" s="85"/>
      <c r="BP2232" s="85"/>
      <c r="BQ2232" s="85"/>
      <c r="BR2232" s="85"/>
      <c r="BS2232" s="85"/>
      <c r="BT2232" s="75">
        <f>IF(COUNTIF($C$3:C2232, C2232)=1, 1, 0)</f>
        <v>0</v>
      </c>
      <c r="BU2232" s="337" t="s">
        <v>7965</v>
      </c>
      <c r="BV2232" s="340">
        <v>46121</v>
      </c>
      <c r="BW2232" s="85"/>
      <c r="BX2232" s="85"/>
      <c r="BY2232" s="85"/>
      <c r="BZ2232" s="87">
        <f t="shared" si="695"/>
        <v>13</v>
      </c>
      <c r="CA2232" s="85"/>
      <c r="CB2232" s="88">
        <f t="shared" si="696"/>
        <v>15</v>
      </c>
      <c r="CC2232" s="89"/>
      <c r="CE2232" s="87">
        <f t="shared" si="694"/>
        <v>4</v>
      </c>
      <c r="CF2232" s="173">
        <v>6300240</v>
      </c>
      <c r="CG2232" s="173">
        <v>3937650</v>
      </c>
      <c r="CH2232" s="173">
        <v>10237890</v>
      </c>
      <c r="CI2232" s="397">
        <v>26251</v>
      </c>
      <c r="CJ2232" s="87">
        <f t="shared" si="687"/>
        <v>3</v>
      </c>
      <c r="CK2232" s="87">
        <f t="shared" si="688"/>
        <v>14</v>
      </c>
      <c r="CL2232" s="22" t="s">
        <v>6198</v>
      </c>
      <c r="CM2232" s="22" t="str">
        <f t="shared" si="700"/>
        <v>1C26TAA^26827</v>
      </c>
    </row>
    <row r="2233" spans="1:91" ht="14.45" customHeight="1" x14ac:dyDescent="0.25">
      <c r="A2233" s="183"/>
      <c r="B2233" s="89" t="s">
        <v>102</v>
      </c>
      <c r="C2233" s="301" t="s">
        <v>7960</v>
      </c>
      <c r="D2233" s="265">
        <v>145745425</v>
      </c>
      <c r="E2233" s="241">
        <v>5320008038</v>
      </c>
      <c r="F2233" s="231">
        <v>46107</v>
      </c>
      <c r="G2233" s="265" t="s">
        <v>1186</v>
      </c>
      <c r="H2233" s="265" t="s">
        <v>2963</v>
      </c>
      <c r="I2233" s="265" t="s">
        <v>105</v>
      </c>
      <c r="J2233" s="265" t="s">
        <v>1161</v>
      </c>
      <c r="K2233" s="265" t="s">
        <v>242</v>
      </c>
      <c r="L2233" s="231">
        <v>46126</v>
      </c>
      <c r="M2233" s="265">
        <v>0</v>
      </c>
      <c r="N2233" s="85" t="s">
        <v>7969</v>
      </c>
      <c r="O2233" s="85" t="s">
        <v>7970</v>
      </c>
      <c r="P2233" s="85">
        <v>2830050991</v>
      </c>
      <c r="Q2233" s="231">
        <v>46111</v>
      </c>
      <c r="R2233" s="241">
        <v>1209398056</v>
      </c>
      <c r="S2233" s="241">
        <v>224382510</v>
      </c>
      <c r="T2233" s="231">
        <v>46111</v>
      </c>
      <c r="U2233" s="261">
        <v>2324.6469999999999</v>
      </c>
      <c r="V2233" s="261">
        <v>2242.62</v>
      </c>
      <c r="W2233" s="241">
        <v>3</v>
      </c>
      <c r="X2233" s="241">
        <v>0</v>
      </c>
      <c r="Y2233" s="270" t="s">
        <v>7971</v>
      </c>
      <c r="Z2233" s="241" t="s">
        <v>258</v>
      </c>
      <c r="AA2233" s="85" t="s">
        <v>631</v>
      </c>
      <c r="AB2233" s="241" t="s">
        <v>7964</v>
      </c>
      <c r="AC2233" s="301" t="s">
        <v>7960</v>
      </c>
      <c r="AD2233" s="75" t="s">
        <v>113</v>
      </c>
      <c r="AE2233" s="376">
        <v>46119</v>
      </c>
      <c r="AF2233" s="130">
        <v>46116.666666666664</v>
      </c>
      <c r="AG2233" s="130">
        <v>46115.625</v>
      </c>
      <c r="AH2233" s="130">
        <v>46115.625</v>
      </c>
      <c r="AI2233" s="134">
        <v>46114</v>
      </c>
      <c r="AJ2233" s="134">
        <v>46118</v>
      </c>
      <c r="AK2233" s="134">
        <v>46118</v>
      </c>
      <c r="AL2233" s="231">
        <v>46116</v>
      </c>
      <c r="AM2233" s="231">
        <v>46119</v>
      </c>
      <c r="AN2233" s="231">
        <v>46120</v>
      </c>
      <c r="AO2233" s="95" t="s">
        <v>121</v>
      </c>
      <c r="AP2233" s="95" t="s">
        <v>121</v>
      </c>
      <c r="AQ2233" s="95" t="s">
        <v>121</v>
      </c>
      <c r="AR2233" s="95" t="s">
        <v>121</v>
      </c>
      <c r="AS2233" s="95" t="s">
        <v>121</v>
      </c>
      <c r="AT2233" s="95" t="s">
        <v>121</v>
      </c>
      <c r="AU2233" s="82" t="s">
        <v>6196</v>
      </c>
      <c r="AV2233" s="290">
        <v>46111</v>
      </c>
      <c r="AW2233" s="75" t="str">
        <f>_xlfn.XLOOKUP(D2233,'[1]OPS Loading report'!$E:$E,'[1]OPS Loading report'!$G:$G)</f>
        <v> </v>
      </c>
      <c r="AX2233" s="75" t="str">
        <f>_xlfn.XLOOKUP(D2233,'[1]OPS Loading report'!$E:$E,'[1]OPS Loading report'!$H:$H)</f>
        <v> </v>
      </c>
      <c r="AY2233" s="85"/>
      <c r="AZ2233" s="271"/>
      <c r="BA2233" s="85"/>
      <c r="BB2233" s="85"/>
      <c r="BC2233" s="85"/>
      <c r="BD2233" s="85"/>
      <c r="BE2233" s="85"/>
      <c r="BF2233" s="85"/>
      <c r="BG2233" s="85"/>
      <c r="BH2233" s="85"/>
      <c r="BI2233" s="85"/>
      <c r="BJ2233" s="85"/>
      <c r="BK2233" s="85"/>
      <c r="BL2233" s="85"/>
      <c r="BM2233" s="85"/>
      <c r="BN2233" s="85"/>
      <c r="BO2233" s="85"/>
      <c r="BP2233" s="85"/>
      <c r="BQ2233" s="85"/>
      <c r="BR2233" s="85"/>
      <c r="BS2233" s="85"/>
      <c r="BT2233" s="75">
        <f>IF(COUNTIF($C$3:C2233, C2233)=1, 1, 0)</f>
        <v>0</v>
      </c>
      <c r="BU2233" s="337" t="s">
        <v>7965</v>
      </c>
      <c r="BV2233" s="340">
        <v>46121</v>
      </c>
      <c r="BW2233" s="85"/>
      <c r="BX2233" s="85"/>
      <c r="BY2233" s="85"/>
      <c r="BZ2233" s="87">
        <f t="shared" si="695"/>
        <v>13</v>
      </c>
      <c r="CA2233" s="85"/>
      <c r="CB2233" s="88">
        <f t="shared" si="696"/>
        <v>15</v>
      </c>
      <c r="CC2233" s="89"/>
      <c r="CE2233" s="87">
        <f t="shared" si="694"/>
        <v>4</v>
      </c>
      <c r="CF2233" s="173"/>
      <c r="CG2233" s="173"/>
      <c r="CH2233" s="173"/>
      <c r="CI2233" s="85"/>
      <c r="CJ2233" s="87">
        <f t="shared" si="687"/>
        <v>3</v>
      </c>
      <c r="CK2233" s="87">
        <f t="shared" si="688"/>
        <v>14</v>
      </c>
      <c r="CL2233" s="22" t="s">
        <v>6198</v>
      </c>
      <c r="CM2233" s="22" t="str">
        <f t="shared" si="700"/>
        <v>1C26TAA^26827</v>
      </c>
    </row>
    <row r="2234" spans="1:91" ht="14.45" customHeight="1" x14ac:dyDescent="0.25">
      <c r="A2234" s="183"/>
      <c r="B2234" s="89" t="s">
        <v>102</v>
      </c>
      <c r="C2234" s="301" t="s">
        <v>7960</v>
      </c>
      <c r="D2234" s="265">
        <v>145763506</v>
      </c>
      <c r="E2234" s="241"/>
      <c r="F2234" s="231">
        <v>46106</v>
      </c>
      <c r="G2234" s="265" t="s">
        <v>1205</v>
      </c>
      <c r="H2234" s="265" t="s">
        <v>2963</v>
      </c>
      <c r="I2234" s="265" t="s">
        <v>105</v>
      </c>
      <c r="J2234" s="265" t="s">
        <v>1161</v>
      </c>
      <c r="K2234" s="265" t="s">
        <v>242</v>
      </c>
      <c r="L2234" s="231">
        <v>46122</v>
      </c>
      <c r="M2234" s="265">
        <v>40</v>
      </c>
      <c r="N2234" s="85" t="s">
        <v>7972</v>
      </c>
      <c r="O2234" s="85" t="s">
        <v>7973</v>
      </c>
      <c r="P2234" s="85">
        <v>2830050989</v>
      </c>
      <c r="Q2234" s="231">
        <v>46111</v>
      </c>
      <c r="R2234" s="241">
        <v>1209398042</v>
      </c>
      <c r="S2234" s="241">
        <v>224382468</v>
      </c>
      <c r="T2234" s="231">
        <v>46111</v>
      </c>
      <c r="U2234" s="261">
        <v>17419.313999999998</v>
      </c>
      <c r="V2234" s="261">
        <v>16836.593000000001</v>
      </c>
      <c r="W2234" s="241">
        <v>20</v>
      </c>
      <c r="X2234" s="241">
        <v>6</v>
      </c>
      <c r="Y2234" s="270" t="s">
        <v>7974</v>
      </c>
      <c r="Z2234" s="241" t="s">
        <v>258</v>
      </c>
      <c r="AA2234" s="85" t="s">
        <v>631</v>
      </c>
      <c r="AB2234" s="241" t="s">
        <v>7964</v>
      </c>
      <c r="AC2234" s="301" t="s">
        <v>7960</v>
      </c>
      <c r="AD2234" s="75" t="s">
        <v>113</v>
      </c>
      <c r="AE2234" s="376">
        <v>46119</v>
      </c>
      <c r="AF2234" s="130">
        <v>46116.666666666664</v>
      </c>
      <c r="AG2234" s="130">
        <v>46115.625</v>
      </c>
      <c r="AH2234" s="130">
        <v>46115.625</v>
      </c>
      <c r="AI2234" s="134">
        <v>46114</v>
      </c>
      <c r="AJ2234" s="134">
        <v>46118</v>
      </c>
      <c r="AK2234" s="134">
        <v>46118</v>
      </c>
      <c r="AL2234" s="231">
        <v>46116</v>
      </c>
      <c r="AM2234" s="231">
        <v>46119</v>
      </c>
      <c r="AN2234" s="231">
        <v>46120</v>
      </c>
      <c r="AO2234" s="95" t="s">
        <v>121</v>
      </c>
      <c r="AP2234" s="95" t="s">
        <v>121</v>
      </c>
      <c r="AQ2234" s="95" t="s">
        <v>121</v>
      </c>
      <c r="AR2234" s="95" t="s">
        <v>121</v>
      </c>
      <c r="AS2234" s="95" t="s">
        <v>121</v>
      </c>
      <c r="AT2234" s="95" t="s">
        <v>121</v>
      </c>
      <c r="AU2234" s="82" t="s">
        <v>6196</v>
      </c>
      <c r="AV2234" s="290">
        <v>46111</v>
      </c>
      <c r="AW2234" s="75" t="str">
        <f>_xlfn.XLOOKUP(D2234,'[1]OPS Loading report'!$E:$E,'[1]OPS Loading report'!$G:$G)</f>
        <v>REGU5210760</v>
      </c>
      <c r="AX2234" s="75" t="str">
        <f>_xlfn.XLOOKUP(D2234,'[1]OPS Loading report'!$E:$E,'[1]OPS Loading report'!$H:$H)</f>
        <v>VNSGN2535214</v>
      </c>
      <c r="AY2234" s="85"/>
      <c r="AZ2234" s="271"/>
      <c r="BA2234" s="85"/>
      <c r="BB2234" s="85"/>
      <c r="BC2234" s="85"/>
      <c r="BD2234" s="85"/>
      <c r="BE2234" s="85"/>
      <c r="BF2234" s="85"/>
      <c r="BG2234" s="85"/>
      <c r="BH2234" s="85"/>
      <c r="BI2234" s="85"/>
      <c r="BJ2234" s="85"/>
      <c r="BK2234" s="85"/>
      <c r="BL2234" s="85"/>
      <c r="BM2234" s="85"/>
      <c r="BN2234" s="85"/>
      <c r="BO2234" s="85"/>
      <c r="BP2234" s="85"/>
      <c r="BQ2234" s="85"/>
      <c r="BR2234" s="85"/>
      <c r="BS2234" s="85"/>
      <c r="BT2234" s="75">
        <f>IF(COUNTIF($C$3:C2234, C2234)=1, 1, 0)</f>
        <v>0</v>
      </c>
      <c r="BU2234" s="337" t="s">
        <v>7965</v>
      </c>
      <c r="BV2234" s="340">
        <v>46121</v>
      </c>
      <c r="BW2234" s="85"/>
      <c r="BX2234" s="85"/>
      <c r="BY2234" s="85"/>
      <c r="BZ2234" s="87">
        <f t="shared" si="695"/>
        <v>13</v>
      </c>
      <c r="CA2234" s="85"/>
      <c r="CB2234" s="88">
        <f t="shared" si="696"/>
        <v>15</v>
      </c>
      <c r="CC2234" s="89"/>
      <c r="CE2234" s="87">
        <f t="shared" si="694"/>
        <v>4</v>
      </c>
      <c r="CF2234" s="173">
        <v>6300240</v>
      </c>
      <c r="CG2234" s="173">
        <v>3937650</v>
      </c>
      <c r="CH2234" s="173">
        <v>10237890</v>
      </c>
      <c r="CI2234" s="397">
        <v>26251</v>
      </c>
      <c r="CJ2234" s="87">
        <f t="shared" si="687"/>
        <v>3</v>
      </c>
      <c r="CK2234" s="87">
        <f t="shared" si="688"/>
        <v>14</v>
      </c>
      <c r="CL2234" s="22" t="s">
        <v>6198</v>
      </c>
      <c r="CM2234" s="22" t="str">
        <f t="shared" si="700"/>
        <v>1C26TAA^26827</v>
      </c>
    </row>
    <row r="2235" spans="1:91" ht="14.45" customHeight="1" x14ac:dyDescent="0.25">
      <c r="A2235" s="183"/>
      <c r="B2235" s="89" t="s">
        <v>102</v>
      </c>
      <c r="C2235" s="301" t="s">
        <v>7960</v>
      </c>
      <c r="D2235" s="265">
        <v>145763512</v>
      </c>
      <c r="E2235" s="241"/>
      <c r="F2235" s="231">
        <v>46106</v>
      </c>
      <c r="G2235" s="265" t="s">
        <v>1205</v>
      </c>
      <c r="H2235" s="265" t="s">
        <v>2963</v>
      </c>
      <c r="I2235" s="265" t="s">
        <v>105</v>
      </c>
      <c r="J2235" s="265" t="s">
        <v>1161</v>
      </c>
      <c r="K2235" s="265" t="s">
        <v>242</v>
      </c>
      <c r="L2235" s="231">
        <v>46122</v>
      </c>
      <c r="M2235" s="265">
        <v>40</v>
      </c>
      <c r="N2235" s="85" t="s">
        <v>7975</v>
      </c>
      <c r="O2235" s="85" t="s">
        <v>7976</v>
      </c>
      <c r="P2235" s="85">
        <v>2830050985</v>
      </c>
      <c r="Q2235" s="231">
        <v>46111</v>
      </c>
      <c r="R2235" s="241">
        <v>1209398031</v>
      </c>
      <c r="S2235" s="241">
        <v>224382475</v>
      </c>
      <c r="T2235" s="231">
        <v>46111</v>
      </c>
      <c r="U2235" s="261">
        <v>17878.661</v>
      </c>
      <c r="V2235" s="261">
        <v>17280.915000000001</v>
      </c>
      <c r="W2235" s="241">
        <v>21</v>
      </c>
      <c r="X2235" s="241">
        <v>6</v>
      </c>
      <c r="Y2235" s="270" t="s">
        <v>7977</v>
      </c>
      <c r="Z2235" s="241" t="s">
        <v>258</v>
      </c>
      <c r="AA2235" s="85" t="s">
        <v>631</v>
      </c>
      <c r="AB2235" s="241" t="s">
        <v>7964</v>
      </c>
      <c r="AC2235" s="301" t="s">
        <v>7960</v>
      </c>
      <c r="AD2235" s="75" t="s">
        <v>113</v>
      </c>
      <c r="AE2235" s="376">
        <v>46119</v>
      </c>
      <c r="AF2235" s="130">
        <v>46116.666666666664</v>
      </c>
      <c r="AG2235" s="130">
        <v>46115.625</v>
      </c>
      <c r="AH2235" s="130">
        <v>46115.625</v>
      </c>
      <c r="AI2235" s="134">
        <v>46114</v>
      </c>
      <c r="AJ2235" s="134">
        <v>46118</v>
      </c>
      <c r="AK2235" s="134">
        <v>46118</v>
      </c>
      <c r="AL2235" s="231">
        <v>46116</v>
      </c>
      <c r="AM2235" s="231">
        <v>46119</v>
      </c>
      <c r="AN2235" s="231">
        <v>46120</v>
      </c>
      <c r="AO2235" s="95" t="s">
        <v>121</v>
      </c>
      <c r="AP2235" s="95" t="s">
        <v>121</v>
      </c>
      <c r="AQ2235" s="95" t="s">
        <v>121</v>
      </c>
      <c r="AR2235" s="95" t="s">
        <v>121</v>
      </c>
      <c r="AS2235" s="95" t="s">
        <v>121</v>
      </c>
      <c r="AT2235" s="95" t="s">
        <v>121</v>
      </c>
      <c r="AU2235" s="82" t="s">
        <v>6196</v>
      </c>
      <c r="AV2235" s="290">
        <v>46111</v>
      </c>
      <c r="AW2235" s="75" t="str">
        <f>_xlfn.XLOOKUP(D2235,'[1]OPS Loading report'!$E:$E,'[1]OPS Loading report'!$G:$G)</f>
        <v>CAAU9084260</v>
      </c>
      <c r="AX2235" s="75" t="str">
        <f>_xlfn.XLOOKUP(D2235,'[1]OPS Loading report'!$E:$E,'[1]OPS Loading report'!$H:$H)</f>
        <v>VNSGN2600013</v>
      </c>
      <c r="AY2235" s="85"/>
      <c r="AZ2235" s="271"/>
      <c r="BA2235" s="85"/>
      <c r="BB2235" s="85"/>
      <c r="BC2235" s="85"/>
      <c r="BD2235" s="85"/>
      <c r="BE2235" s="85"/>
      <c r="BF2235" s="85"/>
      <c r="BG2235" s="85"/>
      <c r="BH2235" s="85"/>
      <c r="BI2235" s="85"/>
      <c r="BJ2235" s="85"/>
      <c r="BK2235" s="85"/>
      <c r="BL2235" s="85"/>
      <c r="BM2235" s="85"/>
      <c r="BN2235" s="85"/>
      <c r="BO2235" s="85"/>
      <c r="BP2235" s="85"/>
      <c r="BQ2235" s="85"/>
      <c r="BR2235" s="85"/>
      <c r="BS2235" s="85"/>
      <c r="BT2235" s="75">
        <f>IF(COUNTIF($C$3:C2235, C2235)=1, 1, 0)</f>
        <v>0</v>
      </c>
      <c r="BU2235" s="337" t="s">
        <v>7965</v>
      </c>
      <c r="BV2235" s="340">
        <v>46121</v>
      </c>
      <c r="BW2235" s="85"/>
      <c r="BX2235" s="85"/>
      <c r="BY2235" s="85"/>
      <c r="BZ2235" s="87">
        <f t="shared" si="695"/>
        <v>13</v>
      </c>
      <c r="CA2235" s="85"/>
      <c r="CB2235" s="88">
        <f t="shared" si="696"/>
        <v>15</v>
      </c>
      <c r="CC2235" s="89"/>
      <c r="CE2235" s="87">
        <f t="shared" si="694"/>
        <v>4</v>
      </c>
      <c r="CF2235" s="173">
        <v>6300240</v>
      </c>
      <c r="CG2235" s="173">
        <v>3937650</v>
      </c>
      <c r="CH2235" s="173">
        <v>10237890</v>
      </c>
      <c r="CI2235" s="397">
        <v>26251</v>
      </c>
      <c r="CJ2235" s="87">
        <f t="shared" si="687"/>
        <v>3</v>
      </c>
      <c r="CK2235" s="87">
        <f t="shared" si="688"/>
        <v>14</v>
      </c>
      <c r="CL2235" s="22" t="s">
        <v>6198</v>
      </c>
      <c r="CM2235" s="22" t="str">
        <f t="shared" si="700"/>
        <v>1C26TAA^26827</v>
      </c>
    </row>
    <row r="2236" spans="1:91" ht="14.45" customHeight="1" x14ac:dyDescent="0.25">
      <c r="A2236" s="183"/>
      <c r="B2236" s="260" t="s">
        <v>102</v>
      </c>
      <c r="C2236" s="301" t="s">
        <v>7978</v>
      </c>
      <c r="D2236" s="265">
        <v>145778304</v>
      </c>
      <c r="E2236" s="241">
        <v>5320008233</v>
      </c>
      <c r="F2236" s="231">
        <v>46109</v>
      </c>
      <c r="G2236" s="265" t="s">
        <v>1280</v>
      </c>
      <c r="H2236" s="265" t="s">
        <v>2963</v>
      </c>
      <c r="I2236" s="265" t="s">
        <v>105</v>
      </c>
      <c r="J2236" s="265" t="s">
        <v>1161</v>
      </c>
      <c r="K2236" s="265" t="s">
        <v>242</v>
      </c>
      <c r="L2236" s="231">
        <v>46125</v>
      </c>
      <c r="M2236" s="265">
        <v>40</v>
      </c>
      <c r="N2236" s="168" t="s">
        <v>7979</v>
      </c>
      <c r="O2236" s="168" t="s">
        <v>7980</v>
      </c>
      <c r="P2236" s="85">
        <v>2830051024</v>
      </c>
      <c r="Q2236" s="231">
        <v>46112</v>
      </c>
      <c r="R2236" s="241">
        <v>1209398341</v>
      </c>
      <c r="S2236" s="241">
        <v>224390097</v>
      </c>
      <c r="T2236" s="231">
        <v>46112</v>
      </c>
      <c r="U2236" s="356">
        <v>10775.273999999999</v>
      </c>
      <c r="V2236" s="356">
        <v>10334.732</v>
      </c>
      <c r="W2236" s="241">
        <v>13</v>
      </c>
      <c r="X2236" s="241">
        <v>6</v>
      </c>
      <c r="Y2236" s="270" t="s">
        <v>7981</v>
      </c>
      <c r="Z2236" s="241" t="s">
        <v>258</v>
      </c>
      <c r="AA2236" s="85" t="s">
        <v>631</v>
      </c>
      <c r="AB2236" s="241" t="s">
        <v>7964</v>
      </c>
      <c r="AC2236" s="301" t="s">
        <v>7978</v>
      </c>
      <c r="AD2236" s="75" t="s">
        <v>113</v>
      </c>
      <c r="AE2236" s="134">
        <v>46119</v>
      </c>
      <c r="AF2236" s="130">
        <v>46116.666666666664</v>
      </c>
      <c r="AG2236" s="130">
        <v>46115.625</v>
      </c>
      <c r="AH2236" s="130">
        <v>46115.625</v>
      </c>
      <c r="AI2236" s="134">
        <v>46114</v>
      </c>
      <c r="AJ2236" s="134">
        <v>46118</v>
      </c>
      <c r="AK2236" s="134">
        <v>46118</v>
      </c>
      <c r="AL2236" s="231">
        <v>46116</v>
      </c>
      <c r="AM2236" s="231">
        <v>46119</v>
      </c>
      <c r="AN2236" s="134">
        <v>46120</v>
      </c>
      <c r="AO2236" s="81" t="s">
        <v>121</v>
      </c>
      <c r="AP2236" s="81" t="s">
        <v>121</v>
      </c>
      <c r="AQ2236" s="81" t="s">
        <v>121</v>
      </c>
      <c r="AR2236" s="81" t="s">
        <v>121</v>
      </c>
      <c r="AS2236" s="81" t="s">
        <v>121</v>
      </c>
      <c r="AT2236" s="81" t="s">
        <v>121</v>
      </c>
      <c r="AU2236" s="82" t="s">
        <v>6196</v>
      </c>
      <c r="AV2236" s="297">
        <v>46112</v>
      </c>
      <c r="AW2236" s="75" t="str">
        <f>_xlfn.XLOOKUP(D2236,'[1]OPS Loading report'!$E:$E,'[1]OPS Loading report'!$G:$G)</f>
        <v>REGU5213732</v>
      </c>
      <c r="AX2236" s="75" t="str">
        <f>_xlfn.XLOOKUP(D2236,'[1]OPS Loading report'!$E:$E,'[1]OPS Loading report'!$H:$H)</f>
        <v>VNSGN2534389</v>
      </c>
      <c r="AY2236" s="85"/>
      <c r="AZ2236" s="271"/>
      <c r="BA2236" s="85"/>
      <c r="BB2236" s="85"/>
      <c r="BC2236" s="85"/>
      <c r="BD2236" s="85"/>
      <c r="BE2236" s="85"/>
      <c r="BF2236" s="85"/>
      <c r="BG2236" s="85"/>
      <c r="BH2236" s="85"/>
      <c r="BI2236" s="85"/>
      <c r="BJ2236" s="85"/>
      <c r="BK2236" s="85"/>
      <c r="BL2236" s="85"/>
      <c r="BM2236" s="85"/>
      <c r="BN2236" s="85"/>
      <c r="BO2236" s="85"/>
      <c r="BP2236" s="85"/>
      <c r="BQ2236" s="85"/>
      <c r="BR2236" s="85"/>
      <c r="BS2236" s="85"/>
      <c r="BT2236" s="75">
        <f>IF(COUNTIF($C$3:C2236, C2236)=1, 1, 0)</f>
        <v>1</v>
      </c>
      <c r="BU2236" s="337" t="s">
        <v>7982</v>
      </c>
      <c r="BV2236" s="340">
        <v>46121</v>
      </c>
      <c r="BW2236" s="85"/>
      <c r="BX2236" s="85"/>
      <c r="BY2236" s="85"/>
      <c r="BZ2236" s="87">
        <f t="shared" si="695"/>
        <v>13</v>
      </c>
      <c r="CA2236" s="85"/>
      <c r="CB2236" s="88">
        <f t="shared" si="696"/>
        <v>15</v>
      </c>
      <c r="CC2236" s="89"/>
      <c r="CE2236" s="87">
        <f t="shared" si="694"/>
        <v>4</v>
      </c>
      <c r="CF2236" s="173">
        <v>6300240</v>
      </c>
      <c r="CG2236" s="173">
        <v>3937650</v>
      </c>
      <c r="CH2236" s="173">
        <v>10237890</v>
      </c>
      <c r="CI2236" s="397">
        <v>26251</v>
      </c>
      <c r="CJ2236" s="87">
        <f t="shared" si="687"/>
        <v>3</v>
      </c>
      <c r="CK2236" s="87">
        <f t="shared" si="688"/>
        <v>14</v>
      </c>
      <c r="CL2236" s="22" t="s">
        <v>6198</v>
      </c>
      <c r="CM2236" s="22" t="str">
        <f t="shared" si="700"/>
        <v>1C26TAA^26828</v>
      </c>
    </row>
    <row r="2237" spans="1:91" ht="14.45" customHeight="1" x14ac:dyDescent="0.25">
      <c r="A2237" s="183"/>
      <c r="B2237" s="260" t="s">
        <v>102</v>
      </c>
      <c r="C2237" s="301" t="s">
        <v>7978</v>
      </c>
      <c r="D2237" s="265">
        <v>145800549</v>
      </c>
      <c r="E2237" s="241">
        <v>5320008233</v>
      </c>
      <c r="F2237" s="231">
        <v>46109</v>
      </c>
      <c r="G2237" s="265" t="s">
        <v>1280</v>
      </c>
      <c r="H2237" s="265" t="s">
        <v>2963</v>
      </c>
      <c r="I2237" s="265" t="s">
        <v>105</v>
      </c>
      <c r="J2237" s="265" t="s">
        <v>1161</v>
      </c>
      <c r="K2237" s="265" t="s">
        <v>242</v>
      </c>
      <c r="L2237" s="231">
        <v>46132</v>
      </c>
      <c r="M2237" s="485">
        <v>0</v>
      </c>
      <c r="N2237" s="168" t="s">
        <v>7979</v>
      </c>
      <c r="O2237" s="168" t="s">
        <v>7980</v>
      </c>
      <c r="P2237" s="339">
        <v>2830051025</v>
      </c>
      <c r="Q2237" s="231">
        <v>46112</v>
      </c>
      <c r="R2237" s="241">
        <v>1209398342</v>
      </c>
      <c r="S2237" s="241">
        <v>224390099</v>
      </c>
      <c r="T2237" s="231">
        <v>46112</v>
      </c>
      <c r="U2237" s="241">
        <v>266.33300000000003</v>
      </c>
      <c r="V2237" s="241">
        <v>257.012</v>
      </c>
      <c r="W2237" s="241">
        <v>1</v>
      </c>
      <c r="X2237" s="241">
        <v>0</v>
      </c>
      <c r="Y2237" s="270" t="s">
        <v>7981</v>
      </c>
      <c r="Z2237" s="241" t="s">
        <v>258</v>
      </c>
      <c r="AA2237" s="85" t="s">
        <v>631</v>
      </c>
      <c r="AB2237" s="241" t="s">
        <v>7964</v>
      </c>
      <c r="AC2237" s="301" t="s">
        <v>7978</v>
      </c>
      <c r="AD2237" s="75" t="s">
        <v>113</v>
      </c>
      <c r="AE2237" s="134">
        <v>46119</v>
      </c>
      <c r="AF2237" s="130">
        <v>46116.666666666664</v>
      </c>
      <c r="AG2237" s="130">
        <v>46115.625</v>
      </c>
      <c r="AH2237" s="130">
        <v>46115.625</v>
      </c>
      <c r="AI2237" s="134">
        <v>46114</v>
      </c>
      <c r="AJ2237" s="134">
        <v>46118</v>
      </c>
      <c r="AK2237" s="134">
        <v>46118</v>
      </c>
      <c r="AL2237" s="231">
        <v>46116</v>
      </c>
      <c r="AM2237" s="231">
        <v>46119</v>
      </c>
      <c r="AN2237" s="134">
        <v>46120</v>
      </c>
      <c r="AO2237" s="81" t="s">
        <v>121</v>
      </c>
      <c r="AP2237" s="81" t="s">
        <v>121</v>
      </c>
      <c r="AQ2237" s="81" t="s">
        <v>121</v>
      </c>
      <c r="AR2237" s="81" t="s">
        <v>121</v>
      </c>
      <c r="AS2237" s="81" t="s">
        <v>121</v>
      </c>
      <c r="AT2237" s="81" t="s">
        <v>121</v>
      </c>
      <c r="AU2237" s="82" t="s">
        <v>6196</v>
      </c>
      <c r="AV2237" s="297">
        <v>46112</v>
      </c>
      <c r="AW2237" s="75">
        <f>_xlfn.XLOOKUP(D2237,'[1]OPS Loading report'!$E:$E,'[1]OPS Loading report'!$G:$G)</f>
        <v>0</v>
      </c>
      <c r="AX2237" s="75">
        <f>_xlfn.XLOOKUP(D2237,'[1]OPS Loading report'!$E:$E,'[1]OPS Loading report'!$H:$H)</f>
        <v>0</v>
      </c>
      <c r="AY2237" s="85"/>
      <c r="AZ2237" s="271"/>
      <c r="BA2237" s="85"/>
      <c r="BB2237" s="85"/>
      <c r="BC2237" s="85"/>
      <c r="BD2237" s="85"/>
      <c r="BE2237" s="85"/>
      <c r="BF2237" s="85"/>
      <c r="BG2237" s="85"/>
      <c r="BH2237" s="85"/>
      <c r="BI2237" s="85"/>
      <c r="BJ2237" s="85"/>
      <c r="BK2237" s="85"/>
      <c r="BL2237" s="85"/>
      <c r="BM2237" s="85"/>
      <c r="BN2237" s="85"/>
      <c r="BO2237" s="85"/>
      <c r="BP2237" s="85"/>
      <c r="BQ2237" s="85"/>
      <c r="BR2237" s="85"/>
      <c r="BS2237" s="85"/>
      <c r="BT2237" s="75"/>
      <c r="BU2237" s="556">
        <v>26828</v>
      </c>
      <c r="BV2237" s="343">
        <v>46121</v>
      </c>
      <c r="BW2237" s="168"/>
      <c r="BX2237" s="85"/>
      <c r="BY2237" s="85"/>
      <c r="BZ2237" s="87">
        <f t="shared" si="695"/>
        <v>13</v>
      </c>
      <c r="CA2237" s="85"/>
      <c r="CB2237" s="88">
        <f t="shared" si="696"/>
        <v>15</v>
      </c>
      <c r="CC2237" s="89"/>
      <c r="CE2237" s="87"/>
      <c r="CF2237" s="173">
        <v>6300240</v>
      </c>
      <c r="CG2237" s="173">
        <v>3937650</v>
      </c>
      <c r="CH2237" s="173">
        <v>10237890</v>
      </c>
      <c r="CI2237" s="397">
        <v>26251</v>
      </c>
      <c r="CJ2237" s="87">
        <f t="shared" si="687"/>
        <v>3</v>
      </c>
      <c r="CK2237" s="87">
        <f t="shared" si="688"/>
        <v>14</v>
      </c>
      <c r="CL2237" s="22" t="s">
        <v>6198</v>
      </c>
      <c r="CM2237" s="22" t="str">
        <f t="shared" si="700"/>
        <v>1C26TAA^26828</v>
      </c>
    </row>
    <row r="2238" spans="1:91" ht="14.45" customHeight="1" x14ac:dyDescent="0.25">
      <c r="A2238" s="183"/>
      <c r="B2238" s="260" t="s">
        <v>102</v>
      </c>
      <c r="C2238" s="301">
        <v>267242996</v>
      </c>
      <c r="D2238" s="265">
        <v>145672542</v>
      </c>
      <c r="E2238" s="241">
        <v>5320008078</v>
      </c>
      <c r="F2238" s="231">
        <v>46108</v>
      </c>
      <c r="G2238" s="265" t="s">
        <v>3719</v>
      </c>
      <c r="H2238" s="265" t="s">
        <v>2963</v>
      </c>
      <c r="I2238" s="265" t="s">
        <v>105</v>
      </c>
      <c r="J2238" s="265" t="s">
        <v>1161</v>
      </c>
      <c r="K2238" s="265" t="s">
        <v>242</v>
      </c>
      <c r="L2238" s="231">
        <v>46126</v>
      </c>
      <c r="M2238" s="485">
        <v>0</v>
      </c>
      <c r="N2238" s="85" t="s">
        <v>7983</v>
      </c>
      <c r="O2238" s="85" t="s">
        <v>7984</v>
      </c>
      <c r="P2238" s="339">
        <v>2830050831</v>
      </c>
      <c r="Q2238" s="231">
        <v>46108</v>
      </c>
      <c r="R2238" s="241">
        <v>1209397505</v>
      </c>
      <c r="S2238" s="241">
        <v>224382698</v>
      </c>
      <c r="T2238" s="231">
        <v>46108</v>
      </c>
      <c r="U2238" s="261">
        <v>3008.57</v>
      </c>
      <c r="V2238" s="261">
        <v>2923.3180000000002</v>
      </c>
      <c r="W2238" s="241">
        <v>4</v>
      </c>
      <c r="X2238" s="241">
        <v>3</v>
      </c>
      <c r="Y2238" s="270">
        <v>267243055</v>
      </c>
      <c r="Z2238" s="241" t="s">
        <v>110</v>
      </c>
      <c r="AA2238" s="85" t="s">
        <v>7251</v>
      </c>
      <c r="AB2238" s="241" t="s">
        <v>5932</v>
      </c>
      <c r="AC2238" s="270">
        <v>267242996</v>
      </c>
      <c r="AD2238" s="75" t="s">
        <v>113</v>
      </c>
      <c r="AE2238" s="231">
        <v>46114</v>
      </c>
      <c r="AF2238" s="375">
        <v>46112.375</v>
      </c>
      <c r="AG2238" s="375">
        <v>46111.333333333336</v>
      </c>
      <c r="AH2238" s="375">
        <v>46111.333333333336</v>
      </c>
      <c r="AI2238" s="231">
        <v>46111</v>
      </c>
      <c r="AJ2238" s="231">
        <v>46114</v>
      </c>
      <c r="AK2238" s="231"/>
      <c r="AL2238" s="231">
        <v>46117</v>
      </c>
      <c r="AM2238" s="241"/>
      <c r="AN2238" s="231">
        <v>46117</v>
      </c>
      <c r="AO2238" s="81" t="s">
        <v>121</v>
      </c>
      <c r="AP2238" s="81" t="s">
        <v>121</v>
      </c>
      <c r="AQ2238" s="81" t="s">
        <v>121</v>
      </c>
      <c r="AR2238" s="81" t="s">
        <v>121</v>
      </c>
      <c r="AS2238" s="81" t="s">
        <v>121</v>
      </c>
      <c r="AT2238" s="81" t="s">
        <v>121</v>
      </c>
      <c r="AU2238" s="82" t="s">
        <v>6196</v>
      </c>
      <c r="AV2238" s="297">
        <v>46108</v>
      </c>
      <c r="AW2238" s="75">
        <f>_xlfn.XLOOKUP(D2238,'[1]OPS Loading report'!$E:$E,'[1]OPS Loading report'!$G:$G)</f>
        <v>0</v>
      </c>
      <c r="AX2238" s="75">
        <f>_xlfn.XLOOKUP(D2238,'[1]OPS Loading report'!$E:$E,'[1]OPS Loading report'!$H:$H)</f>
        <v>0</v>
      </c>
      <c r="AY2238" s="85"/>
      <c r="AZ2238" s="271"/>
      <c r="BA2238" s="85"/>
      <c r="BB2238" s="85"/>
      <c r="BC2238" s="85"/>
      <c r="BD2238" s="85"/>
      <c r="BE2238" s="85"/>
      <c r="BF2238" s="85"/>
      <c r="BG2238" s="85"/>
      <c r="BH2238" s="85"/>
      <c r="BI2238" s="85"/>
      <c r="BJ2238" s="85"/>
      <c r="BK2238" s="85"/>
      <c r="BL2238" s="85"/>
      <c r="BM2238" s="85"/>
      <c r="BN2238" s="85"/>
      <c r="BO2238" s="85"/>
      <c r="BP2238" s="85"/>
      <c r="BQ2238" s="85"/>
      <c r="BR2238" s="85"/>
      <c r="BS2238" s="85"/>
      <c r="BT2238" s="69">
        <f>IF(COUNTIF($C$3:C2238, C2238)=1, 1, 0)</f>
        <v>0</v>
      </c>
      <c r="BU2238" s="398">
        <v>150488</v>
      </c>
      <c r="BV2238" s="340">
        <v>46129</v>
      </c>
      <c r="BW2238" s="85"/>
      <c r="BX2238" s="339"/>
      <c r="BY2238" s="85"/>
      <c r="BZ2238" s="87">
        <f t="shared" si="695"/>
        <v>13</v>
      </c>
      <c r="CA2238" s="85" t="s">
        <v>7254</v>
      </c>
      <c r="CB2238" s="88">
        <f t="shared" si="696"/>
        <v>16</v>
      </c>
      <c r="CC2238" s="89"/>
      <c r="CE2238" s="87">
        <f t="shared" ref="CE2238:CE2301" si="701">IF(AD2238="Sea waybill", IF(AK2238&lt;&gt;0, MONTH(AK2238), IF(AJ2238&gt;AI2238, MONTH(AJ2238), MONTH(AI2238))),"")</f>
        <v>4</v>
      </c>
      <c r="CF2238" s="173"/>
      <c r="CG2238" s="173"/>
      <c r="CH2238" s="173"/>
      <c r="CI2238" s="85"/>
      <c r="CJ2238" s="87">
        <f t="shared" si="687"/>
        <v>3</v>
      </c>
      <c r="CK2238" s="87">
        <f t="shared" si="688"/>
        <v>13</v>
      </c>
      <c r="CL2238" s="22" t="s">
        <v>6198</v>
      </c>
      <c r="CM2238" s="22" t="str">
        <f t="shared" si="700"/>
        <v>1C26TML^150488</v>
      </c>
    </row>
    <row r="2239" spans="1:91" ht="14.45" customHeight="1" x14ac:dyDescent="0.25">
      <c r="A2239" s="183"/>
      <c r="B2239" s="260" t="s">
        <v>102</v>
      </c>
      <c r="C2239" s="301">
        <v>267242996</v>
      </c>
      <c r="D2239" s="265">
        <v>145731537</v>
      </c>
      <c r="E2239" s="241">
        <v>5320008078</v>
      </c>
      <c r="F2239" s="231">
        <v>46108</v>
      </c>
      <c r="G2239" s="265" t="s">
        <v>1159</v>
      </c>
      <c r="H2239" s="265" t="s">
        <v>2963</v>
      </c>
      <c r="I2239" s="265" t="s">
        <v>105</v>
      </c>
      <c r="J2239" s="265" t="s">
        <v>1161</v>
      </c>
      <c r="K2239" s="265" t="s">
        <v>242</v>
      </c>
      <c r="L2239" s="231">
        <v>46123</v>
      </c>
      <c r="M2239" s="485">
        <v>40</v>
      </c>
      <c r="N2239" s="85" t="s">
        <v>7983</v>
      </c>
      <c r="O2239" s="85" t="s">
        <v>7984</v>
      </c>
      <c r="P2239" s="339">
        <v>2830050832</v>
      </c>
      <c r="Q2239" s="231">
        <v>46108</v>
      </c>
      <c r="R2239" s="241">
        <v>1209397506</v>
      </c>
      <c r="S2239" s="241">
        <v>224382682</v>
      </c>
      <c r="T2239" s="231">
        <v>46108</v>
      </c>
      <c r="U2239" s="261">
        <v>7503.741</v>
      </c>
      <c r="V2239" s="261">
        <v>7032.223</v>
      </c>
      <c r="W2239" s="241">
        <v>11</v>
      </c>
      <c r="X2239" s="241">
        <v>99</v>
      </c>
      <c r="Y2239" s="270">
        <v>267243055</v>
      </c>
      <c r="Z2239" s="241" t="s">
        <v>110</v>
      </c>
      <c r="AA2239" s="85" t="s">
        <v>7251</v>
      </c>
      <c r="AB2239" s="241" t="s">
        <v>5932</v>
      </c>
      <c r="AC2239" s="270">
        <v>267242996</v>
      </c>
      <c r="AD2239" s="75" t="s">
        <v>113</v>
      </c>
      <c r="AE2239" s="231">
        <v>46114</v>
      </c>
      <c r="AF2239" s="375">
        <v>46112.375</v>
      </c>
      <c r="AG2239" s="375">
        <v>46111.333333333336</v>
      </c>
      <c r="AH2239" s="375">
        <v>46111.333333333336</v>
      </c>
      <c r="AI2239" s="231">
        <v>46111</v>
      </c>
      <c r="AJ2239" s="231">
        <v>46114</v>
      </c>
      <c r="AK2239" s="231"/>
      <c r="AL2239" s="231">
        <v>46117</v>
      </c>
      <c r="AM2239" s="241"/>
      <c r="AN2239" s="231">
        <v>46117</v>
      </c>
      <c r="AO2239" s="81" t="s">
        <v>121</v>
      </c>
      <c r="AP2239" s="81" t="s">
        <v>121</v>
      </c>
      <c r="AQ2239" s="81" t="s">
        <v>121</v>
      </c>
      <c r="AR2239" s="81" t="s">
        <v>121</v>
      </c>
      <c r="AS2239" s="81" t="s">
        <v>121</v>
      </c>
      <c r="AT2239" s="81" t="s">
        <v>121</v>
      </c>
      <c r="AU2239" s="82" t="s">
        <v>6196</v>
      </c>
      <c r="AV2239" s="297">
        <v>46108</v>
      </c>
      <c r="AW2239" s="75" t="str">
        <f>_xlfn.XLOOKUP(D2239,'[1]OPS Loading report'!$E:$E,'[1]OPS Loading report'!$G:$G)</f>
        <v>GCXU6279195</v>
      </c>
      <c r="AX2239" s="75" t="str">
        <f>_xlfn.XLOOKUP(D2239,'[1]OPS Loading report'!$E:$E,'[1]OPS Loading report'!$H:$H)</f>
        <v>ML-VN1329864</v>
      </c>
      <c r="AY2239" s="85"/>
      <c r="AZ2239" s="271"/>
      <c r="BA2239" s="85"/>
      <c r="BB2239" s="85"/>
      <c r="BC2239" s="85"/>
      <c r="BD2239" s="85"/>
      <c r="BE2239" s="85"/>
      <c r="BF2239" s="85"/>
      <c r="BG2239" s="85"/>
      <c r="BH2239" s="85"/>
      <c r="BI2239" s="85"/>
      <c r="BJ2239" s="85"/>
      <c r="BK2239" s="85"/>
      <c r="BL2239" s="85"/>
      <c r="BM2239" s="85"/>
      <c r="BN2239" s="85"/>
      <c r="BO2239" s="85"/>
      <c r="BP2239" s="85"/>
      <c r="BQ2239" s="85"/>
      <c r="BR2239" s="85"/>
      <c r="BS2239" s="85"/>
      <c r="BT2239" s="69">
        <f>IF(COUNTIF($C$3:C2239, C2239)=1, 1, 0)</f>
        <v>0</v>
      </c>
      <c r="BU2239" s="398">
        <v>150488</v>
      </c>
      <c r="BV2239" s="340">
        <v>46129</v>
      </c>
      <c r="BW2239" s="85"/>
      <c r="BX2239" s="339"/>
      <c r="BY2239" s="85"/>
      <c r="BZ2239" s="87">
        <f t="shared" si="695"/>
        <v>13</v>
      </c>
      <c r="CA2239" s="85" t="s">
        <v>7254</v>
      </c>
      <c r="CB2239" s="88">
        <f t="shared" si="696"/>
        <v>16</v>
      </c>
      <c r="CC2239" s="89"/>
      <c r="CE2239" s="87">
        <f t="shared" si="701"/>
        <v>4</v>
      </c>
      <c r="CF2239" s="173">
        <v>4063264</v>
      </c>
      <c r="CG2239" s="173">
        <v>3047448</v>
      </c>
      <c r="CH2239" s="173">
        <v>7110712</v>
      </c>
      <c r="CI2239" s="173">
        <v>26732</v>
      </c>
      <c r="CJ2239" s="87">
        <f t="shared" si="687"/>
        <v>3</v>
      </c>
      <c r="CK2239" s="87">
        <f t="shared" si="688"/>
        <v>13</v>
      </c>
      <c r="CL2239" s="22" t="s">
        <v>6198</v>
      </c>
      <c r="CM2239" s="22" t="str">
        <f t="shared" si="700"/>
        <v>1C26TML^150488</v>
      </c>
    </row>
    <row r="2240" spans="1:91" ht="14.45" customHeight="1" x14ac:dyDescent="0.25">
      <c r="A2240" s="183"/>
      <c r="B2240" s="260" t="s">
        <v>102</v>
      </c>
      <c r="C2240" s="301">
        <v>267242996</v>
      </c>
      <c r="D2240" s="265">
        <v>145762848</v>
      </c>
      <c r="E2240" s="241">
        <v>5320008084</v>
      </c>
      <c r="F2240" s="231">
        <v>46108</v>
      </c>
      <c r="G2240" s="265" t="s">
        <v>1274</v>
      </c>
      <c r="H2240" s="265" t="s">
        <v>2963</v>
      </c>
      <c r="I2240" s="265" t="s">
        <v>105</v>
      </c>
      <c r="J2240" s="265" t="s">
        <v>4461</v>
      </c>
      <c r="K2240" s="265" t="s">
        <v>242</v>
      </c>
      <c r="L2240" s="231">
        <v>46121</v>
      </c>
      <c r="M2240" s="485">
        <v>40</v>
      </c>
      <c r="N2240" s="85" t="s">
        <v>7985</v>
      </c>
      <c r="O2240" s="85" t="s">
        <v>7986</v>
      </c>
      <c r="P2240" s="339">
        <v>2830050833</v>
      </c>
      <c r="Q2240" s="231">
        <v>46108</v>
      </c>
      <c r="R2240" s="241">
        <v>1209397635</v>
      </c>
      <c r="S2240" s="241">
        <v>224382393</v>
      </c>
      <c r="T2240" s="231">
        <v>46108</v>
      </c>
      <c r="U2240" s="261">
        <v>5023.9809999999998</v>
      </c>
      <c r="V2240" s="261">
        <v>4858.7420000000002</v>
      </c>
      <c r="W2240" s="241">
        <v>7</v>
      </c>
      <c r="X2240" s="241">
        <v>2</v>
      </c>
      <c r="Y2240" s="270">
        <v>267243257</v>
      </c>
      <c r="Z2240" s="241" t="s">
        <v>110</v>
      </c>
      <c r="AA2240" s="85" t="s">
        <v>7251</v>
      </c>
      <c r="AB2240" s="241" t="s">
        <v>5932</v>
      </c>
      <c r="AC2240" s="270">
        <v>267242996</v>
      </c>
      <c r="AD2240" s="75" t="s">
        <v>113</v>
      </c>
      <c r="AE2240" s="231">
        <v>46114</v>
      </c>
      <c r="AF2240" s="375">
        <v>46112.375</v>
      </c>
      <c r="AG2240" s="375">
        <v>46111.333333333336</v>
      </c>
      <c r="AH2240" s="375">
        <v>46111.333333333336</v>
      </c>
      <c r="AI2240" s="231">
        <v>46111</v>
      </c>
      <c r="AJ2240" s="231">
        <v>46114</v>
      </c>
      <c r="AK2240" s="231"/>
      <c r="AL2240" s="231">
        <v>46117</v>
      </c>
      <c r="AM2240" s="241"/>
      <c r="AN2240" s="231">
        <v>46117</v>
      </c>
      <c r="AO2240" s="81" t="s">
        <v>121</v>
      </c>
      <c r="AP2240" s="81" t="s">
        <v>121</v>
      </c>
      <c r="AQ2240" s="81" t="s">
        <v>121</v>
      </c>
      <c r="AR2240" s="81" t="s">
        <v>121</v>
      </c>
      <c r="AS2240" s="81" t="s">
        <v>121</v>
      </c>
      <c r="AT2240" s="81" t="s">
        <v>121</v>
      </c>
      <c r="AU2240" s="82" t="s">
        <v>6196</v>
      </c>
      <c r="AV2240" s="297">
        <v>46108</v>
      </c>
      <c r="AW2240" s="75" t="str">
        <f>_xlfn.XLOOKUP(D2240,'[1]OPS Loading report'!$E:$E,'[1]OPS Loading report'!$G:$G)</f>
        <v>CAAU7297121</v>
      </c>
      <c r="AX2240" s="75" t="str">
        <f>_xlfn.XLOOKUP(D2240,'[1]OPS Loading report'!$E:$E,'[1]OPS Loading report'!$H:$H)</f>
        <v>ML-VN1326191</v>
      </c>
      <c r="AY2240" s="85"/>
      <c r="AZ2240" s="271"/>
      <c r="BA2240" s="85"/>
      <c r="BB2240" s="85"/>
      <c r="BC2240" s="85"/>
      <c r="BD2240" s="85"/>
      <c r="BE2240" s="85"/>
      <c r="BF2240" s="85"/>
      <c r="BG2240" s="85"/>
      <c r="BH2240" s="85"/>
      <c r="BI2240" s="85"/>
      <c r="BJ2240" s="85"/>
      <c r="BK2240" s="85"/>
      <c r="BL2240" s="85"/>
      <c r="BM2240" s="85"/>
      <c r="BN2240" s="85"/>
      <c r="BO2240" s="85"/>
      <c r="BP2240" s="85"/>
      <c r="BQ2240" s="85"/>
      <c r="BR2240" s="85"/>
      <c r="BS2240" s="85"/>
      <c r="BT2240" s="69">
        <f>IF(COUNTIF($C$3:C2240, C2240)=1, 1, 0)</f>
        <v>0</v>
      </c>
      <c r="BU2240" s="398">
        <v>150488</v>
      </c>
      <c r="BV2240" s="340">
        <v>46129</v>
      </c>
      <c r="BW2240" s="85"/>
      <c r="BX2240" s="339"/>
      <c r="BY2240" s="85"/>
      <c r="BZ2240" s="87">
        <f t="shared" si="695"/>
        <v>13</v>
      </c>
      <c r="CA2240" s="85" t="s">
        <v>7254</v>
      </c>
      <c r="CB2240" s="88">
        <f t="shared" si="696"/>
        <v>16</v>
      </c>
      <c r="CC2240" s="89"/>
      <c r="CE2240" s="87">
        <f t="shared" si="701"/>
        <v>4</v>
      </c>
      <c r="CF2240" s="173">
        <v>4063264</v>
      </c>
      <c r="CG2240" s="173">
        <v>3047448</v>
      </c>
      <c r="CH2240" s="173">
        <v>7110712</v>
      </c>
      <c r="CI2240" s="173">
        <v>26732</v>
      </c>
      <c r="CJ2240" s="87">
        <f t="shared" si="687"/>
        <v>3</v>
      </c>
      <c r="CK2240" s="87">
        <f t="shared" si="688"/>
        <v>13</v>
      </c>
      <c r="CL2240" s="22" t="s">
        <v>6198</v>
      </c>
      <c r="CM2240" s="22" t="str">
        <f t="shared" si="700"/>
        <v>1C26TML^150488</v>
      </c>
    </row>
    <row r="2241" spans="1:91" ht="14.45" customHeight="1" x14ac:dyDescent="0.25">
      <c r="A2241" s="183"/>
      <c r="B2241" s="260" t="s">
        <v>102</v>
      </c>
      <c r="C2241" s="301">
        <v>267242996</v>
      </c>
      <c r="D2241" s="265">
        <v>145762920</v>
      </c>
      <c r="E2241" s="241">
        <v>5320008084</v>
      </c>
      <c r="F2241" s="231">
        <v>46108</v>
      </c>
      <c r="G2241" s="265" t="s">
        <v>1274</v>
      </c>
      <c r="H2241" s="265" t="s">
        <v>2963</v>
      </c>
      <c r="I2241" s="265" t="s">
        <v>105</v>
      </c>
      <c r="J2241" s="265" t="s">
        <v>4461</v>
      </c>
      <c r="K2241" s="265" t="s">
        <v>242</v>
      </c>
      <c r="L2241" s="231">
        <v>46122</v>
      </c>
      <c r="M2241" s="485">
        <v>0</v>
      </c>
      <c r="N2241" s="85" t="s">
        <v>7985</v>
      </c>
      <c r="O2241" s="85" t="s">
        <v>7986</v>
      </c>
      <c r="P2241" s="339">
        <v>2830050834</v>
      </c>
      <c r="Q2241" s="231">
        <v>46108</v>
      </c>
      <c r="R2241" s="241">
        <v>1209397637</v>
      </c>
      <c r="S2241" s="241">
        <v>224382399</v>
      </c>
      <c r="T2241" s="231">
        <v>46108</v>
      </c>
      <c r="U2241" s="261">
        <v>9848.9760000000006</v>
      </c>
      <c r="V2241" s="261">
        <v>9481.6209999999992</v>
      </c>
      <c r="W2241" s="241">
        <v>11</v>
      </c>
      <c r="X2241" s="241">
        <v>5</v>
      </c>
      <c r="Y2241" s="270">
        <v>267243257</v>
      </c>
      <c r="Z2241" s="241" t="s">
        <v>110</v>
      </c>
      <c r="AA2241" s="85" t="s">
        <v>7251</v>
      </c>
      <c r="AB2241" s="241" t="s">
        <v>5932</v>
      </c>
      <c r="AC2241" s="270">
        <v>267242996</v>
      </c>
      <c r="AD2241" s="75" t="s">
        <v>113</v>
      </c>
      <c r="AE2241" s="231">
        <v>46114</v>
      </c>
      <c r="AF2241" s="375">
        <v>46112.375</v>
      </c>
      <c r="AG2241" s="375">
        <v>46111.333333333336</v>
      </c>
      <c r="AH2241" s="375">
        <v>46111.333333333336</v>
      </c>
      <c r="AI2241" s="231">
        <v>46111</v>
      </c>
      <c r="AJ2241" s="231">
        <v>46114</v>
      </c>
      <c r="AK2241" s="231"/>
      <c r="AL2241" s="231">
        <v>46117</v>
      </c>
      <c r="AM2241" s="241"/>
      <c r="AN2241" s="231">
        <v>46117</v>
      </c>
      <c r="AO2241" s="81" t="s">
        <v>121</v>
      </c>
      <c r="AP2241" s="81" t="s">
        <v>121</v>
      </c>
      <c r="AQ2241" s="81" t="s">
        <v>121</v>
      </c>
      <c r="AR2241" s="81" t="s">
        <v>121</v>
      </c>
      <c r="AS2241" s="81" t="s">
        <v>121</v>
      </c>
      <c r="AT2241" s="81" t="s">
        <v>121</v>
      </c>
      <c r="AU2241" s="82" t="s">
        <v>6196</v>
      </c>
      <c r="AV2241" s="297">
        <v>46108</v>
      </c>
      <c r="AW2241" s="75">
        <f>_xlfn.XLOOKUP(D2241,'[1]OPS Loading report'!$E:$E,'[1]OPS Loading report'!$G:$G)</f>
        <v>0</v>
      </c>
      <c r="AX2241" s="75">
        <f>_xlfn.XLOOKUP(D2241,'[1]OPS Loading report'!$E:$E,'[1]OPS Loading report'!$H:$H)</f>
        <v>0</v>
      </c>
      <c r="AY2241" s="85"/>
      <c r="AZ2241" s="271"/>
      <c r="BA2241" s="85"/>
      <c r="BB2241" s="85"/>
      <c r="BC2241" s="85"/>
      <c r="BD2241" s="85"/>
      <c r="BE2241" s="85"/>
      <c r="BF2241" s="85"/>
      <c r="BG2241" s="85"/>
      <c r="BH2241" s="85"/>
      <c r="BI2241" s="85"/>
      <c r="BJ2241" s="85"/>
      <c r="BK2241" s="85"/>
      <c r="BL2241" s="85"/>
      <c r="BM2241" s="85"/>
      <c r="BN2241" s="85"/>
      <c r="BO2241" s="85"/>
      <c r="BP2241" s="85"/>
      <c r="BQ2241" s="85"/>
      <c r="BR2241" s="85"/>
      <c r="BS2241" s="85"/>
      <c r="BT2241" s="69">
        <f>IF(COUNTIF($C$3:C2241, C2241)=1, 1, 0)</f>
        <v>0</v>
      </c>
      <c r="BU2241" s="398">
        <v>150488</v>
      </c>
      <c r="BV2241" s="340">
        <v>46129</v>
      </c>
      <c r="BW2241" s="85"/>
      <c r="BX2241" s="339"/>
      <c r="BY2241" s="85"/>
      <c r="BZ2241" s="87">
        <f t="shared" si="695"/>
        <v>13</v>
      </c>
      <c r="CA2241" s="85" t="s">
        <v>7254</v>
      </c>
      <c r="CB2241" s="88">
        <f t="shared" si="696"/>
        <v>16</v>
      </c>
      <c r="CC2241" s="89"/>
      <c r="CE2241" s="87">
        <f t="shared" si="701"/>
        <v>4</v>
      </c>
      <c r="CF2241" s="173"/>
      <c r="CG2241" s="173"/>
      <c r="CH2241" s="173"/>
      <c r="CI2241" s="85"/>
      <c r="CJ2241" s="87">
        <f t="shared" si="687"/>
        <v>3</v>
      </c>
      <c r="CK2241" s="87">
        <f t="shared" si="688"/>
        <v>13</v>
      </c>
      <c r="CL2241" s="22" t="s">
        <v>6198</v>
      </c>
      <c r="CM2241" s="22" t="str">
        <f t="shared" si="700"/>
        <v>1C26TML^150488</v>
      </c>
    </row>
    <row r="2242" spans="1:91" ht="14.45" customHeight="1" x14ac:dyDescent="0.25">
      <c r="A2242" s="183"/>
      <c r="B2242" s="260" t="s">
        <v>102</v>
      </c>
      <c r="C2242" s="301">
        <v>267242772</v>
      </c>
      <c r="D2242" s="265">
        <v>145697125</v>
      </c>
      <c r="E2242" s="241"/>
      <c r="F2242" s="231">
        <v>46106</v>
      </c>
      <c r="G2242" s="265" t="s">
        <v>1247</v>
      </c>
      <c r="H2242" s="265" t="s">
        <v>2963</v>
      </c>
      <c r="I2242" s="265" t="s">
        <v>105</v>
      </c>
      <c r="J2242" s="265" t="s">
        <v>4461</v>
      </c>
      <c r="K2242" s="265" t="s">
        <v>242</v>
      </c>
      <c r="L2242" s="231">
        <v>46121</v>
      </c>
      <c r="M2242" s="265">
        <v>40</v>
      </c>
      <c r="N2242" s="392" t="s">
        <v>7987</v>
      </c>
      <c r="O2242" s="392" t="s">
        <v>7988</v>
      </c>
      <c r="P2242" s="85">
        <v>2830050744</v>
      </c>
      <c r="Q2242" s="231">
        <v>46107</v>
      </c>
      <c r="R2242" s="241">
        <v>1209397024</v>
      </c>
      <c r="S2242" s="241">
        <v>224371902</v>
      </c>
      <c r="T2242" s="231">
        <v>46107</v>
      </c>
      <c r="U2242" s="356">
        <v>19000.963</v>
      </c>
      <c r="V2242" s="356">
        <v>18286.748</v>
      </c>
      <c r="W2242" s="241">
        <v>19</v>
      </c>
      <c r="X2242" s="241">
        <v>15</v>
      </c>
      <c r="Y2242" s="270">
        <v>267243318</v>
      </c>
      <c r="Z2242" s="241" t="s">
        <v>110</v>
      </c>
      <c r="AA2242" s="85" t="s">
        <v>7251</v>
      </c>
      <c r="AB2242" s="241" t="s">
        <v>5932</v>
      </c>
      <c r="AC2242" s="301">
        <v>267242772</v>
      </c>
      <c r="AD2242" s="75" t="s">
        <v>113</v>
      </c>
      <c r="AE2242" s="231">
        <v>46114</v>
      </c>
      <c r="AF2242" s="375">
        <v>46112.375</v>
      </c>
      <c r="AG2242" s="375">
        <v>46111.333333333336</v>
      </c>
      <c r="AH2242" s="375">
        <v>46111.333333333336</v>
      </c>
      <c r="AI2242" s="231">
        <v>46111</v>
      </c>
      <c r="AJ2242" s="231">
        <v>46114</v>
      </c>
      <c r="AK2242" s="231">
        <v>46114</v>
      </c>
      <c r="AL2242" s="231">
        <v>46117</v>
      </c>
      <c r="AM2242" s="241"/>
      <c r="AN2242" s="231">
        <v>46117</v>
      </c>
      <c r="AO2242" s="81">
        <f t="shared" ref="AO2242:AO2247" si="702">IF(AH2242&lt;AG2242,IF(AH2242=0,"",AH2242-1),IF(AG2242=0,"",AG2242-1))</f>
        <v>46110.333333333336</v>
      </c>
      <c r="AP2242" s="81">
        <f t="shared" ref="AP2242:AP2247" si="703">IF(AH2242&lt;AG2242,IF(AH2242=0,"",AH2242),IF(AG2242=0,"",AG2242))</f>
        <v>46111.333333333336</v>
      </c>
      <c r="AQ2242" s="81">
        <f t="shared" ref="AQ2242:AQ2247" si="704">IF(AH2242&lt;AG2242,IF(AH2242=0,"",AH2242),IF(AG2242=0,"",AG2242))</f>
        <v>46111.333333333336</v>
      </c>
      <c r="AR2242" s="81">
        <f t="shared" ref="AR2242:AR2247" si="705">IF(AI2242=0,"",IF(AI2242&lt;AJ2242,AJ2242+1,AI2242+1))</f>
        <v>46115</v>
      </c>
      <c r="AS2242" s="81">
        <f t="shared" ref="AS2242:AS2247" si="706">IF(AI2242=0,"",IF(AE2242=0,IF(AJ2242=0,AI2242+2,AJ2242+2),AE2242+2))</f>
        <v>46116</v>
      </c>
      <c r="AT2242" s="81">
        <f t="shared" ref="AT2242:AT2247" si="707">IF(AI2242=0,"",IF(AI2242&lt;AJ2242,AJ2242+1,AI2242+1))</f>
        <v>46115</v>
      </c>
      <c r="AU2242" s="82" t="s">
        <v>6196</v>
      </c>
      <c r="AV2242" s="351">
        <v>46107</v>
      </c>
      <c r="AW2242" s="75" t="str">
        <f>_xlfn.XLOOKUP(D2242,'[1]OPS Loading report'!$E:$E,'[1]OPS Loading report'!$G:$G)</f>
        <v>GCXU6273474</v>
      </c>
      <c r="AX2242" s="75" t="str">
        <f>_xlfn.XLOOKUP(D2242,'[1]OPS Loading report'!$E:$E,'[1]OPS Loading report'!$H:$H)</f>
        <v>ML-VN1281643</v>
      </c>
      <c r="AY2242" s="85"/>
      <c r="AZ2242" s="271"/>
      <c r="BA2242" s="85"/>
      <c r="BB2242" s="85"/>
      <c r="BC2242" s="85"/>
      <c r="BD2242" s="85"/>
      <c r="BE2242" s="85"/>
      <c r="BF2242" s="85"/>
      <c r="BG2242" s="85"/>
      <c r="BH2242" s="85"/>
      <c r="BI2242" s="85"/>
      <c r="BJ2242" s="85"/>
      <c r="BK2242" s="85"/>
      <c r="BL2242" s="85"/>
      <c r="BM2242" s="85"/>
      <c r="BN2242" s="85"/>
      <c r="BO2242" s="85"/>
      <c r="BP2242" s="85"/>
      <c r="BQ2242" s="85"/>
      <c r="BR2242" s="85"/>
      <c r="BS2242" s="85"/>
      <c r="BT2242" s="69">
        <f>IF(COUNTIF($C$3:C2242, C2242)=1, 1, 0)</f>
        <v>0</v>
      </c>
      <c r="BU2242" s="557">
        <v>150492</v>
      </c>
      <c r="BV2242" s="489">
        <v>46129</v>
      </c>
      <c r="BW2242" s="176"/>
      <c r="BX2242" s="85"/>
      <c r="BY2242" s="85"/>
      <c r="BZ2242" s="87">
        <f t="shared" si="695"/>
        <v>13</v>
      </c>
      <c r="CA2242" s="85" t="s">
        <v>6699</v>
      </c>
      <c r="CB2242" s="88">
        <f t="shared" si="696"/>
        <v>16</v>
      </c>
      <c r="CC2242" s="89"/>
      <c r="CE2242" s="87">
        <f t="shared" si="701"/>
        <v>4</v>
      </c>
      <c r="CF2242" s="173">
        <v>4063264</v>
      </c>
      <c r="CG2242" s="173">
        <v>3047448</v>
      </c>
      <c r="CH2242" s="173">
        <v>7110712</v>
      </c>
      <c r="CI2242" s="173">
        <v>26732</v>
      </c>
      <c r="CJ2242" s="87">
        <f t="shared" si="687"/>
        <v>3</v>
      </c>
      <c r="CK2242" s="87">
        <f t="shared" si="688"/>
        <v>13</v>
      </c>
      <c r="CL2242" s="22" t="s">
        <v>6198</v>
      </c>
      <c r="CM2242" s="22" t="str">
        <f t="shared" si="700"/>
        <v>1C26TML^150492</v>
      </c>
    </row>
    <row r="2243" spans="1:91" ht="14.45" customHeight="1" x14ac:dyDescent="0.25">
      <c r="A2243" s="183"/>
      <c r="B2243" s="260" t="s">
        <v>102</v>
      </c>
      <c r="C2243" s="301">
        <v>267243765</v>
      </c>
      <c r="D2243" s="265">
        <v>145744858</v>
      </c>
      <c r="E2243" s="241"/>
      <c r="F2243" s="231">
        <v>46108</v>
      </c>
      <c r="G2243" s="265" t="s">
        <v>1186</v>
      </c>
      <c r="H2243" s="265" t="s">
        <v>2963</v>
      </c>
      <c r="I2243" s="265" t="s">
        <v>105</v>
      </c>
      <c r="J2243" s="265" t="s">
        <v>1161</v>
      </c>
      <c r="K2243" s="265" t="s">
        <v>242</v>
      </c>
      <c r="L2243" s="231">
        <v>46126</v>
      </c>
      <c r="M2243" s="485">
        <v>40</v>
      </c>
      <c r="N2243" s="85" t="s">
        <v>7989</v>
      </c>
      <c r="O2243" s="85" t="s">
        <v>7990</v>
      </c>
      <c r="P2243" s="339">
        <v>2830050874</v>
      </c>
      <c r="Q2243" s="231">
        <v>46109</v>
      </c>
      <c r="R2243" s="241">
        <v>1209397740</v>
      </c>
      <c r="S2243" s="241">
        <v>224382968</v>
      </c>
      <c r="T2243" s="231">
        <v>46109</v>
      </c>
      <c r="U2243" s="261">
        <v>21631.739000000001</v>
      </c>
      <c r="V2243" s="261">
        <v>20807.148000000001</v>
      </c>
      <c r="W2243" s="241">
        <v>21</v>
      </c>
      <c r="X2243" s="241">
        <v>30</v>
      </c>
      <c r="Y2243" s="270">
        <v>267243418</v>
      </c>
      <c r="Z2243" s="241" t="s">
        <v>110</v>
      </c>
      <c r="AA2243" s="85" t="s">
        <v>7251</v>
      </c>
      <c r="AB2243" s="241" t="s">
        <v>5932</v>
      </c>
      <c r="AC2243" s="301">
        <v>267243765</v>
      </c>
      <c r="AD2243" s="75" t="s">
        <v>113</v>
      </c>
      <c r="AE2243" s="231">
        <v>46114</v>
      </c>
      <c r="AF2243" s="375">
        <v>46112.375</v>
      </c>
      <c r="AG2243" s="375">
        <v>46111.333333333336</v>
      </c>
      <c r="AH2243" s="375">
        <v>46111.333333333336</v>
      </c>
      <c r="AI2243" s="231">
        <v>46111</v>
      </c>
      <c r="AJ2243" s="231">
        <v>46114</v>
      </c>
      <c r="AK2243" s="231"/>
      <c r="AL2243" s="231">
        <v>46117</v>
      </c>
      <c r="AM2243" s="241"/>
      <c r="AN2243" s="231">
        <v>46117</v>
      </c>
      <c r="AO2243" s="81">
        <f t="shared" si="702"/>
        <v>46110.333333333336</v>
      </c>
      <c r="AP2243" s="81">
        <f t="shared" si="703"/>
        <v>46111.333333333336</v>
      </c>
      <c r="AQ2243" s="81">
        <f t="shared" si="704"/>
        <v>46111.333333333336</v>
      </c>
      <c r="AR2243" s="81">
        <f t="shared" si="705"/>
        <v>46115</v>
      </c>
      <c r="AS2243" s="81">
        <f t="shared" si="706"/>
        <v>46116</v>
      </c>
      <c r="AT2243" s="81">
        <f t="shared" si="707"/>
        <v>46115</v>
      </c>
      <c r="AU2243" s="82" t="s">
        <v>6196</v>
      </c>
      <c r="AV2243" s="297">
        <v>46109</v>
      </c>
      <c r="AW2243" s="75" t="str">
        <f>_xlfn.XLOOKUP(D2243,'[1]OPS Loading report'!$E:$E,'[1]OPS Loading report'!$G:$G)</f>
        <v>MRSU8729470</v>
      </c>
      <c r="AX2243" s="75" t="str">
        <f>_xlfn.XLOOKUP(D2243,'[1]OPS Loading report'!$E:$E,'[1]OPS Loading report'!$H:$H)</f>
        <v>ML-VN1281606</v>
      </c>
      <c r="AY2243" s="85"/>
      <c r="AZ2243" s="271"/>
      <c r="BA2243" s="85"/>
      <c r="BB2243" s="85"/>
      <c r="BC2243" s="85"/>
      <c r="BD2243" s="85"/>
      <c r="BE2243" s="85"/>
      <c r="BF2243" s="85"/>
      <c r="BG2243" s="85"/>
      <c r="BH2243" s="85"/>
      <c r="BI2243" s="85"/>
      <c r="BJ2243" s="85"/>
      <c r="BK2243" s="85"/>
      <c r="BL2243" s="85"/>
      <c r="BM2243" s="85"/>
      <c r="BN2243" s="85"/>
      <c r="BO2243" s="85"/>
      <c r="BP2243" s="85"/>
      <c r="BQ2243" s="85"/>
      <c r="BR2243" s="85"/>
      <c r="BS2243" s="85"/>
      <c r="BT2243" s="69">
        <f>IF(COUNTIF($C$3:C2243, C2243)=1, 1, 0)</f>
        <v>0</v>
      </c>
      <c r="BU2243" s="398">
        <v>150490</v>
      </c>
      <c r="BV2243" s="490">
        <v>46129</v>
      </c>
      <c r="BW2243" s="85"/>
      <c r="BX2243" s="85"/>
      <c r="BY2243" s="85"/>
      <c r="BZ2243" s="87">
        <f t="shared" si="695"/>
        <v>13</v>
      </c>
      <c r="CA2243" s="85" t="s">
        <v>6699</v>
      </c>
      <c r="CB2243" s="88">
        <f t="shared" si="696"/>
        <v>16</v>
      </c>
      <c r="CC2243" s="89"/>
      <c r="CE2243" s="87">
        <f t="shared" si="701"/>
        <v>4</v>
      </c>
      <c r="CF2243" s="173">
        <v>4063264</v>
      </c>
      <c r="CG2243" s="173">
        <v>3047448</v>
      </c>
      <c r="CH2243" s="173">
        <v>7110712</v>
      </c>
      <c r="CI2243" s="173">
        <v>26732</v>
      </c>
      <c r="CJ2243" s="87">
        <f t="shared" ref="CJ2243:CJ2306" si="708">MONTH(AV2243)</f>
        <v>3</v>
      </c>
      <c r="CK2243" s="87">
        <f t="shared" ref="CK2243:CK2306" si="709">WEEKNUM(AV2243,2)</f>
        <v>13</v>
      </c>
      <c r="CL2243" s="22" t="s">
        <v>6198</v>
      </c>
      <c r="CM2243" s="22" t="str">
        <f t="shared" si="700"/>
        <v>1C26TML^150490</v>
      </c>
    </row>
    <row r="2244" spans="1:91" ht="14.45" customHeight="1" x14ac:dyDescent="0.25">
      <c r="A2244" s="183"/>
      <c r="B2244" s="260" t="s">
        <v>102</v>
      </c>
      <c r="C2244" s="301">
        <v>267243765</v>
      </c>
      <c r="D2244" s="265">
        <v>145762779</v>
      </c>
      <c r="E2244" s="241"/>
      <c r="F2244" s="231">
        <v>46106</v>
      </c>
      <c r="G2244" s="265" t="s">
        <v>1211</v>
      </c>
      <c r="H2244" s="265" t="s">
        <v>2963</v>
      </c>
      <c r="I2244" s="265" t="s">
        <v>105</v>
      </c>
      <c r="J2244" s="265" t="s">
        <v>1161</v>
      </c>
      <c r="K2244" s="265" t="s">
        <v>242</v>
      </c>
      <c r="L2244" s="231">
        <v>46122</v>
      </c>
      <c r="M2244" s="265">
        <v>40</v>
      </c>
      <c r="N2244" s="392" t="s">
        <v>7991</v>
      </c>
      <c r="O2244" s="392" t="s">
        <v>7992</v>
      </c>
      <c r="P2244" s="85">
        <v>2830050836</v>
      </c>
      <c r="Q2244" s="231">
        <v>46109</v>
      </c>
      <c r="R2244" s="241">
        <v>1209397640</v>
      </c>
      <c r="S2244" s="241">
        <v>224371869</v>
      </c>
      <c r="T2244" s="231">
        <v>46109</v>
      </c>
      <c r="U2244" s="261">
        <v>17130.978999999999</v>
      </c>
      <c r="V2244" s="261">
        <v>16515.578000000001</v>
      </c>
      <c r="W2244" s="241">
        <v>20</v>
      </c>
      <c r="X2244" s="241">
        <v>13</v>
      </c>
      <c r="Y2244" s="270">
        <v>267243465</v>
      </c>
      <c r="Z2244" s="241" t="s">
        <v>110</v>
      </c>
      <c r="AA2244" s="85" t="s">
        <v>7251</v>
      </c>
      <c r="AB2244" s="241" t="s">
        <v>5932</v>
      </c>
      <c r="AC2244" s="301">
        <v>267243765</v>
      </c>
      <c r="AD2244" s="75" t="s">
        <v>113</v>
      </c>
      <c r="AE2244" s="231">
        <v>46114</v>
      </c>
      <c r="AF2244" s="375">
        <v>46112.375</v>
      </c>
      <c r="AG2244" s="375">
        <v>46111.333333333336</v>
      </c>
      <c r="AH2244" s="375">
        <v>46111.333333333336</v>
      </c>
      <c r="AI2244" s="231">
        <v>46111</v>
      </c>
      <c r="AJ2244" s="231">
        <v>46114</v>
      </c>
      <c r="AK2244" s="231"/>
      <c r="AL2244" s="231">
        <v>46117</v>
      </c>
      <c r="AM2244" s="241"/>
      <c r="AN2244" s="231">
        <v>46117</v>
      </c>
      <c r="AO2244" s="81">
        <f t="shared" si="702"/>
        <v>46110.333333333336</v>
      </c>
      <c r="AP2244" s="81">
        <f t="shared" si="703"/>
        <v>46111.333333333336</v>
      </c>
      <c r="AQ2244" s="81">
        <f t="shared" si="704"/>
        <v>46111.333333333336</v>
      </c>
      <c r="AR2244" s="81">
        <f t="shared" si="705"/>
        <v>46115</v>
      </c>
      <c r="AS2244" s="81">
        <f t="shared" si="706"/>
        <v>46116</v>
      </c>
      <c r="AT2244" s="81">
        <f t="shared" si="707"/>
        <v>46115</v>
      </c>
      <c r="AU2244" s="82" t="s">
        <v>6196</v>
      </c>
      <c r="AV2244" s="297">
        <v>46108</v>
      </c>
      <c r="AW2244" s="75" t="str">
        <f>_xlfn.XLOOKUP(D2244,'[1]OPS Loading report'!$E:$E,'[1]OPS Loading report'!$G:$G)</f>
        <v>MRSU7586013</v>
      </c>
      <c r="AX2244" s="75" t="str">
        <f>_xlfn.XLOOKUP(D2244,'[1]OPS Loading report'!$E:$E,'[1]OPS Loading report'!$H:$H)</f>
        <v>ML-VN1281702</v>
      </c>
      <c r="AY2244" s="85"/>
      <c r="AZ2244" s="271"/>
      <c r="BA2244" s="85"/>
      <c r="BB2244" s="85"/>
      <c r="BC2244" s="85"/>
      <c r="BD2244" s="85"/>
      <c r="BE2244" s="85"/>
      <c r="BF2244" s="85"/>
      <c r="BG2244" s="85"/>
      <c r="BH2244" s="85"/>
      <c r="BI2244" s="85"/>
      <c r="BJ2244" s="85"/>
      <c r="BK2244" s="85"/>
      <c r="BL2244" s="85"/>
      <c r="BM2244" s="85"/>
      <c r="BN2244" s="85"/>
      <c r="BO2244" s="85"/>
      <c r="BP2244" s="85"/>
      <c r="BQ2244" s="85"/>
      <c r="BR2244" s="85"/>
      <c r="BS2244" s="85"/>
      <c r="BT2244" s="69">
        <f>IF(COUNTIF($C$3:C2244, C2244)=1, 1, 0)</f>
        <v>0</v>
      </c>
      <c r="BU2244" s="398">
        <v>150490</v>
      </c>
      <c r="BV2244" s="490">
        <v>46129</v>
      </c>
      <c r="BW2244" s="85"/>
      <c r="BX2244" s="85"/>
      <c r="BY2244" s="85"/>
      <c r="BZ2244" s="87">
        <f t="shared" si="695"/>
        <v>13</v>
      </c>
      <c r="CA2244" s="85" t="s">
        <v>6699</v>
      </c>
      <c r="CB2244" s="88">
        <f t="shared" si="696"/>
        <v>16</v>
      </c>
      <c r="CC2244" s="89"/>
      <c r="CE2244" s="87">
        <f t="shared" si="701"/>
        <v>4</v>
      </c>
      <c r="CF2244" s="173">
        <v>4063264</v>
      </c>
      <c r="CG2244" s="173">
        <v>3047448</v>
      </c>
      <c r="CH2244" s="173">
        <v>7110712</v>
      </c>
      <c r="CI2244" s="173">
        <v>26732</v>
      </c>
      <c r="CJ2244" s="87">
        <f t="shared" si="708"/>
        <v>3</v>
      </c>
      <c r="CK2244" s="87">
        <f t="shared" si="709"/>
        <v>13</v>
      </c>
      <c r="CL2244" s="22" t="s">
        <v>6198</v>
      </c>
      <c r="CM2244" s="22" t="str">
        <f t="shared" si="700"/>
        <v>1C26TML^150490</v>
      </c>
    </row>
    <row r="2245" spans="1:91" ht="14.45" customHeight="1" x14ac:dyDescent="0.25">
      <c r="A2245" s="183"/>
      <c r="B2245" s="260" t="s">
        <v>102</v>
      </c>
      <c r="C2245" s="301">
        <v>267242772</v>
      </c>
      <c r="D2245" s="265">
        <v>145762805</v>
      </c>
      <c r="E2245" s="241"/>
      <c r="F2245" s="231">
        <v>46106</v>
      </c>
      <c r="G2245" s="265" t="s">
        <v>1211</v>
      </c>
      <c r="H2245" s="265" t="s">
        <v>2963</v>
      </c>
      <c r="I2245" s="265" t="s">
        <v>105</v>
      </c>
      <c r="J2245" s="265" t="s">
        <v>1161</v>
      </c>
      <c r="K2245" s="265" t="s">
        <v>242</v>
      </c>
      <c r="L2245" s="231">
        <v>46122</v>
      </c>
      <c r="M2245" s="485">
        <v>40</v>
      </c>
      <c r="N2245" s="85" t="s">
        <v>7993</v>
      </c>
      <c r="O2245" s="85" t="s">
        <v>7994</v>
      </c>
      <c r="P2245" s="339">
        <v>2830050784</v>
      </c>
      <c r="Q2245" s="231">
        <v>46108</v>
      </c>
      <c r="R2245" s="241">
        <v>1209397271</v>
      </c>
      <c r="S2245" s="241">
        <v>224376284</v>
      </c>
      <c r="T2245" s="231">
        <v>46108</v>
      </c>
      <c r="U2245" s="356">
        <v>15863.849</v>
      </c>
      <c r="V2245" s="356">
        <v>15347.124</v>
      </c>
      <c r="W2245" s="241">
        <v>20</v>
      </c>
      <c r="X2245" s="241">
        <v>11</v>
      </c>
      <c r="Y2245" s="270">
        <v>267243518</v>
      </c>
      <c r="Z2245" s="241" t="s">
        <v>110</v>
      </c>
      <c r="AA2245" s="85" t="s">
        <v>7251</v>
      </c>
      <c r="AB2245" s="241" t="s">
        <v>5932</v>
      </c>
      <c r="AC2245" s="301">
        <v>267242772</v>
      </c>
      <c r="AD2245" s="75" t="s">
        <v>113</v>
      </c>
      <c r="AE2245" s="231">
        <v>46114</v>
      </c>
      <c r="AF2245" s="375">
        <v>46112.375</v>
      </c>
      <c r="AG2245" s="375">
        <v>46111.333333333336</v>
      </c>
      <c r="AH2245" s="375">
        <v>46111.333333333336</v>
      </c>
      <c r="AI2245" s="231">
        <v>46111</v>
      </c>
      <c r="AJ2245" s="231">
        <v>46114</v>
      </c>
      <c r="AK2245" s="231">
        <v>46114</v>
      </c>
      <c r="AL2245" s="231">
        <v>46117</v>
      </c>
      <c r="AM2245" s="241"/>
      <c r="AN2245" s="231">
        <v>46117</v>
      </c>
      <c r="AO2245" s="81">
        <f t="shared" si="702"/>
        <v>46110.333333333336</v>
      </c>
      <c r="AP2245" s="81">
        <f t="shared" si="703"/>
        <v>46111.333333333336</v>
      </c>
      <c r="AQ2245" s="81">
        <f t="shared" si="704"/>
        <v>46111.333333333336</v>
      </c>
      <c r="AR2245" s="81">
        <f t="shared" si="705"/>
        <v>46115</v>
      </c>
      <c r="AS2245" s="81">
        <f t="shared" si="706"/>
        <v>46116</v>
      </c>
      <c r="AT2245" s="81">
        <f t="shared" si="707"/>
        <v>46115</v>
      </c>
      <c r="AU2245" s="82" t="s">
        <v>6196</v>
      </c>
      <c r="AV2245" s="297">
        <v>46108</v>
      </c>
      <c r="AW2245" s="75" t="str">
        <f>_xlfn.XLOOKUP(D2245,'[1]OPS Loading report'!$E:$E,'[1]OPS Loading report'!$G:$G)</f>
        <v>UETU8471863</v>
      </c>
      <c r="AX2245" s="75" t="str">
        <f>_xlfn.XLOOKUP(D2245,'[1]OPS Loading report'!$E:$E,'[1]OPS Loading report'!$H:$H)</f>
        <v>ML-VN1271179</v>
      </c>
      <c r="AY2245" s="85"/>
      <c r="AZ2245" s="271"/>
      <c r="BA2245" s="85"/>
      <c r="BB2245" s="85"/>
      <c r="BC2245" s="85"/>
      <c r="BD2245" s="85"/>
      <c r="BE2245" s="85"/>
      <c r="BF2245" s="85"/>
      <c r="BG2245" s="85"/>
      <c r="BH2245" s="85"/>
      <c r="BI2245" s="85"/>
      <c r="BJ2245" s="85"/>
      <c r="BK2245" s="85"/>
      <c r="BL2245" s="85"/>
      <c r="BM2245" s="85"/>
      <c r="BN2245" s="85"/>
      <c r="BO2245" s="85"/>
      <c r="BP2245" s="85"/>
      <c r="BQ2245" s="85"/>
      <c r="BR2245" s="85"/>
      <c r="BS2245" s="85"/>
      <c r="BT2245" s="69">
        <f>IF(COUNTIF($C$3:C2245, C2245)=1, 1, 0)</f>
        <v>0</v>
      </c>
      <c r="BU2245" s="557">
        <v>150492</v>
      </c>
      <c r="BV2245" s="490">
        <v>46129</v>
      </c>
      <c r="BW2245" s="85"/>
      <c r="BX2245" s="85"/>
      <c r="BY2245" s="85"/>
      <c r="BZ2245" s="87">
        <f t="shared" si="695"/>
        <v>13</v>
      </c>
      <c r="CA2245" s="85" t="s">
        <v>6699</v>
      </c>
      <c r="CB2245" s="88">
        <f t="shared" si="696"/>
        <v>16</v>
      </c>
      <c r="CC2245" s="89"/>
      <c r="CE2245" s="87">
        <f t="shared" si="701"/>
        <v>4</v>
      </c>
      <c r="CF2245" s="173">
        <v>4063264</v>
      </c>
      <c r="CG2245" s="173">
        <v>3047448</v>
      </c>
      <c r="CH2245" s="173">
        <v>7110712</v>
      </c>
      <c r="CI2245" s="173">
        <v>26732</v>
      </c>
      <c r="CJ2245" s="87">
        <f t="shared" si="708"/>
        <v>3</v>
      </c>
      <c r="CK2245" s="87">
        <f t="shared" si="709"/>
        <v>13</v>
      </c>
      <c r="CL2245" s="22" t="s">
        <v>6198</v>
      </c>
      <c r="CM2245" s="22" t="str">
        <f t="shared" si="700"/>
        <v>1C26TML^150492</v>
      </c>
    </row>
    <row r="2246" spans="1:91" ht="14.45" customHeight="1" x14ac:dyDescent="0.25">
      <c r="A2246" s="183"/>
      <c r="B2246" s="260" t="s">
        <v>102</v>
      </c>
      <c r="C2246" s="301">
        <v>267243765</v>
      </c>
      <c r="D2246" s="273">
        <v>145762887</v>
      </c>
      <c r="E2246" s="274"/>
      <c r="F2246" s="275">
        <v>46108</v>
      </c>
      <c r="G2246" s="273" t="s">
        <v>1274</v>
      </c>
      <c r="H2246" s="273" t="s">
        <v>2963</v>
      </c>
      <c r="I2246" s="273" t="s">
        <v>105</v>
      </c>
      <c r="J2246" s="273" t="s">
        <v>1161</v>
      </c>
      <c r="K2246" s="273" t="s">
        <v>242</v>
      </c>
      <c r="L2246" s="275">
        <v>46122</v>
      </c>
      <c r="M2246" s="558">
        <v>40</v>
      </c>
      <c r="N2246" s="85" t="s">
        <v>7995</v>
      </c>
      <c r="O2246" s="85" t="s">
        <v>7996</v>
      </c>
      <c r="P2246" s="345">
        <v>2830050835</v>
      </c>
      <c r="Q2246" s="275">
        <v>46109</v>
      </c>
      <c r="R2246" s="274">
        <v>1209397639</v>
      </c>
      <c r="S2246" s="274">
        <v>224382976</v>
      </c>
      <c r="T2246" s="275">
        <v>46109</v>
      </c>
      <c r="U2246" s="350">
        <v>18968.539000000001</v>
      </c>
      <c r="V2246" s="350">
        <v>18192.39</v>
      </c>
      <c r="W2246" s="274">
        <v>20</v>
      </c>
      <c r="X2246" s="274">
        <v>11</v>
      </c>
      <c r="Y2246" s="246">
        <v>267243614</v>
      </c>
      <c r="Z2246" s="274" t="s">
        <v>110</v>
      </c>
      <c r="AA2246" s="168" t="s">
        <v>7251</v>
      </c>
      <c r="AB2246" s="274" t="s">
        <v>5932</v>
      </c>
      <c r="AC2246" s="301">
        <v>267243765</v>
      </c>
      <c r="AD2246" s="182" t="s">
        <v>113</v>
      </c>
      <c r="AE2246" s="231">
        <v>46114</v>
      </c>
      <c r="AF2246" s="375">
        <v>46112.375</v>
      </c>
      <c r="AG2246" s="375">
        <v>46111.333333333336</v>
      </c>
      <c r="AH2246" s="375">
        <v>46111.333333333336</v>
      </c>
      <c r="AI2246" s="231">
        <v>46111</v>
      </c>
      <c r="AJ2246" s="231">
        <v>46114</v>
      </c>
      <c r="AK2246" s="231"/>
      <c r="AL2246" s="231">
        <v>46117</v>
      </c>
      <c r="AM2246" s="274"/>
      <c r="AN2246" s="231">
        <v>46117</v>
      </c>
      <c r="AO2246" s="81">
        <f t="shared" si="702"/>
        <v>46110.333333333336</v>
      </c>
      <c r="AP2246" s="81">
        <f t="shared" si="703"/>
        <v>46111.333333333336</v>
      </c>
      <c r="AQ2246" s="81">
        <f t="shared" si="704"/>
        <v>46111.333333333336</v>
      </c>
      <c r="AR2246" s="81">
        <f t="shared" si="705"/>
        <v>46115</v>
      </c>
      <c r="AS2246" s="81">
        <f t="shared" si="706"/>
        <v>46116</v>
      </c>
      <c r="AT2246" s="81">
        <f t="shared" si="707"/>
        <v>46115</v>
      </c>
      <c r="AU2246" s="82" t="s">
        <v>6196</v>
      </c>
      <c r="AV2246" s="290">
        <v>46109</v>
      </c>
      <c r="AW2246" s="75" t="str">
        <f>_xlfn.XLOOKUP(D2246,'[1]OPS Loading report'!$E:$E,'[1]OPS Loading report'!$G:$G)</f>
        <v>SEKU6724202</v>
      </c>
      <c r="AX2246" s="75" t="str">
        <f>_xlfn.XLOOKUP(D2246,'[1]OPS Loading report'!$E:$E,'[1]OPS Loading report'!$H:$H)</f>
        <v>ML-VN1275828</v>
      </c>
      <c r="AY2246" s="168"/>
      <c r="AZ2246" s="278"/>
      <c r="BA2246" s="168"/>
      <c r="BB2246" s="168"/>
      <c r="BC2246" s="168"/>
      <c r="BD2246" s="168"/>
      <c r="BE2246" s="168"/>
      <c r="BF2246" s="168"/>
      <c r="BG2246" s="168"/>
      <c r="BH2246" s="168"/>
      <c r="BI2246" s="168"/>
      <c r="BJ2246" s="168"/>
      <c r="BK2246" s="168"/>
      <c r="BL2246" s="168"/>
      <c r="BM2246" s="168"/>
      <c r="BN2246" s="168"/>
      <c r="BO2246" s="168"/>
      <c r="BP2246" s="168"/>
      <c r="BQ2246" s="168"/>
      <c r="BR2246" s="168"/>
      <c r="BS2246" s="168"/>
      <c r="BT2246" s="69">
        <f>IF(COUNTIF($C$3:C2246, C2246)=1, 1, 0)</f>
        <v>0</v>
      </c>
      <c r="BU2246" s="398">
        <v>150490</v>
      </c>
      <c r="BV2246" s="490">
        <v>46129</v>
      </c>
      <c r="BW2246" s="168"/>
      <c r="BX2246" s="168"/>
      <c r="BY2246" s="168"/>
      <c r="BZ2246" s="87">
        <f t="shared" si="695"/>
        <v>13</v>
      </c>
      <c r="CA2246" s="85" t="s">
        <v>6699</v>
      </c>
      <c r="CB2246" s="88">
        <f t="shared" si="696"/>
        <v>16</v>
      </c>
      <c r="CC2246" s="89"/>
      <c r="CE2246" s="87">
        <f t="shared" si="701"/>
        <v>4</v>
      </c>
      <c r="CF2246" s="173">
        <v>4063264</v>
      </c>
      <c r="CG2246" s="173">
        <v>3047448</v>
      </c>
      <c r="CH2246" s="173">
        <v>7110712</v>
      </c>
      <c r="CI2246" s="173">
        <v>26732</v>
      </c>
      <c r="CJ2246" s="87">
        <f t="shared" si="708"/>
        <v>3</v>
      </c>
      <c r="CK2246" s="87">
        <f t="shared" si="709"/>
        <v>13</v>
      </c>
      <c r="CL2246" s="22" t="s">
        <v>6198</v>
      </c>
      <c r="CM2246" s="22" t="str">
        <f t="shared" si="700"/>
        <v>1C26TML^150490</v>
      </c>
    </row>
    <row r="2247" spans="1:91" s="85" customFormat="1" ht="14.45" customHeight="1" x14ac:dyDescent="0.25">
      <c r="B2247" s="206" t="s">
        <v>102</v>
      </c>
      <c r="C2247" s="220">
        <v>235600428768</v>
      </c>
      <c r="D2247" s="265">
        <v>145718475</v>
      </c>
      <c r="E2247" s="241"/>
      <c r="F2247" s="231">
        <v>46100</v>
      </c>
      <c r="G2247" s="265" t="s">
        <v>395</v>
      </c>
      <c r="H2247" s="265" t="s">
        <v>1657</v>
      </c>
      <c r="I2247" s="265" t="s">
        <v>105</v>
      </c>
      <c r="J2247" s="265" t="s">
        <v>396</v>
      </c>
      <c r="K2247" s="265" t="s">
        <v>242</v>
      </c>
      <c r="L2247" s="231">
        <v>46125</v>
      </c>
      <c r="M2247" s="265">
        <v>40</v>
      </c>
      <c r="N2247" s="105" t="s">
        <v>7997</v>
      </c>
      <c r="O2247" s="105" t="s">
        <v>7998</v>
      </c>
      <c r="P2247" s="85">
        <v>2830050357</v>
      </c>
      <c r="Q2247" s="231">
        <v>46100</v>
      </c>
      <c r="R2247" s="241">
        <v>1209394806</v>
      </c>
      <c r="S2247" s="241">
        <v>224341387</v>
      </c>
      <c r="T2247" s="231">
        <v>46100</v>
      </c>
      <c r="U2247" s="350">
        <v>13010.42</v>
      </c>
      <c r="V2247" s="350">
        <v>12716.307000000001</v>
      </c>
      <c r="W2247" s="241">
        <v>16</v>
      </c>
      <c r="X2247" s="241">
        <v>0</v>
      </c>
      <c r="Y2247" s="270">
        <v>235600428784</v>
      </c>
      <c r="Z2247" s="241" t="s">
        <v>128</v>
      </c>
      <c r="AA2247" s="85" t="s">
        <v>1426</v>
      </c>
      <c r="AB2247" s="241" t="s">
        <v>6604</v>
      </c>
      <c r="AC2247" s="220">
        <v>235600428768</v>
      </c>
      <c r="AD2247" s="75" t="s">
        <v>113</v>
      </c>
      <c r="AE2247" s="99">
        <v>46105</v>
      </c>
      <c r="AF2247" s="375">
        <v>46104.541666666664</v>
      </c>
      <c r="AG2247" s="375">
        <v>46104.458333333336</v>
      </c>
      <c r="AH2247" s="375">
        <v>46103.708333333336</v>
      </c>
      <c r="AI2247" s="74">
        <v>46105</v>
      </c>
      <c r="AJ2247" s="241"/>
      <c r="AK2247" s="99">
        <v>46105</v>
      </c>
      <c r="AL2247" s="74">
        <v>46121</v>
      </c>
      <c r="AM2247" s="241"/>
      <c r="AN2247" s="99">
        <v>46123</v>
      </c>
      <c r="AO2247" s="81">
        <f t="shared" si="702"/>
        <v>46102.708333333336</v>
      </c>
      <c r="AP2247" s="81">
        <f t="shared" si="703"/>
        <v>46103.708333333336</v>
      </c>
      <c r="AQ2247" s="81">
        <f t="shared" si="704"/>
        <v>46103.708333333336</v>
      </c>
      <c r="AR2247" s="81">
        <f t="shared" si="705"/>
        <v>46106</v>
      </c>
      <c r="AS2247" s="81">
        <f t="shared" si="706"/>
        <v>46107</v>
      </c>
      <c r="AT2247" s="81">
        <f t="shared" si="707"/>
        <v>46106</v>
      </c>
      <c r="AU2247" s="82" t="s">
        <v>5500</v>
      </c>
      <c r="AV2247" s="297">
        <v>46100</v>
      </c>
      <c r="AW2247" s="85" t="s">
        <v>7999</v>
      </c>
      <c r="AX2247" s="85" t="s">
        <v>8000</v>
      </c>
      <c r="AZ2247" s="271"/>
      <c r="BT2247" s="75">
        <f>IF(COUNTIF($C$3:C2247, C2247)=1, 1, 0)</f>
        <v>0</v>
      </c>
      <c r="BU2247" s="458" t="s">
        <v>7954</v>
      </c>
      <c r="BV2247" s="343">
        <v>46105</v>
      </c>
      <c r="BZ2247" s="87">
        <f t="shared" si="695"/>
        <v>12</v>
      </c>
      <c r="CB2247" s="88">
        <f t="shared" si="696"/>
        <v>13</v>
      </c>
      <c r="CC2247" s="89"/>
      <c r="CD2247" s="22"/>
      <c r="CE2247" s="87">
        <f t="shared" si="701"/>
        <v>3</v>
      </c>
      <c r="CF2247" s="397">
        <v>14150700</v>
      </c>
      <c r="CH2247" s="397">
        <v>14150700</v>
      </c>
      <c r="CI2247" s="85">
        <v>26205</v>
      </c>
      <c r="CJ2247" s="87">
        <f t="shared" si="708"/>
        <v>3</v>
      </c>
      <c r="CK2247" s="87">
        <f t="shared" si="709"/>
        <v>12</v>
      </c>
      <c r="CL2247" s="22" t="s">
        <v>5125</v>
      </c>
      <c r="CM2247" s="22" t="s">
        <v>7955</v>
      </c>
    </row>
    <row r="2248" spans="1:91" x14ac:dyDescent="0.25">
      <c r="A2248" s="75">
        <f t="shared" ref="A2248:A2311" si="710">ROW()-2</f>
        <v>2246</v>
      </c>
      <c r="B2248" s="265" t="s">
        <v>102</v>
      </c>
      <c r="C2248" s="270">
        <v>235600414279</v>
      </c>
      <c r="D2248" s="265">
        <v>145754194</v>
      </c>
      <c r="E2248" s="241">
        <v>532008060</v>
      </c>
      <c r="F2248" s="231">
        <v>46097</v>
      </c>
      <c r="G2248" s="265" t="s">
        <v>612</v>
      </c>
      <c r="H2248" s="265" t="s">
        <v>2213</v>
      </c>
      <c r="I2248" s="265" t="s">
        <v>105</v>
      </c>
      <c r="J2248" s="265" t="s">
        <v>518</v>
      </c>
      <c r="K2248" s="265" t="s">
        <v>242</v>
      </c>
      <c r="L2248" s="231">
        <v>46125</v>
      </c>
      <c r="M2248" s="265">
        <v>0</v>
      </c>
      <c r="N2248" s="85" t="s">
        <v>8001</v>
      </c>
      <c r="O2248" s="85" t="s">
        <v>8002</v>
      </c>
      <c r="P2248" s="85">
        <v>2830050612</v>
      </c>
      <c r="Q2248" s="231">
        <v>46104</v>
      </c>
      <c r="R2248" s="241">
        <v>1209396039</v>
      </c>
      <c r="S2248" s="241">
        <v>224355795</v>
      </c>
      <c r="T2248" s="231">
        <v>46104</v>
      </c>
      <c r="U2248" s="261">
        <v>1804.318</v>
      </c>
      <c r="V2248" s="261">
        <v>1749.0329999999999</v>
      </c>
      <c r="W2248" s="241">
        <v>2</v>
      </c>
      <c r="X2248" s="241">
        <v>0</v>
      </c>
      <c r="Y2248" s="270">
        <v>235600414279</v>
      </c>
      <c r="Z2248" s="241" t="s">
        <v>128</v>
      </c>
      <c r="AA2248" s="85" t="s">
        <v>280</v>
      </c>
      <c r="AB2248" s="265" t="s">
        <v>7896</v>
      </c>
      <c r="AC2248" s="270">
        <v>235600414279</v>
      </c>
      <c r="AD2248" s="75" t="s">
        <v>113</v>
      </c>
      <c r="AE2248" s="231">
        <v>46112</v>
      </c>
      <c r="AF2248" s="375">
        <v>46110.041666666664</v>
      </c>
      <c r="AG2248" s="375">
        <v>46108.5</v>
      </c>
      <c r="AH2248" s="375">
        <v>46108.5</v>
      </c>
      <c r="AI2248" s="74">
        <v>46110</v>
      </c>
      <c r="AJ2248" s="74">
        <v>46111</v>
      </c>
      <c r="AK2248" s="74">
        <v>46111</v>
      </c>
      <c r="AL2248" s="74">
        <v>46119</v>
      </c>
      <c r="AM2248" s="74">
        <v>46121</v>
      </c>
      <c r="AN2248" s="74">
        <v>46122</v>
      </c>
      <c r="AO2248" s="81" t="s">
        <v>121</v>
      </c>
      <c r="AP2248" s="81" t="s">
        <v>121</v>
      </c>
      <c r="AQ2248" s="81" t="s">
        <v>121</v>
      </c>
      <c r="AR2248" s="81" t="s">
        <v>121</v>
      </c>
      <c r="AS2248" s="81" t="s">
        <v>121</v>
      </c>
      <c r="AT2248" s="81" t="s">
        <v>121</v>
      </c>
      <c r="AU2248" s="82" t="s">
        <v>6202</v>
      </c>
      <c r="AV2248" s="297">
        <v>46104</v>
      </c>
      <c r="AW2248" s="85" t="s">
        <v>8003</v>
      </c>
      <c r="AX2248" s="85" t="s">
        <v>8004</v>
      </c>
      <c r="AY2248" s="85"/>
      <c r="AZ2248" s="271"/>
      <c r="BA2248" s="85"/>
      <c r="BB2248" s="85"/>
      <c r="BC2248" s="85"/>
      <c r="BD2248" s="85"/>
      <c r="BE2248" s="85"/>
      <c r="BF2248" s="85"/>
      <c r="BG2248" s="85"/>
      <c r="BH2248" s="85"/>
      <c r="BI2248" s="85"/>
      <c r="BJ2248" s="85"/>
      <c r="BK2248" s="85"/>
      <c r="BL2248" s="85"/>
      <c r="BM2248" s="85"/>
      <c r="BN2248" s="85"/>
      <c r="BO2248" s="85"/>
      <c r="BP2248" s="85"/>
      <c r="BQ2248" s="85"/>
      <c r="BR2248" s="85"/>
      <c r="BS2248" s="85"/>
      <c r="BT2248" s="75">
        <f>IF(COUNTIF($C$3:C2248, C2248)=1, 1, 0)</f>
        <v>1</v>
      </c>
      <c r="BU2248" s="388">
        <v>88851</v>
      </c>
      <c r="BV2248" s="340">
        <v>46112</v>
      </c>
      <c r="BW2248" s="85"/>
      <c r="BX2248" s="85"/>
      <c r="BY2248" s="85"/>
      <c r="BZ2248" s="87">
        <f t="shared" si="695"/>
        <v>12</v>
      </c>
      <c r="CA2248" s="85"/>
      <c r="CB2248" s="88">
        <f t="shared" si="696"/>
        <v>14</v>
      </c>
      <c r="CC2248" s="89"/>
      <c r="CE2248" s="87">
        <f t="shared" si="701"/>
        <v>3</v>
      </c>
      <c r="CF2248" s="85"/>
      <c r="CG2248" s="85"/>
      <c r="CH2248" s="85"/>
      <c r="CI2248" s="85"/>
      <c r="CJ2248" s="87">
        <f t="shared" si="708"/>
        <v>3</v>
      </c>
      <c r="CK2248" s="87">
        <f t="shared" si="709"/>
        <v>13</v>
      </c>
      <c r="CL2248" s="22" t="s">
        <v>121</v>
      </c>
      <c r="CM2248" s="22" t="str">
        <f t="shared" ref="CM2248:CM2311" si="711">IF(OR(Z2248="COSU",Z2248="EGLV",Z2248="MAEU",Z2248="REGU",Z2248="HLCU",Z2248="OOLU",Z2248="ONEY"),
    IF(Z2248="COSU","1C26TAB",
    IF(Z2248="EGLV","1C26TAA",
    IF(Z2248="MAEU","1C26TML",
    IF(Z2248="REGU","1C26TAA",
    IF(Z2248="HLCU","1C26THC",
    IF(Z2248="OOLU","1C26TAR",
    IF(Z2248="ONEY","1K26TAD",""))))))) &amp; "^" &amp; BU2248,
    BU2248)</f>
        <v>1C26TAA^88851</v>
      </c>
    </row>
    <row r="2249" spans="1:91" x14ac:dyDescent="0.25">
      <c r="A2249" s="75">
        <f t="shared" si="710"/>
        <v>2247</v>
      </c>
      <c r="B2249" s="265" t="s">
        <v>102</v>
      </c>
      <c r="C2249" s="270">
        <v>235600414279</v>
      </c>
      <c r="D2249" s="265">
        <v>145754182</v>
      </c>
      <c r="E2249" s="241">
        <v>532008060</v>
      </c>
      <c r="F2249" s="231">
        <v>46097</v>
      </c>
      <c r="G2249" s="265" t="s">
        <v>612</v>
      </c>
      <c r="H2249" s="265" t="s">
        <v>2213</v>
      </c>
      <c r="I2249" s="265" t="s">
        <v>105</v>
      </c>
      <c r="J2249" s="265" t="s">
        <v>518</v>
      </c>
      <c r="K2249" s="265" t="s">
        <v>242</v>
      </c>
      <c r="L2249" s="231">
        <v>46125</v>
      </c>
      <c r="M2249" s="265">
        <v>40</v>
      </c>
      <c r="N2249" s="85" t="s">
        <v>8001</v>
      </c>
      <c r="O2249" s="85" t="s">
        <v>8002</v>
      </c>
      <c r="P2249" s="85">
        <v>2830050611</v>
      </c>
      <c r="Q2249" s="231">
        <v>46104</v>
      </c>
      <c r="R2249" s="241">
        <v>1209396037</v>
      </c>
      <c r="S2249" s="241">
        <v>224355793</v>
      </c>
      <c r="T2249" s="231">
        <v>46104</v>
      </c>
      <c r="U2249" s="261">
        <v>15788.428</v>
      </c>
      <c r="V2249" s="261">
        <v>15369.971</v>
      </c>
      <c r="W2249" s="241">
        <v>18</v>
      </c>
      <c r="X2249" s="241">
        <v>0</v>
      </c>
      <c r="Y2249" s="270">
        <v>235600414279</v>
      </c>
      <c r="Z2249" s="241" t="s">
        <v>128</v>
      </c>
      <c r="AA2249" s="85" t="s">
        <v>280</v>
      </c>
      <c r="AB2249" s="265" t="s">
        <v>7896</v>
      </c>
      <c r="AC2249" s="270">
        <v>235600414279</v>
      </c>
      <c r="AD2249" s="75" t="s">
        <v>113</v>
      </c>
      <c r="AE2249" s="231">
        <v>46112</v>
      </c>
      <c r="AF2249" s="375">
        <v>46110.041666666664</v>
      </c>
      <c r="AG2249" s="375">
        <v>46108.5</v>
      </c>
      <c r="AH2249" s="375">
        <v>46108.5</v>
      </c>
      <c r="AI2249" s="74">
        <v>46110</v>
      </c>
      <c r="AJ2249" s="74">
        <v>46111</v>
      </c>
      <c r="AK2249" s="74">
        <v>46111</v>
      </c>
      <c r="AL2249" s="74">
        <v>46119</v>
      </c>
      <c r="AM2249" s="74">
        <v>46121</v>
      </c>
      <c r="AN2249" s="74">
        <v>46122</v>
      </c>
      <c r="AO2249" s="81" t="s">
        <v>121</v>
      </c>
      <c r="AP2249" s="81" t="s">
        <v>121</v>
      </c>
      <c r="AQ2249" s="81" t="s">
        <v>121</v>
      </c>
      <c r="AR2249" s="81" t="s">
        <v>121</v>
      </c>
      <c r="AS2249" s="81" t="s">
        <v>121</v>
      </c>
      <c r="AT2249" s="81" t="s">
        <v>121</v>
      </c>
      <c r="AU2249" s="82" t="s">
        <v>6202</v>
      </c>
      <c r="AV2249" s="297">
        <v>46104</v>
      </c>
      <c r="AW2249" s="75">
        <f>_xlfn.XLOOKUP(D2249,'[1]OPS Loading report'!$E:$E,'[1]OPS Loading report'!$G:$G)</f>
        <v>0</v>
      </c>
      <c r="AX2249" s="85">
        <v>0</v>
      </c>
      <c r="AY2249" s="85"/>
      <c r="AZ2249" s="271"/>
      <c r="BA2249" s="85"/>
      <c r="BB2249" s="85"/>
      <c r="BC2249" s="85"/>
      <c r="BD2249" s="85"/>
      <c r="BE2249" s="85"/>
      <c r="BF2249" s="85"/>
      <c r="BG2249" s="85"/>
      <c r="BH2249" s="85"/>
      <c r="BI2249" s="85"/>
      <c r="BJ2249" s="85"/>
      <c r="BK2249" s="85"/>
      <c r="BL2249" s="85"/>
      <c r="BM2249" s="85"/>
      <c r="BN2249" s="85"/>
      <c r="BO2249" s="85"/>
      <c r="BP2249" s="85"/>
      <c r="BQ2249" s="85"/>
      <c r="BR2249" s="85"/>
      <c r="BS2249" s="85"/>
      <c r="BT2249" s="75">
        <f>IF(COUNTIF($C$3:C2249, C2249)=1, 1, 0)</f>
        <v>0</v>
      </c>
      <c r="BU2249" s="388">
        <v>88851</v>
      </c>
      <c r="BV2249" s="340">
        <v>46112</v>
      </c>
      <c r="BW2249" s="85"/>
      <c r="BX2249" s="85"/>
      <c r="BY2249" s="85"/>
      <c r="BZ2249" s="87">
        <f t="shared" si="695"/>
        <v>12</v>
      </c>
      <c r="CA2249" s="85"/>
      <c r="CB2249" s="88">
        <f t="shared" si="696"/>
        <v>14</v>
      </c>
      <c r="CC2249" s="89"/>
      <c r="CE2249" s="87">
        <f t="shared" si="701"/>
        <v>3</v>
      </c>
      <c r="CF2249" s="397">
        <v>18374300</v>
      </c>
      <c r="CG2249" s="85"/>
      <c r="CH2249" s="397">
        <v>18374300</v>
      </c>
      <c r="CI2249" s="85">
        <v>26249</v>
      </c>
      <c r="CJ2249" s="87">
        <f t="shared" si="708"/>
        <v>3</v>
      </c>
      <c r="CK2249" s="87">
        <f t="shared" si="709"/>
        <v>13</v>
      </c>
      <c r="CL2249" s="22" t="s">
        <v>121</v>
      </c>
      <c r="CM2249" s="22" t="str">
        <f t="shared" si="711"/>
        <v>1C26TAA^88851</v>
      </c>
    </row>
    <row r="2250" spans="1:91" ht="14.45" customHeight="1" x14ac:dyDescent="0.25">
      <c r="A2250" s="75">
        <f t="shared" si="710"/>
        <v>2248</v>
      </c>
      <c r="B2250" s="265" t="s">
        <v>102</v>
      </c>
      <c r="C2250" s="270">
        <v>235600414287</v>
      </c>
      <c r="D2250" s="265">
        <v>145657211</v>
      </c>
      <c r="E2250" s="241">
        <v>5310007851</v>
      </c>
      <c r="F2250" s="231">
        <v>46097</v>
      </c>
      <c r="G2250" s="265" t="s">
        <v>516</v>
      </c>
      <c r="H2250" s="265" t="s">
        <v>2213</v>
      </c>
      <c r="I2250" s="265" t="s">
        <v>105</v>
      </c>
      <c r="J2250" s="265" t="s">
        <v>518</v>
      </c>
      <c r="K2250" s="265" t="s">
        <v>242</v>
      </c>
      <c r="L2250" s="231">
        <v>46125</v>
      </c>
      <c r="M2250" s="265">
        <v>0</v>
      </c>
      <c r="N2250" s="85" t="s">
        <v>8005</v>
      </c>
      <c r="O2250" s="85" t="s">
        <v>8006</v>
      </c>
      <c r="P2250" s="85">
        <v>2830050550</v>
      </c>
      <c r="Q2250" s="231">
        <v>46103</v>
      </c>
      <c r="R2250" s="241">
        <v>1209395813</v>
      </c>
      <c r="S2250" s="241">
        <v>224355658</v>
      </c>
      <c r="T2250" s="231">
        <v>46103</v>
      </c>
      <c r="U2250" s="261">
        <v>5906.5940000000001</v>
      </c>
      <c r="V2250" s="261">
        <v>5725.6180000000004</v>
      </c>
      <c r="W2250" s="241">
        <v>7</v>
      </c>
      <c r="X2250" s="241">
        <v>0</v>
      </c>
      <c r="Y2250" s="270">
        <v>235600414287</v>
      </c>
      <c r="Z2250" s="241" t="s">
        <v>128</v>
      </c>
      <c r="AA2250" s="85" t="s">
        <v>280</v>
      </c>
      <c r="AB2250" s="265" t="s">
        <v>7896</v>
      </c>
      <c r="AC2250" s="270">
        <v>235600414287</v>
      </c>
      <c r="AD2250" s="75" t="s">
        <v>113</v>
      </c>
      <c r="AE2250" s="231">
        <v>46112</v>
      </c>
      <c r="AF2250" s="375">
        <v>46110.041666666664</v>
      </c>
      <c r="AG2250" s="375">
        <v>46108.5</v>
      </c>
      <c r="AH2250" s="375">
        <v>46108.5</v>
      </c>
      <c r="AI2250" s="74">
        <v>46110</v>
      </c>
      <c r="AJ2250" s="74">
        <v>46111</v>
      </c>
      <c r="AK2250" s="74">
        <v>46111</v>
      </c>
      <c r="AL2250" s="74">
        <v>46119</v>
      </c>
      <c r="AM2250" s="74">
        <v>46121</v>
      </c>
      <c r="AN2250" s="74">
        <v>46121</v>
      </c>
      <c r="AO2250" s="95" t="s">
        <v>121</v>
      </c>
      <c r="AP2250" s="95" t="s">
        <v>121</v>
      </c>
      <c r="AQ2250" s="95" t="s">
        <v>121</v>
      </c>
      <c r="AR2250" s="95" t="s">
        <v>121</v>
      </c>
      <c r="AS2250" s="95" t="s">
        <v>121</v>
      </c>
      <c r="AT2250" s="95" t="s">
        <v>121</v>
      </c>
      <c r="AU2250" s="82" t="s">
        <v>6202</v>
      </c>
      <c r="AV2250" s="297">
        <v>46103</v>
      </c>
      <c r="AW2250" s="85" t="s">
        <v>8007</v>
      </c>
      <c r="AX2250" s="85" t="s">
        <v>8008</v>
      </c>
      <c r="AY2250" s="85"/>
      <c r="AZ2250" s="271"/>
      <c r="BA2250" s="85"/>
      <c r="BB2250" s="85"/>
      <c r="BC2250" s="85"/>
      <c r="BD2250" s="85"/>
      <c r="BE2250" s="85"/>
      <c r="BF2250" s="85"/>
      <c r="BG2250" s="85"/>
      <c r="BH2250" s="85"/>
      <c r="BI2250" s="85"/>
      <c r="BJ2250" s="85"/>
      <c r="BK2250" s="85"/>
      <c r="BL2250" s="85"/>
      <c r="BM2250" s="85"/>
      <c r="BN2250" s="85"/>
      <c r="BO2250" s="85"/>
      <c r="BP2250" s="85"/>
      <c r="BQ2250" s="85"/>
      <c r="BR2250" s="85"/>
      <c r="BS2250" s="85"/>
      <c r="BT2250" s="75">
        <f>IF(COUNTIF($C$3:C2250, C2250)=1, 1, 0)</f>
        <v>1</v>
      </c>
      <c r="BU2250" s="388">
        <v>88870</v>
      </c>
      <c r="BV2250" s="340">
        <v>46112</v>
      </c>
      <c r="BW2250" s="85"/>
      <c r="BX2250" s="85"/>
      <c r="BY2250" s="85"/>
      <c r="BZ2250" s="87">
        <f t="shared" si="695"/>
        <v>12</v>
      </c>
      <c r="CA2250" s="85"/>
      <c r="CB2250" s="88">
        <f t="shared" si="696"/>
        <v>14</v>
      </c>
      <c r="CC2250" s="89"/>
      <c r="CE2250" s="87">
        <f t="shared" si="701"/>
        <v>3</v>
      </c>
      <c r="CF2250" s="85"/>
      <c r="CG2250" s="85"/>
      <c r="CH2250" s="85"/>
      <c r="CI2250" s="85"/>
      <c r="CJ2250" s="87">
        <f t="shared" si="708"/>
        <v>3</v>
      </c>
      <c r="CK2250" s="87">
        <f t="shared" si="709"/>
        <v>12</v>
      </c>
      <c r="CL2250" s="22" t="s">
        <v>121</v>
      </c>
      <c r="CM2250" s="22" t="str">
        <f t="shared" si="711"/>
        <v>1C26TAA^88870</v>
      </c>
    </row>
    <row r="2251" spans="1:91" ht="14.45" customHeight="1" x14ac:dyDescent="0.25">
      <c r="A2251" s="75">
        <f t="shared" si="710"/>
        <v>2249</v>
      </c>
      <c r="B2251" s="265" t="s">
        <v>102</v>
      </c>
      <c r="C2251" s="270">
        <v>235600414287</v>
      </c>
      <c r="D2251" s="265">
        <v>145657213</v>
      </c>
      <c r="E2251" s="241">
        <v>5310007851</v>
      </c>
      <c r="F2251" s="231">
        <v>46097</v>
      </c>
      <c r="G2251" s="265" t="s">
        <v>516</v>
      </c>
      <c r="H2251" s="265" t="s">
        <v>2213</v>
      </c>
      <c r="I2251" s="265" t="s">
        <v>105</v>
      </c>
      <c r="J2251" s="265" t="s">
        <v>518</v>
      </c>
      <c r="K2251" s="265" t="s">
        <v>242</v>
      </c>
      <c r="L2251" s="231">
        <v>46125</v>
      </c>
      <c r="M2251" s="265">
        <v>0</v>
      </c>
      <c r="N2251" s="85" t="s">
        <v>8005</v>
      </c>
      <c r="O2251" s="85" t="s">
        <v>8006</v>
      </c>
      <c r="P2251" s="85">
        <v>2830050551</v>
      </c>
      <c r="Q2251" s="231">
        <v>46103</v>
      </c>
      <c r="R2251" s="241">
        <v>1209395814</v>
      </c>
      <c r="S2251" s="241">
        <v>224355660</v>
      </c>
      <c r="T2251" s="231">
        <v>46103</v>
      </c>
      <c r="U2251" s="261">
        <v>5899.7889999999998</v>
      </c>
      <c r="V2251" s="261">
        <v>5719.02</v>
      </c>
      <c r="W2251" s="241">
        <v>7</v>
      </c>
      <c r="X2251" s="241">
        <v>0</v>
      </c>
      <c r="Y2251" s="270">
        <v>235600414287</v>
      </c>
      <c r="Z2251" s="241" t="s">
        <v>128</v>
      </c>
      <c r="AA2251" s="85" t="s">
        <v>280</v>
      </c>
      <c r="AB2251" s="265" t="s">
        <v>7896</v>
      </c>
      <c r="AC2251" s="270">
        <v>235600414287</v>
      </c>
      <c r="AD2251" s="75" t="s">
        <v>113</v>
      </c>
      <c r="AE2251" s="231">
        <v>46112</v>
      </c>
      <c r="AF2251" s="375">
        <v>46110.041666666664</v>
      </c>
      <c r="AG2251" s="375">
        <v>46108.5</v>
      </c>
      <c r="AH2251" s="375">
        <v>46108.5</v>
      </c>
      <c r="AI2251" s="74">
        <v>46110</v>
      </c>
      <c r="AJ2251" s="74">
        <v>46111</v>
      </c>
      <c r="AK2251" s="74">
        <v>46111</v>
      </c>
      <c r="AL2251" s="74">
        <v>46119</v>
      </c>
      <c r="AM2251" s="74">
        <v>46121</v>
      </c>
      <c r="AN2251" s="74">
        <v>46121</v>
      </c>
      <c r="AO2251" s="95" t="s">
        <v>121</v>
      </c>
      <c r="AP2251" s="95" t="s">
        <v>121</v>
      </c>
      <c r="AQ2251" s="95" t="s">
        <v>121</v>
      </c>
      <c r="AR2251" s="95" t="s">
        <v>121</v>
      </c>
      <c r="AS2251" s="95" t="s">
        <v>121</v>
      </c>
      <c r="AT2251" s="95" t="s">
        <v>121</v>
      </c>
      <c r="AU2251" s="82" t="s">
        <v>6202</v>
      </c>
      <c r="AV2251" s="297">
        <v>46103</v>
      </c>
      <c r="AW2251" s="85">
        <v>0</v>
      </c>
      <c r="AX2251" s="85">
        <v>0</v>
      </c>
      <c r="AY2251" s="85"/>
      <c r="AZ2251" s="271"/>
      <c r="BA2251" s="85"/>
      <c r="BB2251" s="85"/>
      <c r="BC2251" s="85"/>
      <c r="BD2251" s="85"/>
      <c r="BE2251" s="85"/>
      <c r="BF2251" s="85"/>
      <c r="BG2251" s="85"/>
      <c r="BH2251" s="85"/>
      <c r="BI2251" s="85"/>
      <c r="BJ2251" s="85"/>
      <c r="BK2251" s="85"/>
      <c r="BL2251" s="85"/>
      <c r="BM2251" s="85"/>
      <c r="BN2251" s="85"/>
      <c r="BO2251" s="85"/>
      <c r="BP2251" s="85"/>
      <c r="BQ2251" s="85"/>
      <c r="BR2251" s="85"/>
      <c r="BS2251" s="85"/>
      <c r="BT2251" s="75">
        <f>IF(COUNTIF($C$3:C2251, C2251)=1, 1, 0)</f>
        <v>0</v>
      </c>
      <c r="BU2251" s="388">
        <v>88870</v>
      </c>
      <c r="BV2251" s="340">
        <v>46112</v>
      </c>
      <c r="BW2251" s="85"/>
      <c r="BX2251" s="85"/>
      <c r="BY2251" s="85"/>
      <c r="BZ2251" s="87">
        <f t="shared" si="695"/>
        <v>12</v>
      </c>
      <c r="CA2251" s="85"/>
      <c r="CB2251" s="88">
        <f t="shared" si="696"/>
        <v>14</v>
      </c>
      <c r="CC2251" s="89"/>
      <c r="CE2251" s="87">
        <f t="shared" si="701"/>
        <v>3</v>
      </c>
      <c r="CF2251" s="85"/>
      <c r="CG2251" s="85"/>
      <c r="CH2251" s="85"/>
      <c r="CI2251" s="85"/>
      <c r="CJ2251" s="87">
        <f t="shared" si="708"/>
        <v>3</v>
      </c>
      <c r="CK2251" s="87">
        <f t="shared" si="709"/>
        <v>12</v>
      </c>
      <c r="CL2251" s="22" t="s">
        <v>121</v>
      </c>
      <c r="CM2251" s="22" t="str">
        <f t="shared" si="711"/>
        <v>1C26TAA^88870</v>
      </c>
    </row>
    <row r="2252" spans="1:91" ht="14.45" customHeight="1" x14ac:dyDescent="0.25">
      <c r="A2252" s="75">
        <f t="shared" si="710"/>
        <v>2250</v>
      </c>
      <c r="B2252" s="265" t="s">
        <v>102</v>
      </c>
      <c r="C2252" s="270">
        <v>235600414287</v>
      </c>
      <c r="D2252" s="265">
        <v>145657208</v>
      </c>
      <c r="E2252" s="241">
        <v>5310007851</v>
      </c>
      <c r="F2252" s="231">
        <v>46097</v>
      </c>
      <c r="G2252" s="265" t="s">
        <v>516</v>
      </c>
      <c r="H2252" s="265" t="s">
        <v>2213</v>
      </c>
      <c r="I2252" s="265" t="s">
        <v>105</v>
      </c>
      <c r="J2252" s="265" t="s">
        <v>518</v>
      </c>
      <c r="K2252" s="265" t="s">
        <v>242</v>
      </c>
      <c r="L2252" s="231">
        <v>46125</v>
      </c>
      <c r="M2252" s="265">
        <v>40</v>
      </c>
      <c r="N2252" s="85" t="s">
        <v>8005</v>
      </c>
      <c r="O2252" s="85" t="s">
        <v>8006</v>
      </c>
      <c r="P2252" s="85">
        <v>2830050549</v>
      </c>
      <c r="Q2252" s="231">
        <v>46103</v>
      </c>
      <c r="R2252" s="241">
        <v>1209395812</v>
      </c>
      <c r="S2252" s="241">
        <v>224355656</v>
      </c>
      <c r="T2252" s="231">
        <v>46103</v>
      </c>
      <c r="U2252" s="261">
        <v>5855.0640000000003</v>
      </c>
      <c r="V2252" s="261">
        <v>5675.6670000000004</v>
      </c>
      <c r="W2252" s="241">
        <v>7</v>
      </c>
      <c r="X2252" s="241">
        <v>0</v>
      </c>
      <c r="Y2252" s="270">
        <v>235600414287</v>
      </c>
      <c r="Z2252" s="241" t="s">
        <v>128</v>
      </c>
      <c r="AA2252" s="85" t="s">
        <v>280</v>
      </c>
      <c r="AB2252" s="265" t="s">
        <v>7896</v>
      </c>
      <c r="AC2252" s="270">
        <v>235600414287</v>
      </c>
      <c r="AD2252" s="75" t="s">
        <v>113</v>
      </c>
      <c r="AE2252" s="231">
        <v>46112</v>
      </c>
      <c r="AF2252" s="375">
        <v>46110.041666666664</v>
      </c>
      <c r="AG2252" s="375">
        <v>46108.5</v>
      </c>
      <c r="AH2252" s="375">
        <v>46108.5</v>
      </c>
      <c r="AI2252" s="74">
        <v>46110</v>
      </c>
      <c r="AJ2252" s="74">
        <v>46111</v>
      </c>
      <c r="AK2252" s="74">
        <v>46111</v>
      </c>
      <c r="AL2252" s="74">
        <v>46119</v>
      </c>
      <c r="AM2252" s="74">
        <v>46121</v>
      </c>
      <c r="AN2252" s="74">
        <v>46121</v>
      </c>
      <c r="AO2252" s="95" t="s">
        <v>121</v>
      </c>
      <c r="AP2252" s="95" t="s">
        <v>121</v>
      </c>
      <c r="AQ2252" s="95" t="s">
        <v>121</v>
      </c>
      <c r="AR2252" s="95" t="s">
        <v>121</v>
      </c>
      <c r="AS2252" s="95" t="s">
        <v>121</v>
      </c>
      <c r="AT2252" s="95" t="s">
        <v>121</v>
      </c>
      <c r="AU2252" s="82" t="s">
        <v>6202</v>
      </c>
      <c r="AV2252" s="297">
        <v>46103</v>
      </c>
      <c r="AW2252" s="75">
        <f>_xlfn.XLOOKUP(D2252,'[1]OPS Loading report'!$E:$E,'[1]OPS Loading report'!$G:$G)</f>
        <v>0</v>
      </c>
      <c r="AX2252" s="85">
        <v>0</v>
      </c>
      <c r="AY2252" s="85"/>
      <c r="AZ2252" s="271"/>
      <c r="BA2252" s="85"/>
      <c r="BB2252" s="85"/>
      <c r="BC2252" s="85"/>
      <c r="BD2252" s="85"/>
      <c r="BE2252" s="85"/>
      <c r="BF2252" s="85"/>
      <c r="BG2252" s="85"/>
      <c r="BH2252" s="85"/>
      <c r="BI2252" s="85"/>
      <c r="BJ2252" s="85"/>
      <c r="BK2252" s="85"/>
      <c r="BL2252" s="85"/>
      <c r="BM2252" s="85"/>
      <c r="BN2252" s="85"/>
      <c r="BO2252" s="85"/>
      <c r="BP2252" s="85"/>
      <c r="BQ2252" s="85"/>
      <c r="BR2252" s="85"/>
      <c r="BS2252" s="85"/>
      <c r="BT2252" s="75">
        <f>IF(COUNTIF($C$3:C2252, C2252)=1, 1, 0)</f>
        <v>0</v>
      </c>
      <c r="BU2252" s="388">
        <v>88870</v>
      </c>
      <c r="BV2252" s="340">
        <v>46112</v>
      </c>
      <c r="BW2252" s="85"/>
      <c r="BX2252" s="85"/>
      <c r="BY2252" s="85"/>
      <c r="BZ2252" s="87">
        <f t="shared" si="695"/>
        <v>12</v>
      </c>
      <c r="CA2252" s="85"/>
      <c r="CB2252" s="88">
        <f t="shared" si="696"/>
        <v>14</v>
      </c>
      <c r="CC2252" s="89"/>
      <c r="CE2252" s="87">
        <f t="shared" si="701"/>
        <v>3</v>
      </c>
      <c r="CF2252" s="544">
        <v>18374300</v>
      </c>
      <c r="CG2252" s="85"/>
      <c r="CH2252" s="544">
        <v>18374300</v>
      </c>
      <c r="CI2252" s="85">
        <v>26249</v>
      </c>
      <c r="CJ2252" s="87">
        <f t="shared" si="708"/>
        <v>3</v>
      </c>
      <c r="CK2252" s="87">
        <f t="shared" si="709"/>
        <v>12</v>
      </c>
      <c r="CL2252" s="22" t="s">
        <v>121</v>
      </c>
      <c r="CM2252" s="22" t="str">
        <f t="shared" si="711"/>
        <v>1C26TAA^88870</v>
      </c>
    </row>
    <row r="2253" spans="1:91" ht="14.45" customHeight="1" x14ac:dyDescent="0.25">
      <c r="A2253" s="75">
        <f t="shared" si="710"/>
        <v>2251</v>
      </c>
      <c r="B2253" s="265" t="s">
        <v>102</v>
      </c>
      <c r="C2253" s="270">
        <v>235600414287</v>
      </c>
      <c r="D2253" s="265">
        <v>145754088</v>
      </c>
      <c r="E2253" s="241">
        <v>5320007049</v>
      </c>
      <c r="F2253" s="231">
        <v>46097</v>
      </c>
      <c r="G2253" s="265" t="s">
        <v>612</v>
      </c>
      <c r="H2253" s="265" t="s">
        <v>2213</v>
      </c>
      <c r="I2253" s="265" t="s">
        <v>105</v>
      </c>
      <c r="J2253" s="265" t="s">
        <v>518</v>
      </c>
      <c r="K2253" s="265" t="s">
        <v>242</v>
      </c>
      <c r="L2253" s="231">
        <v>46125</v>
      </c>
      <c r="M2253" s="265">
        <v>0</v>
      </c>
      <c r="N2253" s="85" t="s">
        <v>8009</v>
      </c>
      <c r="O2253" s="85" t="s">
        <v>8010</v>
      </c>
      <c r="P2253" s="85">
        <v>2830050538</v>
      </c>
      <c r="Q2253" s="231">
        <v>46103</v>
      </c>
      <c r="R2253" s="241">
        <v>1209395795</v>
      </c>
      <c r="S2253" s="241">
        <v>224356596</v>
      </c>
      <c r="T2253" s="231">
        <v>46103</v>
      </c>
      <c r="U2253" s="261">
        <v>2722.3560000000002</v>
      </c>
      <c r="V2253" s="261">
        <v>2638.944</v>
      </c>
      <c r="W2253" s="241">
        <v>3</v>
      </c>
      <c r="X2253" s="241">
        <v>0</v>
      </c>
      <c r="Y2253" s="270">
        <v>235600217856</v>
      </c>
      <c r="Z2253" s="241" t="s">
        <v>128</v>
      </c>
      <c r="AA2253" s="85" t="s">
        <v>280</v>
      </c>
      <c r="AB2253" s="265" t="s">
        <v>7896</v>
      </c>
      <c r="AC2253" s="270">
        <v>235600414287</v>
      </c>
      <c r="AD2253" s="75" t="s">
        <v>113</v>
      </c>
      <c r="AE2253" s="231">
        <v>46112</v>
      </c>
      <c r="AF2253" s="375">
        <v>46110.041666666664</v>
      </c>
      <c r="AG2253" s="375">
        <v>46108.5</v>
      </c>
      <c r="AH2253" s="375">
        <v>46108.5</v>
      </c>
      <c r="AI2253" s="74">
        <v>46110</v>
      </c>
      <c r="AJ2253" s="74">
        <v>46111</v>
      </c>
      <c r="AK2253" s="74">
        <v>46111</v>
      </c>
      <c r="AL2253" s="74">
        <v>46119</v>
      </c>
      <c r="AM2253" s="74">
        <v>46121</v>
      </c>
      <c r="AN2253" s="74">
        <v>46121</v>
      </c>
      <c r="AO2253" s="95" t="s">
        <v>121</v>
      </c>
      <c r="AP2253" s="95" t="s">
        <v>121</v>
      </c>
      <c r="AQ2253" s="95" t="s">
        <v>121</v>
      </c>
      <c r="AR2253" s="95" t="s">
        <v>121</v>
      </c>
      <c r="AS2253" s="95" t="s">
        <v>121</v>
      </c>
      <c r="AT2253" s="95" t="s">
        <v>121</v>
      </c>
      <c r="AU2253" s="82" t="s">
        <v>6202</v>
      </c>
      <c r="AV2253" s="297">
        <v>46103</v>
      </c>
      <c r="AW2253" s="85" t="s">
        <v>8011</v>
      </c>
      <c r="AX2253" s="85" t="s">
        <v>8012</v>
      </c>
      <c r="AY2253" s="85"/>
      <c r="AZ2253" s="271"/>
      <c r="BA2253" s="85"/>
      <c r="BB2253" s="85"/>
      <c r="BC2253" s="85"/>
      <c r="BD2253" s="85"/>
      <c r="BE2253" s="85"/>
      <c r="BF2253" s="85"/>
      <c r="BG2253" s="85"/>
      <c r="BH2253" s="85"/>
      <c r="BI2253" s="85"/>
      <c r="BJ2253" s="85"/>
      <c r="BK2253" s="85"/>
      <c r="BL2253" s="85"/>
      <c r="BM2253" s="85"/>
      <c r="BN2253" s="85"/>
      <c r="BO2253" s="85"/>
      <c r="BP2253" s="85"/>
      <c r="BQ2253" s="85"/>
      <c r="BR2253" s="85"/>
      <c r="BS2253" s="85"/>
      <c r="BT2253" s="75">
        <f>IF(COUNTIF($C$3:C2253, C2253)=1, 1, 0)</f>
        <v>0</v>
      </c>
      <c r="BU2253" s="388">
        <v>88870</v>
      </c>
      <c r="BV2253" s="340">
        <v>46112</v>
      </c>
      <c r="BW2253" s="85"/>
      <c r="BX2253" s="85"/>
      <c r="BY2253" s="85"/>
      <c r="BZ2253" s="87">
        <f t="shared" si="695"/>
        <v>12</v>
      </c>
      <c r="CA2253" s="85"/>
      <c r="CB2253" s="88">
        <f t="shared" si="696"/>
        <v>14</v>
      </c>
      <c r="CC2253" s="89"/>
      <c r="CE2253" s="87">
        <f t="shared" si="701"/>
        <v>3</v>
      </c>
      <c r="CF2253" s="85"/>
      <c r="CG2253" s="85"/>
      <c r="CH2253" s="85"/>
      <c r="CI2253" s="85"/>
      <c r="CJ2253" s="87">
        <f t="shared" si="708"/>
        <v>3</v>
      </c>
      <c r="CK2253" s="87">
        <f t="shared" si="709"/>
        <v>12</v>
      </c>
      <c r="CL2253" s="22" t="s">
        <v>121</v>
      </c>
      <c r="CM2253" s="22" t="str">
        <f t="shared" si="711"/>
        <v>1C26TAA^88870</v>
      </c>
    </row>
    <row r="2254" spans="1:91" ht="14.45" customHeight="1" x14ac:dyDescent="0.25">
      <c r="A2254" s="75">
        <f t="shared" si="710"/>
        <v>2252</v>
      </c>
      <c r="B2254" s="265" t="s">
        <v>102</v>
      </c>
      <c r="C2254" s="270">
        <v>235600414287</v>
      </c>
      <c r="D2254" s="265">
        <v>145754081</v>
      </c>
      <c r="E2254" s="241">
        <v>5320007049</v>
      </c>
      <c r="F2254" s="231">
        <v>46097</v>
      </c>
      <c r="G2254" s="265" t="s">
        <v>612</v>
      </c>
      <c r="H2254" s="265" t="s">
        <v>2213</v>
      </c>
      <c r="I2254" s="265" t="s">
        <v>105</v>
      </c>
      <c r="J2254" s="265" t="s">
        <v>518</v>
      </c>
      <c r="K2254" s="265" t="s">
        <v>242</v>
      </c>
      <c r="L2254" s="231">
        <v>46125</v>
      </c>
      <c r="M2254" s="265">
        <v>40</v>
      </c>
      <c r="N2254" s="85" t="s">
        <v>8009</v>
      </c>
      <c r="O2254" s="85" t="s">
        <v>8010</v>
      </c>
      <c r="P2254" s="85">
        <v>2830050537</v>
      </c>
      <c r="Q2254" s="231">
        <v>46103</v>
      </c>
      <c r="R2254" s="241">
        <v>1209395794</v>
      </c>
      <c r="S2254" s="241">
        <v>224356595</v>
      </c>
      <c r="T2254" s="231">
        <v>46103</v>
      </c>
      <c r="U2254" s="261">
        <v>16230.338</v>
      </c>
      <c r="V2254" s="261">
        <v>15800.169</v>
      </c>
      <c r="W2254" s="241">
        <v>18</v>
      </c>
      <c r="X2254" s="241">
        <v>0</v>
      </c>
      <c r="Y2254" s="270">
        <v>235600217856</v>
      </c>
      <c r="Z2254" s="241" t="s">
        <v>128</v>
      </c>
      <c r="AA2254" s="85" t="s">
        <v>280</v>
      </c>
      <c r="AB2254" s="265" t="s">
        <v>7896</v>
      </c>
      <c r="AC2254" s="270">
        <v>235600414287</v>
      </c>
      <c r="AD2254" s="75" t="s">
        <v>113</v>
      </c>
      <c r="AE2254" s="231">
        <v>46112</v>
      </c>
      <c r="AF2254" s="375">
        <v>46110.041666666664</v>
      </c>
      <c r="AG2254" s="375">
        <v>46108.5</v>
      </c>
      <c r="AH2254" s="375">
        <v>46108.5</v>
      </c>
      <c r="AI2254" s="74">
        <v>46110</v>
      </c>
      <c r="AJ2254" s="74">
        <v>46111</v>
      </c>
      <c r="AK2254" s="74">
        <v>46111</v>
      </c>
      <c r="AL2254" s="74">
        <v>46119</v>
      </c>
      <c r="AM2254" s="74">
        <v>46121</v>
      </c>
      <c r="AN2254" s="74">
        <v>46121</v>
      </c>
      <c r="AO2254" s="95" t="s">
        <v>121</v>
      </c>
      <c r="AP2254" s="95" t="s">
        <v>121</v>
      </c>
      <c r="AQ2254" s="95" t="s">
        <v>121</v>
      </c>
      <c r="AR2254" s="95" t="s">
        <v>121</v>
      </c>
      <c r="AS2254" s="95" t="s">
        <v>121</v>
      </c>
      <c r="AT2254" s="95" t="s">
        <v>121</v>
      </c>
      <c r="AU2254" s="82" t="s">
        <v>6202</v>
      </c>
      <c r="AV2254" s="297">
        <v>46103</v>
      </c>
      <c r="AW2254" s="75">
        <f>_xlfn.XLOOKUP(D2254,'[1]OPS Loading report'!$E:$E,'[1]OPS Loading report'!$G:$G)</f>
        <v>0</v>
      </c>
      <c r="AX2254" s="85">
        <v>0</v>
      </c>
      <c r="AY2254" s="85"/>
      <c r="AZ2254" s="271"/>
      <c r="BA2254" s="85"/>
      <c r="BB2254" s="85"/>
      <c r="BC2254" s="85"/>
      <c r="BD2254" s="85"/>
      <c r="BE2254" s="85"/>
      <c r="BF2254" s="85"/>
      <c r="BG2254" s="85"/>
      <c r="BH2254" s="85"/>
      <c r="BI2254" s="85"/>
      <c r="BJ2254" s="85"/>
      <c r="BK2254" s="85"/>
      <c r="BL2254" s="85"/>
      <c r="BM2254" s="85"/>
      <c r="BN2254" s="85"/>
      <c r="BO2254" s="85"/>
      <c r="BP2254" s="85"/>
      <c r="BQ2254" s="85"/>
      <c r="BR2254" s="85"/>
      <c r="BS2254" s="85"/>
      <c r="BT2254" s="75">
        <f>IF(COUNTIF($C$3:C2254, C2254)=1, 1, 0)</f>
        <v>0</v>
      </c>
      <c r="BU2254" s="388">
        <v>88870</v>
      </c>
      <c r="BV2254" s="340">
        <v>46112</v>
      </c>
      <c r="BW2254" s="85"/>
      <c r="BX2254" s="85"/>
      <c r="BY2254" s="85"/>
      <c r="BZ2254" s="87">
        <f t="shared" si="695"/>
        <v>12</v>
      </c>
      <c r="CA2254" s="85"/>
      <c r="CB2254" s="88">
        <f t="shared" si="696"/>
        <v>14</v>
      </c>
      <c r="CC2254" s="89"/>
      <c r="CE2254" s="87">
        <f t="shared" si="701"/>
        <v>3</v>
      </c>
      <c r="CF2254" s="544">
        <v>18374300</v>
      </c>
      <c r="CG2254" s="85"/>
      <c r="CH2254" s="544">
        <v>18374300</v>
      </c>
      <c r="CI2254" s="85">
        <v>26249</v>
      </c>
      <c r="CJ2254" s="87">
        <f t="shared" si="708"/>
        <v>3</v>
      </c>
      <c r="CK2254" s="87">
        <f t="shared" si="709"/>
        <v>12</v>
      </c>
      <c r="CL2254" s="22" t="s">
        <v>121</v>
      </c>
      <c r="CM2254" s="22" t="str">
        <f t="shared" si="711"/>
        <v>1C26TAA^88870</v>
      </c>
    </row>
    <row r="2255" spans="1:91" ht="14.45" customHeight="1" x14ac:dyDescent="0.25">
      <c r="A2255" s="75">
        <f t="shared" si="710"/>
        <v>2253</v>
      </c>
      <c r="B2255" s="265" t="s">
        <v>102</v>
      </c>
      <c r="C2255" s="270" t="s">
        <v>8013</v>
      </c>
      <c r="D2255" s="265">
        <v>145754100</v>
      </c>
      <c r="E2255" s="241">
        <v>5320007050</v>
      </c>
      <c r="F2255" s="231">
        <v>46097</v>
      </c>
      <c r="G2255" s="265" t="s">
        <v>612</v>
      </c>
      <c r="H2255" s="265" t="s">
        <v>2213</v>
      </c>
      <c r="I2255" s="265" t="s">
        <v>105</v>
      </c>
      <c r="J2255" s="265" t="s">
        <v>518</v>
      </c>
      <c r="K2255" s="265" t="s">
        <v>242</v>
      </c>
      <c r="L2255" s="231">
        <v>46125</v>
      </c>
      <c r="M2255" s="265">
        <v>40</v>
      </c>
      <c r="N2255" s="85" t="s">
        <v>8014</v>
      </c>
      <c r="O2255" s="85" t="s">
        <v>8015</v>
      </c>
      <c r="P2255" s="85">
        <v>2830050760</v>
      </c>
      <c r="Q2255" s="231">
        <v>46107</v>
      </c>
      <c r="R2255" s="241">
        <v>1209397060</v>
      </c>
      <c r="S2255" s="241">
        <v>224365338</v>
      </c>
      <c r="T2255" s="231">
        <v>46107</v>
      </c>
      <c r="U2255" s="261">
        <v>3628.7640000000001</v>
      </c>
      <c r="V2255" s="261">
        <v>3519.4110000000001</v>
      </c>
      <c r="W2255" s="241">
        <v>4</v>
      </c>
      <c r="X2255" s="241">
        <v>0</v>
      </c>
      <c r="Y2255" s="270">
        <v>7267527850</v>
      </c>
      <c r="Z2255" s="241" t="s">
        <v>354</v>
      </c>
      <c r="AA2255" s="85" t="s">
        <v>521</v>
      </c>
      <c r="AB2255" s="265" t="s">
        <v>8016</v>
      </c>
      <c r="AC2255" s="270" t="s">
        <v>8013</v>
      </c>
      <c r="AD2255" s="75" t="s">
        <v>113</v>
      </c>
      <c r="AE2255" s="231">
        <v>46112</v>
      </c>
      <c r="AF2255" s="375">
        <v>46110.291666666664</v>
      </c>
      <c r="AG2255" s="375">
        <v>46108.416666666664</v>
      </c>
      <c r="AH2255" s="375">
        <v>46108.416666666664</v>
      </c>
      <c r="AI2255" s="74">
        <v>46111</v>
      </c>
      <c r="AJ2255" s="74"/>
      <c r="AK2255" s="74">
        <v>46111</v>
      </c>
      <c r="AL2255" s="74">
        <v>46116</v>
      </c>
      <c r="AM2255" s="74"/>
      <c r="AN2255" s="74">
        <v>46116</v>
      </c>
      <c r="AO2255" s="95" t="s">
        <v>121</v>
      </c>
      <c r="AP2255" s="95" t="s">
        <v>121</v>
      </c>
      <c r="AQ2255" s="95" t="s">
        <v>121</v>
      </c>
      <c r="AR2255" s="95" t="s">
        <v>121</v>
      </c>
      <c r="AS2255" s="95" t="s">
        <v>121</v>
      </c>
      <c r="AT2255" s="95" t="s">
        <v>121</v>
      </c>
      <c r="AU2255" s="82" t="s">
        <v>6202</v>
      </c>
      <c r="AV2255" s="290">
        <v>46107</v>
      </c>
      <c r="AW2255" s="85" t="s">
        <v>8017</v>
      </c>
      <c r="AX2255" s="85">
        <v>32710370</v>
      </c>
      <c r="AY2255" s="85"/>
      <c r="AZ2255" s="271"/>
      <c r="BA2255" s="85"/>
      <c r="BB2255" s="85"/>
      <c r="BC2255" s="85"/>
      <c r="BD2255" s="85"/>
      <c r="BE2255" s="85"/>
      <c r="BF2255" s="85"/>
      <c r="BG2255" s="85"/>
      <c r="BH2255" s="85"/>
      <c r="BI2255" s="85"/>
      <c r="BJ2255" s="85"/>
      <c r="BK2255" s="85"/>
      <c r="BL2255" s="85"/>
      <c r="BM2255" s="85"/>
      <c r="BN2255" s="85"/>
      <c r="BO2255" s="85"/>
      <c r="BP2255" s="85"/>
      <c r="BQ2255" s="85"/>
      <c r="BR2255" s="85"/>
      <c r="BS2255" s="85"/>
      <c r="BT2255" s="75">
        <f>IF(COUNTIF($C$3:C2255, C2255)=1, 1, 0)</f>
        <v>1</v>
      </c>
      <c r="BU2255" s="388">
        <v>63915</v>
      </c>
      <c r="BV2255" s="340">
        <v>46112</v>
      </c>
      <c r="BW2255" s="85"/>
      <c r="BX2255" s="85"/>
      <c r="BY2255" s="85"/>
      <c r="BZ2255" s="87">
        <f t="shared" si="695"/>
        <v>12</v>
      </c>
      <c r="CA2255" s="85"/>
      <c r="CB2255" s="88">
        <f t="shared" si="696"/>
        <v>14</v>
      </c>
      <c r="CC2255" s="89"/>
      <c r="CE2255" s="87">
        <f t="shared" si="701"/>
        <v>3</v>
      </c>
      <c r="CF2255" s="397">
        <v>8555625</v>
      </c>
      <c r="CG2255" s="85"/>
      <c r="CH2255" s="397">
        <v>8555625</v>
      </c>
      <c r="CI2255" s="85">
        <v>26325</v>
      </c>
      <c r="CJ2255" s="87">
        <f t="shared" si="708"/>
        <v>3</v>
      </c>
      <c r="CK2255" s="87">
        <f t="shared" si="709"/>
        <v>13</v>
      </c>
      <c r="CL2255" s="22" t="s">
        <v>121</v>
      </c>
      <c r="CM2255" s="22" t="str">
        <f t="shared" si="711"/>
        <v>1C26TAB^63915</v>
      </c>
    </row>
    <row r="2256" spans="1:91" ht="14.45" customHeight="1" x14ac:dyDescent="0.25">
      <c r="A2256" s="75">
        <f t="shared" si="710"/>
        <v>2254</v>
      </c>
      <c r="B2256" s="265" t="s">
        <v>102</v>
      </c>
      <c r="C2256" s="270" t="s">
        <v>8013</v>
      </c>
      <c r="D2256" s="265">
        <v>145754064</v>
      </c>
      <c r="E2256" s="241">
        <v>5320007050</v>
      </c>
      <c r="F2256" s="231">
        <v>46097</v>
      </c>
      <c r="G2256" s="265" t="s">
        <v>612</v>
      </c>
      <c r="H2256" s="265" t="s">
        <v>2213</v>
      </c>
      <c r="I2256" s="265" t="s">
        <v>105</v>
      </c>
      <c r="J2256" s="265" t="s">
        <v>518</v>
      </c>
      <c r="K2256" s="265" t="s">
        <v>242</v>
      </c>
      <c r="L2256" s="231">
        <v>46125</v>
      </c>
      <c r="M2256" s="265">
        <v>0</v>
      </c>
      <c r="N2256" s="85" t="s">
        <v>8014</v>
      </c>
      <c r="O2256" s="85" t="s">
        <v>8015</v>
      </c>
      <c r="P2256" s="85">
        <v>2830050758</v>
      </c>
      <c r="Q2256" s="231">
        <v>46107</v>
      </c>
      <c r="R2256" s="241">
        <v>1209397058</v>
      </c>
      <c r="S2256" s="241">
        <v>224365336</v>
      </c>
      <c r="T2256" s="231">
        <v>46107</v>
      </c>
      <c r="U2256" s="261">
        <v>16996.196</v>
      </c>
      <c r="V2256" s="261">
        <v>16475.440999999999</v>
      </c>
      <c r="W2256" s="241">
        <v>19</v>
      </c>
      <c r="X2256" s="241">
        <v>0</v>
      </c>
      <c r="Y2256" s="270">
        <v>7267527850</v>
      </c>
      <c r="Z2256" s="241" t="s">
        <v>354</v>
      </c>
      <c r="AA2256" s="85" t="s">
        <v>521</v>
      </c>
      <c r="AB2256" s="265" t="s">
        <v>8016</v>
      </c>
      <c r="AC2256" s="270" t="s">
        <v>8013</v>
      </c>
      <c r="AD2256" s="75" t="s">
        <v>113</v>
      </c>
      <c r="AE2256" s="231">
        <v>46112</v>
      </c>
      <c r="AF2256" s="375">
        <v>46110.291666666664</v>
      </c>
      <c r="AG2256" s="375">
        <v>46108.416666666664</v>
      </c>
      <c r="AH2256" s="375">
        <v>46108.416666666664</v>
      </c>
      <c r="AI2256" s="74">
        <v>46111</v>
      </c>
      <c r="AJ2256" s="74"/>
      <c r="AK2256" s="74">
        <v>46111</v>
      </c>
      <c r="AL2256" s="74">
        <v>46116</v>
      </c>
      <c r="AM2256" s="74"/>
      <c r="AN2256" s="74">
        <v>46116</v>
      </c>
      <c r="AO2256" s="95" t="s">
        <v>121</v>
      </c>
      <c r="AP2256" s="95" t="s">
        <v>121</v>
      </c>
      <c r="AQ2256" s="95" t="s">
        <v>121</v>
      </c>
      <c r="AR2256" s="95" t="s">
        <v>121</v>
      </c>
      <c r="AS2256" s="95" t="s">
        <v>121</v>
      </c>
      <c r="AT2256" s="95" t="s">
        <v>121</v>
      </c>
      <c r="AU2256" s="82" t="s">
        <v>6202</v>
      </c>
      <c r="AV2256" s="290">
        <v>46107</v>
      </c>
      <c r="AW2256" s="85">
        <v>0</v>
      </c>
      <c r="AX2256" s="85">
        <v>0</v>
      </c>
      <c r="AY2256" s="85"/>
      <c r="AZ2256" s="271"/>
      <c r="BA2256" s="85"/>
      <c r="BB2256" s="85"/>
      <c r="BC2256" s="85"/>
      <c r="BD2256" s="85"/>
      <c r="BE2256" s="85"/>
      <c r="BF2256" s="85"/>
      <c r="BG2256" s="85"/>
      <c r="BH2256" s="85"/>
      <c r="BI2256" s="85"/>
      <c r="BJ2256" s="85"/>
      <c r="BK2256" s="85"/>
      <c r="BL2256" s="85"/>
      <c r="BM2256" s="85"/>
      <c r="BN2256" s="85"/>
      <c r="BO2256" s="85"/>
      <c r="BP2256" s="85"/>
      <c r="BQ2256" s="85"/>
      <c r="BR2256" s="85"/>
      <c r="BS2256" s="85"/>
      <c r="BT2256" s="75">
        <f>IF(COUNTIF($C$3:C2256, C2256)=1, 1, 0)</f>
        <v>0</v>
      </c>
      <c r="BU2256" s="388">
        <v>63915</v>
      </c>
      <c r="BV2256" s="340">
        <v>46112</v>
      </c>
      <c r="BW2256" s="85"/>
      <c r="BX2256" s="85"/>
      <c r="BY2256" s="85"/>
      <c r="BZ2256" s="87">
        <f t="shared" si="695"/>
        <v>12</v>
      </c>
      <c r="CA2256" s="85"/>
      <c r="CB2256" s="88">
        <f t="shared" si="696"/>
        <v>14</v>
      </c>
      <c r="CC2256" s="89"/>
      <c r="CE2256" s="87">
        <f t="shared" si="701"/>
        <v>3</v>
      </c>
      <c r="CF2256" s="85"/>
      <c r="CG2256" s="85"/>
      <c r="CH2256" s="85"/>
      <c r="CI2256" s="85"/>
      <c r="CJ2256" s="87">
        <f t="shared" si="708"/>
        <v>3</v>
      </c>
      <c r="CK2256" s="87">
        <f t="shared" si="709"/>
        <v>13</v>
      </c>
      <c r="CL2256" s="22" t="s">
        <v>121</v>
      </c>
      <c r="CM2256" s="22" t="str">
        <f t="shared" si="711"/>
        <v>1C26TAB^63915</v>
      </c>
    </row>
    <row r="2257" spans="1:91" x14ac:dyDescent="0.25">
      <c r="A2257" s="75">
        <f t="shared" si="710"/>
        <v>2255</v>
      </c>
      <c r="B2257" s="265" t="s">
        <v>102</v>
      </c>
      <c r="C2257" s="270">
        <v>235600414279</v>
      </c>
      <c r="D2257" s="265">
        <v>145524486</v>
      </c>
      <c r="E2257" s="241">
        <v>5320007763</v>
      </c>
      <c r="F2257" s="231">
        <v>46097</v>
      </c>
      <c r="G2257" s="265" t="s">
        <v>796</v>
      </c>
      <c r="H2257" s="265" t="s">
        <v>2213</v>
      </c>
      <c r="I2257" s="265" t="s">
        <v>105</v>
      </c>
      <c r="J2257" s="265" t="s">
        <v>518</v>
      </c>
      <c r="K2257" s="265" t="s">
        <v>242</v>
      </c>
      <c r="L2257" s="231">
        <v>46128</v>
      </c>
      <c r="M2257" s="265">
        <v>0</v>
      </c>
      <c r="N2257" s="85" t="s">
        <v>8018</v>
      </c>
      <c r="O2257" s="85" t="s">
        <v>8019</v>
      </c>
      <c r="P2257" s="85">
        <v>2830050583</v>
      </c>
      <c r="Q2257" s="231">
        <v>46104</v>
      </c>
      <c r="R2257" s="241">
        <v>1209395965</v>
      </c>
      <c r="S2257" s="241">
        <v>224355617</v>
      </c>
      <c r="T2257" s="231">
        <v>46104</v>
      </c>
      <c r="U2257" s="261">
        <v>3063.8780000000002</v>
      </c>
      <c r="V2257" s="261">
        <v>2953.6950000000002</v>
      </c>
      <c r="W2257" s="241">
        <v>4</v>
      </c>
      <c r="X2257" s="241">
        <v>0</v>
      </c>
      <c r="Y2257" s="270">
        <v>235600414295</v>
      </c>
      <c r="Z2257" s="241" t="s">
        <v>128</v>
      </c>
      <c r="AA2257" s="85" t="s">
        <v>280</v>
      </c>
      <c r="AB2257" s="265" t="s">
        <v>7896</v>
      </c>
      <c r="AC2257" s="270">
        <v>235600414279</v>
      </c>
      <c r="AD2257" s="75" t="s">
        <v>113</v>
      </c>
      <c r="AE2257" s="231">
        <v>46112</v>
      </c>
      <c r="AF2257" s="375">
        <v>46110.041666666664</v>
      </c>
      <c r="AG2257" s="375">
        <v>46108.5</v>
      </c>
      <c r="AH2257" s="375">
        <v>46108.5</v>
      </c>
      <c r="AI2257" s="74">
        <v>46110</v>
      </c>
      <c r="AJ2257" s="74">
        <v>46111</v>
      </c>
      <c r="AK2257" s="74">
        <v>46111</v>
      </c>
      <c r="AL2257" s="74">
        <v>46119</v>
      </c>
      <c r="AM2257" s="74">
        <v>46121</v>
      </c>
      <c r="AN2257" s="74">
        <v>46122</v>
      </c>
      <c r="AO2257" s="81" t="s">
        <v>121</v>
      </c>
      <c r="AP2257" s="81" t="s">
        <v>121</v>
      </c>
      <c r="AQ2257" s="81" t="s">
        <v>121</v>
      </c>
      <c r="AR2257" s="81" t="s">
        <v>121</v>
      </c>
      <c r="AS2257" s="81" t="s">
        <v>121</v>
      </c>
      <c r="AT2257" s="81" t="s">
        <v>121</v>
      </c>
      <c r="AU2257" s="82" t="s">
        <v>6202</v>
      </c>
      <c r="AV2257" s="297">
        <v>46104</v>
      </c>
      <c r="AW2257" s="85" t="s">
        <v>8020</v>
      </c>
      <c r="AX2257" s="85" t="s">
        <v>8021</v>
      </c>
      <c r="AY2257" s="85"/>
      <c r="AZ2257" s="271"/>
      <c r="BA2257" s="85"/>
      <c r="BB2257" s="85"/>
      <c r="BC2257" s="85"/>
      <c r="BD2257" s="85"/>
      <c r="BE2257" s="85"/>
      <c r="BF2257" s="85"/>
      <c r="BG2257" s="85"/>
      <c r="BH2257" s="85"/>
      <c r="BI2257" s="85"/>
      <c r="BJ2257" s="85"/>
      <c r="BK2257" s="85"/>
      <c r="BL2257" s="85"/>
      <c r="BM2257" s="85"/>
      <c r="BN2257" s="85"/>
      <c r="BO2257" s="85"/>
      <c r="BP2257" s="85"/>
      <c r="BQ2257" s="85"/>
      <c r="BR2257" s="85"/>
      <c r="BS2257" s="85"/>
      <c r="BT2257" s="75">
        <f>IF(COUNTIF($C$3:C2257, C2257)=1, 1, 0)</f>
        <v>0</v>
      </c>
      <c r="BU2257" s="388">
        <v>88851</v>
      </c>
      <c r="BV2257" s="340">
        <v>46112</v>
      </c>
      <c r="BW2257" s="85"/>
      <c r="BX2257" s="85"/>
      <c r="BY2257" s="85"/>
      <c r="BZ2257" s="87">
        <f t="shared" si="695"/>
        <v>12</v>
      </c>
      <c r="CA2257" s="85"/>
      <c r="CB2257" s="88">
        <f t="shared" si="696"/>
        <v>14</v>
      </c>
      <c r="CC2257" s="89"/>
      <c r="CE2257" s="87">
        <f t="shared" si="701"/>
        <v>3</v>
      </c>
      <c r="CF2257" s="85"/>
      <c r="CG2257" s="85"/>
      <c r="CH2257" s="85"/>
      <c r="CI2257" s="85"/>
      <c r="CJ2257" s="87">
        <f t="shared" si="708"/>
        <v>3</v>
      </c>
      <c r="CK2257" s="87">
        <f t="shared" si="709"/>
        <v>13</v>
      </c>
      <c r="CL2257" s="22" t="s">
        <v>121</v>
      </c>
      <c r="CM2257" s="22" t="str">
        <f t="shared" si="711"/>
        <v>1C26TAA^88851</v>
      </c>
    </row>
    <row r="2258" spans="1:91" x14ac:dyDescent="0.25">
      <c r="A2258" s="75">
        <f t="shared" si="710"/>
        <v>2256</v>
      </c>
      <c r="B2258" s="265" t="s">
        <v>102</v>
      </c>
      <c r="C2258" s="270">
        <v>235600414279</v>
      </c>
      <c r="D2258" s="265">
        <v>145569735</v>
      </c>
      <c r="E2258" s="241">
        <v>5320007763</v>
      </c>
      <c r="F2258" s="231">
        <v>46097</v>
      </c>
      <c r="G2258" s="265" t="s">
        <v>516</v>
      </c>
      <c r="H2258" s="265" t="s">
        <v>2213</v>
      </c>
      <c r="I2258" s="265" t="s">
        <v>105</v>
      </c>
      <c r="J2258" s="265" t="s">
        <v>518</v>
      </c>
      <c r="K2258" s="265" t="s">
        <v>242</v>
      </c>
      <c r="L2258" s="231">
        <v>46127</v>
      </c>
      <c r="M2258" s="265">
        <v>40</v>
      </c>
      <c r="N2258" s="85" t="s">
        <v>8018</v>
      </c>
      <c r="O2258" s="85" t="s">
        <v>8019</v>
      </c>
      <c r="P2258" s="85">
        <v>2830050584</v>
      </c>
      <c r="Q2258" s="231">
        <v>46104</v>
      </c>
      <c r="R2258" s="241">
        <v>1209395966</v>
      </c>
      <c r="S2258" s="241">
        <v>224355621</v>
      </c>
      <c r="T2258" s="231">
        <v>46104</v>
      </c>
      <c r="U2258" s="261">
        <v>12924.483</v>
      </c>
      <c r="V2258" s="261">
        <v>12581.929</v>
      </c>
      <c r="W2258" s="241">
        <v>14</v>
      </c>
      <c r="X2258" s="241">
        <v>0</v>
      </c>
      <c r="Y2258" s="270">
        <v>235600414295</v>
      </c>
      <c r="Z2258" s="241" t="s">
        <v>128</v>
      </c>
      <c r="AA2258" s="85" t="s">
        <v>280</v>
      </c>
      <c r="AB2258" s="265" t="s">
        <v>7896</v>
      </c>
      <c r="AC2258" s="270">
        <v>235600414279</v>
      </c>
      <c r="AD2258" s="75" t="s">
        <v>113</v>
      </c>
      <c r="AE2258" s="231">
        <v>46112</v>
      </c>
      <c r="AF2258" s="375">
        <v>46110.041666666664</v>
      </c>
      <c r="AG2258" s="375">
        <v>46108.5</v>
      </c>
      <c r="AH2258" s="375">
        <v>46108.5</v>
      </c>
      <c r="AI2258" s="74">
        <v>46110</v>
      </c>
      <c r="AJ2258" s="74">
        <v>46111</v>
      </c>
      <c r="AK2258" s="74">
        <v>46111</v>
      </c>
      <c r="AL2258" s="74">
        <v>46119</v>
      </c>
      <c r="AM2258" s="74">
        <v>46121</v>
      </c>
      <c r="AN2258" s="74">
        <v>46122</v>
      </c>
      <c r="AO2258" s="81" t="s">
        <v>121</v>
      </c>
      <c r="AP2258" s="81" t="s">
        <v>121</v>
      </c>
      <c r="AQ2258" s="81" t="s">
        <v>121</v>
      </c>
      <c r="AR2258" s="81" t="s">
        <v>121</v>
      </c>
      <c r="AS2258" s="81" t="s">
        <v>121</v>
      </c>
      <c r="AT2258" s="81" t="s">
        <v>121</v>
      </c>
      <c r="AU2258" s="82" t="s">
        <v>6202</v>
      </c>
      <c r="AV2258" s="297">
        <v>46104</v>
      </c>
      <c r="AW2258" s="75">
        <f>_xlfn.XLOOKUP(D2258,'[1]OPS Loading report'!$E:$E,'[1]OPS Loading report'!$G:$G)</f>
        <v>0</v>
      </c>
      <c r="AX2258" s="85">
        <v>0</v>
      </c>
      <c r="AY2258" s="85"/>
      <c r="AZ2258" s="271"/>
      <c r="BA2258" s="85"/>
      <c r="BB2258" s="85"/>
      <c r="BC2258" s="85"/>
      <c r="BD2258" s="85"/>
      <c r="BE2258" s="85"/>
      <c r="BF2258" s="85"/>
      <c r="BG2258" s="85"/>
      <c r="BH2258" s="85"/>
      <c r="BI2258" s="85"/>
      <c r="BJ2258" s="85"/>
      <c r="BK2258" s="85"/>
      <c r="BL2258" s="85"/>
      <c r="BM2258" s="85"/>
      <c r="BN2258" s="85"/>
      <c r="BO2258" s="85"/>
      <c r="BP2258" s="85"/>
      <c r="BQ2258" s="85"/>
      <c r="BR2258" s="85"/>
      <c r="BS2258" s="85"/>
      <c r="BT2258" s="75">
        <f>IF(COUNTIF($C$3:C2258, C2258)=1, 1, 0)</f>
        <v>0</v>
      </c>
      <c r="BU2258" s="388">
        <v>88851</v>
      </c>
      <c r="BV2258" s="340">
        <v>46112</v>
      </c>
      <c r="BW2258" s="85"/>
      <c r="BX2258" s="85"/>
      <c r="BY2258" s="85"/>
      <c r="BZ2258" s="87">
        <f t="shared" si="695"/>
        <v>12</v>
      </c>
      <c r="CA2258" s="85"/>
      <c r="CB2258" s="88">
        <f t="shared" si="696"/>
        <v>14</v>
      </c>
      <c r="CC2258" s="89"/>
      <c r="CE2258" s="87">
        <f t="shared" si="701"/>
        <v>3</v>
      </c>
      <c r="CF2258" s="397">
        <v>18374300</v>
      </c>
      <c r="CG2258" s="85"/>
      <c r="CH2258" s="397">
        <v>18374300</v>
      </c>
      <c r="CI2258" s="85">
        <v>26249</v>
      </c>
      <c r="CJ2258" s="87">
        <f t="shared" si="708"/>
        <v>3</v>
      </c>
      <c r="CK2258" s="87">
        <f t="shared" si="709"/>
        <v>13</v>
      </c>
      <c r="CL2258" s="22" t="s">
        <v>121</v>
      </c>
      <c r="CM2258" s="22" t="str">
        <f t="shared" si="711"/>
        <v>1C26TAA^88851</v>
      </c>
    </row>
    <row r="2259" spans="1:91" ht="14.45" customHeight="1" x14ac:dyDescent="0.25">
      <c r="A2259" s="75">
        <f t="shared" si="710"/>
        <v>2257</v>
      </c>
      <c r="B2259" s="265" t="s">
        <v>102</v>
      </c>
      <c r="C2259" s="270">
        <v>235600414287</v>
      </c>
      <c r="D2259" s="265">
        <v>145633322</v>
      </c>
      <c r="E2259" s="241">
        <v>5320007823</v>
      </c>
      <c r="F2259" s="231">
        <v>46097</v>
      </c>
      <c r="G2259" s="265" t="s">
        <v>516</v>
      </c>
      <c r="H2259" s="265" t="s">
        <v>2213</v>
      </c>
      <c r="I2259" s="265" t="s">
        <v>105</v>
      </c>
      <c r="J2259" s="265" t="s">
        <v>518</v>
      </c>
      <c r="K2259" s="265" t="s">
        <v>242</v>
      </c>
      <c r="L2259" s="231">
        <v>46126</v>
      </c>
      <c r="M2259" s="265">
        <v>0</v>
      </c>
      <c r="N2259" s="85" t="s">
        <v>8022</v>
      </c>
      <c r="O2259" s="85" t="s">
        <v>8023</v>
      </c>
      <c r="P2259" s="85">
        <v>2830050539</v>
      </c>
      <c r="Q2259" s="231">
        <v>46103</v>
      </c>
      <c r="R2259" s="241">
        <v>1209395798</v>
      </c>
      <c r="S2259" s="241">
        <v>224355622</v>
      </c>
      <c r="T2259" s="231">
        <v>46103</v>
      </c>
      <c r="U2259" s="261">
        <v>5279.6970000000001</v>
      </c>
      <c r="V2259" s="261">
        <v>5117.9269999999997</v>
      </c>
      <c r="W2259" s="241">
        <v>7</v>
      </c>
      <c r="X2259" s="241">
        <v>0</v>
      </c>
      <c r="Y2259" s="270">
        <v>235600192047</v>
      </c>
      <c r="Z2259" s="241" t="s">
        <v>128</v>
      </c>
      <c r="AA2259" s="85" t="s">
        <v>280</v>
      </c>
      <c r="AB2259" s="265" t="s">
        <v>7896</v>
      </c>
      <c r="AC2259" s="270">
        <v>235600414287</v>
      </c>
      <c r="AD2259" s="75" t="s">
        <v>113</v>
      </c>
      <c r="AE2259" s="231">
        <v>46112</v>
      </c>
      <c r="AF2259" s="375">
        <v>46110.041666666664</v>
      </c>
      <c r="AG2259" s="375">
        <v>46108.5</v>
      </c>
      <c r="AH2259" s="375">
        <v>46108.5</v>
      </c>
      <c r="AI2259" s="74">
        <v>46110</v>
      </c>
      <c r="AJ2259" s="74">
        <v>46111</v>
      </c>
      <c r="AK2259" s="74">
        <v>46111</v>
      </c>
      <c r="AL2259" s="74">
        <v>46119</v>
      </c>
      <c r="AM2259" s="74">
        <v>46121</v>
      </c>
      <c r="AN2259" s="74">
        <v>46121</v>
      </c>
      <c r="AO2259" s="95" t="s">
        <v>121</v>
      </c>
      <c r="AP2259" s="95" t="s">
        <v>121</v>
      </c>
      <c r="AQ2259" s="95" t="s">
        <v>121</v>
      </c>
      <c r="AR2259" s="95" t="s">
        <v>121</v>
      </c>
      <c r="AS2259" s="95" t="s">
        <v>121</v>
      </c>
      <c r="AT2259" s="95" t="s">
        <v>121</v>
      </c>
      <c r="AU2259" s="82" t="s">
        <v>6202</v>
      </c>
      <c r="AV2259" s="297">
        <v>46103</v>
      </c>
      <c r="AW2259" s="85" t="s">
        <v>8024</v>
      </c>
      <c r="AX2259" s="85" t="s">
        <v>8025</v>
      </c>
      <c r="AY2259" s="85"/>
      <c r="AZ2259" s="271"/>
      <c r="BA2259" s="85"/>
      <c r="BB2259" s="85"/>
      <c r="BC2259" s="85"/>
      <c r="BD2259" s="85"/>
      <c r="BE2259" s="85"/>
      <c r="BF2259" s="85"/>
      <c r="BG2259" s="85"/>
      <c r="BH2259" s="85"/>
      <c r="BI2259" s="85"/>
      <c r="BJ2259" s="85"/>
      <c r="BK2259" s="85"/>
      <c r="BL2259" s="85"/>
      <c r="BM2259" s="85"/>
      <c r="BN2259" s="85"/>
      <c r="BO2259" s="85"/>
      <c r="BP2259" s="85"/>
      <c r="BQ2259" s="85"/>
      <c r="BR2259" s="85"/>
      <c r="BS2259" s="85"/>
      <c r="BT2259" s="75">
        <f>IF(COUNTIF($C$3:C2259, C2259)=1, 1, 0)</f>
        <v>0</v>
      </c>
      <c r="BU2259" s="396">
        <v>88870</v>
      </c>
      <c r="BV2259" s="340">
        <v>46112</v>
      </c>
      <c r="BW2259" s="85"/>
      <c r="BX2259" s="85"/>
      <c r="BY2259" s="85"/>
      <c r="BZ2259" s="87">
        <f t="shared" si="695"/>
        <v>12</v>
      </c>
      <c r="CA2259" s="85"/>
      <c r="CB2259" s="88">
        <f t="shared" si="696"/>
        <v>14</v>
      </c>
      <c r="CC2259" s="89"/>
      <c r="CE2259" s="87">
        <f t="shared" si="701"/>
        <v>3</v>
      </c>
      <c r="CF2259" s="85"/>
      <c r="CG2259" s="85"/>
      <c r="CH2259" s="85"/>
      <c r="CI2259" s="85"/>
      <c r="CJ2259" s="87">
        <f t="shared" si="708"/>
        <v>3</v>
      </c>
      <c r="CK2259" s="87">
        <f t="shared" si="709"/>
        <v>12</v>
      </c>
      <c r="CL2259" s="22" t="s">
        <v>121</v>
      </c>
      <c r="CM2259" s="22" t="str">
        <f t="shared" si="711"/>
        <v>1C26TAA^88870</v>
      </c>
    </row>
    <row r="2260" spans="1:91" ht="14.45" customHeight="1" x14ac:dyDescent="0.25">
      <c r="A2260" s="75">
        <f t="shared" si="710"/>
        <v>2258</v>
      </c>
      <c r="B2260" s="265" t="s">
        <v>102</v>
      </c>
      <c r="C2260" s="270">
        <v>235600414287</v>
      </c>
      <c r="D2260" s="265">
        <v>145633350</v>
      </c>
      <c r="E2260" s="241">
        <v>5320007823</v>
      </c>
      <c r="F2260" s="231">
        <v>46097</v>
      </c>
      <c r="G2260" s="265" t="s">
        <v>532</v>
      </c>
      <c r="H2260" s="265" t="s">
        <v>2213</v>
      </c>
      <c r="I2260" s="265" t="s">
        <v>105</v>
      </c>
      <c r="J2260" s="265" t="s">
        <v>518</v>
      </c>
      <c r="K2260" s="265" t="s">
        <v>242</v>
      </c>
      <c r="L2260" s="231">
        <v>46125</v>
      </c>
      <c r="M2260" s="265">
        <v>40</v>
      </c>
      <c r="N2260" s="85" t="s">
        <v>8022</v>
      </c>
      <c r="O2260" s="85" t="s">
        <v>8023</v>
      </c>
      <c r="P2260" s="85">
        <v>2830050540</v>
      </c>
      <c r="Q2260" s="231">
        <v>46103</v>
      </c>
      <c r="R2260" s="241">
        <v>1209395800</v>
      </c>
      <c r="S2260" s="241">
        <v>224355642</v>
      </c>
      <c r="T2260" s="231">
        <v>46103</v>
      </c>
      <c r="U2260" s="261">
        <v>11757.337</v>
      </c>
      <c r="V2260" s="261">
        <v>11397.094999999999</v>
      </c>
      <c r="W2260" s="241">
        <v>13</v>
      </c>
      <c r="X2260" s="241">
        <v>0</v>
      </c>
      <c r="Y2260" s="270">
        <v>235600192047</v>
      </c>
      <c r="Z2260" s="241" t="s">
        <v>128</v>
      </c>
      <c r="AA2260" s="85" t="s">
        <v>280</v>
      </c>
      <c r="AB2260" s="265" t="s">
        <v>7896</v>
      </c>
      <c r="AC2260" s="270">
        <v>235600414287</v>
      </c>
      <c r="AD2260" s="75" t="s">
        <v>113</v>
      </c>
      <c r="AE2260" s="231">
        <v>46112</v>
      </c>
      <c r="AF2260" s="375">
        <v>46110.041666666664</v>
      </c>
      <c r="AG2260" s="375">
        <v>46108.5</v>
      </c>
      <c r="AH2260" s="375">
        <v>46108.5</v>
      </c>
      <c r="AI2260" s="74">
        <v>46110</v>
      </c>
      <c r="AJ2260" s="74">
        <v>46111</v>
      </c>
      <c r="AK2260" s="74">
        <v>46111</v>
      </c>
      <c r="AL2260" s="74">
        <v>46119</v>
      </c>
      <c r="AM2260" s="74">
        <v>46121</v>
      </c>
      <c r="AN2260" s="74">
        <v>46121</v>
      </c>
      <c r="AO2260" s="95" t="s">
        <v>121</v>
      </c>
      <c r="AP2260" s="95" t="s">
        <v>121</v>
      </c>
      <c r="AQ2260" s="95" t="s">
        <v>121</v>
      </c>
      <c r="AR2260" s="95" t="s">
        <v>121</v>
      </c>
      <c r="AS2260" s="95" t="s">
        <v>121</v>
      </c>
      <c r="AT2260" s="95" t="s">
        <v>121</v>
      </c>
      <c r="AU2260" s="82" t="s">
        <v>6202</v>
      </c>
      <c r="AV2260" s="297">
        <v>46103</v>
      </c>
      <c r="AW2260" s="75">
        <f>_xlfn.XLOOKUP(D2260,'[1]OPS Loading report'!$E:$E,'[1]OPS Loading report'!$G:$G)</f>
        <v>0</v>
      </c>
      <c r="AX2260" s="85">
        <v>0</v>
      </c>
      <c r="AY2260" s="85"/>
      <c r="AZ2260" s="271"/>
      <c r="BA2260" s="85"/>
      <c r="BB2260" s="85"/>
      <c r="BC2260" s="85"/>
      <c r="BD2260" s="85"/>
      <c r="BE2260" s="85"/>
      <c r="BF2260" s="85"/>
      <c r="BG2260" s="85"/>
      <c r="BH2260" s="85"/>
      <c r="BI2260" s="85"/>
      <c r="BJ2260" s="85"/>
      <c r="BK2260" s="85"/>
      <c r="BL2260" s="85"/>
      <c r="BM2260" s="85"/>
      <c r="BN2260" s="85"/>
      <c r="BO2260" s="85"/>
      <c r="BP2260" s="85"/>
      <c r="BQ2260" s="85"/>
      <c r="BR2260" s="85"/>
      <c r="BS2260" s="85"/>
      <c r="BT2260" s="75">
        <f>IF(COUNTIF($C$3:C2260, C2260)=1, 1, 0)</f>
        <v>0</v>
      </c>
      <c r="BU2260" s="396">
        <v>88870</v>
      </c>
      <c r="BV2260" s="340">
        <v>46112</v>
      </c>
      <c r="BW2260" s="85"/>
      <c r="BX2260" s="85"/>
      <c r="BY2260" s="85"/>
      <c r="BZ2260" s="87">
        <f t="shared" ref="BZ2260:BZ2323" si="712">_xlfn.ISOWEEKNUM(F2260)</f>
        <v>12</v>
      </c>
      <c r="CA2260" s="85"/>
      <c r="CB2260" s="88">
        <f t="shared" si="696"/>
        <v>14</v>
      </c>
      <c r="CC2260" s="89"/>
      <c r="CE2260" s="87">
        <f t="shared" si="701"/>
        <v>3</v>
      </c>
      <c r="CF2260" s="544">
        <v>18374300</v>
      </c>
      <c r="CG2260" s="85"/>
      <c r="CH2260" s="544">
        <v>18374300</v>
      </c>
      <c r="CI2260" s="85">
        <v>26249</v>
      </c>
      <c r="CJ2260" s="87">
        <f t="shared" si="708"/>
        <v>3</v>
      </c>
      <c r="CK2260" s="87">
        <f t="shared" si="709"/>
        <v>12</v>
      </c>
      <c r="CL2260" s="22" t="s">
        <v>121</v>
      </c>
      <c r="CM2260" s="22" t="str">
        <f t="shared" si="711"/>
        <v>1C26TAA^88870</v>
      </c>
    </row>
    <row r="2261" spans="1:91" ht="14.45" customHeight="1" x14ac:dyDescent="0.25">
      <c r="A2261" s="75">
        <f t="shared" si="710"/>
        <v>2259</v>
      </c>
      <c r="B2261" s="265" t="s">
        <v>102</v>
      </c>
      <c r="C2261" s="270">
        <v>235600191946</v>
      </c>
      <c r="D2261" s="265">
        <v>145690267</v>
      </c>
      <c r="E2261" s="241">
        <v>5320007824</v>
      </c>
      <c r="F2261" s="231">
        <v>46097</v>
      </c>
      <c r="G2261" s="265" t="s">
        <v>2198</v>
      </c>
      <c r="H2261" s="265" t="s">
        <v>2213</v>
      </c>
      <c r="I2261" s="265" t="s">
        <v>105</v>
      </c>
      <c r="J2261" s="265" t="s">
        <v>518</v>
      </c>
      <c r="K2261" s="265" t="s">
        <v>242</v>
      </c>
      <c r="L2261" s="231">
        <v>46128</v>
      </c>
      <c r="M2261" s="265">
        <v>0</v>
      </c>
      <c r="N2261" s="85" t="s">
        <v>6209</v>
      </c>
      <c r="O2261" s="85" t="s">
        <v>6210</v>
      </c>
      <c r="P2261" s="85">
        <v>2830050548</v>
      </c>
      <c r="Q2261" s="231">
        <v>46103</v>
      </c>
      <c r="R2261" s="241">
        <v>1209395810</v>
      </c>
      <c r="S2261" s="241">
        <v>224355654</v>
      </c>
      <c r="T2261" s="231">
        <v>46103</v>
      </c>
      <c r="U2261" s="261">
        <v>2858.6840000000002</v>
      </c>
      <c r="V2261" s="261">
        <v>2755.8809999999999</v>
      </c>
      <c r="W2261" s="241">
        <v>6</v>
      </c>
      <c r="X2261" s="241">
        <v>0</v>
      </c>
      <c r="Y2261" s="270">
        <v>235600191946</v>
      </c>
      <c r="Z2261" s="241" t="s">
        <v>128</v>
      </c>
      <c r="AA2261" s="85" t="s">
        <v>280</v>
      </c>
      <c r="AB2261" s="265" t="s">
        <v>7896</v>
      </c>
      <c r="AC2261" s="270">
        <v>235600191946</v>
      </c>
      <c r="AD2261" s="75" t="s">
        <v>113</v>
      </c>
      <c r="AE2261" s="231">
        <v>46112</v>
      </c>
      <c r="AF2261" s="375">
        <v>46110.041666666664</v>
      </c>
      <c r="AG2261" s="375">
        <v>46108.5</v>
      </c>
      <c r="AH2261" s="375">
        <v>46108.5</v>
      </c>
      <c r="AI2261" s="74">
        <v>46110</v>
      </c>
      <c r="AJ2261" s="74">
        <v>46111</v>
      </c>
      <c r="AK2261" s="74">
        <v>46111</v>
      </c>
      <c r="AL2261" s="74">
        <v>46119</v>
      </c>
      <c r="AM2261" s="74">
        <v>46121</v>
      </c>
      <c r="AN2261" s="74">
        <v>46122</v>
      </c>
      <c r="AO2261" s="81" t="s">
        <v>121</v>
      </c>
      <c r="AP2261" s="81" t="s">
        <v>121</v>
      </c>
      <c r="AQ2261" s="81" t="s">
        <v>121</v>
      </c>
      <c r="AR2261" s="81" t="s">
        <v>121</v>
      </c>
      <c r="AS2261" s="81" t="s">
        <v>121</v>
      </c>
      <c r="AT2261" s="81" t="s">
        <v>121</v>
      </c>
      <c r="AU2261" s="82" t="s">
        <v>6202</v>
      </c>
      <c r="AV2261" s="297">
        <v>46103</v>
      </c>
      <c r="AW2261" s="85" t="s">
        <v>8026</v>
      </c>
      <c r="AX2261" s="85" t="s">
        <v>8027</v>
      </c>
      <c r="AY2261" s="85"/>
      <c r="AZ2261" s="271"/>
      <c r="BA2261" s="85"/>
      <c r="BB2261" s="85"/>
      <c r="BC2261" s="85"/>
      <c r="BD2261" s="85"/>
      <c r="BE2261" s="85"/>
      <c r="BF2261" s="85"/>
      <c r="BG2261" s="85"/>
      <c r="BH2261" s="85"/>
      <c r="BI2261" s="85"/>
      <c r="BJ2261" s="85"/>
      <c r="BK2261" s="85"/>
      <c r="BL2261" s="85"/>
      <c r="BM2261" s="85"/>
      <c r="BN2261" s="85"/>
      <c r="BO2261" s="85"/>
      <c r="BP2261" s="85"/>
      <c r="BQ2261" s="85"/>
      <c r="BR2261" s="85"/>
      <c r="BS2261" s="85"/>
      <c r="BT2261" s="75">
        <f>IF(COUNTIF($C$3:C2261, C2261)=1, 1, 0)</f>
        <v>1</v>
      </c>
      <c r="BU2261" s="396">
        <v>88871</v>
      </c>
      <c r="BV2261" s="340">
        <v>46112</v>
      </c>
      <c r="BW2261" s="85"/>
      <c r="BX2261" s="85"/>
      <c r="BY2261" s="85"/>
      <c r="BZ2261" s="87">
        <f t="shared" si="712"/>
        <v>12</v>
      </c>
      <c r="CA2261" s="85"/>
      <c r="CB2261" s="88">
        <f t="shared" si="696"/>
        <v>14</v>
      </c>
      <c r="CC2261" s="89"/>
      <c r="CE2261" s="87">
        <f t="shared" si="701"/>
        <v>3</v>
      </c>
      <c r="CF2261" s="85"/>
      <c r="CG2261" s="85"/>
      <c r="CH2261" s="85"/>
      <c r="CI2261" s="85"/>
      <c r="CJ2261" s="87">
        <f t="shared" si="708"/>
        <v>3</v>
      </c>
      <c r="CK2261" s="87">
        <f t="shared" si="709"/>
        <v>12</v>
      </c>
      <c r="CL2261" s="22" t="s">
        <v>121</v>
      </c>
      <c r="CM2261" s="22" t="str">
        <f t="shared" si="711"/>
        <v>1C26TAA^88871</v>
      </c>
    </row>
    <row r="2262" spans="1:91" ht="14.45" customHeight="1" x14ac:dyDescent="0.25">
      <c r="A2262" s="75">
        <f t="shared" si="710"/>
        <v>2260</v>
      </c>
      <c r="B2262" s="265" t="s">
        <v>102</v>
      </c>
      <c r="C2262" s="270">
        <v>235600191946</v>
      </c>
      <c r="D2262" s="265">
        <v>145650247</v>
      </c>
      <c r="E2262" s="241">
        <v>5320007824</v>
      </c>
      <c r="F2262" s="231">
        <v>46097</v>
      </c>
      <c r="G2262" s="265" t="s">
        <v>2198</v>
      </c>
      <c r="H2262" s="265" t="s">
        <v>2213</v>
      </c>
      <c r="I2262" s="265" t="s">
        <v>105</v>
      </c>
      <c r="J2262" s="265" t="s">
        <v>518</v>
      </c>
      <c r="K2262" s="265" t="s">
        <v>242</v>
      </c>
      <c r="L2262" s="231">
        <v>46125</v>
      </c>
      <c r="M2262" s="265">
        <v>0</v>
      </c>
      <c r="N2262" s="85" t="s">
        <v>6209</v>
      </c>
      <c r="O2262" s="85" t="s">
        <v>6210</v>
      </c>
      <c r="P2262" s="85">
        <v>2830050547</v>
      </c>
      <c r="Q2262" s="231">
        <v>46103</v>
      </c>
      <c r="R2262" s="241">
        <v>1209395808</v>
      </c>
      <c r="S2262" s="241">
        <v>224355651</v>
      </c>
      <c r="T2262" s="231">
        <v>46103</v>
      </c>
      <c r="U2262" s="261">
        <v>3092.4459999999999</v>
      </c>
      <c r="V2262" s="261">
        <v>2982.2289999999998</v>
      </c>
      <c r="W2262" s="241">
        <v>4</v>
      </c>
      <c r="X2262" s="241">
        <v>0</v>
      </c>
      <c r="Y2262" s="270">
        <v>235600191946</v>
      </c>
      <c r="Z2262" s="241" t="s">
        <v>128</v>
      </c>
      <c r="AA2262" s="85" t="s">
        <v>280</v>
      </c>
      <c r="AB2262" s="265" t="s">
        <v>7896</v>
      </c>
      <c r="AC2262" s="270">
        <v>235600191946</v>
      </c>
      <c r="AD2262" s="75" t="s">
        <v>113</v>
      </c>
      <c r="AE2262" s="231">
        <v>46112</v>
      </c>
      <c r="AF2262" s="375">
        <v>46110.041666666664</v>
      </c>
      <c r="AG2262" s="375">
        <v>46108.5</v>
      </c>
      <c r="AH2262" s="375">
        <v>46108.5</v>
      </c>
      <c r="AI2262" s="74">
        <v>46110</v>
      </c>
      <c r="AJ2262" s="74">
        <v>46111</v>
      </c>
      <c r="AK2262" s="74">
        <v>46111</v>
      </c>
      <c r="AL2262" s="74">
        <v>46119</v>
      </c>
      <c r="AM2262" s="74">
        <v>46121</v>
      </c>
      <c r="AN2262" s="74">
        <v>46122</v>
      </c>
      <c r="AO2262" s="81" t="s">
        <v>121</v>
      </c>
      <c r="AP2262" s="81" t="s">
        <v>121</v>
      </c>
      <c r="AQ2262" s="81" t="s">
        <v>121</v>
      </c>
      <c r="AR2262" s="81" t="s">
        <v>121</v>
      </c>
      <c r="AS2262" s="81" t="s">
        <v>8028</v>
      </c>
      <c r="AT2262" s="81" t="s">
        <v>121</v>
      </c>
      <c r="AU2262" s="82" t="s">
        <v>6202</v>
      </c>
      <c r="AV2262" s="297">
        <v>46103</v>
      </c>
      <c r="AW2262" s="85">
        <v>0</v>
      </c>
      <c r="AX2262" s="85">
        <v>0</v>
      </c>
      <c r="AY2262" s="85"/>
      <c r="AZ2262" s="271"/>
      <c r="BA2262" s="85"/>
      <c r="BB2262" s="85"/>
      <c r="BC2262" s="85"/>
      <c r="BD2262" s="85"/>
      <c r="BE2262" s="85"/>
      <c r="BF2262" s="85"/>
      <c r="BG2262" s="85"/>
      <c r="BH2262" s="85"/>
      <c r="BI2262" s="85"/>
      <c r="BJ2262" s="85"/>
      <c r="BK2262" s="85"/>
      <c r="BL2262" s="85"/>
      <c r="BM2262" s="85"/>
      <c r="BN2262" s="85"/>
      <c r="BO2262" s="85"/>
      <c r="BP2262" s="85"/>
      <c r="BQ2262" s="85"/>
      <c r="BR2262" s="85"/>
      <c r="BS2262" s="85"/>
      <c r="BT2262" s="75">
        <f>IF(COUNTIF($C$3:C2262, C2262)=1, 1, 0)</f>
        <v>0</v>
      </c>
      <c r="BU2262" s="396">
        <v>88871</v>
      </c>
      <c r="BV2262" s="340">
        <v>46112</v>
      </c>
      <c r="BW2262" s="85"/>
      <c r="BX2262" s="85"/>
      <c r="BY2262" s="85"/>
      <c r="BZ2262" s="87">
        <f t="shared" si="712"/>
        <v>12</v>
      </c>
      <c r="CA2262" s="85"/>
      <c r="CB2262" s="88">
        <f t="shared" si="696"/>
        <v>14</v>
      </c>
      <c r="CC2262" s="89"/>
      <c r="CE2262" s="87">
        <f t="shared" si="701"/>
        <v>3</v>
      </c>
      <c r="CF2262" s="85"/>
      <c r="CG2262" s="85"/>
      <c r="CH2262" s="85"/>
      <c r="CI2262" s="85"/>
      <c r="CJ2262" s="87">
        <f t="shared" si="708"/>
        <v>3</v>
      </c>
      <c r="CK2262" s="87">
        <f t="shared" si="709"/>
        <v>12</v>
      </c>
      <c r="CL2262" s="22" t="s">
        <v>121</v>
      </c>
      <c r="CM2262" s="22" t="str">
        <f t="shared" si="711"/>
        <v>1C26TAA^88871</v>
      </c>
    </row>
    <row r="2263" spans="1:91" ht="14.45" customHeight="1" x14ac:dyDescent="0.25">
      <c r="A2263" s="75">
        <f t="shared" si="710"/>
        <v>2261</v>
      </c>
      <c r="B2263" s="265" t="s">
        <v>102</v>
      </c>
      <c r="C2263" s="270">
        <v>235600191946</v>
      </c>
      <c r="D2263" s="265">
        <v>145633346</v>
      </c>
      <c r="E2263" s="241">
        <v>5320007824</v>
      </c>
      <c r="F2263" s="231">
        <v>46097</v>
      </c>
      <c r="G2263" s="265" t="s">
        <v>532</v>
      </c>
      <c r="H2263" s="265" t="s">
        <v>2213</v>
      </c>
      <c r="I2263" s="265" t="s">
        <v>105</v>
      </c>
      <c r="J2263" s="265" t="s">
        <v>518</v>
      </c>
      <c r="K2263" s="265" t="s">
        <v>242</v>
      </c>
      <c r="L2263" s="231">
        <v>46127</v>
      </c>
      <c r="M2263" s="265">
        <v>0</v>
      </c>
      <c r="N2263" s="85" t="s">
        <v>6209</v>
      </c>
      <c r="O2263" s="85" t="s">
        <v>6210</v>
      </c>
      <c r="P2263" s="85">
        <v>2830050545</v>
      </c>
      <c r="Q2263" s="231">
        <v>46103</v>
      </c>
      <c r="R2263" s="241">
        <v>1209395806</v>
      </c>
      <c r="S2263" s="241">
        <v>224355655</v>
      </c>
      <c r="T2263" s="231">
        <v>46103</v>
      </c>
      <c r="U2263" s="261">
        <v>1081.2380000000001</v>
      </c>
      <c r="V2263" s="261">
        <v>1042.355</v>
      </c>
      <c r="W2263" s="241">
        <v>2</v>
      </c>
      <c r="X2263" s="241">
        <v>0</v>
      </c>
      <c r="Y2263" s="270">
        <v>235600191946</v>
      </c>
      <c r="Z2263" s="241" t="s">
        <v>128</v>
      </c>
      <c r="AA2263" s="85" t="s">
        <v>280</v>
      </c>
      <c r="AB2263" s="265" t="s">
        <v>7896</v>
      </c>
      <c r="AC2263" s="270">
        <v>235600191946</v>
      </c>
      <c r="AD2263" s="75" t="s">
        <v>113</v>
      </c>
      <c r="AE2263" s="231">
        <v>46112</v>
      </c>
      <c r="AF2263" s="375">
        <v>46110.041666666664</v>
      </c>
      <c r="AG2263" s="375">
        <v>46108.5</v>
      </c>
      <c r="AH2263" s="375">
        <v>46108.5</v>
      </c>
      <c r="AI2263" s="74">
        <v>46110</v>
      </c>
      <c r="AJ2263" s="74">
        <v>46111</v>
      </c>
      <c r="AK2263" s="74">
        <v>46111</v>
      </c>
      <c r="AL2263" s="74">
        <v>46119</v>
      </c>
      <c r="AM2263" s="74">
        <v>46121</v>
      </c>
      <c r="AN2263" s="74">
        <v>46122</v>
      </c>
      <c r="AO2263" s="81" t="s">
        <v>121</v>
      </c>
      <c r="AP2263" s="81" t="s">
        <v>121</v>
      </c>
      <c r="AQ2263" s="81" t="s">
        <v>121</v>
      </c>
      <c r="AR2263" s="81" t="s">
        <v>121</v>
      </c>
      <c r="AS2263" s="81" t="s">
        <v>121</v>
      </c>
      <c r="AT2263" s="81" t="s">
        <v>121</v>
      </c>
      <c r="AU2263" s="82" t="s">
        <v>6202</v>
      </c>
      <c r="AV2263" s="297">
        <v>46103</v>
      </c>
      <c r="AW2263" s="85">
        <v>0</v>
      </c>
      <c r="AX2263" s="85">
        <v>0</v>
      </c>
      <c r="AY2263" s="85"/>
      <c r="AZ2263" s="271"/>
      <c r="BA2263" s="85"/>
      <c r="BB2263" s="85"/>
      <c r="BC2263" s="85"/>
      <c r="BD2263" s="85"/>
      <c r="BE2263" s="85"/>
      <c r="BF2263" s="85"/>
      <c r="BG2263" s="85"/>
      <c r="BH2263" s="85"/>
      <c r="BI2263" s="85"/>
      <c r="BJ2263" s="85"/>
      <c r="BK2263" s="85"/>
      <c r="BL2263" s="85"/>
      <c r="BM2263" s="85"/>
      <c r="BN2263" s="85"/>
      <c r="BO2263" s="85"/>
      <c r="BP2263" s="85"/>
      <c r="BQ2263" s="85"/>
      <c r="BR2263" s="85"/>
      <c r="BS2263" s="85"/>
      <c r="BT2263" s="75">
        <f>IF(COUNTIF($C$3:C2263, C2263)=1, 1, 0)</f>
        <v>0</v>
      </c>
      <c r="BU2263" s="396">
        <v>88871</v>
      </c>
      <c r="BV2263" s="340">
        <v>46112</v>
      </c>
      <c r="BW2263" s="85"/>
      <c r="BX2263" s="85"/>
      <c r="BY2263" s="85"/>
      <c r="BZ2263" s="87">
        <f t="shared" si="712"/>
        <v>12</v>
      </c>
      <c r="CA2263" s="85"/>
      <c r="CB2263" s="88">
        <f t="shared" si="696"/>
        <v>14</v>
      </c>
      <c r="CC2263" s="89"/>
      <c r="CE2263" s="87">
        <f t="shared" si="701"/>
        <v>3</v>
      </c>
      <c r="CF2263" s="85"/>
      <c r="CG2263" s="85"/>
      <c r="CH2263" s="85"/>
      <c r="CI2263" s="85"/>
      <c r="CJ2263" s="87">
        <f t="shared" si="708"/>
        <v>3</v>
      </c>
      <c r="CK2263" s="87">
        <f t="shared" si="709"/>
        <v>12</v>
      </c>
      <c r="CL2263" s="22" t="s">
        <v>121</v>
      </c>
      <c r="CM2263" s="22" t="str">
        <f t="shared" si="711"/>
        <v>1C26TAA^88871</v>
      </c>
    </row>
    <row r="2264" spans="1:91" ht="14.45" customHeight="1" x14ac:dyDescent="0.25">
      <c r="A2264" s="75">
        <f t="shared" si="710"/>
        <v>2262</v>
      </c>
      <c r="B2264" s="265" t="s">
        <v>102</v>
      </c>
      <c r="C2264" s="270">
        <v>235600191946</v>
      </c>
      <c r="D2264" s="265">
        <v>145633368</v>
      </c>
      <c r="E2264" s="241">
        <v>5320007824</v>
      </c>
      <c r="F2264" s="231">
        <v>46097</v>
      </c>
      <c r="G2264" s="265" t="s">
        <v>740</v>
      </c>
      <c r="H2264" s="265" t="s">
        <v>2213</v>
      </c>
      <c r="I2264" s="265" t="s">
        <v>105</v>
      </c>
      <c r="J2264" s="265" t="s">
        <v>518</v>
      </c>
      <c r="K2264" s="265" t="s">
        <v>242</v>
      </c>
      <c r="L2264" s="231">
        <v>46125</v>
      </c>
      <c r="M2264" s="265">
        <v>40</v>
      </c>
      <c r="N2264" s="85" t="s">
        <v>6209</v>
      </c>
      <c r="O2264" s="85" t="s">
        <v>6210</v>
      </c>
      <c r="P2264" s="85">
        <v>2830050546</v>
      </c>
      <c r="Q2264" s="231">
        <v>46103</v>
      </c>
      <c r="R2264" s="241">
        <v>1209395807</v>
      </c>
      <c r="S2264" s="241">
        <v>224355650</v>
      </c>
      <c r="T2264" s="231">
        <v>46103</v>
      </c>
      <c r="U2264" s="261">
        <v>5941.9769999999999</v>
      </c>
      <c r="V2264" s="261">
        <v>5723.067</v>
      </c>
      <c r="W2264" s="241">
        <v>8</v>
      </c>
      <c r="X2264" s="241">
        <v>0</v>
      </c>
      <c r="Y2264" s="270">
        <v>235600191946</v>
      </c>
      <c r="Z2264" s="241" t="s">
        <v>128</v>
      </c>
      <c r="AA2264" s="85" t="s">
        <v>280</v>
      </c>
      <c r="AB2264" s="265" t="s">
        <v>7896</v>
      </c>
      <c r="AC2264" s="270">
        <v>235600191946</v>
      </c>
      <c r="AD2264" s="75" t="s">
        <v>113</v>
      </c>
      <c r="AE2264" s="231">
        <v>46112</v>
      </c>
      <c r="AF2264" s="375">
        <v>46110.041666666664</v>
      </c>
      <c r="AG2264" s="375">
        <v>46108.5</v>
      </c>
      <c r="AH2264" s="375">
        <v>46108.5</v>
      </c>
      <c r="AI2264" s="74">
        <v>46110</v>
      </c>
      <c r="AJ2264" s="74">
        <v>46111</v>
      </c>
      <c r="AK2264" s="74">
        <v>46111</v>
      </c>
      <c r="AL2264" s="74">
        <v>46119</v>
      </c>
      <c r="AM2264" s="74">
        <v>46121</v>
      </c>
      <c r="AN2264" s="74">
        <v>46122</v>
      </c>
      <c r="AO2264" s="81" t="s">
        <v>121</v>
      </c>
      <c r="AP2264" s="81" t="s">
        <v>121</v>
      </c>
      <c r="AQ2264" s="81" t="s">
        <v>121</v>
      </c>
      <c r="AR2264" s="81" t="s">
        <v>121</v>
      </c>
      <c r="AS2264" s="81" t="s">
        <v>121</v>
      </c>
      <c r="AT2264" s="81" t="s">
        <v>121</v>
      </c>
      <c r="AU2264" s="82" t="s">
        <v>6202</v>
      </c>
      <c r="AV2264" s="297">
        <v>46103</v>
      </c>
      <c r="AW2264" s="75">
        <f>_xlfn.XLOOKUP(D2264,'[1]OPS Loading report'!$E:$E,'[1]OPS Loading report'!$G:$G)</f>
        <v>0</v>
      </c>
      <c r="AX2264" s="85">
        <v>0</v>
      </c>
      <c r="AY2264" s="85"/>
      <c r="AZ2264" s="271"/>
      <c r="BA2264" s="85"/>
      <c r="BB2264" s="85"/>
      <c r="BC2264" s="85"/>
      <c r="BD2264" s="85"/>
      <c r="BE2264" s="85"/>
      <c r="BF2264" s="85"/>
      <c r="BG2264" s="85"/>
      <c r="BH2264" s="85"/>
      <c r="BI2264" s="85"/>
      <c r="BJ2264" s="85"/>
      <c r="BK2264" s="85"/>
      <c r="BL2264" s="85"/>
      <c r="BM2264" s="85"/>
      <c r="BN2264" s="85"/>
      <c r="BO2264" s="85"/>
      <c r="BP2264" s="85"/>
      <c r="BQ2264" s="85"/>
      <c r="BR2264" s="85"/>
      <c r="BS2264" s="85"/>
      <c r="BT2264" s="75">
        <f>IF(COUNTIF($C$3:C2264, C2264)=1, 1, 0)</f>
        <v>0</v>
      </c>
      <c r="BU2264" s="396">
        <v>88871</v>
      </c>
      <c r="BV2264" s="340">
        <v>46112</v>
      </c>
      <c r="BW2264" s="85"/>
      <c r="BX2264" s="85"/>
      <c r="BY2264" s="85"/>
      <c r="BZ2264" s="87">
        <f t="shared" si="712"/>
        <v>12</v>
      </c>
      <c r="CA2264" s="85"/>
      <c r="CB2264" s="88">
        <f t="shared" si="696"/>
        <v>14</v>
      </c>
      <c r="CC2264" s="89"/>
      <c r="CE2264" s="87">
        <f t="shared" si="701"/>
        <v>3</v>
      </c>
      <c r="CF2264" s="397">
        <v>18374300</v>
      </c>
      <c r="CG2264" s="85"/>
      <c r="CH2264" s="397">
        <v>18374300</v>
      </c>
      <c r="CI2264" s="85">
        <v>26249</v>
      </c>
      <c r="CJ2264" s="87">
        <f t="shared" si="708"/>
        <v>3</v>
      </c>
      <c r="CK2264" s="87">
        <f t="shared" si="709"/>
        <v>12</v>
      </c>
      <c r="CL2264" s="22" t="s">
        <v>121</v>
      </c>
      <c r="CM2264" s="22" t="str">
        <f t="shared" si="711"/>
        <v>1C26TAA^88871</v>
      </c>
    </row>
    <row r="2265" spans="1:91" ht="14.45" customHeight="1" x14ac:dyDescent="0.25">
      <c r="A2265" s="75">
        <f t="shared" si="710"/>
        <v>2263</v>
      </c>
      <c r="B2265" s="265" t="s">
        <v>102</v>
      </c>
      <c r="C2265" s="270" t="s">
        <v>8029</v>
      </c>
      <c r="D2265" s="265">
        <v>145648935</v>
      </c>
      <c r="E2265" s="241">
        <v>5320007855</v>
      </c>
      <c r="F2265" s="231">
        <v>46093</v>
      </c>
      <c r="G2265" s="265" t="s">
        <v>516</v>
      </c>
      <c r="H2265" s="265" t="s">
        <v>2213</v>
      </c>
      <c r="I2265" s="265" t="s">
        <v>105</v>
      </c>
      <c r="J2265" s="265" t="s">
        <v>518</v>
      </c>
      <c r="K2265" s="265" t="s">
        <v>242</v>
      </c>
      <c r="L2265" s="231">
        <v>46122</v>
      </c>
      <c r="M2265" s="265">
        <v>0</v>
      </c>
      <c r="N2265" s="85" t="s">
        <v>8030</v>
      </c>
      <c r="O2265" s="85" t="s">
        <v>8031</v>
      </c>
      <c r="P2265" s="85">
        <v>2830050722</v>
      </c>
      <c r="Q2265" s="231">
        <v>46107</v>
      </c>
      <c r="R2265" s="241">
        <v>1209396909</v>
      </c>
      <c r="S2265" s="241">
        <v>224371787</v>
      </c>
      <c r="T2265" s="231">
        <v>46107</v>
      </c>
      <c r="U2265" s="261">
        <v>3995.2890000000002</v>
      </c>
      <c r="V2265" s="261">
        <v>3889.3939999999998</v>
      </c>
      <c r="W2265" s="241">
        <v>5</v>
      </c>
      <c r="X2265" s="241">
        <v>0</v>
      </c>
      <c r="Y2265" s="270">
        <v>7267527851</v>
      </c>
      <c r="Z2265" s="241" t="s">
        <v>354</v>
      </c>
      <c r="AA2265" s="85" t="s">
        <v>521</v>
      </c>
      <c r="AB2265" s="265" t="s">
        <v>8016</v>
      </c>
      <c r="AC2265" s="270" t="s">
        <v>8029</v>
      </c>
      <c r="AD2265" s="75" t="s">
        <v>113</v>
      </c>
      <c r="AE2265" s="231">
        <v>46112</v>
      </c>
      <c r="AF2265" s="375">
        <v>46110.291666666664</v>
      </c>
      <c r="AG2265" s="375">
        <v>46108.416666666664</v>
      </c>
      <c r="AH2265" s="375">
        <v>46108.416666666664</v>
      </c>
      <c r="AI2265" s="74">
        <v>46111</v>
      </c>
      <c r="AJ2265" s="74"/>
      <c r="AK2265" s="74">
        <v>46111</v>
      </c>
      <c r="AL2265" s="74">
        <v>46116</v>
      </c>
      <c r="AM2265" s="74"/>
      <c r="AN2265" s="74">
        <v>46116</v>
      </c>
      <c r="AO2265" s="81" t="s">
        <v>121</v>
      </c>
      <c r="AP2265" s="81" t="s">
        <v>121</v>
      </c>
      <c r="AQ2265" s="81" t="s">
        <v>121</v>
      </c>
      <c r="AR2265" s="81" t="s">
        <v>121</v>
      </c>
      <c r="AS2265" s="81" t="s">
        <v>121</v>
      </c>
      <c r="AT2265" s="81" t="s">
        <v>121</v>
      </c>
      <c r="AU2265" s="82" t="s">
        <v>6202</v>
      </c>
      <c r="AV2265" s="297">
        <v>46107</v>
      </c>
      <c r="AW2265" s="85" t="s">
        <v>8032</v>
      </c>
      <c r="AX2265" s="85">
        <v>32710394</v>
      </c>
      <c r="AY2265" s="85"/>
      <c r="AZ2265" s="271"/>
      <c r="BA2265" s="85"/>
      <c r="BB2265" s="85"/>
      <c r="BC2265" s="85"/>
      <c r="BD2265" s="85"/>
      <c r="BE2265" s="85"/>
      <c r="BF2265" s="85"/>
      <c r="BG2265" s="85"/>
      <c r="BH2265" s="85"/>
      <c r="BI2265" s="85"/>
      <c r="BJ2265" s="85"/>
      <c r="BK2265" s="85"/>
      <c r="BL2265" s="85"/>
      <c r="BM2265" s="85"/>
      <c r="BN2265" s="85"/>
      <c r="BO2265" s="85"/>
      <c r="BP2265" s="85"/>
      <c r="BQ2265" s="85"/>
      <c r="BR2265" s="85"/>
      <c r="BS2265" s="85"/>
      <c r="BT2265" s="75">
        <f>IF(COUNTIF($C$3:C2265, C2265)=1, 1, 0)</f>
        <v>1</v>
      </c>
      <c r="BU2265" s="396">
        <v>64569</v>
      </c>
      <c r="BV2265" s="340">
        <v>46113</v>
      </c>
      <c r="BW2265" s="85"/>
      <c r="BX2265" s="85"/>
      <c r="BY2265" s="85"/>
      <c r="BZ2265" s="87">
        <f t="shared" si="712"/>
        <v>11</v>
      </c>
      <c r="CA2265" s="85"/>
      <c r="CB2265" s="88">
        <f t="shared" si="696"/>
        <v>14</v>
      </c>
      <c r="CC2265" s="89"/>
      <c r="CE2265" s="87">
        <f t="shared" si="701"/>
        <v>3</v>
      </c>
      <c r="CF2265" s="85"/>
      <c r="CG2265" s="85"/>
      <c r="CH2265" s="85"/>
      <c r="CI2265" s="85"/>
      <c r="CJ2265" s="87">
        <f t="shared" si="708"/>
        <v>3</v>
      </c>
      <c r="CK2265" s="87">
        <f t="shared" si="709"/>
        <v>13</v>
      </c>
      <c r="CL2265" s="22" t="s">
        <v>121</v>
      </c>
      <c r="CM2265" s="22" t="str">
        <f t="shared" si="711"/>
        <v>1C26TAB^64569</v>
      </c>
    </row>
    <row r="2266" spans="1:91" ht="14.45" customHeight="1" x14ac:dyDescent="0.25">
      <c r="A2266" s="75">
        <f t="shared" si="710"/>
        <v>2264</v>
      </c>
      <c r="B2266" s="265" t="s">
        <v>102</v>
      </c>
      <c r="C2266" s="270" t="s">
        <v>8029</v>
      </c>
      <c r="D2266" s="265">
        <v>145560166</v>
      </c>
      <c r="E2266" s="241">
        <v>5320007855</v>
      </c>
      <c r="F2266" s="231">
        <v>46093</v>
      </c>
      <c r="G2266" s="265" t="s">
        <v>516</v>
      </c>
      <c r="H2266" s="265" t="s">
        <v>2213</v>
      </c>
      <c r="I2266" s="265" t="s">
        <v>105</v>
      </c>
      <c r="J2266" s="265" t="s">
        <v>518</v>
      </c>
      <c r="K2266" s="265" t="s">
        <v>242</v>
      </c>
      <c r="L2266" s="231">
        <v>46122</v>
      </c>
      <c r="M2266" s="265">
        <v>40</v>
      </c>
      <c r="N2266" s="85" t="s">
        <v>8030</v>
      </c>
      <c r="O2266" s="85" t="s">
        <v>8031</v>
      </c>
      <c r="P2266" s="85">
        <v>2830050723</v>
      </c>
      <c r="Q2266" s="231">
        <v>46107</v>
      </c>
      <c r="R2266" s="241">
        <v>1209396910</v>
      </c>
      <c r="S2266" s="241">
        <v>224371785</v>
      </c>
      <c r="T2266" s="231">
        <v>46107</v>
      </c>
      <c r="U2266" s="261">
        <v>12381.031999999999</v>
      </c>
      <c r="V2266" s="261">
        <v>12052.887000000001</v>
      </c>
      <c r="W2266" s="241">
        <v>14</v>
      </c>
      <c r="X2266" s="241">
        <v>0</v>
      </c>
      <c r="Y2266" s="270">
        <v>7267527851</v>
      </c>
      <c r="Z2266" s="241" t="s">
        <v>354</v>
      </c>
      <c r="AA2266" s="85" t="s">
        <v>521</v>
      </c>
      <c r="AB2266" s="265" t="s">
        <v>8016</v>
      </c>
      <c r="AC2266" s="270" t="s">
        <v>8029</v>
      </c>
      <c r="AD2266" s="75" t="s">
        <v>113</v>
      </c>
      <c r="AE2266" s="231">
        <v>46112</v>
      </c>
      <c r="AF2266" s="375">
        <v>46110.291666666664</v>
      </c>
      <c r="AG2266" s="375">
        <v>46108.416666666664</v>
      </c>
      <c r="AH2266" s="375">
        <v>46108.416666666664</v>
      </c>
      <c r="AI2266" s="74">
        <v>46111</v>
      </c>
      <c r="AJ2266" s="74"/>
      <c r="AK2266" s="74">
        <v>46111</v>
      </c>
      <c r="AL2266" s="74">
        <v>46116</v>
      </c>
      <c r="AM2266" s="74"/>
      <c r="AN2266" s="74">
        <v>46116</v>
      </c>
      <c r="AO2266" s="81" t="s">
        <v>121</v>
      </c>
      <c r="AP2266" s="81" t="s">
        <v>121</v>
      </c>
      <c r="AQ2266" s="81" t="s">
        <v>121</v>
      </c>
      <c r="AR2266" s="81" t="s">
        <v>121</v>
      </c>
      <c r="AS2266" s="81" t="s">
        <v>121</v>
      </c>
      <c r="AT2266" s="81" t="s">
        <v>121</v>
      </c>
      <c r="AU2266" s="82" t="s">
        <v>6202</v>
      </c>
      <c r="AV2266" s="297">
        <v>46107</v>
      </c>
      <c r="AW2266" s="75">
        <f>_xlfn.XLOOKUP(D2266,'[1]OPS Loading report'!$E:$E,'[1]OPS Loading report'!$G:$G)</f>
        <v>0</v>
      </c>
      <c r="AX2266" s="85">
        <v>0</v>
      </c>
      <c r="AY2266" s="85"/>
      <c r="AZ2266" s="271"/>
      <c r="BA2266" s="85"/>
      <c r="BB2266" s="85"/>
      <c r="BC2266" s="85"/>
      <c r="BD2266" s="85"/>
      <c r="BE2266" s="85"/>
      <c r="BF2266" s="85"/>
      <c r="BG2266" s="85"/>
      <c r="BH2266" s="85"/>
      <c r="BI2266" s="85"/>
      <c r="BJ2266" s="85"/>
      <c r="BK2266" s="85"/>
      <c r="BL2266" s="85"/>
      <c r="BM2266" s="85"/>
      <c r="BN2266" s="85"/>
      <c r="BO2266" s="85"/>
      <c r="BP2266" s="85"/>
      <c r="BQ2266" s="85"/>
      <c r="BR2266" s="85"/>
      <c r="BS2266" s="85"/>
      <c r="BT2266" s="75">
        <f>IF(COUNTIF($C$3:C2266, C2266)=1, 1, 0)</f>
        <v>0</v>
      </c>
      <c r="BU2266" s="396">
        <v>64569</v>
      </c>
      <c r="BV2266" s="340">
        <v>46113</v>
      </c>
      <c r="BW2266" s="85"/>
      <c r="BX2266" s="85"/>
      <c r="BY2266" s="85"/>
      <c r="BZ2266" s="87">
        <f t="shared" si="712"/>
        <v>11</v>
      </c>
      <c r="CA2266" s="85"/>
      <c r="CB2266" s="88">
        <f t="shared" ref="CB2266:CB2329" si="713">WEEKNUM(BV2266,)</f>
        <v>14</v>
      </c>
      <c r="CC2266" s="89"/>
      <c r="CE2266" s="87">
        <f t="shared" si="701"/>
        <v>3</v>
      </c>
      <c r="CF2266" s="397">
        <v>8555625</v>
      </c>
      <c r="CG2266" s="85"/>
      <c r="CH2266" s="397">
        <v>8555625</v>
      </c>
      <c r="CI2266" s="85">
        <v>25325</v>
      </c>
      <c r="CJ2266" s="87">
        <f t="shared" si="708"/>
        <v>3</v>
      </c>
      <c r="CK2266" s="87">
        <f t="shared" si="709"/>
        <v>13</v>
      </c>
      <c r="CL2266" s="22" t="s">
        <v>121</v>
      </c>
      <c r="CM2266" s="22" t="str">
        <f t="shared" si="711"/>
        <v>1C26TAB^64569</v>
      </c>
    </row>
    <row r="2267" spans="1:91" ht="14.45" customHeight="1" x14ac:dyDescent="0.25">
      <c r="A2267" s="75">
        <f t="shared" si="710"/>
        <v>2265</v>
      </c>
      <c r="B2267" s="265" t="s">
        <v>102</v>
      </c>
      <c r="C2267" s="270" t="s">
        <v>8029</v>
      </c>
      <c r="D2267" s="265">
        <v>145657266</v>
      </c>
      <c r="E2267" s="241">
        <v>5320007859</v>
      </c>
      <c r="F2267" s="231">
        <v>46093</v>
      </c>
      <c r="G2267" s="265" t="s">
        <v>2198</v>
      </c>
      <c r="H2267" s="265" t="s">
        <v>2213</v>
      </c>
      <c r="I2267" s="265" t="s">
        <v>105</v>
      </c>
      <c r="J2267" s="265" t="s">
        <v>518</v>
      </c>
      <c r="K2267" s="265" t="s">
        <v>242</v>
      </c>
      <c r="L2267" s="231">
        <v>46122</v>
      </c>
      <c r="M2267" s="265">
        <v>40</v>
      </c>
      <c r="N2267" s="85" t="s">
        <v>8033</v>
      </c>
      <c r="O2267" s="85" t="s">
        <v>8034</v>
      </c>
      <c r="P2267" s="85">
        <v>2830050737</v>
      </c>
      <c r="Q2267" s="231">
        <v>46107</v>
      </c>
      <c r="R2267" s="241">
        <v>1209396992</v>
      </c>
      <c r="S2267" s="241">
        <v>224371790</v>
      </c>
      <c r="T2267" s="231">
        <v>46107</v>
      </c>
      <c r="U2267" s="261">
        <v>2981.5120000000002</v>
      </c>
      <c r="V2267" s="261">
        <v>2874.2910000000002</v>
      </c>
      <c r="W2267" s="241">
        <v>5</v>
      </c>
      <c r="X2267" s="241">
        <v>0</v>
      </c>
      <c r="Y2267" s="270">
        <v>7267527852</v>
      </c>
      <c r="Z2267" s="241" t="s">
        <v>354</v>
      </c>
      <c r="AA2267" s="85" t="s">
        <v>521</v>
      </c>
      <c r="AB2267" s="265" t="s">
        <v>8016</v>
      </c>
      <c r="AC2267" s="270" t="s">
        <v>8029</v>
      </c>
      <c r="AD2267" s="75" t="s">
        <v>113</v>
      </c>
      <c r="AE2267" s="231">
        <v>46112</v>
      </c>
      <c r="AF2267" s="375">
        <v>46110.291666666664</v>
      </c>
      <c r="AG2267" s="375">
        <v>46108.416666666664</v>
      </c>
      <c r="AH2267" s="375">
        <v>46108.416666666664</v>
      </c>
      <c r="AI2267" s="74">
        <v>46111</v>
      </c>
      <c r="AJ2267" s="74"/>
      <c r="AK2267" s="74">
        <v>46111</v>
      </c>
      <c r="AL2267" s="74">
        <v>46116</v>
      </c>
      <c r="AM2267" s="74"/>
      <c r="AN2267" s="74">
        <v>46116</v>
      </c>
      <c r="AO2267" s="81" t="s">
        <v>121</v>
      </c>
      <c r="AP2267" s="81" t="s">
        <v>121</v>
      </c>
      <c r="AQ2267" s="81" t="s">
        <v>121</v>
      </c>
      <c r="AR2267" s="81" t="s">
        <v>121</v>
      </c>
      <c r="AS2267" s="81" t="s">
        <v>121</v>
      </c>
      <c r="AT2267" s="81" t="s">
        <v>121</v>
      </c>
      <c r="AU2267" s="82" t="s">
        <v>6202</v>
      </c>
      <c r="AV2267" s="297">
        <v>46107</v>
      </c>
      <c r="AW2267" s="85" t="s">
        <v>8035</v>
      </c>
      <c r="AX2267" s="85">
        <v>32710397</v>
      </c>
      <c r="AY2267" s="85"/>
      <c r="AZ2267" s="271"/>
      <c r="BA2267" s="85"/>
      <c r="BB2267" s="85"/>
      <c r="BC2267" s="85"/>
      <c r="BD2267" s="85"/>
      <c r="BE2267" s="85"/>
      <c r="BF2267" s="85"/>
      <c r="BG2267" s="85"/>
      <c r="BH2267" s="85"/>
      <c r="BI2267" s="85"/>
      <c r="BJ2267" s="85"/>
      <c r="BK2267" s="85"/>
      <c r="BL2267" s="85"/>
      <c r="BM2267" s="85"/>
      <c r="BN2267" s="85"/>
      <c r="BO2267" s="85"/>
      <c r="BP2267" s="85"/>
      <c r="BQ2267" s="85"/>
      <c r="BR2267" s="85"/>
      <c r="BS2267" s="85"/>
      <c r="BT2267" s="75">
        <f>IF(COUNTIF($C$3:C2267, C2267)=1, 1, 0)</f>
        <v>0</v>
      </c>
      <c r="BU2267" s="396">
        <v>64569</v>
      </c>
      <c r="BV2267" s="340">
        <v>46113</v>
      </c>
      <c r="BW2267" s="85"/>
      <c r="BX2267" s="85"/>
      <c r="BY2267" s="85"/>
      <c r="BZ2267" s="87">
        <f t="shared" si="712"/>
        <v>11</v>
      </c>
      <c r="CA2267" s="85"/>
      <c r="CB2267" s="88">
        <f t="shared" si="713"/>
        <v>14</v>
      </c>
      <c r="CC2267" s="89"/>
      <c r="CE2267" s="87">
        <f t="shared" si="701"/>
        <v>3</v>
      </c>
      <c r="CF2267" s="397">
        <v>8555625</v>
      </c>
      <c r="CG2267" s="85"/>
      <c r="CH2267" s="397">
        <v>8555625</v>
      </c>
      <c r="CI2267" s="85">
        <v>25325</v>
      </c>
      <c r="CJ2267" s="87">
        <f t="shared" si="708"/>
        <v>3</v>
      </c>
      <c r="CK2267" s="87">
        <f t="shared" si="709"/>
        <v>13</v>
      </c>
      <c r="CL2267" s="22" t="s">
        <v>121</v>
      </c>
      <c r="CM2267" s="22" t="str">
        <f t="shared" si="711"/>
        <v>1C26TAB^64569</v>
      </c>
    </row>
    <row r="2268" spans="1:91" ht="14.45" customHeight="1" x14ac:dyDescent="0.25">
      <c r="A2268" s="75">
        <f t="shared" si="710"/>
        <v>2266</v>
      </c>
      <c r="B2268" s="265" t="s">
        <v>102</v>
      </c>
      <c r="C2268" s="270" t="s">
        <v>8029</v>
      </c>
      <c r="D2268" s="265">
        <v>145656697</v>
      </c>
      <c r="E2268" s="241">
        <v>5320007859</v>
      </c>
      <c r="F2268" s="231">
        <v>46093</v>
      </c>
      <c r="G2268" s="265" t="s">
        <v>591</v>
      </c>
      <c r="H2268" s="265" t="s">
        <v>2213</v>
      </c>
      <c r="I2268" s="265" t="s">
        <v>105</v>
      </c>
      <c r="J2268" s="265" t="s">
        <v>518</v>
      </c>
      <c r="K2268" s="265" t="s">
        <v>242</v>
      </c>
      <c r="L2268" s="231">
        <v>46122</v>
      </c>
      <c r="M2268" s="265">
        <v>0</v>
      </c>
      <c r="N2268" s="85" t="s">
        <v>8033</v>
      </c>
      <c r="O2268" s="85" t="s">
        <v>8034</v>
      </c>
      <c r="P2268" s="85">
        <v>2830050738</v>
      </c>
      <c r="Q2268" s="231">
        <v>46107</v>
      </c>
      <c r="R2268" s="241">
        <v>1209396993</v>
      </c>
      <c r="S2268" s="241">
        <v>224371793</v>
      </c>
      <c r="T2268" s="231">
        <v>46107</v>
      </c>
      <c r="U2268" s="261">
        <v>12600.717000000001</v>
      </c>
      <c r="V2268" s="261">
        <v>12173.576999999999</v>
      </c>
      <c r="W2268" s="241">
        <v>14</v>
      </c>
      <c r="X2268" s="241">
        <v>0</v>
      </c>
      <c r="Y2268" s="270">
        <v>7267527852</v>
      </c>
      <c r="Z2268" s="241" t="s">
        <v>354</v>
      </c>
      <c r="AA2268" s="85" t="s">
        <v>521</v>
      </c>
      <c r="AB2268" s="265" t="s">
        <v>8016</v>
      </c>
      <c r="AC2268" s="270" t="s">
        <v>8029</v>
      </c>
      <c r="AD2268" s="75" t="s">
        <v>113</v>
      </c>
      <c r="AE2268" s="231">
        <v>46112</v>
      </c>
      <c r="AF2268" s="375">
        <v>46110.291666666664</v>
      </c>
      <c r="AG2268" s="375">
        <v>46108.416666666664</v>
      </c>
      <c r="AH2268" s="375">
        <v>46108.416666666664</v>
      </c>
      <c r="AI2268" s="74">
        <v>46111</v>
      </c>
      <c r="AJ2268" s="74"/>
      <c r="AK2268" s="74">
        <v>46111</v>
      </c>
      <c r="AL2268" s="74">
        <v>46116</v>
      </c>
      <c r="AM2268" s="74"/>
      <c r="AN2268" s="74">
        <v>46116</v>
      </c>
      <c r="AO2268" s="81" t="s">
        <v>121</v>
      </c>
      <c r="AP2268" s="81" t="s">
        <v>121</v>
      </c>
      <c r="AQ2268" s="81" t="s">
        <v>121</v>
      </c>
      <c r="AR2268" s="81" t="s">
        <v>121</v>
      </c>
      <c r="AS2268" s="81" t="s">
        <v>121</v>
      </c>
      <c r="AT2268" s="81" t="s">
        <v>121</v>
      </c>
      <c r="AU2268" s="82" t="s">
        <v>6202</v>
      </c>
      <c r="AV2268" s="297">
        <v>46107</v>
      </c>
      <c r="AW2268" s="85">
        <v>0</v>
      </c>
      <c r="AX2268" s="85">
        <v>0</v>
      </c>
      <c r="AY2268" s="85"/>
      <c r="AZ2268" s="271"/>
      <c r="BA2268" s="85"/>
      <c r="BB2268" s="85"/>
      <c r="BC2268" s="85"/>
      <c r="BD2268" s="85"/>
      <c r="BE2268" s="85"/>
      <c r="BF2268" s="85"/>
      <c r="BG2268" s="85"/>
      <c r="BH2268" s="85"/>
      <c r="BI2268" s="85"/>
      <c r="BJ2268" s="85"/>
      <c r="BK2268" s="85"/>
      <c r="BL2268" s="85"/>
      <c r="BM2268" s="85"/>
      <c r="BN2268" s="85"/>
      <c r="BO2268" s="85"/>
      <c r="BP2268" s="85"/>
      <c r="BQ2268" s="85"/>
      <c r="BR2268" s="85"/>
      <c r="BS2268" s="85"/>
      <c r="BT2268" s="75">
        <f>IF(COUNTIF($C$3:C2268, C2268)=1, 1, 0)</f>
        <v>0</v>
      </c>
      <c r="BU2268" s="396">
        <v>64569</v>
      </c>
      <c r="BV2268" s="340">
        <v>46113</v>
      </c>
      <c r="BW2268" s="85"/>
      <c r="BX2268" s="85"/>
      <c r="BY2268" s="85"/>
      <c r="BZ2268" s="87">
        <f t="shared" si="712"/>
        <v>11</v>
      </c>
      <c r="CA2268" s="85"/>
      <c r="CB2268" s="88">
        <f t="shared" si="713"/>
        <v>14</v>
      </c>
      <c r="CC2268" s="89"/>
      <c r="CE2268" s="87">
        <f t="shared" si="701"/>
        <v>3</v>
      </c>
      <c r="CF2268" s="85"/>
      <c r="CG2268" s="85"/>
      <c r="CH2268" s="85"/>
      <c r="CI2268" s="85"/>
      <c r="CJ2268" s="87">
        <f t="shared" si="708"/>
        <v>3</v>
      </c>
      <c r="CK2268" s="87">
        <f t="shared" si="709"/>
        <v>13</v>
      </c>
      <c r="CL2268" s="22" t="s">
        <v>121</v>
      </c>
      <c r="CM2268" s="22" t="str">
        <f t="shared" si="711"/>
        <v>1C26TAB^64569</v>
      </c>
    </row>
    <row r="2269" spans="1:91" ht="14.45" customHeight="1" x14ac:dyDescent="0.25">
      <c r="A2269" s="75">
        <f t="shared" si="710"/>
        <v>2267</v>
      </c>
      <c r="B2269" s="265" t="s">
        <v>102</v>
      </c>
      <c r="C2269" s="270">
        <v>235600191946</v>
      </c>
      <c r="D2269" s="265">
        <v>145657264</v>
      </c>
      <c r="E2269" s="241">
        <v>5320007863</v>
      </c>
      <c r="F2269" s="231">
        <v>46093</v>
      </c>
      <c r="G2269" s="265" t="s">
        <v>2198</v>
      </c>
      <c r="H2269" s="265" t="s">
        <v>2213</v>
      </c>
      <c r="I2269" s="265" t="s">
        <v>105</v>
      </c>
      <c r="J2269" s="265" t="s">
        <v>518</v>
      </c>
      <c r="K2269" s="265" t="s">
        <v>242</v>
      </c>
      <c r="L2269" s="231">
        <v>46122</v>
      </c>
      <c r="M2269" s="265">
        <v>0</v>
      </c>
      <c r="N2269" s="85" t="s">
        <v>8036</v>
      </c>
      <c r="O2269" s="85" t="s">
        <v>8037</v>
      </c>
      <c r="P2269" s="85">
        <v>2830050509</v>
      </c>
      <c r="Q2269" s="231">
        <v>46103</v>
      </c>
      <c r="R2269" s="241">
        <v>1209395737</v>
      </c>
      <c r="S2269" s="241">
        <v>224352726</v>
      </c>
      <c r="T2269" s="231">
        <v>46103</v>
      </c>
      <c r="U2269" s="261">
        <v>2674.1239999999998</v>
      </c>
      <c r="V2269" s="261">
        <v>2577.9569999999999</v>
      </c>
      <c r="W2269" s="241">
        <v>4</v>
      </c>
      <c r="X2269" s="241">
        <v>0</v>
      </c>
      <c r="Y2269" s="270">
        <v>235600192055</v>
      </c>
      <c r="Z2269" s="241" t="s">
        <v>128</v>
      </c>
      <c r="AA2269" s="85" t="s">
        <v>280</v>
      </c>
      <c r="AB2269" s="265" t="s">
        <v>7896</v>
      </c>
      <c r="AC2269" s="270">
        <v>235600191946</v>
      </c>
      <c r="AD2269" s="75" t="s">
        <v>113</v>
      </c>
      <c r="AE2269" s="231">
        <v>46112</v>
      </c>
      <c r="AF2269" s="375">
        <v>46110.041666666664</v>
      </c>
      <c r="AG2269" s="375">
        <v>46108.5</v>
      </c>
      <c r="AH2269" s="375">
        <v>46108.5</v>
      </c>
      <c r="AI2269" s="74">
        <v>46110</v>
      </c>
      <c r="AJ2269" s="74">
        <v>46111</v>
      </c>
      <c r="AK2269" s="74">
        <v>46111</v>
      </c>
      <c r="AL2269" s="74">
        <v>46119</v>
      </c>
      <c r="AM2269" s="74">
        <v>46121</v>
      </c>
      <c r="AN2269" s="74">
        <v>46122</v>
      </c>
      <c r="AO2269" s="81" t="s">
        <v>121</v>
      </c>
      <c r="AP2269" s="81" t="s">
        <v>121</v>
      </c>
      <c r="AQ2269" s="81" t="s">
        <v>121</v>
      </c>
      <c r="AR2269" s="81" t="s">
        <v>121</v>
      </c>
      <c r="AS2269" s="81" t="s">
        <v>121</v>
      </c>
      <c r="AT2269" s="81" t="s">
        <v>121</v>
      </c>
      <c r="AU2269" s="82" t="s">
        <v>6202</v>
      </c>
      <c r="AV2269" s="297">
        <v>46103</v>
      </c>
      <c r="AW2269" s="85" t="s">
        <v>8038</v>
      </c>
      <c r="AX2269" s="85" t="s">
        <v>8039</v>
      </c>
      <c r="AY2269" s="85"/>
      <c r="AZ2269" s="271"/>
      <c r="BA2269" s="85"/>
      <c r="BB2269" s="85"/>
      <c r="BC2269" s="85"/>
      <c r="BD2269" s="85"/>
      <c r="BE2269" s="85"/>
      <c r="BF2269" s="85"/>
      <c r="BG2269" s="85"/>
      <c r="BH2269" s="85"/>
      <c r="BI2269" s="85"/>
      <c r="BJ2269" s="85"/>
      <c r="BK2269" s="85"/>
      <c r="BL2269" s="85"/>
      <c r="BM2269" s="85"/>
      <c r="BN2269" s="85"/>
      <c r="BO2269" s="85"/>
      <c r="BP2269" s="85"/>
      <c r="BQ2269" s="85"/>
      <c r="BR2269" s="85"/>
      <c r="BS2269" s="85"/>
      <c r="BT2269" s="75">
        <f>IF(COUNTIF($C$3:C2269, C2269)=1, 1, 0)</f>
        <v>0</v>
      </c>
      <c r="BU2269" s="396">
        <v>88871</v>
      </c>
      <c r="BV2269" s="340">
        <v>46112</v>
      </c>
      <c r="BW2269" s="85"/>
      <c r="BX2269" s="85"/>
      <c r="BY2269" s="85"/>
      <c r="BZ2269" s="87">
        <f t="shared" si="712"/>
        <v>11</v>
      </c>
      <c r="CA2269" s="85"/>
      <c r="CB2269" s="88">
        <f t="shared" si="713"/>
        <v>14</v>
      </c>
      <c r="CC2269" s="89"/>
      <c r="CE2269" s="87">
        <f t="shared" si="701"/>
        <v>3</v>
      </c>
      <c r="CF2269" s="85"/>
      <c r="CG2269" s="85"/>
      <c r="CH2269" s="85"/>
      <c r="CI2269" s="85"/>
      <c r="CJ2269" s="87">
        <f t="shared" si="708"/>
        <v>3</v>
      </c>
      <c r="CK2269" s="87">
        <f t="shared" si="709"/>
        <v>12</v>
      </c>
      <c r="CL2269" s="22" t="s">
        <v>121</v>
      </c>
      <c r="CM2269" s="22" t="str">
        <f t="shared" si="711"/>
        <v>1C26TAA^88871</v>
      </c>
    </row>
    <row r="2270" spans="1:91" ht="14.45" customHeight="1" x14ac:dyDescent="0.25">
      <c r="A2270" s="75">
        <f t="shared" si="710"/>
        <v>2268</v>
      </c>
      <c r="B2270" s="265" t="s">
        <v>102</v>
      </c>
      <c r="C2270" s="270">
        <v>235600191946</v>
      </c>
      <c r="D2270" s="265">
        <v>145633313</v>
      </c>
      <c r="E2270" s="241">
        <v>5320007863</v>
      </c>
      <c r="F2270" s="231">
        <v>46093</v>
      </c>
      <c r="G2270" s="265" t="s">
        <v>516</v>
      </c>
      <c r="H2270" s="265" t="s">
        <v>2213</v>
      </c>
      <c r="I2270" s="265" t="s">
        <v>105</v>
      </c>
      <c r="J2270" s="265" t="s">
        <v>518</v>
      </c>
      <c r="K2270" s="265" t="s">
        <v>242</v>
      </c>
      <c r="L2270" s="231">
        <v>46122</v>
      </c>
      <c r="M2270" s="265">
        <v>40</v>
      </c>
      <c r="N2270" s="85" t="s">
        <v>8036</v>
      </c>
      <c r="O2270" s="85" t="s">
        <v>8037</v>
      </c>
      <c r="P2270" s="85">
        <v>2830050508</v>
      </c>
      <c r="Q2270" s="231">
        <v>46103</v>
      </c>
      <c r="R2270" s="241">
        <v>1209395736</v>
      </c>
      <c r="S2270" s="241">
        <v>224352713</v>
      </c>
      <c r="T2270" s="231">
        <v>46103</v>
      </c>
      <c r="U2270" s="261">
        <v>12809.468999999999</v>
      </c>
      <c r="V2270" s="261">
        <v>12469.965</v>
      </c>
      <c r="W2270" s="241">
        <v>15</v>
      </c>
      <c r="X2270" s="241">
        <v>0</v>
      </c>
      <c r="Y2270" s="270">
        <v>235600192055</v>
      </c>
      <c r="Z2270" s="241" t="s">
        <v>128</v>
      </c>
      <c r="AA2270" s="85" t="s">
        <v>280</v>
      </c>
      <c r="AB2270" s="265" t="s">
        <v>7896</v>
      </c>
      <c r="AC2270" s="270">
        <v>235600191946</v>
      </c>
      <c r="AD2270" s="75" t="s">
        <v>113</v>
      </c>
      <c r="AE2270" s="231">
        <v>46112</v>
      </c>
      <c r="AF2270" s="375">
        <v>46110.041666666664</v>
      </c>
      <c r="AG2270" s="375">
        <v>46108.5</v>
      </c>
      <c r="AH2270" s="375">
        <v>46108.5</v>
      </c>
      <c r="AI2270" s="74">
        <v>46110</v>
      </c>
      <c r="AJ2270" s="74">
        <v>46111</v>
      </c>
      <c r="AK2270" s="74">
        <v>46111</v>
      </c>
      <c r="AL2270" s="74">
        <v>46119</v>
      </c>
      <c r="AM2270" s="74">
        <v>46121</v>
      </c>
      <c r="AN2270" s="74">
        <v>46122</v>
      </c>
      <c r="AO2270" s="81" t="s">
        <v>121</v>
      </c>
      <c r="AP2270" s="81" t="s">
        <v>121</v>
      </c>
      <c r="AQ2270" s="81" t="s">
        <v>121</v>
      </c>
      <c r="AR2270" s="81" t="s">
        <v>121</v>
      </c>
      <c r="AS2270" s="81" t="s">
        <v>121</v>
      </c>
      <c r="AT2270" s="81" t="s">
        <v>121</v>
      </c>
      <c r="AU2270" s="82" t="s">
        <v>6202</v>
      </c>
      <c r="AV2270" s="297">
        <v>46103</v>
      </c>
      <c r="AW2270" s="75">
        <f>_xlfn.XLOOKUP(D2270,'[1]OPS Loading report'!$E:$E,'[1]OPS Loading report'!$G:$G)</f>
        <v>0</v>
      </c>
      <c r="AX2270" s="85">
        <v>0</v>
      </c>
      <c r="AY2270" s="85"/>
      <c r="AZ2270" s="271"/>
      <c r="BA2270" s="85"/>
      <c r="BB2270" s="85"/>
      <c r="BC2270" s="85"/>
      <c r="BD2270" s="85"/>
      <c r="BE2270" s="85"/>
      <c r="BF2270" s="85"/>
      <c r="BG2270" s="85"/>
      <c r="BH2270" s="85"/>
      <c r="BI2270" s="85"/>
      <c r="BJ2270" s="85"/>
      <c r="BK2270" s="85"/>
      <c r="BL2270" s="85"/>
      <c r="BM2270" s="85"/>
      <c r="BN2270" s="85"/>
      <c r="BO2270" s="85"/>
      <c r="BP2270" s="85"/>
      <c r="BQ2270" s="85"/>
      <c r="BR2270" s="85"/>
      <c r="BS2270" s="85"/>
      <c r="BT2270" s="75">
        <f>IF(COUNTIF($C$3:C2270, C2270)=1, 1, 0)</f>
        <v>0</v>
      </c>
      <c r="BU2270" s="396">
        <v>88871</v>
      </c>
      <c r="BV2270" s="340">
        <v>46112</v>
      </c>
      <c r="BW2270" s="85"/>
      <c r="BX2270" s="85"/>
      <c r="BY2270" s="85"/>
      <c r="BZ2270" s="87">
        <f t="shared" si="712"/>
        <v>11</v>
      </c>
      <c r="CA2270" s="85"/>
      <c r="CB2270" s="88">
        <f t="shared" si="713"/>
        <v>14</v>
      </c>
      <c r="CC2270" s="89"/>
      <c r="CE2270" s="87">
        <f t="shared" si="701"/>
        <v>3</v>
      </c>
      <c r="CF2270" s="397">
        <v>18374300</v>
      </c>
      <c r="CG2270" s="85"/>
      <c r="CH2270" s="397">
        <v>18374300</v>
      </c>
      <c r="CI2270" s="85">
        <v>26249</v>
      </c>
      <c r="CJ2270" s="87">
        <f t="shared" si="708"/>
        <v>3</v>
      </c>
      <c r="CK2270" s="87">
        <f t="shared" si="709"/>
        <v>12</v>
      </c>
      <c r="CL2270" s="22" t="s">
        <v>121</v>
      </c>
      <c r="CM2270" s="22" t="str">
        <f t="shared" si="711"/>
        <v>1C26TAA^88871</v>
      </c>
    </row>
    <row r="2271" spans="1:91" ht="14.45" customHeight="1" x14ac:dyDescent="0.25">
      <c r="A2271" s="75">
        <f t="shared" si="710"/>
        <v>2269</v>
      </c>
      <c r="B2271" s="265" t="s">
        <v>102</v>
      </c>
      <c r="C2271" s="270">
        <v>235600414202</v>
      </c>
      <c r="D2271" s="265">
        <v>145659488</v>
      </c>
      <c r="E2271" s="241">
        <v>5320007866</v>
      </c>
      <c r="F2271" s="231">
        <v>46100</v>
      </c>
      <c r="G2271" s="265" t="s">
        <v>516</v>
      </c>
      <c r="H2271" s="265" t="s">
        <v>2213</v>
      </c>
      <c r="I2271" s="265" t="s">
        <v>105</v>
      </c>
      <c r="J2271" s="265" t="s">
        <v>518</v>
      </c>
      <c r="K2271" s="265" t="s">
        <v>242</v>
      </c>
      <c r="L2271" s="231">
        <v>46130</v>
      </c>
      <c r="M2271" s="265">
        <v>0</v>
      </c>
      <c r="N2271" s="85" t="s">
        <v>8040</v>
      </c>
      <c r="O2271" s="85" t="s">
        <v>8041</v>
      </c>
      <c r="P2271" s="85">
        <v>2830050790</v>
      </c>
      <c r="Q2271" s="231">
        <v>46108</v>
      </c>
      <c r="R2271" s="241">
        <v>1209397304</v>
      </c>
      <c r="S2271" s="241">
        <v>224377587</v>
      </c>
      <c r="T2271" s="231">
        <v>46108</v>
      </c>
      <c r="U2271" s="261">
        <v>4209.26</v>
      </c>
      <c r="V2271" s="261">
        <v>4097.6989999999996</v>
      </c>
      <c r="W2271" s="241">
        <v>5</v>
      </c>
      <c r="X2271" s="241">
        <v>0</v>
      </c>
      <c r="Y2271" s="270">
        <v>235600414202</v>
      </c>
      <c r="Z2271" s="241" t="s">
        <v>128</v>
      </c>
      <c r="AA2271" s="85" t="s">
        <v>5297</v>
      </c>
      <c r="AB2271" s="265" t="s">
        <v>7917</v>
      </c>
      <c r="AC2271" s="270">
        <v>235600414202</v>
      </c>
      <c r="AD2271" s="75" t="s">
        <v>113</v>
      </c>
      <c r="AE2271" s="74">
        <v>46119</v>
      </c>
      <c r="AF2271" s="375">
        <v>46118.125</v>
      </c>
      <c r="AG2271" s="375">
        <v>46115.583333333336</v>
      </c>
      <c r="AH2271" s="375">
        <v>46116.625</v>
      </c>
      <c r="AI2271" s="74">
        <v>46112</v>
      </c>
      <c r="AJ2271" s="74">
        <v>46119</v>
      </c>
      <c r="AK2271" s="74">
        <v>46119</v>
      </c>
      <c r="AL2271" s="74">
        <v>46121</v>
      </c>
      <c r="AM2271" s="74">
        <v>46129</v>
      </c>
      <c r="AN2271" s="74">
        <v>46129</v>
      </c>
      <c r="AO2271" s="95" t="s">
        <v>121</v>
      </c>
      <c r="AP2271" s="95" t="s">
        <v>121</v>
      </c>
      <c r="AQ2271" s="95" t="s">
        <v>121</v>
      </c>
      <c r="AR2271" s="95" t="s">
        <v>121</v>
      </c>
      <c r="AS2271" s="95" t="s">
        <v>121</v>
      </c>
      <c r="AT2271" s="95" t="s">
        <v>121</v>
      </c>
      <c r="AU2271" s="82" t="s">
        <v>6196</v>
      </c>
      <c r="AV2271" s="297">
        <v>46108</v>
      </c>
      <c r="AW2271" s="75" t="str">
        <f>_xlfn.XLOOKUP(D2271,'[1]OPS Loading report'!$E:$E,'[1]OPS Loading report'!$G:$G)</f>
        <v>EITU9692840</v>
      </c>
      <c r="AX2271" s="75" t="str">
        <f>_xlfn.XLOOKUP(D2271,'[1]OPS Loading report'!$E:$E,'[1]OPS Loading report'!$H:$H)</f>
        <v>EMCCYT0715</v>
      </c>
      <c r="AY2271" s="85"/>
      <c r="AZ2271" s="271"/>
      <c r="BA2271" s="85"/>
      <c r="BB2271" s="85"/>
      <c r="BC2271" s="85"/>
      <c r="BD2271" s="85"/>
      <c r="BE2271" s="85"/>
      <c r="BF2271" s="85"/>
      <c r="BG2271" s="85"/>
      <c r="BH2271" s="85"/>
      <c r="BI2271" s="85"/>
      <c r="BJ2271" s="85"/>
      <c r="BK2271" s="85"/>
      <c r="BL2271" s="85"/>
      <c r="BM2271" s="85"/>
      <c r="BN2271" s="85"/>
      <c r="BO2271" s="85"/>
      <c r="BP2271" s="85"/>
      <c r="BQ2271" s="85"/>
      <c r="BR2271" s="85"/>
      <c r="BS2271" s="85"/>
      <c r="BT2271" s="75">
        <f>IF(COUNTIF($C$3:C2271, C2271)=1, 1, 0)</f>
        <v>1</v>
      </c>
      <c r="BU2271" s="337" t="s">
        <v>8042</v>
      </c>
      <c r="BV2271" s="340">
        <v>46120</v>
      </c>
      <c r="BW2271" s="85"/>
      <c r="BX2271" s="85"/>
      <c r="BY2271" s="85"/>
      <c r="BZ2271" s="87">
        <f t="shared" si="712"/>
        <v>12</v>
      </c>
      <c r="CA2271" s="85"/>
      <c r="CB2271" s="88">
        <f t="shared" si="713"/>
        <v>15</v>
      </c>
      <c r="CC2271" s="89"/>
      <c r="CE2271" s="87">
        <f t="shared" si="701"/>
        <v>4</v>
      </c>
      <c r="CF2271" s="85"/>
      <c r="CG2271" s="85"/>
      <c r="CH2271" s="85"/>
      <c r="CI2271" s="85"/>
      <c r="CJ2271" s="87">
        <f t="shared" si="708"/>
        <v>3</v>
      </c>
      <c r="CK2271" s="87">
        <f t="shared" si="709"/>
        <v>13</v>
      </c>
      <c r="CL2271" s="22" t="s">
        <v>6198</v>
      </c>
      <c r="CM2271" s="22" t="str">
        <f t="shared" si="711"/>
        <v>1C26TAA^00097770</v>
      </c>
    </row>
    <row r="2272" spans="1:91" ht="14.45" customHeight="1" x14ac:dyDescent="0.25">
      <c r="A2272" s="75">
        <f t="shared" si="710"/>
        <v>2270</v>
      </c>
      <c r="B2272" s="265" t="s">
        <v>102</v>
      </c>
      <c r="C2272" s="270">
        <v>235600414202</v>
      </c>
      <c r="D2272" s="265">
        <v>145633340</v>
      </c>
      <c r="E2272" s="241">
        <v>5320007866</v>
      </c>
      <c r="F2272" s="231">
        <v>46100</v>
      </c>
      <c r="G2272" s="265" t="s">
        <v>516</v>
      </c>
      <c r="H2272" s="265" t="s">
        <v>2213</v>
      </c>
      <c r="I2272" s="265" t="s">
        <v>105</v>
      </c>
      <c r="J2272" s="265" t="s">
        <v>518</v>
      </c>
      <c r="K2272" s="265" t="s">
        <v>242</v>
      </c>
      <c r="L2272" s="231">
        <v>46129</v>
      </c>
      <c r="M2272" s="265">
        <v>40</v>
      </c>
      <c r="N2272" s="85" t="s">
        <v>8040</v>
      </c>
      <c r="O2272" s="85" t="s">
        <v>8041</v>
      </c>
      <c r="P2272" s="85">
        <v>2830050789</v>
      </c>
      <c r="Q2272" s="231">
        <v>46108</v>
      </c>
      <c r="R2272" s="241">
        <v>1209397303</v>
      </c>
      <c r="S2272" s="241">
        <v>224377578</v>
      </c>
      <c r="T2272" s="231">
        <v>46108</v>
      </c>
      <c r="U2272" s="261">
        <v>12698.063</v>
      </c>
      <c r="V2272" s="261">
        <v>12361.514999999999</v>
      </c>
      <c r="W2272" s="241">
        <v>15</v>
      </c>
      <c r="X2272" s="241">
        <v>0</v>
      </c>
      <c r="Y2272" s="270">
        <v>235600414202</v>
      </c>
      <c r="Z2272" s="241" t="s">
        <v>128</v>
      </c>
      <c r="AA2272" s="85" t="s">
        <v>5297</v>
      </c>
      <c r="AB2272" s="265" t="s">
        <v>7917</v>
      </c>
      <c r="AC2272" s="270">
        <v>235600414202</v>
      </c>
      <c r="AD2272" s="75" t="s">
        <v>113</v>
      </c>
      <c r="AE2272" s="74">
        <v>46119</v>
      </c>
      <c r="AF2272" s="375">
        <v>46118.125</v>
      </c>
      <c r="AG2272" s="375">
        <v>46115.583333333336</v>
      </c>
      <c r="AH2272" s="375">
        <v>46116.625</v>
      </c>
      <c r="AI2272" s="74">
        <v>46112</v>
      </c>
      <c r="AJ2272" s="74">
        <v>46119</v>
      </c>
      <c r="AK2272" s="74">
        <v>46119</v>
      </c>
      <c r="AL2272" s="74">
        <v>46121</v>
      </c>
      <c r="AM2272" s="74">
        <v>46129</v>
      </c>
      <c r="AN2272" s="74">
        <v>46129</v>
      </c>
      <c r="AO2272" s="95" t="s">
        <v>121</v>
      </c>
      <c r="AP2272" s="95" t="s">
        <v>121</v>
      </c>
      <c r="AQ2272" s="95" t="s">
        <v>121</v>
      </c>
      <c r="AR2272" s="95" t="s">
        <v>121</v>
      </c>
      <c r="AS2272" s="95" t="s">
        <v>121</v>
      </c>
      <c r="AT2272" s="95" t="s">
        <v>121</v>
      </c>
      <c r="AU2272" s="82" t="s">
        <v>6196</v>
      </c>
      <c r="AV2272" s="297">
        <v>46108</v>
      </c>
      <c r="AW2272" s="75">
        <f>_xlfn.XLOOKUP(D2272,'[1]OPS Loading report'!$E:$E,'[1]OPS Loading report'!$G:$G)</f>
        <v>0</v>
      </c>
      <c r="AX2272" s="75">
        <f>_xlfn.XLOOKUP(D2272,'[1]OPS Loading report'!$E:$E,'[1]OPS Loading report'!$H:$H)</f>
        <v>0</v>
      </c>
      <c r="AY2272" s="85"/>
      <c r="AZ2272" s="271"/>
      <c r="BA2272" s="85"/>
      <c r="BB2272" s="85"/>
      <c r="BC2272" s="85"/>
      <c r="BD2272" s="85"/>
      <c r="BE2272" s="85"/>
      <c r="BF2272" s="85"/>
      <c r="BG2272" s="85"/>
      <c r="BH2272" s="85"/>
      <c r="BI2272" s="85"/>
      <c r="BJ2272" s="85"/>
      <c r="BK2272" s="85"/>
      <c r="BL2272" s="85"/>
      <c r="BM2272" s="85"/>
      <c r="BN2272" s="85"/>
      <c r="BO2272" s="85"/>
      <c r="BP2272" s="85"/>
      <c r="BQ2272" s="85"/>
      <c r="BR2272" s="85"/>
      <c r="BS2272" s="85"/>
      <c r="BT2272" s="75">
        <f>IF(COUNTIF($C$3:C2272, C2272)=1, 1, 0)</f>
        <v>0</v>
      </c>
      <c r="BU2272" s="337" t="s">
        <v>8042</v>
      </c>
      <c r="BV2272" s="340">
        <v>46120</v>
      </c>
      <c r="BW2272" s="85"/>
      <c r="BX2272" s="85"/>
      <c r="BY2272" s="85"/>
      <c r="BZ2272" s="87">
        <f t="shared" si="712"/>
        <v>12</v>
      </c>
      <c r="CA2272" s="85"/>
      <c r="CB2272" s="88">
        <f t="shared" si="713"/>
        <v>15</v>
      </c>
      <c r="CC2272" s="89"/>
      <c r="CE2272" s="87">
        <f t="shared" si="701"/>
        <v>4</v>
      </c>
      <c r="CF2272" s="544">
        <v>14438600</v>
      </c>
      <c r="CG2272" s="544"/>
      <c r="CH2272" s="544">
        <v>14438600</v>
      </c>
      <c r="CI2272" s="85">
        <v>26252</v>
      </c>
      <c r="CJ2272" s="87">
        <f t="shared" si="708"/>
        <v>3</v>
      </c>
      <c r="CK2272" s="87">
        <f t="shared" si="709"/>
        <v>13</v>
      </c>
      <c r="CL2272" s="22" t="s">
        <v>6198</v>
      </c>
      <c r="CM2272" s="22" t="str">
        <f t="shared" si="711"/>
        <v>1C26TAA^00097770</v>
      </c>
    </row>
    <row r="2273" spans="1:91" ht="14.45" customHeight="1" x14ac:dyDescent="0.25">
      <c r="A2273" s="75">
        <f t="shared" si="710"/>
        <v>2271</v>
      </c>
      <c r="B2273" s="265" t="s">
        <v>102</v>
      </c>
      <c r="C2273" s="270">
        <v>235600414287</v>
      </c>
      <c r="D2273" s="265">
        <v>145664940</v>
      </c>
      <c r="E2273" s="241">
        <v>5320007874</v>
      </c>
      <c r="F2273" s="231">
        <v>46097</v>
      </c>
      <c r="G2273" s="265" t="s">
        <v>532</v>
      </c>
      <c r="H2273" s="265" t="s">
        <v>2213</v>
      </c>
      <c r="I2273" s="265" t="s">
        <v>105</v>
      </c>
      <c r="J2273" s="265" t="s">
        <v>518</v>
      </c>
      <c r="K2273" s="265" t="s">
        <v>242</v>
      </c>
      <c r="L2273" s="231">
        <v>46125</v>
      </c>
      <c r="M2273" s="265">
        <v>0</v>
      </c>
      <c r="N2273" s="85" t="s">
        <v>8043</v>
      </c>
      <c r="O2273" s="85" t="s">
        <v>8044</v>
      </c>
      <c r="P2273" s="85">
        <v>2830050553</v>
      </c>
      <c r="Q2273" s="231">
        <v>46103</v>
      </c>
      <c r="R2273" s="241">
        <v>1209395818</v>
      </c>
      <c r="S2273" s="241">
        <v>224355662</v>
      </c>
      <c r="T2273" s="231">
        <v>46103</v>
      </c>
      <c r="U2273" s="261">
        <v>11703.968999999999</v>
      </c>
      <c r="V2273" s="261">
        <v>11345.365</v>
      </c>
      <c r="W2273" s="241">
        <v>13</v>
      </c>
      <c r="X2273" s="241">
        <v>0</v>
      </c>
      <c r="Y2273" s="270">
        <v>235600191954</v>
      </c>
      <c r="Z2273" s="241" t="s">
        <v>128</v>
      </c>
      <c r="AA2273" s="85" t="s">
        <v>280</v>
      </c>
      <c r="AB2273" s="265" t="s">
        <v>7896</v>
      </c>
      <c r="AC2273" s="270">
        <v>235600414287</v>
      </c>
      <c r="AD2273" s="75" t="s">
        <v>113</v>
      </c>
      <c r="AE2273" s="231">
        <v>46112</v>
      </c>
      <c r="AF2273" s="375">
        <v>46110.041666666664</v>
      </c>
      <c r="AG2273" s="375">
        <v>46108.5</v>
      </c>
      <c r="AH2273" s="375">
        <v>46108.5</v>
      </c>
      <c r="AI2273" s="74">
        <v>46110</v>
      </c>
      <c r="AJ2273" s="74">
        <v>46111</v>
      </c>
      <c r="AK2273" s="74">
        <v>46111</v>
      </c>
      <c r="AL2273" s="74">
        <v>46119</v>
      </c>
      <c r="AM2273" s="74">
        <v>46121</v>
      </c>
      <c r="AN2273" s="74">
        <v>46121</v>
      </c>
      <c r="AO2273" s="95" t="s">
        <v>121</v>
      </c>
      <c r="AP2273" s="95" t="s">
        <v>121</v>
      </c>
      <c r="AQ2273" s="95" t="s">
        <v>121</v>
      </c>
      <c r="AR2273" s="95" t="s">
        <v>121</v>
      </c>
      <c r="AS2273" s="95" t="s">
        <v>121</v>
      </c>
      <c r="AT2273" s="95" t="s">
        <v>121</v>
      </c>
      <c r="AU2273" s="82" t="s">
        <v>6202</v>
      </c>
      <c r="AV2273" s="297">
        <v>46103</v>
      </c>
      <c r="AW2273" s="85" t="s">
        <v>8045</v>
      </c>
      <c r="AX2273" s="85" t="s">
        <v>8046</v>
      </c>
      <c r="AY2273" s="85"/>
      <c r="AZ2273" s="271"/>
      <c r="BA2273" s="85"/>
      <c r="BB2273" s="85"/>
      <c r="BC2273" s="85"/>
      <c r="BD2273" s="85"/>
      <c r="BE2273" s="85"/>
      <c r="BF2273" s="85"/>
      <c r="BG2273" s="85"/>
      <c r="BH2273" s="85"/>
      <c r="BI2273" s="85"/>
      <c r="BJ2273" s="85"/>
      <c r="BK2273" s="85"/>
      <c r="BL2273" s="85"/>
      <c r="BM2273" s="85"/>
      <c r="BN2273" s="85"/>
      <c r="BO2273" s="85"/>
      <c r="BP2273" s="85"/>
      <c r="BQ2273" s="85"/>
      <c r="BR2273" s="85"/>
      <c r="BS2273" s="85"/>
      <c r="BT2273" s="75">
        <f>IF(COUNTIF($C$3:C2273, C2273)=1, 1, 0)</f>
        <v>0</v>
      </c>
      <c r="BU2273" s="396">
        <v>88870</v>
      </c>
      <c r="BV2273" s="340">
        <v>46112</v>
      </c>
      <c r="BW2273" s="85"/>
      <c r="BX2273" s="85"/>
      <c r="BY2273" s="85"/>
      <c r="BZ2273" s="87">
        <f t="shared" si="712"/>
        <v>12</v>
      </c>
      <c r="CA2273" s="85"/>
      <c r="CB2273" s="88">
        <f t="shared" si="713"/>
        <v>14</v>
      </c>
      <c r="CC2273" s="89"/>
      <c r="CE2273" s="87">
        <f t="shared" si="701"/>
        <v>3</v>
      </c>
      <c r="CF2273" s="85"/>
      <c r="CG2273" s="85"/>
      <c r="CH2273" s="85"/>
      <c r="CI2273" s="85"/>
      <c r="CJ2273" s="87">
        <f t="shared" si="708"/>
        <v>3</v>
      </c>
      <c r="CK2273" s="87">
        <f t="shared" si="709"/>
        <v>12</v>
      </c>
      <c r="CL2273" s="22" t="s">
        <v>121</v>
      </c>
      <c r="CM2273" s="22" t="str">
        <f t="shared" si="711"/>
        <v>1C26TAA^88870</v>
      </c>
    </row>
    <row r="2274" spans="1:91" ht="14.45" customHeight="1" x14ac:dyDescent="0.25">
      <c r="A2274" s="75">
        <f t="shared" si="710"/>
        <v>2272</v>
      </c>
      <c r="B2274" s="265" t="s">
        <v>102</v>
      </c>
      <c r="C2274" s="270">
        <v>235600414287</v>
      </c>
      <c r="D2274" s="265">
        <v>145664934</v>
      </c>
      <c r="E2274" s="241">
        <v>5320007874</v>
      </c>
      <c r="F2274" s="231">
        <v>46097</v>
      </c>
      <c r="G2274" s="265" t="s">
        <v>516</v>
      </c>
      <c r="H2274" s="265" t="s">
        <v>2213</v>
      </c>
      <c r="I2274" s="265" t="s">
        <v>105</v>
      </c>
      <c r="J2274" s="265" t="s">
        <v>518</v>
      </c>
      <c r="K2274" s="265" t="s">
        <v>242</v>
      </c>
      <c r="L2274" s="231">
        <v>46125</v>
      </c>
      <c r="M2274" s="265">
        <v>40</v>
      </c>
      <c r="N2274" s="85" t="s">
        <v>8043</v>
      </c>
      <c r="O2274" s="85" t="s">
        <v>8044</v>
      </c>
      <c r="P2274" s="85">
        <v>2830050552</v>
      </c>
      <c r="Q2274" s="231">
        <v>46103</v>
      </c>
      <c r="R2274" s="241">
        <v>1209395816</v>
      </c>
      <c r="S2274" s="241">
        <v>224355661</v>
      </c>
      <c r="T2274" s="231">
        <v>46103</v>
      </c>
      <c r="U2274" s="261">
        <v>5037.9260000000004</v>
      </c>
      <c r="V2274" s="261">
        <v>4883.5659999999998</v>
      </c>
      <c r="W2274" s="241">
        <v>6</v>
      </c>
      <c r="X2274" s="241">
        <v>0</v>
      </c>
      <c r="Y2274" s="270">
        <v>235600191954</v>
      </c>
      <c r="Z2274" s="241" t="s">
        <v>128</v>
      </c>
      <c r="AA2274" s="85" t="s">
        <v>280</v>
      </c>
      <c r="AB2274" s="265" t="s">
        <v>7896</v>
      </c>
      <c r="AC2274" s="270">
        <v>235600414287</v>
      </c>
      <c r="AD2274" s="75" t="s">
        <v>113</v>
      </c>
      <c r="AE2274" s="231">
        <v>46112</v>
      </c>
      <c r="AF2274" s="375">
        <v>46110.041666666664</v>
      </c>
      <c r="AG2274" s="375">
        <v>46108.5</v>
      </c>
      <c r="AH2274" s="375">
        <v>46108.5</v>
      </c>
      <c r="AI2274" s="74">
        <v>46110</v>
      </c>
      <c r="AJ2274" s="74">
        <v>46111</v>
      </c>
      <c r="AK2274" s="74">
        <v>46111</v>
      </c>
      <c r="AL2274" s="74">
        <v>46119</v>
      </c>
      <c r="AM2274" s="74">
        <v>46121</v>
      </c>
      <c r="AN2274" s="74">
        <v>46121</v>
      </c>
      <c r="AO2274" s="95" t="s">
        <v>121</v>
      </c>
      <c r="AP2274" s="95" t="s">
        <v>121</v>
      </c>
      <c r="AQ2274" s="95" t="s">
        <v>121</v>
      </c>
      <c r="AR2274" s="95" t="s">
        <v>121</v>
      </c>
      <c r="AS2274" s="95" t="s">
        <v>121</v>
      </c>
      <c r="AT2274" s="95" t="s">
        <v>121</v>
      </c>
      <c r="AU2274" s="82" t="s">
        <v>6202</v>
      </c>
      <c r="AV2274" s="297">
        <v>46103</v>
      </c>
      <c r="AW2274" s="75">
        <f>_xlfn.XLOOKUP(D2274,'[1]OPS Loading report'!$E:$E,'[1]OPS Loading report'!$G:$G)</f>
        <v>0</v>
      </c>
      <c r="AX2274" s="85">
        <v>0</v>
      </c>
      <c r="AY2274" s="85"/>
      <c r="AZ2274" s="271"/>
      <c r="BA2274" s="85"/>
      <c r="BB2274" s="85"/>
      <c r="BC2274" s="85"/>
      <c r="BD2274" s="85"/>
      <c r="BE2274" s="85"/>
      <c r="BF2274" s="85"/>
      <c r="BG2274" s="85"/>
      <c r="BH2274" s="85"/>
      <c r="BI2274" s="85"/>
      <c r="BJ2274" s="85"/>
      <c r="BK2274" s="85"/>
      <c r="BL2274" s="85"/>
      <c r="BM2274" s="85"/>
      <c r="BN2274" s="85"/>
      <c r="BO2274" s="85"/>
      <c r="BP2274" s="85"/>
      <c r="BQ2274" s="85"/>
      <c r="BR2274" s="85"/>
      <c r="BS2274" s="85"/>
      <c r="BT2274" s="75">
        <f>IF(COUNTIF($C$3:C2274, C2274)=1, 1, 0)</f>
        <v>0</v>
      </c>
      <c r="BU2274" s="396">
        <v>88870</v>
      </c>
      <c r="BV2274" s="340">
        <v>46112</v>
      </c>
      <c r="BW2274" s="85"/>
      <c r="BX2274" s="85"/>
      <c r="BY2274" s="85"/>
      <c r="BZ2274" s="87">
        <f t="shared" si="712"/>
        <v>12</v>
      </c>
      <c r="CA2274" s="85"/>
      <c r="CB2274" s="88">
        <f t="shared" si="713"/>
        <v>14</v>
      </c>
      <c r="CC2274" s="89"/>
      <c r="CE2274" s="87">
        <f t="shared" si="701"/>
        <v>3</v>
      </c>
      <c r="CF2274" s="544">
        <v>18374300</v>
      </c>
      <c r="CG2274" s="85"/>
      <c r="CH2274" s="544">
        <v>18374300</v>
      </c>
      <c r="CI2274" s="85">
        <v>26249</v>
      </c>
      <c r="CJ2274" s="87">
        <f t="shared" si="708"/>
        <v>3</v>
      </c>
      <c r="CK2274" s="87">
        <f t="shared" si="709"/>
        <v>12</v>
      </c>
      <c r="CL2274" s="22" t="s">
        <v>121</v>
      </c>
      <c r="CM2274" s="22" t="str">
        <f t="shared" si="711"/>
        <v>1C26TAA^88870</v>
      </c>
    </row>
    <row r="2275" spans="1:91" ht="14.45" customHeight="1" x14ac:dyDescent="0.25">
      <c r="A2275" s="75">
        <f t="shared" si="710"/>
        <v>2273</v>
      </c>
      <c r="B2275" s="265" t="s">
        <v>102</v>
      </c>
      <c r="C2275" s="270">
        <v>235600217805</v>
      </c>
      <c r="D2275" s="265">
        <v>145706750</v>
      </c>
      <c r="E2275" s="241">
        <v>5320007912</v>
      </c>
      <c r="F2275" s="231">
        <v>46097</v>
      </c>
      <c r="G2275" s="265" t="s">
        <v>740</v>
      </c>
      <c r="H2275" s="265" t="s">
        <v>2213</v>
      </c>
      <c r="I2275" s="265" t="s">
        <v>105</v>
      </c>
      <c r="J2275" s="265" t="s">
        <v>518</v>
      </c>
      <c r="K2275" s="265" t="s">
        <v>242</v>
      </c>
      <c r="L2275" s="231">
        <v>46125</v>
      </c>
      <c r="M2275" s="265">
        <v>0</v>
      </c>
      <c r="N2275" s="85" t="s">
        <v>8047</v>
      </c>
      <c r="O2275" s="85" t="s">
        <v>8048</v>
      </c>
      <c r="P2275" s="85">
        <v>2830050530</v>
      </c>
      <c r="Q2275" s="231">
        <v>46103</v>
      </c>
      <c r="R2275" s="241">
        <v>1209395777</v>
      </c>
      <c r="S2275" s="241">
        <v>224353697</v>
      </c>
      <c r="T2275" s="231">
        <v>46103</v>
      </c>
      <c r="U2275" s="261">
        <v>11863.222</v>
      </c>
      <c r="V2275" s="261">
        <v>11426.172</v>
      </c>
      <c r="W2275" s="241">
        <v>16</v>
      </c>
      <c r="X2275" s="241">
        <v>0</v>
      </c>
      <c r="Y2275" s="270">
        <v>235600217805</v>
      </c>
      <c r="Z2275" s="241" t="s">
        <v>128</v>
      </c>
      <c r="AA2275" s="85" t="s">
        <v>280</v>
      </c>
      <c r="AB2275" s="265" t="s">
        <v>7896</v>
      </c>
      <c r="AC2275" s="270">
        <v>235600217805</v>
      </c>
      <c r="AD2275" s="75" t="s">
        <v>113</v>
      </c>
      <c r="AE2275" s="231">
        <v>46112</v>
      </c>
      <c r="AF2275" s="375">
        <v>46110.041666666664</v>
      </c>
      <c r="AG2275" s="375">
        <v>46108.5</v>
      </c>
      <c r="AH2275" s="375">
        <v>46108.5</v>
      </c>
      <c r="AI2275" s="74">
        <v>46110</v>
      </c>
      <c r="AJ2275" s="74">
        <v>46111</v>
      </c>
      <c r="AK2275" s="74">
        <v>46111</v>
      </c>
      <c r="AL2275" s="74">
        <v>46119</v>
      </c>
      <c r="AM2275" s="74">
        <v>46121</v>
      </c>
      <c r="AN2275" s="74">
        <v>46122</v>
      </c>
      <c r="AO2275" s="95" t="s">
        <v>121</v>
      </c>
      <c r="AP2275" s="95" t="s">
        <v>121</v>
      </c>
      <c r="AQ2275" s="95" t="s">
        <v>121</v>
      </c>
      <c r="AR2275" s="95" t="s">
        <v>121</v>
      </c>
      <c r="AS2275" s="95" t="s">
        <v>121</v>
      </c>
      <c r="AT2275" s="95" t="s">
        <v>121</v>
      </c>
      <c r="AU2275" s="82" t="s">
        <v>6202</v>
      </c>
      <c r="AV2275" s="297">
        <v>46103</v>
      </c>
      <c r="AW2275" s="85" t="s">
        <v>8049</v>
      </c>
      <c r="AX2275" s="85" t="s">
        <v>8050</v>
      </c>
      <c r="AY2275" s="85"/>
      <c r="AZ2275" s="271"/>
      <c r="BA2275" s="85"/>
      <c r="BB2275" s="85"/>
      <c r="BC2275" s="85"/>
      <c r="BD2275" s="85"/>
      <c r="BE2275" s="85"/>
      <c r="BF2275" s="85"/>
      <c r="BG2275" s="85"/>
      <c r="BH2275" s="85"/>
      <c r="BI2275" s="85"/>
      <c r="BJ2275" s="85"/>
      <c r="BK2275" s="85"/>
      <c r="BL2275" s="85"/>
      <c r="BM2275" s="85"/>
      <c r="BN2275" s="85"/>
      <c r="BO2275" s="85"/>
      <c r="BP2275" s="85"/>
      <c r="BQ2275" s="85"/>
      <c r="BR2275" s="85"/>
      <c r="BS2275" s="85"/>
      <c r="BT2275" s="75">
        <f>IF(COUNTIF($C$3:C2275, C2275)=1, 1, 0)</f>
        <v>1</v>
      </c>
      <c r="BU2275" s="396">
        <v>88872</v>
      </c>
      <c r="BV2275" s="340">
        <v>46112</v>
      </c>
      <c r="BW2275" s="85"/>
      <c r="BX2275" s="85"/>
      <c r="BY2275" s="85"/>
      <c r="BZ2275" s="87">
        <f t="shared" si="712"/>
        <v>12</v>
      </c>
      <c r="CA2275" s="85"/>
      <c r="CB2275" s="88">
        <f t="shared" si="713"/>
        <v>14</v>
      </c>
      <c r="CC2275" s="89"/>
      <c r="CE2275" s="87">
        <f t="shared" si="701"/>
        <v>3</v>
      </c>
      <c r="CF2275" s="85"/>
      <c r="CG2275" s="85"/>
      <c r="CH2275" s="85"/>
      <c r="CI2275" s="85"/>
      <c r="CJ2275" s="87">
        <f t="shared" si="708"/>
        <v>3</v>
      </c>
      <c r="CK2275" s="87">
        <f t="shared" si="709"/>
        <v>12</v>
      </c>
      <c r="CL2275" s="22" t="s">
        <v>121</v>
      </c>
      <c r="CM2275" s="22" t="str">
        <f t="shared" si="711"/>
        <v>1C26TAA^88872</v>
      </c>
    </row>
    <row r="2276" spans="1:91" ht="14.45" customHeight="1" x14ac:dyDescent="0.25">
      <c r="A2276" s="75">
        <f t="shared" si="710"/>
        <v>2274</v>
      </c>
      <c r="B2276" s="265" t="s">
        <v>102</v>
      </c>
      <c r="C2276" s="270">
        <v>235600217805</v>
      </c>
      <c r="D2276" s="265">
        <v>145707413</v>
      </c>
      <c r="E2276" s="241">
        <v>5320007912</v>
      </c>
      <c r="F2276" s="231">
        <v>46097</v>
      </c>
      <c r="G2276" s="265" t="s">
        <v>516</v>
      </c>
      <c r="H2276" s="265" t="s">
        <v>2213</v>
      </c>
      <c r="I2276" s="265" t="s">
        <v>105</v>
      </c>
      <c r="J2276" s="265" t="s">
        <v>518</v>
      </c>
      <c r="K2276" s="265" t="s">
        <v>242</v>
      </c>
      <c r="L2276" s="231">
        <v>46127</v>
      </c>
      <c r="M2276" s="265">
        <v>40</v>
      </c>
      <c r="N2276" s="85" t="s">
        <v>8047</v>
      </c>
      <c r="O2276" s="85" t="s">
        <v>8048</v>
      </c>
      <c r="P2276" s="85">
        <v>2830050531</v>
      </c>
      <c r="Q2276" s="231">
        <v>46103</v>
      </c>
      <c r="R2276" s="241">
        <v>1209395778</v>
      </c>
      <c r="S2276" s="241">
        <v>224353673</v>
      </c>
      <c r="T2276" s="231">
        <v>46103</v>
      </c>
      <c r="U2276" s="261">
        <v>3100.723</v>
      </c>
      <c r="V2276" s="261">
        <v>2989.2159999999999</v>
      </c>
      <c r="W2276" s="241">
        <v>4</v>
      </c>
      <c r="X2276" s="241">
        <v>0</v>
      </c>
      <c r="Y2276" s="270">
        <v>235600217805</v>
      </c>
      <c r="Z2276" s="241" t="s">
        <v>128</v>
      </c>
      <c r="AA2276" s="85" t="s">
        <v>280</v>
      </c>
      <c r="AB2276" s="265" t="s">
        <v>7896</v>
      </c>
      <c r="AC2276" s="270">
        <v>235600217805</v>
      </c>
      <c r="AD2276" s="75" t="s">
        <v>113</v>
      </c>
      <c r="AE2276" s="231">
        <v>46112</v>
      </c>
      <c r="AF2276" s="375">
        <v>46110.041666666664</v>
      </c>
      <c r="AG2276" s="375">
        <v>46108.5</v>
      </c>
      <c r="AH2276" s="375">
        <v>46108.5</v>
      </c>
      <c r="AI2276" s="74">
        <v>46110</v>
      </c>
      <c r="AJ2276" s="74">
        <v>46111</v>
      </c>
      <c r="AK2276" s="74">
        <v>46111</v>
      </c>
      <c r="AL2276" s="74">
        <v>46119</v>
      </c>
      <c r="AM2276" s="74">
        <v>46121</v>
      </c>
      <c r="AN2276" s="74">
        <v>46122</v>
      </c>
      <c r="AO2276" s="95" t="s">
        <v>121</v>
      </c>
      <c r="AP2276" s="95" t="s">
        <v>121</v>
      </c>
      <c r="AQ2276" s="95" t="s">
        <v>121</v>
      </c>
      <c r="AR2276" s="95" t="s">
        <v>121</v>
      </c>
      <c r="AS2276" s="95" t="s">
        <v>121</v>
      </c>
      <c r="AT2276" s="95" t="s">
        <v>121</v>
      </c>
      <c r="AU2276" s="82" t="s">
        <v>6202</v>
      </c>
      <c r="AV2276" s="297">
        <v>46103</v>
      </c>
      <c r="AW2276" s="75">
        <f>_xlfn.XLOOKUP(D2276,'[1]OPS Loading report'!$E:$E,'[1]OPS Loading report'!$G:$G)</f>
        <v>0</v>
      </c>
      <c r="AX2276" s="85">
        <v>0</v>
      </c>
      <c r="AY2276" s="85"/>
      <c r="AZ2276" s="271"/>
      <c r="BA2276" s="85"/>
      <c r="BB2276" s="85"/>
      <c r="BC2276" s="85"/>
      <c r="BD2276" s="85"/>
      <c r="BE2276" s="85"/>
      <c r="BF2276" s="85"/>
      <c r="BG2276" s="85"/>
      <c r="BH2276" s="85"/>
      <c r="BI2276" s="85"/>
      <c r="BJ2276" s="85"/>
      <c r="BK2276" s="85"/>
      <c r="BL2276" s="85"/>
      <c r="BM2276" s="85"/>
      <c r="BN2276" s="85"/>
      <c r="BO2276" s="85"/>
      <c r="BP2276" s="85"/>
      <c r="BQ2276" s="85"/>
      <c r="BR2276" s="85"/>
      <c r="BS2276" s="85"/>
      <c r="BT2276" s="75">
        <f>IF(COUNTIF($C$3:C2276, C2276)=1, 1, 0)</f>
        <v>0</v>
      </c>
      <c r="BU2276" s="396">
        <v>88872</v>
      </c>
      <c r="BV2276" s="340">
        <v>46112</v>
      </c>
      <c r="BW2276" s="85"/>
      <c r="BX2276" s="85"/>
      <c r="BY2276" s="85"/>
      <c r="BZ2276" s="87">
        <f t="shared" si="712"/>
        <v>12</v>
      </c>
      <c r="CA2276" s="85"/>
      <c r="CB2276" s="88">
        <f t="shared" si="713"/>
        <v>14</v>
      </c>
      <c r="CC2276" s="89"/>
      <c r="CE2276" s="87">
        <f t="shared" si="701"/>
        <v>3</v>
      </c>
      <c r="CF2276" s="544">
        <v>18374300</v>
      </c>
      <c r="CG2276" s="544"/>
      <c r="CH2276" s="544">
        <v>18374300</v>
      </c>
      <c r="CI2276" s="544">
        <v>26249</v>
      </c>
      <c r="CJ2276" s="87">
        <f t="shared" si="708"/>
        <v>3</v>
      </c>
      <c r="CK2276" s="87">
        <f t="shared" si="709"/>
        <v>12</v>
      </c>
      <c r="CL2276" s="22" t="s">
        <v>121</v>
      </c>
      <c r="CM2276" s="22" t="str">
        <f t="shared" si="711"/>
        <v>1C26TAA^88872</v>
      </c>
    </row>
    <row r="2277" spans="1:91" ht="14.45" customHeight="1" x14ac:dyDescent="0.25">
      <c r="A2277" s="75">
        <f t="shared" si="710"/>
        <v>2275</v>
      </c>
      <c r="B2277" s="265" t="s">
        <v>102</v>
      </c>
      <c r="C2277" s="270">
        <v>235600217805</v>
      </c>
      <c r="D2277" s="265">
        <v>145706775</v>
      </c>
      <c r="E2277" s="241">
        <v>5320007913</v>
      </c>
      <c r="F2277" s="231">
        <v>46097</v>
      </c>
      <c r="G2277" s="265" t="s">
        <v>602</v>
      </c>
      <c r="H2277" s="265" t="s">
        <v>2213</v>
      </c>
      <c r="I2277" s="265" t="s">
        <v>105</v>
      </c>
      <c r="J2277" s="265" t="s">
        <v>518</v>
      </c>
      <c r="K2277" s="265" t="s">
        <v>242</v>
      </c>
      <c r="L2277" s="231">
        <v>46127</v>
      </c>
      <c r="M2277" s="265">
        <v>0</v>
      </c>
      <c r="N2277" s="85" t="s">
        <v>8051</v>
      </c>
      <c r="O2277" s="85" t="s">
        <v>8052</v>
      </c>
      <c r="P2277" s="85">
        <v>2830050528</v>
      </c>
      <c r="Q2277" s="231">
        <v>46103</v>
      </c>
      <c r="R2277" s="241">
        <v>1209395775</v>
      </c>
      <c r="S2277" s="241">
        <v>224353707</v>
      </c>
      <c r="T2277" s="231">
        <v>46103</v>
      </c>
      <c r="U2277" s="261">
        <v>3060.15</v>
      </c>
      <c r="V2277" s="261">
        <v>2950.7849999999999</v>
      </c>
      <c r="W2277" s="241">
        <v>4</v>
      </c>
      <c r="X2277" s="241">
        <v>0</v>
      </c>
      <c r="Y2277" s="270">
        <v>235600191792</v>
      </c>
      <c r="Z2277" s="241" t="s">
        <v>128</v>
      </c>
      <c r="AA2277" s="85" t="s">
        <v>280</v>
      </c>
      <c r="AB2277" s="265" t="s">
        <v>7896</v>
      </c>
      <c r="AC2277" s="270">
        <v>235600217805</v>
      </c>
      <c r="AD2277" s="75" t="s">
        <v>113</v>
      </c>
      <c r="AE2277" s="231">
        <v>46112</v>
      </c>
      <c r="AF2277" s="375">
        <v>46110.041666666664</v>
      </c>
      <c r="AG2277" s="375">
        <v>46108.5</v>
      </c>
      <c r="AH2277" s="375">
        <v>46108.5</v>
      </c>
      <c r="AI2277" s="74">
        <v>46110</v>
      </c>
      <c r="AJ2277" s="74">
        <v>46111</v>
      </c>
      <c r="AK2277" s="74">
        <v>46111</v>
      </c>
      <c r="AL2277" s="74">
        <v>46119</v>
      </c>
      <c r="AM2277" s="74">
        <v>46121</v>
      </c>
      <c r="AN2277" s="74">
        <v>46122</v>
      </c>
      <c r="AO2277" s="95" t="s">
        <v>121</v>
      </c>
      <c r="AP2277" s="95" t="s">
        <v>121</v>
      </c>
      <c r="AQ2277" s="95" t="s">
        <v>121</v>
      </c>
      <c r="AR2277" s="95" t="s">
        <v>121</v>
      </c>
      <c r="AS2277" s="95" t="s">
        <v>121</v>
      </c>
      <c r="AT2277" s="95" t="s">
        <v>121</v>
      </c>
      <c r="AU2277" s="82" t="s">
        <v>6202</v>
      </c>
      <c r="AV2277" s="297">
        <v>46103</v>
      </c>
      <c r="AW2277" s="85" t="s">
        <v>8053</v>
      </c>
      <c r="AX2277" s="85" t="s">
        <v>8054</v>
      </c>
      <c r="AY2277" s="85"/>
      <c r="AZ2277" s="271"/>
      <c r="BA2277" s="85"/>
      <c r="BB2277" s="85"/>
      <c r="BC2277" s="85"/>
      <c r="BD2277" s="85"/>
      <c r="BE2277" s="85"/>
      <c r="BF2277" s="85"/>
      <c r="BG2277" s="85"/>
      <c r="BH2277" s="85"/>
      <c r="BI2277" s="85"/>
      <c r="BJ2277" s="85"/>
      <c r="BK2277" s="85"/>
      <c r="BL2277" s="85"/>
      <c r="BM2277" s="85"/>
      <c r="BN2277" s="85"/>
      <c r="BO2277" s="85"/>
      <c r="BP2277" s="85"/>
      <c r="BQ2277" s="85"/>
      <c r="BR2277" s="85"/>
      <c r="BS2277" s="85"/>
      <c r="BT2277" s="75">
        <f>IF(COUNTIF($C$3:C2277, C2277)=1, 1, 0)</f>
        <v>0</v>
      </c>
      <c r="BU2277" s="396">
        <v>88872</v>
      </c>
      <c r="BV2277" s="340">
        <v>46112</v>
      </c>
      <c r="BW2277" s="85"/>
      <c r="BX2277" s="85"/>
      <c r="BY2277" s="85"/>
      <c r="BZ2277" s="87">
        <f t="shared" si="712"/>
        <v>12</v>
      </c>
      <c r="CA2277" s="85"/>
      <c r="CB2277" s="88">
        <f t="shared" si="713"/>
        <v>14</v>
      </c>
      <c r="CC2277" s="89"/>
      <c r="CE2277" s="87">
        <f t="shared" si="701"/>
        <v>3</v>
      </c>
      <c r="CF2277" s="544"/>
      <c r="CG2277" s="544"/>
      <c r="CH2277" s="544"/>
      <c r="CI2277" s="544"/>
      <c r="CJ2277" s="87">
        <f t="shared" si="708"/>
        <v>3</v>
      </c>
      <c r="CK2277" s="87">
        <f t="shared" si="709"/>
        <v>12</v>
      </c>
      <c r="CL2277" s="22" t="s">
        <v>121</v>
      </c>
      <c r="CM2277" s="22" t="str">
        <f t="shared" si="711"/>
        <v>1C26TAA^88872</v>
      </c>
    </row>
    <row r="2278" spans="1:91" ht="14.45" customHeight="1" x14ac:dyDescent="0.25">
      <c r="A2278" s="75">
        <f t="shared" si="710"/>
        <v>2276</v>
      </c>
      <c r="B2278" s="265" t="s">
        <v>102</v>
      </c>
      <c r="C2278" s="270">
        <v>235600217805</v>
      </c>
      <c r="D2278" s="265">
        <v>145706777</v>
      </c>
      <c r="E2278" s="241">
        <v>5320007913</v>
      </c>
      <c r="F2278" s="231">
        <v>46097</v>
      </c>
      <c r="G2278" s="265" t="s">
        <v>602</v>
      </c>
      <c r="H2278" s="265" t="s">
        <v>2213</v>
      </c>
      <c r="I2278" s="265" t="s">
        <v>105</v>
      </c>
      <c r="J2278" s="265" t="s">
        <v>518</v>
      </c>
      <c r="K2278" s="265" t="s">
        <v>242</v>
      </c>
      <c r="L2278" s="231">
        <v>46124</v>
      </c>
      <c r="M2278" s="265">
        <v>0</v>
      </c>
      <c r="N2278" s="85" t="s">
        <v>8051</v>
      </c>
      <c r="O2278" s="85" t="s">
        <v>8052</v>
      </c>
      <c r="P2278" s="85">
        <v>2830050529</v>
      </c>
      <c r="Q2278" s="231">
        <v>46103</v>
      </c>
      <c r="R2278" s="241">
        <v>1209395776</v>
      </c>
      <c r="S2278" s="241">
        <v>224353712</v>
      </c>
      <c r="T2278" s="231">
        <v>46103</v>
      </c>
      <c r="U2278" s="261">
        <v>12401.232</v>
      </c>
      <c r="V2278" s="261">
        <v>11955.255999999999</v>
      </c>
      <c r="W2278" s="241">
        <v>15</v>
      </c>
      <c r="X2278" s="241">
        <v>0</v>
      </c>
      <c r="Y2278" s="270">
        <v>235600191792</v>
      </c>
      <c r="Z2278" s="241" t="s">
        <v>128</v>
      </c>
      <c r="AA2278" s="85" t="s">
        <v>280</v>
      </c>
      <c r="AB2278" s="265" t="s">
        <v>7896</v>
      </c>
      <c r="AC2278" s="270">
        <v>235600217805</v>
      </c>
      <c r="AD2278" s="75" t="s">
        <v>113</v>
      </c>
      <c r="AE2278" s="231">
        <v>46112</v>
      </c>
      <c r="AF2278" s="375">
        <v>46110.041666666664</v>
      </c>
      <c r="AG2278" s="375">
        <v>46108.5</v>
      </c>
      <c r="AH2278" s="375">
        <v>46108.5</v>
      </c>
      <c r="AI2278" s="74">
        <v>46110</v>
      </c>
      <c r="AJ2278" s="74">
        <v>46111</v>
      </c>
      <c r="AK2278" s="74">
        <v>46111</v>
      </c>
      <c r="AL2278" s="74">
        <v>46119</v>
      </c>
      <c r="AM2278" s="74">
        <v>46121</v>
      </c>
      <c r="AN2278" s="74">
        <v>46122</v>
      </c>
      <c r="AO2278" s="95" t="s">
        <v>121</v>
      </c>
      <c r="AP2278" s="95" t="s">
        <v>121</v>
      </c>
      <c r="AQ2278" s="95" t="s">
        <v>121</v>
      </c>
      <c r="AR2278" s="95" t="s">
        <v>121</v>
      </c>
      <c r="AS2278" s="95" t="s">
        <v>121</v>
      </c>
      <c r="AT2278" s="95" t="s">
        <v>121</v>
      </c>
      <c r="AU2278" s="82" t="s">
        <v>6202</v>
      </c>
      <c r="AV2278" s="297">
        <v>46103</v>
      </c>
      <c r="AW2278" s="85">
        <v>0</v>
      </c>
      <c r="AX2278" s="85">
        <v>0</v>
      </c>
      <c r="AY2278" s="85"/>
      <c r="AZ2278" s="271"/>
      <c r="BA2278" s="85"/>
      <c r="BB2278" s="85"/>
      <c r="BC2278" s="85"/>
      <c r="BD2278" s="85"/>
      <c r="BE2278" s="85"/>
      <c r="BF2278" s="85"/>
      <c r="BG2278" s="85"/>
      <c r="BH2278" s="85"/>
      <c r="BI2278" s="85"/>
      <c r="BJ2278" s="85"/>
      <c r="BK2278" s="85"/>
      <c r="BL2278" s="85"/>
      <c r="BM2278" s="85"/>
      <c r="BN2278" s="85"/>
      <c r="BO2278" s="85"/>
      <c r="BP2278" s="85"/>
      <c r="BQ2278" s="85"/>
      <c r="BR2278" s="85"/>
      <c r="BS2278" s="85"/>
      <c r="BT2278" s="75">
        <f>IF(COUNTIF($C$3:C2278, C2278)=1, 1, 0)</f>
        <v>0</v>
      </c>
      <c r="BU2278" s="396">
        <v>88872</v>
      </c>
      <c r="BV2278" s="340">
        <v>46112</v>
      </c>
      <c r="BW2278" s="85"/>
      <c r="BX2278" s="85"/>
      <c r="BY2278" s="85"/>
      <c r="BZ2278" s="87">
        <f t="shared" si="712"/>
        <v>12</v>
      </c>
      <c r="CA2278" s="85"/>
      <c r="CB2278" s="88">
        <f t="shared" si="713"/>
        <v>14</v>
      </c>
      <c r="CC2278" s="89"/>
      <c r="CE2278" s="87">
        <f t="shared" si="701"/>
        <v>3</v>
      </c>
      <c r="CF2278" s="544"/>
      <c r="CG2278" s="544"/>
      <c r="CH2278" s="544"/>
      <c r="CI2278" s="544"/>
      <c r="CJ2278" s="87">
        <f t="shared" si="708"/>
        <v>3</v>
      </c>
      <c r="CK2278" s="87">
        <f t="shared" si="709"/>
        <v>12</v>
      </c>
      <c r="CL2278" s="22" t="s">
        <v>121</v>
      </c>
      <c r="CM2278" s="22" t="str">
        <f t="shared" si="711"/>
        <v>1C26TAA^88872</v>
      </c>
    </row>
    <row r="2279" spans="1:91" ht="14.45" customHeight="1" x14ac:dyDescent="0.25">
      <c r="A2279" s="75">
        <f t="shared" si="710"/>
        <v>2277</v>
      </c>
      <c r="B2279" s="265" t="s">
        <v>102</v>
      </c>
      <c r="C2279" s="270">
        <v>235600217805</v>
      </c>
      <c r="D2279" s="265">
        <v>145690270</v>
      </c>
      <c r="E2279" s="241">
        <v>5320007913</v>
      </c>
      <c r="F2279" s="231">
        <v>46097</v>
      </c>
      <c r="G2279" s="265" t="s">
        <v>2198</v>
      </c>
      <c r="H2279" s="265" t="s">
        <v>2213</v>
      </c>
      <c r="I2279" s="265" t="s">
        <v>105</v>
      </c>
      <c r="J2279" s="265" t="s">
        <v>518</v>
      </c>
      <c r="K2279" s="265" t="s">
        <v>242</v>
      </c>
      <c r="L2279" s="231">
        <v>46128</v>
      </c>
      <c r="M2279" s="265">
        <v>40</v>
      </c>
      <c r="N2279" s="85" t="s">
        <v>8051</v>
      </c>
      <c r="O2279" s="85" t="s">
        <v>8052</v>
      </c>
      <c r="P2279" s="85">
        <v>2830050527</v>
      </c>
      <c r="Q2279" s="231">
        <v>46103</v>
      </c>
      <c r="R2279" s="241">
        <v>1209395774</v>
      </c>
      <c r="S2279" s="241">
        <v>224353702</v>
      </c>
      <c r="T2279" s="231">
        <v>46103</v>
      </c>
      <c r="U2279" s="261">
        <v>3067.1970000000001</v>
      </c>
      <c r="V2279" s="261">
        <v>2956.893</v>
      </c>
      <c r="W2279" s="241">
        <v>4</v>
      </c>
      <c r="X2279" s="241">
        <v>0</v>
      </c>
      <c r="Y2279" s="270">
        <v>235600191792</v>
      </c>
      <c r="Z2279" s="241" t="s">
        <v>128</v>
      </c>
      <c r="AA2279" s="85" t="s">
        <v>280</v>
      </c>
      <c r="AB2279" s="265" t="s">
        <v>7896</v>
      </c>
      <c r="AC2279" s="270">
        <v>235600217805</v>
      </c>
      <c r="AD2279" s="75" t="s">
        <v>113</v>
      </c>
      <c r="AE2279" s="231">
        <v>46112</v>
      </c>
      <c r="AF2279" s="375">
        <v>46110.041666666664</v>
      </c>
      <c r="AG2279" s="375">
        <v>46108.5</v>
      </c>
      <c r="AH2279" s="375">
        <v>46108.5</v>
      </c>
      <c r="AI2279" s="74">
        <v>46110</v>
      </c>
      <c r="AJ2279" s="74">
        <v>46111</v>
      </c>
      <c r="AK2279" s="74">
        <v>46111</v>
      </c>
      <c r="AL2279" s="74">
        <v>46119</v>
      </c>
      <c r="AM2279" s="74">
        <v>46121</v>
      </c>
      <c r="AN2279" s="74">
        <v>46122</v>
      </c>
      <c r="AO2279" s="95" t="s">
        <v>121</v>
      </c>
      <c r="AP2279" s="95" t="s">
        <v>121</v>
      </c>
      <c r="AQ2279" s="95" t="s">
        <v>121</v>
      </c>
      <c r="AR2279" s="95" t="s">
        <v>121</v>
      </c>
      <c r="AS2279" s="95" t="s">
        <v>121</v>
      </c>
      <c r="AT2279" s="95" t="s">
        <v>121</v>
      </c>
      <c r="AU2279" s="82" t="s">
        <v>6202</v>
      </c>
      <c r="AV2279" s="297">
        <v>46103</v>
      </c>
      <c r="AW2279" s="75">
        <f>_xlfn.XLOOKUP(D2279,'[1]OPS Loading report'!$E:$E,'[1]OPS Loading report'!$G:$G)</f>
        <v>0</v>
      </c>
      <c r="AX2279" s="85">
        <v>0</v>
      </c>
      <c r="AY2279" s="85"/>
      <c r="AZ2279" s="271"/>
      <c r="BA2279" s="85"/>
      <c r="BB2279" s="85"/>
      <c r="BC2279" s="85"/>
      <c r="BD2279" s="85"/>
      <c r="BE2279" s="85"/>
      <c r="BF2279" s="85"/>
      <c r="BG2279" s="85"/>
      <c r="BH2279" s="85"/>
      <c r="BI2279" s="85"/>
      <c r="BJ2279" s="85"/>
      <c r="BK2279" s="85"/>
      <c r="BL2279" s="85"/>
      <c r="BM2279" s="85"/>
      <c r="BN2279" s="85"/>
      <c r="BO2279" s="85"/>
      <c r="BP2279" s="85"/>
      <c r="BQ2279" s="85"/>
      <c r="BR2279" s="85"/>
      <c r="BS2279" s="85"/>
      <c r="BT2279" s="75">
        <f>IF(COUNTIF($C$3:C2279, C2279)=1, 1, 0)</f>
        <v>0</v>
      </c>
      <c r="BU2279" s="396">
        <v>88872</v>
      </c>
      <c r="BV2279" s="340">
        <v>46112</v>
      </c>
      <c r="BW2279" s="85"/>
      <c r="BX2279" s="85"/>
      <c r="BY2279" s="85"/>
      <c r="BZ2279" s="87">
        <f t="shared" si="712"/>
        <v>12</v>
      </c>
      <c r="CA2279" s="85"/>
      <c r="CB2279" s="88">
        <f t="shared" si="713"/>
        <v>14</v>
      </c>
      <c r="CC2279" s="89"/>
      <c r="CE2279" s="87">
        <f t="shared" si="701"/>
        <v>3</v>
      </c>
      <c r="CF2279" s="544">
        <v>18374300</v>
      </c>
      <c r="CG2279" s="544"/>
      <c r="CH2279" s="544">
        <v>18374300</v>
      </c>
      <c r="CI2279" s="544">
        <v>26249</v>
      </c>
      <c r="CJ2279" s="87">
        <f t="shared" si="708"/>
        <v>3</v>
      </c>
      <c r="CK2279" s="87">
        <f t="shared" si="709"/>
        <v>12</v>
      </c>
      <c r="CL2279" s="22" t="s">
        <v>121</v>
      </c>
      <c r="CM2279" s="22" t="str">
        <f t="shared" si="711"/>
        <v>1C26TAA^88872</v>
      </c>
    </row>
    <row r="2280" spans="1:91" ht="14.45" customHeight="1" x14ac:dyDescent="0.25">
      <c r="A2280" s="75">
        <f t="shared" si="710"/>
        <v>2278</v>
      </c>
      <c r="B2280" s="265" t="s">
        <v>102</v>
      </c>
      <c r="C2280" s="270">
        <v>235600414202</v>
      </c>
      <c r="D2280" s="265">
        <v>145706755</v>
      </c>
      <c r="E2280" s="241">
        <v>5320007933</v>
      </c>
      <c r="F2280" s="231">
        <v>46104</v>
      </c>
      <c r="G2280" s="265" t="s">
        <v>740</v>
      </c>
      <c r="H2280" s="265" t="s">
        <v>2213</v>
      </c>
      <c r="I2280" s="265" t="s">
        <v>105</v>
      </c>
      <c r="J2280" s="265" t="s">
        <v>518</v>
      </c>
      <c r="K2280" s="265" t="s">
        <v>242</v>
      </c>
      <c r="L2280" s="231">
        <v>46132</v>
      </c>
      <c r="M2280" s="265">
        <v>0</v>
      </c>
      <c r="N2280" s="85" t="s">
        <v>8055</v>
      </c>
      <c r="O2280" s="85" t="s">
        <v>8056</v>
      </c>
      <c r="P2280" s="85">
        <v>2830050804</v>
      </c>
      <c r="Q2280" s="231">
        <v>46108</v>
      </c>
      <c r="R2280" s="241">
        <v>1209397425</v>
      </c>
      <c r="S2280" s="241">
        <v>224378778</v>
      </c>
      <c r="T2280" s="231">
        <v>46108</v>
      </c>
      <c r="U2280" s="261">
        <v>8905.7459999999992</v>
      </c>
      <c r="V2280" s="261">
        <v>8577.6489999999994</v>
      </c>
      <c r="W2280" s="241">
        <v>12</v>
      </c>
      <c r="X2280" s="241">
        <v>0</v>
      </c>
      <c r="Y2280" s="270">
        <v>235600414376</v>
      </c>
      <c r="Z2280" s="241" t="s">
        <v>128</v>
      </c>
      <c r="AA2280" s="85" t="s">
        <v>5297</v>
      </c>
      <c r="AB2280" s="265" t="s">
        <v>7917</v>
      </c>
      <c r="AC2280" s="270">
        <v>235600414202</v>
      </c>
      <c r="AD2280" s="75" t="s">
        <v>113</v>
      </c>
      <c r="AE2280" s="74">
        <v>46119</v>
      </c>
      <c r="AF2280" s="375">
        <v>46118.125</v>
      </c>
      <c r="AG2280" s="375">
        <v>46115.583333333336</v>
      </c>
      <c r="AH2280" s="375">
        <v>46116.625</v>
      </c>
      <c r="AI2280" s="74">
        <v>46112</v>
      </c>
      <c r="AJ2280" s="74">
        <v>46119</v>
      </c>
      <c r="AK2280" s="74">
        <v>46119</v>
      </c>
      <c r="AL2280" s="74">
        <v>46121</v>
      </c>
      <c r="AM2280" s="74">
        <v>46129</v>
      </c>
      <c r="AN2280" s="74">
        <v>46129</v>
      </c>
      <c r="AO2280" s="95" t="s">
        <v>121</v>
      </c>
      <c r="AP2280" s="95" t="s">
        <v>121</v>
      </c>
      <c r="AQ2280" s="95" t="s">
        <v>121</v>
      </c>
      <c r="AR2280" s="95" t="s">
        <v>121</v>
      </c>
      <c r="AS2280" s="95" t="s">
        <v>121</v>
      </c>
      <c r="AT2280" s="95" t="s">
        <v>121</v>
      </c>
      <c r="AU2280" s="82" t="s">
        <v>6196</v>
      </c>
      <c r="AV2280" s="297">
        <v>46108</v>
      </c>
      <c r="AW2280" s="75" t="str">
        <f>_xlfn.XLOOKUP(D2280,'[1]OPS Loading report'!$E:$E,'[1]OPS Loading report'!$G:$G)</f>
        <v>TXGU7457390</v>
      </c>
      <c r="AX2280" s="75" t="str">
        <f>_xlfn.XLOOKUP(D2280,'[1]OPS Loading report'!$E:$E,'[1]OPS Loading report'!$H:$H)</f>
        <v>EMCXBB0244</v>
      </c>
      <c r="AY2280" s="85"/>
      <c r="AZ2280" s="271"/>
      <c r="BA2280" s="85"/>
      <c r="BB2280" s="85"/>
      <c r="BC2280" s="85"/>
      <c r="BD2280" s="85"/>
      <c r="BE2280" s="85"/>
      <c r="BF2280" s="85"/>
      <c r="BG2280" s="85"/>
      <c r="BH2280" s="85"/>
      <c r="BI2280" s="85"/>
      <c r="BJ2280" s="85"/>
      <c r="BK2280" s="85"/>
      <c r="BL2280" s="85"/>
      <c r="BM2280" s="85"/>
      <c r="BN2280" s="85"/>
      <c r="BO2280" s="85"/>
      <c r="BP2280" s="85"/>
      <c r="BQ2280" s="85"/>
      <c r="BR2280" s="85"/>
      <c r="BS2280" s="85"/>
      <c r="BT2280" s="75">
        <f>IF(COUNTIF($C$3:C2280, C2280)=1, 1, 0)</f>
        <v>0</v>
      </c>
      <c r="BU2280" s="337" t="s">
        <v>8042</v>
      </c>
      <c r="BV2280" s="340">
        <v>46120</v>
      </c>
      <c r="BW2280" s="85"/>
      <c r="BX2280" s="85"/>
      <c r="BY2280" s="85"/>
      <c r="BZ2280" s="87">
        <f t="shared" si="712"/>
        <v>13</v>
      </c>
      <c r="CA2280" s="85"/>
      <c r="CB2280" s="88">
        <f t="shared" si="713"/>
        <v>15</v>
      </c>
      <c r="CC2280" s="89"/>
      <c r="CE2280" s="87">
        <f t="shared" si="701"/>
        <v>4</v>
      </c>
      <c r="CF2280" s="544"/>
      <c r="CG2280" s="544"/>
      <c r="CH2280" s="544"/>
      <c r="CI2280" s="85"/>
      <c r="CJ2280" s="87">
        <f t="shared" si="708"/>
        <v>3</v>
      </c>
      <c r="CK2280" s="87">
        <f t="shared" si="709"/>
        <v>13</v>
      </c>
      <c r="CL2280" s="22" t="s">
        <v>6198</v>
      </c>
      <c r="CM2280" s="22" t="str">
        <f t="shared" si="711"/>
        <v>1C26TAA^00097770</v>
      </c>
    </row>
    <row r="2281" spans="1:91" ht="14.45" customHeight="1" x14ac:dyDescent="0.25">
      <c r="A2281" s="75">
        <f t="shared" si="710"/>
        <v>2279</v>
      </c>
      <c r="B2281" s="265" t="s">
        <v>102</v>
      </c>
      <c r="C2281" s="270">
        <v>235600414202</v>
      </c>
      <c r="D2281" s="265">
        <v>145659354</v>
      </c>
      <c r="E2281" s="241">
        <v>5320007933</v>
      </c>
      <c r="F2281" s="231">
        <v>46104</v>
      </c>
      <c r="G2281" s="265" t="s">
        <v>740</v>
      </c>
      <c r="H2281" s="265" t="s">
        <v>2213</v>
      </c>
      <c r="I2281" s="265" t="s">
        <v>105</v>
      </c>
      <c r="J2281" s="265" t="s">
        <v>518</v>
      </c>
      <c r="K2281" s="265" t="s">
        <v>242</v>
      </c>
      <c r="L2281" s="231">
        <v>46132</v>
      </c>
      <c r="M2281" s="265">
        <v>40</v>
      </c>
      <c r="N2281" s="85" t="s">
        <v>8055</v>
      </c>
      <c r="O2281" s="85" t="s">
        <v>8056</v>
      </c>
      <c r="P2281" s="85">
        <v>2830050803</v>
      </c>
      <c r="Q2281" s="231">
        <v>46108</v>
      </c>
      <c r="R2281" s="241">
        <v>1209397422</v>
      </c>
      <c r="S2281" s="241">
        <v>224378773</v>
      </c>
      <c r="T2281" s="231">
        <v>46108</v>
      </c>
      <c r="U2281" s="261">
        <v>6034</v>
      </c>
      <c r="V2281" s="261">
        <v>5811.701</v>
      </c>
      <c r="W2281" s="241">
        <v>8</v>
      </c>
      <c r="X2281" s="241">
        <v>0</v>
      </c>
      <c r="Y2281" s="270">
        <v>235600414376</v>
      </c>
      <c r="Z2281" s="241" t="s">
        <v>128</v>
      </c>
      <c r="AA2281" s="85" t="s">
        <v>5297</v>
      </c>
      <c r="AB2281" s="265" t="s">
        <v>7917</v>
      </c>
      <c r="AC2281" s="270">
        <v>235600414202</v>
      </c>
      <c r="AD2281" s="75" t="s">
        <v>113</v>
      </c>
      <c r="AE2281" s="74">
        <v>46119</v>
      </c>
      <c r="AF2281" s="375">
        <v>46118.125</v>
      </c>
      <c r="AG2281" s="375">
        <v>46115.583333333336</v>
      </c>
      <c r="AH2281" s="375">
        <v>46116.625</v>
      </c>
      <c r="AI2281" s="74">
        <v>46112</v>
      </c>
      <c r="AJ2281" s="74">
        <v>46119</v>
      </c>
      <c r="AK2281" s="74">
        <v>46119</v>
      </c>
      <c r="AL2281" s="74">
        <v>46121</v>
      </c>
      <c r="AM2281" s="74">
        <v>46129</v>
      </c>
      <c r="AN2281" s="74">
        <v>46129</v>
      </c>
      <c r="AO2281" s="95" t="s">
        <v>121</v>
      </c>
      <c r="AP2281" s="95" t="s">
        <v>121</v>
      </c>
      <c r="AQ2281" s="95" t="s">
        <v>121</v>
      </c>
      <c r="AR2281" s="95" t="s">
        <v>121</v>
      </c>
      <c r="AS2281" s="95" t="s">
        <v>121</v>
      </c>
      <c r="AT2281" s="95" t="s">
        <v>121</v>
      </c>
      <c r="AU2281" s="82" t="s">
        <v>6196</v>
      </c>
      <c r="AV2281" s="297">
        <v>46108</v>
      </c>
      <c r="AW2281" s="75">
        <f>_xlfn.XLOOKUP(D2281,'[1]OPS Loading report'!$E:$E,'[1]OPS Loading report'!$G:$G)</f>
        <v>0</v>
      </c>
      <c r="AX2281" s="75">
        <f>_xlfn.XLOOKUP(D2281,'[1]OPS Loading report'!$E:$E,'[1]OPS Loading report'!$H:$H)</f>
        <v>0</v>
      </c>
      <c r="AY2281" s="85"/>
      <c r="AZ2281" s="271"/>
      <c r="BA2281" s="85"/>
      <c r="BB2281" s="85"/>
      <c r="BC2281" s="85"/>
      <c r="BD2281" s="85"/>
      <c r="BE2281" s="85"/>
      <c r="BF2281" s="85"/>
      <c r="BG2281" s="85"/>
      <c r="BH2281" s="85"/>
      <c r="BI2281" s="85"/>
      <c r="BJ2281" s="85"/>
      <c r="BK2281" s="85"/>
      <c r="BL2281" s="85"/>
      <c r="BM2281" s="85"/>
      <c r="BN2281" s="85"/>
      <c r="BO2281" s="85"/>
      <c r="BP2281" s="85"/>
      <c r="BQ2281" s="85"/>
      <c r="BR2281" s="85"/>
      <c r="BS2281" s="85"/>
      <c r="BT2281" s="75">
        <f>IF(COUNTIF($C$3:C2281, C2281)=1, 1, 0)</f>
        <v>0</v>
      </c>
      <c r="BU2281" s="337" t="s">
        <v>8042</v>
      </c>
      <c r="BV2281" s="340">
        <v>46120</v>
      </c>
      <c r="BW2281" s="85"/>
      <c r="BX2281" s="85"/>
      <c r="BY2281" s="85"/>
      <c r="BZ2281" s="87">
        <f t="shared" si="712"/>
        <v>13</v>
      </c>
      <c r="CA2281" s="85"/>
      <c r="CB2281" s="88">
        <f t="shared" si="713"/>
        <v>15</v>
      </c>
      <c r="CC2281" s="89"/>
      <c r="CE2281" s="87">
        <f t="shared" si="701"/>
        <v>4</v>
      </c>
      <c r="CF2281" s="544">
        <v>14438600</v>
      </c>
      <c r="CG2281" s="544"/>
      <c r="CH2281" s="544">
        <v>14438600</v>
      </c>
      <c r="CI2281" s="85">
        <v>26252</v>
      </c>
      <c r="CJ2281" s="87">
        <f t="shared" si="708"/>
        <v>3</v>
      </c>
      <c r="CK2281" s="87">
        <f t="shared" si="709"/>
        <v>13</v>
      </c>
      <c r="CL2281" s="22" t="s">
        <v>6198</v>
      </c>
      <c r="CM2281" s="22" t="str">
        <f t="shared" si="711"/>
        <v>1C26TAA^00097770</v>
      </c>
    </row>
    <row r="2282" spans="1:91" ht="14.45" customHeight="1" x14ac:dyDescent="0.25">
      <c r="A2282" s="75">
        <f t="shared" si="710"/>
        <v>2280</v>
      </c>
      <c r="B2282" s="236" t="s">
        <v>102</v>
      </c>
      <c r="C2282" s="270">
        <v>235600414384</v>
      </c>
      <c r="D2282" s="265">
        <v>145681808</v>
      </c>
      <c r="E2282" s="241">
        <v>5320007934</v>
      </c>
      <c r="F2282" s="231">
        <v>46104</v>
      </c>
      <c r="G2282" s="265" t="s">
        <v>532</v>
      </c>
      <c r="H2282" s="265" t="s">
        <v>2213</v>
      </c>
      <c r="I2282" s="265" t="s">
        <v>105</v>
      </c>
      <c r="J2282" s="265" t="s">
        <v>518</v>
      </c>
      <c r="K2282" s="265" t="s">
        <v>242</v>
      </c>
      <c r="L2282" s="231">
        <v>46133</v>
      </c>
      <c r="M2282" s="265">
        <v>0</v>
      </c>
      <c r="N2282" s="85" t="s">
        <v>8057</v>
      </c>
      <c r="O2282" s="85" t="s">
        <v>8058</v>
      </c>
      <c r="P2282" s="85">
        <v>2830050791</v>
      </c>
      <c r="Q2282" s="231">
        <v>46108</v>
      </c>
      <c r="R2282" s="241">
        <v>1209397305</v>
      </c>
      <c r="S2282" s="241">
        <v>224378794</v>
      </c>
      <c r="T2282" s="231">
        <v>46108</v>
      </c>
      <c r="U2282" s="261">
        <v>12678.53</v>
      </c>
      <c r="V2282" s="261">
        <v>12284.675999999999</v>
      </c>
      <c r="W2282" s="241">
        <v>15</v>
      </c>
      <c r="X2282" s="241">
        <v>0</v>
      </c>
      <c r="Y2282" s="270">
        <v>235600414384</v>
      </c>
      <c r="Z2282" s="241" t="s">
        <v>128</v>
      </c>
      <c r="AA2282" s="85" t="s">
        <v>5297</v>
      </c>
      <c r="AB2282" s="265" t="s">
        <v>7917</v>
      </c>
      <c r="AC2282" s="270">
        <v>235600414384</v>
      </c>
      <c r="AD2282" s="75" t="s">
        <v>113</v>
      </c>
      <c r="AE2282" s="74">
        <v>46119</v>
      </c>
      <c r="AF2282" s="375">
        <v>46118.125</v>
      </c>
      <c r="AG2282" s="375">
        <v>46115.583333333336</v>
      </c>
      <c r="AH2282" s="375">
        <v>46116.625</v>
      </c>
      <c r="AI2282" s="74">
        <v>46112</v>
      </c>
      <c r="AJ2282" s="74">
        <v>46119</v>
      </c>
      <c r="AK2282" s="74">
        <v>46119</v>
      </c>
      <c r="AL2282" s="74">
        <v>46121</v>
      </c>
      <c r="AM2282" s="74">
        <v>46129</v>
      </c>
      <c r="AN2282" s="74">
        <v>46129</v>
      </c>
      <c r="AO2282" s="95" t="s">
        <v>121</v>
      </c>
      <c r="AP2282" s="95" t="s">
        <v>121</v>
      </c>
      <c r="AQ2282" s="95" t="s">
        <v>121</v>
      </c>
      <c r="AR2282" s="95" t="s">
        <v>121</v>
      </c>
      <c r="AS2282" s="95" t="s">
        <v>121</v>
      </c>
      <c r="AT2282" s="95" t="s">
        <v>121</v>
      </c>
      <c r="AU2282" s="82" t="s">
        <v>6196</v>
      </c>
      <c r="AV2282" s="297">
        <v>46108</v>
      </c>
      <c r="AW2282" s="75" t="str">
        <f>_xlfn.XLOOKUP(D2282,'[1]OPS Loading report'!$E:$E,'[1]OPS Loading report'!$G:$G)</f>
        <v>EITU9842301</v>
      </c>
      <c r="AX2282" s="75" t="str">
        <f>_xlfn.XLOOKUP(D2282,'[1]OPS Loading report'!$E:$E,'[1]OPS Loading report'!$H:$H)</f>
        <v>EMCXBB0284</v>
      </c>
      <c r="AY2282" s="85"/>
      <c r="AZ2282" s="271"/>
      <c r="BA2282" s="85"/>
      <c r="BB2282" s="85"/>
      <c r="BC2282" s="85"/>
      <c r="BD2282" s="85"/>
      <c r="BE2282" s="85"/>
      <c r="BF2282" s="85"/>
      <c r="BG2282" s="85"/>
      <c r="BH2282" s="85"/>
      <c r="BI2282" s="85"/>
      <c r="BJ2282" s="85"/>
      <c r="BK2282" s="85"/>
      <c r="BL2282" s="85"/>
      <c r="BM2282" s="85"/>
      <c r="BN2282" s="85"/>
      <c r="BO2282" s="85"/>
      <c r="BP2282" s="85"/>
      <c r="BQ2282" s="85"/>
      <c r="BR2282" s="85"/>
      <c r="BS2282" s="85"/>
      <c r="BT2282" s="75">
        <f>IF(COUNTIF($C$3:C2282, C2282)=1, 1, 0)</f>
        <v>1</v>
      </c>
      <c r="BU2282" s="337" t="s">
        <v>8059</v>
      </c>
      <c r="BV2282" s="340">
        <v>46120</v>
      </c>
      <c r="BW2282" s="85"/>
      <c r="BX2282" s="85"/>
      <c r="BY2282" s="85"/>
      <c r="BZ2282" s="87">
        <f t="shared" si="712"/>
        <v>13</v>
      </c>
      <c r="CA2282" s="85"/>
      <c r="CB2282" s="88">
        <f t="shared" si="713"/>
        <v>15</v>
      </c>
      <c r="CC2282" s="89"/>
      <c r="CE2282" s="87">
        <f t="shared" si="701"/>
        <v>4</v>
      </c>
      <c r="CF2282" s="85"/>
      <c r="CG2282" s="85"/>
      <c r="CH2282" s="85"/>
      <c r="CI2282" s="85"/>
      <c r="CJ2282" s="87">
        <f t="shared" si="708"/>
        <v>3</v>
      </c>
      <c r="CK2282" s="87">
        <f t="shared" si="709"/>
        <v>13</v>
      </c>
      <c r="CL2282" s="22" t="s">
        <v>6198</v>
      </c>
      <c r="CM2282" s="22" t="str">
        <f t="shared" si="711"/>
        <v>1C26TAA^00097772</v>
      </c>
    </row>
    <row r="2283" spans="1:91" ht="14.45" customHeight="1" x14ac:dyDescent="0.25">
      <c r="A2283" s="75">
        <f t="shared" si="710"/>
        <v>2281</v>
      </c>
      <c r="B2283" s="236" t="s">
        <v>102</v>
      </c>
      <c r="C2283" s="270">
        <v>235600414384</v>
      </c>
      <c r="D2283" s="265">
        <v>145706760</v>
      </c>
      <c r="E2283" s="241">
        <v>5320007934</v>
      </c>
      <c r="F2283" s="231">
        <v>46104</v>
      </c>
      <c r="G2283" s="265" t="s">
        <v>740</v>
      </c>
      <c r="H2283" s="265" t="s">
        <v>2213</v>
      </c>
      <c r="I2283" s="265" t="s">
        <v>105</v>
      </c>
      <c r="J2283" s="265" t="s">
        <v>518</v>
      </c>
      <c r="K2283" s="265" t="s">
        <v>242</v>
      </c>
      <c r="L2283" s="231">
        <v>46132</v>
      </c>
      <c r="M2283" s="265">
        <v>40</v>
      </c>
      <c r="N2283" s="85" t="s">
        <v>8057</v>
      </c>
      <c r="O2283" s="85" t="s">
        <v>8058</v>
      </c>
      <c r="P2283" s="85">
        <v>2830050792</v>
      </c>
      <c r="Q2283" s="231">
        <v>46108</v>
      </c>
      <c r="R2283" s="241">
        <v>1209397306</v>
      </c>
      <c r="S2283" s="241">
        <v>224378784</v>
      </c>
      <c r="T2283" s="231">
        <v>46108</v>
      </c>
      <c r="U2283" s="261">
        <v>2979.8820000000001</v>
      </c>
      <c r="V2283" s="261">
        <v>2870.1</v>
      </c>
      <c r="W2283" s="241">
        <v>4</v>
      </c>
      <c r="X2283" s="241">
        <v>0</v>
      </c>
      <c r="Y2283" s="270">
        <v>235600414384</v>
      </c>
      <c r="Z2283" s="241" t="s">
        <v>128</v>
      </c>
      <c r="AA2283" s="85" t="s">
        <v>5297</v>
      </c>
      <c r="AB2283" s="265" t="s">
        <v>7917</v>
      </c>
      <c r="AC2283" s="270">
        <v>235600414384</v>
      </c>
      <c r="AD2283" s="75" t="s">
        <v>113</v>
      </c>
      <c r="AE2283" s="74">
        <v>46119</v>
      </c>
      <c r="AF2283" s="375">
        <v>46118.125</v>
      </c>
      <c r="AG2283" s="375">
        <v>46115.583333333336</v>
      </c>
      <c r="AH2283" s="375">
        <v>46116.625</v>
      </c>
      <c r="AI2283" s="74">
        <v>46112</v>
      </c>
      <c r="AJ2283" s="74">
        <v>46119</v>
      </c>
      <c r="AK2283" s="74">
        <v>46119</v>
      </c>
      <c r="AL2283" s="74">
        <v>46121</v>
      </c>
      <c r="AM2283" s="74">
        <v>46129</v>
      </c>
      <c r="AN2283" s="74">
        <v>46129</v>
      </c>
      <c r="AO2283" s="95" t="s">
        <v>121</v>
      </c>
      <c r="AP2283" s="95" t="s">
        <v>121</v>
      </c>
      <c r="AQ2283" s="95" t="s">
        <v>121</v>
      </c>
      <c r="AR2283" s="95" t="s">
        <v>121</v>
      </c>
      <c r="AS2283" s="95" t="s">
        <v>121</v>
      </c>
      <c r="AT2283" s="95" t="s">
        <v>121</v>
      </c>
      <c r="AU2283" s="82" t="s">
        <v>6196</v>
      </c>
      <c r="AV2283" s="297">
        <v>46108</v>
      </c>
      <c r="AW2283" s="75">
        <f>_xlfn.XLOOKUP(D2283,'[1]OPS Loading report'!$E:$E,'[1]OPS Loading report'!$G:$G)</f>
        <v>0</v>
      </c>
      <c r="AX2283" s="75">
        <f>_xlfn.XLOOKUP(D2283,'[1]OPS Loading report'!$E:$E,'[1]OPS Loading report'!$H:$H)</f>
        <v>0</v>
      </c>
      <c r="AY2283" s="85"/>
      <c r="AZ2283" s="271"/>
      <c r="BA2283" s="85"/>
      <c r="BB2283" s="85"/>
      <c r="BC2283" s="85"/>
      <c r="BD2283" s="85"/>
      <c r="BE2283" s="85"/>
      <c r="BF2283" s="85"/>
      <c r="BG2283" s="85"/>
      <c r="BH2283" s="85"/>
      <c r="BI2283" s="85"/>
      <c r="BJ2283" s="85"/>
      <c r="BK2283" s="85"/>
      <c r="BL2283" s="85"/>
      <c r="BM2283" s="85"/>
      <c r="BN2283" s="85"/>
      <c r="BO2283" s="85"/>
      <c r="BP2283" s="85"/>
      <c r="BQ2283" s="85"/>
      <c r="BR2283" s="85"/>
      <c r="BS2283" s="85"/>
      <c r="BT2283" s="75">
        <f>IF(COUNTIF($C$3:C2283, C2283)=1, 1, 0)</f>
        <v>0</v>
      </c>
      <c r="BU2283" s="337" t="s">
        <v>8059</v>
      </c>
      <c r="BV2283" s="340">
        <v>46120</v>
      </c>
      <c r="BW2283" s="85"/>
      <c r="BX2283" s="85"/>
      <c r="BY2283" s="85"/>
      <c r="BZ2283" s="87">
        <f t="shared" si="712"/>
        <v>13</v>
      </c>
      <c r="CA2283" s="85"/>
      <c r="CB2283" s="88">
        <f t="shared" si="713"/>
        <v>15</v>
      </c>
      <c r="CC2283" s="89"/>
      <c r="CE2283" s="87">
        <f t="shared" si="701"/>
        <v>4</v>
      </c>
      <c r="CF2283" s="544">
        <v>14438600</v>
      </c>
      <c r="CG2283" s="544"/>
      <c r="CH2283" s="544">
        <v>14438600</v>
      </c>
      <c r="CI2283" s="85">
        <v>26252</v>
      </c>
      <c r="CJ2283" s="87">
        <f t="shared" si="708"/>
        <v>3</v>
      </c>
      <c r="CK2283" s="87">
        <f t="shared" si="709"/>
        <v>13</v>
      </c>
      <c r="CL2283" s="22" t="s">
        <v>6198</v>
      </c>
      <c r="CM2283" s="22" t="str">
        <f t="shared" si="711"/>
        <v>1C26TAA^00097772</v>
      </c>
    </row>
    <row r="2284" spans="1:91" ht="14.45" customHeight="1" x14ac:dyDescent="0.25">
      <c r="A2284" s="75">
        <f t="shared" si="710"/>
        <v>2282</v>
      </c>
      <c r="B2284" s="265" t="s">
        <v>102</v>
      </c>
      <c r="C2284" s="270" t="s">
        <v>8060</v>
      </c>
      <c r="D2284" s="265">
        <v>145656692</v>
      </c>
      <c r="E2284" s="241">
        <v>5320007940</v>
      </c>
      <c r="F2284" s="231">
        <v>46093</v>
      </c>
      <c r="G2284" s="265" t="s">
        <v>602</v>
      </c>
      <c r="H2284" s="265" t="s">
        <v>2213</v>
      </c>
      <c r="I2284" s="265" t="s">
        <v>105</v>
      </c>
      <c r="J2284" s="265" t="s">
        <v>518</v>
      </c>
      <c r="K2284" s="265" t="s">
        <v>242</v>
      </c>
      <c r="L2284" s="231">
        <v>46122</v>
      </c>
      <c r="M2284" s="265">
        <v>40</v>
      </c>
      <c r="N2284" s="85" t="s">
        <v>8061</v>
      </c>
      <c r="O2284" s="85" t="s">
        <v>8062</v>
      </c>
      <c r="P2284" s="85">
        <v>2830050772</v>
      </c>
      <c r="Q2284" s="231">
        <v>46107</v>
      </c>
      <c r="R2284" s="241">
        <v>1209397096</v>
      </c>
      <c r="S2284" s="241">
        <v>224365223</v>
      </c>
      <c r="T2284" s="231">
        <v>46107</v>
      </c>
      <c r="U2284" s="261">
        <v>2641.8409999999999</v>
      </c>
      <c r="V2284" s="261">
        <v>2547.424</v>
      </c>
      <c r="W2284" s="241">
        <v>4</v>
      </c>
      <c r="X2284" s="241">
        <v>0</v>
      </c>
      <c r="Y2284" s="270">
        <v>7267527853</v>
      </c>
      <c r="Z2284" s="241" t="s">
        <v>354</v>
      </c>
      <c r="AA2284" s="85" t="s">
        <v>521</v>
      </c>
      <c r="AB2284" s="265" t="s">
        <v>8016</v>
      </c>
      <c r="AC2284" s="270" t="s">
        <v>8060</v>
      </c>
      <c r="AD2284" s="75" t="s">
        <v>113</v>
      </c>
      <c r="AE2284" s="74">
        <v>46112</v>
      </c>
      <c r="AF2284" s="375">
        <v>46110.291666666664</v>
      </c>
      <c r="AG2284" s="375">
        <v>46108.416666666664</v>
      </c>
      <c r="AH2284" s="375">
        <v>46108.416666666664</v>
      </c>
      <c r="AI2284" s="74">
        <v>46111</v>
      </c>
      <c r="AJ2284" s="74"/>
      <c r="AK2284" s="74">
        <v>46111</v>
      </c>
      <c r="AL2284" s="74">
        <v>46116</v>
      </c>
      <c r="AM2284" s="74"/>
      <c r="AN2284" s="74">
        <v>46116</v>
      </c>
      <c r="AO2284" s="81" t="s">
        <v>121</v>
      </c>
      <c r="AP2284" s="81" t="s">
        <v>121</v>
      </c>
      <c r="AQ2284" s="81" t="s">
        <v>121</v>
      </c>
      <c r="AR2284" s="81" t="s">
        <v>121</v>
      </c>
      <c r="AS2284" s="81" t="s">
        <v>121</v>
      </c>
      <c r="AT2284" s="81" t="s">
        <v>121</v>
      </c>
      <c r="AU2284" s="82" t="s">
        <v>6202</v>
      </c>
      <c r="AV2284" s="290">
        <v>46107</v>
      </c>
      <c r="AW2284" s="85" t="s">
        <v>8063</v>
      </c>
      <c r="AX2284" s="85">
        <v>32710416</v>
      </c>
      <c r="AY2284" s="85"/>
      <c r="AZ2284" s="271"/>
      <c r="BA2284" s="85"/>
      <c r="BB2284" s="85"/>
      <c r="BC2284" s="85"/>
      <c r="BD2284" s="85"/>
      <c r="BE2284" s="85"/>
      <c r="BF2284" s="85"/>
      <c r="BG2284" s="85"/>
      <c r="BH2284" s="85"/>
      <c r="BI2284" s="85"/>
      <c r="BJ2284" s="85"/>
      <c r="BK2284" s="85"/>
      <c r="BL2284" s="85"/>
      <c r="BM2284" s="85"/>
      <c r="BN2284" s="85"/>
      <c r="BO2284" s="85"/>
      <c r="BP2284" s="85"/>
      <c r="BQ2284" s="85"/>
      <c r="BR2284" s="85"/>
      <c r="BS2284" s="85"/>
      <c r="BT2284" s="75">
        <f>IF(COUNTIF($C$3:C2284, C2284)=1, 1, 0)</f>
        <v>1</v>
      </c>
      <c r="BU2284" s="396">
        <v>64022</v>
      </c>
      <c r="BV2284" s="340">
        <v>46112</v>
      </c>
      <c r="BW2284" s="85"/>
      <c r="BX2284" s="85"/>
      <c r="BY2284" s="85"/>
      <c r="BZ2284" s="87">
        <f t="shared" si="712"/>
        <v>11</v>
      </c>
      <c r="CA2284" s="85"/>
      <c r="CB2284" s="88">
        <f t="shared" si="713"/>
        <v>14</v>
      </c>
      <c r="CC2284" s="89"/>
      <c r="CE2284" s="87">
        <f t="shared" si="701"/>
        <v>3</v>
      </c>
      <c r="CF2284" s="85">
        <v>8555625</v>
      </c>
      <c r="CG2284" s="85"/>
      <c r="CH2284" s="85">
        <v>8555625</v>
      </c>
      <c r="CI2284" s="397">
        <v>26325</v>
      </c>
      <c r="CJ2284" s="87">
        <f t="shared" si="708"/>
        <v>3</v>
      </c>
      <c r="CK2284" s="87">
        <f t="shared" si="709"/>
        <v>13</v>
      </c>
      <c r="CL2284" s="22" t="s">
        <v>121</v>
      </c>
      <c r="CM2284" s="22" t="str">
        <f t="shared" si="711"/>
        <v>1C26TAB^64022</v>
      </c>
    </row>
    <row r="2285" spans="1:91" ht="14.45" customHeight="1" x14ac:dyDescent="0.25">
      <c r="A2285" s="75">
        <f t="shared" si="710"/>
        <v>2283</v>
      </c>
      <c r="B2285" s="265" t="s">
        <v>102</v>
      </c>
      <c r="C2285" s="270" t="s">
        <v>8060</v>
      </c>
      <c r="D2285" s="265">
        <v>145681638</v>
      </c>
      <c r="E2285" s="241">
        <v>5320007940</v>
      </c>
      <c r="F2285" s="231">
        <v>46093</v>
      </c>
      <c r="G2285" s="265" t="s">
        <v>602</v>
      </c>
      <c r="H2285" s="265" t="s">
        <v>2213</v>
      </c>
      <c r="I2285" s="265" t="s">
        <v>105</v>
      </c>
      <c r="J2285" s="265" t="s">
        <v>518</v>
      </c>
      <c r="K2285" s="265" t="s">
        <v>242</v>
      </c>
      <c r="L2285" s="231">
        <v>46122</v>
      </c>
      <c r="M2285" s="265">
        <v>0</v>
      </c>
      <c r="N2285" s="85" t="s">
        <v>8061</v>
      </c>
      <c r="O2285" s="85" t="s">
        <v>8062</v>
      </c>
      <c r="P2285" s="85">
        <v>2830050773</v>
      </c>
      <c r="Q2285" s="231">
        <v>46107</v>
      </c>
      <c r="R2285" s="241">
        <v>1209397098</v>
      </c>
      <c r="S2285" s="241">
        <v>224365225</v>
      </c>
      <c r="T2285" s="231">
        <v>46107</v>
      </c>
      <c r="U2285" s="261">
        <v>10564.037</v>
      </c>
      <c r="V2285" s="261">
        <v>10186.495000000001</v>
      </c>
      <c r="W2285" s="241">
        <v>15</v>
      </c>
      <c r="X2285" s="241">
        <v>0</v>
      </c>
      <c r="Y2285" s="270">
        <v>7267527853</v>
      </c>
      <c r="Z2285" s="241" t="s">
        <v>354</v>
      </c>
      <c r="AA2285" s="85" t="s">
        <v>521</v>
      </c>
      <c r="AB2285" s="265" t="s">
        <v>8016</v>
      </c>
      <c r="AC2285" s="270" t="s">
        <v>8060</v>
      </c>
      <c r="AD2285" s="75" t="s">
        <v>113</v>
      </c>
      <c r="AE2285" s="74">
        <v>46112</v>
      </c>
      <c r="AF2285" s="375">
        <v>46110.291666666664</v>
      </c>
      <c r="AG2285" s="375">
        <v>46108.416666666664</v>
      </c>
      <c r="AH2285" s="375">
        <v>46108.416666666664</v>
      </c>
      <c r="AI2285" s="74">
        <v>46111</v>
      </c>
      <c r="AJ2285" s="74"/>
      <c r="AK2285" s="74">
        <v>46111</v>
      </c>
      <c r="AL2285" s="74">
        <v>46116</v>
      </c>
      <c r="AM2285" s="74"/>
      <c r="AN2285" s="74">
        <v>46116</v>
      </c>
      <c r="AO2285" s="81" t="s">
        <v>121</v>
      </c>
      <c r="AP2285" s="81" t="s">
        <v>121</v>
      </c>
      <c r="AQ2285" s="81" t="s">
        <v>121</v>
      </c>
      <c r="AR2285" s="81" t="s">
        <v>121</v>
      </c>
      <c r="AS2285" s="81" t="s">
        <v>121</v>
      </c>
      <c r="AT2285" s="81" t="s">
        <v>121</v>
      </c>
      <c r="AU2285" s="82" t="s">
        <v>6202</v>
      </c>
      <c r="AV2285" s="290">
        <v>46107</v>
      </c>
      <c r="AW2285" s="85">
        <v>0</v>
      </c>
      <c r="AX2285" s="85">
        <v>0</v>
      </c>
      <c r="AY2285" s="85"/>
      <c r="AZ2285" s="271"/>
      <c r="BA2285" s="85"/>
      <c r="BB2285" s="85"/>
      <c r="BC2285" s="85"/>
      <c r="BD2285" s="85"/>
      <c r="BE2285" s="85"/>
      <c r="BF2285" s="85"/>
      <c r="BG2285" s="85"/>
      <c r="BH2285" s="85"/>
      <c r="BI2285" s="85"/>
      <c r="BJ2285" s="85"/>
      <c r="BK2285" s="85"/>
      <c r="BL2285" s="85"/>
      <c r="BM2285" s="85"/>
      <c r="BN2285" s="85"/>
      <c r="BO2285" s="85"/>
      <c r="BP2285" s="85"/>
      <c r="BQ2285" s="85"/>
      <c r="BR2285" s="85"/>
      <c r="BS2285" s="85"/>
      <c r="BT2285" s="75">
        <f>IF(COUNTIF($C$3:C2285, C2285)=1, 1, 0)</f>
        <v>0</v>
      </c>
      <c r="BU2285" s="396">
        <v>64022</v>
      </c>
      <c r="BV2285" s="340">
        <v>46112</v>
      </c>
      <c r="BW2285" s="85"/>
      <c r="BX2285" s="85"/>
      <c r="BY2285" s="85"/>
      <c r="BZ2285" s="87">
        <f t="shared" si="712"/>
        <v>11</v>
      </c>
      <c r="CA2285" s="85"/>
      <c r="CB2285" s="88">
        <f t="shared" si="713"/>
        <v>14</v>
      </c>
      <c r="CC2285" s="89"/>
      <c r="CE2285" s="87">
        <f t="shared" si="701"/>
        <v>3</v>
      </c>
      <c r="CF2285" s="85"/>
      <c r="CG2285" s="85"/>
      <c r="CH2285" s="85"/>
      <c r="CI2285" s="85"/>
      <c r="CJ2285" s="87">
        <f t="shared" si="708"/>
        <v>3</v>
      </c>
      <c r="CK2285" s="87">
        <f t="shared" si="709"/>
        <v>13</v>
      </c>
      <c r="CL2285" s="22" t="s">
        <v>121</v>
      </c>
      <c r="CM2285" s="22" t="str">
        <f t="shared" si="711"/>
        <v>1C26TAB^64022</v>
      </c>
    </row>
    <row r="2286" spans="1:91" ht="14.45" customHeight="1" x14ac:dyDescent="0.25">
      <c r="A2286" s="75">
        <f t="shared" si="710"/>
        <v>2284</v>
      </c>
      <c r="B2286" s="236" t="s">
        <v>102</v>
      </c>
      <c r="C2286" s="270">
        <v>235600414384</v>
      </c>
      <c r="D2286" s="265">
        <v>145681845</v>
      </c>
      <c r="E2286" s="241">
        <v>5320007941</v>
      </c>
      <c r="F2286" s="231">
        <v>46100</v>
      </c>
      <c r="G2286" s="265" t="s">
        <v>516</v>
      </c>
      <c r="H2286" s="265" t="s">
        <v>2213</v>
      </c>
      <c r="I2286" s="265" t="s">
        <v>105</v>
      </c>
      <c r="J2286" s="265" t="s">
        <v>518</v>
      </c>
      <c r="K2286" s="265" t="s">
        <v>242</v>
      </c>
      <c r="L2286" s="231">
        <v>46129</v>
      </c>
      <c r="M2286" s="265">
        <v>0</v>
      </c>
      <c r="N2286" s="85" t="s">
        <v>8064</v>
      </c>
      <c r="O2286" s="85" t="s">
        <v>8065</v>
      </c>
      <c r="P2286" s="85">
        <v>2830050814</v>
      </c>
      <c r="Q2286" s="231">
        <v>46108</v>
      </c>
      <c r="R2286" s="241">
        <v>1209397437</v>
      </c>
      <c r="S2286" s="241">
        <v>224377599</v>
      </c>
      <c r="T2286" s="231">
        <v>46108</v>
      </c>
      <c r="U2286" s="261">
        <v>4611.857</v>
      </c>
      <c r="V2286" s="261">
        <v>4489.6260000000002</v>
      </c>
      <c r="W2286" s="241">
        <v>5</v>
      </c>
      <c r="X2286" s="241">
        <v>0</v>
      </c>
      <c r="Y2286" s="270">
        <v>235600414309</v>
      </c>
      <c r="Z2286" s="241" t="s">
        <v>128</v>
      </c>
      <c r="AA2286" s="85" t="s">
        <v>5297</v>
      </c>
      <c r="AB2286" s="265" t="s">
        <v>7917</v>
      </c>
      <c r="AC2286" s="270">
        <v>235600414384</v>
      </c>
      <c r="AD2286" s="75" t="s">
        <v>113</v>
      </c>
      <c r="AE2286" s="74">
        <v>46119</v>
      </c>
      <c r="AF2286" s="375">
        <v>46118.125</v>
      </c>
      <c r="AG2286" s="375">
        <v>46115.583333333336</v>
      </c>
      <c r="AH2286" s="375">
        <v>46116.625</v>
      </c>
      <c r="AI2286" s="74">
        <v>46112</v>
      </c>
      <c r="AJ2286" s="74">
        <v>46119</v>
      </c>
      <c r="AK2286" s="74">
        <v>46119</v>
      </c>
      <c r="AL2286" s="74">
        <v>46121</v>
      </c>
      <c r="AM2286" s="74">
        <v>46129</v>
      </c>
      <c r="AN2286" s="74">
        <v>46129</v>
      </c>
      <c r="AO2286" s="95" t="s">
        <v>121</v>
      </c>
      <c r="AP2286" s="95" t="s">
        <v>121</v>
      </c>
      <c r="AQ2286" s="95" t="s">
        <v>121</v>
      </c>
      <c r="AR2286" s="95" t="s">
        <v>121</v>
      </c>
      <c r="AS2286" s="95" t="s">
        <v>121</v>
      </c>
      <c r="AT2286" s="95" t="s">
        <v>121</v>
      </c>
      <c r="AU2286" s="82" t="s">
        <v>6196</v>
      </c>
      <c r="AV2286" s="297">
        <v>46108</v>
      </c>
      <c r="AW2286" s="75" t="str">
        <f>_xlfn.XLOOKUP(D2286,'[1]OPS Loading report'!$E:$E,'[1]OPS Loading report'!$G:$G)</f>
        <v>EGSU9587220</v>
      </c>
      <c r="AX2286" s="75" t="str">
        <f>_xlfn.XLOOKUP(D2286,'[1]OPS Loading report'!$E:$E,'[1]OPS Loading report'!$H:$H)</f>
        <v>EMCXBB3704</v>
      </c>
      <c r="AY2286" s="85"/>
      <c r="AZ2286" s="271"/>
      <c r="BA2286" s="85"/>
      <c r="BB2286" s="85"/>
      <c r="BC2286" s="85"/>
      <c r="BD2286" s="85"/>
      <c r="BE2286" s="85"/>
      <c r="BF2286" s="85"/>
      <c r="BG2286" s="85"/>
      <c r="BH2286" s="85"/>
      <c r="BI2286" s="85"/>
      <c r="BJ2286" s="85"/>
      <c r="BK2286" s="85"/>
      <c r="BL2286" s="85"/>
      <c r="BM2286" s="85"/>
      <c r="BN2286" s="85"/>
      <c r="BO2286" s="85"/>
      <c r="BP2286" s="85"/>
      <c r="BQ2286" s="85"/>
      <c r="BR2286" s="85"/>
      <c r="BS2286" s="85"/>
      <c r="BT2286" s="75">
        <f>IF(COUNTIF($C$3:C2286, C2286)=1, 1, 0)</f>
        <v>0</v>
      </c>
      <c r="BU2286" s="337" t="s">
        <v>8059</v>
      </c>
      <c r="BV2286" s="340">
        <v>46120</v>
      </c>
      <c r="BW2286" s="85"/>
      <c r="BX2286" s="85"/>
      <c r="BY2286" s="85"/>
      <c r="BZ2286" s="87">
        <f t="shared" si="712"/>
        <v>12</v>
      </c>
      <c r="CA2286" s="85"/>
      <c r="CB2286" s="88">
        <f t="shared" si="713"/>
        <v>15</v>
      </c>
      <c r="CC2286" s="89"/>
      <c r="CE2286" s="87">
        <f t="shared" si="701"/>
        <v>4</v>
      </c>
      <c r="CF2286" s="544"/>
      <c r="CG2286" s="544"/>
      <c r="CH2286" s="544"/>
      <c r="CI2286" s="85"/>
      <c r="CJ2286" s="87">
        <f t="shared" si="708"/>
        <v>3</v>
      </c>
      <c r="CK2286" s="87">
        <f t="shared" si="709"/>
        <v>13</v>
      </c>
      <c r="CL2286" s="22" t="s">
        <v>6198</v>
      </c>
      <c r="CM2286" s="22" t="str">
        <f t="shared" si="711"/>
        <v>1C26TAA^00097772</v>
      </c>
    </row>
    <row r="2287" spans="1:91" ht="14.45" customHeight="1" x14ac:dyDescent="0.25">
      <c r="A2287" s="75">
        <f t="shared" si="710"/>
        <v>2285</v>
      </c>
      <c r="B2287" s="236" t="s">
        <v>102</v>
      </c>
      <c r="C2287" s="270">
        <v>235600414384</v>
      </c>
      <c r="D2287" s="265">
        <v>145633332</v>
      </c>
      <c r="E2287" s="241">
        <v>5320007941</v>
      </c>
      <c r="F2287" s="231">
        <v>46100</v>
      </c>
      <c r="G2287" s="265" t="s">
        <v>516</v>
      </c>
      <c r="H2287" s="265" t="s">
        <v>2213</v>
      </c>
      <c r="I2287" s="265" t="s">
        <v>105</v>
      </c>
      <c r="J2287" s="265" t="s">
        <v>518</v>
      </c>
      <c r="K2287" s="265" t="s">
        <v>242</v>
      </c>
      <c r="L2287" s="231">
        <v>46129</v>
      </c>
      <c r="M2287" s="265">
        <v>40</v>
      </c>
      <c r="N2287" s="85" t="s">
        <v>8064</v>
      </c>
      <c r="O2287" s="85" t="s">
        <v>8065</v>
      </c>
      <c r="P2287" s="85">
        <v>2830050813</v>
      </c>
      <c r="Q2287" s="231">
        <v>46108</v>
      </c>
      <c r="R2287" s="241">
        <v>1209397436</v>
      </c>
      <c r="S2287" s="241">
        <v>224377596</v>
      </c>
      <c r="T2287" s="231">
        <v>46108</v>
      </c>
      <c r="U2287" s="261">
        <v>12924.137000000001</v>
      </c>
      <c r="V2287" s="261">
        <v>12581.597</v>
      </c>
      <c r="W2287" s="241">
        <v>15</v>
      </c>
      <c r="X2287" s="241">
        <v>0</v>
      </c>
      <c r="Y2287" s="270">
        <v>235600414309</v>
      </c>
      <c r="Z2287" s="241" t="s">
        <v>128</v>
      </c>
      <c r="AA2287" s="85" t="s">
        <v>5297</v>
      </c>
      <c r="AB2287" s="265" t="s">
        <v>7917</v>
      </c>
      <c r="AC2287" s="270">
        <v>235600414384</v>
      </c>
      <c r="AD2287" s="75" t="s">
        <v>113</v>
      </c>
      <c r="AE2287" s="74">
        <v>46119</v>
      </c>
      <c r="AF2287" s="375">
        <v>46118.125</v>
      </c>
      <c r="AG2287" s="375">
        <v>46115.583333333336</v>
      </c>
      <c r="AH2287" s="375">
        <v>46116.625</v>
      </c>
      <c r="AI2287" s="74">
        <v>46112</v>
      </c>
      <c r="AJ2287" s="74">
        <v>46119</v>
      </c>
      <c r="AK2287" s="74">
        <v>46119</v>
      </c>
      <c r="AL2287" s="74">
        <v>46121</v>
      </c>
      <c r="AM2287" s="74">
        <v>46129</v>
      </c>
      <c r="AN2287" s="74">
        <v>46129</v>
      </c>
      <c r="AO2287" s="95" t="s">
        <v>121</v>
      </c>
      <c r="AP2287" s="95" t="s">
        <v>121</v>
      </c>
      <c r="AQ2287" s="95" t="s">
        <v>121</v>
      </c>
      <c r="AR2287" s="95" t="s">
        <v>121</v>
      </c>
      <c r="AS2287" s="95" t="s">
        <v>121</v>
      </c>
      <c r="AT2287" s="95" t="s">
        <v>121</v>
      </c>
      <c r="AU2287" s="82" t="s">
        <v>6196</v>
      </c>
      <c r="AV2287" s="297">
        <v>46108</v>
      </c>
      <c r="AW2287" s="75" t="str">
        <f>_xlfn.XLOOKUP(D2287,'[1]OPS Loading report'!$E:$E,'[1]OPS Loading report'!$G:$G)</f>
        <v xml:space="preserve"> </v>
      </c>
      <c r="AX2287" s="75" t="str">
        <f>_xlfn.XLOOKUP(D2287,'[1]OPS Loading report'!$E:$E,'[1]OPS Loading report'!$H:$H)</f>
        <v xml:space="preserve"> </v>
      </c>
      <c r="AY2287" s="85"/>
      <c r="AZ2287" s="271"/>
      <c r="BA2287" s="85"/>
      <c r="BB2287" s="85"/>
      <c r="BC2287" s="85"/>
      <c r="BD2287" s="85"/>
      <c r="BE2287" s="85"/>
      <c r="BF2287" s="85"/>
      <c r="BG2287" s="85"/>
      <c r="BH2287" s="85"/>
      <c r="BI2287" s="85"/>
      <c r="BJ2287" s="85"/>
      <c r="BK2287" s="85"/>
      <c r="BL2287" s="85"/>
      <c r="BM2287" s="85"/>
      <c r="BN2287" s="85"/>
      <c r="BO2287" s="85"/>
      <c r="BP2287" s="85"/>
      <c r="BQ2287" s="85"/>
      <c r="BR2287" s="85"/>
      <c r="BS2287" s="85"/>
      <c r="BT2287" s="75">
        <f>IF(COUNTIF($C$3:C2287, C2287)=1, 1, 0)</f>
        <v>0</v>
      </c>
      <c r="BU2287" s="337" t="s">
        <v>8059</v>
      </c>
      <c r="BV2287" s="340">
        <v>46120</v>
      </c>
      <c r="BW2287" s="85"/>
      <c r="BX2287" s="85"/>
      <c r="BY2287" s="85"/>
      <c r="BZ2287" s="87">
        <f t="shared" si="712"/>
        <v>12</v>
      </c>
      <c r="CA2287" s="85"/>
      <c r="CB2287" s="88">
        <f t="shared" si="713"/>
        <v>15</v>
      </c>
      <c r="CC2287" s="89"/>
      <c r="CE2287" s="87">
        <f t="shared" si="701"/>
        <v>4</v>
      </c>
      <c r="CF2287" s="544">
        <v>14438600</v>
      </c>
      <c r="CG2287" s="544"/>
      <c r="CH2287" s="544">
        <v>14438600</v>
      </c>
      <c r="CI2287" s="85">
        <v>26252</v>
      </c>
      <c r="CJ2287" s="87">
        <f t="shared" si="708"/>
        <v>3</v>
      </c>
      <c r="CK2287" s="87">
        <f t="shared" si="709"/>
        <v>13</v>
      </c>
      <c r="CL2287" s="22" t="s">
        <v>6198</v>
      </c>
      <c r="CM2287" s="22" t="str">
        <f t="shared" si="711"/>
        <v>1C26TAA^00097772</v>
      </c>
    </row>
    <row r="2288" spans="1:91" ht="14.45" customHeight="1" x14ac:dyDescent="0.25">
      <c r="A2288" s="75">
        <f t="shared" si="710"/>
        <v>2286</v>
      </c>
      <c r="B2288" s="265" t="s">
        <v>102</v>
      </c>
      <c r="C2288" s="270">
        <v>235600217805</v>
      </c>
      <c r="D2288" s="265">
        <v>145726213</v>
      </c>
      <c r="E2288" s="241">
        <v>5320007990</v>
      </c>
      <c r="F2288" s="231">
        <v>46097</v>
      </c>
      <c r="G2288" s="265" t="s">
        <v>740</v>
      </c>
      <c r="H2288" s="265" t="s">
        <v>2213</v>
      </c>
      <c r="I2288" s="265" t="s">
        <v>105</v>
      </c>
      <c r="J2288" s="265" t="s">
        <v>518</v>
      </c>
      <c r="K2288" s="265" t="s">
        <v>242</v>
      </c>
      <c r="L2288" s="231">
        <v>46125</v>
      </c>
      <c r="M2288" s="265">
        <v>0</v>
      </c>
      <c r="N2288" s="85" t="s">
        <v>8066</v>
      </c>
      <c r="O2288" s="85" t="s">
        <v>8067</v>
      </c>
      <c r="P2288" s="85">
        <v>2830050517</v>
      </c>
      <c r="Q2288" s="231">
        <v>46103</v>
      </c>
      <c r="R2288" s="241">
        <v>1209395754</v>
      </c>
      <c r="S2288" s="241">
        <v>224355664</v>
      </c>
      <c r="T2288" s="231">
        <v>46103</v>
      </c>
      <c r="U2288" s="261">
        <v>13019.021000000001</v>
      </c>
      <c r="V2288" s="261">
        <v>12673.973</v>
      </c>
      <c r="W2288" s="241">
        <v>18</v>
      </c>
      <c r="X2288" s="241">
        <v>0</v>
      </c>
      <c r="Y2288" s="270">
        <v>235600192063</v>
      </c>
      <c r="Z2288" s="241" t="s">
        <v>128</v>
      </c>
      <c r="AA2288" s="85" t="s">
        <v>280</v>
      </c>
      <c r="AB2288" s="265" t="s">
        <v>7896</v>
      </c>
      <c r="AC2288" s="270">
        <v>235600217805</v>
      </c>
      <c r="AD2288" s="75" t="s">
        <v>113</v>
      </c>
      <c r="AE2288" s="231">
        <v>46112</v>
      </c>
      <c r="AF2288" s="375">
        <v>46110.041666666664</v>
      </c>
      <c r="AG2288" s="375">
        <v>46108.5</v>
      </c>
      <c r="AH2288" s="375">
        <v>46108.5</v>
      </c>
      <c r="AI2288" s="74">
        <v>46110</v>
      </c>
      <c r="AJ2288" s="74">
        <v>46111</v>
      </c>
      <c r="AK2288" s="74">
        <v>46111</v>
      </c>
      <c r="AL2288" s="74">
        <v>46119</v>
      </c>
      <c r="AM2288" s="74">
        <v>46121</v>
      </c>
      <c r="AN2288" s="74">
        <v>46122</v>
      </c>
      <c r="AO2288" s="95" t="s">
        <v>121</v>
      </c>
      <c r="AP2288" s="95" t="s">
        <v>121</v>
      </c>
      <c r="AQ2288" s="95" t="s">
        <v>121</v>
      </c>
      <c r="AR2288" s="95" t="s">
        <v>121</v>
      </c>
      <c r="AS2288" s="95" t="s">
        <v>121</v>
      </c>
      <c r="AT2288" s="95" t="s">
        <v>121</v>
      </c>
      <c r="AU2288" s="82" t="s">
        <v>6202</v>
      </c>
      <c r="AV2288" s="297">
        <v>46103</v>
      </c>
      <c r="AW2288" s="85" t="s">
        <v>8068</v>
      </c>
      <c r="AX2288" s="85" t="s">
        <v>8069</v>
      </c>
      <c r="AY2288" s="85"/>
      <c r="AZ2288" s="271"/>
      <c r="BA2288" s="85"/>
      <c r="BB2288" s="85"/>
      <c r="BC2288" s="85"/>
      <c r="BD2288" s="85"/>
      <c r="BE2288" s="85"/>
      <c r="BF2288" s="85"/>
      <c r="BG2288" s="85"/>
      <c r="BH2288" s="85"/>
      <c r="BI2288" s="85"/>
      <c r="BJ2288" s="85"/>
      <c r="BK2288" s="85"/>
      <c r="BL2288" s="85"/>
      <c r="BM2288" s="85"/>
      <c r="BN2288" s="85"/>
      <c r="BO2288" s="85"/>
      <c r="BP2288" s="85"/>
      <c r="BQ2288" s="85"/>
      <c r="BR2288" s="85"/>
      <c r="BS2288" s="85"/>
      <c r="BT2288" s="75">
        <f>IF(COUNTIF($C$3:C2288, C2288)=1, 1, 0)</f>
        <v>0</v>
      </c>
      <c r="BU2288" s="396">
        <v>88872</v>
      </c>
      <c r="BV2288" s="340">
        <v>46112</v>
      </c>
      <c r="BW2288" s="85"/>
      <c r="BX2288" s="85"/>
      <c r="BY2288" s="85"/>
      <c r="BZ2288" s="87">
        <f t="shared" si="712"/>
        <v>12</v>
      </c>
      <c r="CA2288" s="85"/>
      <c r="CB2288" s="88">
        <f t="shared" si="713"/>
        <v>14</v>
      </c>
      <c r="CC2288" s="89"/>
      <c r="CE2288" s="87">
        <f t="shared" si="701"/>
        <v>3</v>
      </c>
      <c r="CF2288" s="544"/>
      <c r="CG2288" s="544"/>
      <c r="CH2288" s="544"/>
      <c r="CI2288" s="544"/>
      <c r="CJ2288" s="87">
        <f t="shared" si="708"/>
        <v>3</v>
      </c>
      <c r="CK2288" s="87">
        <f t="shared" si="709"/>
        <v>12</v>
      </c>
      <c r="CL2288" s="22" t="s">
        <v>121</v>
      </c>
      <c r="CM2288" s="22" t="str">
        <f t="shared" si="711"/>
        <v>1C26TAA^88872</v>
      </c>
    </row>
    <row r="2289" spans="1:91" ht="14.45" customHeight="1" x14ac:dyDescent="0.25">
      <c r="A2289" s="75">
        <f t="shared" si="710"/>
        <v>2287</v>
      </c>
      <c r="B2289" s="265" t="s">
        <v>102</v>
      </c>
      <c r="C2289" s="270">
        <v>235600217805</v>
      </c>
      <c r="D2289" s="265">
        <v>145726118</v>
      </c>
      <c r="E2289" s="241">
        <v>5320007990</v>
      </c>
      <c r="F2289" s="231">
        <v>46097</v>
      </c>
      <c r="G2289" s="265" t="s">
        <v>740</v>
      </c>
      <c r="H2289" s="265" t="s">
        <v>2213</v>
      </c>
      <c r="I2289" s="265" t="s">
        <v>105</v>
      </c>
      <c r="J2289" s="265" t="s">
        <v>518</v>
      </c>
      <c r="K2289" s="265" t="s">
        <v>242</v>
      </c>
      <c r="L2289" s="231">
        <v>46128</v>
      </c>
      <c r="M2289" s="265">
        <v>40</v>
      </c>
      <c r="N2289" s="85" t="s">
        <v>8066</v>
      </c>
      <c r="O2289" s="85" t="s">
        <v>8067</v>
      </c>
      <c r="P2289" s="85">
        <v>2830050516</v>
      </c>
      <c r="Q2289" s="231">
        <v>46103</v>
      </c>
      <c r="R2289" s="241">
        <v>1209395753</v>
      </c>
      <c r="S2289" s="241">
        <v>224355663</v>
      </c>
      <c r="T2289" s="231">
        <v>46103</v>
      </c>
      <c r="U2289" s="261">
        <v>137.56399999999999</v>
      </c>
      <c r="V2289" s="261">
        <v>132.49600000000001</v>
      </c>
      <c r="W2289" s="241">
        <v>1</v>
      </c>
      <c r="X2289" s="241">
        <v>0</v>
      </c>
      <c r="Y2289" s="270">
        <v>235600192063</v>
      </c>
      <c r="Z2289" s="241" t="s">
        <v>128</v>
      </c>
      <c r="AA2289" s="85" t="s">
        <v>280</v>
      </c>
      <c r="AB2289" s="265" t="s">
        <v>7896</v>
      </c>
      <c r="AC2289" s="270">
        <v>235600217805</v>
      </c>
      <c r="AD2289" s="75" t="s">
        <v>113</v>
      </c>
      <c r="AE2289" s="231">
        <v>46112</v>
      </c>
      <c r="AF2289" s="375">
        <v>46110.041666666664</v>
      </c>
      <c r="AG2289" s="375">
        <v>46108.5</v>
      </c>
      <c r="AH2289" s="375">
        <v>46108.5</v>
      </c>
      <c r="AI2289" s="74">
        <v>46110</v>
      </c>
      <c r="AJ2289" s="74">
        <v>46111</v>
      </c>
      <c r="AK2289" s="74">
        <v>46111</v>
      </c>
      <c r="AL2289" s="74">
        <v>46119</v>
      </c>
      <c r="AM2289" s="74">
        <v>46121</v>
      </c>
      <c r="AN2289" s="74">
        <v>46122</v>
      </c>
      <c r="AO2289" s="95" t="s">
        <v>121</v>
      </c>
      <c r="AP2289" s="95" t="s">
        <v>121</v>
      </c>
      <c r="AQ2289" s="95" t="s">
        <v>121</v>
      </c>
      <c r="AR2289" s="95" t="s">
        <v>121</v>
      </c>
      <c r="AS2289" s="95" t="s">
        <v>121</v>
      </c>
      <c r="AT2289" s="95" t="s">
        <v>121</v>
      </c>
      <c r="AU2289" s="82" t="s">
        <v>6202</v>
      </c>
      <c r="AV2289" s="297">
        <v>46103</v>
      </c>
      <c r="AW2289" s="75">
        <f>_xlfn.XLOOKUP(D2289,'[1]OPS Loading report'!$E:$E,'[1]OPS Loading report'!$G:$G)</f>
        <v>0</v>
      </c>
      <c r="AX2289" s="85">
        <v>0</v>
      </c>
      <c r="AY2289" s="85"/>
      <c r="AZ2289" s="271"/>
      <c r="BA2289" s="85"/>
      <c r="BB2289" s="85"/>
      <c r="BC2289" s="85"/>
      <c r="BD2289" s="85"/>
      <c r="BE2289" s="85"/>
      <c r="BF2289" s="85"/>
      <c r="BG2289" s="85"/>
      <c r="BH2289" s="85"/>
      <c r="BI2289" s="85"/>
      <c r="BJ2289" s="85"/>
      <c r="BK2289" s="85"/>
      <c r="BL2289" s="85"/>
      <c r="BM2289" s="85"/>
      <c r="BN2289" s="85"/>
      <c r="BO2289" s="85"/>
      <c r="BP2289" s="85"/>
      <c r="BQ2289" s="85"/>
      <c r="BR2289" s="85"/>
      <c r="BS2289" s="85"/>
      <c r="BT2289" s="75">
        <f>IF(COUNTIF($C$3:C2289, C2289)=1, 1, 0)</f>
        <v>0</v>
      </c>
      <c r="BU2289" s="396">
        <v>88872</v>
      </c>
      <c r="BV2289" s="340">
        <v>46112</v>
      </c>
      <c r="BW2289" s="85"/>
      <c r="BX2289" s="85"/>
      <c r="BY2289" s="85"/>
      <c r="BZ2289" s="87">
        <f t="shared" si="712"/>
        <v>12</v>
      </c>
      <c r="CA2289" s="85"/>
      <c r="CB2289" s="88">
        <f t="shared" si="713"/>
        <v>14</v>
      </c>
      <c r="CC2289" s="89"/>
      <c r="CE2289" s="87">
        <f t="shared" si="701"/>
        <v>3</v>
      </c>
      <c r="CF2289" s="544">
        <v>18374300</v>
      </c>
      <c r="CG2289" s="544"/>
      <c r="CH2289" s="544">
        <v>18374300</v>
      </c>
      <c r="CI2289" s="544">
        <v>26249</v>
      </c>
      <c r="CJ2289" s="87">
        <f t="shared" si="708"/>
        <v>3</v>
      </c>
      <c r="CK2289" s="87">
        <f t="shared" si="709"/>
        <v>12</v>
      </c>
      <c r="CL2289" s="22" t="s">
        <v>121</v>
      </c>
      <c r="CM2289" s="22" t="str">
        <f t="shared" si="711"/>
        <v>1C26TAA^88872</v>
      </c>
    </row>
    <row r="2290" spans="1:91" ht="14.45" customHeight="1" x14ac:dyDescent="0.25">
      <c r="A2290" s="75">
        <f t="shared" si="710"/>
        <v>2288</v>
      </c>
      <c r="B2290" s="265" t="s">
        <v>102</v>
      </c>
      <c r="C2290" s="270">
        <v>235600217805</v>
      </c>
      <c r="D2290" s="265">
        <v>145735939</v>
      </c>
      <c r="E2290" s="241">
        <v>5320007991</v>
      </c>
      <c r="F2290" s="231">
        <v>46097</v>
      </c>
      <c r="G2290" s="265" t="s">
        <v>4224</v>
      </c>
      <c r="H2290" s="265" t="s">
        <v>2213</v>
      </c>
      <c r="I2290" s="265" t="s">
        <v>105</v>
      </c>
      <c r="J2290" s="265" t="s">
        <v>518</v>
      </c>
      <c r="K2290" s="265" t="s">
        <v>242</v>
      </c>
      <c r="L2290" s="231">
        <v>46125</v>
      </c>
      <c r="M2290" s="265">
        <v>0</v>
      </c>
      <c r="N2290" s="85" t="s">
        <v>8070</v>
      </c>
      <c r="O2290" s="85" t="s">
        <v>8071</v>
      </c>
      <c r="P2290" s="85">
        <v>2830050515</v>
      </c>
      <c r="Q2290" s="231">
        <v>46103</v>
      </c>
      <c r="R2290" s="241">
        <v>1209395748</v>
      </c>
      <c r="S2290" s="241">
        <v>224355668</v>
      </c>
      <c r="T2290" s="231">
        <v>46103</v>
      </c>
      <c r="U2290" s="261">
        <v>819.57500000000005</v>
      </c>
      <c r="V2290" s="261">
        <v>785.56899999999996</v>
      </c>
      <c r="W2290" s="241">
        <v>1</v>
      </c>
      <c r="X2290" s="241">
        <v>0</v>
      </c>
      <c r="Y2290" s="270">
        <v>235600191822</v>
      </c>
      <c r="Z2290" s="241" t="s">
        <v>128</v>
      </c>
      <c r="AA2290" s="85" t="s">
        <v>280</v>
      </c>
      <c r="AB2290" s="265" t="s">
        <v>7896</v>
      </c>
      <c r="AC2290" s="270">
        <v>235600217805</v>
      </c>
      <c r="AD2290" s="75" t="s">
        <v>113</v>
      </c>
      <c r="AE2290" s="231">
        <v>46112</v>
      </c>
      <c r="AF2290" s="375">
        <v>46110.041666666664</v>
      </c>
      <c r="AG2290" s="375">
        <v>46108.5</v>
      </c>
      <c r="AH2290" s="375">
        <v>46108.5</v>
      </c>
      <c r="AI2290" s="74">
        <v>46110</v>
      </c>
      <c r="AJ2290" s="74">
        <v>46111</v>
      </c>
      <c r="AK2290" s="74">
        <v>46111</v>
      </c>
      <c r="AL2290" s="74">
        <v>46119</v>
      </c>
      <c r="AM2290" s="74">
        <v>46121</v>
      </c>
      <c r="AN2290" s="74">
        <v>46122</v>
      </c>
      <c r="AO2290" s="95" t="s">
        <v>121</v>
      </c>
      <c r="AP2290" s="95" t="s">
        <v>121</v>
      </c>
      <c r="AQ2290" s="95" t="s">
        <v>121</v>
      </c>
      <c r="AR2290" s="95" t="s">
        <v>121</v>
      </c>
      <c r="AS2290" s="95" t="s">
        <v>121</v>
      </c>
      <c r="AT2290" s="95" t="s">
        <v>121</v>
      </c>
      <c r="AU2290" s="82" t="s">
        <v>6202</v>
      </c>
      <c r="AV2290" s="297">
        <v>46103</v>
      </c>
      <c r="AW2290" s="85" t="s">
        <v>8072</v>
      </c>
      <c r="AX2290" s="85" t="s">
        <v>8073</v>
      </c>
      <c r="AY2290" s="85"/>
      <c r="AZ2290" s="271"/>
      <c r="BA2290" s="85"/>
      <c r="BB2290" s="85"/>
      <c r="BC2290" s="85"/>
      <c r="BD2290" s="85"/>
      <c r="BE2290" s="85"/>
      <c r="BF2290" s="85"/>
      <c r="BG2290" s="85"/>
      <c r="BH2290" s="85"/>
      <c r="BI2290" s="85"/>
      <c r="BJ2290" s="85"/>
      <c r="BK2290" s="85"/>
      <c r="BL2290" s="85"/>
      <c r="BM2290" s="85"/>
      <c r="BN2290" s="85"/>
      <c r="BO2290" s="85"/>
      <c r="BP2290" s="85"/>
      <c r="BQ2290" s="85"/>
      <c r="BR2290" s="85"/>
      <c r="BS2290" s="85"/>
      <c r="BT2290" s="75">
        <f>IF(COUNTIF($C$3:C2290, C2290)=1, 1, 0)</f>
        <v>0</v>
      </c>
      <c r="BU2290" s="396">
        <v>88872</v>
      </c>
      <c r="BV2290" s="340">
        <v>46112</v>
      </c>
      <c r="BW2290" s="85"/>
      <c r="BX2290" s="85"/>
      <c r="BY2290" s="85"/>
      <c r="BZ2290" s="87">
        <f t="shared" si="712"/>
        <v>12</v>
      </c>
      <c r="CA2290" s="85"/>
      <c r="CB2290" s="88">
        <f t="shared" si="713"/>
        <v>14</v>
      </c>
      <c r="CC2290" s="89"/>
      <c r="CE2290" s="87">
        <f t="shared" si="701"/>
        <v>3</v>
      </c>
      <c r="CF2290" s="544"/>
      <c r="CG2290" s="544"/>
      <c r="CH2290" s="544"/>
      <c r="CI2290" s="544"/>
      <c r="CJ2290" s="87">
        <f t="shared" si="708"/>
        <v>3</v>
      </c>
      <c r="CK2290" s="87">
        <f t="shared" si="709"/>
        <v>12</v>
      </c>
      <c r="CL2290" s="22" t="s">
        <v>121</v>
      </c>
      <c r="CM2290" s="22" t="str">
        <f t="shared" si="711"/>
        <v>1C26TAA^88872</v>
      </c>
    </row>
    <row r="2291" spans="1:91" ht="14.45" customHeight="1" x14ac:dyDescent="0.25">
      <c r="A2291" s="75">
        <f t="shared" si="710"/>
        <v>2289</v>
      </c>
      <c r="B2291" s="265" t="s">
        <v>102</v>
      </c>
      <c r="C2291" s="270">
        <v>235600217805</v>
      </c>
      <c r="D2291" s="265">
        <v>145726235</v>
      </c>
      <c r="E2291" s="241">
        <v>5320007991</v>
      </c>
      <c r="F2291" s="231">
        <v>46097</v>
      </c>
      <c r="G2291" s="265" t="s">
        <v>740</v>
      </c>
      <c r="H2291" s="265" t="s">
        <v>2213</v>
      </c>
      <c r="I2291" s="265" t="s">
        <v>105</v>
      </c>
      <c r="J2291" s="265" t="s">
        <v>518</v>
      </c>
      <c r="K2291" s="265" t="s">
        <v>242</v>
      </c>
      <c r="L2291" s="231">
        <v>46125</v>
      </c>
      <c r="M2291" s="265">
        <v>0</v>
      </c>
      <c r="N2291" s="85" t="s">
        <v>8070</v>
      </c>
      <c r="O2291" s="85" t="s">
        <v>8071</v>
      </c>
      <c r="P2291" s="85">
        <v>2830050513</v>
      </c>
      <c r="Q2291" s="231">
        <v>46103</v>
      </c>
      <c r="R2291" s="241">
        <v>1209395746</v>
      </c>
      <c r="S2291" s="241">
        <v>224355666</v>
      </c>
      <c r="T2291" s="231">
        <v>46103</v>
      </c>
      <c r="U2291" s="261">
        <v>3155.5680000000002</v>
      </c>
      <c r="V2291" s="261">
        <v>3071.9340000000002</v>
      </c>
      <c r="W2291" s="241">
        <v>5</v>
      </c>
      <c r="X2291" s="241">
        <v>0</v>
      </c>
      <c r="Y2291" s="270">
        <v>235600191822</v>
      </c>
      <c r="Z2291" s="241" t="s">
        <v>128</v>
      </c>
      <c r="AA2291" s="85" t="s">
        <v>280</v>
      </c>
      <c r="AB2291" s="265" t="s">
        <v>7896</v>
      </c>
      <c r="AC2291" s="270">
        <v>235600217805</v>
      </c>
      <c r="AD2291" s="75" t="s">
        <v>113</v>
      </c>
      <c r="AE2291" s="231">
        <v>46112</v>
      </c>
      <c r="AF2291" s="375">
        <v>46110.041666666664</v>
      </c>
      <c r="AG2291" s="375">
        <v>46108.5</v>
      </c>
      <c r="AH2291" s="375">
        <v>46108.5</v>
      </c>
      <c r="AI2291" s="74">
        <v>46110</v>
      </c>
      <c r="AJ2291" s="74">
        <v>46111</v>
      </c>
      <c r="AK2291" s="74">
        <v>46111</v>
      </c>
      <c r="AL2291" s="74">
        <v>46119</v>
      </c>
      <c r="AM2291" s="74">
        <v>46121</v>
      </c>
      <c r="AN2291" s="74">
        <v>46122</v>
      </c>
      <c r="AO2291" s="95" t="s">
        <v>121</v>
      </c>
      <c r="AP2291" s="95" t="s">
        <v>121</v>
      </c>
      <c r="AQ2291" s="95" t="s">
        <v>121</v>
      </c>
      <c r="AR2291" s="95" t="s">
        <v>121</v>
      </c>
      <c r="AS2291" s="95" t="s">
        <v>121</v>
      </c>
      <c r="AT2291" s="95" t="s">
        <v>121</v>
      </c>
      <c r="AU2291" s="82" t="s">
        <v>6202</v>
      </c>
      <c r="AV2291" s="297">
        <v>46103</v>
      </c>
      <c r="AW2291" s="85">
        <v>0</v>
      </c>
      <c r="AX2291" s="85">
        <v>0</v>
      </c>
      <c r="AY2291" s="85"/>
      <c r="AZ2291" s="271"/>
      <c r="BA2291" s="85"/>
      <c r="BB2291" s="85"/>
      <c r="BC2291" s="85"/>
      <c r="BD2291" s="85"/>
      <c r="BE2291" s="85"/>
      <c r="BF2291" s="85"/>
      <c r="BG2291" s="85"/>
      <c r="BH2291" s="85"/>
      <c r="BI2291" s="85"/>
      <c r="BJ2291" s="85"/>
      <c r="BK2291" s="85"/>
      <c r="BL2291" s="85"/>
      <c r="BM2291" s="85"/>
      <c r="BN2291" s="85"/>
      <c r="BO2291" s="85"/>
      <c r="BP2291" s="85"/>
      <c r="BQ2291" s="85"/>
      <c r="BR2291" s="85"/>
      <c r="BS2291" s="85"/>
      <c r="BT2291" s="75">
        <f>IF(COUNTIF($C$3:C2291, C2291)=1, 1, 0)</f>
        <v>0</v>
      </c>
      <c r="BU2291" s="396">
        <v>88872</v>
      </c>
      <c r="BV2291" s="340">
        <v>46112</v>
      </c>
      <c r="BW2291" s="85"/>
      <c r="BX2291" s="85"/>
      <c r="BY2291" s="85"/>
      <c r="BZ2291" s="87">
        <f t="shared" si="712"/>
        <v>12</v>
      </c>
      <c r="CA2291" s="85"/>
      <c r="CB2291" s="88">
        <f t="shared" si="713"/>
        <v>14</v>
      </c>
      <c r="CC2291" s="89"/>
      <c r="CE2291" s="87">
        <f t="shared" si="701"/>
        <v>3</v>
      </c>
      <c r="CF2291" s="544"/>
      <c r="CG2291" s="544"/>
      <c r="CH2291" s="544"/>
      <c r="CI2291" s="544"/>
      <c r="CJ2291" s="87">
        <f t="shared" si="708"/>
        <v>3</v>
      </c>
      <c r="CK2291" s="87">
        <f t="shared" si="709"/>
        <v>12</v>
      </c>
      <c r="CL2291" s="22" t="s">
        <v>121</v>
      </c>
      <c r="CM2291" s="22" t="str">
        <f t="shared" si="711"/>
        <v>1C26TAA^88872</v>
      </c>
    </row>
    <row r="2292" spans="1:91" ht="14.45" customHeight="1" x14ac:dyDescent="0.25">
      <c r="A2292" s="75">
        <f t="shared" si="710"/>
        <v>2290</v>
      </c>
      <c r="B2292" s="265" t="s">
        <v>102</v>
      </c>
      <c r="C2292" s="270">
        <v>235600217805</v>
      </c>
      <c r="D2292" s="265">
        <v>145717213</v>
      </c>
      <c r="E2292" s="241">
        <v>5320007991</v>
      </c>
      <c r="F2292" s="231">
        <v>46097</v>
      </c>
      <c r="G2292" s="265" t="s">
        <v>612</v>
      </c>
      <c r="H2292" s="265" t="s">
        <v>2213</v>
      </c>
      <c r="I2292" s="265" t="s">
        <v>105</v>
      </c>
      <c r="J2292" s="265" t="s">
        <v>518</v>
      </c>
      <c r="K2292" s="265" t="s">
        <v>242</v>
      </c>
      <c r="L2292" s="231">
        <v>46124</v>
      </c>
      <c r="M2292" s="265">
        <v>0</v>
      </c>
      <c r="N2292" s="85" t="s">
        <v>8070</v>
      </c>
      <c r="O2292" s="85" t="s">
        <v>8071</v>
      </c>
      <c r="P2292" s="85">
        <v>2830050512</v>
      </c>
      <c r="Q2292" s="231">
        <v>46103</v>
      </c>
      <c r="R2292" s="241">
        <v>1209395744</v>
      </c>
      <c r="S2292" s="241">
        <v>224355667</v>
      </c>
      <c r="T2292" s="231">
        <v>46103</v>
      </c>
      <c r="U2292" s="261">
        <v>5602.9210000000003</v>
      </c>
      <c r="V2292" s="261">
        <v>5426.8469999999998</v>
      </c>
      <c r="W2292" s="241">
        <v>7</v>
      </c>
      <c r="X2292" s="241">
        <v>0</v>
      </c>
      <c r="Y2292" s="270">
        <v>235600191822</v>
      </c>
      <c r="Z2292" s="241" t="s">
        <v>128</v>
      </c>
      <c r="AA2292" s="85" t="s">
        <v>280</v>
      </c>
      <c r="AB2292" s="265" t="s">
        <v>7896</v>
      </c>
      <c r="AC2292" s="270">
        <v>235600217805</v>
      </c>
      <c r="AD2292" s="75" t="s">
        <v>113</v>
      </c>
      <c r="AE2292" s="231">
        <v>46112</v>
      </c>
      <c r="AF2292" s="375">
        <v>46110.041666666664</v>
      </c>
      <c r="AG2292" s="375">
        <v>46108.5</v>
      </c>
      <c r="AH2292" s="375">
        <v>46108.5</v>
      </c>
      <c r="AI2292" s="74">
        <v>46110</v>
      </c>
      <c r="AJ2292" s="74">
        <v>46111</v>
      </c>
      <c r="AK2292" s="74">
        <v>46111</v>
      </c>
      <c r="AL2292" s="74">
        <v>46119</v>
      </c>
      <c r="AM2292" s="74">
        <v>46121</v>
      </c>
      <c r="AN2292" s="74">
        <v>46122</v>
      </c>
      <c r="AO2292" s="95" t="s">
        <v>121</v>
      </c>
      <c r="AP2292" s="95" t="s">
        <v>121</v>
      </c>
      <c r="AQ2292" s="95" t="s">
        <v>121</v>
      </c>
      <c r="AR2292" s="95" t="s">
        <v>121</v>
      </c>
      <c r="AS2292" s="95" t="s">
        <v>121</v>
      </c>
      <c r="AT2292" s="95" t="s">
        <v>121</v>
      </c>
      <c r="AU2292" s="82" t="s">
        <v>6202</v>
      </c>
      <c r="AV2292" s="297">
        <v>46103</v>
      </c>
      <c r="AW2292" s="85">
        <v>0</v>
      </c>
      <c r="AX2292" s="85">
        <v>0</v>
      </c>
      <c r="AY2292" s="85"/>
      <c r="AZ2292" s="271"/>
      <c r="BA2292" s="85"/>
      <c r="BB2292" s="85"/>
      <c r="BC2292" s="85"/>
      <c r="BD2292" s="85"/>
      <c r="BE2292" s="85"/>
      <c r="BF2292" s="85"/>
      <c r="BG2292" s="85"/>
      <c r="BH2292" s="85"/>
      <c r="BI2292" s="85"/>
      <c r="BJ2292" s="85"/>
      <c r="BK2292" s="85"/>
      <c r="BL2292" s="85"/>
      <c r="BM2292" s="85"/>
      <c r="BN2292" s="85"/>
      <c r="BO2292" s="85"/>
      <c r="BP2292" s="85"/>
      <c r="BQ2292" s="85"/>
      <c r="BR2292" s="85"/>
      <c r="BS2292" s="85"/>
      <c r="BT2292" s="75">
        <f>IF(COUNTIF($C$3:C2292, C2292)=1, 1, 0)</f>
        <v>0</v>
      </c>
      <c r="BU2292" s="396">
        <v>88872</v>
      </c>
      <c r="BV2292" s="340">
        <v>46112</v>
      </c>
      <c r="BW2292" s="85"/>
      <c r="BX2292" s="85"/>
      <c r="BY2292" s="85"/>
      <c r="BZ2292" s="87">
        <f t="shared" si="712"/>
        <v>12</v>
      </c>
      <c r="CA2292" s="85"/>
      <c r="CB2292" s="88">
        <f t="shared" si="713"/>
        <v>14</v>
      </c>
      <c r="CC2292" s="89"/>
      <c r="CE2292" s="87">
        <f t="shared" si="701"/>
        <v>3</v>
      </c>
      <c r="CF2292" s="544"/>
      <c r="CG2292" s="544"/>
      <c r="CH2292" s="544"/>
      <c r="CI2292" s="544"/>
      <c r="CJ2292" s="87">
        <f t="shared" si="708"/>
        <v>3</v>
      </c>
      <c r="CK2292" s="87">
        <f t="shared" si="709"/>
        <v>12</v>
      </c>
      <c r="CL2292" s="22" t="s">
        <v>121</v>
      </c>
      <c r="CM2292" s="22" t="str">
        <f t="shared" si="711"/>
        <v>1C26TAA^88872</v>
      </c>
    </row>
    <row r="2293" spans="1:91" ht="14.45" customHeight="1" x14ac:dyDescent="0.25">
      <c r="A2293" s="75">
        <f t="shared" si="710"/>
        <v>2291</v>
      </c>
      <c r="B2293" s="265" t="s">
        <v>102</v>
      </c>
      <c r="C2293" s="270">
        <v>235600217805</v>
      </c>
      <c r="D2293" s="265">
        <v>145726233</v>
      </c>
      <c r="E2293" s="241">
        <v>5320007991</v>
      </c>
      <c r="F2293" s="231">
        <v>46097</v>
      </c>
      <c r="G2293" s="265" t="s">
        <v>740</v>
      </c>
      <c r="H2293" s="265" t="s">
        <v>2213</v>
      </c>
      <c r="I2293" s="265" t="s">
        <v>105</v>
      </c>
      <c r="J2293" s="265" t="s">
        <v>518</v>
      </c>
      <c r="K2293" s="265" t="s">
        <v>242</v>
      </c>
      <c r="L2293" s="231">
        <v>46128</v>
      </c>
      <c r="M2293" s="265">
        <v>40</v>
      </c>
      <c r="N2293" s="85" t="s">
        <v>8070</v>
      </c>
      <c r="O2293" s="85" t="s">
        <v>8071</v>
      </c>
      <c r="P2293" s="85">
        <v>2830050514</v>
      </c>
      <c r="Q2293" s="231">
        <v>46103</v>
      </c>
      <c r="R2293" s="241">
        <v>1209395747</v>
      </c>
      <c r="S2293" s="241">
        <v>224355665</v>
      </c>
      <c r="T2293" s="231">
        <v>46103</v>
      </c>
      <c r="U2293" s="261">
        <v>3295.13</v>
      </c>
      <c r="V2293" s="261">
        <v>3207.7959999999998</v>
      </c>
      <c r="W2293" s="241">
        <v>5</v>
      </c>
      <c r="X2293" s="241">
        <v>0</v>
      </c>
      <c r="Y2293" s="270">
        <v>235600191822</v>
      </c>
      <c r="Z2293" s="241" t="s">
        <v>128</v>
      </c>
      <c r="AA2293" s="85" t="s">
        <v>280</v>
      </c>
      <c r="AB2293" s="265" t="s">
        <v>7896</v>
      </c>
      <c r="AC2293" s="270">
        <v>235600217805</v>
      </c>
      <c r="AD2293" s="75" t="s">
        <v>113</v>
      </c>
      <c r="AE2293" s="231">
        <v>46112</v>
      </c>
      <c r="AF2293" s="375">
        <v>46110.041666666664</v>
      </c>
      <c r="AG2293" s="375">
        <v>46108.5</v>
      </c>
      <c r="AH2293" s="375">
        <v>46108.5</v>
      </c>
      <c r="AI2293" s="74">
        <v>46110</v>
      </c>
      <c r="AJ2293" s="74">
        <v>46111</v>
      </c>
      <c r="AK2293" s="74">
        <v>46111</v>
      </c>
      <c r="AL2293" s="74">
        <v>46119</v>
      </c>
      <c r="AM2293" s="74">
        <v>46121</v>
      </c>
      <c r="AN2293" s="74">
        <v>46122</v>
      </c>
      <c r="AO2293" s="95" t="s">
        <v>121</v>
      </c>
      <c r="AP2293" s="95" t="s">
        <v>121</v>
      </c>
      <c r="AQ2293" s="95" t="s">
        <v>121</v>
      </c>
      <c r="AR2293" s="95" t="s">
        <v>121</v>
      </c>
      <c r="AS2293" s="95" t="s">
        <v>121</v>
      </c>
      <c r="AT2293" s="95" t="s">
        <v>121</v>
      </c>
      <c r="AU2293" s="82" t="s">
        <v>6202</v>
      </c>
      <c r="AV2293" s="297">
        <v>46103</v>
      </c>
      <c r="AW2293" s="75">
        <f>_xlfn.XLOOKUP(D2293,'[1]OPS Loading report'!$E:$E,'[1]OPS Loading report'!$G:$G)</f>
        <v>0</v>
      </c>
      <c r="AX2293" s="85">
        <v>0</v>
      </c>
      <c r="AY2293" s="85"/>
      <c r="AZ2293" s="271"/>
      <c r="BA2293" s="85"/>
      <c r="BB2293" s="85"/>
      <c r="BC2293" s="85"/>
      <c r="BD2293" s="85"/>
      <c r="BE2293" s="85"/>
      <c r="BF2293" s="85"/>
      <c r="BG2293" s="85"/>
      <c r="BH2293" s="85"/>
      <c r="BI2293" s="85"/>
      <c r="BJ2293" s="85"/>
      <c r="BK2293" s="85"/>
      <c r="BL2293" s="85"/>
      <c r="BM2293" s="85"/>
      <c r="BN2293" s="85"/>
      <c r="BO2293" s="85"/>
      <c r="BP2293" s="85"/>
      <c r="BQ2293" s="85"/>
      <c r="BR2293" s="85"/>
      <c r="BS2293" s="85"/>
      <c r="BT2293" s="75">
        <f>IF(COUNTIF($C$3:C2293, C2293)=1, 1, 0)</f>
        <v>0</v>
      </c>
      <c r="BU2293" s="396">
        <v>88872</v>
      </c>
      <c r="BV2293" s="340">
        <v>46112</v>
      </c>
      <c r="BW2293" s="85"/>
      <c r="BX2293" s="85"/>
      <c r="BY2293" s="85"/>
      <c r="BZ2293" s="87">
        <f t="shared" si="712"/>
        <v>12</v>
      </c>
      <c r="CA2293" s="85"/>
      <c r="CB2293" s="88">
        <f t="shared" si="713"/>
        <v>14</v>
      </c>
      <c r="CC2293" s="89"/>
      <c r="CE2293" s="87">
        <f t="shared" si="701"/>
        <v>3</v>
      </c>
      <c r="CF2293" s="544">
        <v>18374300</v>
      </c>
      <c r="CG2293" s="544"/>
      <c r="CH2293" s="544">
        <v>18374300</v>
      </c>
      <c r="CI2293" s="544">
        <v>26249</v>
      </c>
      <c r="CJ2293" s="87">
        <f t="shared" si="708"/>
        <v>3</v>
      </c>
      <c r="CK2293" s="87">
        <f t="shared" si="709"/>
        <v>12</v>
      </c>
      <c r="CL2293" s="22" t="s">
        <v>121</v>
      </c>
      <c r="CM2293" s="22" t="str">
        <f t="shared" si="711"/>
        <v>1C26TAA^88872</v>
      </c>
    </row>
    <row r="2294" spans="1:91" ht="14.45" customHeight="1" x14ac:dyDescent="0.25">
      <c r="A2294" s="75">
        <f t="shared" si="710"/>
        <v>2292</v>
      </c>
      <c r="B2294" s="236" t="s">
        <v>102</v>
      </c>
      <c r="C2294" s="270">
        <v>235600414384</v>
      </c>
      <c r="D2294" s="265">
        <v>145690256</v>
      </c>
      <c r="E2294" s="241">
        <v>5320007996</v>
      </c>
      <c r="F2294" s="231">
        <v>46100</v>
      </c>
      <c r="G2294" s="265" t="s">
        <v>771</v>
      </c>
      <c r="H2294" s="265" t="s">
        <v>2213</v>
      </c>
      <c r="I2294" s="265" t="s">
        <v>105</v>
      </c>
      <c r="J2294" s="265" t="s">
        <v>518</v>
      </c>
      <c r="K2294" s="265" t="s">
        <v>242</v>
      </c>
      <c r="L2294" s="231">
        <v>46129</v>
      </c>
      <c r="M2294" s="265">
        <v>0</v>
      </c>
      <c r="N2294" s="85" t="s">
        <v>8074</v>
      </c>
      <c r="O2294" s="85" t="s">
        <v>8075</v>
      </c>
      <c r="P2294" s="85">
        <v>2830050839</v>
      </c>
      <c r="Q2294" s="231">
        <v>46109</v>
      </c>
      <c r="R2294" s="241">
        <v>1209397644</v>
      </c>
      <c r="S2294" s="241">
        <v>224377617</v>
      </c>
      <c r="T2294" s="231">
        <v>46109</v>
      </c>
      <c r="U2294" s="261">
        <v>2491.2640000000001</v>
      </c>
      <c r="V2294" s="261">
        <v>2409.7260000000001</v>
      </c>
      <c r="W2294" s="241">
        <v>4</v>
      </c>
      <c r="X2294" s="241">
        <v>0</v>
      </c>
      <c r="Y2294" s="270">
        <v>235600414317</v>
      </c>
      <c r="Z2294" s="241" t="s">
        <v>128</v>
      </c>
      <c r="AA2294" s="85" t="s">
        <v>5297</v>
      </c>
      <c r="AB2294" s="265" t="s">
        <v>7917</v>
      </c>
      <c r="AC2294" s="270">
        <v>235600414384</v>
      </c>
      <c r="AD2294" s="75" t="s">
        <v>113</v>
      </c>
      <c r="AE2294" s="74">
        <v>46119</v>
      </c>
      <c r="AF2294" s="375">
        <v>46118.125</v>
      </c>
      <c r="AG2294" s="375">
        <v>46115.583333333336</v>
      </c>
      <c r="AH2294" s="375">
        <v>46116.625</v>
      </c>
      <c r="AI2294" s="74">
        <v>46112</v>
      </c>
      <c r="AJ2294" s="74">
        <v>46119</v>
      </c>
      <c r="AK2294" s="74">
        <v>46119</v>
      </c>
      <c r="AL2294" s="74">
        <v>46121</v>
      </c>
      <c r="AM2294" s="74">
        <v>46129</v>
      </c>
      <c r="AN2294" s="74">
        <v>46129</v>
      </c>
      <c r="AO2294" s="95" t="s">
        <v>121</v>
      </c>
      <c r="AP2294" s="95" t="s">
        <v>121</v>
      </c>
      <c r="AQ2294" s="95" t="s">
        <v>121</v>
      </c>
      <c r="AR2294" s="95" t="s">
        <v>121</v>
      </c>
      <c r="AS2294" s="95" t="s">
        <v>121</v>
      </c>
      <c r="AT2294" s="95" t="s">
        <v>121</v>
      </c>
      <c r="AU2294" s="82" t="s">
        <v>6196</v>
      </c>
      <c r="AV2294" s="297">
        <v>46108</v>
      </c>
      <c r="AW2294" s="75" t="str">
        <f>_xlfn.XLOOKUP(D2294,'[1]OPS Loading report'!$E:$E,'[1]OPS Loading report'!$G:$G)</f>
        <v>EGSU6470190</v>
      </c>
      <c r="AX2294" s="75" t="str">
        <f>_xlfn.XLOOKUP(D2294,'[1]OPS Loading report'!$E:$E,'[1]OPS Loading report'!$H:$H)</f>
        <v>EMCCYU5705</v>
      </c>
      <c r="AY2294" s="85"/>
      <c r="AZ2294" s="271"/>
      <c r="BA2294" s="85"/>
      <c r="BB2294" s="85"/>
      <c r="BC2294" s="85"/>
      <c r="BD2294" s="85"/>
      <c r="BE2294" s="85"/>
      <c r="BF2294" s="85"/>
      <c r="BG2294" s="85"/>
      <c r="BH2294" s="85"/>
      <c r="BI2294" s="85"/>
      <c r="BJ2294" s="85"/>
      <c r="BK2294" s="85"/>
      <c r="BL2294" s="85"/>
      <c r="BM2294" s="85"/>
      <c r="BN2294" s="85"/>
      <c r="BO2294" s="85"/>
      <c r="BP2294" s="85"/>
      <c r="BQ2294" s="85"/>
      <c r="BR2294" s="85"/>
      <c r="BS2294" s="85"/>
      <c r="BT2294" s="75">
        <f>IF(COUNTIF($C$3:C2294, C2294)=1, 1, 0)</f>
        <v>0</v>
      </c>
      <c r="BU2294" s="337" t="s">
        <v>8059</v>
      </c>
      <c r="BV2294" s="340">
        <v>46120</v>
      </c>
      <c r="BW2294" s="85"/>
      <c r="BX2294" s="85"/>
      <c r="BY2294" s="85"/>
      <c r="BZ2294" s="87">
        <f t="shared" si="712"/>
        <v>12</v>
      </c>
      <c r="CA2294" s="85"/>
      <c r="CB2294" s="88">
        <f t="shared" si="713"/>
        <v>15</v>
      </c>
      <c r="CC2294" s="89"/>
      <c r="CE2294" s="87">
        <f t="shared" si="701"/>
        <v>4</v>
      </c>
      <c r="CF2294" s="544"/>
      <c r="CG2294" s="544"/>
      <c r="CH2294" s="544"/>
      <c r="CI2294" s="85"/>
      <c r="CJ2294" s="87">
        <f t="shared" si="708"/>
        <v>3</v>
      </c>
      <c r="CK2294" s="87">
        <f t="shared" si="709"/>
        <v>13</v>
      </c>
      <c r="CL2294" s="22" t="s">
        <v>6198</v>
      </c>
      <c r="CM2294" s="22" t="str">
        <f t="shared" si="711"/>
        <v>1C26TAA^00097772</v>
      </c>
    </row>
    <row r="2295" spans="1:91" ht="14.45" customHeight="1" x14ac:dyDescent="0.25">
      <c r="A2295" s="75">
        <f t="shared" si="710"/>
        <v>2293</v>
      </c>
      <c r="B2295" s="236" t="s">
        <v>102</v>
      </c>
      <c r="C2295" s="270">
        <v>235600414384</v>
      </c>
      <c r="D2295" s="265">
        <v>145726342</v>
      </c>
      <c r="E2295" s="241">
        <v>5320007996</v>
      </c>
      <c r="F2295" s="231">
        <v>46100</v>
      </c>
      <c r="G2295" s="265" t="s">
        <v>516</v>
      </c>
      <c r="H2295" s="265" t="s">
        <v>2213</v>
      </c>
      <c r="I2295" s="265" t="s">
        <v>105</v>
      </c>
      <c r="J2295" s="265" t="s">
        <v>518</v>
      </c>
      <c r="K2295" s="265" t="s">
        <v>242</v>
      </c>
      <c r="L2295" s="231">
        <v>46130</v>
      </c>
      <c r="M2295" s="265">
        <v>0</v>
      </c>
      <c r="N2295" s="85" t="s">
        <v>8074</v>
      </c>
      <c r="O2295" s="85" t="s">
        <v>8075</v>
      </c>
      <c r="P2295" s="85">
        <v>2830050841</v>
      </c>
      <c r="Q2295" s="231">
        <v>46109</v>
      </c>
      <c r="R2295" s="241">
        <v>1209397646</v>
      </c>
      <c r="S2295" s="241">
        <v>224377606</v>
      </c>
      <c r="T2295" s="231">
        <v>46109</v>
      </c>
      <c r="U2295" s="261">
        <v>3183.7570000000001</v>
      </c>
      <c r="V2295" s="261">
        <v>3099.375</v>
      </c>
      <c r="W2295" s="241">
        <v>4</v>
      </c>
      <c r="X2295" s="241">
        <v>0</v>
      </c>
      <c r="Y2295" s="270">
        <v>235600414317</v>
      </c>
      <c r="Z2295" s="241" t="s">
        <v>128</v>
      </c>
      <c r="AA2295" s="85" t="s">
        <v>5297</v>
      </c>
      <c r="AB2295" s="265" t="s">
        <v>7917</v>
      </c>
      <c r="AC2295" s="270">
        <v>235600414384</v>
      </c>
      <c r="AD2295" s="75" t="s">
        <v>113</v>
      </c>
      <c r="AE2295" s="74">
        <v>46119</v>
      </c>
      <c r="AF2295" s="375">
        <v>46118.125</v>
      </c>
      <c r="AG2295" s="375">
        <v>46115.583333333336</v>
      </c>
      <c r="AH2295" s="375">
        <v>46116.625</v>
      </c>
      <c r="AI2295" s="74">
        <v>46112</v>
      </c>
      <c r="AJ2295" s="74">
        <v>46119</v>
      </c>
      <c r="AK2295" s="74">
        <v>46119</v>
      </c>
      <c r="AL2295" s="74">
        <v>46121</v>
      </c>
      <c r="AM2295" s="74">
        <v>46129</v>
      </c>
      <c r="AN2295" s="74">
        <v>46129</v>
      </c>
      <c r="AO2295" s="95" t="s">
        <v>121</v>
      </c>
      <c r="AP2295" s="95" t="s">
        <v>121</v>
      </c>
      <c r="AQ2295" s="95" t="s">
        <v>121</v>
      </c>
      <c r="AR2295" s="95" t="s">
        <v>121</v>
      </c>
      <c r="AS2295" s="95" t="s">
        <v>121</v>
      </c>
      <c r="AT2295" s="95" t="s">
        <v>121</v>
      </c>
      <c r="AU2295" s="82" t="s">
        <v>6196</v>
      </c>
      <c r="AV2295" s="297">
        <v>46108</v>
      </c>
      <c r="AW2295" s="75">
        <f>_xlfn.XLOOKUP(D2295,'[1]OPS Loading report'!$E:$E,'[1]OPS Loading report'!$G:$G)</f>
        <v>0</v>
      </c>
      <c r="AX2295" s="75">
        <f>_xlfn.XLOOKUP(D2295,'[1]OPS Loading report'!$E:$E,'[1]OPS Loading report'!$H:$H)</f>
        <v>0</v>
      </c>
      <c r="AY2295" s="85"/>
      <c r="AZ2295" s="271"/>
      <c r="BA2295" s="85"/>
      <c r="BB2295" s="85"/>
      <c r="BC2295" s="85"/>
      <c r="BD2295" s="85"/>
      <c r="BE2295" s="85"/>
      <c r="BF2295" s="85"/>
      <c r="BG2295" s="85"/>
      <c r="BH2295" s="85"/>
      <c r="BI2295" s="85"/>
      <c r="BJ2295" s="85"/>
      <c r="BK2295" s="85"/>
      <c r="BL2295" s="85"/>
      <c r="BM2295" s="85"/>
      <c r="BN2295" s="85"/>
      <c r="BO2295" s="85"/>
      <c r="BP2295" s="85"/>
      <c r="BQ2295" s="85"/>
      <c r="BR2295" s="85"/>
      <c r="BS2295" s="85"/>
      <c r="BT2295" s="75">
        <f>IF(COUNTIF($C$3:C2295, C2295)=1, 1, 0)</f>
        <v>0</v>
      </c>
      <c r="BU2295" s="337" t="s">
        <v>8059</v>
      </c>
      <c r="BV2295" s="340">
        <v>46120</v>
      </c>
      <c r="BW2295" s="85"/>
      <c r="BX2295" s="85"/>
      <c r="BY2295" s="85"/>
      <c r="BZ2295" s="87">
        <f t="shared" si="712"/>
        <v>12</v>
      </c>
      <c r="CA2295" s="85"/>
      <c r="CB2295" s="88">
        <f t="shared" si="713"/>
        <v>15</v>
      </c>
      <c r="CC2295" s="89"/>
      <c r="CE2295" s="87">
        <f t="shared" si="701"/>
        <v>4</v>
      </c>
      <c r="CF2295" s="544"/>
      <c r="CG2295" s="544"/>
      <c r="CH2295" s="544"/>
      <c r="CI2295" s="85"/>
      <c r="CJ2295" s="87">
        <f t="shared" si="708"/>
        <v>3</v>
      </c>
      <c r="CK2295" s="87">
        <f t="shared" si="709"/>
        <v>13</v>
      </c>
      <c r="CL2295" s="22" t="s">
        <v>6198</v>
      </c>
      <c r="CM2295" s="22" t="str">
        <f t="shared" si="711"/>
        <v>1C26TAA^00097772</v>
      </c>
    </row>
    <row r="2296" spans="1:91" ht="14.45" customHeight="1" x14ac:dyDescent="0.25">
      <c r="A2296" s="75">
        <f t="shared" si="710"/>
        <v>2294</v>
      </c>
      <c r="B2296" s="236" t="s">
        <v>102</v>
      </c>
      <c r="C2296" s="270">
        <v>235600414384</v>
      </c>
      <c r="D2296" s="265">
        <v>145726260</v>
      </c>
      <c r="E2296" s="241">
        <v>5320007996</v>
      </c>
      <c r="F2296" s="231">
        <v>46100</v>
      </c>
      <c r="G2296" s="265" t="s">
        <v>602</v>
      </c>
      <c r="H2296" s="265" t="s">
        <v>2213</v>
      </c>
      <c r="I2296" s="265" t="s">
        <v>105</v>
      </c>
      <c r="J2296" s="265" t="s">
        <v>518</v>
      </c>
      <c r="K2296" s="265" t="s">
        <v>242</v>
      </c>
      <c r="L2296" s="231">
        <v>46129</v>
      </c>
      <c r="M2296" s="265">
        <v>40</v>
      </c>
      <c r="N2296" s="85" t="s">
        <v>8074</v>
      </c>
      <c r="O2296" s="85" t="s">
        <v>8075</v>
      </c>
      <c r="P2296" s="85">
        <v>2830050840</v>
      </c>
      <c r="Q2296" s="231">
        <v>46109</v>
      </c>
      <c r="R2296" s="241">
        <v>1209397645</v>
      </c>
      <c r="S2296" s="241">
        <v>224377616</v>
      </c>
      <c r="T2296" s="231">
        <v>46109</v>
      </c>
      <c r="U2296" s="261">
        <v>10508.376</v>
      </c>
      <c r="V2296" s="261">
        <v>10132.823</v>
      </c>
      <c r="W2296" s="241">
        <v>16</v>
      </c>
      <c r="X2296" s="241">
        <v>0</v>
      </c>
      <c r="Y2296" s="270">
        <v>235600414317</v>
      </c>
      <c r="Z2296" s="241" t="s">
        <v>128</v>
      </c>
      <c r="AA2296" s="85" t="s">
        <v>5297</v>
      </c>
      <c r="AB2296" s="265" t="s">
        <v>7917</v>
      </c>
      <c r="AC2296" s="270">
        <v>235600414384</v>
      </c>
      <c r="AD2296" s="75" t="s">
        <v>113</v>
      </c>
      <c r="AE2296" s="74">
        <v>46119</v>
      </c>
      <c r="AF2296" s="375">
        <v>46118.125</v>
      </c>
      <c r="AG2296" s="375">
        <v>46115.583333333336</v>
      </c>
      <c r="AH2296" s="375">
        <v>46116.625</v>
      </c>
      <c r="AI2296" s="74">
        <v>46112</v>
      </c>
      <c r="AJ2296" s="74">
        <v>46119</v>
      </c>
      <c r="AK2296" s="74">
        <v>46119</v>
      </c>
      <c r="AL2296" s="74">
        <v>46121</v>
      </c>
      <c r="AM2296" s="74">
        <v>46129</v>
      </c>
      <c r="AN2296" s="74">
        <v>46129</v>
      </c>
      <c r="AO2296" s="95" t="s">
        <v>121</v>
      </c>
      <c r="AP2296" s="95" t="s">
        <v>121</v>
      </c>
      <c r="AQ2296" s="95" t="s">
        <v>121</v>
      </c>
      <c r="AR2296" s="95" t="s">
        <v>121</v>
      </c>
      <c r="AS2296" s="95" t="s">
        <v>121</v>
      </c>
      <c r="AT2296" s="95" t="s">
        <v>121</v>
      </c>
      <c r="AU2296" s="82" t="s">
        <v>6196</v>
      </c>
      <c r="AV2296" s="297">
        <v>46108</v>
      </c>
      <c r="AW2296" s="75">
        <f>_xlfn.XLOOKUP(D2296,'[1]OPS Loading report'!$E:$E,'[1]OPS Loading report'!$G:$G)</f>
        <v>0</v>
      </c>
      <c r="AX2296" s="75">
        <f>_xlfn.XLOOKUP(D2296,'[1]OPS Loading report'!$E:$E,'[1]OPS Loading report'!$H:$H)</f>
        <v>0</v>
      </c>
      <c r="AY2296" s="85"/>
      <c r="AZ2296" s="271"/>
      <c r="BA2296" s="85"/>
      <c r="BB2296" s="85"/>
      <c r="BC2296" s="85"/>
      <c r="BD2296" s="85"/>
      <c r="BE2296" s="85"/>
      <c r="BF2296" s="85"/>
      <c r="BG2296" s="85"/>
      <c r="BH2296" s="85"/>
      <c r="BI2296" s="85"/>
      <c r="BJ2296" s="85"/>
      <c r="BK2296" s="85"/>
      <c r="BL2296" s="85"/>
      <c r="BM2296" s="85"/>
      <c r="BN2296" s="85"/>
      <c r="BO2296" s="85"/>
      <c r="BP2296" s="85"/>
      <c r="BQ2296" s="85"/>
      <c r="BR2296" s="85"/>
      <c r="BS2296" s="85"/>
      <c r="BT2296" s="75">
        <f>IF(COUNTIF($C$3:C2296, C2296)=1, 1, 0)</f>
        <v>0</v>
      </c>
      <c r="BU2296" s="337" t="s">
        <v>8059</v>
      </c>
      <c r="BV2296" s="340">
        <v>46120</v>
      </c>
      <c r="BW2296" s="85"/>
      <c r="BX2296" s="85"/>
      <c r="BY2296" s="85"/>
      <c r="BZ2296" s="87">
        <f t="shared" si="712"/>
        <v>12</v>
      </c>
      <c r="CA2296" s="85"/>
      <c r="CB2296" s="88">
        <f t="shared" si="713"/>
        <v>15</v>
      </c>
      <c r="CC2296" s="89"/>
      <c r="CE2296" s="87">
        <f t="shared" si="701"/>
        <v>4</v>
      </c>
      <c r="CF2296" s="544">
        <v>14438600</v>
      </c>
      <c r="CG2296" s="544"/>
      <c r="CH2296" s="544">
        <v>14438600</v>
      </c>
      <c r="CI2296" s="85">
        <v>26252</v>
      </c>
      <c r="CJ2296" s="87">
        <f t="shared" si="708"/>
        <v>3</v>
      </c>
      <c r="CK2296" s="87">
        <f t="shared" si="709"/>
        <v>13</v>
      </c>
      <c r="CL2296" s="22" t="s">
        <v>6198</v>
      </c>
      <c r="CM2296" s="22" t="str">
        <f t="shared" si="711"/>
        <v>1C26TAA^00097772</v>
      </c>
    </row>
    <row r="2297" spans="1:91" ht="14.45" customHeight="1" x14ac:dyDescent="0.25">
      <c r="A2297" s="75">
        <f t="shared" si="710"/>
        <v>2295</v>
      </c>
      <c r="B2297" s="265" t="s">
        <v>102</v>
      </c>
      <c r="C2297" s="270" t="s">
        <v>8029</v>
      </c>
      <c r="D2297" s="265">
        <v>145754055</v>
      </c>
      <c r="E2297" s="241"/>
      <c r="F2297" s="231">
        <v>46097</v>
      </c>
      <c r="G2297" s="265" t="s">
        <v>612</v>
      </c>
      <c r="H2297" s="265" t="s">
        <v>2213</v>
      </c>
      <c r="I2297" s="265" t="s">
        <v>105</v>
      </c>
      <c r="J2297" s="265" t="s">
        <v>518</v>
      </c>
      <c r="K2297" s="265" t="s">
        <v>242</v>
      </c>
      <c r="L2297" s="231">
        <v>46125</v>
      </c>
      <c r="M2297" s="265">
        <v>40</v>
      </c>
      <c r="N2297" s="85" t="s">
        <v>8076</v>
      </c>
      <c r="O2297" s="85" t="s">
        <v>8077</v>
      </c>
      <c r="P2297" s="85">
        <v>2830050770</v>
      </c>
      <c r="Q2297" s="231">
        <v>46107</v>
      </c>
      <c r="R2297" s="241">
        <v>1209397089</v>
      </c>
      <c r="S2297" s="241">
        <v>224375991</v>
      </c>
      <c r="T2297" s="231">
        <v>46107</v>
      </c>
      <c r="U2297" s="261">
        <v>16160.083000000001</v>
      </c>
      <c r="V2297" s="261">
        <v>15731.777</v>
      </c>
      <c r="W2297" s="241">
        <v>18</v>
      </c>
      <c r="X2297" s="241">
        <v>0</v>
      </c>
      <c r="Y2297" s="270">
        <v>7267527854</v>
      </c>
      <c r="Z2297" s="241" t="s">
        <v>354</v>
      </c>
      <c r="AA2297" s="85" t="s">
        <v>521</v>
      </c>
      <c r="AB2297" s="265" t="s">
        <v>8016</v>
      </c>
      <c r="AC2297" s="270" t="s">
        <v>8029</v>
      </c>
      <c r="AD2297" s="75" t="s">
        <v>113</v>
      </c>
      <c r="AE2297" s="231">
        <v>46112</v>
      </c>
      <c r="AF2297" s="375">
        <v>46110.291666666664</v>
      </c>
      <c r="AG2297" s="375">
        <v>46108.416666666664</v>
      </c>
      <c r="AH2297" s="375">
        <v>46108.416666666664</v>
      </c>
      <c r="AI2297" s="74">
        <v>46111</v>
      </c>
      <c r="AJ2297" s="74"/>
      <c r="AK2297" s="74">
        <v>46111</v>
      </c>
      <c r="AL2297" s="74">
        <v>46116</v>
      </c>
      <c r="AM2297" s="74"/>
      <c r="AN2297" s="74">
        <v>46116</v>
      </c>
      <c r="AO2297" s="81">
        <f>IF(AH2297&lt;AG2297,IF(AH2297=0,"",AH2297-1),IF(AG2297=0,"",AG2297-1))</f>
        <v>46107.416666666664</v>
      </c>
      <c r="AP2297" s="81">
        <f>IF(AH2297&lt;AG2297,IF(AH2297=0,"",AH2297),IF(AG2297=0,"",AG2297))</f>
        <v>46108.416666666664</v>
      </c>
      <c r="AQ2297" s="81">
        <f>IF(AH2297&lt;AG2297,IF(AH2297=0,"",AH2297),IF(AG2297=0,"",AG2297))</f>
        <v>46108.416666666664</v>
      </c>
      <c r="AR2297" s="81">
        <f>IF(AI2297=0,"",IF(AI2297&lt;AJ2297,AJ2297+1,AI2297+1))</f>
        <v>46112</v>
      </c>
      <c r="AS2297" s="81">
        <f>IF(AI2297=0,"",IF(AE2297=0,IF(AJ2297=0,AI2297+2,AJ2297+2),AE2297+2))</f>
        <v>46114</v>
      </c>
      <c r="AT2297" s="81">
        <f>IF(AI2297=0,"",IF(AI2297&lt;AJ2297,AJ2297+1,AI2297+1))</f>
        <v>46112</v>
      </c>
      <c r="AU2297" s="82" t="s">
        <v>6202</v>
      </c>
      <c r="AV2297" s="297">
        <v>46107</v>
      </c>
      <c r="AW2297" s="85" t="s">
        <v>8078</v>
      </c>
      <c r="AX2297" s="85">
        <v>32710486</v>
      </c>
      <c r="AY2297" s="85"/>
      <c r="AZ2297" s="271"/>
      <c r="BA2297" s="85"/>
      <c r="BB2297" s="85"/>
      <c r="BC2297" s="85"/>
      <c r="BD2297" s="85"/>
      <c r="BE2297" s="85"/>
      <c r="BF2297" s="85"/>
      <c r="BG2297" s="85"/>
      <c r="BH2297" s="85"/>
      <c r="BI2297" s="85"/>
      <c r="BJ2297" s="85"/>
      <c r="BK2297" s="85"/>
      <c r="BL2297" s="85"/>
      <c r="BM2297" s="85"/>
      <c r="BN2297" s="85"/>
      <c r="BO2297" s="85"/>
      <c r="BP2297" s="85"/>
      <c r="BQ2297" s="85"/>
      <c r="BR2297" s="85"/>
      <c r="BS2297" s="85"/>
      <c r="BT2297" s="75">
        <f>IF(COUNTIF($C$3:C2297, C2297)=1, 1, 0)</f>
        <v>0</v>
      </c>
      <c r="BU2297" s="396">
        <v>64569</v>
      </c>
      <c r="BV2297" s="340">
        <v>46113</v>
      </c>
      <c r="BW2297" s="85"/>
      <c r="BX2297" s="85"/>
      <c r="BY2297" s="85"/>
      <c r="BZ2297" s="87">
        <f t="shared" si="712"/>
        <v>12</v>
      </c>
      <c r="CA2297" s="85"/>
      <c r="CB2297" s="88">
        <f t="shared" si="713"/>
        <v>14</v>
      </c>
      <c r="CC2297" s="89"/>
      <c r="CE2297" s="87">
        <f t="shared" si="701"/>
        <v>3</v>
      </c>
      <c r="CF2297" s="397">
        <v>8555625</v>
      </c>
      <c r="CG2297" s="85"/>
      <c r="CH2297" s="397">
        <v>8555625</v>
      </c>
      <c r="CI2297" s="85">
        <v>25325</v>
      </c>
      <c r="CJ2297" s="87">
        <f t="shared" si="708"/>
        <v>3</v>
      </c>
      <c r="CK2297" s="87">
        <f t="shared" si="709"/>
        <v>13</v>
      </c>
      <c r="CL2297" s="22" t="s">
        <v>121</v>
      </c>
      <c r="CM2297" s="22" t="str">
        <f t="shared" si="711"/>
        <v>1C26TAB^64569</v>
      </c>
    </row>
    <row r="2298" spans="1:91" x14ac:dyDescent="0.25">
      <c r="A2298" s="75">
        <f t="shared" si="710"/>
        <v>2296</v>
      </c>
      <c r="B2298" s="265" t="s">
        <v>102</v>
      </c>
      <c r="C2298" s="270">
        <v>235600414279</v>
      </c>
      <c r="D2298" s="265">
        <v>145754076</v>
      </c>
      <c r="E2298" s="241">
        <v>5320008048</v>
      </c>
      <c r="F2298" s="231">
        <v>46097</v>
      </c>
      <c r="G2298" s="265" t="s">
        <v>612</v>
      </c>
      <c r="H2298" s="265" t="s">
        <v>2213</v>
      </c>
      <c r="I2298" s="265" t="s">
        <v>105</v>
      </c>
      <c r="J2298" s="265" t="s">
        <v>518</v>
      </c>
      <c r="K2298" s="265" t="s">
        <v>242</v>
      </c>
      <c r="L2298" s="231">
        <v>46125</v>
      </c>
      <c r="M2298" s="265">
        <v>0</v>
      </c>
      <c r="N2298" s="85" t="s">
        <v>8079</v>
      </c>
      <c r="O2298" s="85" t="s">
        <v>8080</v>
      </c>
      <c r="P2298" s="85">
        <v>2830050564</v>
      </c>
      <c r="Q2298" s="231">
        <v>46104</v>
      </c>
      <c r="R2298" s="241">
        <v>1209395910</v>
      </c>
      <c r="S2298" s="241">
        <v>224355672</v>
      </c>
      <c r="T2298" s="231">
        <v>46104</v>
      </c>
      <c r="U2298" s="261">
        <v>2717.4859999999999</v>
      </c>
      <c r="V2298" s="261">
        <v>2634.2759999999998</v>
      </c>
      <c r="W2298" s="241">
        <v>3</v>
      </c>
      <c r="X2298" s="241">
        <v>0</v>
      </c>
      <c r="Y2298" s="270">
        <v>235600217848</v>
      </c>
      <c r="Z2298" s="241" t="s">
        <v>128</v>
      </c>
      <c r="AA2298" s="85" t="s">
        <v>280</v>
      </c>
      <c r="AB2298" s="265" t="s">
        <v>7896</v>
      </c>
      <c r="AC2298" s="270">
        <v>235600414279</v>
      </c>
      <c r="AD2298" s="75" t="s">
        <v>113</v>
      </c>
      <c r="AE2298" s="231">
        <v>46112</v>
      </c>
      <c r="AF2298" s="375">
        <v>46110.041666666664</v>
      </c>
      <c r="AG2298" s="375">
        <v>46108.5</v>
      </c>
      <c r="AH2298" s="375">
        <v>46108.5</v>
      </c>
      <c r="AI2298" s="74">
        <v>46110</v>
      </c>
      <c r="AJ2298" s="74">
        <v>46111</v>
      </c>
      <c r="AK2298" s="74">
        <v>46111</v>
      </c>
      <c r="AL2298" s="74">
        <v>46119</v>
      </c>
      <c r="AM2298" s="74">
        <v>46121</v>
      </c>
      <c r="AN2298" s="74">
        <v>46122</v>
      </c>
      <c r="AO2298" s="81" t="s">
        <v>121</v>
      </c>
      <c r="AP2298" s="81" t="s">
        <v>121</v>
      </c>
      <c r="AQ2298" s="81" t="s">
        <v>121</v>
      </c>
      <c r="AR2298" s="81" t="s">
        <v>121</v>
      </c>
      <c r="AS2298" s="81" t="s">
        <v>121</v>
      </c>
      <c r="AT2298" s="81" t="s">
        <v>121</v>
      </c>
      <c r="AU2298" s="82" t="s">
        <v>6202</v>
      </c>
      <c r="AV2298" s="297">
        <v>46104</v>
      </c>
      <c r="AW2298" s="85" t="s">
        <v>8081</v>
      </c>
      <c r="AX2298" s="85" t="s">
        <v>8082</v>
      </c>
      <c r="AY2298" s="85"/>
      <c r="AZ2298" s="271"/>
      <c r="BA2298" s="85"/>
      <c r="BB2298" s="85"/>
      <c r="BC2298" s="85"/>
      <c r="BD2298" s="85"/>
      <c r="BE2298" s="85"/>
      <c r="BF2298" s="85"/>
      <c r="BG2298" s="85"/>
      <c r="BH2298" s="85"/>
      <c r="BI2298" s="85"/>
      <c r="BJ2298" s="85"/>
      <c r="BK2298" s="85"/>
      <c r="BL2298" s="85"/>
      <c r="BM2298" s="85"/>
      <c r="BN2298" s="85"/>
      <c r="BO2298" s="85"/>
      <c r="BP2298" s="85"/>
      <c r="BQ2298" s="85"/>
      <c r="BR2298" s="85"/>
      <c r="BS2298" s="85"/>
      <c r="BT2298" s="75">
        <f>IF(COUNTIF($C$3:C2298, C2298)=1, 1, 0)</f>
        <v>0</v>
      </c>
      <c r="BU2298" s="396">
        <v>88851</v>
      </c>
      <c r="BV2298" s="340">
        <v>46112</v>
      </c>
      <c r="BW2298" s="85"/>
      <c r="BX2298" s="85"/>
      <c r="BY2298" s="85"/>
      <c r="BZ2298" s="87">
        <f t="shared" si="712"/>
        <v>12</v>
      </c>
      <c r="CA2298" s="85"/>
      <c r="CB2298" s="88">
        <f t="shared" si="713"/>
        <v>14</v>
      </c>
      <c r="CC2298" s="89"/>
      <c r="CE2298" s="87">
        <f t="shared" si="701"/>
        <v>3</v>
      </c>
      <c r="CF2298" s="85"/>
      <c r="CG2298" s="85"/>
      <c r="CH2298" s="85"/>
      <c r="CI2298" s="85"/>
      <c r="CJ2298" s="87">
        <f t="shared" si="708"/>
        <v>3</v>
      </c>
      <c r="CK2298" s="87">
        <f t="shared" si="709"/>
        <v>13</v>
      </c>
      <c r="CL2298" s="22" t="s">
        <v>121</v>
      </c>
      <c r="CM2298" s="22" t="str">
        <f t="shared" si="711"/>
        <v>1C26TAA^88851</v>
      </c>
    </row>
    <row r="2299" spans="1:91" x14ac:dyDescent="0.25">
      <c r="A2299" s="75">
        <f t="shared" si="710"/>
        <v>2297</v>
      </c>
      <c r="B2299" s="265" t="s">
        <v>102</v>
      </c>
      <c r="C2299" s="270">
        <v>235600414279</v>
      </c>
      <c r="D2299" s="265">
        <v>145754071</v>
      </c>
      <c r="E2299" s="241">
        <v>5320008048</v>
      </c>
      <c r="F2299" s="231">
        <v>46097</v>
      </c>
      <c r="G2299" s="265" t="s">
        <v>612</v>
      </c>
      <c r="H2299" s="265" t="s">
        <v>2213</v>
      </c>
      <c r="I2299" s="265" t="s">
        <v>105</v>
      </c>
      <c r="J2299" s="265" t="s">
        <v>518</v>
      </c>
      <c r="K2299" s="265" t="s">
        <v>242</v>
      </c>
      <c r="L2299" s="231">
        <v>46125</v>
      </c>
      <c r="M2299" s="265">
        <v>40</v>
      </c>
      <c r="N2299" s="85" t="s">
        <v>8079</v>
      </c>
      <c r="O2299" s="85" t="s">
        <v>8080</v>
      </c>
      <c r="P2299" s="85">
        <v>2830050563</v>
      </c>
      <c r="Q2299" s="231">
        <v>46104</v>
      </c>
      <c r="R2299" s="241">
        <v>1209395909</v>
      </c>
      <c r="S2299" s="241">
        <v>224355669</v>
      </c>
      <c r="T2299" s="231">
        <v>46104</v>
      </c>
      <c r="U2299" s="261">
        <v>16225.52</v>
      </c>
      <c r="V2299" s="261">
        <v>15795.478999999999</v>
      </c>
      <c r="W2299" s="241">
        <v>18</v>
      </c>
      <c r="X2299" s="241">
        <v>0</v>
      </c>
      <c r="Y2299" s="270">
        <v>235600217848</v>
      </c>
      <c r="Z2299" s="241" t="s">
        <v>128</v>
      </c>
      <c r="AA2299" s="85" t="s">
        <v>280</v>
      </c>
      <c r="AB2299" s="265" t="s">
        <v>7896</v>
      </c>
      <c r="AC2299" s="270">
        <v>235600414279</v>
      </c>
      <c r="AD2299" s="75" t="s">
        <v>113</v>
      </c>
      <c r="AE2299" s="231">
        <v>46112</v>
      </c>
      <c r="AF2299" s="375">
        <v>46110.041666666664</v>
      </c>
      <c r="AG2299" s="375">
        <v>46108.5</v>
      </c>
      <c r="AH2299" s="375">
        <v>46108.5</v>
      </c>
      <c r="AI2299" s="74">
        <v>46110</v>
      </c>
      <c r="AJ2299" s="74">
        <v>46111</v>
      </c>
      <c r="AK2299" s="74">
        <v>46111</v>
      </c>
      <c r="AL2299" s="74">
        <v>46119</v>
      </c>
      <c r="AM2299" s="74">
        <v>46121</v>
      </c>
      <c r="AN2299" s="74">
        <v>46122</v>
      </c>
      <c r="AO2299" s="81" t="s">
        <v>121</v>
      </c>
      <c r="AP2299" s="81" t="s">
        <v>121</v>
      </c>
      <c r="AQ2299" s="81" t="s">
        <v>121</v>
      </c>
      <c r="AR2299" s="81" t="s">
        <v>121</v>
      </c>
      <c r="AS2299" s="81" t="s">
        <v>121</v>
      </c>
      <c r="AT2299" s="81" t="s">
        <v>121</v>
      </c>
      <c r="AU2299" s="82" t="s">
        <v>6202</v>
      </c>
      <c r="AV2299" s="297">
        <v>46104</v>
      </c>
      <c r="AW2299" s="75">
        <f>_xlfn.XLOOKUP(D2299,'[1]OPS Loading report'!$E:$E,'[1]OPS Loading report'!$G:$G)</f>
        <v>0</v>
      </c>
      <c r="AX2299" s="85">
        <v>0</v>
      </c>
      <c r="AY2299" s="85"/>
      <c r="AZ2299" s="271"/>
      <c r="BA2299" s="85"/>
      <c r="BB2299" s="85"/>
      <c r="BC2299" s="85"/>
      <c r="BD2299" s="85"/>
      <c r="BE2299" s="85"/>
      <c r="BF2299" s="85"/>
      <c r="BG2299" s="85"/>
      <c r="BH2299" s="85"/>
      <c r="BI2299" s="85"/>
      <c r="BJ2299" s="85"/>
      <c r="BK2299" s="85"/>
      <c r="BL2299" s="85"/>
      <c r="BM2299" s="85"/>
      <c r="BN2299" s="85"/>
      <c r="BO2299" s="85"/>
      <c r="BP2299" s="85"/>
      <c r="BQ2299" s="85"/>
      <c r="BR2299" s="85"/>
      <c r="BS2299" s="85"/>
      <c r="BT2299" s="75">
        <f>IF(COUNTIF($C$3:C2299, C2299)=1, 1, 0)</f>
        <v>0</v>
      </c>
      <c r="BU2299" s="396">
        <v>88851</v>
      </c>
      <c r="BV2299" s="340">
        <v>46112</v>
      </c>
      <c r="BW2299" s="85"/>
      <c r="BX2299" s="85"/>
      <c r="BY2299" s="85"/>
      <c r="BZ2299" s="87">
        <f t="shared" si="712"/>
        <v>12</v>
      </c>
      <c r="CA2299" s="85"/>
      <c r="CB2299" s="88">
        <f t="shared" si="713"/>
        <v>14</v>
      </c>
      <c r="CC2299" s="89"/>
      <c r="CE2299" s="87">
        <f t="shared" si="701"/>
        <v>3</v>
      </c>
      <c r="CF2299" s="397">
        <v>18374300</v>
      </c>
      <c r="CG2299" s="85"/>
      <c r="CH2299" s="397">
        <v>18374300</v>
      </c>
      <c r="CI2299" s="85">
        <v>26249</v>
      </c>
      <c r="CJ2299" s="87">
        <f t="shared" si="708"/>
        <v>3</v>
      </c>
      <c r="CK2299" s="87">
        <f t="shared" si="709"/>
        <v>13</v>
      </c>
      <c r="CL2299" s="22" t="s">
        <v>121</v>
      </c>
      <c r="CM2299" s="22" t="str">
        <f t="shared" si="711"/>
        <v>1C26TAA^88851</v>
      </c>
    </row>
    <row r="2300" spans="1:91" x14ac:dyDescent="0.25">
      <c r="A2300" s="75">
        <f t="shared" si="710"/>
        <v>2298</v>
      </c>
      <c r="B2300" s="265" t="s">
        <v>102</v>
      </c>
      <c r="C2300" s="270">
        <v>235600414279</v>
      </c>
      <c r="D2300" s="265">
        <v>145754106</v>
      </c>
      <c r="E2300" s="241">
        <v>5320008051</v>
      </c>
      <c r="F2300" s="231">
        <v>46097</v>
      </c>
      <c r="G2300" s="265" t="s">
        <v>612</v>
      </c>
      <c r="H2300" s="265" t="s">
        <v>2213</v>
      </c>
      <c r="I2300" s="265" t="s">
        <v>105</v>
      </c>
      <c r="J2300" s="265" t="s">
        <v>518</v>
      </c>
      <c r="K2300" s="265" t="s">
        <v>242</v>
      </c>
      <c r="L2300" s="231">
        <v>46125</v>
      </c>
      <c r="M2300" s="265">
        <v>0</v>
      </c>
      <c r="N2300" s="85" t="s">
        <v>8083</v>
      </c>
      <c r="O2300" s="85" t="s">
        <v>8084</v>
      </c>
      <c r="P2300" s="85">
        <v>2830050557</v>
      </c>
      <c r="Q2300" s="231">
        <v>46104</v>
      </c>
      <c r="R2300" s="241">
        <v>1209395896</v>
      </c>
      <c r="S2300" s="241">
        <v>224355676</v>
      </c>
      <c r="T2300" s="231">
        <v>46104</v>
      </c>
      <c r="U2300" s="261">
        <v>2722.05</v>
      </c>
      <c r="V2300" s="261">
        <v>2632.8440000000001</v>
      </c>
      <c r="W2300" s="241">
        <v>3</v>
      </c>
      <c r="X2300" s="241">
        <v>0</v>
      </c>
      <c r="Y2300" s="270">
        <v>235600243083</v>
      </c>
      <c r="Z2300" s="241" t="s">
        <v>128</v>
      </c>
      <c r="AA2300" s="85" t="s">
        <v>280</v>
      </c>
      <c r="AB2300" s="265" t="s">
        <v>7896</v>
      </c>
      <c r="AC2300" s="270">
        <v>235600414279</v>
      </c>
      <c r="AD2300" s="75" t="s">
        <v>113</v>
      </c>
      <c r="AE2300" s="231">
        <v>46112</v>
      </c>
      <c r="AF2300" s="375">
        <v>46110.041666666664</v>
      </c>
      <c r="AG2300" s="375">
        <v>46108.5</v>
      </c>
      <c r="AH2300" s="375">
        <v>46108.5</v>
      </c>
      <c r="AI2300" s="74">
        <v>46110</v>
      </c>
      <c r="AJ2300" s="74">
        <v>46111</v>
      </c>
      <c r="AK2300" s="74">
        <v>46111</v>
      </c>
      <c r="AL2300" s="74">
        <v>46119</v>
      </c>
      <c r="AM2300" s="74">
        <v>46121</v>
      </c>
      <c r="AN2300" s="74">
        <v>46122</v>
      </c>
      <c r="AO2300" s="81" t="s">
        <v>121</v>
      </c>
      <c r="AP2300" s="81" t="s">
        <v>121</v>
      </c>
      <c r="AQ2300" s="81" t="s">
        <v>121</v>
      </c>
      <c r="AR2300" s="81" t="s">
        <v>121</v>
      </c>
      <c r="AS2300" s="81" t="s">
        <v>121</v>
      </c>
      <c r="AT2300" s="81" t="s">
        <v>121</v>
      </c>
      <c r="AU2300" s="82" t="s">
        <v>6202</v>
      </c>
      <c r="AV2300" s="297">
        <v>46104</v>
      </c>
      <c r="AW2300" s="85" t="s">
        <v>8085</v>
      </c>
      <c r="AX2300" s="85" t="s">
        <v>8086</v>
      </c>
      <c r="AY2300" s="85"/>
      <c r="AZ2300" s="271"/>
      <c r="BA2300" s="85"/>
      <c r="BB2300" s="85"/>
      <c r="BC2300" s="85"/>
      <c r="BD2300" s="85"/>
      <c r="BE2300" s="85"/>
      <c r="BF2300" s="85"/>
      <c r="BG2300" s="85"/>
      <c r="BH2300" s="85"/>
      <c r="BI2300" s="85"/>
      <c r="BJ2300" s="85"/>
      <c r="BK2300" s="85"/>
      <c r="BL2300" s="85"/>
      <c r="BM2300" s="85"/>
      <c r="BN2300" s="85"/>
      <c r="BO2300" s="85"/>
      <c r="BP2300" s="85"/>
      <c r="BQ2300" s="85"/>
      <c r="BR2300" s="85"/>
      <c r="BS2300" s="85"/>
      <c r="BT2300" s="75">
        <f>IF(COUNTIF($C$3:C2300, C2300)=1, 1, 0)</f>
        <v>0</v>
      </c>
      <c r="BU2300" s="396">
        <v>88851</v>
      </c>
      <c r="BV2300" s="340">
        <v>46112</v>
      </c>
      <c r="BW2300" s="85"/>
      <c r="BX2300" s="85"/>
      <c r="BY2300" s="85"/>
      <c r="BZ2300" s="87">
        <f t="shared" si="712"/>
        <v>12</v>
      </c>
      <c r="CA2300" s="85"/>
      <c r="CB2300" s="88">
        <f t="shared" si="713"/>
        <v>14</v>
      </c>
      <c r="CC2300" s="89"/>
      <c r="CE2300" s="87">
        <f t="shared" si="701"/>
        <v>3</v>
      </c>
      <c r="CF2300" s="85"/>
      <c r="CG2300" s="85"/>
      <c r="CH2300" s="85"/>
      <c r="CI2300" s="85"/>
      <c r="CJ2300" s="87">
        <f t="shared" si="708"/>
        <v>3</v>
      </c>
      <c r="CK2300" s="87">
        <f t="shared" si="709"/>
        <v>13</v>
      </c>
      <c r="CL2300" s="22" t="s">
        <v>121</v>
      </c>
      <c r="CM2300" s="22" t="str">
        <f t="shared" si="711"/>
        <v>1C26TAA^88851</v>
      </c>
    </row>
    <row r="2301" spans="1:91" x14ac:dyDescent="0.25">
      <c r="A2301" s="75">
        <f t="shared" si="710"/>
        <v>2299</v>
      </c>
      <c r="B2301" s="265" t="s">
        <v>102</v>
      </c>
      <c r="C2301" s="270">
        <v>235600414279</v>
      </c>
      <c r="D2301" s="265">
        <v>145754103</v>
      </c>
      <c r="E2301" s="241">
        <v>5320008051</v>
      </c>
      <c r="F2301" s="231">
        <v>46097</v>
      </c>
      <c r="G2301" s="265" t="s">
        <v>612</v>
      </c>
      <c r="H2301" s="265" t="s">
        <v>2213</v>
      </c>
      <c r="I2301" s="265" t="s">
        <v>105</v>
      </c>
      <c r="J2301" s="265" t="s">
        <v>518</v>
      </c>
      <c r="K2301" s="265" t="s">
        <v>242</v>
      </c>
      <c r="L2301" s="231">
        <v>46125</v>
      </c>
      <c r="M2301" s="265">
        <v>40</v>
      </c>
      <c r="N2301" s="85" t="s">
        <v>8083</v>
      </c>
      <c r="O2301" s="85" t="s">
        <v>8084</v>
      </c>
      <c r="P2301" s="85">
        <v>2830050556</v>
      </c>
      <c r="Q2301" s="231">
        <v>46104</v>
      </c>
      <c r="R2301" s="241">
        <v>1209395895</v>
      </c>
      <c r="S2301" s="241">
        <v>224355675</v>
      </c>
      <c r="T2301" s="231">
        <v>46104</v>
      </c>
      <c r="U2301" s="261">
        <v>15850.763000000001</v>
      </c>
      <c r="V2301" s="261">
        <v>15430.66</v>
      </c>
      <c r="W2301" s="241">
        <v>18</v>
      </c>
      <c r="X2301" s="241">
        <v>0</v>
      </c>
      <c r="Y2301" s="270">
        <v>235600243083</v>
      </c>
      <c r="Z2301" s="241" t="s">
        <v>128</v>
      </c>
      <c r="AA2301" s="85" t="s">
        <v>280</v>
      </c>
      <c r="AB2301" s="265" t="s">
        <v>7896</v>
      </c>
      <c r="AC2301" s="270">
        <v>235600414279</v>
      </c>
      <c r="AD2301" s="75" t="s">
        <v>113</v>
      </c>
      <c r="AE2301" s="231">
        <v>46112</v>
      </c>
      <c r="AF2301" s="375">
        <v>46110.041666666664</v>
      </c>
      <c r="AG2301" s="375">
        <v>46108.5</v>
      </c>
      <c r="AH2301" s="375">
        <v>46108.5</v>
      </c>
      <c r="AI2301" s="74">
        <v>46110</v>
      </c>
      <c r="AJ2301" s="74">
        <v>46111</v>
      </c>
      <c r="AK2301" s="74">
        <v>46111</v>
      </c>
      <c r="AL2301" s="74">
        <v>46119</v>
      </c>
      <c r="AM2301" s="74">
        <v>46121</v>
      </c>
      <c r="AN2301" s="74">
        <v>46122</v>
      </c>
      <c r="AO2301" s="81" t="s">
        <v>121</v>
      </c>
      <c r="AP2301" s="81" t="s">
        <v>121</v>
      </c>
      <c r="AQ2301" s="81" t="s">
        <v>121</v>
      </c>
      <c r="AR2301" s="81" t="s">
        <v>121</v>
      </c>
      <c r="AS2301" s="81" t="s">
        <v>121</v>
      </c>
      <c r="AT2301" s="81" t="s">
        <v>121</v>
      </c>
      <c r="AU2301" s="82" t="s">
        <v>6202</v>
      </c>
      <c r="AV2301" s="297">
        <v>46104</v>
      </c>
      <c r="AW2301" s="75">
        <f>_xlfn.XLOOKUP(D2301,'[1]OPS Loading report'!$E:$E,'[1]OPS Loading report'!$G:$G)</f>
        <v>0</v>
      </c>
      <c r="AX2301" s="85">
        <v>0</v>
      </c>
      <c r="AY2301" s="85"/>
      <c r="AZ2301" s="271"/>
      <c r="BA2301" s="85"/>
      <c r="BB2301" s="85"/>
      <c r="BC2301" s="85"/>
      <c r="BD2301" s="85"/>
      <c r="BE2301" s="85"/>
      <c r="BF2301" s="85"/>
      <c r="BG2301" s="85"/>
      <c r="BH2301" s="85"/>
      <c r="BI2301" s="85"/>
      <c r="BJ2301" s="85"/>
      <c r="BK2301" s="85"/>
      <c r="BL2301" s="85"/>
      <c r="BM2301" s="85"/>
      <c r="BN2301" s="85"/>
      <c r="BO2301" s="85"/>
      <c r="BP2301" s="85"/>
      <c r="BQ2301" s="85"/>
      <c r="BR2301" s="85"/>
      <c r="BS2301" s="85"/>
      <c r="BT2301" s="75">
        <f>IF(COUNTIF($C$3:C2301, C2301)=1, 1, 0)</f>
        <v>0</v>
      </c>
      <c r="BU2301" s="396">
        <v>88851</v>
      </c>
      <c r="BV2301" s="340">
        <v>46112</v>
      </c>
      <c r="BW2301" s="85"/>
      <c r="BX2301" s="85"/>
      <c r="BY2301" s="85"/>
      <c r="BZ2301" s="87">
        <f t="shared" si="712"/>
        <v>12</v>
      </c>
      <c r="CA2301" s="85"/>
      <c r="CB2301" s="88">
        <f t="shared" si="713"/>
        <v>14</v>
      </c>
      <c r="CC2301" s="89"/>
      <c r="CE2301" s="87">
        <f t="shared" si="701"/>
        <v>3</v>
      </c>
      <c r="CF2301" s="397">
        <v>18374300</v>
      </c>
      <c r="CG2301" s="85"/>
      <c r="CH2301" s="397">
        <v>18374300</v>
      </c>
      <c r="CI2301" s="85">
        <v>26249</v>
      </c>
      <c r="CJ2301" s="87">
        <f t="shared" si="708"/>
        <v>3</v>
      </c>
      <c r="CK2301" s="87">
        <f t="shared" si="709"/>
        <v>13</v>
      </c>
      <c r="CL2301" s="22" t="s">
        <v>121</v>
      </c>
      <c r="CM2301" s="22" t="str">
        <f t="shared" si="711"/>
        <v>1C26TAA^88851</v>
      </c>
    </row>
    <row r="2302" spans="1:91" x14ac:dyDescent="0.25">
      <c r="A2302" s="75">
        <f t="shared" si="710"/>
        <v>2300</v>
      </c>
      <c r="B2302" s="265" t="s">
        <v>102</v>
      </c>
      <c r="C2302" s="270">
        <v>235600243092</v>
      </c>
      <c r="D2302" s="265">
        <v>145754113</v>
      </c>
      <c r="E2302" s="241">
        <v>5320008052</v>
      </c>
      <c r="F2302" s="231">
        <v>46097</v>
      </c>
      <c r="G2302" s="265" t="s">
        <v>612</v>
      </c>
      <c r="H2302" s="265" t="s">
        <v>2213</v>
      </c>
      <c r="I2302" s="265" t="s">
        <v>105</v>
      </c>
      <c r="J2302" s="265" t="s">
        <v>518</v>
      </c>
      <c r="K2302" s="265" t="s">
        <v>242</v>
      </c>
      <c r="L2302" s="231">
        <v>46125</v>
      </c>
      <c r="M2302" s="265">
        <v>0</v>
      </c>
      <c r="N2302" s="85" t="s">
        <v>8087</v>
      </c>
      <c r="O2302" s="85" t="s">
        <v>8088</v>
      </c>
      <c r="P2302" s="85">
        <v>2830050566</v>
      </c>
      <c r="Q2302" s="231">
        <v>46104</v>
      </c>
      <c r="R2302" s="241">
        <v>1209395913</v>
      </c>
      <c r="S2302" s="241">
        <v>224355683</v>
      </c>
      <c r="T2302" s="231">
        <v>46104</v>
      </c>
      <c r="U2302" s="261">
        <v>1814.904</v>
      </c>
      <c r="V2302" s="261">
        <v>1759.296</v>
      </c>
      <c r="W2302" s="241">
        <v>2</v>
      </c>
      <c r="X2302" s="241">
        <v>0</v>
      </c>
      <c r="Y2302" s="270">
        <v>235600243092</v>
      </c>
      <c r="Z2302" s="241" t="s">
        <v>128</v>
      </c>
      <c r="AA2302" s="85" t="s">
        <v>280</v>
      </c>
      <c r="AB2302" s="265" t="s">
        <v>7896</v>
      </c>
      <c r="AC2302" s="270">
        <v>235600243092</v>
      </c>
      <c r="AD2302" s="75" t="s">
        <v>113</v>
      </c>
      <c r="AE2302" s="231">
        <v>46112</v>
      </c>
      <c r="AF2302" s="375">
        <v>46110.041666666664</v>
      </c>
      <c r="AG2302" s="375">
        <v>46108.5</v>
      </c>
      <c r="AH2302" s="375">
        <v>46108.5</v>
      </c>
      <c r="AI2302" s="74">
        <v>46110</v>
      </c>
      <c r="AJ2302" s="74">
        <v>46111</v>
      </c>
      <c r="AK2302" s="74">
        <v>46111</v>
      </c>
      <c r="AL2302" s="74">
        <v>46119</v>
      </c>
      <c r="AM2302" s="74">
        <v>46121</v>
      </c>
      <c r="AN2302" s="74">
        <v>46122</v>
      </c>
      <c r="AO2302" s="81" t="s">
        <v>121</v>
      </c>
      <c r="AP2302" s="81" t="s">
        <v>121</v>
      </c>
      <c r="AQ2302" s="81" t="s">
        <v>121</v>
      </c>
      <c r="AR2302" s="81" t="s">
        <v>121</v>
      </c>
      <c r="AS2302" s="81" t="s">
        <v>121</v>
      </c>
      <c r="AT2302" s="81" t="s">
        <v>121</v>
      </c>
      <c r="AU2302" s="82" t="s">
        <v>6202</v>
      </c>
      <c r="AV2302" s="297">
        <v>46104</v>
      </c>
      <c r="AW2302" s="85" t="s">
        <v>8089</v>
      </c>
      <c r="AX2302" s="85" t="s">
        <v>8090</v>
      </c>
      <c r="AY2302" s="85"/>
      <c r="AZ2302" s="271"/>
      <c r="BA2302" s="85"/>
      <c r="BB2302" s="85"/>
      <c r="BC2302" s="85"/>
      <c r="BD2302" s="85"/>
      <c r="BE2302" s="85"/>
      <c r="BF2302" s="85"/>
      <c r="BG2302" s="85"/>
      <c r="BH2302" s="85"/>
      <c r="BI2302" s="85"/>
      <c r="BJ2302" s="85"/>
      <c r="BK2302" s="85"/>
      <c r="BL2302" s="85"/>
      <c r="BM2302" s="85"/>
      <c r="BN2302" s="85"/>
      <c r="BO2302" s="85"/>
      <c r="BP2302" s="85"/>
      <c r="BQ2302" s="85"/>
      <c r="BR2302" s="85"/>
      <c r="BS2302" s="85"/>
      <c r="BT2302" s="75">
        <f>IF(COUNTIF($C$3:C2302, C2302)=1, 1, 0)</f>
        <v>1</v>
      </c>
      <c r="BU2302" s="396">
        <v>88875</v>
      </c>
      <c r="BV2302" s="340">
        <v>46112</v>
      </c>
      <c r="BW2302" s="85"/>
      <c r="BX2302" s="85"/>
      <c r="BY2302" s="85"/>
      <c r="BZ2302" s="87">
        <f t="shared" si="712"/>
        <v>12</v>
      </c>
      <c r="CA2302" s="85"/>
      <c r="CB2302" s="88">
        <f t="shared" si="713"/>
        <v>14</v>
      </c>
      <c r="CC2302" s="89"/>
      <c r="CE2302" s="87">
        <f t="shared" ref="CE2302:CE2365" si="714">IF(AD2302="Sea waybill", IF(AK2302&lt;&gt;0, MONTH(AK2302), IF(AJ2302&gt;AI2302, MONTH(AJ2302), MONTH(AI2302))),"")</f>
        <v>3</v>
      </c>
      <c r="CF2302" s="85"/>
      <c r="CG2302" s="85"/>
      <c r="CH2302" s="85"/>
      <c r="CI2302" s="85"/>
      <c r="CJ2302" s="87">
        <f t="shared" si="708"/>
        <v>3</v>
      </c>
      <c r="CK2302" s="87">
        <f t="shared" si="709"/>
        <v>13</v>
      </c>
      <c r="CL2302" s="22" t="s">
        <v>121</v>
      </c>
      <c r="CM2302" s="22" t="str">
        <f t="shared" si="711"/>
        <v>1C26TAA^88875</v>
      </c>
    </row>
    <row r="2303" spans="1:91" x14ac:dyDescent="0.25">
      <c r="A2303" s="75">
        <f t="shared" si="710"/>
        <v>2301</v>
      </c>
      <c r="B2303" s="265" t="s">
        <v>102</v>
      </c>
      <c r="C2303" s="270">
        <v>235600243092</v>
      </c>
      <c r="D2303" s="265">
        <v>145754110</v>
      </c>
      <c r="E2303" s="241">
        <v>5320008052</v>
      </c>
      <c r="F2303" s="231">
        <v>46097</v>
      </c>
      <c r="G2303" s="265" t="s">
        <v>612</v>
      </c>
      <c r="H2303" s="265" t="s">
        <v>2213</v>
      </c>
      <c r="I2303" s="265" t="s">
        <v>105</v>
      </c>
      <c r="J2303" s="265" t="s">
        <v>518</v>
      </c>
      <c r="K2303" s="265" t="s">
        <v>242</v>
      </c>
      <c r="L2303" s="231">
        <v>46125</v>
      </c>
      <c r="M2303" s="265">
        <v>40</v>
      </c>
      <c r="N2303" s="85" t="s">
        <v>8087</v>
      </c>
      <c r="O2303" s="85" t="s">
        <v>8088</v>
      </c>
      <c r="P2303" s="85">
        <v>2830050565</v>
      </c>
      <c r="Q2303" s="231">
        <v>46104</v>
      </c>
      <c r="R2303" s="241">
        <v>1209395912</v>
      </c>
      <c r="S2303" s="241">
        <v>224355680</v>
      </c>
      <c r="T2303" s="231">
        <v>46104</v>
      </c>
      <c r="U2303" s="261">
        <v>16860.670999999998</v>
      </c>
      <c r="V2303" s="261">
        <v>16413.794999999998</v>
      </c>
      <c r="W2303" s="241">
        <v>19</v>
      </c>
      <c r="X2303" s="241">
        <v>0</v>
      </c>
      <c r="Y2303" s="270">
        <v>235600243092</v>
      </c>
      <c r="Z2303" s="241" t="s">
        <v>128</v>
      </c>
      <c r="AA2303" s="85" t="s">
        <v>280</v>
      </c>
      <c r="AB2303" s="265" t="s">
        <v>7896</v>
      </c>
      <c r="AC2303" s="270">
        <v>235600243092</v>
      </c>
      <c r="AD2303" s="75" t="s">
        <v>113</v>
      </c>
      <c r="AE2303" s="231">
        <v>46112</v>
      </c>
      <c r="AF2303" s="375">
        <v>46110.041666666664</v>
      </c>
      <c r="AG2303" s="375">
        <v>46108.5</v>
      </c>
      <c r="AH2303" s="375">
        <v>46108.5</v>
      </c>
      <c r="AI2303" s="74">
        <v>46110</v>
      </c>
      <c r="AJ2303" s="74">
        <v>46111</v>
      </c>
      <c r="AK2303" s="74">
        <v>46111</v>
      </c>
      <c r="AL2303" s="74">
        <v>46119</v>
      </c>
      <c r="AM2303" s="74">
        <v>46121</v>
      </c>
      <c r="AN2303" s="74">
        <v>46122</v>
      </c>
      <c r="AO2303" s="81" t="s">
        <v>121</v>
      </c>
      <c r="AP2303" s="81" t="s">
        <v>121</v>
      </c>
      <c r="AQ2303" s="81" t="s">
        <v>121</v>
      </c>
      <c r="AR2303" s="81" t="s">
        <v>121</v>
      </c>
      <c r="AS2303" s="81" t="s">
        <v>121</v>
      </c>
      <c r="AT2303" s="81" t="s">
        <v>121</v>
      </c>
      <c r="AU2303" s="82" t="s">
        <v>6202</v>
      </c>
      <c r="AV2303" s="297">
        <v>46104</v>
      </c>
      <c r="AW2303" s="75">
        <f>_xlfn.XLOOKUP(D2303,'[1]OPS Loading report'!$E:$E,'[1]OPS Loading report'!$G:$G)</f>
        <v>0</v>
      </c>
      <c r="AX2303" s="85">
        <v>0</v>
      </c>
      <c r="AY2303" s="85"/>
      <c r="AZ2303" s="271"/>
      <c r="BA2303" s="85"/>
      <c r="BB2303" s="85"/>
      <c r="BC2303" s="85"/>
      <c r="BD2303" s="85"/>
      <c r="BE2303" s="85"/>
      <c r="BF2303" s="85"/>
      <c r="BG2303" s="85"/>
      <c r="BH2303" s="85"/>
      <c r="BI2303" s="85"/>
      <c r="BJ2303" s="85"/>
      <c r="BK2303" s="85"/>
      <c r="BL2303" s="85"/>
      <c r="BM2303" s="85"/>
      <c r="BN2303" s="85"/>
      <c r="BO2303" s="85"/>
      <c r="BP2303" s="85"/>
      <c r="BQ2303" s="85"/>
      <c r="BR2303" s="85"/>
      <c r="BS2303" s="85"/>
      <c r="BT2303" s="75">
        <f>IF(COUNTIF($C$3:C2303, C2303)=1, 1, 0)</f>
        <v>0</v>
      </c>
      <c r="BU2303" s="396">
        <v>88875</v>
      </c>
      <c r="BV2303" s="340">
        <v>46112</v>
      </c>
      <c r="BW2303" s="85"/>
      <c r="BX2303" s="85"/>
      <c r="BY2303" s="85"/>
      <c r="BZ2303" s="87">
        <f t="shared" si="712"/>
        <v>12</v>
      </c>
      <c r="CA2303" s="85"/>
      <c r="CB2303" s="88">
        <f t="shared" si="713"/>
        <v>14</v>
      </c>
      <c r="CC2303" s="89"/>
      <c r="CE2303" s="87">
        <f t="shared" si="714"/>
        <v>3</v>
      </c>
      <c r="CF2303" s="397">
        <v>18374300</v>
      </c>
      <c r="CG2303" s="85"/>
      <c r="CH2303" s="397">
        <v>18374300</v>
      </c>
      <c r="CI2303" s="85">
        <v>26249</v>
      </c>
      <c r="CJ2303" s="87">
        <f t="shared" si="708"/>
        <v>3</v>
      </c>
      <c r="CK2303" s="87">
        <f t="shared" si="709"/>
        <v>13</v>
      </c>
      <c r="CL2303" s="22" t="s">
        <v>121</v>
      </c>
      <c r="CM2303" s="22" t="str">
        <f t="shared" si="711"/>
        <v>1C26TAA^88875</v>
      </c>
    </row>
    <row r="2304" spans="1:91" x14ac:dyDescent="0.25">
      <c r="A2304" s="75">
        <f t="shared" si="710"/>
        <v>2302</v>
      </c>
      <c r="B2304" s="265" t="s">
        <v>102</v>
      </c>
      <c r="C2304" s="270">
        <v>235600243092</v>
      </c>
      <c r="D2304" s="265">
        <v>145754121</v>
      </c>
      <c r="E2304" s="241">
        <v>5320008053</v>
      </c>
      <c r="F2304" s="231">
        <v>46097</v>
      </c>
      <c r="G2304" s="265" t="s">
        <v>612</v>
      </c>
      <c r="H2304" s="265" t="s">
        <v>2213</v>
      </c>
      <c r="I2304" s="265" t="s">
        <v>105</v>
      </c>
      <c r="J2304" s="265" t="s">
        <v>518</v>
      </c>
      <c r="K2304" s="265" t="s">
        <v>242</v>
      </c>
      <c r="L2304" s="231">
        <v>46125</v>
      </c>
      <c r="M2304" s="265">
        <v>0</v>
      </c>
      <c r="N2304" s="85" t="s">
        <v>8091</v>
      </c>
      <c r="O2304" s="85" t="s">
        <v>8092</v>
      </c>
      <c r="P2304" s="85">
        <v>2830050561</v>
      </c>
      <c r="Q2304" s="231">
        <v>46104</v>
      </c>
      <c r="R2304" s="241">
        <v>1209395905</v>
      </c>
      <c r="S2304" s="241">
        <v>224355773</v>
      </c>
      <c r="T2304" s="231">
        <v>46104</v>
      </c>
      <c r="U2304" s="261">
        <v>1786.4949999999999</v>
      </c>
      <c r="V2304" s="261">
        <v>1731.7439999999999</v>
      </c>
      <c r="W2304" s="241">
        <v>2</v>
      </c>
      <c r="X2304" s="241">
        <v>0</v>
      </c>
      <c r="Y2304" s="270">
        <v>235600243105</v>
      </c>
      <c r="Z2304" s="241" t="s">
        <v>128</v>
      </c>
      <c r="AA2304" s="85" t="s">
        <v>280</v>
      </c>
      <c r="AB2304" s="265" t="s">
        <v>7896</v>
      </c>
      <c r="AC2304" s="270">
        <v>235600243092</v>
      </c>
      <c r="AD2304" s="75" t="s">
        <v>113</v>
      </c>
      <c r="AE2304" s="231">
        <v>46112</v>
      </c>
      <c r="AF2304" s="375">
        <v>46110.041666666664</v>
      </c>
      <c r="AG2304" s="375">
        <v>46108.5</v>
      </c>
      <c r="AH2304" s="375">
        <v>46108.5</v>
      </c>
      <c r="AI2304" s="74">
        <v>46110</v>
      </c>
      <c r="AJ2304" s="74">
        <v>46111</v>
      </c>
      <c r="AK2304" s="74">
        <v>46111</v>
      </c>
      <c r="AL2304" s="74">
        <v>46119</v>
      </c>
      <c r="AM2304" s="74">
        <v>46121</v>
      </c>
      <c r="AN2304" s="74">
        <v>46122</v>
      </c>
      <c r="AO2304" s="81" t="s">
        <v>121</v>
      </c>
      <c r="AP2304" s="81" t="s">
        <v>121</v>
      </c>
      <c r="AQ2304" s="81" t="s">
        <v>121</v>
      </c>
      <c r="AR2304" s="81" t="s">
        <v>121</v>
      </c>
      <c r="AS2304" s="81" t="s">
        <v>121</v>
      </c>
      <c r="AT2304" s="81" t="s">
        <v>121</v>
      </c>
      <c r="AU2304" s="82" t="s">
        <v>6202</v>
      </c>
      <c r="AV2304" s="297">
        <v>46104</v>
      </c>
      <c r="AW2304" s="85" t="s">
        <v>8093</v>
      </c>
      <c r="AX2304" s="85" t="s">
        <v>8094</v>
      </c>
      <c r="AY2304" s="85"/>
      <c r="AZ2304" s="271"/>
      <c r="BA2304" s="85"/>
      <c r="BB2304" s="85"/>
      <c r="BC2304" s="85"/>
      <c r="BD2304" s="85"/>
      <c r="BE2304" s="85"/>
      <c r="BF2304" s="85"/>
      <c r="BG2304" s="85"/>
      <c r="BH2304" s="85"/>
      <c r="BI2304" s="85"/>
      <c r="BJ2304" s="85"/>
      <c r="BK2304" s="85"/>
      <c r="BL2304" s="85"/>
      <c r="BM2304" s="85"/>
      <c r="BN2304" s="85"/>
      <c r="BO2304" s="85"/>
      <c r="BP2304" s="85"/>
      <c r="BQ2304" s="85"/>
      <c r="BR2304" s="85"/>
      <c r="BS2304" s="85"/>
      <c r="BT2304" s="75">
        <f>IF(COUNTIF($C$3:C2304, C2304)=1, 1, 0)</f>
        <v>0</v>
      </c>
      <c r="BU2304" s="396">
        <v>88875</v>
      </c>
      <c r="BV2304" s="340">
        <v>46112</v>
      </c>
      <c r="BW2304" s="85"/>
      <c r="BX2304" s="85"/>
      <c r="BY2304" s="85"/>
      <c r="BZ2304" s="87">
        <f t="shared" si="712"/>
        <v>12</v>
      </c>
      <c r="CA2304" s="85"/>
      <c r="CB2304" s="88">
        <f t="shared" si="713"/>
        <v>14</v>
      </c>
      <c r="CC2304" s="89"/>
      <c r="CE2304" s="87">
        <f t="shared" si="714"/>
        <v>3</v>
      </c>
      <c r="CF2304" s="85"/>
      <c r="CG2304" s="85"/>
      <c r="CH2304" s="85"/>
      <c r="CI2304" s="85"/>
      <c r="CJ2304" s="87">
        <f t="shared" si="708"/>
        <v>3</v>
      </c>
      <c r="CK2304" s="87">
        <f t="shared" si="709"/>
        <v>13</v>
      </c>
      <c r="CL2304" s="22" t="s">
        <v>121</v>
      </c>
      <c r="CM2304" s="22" t="str">
        <f t="shared" si="711"/>
        <v>1C26TAA^88875</v>
      </c>
    </row>
    <row r="2305" spans="1:91" x14ac:dyDescent="0.25">
      <c r="A2305" s="75">
        <f t="shared" si="710"/>
        <v>2303</v>
      </c>
      <c r="B2305" s="265" t="s">
        <v>102</v>
      </c>
      <c r="C2305" s="270">
        <v>235600243092</v>
      </c>
      <c r="D2305" s="265">
        <v>145754117</v>
      </c>
      <c r="E2305" s="241">
        <v>5320008053</v>
      </c>
      <c r="F2305" s="231">
        <v>46097</v>
      </c>
      <c r="G2305" s="265" t="s">
        <v>612</v>
      </c>
      <c r="H2305" s="265" t="s">
        <v>2213</v>
      </c>
      <c r="I2305" s="265" t="s">
        <v>105</v>
      </c>
      <c r="J2305" s="265" t="s">
        <v>518</v>
      </c>
      <c r="K2305" s="265" t="s">
        <v>242</v>
      </c>
      <c r="L2305" s="231">
        <v>46125</v>
      </c>
      <c r="M2305" s="265">
        <v>40</v>
      </c>
      <c r="N2305" s="85" t="s">
        <v>8091</v>
      </c>
      <c r="O2305" s="85" t="s">
        <v>8092</v>
      </c>
      <c r="P2305" s="85">
        <v>2830050560</v>
      </c>
      <c r="Q2305" s="231">
        <v>46104</v>
      </c>
      <c r="R2305" s="241">
        <v>1209395903</v>
      </c>
      <c r="S2305" s="241">
        <v>224355772</v>
      </c>
      <c r="T2305" s="231">
        <v>46104</v>
      </c>
      <c r="U2305" s="261">
        <v>16833.945</v>
      </c>
      <c r="V2305" s="261">
        <v>16387.777999999998</v>
      </c>
      <c r="W2305" s="241">
        <v>19</v>
      </c>
      <c r="X2305" s="241">
        <v>0</v>
      </c>
      <c r="Y2305" s="270">
        <v>235600243105</v>
      </c>
      <c r="Z2305" s="241" t="s">
        <v>128</v>
      </c>
      <c r="AA2305" s="85" t="s">
        <v>280</v>
      </c>
      <c r="AB2305" s="265" t="s">
        <v>7896</v>
      </c>
      <c r="AC2305" s="270">
        <v>235600243092</v>
      </c>
      <c r="AD2305" s="75" t="s">
        <v>113</v>
      </c>
      <c r="AE2305" s="231">
        <v>46112</v>
      </c>
      <c r="AF2305" s="375">
        <v>46110.041666666664</v>
      </c>
      <c r="AG2305" s="375">
        <v>46108.5</v>
      </c>
      <c r="AH2305" s="375">
        <v>46108.5</v>
      </c>
      <c r="AI2305" s="74">
        <v>46110</v>
      </c>
      <c r="AJ2305" s="74">
        <v>46111</v>
      </c>
      <c r="AK2305" s="74">
        <v>46111</v>
      </c>
      <c r="AL2305" s="74">
        <v>46119</v>
      </c>
      <c r="AM2305" s="74">
        <v>46121</v>
      </c>
      <c r="AN2305" s="74">
        <v>46122</v>
      </c>
      <c r="AO2305" s="81" t="s">
        <v>121</v>
      </c>
      <c r="AP2305" s="81" t="s">
        <v>121</v>
      </c>
      <c r="AQ2305" s="81" t="s">
        <v>121</v>
      </c>
      <c r="AR2305" s="81" t="s">
        <v>121</v>
      </c>
      <c r="AS2305" s="81" t="s">
        <v>121</v>
      </c>
      <c r="AT2305" s="81" t="s">
        <v>121</v>
      </c>
      <c r="AU2305" s="82" t="s">
        <v>6202</v>
      </c>
      <c r="AV2305" s="297">
        <v>46104</v>
      </c>
      <c r="AW2305" s="75">
        <f>_xlfn.XLOOKUP(D2305,'[1]OPS Loading report'!$E:$E,'[1]OPS Loading report'!$G:$G)</f>
        <v>0</v>
      </c>
      <c r="AX2305" s="85">
        <v>0</v>
      </c>
      <c r="AY2305" s="85"/>
      <c r="AZ2305" s="271"/>
      <c r="BA2305" s="85"/>
      <c r="BB2305" s="85"/>
      <c r="BC2305" s="85"/>
      <c r="BD2305" s="85"/>
      <c r="BE2305" s="85"/>
      <c r="BF2305" s="85"/>
      <c r="BG2305" s="85"/>
      <c r="BH2305" s="85"/>
      <c r="BI2305" s="85"/>
      <c r="BJ2305" s="85"/>
      <c r="BK2305" s="85"/>
      <c r="BL2305" s="85"/>
      <c r="BM2305" s="85"/>
      <c r="BN2305" s="85"/>
      <c r="BO2305" s="85"/>
      <c r="BP2305" s="85"/>
      <c r="BQ2305" s="85"/>
      <c r="BR2305" s="85"/>
      <c r="BS2305" s="85"/>
      <c r="BT2305" s="75">
        <f>IF(COUNTIF($C$3:C2305, C2305)=1, 1, 0)</f>
        <v>0</v>
      </c>
      <c r="BU2305" s="396">
        <v>88875</v>
      </c>
      <c r="BV2305" s="340">
        <v>46112</v>
      </c>
      <c r="BW2305" s="85"/>
      <c r="BX2305" s="85"/>
      <c r="BY2305" s="85"/>
      <c r="BZ2305" s="87">
        <f t="shared" si="712"/>
        <v>12</v>
      </c>
      <c r="CA2305" s="85"/>
      <c r="CB2305" s="88">
        <f t="shared" si="713"/>
        <v>14</v>
      </c>
      <c r="CC2305" s="89"/>
      <c r="CE2305" s="87">
        <f t="shared" si="714"/>
        <v>3</v>
      </c>
      <c r="CF2305" s="397">
        <v>18374300</v>
      </c>
      <c r="CG2305" s="85"/>
      <c r="CH2305" s="397">
        <v>18374300</v>
      </c>
      <c r="CI2305" s="85">
        <v>26249</v>
      </c>
      <c r="CJ2305" s="87">
        <f t="shared" si="708"/>
        <v>3</v>
      </c>
      <c r="CK2305" s="87">
        <f t="shared" si="709"/>
        <v>13</v>
      </c>
      <c r="CL2305" s="22" t="s">
        <v>121</v>
      </c>
      <c r="CM2305" s="22" t="str">
        <f t="shared" si="711"/>
        <v>1C26TAA^88875</v>
      </c>
    </row>
    <row r="2306" spans="1:91" x14ac:dyDescent="0.25">
      <c r="A2306" s="75">
        <f t="shared" si="710"/>
        <v>2304</v>
      </c>
      <c r="B2306" s="265" t="s">
        <v>102</v>
      </c>
      <c r="C2306" s="270">
        <v>235600243092</v>
      </c>
      <c r="D2306" s="265">
        <v>145754130</v>
      </c>
      <c r="E2306" s="241">
        <v>5320008054</v>
      </c>
      <c r="F2306" s="231">
        <v>46097</v>
      </c>
      <c r="G2306" s="265" t="s">
        <v>612</v>
      </c>
      <c r="H2306" s="265" t="s">
        <v>2213</v>
      </c>
      <c r="I2306" s="265" t="s">
        <v>105</v>
      </c>
      <c r="J2306" s="265" t="s">
        <v>518</v>
      </c>
      <c r="K2306" s="265" t="s">
        <v>242</v>
      </c>
      <c r="L2306" s="231">
        <v>46125</v>
      </c>
      <c r="M2306" s="265">
        <v>0</v>
      </c>
      <c r="N2306" s="85" t="s">
        <v>8095</v>
      </c>
      <c r="O2306" s="85" t="s">
        <v>8096</v>
      </c>
      <c r="P2306" s="85">
        <v>2830050582</v>
      </c>
      <c r="Q2306" s="231">
        <v>46104</v>
      </c>
      <c r="R2306" s="241">
        <v>1209395962</v>
      </c>
      <c r="S2306" s="241">
        <v>224355778</v>
      </c>
      <c r="T2306" s="231">
        <v>46104</v>
      </c>
      <c r="U2306" s="261">
        <v>2469.8359999999998</v>
      </c>
      <c r="V2306" s="261">
        <v>2394.1640000000002</v>
      </c>
      <c r="W2306" s="241">
        <v>3</v>
      </c>
      <c r="X2306" s="241">
        <v>0</v>
      </c>
      <c r="Y2306" s="270">
        <v>235600243113</v>
      </c>
      <c r="Z2306" s="241" t="s">
        <v>128</v>
      </c>
      <c r="AA2306" s="85" t="s">
        <v>280</v>
      </c>
      <c r="AB2306" s="265" t="s">
        <v>7896</v>
      </c>
      <c r="AC2306" s="270">
        <v>235600243092</v>
      </c>
      <c r="AD2306" s="75" t="s">
        <v>113</v>
      </c>
      <c r="AE2306" s="231">
        <v>46112</v>
      </c>
      <c r="AF2306" s="375">
        <v>46110.041666666664</v>
      </c>
      <c r="AG2306" s="375">
        <v>46108.5</v>
      </c>
      <c r="AH2306" s="375">
        <v>46108.5</v>
      </c>
      <c r="AI2306" s="74">
        <v>46110</v>
      </c>
      <c r="AJ2306" s="74">
        <v>46111</v>
      </c>
      <c r="AK2306" s="74">
        <v>46111</v>
      </c>
      <c r="AL2306" s="74">
        <v>46119</v>
      </c>
      <c r="AM2306" s="74">
        <v>46121</v>
      </c>
      <c r="AN2306" s="74">
        <v>46122</v>
      </c>
      <c r="AO2306" s="81" t="s">
        <v>121</v>
      </c>
      <c r="AP2306" s="81" t="s">
        <v>121</v>
      </c>
      <c r="AQ2306" s="81" t="s">
        <v>121</v>
      </c>
      <c r="AR2306" s="81" t="s">
        <v>121</v>
      </c>
      <c r="AS2306" s="81" t="s">
        <v>121</v>
      </c>
      <c r="AT2306" s="81" t="s">
        <v>121</v>
      </c>
      <c r="AU2306" s="82" t="s">
        <v>6202</v>
      </c>
      <c r="AV2306" s="297">
        <v>46104</v>
      </c>
      <c r="AW2306" s="85" t="s">
        <v>8097</v>
      </c>
      <c r="AX2306" s="85" t="s">
        <v>8098</v>
      </c>
      <c r="AY2306" s="85"/>
      <c r="AZ2306" s="271"/>
      <c r="BA2306" s="85"/>
      <c r="BB2306" s="85"/>
      <c r="BC2306" s="85"/>
      <c r="BD2306" s="85"/>
      <c r="BE2306" s="85"/>
      <c r="BF2306" s="85"/>
      <c r="BG2306" s="85"/>
      <c r="BH2306" s="85"/>
      <c r="BI2306" s="85"/>
      <c r="BJ2306" s="85"/>
      <c r="BK2306" s="85"/>
      <c r="BL2306" s="85"/>
      <c r="BM2306" s="85"/>
      <c r="BN2306" s="85"/>
      <c r="BO2306" s="85"/>
      <c r="BP2306" s="85"/>
      <c r="BQ2306" s="85"/>
      <c r="BR2306" s="85"/>
      <c r="BS2306" s="85"/>
      <c r="BT2306" s="75">
        <f>IF(COUNTIF($C$3:C2306, C2306)=1, 1, 0)</f>
        <v>0</v>
      </c>
      <c r="BU2306" s="396">
        <v>88875</v>
      </c>
      <c r="BV2306" s="340">
        <v>46112</v>
      </c>
      <c r="BW2306" s="85"/>
      <c r="BX2306" s="85"/>
      <c r="BY2306" s="85"/>
      <c r="BZ2306" s="87">
        <f t="shared" si="712"/>
        <v>12</v>
      </c>
      <c r="CA2306" s="85"/>
      <c r="CB2306" s="88">
        <f t="shared" si="713"/>
        <v>14</v>
      </c>
      <c r="CC2306" s="89"/>
      <c r="CE2306" s="87">
        <f t="shared" si="714"/>
        <v>3</v>
      </c>
      <c r="CF2306" s="85"/>
      <c r="CG2306" s="85"/>
      <c r="CH2306" s="85"/>
      <c r="CI2306" s="85"/>
      <c r="CJ2306" s="87">
        <f t="shared" si="708"/>
        <v>3</v>
      </c>
      <c r="CK2306" s="87">
        <f t="shared" si="709"/>
        <v>13</v>
      </c>
      <c r="CL2306" s="22" t="s">
        <v>121</v>
      </c>
      <c r="CM2306" s="22" t="str">
        <f t="shared" si="711"/>
        <v>1C26TAA^88875</v>
      </c>
    </row>
    <row r="2307" spans="1:91" x14ac:dyDescent="0.25">
      <c r="A2307" s="75">
        <f t="shared" si="710"/>
        <v>2305</v>
      </c>
      <c r="B2307" s="265" t="s">
        <v>102</v>
      </c>
      <c r="C2307" s="270">
        <v>235600243092</v>
      </c>
      <c r="D2307" s="265">
        <v>145754125</v>
      </c>
      <c r="E2307" s="241">
        <v>5320008054</v>
      </c>
      <c r="F2307" s="231">
        <v>46097</v>
      </c>
      <c r="G2307" s="265" t="s">
        <v>612</v>
      </c>
      <c r="H2307" s="265" t="s">
        <v>2213</v>
      </c>
      <c r="I2307" s="265" t="s">
        <v>105</v>
      </c>
      <c r="J2307" s="265" t="s">
        <v>518</v>
      </c>
      <c r="K2307" s="265" t="s">
        <v>242</v>
      </c>
      <c r="L2307" s="231">
        <v>46125</v>
      </c>
      <c r="M2307" s="265">
        <v>40</v>
      </c>
      <c r="N2307" s="85" t="s">
        <v>8095</v>
      </c>
      <c r="O2307" s="85" t="s">
        <v>8096</v>
      </c>
      <c r="P2307" s="85">
        <v>2830050581</v>
      </c>
      <c r="Q2307" s="231">
        <v>46104</v>
      </c>
      <c r="R2307" s="241">
        <v>1209395959</v>
      </c>
      <c r="S2307" s="241">
        <v>224355776</v>
      </c>
      <c r="T2307" s="231">
        <v>46104</v>
      </c>
      <c r="U2307" s="261">
        <v>16845.358</v>
      </c>
      <c r="V2307" s="261">
        <v>16398.891</v>
      </c>
      <c r="W2307" s="241">
        <v>19</v>
      </c>
      <c r="X2307" s="241">
        <v>0</v>
      </c>
      <c r="Y2307" s="270">
        <v>235600243113</v>
      </c>
      <c r="Z2307" s="241" t="s">
        <v>128</v>
      </c>
      <c r="AA2307" s="85" t="s">
        <v>280</v>
      </c>
      <c r="AB2307" s="265" t="s">
        <v>7896</v>
      </c>
      <c r="AC2307" s="270">
        <v>235600243092</v>
      </c>
      <c r="AD2307" s="75" t="s">
        <v>113</v>
      </c>
      <c r="AE2307" s="231">
        <v>46112</v>
      </c>
      <c r="AF2307" s="375">
        <v>46110.041666666664</v>
      </c>
      <c r="AG2307" s="375">
        <v>46108.5</v>
      </c>
      <c r="AH2307" s="375">
        <v>46108.5</v>
      </c>
      <c r="AI2307" s="74">
        <v>46110</v>
      </c>
      <c r="AJ2307" s="74">
        <v>46111</v>
      </c>
      <c r="AK2307" s="74">
        <v>46111</v>
      </c>
      <c r="AL2307" s="74">
        <v>46119</v>
      </c>
      <c r="AM2307" s="74">
        <v>46121</v>
      </c>
      <c r="AN2307" s="74">
        <v>46122</v>
      </c>
      <c r="AO2307" s="81" t="s">
        <v>121</v>
      </c>
      <c r="AP2307" s="81" t="s">
        <v>121</v>
      </c>
      <c r="AQ2307" s="81" t="s">
        <v>121</v>
      </c>
      <c r="AR2307" s="81" t="s">
        <v>121</v>
      </c>
      <c r="AS2307" s="81" t="s">
        <v>121</v>
      </c>
      <c r="AT2307" s="81" t="s">
        <v>121</v>
      </c>
      <c r="AU2307" s="82" t="s">
        <v>6202</v>
      </c>
      <c r="AV2307" s="297">
        <v>46104</v>
      </c>
      <c r="AW2307" s="75">
        <f>_xlfn.XLOOKUP(D2307,'[1]OPS Loading report'!$E:$E,'[1]OPS Loading report'!$G:$G)</f>
        <v>0</v>
      </c>
      <c r="AX2307" s="85">
        <v>0</v>
      </c>
      <c r="AY2307" s="85"/>
      <c r="AZ2307" s="271"/>
      <c r="BA2307" s="85"/>
      <c r="BB2307" s="85"/>
      <c r="BC2307" s="85"/>
      <c r="BD2307" s="85"/>
      <c r="BE2307" s="85"/>
      <c r="BF2307" s="85"/>
      <c r="BG2307" s="85"/>
      <c r="BH2307" s="85"/>
      <c r="BI2307" s="85"/>
      <c r="BJ2307" s="85"/>
      <c r="BK2307" s="85"/>
      <c r="BL2307" s="85"/>
      <c r="BM2307" s="85"/>
      <c r="BN2307" s="85"/>
      <c r="BO2307" s="85"/>
      <c r="BP2307" s="85"/>
      <c r="BQ2307" s="85"/>
      <c r="BR2307" s="85"/>
      <c r="BS2307" s="85"/>
      <c r="BT2307" s="75">
        <f>IF(COUNTIF($C$3:C2307, C2307)=1, 1, 0)</f>
        <v>0</v>
      </c>
      <c r="BU2307" s="396">
        <v>88875</v>
      </c>
      <c r="BV2307" s="340">
        <v>46112</v>
      </c>
      <c r="BW2307" s="85"/>
      <c r="BX2307" s="85"/>
      <c r="BY2307" s="85"/>
      <c r="BZ2307" s="87">
        <f t="shared" si="712"/>
        <v>12</v>
      </c>
      <c r="CA2307" s="85"/>
      <c r="CB2307" s="88">
        <f t="shared" si="713"/>
        <v>14</v>
      </c>
      <c r="CC2307" s="89"/>
      <c r="CE2307" s="87">
        <f t="shared" si="714"/>
        <v>3</v>
      </c>
      <c r="CF2307" s="397">
        <v>18374300</v>
      </c>
      <c r="CG2307" s="85"/>
      <c r="CH2307" s="397">
        <v>18374300</v>
      </c>
      <c r="CI2307" s="85">
        <v>26249</v>
      </c>
      <c r="CJ2307" s="87">
        <f t="shared" ref="CJ2307:CJ2370" si="715">MONTH(AV2307)</f>
        <v>3</v>
      </c>
      <c r="CK2307" s="87">
        <f t="shared" ref="CK2307:CK2370" si="716">WEEKNUM(AV2307,2)</f>
        <v>13</v>
      </c>
      <c r="CL2307" s="22" t="s">
        <v>121</v>
      </c>
      <c r="CM2307" s="22" t="str">
        <f t="shared" si="711"/>
        <v>1C26TAA^88875</v>
      </c>
    </row>
    <row r="2308" spans="1:91" x14ac:dyDescent="0.25">
      <c r="A2308" s="75">
        <f t="shared" si="710"/>
        <v>2306</v>
      </c>
      <c r="B2308" s="265" t="s">
        <v>102</v>
      </c>
      <c r="C2308" s="270">
        <v>235600243092</v>
      </c>
      <c r="D2308" s="265">
        <v>145754140</v>
      </c>
      <c r="E2308" s="241">
        <v>5320008055</v>
      </c>
      <c r="F2308" s="231">
        <v>46097</v>
      </c>
      <c r="G2308" s="265" t="s">
        <v>612</v>
      </c>
      <c r="H2308" s="265" t="s">
        <v>2213</v>
      </c>
      <c r="I2308" s="265" t="s">
        <v>105</v>
      </c>
      <c r="J2308" s="265" t="s">
        <v>518</v>
      </c>
      <c r="K2308" s="265" t="s">
        <v>242</v>
      </c>
      <c r="L2308" s="231">
        <v>46125</v>
      </c>
      <c r="M2308" s="265">
        <v>0</v>
      </c>
      <c r="N2308" s="85" t="s">
        <v>8099</v>
      </c>
      <c r="O2308" s="85" t="s">
        <v>8100</v>
      </c>
      <c r="P2308" s="85">
        <v>2830050579</v>
      </c>
      <c r="Q2308" s="231">
        <v>46104</v>
      </c>
      <c r="R2308" s="241">
        <v>1209395952</v>
      </c>
      <c r="S2308" s="241">
        <v>224355782</v>
      </c>
      <c r="T2308" s="231">
        <v>46104</v>
      </c>
      <c r="U2308" s="261">
        <v>1422.796</v>
      </c>
      <c r="V2308" s="261">
        <v>1385.085</v>
      </c>
      <c r="W2308" s="241">
        <v>2</v>
      </c>
      <c r="X2308" s="241">
        <v>0</v>
      </c>
      <c r="Y2308" s="270">
        <v>235600414210</v>
      </c>
      <c r="Z2308" s="241" t="s">
        <v>128</v>
      </c>
      <c r="AA2308" s="85" t="s">
        <v>280</v>
      </c>
      <c r="AB2308" s="265" t="s">
        <v>7896</v>
      </c>
      <c r="AC2308" s="270">
        <v>235600243092</v>
      </c>
      <c r="AD2308" s="75" t="s">
        <v>113</v>
      </c>
      <c r="AE2308" s="231">
        <v>46112</v>
      </c>
      <c r="AF2308" s="375">
        <v>46110.041666666664</v>
      </c>
      <c r="AG2308" s="375">
        <v>46108.5</v>
      </c>
      <c r="AH2308" s="375">
        <v>46108.5</v>
      </c>
      <c r="AI2308" s="74">
        <v>46110</v>
      </c>
      <c r="AJ2308" s="74">
        <v>46111</v>
      </c>
      <c r="AK2308" s="74">
        <v>46111</v>
      </c>
      <c r="AL2308" s="74">
        <v>46119</v>
      </c>
      <c r="AM2308" s="74">
        <v>46121</v>
      </c>
      <c r="AN2308" s="74">
        <v>46122</v>
      </c>
      <c r="AO2308" s="81" t="s">
        <v>121</v>
      </c>
      <c r="AP2308" s="81" t="s">
        <v>121</v>
      </c>
      <c r="AQ2308" s="81" t="s">
        <v>121</v>
      </c>
      <c r="AR2308" s="81" t="s">
        <v>121</v>
      </c>
      <c r="AS2308" s="81" t="s">
        <v>121</v>
      </c>
      <c r="AT2308" s="81" t="s">
        <v>121</v>
      </c>
      <c r="AU2308" s="82" t="s">
        <v>6202</v>
      </c>
      <c r="AV2308" s="297">
        <v>46104</v>
      </c>
      <c r="AW2308" s="85" t="s">
        <v>8101</v>
      </c>
      <c r="AX2308" s="85" t="s">
        <v>8102</v>
      </c>
      <c r="AY2308" s="85"/>
      <c r="AZ2308" s="271"/>
      <c r="BA2308" s="85"/>
      <c r="BB2308" s="85"/>
      <c r="BC2308" s="85"/>
      <c r="BD2308" s="85"/>
      <c r="BE2308" s="85"/>
      <c r="BF2308" s="85"/>
      <c r="BG2308" s="85"/>
      <c r="BH2308" s="85"/>
      <c r="BI2308" s="85"/>
      <c r="BJ2308" s="85"/>
      <c r="BK2308" s="85"/>
      <c r="BL2308" s="85"/>
      <c r="BM2308" s="85"/>
      <c r="BN2308" s="85"/>
      <c r="BO2308" s="85"/>
      <c r="BP2308" s="85"/>
      <c r="BQ2308" s="85"/>
      <c r="BR2308" s="85"/>
      <c r="BS2308" s="85"/>
      <c r="BT2308" s="75">
        <f>IF(COUNTIF($C$3:C2308, C2308)=1, 1, 0)</f>
        <v>0</v>
      </c>
      <c r="BU2308" s="396">
        <v>88875</v>
      </c>
      <c r="BV2308" s="340">
        <v>46112</v>
      </c>
      <c r="BW2308" s="85"/>
      <c r="BX2308" s="85"/>
      <c r="BY2308" s="85"/>
      <c r="BZ2308" s="87">
        <f t="shared" si="712"/>
        <v>12</v>
      </c>
      <c r="CA2308" s="85"/>
      <c r="CB2308" s="88">
        <f t="shared" si="713"/>
        <v>14</v>
      </c>
      <c r="CC2308" s="89"/>
      <c r="CE2308" s="87">
        <f t="shared" si="714"/>
        <v>3</v>
      </c>
      <c r="CF2308" s="85"/>
      <c r="CG2308" s="85"/>
      <c r="CH2308" s="85"/>
      <c r="CI2308" s="85"/>
      <c r="CJ2308" s="87">
        <f t="shared" si="715"/>
        <v>3</v>
      </c>
      <c r="CK2308" s="87">
        <f t="shared" si="716"/>
        <v>13</v>
      </c>
      <c r="CL2308" s="22" t="s">
        <v>121</v>
      </c>
      <c r="CM2308" s="22" t="str">
        <f t="shared" si="711"/>
        <v>1C26TAA^88875</v>
      </c>
    </row>
    <row r="2309" spans="1:91" x14ac:dyDescent="0.25">
      <c r="A2309" s="75">
        <f t="shared" si="710"/>
        <v>2307</v>
      </c>
      <c r="B2309" s="265" t="s">
        <v>102</v>
      </c>
      <c r="C2309" s="270">
        <v>235600243092</v>
      </c>
      <c r="D2309" s="265">
        <v>145754138</v>
      </c>
      <c r="E2309" s="241">
        <v>5320008055</v>
      </c>
      <c r="F2309" s="231">
        <v>46097</v>
      </c>
      <c r="G2309" s="265" t="s">
        <v>612</v>
      </c>
      <c r="H2309" s="265" t="s">
        <v>2213</v>
      </c>
      <c r="I2309" s="265" t="s">
        <v>105</v>
      </c>
      <c r="J2309" s="265" t="s">
        <v>518</v>
      </c>
      <c r="K2309" s="265" t="s">
        <v>242</v>
      </c>
      <c r="L2309" s="231">
        <v>46125</v>
      </c>
      <c r="M2309" s="265">
        <v>40</v>
      </c>
      <c r="N2309" s="85" t="s">
        <v>8099</v>
      </c>
      <c r="O2309" s="85" t="s">
        <v>8100</v>
      </c>
      <c r="P2309" s="85">
        <v>2830050578</v>
      </c>
      <c r="Q2309" s="231">
        <v>46104</v>
      </c>
      <c r="R2309" s="241">
        <v>1209395950</v>
      </c>
      <c r="S2309" s="241">
        <v>224355780</v>
      </c>
      <c r="T2309" s="231">
        <v>46104</v>
      </c>
      <c r="U2309" s="261">
        <v>15815.785</v>
      </c>
      <c r="V2309" s="261">
        <v>15396.602000000001</v>
      </c>
      <c r="W2309" s="241">
        <v>18</v>
      </c>
      <c r="X2309" s="241">
        <v>0</v>
      </c>
      <c r="Y2309" s="270">
        <v>235600414210</v>
      </c>
      <c r="Z2309" s="241" t="s">
        <v>128</v>
      </c>
      <c r="AA2309" s="85" t="s">
        <v>280</v>
      </c>
      <c r="AB2309" s="265" t="s">
        <v>7896</v>
      </c>
      <c r="AC2309" s="270">
        <v>235600243092</v>
      </c>
      <c r="AD2309" s="75" t="s">
        <v>113</v>
      </c>
      <c r="AE2309" s="231">
        <v>46112</v>
      </c>
      <c r="AF2309" s="375">
        <v>46110.041666666664</v>
      </c>
      <c r="AG2309" s="375">
        <v>46108.5</v>
      </c>
      <c r="AH2309" s="375">
        <v>46108.5</v>
      </c>
      <c r="AI2309" s="74">
        <v>46110</v>
      </c>
      <c r="AJ2309" s="74">
        <v>46111</v>
      </c>
      <c r="AK2309" s="74">
        <v>46111</v>
      </c>
      <c r="AL2309" s="74">
        <v>46119</v>
      </c>
      <c r="AM2309" s="74">
        <v>46121</v>
      </c>
      <c r="AN2309" s="74">
        <v>46122</v>
      </c>
      <c r="AO2309" s="81" t="s">
        <v>121</v>
      </c>
      <c r="AP2309" s="81" t="s">
        <v>121</v>
      </c>
      <c r="AQ2309" s="81" t="s">
        <v>121</v>
      </c>
      <c r="AR2309" s="81" t="s">
        <v>121</v>
      </c>
      <c r="AS2309" s="81" t="s">
        <v>121</v>
      </c>
      <c r="AT2309" s="81" t="s">
        <v>121</v>
      </c>
      <c r="AU2309" s="82" t="s">
        <v>6202</v>
      </c>
      <c r="AV2309" s="297">
        <v>46104</v>
      </c>
      <c r="AW2309" s="75">
        <f>_xlfn.XLOOKUP(D2309,'[1]OPS Loading report'!$E:$E,'[1]OPS Loading report'!$G:$G)</f>
        <v>0</v>
      </c>
      <c r="AX2309" s="85">
        <v>0</v>
      </c>
      <c r="AY2309" s="85"/>
      <c r="AZ2309" s="271"/>
      <c r="BA2309" s="85"/>
      <c r="BB2309" s="85"/>
      <c r="BC2309" s="85"/>
      <c r="BD2309" s="85"/>
      <c r="BE2309" s="85"/>
      <c r="BF2309" s="85"/>
      <c r="BG2309" s="85"/>
      <c r="BH2309" s="85"/>
      <c r="BI2309" s="85"/>
      <c r="BJ2309" s="85"/>
      <c r="BK2309" s="85"/>
      <c r="BL2309" s="85"/>
      <c r="BM2309" s="85"/>
      <c r="BN2309" s="85"/>
      <c r="BO2309" s="85"/>
      <c r="BP2309" s="85"/>
      <c r="BQ2309" s="85"/>
      <c r="BR2309" s="85"/>
      <c r="BS2309" s="85"/>
      <c r="BT2309" s="75">
        <f>IF(COUNTIF($C$3:C2309, C2309)=1, 1, 0)</f>
        <v>0</v>
      </c>
      <c r="BU2309" s="396">
        <v>88875</v>
      </c>
      <c r="BV2309" s="340">
        <v>46112</v>
      </c>
      <c r="BW2309" s="85"/>
      <c r="BX2309" s="85"/>
      <c r="BY2309" s="85"/>
      <c r="BZ2309" s="87">
        <f t="shared" si="712"/>
        <v>12</v>
      </c>
      <c r="CA2309" s="85"/>
      <c r="CB2309" s="88">
        <f t="shared" si="713"/>
        <v>14</v>
      </c>
      <c r="CC2309" s="89"/>
      <c r="CE2309" s="87">
        <f t="shared" si="714"/>
        <v>3</v>
      </c>
      <c r="CF2309" s="397">
        <v>18374300</v>
      </c>
      <c r="CG2309" s="85"/>
      <c r="CH2309" s="397">
        <v>18374300</v>
      </c>
      <c r="CI2309" s="85">
        <v>26249</v>
      </c>
      <c r="CJ2309" s="87">
        <f t="shared" si="715"/>
        <v>3</v>
      </c>
      <c r="CK2309" s="87">
        <f t="shared" si="716"/>
        <v>13</v>
      </c>
      <c r="CL2309" s="22" t="s">
        <v>121</v>
      </c>
      <c r="CM2309" s="22" t="str">
        <f t="shared" si="711"/>
        <v>1C26TAA^88875</v>
      </c>
    </row>
    <row r="2310" spans="1:91" x14ac:dyDescent="0.25">
      <c r="A2310" s="75">
        <f t="shared" si="710"/>
        <v>2308</v>
      </c>
      <c r="B2310" s="265" t="s">
        <v>102</v>
      </c>
      <c r="C2310" s="270">
        <v>235600414228</v>
      </c>
      <c r="D2310" s="265">
        <v>145754145</v>
      </c>
      <c r="E2310" s="241">
        <v>5320008056</v>
      </c>
      <c r="F2310" s="231">
        <v>46097</v>
      </c>
      <c r="G2310" s="265" t="s">
        <v>612</v>
      </c>
      <c r="H2310" s="265" t="s">
        <v>2213</v>
      </c>
      <c r="I2310" s="265" t="s">
        <v>105</v>
      </c>
      <c r="J2310" s="265" t="s">
        <v>518</v>
      </c>
      <c r="K2310" s="265" t="s">
        <v>242</v>
      </c>
      <c r="L2310" s="231">
        <v>46125</v>
      </c>
      <c r="M2310" s="265">
        <v>0</v>
      </c>
      <c r="N2310" s="85" t="s">
        <v>8103</v>
      </c>
      <c r="O2310" s="85" t="s">
        <v>8104</v>
      </c>
      <c r="P2310" s="85">
        <v>2830050576</v>
      </c>
      <c r="Q2310" s="231">
        <v>46104</v>
      </c>
      <c r="R2310" s="241">
        <v>1209395938</v>
      </c>
      <c r="S2310" s="241">
        <v>224355784</v>
      </c>
      <c r="T2310" s="231">
        <v>46104</v>
      </c>
      <c r="U2310" s="261">
        <v>2721.348</v>
      </c>
      <c r="V2310" s="261">
        <v>2638.6260000000002</v>
      </c>
      <c r="W2310" s="241">
        <v>3</v>
      </c>
      <c r="X2310" s="241">
        <v>0</v>
      </c>
      <c r="Y2310" s="270">
        <v>235600414228</v>
      </c>
      <c r="Z2310" s="241" t="s">
        <v>128</v>
      </c>
      <c r="AA2310" s="85" t="s">
        <v>280</v>
      </c>
      <c r="AB2310" s="265" t="s">
        <v>7896</v>
      </c>
      <c r="AC2310" s="270">
        <v>235600414228</v>
      </c>
      <c r="AD2310" s="75" t="s">
        <v>113</v>
      </c>
      <c r="AE2310" s="231">
        <v>46112</v>
      </c>
      <c r="AF2310" s="375">
        <v>46110.041666666664</v>
      </c>
      <c r="AG2310" s="375">
        <v>46108.5</v>
      </c>
      <c r="AH2310" s="375">
        <v>46108.5</v>
      </c>
      <c r="AI2310" s="74">
        <v>46110</v>
      </c>
      <c r="AJ2310" s="74">
        <v>46111</v>
      </c>
      <c r="AK2310" s="74">
        <v>46111</v>
      </c>
      <c r="AL2310" s="74">
        <v>46119</v>
      </c>
      <c r="AM2310" s="74">
        <v>46121</v>
      </c>
      <c r="AN2310" s="74">
        <v>46122</v>
      </c>
      <c r="AO2310" s="95" t="s">
        <v>121</v>
      </c>
      <c r="AP2310" s="95" t="s">
        <v>121</v>
      </c>
      <c r="AQ2310" s="95" t="s">
        <v>121</v>
      </c>
      <c r="AR2310" s="95" t="s">
        <v>121</v>
      </c>
      <c r="AS2310" s="95" t="s">
        <v>121</v>
      </c>
      <c r="AT2310" s="95" t="s">
        <v>121</v>
      </c>
      <c r="AU2310" s="82" t="s">
        <v>6202</v>
      </c>
      <c r="AV2310" s="297">
        <v>46104</v>
      </c>
      <c r="AW2310" s="85" t="s">
        <v>8105</v>
      </c>
      <c r="AX2310" s="85" t="s">
        <v>8106</v>
      </c>
      <c r="AY2310" s="85"/>
      <c r="AZ2310" s="271"/>
      <c r="BA2310" s="85"/>
      <c r="BB2310" s="85"/>
      <c r="BC2310" s="85"/>
      <c r="BD2310" s="85"/>
      <c r="BE2310" s="85"/>
      <c r="BF2310" s="85"/>
      <c r="BG2310" s="85"/>
      <c r="BH2310" s="85"/>
      <c r="BI2310" s="85"/>
      <c r="BJ2310" s="85"/>
      <c r="BK2310" s="85"/>
      <c r="BL2310" s="85"/>
      <c r="BM2310" s="85"/>
      <c r="BN2310" s="85"/>
      <c r="BO2310" s="85"/>
      <c r="BP2310" s="85"/>
      <c r="BQ2310" s="85"/>
      <c r="BR2310" s="85"/>
      <c r="BS2310" s="85"/>
      <c r="BT2310" s="75">
        <f>IF(COUNTIF($C$3:C2310, C2310)=1, 1, 0)</f>
        <v>1</v>
      </c>
      <c r="BU2310" s="396">
        <v>88876</v>
      </c>
      <c r="BV2310" s="340">
        <v>46112</v>
      </c>
      <c r="BW2310" s="85"/>
      <c r="BX2310" s="85"/>
      <c r="BY2310" s="85"/>
      <c r="BZ2310" s="87">
        <f t="shared" si="712"/>
        <v>12</v>
      </c>
      <c r="CA2310" s="85"/>
      <c r="CB2310" s="88">
        <f t="shared" si="713"/>
        <v>14</v>
      </c>
      <c r="CC2310" s="89"/>
      <c r="CE2310" s="87">
        <f t="shared" si="714"/>
        <v>3</v>
      </c>
      <c r="CF2310" s="85"/>
      <c r="CG2310" s="85"/>
      <c r="CH2310" s="85"/>
      <c r="CI2310" s="85"/>
      <c r="CJ2310" s="87">
        <f t="shared" si="715"/>
        <v>3</v>
      </c>
      <c r="CK2310" s="87">
        <f t="shared" si="716"/>
        <v>13</v>
      </c>
      <c r="CL2310" s="22" t="s">
        <v>121</v>
      </c>
      <c r="CM2310" s="22" t="str">
        <f t="shared" si="711"/>
        <v>1C26TAA^88876</v>
      </c>
    </row>
    <row r="2311" spans="1:91" x14ac:dyDescent="0.25">
      <c r="A2311" s="75">
        <f t="shared" si="710"/>
        <v>2309</v>
      </c>
      <c r="B2311" s="265" t="s">
        <v>102</v>
      </c>
      <c r="C2311" s="270">
        <v>235600414228</v>
      </c>
      <c r="D2311" s="265">
        <v>145754143</v>
      </c>
      <c r="E2311" s="241">
        <v>5320008056</v>
      </c>
      <c r="F2311" s="231">
        <v>46097</v>
      </c>
      <c r="G2311" s="265" t="s">
        <v>612</v>
      </c>
      <c r="H2311" s="265" t="s">
        <v>2213</v>
      </c>
      <c r="I2311" s="265" t="s">
        <v>105</v>
      </c>
      <c r="J2311" s="265" t="s">
        <v>518</v>
      </c>
      <c r="K2311" s="265" t="s">
        <v>242</v>
      </c>
      <c r="L2311" s="231">
        <v>46125</v>
      </c>
      <c r="M2311" s="265">
        <v>40</v>
      </c>
      <c r="N2311" s="85" t="s">
        <v>8103</v>
      </c>
      <c r="O2311" s="85" t="s">
        <v>8104</v>
      </c>
      <c r="P2311" s="85">
        <v>2830050575</v>
      </c>
      <c r="Q2311" s="231">
        <v>46104</v>
      </c>
      <c r="R2311" s="241">
        <v>1209395937</v>
      </c>
      <c r="S2311" s="241">
        <v>224355783</v>
      </c>
      <c r="T2311" s="231">
        <v>46104</v>
      </c>
      <c r="U2311" s="261">
        <v>14982.276</v>
      </c>
      <c r="V2311" s="261">
        <v>14491.924999999999</v>
      </c>
      <c r="W2311" s="241">
        <v>18</v>
      </c>
      <c r="X2311" s="241">
        <v>0</v>
      </c>
      <c r="Y2311" s="270">
        <v>235600414228</v>
      </c>
      <c r="Z2311" s="241" t="s">
        <v>128</v>
      </c>
      <c r="AA2311" s="85" t="s">
        <v>280</v>
      </c>
      <c r="AB2311" s="265" t="s">
        <v>7896</v>
      </c>
      <c r="AC2311" s="270">
        <v>235600414228</v>
      </c>
      <c r="AD2311" s="75" t="s">
        <v>113</v>
      </c>
      <c r="AE2311" s="231">
        <v>46112</v>
      </c>
      <c r="AF2311" s="375">
        <v>46110.041666666664</v>
      </c>
      <c r="AG2311" s="375">
        <v>46108.5</v>
      </c>
      <c r="AH2311" s="375">
        <v>46108.5</v>
      </c>
      <c r="AI2311" s="74">
        <v>46110</v>
      </c>
      <c r="AJ2311" s="74">
        <v>46111</v>
      </c>
      <c r="AK2311" s="74">
        <v>46111</v>
      </c>
      <c r="AL2311" s="74">
        <v>46119</v>
      </c>
      <c r="AM2311" s="74">
        <v>46121</v>
      </c>
      <c r="AN2311" s="74">
        <v>46122</v>
      </c>
      <c r="AO2311" s="95" t="s">
        <v>121</v>
      </c>
      <c r="AP2311" s="95" t="s">
        <v>121</v>
      </c>
      <c r="AQ2311" s="95" t="s">
        <v>121</v>
      </c>
      <c r="AR2311" s="95" t="s">
        <v>121</v>
      </c>
      <c r="AS2311" s="95" t="s">
        <v>121</v>
      </c>
      <c r="AT2311" s="95" t="s">
        <v>121</v>
      </c>
      <c r="AU2311" s="82" t="s">
        <v>6202</v>
      </c>
      <c r="AV2311" s="297">
        <v>46104</v>
      </c>
      <c r="AW2311" s="75">
        <f>_xlfn.XLOOKUP(D2311,'[1]OPS Loading report'!$E:$E,'[1]OPS Loading report'!$G:$G)</f>
        <v>0</v>
      </c>
      <c r="AX2311" s="85">
        <v>0</v>
      </c>
      <c r="AY2311" s="85"/>
      <c r="AZ2311" s="271"/>
      <c r="BA2311" s="85"/>
      <c r="BB2311" s="85"/>
      <c r="BC2311" s="85"/>
      <c r="BD2311" s="85"/>
      <c r="BE2311" s="85"/>
      <c r="BF2311" s="85"/>
      <c r="BG2311" s="85"/>
      <c r="BH2311" s="85"/>
      <c r="BI2311" s="85"/>
      <c r="BJ2311" s="85"/>
      <c r="BK2311" s="85"/>
      <c r="BL2311" s="85"/>
      <c r="BM2311" s="85"/>
      <c r="BN2311" s="85"/>
      <c r="BO2311" s="85"/>
      <c r="BP2311" s="85"/>
      <c r="BQ2311" s="85"/>
      <c r="BR2311" s="85"/>
      <c r="BS2311" s="85"/>
      <c r="BT2311" s="75">
        <f>IF(COUNTIF($C$3:C2311, C2311)=1, 1, 0)</f>
        <v>0</v>
      </c>
      <c r="BU2311" s="396">
        <v>88876</v>
      </c>
      <c r="BV2311" s="340">
        <v>46112</v>
      </c>
      <c r="BW2311" s="85"/>
      <c r="BX2311" s="85"/>
      <c r="BY2311" s="85"/>
      <c r="BZ2311" s="87">
        <f t="shared" si="712"/>
        <v>12</v>
      </c>
      <c r="CA2311" s="85"/>
      <c r="CB2311" s="88">
        <f t="shared" si="713"/>
        <v>14</v>
      </c>
      <c r="CC2311" s="89"/>
      <c r="CE2311" s="87">
        <f t="shared" si="714"/>
        <v>3</v>
      </c>
      <c r="CF2311" s="544">
        <v>18374300</v>
      </c>
      <c r="CG2311" s="544"/>
      <c r="CH2311" s="544">
        <v>18374300</v>
      </c>
      <c r="CI2311" s="544">
        <v>26249</v>
      </c>
      <c r="CJ2311" s="87">
        <f t="shared" si="715"/>
        <v>3</v>
      </c>
      <c r="CK2311" s="87">
        <f t="shared" si="716"/>
        <v>13</v>
      </c>
      <c r="CL2311" s="22" t="s">
        <v>121</v>
      </c>
      <c r="CM2311" s="22" t="str">
        <f t="shared" si="711"/>
        <v>1C26TAA^88876</v>
      </c>
    </row>
    <row r="2312" spans="1:91" x14ac:dyDescent="0.25">
      <c r="A2312" s="75">
        <f t="shared" ref="A2312:A2358" si="717">ROW()-2</f>
        <v>2310</v>
      </c>
      <c r="B2312" s="265" t="s">
        <v>102</v>
      </c>
      <c r="C2312" s="270">
        <v>235600414228</v>
      </c>
      <c r="D2312" s="265">
        <v>145754153</v>
      </c>
      <c r="E2312" s="241">
        <v>5320008057</v>
      </c>
      <c r="F2312" s="231">
        <v>46097</v>
      </c>
      <c r="G2312" s="265" t="s">
        <v>612</v>
      </c>
      <c r="H2312" s="265" t="s">
        <v>2213</v>
      </c>
      <c r="I2312" s="265" t="s">
        <v>105</v>
      </c>
      <c r="J2312" s="265" t="s">
        <v>518</v>
      </c>
      <c r="K2312" s="265" t="s">
        <v>242</v>
      </c>
      <c r="L2312" s="231">
        <v>46125</v>
      </c>
      <c r="M2312" s="265">
        <v>0</v>
      </c>
      <c r="N2312" s="85" t="s">
        <v>8107</v>
      </c>
      <c r="O2312" s="85" t="s">
        <v>8108</v>
      </c>
      <c r="P2312" s="85">
        <v>2830050615</v>
      </c>
      <c r="Q2312" s="231">
        <v>46104</v>
      </c>
      <c r="R2312" s="241">
        <v>1209396044</v>
      </c>
      <c r="S2312" s="241">
        <v>224355786</v>
      </c>
      <c r="T2312" s="231">
        <v>46104</v>
      </c>
      <c r="U2312" s="261">
        <v>1814.85</v>
      </c>
      <c r="V2312" s="261">
        <v>1759.2439999999999</v>
      </c>
      <c r="W2312" s="241">
        <v>2</v>
      </c>
      <c r="X2312" s="241">
        <v>0</v>
      </c>
      <c r="Y2312" s="270">
        <v>235600414236</v>
      </c>
      <c r="Z2312" s="241" t="s">
        <v>128</v>
      </c>
      <c r="AA2312" s="85" t="s">
        <v>280</v>
      </c>
      <c r="AB2312" s="265" t="s">
        <v>7896</v>
      </c>
      <c r="AC2312" s="270">
        <v>235600414228</v>
      </c>
      <c r="AD2312" s="75" t="s">
        <v>113</v>
      </c>
      <c r="AE2312" s="231">
        <v>46112</v>
      </c>
      <c r="AF2312" s="375">
        <v>46110.041666666664</v>
      </c>
      <c r="AG2312" s="375">
        <v>46108.5</v>
      </c>
      <c r="AH2312" s="375">
        <v>46108.5</v>
      </c>
      <c r="AI2312" s="74">
        <v>46110</v>
      </c>
      <c r="AJ2312" s="74">
        <v>46111</v>
      </c>
      <c r="AK2312" s="74">
        <v>46111</v>
      </c>
      <c r="AL2312" s="74">
        <v>46119</v>
      </c>
      <c r="AM2312" s="74">
        <v>46121</v>
      </c>
      <c r="AN2312" s="74">
        <v>46122</v>
      </c>
      <c r="AO2312" s="95" t="s">
        <v>121</v>
      </c>
      <c r="AP2312" s="95" t="s">
        <v>121</v>
      </c>
      <c r="AQ2312" s="95" t="s">
        <v>121</v>
      </c>
      <c r="AR2312" s="95" t="s">
        <v>121</v>
      </c>
      <c r="AS2312" s="95" t="s">
        <v>121</v>
      </c>
      <c r="AT2312" s="95" t="s">
        <v>121</v>
      </c>
      <c r="AU2312" s="82" t="s">
        <v>6202</v>
      </c>
      <c r="AV2312" s="297">
        <v>46104</v>
      </c>
      <c r="AW2312" s="85" t="s">
        <v>8109</v>
      </c>
      <c r="AX2312" s="85" t="s">
        <v>8110</v>
      </c>
      <c r="AY2312" s="85"/>
      <c r="AZ2312" s="271"/>
      <c r="BA2312" s="85"/>
      <c r="BB2312" s="85"/>
      <c r="BC2312" s="85"/>
      <c r="BD2312" s="85"/>
      <c r="BE2312" s="85"/>
      <c r="BF2312" s="85"/>
      <c r="BG2312" s="85"/>
      <c r="BH2312" s="85"/>
      <c r="BI2312" s="85"/>
      <c r="BJ2312" s="85"/>
      <c r="BK2312" s="85"/>
      <c r="BL2312" s="85"/>
      <c r="BM2312" s="85"/>
      <c r="BN2312" s="85"/>
      <c r="BO2312" s="85"/>
      <c r="BP2312" s="85"/>
      <c r="BQ2312" s="85"/>
      <c r="BR2312" s="85"/>
      <c r="BS2312" s="85"/>
      <c r="BT2312" s="75">
        <f>IF(COUNTIF($C$3:C2312, C2312)=1, 1, 0)</f>
        <v>0</v>
      </c>
      <c r="BU2312" s="396">
        <v>88876</v>
      </c>
      <c r="BV2312" s="340">
        <v>46112</v>
      </c>
      <c r="BW2312" s="85"/>
      <c r="BX2312" s="85"/>
      <c r="BY2312" s="85"/>
      <c r="BZ2312" s="87">
        <f t="shared" si="712"/>
        <v>12</v>
      </c>
      <c r="CA2312" s="85"/>
      <c r="CB2312" s="88">
        <f t="shared" si="713"/>
        <v>14</v>
      </c>
      <c r="CC2312" s="89"/>
      <c r="CE2312" s="87">
        <f t="shared" si="714"/>
        <v>3</v>
      </c>
      <c r="CF2312" s="544"/>
      <c r="CG2312" s="544"/>
      <c r="CH2312" s="544"/>
      <c r="CI2312" s="544"/>
      <c r="CJ2312" s="87">
        <f t="shared" si="715"/>
        <v>3</v>
      </c>
      <c r="CK2312" s="87">
        <f t="shared" si="716"/>
        <v>13</v>
      </c>
      <c r="CL2312" s="22" t="s">
        <v>121</v>
      </c>
      <c r="CM2312" s="22" t="str">
        <f t="shared" ref="CM2312:CM2369" si="718">IF(OR(Z2312="COSU",Z2312="EGLV",Z2312="MAEU",Z2312="REGU",Z2312="HLCU",Z2312="OOLU",Z2312="ONEY"),
    IF(Z2312="COSU","1C26TAB",
    IF(Z2312="EGLV","1C26TAA",
    IF(Z2312="MAEU","1C26TML",
    IF(Z2312="REGU","1C26TAA",
    IF(Z2312="HLCU","1C26THC",
    IF(Z2312="OOLU","1C26TAR",
    IF(Z2312="ONEY","1K26TAD",""))))))) &amp; "^" &amp; BU2312,
    BU2312)</f>
        <v>1C26TAA^88876</v>
      </c>
    </row>
    <row r="2313" spans="1:91" x14ac:dyDescent="0.25">
      <c r="A2313" s="75">
        <f t="shared" si="717"/>
        <v>2311</v>
      </c>
      <c r="B2313" s="265" t="s">
        <v>102</v>
      </c>
      <c r="C2313" s="270">
        <v>235600414228</v>
      </c>
      <c r="D2313" s="265">
        <v>145754149</v>
      </c>
      <c r="E2313" s="241">
        <v>5320008057</v>
      </c>
      <c r="F2313" s="231">
        <v>46097</v>
      </c>
      <c r="G2313" s="265" t="s">
        <v>612</v>
      </c>
      <c r="H2313" s="265" t="s">
        <v>2213</v>
      </c>
      <c r="I2313" s="265" t="s">
        <v>105</v>
      </c>
      <c r="J2313" s="265" t="s">
        <v>518</v>
      </c>
      <c r="K2313" s="265" t="s">
        <v>242</v>
      </c>
      <c r="L2313" s="231">
        <v>46125</v>
      </c>
      <c r="M2313" s="265">
        <v>40</v>
      </c>
      <c r="N2313" s="85" t="s">
        <v>8107</v>
      </c>
      <c r="O2313" s="85" t="s">
        <v>8108</v>
      </c>
      <c r="P2313" s="85">
        <v>2830050614</v>
      </c>
      <c r="Q2313" s="231">
        <v>46104</v>
      </c>
      <c r="R2313" s="241">
        <v>1209396041</v>
      </c>
      <c r="S2313" s="241">
        <v>224355785</v>
      </c>
      <c r="T2313" s="231">
        <v>46104</v>
      </c>
      <c r="U2313" s="261">
        <v>14994.048000000001</v>
      </c>
      <c r="V2313" s="261">
        <v>14503.31</v>
      </c>
      <c r="W2313" s="241">
        <v>18</v>
      </c>
      <c r="X2313" s="241">
        <v>0</v>
      </c>
      <c r="Y2313" s="270">
        <v>235600414236</v>
      </c>
      <c r="Z2313" s="241" t="s">
        <v>128</v>
      </c>
      <c r="AA2313" s="85" t="s">
        <v>280</v>
      </c>
      <c r="AB2313" s="265" t="s">
        <v>7896</v>
      </c>
      <c r="AC2313" s="270">
        <v>235600414228</v>
      </c>
      <c r="AD2313" s="75" t="s">
        <v>113</v>
      </c>
      <c r="AE2313" s="231">
        <v>46112</v>
      </c>
      <c r="AF2313" s="375">
        <v>46110.041666666664</v>
      </c>
      <c r="AG2313" s="375">
        <v>46108.5</v>
      </c>
      <c r="AH2313" s="375">
        <v>46108.5</v>
      </c>
      <c r="AI2313" s="74">
        <v>46110</v>
      </c>
      <c r="AJ2313" s="74">
        <v>46111</v>
      </c>
      <c r="AK2313" s="74">
        <v>46111</v>
      </c>
      <c r="AL2313" s="74">
        <v>46119</v>
      </c>
      <c r="AM2313" s="74">
        <v>46121</v>
      </c>
      <c r="AN2313" s="74">
        <v>46122</v>
      </c>
      <c r="AO2313" s="95" t="s">
        <v>121</v>
      </c>
      <c r="AP2313" s="95" t="s">
        <v>121</v>
      </c>
      <c r="AQ2313" s="95" t="s">
        <v>121</v>
      </c>
      <c r="AR2313" s="95" t="s">
        <v>121</v>
      </c>
      <c r="AS2313" s="95" t="s">
        <v>121</v>
      </c>
      <c r="AT2313" s="95" t="s">
        <v>121</v>
      </c>
      <c r="AU2313" s="82" t="s">
        <v>6202</v>
      </c>
      <c r="AV2313" s="297">
        <v>46104</v>
      </c>
      <c r="AW2313" s="75">
        <f>_xlfn.XLOOKUP(D2313,'[1]OPS Loading report'!$E:$E,'[1]OPS Loading report'!$G:$G)</f>
        <v>0</v>
      </c>
      <c r="AX2313" s="85">
        <v>0</v>
      </c>
      <c r="AY2313" s="85"/>
      <c r="AZ2313" s="271"/>
      <c r="BA2313" s="85"/>
      <c r="BB2313" s="85"/>
      <c r="BC2313" s="85"/>
      <c r="BD2313" s="85"/>
      <c r="BE2313" s="85"/>
      <c r="BF2313" s="85"/>
      <c r="BG2313" s="85"/>
      <c r="BH2313" s="85"/>
      <c r="BI2313" s="85"/>
      <c r="BJ2313" s="85"/>
      <c r="BK2313" s="85"/>
      <c r="BL2313" s="85"/>
      <c r="BM2313" s="85"/>
      <c r="BN2313" s="85"/>
      <c r="BO2313" s="85"/>
      <c r="BP2313" s="85"/>
      <c r="BQ2313" s="85"/>
      <c r="BR2313" s="85"/>
      <c r="BS2313" s="85"/>
      <c r="BT2313" s="75">
        <f>IF(COUNTIF($C$3:C2313, C2313)=1, 1, 0)</f>
        <v>0</v>
      </c>
      <c r="BU2313" s="396">
        <v>88876</v>
      </c>
      <c r="BV2313" s="340">
        <v>46112</v>
      </c>
      <c r="BW2313" s="85"/>
      <c r="BX2313" s="85"/>
      <c r="BY2313" s="85"/>
      <c r="BZ2313" s="87">
        <f t="shared" si="712"/>
        <v>12</v>
      </c>
      <c r="CA2313" s="85"/>
      <c r="CB2313" s="88">
        <f t="shared" si="713"/>
        <v>14</v>
      </c>
      <c r="CC2313" s="89"/>
      <c r="CE2313" s="87">
        <f t="shared" si="714"/>
        <v>3</v>
      </c>
      <c r="CF2313" s="544">
        <v>18374300</v>
      </c>
      <c r="CG2313" s="544"/>
      <c r="CH2313" s="544">
        <v>18374300</v>
      </c>
      <c r="CI2313" s="544">
        <v>26249</v>
      </c>
      <c r="CJ2313" s="87">
        <f t="shared" si="715"/>
        <v>3</v>
      </c>
      <c r="CK2313" s="87">
        <f t="shared" si="716"/>
        <v>13</v>
      </c>
      <c r="CL2313" s="22" t="s">
        <v>121</v>
      </c>
      <c r="CM2313" s="22" t="str">
        <f t="shared" si="718"/>
        <v>1C26TAA^88876</v>
      </c>
    </row>
    <row r="2314" spans="1:91" x14ac:dyDescent="0.25">
      <c r="A2314" s="75">
        <f t="shared" si="717"/>
        <v>2312</v>
      </c>
      <c r="B2314" s="265" t="s">
        <v>102</v>
      </c>
      <c r="C2314" s="270">
        <v>235600414228</v>
      </c>
      <c r="D2314" s="265">
        <v>145754162</v>
      </c>
      <c r="E2314" s="241">
        <v>5320008058</v>
      </c>
      <c r="F2314" s="231">
        <v>46097</v>
      </c>
      <c r="G2314" s="265" t="s">
        <v>612</v>
      </c>
      <c r="H2314" s="265" t="s">
        <v>2213</v>
      </c>
      <c r="I2314" s="265" t="s">
        <v>105</v>
      </c>
      <c r="J2314" s="265" t="s">
        <v>518</v>
      </c>
      <c r="K2314" s="265" t="s">
        <v>242</v>
      </c>
      <c r="L2314" s="231">
        <v>46125</v>
      </c>
      <c r="M2314" s="265">
        <v>0</v>
      </c>
      <c r="N2314" s="85" t="s">
        <v>8111</v>
      </c>
      <c r="O2314" s="85" t="s">
        <v>8112</v>
      </c>
      <c r="P2314" s="85">
        <v>2830050596</v>
      </c>
      <c r="Q2314" s="231">
        <v>46104</v>
      </c>
      <c r="R2314" s="241">
        <v>1209395998</v>
      </c>
      <c r="S2314" s="241">
        <v>224355788</v>
      </c>
      <c r="T2314" s="231">
        <v>46104</v>
      </c>
      <c r="U2314" s="261">
        <v>2722.3020000000001</v>
      </c>
      <c r="V2314" s="261">
        <v>2638.8919999999998</v>
      </c>
      <c r="W2314" s="241">
        <v>3</v>
      </c>
      <c r="X2314" s="241">
        <v>0</v>
      </c>
      <c r="Y2314" s="270">
        <v>235600414244</v>
      </c>
      <c r="Z2314" s="241" t="s">
        <v>128</v>
      </c>
      <c r="AA2314" s="85" t="s">
        <v>280</v>
      </c>
      <c r="AB2314" s="265" t="s">
        <v>7896</v>
      </c>
      <c r="AC2314" s="270">
        <v>235600414228</v>
      </c>
      <c r="AD2314" s="75" t="s">
        <v>113</v>
      </c>
      <c r="AE2314" s="231">
        <v>46112</v>
      </c>
      <c r="AF2314" s="375">
        <v>46110.041666666664</v>
      </c>
      <c r="AG2314" s="375">
        <v>46108.5</v>
      </c>
      <c r="AH2314" s="375">
        <v>46108.5</v>
      </c>
      <c r="AI2314" s="74">
        <v>46110</v>
      </c>
      <c r="AJ2314" s="74">
        <v>46111</v>
      </c>
      <c r="AK2314" s="74">
        <v>46111</v>
      </c>
      <c r="AL2314" s="74">
        <v>46119</v>
      </c>
      <c r="AM2314" s="74">
        <v>46121</v>
      </c>
      <c r="AN2314" s="74">
        <v>46122</v>
      </c>
      <c r="AO2314" s="95" t="s">
        <v>121</v>
      </c>
      <c r="AP2314" s="95" t="s">
        <v>121</v>
      </c>
      <c r="AQ2314" s="95" t="s">
        <v>121</v>
      </c>
      <c r="AR2314" s="95" t="s">
        <v>121</v>
      </c>
      <c r="AS2314" s="95" t="s">
        <v>121</v>
      </c>
      <c r="AT2314" s="95" t="s">
        <v>121</v>
      </c>
      <c r="AU2314" s="82" t="s">
        <v>6202</v>
      </c>
      <c r="AV2314" s="297">
        <v>46104</v>
      </c>
      <c r="AW2314" s="85" t="s">
        <v>8113</v>
      </c>
      <c r="AX2314" s="85" t="s">
        <v>8114</v>
      </c>
      <c r="AY2314" s="85"/>
      <c r="AZ2314" s="271"/>
      <c r="BA2314" s="85"/>
      <c r="BB2314" s="85"/>
      <c r="BC2314" s="85"/>
      <c r="BD2314" s="85"/>
      <c r="BE2314" s="85"/>
      <c r="BF2314" s="85"/>
      <c r="BG2314" s="85"/>
      <c r="BH2314" s="85"/>
      <c r="BI2314" s="85"/>
      <c r="BJ2314" s="85"/>
      <c r="BK2314" s="85"/>
      <c r="BL2314" s="85"/>
      <c r="BM2314" s="85"/>
      <c r="BN2314" s="85"/>
      <c r="BO2314" s="85"/>
      <c r="BP2314" s="85"/>
      <c r="BQ2314" s="85"/>
      <c r="BR2314" s="85"/>
      <c r="BS2314" s="85"/>
      <c r="BT2314" s="75">
        <f>IF(COUNTIF($C$3:C2314, C2314)=1, 1, 0)</f>
        <v>0</v>
      </c>
      <c r="BU2314" s="396">
        <v>88876</v>
      </c>
      <c r="BV2314" s="340">
        <v>46112</v>
      </c>
      <c r="BW2314" s="85"/>
      <c r="BX2314" s="85"/>
      <c r="BY2314" s="85"/>
      <c r="BZ2314" s="87">
        <f t="shared" si="712"/>
        <v>12</v>
      </c>
      <c r="CA2314" s="85"/>
      <c r="CB2314" s="88">
        <f t="shared" si="713"/>
        <v>14</v>
      </c>
      <c r="CC2314" s="89"/>
      <c r="CE2314" s="87">
        <f t="shared" si="714"/>
        <v>3</v>
      </c>
      <c r="CF2314" s="544"/>
      <c r="CG2314" s="544"/>
      <c r="CH2314" s="544"/>
      <c r="CI2314" s="544"/>
      <c r="CJ2314" s="87">
        <f t="shared" si="715"/>
        <v>3</v>
      </c>
      <c r="CK2314" s="87">
        <f t="shared" si="716"/>
        <v>13</v>
      </c>
      <c r="CL2314" s="22" t="s">
        <v>121</v>
      </c>
      <c r="CM2314" s="22" t="str">
        <f t="shared" si="718"/>
        <v>1C26TAA^88876</v>
      </c>
    </row>
    <row r="2315" spans="1:91" x14ac:dyDescent="0.25">
      <c r="A2315" s="75">
        <f t="shared" si="717"/>
        <v>2313</v>
      </c>
      <c r="B2315" s="265" t="s">
        <v>102</v>
      </c>
      <c r="C2315" s="270">
        <v>235600414228</v>
      </c>
      <c r="D2315" s="265">
        <v>145754156</v>
      </c>
      <c r="E2315" s="241">
        <v>5320008058</v>
      </c>
      <c r="F2315" s="231">
        <v>46097</v>
      </c>
      <c r="G2315" s="265" t="s">
        <v>612</v>
      </c>
      <c r="H2315" s="265" t="s">
        <v>2213</v>
      </c>
      <c r="I2315" s="265" t="s">
        <v>105</v>
      </c>
      <c r="J2315" s="265" t="s">
        <v>518</v>
      </c>
      <c r="K2315" s="265" t="s">
        <v>242</v>
      </c>
      <c r="L2315" s="231">
        <v>46125</v>
      </c>
      <c r="M2315" s="265">
        <v>40</v>
      </c>
      <c r="N2315" s="85" t="s">
        <v>8111</v>
      </c>
      <c r="O2315" s="85" t="s">
        <v>8112</v>
      </c>
      <c r="P2315" s="85">
        <v>2830050595</v>
      </c>
      <c r="Q2315" s="231">
        <v>46104</v>
      </c>
      <c r="R2315" s="241">
        <v>1209395996</v>
      </c>
      <c r="S2315" s="241">
        <v>224355787</v>
      </c>
      <c r="T2315" s="231">
        <v>46104</v>
      </c>
      <c r="U2315" s="261">
        <v>15733.343999999999</v>
      </c>
      <c r="V2315" s="261">
        <v>15316.346</v>
      </c>
      <c r="W2315" s="241">
        <v>18</v>
      </c>
      <c r="X2315" s="241">
        <v>0</v>
      </c>
      <c r="Y2315" s="270">
        <v>235600414244</v>
      </c>
      <c r="Z2315" s="241" t="s">
        <v>128</v>
      </c>
      <c r="AA2315" s="85" t="s">
        <v>280</v>
      </c>
      <c r="AB2315" s="265" t="s">
        <v>7896</v>
      </c>
      <c r="AC2315" s="270">
        <v>235600414228</v>
      </c>
      <c r="AD2315" s="75" t="s">
        <v>113</v>
      </c>
      <c r="AE2315" s="231">
        <v>46112</v>
      </c>
      <c r="AF2315" s="375">
        <v>46110.041666666664</v>
      </c>
      <c r="AG2315" s="375">
        <v>46108.5</v>
      </c>
      <c r="AH2315" s="375">
        <v>46108.5</v>
      </c>
      <c r="AI2315" s="74">
        <v>46110</v>
      </c>
      <c r="AJ2315" s="74">
        <v>46111</v>
      </c>
      <c r="AK2315" s="74">
        <v>46111</v>
      </c>
      <c r="AL2315" s="74">
        <v>46119</v>
      </c>
      <c r="AM2315" s="74">
        <v>46121</v>
      </c>
      <c r="AN2315" s="74">
        <v>46122</v>
      </c>
      <c r="AO2315" s="95" t="s">
        <v>121</v>
      </c>
      <c r="AP2315" s="95" t="s">
        <v>121</v>
      </c>
      <c r="AQ2315" s="95" t="s">
        <v>121</v>
      </c>
      <c r="AR2315" s="95" t="s">
        <v>121</v>
      </c>
      <c r="AS2315" s="95" t="s">
        <v>121</v>
      </c>
      <c r="AT2315" s="95" t="s">
        <v>121</v>
      </c>
      <c r="AU2315" s="82" t="s">
        <v>6202</v>
      </c>
      <c r="AV2315" s="297">
        <v>46104</v>
      </c>
      <c r="AW2315" s="75">
        <f>_xlfn.XLOOKUP(D2315,'[1]OPS Loading report'!$E:$E,'[1]OPS Loading report'!$G:$G)</f>
        <v>0</v>
      </c>
      <c r="AX2315" s="85">
        <v>0</v>
      </c>
      <c r="AY2315" s="85"/>
      <c r="AZ2315" s="271"/>
      <c r="BA2315" s="85"/>
      <c r="BB2315" s="85"/>
      <c r="BC2315" s="85"/>
      <c r="BD2315" s="85"/>
      <c r="BE2315" s="85"/>
      <c r="BF2315" s="85"/>
      <c r="BG2315" s="85"/>
      <c r="BH2315" s="85"/>
      <c r="BI2315" s="85"/>
      <c r="BJ2315" s="85"/>
      <c r="BK2315" s="85"/>
      <c r="BL2315" s="85"/>
      <c r="BM2315" s="85"/>
      <c r="BN2315" s="85"/>
      <c r="BO2315" s="85"/>
      <c r="BP2315" s="85"/>
      <c r="BQ2315" s="85"/>
      <c r="BR2315" s="85"/>
      <c r="BS2315" s="85"/>
      <c r="BT2315" s="75">
        <f>IF(COUNTIF($C$3:C2315, C2315)=1, 1, 0)</f>
        <v>0</v>
      </c>
      <c r="BU2315" s="396">
        <v>88876</v>
      </c>
      <c r="BV2315" s="340">
        <v>46112</v>
      </c>
      <c r="BW2315" s="85"/>
      <c r="BX2315" s="85"/>
      <c r="BY2315" s="85"/>
      <c r="BZ2315" s="87">
        <f t="shared" si="712"/>
        <v>12</v>
      </c>
      <c r="CA2315" s="85"/>
      <c r="CB2315" s="88">
        <f t="shared" si="713"/>
        <v>14</v>
      </c>
      <c r="CC2315" s="89"/>
      <c r="CE2315" s="87">
        <f t="shared" si="714"/>
        <v>3</v>
      </c>
      <c r="CF2315" s="544">
        <v>18374300</v>
      </c>
      <c r="CG2315" s="544"/>
      <c r="CH2315" s="544">
        <v>18374300</v>
      </c>
      <c r="CI2315" s="544">
        <v>26249</v>
      </c>
      <c r="CJ2315" s="87">
        <f t="shared" si="715"/>
        <v>3</v>
      </c>
      <c r="CK2315" s="87">
        <f t="shared" si="716"/>
        <v>13</v>
      </c>
      <c r="CL2315" s="22" t="s">
        <v>121</v>
      </c>
      <c r="CM2315" s="22" t="str">
        <f t="shared" si="718"/>
        <v>1C26TAA^88876</v>
      </c>
    </row>
    <row r="2316" spans="1:91" x14ac:dyDescent="0.25">
      <c r="A2316" s="75">
        <f t="shared" si="717"/>
        <v>2314</v>
      </c>
      <c r="B2316" s="265" t="s">
        <v>102</v>
      </c>
      <c r="C2316" s="270">
        <v>235600414261</v>
      </c>
      <c r="D2316" s="265">
        <v>145754177</v>
      </c>
      <c r="E2316" s="241">
        <v>5320008059</v>
      </c>
      <c r="F2316" s="231">
        <v>46097</v>
      </c>
      <c r="G2316" s="265" t="s">
        <v>612</v>
      </c>
      <c r="H2316" s="265" t="s">
        <v>2213</v>
      </c>
      <c r="I2316" s="265" t="s">
        <v>105</v>
      </c>
      <c r="J2316" s="265" t="s">
        <v>518</v>
      </c>
      <c r="K2316" s="265" t="s">
        <v>242</v>
      </c>
      <c r="L2316" s="231">
        <v>46125</v>
      </c>
      <c r="M2316" s="265">
        <v>0</v>
      </c>
      <c r="N2316" s="85" t="s">
        <v>8115</v>
      </c>
      <c r="O2316" s="85" t="s">
        <v>8116</v>
      </c>
      <c r="P2316" s="85">
        <v>2830050589</v>
      </c>
      <c r="Q2316" s="231">
        <v>46104</v>
      </c>
      <c r="R2316" s="241">
        <v>1209395980</v>
      </c>
      <c r="S2316" s="241">
        <v>224355792</v>
      </c>
      <c r="T2316" s="231">
        <v>46104</v>
      </c>
      <c r="U2316" s="261">
        <v>2722.3560000000002</v>
      </c>
      <c r="V2316" s="261">
        <v>2638.944</v>
      </c>
      <c r="W2316" s="241">
        <v>3</v>
      </c>
      <c r="X2316" s="241">
        <v>0</v>
      </c>
      <c r="Y2316" s="270">
        <v>235600414261</v>
      </c>
      <c r="Z2316" s="241" t="s">
        <v>128</v>
      </c>
      <c r="AA2316" s="85" t="s">
        <v>280</v>
      </c>
      <c r="AB2316" s="265" t="s">
        <v>7896</v>
      </c>
      <c r="AC2316" s="270">
        <v>235600414261</v>
      </c>
      <c r="AD2316" s="75" t="s">
        <v>113</v>
      </c>
      <c r="AE2316" s="231">
        <v>46112</v>
      </c>
      <c r="AF2316" s="375">
        <v>46110.041666666664</v>
      </c>
      <c r="AG2316" s="375">
        <v>46108.5</v>
      </c>
      <c r="AH2316" s="375">
        <v>46108.5</v>
      </c>
      <c r="AI2316" s="74">
        <v>46110</v>
      </c>
      <c r="AJ2316" s="74">
        <v>46111</v>
      </c>
      <c r="AK2316" s="74">
        <v>46111</v>
      </c>
      <c r="AL2316" s="74">
        <v>46119</v>
      </c>
      <c r="AM2316" s="74">
        <v>46121</v>
      </c>
      <c r="AN2316" s="74">
        <v>46122</v>
      </c>
      <c r="AO2316" s="95" t="s">
        <v>121</v>
      </c>
      <c r="AP2316" s="95" t="s">
        <v>121</v>
      </c>
      <c r="AQ2316" s="95" t="s">
        <v>121</v>
      </c>
      <c r="AR2316" s="95" t="s">
        <v>121</v>
      </c>
      <c r="AS2316" s="95" t="s">
        <v>121</v>
      </c>
      <c r="AT2316" s="95" t="s">
        <v>121</v>
      </c>
      <c r="AU2316" s="82" t="s">
        <v>6202</v>
      </c>
      <c r="AV2316" s="297">
        <v>46104</v>
      </c>
      <c r="AW2316" s="85" t="s">
        <v>8117</v>
      </c>
      <c r="AX2316" s="85" t="s">
        <v>8118</v>
      </c>
      <c r="AY2316" s="85"/>
      <c r="AZ2316" s="271"/>
      <c r="BA2316" s="85"/>
      <c r="BB2316" s="85"/>
      <c r="BC2316" s="85"/>
      <c r="BD2316" s="85"/>
      <c r="BE2316" s="85"/>
      <c r="BF2316" s="85"/>
      <c r="BG2316" s="85"/>
      <c r="BH2316" s="85"/>
      <c r="BI2316" s="85"/>
      <c r="BJ2316" s="85"/>
      <c r="BK2316" s="85"/>
      <c r="BL2316" s="85"/>
      <c r="BM2316" s="85"/>
      <c r="BN2316" s="85"/>
      <c r="BO2316" s="85"/>
      <c r="BP2316" s="85"/>
      <c r="BQ2316" s="85"/>
      <c r="BR2316" s="85"/>
      <c r="BS2316" s="85"/>
      <c r="BT2316" s="75">
        <f>IF(COUNTIF($C$3:C2316, C2316)=1, 1, 0)</f>
        <v>1</v>
      </c>
      <c r="BU2316" s="396">
        <v>88877</v>
      </c>
      <c r="BV2316" s="340">
        <v>46112</v>
      </c>
      <c r="BW2316" s="85"/>
      <c r="BX2316" s="85"/>
      <c r="BY2316" s="85"/>
      <c r="BZ2316" s="87">
        <f t="shared" si="712"/>
        <v>12</v>
      </c>
      <c r="CA2316" s="85"/>
      <c r="CB2316" s="88">
        <f t="shared" si="713"/>
        <v>14</v>
      </c>
      <c r="CC2316" s="89"/>
      <c r="CE2316" s="87">
        <f t="shared" si="714"/>
        <v>3</v>
      </c>
      <c r="CF2316" s="85"/>
      <c r="CG2316" s="85"/>
      <c r="CH2316" s="85"/>
      <c r="CI2316" s="85"/>
      <c r="CJ2316" s="87">
        <f t="shared" si="715"/>
        <v>3</v>
      </c>
      <c r="CK2316" s="87">
        <f t="shared" si="716"/>
        <v>13</v>
      </c>
      <c r="CL2316" s="22" t="s">
        <v>121</v>
      </c>
      <c r="CM2316" s="22" t="str">
        <f t="shared" si="718"/>
        <v>1C26TAA^88877</v>
      </c>
    </row>
    <row r="2317" spans="1:91" x14ac:dyDescent="0.25">
      <c r="A2317" s="75">
        <f t="shared" si="717"/>
        <v>2315</v>
      </c>
      <c r="B2317" s="265" t="s">
        <v>102</v>
      </c>
      <c r="C2317" s="270">
        <v>235600414261</v>
      </c>
      <c r="D2317" s="265">
        <v>145754169</v>
      </c>
      <c r="E2317" s="241">
        <v>5320008059</v>
      </c>
      <c r="F2317" s="231">
        <v>46097</v>
      </c>
      <c r="G2317" s="265" t="s">
        <v>612</v>
      </c>
      <c r="H2317" s="265" t="s">
        <v>2213</v>
      </c>
      <c r="I2317" s="265" t="s">
        <v>105</v>
      </c>
      <c r="J2317" s="265" t="s">
        <v>518</v>
      </c>
      <c r="K2317" s="265" t="s">
        <v>242</v>
      </c>
      <c r="L2317" s="231">
        <v>46125</v>
      </c>
      <c r="M2317" s="265">
        <v>40</v>
      </c>
      <c r="N2317" s="85" t="s">
        <v>8115</v>
      </c>
      <c r="O2317" s="85" t="s">
        <v>8116</v>
      </c>
      <c r="P2317" s="85">
        <v>2830050588</v>
      </c>
      <c r="Q2317" s="231">
        <v>46104</v>
      </c>
      <c r="R2317" s="241">
        <v>1209395979</v>
      </c>
      <c r="S2317" s="241">
        <v>224355790</v>
      </c>
      <c r="T2317" s="231">
        <v>46104</v>
      </c>
      <c r="U2317" s="261">
        <v>15966.067999999999</v>
      </c>
      <c r="V2317" s="261">
        <v>15542.904</v>
      </c>
      <c r="W2317" s="241">
        <v>18</v>
      </c>
      <c r="X2317" s="241">
        <v>0</v>
      </c>
      <c r="Y2317" s="270">
        <v>235600414261</v>
      </c>
      <c r="Z2317" s="241" t="s">
        <v>128</v>
      </c>
      <c r="AA2317" s="85" t="s">
        <v>280</v>
      </c>
      <c r="AB2317" s="265" t="s">
        <v>7896</v>
      </c>
      <c r="AC2317" s="270">
        <v>235600414261</v>
      </c>
      <c r="AD2317" s="75" t="s">
        <v>113</v>
      </c>
      <c r="AE2317" s="231">
        <v>46112</v>
      </c>
      <c r="AF2317" s="375">
        <v>46110.041666666664</v>
      </c>
      <c r="AG2317" s="375">
        <v>46108.5</v>
      </c>
      <c r="AH2317" s="375">
        <v>46108.5</v>
      </c>
      <c r="AI2317" s="74">
        <v>46110</v>
      </c>
      <c r="AJ2317" s="74">
        <v>46111</v>
      </c>
      <c r="AK2317" s="74">
        <v>46111</v>
      </c>
      <c r="AL2317" s="74">
        <v>46119</v>
      </c>
      <c r="AM2317" s="74">
        <v>46121</v>
      </c>
      <c r="AN2317" s="74">
        <v>46122</v>
      </c>
      <c r="AO2317" s="95" t="s">
        <v>121</v>
      </c>
      <c r="AP2317" s="95" t="s">
        <v>121</v>
      </c>
      <c r="AQ2317" s="95" t="s">
        <v>121</v>
      </c>
      <c r="AR2317" s="95" t="s">
        <v>121</v>
      </c>
      <c r="AS2317" s="95" t="s">
        <v>121</v>
      </c>
      <c r="AT2317" s="95" t="s">
        <v>121</v>
      </c>
      <c r="AU2317" s="82" t="s">
        <v>6202</v>
      </c>
      <c r="AV2317" s="297">
        <v>46104</v>
      </c>
      <c r="AW2317" s="75">
        <f>_xlfn.XLOOKUP(D2317,'[1]OPS Loading report'!$E:$E,'[1]OPS Loading report'!$G:$G)</f>
        <v>0</v>
      </c>
      <c r="AX2317" s="85">
        <v>0</v>
      </c>
      <c r="AY2317" s="85"/>
      <c r="AZ2317" s="271"/>
      <c r="BA2317" s="85"/>
      <c r="BB2317" s="85"/>
      <c r="BC2317" s="85"/>
      <c r="BD2317" s="85"/>
      <c r="BE2317" s="85"/>
      <c r="BF2317" s="85"/>
      <c r="BG2317" s="85"/>
      <c r="BH2317" s="85"/>
      <c r="BI2317" s="85"/>
      <c r="BJ2317" s="85"/>
      <c r="BK2317" s="85"/>
      <c r="BL2317" s="85"/>
      <c r="BM2317" s="85"/>
      <c r="BN2317" s="85"/>
      <c r="BO2317" s="85"/>
      <c r="BP2317" s="85"/>
      <c r="BQ2317" s="85"/>
      <c r="BR2317" s="85"/>
      <c r="BS2317" s="85"/>
      <c r="BT2317" s="75">
        <f>IF(COUNTIF($C$3:C2317, C2317)=1, 1, 0)</f>
        <v>0</v>
      </c>
      <c r="BU2317" s="556">
        <v>88877</v>
      </c>
      <c r="BV2317" s="343">
        <v>46112</v>
      </c>
      <c r="BW2317" s="85"/>
      <c r="BX2317" s="85"/>
      <c r="BY2317" s="85"/>
      <c r="BZ2317" s="87">
        <f t="shared" si="712"/>
        <v>12</v>
      </c>
      <c r="CA2317" s="85"/>
      <c r="CB2317" s="88">
        <f t="shared" si="713"/>
        <v>14</v>
      </c>
      <c r="CC2317" s="89"/>
      <c r="CE2317" s="87">
        <f t="shared" si="714"/>
        <v>3</v>
      </c>
      <c r="CF2317" s="544">
        <v>18374300</v>
      </c>
      <c r="CG2317" s="544"/>
      <c r="CH2317" s="544">
        <v>18374300</v>
      </c>
      <c r="CI2317" s="544">
        <v>26249</v>
      </c>
      <c r="CJ2317" s="87">
        <f t="shared" si="715"/>
        <v>3</v>
      </c>
      <c r="CK2317" s="87">
        <f t="shared" si="716"/>
        <v>13</v>
      </c>
      <c r="CL2317" s="22" t="s">
        <v>121</v>
      </c>
      <c r="CM2317" s="22" t="str">
        <f t="shared" si="718"/>
        <v>1C26TAA^88877</v>
      </c>
    </row>
    <row r="2318" spans="1:91" ht="14.45" customHeight="1" x14ac:dyDescent="0.25">
      <c r="A2318" s="75">
        <f t="shared" si="717"/>
        <v>2316</v>
      </c>
      <c r="B2318" s="265" t="s">
        <v>102</v>
      </c>
      <c r="C2318" s="270">
        <v>267234159</v>
      </c>
      <c r="D2318" s="265">
        <v>145772352</v>
      </c>
      <c r="E2318" s="241">
        <v>5320008089</v>
      </c>
      <c r="F2318" s="231">
        <v>46100</v>
      </c>
      <c r="G2318" s="265" t="s">
        <v>612</v>
      </c>
      <c r="H2318" s="265" t="s">
        <v>2213</v>
      </c>
      <c r="I2318" s="265" t="s">
        <v>105</v>
      </c>
      <c r="J2318" s="265" t="s">
        <v>518</v>
      </c>
      <c r="K2318" s="265" t="s">
        <v>242</v>
      </c>
      <c r="L2318" s="231">
        <v>46127</v>
      </c>
      <c r="M2318" s="265">
        <v>0</v>
      </c>
      <c r="N2318" s="85" t="s">
        <v>8119</v>
      </c>
      <c r="O2318" s="85" t="s">
        <v>8120</v>
      </c>
      <c r="P2318" s="85">
        <v>2830050749</v>
      </c>
      <c r="Q2318" s="231">
        <v>46107</v>
      </c>
      <c r="R2318" s="241">
        <v>1209397035</v>
      </c>
      <c r="S2318" s="241">
        <v>224371832</v>
      </c>
      <c r="T2318" s="231">
        <v>46107</v>
      </c>
      <c r="U2318" s="261">
        <v>1267.3789999999999</v>
      </c>
      <c r="V2318" s="261">
        <v>1233.788</v>
      </c>
      <c r="W2318" s="241">
        <v>2</v>
      </c>
      <c r="X2318" s="241">
        <v>0</v>
      </c>
      <c r="Y2318" s="270">
        <v>267234159</v>
      </c>
      <c r="Z2318" s="241" t="s">
        <v>110</v>
      </c>
      <c r="AA2318" s="85" t="s">
        <v>535</v>
      </c>
      <c r="AB2318" s="265" t="s">
        <v>6695</v>
      </c>
      <c r="AC2318" s="270">
        <v>267234159</v>
      </c>
      <c r="AD2318" s="75" t="s">
        <v>113</v>
      </c>
      <c r="AE2318" s="74">
        <v>46111</v>
      </c>
      <c r="AF2318" s="375">
        <v>46110.333333333336</v>
      </c>
      <c r="AG2318" s="375">
        <v>46109.333333333336</v>
      </c>
      <c r="AH2318" s="375">
        <v>46110.25</v>
      </c>
      <c r="AI2318" s="74">
        <v>46111</v>
      </c>
      <c r="AJ2318" s="74"/>
      <c r="AK2318" s="74">
        <v>46111</v>
      </c>
      <c r="AL2318" s="74">
        <v>46121</v>
      </c>
      <c r="AM2318" s="74">
        <v>46126</v>
      </c>
      <c r="AN2318" s="74">
        <v>46127</v>
      </c>
      <c r="AO2318" s="81" t="s">
        <v>121</v>
      </c>
      <c r="AP2318" s="81" t="s">
        <v>121</v>
      </c>
      <c r="AQ2318" s="81" t="s">
        <v>121</v>
      </c>
      <c r="AR2318" s="81" t="s">
        <v>121</v>
      </c>
      <c r="AS2318" s="81" t="s">
        <v>121</v>
      </c>
      <c r="AT2318" s="81" t="s">
        <v>2057</v>
      </c>
      <c r="AU2318" s="82" t="s">
        <v>6196</v>
      </c>
      <c r="AV2318" s="297">
        <v>46107</v>
      </c>
      <c r="AW2318" s="85">
        <v>0</v>
      </c>
      <c r="AX2318" s="85">
        <v>0</v>
      </c>
      <c r="AY2318" s="85"/>
      <c r="AZ2318" s="271"/>
      <c r="BA2318" s="85"/>
      <c r="BB2318" s="85"/>
      <c r="BC2318" s="85"/>
      <c r="BD2318" s="85"/>
      <c r="BE2318" s="85"/>
      <c r="BF2318" s="85"/>
      <c r="BG2318" s="85"/>
      <c r="BH2318" s="85"/>
      <c r="BI2318" s="85"/>
      <c r="BJ2318" s="85"/>
      <c r="BK2318" s="85"/>
      <c r="BL2318" s="85"/>
      <c r="BM2318" s="85"/>
      <c r="BN2318" s="85"/>
      <c r="BO2318" s="85"/>
      <c r="BP2318" s="85"/>
      <c r="BQ2318" s="85"/>
      <c r="BR2318" s="85"/>
      <c r="BS2318" s="85"/>
      <c r="BT2318" s="69">
        <f>IF(COUNTIF($C$3:C2318, C2318)=1, 1, 0)</f>
        <v>1</v>
      </c>
      <c r="BU2318" s="398">
        <v>150497</v>
      </c>
      <c r="BV2318" s="340">
        <v>46129</v>
      </c>
      <c r="BW2318" s="339"/>
      <c r="BX2318" s="85"/>
      <c r="BY2318" s="85"/>
      <c r="BZ2318" s="87">
        <f t="shared" si="712"/>
        <v>12</v>
      </c>
      <c r="CA2318" s="85" t="s">
        <v>6699</v>
      </c>
      <c r="CB2318" s="88">
        <f t="shared" si="713"/>
        <v>16</v>
      </c>
      <c r="CC2318" s="89"/>
      <c r="CE2318" s="87">
        <f t="shared" si="714"/>
        <v>3</v>
      </c>
      <c r="CF2318" s="168"/>
      <c r="CG2318" s="168"/>
      <c r="CH2318" s="168"/>
      <c r="CI2318" s="85"/>
      <c r="CJ2318" s="87">
        <f t="shared" si="715"/>
        <v>3</v>
      </c>
      <c r="CK2318" s="87">
        <f t="shared" si="716"/>
        <v>13</v>
      </c>
      <c r="CL2318" s="22" t="s">
        <v>6198</v>
      </c>
      <c r="CM2318" s="22" t="str">
        <f t="shared" si="718"/>
        <v>1C26TML^150497</v>
      </c>
    </row>
    <row r="2319" spans="1:91" ht="14.45" customHeight="1" x14ac:dyDescent="0.25">
      <c r="A2319" s="75">
        <f t="shared" si="717"/>
        <v>2317</v>
      </c>
      <c r="B2319" s="265" t="s">
        <v>102</v>
      </c>
      <c r="C2319" s="270">
        <v>267234159</v>
      </c>
      <c r="D2319" s="265">
        <v>145772354</v>
      </c>
      <c r="E2319" s="241">
        <v>5320008089</v>
      </c>
      <c r="F2319" s="231">
        <v>46100</v>
      </c>
      <c r="G2319" s="265" t="s">
        <v>612</v>
      </c>
      <c r="H2319" s="265" t="s">
        <v>2213</v>
      </c>
      <c r="I2319" s="265" t="s">
        <v>105</v>
      </c>
      <c r="J2319" s="265" t="s">
        <v>518</v>
      </c>
      <c r="K2319" s="265" t="s">
        <v>242</v>
      </c>
      <c r="L2319" s="231">
        <v>46127</v>
      </c>
      <c r="M2319" s="265">
        <v>40</v>
      </c>
      <c r="N2319" s="85" t="s">
        <v>8119</v>
      </c>
      <c r="O2319" s="85" t="s">
        <v>8120</v>
      </c>
      <c r="P2319" s="85">
        <v>2830050750</v>
      </c>
      <c r="Q2319" s="231">
        <v>46107</v>
      </c>
      <c r="R2319" s="241">
        <v>1209397037</v>
      </c>
      <c r="S2319" s="241">
        <v>224371847</v>
      </c>
      <c r="T2319" s="231">
        <v>46107</v>
      </c>
      <c r="U2319" s="261">
        <v>16077.154</v>
      </c>
      <c r="V2319" s="261">
        <v>15651.047</v>
      </c>
      <c r="W2319" s="241">
        <v>18</v>
      </c>
      <c r="X2319" s="241">
        <v>0</v>
      </c>
      <c r="Y2319" s="270">
        <v>267234159</v>
      </c>
      <c r="Z2319" s="241" t="s">
        <v>110</v>
      </c>
      <c r="AA2319" s="85" t="s">
        <v>535</v>
      </c>
      <c r="AB2319" s="265" t="s">
        <v>6695</v>
      </c>
      <c r="AC2319" s="270">
        <v>267234159</v>
      </c>
      <c r="AD2319" s="75" t="s">
        <v>113</v>
      </c>
      <c r="AE2319" s="74">
        <v>46111</v>
      </c>
      <c r="AF2319" s="375">
        <v>46110.333333333336</v>
      </c>
      <c r="AG2319" s="375">
        <v>46109.333333333336</v>
      </c>
      <c r="AH2319" s="375">
        <v>46110.25</v>
      </c>
      <c r="AI2319" s="74">
        <v>46111</v>
      </c>
      <c r="AJ2319" s="74"/>
      <c r="AK2319" s="74">
        <v>46111</v>
      </c>
      <c r="AL2319" s="74">
        <v>46121</v>
      </c>
      <c r="AM2319" s="74">
        <v>46126</v>
      </c>
      <c r="AN2319" s="74">
        <v>46127</v>
      </c>
      <c r="AO2319" s="81" t="s">
        <v>121</v>
      </c>
      <c r="AP2319" s="81" t="s">
        <v>121</v>
      </c>
      <c r="AQ2319" s="81" t="s">
        <v>121</v>
      </c>
      <c r="AR2319" s="81" t="s">
        <v>121</v>
      </c>
      <c r="AS2319" s="81" t="s">
        <v>121</v>
      </c>
      <c r="AT2319" s="81" t="s">
        <v>2057</v>
      </c>
      <c r="AU2319" s="82" t="s">
        <v>6196</v>
      </c>
      <c r="AV2319" s="297">
        <v>46107</v>
      </c>
      <c r="AW2319" s="75">
        <f>_xlfn.XLOOKUP(D2319,'[1]OPS Loading report'!$E:$E,'[1]OPS Loading report'!$G:$G)</f>
        <v>0</v>
      </c>
      <c r="AX2319" s="85">
        <v>0</v>
      </c>
      <c r="AY2319" s="85"/>
      <c r="AZ2319" s="271"/>
      <c r="BA2319" s="85"/>
      <c r="BB2319" s="85"/>
      <c r="BC2319" s="85"/>
      <c r="BD2319" s="85"/>
      <c r="BE2319" s="85"/>
      <c r="BF2319" s="85"/>
      <c r="BG2319" s="85"/>
      <c r="BH2319" s="85"/>
      <c r="BI2319" s="85"/>
      <c r="BJ2319" s="85"/>
      <c r="BK2319" s="85"/>
      <c r="BL2319" s="85"/>
      <c r="BM2319" s="85"/>
      <c r="BN2319" s="85"/>
      <c r="BO2319" s="85"/>
      <c r="BP2319" s="85"/>
      <c r="BQ2319" s="85"/>
      <c r="BR2319" s="85"/>
      <c r="BS2319" s="85"/>
      <c r="BT2319" s="69">
        <f>IF(COUNTIF($C$3:C2319, C2319)=1, 1, 0)</f>
        <v>0</v>
      </c>
      <c r="BU2319" s="398">
        <v>150497</v>
      </c>
      <c r="BV2319" s="340">
        <v>46129</v>
      </c>
      <c r="BW2319" s="339"/>
      <c r="BX2319" s="85"/>
      <c r="BY2319" s="85"/>
      <c r="BZ2319" s="87">
        <f t="shared" si="712"/>
        <v>12</v>
      </c>
      <c r="CA2319" s="85" t="s">
        <v>6699</v>
      </c>
      <c r="CB2319" s="88">
        <f t="shared" si="713"/>
        <v>16</v>
      </c>
      <c r="CC2319" s="89"/>
      <c r="CE2319" s="87">
        <f t="shared" si="714"/>
        <v>3</v>
      </c>
      <c r="CF2319" s="397">
        <v>16324698</v>
      </c>
      <c r="CG2319" s="559">
        <v>3045852</v>
      </c>
      <c r="CH2319" s="397">
        <v>19370550</v>
      </c>
      <c r="CI2319" s="560">
        <v>26718</v>
      </c>
      <c r="CJ2319" s="87">
        <f t="shared" si="715"/>
        <v>3</v>
      </c>
      <c r="CK2319" s="87">
        <f t="shared" si="716"/>
        <v>13</v>
      </c>
      <c r="CL2319" s="22" t="s">
        <v>6198</v>
      </c>
      <c r="CM2319" s="22" t="str">
        <f t="shared" si="718"/>
        <v>1C26TML^150497</v>
      </c>
    </row>
    <row r="2320" spans="1:91" ht="14.45" customHeight="1" x14ac:dyDescent="0.25">
      <c r="A2320" s="75">
        <f t="shared" si="717"/>
        <v>2318</v>
      </c>
      <c r="B2320" s="236" t="s">
        <v>102</v>
      </c>
      <c r="C2320" s="270">
        <v>235600436426</v>
      </c>
      <c r="D2320" s="265">
        <v>145569729</v>
      </c>
      <c r="E2320" s="241"/>
      <c r="F2320" s="231">
        <v>46097</v>
      </c>
      <c r="G2320" s="265" t="s">
        <v>7029</v>
      </c>
      <c r="H2320" s="265" t="s">
        <v>2213</v>
      </c>
      <c r="I2320" s="265" t="s">
        <v>105</v>
      </c>
      <c r="J2320" s="265" t="s">
        <v>518</v>
      </c>
      <c r="K2320" s="265" t="s">
        <v>242</v>
      </c>
      <c r="L2320" s="231">
        <v>46127</v>
      </c>
      <c r="M2320" s="265">
        <v>40</v>
      </c>
      <c r="N2320" s="85" t="s">
        <v>8121</v>
      </c>
      <c r="O2320" s="85" t="s">
        <v>8122</v>
      </c>
      <c r="P2320" s="85">
        <v>2830050829</v>
      </c>
      <c r="Q2320" s="231">
        <v>46108</v>
      </c>
      <c r="R2320" s="241">
        <v>1209397493</v>
      </c>
      <c r="S2320" s="241">
        <v>224377550</v>
      </c>
      <c r="T2320" s="231">
        <v>46108</v>
      </c>
      <c r="U2320" s="261">
        <v>18403.931</v>
      </c>
      <c r="V2320" s="261">
        <v>17916.159</v>
      </c>
      <c r="W2320" s="241">
        <v>20</v>
      </c>
      <c r="X2320" s="241">
        <v>0</v>
      </c>
      <c r="Y2320" s="270">
        <v>235600436426</v>
      </c>
      <c r="Z2320" s="241" t="s">
        <v>128</v>
      </c>
      <c r="AA2320" s="85" t="s">
        <v>5297</v>
      </c>
      <c r="AB2320" s="265" t="s">
        <v>7917</v>
      </c>
      <c r="AC2320" s="270">
        <v>235600436426</v>
      </c>
      <c r="AD2320" s="75" t="s">
        <v>113</v>
      </c>
      <c r="AE2320" s="74">
        <v>46119</v>
      </c>
      <c r="AF2320" s="375">
        <v>46118.125</v>
      </c>
      <c r="AG2320" s="375">
        <v>46115.583333333336</v>
      </c>
      <c r="AH2320" s="375">
        <v>46116.625</v>
      </c>
      <c r="AI2320" s="74">
        <v>46112</v>
      </c>
      <c r="AJ2320" s="74">
        <v>46119</v>
      </c>
      <c r="AK2320" s="74">
        <v>46119</v>
      </c>
      <c r="AL2320" s="74">
        <v>46121</v>
      </c>
      <c r="AM2320" s="74">
        <v>46129</v>
      </c>
      <c r="AN2320" s="74">
        <v>46130</v>
      </c>
      <c r="AO2320" s="81">
        <f t="shared" ref="AO2320:AO2369" si="719">IF(AH2320&lt;AG2320,IF(AH2320=0,"",AH2320-1),IF(AG2320=0,"",AG2320-1))</f>
        <v>46114.583333333336</v>
      </c>
      <c r="AP2320" s="81">
        <f t="shared" ref="AP2320:AP2369" si="720">IF(AH2320&lt;AG2320,IF(AH2320=0,"",AH2320),IF(AG2320=0,"",AG2320))</f>
        <v>46115.583333333336</v>
      </c>
      <c r="AQ2320" s="81">
        <f t="shared" ref="AQ2320:AQ2369" si="721">IF(AH2320&lt;AG2320,IF(AH2320=0,"",AH2320),IF(AG2320=0,"",AG2320))</f>
        <v>46115.583333333336</v>
      </c>
      <c r="AR2320" s="81">
        <f t="shared" ref="AR2320:AR2369" si="722">IF(AI2320=0,"",IF(AI2320&lt;AJ2320,AJ2320+1,AI2320+1))</f>
        <v>46120</v>
      </c>
      <c r="AS2320" s="81">
        <f t="shared" ref="AS2320:AS2369" si="723">IF(AI2320=0,"",IF(AE2320=0,IF(AJ2320=0,AI2320+2,AJ2320+2),AE2320+2))</f>
        <v>46121</v>
      </c>
      <c r="AT2320" s="81">
        <f t="shared" ref="AT2320:AT2369" si="724">IF(AI2320=0,"",IF(AI2320&lt;AJ2320,AJ2320+1,AI2320+1))</f>
        <v>46120</v>
      </c>
      <c r="AU2320" s="82" t="s">
        <v>6196</v>
      </c>
      <c r="AV2320" s="297">
        <v>46108</v>
      </c>
      <c r="AW2320" s="75" t="str">
        <f>_xlfn.XLOOKUP(D2320,'[1]OPS Loading report'!$E:$E,'[1]OPS Loading report'!$G:$G)</f>
        <v>TIIU4611810</v>
      </c>
      <c r="AX2320" s="75" t="str">
        <f>_xlfn.XLOOKUP(D2320,'[1]OPS Loading report'!$E:$E,'[1]OPS Loading report'!$H:$H)</f>
        <v>EMCCYV9145</v>
      </c>
      <c r="AY2320" s="85"/>
      <c r="AZ2320" s="271"/>
      <c r="BA2320" s="85"/>
      <c r="BB2320" s="85"/>
      <c r="BC2320" s="85"/>
      <c r="BD2320" s="85"/>
      <c r="BE2320" s="85"/>
      <c r="BF2320" s="85"/>
      <c r="BG2320" s="85"/>
      <c r="BH2320" s="85"/>
      <c r="BI2320" s="85"/>
      <c r="BJ2320" s="85"/>
      <c r="BK2320" s="85"/>
      <c r="BL2320" s="85"/>
      <c r="BM2320" s="85"/>
      <c r="BN2320" s="85"/>
      <c r="BO2320" s="85"/>
      <c r="BP2320" s="85"/>
      <c r="BQ2320" s="85"/>
      <c r="BR2320" s="85"/>
      <c r="BS2320" s="85"/>
      <c r="BT2320" s="75">
        <f>IF(COUNTIF($C$3:C2320, C2320)=1, 1, 0)</f>
        <v>1</v>
      </c>
      <c r="BU2320" s="458" t="s">
        <v>8123</v>
      </c>
      <c r="BV2320" s="459">
        <v>46119</v>
      </c>
      <c r="BW2320" s="85"/>
      <c r="BX2320" s="85"/>
      <c r="BY2320" s="85"/>
      <c r="BZ2320" s="87">
        <f t="shared" si="712"/>
        <v>12</v>
      </c>
      <c r="CA2320" s="85"/>
      <c r="CB2320" s="88">
        <f t="shared" si="713"/>
        <v>15</v>
      </c>
      <c r="CC2320" s="89"/>
      <c r="CE2320" s="87">
        <f t="shared" si="714"/>
        <v>4</v>
      </c>
      <c r="CF2320" s="561">
        <v>14438600</v>
      </c>
      <c r="CG2320" s="561"/>
      <c r="CH2320" s="561">
        <v>14438600</v>
      </c>
      <c r="CI2320" s="544">
        <v>26252</v>
      </c>
      <c r="CJ2320" s="87">
        <f t="shared" si="715"/>
        <v>3</v>
      </c>
      <c r="CK2320" s="87">
        <f t="shared" si="716"/>
        <v>13</v>
      </c>
      <c r="CL2320" s="22" t="s">
        <v>6198</v>
      </c>
      <c r="CM2320" s="22" t="str">
        <f t="shared" si="718"/>
        <v>1C26TAA^96446</v>
      </c>
    </row>
    <row r="2321" spans="1:91" ht="14.45" customHeight="1" x14ac:dyDescent="0.25">
      <c r="A2321" s="75">
        <f t="shared" si="717"/>
        <v>2319</v>
      </c>
      <c r="B2321" s="265" t="s">
        <v>102</v>
      </c>
      <c r="C2321" s="270">
        <v>267234159</v>
      </c>
      <c r="D2321" s="265">
        <v>145633327</v>
      </c>
      <c r="E2321" s="241"/>
      <c r="F2321" s="231">
        <v>46097</v>
      </c>
      <c r="G2321" s="265" t="s">
        <v>516</v>
      </c>
      <c r="H2321" s="265" t="s">
        <v>2213</v>
      </c>
      <c r="I2321" s="265" t="s">
        <v>105</v>
      </c>
      <c r="J2321" s="265" t="s">
        <v>518</v>
      </c>
      <c r="K2321" s="265" t="s">
        <v>242</v>
      </c>
      <c r="L2321" s="231">
        <v>46127</v>
      </c>
      <c r="M2321" s="265">
        <v>40</v>
      </c>
      <c r="N2321" s="85" t="s">
        <v>8124</v>
      </c>
      <c r="O2321" s="85" t="s">
        <v>8125</v>
      </c>
      <c r="P2321" s="85">
        <v>2830050776</v>
      </c>
      <c r="Q2321" s="231">
        <v>46107</v>
      </c>
      <c r="R2321" s="241">
        <v>1209397109</v>
      </c>
      <c r="S2321" s="241">
        <v>224371795</v>
      </c>
      <c r="T2321" s="231">
        <v>46107</v>
      </c>
      <c r="U2321" s="261">
        <v>17356.999</v>
      </c>
      <c r="V2321" s="261">
        <v>16732.808000000001</v>
      </c>
      <c r="W2321" s="241">
        <v>20</v>
      </c>
      <c r="X2321" s="241">
        <v>0</v>
      </c>
      <c r="Y2321" s="270">
        <v>267412894</v>
      </c>
      <c r="Z2321" s="241" t="s">
        <v>110</v>
      </c>
      <c r="AA2321" s="85" t="s">
        <v>535</v>
      </c>
      <c r="AB2321" s="265" t="s">
        <v>6695</v>
      </c>
      <c r="AC2321" s="270">
        <v>267234159</v>
      </c>
      <c r="AD2321" s="75" t="s">
        <v>113</v>
      </c>
      <c r="AE2321" s="74">
        <v>46111</v>
      </c>
      <c r="AF2321" s="375">
        <v>46110.333333333336</v>
      </c>
      <c r="AG2321" s="375">
        <v>46109.333333333336</v>
      </c>
      <c r="AH2321" s="375">
        <v>46110.25</v>
      </c>
      <c r="AI2321" s="74">
        <v>46111</v>
      </c>
      <c r="AJ2321" s="74"/>
      <c r="AK2321" s="74">
        <v>46111</v>
      </c>
      <c r="AL2321" s="74">
        <v>46121</v>
      </c>
      <c r="AM2321" s="74">
        <v>46126</v>
      </c>
      <c r="AN2321" s="74">
        <v>46127</v>
      </c>
      <c r="AO2321" s="81">
        <f t="shared" si="719"/>
        <v>46108.333333333336</v>
      </c>
      <c r="AP2321" s="81">
        <f t="shared" si="720"/>
        <v>46109.333333333336</v>
      </c>
      <c r="AQ2321" s="81">
        <f t="shared" si="721"/>
        <v>46109.333333333336</v>
      </c>
      <c r="AR2321" s="81">
        <f t="shared" si="722"/>
        <v>46112</v>
      </c>
      <c r="AS2321" s="81">
        <f t="shared" si="723"/>
        <v>46113</v>
      </c>
      <c r="AT2321" s="81">
        <f t="shared" si="724"/>
        <v>46112</v>
      </c>
      <c r="AU2321" s="82" t="s">
        <v>6196</v>
      </c>
      <c r="AV2321" s="297">
        <v>46107</v>
      </c>
      <c r="AW2321" s="75" t="str">
        <f>_xlfn.XLOOKUP(D2321,'[1]OPS Loading report'!$E:$E,'[1]OPS Loading report'!$G:$G)</f>
        <v>FFAU7397891</v>
      </c>
      <c r="AX2321" s="85">
        <v>0</v>
      </c>
      <c r="AY2321" s="85"/>
      <c r="AZ2321" s="271"/>
      <c r="BA2321" s="85"/>
      <c r="BB2321" s="85"/>
      <c r="BC2321" s="85"/>
      <c r="BD2321" s="85"/>
      <c r="BE2321" s="85"/>
      <c r="BF2321" s="85"/>
      <c r="BG2321" s="85"/>
      <c r="BH2321" s="85"/>
      <c r="BI2321" s="85"/>
      <c r="BJ2321" s="85"/>
      <c r="BK2321" s="85"/>
      <c r="BL2321" s="85"/>
      <c r="BM2321" s="85"/>
      <c r="BN2321" s="85"/>
      <c r="BO2321" s="85"/>
      <c r="BP2321" s="85"/>
      <c r="BQ2321" s="85"/>
      <c r="BR2321" s="85"/>
      <c r="BS2321" s="85"/>
      <c r="BT2321" s="69">
        <f>IF(COUNTIF($C$3:C2321, C2321)=1, 1, 0)</f>
        <v>0</v>
      </c>
      <c r="BU2321" s="398">
        <v>150497</v>
      </c>
      <c r="BV2321" s="340">
        <v>46129</v>
      </c>
      <c r="BW2321" s="339"/>
      <c r="BX2321" s="85"/>
      <c r="BY2321" s="85"/>
      <c r="BZ2321" s="87">
        <f t="shared" si="712"/>
        <v>12</v>
      </c>
      <c r="CA2321" s="85" t="s">
        <v>6699</v>
      </c>
      <c r="CB2321" s="88">
        <f t="shared" si="713"/>
        <v>16</v>
      </c>
      <c r="CC2321" s="89"/>
      <c r="CE2321" s="87">
        <f t="shared" si="714"/>
        <v>3</v>
      </c>
      <c r="CF2321" s="397">
        <v>16324698</v>
      </c>
      <c r="CG2321" s="559">
        <v>3045852</v>
      </c>
      <c r="CH2321" s="397">
        <v>19370550</v>
      </c>
      <c r="CI2321" s="560">
        <v>26718</v>
      </c>
      <c r="CJ2321" s="87">
        <f t="shared" si="715"/>
        <v>3</v>
      </c>
      <c r="CK2321" s="87">
        <f t="shared" si="716"/>
        <v>13</v>
      </c>
      <c r="CL2321" s="22" t="s">
        <v>6198</v>
      </c>
      <c r="CM2321" s="22" t="str">
        <f t="shared" si="718"/>
        <v>1C26TML^150497</v>
      </c>
    </row>
    <row r="2322" spans="1:91" ht="14.45" customHeight="1" x14ac:dyDescent="0.25">
      <c r="A2322" s="75">
        <f t="shared" si="717"/>
        <v>2320</v>
      </c>
      <c r="B2322" s="265" t="s">
        <v>102</v>
      </c>
      <c r="C2322" s="270">
        <v>267413075</v>
      </c>
      <c r="D2322" s="265">
        <v>145633342</v>
      </c>
      <c r="E2322" s="241"/>
      <c r="F2322" s="231">
        <v>46097</v>
      </c>
      <c r="G2322" s="265" t="s">
        <v>532</v>
      </c>
      <c r="H2322" s="265" t="s">
        <v>2213</v>
      </c>
      <c r="I2322" s="265" t="s">
        <v>105</v>
      </c>
      <c r="J2322" s="265" t="s">
        <v>518</v>
      </c>
      <c r="K2322" s="265" t="s">
        <v>242</v>
      </c>
      <c r="L2322" s="231">
        <v>46127</v>
      </c>
      <c r="M2322" s="265">
        <v>40</v>
      </c>
      <c r="N2322" s="85" t="s">
        <v>8126</v>
      </c>
      <c r="O2322" s="85" t="s">
        <v>8127</v>
      </c>
      <c r="P2322" s="85">
        <v>2830050739</v>
      </c>
      <c r="Q2322" s="231">
        <v>46107</v>
      </c>
      <c r="R2322" s="241">
        <v>1209396995</v>
      </c>
      <c r="S2322" s="241">
        <v>224371808</v>
      </c>
      <c r="T2322" s="231">
        <v>46107</v>
      </c>
      <c r="U2322" s="261">
        <v>17254.510999999999</v>
      </c>
      <c r="V2322" s="261">
        <v>16634.002</v>
      </c>
      <c r="W2322" s="241">
        <v>20</v>
      </c>
      <c r="X2322" s="241">
        <v>0</v>
      </c>
      <c r="Y2322" s="270">
        <v>267413075</v>
      </c>
      <c r="Z2322" s="241" t="s">
        <v>110</v>
      </c>
      <c r="AA2322" s="85" t="s">
        <v>535</v>
      </c>
      <c r="AB2322" s="265" t="s">
        <v>6695</v>
      </c>
      <c r="AC2322" s="270">
        <v>267413075</v>
      </c>
      <c r="AD2322" s="75" t="s">
        <v>113</v>
      </c>
      <c r="AE2322" s="74">
        <v>46111</v>
      </c>
      <c r="AF2322" s="375">
        <v>46110.333333333336</v>
      </c>
      <c r="AG2322" s="375">
        <v>46109.333333333336</v>
      </c>
      <c r="AH2322" s="375">
        <v>46110.25</v>
      </c>
      <c r="AI2322" s="74">
        <v>46111</v>
      </c>
      <c r="AJ2322" s="74"/>
      <c r="AK2322" s="74">
        <v>46111</v>
      </c>
      <c r="AL2322" s="74">
        <v>46121</v>
      </c>
      <c r="AM2322" s="74">
        <v>46126</v>
      </c>
      <c r="AN2322" s="74">
        <v>46127</v>
      </c>
      <c r="AO2322" s="81">
        <f t="shared" si="719"/>
        <v>46108.333333333336</v>
      </c>
      <c r="AP2322" s="81">
        <f t="shared" si="720"/>
        <v>46109.333333333336</v>
      </c>
      <c r="AQ2322" s="81">
        <f t="shared" si="721"/>
        <v>46109.333333333336</v>
      </c>
      <c r="AR2322" s="81">
        <f t="shared" si="722"/>
        <v>46112</v>
      </c>
      <c r="AS2322" s="81">
        <f t="shared" si="723"/>
        <v>46113</v>
      </c>
      <c r="AT2322" s="81">
        <f t="shared" si="724"/>
        <v>46112</v>
      </c>
      <c r="AU2322" s="82" t="s">
        <v>6196</v>
      </c>
      <c r="AV2322" s="297">
        <v>46107</v>
      </c>
      <c r="AW2322" s="75" t="str">
        <f>_xlfn.XLOOKUP(D2322,'[1]OPS Loading report'!$E:$E,'[1]OPS Loading report'!$G:$G)</f>
        <v>CAAU7881834</v>
      </c>
      <c r="AX2322" s="85" t="s">
        <v>1410</v>
      </c>
      <c r="AY2322" s="85"/>
      <c r="AZ2322" s="271"/>
      <c r="BA2322" s="85"/>
      <c r="BB2322" s="85"/>
      <c r="BC2322" s="85"/>
      <c r="BD2322" s="85"/>
      <c r="BE2322" s="85"/>
      <c r="BF2322" s="85"/>
      <c r="BG2322" s="85"/>
      <c r="BH2322" s="85"/>
      <c r="BI2322" s="85"/>
      <c r="BJ2322" s="85"/>
      <c r="BK2322" s="85"/>
      <c r="BL2322" s="85"/>
      <c r="BM2322" s="85"/>
      <c r="BN2322" s="85"/>
      <c r="BO2322" s="85"/>
      <c r="BP2322" s="85"/>
      <c r="BQ2322" s="85"/>
      <c r="BR2322" s="85"/>
      <c r="BS2322" s="85"/>
      <c r="BT2322" s="75">
        <f>IF(COUNTIF($C$3:C2322, C2322)=1, 1, 0)</f>
        <v>1</v>
      </c>
      <c r="BU2322">
        <v>150504</v>
      </c>
      <c r="BV2322" s="459">
        <v>46129</v>
      </c>
      <c r="BW2322" s="85"/>
      <c r="BX2322" s="85"/>
      <c r="BY2322" s="85"/>
      <c r="BZ2322" s="87">
        <f t="shared" si="712"/>
        <v>12</v>
      </c>
      <c r="CA2322" s="85" t="s">
        <v>6699</v>
      </c>
      <c r="CB2322" s="88">
        <f t="shared" si="713"/>
        <v>16</v>
      </c>
      <c r="CC2322" s="89"/>
      <c r="CE2322" s="87">
        <f t="shared" si="714"/>
        <v>3</v>
      </c>
      <c r="CF2322" s="562">
        <v>16324698</v>
      </c>
      <c r="CG2322" s="562">
        <v>3045852</v>
      </c>
      <c r="CH2322" s="562">
        <v>19370550</v>
      </c>
      <c r="CI2322" s="563">
        <v>26718</v>
      </c>
      <c r="CJ2322" s="87">
        <f t="shared" si="715"/>
        <v>3</v>
      </c>
      <c r="CK2322" s="87">
        <f t="shared" si="716"/>
        <v>13</v>
      </c>
      <c r="CL2322" s="22" t="s">
        <v>6198</v>
      </c>
      <c r="CM2322" s="22" t="str">
        <f t="shared" si="718"/>
        <v>1C26TML^150504</v>
      </c>
    </row>
    <row r="2323" spans="1:91" ht="14.45" customHeight="1" x14ac:dyDescent="0.25">
      <c r="A2323" s="75">
        <f t="shared" si="717"/>
        <v>2321</v>
      </c>
      <c r="B2323" s="265" t="s">
        <v>102</v>
      </c>
      <c r="C2323" s="270">
        <v>267234159</v>
      </c>
      <c r="D2323" s="265">
        <v>145633331</v>
      </c>
      <c r="E2323" s="241"/>
      <c r="F2323" s="231">
        <v>46097</v>
      </c>
      <c r="G2323" s="265" t="s">
        <v>516</v>
      </c>
      <c r="H2323" s="265" t="s">
        <v>2213</v>
      </c>
      <c r="I2323" s="265" t="s">
        <v>105</v>
      </c>
      <c r="J2323" s="265" t="s">
        <v>518</v>
      </c>
      <c r="K2323" s="265" t="s">
        <v>242</v>
      </c>
      <c r="L2323" s="231">
        <v>46127</v>
      </c>
      <c r="M2323" s="265">
        <v>40</v>
      </c>
      <c r="N2323" s="85" t="s">
        <v>8128</v>
      </c>
      <c r="O2323" s="85" t="s">
        <v>8129</v>
      </c>
      <c r="P2323" s="85">
        <v>2830050742</v>
      </c>
      <c r="Q2323" s="231">
        <v>46107</v>
      </c>
      <c r="R2323" s="241">
        <v>1209397019</v>
      </c>
      <c r="S2323" s="241">
        <v>224352735</v>
      </c>
      <c r="T2323" s="231">
        <v>46107</v>
      </c>
      <c r="U2323" s="261">
        <v>16678.32</v>
      </c>
      <c r="V2323" s="261">
        <v>16078.535</v>
      </c>
      <c r="W2323" s="241">
        <v>20</v>
      </c>
      <c r="X2323" s="241">
        <v>0</v>
      </c>
      <c r="Y2323" s="270">
        <v>267413144</v>
      </c>
      <c r="Z2323" s="241" t="s">
        <v>110</v>
      </c>
      <c r="AA2323" s="85" t="s">
        <v>535</v>
      </c>
      <c r="AB2323" s="265" t="s">
        <v>6695</v>
      </c>
      <c r="AC2323" s="270">
        <v>267234159</v>
      </c>
      <c r="AD2323" s="75" t="s">
        <v>113</v>
      </c>
      <c r="AE2323" s="74">
        <v>46111</v>
      </c>
      <c r="AF2323" s="375">
        <v>46110.333333333336</v>
      </c>
      <c r="AG2323" s="375">
        <v>46109.333333333336</v>
      </c>
      <c r="AH2323" s="375">
        <v>46110.25</v>
      </c>
      <c r="AI2323" s="74">
        <v>46111</v>
      </c>
      <c r="AJ2323" s="74"/>
      <c r="AK2323" s="74">
        <v>46111</v>
      </c>
      <c r="AL2323" s="74">
        <v>46121</v>
      </c>
      <c r="AM2323" s="74">
        <v>46126</v>
      </c>
      <c r="AN2323" s="74">
        <v>46127</v>
      </c>
      <c r="AO2323" s="81">
        <f t="shared" si="719"/>
        <v>46108.333333333336</v>
      </c>
      <c r="AP2323" s="81">
        <f t="shared" si="720"/>
        <v>46109.333333333336</v>
      </c>
      <c r="AQ2323" s="81">
        <f t="shared" si="721"/>
        <v>46109.333333333336</v>
      </c>
      <c r="AR2323" s="81">
        <f t="shared" si="722"/>
        <v>46112</v>
      </c>
      <c r="AS2323" s="81">
        <f t="shared" si="723"/>
        <v>46113</v>
      </c>
      <c r="AT2323" s="81">
        <f t="shared" si="724"/>
        <v>46112</v>
      </c>
      <c r="AU2323" s="82" t="s">
        <v>6196</v>
      </c>
      <c r="AV2323" s="297">
        <v>46107</v>
      </c>
      <c r="AW2323" s="75" t="str">
        <f>_xlfn.XLOOKUP(D2323,'[1]OPS Loading report'!$E:$E,'[1]OPS Loading report'!$G:$G)</f>
        <v>FFAU7162773</v>
      </c>
      <c r="AX2323" s="85">
        <v>0</v>
      </c>
      <c r="AY2323" s="85"/>
      <c r="AZ2323" s="271"/>
      <c r="BA2323" s="85"/>
      <c r="BB2323" s="85"/>
      <c r="BC2323" s="85"/>
      <c r="BD2323" s="85"/>
      <c r="BE2323" s="85"/>
      <c r="BF2323" s="85"/>
      <c r="BG2323" s="85"/>
      <c r="BH2323" s="85"/>
      <c r="BI2323" s="85"/>
      <c r="BJ2323" s="85"/>
      <c r="BK2323" s="85"/>
      <c r="BL2323" s="85"/>
      <c r="BM2323" s="85"/>
      <c r="BN2323" s="85"/>
      <c r="BO2323" s="85"/>
      <c r="BP2323" s="85"/>
      <c r="BQ2323" s="85"/>
      <c r="BR2323" s="85"/>
      <c r="BS2323" s="85"/>
      <c r="BT2323" s="69">
        <f>IF(COUNTIF($C$3:C2323, C2323)=1, 1, 0)</f>
        <v>0</v>
      </c>
      <c r="BU2323" s="398">
        <v>150497</v>
      </c>
      <c r="BV2323" s="340">
        <v>46129</v>
      </c>
      <c r="BW2323" s="339"/>
      <c r="BX2323" s="85"/>
      <c r="BY2323" s="85"/>
      <c r="BZ2323" s="87">
        <f t="shared" si="712"/>
        <v>12</v>
      </c>
      <c r="CA2323" s="85" t="s">
        <v>6699</v>
      </c>
      <c r="CB2323" s="88">
        <f t="shared" si="713"/>
        <v>16</v>
      </c>
      <c r="CC2323" s="89"/>
      <c r="CE2323" s="87">
        <f t="shared" si="714"/>
        <v>3</v>
      </c>
      <c r="CF2323" s="397">
        <v>16324698</v>
      </c>
      <c r="CG2323" s="559">
        <v>3045852</v>
      </c>
      <c r="CH2323" s="397">
        <v>19370550</v>
      </c>
      <c r="CI2323" s="560">
        <v>26718</v>
      </c>
      <c r="CJ2323" s="87">
        <f t="shared" si="715"/>
        <v>3</v>
      </c>
      <c r="CK2323" s="87">
        <f t="shared" si="716"/>
        <v>13</v>
      </c>
      <c r="CL2323" s="22" t="s">
        <v>6198</v>
      </c>
      <c r="CM2323" s="22" t="str">
        <f t="shared" si="718"/>
        <v>1C26TML^150497</v>
      </c>
    </row>
    <row r="2324" spans="1:91" ht="14.45" customHeight="1" x14ac:dyDescent="0.25">
      <c r="A2324" s="75">
        <f t="shared" si="717"/>
        <v>2322</v>
      </c>
      <c r="B2324" s="236" t="s">
        <v>102</v>
      </c>
      <c r="C2324" s="270">
        <v>235600436426</v>
      </c>
      <c r="D2324" s="265">
        <v>145633335</v>
      </c>
      <c r="E2324" s="241"/>
      <c r="F2324" s="231">
        <v>46100</v>
      </c>
      <c r="G2324" s="265" t="s">
        <v>516</v>
      </c>
      <c r="H2324" s="265" t="s">
        <v>2213</v>
      </c>
      <c r="I2324" s="265" t="s">
        <v>105</v>
      </c>
      <c r="J2324" s="265" t="s">
        <v>518</v>
      </c>
      <c r="K2324" s="265" t="s">
        <v>242</v>
      </c>
      <c r="L2324" s="231">
        <v>46129</v>
      </c>
      <c r="M2324" s="265">
        <v>40</v>
      </c>
      <c r="N2324" s="85" t="s">
        <v>8130</v>
      </c>
      <c r="O2324" s="85" t="s">
        <v>8131</v>
      </c>
      <c r="P2324" s="85">
        <v>2830050800</v>
      </c>
      <c r="Q2324" s="231">
        <v>46108</v>
      </c>
      <c r="R2324" s="241">
        <v>1209397401</v>
      </c>
      <c r="S2324" s="241">
        <v>224377554</v>
      </c>
      <c r="T2324" s="231">
        <v>46108</v>
      </c>
      <c r="U2324" s="261">
        <v>18465.142</v>
      </c>
      <c r="V2324" s="261">
        <v>17975.879000000001</v>
      </c>
      <c r="W2324" s="241">
        <v>20</v>
      </c>
      <c r="X2324" s="241">
        <v>0</v>
      </c>
      <c r="Y2324" s="270">
        <v>235600414333</v>
      </c>
      <c r="Z2324" s="241" t="s">
        <v>128</v>
      </c>
      <c r="AA2324" s="85" t="s">
        <v>5297</v>
      </c>
      <c r="AB2324" s="265" t="s">
        <v>7917</v>
      </c>
      <c r="AC2324" s="270">
        <v>235600436426</v>
      </c>
      <c r="AD2324" s="75" t="s">
        <v>113</v>
      </c>
      <c r="AE2324" s="74">
        <v>46119</v>
      </c>
      <c r="AF2324" s="375">
        <v>46118.125</v>
      </c>
      <c r="AG2324" s="375">
        <v>46115.583333333336</v>
      </c>
      <c r="AH2324" s="375">
        <v>46116.625</v>
      </c>
      <c r="AI2324" s="74">
        <v>46112</v>
      </c>
      <c r="AJ2324" s="74">
        <v>46119</v>
      </c>
      <c r="AK2324" s="74">
        <v>46119</v>
      </c>
      <c r="AL2324" s="74">
        <v>46121</v>
      </c>
      <c r="AM2324" s="74">
        <v>46129</v>
      </c>
      <c r="AN2324" s="74">
        <v>46130</v>
      </c>
      <c r="AO2324" s="81">
        <f t="shared" si="719"/>
        <v>46114.583333333336</v>
      </c>
      <c r="AP2324" s="81">
        <f t="shared" si="720"/>
        <v>46115.583333333336</v>
      </c>
      <c r="AQ2324" s="81">
        <f t="shared" si="721"/>
        <v>46115.583333333336</v>
      </c>
      <c r="AR2324" s="81">
        <f t="shared" si="722"/>
        <v>46120</v>
      </c>
      <c r="AS2324" s="81">
        <f t="shared" si="723"/>
        <v>46121</v>
      </c>
      <c r="AT2324" s="81">
        <f t="shared" si="724"/>
        <v>46120</v>
      </c>
      <c r="AU2324" s="82" t="s">
        <v>6196</v>
      </c>
      <c r="AV2324" s="297">
        <v>46108</v>
      </c>
      <c r="AW2324" s="75" t="str">
        <f>_xlfn.XLOOKUP(D2324,'[1]OPS Loading report'!$E:$E,'[1]OPS Loading report'!$G:$G)</f>
        <v>EGSU9257228</v>
      </c>
      <c r="AX2324" s="75" t="str">
        <f>_xlfn.XLOOKUP(D2324,'[1]OPS Loading report'!$E:$E,'[1]OPS Loading report'!$H:$H)</f>
        <v>EMCCYU6295</v>
      </c>
      <c r="AY2324" s="85"/>
      <c r="AZ2324" s="271"/>
      <c r="BA2324" s="85"/>
      <c r="BB2324" s="85"/>
      <c r="BC2324" s="85"/>
      <c r="BD2324" s="85"/>
      <c r="BE2324" s="85"/>
      <c r="BF2324" s="85"/>
      <c r="BG2324" s="85"/>
      <c r="BH2324" s="85"/>
      <c r="BI2324" s="85"/>
      <c r="BJ2324" s="85"/>
      <c r="BK2324" s="85"/>
      <c r="BL2324" s="85"/>
      <c r="BM2324" s="85"/>
      <c r="BN2324" s="85"/>
      <c r="BO2324" s="85"/>
      <c r="BP2324" s="85"/>
      <c r="BQ2324" s="85"/>
      <c r="BR2324" s="85"/>
      <c r="BS2324" s="85"/>
      <c r="BT2324" s="75">
        <f>IF(COUNTIF($C$3:C2324, C2324)=1, 1, 0)</f>
        <v>0</v>
      </c>
      <c r="BU2324" s="444" t="s">
        <v>8123</v>
      </c>
      <c r="BV2324" s="399">
        <v>46119</v>
      </c>
      <c r="BW2324" s="85"/>
      <c r="BX2324" s="85"/>
      <c r="BY2324" s="85"/>
      <c r="BZ2324" s="87">
        <f t="shared" ref="BZ2324:BZ2387" si="725">_xlfn.ISOWEEKNUM(F2324)</f>
        <v>12</v>
      </c>
      <c r="CA2324" s="85"/>
      <c r="CB2324" s="88">
        <f t="shared" si="713"/>
        <v>15</v>
      </c>
      <c r="CC2324" s="89"/>
      <c r="CE2324" s="87">
        <f t="shared" si="714"/>
        <v>4</v>
      </c>
      <c r="CF2324" s="564">
        <v>14438600</v>
      </c>
      <c r="CG2324" s="564"/>
      <c r="CH2324" s="564">
        <v>14438600</v>
      </c>
      <c r="CI2324" s="544">
        <v>26252</v>
      </c>
      <c r="CJ2324" s="87">
        <f t="shared" si="715"/>
        <v>3</v>
      </c>
      <c r="CK2324" s="87">
        <f t="shared" si="716"/>
        <v>13</v>
      </c>
      <c r="CL2324" s="22" t="s">
        <v>6198</v>
      </c>
      <c r="CM2324" s="22" t="str">
        <f t="shared" si="718"/>
        <v>1C26TAA^96446</v>
      </c>
    </row>
    <row r="2325" spans="1:91" ht="14.45" customHeight="1" x14ac:dyDescent="0.25">
      <c r="A2325" s="75">
        <f t="shared" si="717"/>
        <v>2323</v>
      </c>
      <c r="B2325" s="236" t="s">
        <v>102</v>
      </c>
      <c r="C2325" s="270">
        <v>235600436426</v>
      </c>
      <c r="D2325" s="265">
        <v>145633337</v>
      </c>
      <c r="E2325" s="241"/>
      <c r="F2325" s="231">
        <v>46100</v>
      </c>
      <c r="G2325" s="265" t="s">
        <v>516</v>
      </c>
      <c r="H2325" s="265" t="s">
        <v>2213</v>
      </c>
      <c r="I2325" s="265" t="s">
        <v>105</v>
      </c>
      <c r="J2325" s="265" t="s">
        <v>518</v>
      </c>
      <c r="K2325" s="265" t="s">
        <v>242</v>
      </c>
      <c r="L2325" s="231">
        <v>46129</v>
      </c>
      <c r="M2325" s="265">
        <v>40</v>
      </c>
      <c r="N2325" s="85" t="s">
        <v>8132</v>
      </c>
      <c r="O2325" s="85" t="s">
        <v>8133</v>
      </c>
      <c r="P2325" s="85">
        <v>2830050801</v>
      </c>
      <c r="Q2325" s="231">
        <v>46108</v>
      </c>
      <c r="R2325" s="241">
        <v>1209397402</v>
      </c>
      <c r="S2325" s="241">
        <v>224377563</v>
      </c>
      <c r="T2325" s="231">
        <v>46108</v>
      </c>
      <c r="U2325" s="261">
        <v>18457.61</v>
      </c>
      <c r="V2325" s="261">
        <v>17968.412</v>
      </c>
      <c r="W2325" s="241">
        <v>20</v>
      </c>
      <c r="X2325" s="241">
        <v>0</v>
      </c>
      <c r="Y2325" s="270">
        <v>235600414342</v>
      </c>
      <c r="Z2325" s="241" t="s">
        <v>128</v>
      </c>
      <c r="AA2325" s="85" t="s">
        <v>5297</v>
      </c>
      <c r="AB2325" s="265" t="s">
        <v>7917</v>
      </c>
      <c r="AC2325" s="270">
        <v>235600436426</v>
      </c>
      <c r="AD2325" s="75" t="s">
        <v>113</v>
      </c>
      <c r="AE2325" s="74">
        <v>46119</v>
      </c>
      <c r="AF2325" s="375">
        <v>46118.125</v>
      </c>
      <c r="AG2325" s="375">
        <v>46115.583333333336</v>
      </c>
      <c r="AH2325" s="375">
        <v>46116.625</v>
      </c>
      <c r="AI2325" s="74">
        <v>46112</v>
      </c>
      <c r="AJ2325" s="74">
        <v>46119</v>
      </c>
      <c r="AK2325" s="74">
        <v>46119</v>
      </c>
      <c r="AL2325" s="74">
        <v>46121</v>
      </c>
      <c r="AM2325" s="74">
        <v>46129</v>
      </c>
      <c r="AN2325" s="74">
        <v>46130</v>
      </c>
      <c r="AO2325" s="81">
        <f t="shared" si="719"/>
        <v>46114.583333333336</v>
      </c>
      <c r="AP2325" s="81">
        <f t="shared" si="720"/>
        <v>46115.583333333336</v>
      </c>
      <c r="AQ2325" s="81">
        <f t="shared" si="721"/>
        <v>46115.583333333336</v>
      </c>
      <c r="AR2325" s="81">
        <f t="shared" si="722"/>
        <v>46120</v>
      </c>
      <c r="AS2325" s="81">
        <f t="shared" si="723"/>
        <v>46121</v>
      </c>
      <c r="AT2325" s="81">
        <f t="shared" si="724"/>
        <v>46120</v>
      </c>
      <c r="AU2325" s="82" t="s">
        <v>6196</v>
      </c>
      <c r="AV2325" s="297">
        <v>46108</v>
      </c>
      <c r="AW2325" s="75" t="str">
        <f>_xlfn.XLOOKUP(D2325,'[1]OPS Loading report'!$E:$E,'[1]OPS Loading report'!$G:$G)</f>
        <v>EGHU8237630</v>
      </c>
      <c r="AX2325" s="75" t="str">
        <f>_xlfn.XLOOKUP(D2325,'[1]OPS Loading report'!$E:$E,'[1]OPS Loading report'!$H:$H)</f>
        <v>EMCCWWB0565</v>
      </c>
      <c r="AY2325" s="85"/>
      <c r="AZ2325" s="271"/>
      <c r="BA2325" s="85"/>
      <c r="BB2325" s="85"/>
      <c r="BC2325" s="85"/>
      <c r="BD2325" s="85"/>
      <c r="BE2325" s="85"/>
      <c r="BF2325" s="85"/>
      <c r="BG2325" s="85"/>
      <c r="BH2325" s="85"/>
      <c r="BI2325" s="85"/>
      <c r="BJ2325" s="85"/>
      <c r="BK2325" s="85"/>
      <c r="BL2325" s="85"/>
      <c r="BM2325" s="85"/>
      <c r="BN2325" s="85"/>
      <c r="BO2325" s="85"/>
      <c r="BP2325" s="85"/>
      <c r="BQ2325" s="85"/>
      <c r="BR2325" s="85"/>
      <c r="BS2325" s="85"/>
      <c r="BT2325" s="75">
        <f>IF(COUNTIF($C$3:C2325, C2325)=1, 1, 0)</f>
        <v>0</v>
      </c>
      <c r="BU2325" s="337" t="s">
        <v>8123</v>
      </c>
      <c r="BV2325" s="340">
        <v>46119</v>
      </c>
      <c r="BW2325" s="85"/>
      <c r="BX2325" s="85"/>
      <c r="BY2325" s="85"/>
      <c r="BZ2325" s="87">
        <f t="shared" si="725"/>
        <v>12</v>
      </c>
      <c r="CA2325" s="85"/>
      <c r="CB2325" s="88">
        <f t="shared" si="713"/>
        <v>15</v>
      </c>
      <c r="CC2325" s="89"/>
      <c r="CE2325" s="87">
        <f t="shared" si="714"/>
        <v>4</v>
      </c>
      <c r="CF2325" s="544">
        <v>14438600</v>
      </c>
      <c r="CG2325" s="544"/>
      <c r="CH2325" s="544">
        <v>14438600</v>
      </c>
      <c r="CI2325" s="544">
        <v>26252</v>
      </c>
      <c r="CJ2325" s="87">
        <f t="shared" si="715"/>
        <v>3</v>
      </c>
      <c r="CK2325" s="87">
        <f t="shared" si="716"/>
        <v>13</v>
      </c>
      <c r="CL2325" s="22" t="s">
        <v>6198</v>
      </c>
      <c r="CM2325" s="22" t="str">
        <f t="shared" si="718"/>
        <v>1C26TAA^96446</v>
      </c>
    </row>
    <row r="2326" spans="1:91" ht="14.45" customHeight="1" x14ac:dyDescent="0.25">
      <c r="A2326" s="75">
        <f t="shared" si="717"/>
        <v>2324</v>
      </c>
      <c r="B2326" s="236" t="s">
        <v>102</v>
      </c>
      <c r="C2326" s="270">
        <v>235600436426</v>
      </c>
      <c r="D2326" s="265">
        <v>145659483</v>
      </c>
      <c r="E2326" s="241"/>
      <c r="F2326" s="231">
        <v>46100</v>
      </c>
      <c r="G2326" s="265" t="s">
        <v>516</v>
      </c>
      <c r="H2326" s="265" t="s">
        <v>2213</v>
      </c>
      <c r="I2326" s="265" t="s">
        <v>105</v>
      </c>
      <c r="J2326" s="265" t="s">
        <v>518</v>
      </c>
      <c r="K2326" s="265" t="s">
        <v>242</v>
      </c>
      <c r="L2326" s="231">
        <v>46130</v>
      </c>
      <c r="M2326" s="265">
        <v>40</v>
      </c>
      <c r="N2326" s="85" t="s">
        <v>8134</v>
      </c>
      <c r="O2326" s="85" t="s">
        <v>8135</v>
      </c>
      <c r="P2326" s="85">
        <v>2830050798</v>
      </c>
      <c r="Q2326" s="231">
        <v>46108</v>
      </c>
      <c r="R2326" s="241">
        <v>1209397388</v>
      </c>
      <c r="S2326" s="241">
        <v>224377574</v>
      </c>
      <c r="T2326" s="231">
        <v>46108</v>
      </c>
      <c r="U2326" s="261">
        <v>18147.204000000002</v>
      </c>
      <c r="V2326" s="261">
        <v>17666.228999999999</v>
      </c>
      <c r="W2326" s="241">
        <v>20</v>
      </c>
      <c r="X2326" s="241">
        <v>0</v>
      </c>
      <c r="Y2326" s="270">
        <v>235600414350</v>
      </c>
      <c r="Z2326" s="241" t="s">
        <v>128</v>
      </c>
      <c r="AA2326" s="85" t="s">
        <v>5297</v>
      </c>
      <c r="AB2326" s="265" t="s">
        <v>7917</v>
      </c>
      <c r="AC2326" s="270">
        <v>235600436426</v>
      </c>
      <c r="AD2326" s="75" t="s">
        <v>113</v>
      </c>
      <c r="AE2326" s="74">
        <v>46119</v>
      </c>
      <c r="AF2326" s="375">
        <v>46118.125</v>
      </c>
      <c r="AG2326" s="375">
        <v>46115.583333333336</v>
      </c>
      <c r="AH2326" s="375">
        <v>46116.625</v>
      </c>
      <c r="AI2326" s="74">
        <v>46112</v>
      </c>
      <c r="AJ2326" s="74">
        <v>46119</v>
      </c>
      <c r="AK2326" s="74">
        <v>46119</v>
      </c>
      <c r="AL2326" s="74">
        <v>46121</v>
      </c>
      <c r="AM2326" s="74">
        <v>46129</v>
      </c>
      <c r="AN2326" s="74">
        <v>46130</v>
      </c>
      <c r="AO2326" s="81">
        <f t="shared" si="719"/>
        <v>46114.583333333336</v>
      </c>
      <c r="AP2326" s="81">
        <f t="shared" si="720"/>
        <v>46115.583333333336</v>
      </c>
      <c r="AQ2326" s="81">
        <f t="shared" si="721"/>
        <v>46115.583333333336</v>
      </c>
      <c r="AR2326" s="81">
        <f t="shared" si="722"/>
        <v>46120</v>
      </c>
      <c r="AS2326" s="81">
        <f t="shared" si="723"/>
        <v>46121</v>
      </c>
      <c r="AT2326" s="81">
        <f t="shared" si="724"/>
        <v>46120</v>
      </c>
      <c r="AU2326" s="82" t="s">
        <v>6196</v>
      </c>
      <c r="AV2326" s="297">
        <v>46108</v>
      </c>
      <c r="AW2326" s="75" t="str">
        <f>_xlfn.XLOOKUP(D2326,'[1]OPS Loading report'!$E:$E,'[1]OPS Loading report'!$G:$G)</f>
        <v>EITU9468526</v>
      </c>
      <c r="AX2326" s="75" t="str">
        <f>_xlfn.XLOOKUP(D2326,'[1]OPS Loading report'!$E:$E,'[1]OPS Loading report'!$H:$H)</f>
        <v>EMCCYT8495</v>
      </c>
      <c r="AY2326" s="85"/>
      <c r="AZ2326" s="271"/>
      <c r="BA2326" s="85"/>
      <c r="BB2326" s="85"/>
      <c r="BC2326" s="85"/>
      <c r="BD2326" s="85"/>
      <c r="BE2326" s="85"/>
      <c r="BF2326" s="85"/>
      <c r="BG2326" s="85"/>
      <c r="BH2326" s="85"/>
      <c r="BI2326" s="85"/>
      <c r="BJ2326" s="85"/>
      <c r="BK2326" s="85"/>
      <c r="BL2326" s="85"/>
      <c r="BM2326" s="85"/>
      <c r="BN2326" s="85"/>
      <c r="BO2326" s="85"/>
      <c r="BP2326" s="85"/>
      <c r="BQ2326" s="85"/>
      <c r="BR2326" s="85"/>
      <c r="BS2326" s="85"/>
      <c r="BT2326" s="75">
        <f>IF(COUNTIF($C$3:C2326, C2326)=1, 1, 0)</f>
        <v>0</v>
      </c>
      <c r="BU2326" s="337" t="s">
        <v>8123</v>
      </c>
      <c r="BV2326" s="340">
        <v>46119</v>
      </c>
      <c r="BW2326" s="85"/>
      <c r="BX2326" s="85"/>
      <c r="BY2326" s="85"/>
      <c r="BZ2326" s="87">
        <f t="shared" si="725"/>
        <v>12</v>
      </c>
      <c r="CA2326" s="85"/>
      <c r="CB2326" s="88">
        <f t="shared" si="713"/>
        <v>15</v>
      </c>
      <c r="CC2326" s="89"/>
      <c r="CE2326" s="87">
        <f t="shared" si="714"/>
        <v>4</v>
      </c>
      <c r="CF2326" s="544">
        <v>14438600</v>
      </c>
      <c r="CG2326" s="544"/>
      <c r="CH2326" s="544">
        <v>14438600</v>
      </c>
      <c r="CI2326" s="544">
        <v>26252</v>
      </c>
      <c r="CJ2326" s="87">
        <f t="shared" si="715"/>
        <v>3</v>
      </c>
      <c r="CK2326" s="87">
        <f t="shared" si="716"/>
        <v>13</v>
      </c>
      <c r="CL2326" s="22" t="s">
        <v>6198</v>
      </c>
      <c r="CM2326" s="22" t="str">
        <f t="shared" si="718"/>
        <v>1C26TAA^96446</v>
      </c>
    </row>
    <row r="2327" spans="1:91" ht="14.45" customHeight="1" x14ac:dyDescent="0.25">
      <c r="A2327" s="75">
        <f t="shared" si="717"/>
        <v>2325</v>
      </c>
      <c r="B2327" s="265" t="s">
        <v>102</v>
      </c>
      <c r="C2327" s="270">
        <v>235600414202</v>
      </c>
      <c r="D2327" s="265">
        <v>145482430</v>
      </c>
      <c r="E2327" s="241"/>
      <c r="F2327" s="231">
        <v>46104</v>
      </c>
      <c r="G2327" s="265" t="s">
        <v>811</v>
      </c>
      <c r="H2327" s="265" t="s">
        <v>2213</v>
      </c>
      <c r="I2327" s="265" t="s">
        <v>105</v>
      </c>
      <c r="J2327" s="265" t="s">
        <v>518</v>
      </c>
      <c r="K2327" s="265" t="s">
        <v>242</v>
      </c>
      <c r="L2327" s="231">
        <v>46132</v>
      </c>
      <c r="M2327" s="265">
        <v>40</v>
      </c>
      <c r="N2327" s="85" t="s">
        <v>8136</v>
      </c>
      <c r="O2327" s="85" t="s">
        <v>8137</v>
      </c>
      <c r="P2327" s="85">
        <v>2830050781</v>
      </c>
      <c r="Q2327" s="231">
        <v>46108</v>
      </c>
      <c r="R2327" s="241">
        <v>1209397267</v>
      </c>
      <c r="S2327" s="241">
        <v>224377631</v>
      </c>
      <c r="T2327" s="231">
        <v>46108</v>
      </c>
      <c r="U2327" s="261">
        <v>19898.870999999999</v>
      </c>
      <c r="V2327" s="261">
        <v>19334.203000000001</v>
      </c>
      <c r="W2327" s="241">
        <v>20</v>
      </c>
      <c r="X2327" s="241">
        <v>0</v>
      </c>
      <c r="Y2327" s="270">
        <v>235600414392</v>
      </c>
      <c r="Z2327" s="241" t="s">
        <v>128</v>
      </c>
      <c r="AA2327" s="85" t="s">
        <v>5297</v>
      </c>
      <c r="AB2327" s="265" t="s">
        <v>7917</v>
      </c>
      <c r="AC2327" s="270">
        <v>235600414202</v>
      </c>
      <c r="AD2327" s="75" t="s">
        <v>113</v>
      </c>
      <c r="AE2327" s="74">
        <v>46119</v>
      </c>
      <c r="AF2327" s="375">
        <v>46118.125</v>
      </c>
      <c r="AG2327" s="375">
        <v>46115.583333333336</v>
      </c>
      <c r="AH2327" s="375">
        <v>46116.625</v>
      </c>
      <c r="AI2327" s="74">
        <v>46112</v>
      </c>
      <c r="AJ2327" s="74">
        <v>46119</v>
      </c>
      <c r="AK2327" s="74">
        <v>46119</v>
      </c>
      <c r="AL2327" s="74">
        <v>46121</v>
      </c>
      <c r="AM2327" s="74">
        <v>46129</v>
      </c>
      <c r="AN2327" s="74">
        <v>46129</v>
      </c>
      <c r="AO2327" s="81">
        <f t="shared" si="719"/>
        <v>46114.583333333336</v>
      </c>
      <c r="AP2327" s="81">
        <f t="shared" si="720"/>
        <v>46115.583333333336</v>
      </c>
      <c r="AQ2327" s="81">
        <f t="shared" si="721"/>
        <v>46115.583333333336</v>
      </c>
      <c r="AR2327" s="81">
        <f t="shared" si="722"/>
        <v>46120</v>
      </c>
      <c r="AS2327" s="81">
        <f t="shared" si="723"/>
        <v>46121</v>
      </c>
      <c r="AT2327" s="81">
        <f t="shared" si="724"/>
        <v>46120</v>
      </c>
      <c r="AU2327" s="82" t="s">
        <v>6196</v>
      </c>
      <c r="AV2327" s="297">
        <v>46108</v>
      </c>
      <c r="AW2327" s="75" t="str">
        <f>_xlfn.XLOOKUP(D2327,'[1]OPS Loading report'!$E:$E,'[1]OPS Loading report'!$G:$G)</f>
        <v>EGSU1175621</v>
      </c>
      <c r="AX2327" s="75" t="str">
        <f>_xlfn.XLOOKUP(D2327,'[1]OPS Loading report'!$E:$E,'[1]OPS Loading report'!$H:$H)</f>
        <v>EMCCYT7985</v>
      </c>
      <c r="AY2327" s="85"/>
      <c r="AZ2327" s="271"/>
      <c r="BA2327" s="85"/>
      <c r="BB2327" s="85"/>
      <c r="BC2327" s="85"/>
      <c r="BD2327" s="85"/>
      <c r="BE2327" s="85"/>
      <c r="BF2327" s="85"/>
      <c r="BG2327" s="85"/>
      <c r="BH2327" s="85"/>
      <c r="BI2327" s="85"/>
      <c r="BJ2327" s="85"/>
      <c r="BK2327" s="85"/>
      <c r="BL2327" s="85"/>
      <c r="BM2327" s="85"/>
      <c r="BN2327" s="85"/>
      <c r="BO2327" s="85"/>
      <c r="BP2327" s="85"/>
      <c r="BQ2327" s="85"/>
      <c r="BR2327" s="85"/>
      <c r="BS2327" s="85"/>
      <c r="BT2327" s="75">
        <f>IF(COUNTIF($C$3:C2327, C2327)=1, 1, 0)</f>
        <v>0</v>
      </c>
      <c r="BU2327" s="337" t="s">
        <v>8042</v>
      </c>
      <c r="BV2327" s="340">
        <v>46120</v>
      </c>
      <c r="BW2327" s="85"/>
      <c r="BX2327" s="85"/>
      <c r="BY2327" s="85"/>
      <c r="BZ2327" s="87">
        <f t="shared" si="725"/>
        <v>13</v>
      </c>
      <c r="CA2327" s="85"/>
      <c r="CB2327" s="88">
        <f t="shared" si="713"/>
        <v>15</v>
      </c>
      <c r="CC2327" s="89"/>
      <c r="CE2327" s="87">
        <f t="shared" si="714"/>
        <v>4</v>
      </c>
      <c r="CF2327" s="544">
        <v>14438600</v>
      </c>
      <c r="CG2327" s="544"/>
      <c r="CH2327" s="544">
        <v>14438600</v>
      </c>
      <c r="CI2327" s="85">
        <v>26252</v>
      </c>
      <c r="CJ2327" s="87">
        <f t="shared" si="715"/>
        <v>3</v>
      </c>
      <c r="CK2327" s="87">
        <f t="shared" si="716"/>
        <v>13</v>
      </c>
      <c r="CL2327" s="22" t="s">
        <v>6198</v>
      </c>
      <c r="CM2327" s="22" t="str">
        <f t="shared" si="718"/>
        <v>1C26TAA^00097770</v>
      </c>
    </row>
    <row r="2328" spans="1:91" ht="14.45" customHeight="1" x14ac:dyDescent="0.25">
      <c r="A2328" s="75">
        <f t="shared" si="717"/>
        <v>2326</v>
      </c>
      <c r="B2328" s="236" t="s">
        <v>102</v>
      </c>
      <c r="C2328" s="270">
        <v>235600414384</v>
      </c>
      <c r="D2328" s="265">
        <v>145659346</v>
      </c>
      <c r="E2328" s="241"/>
      <c r="F2328" s="231">
        <v>46104</v>
      </c>
      <c r="G2328" s="265" t="s">
        <v>740</v>
      </c>
      <c r="H2328" s="265" t="s">
        <v>2213</v>
      </c>
      <c r="I2328" s="265" t="s">
        <v>105</v>
      </c>
      <c r="J2328" s="265" t="s">
        <v>518</v>
      </c>
      <c r="K2328" s="265" t="s">
        <v>242</v>
      </c>
      <c r="L2328" s="231">
        <v>46132</v>
      </c>
      <c r="M2328" s="265">
        <v>40</v>
      </c>
      <c r="N2328" s="85" t="s">
        <v>8138</v>
      </c>
      <c r="O2328" s="85" t="s">
        <v>8139</v>
      </c>
      <c r="P2328" s="85">
        <v>2830050856</v>
      </c>
      <c r="Q2328" s="231">
        <v>46109</v>
      </c>
      <c r="R2328" s="241">
        <v>1209397691</v>
      </c>
      <c r="S2328" s="241">
        <v>224377621</v>
      </c>
      <c r="T2328" s="231">
        <v>46109</v>
      </c>
      <c r="U2328" s="261">
        <v>15011.918</v>
      </c>
      <c r="V2328" s="261">
        <v>14458.862999999999</v>
      </c>
      <c r="W2328" s="241">
        <v>20</v>
      </c>
      <c r="X2328" s="241">
        <v>0</v>
      </c>
      <c r="Y2328" s="270">
        <v>235600436469</v>
      </c>
      <c r="Z2328" s="241" t="s">
        <v>128</v>
      </c>
      <c r="AA2328" s="85" t="s">
        <v>5297</v>
      </c>
      <c r="AB2328" s="265" t="s">
        <v>7917</v>
      </c>
      <c r="AC2328" s="270">
        <v>235600414384</v>
      </c>
      <c r="AD2328" s="75" t="s">
        <v>113</v>
      </c>
      <c r="AE2328" s="74">
        <v>46119</v>
      </c>
      <c r="AF2328" s="375">
        <v>46118.125</v>
      </c>
      <c r="AG2328" s="375">
        <v>46115.583333333336</v>
      </c>
      <c r="AH2328" s="375">
        <v>46116.625</v>
      </c>
      <c r="AI2328" s="74">
        <v>46112</v>
      </c>
      <c r="AJ2328" s="74">
        <v>46119</v>
      </c>
      <c r="AK2328" s="74">
        <v>46119</v>
      </c>
      <c r="AL2328" s="74">
        <v>46121</v>
      </c>
      <c r="AM2328" s="74">
        <v>46129</v>
      </c>
      <c r="AN2328" s="74">
        <v>46129</v>
      </c>
      <c r="AO2328" s="81">
        <f t="shared" si="719"/>
        <v>46114.583333333336</v>
      </c>
      <c r="AP2328" s="81">
        <f t="shared" si="720"/>
        <v>46115.583333333336</v>
      </c>
      <c r="AQ2328" s="81">
        <f t="shared" si="721"/>
        <v>46115.583333333336</v>
      </c>
      <c r="AR2328" s="81">
        <f t="shared" si="722"/>
        <v>46120</v>
      </c>
      <c r="AS2328" s="81">
        <f t="shared" si="723"/>
        <v>46121</v>
      </c>
      <c r="AT2328" s="81">
        <f t="shared" si="724"/>
        <v>46120</v>
      </c>
      <c r="AU2328" s="82" t="s">
        <v>6196</v>
      </c>
      <c r="AV2328" s="297">
        <v>46108</v>
      </c>
      <c r="AW2328" s="75" t="str">
        <f>_xlfn.XLOOKUP(D2328,'[1]OPS Loading report'!$E:$E,'[1]OPS Loading report'!$G:$G)</f>
        <v>EITU9468892</v>
      </c>
      <c r="AX2328" s="75" t="str">
        <f>_xlfn.XLOOKUP(D2328,'[1]OPS Loading report'!$E:$E,'[1]OPS Loading report'!$H:$H)</f>
        <v>EMCCYT8145</v>
      </c>
      <c r="AY2328" s="85"/>
      <c r="AZ2328" s="271"/>
      <c r="BA2328" s="85"/>
      <c r="BB2328" s="85"/>
      <c r="BC2328" s="85"/>
      <c r="BD2328" s="85"/>
      <c r="BE2328" s="85"/>
      <c r="BF2328" s="85"/>
      <c r="BG2328" s="85"/>
      <c r="BH2328" s="85"/>
      <c r="BI2328" s="85"/>
      <c r="BJ2328" s="85"/>
      <c r="BK2328" s="85"/>
      <c r="BL2328" s="85"/>
      <c r="BM2328" s="85"/>
      <c r="BN2328" s="85"/>
      <c r="BO2328" s="85"/>
      <c r="BP2328" s="85"/>
      <c r="BQ2328" s="85"/>
      <c r="BR2328" s="85"/>
      <c r="BS2328" s="85"/>
      <c r="BT2328" s="75">
        <f>IF(COUNTIF($C$3:C2328, C2328)=1, 1, 0)</f>
        <v>0</v>
      </c>
      <c r="BU2328" s="337" t="s">
        <v>8059</v>
      </c>
      <c r="BV2328" s="340">
        <v>46120</v>
      </c>
      <c r="BW2328" s="85"/>
      <c r="BX2328" s="85"/>
      <c r="BY2328" s="85"/>
      <c r="BZ2328" s="87">
        <f t="shared" si="725"/>
        <v>13</v>
      </c>
      <c r="CA2328" s="85"/>
      <c r="CB2328" s="88">
        <f t="shared" si="713"/>
        <v>15</v>
      </c>
      <c r="CC2328" s="89"/>
      <c r="CE2328" s="87">
        <f t="shared" si="714"/>
        <v>4</v>
      </c>
      <c r="CF2328" s="544">
        <v>14438600</v>
      </c>
      <c r="CG2328" s="544"/>
      <c r="CH2328" s="544">
        <v>14438600</v>
      </c>
      <c r="CI2328" s="85">
        <v>26252</v>
      </c>
      <c r="CJ2328" s="87">
        <f t="shared" si="715"/>
        <v>3</v>
      </c>
      <c r="CK2328" s="87">
        <f t="shared" si="716"/>
        <v>13</v>
      </c>
      <c r="CL2328" s="22" t="s">
        <v>6198</v>
      </c>
      <c r="CM2328" s="22" t="str">
        <f t="shared" si="718"/>
        <v>1C26TAA^00097772</v>
      </c>
    </row>
    <row r="2329" spans="1:91" ht="14.45" customHeight="1" x14ac:dyDescent="0.25">
      <c r="A2329" s="75">
        <f t="shared" si="717"/>
        <v>2327</v>
      </c>
      <c r="B2329" s="265" t="s">
        <v>102</v>
      </c>
      <c r="C2329" s="270" t="s">
        <v>8013</v>
      </c>
      <c r="D2329" s="265">
        <v>145560119</v>
      </c>
      <c r="E2329" s="241"/>
      <c r="F2329" s="231">
        <v>46090</v>
      </c>
      <c r="G2329" s="265" t="s">
        <v>7029</v>
      </c>
      <c r="H2329" s="265" t="s">
        <v>2213</v>
      </c>
      <c r="I2329" s="265" t="s">
        <v>105</v>
      </c>
      <c r="J2329" s="265" t="s">
        <v>518</v>
      </c>
      <c r="K2329" s="265" t="s">
        <v>242</v>
      </c>
      <c r="L2329" s="231">
        <v>46120</v>
      </c>
      <c r="M2329" s="265">
        <v>40</v>
      </c>
      <c r="N2329" s="85" t="s">
        <v>8140</v>
      </c>
      <c r="O2329" s="85" t="s">
        <v>8141</v>
      </c>
      <c r="P2329" s="85">
        <v>2830050691</v>
      </c>
      <c r="Q2329" s="231">
        <v>46106</v>
      </c>
      <c r="R2329" s="241">
        <v>1209396667</v>
      </c>
      <c r="S2329" s="241">
        <v>224365109</v>
      </c>
      <c r="T2329" s="231">
        <v>46106</v>
      </c>
      <c r="U2329" s="261">
        <v>18453.165000000001</v>
      </c>
      <c r="V2329" s="261">
        <v>17964.083999999999</v>
      </c>
      <c r="W2329" s="241">
        <v>20</v>
      </c>
      <c r="X2329" s="241">
        <v>0</v>
      </c>
      <c r="Y2329" s="270">
        <v>7267527855</v>
      </c>
      <c r="Z2329" s="241" t="s">
        <v>354</v>
      </c>
      <c r="AA2329" s="85" t="s">
        <v>521</v>
      </c>
      <c r="AB2329" s="265" t="s">
        <v>8016</v>
      </c>
      <c r="AC2329" s="270" t="s">
        <v>8013</v>
      </c>
      <c r="AD2329" s="75" t="s">
        <v>113</v>
      </c>
      <c r="AE2329" s="231">
        <v>46112</v>
      </c>
      <c r="AF2329" s="375">
        <v>46110.291666666664</v>
      </c>
      <c r="AG2329" s="375">
        <v>46108.416666666664</v>
      </c>
      <c r="AH2329" s="375">
        <v>46108.416666666664</v>
      </c>
      <c r="AI2329" s="74">
        <v>46111</v>
      </c>
      <c r="AJ2329" s="74"/>
      <c r="AK2329" s="74">
        <v>46111</v>
      </c>
      <c r="AL2329" s="74">
        <v>46116</v>
      </c>
      <c r="AM2329" s="74"/>
      <c r="AN2329" s="74">
        <v>46116</v>
      </c>
      <c r="AO2329" s="81">
        <f t="shared" si="719"/>
        <v>46107.416666666664</v>
      </c>
      <c r="AP2329" s="81">
        <f t="shared" si="720"/>
        <v>46108.416666666664</v>
      </c>
      <c r="AQ2329" s="81">
        <f t="shared" si="721"/>
        <v>46108.416666666664</v>
      </c>
      <c r="AR2329" s="81">
        <f t="shared" si="722"/>
        <v>46112</v>
      </c>
      <c r="AS2329" s="81">
        <f t="shared" si="723"/>
        <v>46114</v>
      </c>
      <c r="AT2329" s="81">
        <f t="shared" si="724"/>
        <v>46112</v>
      </c>
      <c r="AU2329" s="82" t="s">
        <v>6202</v>
      </c>
      <c r="AV2329" s="297">
        <v>46106</v>
      </c>
      <c r="AW2329" s="85" t="s">
        <v>8142</v>
      </c>
      <c r="AX2329" s="85">
        <v>37210366</v>
      </c>
      <c r="AY2329" s="85"/>
      <c r="AZ2329" s="271"/>
      <c r="BA2329" s="85"/>
      <c r="BB2329" s="85"/>
      <c r="BC2329" s="85"/>
      <c r="BD2329" s="85"/>
      <c r="BE2329" s="85"/>
      <c r="BF2329" s="85"/>
      <c r="BG2329" s="85"/>
      <c r="BH2329" s="85"/>
      <c r="BI2329" s="85"/>
      <c r="BJ2329" s="85"/>
      <c r="BK2329" s="85"/>
      <c r="BL2329" s="85"/>
      <c r="BM2329" s="85"/>
      <c r="BN2329" s="85"/>
      <c r="BO2329" s="85"/>
      <c r="BP2329" s="85"/>
      <c r="BQ2329" s="85"/>
      <c r="BR2329" s="85"/>
      <c r="BS2329" s="85"/>
      <c r="BT2329" s="75">
        <f>IF(COUNTIF($C$3:C2329, C2329)=1, 1, 0)</f>
        <v>0</v>
      </c>
      <c r="BU2329" s="396">
        <v>63915</v>
      </c>
      <c r="BV2329" s="340">
        <v>46112</v>
      </c>
      <c r="BW2329" s="85"/>
      <c r="BX2329" s="85"/>
      <c r="BY2329" s="85"/>
      <c r="BZ2329" s="87">
        <f t="shared" si="725"/>
        <v>11</v>
      </c>
      <c r="CA2329" s="85"/>
      <c r="CB2329" s="88">
        <f t="shared" si="713"/>
        <v>14</v>
      </c>
      <c r="CC2329" s="89"/>
      <c r="CE2329" s="87">
        <f t="shared" si="714"/>
        <v>3</v>
      </c>
      <c r="CF2329" s="397">
        <v>8555625</v>
      </c>
      <c r="CG2329" s="85"/>
      <c r="CH2329" s="397">
        <v>8555625</v>
      </c>
      <c r="CI2329" s="85">
        <v>26325</v>
      </c>
      <c r="CJ2329" s="87">
        <f t="shared" si="715"/>
        <v>3</v>
      </c>
      <c r="CK2329" s="87">
        <f t="shared" si="716"/>
        <v>13</v>
      </c>
      <c r="CL2329" s="22" t="s">
        <v>121</v>
      </c>
      <c r="CM2329" s="22" t="str">
        <f t="shared" si="718"/>
        <v>1C26TAB^63915</v>
      </c>
    </row>
    <row r="2330" spans="1:91" ht="14.45" customHeight="1" x14ac:dyDescent="0.25">
      <c r="A2330" s="75">
        <f t="shared" si="717"/>
        <v>2328</v>
      </c>
      <c r="B2330" s="265" t="s">
        <v>102</v>
      </c>
      <c r="C2330" s="270" t="s">
        <v>8013</v>
      </c>
      <c r="D2330" s="265">
        <v>145560135</v>
      </c>
      <c r="E2330" s="241"/>
      <c r="F2330" s="231">
        <v>46090</v>
      </c>
      <c r="G2330" s="265" t="s">
        <v>7029</v>
      </c>
      <c r="H2330" s="265" t="s">
        <v>2213</v>
      </c>
      <c r="I2330" s="265" t="s">
        <v>105</v>
      </c>
      <c r="J2330" s="265" t="s">
        <v>518</v>
      </c>
      <c r="K2330" s="265" t="s">
        <v>242</v>
      </c>
      <c r="L2330" s="231">
        <v>46120</v>
      </c>
      <c r="M2330" s="265">
        <v>40</v>
      </c>
      <c r="N2330" s="85" t="s">
        <v>8143</v>
      </c>
      <c r="O2330" s="85" t="s">
        <v>8144</v>
      </c>
      <c r="P2330" s="85">
        <v>2830050697</v>
      </c>
      <c r="Q2330" s="231">
        <v>46106</v>
      </c>
      <c r="R2330" s="241">
        <v>1209396707</v>
      </c>
      <c r="S2330" s="241">
        <v>224365116</v>
      </c>
      <c r="T2330" s="231">
        <v>46106</v>
      </c>
      <c r="U2330" s="261">
        <v>18453.28</v>
      </c>
      <c r="V2330" s="261">
        <v>17964.197</v>
      </c>
      <c r="W2330" s="241">
        <v>20</v>
      </c>
      <c r="X2330" s="241">
        <v>0</v>
      </c>
      <c r="Y2330" s="270">
        <v>7267527856</v>
      </c>
      <c r="Z2330" s="241" t="s">
        <v>354</v>
      </c>
      <c r="AA2330" s="85" t="s">
        <v>521</v>
      </c>
      <c r="AB2330" s="265" t="s">
        <v>8016</v>
      </c>
      <c r="AC2330" s="270" t="s">
        <v>8013</v>
      </c>
      <c r="AD2330" s="75" t="s">
        <v>113</v>
      </c>
      <c r="AE2330" s="231">
        <v>46112</v>
      </c>
      <c r="AF2330" s="375">
        <v>46110.291666666664</v>
      </c>
      <c r="AG2330" s="375">
        <v>46108.416666666664</v>
      </c>
      <c r="AH2330" s="375">
        <v>46108.416666666664</v>
      </c>
      <c r="AI2330" s="74">
        <v>46111</v>
      </c>
      <c r="AJ2330" s="74"/>
      <c r="AK2330" s="74">
        <v>46111</v>
      </c>
      <c r="AL2330" s="74">
        <v>46116</v>
      </c>
      <c r="AM2330" s="74"/>
      <c r="AN2330" s="74">
        <v>46116</v>
      </c>
      <c r="AO2330" s="81">
        <f t="shared" si="719"/>
        <v>46107.416666666664</v>
      </c>
      <c r="AP2330" s="81">
        <f t="shared" si="720"/>
        <v>46108.416666666664</v>
      </c>
      <c r="AQ2330" s="81">
        <f t="shared" si="721"/>
        <v>46108.416666666664</v>
      </c>
      <c r="AR2330" s="81">
        <f t="shared" si="722"/>
        <v>46112</v>
      </c>
      <c r="AS2330" s="81">
        <f t="shared" si="723"/>
        <v>46114</v>
      </c>
      <c r="AT2330" s="81">
        <f t="shared" si="724"/>
        <v>46112</v>
      </c>
      <c r="AU2330" s="82" t="s">
        <v>6202</v>
      </c>
      <c r="AV2330" s="297">
        <v>46106</v>
      </c>
      <c r="AW2330" s="85" t="s">
        <v>8145</v>
      </c>
      <c r="AX2330" s="85">
        <v>31322253</v>
      </c>
      <c r="AY2330" s="85"/>
      <c r="AZ2330" s="271"/>
      <c r="BA2330" s="85"/>
      <c r="BB2330" s="85"/>
      <c r="BC2330" s="85"/>
      <c r="BD2330" s="85"/>
      <c r="BE2330" s="85"/>
      <c r="BF2330" s="85"/>
      <c r="BG2330" s="85"/>
      <c r="BH2330" s="85"/>
      <c r="BI2330" s="85"/>
      <c r="BJ2330" s="85"/>
      <c r="BK2330" s="85"/>
      <c r="BL2330" s="85"/>
      <c r="BM2330" s="85"/>
      <c r="BN2330" s="85"/>
      <c r="BO2330" s="85"/>
      <c r="BP2330" s="85"/>
      <c r="BQ2330" s="85"/>
      <c r="BR2330" s="85"/>
      <c r="BS2330" s="85"/>
      <c r="BT2330" s="75">
        <f>IF(COUNTIF($C$3:C2330, C2330)=1, 1, 0)</f>
        <v>0</v>
      </c>
      <c r="BU2330" s="396">
        <v>63915</v>
      </c>
      <c r="BV2330" s="340">
        <v>46112</v>
      </c>
      <c r="BW2330" s="85"/>
      <c r="BX2330" s="85"/>
      <c r="BY2330" s="85"/>
      <c r="BZ2330" s="87">
        <f t="shared" si="725"/>
        <v>11</v>
      </c>
      <c r="CA2330" s="85"/>
      <c r="CB2330" s="88">
        <f t="shared" ref="CB2330:CB2393" si="726">WEEKNUM(BV2330,)</f>
        <v>14</v>
      </c>
      <c r="CC2330" s="89"/>
      <c r="CE2330" s="87">
        <f t="shared" si="714"/>
        <v>3</v>
      </c>
      <c r="CF2330" s="397">
        <v>8555625</v>
      </c>
      <c r="CG2330" s="85"/>
      <c r="CH2330" s="397">
        <v>8555625</v>
      </c>
      <c r="CI2330" s="85">
        <v>26325</v>
      </c>
      <c r="CJ2330" s="87">
        <f t="shared" si="715"/>
        <v>3</v>
      </c>
      <c r="CK2330" s="87">
        <f t="shared" si="716"/>
        <v>13</v>
      </c>
      <c r="CL2330" s="22" t="s">
        <v>121</v>
      </c>
      <c r="CM2330" s="22" t="str">
        <f t="shared" si="718"/>
        <v>1C26TAB^63915</v>
      </c>
    </row>
    <row r="2331" spans="1:91" ht="14.45" customHeight="1" x14ac:dyDescent="0.25">
      <c r="A2331" s="75">
        <f t="shared" si="717"/>
        <v>2329</v>
      </c>
      <c r="B2331" s="265" t="s">
        <v>102</v>
      </c>
      <c r="C2331" s="270" t="s">
        <v>8060</v>
      </c>
      <c r="D2331" s="265">
        <v>145560103</v>
      </c>
      <c r="E2331" s="241"/>
      <c r="F2331" s="231">
        <v>46090</v>
      </c>
      <c r="G2331" s="265" t="s">
        <v>516</v>
      </c>
      <c r="H2331" s="265" t="s">
        <v>2213</v>
      </c>
      <c r="I2331" s="265" t="s">
        <v>105</v>
      </c>
      <c r="J2331" s="265" t="s">
        <v>518</v>
      </c>
      <c r="K2331" s="265" t="s">
        <v>242</v>
      </c>
      <c r="L2331" s="231">
        <v>46120</v>
      </c>
      <c r="M2331" s="265">
        <v>40</v>
      </c>
      <c r="N2331" s="85" t="s">
        <v>8146</v>
      </c>
      <c r="O2331" s="85" t="s">
        <v>8147</v>
      </c>
      <c r="P2331" s="85">
        <v>2830050714</v>
      </c>
      <c r="Q2331" s="231">
        <v>46106</v>
      </c>
      <c r="R2331" s="241">
        <v>1209396755</v>
      </c>
      <c r="S2331" s="241">
        <v>224365330</v>
      </c>
      <c r="T2331" s="231">
        <v>46106</v>
      </c>
      <c r="U2331" s="261">
        <v>12260.618</v>
      </c>
      <c r="V2331" s="261">
        <v>11819.703</v>
      </c>
      <c r="W2331" s="241">
        <v>15</v>
      </c>
      <c r="X2331" s="241">
        <v>0</v>
      </c>
      <c r="Y2331" s="270">
        <v>7267527857</v>
      </c>
      <c r="Z2331" s="241" t="s">
        <v>354</v>
      </c>
      <c r="AA2331" s="85" t="s">
        <v>521</v>
      </c>
      <c r="AB2331" s="265" t="s">
        <v>8016</v>
      </c>
      <c r="AC2331" s="270" t="s">
        <v>8060</v>
      </c>
      <c r="AD2331" s="75" t="s">
        <v>113</v>
      </c>
      <c r="AE2331" s="74">
        <v>46112</v>
      </c>
      <c r="AF2331" s="375">
        <v>46110.291666666664</v>
      </c>
      <c r="AG2331" s="375">
        <v>46108.416666666664</v>
      </c>
      <c r="AH2331" s="375">
        <v>46108.416666666664</v>
      </c>
      <c r="AI2331" s="74">
        <v>46111</v>
      </c>
      <c r="AJ2331" s="74"/>
      <c r="AK2331" s="74">
        <v>46111</v>
      </c>
      <c r="AL2331" s="74">
        <v>46116</v>
      </c>
      <c r="AM2331" s="74"/>
      <c r="AN2331" s="74">
        <v>46116</v>
      </c>
      <c r="AO2331" s="81">
        <f t="shared" si="719"/>
        <v>46107.416666666664</v>
      </c>
      <c r="AP2331" s="81">
        <f t="shared" si="720"/>
        <v>46108.416666666664</v>
      </c>
      <c r="AQ2331" s="81">
        <f t="shared" si="721"/>
        <v>46108.416666666664</v>
      </c>
      <c r="AR2331" s="81">
        <f t="shared" si="722"/>
        <v>46112</v>
      </c>
      <c r="AS2331" s="81">
        <f t="shared" si="723"/>
        <v>46114</v>
      </c>
      <c r="AT2331" s="81">
        <f t="shared" si="724"/>
        <v>46112</v>
      </c>
      <c r="AU2331" s="82" t="s">
        <v>6202</v>
      </c>
      <c r="AV2331" s="297">
        <v>46106</v>
      </c>
      <c r="AW2331" s="85" t="s">
        <v>8148</v>
      </c>
      <c r="AX2331" s="85">
        <v>32710738</v>
      </c>
      <c r="AY2331" s="85"/>
      <c r="AZ2331" s="271"/>
      <c r="BA2331" s="85"/>
      <c r="BB2331" s="85"/>
      <c r="BC2331" s="85"/>
      <c r="BD2331" s="85"/>
      <c r="BE2331" s="85"/>
      <c r="BF2331" s="85"/>
      <c r="BG2331" s="85"/>
      <c r="BH2331" s="85"/>
      <c r="BI2331" s="85"/>
      <c r="BJ2331" s="85"/>
      <c r="BK2331" s="85"/>
      <c r="BL2331" s="85"/>
      <c r="BM2331" s="85"/>
      <c r="BN2331" s="85"/>
      <c r="BO2331" s="85"/>
      <c r="BP2331" s="85"/>
      <c r="BQ2331" s="85"/>
      <c r="BR2331" s="85"/>
      <c r="BS2331" s="85"/>
      <c r="BT2331" s="75">
        <f>IF(COUNTIF($C$3:C2331, C2331)=1, 1, 0)</f>
        <v>0</v>
      </c>
      <c r="BU2331" s="396">
        <v>64022</v>
      </c>
      <c r="BV2331" s="340">
        <v>46112</v>
      </c>
      <c r="BW2331" s="85"/>
      <c r="BX2331" s="85"/>
      <c r="BY2331" s="85"/>
      <c r="BZ2331" s="87">
        <f t="shared" si="725"/>
        <v>11</v>
      </c>
      <c r="CA2331" s="85"/>
      <c r="CB2331" s="88">
        <f t="shared" si="726"/>
        <v>14</v>
      </c>
      <c r="CC2331" s="89"/>
      <c r="CE2331" s="87">
        <f t="shared" si="714"/>
        <v>3</v>
      </c>
      <c r="CF2331" s="85">
        <v>8555625</v>
      </c>
      <c r="CG2331" s="85"/>
      <c r="CH2331" s="85">
        <v>8555625</v>
      </c>
      <c r="CI2331" s="397">
        <v>26325</v>
      </c>
      <c r="CJ2331" s="87">
        <f t="shared" si="715"/>
        <v>3</v>
      </c>
      <c r="CK2331" s="87">
        <f t="shared" si="716"/>
        <v>13</v>
      </c>
      <c r="CL2331" s="22" t="s">
        <v>121</v>
      </c>
      <c r="CM2331" s="22" t="str">
        <f t="shared" si="718"/>
        <v>1C26TAB^64022</v>
      </c>
    </row>
    <row r="2332" spans="1:91" ht="14.45" customHeight="1" x14ac:dyDescent="0.25">
      <c r="A2332" s="75">
        <f t="shared" si="717"/>
        <v>2330</v>
      </c>
      <c r="B2332" s="265" t="s">
        <v>102</v>
      </c>
      <c r="C2332" s="270" t="s">
        <v>8149</v>
      </c>
      <c r="D2332" s="265">
        <v>145633311</v>
      </c>
      <c r="E2332" s="241"/>
      <c r="F2332" s="231">
        <v>46090</v>
      </c>
      <c r="G2332" s="265" t="s">
        <v>532</v>
      </c>
      <c r="H2332" s="265" t="s">
        <v>2213</v>
      </c>
      <c r="I2332" s="265" t="s">
        <v>105</v>
      </c>
      <c r="J2332" s="265" t="s">
        <v>518</v>
      </c>
      <c r="K2332" s="265" t="s">
        <v>242</v>
      </c>
      <c r="L2332" s="231">
        <v>46120</v>
      </c>
      <c r="M2332" s="265">
        <v>40</v>
      </c>
      <c r="N2332" s="85" t="s">
        <v>8150</v>
      </c>
      <c r="O2332" s="85" t="s">
        <v>8151</v>
      </c>
      <c r="P2332" s="85">
        <v>2830050680</v>
      </c>
      <c r="Q2332" s="231">
        <v>46106</v>
      </c>
      <c r="R2332" s="241">
        <v>1209396612</v>
      </c>
      <c r="S2332" s="241">
        <v>224365122</v>
      </c>
      <c r="T2332" s="231">
        <v>46106</v>
      </c>
      <c r="U2332" s="261">
        <v>17781.429</v>
      </c>
      <c r="V2332" s="261">
        <v>17141.973999999998</v>
      </c>
      <c r="W2332" s="241">
        <v>21</v>
      </c>
      <c r="X2332" s="241">
        <v>0</v>
      </c>
      <c r="Y2332" s="270">
        <v>7267527858</v>
      </c>
      <c r="Z2332" s="241" t="s">
        <v>354</v>
      </c>
      <c r="AA2332" s="85" t="s">
        <v>521</v>
      </c>
      <c r="AB2332" s="265" t="s">
        <v>8016</v>
      </c>
      <c r="AC2332" s="270" t="s">
        <v>8149</v>
      </c>
      <c r="AD2332" s="75" t="s">
        <v>113</v>
      </c>
      <c r="AE2332" s="74">
        <v>46111</v>
      </c>
      <c r="AF2332" s="375">
        <v>46110.291666666664</v>
      </c>
      <c r="AG2332" s="375">
        <v>46108.416666666664</v>
      </c>
      <c r="AH2332" s="375">
        <v>46108.416666666664</v>
      </c>
      <c r="AI2332" s="74">
        <v>46111</v>
      </c>
      <c r="AJ2332" s="74"/>
      <c r="AK2332" s="74">
        <v>46111</v>
      </c>
      <c r="AL2332" s="74">
        <v>46116</v>
      </c>
      <c r="AM2332" s="74"/>
      <c r="AN2332" s="74">
        <v>46116</v>
      </c>
      <c r="AO2332" s="81">
        <f t="shared" si="719"/>
        <v>46107.416666666664</v>
      </c>
      <c r="AP2332" s="81">
        <f t="shared" si="720"/>
        <v>46108.416666666664</v>
      </c>
      <c r="AQ2332" s="81">
        <f t="shared" si="721"/>
        <v>46108.416666666664</v>
      </c>
      <c r="AR2332" s="81">
        <f t="shared" si="722"/>
        <v>46112</v>
      </c>
      <c r="AS2332" s="81">
        <f t="shared" si="723"/>
        <v>46113</v>
      </c>
      <c r="AT2332" s="81">
        <f t="shared" si="724"/>
        <v>46112</v>
      </c>
      <c r="AU2332" s="82" t="s">
        <v>6202</v>
      </c>
      <c r="AV2332" s="297">
        <v>46106</v>
      </c>
      <c r="AW2332" s="85" t="s">
        <v>8152</v>
      </c>
      <c r="AX2332" s="85">
        <v>32710727</v>
      </c>
      <c r="AY2332" s="85"/>
      <c r="AZ2332" s="271"/>
      <c r="BA2332" s="85"/>
      <c r="BB2332" s="85"/>
      <c r="BC2332" s="85"/>
      <c r="BD2332" s="85"/>
      <c r="BE2332" s="85"/>
      <c r="BF2332" s="85"/>
      <c r="BG2332" s="85"/>
      <c r="BH2332" s="85"/>
      <c r="BI2332" s="85"/>
      <c r="BJ2332" s="85"/>
      <c r="BK2332" s="85"/>
      <c r="BL2332" s="85"/>
      <c r="BM2332" s="85"/>
      <c r="BN2332" s="85"/>
      <c r="BO2332" s="85"/>
      <c r="BP2332" s="85"/>
      <c r="BQ2332" s="85"/>
      <c r="BR2332" s="85"/>
      <c r="BS2332" s="85"/>
      <c r="BT2332" s="75">
        <f>IF(COUNTIF($C$3:C2332, C2332)=1, 1, 0)</f>
        <v>1</v>
      </c>
      <c r="BU2332" s="396">
        <v>64023</v>
      </c>
      <c r="BV2332" s="340">
        <v>46112</v>
      </c>
      <c r="BW2332" s="85"/>
      <c r="BX2332" s="85"/>
      <c r="BY2332" s="85"/>
      <c r="BZ2332" s="87">
        <f t="shared" si="725"/>
        <v>11</v>
      </c>
      <c r="CA2332" s="85"/>
      <c r="CB2332" s="88">
        <f t="shared" si="726"/>
        <v>14</v>
      </c>
      <c r="CC2332" s="89"/>
      <c r="CE2332" s="87">
        <f t="shared" si="714"/>
        <v>3</v>
      </c>
      <c r="CF2332" s="85">
        <v>8555625</v>
      </c>
      <c r="CG2332" s="85"/>
      <c r="CH2332" s="85">
        <v>8555625</v>
      </c>
      <c r="CI2332" s="397">
        <v>26325</v>
      </c>
      <c r="CJ2332" s="87">
        <f t="shared" si="715"/>
        <v>3</v>
      </c>
      <c r="CK2332" s="87">
        <f t="shared" si="716"/>
        <v>13</v>
      </c>
      <c r="CL2332" s="22" t="s">
        <v>121</v>
      </c>
      <c r="CM2332" s="22" t="str">
        <f t="shared" si="718"/>
        <v>1C26TAB^64023</v>
      </c>
    </row>
    <row r="2333" spans="1:91" ht="14.45" customHeight="1" x14ac:dyDescent="0.25">
      <c r="A2333" s="75">
        <f t="shared" si="717"/>
        <v>2331</v>
      </c>
      <c r="B2333" s="265" t="s">
        <v>102</v>
      </c>
      <c r="C2333" s="270" t="s">
        <v>8149</v>
      </c>
      <c r="D2333" s="265">
        <v>145560154</v>
      </c>
      <c r="E2333" s="241"/>
      <c r="F2333" s="231">
        <v>46093</v>
      </c>
      <c r="G2333" s="265" t="s">
        <v>516</v>
      </c>
      <c r="H2333" s="265" t="s">
        <v>2213</v>
      </c>
      <c r="I2333" s="265" t="s">
        <v>105</v>
      </c>
      <c r="J2333" s="265" t="s">
        <v>518</v>
      </c>
      <c r="K2333" s="265" t="s">
        <v>242</v>
      </c>
      <c r="L2333" s="231">
        <v>46122</v>
      </c>
      <c r="M2333" s="265">
        <v>40</v>
      </c>
      <c r="N2333" s="85" t="s">
        <v>8153</v>
      </c>
      <c r="O2333" s="85" t="s">
        <v>8154</v>
      </c>
      <c r="P2333" s="85">
        <v>2830050681</v>
      </c>
      <c r="Q2333" s="231">
        <v>46106</v>
      </c>
      <c r="R2333" s="241">
        <v>1209396613</v>
      </c>
      <c r="S2333" s="241">
        <v>224365129</v>
      </c>
      <c r="T2333" s="231">
        <v>46106</v>
      </c>
      <c r="U2333" s="261">
        <v>18446.425999999999</v>
      </c>
      <c r="V2333" s="261">
        <v>17957.524000000001</v>
      </c>
      <c r="W2333" s="241">
        <v>20</v>
      </c>
      <c r="X2333" s="241">
        <v>0</v>
      </c>
      <c r="Y2333" s="270">
        <v>7267527859</v>
      </c>
      <c r="Z2333" s="241" t="s">
        <v>354</v>
      </c>
      <c r="AA2333" s="85" t="s">
        <v>521</v>
      </c>
      <c r="AB2333" s="265" t="s">
        <v>8016</v>
      </c>
      <c r="AC2333" s="270" t="s">
        <v>8149</v>
      </c>
      <c r="AD2333" s="75" t="s">
        <v>113</v>
      </c>
      <c r="AE2333" s="74">
        <v>46111</v>
      </c>
      <c r="AF2333" s="375">
        <v>46110.291666666664</v>
      </c>
      <c r="AG2333" s="375">
        <v>46108.416666666664</v>
      </c>
      <c r="AH2333" s="375">
        <v>46108.416666666664</v>
      </c>
      <c r="AI2333" s="74">
        <v>46111</v>
      </c>
      <c r="AJ2333" s="74"/>
      <c r="AK2333" s="74">
        <v>46111</v>
      </c>
      <c r="AL2333" s="74">
        <v>46116</v>
      </c>
      <c r="AM2333" s="74"/>
      <c r="AN2333" s="74">
        <v>46116</v>
      </c>
      <c r="AO2333" s="81">
        <f t="shared" si="719"/>
        <v>46107.416666666664</v>
      </c>
      <c r="AP2333" s="81">
        <f t="shared" si="720"/>
        <v>46108.416666666664</v>
      </c>
      <c r="AQ2333" s="81">
        <f t="shared" si="721"/>
        <v>46108.416666666664</v>
      </c>
      <c r="AR2333" s="81">
        <f t="shared" si="722"/>
        <v>46112</v>
      </c>
      <c r="AS2333" s="81">
        <f t="shared" si="723"/>
        <v>46113</v>
      </c>
      <c r="AT2333" s="81">
        <f t="shared" si="724"/>
        <v>46112</v>
      </c>
      <c r="AU2333" s="82" t="s">
        <v>6202</v>
      </c>
      <c r="AV2333" s="297">
        <v>46106</v>
      </c>
      <c r="AW2333" s="85" t="s">
        <v>8155</v>
      </c>
      <c r="AX2333" s="85">
        <v>32710801</v>
      </c>
      <c r="AY2333" s="85"/>
      <c r="AZ2333" s="271"/>
      <c r="BA2333" s="85"/>
      <c r="BB2333" s="85"/>
      <c r="BC2333" s="85"/>
      <c r="BD2333" s="85"/>
      <c r="BE2333" s="85"/>
      <c r="BF2333" s="85"/>
      <c r="BG2333" s="85"/>
      <c r="BH2333" s="85"/>
      <c r="BI2333" s="85"/>
      <c r="BJ2333" s="85"/>
      <c r="BK2333" s="85"/>
      <c r="BL2333" s="85"/>
      <c r="BM2333" s="85"/>
      <c r="BN2333" s="85"/>
      <c r="BO2333" s="85"/>
      <c r="BP2333" s="85"/>
      <c r="BQ2333" s="85"/>
      <c r="BR2333" s="85"/>
      <c r="BS2333" s="85"/>
      <c r="BT2333" s="75">
        <f>IF(COUNTIF($C$3:C2333, C2333)=1, 1, 0)</f>
        <v>0</v>
      </c>
      <c r="BU2333" s="396">
        <v>64023</v>
      </c>
      <c r="BV2333" s="340">
        <v>46112</v>
      </c>
      <c r="BW2333" s="85"/>
      <c r="BX2333" s="85"/>
      <c r="BY2333" s="85"/>
      <c r="BZ2333" s="87">
        <f t="shared" si="725"/>
        <v>11</v>
      </c>
      <c r="CA2333" s="85"/>
      <c r="CB2333" s="88">
        <f t="shared" si="726"/>
        <v>14</v>
      </c>
      <c r="CC2333" s="89"/>
      <c r="CE2333" s="87">
        <f t="shared" si="714"/>
        <v>3</v>
      </c>
      <c r="CF2333" s="85">
        <v>8555625</v>
      </c>
      <c r="CG2333" s="85"/>
      <c r="CH2333" s="85">
        <v>8555625</v>
      </c>
      <c r="CI2333" s="397">
        <v>26325</v>
      </c>
      <c r="CJ2333" s="87">
        <f t="shared" si="715"/>
        <v>3</v>
      </c>
      <c r="CK2333" s="87">
        <f t="shared" si="716"/>
        <v>13</v>
      </c>
      <c r="CL2333" s="22" t="s">
        <v>121</v>
      </c>
      <c r="CM2333" s="22" t="str">
        <f t="shared" si="718"/>
        <v>1C26TAB^64023</v>
      </c>
    </row>
    <row r="2334" spans="1:91" ht="14.45" customHeight="1" x14ac:dyDescent="0.25">
      <c r="A2334" s="75">
        <f t="shared" si="717"/>
        <v>2332</v>
      </c>
      <c r="B2334" s="265" t="s">
        <v>102</v>
      </c>
      <c r="C2334" s="270" t="s">
        <v>8149</v>
      </c>
      <c r="D2334" s="265">
        <v>145560157</v>
      </c>
      <c r="E2334" s="241"/>
      <c r="F2334" s="231">
        <v>46093</v>
      </c>
      <c r="G2334" s="265" t="s">
        <v>516</v>
      </c>
      <c r="H2334" s="265" t="s">
        <v>2213</v>
      </c>
      <c r="I2334" s="265" t="s">
        <v>105</v>
      </c>
      <c r="J2334" s="265" t="s">
        <v>518</v>
      </c>
      <c r="K2334" s="265" t="s">
        <v>242</v>
      </c>
      <c r="L2334" s="231">
        <v>46122</v>
      </c>
      <c r="M2334" s="265">
        <v>40</v>
      </c>
      <c r="N2334" s="85" t="s">
        <v>8156</v>
      </c>
      <c r="O2334" s="85" t="s">
        <v>8157</v>
      </c>
      <c r="P2334" s="85">
        <v>2830050679</v>
      </c>
      <c r="Q2334" s="231">
        <v>46106</v>
      </c>
      <c r="R2334" s="241">
        <v>1209396610</v>
      </c>
      <c r="S2334" s="241">
        <v>224365134</v>
      </c>
      <c r="T2334" s="231">
        <v>46106</v>
      </c>
      <c r="U2334" s="261">
        <v>18446.397000000001</v>
      </c>
      <c r="V2334" s="261">
        <v>17957.494999999999</v>
      </c>
      <c r="W2334" s="241">
        <v>20</v>
      </c>
      <c r="X2334" s="241">
        <v>0</v>
      </c>
      <c r="Y2334" s="270">
        <v>7267527860</v>
      </c>
      <c r="Z2334" s="241" t="s">
        <v>354</v>
      </c>
      <c r="AA2334" s="85" t="s">
        <v>521</v>
      </c>
      <c r="AB2334" s="265" t="s">
        <v>8016</v>
      </c>
      <c r="AC2334" s="270" t="s">
        <v>8149</v>
      </c>
      <c r="AD2334" s="75" t="s">
        <v>113</v>
      </c>
      <c r="AE2334" s="74">
        <v>46111</v>
      </c>
      <c r="AF2334" s="375">
        <v>46110.291666666664</v>
      </c>
      <c r="AG2334" s="375">
        <v>46108.416666666664</v>
      </c>
      <c r="AH2334" s="375">
        <v>46108.416666666664</v>
      </c>
      <c r="AI2334" s="74">
        <v>46111</v>
      </c>
      <c r="AJ2334" s="74"/>
      <c r="AK2334" s="74">
        <v>46111</v>
      </c>
      <c r="AL2334" s="74">
        <v>46116</v>
      </c>
      <c r="AM2334" s="74"/>
      <c r="AN2334" s="74">
        <v>46116</v>
      </c>
      <c r="AO2334" s="81">
        <f t="shared" si="719"/>
        <v>46107.416666666664</v>
      </c>
      <c r="AP2334" s="81">
        <f t="shared" si="720"/>
        <v>46108.416666666664</v>
      </c>
      <c r="AQ2334" s="81">
        <f t="shared" si="721"/>
        <v>46108.416666666664</v>
      </c>
      <c r="AR2334" s="81">
        <f t="shared" si="722"/>
        <v>46112</v>
      </c>
      <c r="AS2334" s="81">
        <f t="shared" si="723"/>
        <v>46113</v>
      </c>
      <c r="AT2334" s="81">
        <f t="shared" si="724"/>
        <v>46112</v>
      </c>
      <c r="AU2334" s="82" t="s">
        <v>6202</v>
      </c>
      <c r="AV2334" s="297">
        <v>46106</v>
      </c>
      <c r="AW2334" s="85" t="s">
        <v>8158</v>
      </c>
      <c r="AX2334" s="85">
        <v>32710315</v>
      </c>
      <c r="AY2334" s="85"/>
      <c r="AZ2334" s="271"/>
      <c r="BA2334" s="85"/>
      <c r="BB2334" s="85"/>
      <c r="BC2334" s="85"/>
      <c r="BD2334" s="85"/>
      <c r="BE2334" s="85"/>
      <c r="BF2334" s="85"/>
      <c r="BG2334" s="85"/>
      <c r="BH2334" s="85"/>
      <c r="BI2334" s="85"/>
      <c r="BJ2334" s="85"/>
      <c r="BK2334" s="85"/>
      <c r="BL2334" s="85"/>
      <c r="BM2334" s="85"/>
      <c r="BN2334" s="85"/>
      <c r="BO2334" s="85"/>
      <c r="BP2334" s="85"/>
      <c r="BQ2334" s="85"/>
      <c r="BR2334" s="85"/>
      <c r="BS2334" s="85"/>
      <c r="BT2334" s="75">
        <f>IF(COUNTIF($C$3:C2334, C2334)=1, 1, 0)</f>
        <v>0</v>
      </c>
      <c r="BU2334" s="396">
        <v>64023</v>
      </c>
      <c r="BV2334" s="340">
        <v>46112</v>
      </c>
      <c r="BW2334" s="85"/>
      <c r="BX2334" s="85"/>
      <c r="BY2334" s="85"/>
      <c r="BZ2334" s="87">
        <f t="shared" si="725"/>
        <v>11</v>
      </c>
      <c r="CA2334" s="85"/>
      <c r="CB2334" s="88">
        <f t="shared" si="726"/>
        <v>14</v>
      </c>
      <c r="CC2334" s="89"/>
      <c r="CE2334" s="87">
        <f t="shared" si="714"/>
        <v>3</v>
      </c>
      <c r="CF2334" s="85">
        <v>8555625</v>
      </c>
      <c r="CG2334" s="85"/>
      <c r="CH2334" s="85">
        <v>8555625</v>
      </c>
      <c r="CI2334" s="397">
        <v>26325</v>
      </c>
      <c r="CJ2334" s="87">
        <f t="shared" si="715"/>
        <v>3</v>
      </c>
      <c r="CK2334" s="87">
        <f t="shared" si="716"/>
        <v>13</v>
      </c>
      <c r="CL2334" s="22" t="s">
        <v>121</v>
      </c>
      <c r="CM2334" s="22" t="str">
        <f t="shared" si="718"/>
        <v>1C26TAB^64023</v>
      </c>
    </row>
    <row r="2335" spans="1:91" ht="14.45" customHeight="1" x14ac:dyDescent="0.25">
      <c r="A2335" s="75">
        <f t="shared" si="717"/>
        <v>2333</v>
      </c>
      <c r="B2335" s="265" t="s">
        <v>102</v>
      </c>
      <c r="C2335" s="270" t="s">
        <v>8149</v>
      </c>
      <c r="D2335" s="265">
        <v>145648933</v>
      </c>
      <c r="E2335" s="241"/>
      <c r="F2335" s="231">
        <v>46093</v>
      </c>
      <c r="G2335" s="265" t="s">
        <v>516</v>
      </c>
      <c r="H2335" s="265" t="s">
        <v>2213</v>
      </c>
      <c r="I2335" s="265" t="s">
        <v>105</v>
      </c>
      <c r="J2335" s="265" t="s">
        <v>518</v>
      </c>
      <c r="K2335" s="265" t="s">
        <v>242</v>
      </c>
      <c r="L2335" s="231">
        <v>46122</v>
      </c>
      <c r="M2335" s="265">
        <v>40</v>
      </c>
      <c r="N2335" s="85" t="s">
        <v>8159</v>
      </c>
      <c r="O2335" s="85" t="s">
        <v>8160</v>
      </c>
      <c r="P2335" s="85">
        <v>2830050690</v>
      </c>
      <c r="Q2335" s="231">
        <v>46106</v>
      </c>
      <c r="R2335" s="241">
        <v>1209396666</v>
      </c>
      <c r="S2335" s="241">
        <v>224365150</v>
      </c>
      <c r="T2335" s="231">
        <v>46106</v>
      </c>
      <c r="U2335" s="261">
        <v>18464.435000000001</v>
      </c>
      <c r="V2335" s="261">
        <v>17975.054</v>
      </c>
      <c r="W2335" s="241">
        <v>20</v>
      </c>
      <c r="X2335" s="241">
        <v>0</v>
      </c>
      <c r="Y2335" s="270">
        <v>7267527861</v>
      </c>
      <c r="Z2335" s="241" t="s">
        <v>354</v>
      </c>
      <c r="AA2335" s="85" t="s">
        <v>521</v>
      </c>
      <c r="AB2335" s="265" t="s">
        <v>8016</v>
      </c>
      <c r="AC2335" s="270" t="s">
        <v>8149</v>
      </c>
      <c r="AD2335" s="75" t="s">
        <v>113</v>
      </c>
      <c r="AE2335" s="74">
        <v>46111</v>
      </c>
      <c r="AF2335" s="375">
        <v>46110.291666666664</v>
      </c>
      <c r="AG2335" s="375">
        <v>46108.416666666664</v>
      </c>
      <c r="AH2335" s="375">
        <v>46108.416666666664</v>
      </c>
      <c r="AI2335" s="74">
        <v>46111</v>
      </c>
      <c r="AJ2335" s="74"/>
      <c r="AK2335" s="74">
        <v>46111</v>
      </c>
      <c r="AL2335" s="74">
        <v>46116</v>
      </c>
      <c r="AM2335" s="74"/>
      <c r="AN2335" s="74">
        <v>46116</v>
      </c>
      <c r="AO2335" s="81">
        <f t="shared" si="719"/>
        <v>46107.416666666664</v>
      </c>
      <c r="AP2335" s="81">
        <f t="shared" si="720"/>
        <v>46108.416666666664</v>
      </c>
      <c r="AQ2335" s="81">
        <f t="shared" si="721"/>
        <v>46108.416666666664</v>
      </c>
      <c r="AR2335" s="81">
        <f t="shared" si="722"/>
        <v>46112</v>
      </c>
      <c r="AS2335" s="81">
        <f t="shared" si="723"/>
        <v>46113</v>
      </c>
      <c r="AT2335" s="81">
        <f t="shared" si="724"/>
        <v>46112</v>
      </c>
      <c r="AU2335" s="82" t="s">
        <v>6202</v>
      </c>
      <c r="AV2335" s="297">
        <v>46106</v>
      </c>
      <c r="AW2335" s="85" t="s">
        <v>8161</v>
      </c>
      <c r="AX2335" s="85">
        <v>32710335</v>
      </c>
      <c r="AY2335" s="85"/>
      <c r="AZ2335" s="271"/>
      <c r="BA2335" s="85"/>
      <c r="BB2335" s="85"/>
      <c r="BC2335" s="85"/>
      <c r="BD2335" s="85"/>
      <c r="BE2335" s="85"/>
      <c r="BF2335" s="85"/>
      <c r="BG2335" s="85"/>
      <c r="BH2335" s="85"/>
      <c r="BI2335" s="85"/>
      <c r="BJ2335" s="85"/>
      <c r="BK2335" s="85"/>
      <c r="BL2335" s="85"/>
      <c r="BM2335" s="85"/>
      <c r="BN2335" s="85"/>
      <c r="BO2335" s="85"/>
      <c r="BP2335" s="85"/>
      <c r="BQ2335" s="85"/>
      <c r="BR2335" s="85"/>
      <c r="BS2335" s="85"/>
      <c r="BT2335" s="75">
        <f>IF(COUNTIF($C$3:C2335, C2335)=1, 1, 0)</f>
        <v>0</v>
      </c>
      <c r="BU2335" s="556">
        <v>64023</v>
      </c>
      <c r="BV2335" s="343">
        <v>46112</v>
      </c>
      <c r="BW2335" s="85"/>
      <c r="BX2335" s="85"/>
      <c r="BY2335" s="85"/>
      <c r="BZ2335" s="87">
        <f t="shared" si="725"/>
        <v>11</v>
      </c>
      <c r="CA2335" s="168"/>
      <c r="CB2335" s="88">
        <f t="shared" si="726"/>
        <v>14</v>
      </c>
      <c r="CC2335" s="89"/>
      <c r="CE2335" s="87">
        <f t="shared" si="714"/>
        <v>3</v>
      </c>
      <c r="CF2335" s="85">
        <v>8555625</v>
      </c>
      <c r="CG2335" s="85"/>
      <c r="CH2335" s="85">
        <v>8555625</v>
      </c>
      <c r="CI2335" s="397">
        <v>26325</v>
      </c>
      <c r="CJ2335" s="87">
        <f t="shared" si="715"/>
        <v>3</v>
      </c>
      <c r="CK2335" s="87">
        <f t="shared" si="716"/>
        <v>13</v>
      </c>
      <c r="CL2335" s="22" t="s">
        <v>121</v>
      </c>
      <c r="CM2335" s="22" t="str">
        <f t="shared" si="718"/>
        <v>1C26TAB^64023</v>
      </c>
    </row>
    <row r="2336" spans="1:91" ht="14.45" customHeight="1" x14ac:dyDescent="0.25">
      <c r="A2336" s="75">
        <f t="shared" si="717"/>
        <v>2334</v>
      </c>
      <c r="B2336" s="265" t="s">
        <v>102</v>
      </c>
      <c r="C2336" s="270">
        <v>267233088</v>
      </c>
      <c r="D2336" s="265">
        <v>145569722</v>
      </c>
      <c r="E2336" s="241"/>
      <c r="F2336" s="231">
        <v>46097</v>
      </c>
      <c r="G2336" s="265" t="s">
        <v>7029</v>
      </c>
      <c r="H2336" s="265" t="s">
        <v>2213</v>
      </c>
      <c r="I2336" s="265" t="s">
        <v>105</v>
      </c>
      <c r="J2336" s="265" t="s">
        <v>518</v>
      </c>
      <c r="K2336" s="265" t="s">
        <v>242</v>
      </c>
      <c r="L2336" s="231">
        <v>46127</v>
      </c>
      <c r="M2336" s="265">
        <v>40</v>
      </c>
      <c r="N2336" s="85" t="s">
        <v>8162</v>
      </c>
      <c r="O2336" s="85" t="s">
        <v>8163</v>
      </c>
      <c r="P2336" s="85">
        <v>2830050746</v>
      </c>
      <c r="Q2336" s="231">
        <v>46107</v>
      </c>
      <c r="R2336" s="241">
        <v>1209397029</v>
      </c>
      <c r="S2336" s="241">
        <v>224371801</v>
      </c>
      <c r="T2336" s="231">
        <v>46107</v>
      </c>
      <c r="U2336" s="261">
        <v>18449.396000000001</v>
      </c>
      <c r="V2336" s="261">
        <v>17960.419000000002</v>
      </c>
      <c r="W2336" s="241">
        <v>20</v>
      </c>
      <c r="X2336" s="241">
        <v>0</v>
      </c>
      <c r="Y2336" s="270">
        <v>267233088</v>
      </c>
      <c r="Z2336" s="241" t="s">
        <v>110</v>
      </c>
      <c r="AA2336" s="85" t="s">
        <v>535</v>
      </c>
      <c r="AB2336" s="265" t="s">
        <v>6695</v>
      </c>
      <c r="AC2336" s="270">
        <v>267233088</v>
      </c>
      <c r="AD2336" s="75" t="s">
        <v>113</v>
      </c>
      <c r="AE2336" s="74">
        <v>46111</v>
      </c>
      <c r="AF2336" s="375">
        <v>46110.333333333336</v>
      </c>
      <c r="AG2336" s="375">
        <v>46109.333333333336</v>
      </c>
      <c r="AH2336" s="375">
        <v>46110.25</v>
      </c>
      <c r="AI2336" s="74">
        <v>46111</v>
      </c>
      <c r="AJ2336" s="74"/>
      <c r="AK2336" s="74">
        <v>46111</v>
      </c>
      <c r="AL2336" s="74">
        <v>46121</v>
      </c>
      <c r="AM2336" s="74">
        <v>46126</v>
      </c>
      <c r="AN2336" s="74">
        <v>46127</v>
      </c>
      <c r="AO2336" s="81">
        <f t="shared" si="719"/>
        <v>46108.333333333336</v>
      </c>
      <c r="AP2336" s="81">
        <f t="shared" si="720"/>
        <v>46109.333333333336</v>
      </c>
      <c r="AQ2336" s="81">
        <f t="shared" si="721"/>
        <v>46109.333333333336</v>
      </c>
      <c r="AR2336" s="81">
        <f t="shared" si="722"/>
        <v>46112</v>
      </c>
      <c r="AS2336" s="81">
        <f t="shared" si="723"/>
        <v>46113</v>
      </c>
      <c r="AT2336" s="81">
        <f t="shared" si="724"/>
        <v>46112</v>
      </c>
      <c r="AU2336" s="82" t="s">
        <v>6241</v>
      </c>
      <c r="AV2336" s="290">
        <v>46107</v>
      </c>
      <c r="AW2336" s="85" t="s">
        <v>8164</v>
      </c>
      <c r="AX2336" s="85" t="s">
        <v>8165</v>
      </c>
      <c r="AY2336" s="85"/>
      <c r="AZ2336" s="271"/>
      <c r="BA2336" s="85"/>
      <c r="BB2336" s="85"/>
      <c r="BC2336" s="85"/>
      <c r="BD2336" s="85"/>
      <c r="BE2336" s="85"/>
      <c r="BF2336" s="85"/>
      <c r="BG2336" s="85"/>
      <c r="BH2336" s="85"/>
      <c r="BI2336" s="85"/>
      <c r="BJ2336" s="85"/>
      <c r="BK2336" s="85"/>
      <c r="BL2336" s="85"/>
      <c r="BM2336" s="85"/>
      <c r="BN2336" s="85"/>
      <c r="BO2336" s="85"/>
      <c r="BP2336" s="85"/>
      <c r="BQ2336" s="85"/>
      <c r="BR2336" s="85"/>
      <c r="BS2336" s="85"/>
      <c r="BT2336" s="69">
        <f>IF(COUNTIF($C$3:C2336, C2336)=1, 1, 0)</f>
        <v>1</v>
      </c>
      <c r="BU2336" s="398">
        <v>155488</v>
      </c>
      <c r="BV2336" s="340">
        <v>46132</v>
      </c>
      <c r="BW2336" s="339"/>
      <c r="BX2336" s="85"/>
      <c r="BY2336" s="85"/>
      <c r="BZ2336" s="87">
        <f t="shared" si="725"/>
        <v>12</v>
      </c>
      <c r="CA2336" s="85" t="s">
        <v>8166</v>
      </c>
      <c r="CB2336" s="565">
        <f t="shared" si="726"/>
        <v>17</v>
      </c>
      <c r="CC2336" s="89"/>
      <c r="CE2336" s="87">
        <f t="shared" si="714"/>
        <v>3</v>
      </c>
      <c r="CF2336" s="397">
        <v>16337529</v>
      </c>
      <c r="CG2336" s="397">
        <v>3048246</v>
      </c>
      <c r="CH2336" s="397">
        <v>19385775</v>
      </c>
      <c r="CI2336" s="397">
        <v>26739</v>
      </c>
      <c r="CJ2336" s="87">
        <f t="shared" si="715"/>
        <v>3</v>
      </c>
      <c r="CK2336" s="87">
        <f t="shared" si="716"/>
        <v>13</v>
      </c>
      <c r="CL2336" s="22" t="s">
        <v>6243</v>
      </c>
      <c r="CM2336" s="22" t="str">
        <f t="shared" si="718"/>
        <v>1C26TML^155488</v>
      </c>
    </row>
    <row r="2337" spans="1:91" ht="14.45" customHeight="1" x14ac:dyDescent="0.25">
      <c r="A2337" s="75">
        <f t="shared" si="717"/>
        <v>2335</v>
      </c>
      <c r="B2337" s="265" t="s">
        <v>102</v>
      </c>
      <c r="C2337" s="270" t="s">
        <v>8167</v>
      </c>
      <c r="D2337" s="265">
        <v>145699310</v>
      </c>
      <c r="E2337" s="241"/>
      <c r="F2337" s="231">
        <v>46093</v>
      </c>
      <c r="G2337" s="265" t="s">
        <v>612</v>
      </c>
      <c r="H2337" s="265" t="s">
        <v>2213</v>
      </c>
      <c r="I2337" s="265" t="s">
        <v>105</v>
      </c>
      <c r="J2337" s="265" t="s">
        <v>518</v>
      </c>
      <c r="K2337" s="265" t="s">
        <v>242</v>
      </c>
      <c r="L2337" s="231">
        <v>46122</v>
      </c>
      <c r="M2337" s="265">
        <v>40</v>
      </c>
      <c r="N2337" s="85" t="s">
        <v>8168</v>
      </c>
      <c r="O2337" s="85" t="s">
        <v>8169</v>
      </c>
      <c r="P2337" s="85">
        <v>2830050677</v>
      </c>
      <c r="Q2337" s="231">
        <v>46106</v>
      </c>
      <c r="R2337" s="241">
        <v>1209396604</v>
      </c>
      <c r="S2337" s="241">
        <v>224365201</v>
      </c>
      <c r="T2337" s="231">
        <v>46106</v>
      </c>
      <c r="U2337" s="261">
        <v>18147.258000000002</v>
      </c>
      <c r="V2337" s="261">
        <v>17591.232</v>
      </c>
      <c r="W2337" s="241">
        <v>20</v>
      </c>
      <c r="X2337" s="241">
        <v>0</v>
      </c>
      <c r="Y2337" s="270">
        <v>7267527862</v>
      </c>
      <c r="Z2337" s="241" t="s">
        <v>354</v>
      </c>
      <c r="AA2337" s="85" t="s">
        <v>521</v>
      </c>
      <c r="AB2337" s="265" t="s">
        <v>8016</v>
      </c>
      <c r="AC2337" s="270" t="s">
        <v>8167</v>
      </c>
      <c r="AD2337" s="75" t="s">
        <v>113</v>
      </c>
      <c r="AE2337" s="74">
        <v>46112</v>
      </c>
      <c r="AF2337" s="375">
        <v>46110.291666666664</v>
      </c>
      <c r="AG2337" s="375">
        <v>46108.416666666664</v>
      </c>
      <c r="AH2337" s="375">
        <v>46108.416666666664</v>
      </c>
      <c r="AI2337" s="74">
        <v>46111</v>
      </c>
      <c r="AJ2337" s="74"/>
      <c r="AK2337" s="74">
        <v>46111</v>
      </c>
      <c r="AL2337" s="74">
        <v>46116</v>
      </c>
      <c r="AM2337" s="74"/>
      <c r="AN2337" s="74">
        <v>46116</v>
      </c>
      <c r="AO2337" s="81">
        <f t="shared" si="719"/>
        <v>46107.416666666664</v>
      </c>
      <c r="AP2337" s="81">
        <f t="shared" si="720"/>
        <v>46108.416666666664</v>
      </c>
      <c r="AQ2337" s="81">
        <f t="shared" si="721"/>
        <v>46108.416666666664</v>
      </c>
      <c r="AR2337" s="81">
        <f t="shared" si="722"/>
        <v>46112</v>
      </c>
      <c r="AS2337" s="81">
        <f t="shared" si="723"/>
        <v>46114</v>
      </c>
      <c r="AT2337" s="81">
        <f t="shared" si="724"/>
        <v>46112</v>
      </c>
      <c r="AU2337" s="82" t="s">
        <v>6202</v>
      </c>
      <c r="AV2337" s="297">
        <v>46106</v>
      </c>
      <c r="AW2337" s="85" t="s">
        <v>8170</v>
      </c>
      <c r="AX2337" s="85">
        <v>32710377</v>
      </c>
      <c r="AY2337" s="85"/>
      <c r="AZ2337" s="271"/>
      <c r="BA2337" s="85"/>
      <c r="BB2337" s="85"/>
      <c r="BC2337" s="85"/>
      <c r="BD2337" s="85"/>
      <c r="BE2337" s="85"/>
      <c r="BF2337" s="85"/>
      <c r="BG2337" s="85"/>
      <c r="BH2337" s="85"/>
      <c r="BI2337" s="85"/>
      <c r="BJ2337" s="85"/>
      <c r="BK2337" s="85"/>
      <c r="BL2337" s="85"/>
      <c r="BM2337" s="85"/>
      <c r="BN2337" s="85"/>
      <c r="BO2337" s="85"/>
      <c r="BP2337" s="85"/>
      <c r="BQ2337" s="85"/>
      <c r="BR2337" s="85"/>
      <c r="BS2337" s="85"/>
      <c r="BT2337" s="75">
        <f>IF(COUNTIF($C$3:C2337, C2337)=1, 1, 0)</f>
        <v>1</v>
      </c>
      <c r="BU2337" s="566">
        <v>64024</v>
      </c>
      <c r="BV2337" s="459">
        <v>46112</v>
      </c>
      <c r="BW2337" s="85"/>
      <c r="BX2337" s="85"/>
      <c r="BY2337" s="85"/>
      <c r="BZ2337" s="87">
        <f t="shared" si="725"/>
        <v>11</v>
      </c>
      <c r="CA2337" s="392"/>
      <c r="CB2337" s="88">
        <f t="shared" si="726"/>
        <v>14</v>
      </c>
      <c r="CC2337" s="89"/>
      <c r="CE2337" s="87">
        <f t="shared" si="714"/>
        <v>3</v>
      </c>
      <c r="CF2337" s="85">
        <v>8555625</v>
      </c>
      <c r="CG2337" s="85"/>
      <c r="CH2337" s="85">
        <v>8555625</v>
      </c>
      <c r="CI2337" s="397">
        <v>26325</v>
      </c>
      <c r="CJ2337" s="87">
        <f t="shared" si="715"/>
        <v>3</v>
      </c>
      <c r="CK2337" s="87">
        <f t="shared" si="716"/>
        <v>13</v>
      </c>
      <c r="CL2337" s="22" t="s">
        <v>121</v>
      </c>
      <c r="CM2337" s="22" t="str">
        <f t="shared" si="718"/>
        <v>1C26TAB^64024</v>
      </c>
    </row>
    <row r="2338" spans="1:91" ht="14.45" customHeight="1" x14ac:dyDescent="0.25">
      <c r="A2338" s="75">
        <f t="shared" si="717"/>
        <v>2336</v>
      </c>
      <c r="B2338" s="265" t="s">
        <v>102</v>
      </c>
      <c r="C2338" s="270">
        <v>267233088</v>
      </c>
      <c r="D2338" s="265">
        <v>145706772</v>
      </c>
      <c r="E2338" s="241"/>
      <c r="F2338" s="231">
        <v>46097</v>
      </c>
      <c r="G2338" s="265" t="s">
        <v>602</v>
      </c>
      <c r="H2338" s="265" t="s">
        <v>2213</v>
      </c>
      <c r="I2338" s="265" t="s">
        <v>105</v>
      </c>
      <c r="J2338" s="265" t="s">
        <v>518</v>
      </c>
      <c r="K2338" s="265" t="s">
        <v>242</v>
      </c>
      <c r="L2338" s="231">
        <v>46127</v>
      </c>
      <c r="M2338" s="265">
        <v>40</v>
      </c>
      <c r="N2338" s="85" t="s">
        <v>8171</v>
      </c>
      <c r="O2338" s="85" t="s">
        <v>8172</v>
      </c>
      <c r="P2338" s="85">
        <v>2830050734</v>
      </c>
      <c r="Q2338" s="231">
        <v>46107</v>
      </c>
      <c r="R2338" s="241">
        <v>1209396931</v>
      </c>
      <c r="S2338" s="241">
        <v>224371812</v>
      </c>
      <c r="T2338" s="231">
        <v>46107</v>
      </c>
      <c r="U2338" s="261">
        <v>15430.828</v>
      </c>
      <c r="V2338" s="261">
        <v>14879.356</v>
      </c>
      <c r="W2338" s="241">
        <v>20</v>
      </c>
      <c r="X2338" s="241">
        <v>0</v>
      </c>
      <c r="Y2338" s="270">
        <v>267234137</v>
      </c>
      <c r="Z2338" s="241" t="s">
        <v>110</v>
      </c>
      <c r="AA2338" s="85" t="s">
        <v>535</v>
      </c>
      <c r="AB2338" s="265" t="s">
        <v>6695</v>
      </c>
      <c r="AC2338" s="270">
        <v>267233088</v>
      </c>
      <c r="AD2338" s="75" t="s">
        <v>113</v>
      </c>
      <c r="AE2338" s="74">
        <v>46111</v>
      </c>
      <c r="AF2338" s="375">
        <v>46110.333333333336</v>
      </c>
      <c r="AG2338" s="375">
        <v>46109.333333333336</v>
      </c>
      <c r="AH2338" s="375">
        <v>46110.25</v>
      </c>
      <c r="AI2338" s="74">
        <v>46111</v>
      </c>
      <c r="AJ2338" s="74"/>
      <c r="AK2338" s="74">
        <v>46111</v>
      </c>
      <c r="AL2338" s="74">
        <v>46121</v>
      </c>
      <c r="AM2338" s="74">
        <v>46126</v>
      </c>
      <c r="AN2338" s="74">
        <v>46127</v>
      </c>
      <c r="AO2338" s="81">
        <f t="shared" si="719"/>
        <v>46108.333333333336</v>
      </c>
      <c r="AP2338" s="81">
        <f t="shared" si="720"/>
        <v>46109.333333333336</v>
      </c>
      <c r="AQ2338" s="81">
        <f t="shared" si="721"/>
        <v>46109.333333333336</v>
      </c>
      <c r="AR2338" s="81">
        <f t="shared" si="722"/>
        <v>46112</v>
      </c>
      <c r="AS2338" s="81">
        <f t="shared" si="723"/>
        <v>46113</v>
      </c>
      <c r="AT2338" s="81">
        <f t="shared" si="724"/>
        <v>46112</v>
      </c>
      <c r="AU2338" s="82" t="s">
        <v>6241</v>
      </c>
      <c r="AV2338" s="290">
        <v>46107</v>
      </c>
      <c r="AW2338" s="85" t="s">
        <v>8173</v>
      </c>
      <c r="AX2338" s="85" t="s">
        <v>8174</v>
      </c>
      <c r="AY2338" s="85"/>
      <c r="AZ2338" s="271"/>
      <c r="BA2338" s="85"/>
      <c r="BB2338" s="85"/>
      <c r="BC2338" s="85"/>
      <c r="BD2338" s="85"/>
      <c r="BE2338" s="85"/>
      <c r="BF2338" s="85"/>
      <c r="BG2338" s="85"/>
      <c r="BH2338" s="85"/>
      <c r="BI2338" s="85"/>
      <c r="BJ2338" s="85"/>
      <c r="BK2338" s="85"/>
      <c r="BL2338" s="85"/>
      <c r="BM2338" s="85"/>
      <c r="BN2338" s="85"/>
      <c r="BO2338" s="85"/>
      <c r="BP2338" s="85"/>
      <c r="BQ2338" s="85"/>
      <c r="BR2338" s="85"/>
      <c r="BS2338" s="85"/>
      <c r="BT2338" s="69">
        <f>IF(COUNTIF($C$3:C2338, C2338)=1, 1, 0)</f>
        <v>0</v>
      </c>
      <c r="BU2338" s="398">
        <v>155488</v>
      </c>
      <c r="BV2338" s="340">
        <v>46132</v>
      </c>
      <c r="BW2338" s="339"/>
      <c r="BX2338" s="85"/>
      <c r="BY2338" s="85"/>
      <c r="BZ2338" s="87">
        <f t="shared" si="725"/>
        <v>12</v>
      </c>
      <c r="CA2338" s="85" t="s">
        <v>8166</v>
      </c>
      <c r="CB2338" s="565">
        <f t="shared" si="726"/>
        <v>17</v>
      </c>
      <c r="CC2338" s="89"/>
      <c r="CE2338" s="87">
        <f t="shared" si="714"/>
        <v>3</v>
      </c>
      <c r="CF2338" s="397">
        <v>16337529</v>
      </c>
      <c r="CG2338" s="397">
        <v>3048246</v>
      </c>
      <c r="CH2338" s="397">
        <v>19385775</v>
      </c>
      <c r="CI2338" s="397">
        <v>26739</v>
      </c>
      <c r="CJ2338" s="87">
        <f t="shared" si="715"/>
        <v>3</v>
      </c>
      <c r="CK2338" s="87">
        <f t="shared" si="716"/>
        <v>13</v>
      </c>
      <c r="CL2338" s="22" t="s">
        <v>6243</v>
      </c>
      <c r="CM2338" s="22" t="str">
        <f t="shared" si="718"/>
        <v>1C26TML^155488</v>
      </c>
    </row>
    <row r="2339" spans="1:91" ht="14.45" customHeight="1" x14ac:dyDescent="0.25">
      <c r="A2339" s="75">
        <f t="shared" si="717"/>
        <v>2337</v>
      </c>
      <c r="B2339" s="265" t="s">
        <v>102</v>
      </c>
      <c r="C2339" s="270" t="s">
        <v>8167</v>
      </c>
      <c r="D2339" s="265">
        <v>145701952</v>
      </c>
      <c r="E2339" s="241"/>
      <c r="F2339" s="231">
        <v>46094</v>
      </c>
      <c r="G2339" s="265" t="s">
        <v>612</v>
      </c>
      <c r="H2339" s="265" t="s">
        <v>2213</v>
      </c>
      <c r="I2339" s="265" t="s">
        <v>105</v>
      </c>
      <c r="J2339" s="265" t="s">
        <v>518</v>
      </c>
      <c r="K2339" s="265" t="s">
        <v>242</v>
      </c>
      <c r="L2339" s="231">
        <v>46119</v>
      </c>
      <c r="M2339" s="265">
        <v>40</v>
      </c>
      <c r="N2339" s="85" t="s">
        <v>8175</v>
      </c>
      <c r="O2339" s="85" t="s">
        <v>8176</v>
      </c>
      <c r="P2339" s="85">
        <v>2830050683</v>
      </c>
      <c r="Q2339" s="231">
        <v>46106</v>
      </c>
      <c r="R2339" s="241">
        <v>1209396617</v>
      </c>
      <c r="S2339" s="241">
        <v>224365331</v>
      </c>
      <c r="T2339" s="231">
        <v>46106</v>
      </c>
      <c r="U2339" s="261">
        <v>15066.391</v>
      </c>
      <c r="V2339" s="261">
        <v>14573.287</v>
      </c>
      <c r="W2339" s="241">
        <v>18</v>
      </c>
      <c r="X2339" s="241">
        <v>0</v>
      </c>
      <c r="Y2339" s="270">
        <v>7267527863</v>
      </c>
      <c r="Z2339" s="241" t="s">
        <v>354</v>
      </c>
      <c r="AA2339" s="85" t="s">
        <v>521</v>
      </c>
      <c r="AB2339" s="265" t="s">
        <v>8016</v>
      </c>
      <c r="AC2339" s="270" t="s">
        <v>8167</v>
      </c>
      <c r="AD2339" s="75" t="s">
        <v>113</v>
      </c>
      <c r="AE2339" s="74">
        <v>46112</v>
      </c>
      <c r="AF2339" s="375">
        <v>46110.291666666664</v>
      </c>
      <c r="AG2339" s="375">
        <v>46108.416666666664</v>
      </c>
      <c r="AH2339" s="375">
        <v>46108.416666666664</v>
      </c>
      <c r="AI2339" s="74">
        <v>46111</v>
      </c>
      <c r="AJ2339" s="74"/>
      <c r="AK2339" s="74">
        <v>46111</v>
      </c>
      <c r="AL2339" s="74">
        <v>46116</v>
      </c>
      <c r="AM2339" s="74"/>
      <c r="AN2339" s="74">
        <v>46116</v>
      </c>
      <c r="AO2339" s="81">
        <f t="shared" si="719"/>
        <v>46107.416666666664</v>
      </c>
      <c r="AP2339" s="81">
        <f t="shared" si="720"/>
        <v>46108.416666666664</v>
      </c>
      <c r="AQ2339" s="81">
        <f t="shared" si="721"/>
        <v>46108.416666666664</v>
      </c>
      <c r="AR2339" s="81">
        <f t="shared" si="722"/>
        <v>46112</v>
      </c>
      <c r="AS2339" s="81">
        <f t="shared" si="723"/>
        <v>46114</v>
      </c>
      <c r="AT2339" s="81">
        <f t="shared" si="724"/>
        <v>46112</v>
      </c>
      <c r="AU2339" s="82" t="s">
        <v>6202</v>
      </c>
      <c r="AV2339" s="297">
        <v>46106</v>
      </c>
      <c r="AW2339" s="85" t="s">
        <v>8177</v>
      </c>
      <c r="AX2339" s="85">
        <v>32710411</v>
      </c>
      <c r="AY2339" s="85"/>
      <c r="AZ2339" s="271"/>
      <c r="BA2339" s="85"/>
      <c r="BB2339" s="85"/>
      <c r="BC2339" s="85"/>
      <c r="BD2339" s="85"/>
      <c r="BE2339" s="85"/>
      <c r="BF2339" s="85"/>
      <c r="BG2339" s="85"/>
      <c r="BH2339" s="85"/>
      <c r="BI2339" s="85"/>
      <c r="BJ2339" s="85"/>
      <c r="BK2339" s="85"/>
      <c r="BL2339" s="85"/>
      <c r="BM2339" s="85"/>
      <c r="BN2339" s="85"/>
      <c r="BO2339" s="85"/>
      <c r="BP2339" s="85"/>
      <c r="BQ2339" s="85"/>
      <c r="BR2339" s="85"/>
      <c r="BS2339" s="85"/>
      <c r="BT2339" s="75">
        <f>IF(COUNTIF($C$3:C2339, C2339)=1, 1, 0)</f>
        <v>0</v>
      </c>
      <c r="BU2339" s="567">
        <v>64024</v>
      </c>
      <c r="BV2339" s="399">
        <v>46112</v>
      </c>
      <c r="BW2339" s="85"/>
      <c r="BX2339" s="85"/>
      <c r="BY2339" s="85"/>
      <c r="BZ2339" s="87">
        <f t="shared" si="725"/>
        <v>11</v>
      </c>
      <c r="CA2339" s="176"/>
      <c r="CB2339" s="88">
        <f t="shared" si="726"/>
        <v>14</v>
      </c>
      <c r="CC2339" s="89"/>
      <c r="CE2339" s="87">
        <f t="shared" si="714"/>
        <v>3</v>
      </c>
      <c r="CF2339" s="85">
        <v>8555625</v>
      </c>
      <c r="CG2339" s="85"/>
      <c r="CH2339" s="85">
        <v>8555625</v>
      </c>
      <c r="CI2339" s="397">
        <v>26325</v>
      </c>
      <c r="CJ2339" s="87">
        <f t="shared" si="715"/>
        <v>3</v>
      </c>
      <c r="CK2339" s="87">
        <f t="shared" si="716"/>
        <v>13</v>
      </c>
      <c r="CL2339" s="22" t="s">
        <v>121</v>
      </c>
      <c r="CM2339" s="22" t="str">
        <f t="shared" si="718"/>
        <v>1C26TAB^64024</v>
      </c>
    </row>
    <row r="2340" spans="1:91" ht="14.45" customHeight="1" x14ac:dyDescent="0.25">
      <c r="A2340" s="75">
        <f t="shared" si="717"/>
        <v>2338</v>
      </c>
      <c r="B2340" s="265" t="s">
        <v>102</v>
      </c>
      <c r="C2340" s="270" t="s">
        <v>8167</v>
      </c>
      <c r="D2340" s="265">
        <v>145699313</v>
      </c>
      <c r="E2340" s="241"/>
      <c r="F2340" s="231">
        <v>46093</v>
      </c>
      <c r="G2340" s="265" t="s">
        <v>612</v>
      </c>
      <c r="H2340" s="265" t="s">
        <v>2213</v>
      </c>
      <c r="I2340" s="265" t="s">
        <v>105</v>
      </c>
      <c r="J2340" s="265" t="s">
        <v>518</v>
      </c>
      <c r="K2340" s="265" t="s">
        <v>242</v>
      </c>
      <c r="L2340" s="231">
        <v>46122</v>
      </c>
      <c r="M2340" s="265">
        <v>40</v>
      </c>
      <c r="N2340" s="85" t="s">
        <v>8178</v>
      </c>
      <c r="O2340" s="85" t="s">
        <v>8179</v>
      </c>
      <c r="P2340" s="85">
        <v>2830050684</v>
      </c>
      <c r="Q2340" s="231">
        <v>46106</v>
      </c>
      <c r="R2340" s="241">
        <v>1209396618</v>
      </c>
      <c r="S2340" s="241">
        <v>224365222</v>
      </c>
      <c r="T2340" s="231">
        <v>46106</v>
      </c>
      <c r="U2340" s="261">
        <v>14170.348</v>
      </c>
      <c r="V2340" s="261">
        <v>13736.174000000001</v>
      </c>
      <c r="W2340" s="241">
        <v>17</v>
      </c>
      <c r="X2340" s="241">
        <v>0</v>
      </c>
      <c r="Y2340" s="270">
        <v>7267527864</v>
      </c>
      <c r="Z2340" s="241" t="s">
        <v>354</v>
      </c>
      <c r="AA2340" s="85" t="s">
        <v>521</v>
      </c>
      <c r="AB2340" s="265" t="s">
        <v>8016</v>
      </c>
      <c r="AC2340" s="270" t="s">
        <v>8167</v>
      </c>
      <c r="AD2340" s="75" t="s">
        <v>113</v>
      </c>
      <c r="AE2340" s="74">
        <v>46112</v>
      </c>
      <c r="AF2340" s="375">
        <v>46110.291666666664</v>
      </c>
      <c r="AG2340" s="375">
        <v>46108.416666666664</v>
      </c>
      <c r="AH2340" s="375">
        <v>46108.416666666664</v>
      </c>
      <c r="AI2340" s="74">
        <v>46111</v>
      </c>
      <c r="AJ2340" s="74"/>
      <c r="AK2340" s="74">
        <v>46111</v>
      </c>
      <c r="AL2340" s="74">
        <v>46116</v>
      </c>
      <c r="AM2340" s="74"/>
      <c r="AN2340" s="74">
        <v>46116</v>
      </c>
      <c r="AO2340" s="81">
        <f t="shared" si="719"/>
        <v>46107.416666666664</v>
      </c>
      <c r="AP2340" s="81">
        <f t="shared" si="720"/>
        <v>46108.416666666664</v>
      </c>
      <c r="AQ2340" s="81">
        <f t="shared" si="721"/>
        <v>46108.416666666664</v>
      </c>
      <c r="AR2340" s="81">
        <f t="shared" si="722"/>
        <v>46112</v>
      </c>
      <c r="AS2340" s="81">
        <f t="shared" si="723"/>
        <v>46114</v>
      </c>
      <c r="AT2340" s="81">
        <f t="shared" si="724"/>
        <v>46112</v>
      </c>
      <c r="AU2340" s="82" t="s">
        <v>6202</v>
      </c>
      <c r="AV2340" s="297">
        <v>46106</v>
      </c>
      <c r="AW2340" s="85" t="s">
        <v>8180</v>
      </c>
      <c r="AX2340" s="85">
        <v>32710487</v>
      </c>
      <c r="AY2340" s="85"/>
      <c r="AZ2340" s="271"/>
      <c r="BA2340" s="85"/>
      <c r="BB2340" s="85"/>
      <c r="BC2340" s="85"/>
      <c r="BD2340" s="85"/>
      <c r="BE2340" s="85"/>
      <c r="BF2340" s="85"/>
      <c r="BG2340" s="85"/>
      <c r="BH2340" s="85"/>
      <c r="BI2340" s="85"/>
      <c r="BJ2340" s="85"/>
      <c r="BK2340" s="85"/>
      <c r="BL2340" s="85"/>
      <c r="BM2340" s="85"/>
      <c r="BN2340" s="85"/>
      <c r="BO2340" s="85"/>
      <c r="BP2340" s="85"/>
      <c r="BQ2340" s="85"/>
      <c r="BR2340" s="85"/>
      <c r="BS2340" s="85"/>
      <c r="BT2340" s="75">
        <f>IF(COUNTIF($C$3:C2340, C2340)=1, 1, 0)</f>
        <v>0</v>
      </c>
      <c r="BU2340" s="396">
        <v>64024</v>
      </c>
      <c r="BV2340" s="340">
        <v>46112</v>
      </c>
      <c r="BW2340" s="85"/>
      <c r="BX2340" s="85"/>
      <c r="BY2340" s="85"/>
      <c r="BZ2340" s="87">
        <f t="shared" si="725"/>
        <v>11</v>
      </c>
      <c r="CA2340" s="85"/>
      <c r="CB2340" s="88">
        <f t="shared" si="726"/>
        <v>14</v>
      </c>
      <c r="CC2340" s="89"/>
      <c r="CE2340" s="87">
        <f t="shared" si="714"/>
        <v>3</v>
      </c>
      <c r="CF2340" s="85">
        <v>8555625</v>
      </c>
      <c r="CG2340" s="85"/>
      <c r="CH2340" s="85">
        <v>8555625</v>
      </c>
      <c r="CI2340" s="397">
        <v>26325</v>
      </c>
      <c r="CJ2340" s="87">
        <f t="shared" si="715"/>
        <v>3</v>
      </c>
      <c r="CK2340" s="87">
        <f t="shared" si="716"/>
        <v>13</v>
      </c>
      <c r="CL2340" s="22" t="s">
        <v>121</v>
      </c>
      <c r="CM2340" s="22" t="str">
        <f t="shared" si="718"/>
        <v>1C26TAB^64024</v>
      </c>
    </row>
    <row r="2341" spans="1:91" ht="14.45" customHeight="1" x14ac:dyDescent="0.25">
      <c r="A2341" s="75">
        <f t="shared" si="717"/>
        <v>2339</v>
      </c>
      <c r="B2341" s="265" t="s">
        <v>102</v>
      </c>
      <c r="C2341" s="270" t="s">
        <v>8167</v>
      </c>
      <c r="D2341" s="265">
        <v>145690195</v>
      </c>
      <c r="E2341" s="241"/>
      <c r="F2341" s="231">
        <v>46093</v>
      </c>
      <c r="G2341" s="265" t="s">
        <v>740</v>
      </c>
      <c r="H2341" s="265" t="s">
        <v>2213</v>
      </c>
      <c r="I2341" s="265" t="s">
        <v>105</v>
      </c>
      <c r="J2341" s="265" t="s">
        <v>518</v>
      </c>
      <c r="K2341" s="265" t="s">
        <v>242</v>
      </c>
      <c r="L2341" s="231">
        <v>46122</v>
      </c>
      <c r="M2341" s="265">
        <v>40</v>
      </c>
      <c r="N2341" s="85" t="s">
        <v>8181</v>
      </c>
      <c r="O2341" s="85" t="s">
        <v>8182</v>
      </c>
      <c r="P2341" s="85">
        <v>2830050682</v>
      </c>
      <c r="Q2341" s="231">
        <v>46106</v>
      </c>
      <c r="R2341" s="241">
        <v>1209396615</v>
      </c>
      <c r="S2341" s="241">
        <v>224365177</v>
      </c>
      <c r="T2341" s="231">
        <v>46106</v>
      </c>
      <c r="U2341" s="261">
        <v>8747.3520000000008</v>
      </c>
      <c r="V2341" s="261">
        <v>8425.0879999999997</v>
      </c>
      <c r="W2341" s="241">
        <v>12</v>
      </c>
      <c r="X2341" s="241">
        <v>0</v>
      </c>
      <c r="Y2341" s="270">
        <v>7267527865</v>
      </c>
      <c r="Z2341" s="241" t="s">
        <v>354</v>
      </c>
      <c r="AA2341" s="85" t="s">
        <v>521</v>
      </c>
      <c r="AB2341" s="265" t="s">
        <v>8016</v>
      </c>
      <c r="AC2341" s="270" t="s">
        <v>8167</v>
      </c>
      <c r="AD2341" s="75" t="s">
        <v>113</v>
      </c>
      <c r="AE2341" s="74">
        <v>46112</v>
      </c>
      <c r="AF2341" s="375">
        <v>46110.291666666664</v>
      </c>
      <c r="AG2341" s="375">
        <v>46108.416666666664</v>
      </c>
      <c r="AH2341" s="375">
        <v>46108.416666666664</v>
      </c>
      <c r="AI2341" s="74">
        <v>46111</v>
      </c>
      <c r="AJ2341" s="74"/>
      <c r="AK2341" s="74">
        <v>46111</v>
      </c>
      <c r="AL2341" s="74">
        <v>46116</v>
      </c>
      <c r="AM2341" s="74"/>
      <c r="AN2341" s="74">
        <v>46116</v>
      </c>
      <c r="AO2341" s="81">
        <f t="shared" si="719"/>
        <v>46107.416666666664</v>
      </c>
      <c r="AP2341" s="81">
        <f t="shared" si="720"/>
        <v>46108.416666666664</v>
      </c>
      <c r="AQ2341" s="81">
        <f t="shared" si="721"/>
        <v>46108.416666666664</v>
      </c>
      <c r="AR2341" s="81">
        <f t="shared" si="722"/>
        <v>46112</v>
      </c>
      <c r="AS2341" s="81">
        <f t="shared" si="723"/>
        <v>46114</v>
      </c>
      <c r="AT2341" s="81">
        <f t="shared" si="724"/>
        <v>46112</v>
      </c>
      <c r="AU2341" s="82" t="s">
        <v>6202</v>
      </c>
      <c r="AV2341" s="297">
        <v>46106</v>
      </c>
      <c r="AW2341" s="85" t="s">
        <v>8183</v>
      </c>
      <c r="AX2341" s="85">
        <v>32710439</v>
      </c>
      <c r="AY2341" s="85"/>
      <c r="AZ2341" s="271"/>
      <c r="BA2341" s="85"/>
      <c r="BB2341" s="85"/>
      <c r="BC2341" s="85"/>
      <c r="BD2341" s="85"/>
      <c r="BE2341" s="85"/>
      <c r="BF2341" s="85"/>
      <c r="BG2341" s="85"/>
      <c r="BH2341" s="85"/>
      <c r="BI2341" s="85"/>
      <c r="BJ2341" s="85"/>
      <c r="BK2341" s="85"/>
      <c r="BL2341" s="85"/>
      <c r="BM2341" s="85"/>
      <c r="BN2341" s="85"/>
      <c r="BO2341" s="85"/>
      <c r="BP2341" s="85"/>
      <c r="BQ2341" s="85"/>
      <c r="BR2341" s="85"/>
      <c r="BS2341" s="85"/>
      <c r="BT2341" s="75">
        <f>IF(COUNTIF($C$3:C2341, C2341)=1, 1, 0)</f>
        <v>0</v>
      </c>
      <c r="BU2341" s="396">
        <v>64024</v>
      </c>
      <c r="BV2341" s="340">
        <v>46112</v>
      </c>
      <c r="BW2341" s="85"/>
      <c r="BX2341" s="85"/>
      <c r="BY2341" s="85"/>
      <c r="BZ2341" s="87">
        <f t="shared" si="725"/>
        <v>11</v>
      </c>
      <c r="CA2341" s="85"/>
      <c r="CB2341" s="88">
        <f t="shared" si="726"/>
        <v>14</v>
      </c>
      <c r="CC2341" s="89"/>
      <c r="CE2341" s="87">
        <f t="shared" si="714"/>
        <v>3</v>
      </c>
      <c r="CF2341" s="85">
        <v>8555625</v>
      </c>
      <c r="CG2341" s="85"/>
      <c r="CH2341" s="85">
        <v>8555625</v>
      </c>
      <c r="CI2341" s="397">
        <v>26325</v>
      </c>
      <c r="CJ2341" s="87">
        <f t="shared" si="715"/>
        <v>3</v>
      </c>
      <c r="CK2341" s="87">
        <f t="shared" si="716"/>
        <v>13</v>
      </c>
      <c r="CL2341" s="22" t="s">
        <v>121</v>
      </c>
      <c r="CM2341" s="22" t="str">
        <f t="shared" si="718"/>
        <v>1C26TAB^64024</v>
      </c>
    </row>
    <row r="2342" spans="1:91" x14ac:dyDescent="0.25">
      <c r="A2342" s="75">
        <f t="shared" si="717"/>
        <v>2340</v>
      </c>
      <c r="B2342" s="265" t="s">
        <v>102</v>
      </c>
      <c r="C2342" s="270">
        <v>235600217813</v>
      </c>
      <c r="D2342" s="265">
        <v>145569635</v>
      </c>
      <c r="E2342" s="241"/>
      <c r="F2342" s="231">
        <v>46097</v>
      </c>
      <c r="G2342" s="265" t="s">
        <v>532</v>
      </c>
      <c r="H2342" s="265" t="s">
        <v>2213</v>
      </c>
      <c r="I2342" s="265" t="s">
        <v>105</v>
      </c>
      <c r="J2342" s="265" t="s">
        <v>518</v>
      </c>
      <c r="K2342" s="265" t="s">
        <v>242</v>
      </c>
      <c r="L2342" s="231">
        <v>46125</v>
      </c>
      <c r="M2342" s="265">
        <v>40</v>
      </c>
      <c r="N2342" s="85" t="s">
        <v>8184</v>
      </c>
      <c r="O2342" s="85" t="s">
        <v>8185</v>
      </c>
      <c r="P2342" s="85">
        <v>2830050603</v>
      </c>
      <c r="Q2342" s="231">
        <v>46104</v>
      </c>
      <c r="R2342" s="241">
        <v>1209396027</v>
      </c>
      <c r="S2342" s="241">
        <v>224355609</v>
      </c>
      <c r="T2342" s="231">
        <v>46104</v>
      </c>
      <c r="U2342" s="261">
        <v>18189.748</v>
      </c>
      <c r="V2342" s="261">
        <v>17770.342000000001</v>
      </c>
      <c r="W2342" s="241">
        <v>20</v>
      </c>
      <c r="X2342" s="241">
        <v>0</v>
      </c>
      <c r="Y2342" s="270">
        <v>235600217813</v>
      </c>
      <c r="Z2342" s="241" t="s">
        <v>128</v>
      </c>
      <c r="AA2342" s="85" t="s">
        <v>280</v>
      </c>
      <c r="AB2342" s="265" t="s">
        <v>7896</v>
      </c>
      <c r="AC2342" s="270">
        <v>235600217813</v>
      </c>
      <c r="AD2342" s="75" t="s">
        <v>113</v>
      </c>
      <c r="AE2342" s="231">
        <v>46112</v>
      </c>
      <c r="AF2342" s="375">
        <v>46110.041666666664</v>
      </c>
      <c r="AG2342" s="375">
        <v>46108.5</v>
      </c>
      <c r="AH2342" s="375">
        <v>46108.5</v>
      </c>
      <c r="AI2342" s="74">
        <v>46110</v>
      </c>
      <c r="AJ2342" s="74">
        <v>46111</v>
      </c>
      <c r="AK2342" s="74">
        <v>46111</v>
      </c>
      <c r="AL2342" s="74">
        <v>46119</v>
      </c>
      <c r="AM2342" s="74">
        <v>46121</v>
      </c>
      <c r="AN2342" s="74">
        <v>46122</v>
      </c>
      <c r="AO2342" s="81">
        <f t="shared" si="719"/>
        <v>46107.5</v>
      </c>
      <c r="AP2342" s="81">
        <f t="shared" si="720"/>
        <v>46108.5</v>
      </c>
      <c r="AQ2342" s="81">
        <f t="shared" si="721"/>
        <v>46108.5</v>
      </c>
      <c r="AR2342" s="81">
        <f t="shared" si="722"/>
        <v>46112</v>
      </c>
      <c r="AS2342" s="81">
        <f t="shared" si="723"/>
        <v>46114</v>
      </c>
      <c r="AT2342" s="81">
        <f t="shared" si="724"/>
        <v>46112</v>
      </c>
      <c r="AU2342" s="82" t="s">
        <v>6202</v>
      </c>
      <c r="AV2342" s="297">
        <v>46104</v>
      </c>
      <c r="AW2342" s="85" t="s">
        <v>8186</v>
      </c>
      <c r="AX2342" s="85" t="s">
        <v>8187</v>
      </c>
      <c r="AY2342" s="85"/>
      <c r="AZ2342" s="271"/>
      <c r="BA2342" s="85"/>
      <c r="BB2342" s="85"/>
      <c r="BC2342" s="85"/>
      <c r="BD2342" s="85"/>
      <c r="BE2342" s="85"/>
      <c r="BF2342" s="85"/>
      <c r="BG2342" s="85"/>
      <c r="BH2342" s="85"/>
      <c r="BI2342" s="85"/>
      <c r="BJ2342" s="85"/>
      <c r="BK2342" s="85"/>
      <c r="BL2342" s="85"/>
      <c r="BM2342" s="85"/>
      <c r="BN2342" s="85"/>
      <c r="BO2342" s="85"/>
      <c r="BP2342" s="85"/>
      <c r="BQ2342" s="85"/>
      <c r="BR2342" s="85"/>
      <c r="BS2342" s="85"/>
      <c r="BT2342" s="75">
        <f>IF(COUNTIF($C$3:C2342, C2342)=1, 1, 0)</f>
        <v>1</v>
      </c>
      <c r="BU2342" s="396">
        <v>88878</v>
      </c>
      <c r="BV2342" s="297">
        <v>46112</v>
      </c>
      <c r="BW2342" s="85"/>
      <c r="BX2342" s="85"/>
      <c r="BY2342" s="85"/>
      <c r="BZ2342" s="87">
        <f t="shared" si="725"/>
        <v>12</v>
      </c>
      <c r="CA2342" s="85"/>
      <c r="CB2342" s="88">
        <f t="shared" si="726"/>
        <v>14</v>
      </c>
      <c r="CC2342" s="89"/>
      <c r="CE2342" s="87">
        <f t="shared" si="714"/>
        <v>3</v>
      </c>
      <c r="CF2342" s="544">
        <v>18374300</v>
      </c>
      <c r="CG2342" s="544"/>
      <c r="CH2342" s="544">
        <v>18374300</v>
      </c>
      <c r="CI2342" s="544">
        <v>26249</v>
      </c>
      <c r="CJ2342" s="87">
        <f t="shared" si="715"/>
        <v>3</v>
      </c>
      <c r="CK2342" s="87">
        <f t="shared" si="716"/>
        <v>13</v>
      </c>
      <c r="CL2342" s="22" t="s">
        <v>121</v>
      </c>
      <c r="CM2342" s="22" t="str">
        <f t="shared" si="718"/>
        <v>1C26TAA^88878</v>
      </c>
    </row>
    <row r="2343" spans="1:91" x14ac:dyDescent="0.25">
      <c r="A2343" s="75">
        <f t="shared" si="717"/>
        <v>2341</v>
      </c>
      <c r="B2343" s="265" t="s">
        <v>102</v>
      </c>
      <c r="C2343" s="270">
        <v>235600217813</v>
      </c>
      <c r="D2343" s="265">
        <v>145569696</v>
      </c>
      <c r="E2343" s="241"/>
      <c r="F2343" s="231">
        <v>46097</v>
      </c>
      <c r="G2343" s="265" t="s">
        <v>532</v>
      </c>
      <c r="H2343" s="265" t="s">
        <v>2213</v>
      </c>
      <c r="I2343" s="265" t="s">
        <v>105</v>
      </c>
      <c r="J2343" s="265" t="s">
        <v>518</v>
      </c>
      <c r="K2343" s="265" t="s">
        <v>242</v>
      </c>
      <c r="L2343" s="231">
        <v>46125</v>
      </c>
      <c r="M2343" s="265">
        <v>40</v>
      </c>
      <c r="N2343" s="85" t="s">
        <v>8188</v>
      </c>
      <c r="O2343" s="85" t="s">
        <v>8189</v>
      </c>
      <c r="P2343" s="85">
        <v>2830050567</v>
      </c>
      <c r="Q2343" s="231">
        <v>46104</v>
      </c>
      <c r="R2343" s="241">
        <v>1209395920</v>
      </c>
      <c r="S2343" s="241">
        <v>224355615</v>
      </c>
      <c r="T2343" s="231">
        <v>46104</v>
      </c>
      <c r="U2343" s="261">
        <v>18257.749</v>
      </c>
      <c r="V2343" s="261">
        <v>17836.782999999999</v>
      </c>
      <c r="W2343" s="241">
        <v>20</v>
      </c>
      <c r="X2343" s="241">
        <v>0</v>
      </c>
      <c r="Y2343" s="270">
        <v>235600191831</v>
      </c>
      <c r="Z2343" s="241" t="s">
        <v>128</v>
      </c>
      <c r="AA2343" s="85" t="s">
        <v>280</v>
      </c>
      <c r="AB2343" s="265" t="s">
        <v>7896</v>
      </c>
      <c r="AC2343" s="270">
        <v>235600217813</v>
      </c>
      <c r="AD2343" s="75" t="s">
        <v>113</v>
      </c>
      <c r="AE2343" s="231">
        <v>46112</v>
      </c>
      <c r="AF2343" s="375">
        <v>46110.041666666664</v>
      </c>
      <c r="AG2343" s="375">
        <v>46108.5</v>
      </c>
      <c r="AH2343" s="375">
        <v>46108.5</v>
      </c>
      <c r="AI2343" s="74">
        <v>46110</v>
      </c>
      <c r="AJ2343" s="74">
        <v>46111</v>
      </c>
      <c r="AK2343" s="74">
        <v>46111</v>
      </c>
      <c r="AL2343" s="74">
        <v>46119</v>
      </c>
      <c r="AM2343" s="74">
        <v>46121</v>
      </c>
      <c r="AN2343" s="74">
        <v>46122</v>
      </c>
      <c r="AO2343" s="81">
        <f t="shared" si="719"/>
        <v>46107.5</v>
      </c>
      <c r="AP2343" s="81">
        <f t="shared" si="720"/>
        <v>46108.5</v>
      </c>
      <c r="AQ2343" s="81">
        <f t="shared" si="721"/>
        <v>46108.5</v>
      </c>
      <c r="AR2343" s="81">
        <f t="shared" si="722"/>
        <v>46112</v>
      </c>
      <c r="AS2343" s="81">
        <f t="shared" si="723"/>
        <v>46114</v>
      </c>
      <c r="AT2343" s="81">
        <f t="shared" si="724"/>
        <v>46112</v>
      </c>
      <c r="AU2343" s="82" t="s">
        <v>6202</v>
      </c>
      <c r="AV2343" s="297">
        <v>46104</v>
      </c>
      <c r="AW2343" s="85" t="s">
        <v>8190</v>
      </c>
      <c r="AX2343" s="85" t="s">
        <v>8191</v>
      </c>
      <c r="AY2343" s="85"/>
      <c r="AZ2343" s="271"/>
      <c r="BA2343" s="85"/>
      <c r="BB2343" s="85"/>
      <c r="BC2343" s="85"/>
      <c r="BD2343" s="85"/>
      <c r="BE2343" s="85"/>
      <c r="BF2343" s="85"/>
      <c r="BG2343" s="85"/>
      <c r="BH2343" s="85"/>
      <c r="BI2343" s="85"/>
      <c r="BJ2343" s="85"/>
      <c r="BK2343" s="85"/>
      <c r="BL2343" s="85"/>
      <c r="BM2343" s="85"/>
      <c r="BN2343" s="85"/>
      <c r="BO2343" s="85"/>
      <c r="BP2343" s="85"/>
      <c r="BQ2343" s="85"/>
      <c r="BR2343" s="85"/>
      <c r="BS2343" s="85"/>
      <c r="BT2343" s="75">
        <f>IF(COUNTIF($C$3:C2343, C2343)=1, 1, 0)</f>
        <v>0</v>
      </c>
      <c r="BU2343" s="396">
        <v>88878</v>
      </c>
      <c r="BV2343" s="297">
        <v>46112</v>
      </c>
      <c r="BW2343" s="85"/>
      <c r="BX2343" s="85"/>
      <c r="BY2343" s="85"/>
      <c r="BZ2343" s="87">
        <f t="shared" si="725"/>
        <v>12</v>
      </c>
      <c r="CA2343" s="85"/>
      <c r="CB2343" s="88">
        <f t="shared" si="726"/>
        <v>14</v>
      </c>
      <c r="CC2343" s="89"/>
      <c r="CE2343" s="87">
        <f t="shared" si="714"/>
        <v>3</v>
      </c>
      <c r="CF2343" s="544">
        <v>18374300</v>
      </c>
      <c r="CG2343" s="544"/>
      <c r="CH2343" s="544">
        <v>18374300</v>
      </c>
      <c r="CI2343" s="544">
        <v>26249</v>
      </c>
      <c r="CJ2343" s="87">
        <f t="shared" si="715"/>
        <v>3</v>
      </c>
      <c r="CK2343" s="87">
        <f t="shared" si="716"/>
        <v>13</v>
      </c>
      <c r="CL2343" s="22" t="s">
        <v>121</v>
      </c>
      <c r="CM2343" s="22" t="str">
        <f t="shared" si="718"/>
        <v>1C26TAA^88878</v>
      </c>
    </row>
    <row r="2344" spans="1:91" x14ac:dyDescent="0.25">
      <c r="A2344" s="75">
        <f t="shared" si="717"/>
        <v>2342</v>
      </c>
      <c r="B2344" s="265" t="s">
        <v>102</v>
      </c>
      <c r="C2344" s="270">
        <v>235600217813</v>
      </c>
      <c r="D2344" s="265">
        <v>145569712</v>
      </c>
      <c r="E2344" s="241"/>
      <c r="F2344" s="231">
        <v>46097</v>
      </c>
      <c r="G2344" s="265" t="s">
        <v>532</v>
      </c>
      <c r="H2344" s="265" t="s">
        <v>2213</v>
      </c>
      <c r="I2344" s="265" t="s">
        <v>105</v>
      </c>
      <c r="J2344" s="265" t="s">
        <v>518</v>
      </c>
      <c r="K2344" s="265" t="s">
        <v>242</v>
      </c>
      <c r="L2344" s="231">
        <v>46125</v>
      </c>
      <c r="M2344" s="265">
        <v>40</v>
      </c>
      <c r="N2344" s="85" t="s">
        <v>8192</v>
      </c>
      <c r="O2344" s="85" t="s">
        <v>8193</v>
      </c>
      <c r="P2344" s="85">
        <v>2830050585</v>
      </c>
      <c r="Q2344" s="231">
        <v>46104</v>
      </c>
      <c r="R2344" s="241">
        <v>1209395969</v>
      </c>
      <c r="S2344" s="241">
        <v>224355616</v>
      </c>
      <c r="T2344" s="231">
        <v>46104</v>
      </c>
      <c r="U2344" s="261">
        <v>18282.488000000001</v>
      </c>
      <c r="V2344" s="261">
        <v>17860.93</v>
      </c>
      <c r="W2344" s="241">
        <v>21</v>
      </c>
      <c r="X2344" s="241">
        <v>0</v>
      </c>
      <c r="Y2344" s="270">
        <v>235600191865</v>
      </c>
      <c r="Z2344" s="241" t="s">
        <v>128</v>
      </c>
      <c r="AA2344" s="85" t="s">
        <v>280</v>
      </c>
      <c r="AB2344" s="265" t="s">
        <v>7896</v>
      </c>
      <c r="AC2344" s="270">
        <v>235600217813</v>
      </c>
      <c r="AD2344" s="75" t="s">
        <v>113</v>
      </c>
      <c r="AE2344" s="231">
        <v>46112</v>
      </c>
      <c r="AF2344" s="375">
        <v>46110.041666666664</v>
      </c>
      <c r="AG2344" s="375">
        <v>46108.5</v>
      </c>
      <c r="AH2344" s="375">
        <v>46108.5</v>
      </c>
      <c r="AI2344" s="74">
        <v>46110</v>
      </c>
      <c r="AJ2344" s="74">
        <v>46111</v>
      </c>
      <c r="AK2344" s="74">
        <v>46111</v>
      </c>
      <c r="AL2344" s="74">
        <v>46119</v>
      </c>
      <c r="AM2344" s="74">
        <v>46121</v>
      </c>
      <c r="AN2344" s="74">
        <v>46122</v>
      </c>
      <c r="AO2344" s="81">
        <f t="shared" si="719"/>
        <v>46107.5</v>
      </c>
      <c r="AP2344" s="81">
        <f t="shared" si="720"/>
        <v>46108.5</v>
      </c>
      <c r="AQ2344" s="81">
        <f t="shared" si="721"/>
        <v>46108.5</v>
      </c>
      <c r="AR2344" s="81">
        <f t="shared" si="722"/>
        <v>46112</v>
      </c>
      <c r="AS2344" s="81">
        <f t="shared" si="723"/>
        <v>46114</v>
      </c>
      <c r="AT2344" s="81">
        <f t="shared" si="724"/>
        <v>46112</v>
      </c>
      <c r="AU2344" s="82" t="s">
        <v>6202</v>
      </c>
      <c r="AV2344" s="297">
        <v>46104</v>
      </c>
      <c r="AW2344" s="85" t="s">
        <v>8194</v>
      </c>
      <c r="AX2344" s="85" t="s">
        <v>8195</v>
      </c>
      <c r="AY2344" s="85"/>
      <c r="AZ2344" s="271"/>
      <c r="BA2344" s="85"/>
      <c r="BB2344" s="85"/>
      <c r="BC2344" s="85"/>
      <c r="BD2344" s="85"/>
      <c r="BE2344" s="85"/>
      <c r="BF2344" s="85"/>
      <c r="BG2344" s="85"/>
      <c r="BH2344" s="85"/>
      <c r="BI2344" s="85"/>
      <c r="BJ2344" s="85"/>
      <c r="BK2344" s="85"/>
      <c r="BL2344" s="85"/>
      <c r="BM2344" s="85"/>
      <c r="BN2344" s="85"/>
      <c r="BO2344" s="85"/>
      <c r="BP2344" s="85"/>
      <c r="BQ2344" s="85"/>
      <c r="BR2344" s="85"/>
      <c r="BS2344" s="85"/>
      <c r="BT2344" s="75">
        <f>IF(COUNTIF($C$3:C2344, C2344)=1, 1, 0)</f>
        <v>0</v>
      </c>
      <c r="BU2344" s="396">
        <v>88878</v>
      </c>
      <c r="BV2344" s="297">
        <v>46112</v>
      </c>
      <c r="BW2344" s="85"/>
      <c r="BX2344" s="85"/>
      <c r="BY2344" s="85"/>
      <c r="BZ2344" s="87">
        <f t="shared" si="725"/>
        <v>12</v>
      </c>
      <c r="CA2344" s="85"/>
      <c r="CB2344" s="88">
        <f t="shared" si="726"/>
        <v>14</v>
      </c>
      <c r="CC2344" s="89"/>
      <c r="CE2344" s="87">
        <f t="shared" si="714"/>
        <v>3</v>
      </c>
      <c r="CF2344" s="544">
        <v>18374300</v>
      </c>
      <c r="CG2344" s="544"/>
      <c r="CH2344" s="544">
        <v>18374300</v>
      </c>
      <c r="CI2344" s="544">
        <v>26249</v>
      </c>
      <c r="CJ2344" s="87">
        <f t="shared" si="715"/>
        <v>3</v>
      </c>
      <c r="CK2344" s="87">
        <f t="shared" si="716"/>
        <v>13</v>
      </c>
      <c r="CL2344" s="22" t="s">
        <v>121</v>
      </c>
      <c r="CM2344" s="22" t="str">
        <f t="shared" si="718"/>
        <v>1C26TAA^88878</v>
      </c>
    </row>
    <row r="2345" spans="1:91" x14ac:dyDescent="0.25">
      <c r="A2345" s="75">
        <f t="shared" si="717"/>
        <v>2343</v>
      </c>
      <c r="B2345" s="265" t="s">
        <v>102</v>
      </c>
      <c r="C2345" s="270">
        <v>235600217813</v>
      </c>
      <c r="D2345" s="265">
        <v>145633316</v>
      </c>
      <c r="E2345" s="241"/>
      <c r="F2345" s="231">
        <v>46097</v>
      </c>
      <c r="G2345" s="265" t="s">
        <v>516</v>
      </c>
      <c r="H2345" s="265" t="s">
        <v>2213</v>
      </c>
      <c r="I2345" s="265" t="s">
        <v>105</v>
      </c>
      <c r="J2345" s="265" t="s">
        <v>518</v>
      </c>
      <c r="K2345" s="265" t="s">
        <v>242</v>
      </c>
      <c r="L2345" s="231">
        <v>46126</v>
      </c>
      <c r="M2345" s="265">
        <v>40</v>
      </c>
      <c r="N2345" s="85" t="s">
        <v>8196</v>
      </c>
      <c r="O2345" s="85" t="s">
        <v>8197</v>
      </c>
      <c r="P2345" s="85">
        <v>2830050602</v>
      </c>
      <c r="Q2345" s="231">
        <v>46104</v>
      </c>
      <c r="R2345" s="241">
        <v>1209396026</v>
      </c>
      <c r="S2345" s="241">
        <v>224355565</v>
      </c>
      <c r="T2345" s="231">
        <v>46104</v>
      </c>
      <c r="U2345" s="261">
        <v>18063.754000000001</v>
      </c>
      <c r="V2345" s="261">
        <v>17510.278999999999</v>
      </c>
      <c r="W2345" s="241">
        <v>20</v>
      </c>
      <c r="X2345" s="241">
        <v>0</v>
      </c>
      <c r="Y2345" s="270">
        <v>235600217830</v>
      </c>
      <c r="Z2345" s="241" t="s">
        <v>128</v>
      </c>
      <c r="AA2345" s="85" t="s">
        <v>280</v>
      </c>
      <c r="AB2345" s="265" t="s">
        <v>7896</v>
      </c>
      <c r="AC2345" s="270">
        <v>235600217813</v>
      </c>
      <c r="AD2345" s="75" t="s">
        <v>113</v>
      </c>
      <c r="AE2345" s="231">
        <v>46112</v>
      </c>
      <c r="AF2345" s="375">
        <v>46110.041666666664</v>
      </c>
      <c r="AG2345" s="375">
        <v>46108.5</v>
      </c>
      <c r="AH2345" s="375">
        <v>46108.5</v>
      </c>
      <c r="AI2345" s="74">
        <v>46110</v>
      </c>
      <c r="AJ2345" s="74">
        <v>46111</v>
      </c>
      <c r="AK2345" s="74">
        <v>46111</v>
      </c>
      <c r="AL2345" s="74">
        <v>46119</v>
      </c>
      <c r="AM2345" s="74">
        <v>46121</v>
      </c>
      <c r="AN2345" s="74">
        <v>46122</v>
      </c>
      <c r="AO2345" s="81">
        <f t="shared" si="719"/>
        <v>46107.5</v>
      </c>
      <c r="AP2345" s="81">
        <f t="shared" si="720"/>
        <v>46108.5</v>
      </c>
      <c r="AQ2345" s="81">
        <f t="shared" si="721"/>
        <v>46108.5</v>
      </c>
      <c r="AR2345" s="81">
        <f t="shared" si="722"/>
        <v>46112</v>
      </c>
      <c r="AS2345" s="81">
        <f t="shared" si="723"/>
        <v>46114</v>
      </c>
      <c r="AT2345" s="81">
        <f t="shared" si="724"/>
        <v>46112</v>
      </c>
      <c r="AU2345" s="82" t="s">
        <v>6202</v>
      </c>
      <c r="AV2345" s="297">
        <v>46104</v>
      </c>
      <c r="AW2345" s="85" t="s">
        <v>8198</v>
      </c>
      <c r="AX2345" s="85" t="s">
        <v>8199</v>
      </c>
      <c r="AY2345" s="85"/>
      <c r="AZ2345" s="271"/>
      <c r="BA2345" s="85"/>
      <c r="BB2345" s="85"/>
      <c r="BC2345" s="85"/>
      <c r="BD2345" s="85"/>
      <c r="BE2345" s="85"/>
      <c r="BF2345" s="85"/>
      <c r="BG2345" s="85"/>
      <c r="BH2345" s="85"/>
      <c r="BI2345" s="85"/>
      <c r="BJ2345" s="85"/>
      <c r="BK2345" s="85"/>
      <c r="BL2345" s="85"/>
      <c r="BM2345" s="85"/>
      <c r="BN2345" s="85"/>
      <c r="BO2345" s="85"/>
      <c r="BP2345" s="85"/>
      <c r="BQ2345" s="85"/>
      <c r="BR2345" s="85"/>
      <c r="BS2345" s="85"/>
      <c r="BT2345" s="75">
        <f>IF(COUNTIF($C$3:C2345, C2345)=1, 1, 0)</f>
        <v>0</v>
      </c>
      <c r="BU2345" s="396">
        <v>88878</v>
      </c>
      <c r="BV2345" s="297">
        <v>46112</v>
      </c>
      <c r="BW2345" s="85"/>
      <c r="BX2345" s="85"/>
      <c r="BY2345" s="85"/>
      <c r="BZ2345" s="87">
        <f t="shared" si="725"/>
        <v>12</v>
      </c>
      <c r="CA2345" s="85"/>
      <c r="CB2345" s="88">
        <f t="shared" si="726"/>
        <v>14</v>
      </c>
      <c r="CC2345" s="89"/>
      <c r="CE2345" s="87">
        <f t="shared" si="714"/>
        <v>3</v>
      </c>
      <c r="CF2345" s="544">
        <v>18374300</v>
      </c>
      <c r="CG2345" s="544"/>
      <c r="CH2345" s="544">
        <v>18374300</v>
      </c>
      <c r="CI2345" s="544">
        <v>26249</v>
      </c>
      <c r="CJ2345" s="87">
        <f t="shared" si="715"/>
        <v>3</v>
      </c>
      <c r="CK2345" s="87">
        <f t="shared" si="716"/>
        <v>13</v>
      </c>
      <c r="CL2345" s="22" t="s">
        <v>121</v>
      </c>
      <c r="CM2345" s="22" t="str">
        <f t="shared" si="718"/>
        <v>1C26TAA^88878</v>
      </c>
    </row>
    <row r="2346" spans="1:91" x14ac:dyDescent="0.25">
      <c r="A2346" s="75">
        <f t="shared" si="717"/>
        <v>2344</v>
      </c>
      <c r="B2346" s="265" t="s">
        <v>102</v>
      </c>
      <c r="C2346" s="270">
        <v>235600414261</v>
      </c>
      <c r="D2346" s="265">
        <v>145633364</v>
      </c>
      <c r="E2346" s="241"/>
      <c r="F2346" s="231">
        <v>46097</v>
      </c>
      <c r="G2346" s="265" t="s">
        <v>740</v>
      </c>
      <c r="H2346" s="265" t="s">
        <v>2213</v>
      </c>
      <c r="I2346" s="265" t="s">
        <v>105</v>
      </c>
      <c r="J2346" s="265" t="s">
        <v>518</v>
      </c>
      <c r="K2346" s="265" t="s">
        <v>242</v>
      </c>
      <c r="L2346" s="231">
        <v>46125</v>
      </c>
      <c r="M2346" s="265">
        <v>40</v>
      </c>
      <c r="N2346" s="85" t="s">
        <v>8200</v>
      </c>
      <c r="O2346" s="85" t="s">
        <v>8201</v>
      </c>
      <c r="P2346" s="85">
        <v>2830050601</v>
      </c>
      <c r="Q2346" s="231">
        <v>46104</v>
      </c>
      <c r="R2346" s="241">
        <v>1209396025</v>
      </c>
      <c r="S2346" s="241">
        <v>224355575</v>
      </c>
      <c r="T2346" s="231">
        <v>46104</v>
      </c>
      <c r="U2346" s="261">
        <v>14976.876</v>
      </c>
      <c r="V2346" s="261">
        <v>14425.130999999999</v>
      </c>
      <c r="W2346" s="241">
        <v>20</v>
      </c>
      <c r="X2346" s="241">
        <v>0</v>
      </c>
      <c r="Y2346" s="270">
        <v>235600191903</v>
      </c>
      <c r="Z2346" s="241" t="s">
        <v>128</v>
      </c>
      <c r="AA2346" s="85" t="s">
        <v>280</v>
      </c>
      <c r="AB2346" s="265" t="s">
        <v>7896</v>
      </c>
      <c r="AC2346" s="270">
        <v>235600414261</v>
      </c>
      <c r="AD2346" s="75" t="s">
        <v>113</v>
      </c>
      <c r="AE2346" s="231">
        <v>46112</v>
      </c>
      <c r="AF2346" s="375">
        <v>46110.041666666664</v>
      </c>
      <c r="AG2346" s="375">
        <v>46108.5</v>
      </c>
      <c r="AH2346" s="375">
        <v>46108.5</v>
      </c>
      <c r="AI2346" s="74">
        <v>46110</v>
      </c>
      <c r="AJ2346" s="74">
        <v>46111</v>
      </c>
      <c r="AK2346" s="74">
        <v>46111</v>
      </c>
      <c r="AL2346" s="74">
        <v>46119</v>
      </c>
      <c r="AM2346" s="74">
        <v>46121</v>
      </c>
      <c r="AN2346" s="74">
        <v>46122</v>
      </c>
      <c r="AO2346" s="81">
        <f t="shared" si="719"/>
        <v>46107.5</v>
      </c>
      <c r="AP2346" s="81">
        <f t="shared" si="720"/>
        <v>46108.5</v>
      </c>
      <c r="AQ2346" s="81">
        <f t="shared" si="721"/>
        <v>46108.5</v>
      </c>
      <c r="AR2346" s="81">
        <f t="shared" si="722"/>
        <v>46112</v>
      </c>
      <c r="AS2346" s="81">
        <f t="shared" si="723"/>
        <v>46114</v>
      </c>
      <c r="AT2346" s="81">
        <f t="shared" si="724"/>
        <v>46112</v>
      </c>
      <c r="AU2346" s="82" t="s">
        <v>6202</v>
      </c>
      <c r="AV2346" s="297">
        <v>46104</v>
      </c>
      <c r="AW2346" s="85" t="s">
        <v>8202</v>
      </c>
      <c r="AX2346" s="85" t="s">
        <v>8203</v>
      </c>
      <c r="AY2346" s="85"/>
      <c r="AZ2346" s="271"/>
      <c r="BA2346" s="85"/>
      <c r="BB2346" s="85"/>
      <c r="BC2346" s="85"/>
      <c r="BD2346" s="85"/>
      <c r="BE2346" s="85"/>
      <c r="BF2346" s="85"/>
      <c r="BG2346" s="85"/>
      <c r="BH2346" s="85"/>
      <c r="BI2346" s="85"/>
      <c r="BJ2346" s="85"/>
      <c r="BK2346" s="85"/>
      <c r="BL2346" s="85"/>
      <c r="BM2346" s="85"/>
      <c r="BN2346" s="85"/>
      <c r="BO2346" s="85"/>
      <c r="BP2346" s="85"/>
      <c r="BQ2346" s="85"/>
      <c r="BR2346" s="85"/>
      <c r="BS2346" s="85"/>
      <c r="BT2346" s="75">
        <f>IF(COUNTIF($C$3:C2346, C2346)=1, 1, 0)</f>
        <v>0</v>
      </c>
      <c r="BU2346" s="396">
        <v>88877</v>
      </c>
      <c r="BV2346" s="340">
        <v>46112</v>
      </c>
      <c r="BW2346" s="85"/>
      <c r="BX2346" s="85"/>
      <c r="BY2346" s="85"/>
      <c r="BZ2346" s="87">
        <f t="shared" si="725"/>
        <v>12</v>
      </c>
      <c r="CA2346" s="85"/>
      <c r="CB2346" s="88">
        <f t="shared" si="726"/>
        <v>14</v>
      </c>
      <c r="CC2346" s="89"/>
      <c r="CE2346" s="87">
        <f t="shared" si="714"/>
        <v>3</v>
      </c>
      <c r="CF2346" s="544">
        <v>18374300</v>
      </c>
      <c r="CG2346" s="544"/>
      <c r="CH2346" s="544">
        <v>18374300</v>
      </c>
      <c r="CI2346" s="544">
        <v>26249</v>
      </c>
      <c r="CJ2346" s="87">
        <f t="shared" si="715"/>
        <v>3</v>
      </c>
      <c r="CK2346" s="87">
        <f t="shared" si="716"/>
        <v>13</v>
      </c>
      <c r="CL2346" s="22" t="s">
        <v>121</v>
      </c>
      <c r="CM2346" s="22" t="str">
        <f t="shared" si="718"/>
        <v>1C26TAA^88877</v>
      </c>
    </row>
    <row r="2347" spans="1:91" x14ac:dyDescent="0.25">
      <c r="A2347" s="75">
        <f t="shared" si="717"/>
        <v>2345</v>
      </c>
      <c r="B2347" s="265" t="s">
        <v>102</v>
      </c>
      <c r="C2347" s="270">
        <v>235600414261</v>
      </c>
      <c r="D2347" s="265">
        <v>145664931</v>
      </c>
      <c r="E2347" s="241"/>
      <c r="F2347" s="231">
        <v>46097</v>
      </c>
      <c r="G2347" s="265" t="s">
        <v>516</v>
      </c>
      <c r="H2347" s="265" t="s">
        <v>2213</v>
      </c>
      <c r="I2347" s="265" t="s">
        <v>105</v>
      </c>
      <c r="J2347" s="265" t="s">
        <v>518</v>
      </c>
      <c r="K2347" s="265" t="s">
        <v>242</v>
      </c>
      <c r="L2347" s="231">
        <v>46125</v>
      </c>
      <c r="M2347" s="265">
        <v>40</v>
      </c>
      <c r="N2347" s="85" t="s">
        <v>8204</v>
      </c>
      <c r="O2347" s="85" t="s">
        <v>8205</v>
      </c>
      <c r="P2347" s="85">
        <v>2830050604</v>
      </c>
      <c r="Q2347" s="231">
        <v>46104</v>
      </c>
      <c r="R2347" s="241">
        <v>1209396028</v>
      </c>
      <c r="S2347" s="241">
        <v>224355570</v>
      </c>
      <c r="T2347" s="231">
        <v>46104</v>
      </c>
      <c r="U2347" s="261">
        <v>18118.791000000001</v>
      </c>
      <c r="V2347" s="261">
        <v>17563.638999999999</v>
      </c>
      <c r="W2347" s="241">
        <v>20</v>
      </c>
      <c r="X2347" s="241">
        <v>0</v>
      </c>
      <c r="Y2347" s="270">
        <v>235600191912</v>
      </c>
      <c r="Z2347" s="241" t="s">
        <v>128</v>
      </c>
      <c r="AA2347" s="85" t="s">
        <v>280</v>
      </c>
      <c r="AB2347" s="265" t="s">
        <v>7896</v>
      </c>
      <c r="AC2347" s="270">
        <v>235600414261</v>
      </c>
      <c r="AD2347" s="75" t="s">
        <v>113</v>
      </c>
      <c r="AE2347" s="231">
        <v>46112</v>
      </c>
      <c r="AF2347" s="375">
        <v>46110.041666666664</v>
      </c>
      <c r="AG2347" s="375">
        <v>46108.5</v>
      </c>
      <c r="AH2347" s="375">
        <v>46108.5</v>
      </c>
      <c r="AI2347" s="74">
        <v>46110</v>
      </c>
      <c r="AJ2347" s="74">
        <v>46111</v>
      </c>
      <c r="AK2347" s="74">
        <v>46111</v>
      </c>
      <c r="AL2347" s="74">
        <v>46119</v>
      </c>
      <c r="AM2347" s="74">
        <v>46121</v>
      </c>
      <c r="AN2347" s="74">
        <v>46122</v>
      </c>
      <c r="AO2347" s="81">
        <f t="shared" si="719"/>
        <v>46107.5</v>
      </c>
      <c r="AP2347" s="81">
        <f t="shared" si="720"/>
        <v>46108.5</v>
      </c>
      <c r="AQ2347" s="81">
        <f t="shared" si="721"/>
        <v>46108.5</v>
      </c>
      <c r="AR2347" s="81">
        <f t="shared" si="722"/>
        <v>46112</v>
      </c>
      <c r="AS2347" s="81">
        <f t="shared" si="723"/>
        <v>46114</v>
      </c>
      <c r="AT2347" s="81">
        <f t="shared" si="724"/>
        <v>46112</v>
      </c>
      <c r="AU2347" s="82" t="s">
        <v>6202</v>
      </c>
      <c r="AV2347" s="297">
        <v>46104</v>
      </c>
      <c r="AW2347" s="85" t="s">
        <v>8206</v>
      </c>
      <c r="AX2347" s="85" t="s">
        <v>8207</v>
      </c>
      <c r="AY2347" s="85"/>
      <c r="AZ2347" s="271"/>
      <c r="BA2347" s="85"/>
      <c r="BB2347" s="85"/>
      <c r="BC2347" s="85"/>
      <c r="BD2347" s="85"/>
      <c r="BE2347" s="85"/>
      <c r="BF2347" s="85"/>
      <c r="BG2347" s="85"/>
      <c r="BH2347" s="85"/>
      <c r="BI2347" s="85"/>
      <c r="BJ2347" s="85"/>
      <c r="BK2347" s="85"/>
      <c r="BL2347" s="85"/>
      <c r="BM2347" s="85"/>
      <c r="BN2347" s="85"/>
      <c r="BO2347" s="85"/>
      <c r="BP2347" s="85"/>
      <c r="BQ2347" s="85"/>
      <c r="BR2347" s="85"/>
      <c r="BS2347" s="85"/>
      <c r="BT2347" s="75">
        <f>IF(COUNTIF($C$3:C2347, C2347)=1, 1, 0)</f>
        <v>0</v>
      </c>
      <c r="BU2347" s="396">
        <v>88877</v>
      </c>
      <c r="BV2347" s="340">
        <v>46112</v>
      </c>
      <c r="BW2347" s="85"/>
      <c r="BX2347" s="85"/>
      <c r="BY2347" s="85"/>
      <c r="BZ2347" s="87">
        <f t="shared" si="725"/>
        <v>12</v>
      </c>
      <c r="CA2347" s="85"/>
      <c r="CB2347" s="88">
        <f t="shared" si="726"/>
        <v>14</v>
      </c>
      <c r="CC2347" s="89"/>
      <c r="CE2347" s="87">
        <f t="shared" si="714"/>
        <v>3</v>
      </c>
      <c r="CF2347" s="544">
        <v>18374300</v>
      </c>
      <c r="CG2347" s="544"/>
      <c r="CH2347" s="544">
        <v>18374300</v>
      </c>
      <c r="CI2347" s="544">
        <v>26249</v>
      </c>
      <c r="CJ2347" s="87">
        <f t="shared" si="715"/>
        <v>3</v>
      </c>
      <c r="CK2347" s="87">
        <f t="shared" si="716"/>
        <v>13</v>
      </c>
      <c r="CL2347" s="22" t="s">
        <v>121</v>
      </c>
      <c r="CM2347" s="22" t="str">
        <f t="shared" si="718"/>
        <v>1C26TAA^88877</v>
      </c>
    </row>
    <row r="2348" spans="1:91" x14ac:dyDescent="0.25">
      <c r="A2348" s="75">
        <f t="shared" si="717"/>
        <v>2346</v>
      </c>
      <c r="B2348" s="265" t="s">
        <v>102</v>
      </c>
      <c r="C2348" s="270">
        <v>235600191938</v>
      </c>
      <c r="D2348" s="265">
        <v>145717199</v>
      </c>
      <c r="E2348" s="241"/>
      <c r="F2348" s="231">
        <v>46097</v>
      </c>
      <c r="G2348" s="265" t="s">
        <v>612</v>
      </c>
      <c r="H2348" s="265" t="s">
        <v>2213</v>
      </c>
      <c r="I2348" s="265" t="s">
        <v>105</v>
      </c>
      <c r="J2348" s="265" t="s">
        <v>518</v>
      </c>
      <c r="K2348" s="265" t="s">
        <v>242</v>
      </c>
      <c r="L2348" s="231">
        <v>46124</v>
      </c>
      <c r="M2348" s="265">
        <v>40</v>
      </c>
      <c r="N2348" s="85" t="s">
        <v>8208</v>
      </c>
      <c r="O2348" s="85" t="s">
        <v>8209</v>
      </c>
      <c r="P2348" s="85">
        <v>2830050616</v>
      </c>
      <c r="Q2348" s="231">
        <v>46104</v>
      </c>
      <c r="R2348" s="241">
        <v>1209396051</v>
      </c>
      <c r="S2348" s="241">
        <v>224355594</v>
      </c>
      <c r="T2348" s="231">
        <v>46104</v>
      </c>
      <c r="U2348" s="261">
        <v>16028.491</v>
      </c>
      <c r="V2348" s="261">
        <v>15524.758</v>
      </c>
      <c r="W2348" s="241">
        <v>20</v>
      </c>
      <c r="X2348" s="241">
        <v>0</v>
      </c>
      <c r="Y2348" s="270">
        <v>235600191920</v>
      </c>
      <c r="Z2348" s="241" t="s">
        <v>128</v>
      </c>
      <c r="AA2348" s="85" t="s">
        <v>280</v>
      </c>
      <c r="AB2348" s="265" t="s">
        <v>7896</v>
      </c>
      <c r="AC2348" s="270">
        <v>235600191938</v>
      </c>
      <c r="AD2348" s="75" t="s">
        <v>113</v>
      </c>
      <c r="AE2348" s="231">
        <v>46112</v>
      </c>
      <c r="AF2348" s="375">
        <v>46110.041666666664</v>
      </c>
      <c r="AG2348" s="375">
        <v>46108.5</v>
      </c>
      <c r="AH2348" s="375">
        <v>46108.5</v>
      </c>
      <c r="AI2348" s="74">
        <v>46110</v>
      </c>
      <c r="AJ2348" s="74">
        <v>46111</v>
      </c>
      <c r="AK2348" s="74">
        <v>46111</v>
      </c>
      <c r="AL2348" s="74">
        <v>46119</v>
      </c>
      <c r="AM2348" s="74">
        <v>46121</v>
      </c>
      <c r="AN2348" s="74">
        <v>46122</v>
      </c>
      <c r="AO2348" s="81">
        <f t="shared" si="719"/>
        <v>46107.5</v>
      </c>
      <c r="AP2348" s="81">
        <f t="shared" si="720"/>
        <v>46108.5</v>
      </c>
      <c r="AQ2348" s="81">
        <f t="shared" si="721"/>
        <v>46108.5</v>
      </c>
      <c r="AR2348" s="81">
        <f t="shared" si="722"/>
        <v>46112</v>
      </c>
      <c r="AS2348" s="81">
        <f t="shared" si="723"/>
        <v>46114</v>
      </c>
      <c r="AT2348" s="81">
        <f t="shared" si="724"/>
        <v>46112</v>
      </c>
      <c r="AU2348" s="82" t="s">
        <v>6202</v>
      </c>
      <c r="AV2348" s="297">
        <v>46104</v>
      </c>
      <c r="AW2348" s="85" t="s">
        <v>8210</v>
      </c>
      <c r="AX2348" s="85" t="s">
        <v>8211</v>
      </c>
      <c r="AY2348" s="85"/>
      <c r="AZ2348" s="271"/>
      <c r="BA2348" s="85"/>
      <c r="BB2348" s="85"/>
      <c r="BC2348" s="85"/>
      <c r="BD2348" s="85"/>
      <c r="BE2348" s="85"/>
      <c r="BF2348" s="85"/>
      <c r="BG2348" s="85"/>
      <c r="BH2348" s="85"/>
      <c r="BI2348" s="85"/>
      <c r="BJ2348" s="85"/>
      <c r="BK2348" s="85"/>
      <c r="BL2348" s="85"/>
      <c r="BM2348" s="85"/>
      <c r="BN2348" s="85"/>
      <c r="BO2348" s="85"/>
      <c r="BP2348" s="85"/>
      <c r="BQ2348" s="85"/>
      <c r="BR2348" s="85"/>
      <c r="BS2348" s="85"/>
      <c r="BT2348" s="75">
        <f>IF(COUNTIF($C$3:C2348, C2348)=1, 1, 0)</f>
        <v>1</v>
      </c>
      <c r="BU2348" s="396">
        <v>88883</v>
      </c>
      <c r="BV2348" s="340">
        <v>46112</v>
      </c>
      <c r="BW2348" s="85"/>
      <c r="BX2348" s="85"/>
      <c r="BY2348" s="85"/>
      <c r="BZ2348" s="87">
        <f t="shared" si="725"/>
        <v>12</v>
      </c>
      <c r="CA2348" s="85"/>
      <c r="CB2348" s="88">
        <f t="shared" si="726"/>
        <v>14</v>
      </c>
      <c r="CC2348" s="89"/>
      <c r="CE2348" s="87">
        <f t="shared" si="714"/>
        <v>3</v>
      </c>
      <c r="CF2348" s="397">
        <v>18374300</v>
      </c>
      <c r="CG2348" s="85"/>
      <c r="CH2348" s="397">
        <v>18374300</v>
      </c>
      <c r="CI2348" s="85">
        <v>26249</v>
      </c>
      <c r="CJ2348" s="87">
        <f t="shared" si="715"/>
        <v>3</v>
      </c>
      <c r="CK2348" s="87">
        <f t="shared" si="716"/>
        <v>13</v>
      </c>
      <c r="CL2348" s="22" t="s">
        <v>121</v>
      </c>
      <c r="CM2348" s="22" t="str">
        <f t="shared" si="718"/>
        <v>1C26TAA^88883</v>
      </c>
    </row>
    <row r="2349" spans="1:91" ht="14.45" customHeight="1" x14ac:dyDescent="0.25">
      <c r="A2349" s="75">
        <f t="shared" si="717"/>
        <v>2347</v>
      </c>
      <c r="B2349" s="265" t="s">
        <v>102</v>
      </c>
      <c r="C2349" s="270" t="s">
        <v>8029</v>
      </c>
      <c r="D2349" s="265">
        <v>145754062</v>
      </c>
      <c r="E2349" s="241"/>
      <c r="F2349" s="231">
        <v>46097</v>
      </c>
      <c r="G2349" s="265" t="s">
        <v>612</v>
      </c>
      <c r="H2349" s="265" t="s">
        <v>2213</v>
      </c>
      <c r="I2349" s="265" t="s">
        <v>105</v>
      </c>
      <c r="J2349" s="265" t="s">
        <v>518</v>
      </c>
      <c r="K2349" s="265" t="s">
        <v>242</v>
      </c>
      <c r="L2349" s="231">
        <v>46125</v>
      </c>
      <c r="M2349" s="265">
        <v>40</v>
      </c>
      <c r="N2349" s="85" t="s">
        <v>8212</v>
      </c>
      <c r="O2349" s="85" t="s">
        <v>8213</v>
      </c>
      <c r="P2349" s="85">
        <v>2830050767</v>
      </c>
      <c r="Q2349" s="231">
        <v>46107</v>
      </c>
      <c r="R2349" s="241">
        <v>1209397085</v>
      </c>
      <c r="S2349" s="241">
        <v>224365228</v>
      </c>
      <c r="T2349" s="231">
        <v>46107</v>
      </c>
      <c r="U2349" s="261">
        <v>18144.599999999999</v>
      </c>
      <c r="V2349" s="261">
        <v>17588.754000000001</v>
      </c>
      <c r="W2349" s="241">
        <v>20</v>
      </c>
      <c r="X2349" s="241">
        <v>0</v>
      </c>
      <c r="Y2349" s="270">
        <v>7267527866</v>
      </c>
      <c r="Z2349" s="241" t="s">
        <v>354</v>
      </c>
      <c r="AA2349" s="85" t="s">
        <v>8214</v>
      </c>
      <c r="AB2349" s="265" t="s">
        <v>8016</v>
      </c>
      <c r="AC2349" s="270" t="s">
        <v>8029</v>
      </c>
      <c r="AD2349" s="75" t="s">
        <v>113</v>
      </c>
      <c r="AE2349" s="231">
        <v>46112</v>
      </c>
      <c r="AF2349" s="375">
        <v>46110.291666666664</v>
      </c>
      <c r="AG2349" s="375">
        <v>46108.416666666664</v>
      </c>
      <c r="AH2349" s="375">
        <v>46108.416666666664</v>
      </c>
      <c r="AI2349" s="74">
        <v>46111</v>
      </c>
      <c r="AJ2349" s="74"/>
      <c r="AK2349" s="74">
        <v>46111</v>
      </c>
      <c r="AL2349" s="74">
        <v>46116</v>
      </c>
      <c r="AM2349" s="74"/>
      <c r="AN2349" s="74">
        <v>46116</v>
      </c>
      <c r="AO2349" s="81">
        <f t="shared" si="719"/>
        <v>46107.416666666664</v>
      </c>
      <c r="AP2349" s="81">
        <f t="shared" si="720"/>
        <v>46108.416666666664</v>
      </c>
      <c r="AQ2349" s="81">
        <f t="shared" si="721"/>
        <v>46108.416666666664</v>
      </c>
      <c r="AR2349" s="81">
        <f t="shared" si="722"/>
        <v>46112</v>
      </c>
      <c r="AS2349" s="81">
        <f t="shared" si="723"/>
        <v>46114</v>
      </c>
      <c r="AT2349" s="81">
        <f t="shared" si="724"/>
        <v>46112</v>
      </c>
      <c r="AU2349" s="82" t="s">
        <v>6202</v>
      </c>
      <c r="AV2349" s="290">
        <v>46107</v>
      </c>
      <c r="AW2349" s="85" t="s">
        <v>8215</v>
      </c>
      <c r="AX2349" s="85">
        <v>32710490</v>
      </c>
      <c r="AY2349" s="85"/>
      <c r="AZ2349" s="271"/>
      <c r="BA2349" s="85"/>
      <c r="BB2349" s="85"/>
      <c r="BC2349" s="85"/>
      <c r="BD2349" s="85"/>
      <c r="BE2349" s="85"/>
      <c r="BF2349" s="85"/>
      <c r="BG2349" s="85"/>
      <c r="BH2349" s="85"/>
      <c r="BI2349" s="85"/>
      <c r="BJ2349" s="85"/>
      <c r="BK2349" s="85"/>
      <c r="BL2349" s="85"/>
      <c r="BM2349" s="85"/>
      <c r="BN2349" s="85"/>
      <c r="BO2349" s="85"/>
      <c r="BP2349" s="85"/>
      <c r="BQ2349" s="85"/>
      <c r="BR2349" s="85"/>
      <c r="BS2349" s="85"/>
      <c r="BT2349" s="75">
        <f>IF(COUNTIF($C$3:C2349, C2349)=1, 1, 0)</f>
        <v>0</v>
      </c>
      <c r="BU2349" s="396">
        <v>64569</v>
      </c>
      <c r="BV2349" s="340">
        <v>46113</v>
      </c>
      <c r="BW2349" s="85"/>
      <c r="BX2349" s="85"/>
      <c r="BY2349" s="85"/>
      <c r="BZ2349" s="87">
        <f t="shared" si="725"/>
        <v>12</v>
      </c>
      <c r="CA2349" s="85"/>
      <c r="CB2349" s="88">
        <f t="shared" si="726"/>
        <v>14</v>
      </c>
      <c r="CC2349" s="89"/>
      <c r="CE2349" s="87">
        <f t="shared" si="714"/>
        <v>3</v>
      </c>
      <c r="CF2349" s="397">
        <v>8555625</v>
      </c>
      <c r="CG2349" s="85"/>
      <c r="CH2349" s="397">
        <v>8555625</v>
      </c>
      <c r="CI2349" s="85">
        <v>25325</v>
      </c>
      <c r="CJ2349" s="87">
        <f t="shared" si="715"/>
        <v>3</v>
      </c>
      <c r="CK2349" s="87">
        <f t="shared" si="716"/>
        <v>13</v>
      </c>
      <c r="CL2349" s="22" t="s">
        <v>121</v>
      </c>
      <c r="CM2349" s="22" t="str">
        <f t="shared" si="718"/>
        <v>1C26TAB^64569</v>
      </c>
    </row>
    <row r="2350" spans="1:91" x14ac:dyDescent="0.25">
      <c r="A2350" s="75">
        <f t="shared" si="717"/>
        <v>2348</v>
      </c>
      <c r="B2350" s="265" t="s">
        <v>102</v>
      </c>
      <c r="C2350" s="270">
        <v>235600191938</v>
      </c>
      <c r="D2350" s="265">
        <v>145717206</v>
      </c>
      <c r="E2350" s="241"/>
      <c r="F2350" s="231">
        <v>46097</v>
      </c>
      <c r="G2350" s="265" t="s">
        <v>612</v>
      </c>
      <c r="H2350" s="265" t="s">
        <v>2213</v>
      </c>
      <c r="I2350" s="265" t="s">
        <v>105</v>
      </c>
      <c r="J2350" s="265" t="s">
        <v>518</v>
      </c>
      <c r="K2350" s="265" t="s">
        <v>242</v>
      </c>
      <c r="L2350" s="231">
        <v>46124</v>
      </c>
      <c r="M2350" s="265">
        <v>40</v>
      </c>
      <c r="N2350" s="85" t="s">
        <v>8216</v>
      </c>
      <c r="O2350" s="85" t="s">
        <v>8217</v>
      </c>
      <c r="P2350" s="85">
        <v>2830050555</v>
      </c>
      <c r="Q2350" s="231">
        <v>46104</v>
      </c>
      <c r="R2350" s="241">
        <v>1209395894</v>
      </c>
      <c r="S2350" s="241">
        <v>224355596</v>
      </c>
      <c r="T2350" s="231">
        <v>46104</v>
      </c>
      <c r="U2350" s="261">
        <v>16015.77</v>
      </c>
      <c r="V2350" s="261">
        <v>15512.468999999999</v>
      </c>
      <c r="W2350" s="241">
        <v>20</v>
      </c>
      <c r="X2350" s="241">
        <v>0</v>
      </c>
      <c r="Y2350" s="270">
        <v>235600191938</v>
      </c>
      <c r="Z2350" s="241" t="s">
        <v>128</v>
      </c>
      <c r="AA2350" s="85" t="s">
        <v>280</v>
      </c>
      <c r="AB2350" s="265" t="s">
        <v>7896</v>
      </c>
      <c r="AC2350" s="270">
        <v>235600191938</v>
      </c>
      <c r="AD2350" s="75" t="s">
        <v>113</v>
      </c>
      <c r="AE2350" s="231">
        <v>46112</v>
      </c>
      <c r="AF2350" s="375">
        <v>46110.041666666664</v>
      </c>
      <c r="AG2350" s="375">
        <v>46108.5</v>
      </c>
      <c r="AH2350" s="375">
        <v>46108.5</v>
      </c>
      <c r="AI2350" s="74">
        <v>46110</v>
      </c>
      <c r="AJ2350" s="74">
        <v>46111</v>
      </c>
      <c r="AK2350" s="74">
        <v>46111</v>
      </c>
      <c r="AL2350" s="74">
        <v>46119</v>
      </c>
      <c r="AM2350" s="74">
        <v>46121</v>
      </c>
      <c r="AN2350" s="74">
        <v>46122</v>
      </c>
      <c r="AO2350" s="81">
        <f t="shared" si="719"/>
        <v>46107.5</v>
      </c>
      <c r="AP2350" s="81">
        <f t="shared" si="720"/>
        <v>46108.5</v>
      </c>
      <c r="AQ2350" s="81">
        <f t="shared" si="721"/>
        <v>46108.5</v>
      </c>
      <c r="AR2350" s="81">
        <f t="shared" si="722"/>
        <v>46112</v>
      </c>
      <c r="AS2350" s="81">
        <f t="shared" si="723"/>
        <v>46114</v>
      </c>
      <c r="AT2350" s="81">
        <f t="shared" si="724"/>
        <v>46112</v>
      </c>
      <c r="AU2350" s="82" t="s">
        <v>6202</v>
      </c>
      <c r="AV2350" s="297">
        <v>46104</v>
      </c>
      <c r="AW2350" s="85" t="s">
        <v>8218</v>
      </c>
      <c r="AX2350" s="85" t="s">
        <v>8219</v>
      </c>
      <c r="AY2350" s="85"/>
      <c r="AZ2350" s="271"/>
      <c r="BA2350" s="85"/>
      <c r="BB2350" s="85"/>
      <c r="BC2350" s="85"/>
      <c r="BD2350" s="85"/>
      <c r="BE2350" s="85"/>
      <c r="BF2350" s="85"/>
      <c r="BG2350" s="85"/>
      <c r="BH2350" s="85"/>
      <c r="BI2350" s="85"/>
      <c r="BJ2350" s="85"/>
      <c r="BK2350" s="85"/>
      <c r="BL2350" s="85"/>
      <c r="BM2350" s="85"/>
      <c r="BN2350" s="85"/>
      <c r="BO2350" s="85"/>
      <c r="BP2350" s="85"/>
      <c r="BQ2350" s="85"/>
      <c r="BR2350" s="85"/>
      <c r="BS2350" s="85"/>
      <c r="BT2350" s="75">
        <f>IF(COUNTIF($C$3:C2350, C2350)=1, 1, 0)</f>
        <v>0</v>
      </c>
      <c r="BU2350" s="396">
        <v>88883</v>
      </c>
      <c r="BV2350" s="340">
        <v>46112</v>
      </c>
      <c r="BW2350" s="85"/>
      <c r="BX2350" s="85"/>
      <c r="BY2350" s="85"/>
      <c r="BZ2350" s="87">
        <f t="shared" si="725"/>
        <v>12</v>
      </c>
      <c r="CA2350" s="85"/>
      <c r="CB2350" s="88">
        <f t="shared" si="726"/>
        <v>14</v>
      </c>
      <c r="CC2350" s="89"/>
      <c r="CE2350" s="87">
        <f t="shared" si="714"/>
        <v>3</v>
      </c>
      <c r="CF2350" s="397">
        <v>18374300</v>
      </c>
      <c r="CG2350" s="85"/>
      <c r="CH2350" s="397">
        <v>18374300</v>
      </c>
      <c r="CI2350" s="85">
        <v>26249</v>
      </c>
      <c r="CJ2350" s="87">
        <f t="shared" si="715"/>
        <v>3</v>
      </c>
      <c r="CK2350" s="87">
        <f t="shared" si="716"/>
        <v>13</v>
      </c>
      <c r="CL2350" s="22" t="s">
        <v>121</v>
      </c>
      <c r="CM2350" s="22" t="str">
        <f t="shared" si="718"/>
        <v>1C26TAA^88883</v>
      </c>
    </row>
    <row r="2351" spans="1:91" x14ac:dyDescent="0.25">
      <c r="A2351" s="75">
        <f t="shared" si="717"/>
        <v>2349</v>
      </c>
      <c r="B2351" s="265" t="s">
        <v>102</v>
      </c>
      <c r="C2351" s="270">
        <v>235600192072</v>
      </c>
      <c r="D2351" s="265">
        <v>145726223</v>
      </c>
      <c r="E2351" s="241"/>
      <c r="F2351" s="231">
        <v>46097</v>
      </c>
      <c r="G2351" s="265" t="s">
        <v>740</v>
      </c>
      <c r="H2351" s="265" t="s">
        <v>2213</v>
      </c>
      <c r="I2351" s="265" t="s">
        <v>105</v>
      </c>
      <c r="J2351" s="265" t="s">
        <v>518</v>
      </c>
      <c r="K2351" s="265" t="s">
        <v>242</v>
      </c>
      <c r="L2351" s="231">
        <v>46128</v>
      </c>
      <c r="M2351" s="265">
        <v>40</v>
      </c>
      <c r="N2351" s="85" t="s">
        <v>8220</v>
      </c>
      <c r="O2351" s="85" t="s">
        <v>8221</v>
      </c>
      <c r="P2351" s="85">
        <v>2830050568</v>
      </c>
      <c r="Q2351" s="231">
        <v>46104</v>
      </c>
      <c r="R2351" s="241">
        <v>1209395921</v>
      </c>
      <c r="S2351" s="241">
        <v>224355592</v>
      </c>
      <c r="T2351" s="231">
        <v>46104</v>
      </c>
      <c r="U2351" s="261">
        <v>12984.985000000001</v>
      </c>
      <c r="V2351" s="261">
        <v>12640.83</v>
      </c>
      <c r="W2351" s="241">
        <v>19</v>
      </c>
      <c r="X2351" s="241">
        <v>0</v>
      </c>
      <c r="Y2351" s="270">
        <v>235600192072</v>
      </c>
      <c r="Z2351" s="241" t="s">
        <v>128</v>
      </c>
      <c r="AA2351" s="85" t="s">
        <v>280</v>
      </c>
      <c r="AB2351" s="265" t="s">
        <v>7896</v>
      </c>
      <c r="AC2351" s="270">
        <v>235600192072</v>
      </c>
      <c r="AD2351" s="75" t="s">
        <v>113</v>
      </c>
      <c r="AE2351" s="231">
        <v>46112</v>
      </c>
      <c r="AF2351" s="375">
        <v>46110.041666666664</v>
      </c>
      <c r="AG2351" s="375">
        <v>46108.5</v>
      </c>
      <c r="AH2351" s="375">
        <v>46108.5</v>
      </c>
      <c r="AI2351" s="74">
        <v>46110</v>
      </c>
      <c r="AJ2351" s="74">
        <v>46111</v>
      </c>
      <c r="AK2351" s="74">
        <v>46111</v>
      </c>
      <c r="AL2351" s="74">
        <v>46119</v>
      </c>
      <c r="AM2351" s="74">
        <v>46121</v>
      </c>
      <c r="AN2351" s="74">
        <v>46122</v>
      </c>
      <c r="AO2351" s="81">
        <f t="shared" si="719"/>
        <v>46107.5</v>
      </c>
      <c r="AP2351" s="81">
        <f t="shared" si="720"/>
        <v>46108.5</v>
      </c>
      <c r="AQ2351" s="81">
        <f t="shared" si="721"/>
        <v>46108.5</v>
      </c>
      <c r="AR2351" s="81">
        <f t="shared" si="722"/>
        <v>46112</v>
      </c>
      <c r="AS2351" s="81">
        <f t="shared" si="723"/>
        <v>46114</v>
      </c>
      <c r="AT2351" s="81">
        <f t="shared" si="724"/>
        <v>46112</v>
      </c>
      <c r="AU2351" s="82" t="s">
        <v>6202</v>
      </c>
      <c r="AV2351" s="297">
        <v>46104</v>
      </c>
      <c r="AW2351" s="85" t="s">
        <v>8222</v>
      </c>
      <c r="AX2351" s="85" t="s">
        <v>8223</v>
      </c>
      <c r="AY2351" s="85"/>
      <c r="AZ2351" s="271"/>
      <c r="BA2351" s="85"/>
      <c r="BB2351" s="85"/>
      <c r="BC2351" s="85"/>
      <c r="BD2351" s="85"/>
      <c r="BE2351" s="85"/>
      <c r="BF2351" s="85"/>
      <c r="BG2351" s="85"/>
      <c r="BH2351" s="85"/>
      <c r="BI2351" s="85"/>
      <c r="BJ2351" s="85"/>
      <c r="BK2351" s="85"/>
      <c r="BL2351" s="85"/>
      <c r="BM2351" s="85"/>
      <c r="BN2351" s="85"/>
      <c r="BO2351" s="85"/>
      <c r="BP2351" s="85"/>
      <c r="BQ2351" s="85"/>
      <c r="BR2351" s="85"/>
      <c r="BS2351" s="85"/>
      <c r="BT2351" s="75">
        <f>IF(COUNTIF($C$3:C2351, C2351)=1, 1, 0)</f>
        <v>1</v>
      </c>
      <c r="BU2351" s="396">
        <v>88885</v>
      </c>
      <c r="BV2351" s="340">
        <v>46112</v>
      </c>
      <c r="BW2351" s="85"/>
      <c r="BX2351" s="85"/>
      <c r="BY2351" s="85"/>
      <c r="BZ2351" s="87">
        <f t="shared" si="725"/>
        <v>12</v>
      </c>
      <c r="CA2351" s="85"/>
      <c r="CB2351" s="88">
        <f t="shared" si="726"/>
        <v>14</v>
      </c>
      <c r="CC2351" s="89"/>
      <c r="CE2351" s="87">
        <f t="shared" si="714"/>
        <v>3</v>
      </c>
      <c r="CF2351" s="397">
        <v>18374300</v>
      </c>
      <c r="CG2351" s="85"/>
      <c r="CH2351" s="397">
        <v>18374300</v>
      </c>
      <c r="CI2351" s="85">
        <v>26249</v>
      </c>
      <c r="CJ2351" s="87">
        <f t="shared" si="715"/>
        <v>3</v>
      </c>
      <c r="CK2351" s="87">
        <f t="shared" si="716"/>
        <v>13</v>
      </c>
      <c r="CL2351" s="22" t="s">
        <v>121</v>
      </c>
      <c r="CM2351" s="22" t="str">
        <f t="shared" si="718"/>
        <v>1C26TAA^88885</v>
      </c>
    </row>
    <row r="2352" spans="1:91" x14ac:dyDescent="0.25">
      <c r="A2352" s="75">
        <f t="shared" si="717"/>
        <v>2350</v>
      </c>
      <c r="B2352" s="265" t="s">
        <v>102</v>
      </c>
      <c r="C2352" s="270">
        <v>235600192072</v>
      </c>
      <c r="D2352" s="265">
        <v>145754093</v>
      </c>
      <c r="E2352" s="241"/>
      <c r="F2352" s="231">
        <v>46097</v>
      </c>
      <c r="G2352" s="265" t="s">
        <v>612</v>
      </c>
      <c r="H2352" s="265" t="s">
        <v>2213</v>
      </c>
      <c r="I2352" s="265" t="s">
        <v>105</v>
      </c>
      <c r="J2352" s="265" t="s">
        <v>518</v>
      </c>
      <c r="K2352" s="265" t="s">
        <v>242</v>
      </c>
      <c r="L2352" s="231">
        <v>46125</v>
      </c>
      <c r="M2352" s="265">
        <v>40</v>
      </c>
      <c r="N2352" s="85" t="s">
        <v>8224</v>
      </c>
      <c r="O2352" s="85" t="s">
        <v>8225</v>
      </c>
      <c r="P2352" s="85">
        <v>2830050600</v>
      </c>
      <c r="Q2352" s="231">
        <v>46104</v>
      </c>
      <c r="R2352" s="241">
        <v>1209396005</v>
      </c>
      <c r="S2352" s="241">
        <v>224355598</v>
      </c>
      <c r="T2352" s="231">
        <v>46104</v>
      </c>
      <c r="U2352" s="261">
        <v>16834.518</v>
      </c>
      <c r="V2352" s="261">
        <v>16388.34</v>
      </c>
      <c r="W2352" s="241">
        <v>19</v>
      </c>
      <c r="X2352" s="241">
        <v>0</v>
      </c>
      <c r="Y2352" s="270">
        <v>235600243075</v>
      </c>
      <c r="Z2352" s="241" t="s">
        <v>128</v>
      </c>
      <c r="AA2352" s="85" t="s">
        <v>280</v>
      </c>
      <c r="AB2352" s="265" t="s">
        <v>7896</v>
      </c>
      <c r="AC2352" s="270">
        <v>235600192072</v>
      </c>
      <c r="AD2352" s="75" t="s">
        <v>113</v>
      </c>
      <c r="AE2352" s="231">
        <v>46112</v>
      </c>
      <c r="AF2352" s="375">
        <v>46110.041666666664</v>
      </c>
      <c r="AG2352" s="375">
        <v>46108.5</v>
      </c>
      <c r="AH2352" s="375">
        <v>46108.5</v>
      </c>
      <c r="AI2352" s="74">
        <v>46110</v>
      </c>
      <c r="AJ2352" s="74">
        <v>46111</v>
      </c>
      <c r="AK2352" s="74">
        <v>46111</v>
      </c>
      <c r="AL2352" s="74">
        <v>46119</v>
      </c>
      <c r="AM2352" s="74">
        <v>46121</v>
      </c>
      <c r="AN2352" s="74">
        <v>46122</v>
      </c>
      <c r="AO2352" s="81">
        <f t="shared" si="719"/>
        <v>46107.5</v>
      </c>
      <c r="AP2352" s="81">
        <f t="shared" si="720"/>
        <v>46108.5</v>
      </c>
      <c r="AQ2352" s="81">
        <f t="shared" si="721"/>
        <v>46108.5</v>
      </c>
      <c r="AR2352" s="81">
        <f t="shared" si="722"/>
        <v>46112</v>
      </c>
      <c r="AS2352" s="81">
        <f t="shared" si="723"/>
        <v>46114</v>
      </c>
      <c r="AT2352" s="81">
        <f t="shared" si="724"/>
        <v>46112</v>
      </c>
      <c r="AU2352" s="82" t="s">
        <v>6202</v>
      </c>
      <c r="AV2352" s="297">
        <v>46104</v>
      </c>
      <c r="AW2352" s="85" t="s">
        <v>8226</v>
      </c>
      <c r="AX2352" s="85" t="s">
        <v>8227</v>
      </c>
      <c r="AY2352" s="85"/>
      <c r="AZ2352" s="271"/>
      <c r="BA2352" s="85"/>
      <c r="BB2352" s="85"/>
      <c r="BC2352" s="85"/>
      <c r="BD2352" s="85"/>
      <c r="BE2352" s="85"/>
      <c r="BF2352" s="85"/>
      <c r="BG2352" s="85"/>
      <c r="BH2352" s="85"/>
      <c r="BI2352" s="85"/>
      <c r="BJ2352" s="85"/>
      <c r="BK2352" s="85"/>
      <c r="BL2352" s="85"/>
      <c r="BM2352" s="85"/>
      <c r="BN2352" s="85"/>
      <c r="BO2352" s="85"/>
      <c r="BP2352" s="85"/>
      <c r="BQ2352" s="85"/>
      <c r="BR2352" s="85"/>
      <c r="BS2352" s="85"/>
      <c r="BT2352" s="75">
        <f>IF(COUNTIF($C$3:C2352, C2352)=1, 1, 0)</f>
        <v>0</v>
      </c>
      <c r="BU2352" s="396">
        <v>88885</v>
      </c>
      <c r="BV2352" s="340">
        <v>46112</v>
      </c>
      <c r="BW2352" s="85"/>
      <c r="BX2352" s="85"/>
      <c r="BY2352" s="85"/>
      <c r="BZ2352" s="87">
        <f t="shared" si="725"/>
        <v>12</v>
      </c>
      <c r="CA2352" s="85"/>
      <c r="CB2352" s="88">
        <f t="shared" si="726"/>
        <v>14</v>
      </c>
      <c r="CC2352" s="89"/>
      <c r="CE2352" s="87">
        <f t="shared" si="714"/>
        <v>3</v>
      </c>
      <c r="CF2352" s="397">
        <v>18374300</v>
      </c>
      <c r="CG2352" s="85"/>
      <c r="CH2352" s="397">
        <v>18374300</v>
      </c>
      <c r="CI2352" s="85">
        <v>26249</v>
      </c>
      <c r="CJ2352" s="87">
        <f t="shared" si="715"/>
        <v>3</v>
      </c>
      <c r="CK2352" s="87">
        <f t="shared" si="716"/>
        <v>13</v>
      </c>
      <c r="CL2352" s="22" t="s">
        <v>121</v>
      </c>
      <c r="CM2352" s="22" t="str">
        <f t="shared" si="718"/>
        <v>1C26TAA^88885</v>
      </c>
    </row>
    <row r="2353" spans="1:91" x14ac:dyDescent="0.25">
      <c r="A2353" s="75">
        <f t="shared" si="717"/>
        <v>2351</v>
      </c>
      <c r="B2353" s="265" t="s">
        <v>102</v>
      </c>
      <c r="C2353" s="270">
        <v>235600192072</v>
      </c>
      <c r="D2353" s="265">
        <v>145754132</v>
      </c>
      <c r="E2353" s="241"/>
      <c r="F2353" s="231">
        <v>46097</v>
      </c>
      <c r="G2353" s="265" t="s">
        <v>612</v>
      </c>
      <c r="H2353" s="265" t="s">
        <v>2213</v>
      </c>
      <c r="I2353" s="265" t="s">
        <v>105</v>
      </c>
      <c r="J2353" s="265" t="s">
        <v>518</v>
      </c>
      <c r="K2353" s="265" t="s">
        <v>242</v>
      </c>
      <c r="L2353" s="231">
        <v>46125</v>
      </c>
      <c r="M2353" s="265">
        <v>40</v>
      </c>
      <c r="N2353" s="85" t="s">
        <v>8228</v>
      </c>
      <c r="O2353" s="85" t="s">
        <v>8229</v>
      </c>
      <c r="P2353" s="85">
        <v>2830050598</v>
      </c>
      <c r="Q2353" s="231">
        <v>46104</v>
      </c>
      <c r="R2353" s="241">
        <v>1209396001</v>
      </c>
      <c r="S2353" s="241">
        <v>224355603</v>
      </c>
      <c r="T2353" s="231">
        <v>46104</v>
      </c>
      <c r="U2353" s="261">
        <v>18394.357</v>
      </c>
      <c r="V2353" s="261">
        <v>17906.849999999999</v>
      </c>
      <c r="W2353" s="241">
        <v>20</v>
      </c>
      <c r="X2353" s="241">
        <v>0</v>
      </c>
      <c r="Y2353" s="270">
        <v>235600414180</v>
      </c>
      <c r="Z2353" s="241" t="s">
        <v>128</v>
      </c>
      <c r="AA2353" s="85" t="s">
        <v>280</v>
      </c>
      <c r="AB2353" s="265" t="s">
        <v>7896</v>
      </c>
      <c r="AC2353" s="270">
        <v>235600192072</v>
      </c>
      <c r="AD2353" s="75" t="s">
        <v>113</v>
      </c>
      <c r="AE2353" s="231">
        <v>46112</v>
      </c>
      <c r="AF2353" s="375">
        <v>46110.041666666664</v>
      </c>
      <c r="AG2353" s="375">
        <v>46108.5</v>
      </c>
      <c r="AH2353" s="375">
        <v>46108.5</v>
      </c>
      <c r="AI2353" s="74">
        <v>46110</v>
      </c>
      <c r="AJ2353" s="74">
        <v>46111</v>
      </c>
      <c r="AK2353" s="74">
        <v>46111</v>
      </c>
      <c r="AL2353" s="74">
        <v>46119</v>
      </c>
      <c r="AM2353" s="74">
        <v>46121</v>
      </c>
      <c r="AN2353" s="74">
        <v>46122</v>
      </c>
      <c r="AO2353" s="81">
        <f t="shared" si="719"/>
        <v>46107.5</v>
      </c>
      <c r="AP2353" s="81">
        <f t="shared" si="720"/>
        <v>46108.5</v>
      </c>
      <c r="AQ2353" s="81">
        <f t="shared" si="721"/>
        <v>46108.5</v>
      </c>
      <c r="AR2353" s="81">
        <f t="shared" si="722"/>
        <v>46112</v>
      </c>
      <c r="AS2353" s="81">
        <f t="shared" si="723"/>
        <v>46114</v>
      </c>
      <c r="AT2353" s="81">
        <f t="shared" si="724"/>
        <v>46112</v>
      </c>
      <c r="AU2353" s="82" t="s">
        <v>6202</v>
      </c>
      <c r="AV2353" s="297">
        <v>46104</v>
      </c>
      <c r="AW2353" s="85" t="s">
        <v>8230</v>
      </c>
      <c r="AX2353" s="85" t="s">
        <v>8231</v>
      </c>
      <c r="AY2353" s="85"/>
      <c r="AZ2353" s="271"/>
      <c r="BA2353" s="85"/>
      <c r="BB2353" s="85"/>
      <c r="BC2353" s="85"/>
      <c r="BD2353" s="85"/>
      <c r="BE2353" s="85"/>
      <c r="BF2353" s="85"/>
      <c r="BG2353" s="85"/>
      <c r="BH2353" s="85"/>
      <c r="BI2353" s="85"/>
      <c r="BJ2353" s="85"/>
      <c r="BK2353" s="85"/>
      <c r="BL2353" s="85"/>
      <c r="BM2353" s="85"/>
      <c r="BN2353" s="85"/>
      <c r="BO2353" s="85"/>
      <c r="BP2353" s="85"/>
      <c r="BQ2353" s="85"/>
      <c r="BR2353" s="85"/>
      <c r="BS2353" s="85"/>
      <c r="BT2353" s="75">
        <f>IF(COUNTIF($C$3:C2353, C2353)=1, 1, 0)</f>
        <v>0</v>
      </c>
      <c r="BU2353" s="396">
        <v>88885</v>
      </c>
      <c r="BV2353" s="340">
        <v>46112</v>
      </c>
      <c r="BW2353" s="85"/>
      <c r="BX2353" s="85"/>
      <c r="BY2353" s="85"/>
      <c r="BZ2353" s="87">
        <f t="shared" si="725"/>
        <v>12</v>
      </c>
      <c r="CA2353" s="85"/>
      <c r="CB2353" s="88">
        <f t="shared" si="726"/>
        <v>14</v>
      </c>
      <c r="CC2353" s="89"/>
      <c r="CE2353" s="87">
        <f t="shared" si="714"/>
        <v>3</v>
      </c>
      <c r="CF2353" s="397">
        <v>18374300</v>
      </c>
      <c r="CG2353" s="85"/>
      <c r="CH2353" s="397">
        <v>18374300</v>
      </c>
      <c r="CI2353" s="85">
        <v>26249</v>
      </c>
      <c r="CJ2353" s="87">
        <f t="shared" si="715"/>
        <v>3</v>
      </c>
      <c r="CK2353" s="87">
        <f t="shared" si="716"/>
        <v>13</v>
      </c>
      <c r="CL2353" s="22" t="s">
        <v>121</v>
      </c>
      <c r="CM2353" s="22" t="str">
        <f t="shared" si="718"/>
        <v>1C26TAA^88885</v>
      </c>
    </row>
    <row r="2354" spans="1:91" x14ac:dyDescent="0.25">
      <c r="A2354" s="75">
        <f t="shared" si="717"/>
        <v>2352</v>
      </c>
      <c r="B2354" s="265" t="s">
        <v>102</v>
      </c>
      <c r="C2354" s="270">
        <v>235600192072</v>
      </c>
      <c r="D2354" s="265">
        <v>145754136</v>
      </c>
      <c r="E2354" s="241"/>
      <c r="F2354" s="231">
        <v>46097</v>
      </c>
      <c r="G2354" s="265" t="s">
        <v>612</v>
      </c>
      <c r="H2354" s="265" t="s">
        <v>2213</v>
      </c>
      <c r="I2354" s="265" t="s">
        <v>105</v>
      </c>
      <c r="J2354" s="265" t="s">
        <v>518</v>
      </c>
      <c r="K2354" s="265" t="s">
        <v>242</v>
      </c>
      <c r="L2354" s="231">
        <v>46125</v>
      </c>
      <c r="M2354" s="265">
        <v>40</v>
      </c>
      <c r="N2354" s="85" t="s">
        <v>8232</v>
      </c>
      <c r="O2354" s="85" t="s">
        <v>8233</v>
      </c>
      <c r="P2354" s="85">
        <v>2830050599</v>
      </c>
      <c r="Q2354" s="231">
        <v>46104</v>
      </c>
      <c r="R2354" s="241">
        <v>1209396002</v>
      </c>
      <c r="S2354" s="241">
        <v>224355608</v>
      </c>
      <c r="T2354" s="231">
        <v>46104</v>
      </c>
      <c r="U2354" s="261">
        <v>17417.366000000002</v>
      </c>
      <c r="V2354" s="261">
        <v>16955.739000000001</v>
      </c>
      <c r="W2354" s="241">
        <v>19</v>
      </c>
      <c r="X2354" s="241">
        <v>0</v>
      </c>
      <c r="Y2354" s="270">
        <v>235600414198</v>
      </c>
      <c r="Z2354" s="241" t="s">
        <v>128</v>
      </c>
      <c r="AA2354" s="85" t="s">
        <v>280</v>
      </c>
      <c r="AB2354" s="265" t="s">
        <v>7896</v>
      </c>
      <c r="AC2354" s="270">
        <v>235600192072</v>
      </c>
      <c r="AD2354" s="75" t="s">
        <v>113</v>
      </c>
      <c r="AE2354" s="231">
        <v>46112</v>
      </c>
      <c r="AF2354" s="375">
        <v>46110.041666666664</v>
      </c>
      <c r="AG2354" s="375">
        <v>46108.5</v>
      </c>
      <c r="AH2354" s="375">
        <v>46108.5</v>
      </c>
      <c r="AI2354" s="74">
        <v>46110</v>
      </c>
      <c r="AJ2354" s="74">
        <v>46111</v>
      </c>
      <c r="AK2354" s="74">
        <v>46111</v>
      </c>
      <c r="AL2354" s="74">
        <v>46119</v>
      </c>
      <c r="AM2354" s="74">
        <v>46121</v>
      </c>
      <c r="AN2354" s="74">
        <v>46122</v>
      </c>
      <c r="AO2354" s="81">
        <f t="shared" si="719"/>
        <v>46107.5</v>
      </c>
      <c r="AP2354" s="81">
        <f t="shared" si="720"/>
        <v>46108.5</v>
      </c>
      <c r="AQ2354" s="81">
        <f t="shared" si="721"/>
        <v>46108.5</v>
      </c>
      <c r="AR2354" s="81">
        <f t="shared" si="722"/>
        <v>46112</v>
      </c>
      <c r="AS2354" s="81">
        <f t="shared" si="723"/>
        <v>46114</v>
      </c>
      <c r="AT2354" s="81">
        <f t="shared" si="724"/>
        <v>46112</v>
      </c>
      <c r="AU2354" s="82" t="s">
        <v>6202</v>
      </c>
      <c r="AV2354" s="297">
        <v>46104</v>
      </c>
      <c r="AW2354" s="85" t="s">
        <v>8234</v>
      </c>
      <c r="AX2354" s="85" t="s">
        <v>8235</v>
      </c>
      <c r="AY2354" s="85"/>
      <c r="AZ2354" s="271"/>
      <c r="BA2354" s="85"/>
      <c r="BB2354" s="85"/>
      <c r="BC2354" s="85"/>
      <c r="BD2354" s="85"/>
      <c r="BE2354" s="85"/>
      <c r="BF2354" s="85"/>
      <c r="BG2354" s="85"/>
      <c r="BH2354" s="85"/>
      <c r="BI2354" s="85"/>
      <c r="BJ2354" s="85"/>
      <c r="BK2354" s="85"/>
      <c r="BL2354" s="85"/>
      <c r="BM2354" s="85"/>
      <c r="BN2354" s="85"/>
      <c r="BO2354" s="85"/>
      <c r="BP2354" s="85"/>
      <c r="BQ2354" s="85"/>
      <c r="BR2354" s="85"/>
      <c r="BS2354" s="85"/>
      <c r="BT2354" s="75">
        <f>IF(COUNTIF($C$3:C2354, C2354)=1, 1, 0)</f>
        <v>0</v>
      </c>
      <c r="BU2354" s="556">
        <v>88885</v>
      </c>
      <c r="BV2354" s="343">
        <v>46112</v>
      </c>
      <c r="BW2354" s="85"/>
      <c r="BX2354" s="85"/>
      <c r="BY2354" s="85"/>
      <c r="BZ2354" s="87">
        <f t="shared" si="725"/>
        <v>12</v>
      </c>
      <c r="CA2354" s="168"/>
      <c r="CB2354" s="88">
        <f t="shared" si="726"/>
        <v>14</v>
      </c>
      <c r="CC2354" s="89"/>
      <c r="CE2354" s="87">
        <f t="shared" si="714"/>
        <v>3</v>
      </c>
      <c r="CF2354" s="397">
        <v>18374300</v>
      </c>
      <c r="CG2354" s="85"/>
      <c r="CH2354" s="397">
        <v>18374300</v>
      </c>
      <c r="CI2354" s="85">
        <v>26249</v>
      </c>
      <c r="CJ2354" s="87">
        <f t="shared" si="715"/>
        <v>3</v>
      </c>
      <c r="CK2354" s="87">
        <f t="shared" si="716"/>
        <v>13</v>
      </c>
      <c r="CL2354" s="22" t="s">
        <v>121</v>
      </c>
      <c r="CM2354" s="22" t="str">
        <f t="shared" si="718"/>
        <v>1C26TAA^88885</v>
      </c>
    </row>
    <row r="2355" spans="1:91" ht="14.45" customHeight="1" x14ac:dyDescent="0.25">
      <c r="A2355" s="75">
        <f t="shared" si="717"/>
        <v>2353</v>
      </c>
      <c r="B2355" s="265" t="s">
        <v>102</v>
      </c>
      <c r="C2355" s="270">
        <v>267233088</v>
      </c>
      <c r="D2355" s="265">
        <v>145772355</v>
      </c>
      <c r="E2355" s="241"/>
      <c r="F2355" s="231">
        <v>46100</v>
      </c>
      <c r="G2355" s="265" t="s">
        <v>612</v>
      </c>
      <c r="H2355" s="265" t="s">
        <v>2213</v>
      </c>
      <c r="I2355" s="265" t="s">
        <v>105</v>
      </c>
      <c r="J2355" s="265" t="s">
        <v>518</v>
      </c>
      <c r="K2355" s="265" t="s">
        <v>242</v>
      </c>
      <c r="L2355" s="231">
        <v>46127</v>
      </c>
      <c r="M2355" s="265">
        <v>40</v>
      </c>
      <c r="N2355" s="85" t="s">
        <v>8236</v>
      </c>
      <c r="O2355" s="85" t="s">
        <v>8237</v>
      </c>
      <c r="P2355" s="85">
        <v>2830050735</v>
      </c>
      <c r="Q2355" s="231">
        <v>46107</v>
      </c>
      <c r="R2355" s="241">
        <v>1209396933</v>
      </c>
      <c r="S2355" s="241">
        <v>224371822</v>
      </c>
      <c r="T2355" s="231">
        <v>46107</v>
      </c>
      <c r="U2355" s="261">
        <v>16481.126</v>
      </c>
      <c r="V2355" s="261">
        <v>16044.316000000001</v>
      </c>
      <c r="W2355" s="241">
        <v>19</v>
      </c>
      <c r="X2355" s="241">
        <v>0</v>
      </c>
      <c r="Y2355" s="270">
        <v>267233594</v>
      </c>
      <c r="Z2355" s="241" t="s">
        <v>110</v>
      </c>
      <c r="AA2355" s="85" t="s">
        <v>535</v>
      </c>
      <c r="AB2355" s="265" t="s">
        <v>6695</v>
      </c>
      <c r="AC2355" s="270">
        <v>267233088</v>
      </c>
      <c r="AD2355" s="75" t="s">
        <v>113</v>
      </c>
      <c r="AE2355" s="74">
        <v>46111</v>
      </c>
      <c r="AF2355" s="375">
        <v>46110.333333333336</v>
      </c>
      <c r="AG2355" s="375">
        <v>46109.333333333336</v>
      </c>
      <c r="AH2355" s="375">
        <v>46110.25</v>
      </c>
      <c r="AI2355" s="74">
        <v>46111</v>
      </c>
      <c r="AJ2355" s="74"/>
      <c r="AK2355" s="74">
        <v>46111</v>
      </c>
      <c r="AL2355" s="74">
        <v>46121</v>
      </c>
      <c r="AM2355" s="74">
        <v>46126</v>
      </c>
      <c r="AN2355" s="74">
        <v>46127</v>
      </c>
      <c r="AO2355" s="81">
        <f t="shared" si="719"/>
        <v>46108.333333333336</v>
      </c>
      <c r="AP2355" s="81">
        <f t="shared" si="720"/>
        <v>46109.333333333336</v>
      </c>
      <c r="AQ2355" s="81">
        <f t="shared" si="721"/>
        <v>46109.333333333336</v>
      </c>
      <c r="AR2355" s="81">
        <f t="shared" si="722"/>
        <v>46112</v>
      </c>
      <c r="AS2355" s="81">
        <f t="shared" si="723"/>
        <v>46113</v>
      </c>
      <c r="AT2355" s="81">
        <f t="shared" si="724"/>
        <v>46112</v>
      </c>
      <c r="AU2355" s="82" t="s">
        <v>6241</v>
      </c>
      <c r="AV2355" s="290">
        <v>46107</v>
      </c>
      <c r="AW2355" s="85" t="s">
        <v>8238</v>
      </c>
      <c r="AX2355" s="85" t="s">
        <v>8239</v>
      </c>
      <c r="AY2355" s="85"/>
      <c r="AZ2355" s="271"/>
      <c r="BA2355" s="85"/>
      <c r="BB2355" s="85"/>
      <c r="BC2355" s="85"/>
      <c r="BD2355" s="85"/>
      <c r="BE2355" s="85"/>
      <c r="BF2355" s="85"/>
      <c r="BG2355" s="85"/>
      <c r="BH2355" s="85"/>
      <c r="BI2355" s="85"/>
      <c r="BJ2355" s="85"/>
      <c r="BK2355" s="85"/>
      <c r="BL2355" s="85"/>
      <c r="BM2355" s="85"/>
      <c r="BN2355" s="85"/>
      <c r="BO2355" s="85"/>
      <c r="BP2355" s="85"/>
      <c r="BQ2355" s="85"/>
      <c r="BR2355" s="85"/>
      <c r="BS2355" s="85"/>
      <c r="BT2355" s="69">
        <f>IF(COUNTIF($C$3:C2355, C2355)=1, 1, 0)</f>
        <v>0</v>
      </c>
      <c r="BU2355" s="398">
        <v>155488</v>
      </c>
      <c r="BV2355" s="340">
        <v>46132</v>
      </c>
      <c r="BW2355" s="339"/>
      <c r="BX2355" s="85"/>
      <c r="BY2355" s="85"/>
      <c r="BZ2355" s="87">
        <f t="shared" si="725"/>
        <v>12</v>
      </c>
      <c r="CA2355" s="85" t="s">
        <v>8166</v>
      </c>
      <c r="CB2355" s="565">
        <f t="shared" si="726"/>
        <v>17</v>
      </c>
      <c r="CC2355" s="89"/>
      <c r="CE2355" s="87">
        <f t="shared" si="714"/>
        <v>3</v>
      </c>
      <c r="CF2355" s="397">
        <v>16337529</v>
      </c>
      <c r="CG2355" s="397">
        <v>3048246</v>
      </c>
      <c r="CH2355" s="397">
        <v>19385775</v>
      </c>
      <c r="CI2355" s="397">
        <v>26739</v>
      </c>
      <c r="CJ2355" s="87">
        <f t="shared" si="715"/>
        <v>3</v>
      </c>
      <c r="CK2355" s="87">
        <f t="shared" si="716"/>
        <v>13</v>
      </c>
      <c r="CL2355" s="22" t="s">
        <v>6243</v>
      </c>
      <c r="CM2355" s="22" t="str">
        <f t="shared" si="718"/>
        <v>1C26TML^155488</v>
      </c>
    </row>
    <row r="2356" spans="1:91" ht="14.45" customHeight="1" x14ac:dyDescent="0.25">
      <c r="A2356" s="75">
        <f t="shared" si="717"/>
        <v>2354</v>
      </c>
      <c r="B2356" s="265" t="s">
        <v>102</v>
      </c>
      <c r="C2356" s="270">
        <v>267233661</v>
      </c>
      <c r="D2356" s="265">
        <v>145772357</v>
      </c>
      <c r="E2356" s="241"/>
      <c r="F2356" s="231">
        <v>46100</v>
      </c>
      <c r="G2356" s="265" t="s">
        <v>612</v>
      </c>
      <c r="H2356" s="265" t="s">
        <v>2213</v>
      </c>
      <c r="I2356" s="265" t="s">
        <v>105</v>
      </c>
      <c r="J2356" s="265" t="s">
        <v>518</v>
      </c>
      <c r="K2356" s="265" t="s">
        <v>242</v>
      </c>
      <c r="L2356" s="231">
        <v>46127</v>
      </c>
      <c r="M2356" s="265">
        <v>40</v>
      </c>
      <c r="N2356" s="85" t="s">
        <v>8240</v>
      </c>
      <c r="O2356" s="85" t="s">
        <v>8241</v>
      </c>
      <c r="P2356" s="85">
        <v>2830050733</v>
      </c>
      <c r="Q2356" s="231">
        <v>46107</v>
      </c>
      <c r="R2356" s="241">
        <v>1209396930</v>
      </c>
      <c r="S2356" s="241">
        <v>224371825</v>
      </c>
      <c r="T2356" s="231">
        <v>46107</v>
      </c>
      <c r="U2356" s="261">
        <v>16496.153999999999</v>
      </c>
      <c r="V2356" s="261">
        <v>16058.941999999999</v>
      </c>
      <c r="W2356" s="241">
        <v>19</v>
      </c>
      <c r="X2356" s="241">
        <v>0</v>
      </c>
      <c r="Y2356" s="270">
        <v>267233661</v>
      </c>
      <c r="Z2356" s="241" t="s">
        <v>110</v>
      </c>
      <c r="AA2356" s="85" t="s">
        <v>535</v>
      </c>
      <c r="AB2356" s="265" t="s">
        <v>6695</v>
      </c>
      <c r="AC2356" s="270">
        <v>267233661</v>
      </c>
      <c r="AD2356" s="75" t="s">
        <v>113</v>
      </c>
      <c r="AE2356" s="74">
        <v>46111</v>
      </c>
      <c r="AF2356" s="375">
        <v>46110.333333333336</v>
      </c>
      <c r="AG2356" s="375">
        <v>46109.333333333336</v>
      </c>
      <c r="AH2356" s="375">
        <v>46110.25</v>
      </c>
      <c r="AI2356" s="74">
        <v>46111</v>
      </c>
      <c r="AJ2356" s="74"/>
      <c r="AK2356" s="74">
        <v>46111</v>
      </c>
      <c r="AL2356" s="74">
        <v>46121</v>
      </c>
      <c r="AM2356" s="74">
        <v>46124</v>
      </c>
      <c r="AN2356" s="74">
        <v>46126</v>
      </c>
      <c r="AO2356" s="81">
        <f t="shared" si="719"/>
        <v>46108.333333333336</v>
      </c>
      <c r="AP2356" s="81">
        <f t="shared" si="720"/>
        <v>46109.333333333336</v>
      </c>
      <c r="AQ2356" s="81">
        <f t="shared" si="721"/>
        <v>46109.333333333336</v>
      </c>
      <c r="AR2356" s="81">
        <f t="shared" si="722"/>
        <v>46112</v>
      </c>
      <c r="AS2356" s="81">
        <f t="shared" si="723"/>
        <v>46113</v>
      </c>
      <c r="AT2356" s="81">
        <f t="shared" si="724"/>
        <v>46112</v>
      </c>
      <c r="AU2356" s="82" t="s">
        <v>6241</v>
      </c>
      <c r="AV2356" s="297">
        <v>46107</v>
      </c>
      <c r="AW2356" s="85" t="s">
        <v>8242</v>
      </c>
      <c r="AX2356" s="85" t="s">
        <v>8243</v>
      </c>
      <c r="AY2356" s="85"/>
      <c r="AZ2356" s="271"/>
      <c r="BA2356" s="85"/>
      <c r="BB2356" s="85"/>
      <c r="BC2356" s="85"/>
      <c r="BD2356" s="85"/>
      <c r="BE2356" s="85"/>
      <c r="BF2356" s="85"/>
      <c r="BG2356" s="85"/>
      <c r="BH2356" s="85"/>
      <c r="BI2356" s="85"/>
      <c r="BJ2356" s="85"/>
      <c r="BK2356" s="85"/>
      <c r="BL2356" s="85"/>
      <c r="BM2356" s="85"/>
      <c r="BN2356" s="85"/>
      <c r="BO2356" s="85"/>
      <c r="BP2356" s="85"/>
      <c r="BQ2356" s="85"/>
      <c r="BR2356" s="85"/>
      <c r="BS2356" s="85"/>
      <c r="BT2356" s="69">
        <f>IF(COUNTIF($C$3:C2356, C2356)=1, 1, 0)</f>
        <v>1</v>
      </c>
      <c r="BU2356" s="398">
        <v>155466</v>
      </c>
      <c r="BV2356" s="340">
        <v>46132</v>
      </c>
      <c r="BW2356" s="339"/>
      <c r="BX2356" s="85"/>
      <c r="BY2356" s="85"/>
      <c r="BZ2356" s="87">
        <f t="shared" si="725"/>
        <v>12</v>
      </c>
      <c r="CA2356" s="85" t="s">
        <v>8166</v>
      </c>
      <c r="CB2356" s="565">
        <f t="shared" si="726"/>
        <v>17</v>
      </c>
      <c r="CC2356" s="89"/>
      <c r="CE2356" s="87">
        <f t="shared" si="714"/>
        <v>3</v>
      </c>
      <c r="CF2356" s="397">
        <v>16337529</v>
      </c>
      <c r="CG2356" s="397">
        <v>3048246</v>
      </c>
      <c r="CH2356" s="397">
        <f>SUM(CF2356:CG2356)</f>
        <v>19385775</v>
      </c>
      <c r="CI2356" s="85">
        <v>26739</v>
      </c>
      <c r="CJ2356" s="87">
        <f t="shared" si="715"/>
        <v>3</v>
      </c>
      <c r="CK2356" s="87">
        <f t="shared" si="716"/>
        <v>13</v>
      </c>
      <c r="CL2356" s="22" t="s">
        <v>6243</v>
      </c>
      <c r="CM2356" s="22" t="str">
        <f t="shared" si="718"/>
        <v>1C26TML^155466</v>
      </c>
    </row>
    <row r="2357" spans="1:91" ht="14.45" customHeight="1" x14ac:dyDescent="0.25">
      <c r="A2357" s="75">
        <f t="shared" si="717"/>
        <v>2355</v>
      </c>
      <c r="B2357" s="265" t="s">
        <v>102</v>
      </c>
      <c r="C2357" s="270">
        <v>267233661</v>
      </c>
      <c r="D2357" s="265">
        <v>145772362</v>
      </c>
      <c r="E2357" s="241"/>
      <c r="F2357" s="231">
        <v>46100</v>
      </c>
      <c r="G2357" s="265" t="s">
        <v>612</v>
      </c>
      <c r="H2357" s="265" t="s">
        <v>2213</v>
      </c>
      <c r="I2357" s="265" t="s">
        <v>105</v>
      </c>
      <c r="J2357" s="265" t="s">
        <v>518</v>
      </c>
      <c r="K2357" s="265" t="s">
        <v>242</v>
      </c>
      <c r="L2357" s="231">
        <v>46127</v>
      </c>
      <c r="M2357" s="265">
        <v>40</v>
      </c>
      <c r="N2357" s="85" t="s">
        <v>8244</v>
      </c>
      <c r="O2357" s="85" t="s">
        <v>8245</v>
      </c>
      <c r="P2357" s="85">
        <v>2830050741</v>
      </c>
      <c r="Q2357" s="231">
        <v>46107</v>
      </c>
      <c r="R2357" s="241">
        <v>1209397003</v>
      </c>
      <c r="S2357" s="241">
        <v>224371828</v>
      </c>
      <c r="T2357" s="231">
        <v>46107</v>
      </c>
      <c r="U2357" s="261">
        <v>16315.65</v>
      </c>
      <c r="V2357" s="261">
        <v>15883.216</v>
      </c>
      <c r="W2357" s="241">
        <v>18</v>
      </c>
      <c r="X2357" s="241">
        <v>0</v>
      </c>
      <c r="Y2357" s="270">
        <v>267234083</v>
      </c>
      <c r="Z2357" s="241" t="s">
        <v>110</v>
      </c>
      <c r="AA2357" s="85" t="s">
        <v>535</v>
      </c>
      <c r="AB2357" s="265" t="s">
        <v>6695</v>
      </c>
      <c r="AC2357" s="270">
        <v>267233661</v>
      </c>
      <c r="AD2357" s="75" t="s">
        <v>113</v>
      </c>
      <c r="AE2357" s="74">
        <v>46111</v>
      </c>
      <c r="AF2357" s="375">
        <v>46110.333333333336</v>
      </c>
      <c r="AG2357" s="375">
        <v>46109.333333333336</v>
      </c>
      <c r="AH2357" s="375">
        <v>46110.25</v>
      </c>
      <c r="AI2357" s="74">
        <v>46111</v>
      </c>
      <c r="AJ2357" s="74"/>
      <c r="AK2357" s="74">
        <v>46111</v>
      </c>
      <c r="AL2357" s="74">
        <v>46121</v>
      </c>
      <c r="AM2357" s="74">
        <v>46124</v>
      </c>
      <c r="AN2357" s="74">
        <v>46126</v>
      </c>
      <c r="AO2357" s="81">
        <f t="shared" si="719"/>
        <v>46108.333333333336</v>
      </c>
      <c r="AP2357" s="81">
        <f t="shared" si="720"/>
        <v>46109.333333333336</v>
      </c>
      <c r="AQ2357" s="81">
        <f t="shared" si="721"/>
        <v>46109.333333333336</v>
      </c>
      <c r="AR2357" s="81">
        <f t="shared" si="722"/>
        <v>46112</v>
      </c>
      <c r="AS2357" s="81">
        <f t="shared" si="723"/>
        <v>46113</v>
      </c>
      <c r="AT2357" s="81">
        <f t="shared" si="724"/>
        <v>46112</v>
      </c>
      <c r="AU2357" s="82" t="s">
        <v>6241</v>
      </c>
      <c r="AV2357" s="297">
        <v>46107</v>
      </c>
      <c r="AW2357" s="85" t="s">
        <v>8246</v>
      </c>
      <c r="AX2357" s="85" t="s">
        <v>8247</v>
      </c>
      <c r="AY2357" s="85"/>
      <c r="AZ2357" s="271"/>
      <c r="BA2357" s="85"/>
      <c r="BB2357" s="85"/>
      <c r="BC2357" s="85"/>
      <c r="BD2357" s="85"/>
      <c r="BE2357" s="85"/>
      <c r="BF2357" s="85"/>
      <c r="BG2357" s="85"/>
      <c r="BH2357" s="85"/>
      <c r="BI2357" s="85"/>
      <c r="BJ2357" s="85"/>
      <c r="BK2357" s="85"/>
      <c r="BL2357" s="85"/>
      <c r="BM2357" s="85"/>
      <c r="BN2357" s="85"/>
      <c r="BO2357" s="85"/>
      <c r="BP2357" s="85"/>
      <c r="BQ2357" s="85"/>
      <c r="BR2357" s="85"/>
      <c r="BS2357" s="85"/>
      <c r="BT2357" s="69">
        <f>IF(COUNTIF($C$3:C2357, C2357)=1, 1, 0)</f>
        <v>0</v>
      </c>
      <c r="BU2357" s="398">
        <v>155466</v>
      </c>
      <c r="BV2357" s="340">
        <v>46132</v>
      </c>
      <c r="BW2357" s="339"/>
      <c r="BX2357" s="85"/>
      <c r="BY2357" s="85"/>
      <c r="BZ2357" s="87">
        <f t="shared" si="725"/>
        <v>12</v>
      </c>
      <c r="CA2357" s="85" t="s">
        <v>8166</v>
      </c>
      <c r="CB2357" s="565">
        <f t="shared" si="726"/>
        <v>17</v>
      </c>
      <c r="CC2357" s="89"/>
      <c r="CE2357" s="87">
        <f t="shared" si="714"/>
        <v>3</v>
      </c>
      <c r="CF2357" s="397">
        <v>16337529</v>
      </c>
      <c r="CG2357" s="397">
        <v>3048246</v>
      </c>
      <c r="CH2357" s="397">
        <f>SUM(CF2357:CG2357)</f>
        <v>19385775</v>
      </c>
      <c r="CI2357" s="85">
        <v>26739</v>
      </c>
      <c r="CJ2357" s="87">
        <f t="shared" si="715"/>
        <v>3</v>
      </c>
      <c r="CK2357" s="87">
        <f t="shared" si="716"/>
        <v>13</v>
      </c>
      <c r="CL2357" s="22" t="s">
        <v>6243</v>
      </c>
      <c r="CM2357" s="22" t="str">
        <f t="shared" si="718"/>
        <v>1C26TML^155466</v>
      </c>
    </row>
    <row r="2358" spans="1:91" ht="14.45" customHeight="1" x14ac:dyDescent="0.25">
      <c r="A2358" s="75">
        <f t="shared" si="717"/>
        <v>2356</v>
      </c>
      <c r="B2358" s="265" t="s">
        <v>102</v>
      </c>
      <c r="C2358" s="270">
        <v>267233661</v>
      </c>
      <c r="D2358" s="265">
        <v>145772346</v>
      </c>
      <c r="E2358" s="241"/>
      <c r="F2358" s="231">
        <v>46100</v>
      </c>
      <c r="G2358" s="265" t="s">
        <v>612</v>
      </c>
      <c r="H2358" s="265" t="s">
        <v>2213</v>
      </c>
      <c r="I2358" s="265" t="s">
        <v>105</v>
      </c>
      <c r="J2358" s="265" t="s">
        <v>518</v>
      </c>
      <c r="K2358" s="265" t="s">
        <v>242</v>
      </c>
      <c r="L2358" s="231">
        <v>46127</v>
      </c>
      <c r="M2358" s="265">
        <v>40</v>
      </c>
      <c r="N2358" s="85" t="s">
        <v>8248</v>
      </c>
      <c r="O2358" s="85" t="s">
        <v>8249</v>
      </c>
      <c r="P2358" s="85">
        <v>2830050774</v>
      </c>
      <c r="Q2358" s="231">
        <v>46107</v>
      </c>
      <c r="R2358" s="241">
        <v>1209397103</v>
      </c>
      <c r="S2358" s="241">
        <v>224371819</v>
      </c>
      <c r="T2358" s="231">
        <v>46107</v>
      </c>
      <c r="U2358" s="261">
        <v>18152.594000000001</v>
      </c>
      <c r="V2358" s="261">
        <v>17671.478999999999</v>
      </c>
      <c r="W2358" s="241">
        <v>20</v>
      </c>
      <c r="X2358" s="241">
        <v>0</v>
      </c>
      <c r="Y2358" s="270">
        <v>267234112</v>
      </c>
      <c r="Z2358" s="241" t="s">
        <v>110</v>
      </c>
      <c r="AA2358" s="85" t="s">
        <v>535</v>
      </c>
      <c r="AB2358" s="265" t="s">
        <v>6695</v>
      </c>
      <c r="AC2358" s="270">
        <v>267233661</v>
      </c>
      <c r="AD2358" s="75" t="s">
        <v>113</v>
      </c>
      <c r="AE2358" s="74">
        <v>46111</v>
      </c>
      <c r="AF2358" s="375">
        <v>46110.333333333336</v>
      </c>
      <c r="AG2358" s="375">
        <v>46109.333333333336</v>
      </c>
      <c r="AH2358" s="375">
        <v>46110.25</v>
      </c>
      <c r="AI2358" s="74">
        <v>46111</v>
      </c>
      <c r="AJ2358" s="74"/>
      <c r="AK2358" s="74">
        <v>46111</v>
      </c>
      <c r="AL2358" s="74">
        <v>46121</v>
      </c>
      <c r="AM2358" s="74">
        <v>46124</v>
      </c>
      <c r="AN2358" s="74">
        <v>46126</v>
      </c>
      <c r="AO2358" s="81">
        <f t="shared" si="719"/>
        <v>46108.333333333336</v>
      </c>
      <c r="AP2358" s="81">
        <f t="shared" si="720"/>
        <v>46109.333333333336</v>
      </c>
      <c r="AQ2358" s="81">
        <f t="shared" si="721"/>
        <v>46109.333333333336</v>
      </c>
      <c r="AR2358" s="81">
        <f t="shared" si="722"/>
        <v>46112</v>
      </c>
      <c r="AS2358" s="81">
        <f t="shared" si="723"/>
        <v>46113</v>
      </c>
      <c r="AT2358" s="81">
        <f t="shared" si="724"/>
        <v>46112</v>
      </c>
      <c r="AU2358" s="82" t="s">
        <v>6241</v>
      </c>
      <c r="AV2358" s="297">
        <v>46107</v>
      </c>
      <c r="AW2358" s="75" t="str">
        <f>_xlfn.XLOOKUP(D2358,'[1]OPS Loading report'!$E:$E,'[1]OPS Loading report'!$G:$G)</f>
        <v>SELU4080279</v>
      </c>
      <c r="AX2358" s="85" t="s">
        <v>1410</v>
      </c>
      <c r="AY2358" s="85"/>
      <c r="AZ2358" s="271"/>
      <c r="BA2358" s="85"/>
      <c r="BB2358" s="85"/>
      <c r="BC2358" s="85"/>
      <c r="BD2358" s="85"/>
      <c r="BE2358" s="85"/>
      <c r="BF2358" s="85"/>
      <c r="BG2358" s="85"/>
      <c r="BH2358" s="85"/>
      <c r="BI2358" s="85"/>
      <c r="BJ2358" s="85"/>
      <c r="BK2358" s="85"/>
      <c r="BL2358" s="85"/>
      <c r="BM2358" s="85"/>
      <c r="BN2358" s="85"/>
      <c r="BO2358" s="85"/>
      <c r="BP2358" s="85"/>
      <c r="BQ2358" s="85"/>
      <c r="BR2358" s="85"/>
      <c r="BS2358" s="85"/>
      <c r="BT2358" s="69">
        <f>IF(COUNTIF($C$3:C2358, C2358)=1, 1, 0)</f>
        <v>0</v>
      </c>
      <c r="BU2358" s="398">
        <v>155466</v>
      </c>
      <c r="BV2358" s="340">
        <v>46132</v>
      </c>
      <c r="BW2358" s="339"/>
      <c r="BX2358" s="85"/>
      <c r="BY2358" s="85"/>
      <c r="BZ2358" s="87">
        <f t="shared" si="725"/>
        <v>12</v>
      </c>
      <c r="CA2358" s="85" t="s">
        <v>8166</v>
      </c>
      <c r="CB2358" s="565">
        <f t="shared" si="726"/>
        <v>17</v>
      </c>
      <c r="CC2358" s="89"/>
      <c r="CE2358" s="87">
        <f t="shared" si="714"/>
        <v>3</v>
      </c>
      <c r="CF2358" s="397">
        <v>16337529</v>
      </c>
      <c r="CG2358" s="397">
        <v>3048246</v>
      </c>
      <c r="CH2358" s="397">
        <f>SUM(CF2358:CG2358)</f>
        <v>19385775</v>
      </c>
      <c r="CI2358" s="85">
        <v>26739</v>
      </c>
      <c r="CJ2358" s="87">
        <f t="shared" si="715"/>
        <v>3</v>
      </c>
      <c r="CK2358" s="87">
        <f t="shared" si="716"/>
        <v>13</v>
      </c>
      <c r="CL2358" s="22" t="s">
        <v>6243</v>
      </c>
      <c r="CM2358" s="22" t="str">
        <f t="shared" si="718"/>
        <v>1C26TML^155466</v>
      </c>
    </row>
    <row r="2359" spans="1:91" s="85" customFormat="1" ht="14.45" customHeight="1" x14ac:dyDescent="0.25">
      <c r="A2359" s="75"/>
      <c r="B2359" s="265" t="s">
        <v>102</v>
      </c>
      <c r="C2359" s="270">
        <v>267419313</v>
      </c>
      <c r="D2359" s="265">
        <v>145737626</v>
      </c>
      <c r="E2359" s="241"/>
      <c r="F2359" s="231">
        <v>46100</v>
      </c>
      <c r="G2359" s="265" t="s">
        <v>2891</v>
      </c>
      <c r="H2359" s="265" t="s">
        <v>2892</v>
      </c>
      <c r="I2359" s="265" t="s">
        <v>240</v>
      </c>
      <c r="J2359" s="265" t="s">
        <v>7263</v>
      </c>
      <c r="K2359" s="265" t="s">
        <v>242</v>
      </c>
      <c r="L2359" s="231">
        <v>46116</v>
      </c>
      <c r="M2359" s="265">
        <v>40</v>
      </c>
      <c r="N2359" s="85" t="s">
        <v>8250</v>
      </c>
      <c r="O2359" s="85" t="s">
        <v>8251</v>
      </c>
      <c r="P2359" s="85">
        <v>2830050493</v>
      </c>
      <c r="Q2359" s="231">
        <v>46102</v>
      </c>
      <c r="R2359" s="241">
        <v>1209395642</v>
      </c>
      <c r="S2359" s="241">
        <v>224348611</v>
      </c>
      <c r="T2359" s="231">
        <v>46102</v>
      </c>
      <c r="U2359" s="261">
        <v>14474.627</v>
      </c>
      <c r="V2359" s="261">
        <v>14147.42</v>
      </c>
      <c r="W2359" s="241">
        <v>20</v>
      </c>
      <c r="X2359" s="241">
        <v>0</v>
      </c>
      <c r="Y2359" s="270">
        <v>267419313</v>
      </c>
      <c r="Z2359" s="241" t="s">
        <v>110</v>
      </c>
      <c r="AA2359" s="85" t="s">
        <v>5369</v>
      </c>
      <c r="AB2359" s="265" t="s">
        <v>8252</v>
      </c>
      <c r="AC2359" s="270">
        <v>267419313</v>
      </c>
      <c r="AD2359" s="75" t="s">
        <v>113</v>
      </c>
      <c r="AE2359" s="231">
        <v>46108</v>
      </c>
      <c r="AF2359" s="375">
        <v>46105.5</v>
      </c>
      <c r="AG2359" s="375">
        <v>46104.416666666664</v>
      </c>
      <c r="AH2359" s="375">
        <v>46104.416666666664</v>
      </c>
      <c r="AI2359" s="74">
        <v>46106</v>
      </c>
      <c r="AJ2359" s="74"/>
      <c r="AK2359" s="74">
        <v>46108</v>
      </c>
      <c r="AL2359" s="74">
        <v>46109</v>
      </c>
      <c r="AM2359" s="74"/>
      <c r="AN2359" s="74">
        <v>46111</v>
      </c>
      <c r="AO2359" s="81">
        <f t="shared" si="719"/>
        <v>46103.416666666664</v>
      </c>
      <c r="AP2359" s="81">
        <f t="shared" si="720"/>
        <v>46104.416666666664</v>
      </c>
      <c r="AQ2359" s="81">
        <f t="shared" si="721"/>
        <v>46104.416666666664</v>
      </c>
      <c r="AR2359" s="81">
        <f t="shared" si="722"/>
        <v>46107</v>
      </c>
      <c r="AS2359" s="81">
        <f t="shared" si="723"/>
        <v>46110</v>
      </c>
      <c r="AT2359" s="81">
        <f t="shared" si="724"/>
        <v>46107</v>
      </c>
      <c r="AU2359" s="82" t="s">
        <v>6196</v>
      </c>
      <c r="AV2359" s="297">
        <v>46102</v>
      </c>
      <c r="AW2359" s="85" t="s">
        <v>8253</v>
      </c>
      <c r="AX2359" s="85" t="s">
        <v>8254</v>
      </c>
      <c r="AZ2359" s="271"/>
      <c r="BT2359" s="75">
        <f>IF(COUNTIF($C$3:C2359, C2359)=1, 1, 0)</f>
        <v>1</v>
      </c>
      <c r="BU2359">
        <v>150486</v>
      </c>
      <c r="BV2359" s="459">
        <v>46129</v>
      </c>
      <c r="BZ2359" s="87">
        <f t="shared" si="725"/>
        <v>12</v>
      </c>
      <c r="CA2359" s="176" t="s">
        <v>6699</v>
      </c>
      <c r="CB2359" s="88">
        <f t="shared" si="726"/>
        <v>16</v>
      </c>
      <c r="CC2359" s="89"/>
      <c r="CD2359" s="22"/>
      <c r="CE2359" s="87">
        <f t="shared" si="714"/>
        <v>3</v>
      </c>
      <c r="CF2359" s="397">
        <v>15378950</v>
      </c>
      <c r="CG2359" s="397">
        <v>3049044</v>
      </c>
      <c r="CH2359" s="397">
        <v>18427994</v>
      </c>
      <c r="CI2359" s="397">
        <v>26746</v>
      </c>
      <c r="CJ2359" s="87">
        <f t="shared" si="715"/>
        <v>3</v>
      </c>
      <c r="CK2359" s="87">
        <f t="shared" si="716"/>
        <v>12</v>
      </c>
      <c r="CL2359" s="22" t="s">
        <v>6198</v>
      </c>
      <c r="CM2359" s="22" t="str">
        <f t="shared" si="718"/>
        <v>1C26TML^150486</v>
      </c>
    </row>
    <row r="2360" spans="1:91" s="85" customFormat="1" ht="14.45" customHeight="1" x14ac:dyDescent="0.25">
      <c r="A2360" s="75"/>
      <c r="B2360" s="265" t="s">
        <v>102</v>
      </c>
      <c r="C2360" s="270">
        <v>267419313</v>
      </c>
      <c r="D2360" s="265">
        <v>145737635</v>
      </c>
      <c r="E2360" s="241"/>
      <c r="F2360" s="231">
        <v>46100</v>
      </c>
      <c r="G2360" s="265" t="s">
        <v>2891</v>
      </c>
      <c r="H2360" s="265" t="s">
        <v>2892</v>
      </c>
      <c r="I2360" s="265" t="s">
        <v>240</v>
      </c>
      <c r="J2360" s="265" t="s">
        <v>7263</v>
      </c>
      <c r="K2360" s="265" t="s">
        <v>242</v>
      </c>
      <c r="L2360" s="231">
        <v>46116</v>
      </c>
      <c r="M2360" s="265">
        <v>40</v>
      </c>
      <c r="N2360" s="85" t="s">
        <v>8255</v>
      </c>
      <c r="O2360" s="85" t="s">
        <v>8256</v>
      </c>
      <c r="P2360" s="85">
        <v>2830050474</v>
      </c>
      <c r="Q2360" s="231">
        <v>46102</v>
      </c>
      <c r="R2360" s="241">
        <v>1209395611</v>
      </c>
      <c r="S2360" s="241">
        <v>224348612</v>
      </c>
      <c r="T2360" s="231">
        <v>46102</v>
      </c>
      <c r="U2360" s="261">
        <v>14211.183999999999</v>
      </c>
      <c r="V2360" s="261">
        <v>13889.934999999999</v>
      </c>
      <c r="W2360" s="241">
        <v>20</v>
      </c>
      <c r="X2360" s="241">
        <v>0</v>
      </c>
      <c r="Y2360" s="270">
        <v>267419388</v>
      </c>
      <c r="Z2360" s="241" t="s">
        <v>110</v>
      </c>
      <c r="AA2360" s="85" t="s">
        <v>5369</v>
      </c>
      <c r="AB2360" s="265" t="s">
        <v>8252</v>
      </c>
      <c r="AC2360" s="270">
        <v>267419313</v>
      </c>
      <c r="AD2360" s="75" t="s">
        <v>113</v>
      </c>
      <c r="AE2360" s="231">
        <v>46108</v>
      </c>
      <c r="AF2360" s="375">
        <v>46105.5</v>
      </c>
      <c r="AG2360" s="375">
        <v>46104.416666666664</v>
      </c>
      <c r="AH2360" s="375">
        <v>46104.416666666664</v>
      </c>
      <c r="AI2360" s="74">
        <v>46106</v>
      </c>
      <c r="AJ2360" s="74"/>
      <c r="AK2360" s="74">
        <v>46108</v>
      </c>
      <c r="AL2360" s="74">
        <v>46109</v>
      </c>
      <c r="AM2360" s="74"/>
      <c r="AN2360" s="74">
        <v>46111</v>
      </c>
      <c r="AO2360" s="81">
        <f t="shared" si="719"/>
        <v>46103.416666666664</v>
      </c>
      <c r="AP2360" s="81">
        <f t="shared" si="720"/>
        <v>46104.416666666664</v>
      </c>
      <c r="AQ2360" s="81">
        <f t="shared" si="721"/>
        <v>46104.416666666664</v>
      </c>
      <c r="AR2360" s="81">
        <f t="shared" si="722"/>
        <v>46107</v>
      </c>
      <c r="AS2360" s="81">
        <f t="shared" si="723"/>
        <v>46110</v>
      </c>
      <c r="AT2360" s="81">
        <f t="shared" si="724"/>
        <v>46107</v>
      </c>
      <c r="AU2360" s="82" t="s">
        <v>6196</v>
      </c>
      <c r="AV2360" s="297">
        <v>46102</v>
      </c>
      <c r="AW2360" s="85" t="s">
        <v>8257</v>
      </c>
      <c r="AX2360" s="85" t="s">
        <v>8258</v>
      </c>
      <c r="AZ2360" s="271"/>
      <c r="BT2360" s="69">
        <f>IF(COUNTIF($C$3:C2360, C2360)=1, 1, 0)</f>
        <v>0</v>
      </c>
      <c r="BU2360" s="398">
        <v>150486</v>
      </c>
      <c r="BV2360" s="340">
        <v>46129</v>
      </c>
      <c r="BW2360" s="339"/>
      <c r="BZ2360" s="87">
        <f t="shared" si="725"/>
        <v>12</v>
      </c>
      <c r="CA2360" s="85" t="s">
        <v>6699</v>
      </c>
      <c r="CB2360" s="88">
        <f t="shared" si="726"/>
        <v>16</v>
      </c>
      <c r="CC2360" s="89"/>
      <c r="CD2360" s="22"/>
      <c r="CE2360" s="87">
        <f t="shared" si="714"/>
        <v>3</v>
      </c>
      <c r="CF2360" s="397">
        <v>15378950</v>
      </c>
      <c r="CG2360" s="397">
        <v>3049044</v>
      </c>
      <c r="CH2360" s="397">
        <v>18427994</v>
      </c>
      <c r="CI2360" s="397">
        <v>26746</v>
      </c>
      <c r="CJ2360" s="87">
        <f t="shared" si="715"/>
        <v>3</v>
      </c>
      <c r="CK2360" s="87">
        <f t="shared" si="716"/>
        <v>12</v>
      </c>
      <c r="CL2360" s="22" t="s">
        <v>6198</v>
      </c>
      <c r="CM2360" s="22" t="str">
        <f t="shared" si="718"/>
        <v>1C26TML^150486</v>
      </c>
    </row>
    <row r="2361" spans="1:91" s="85" customFormat="1" ht="14.45" customHeight="1" x14ac:dyDescent="0.25">
      <c r="A2361" s="75"/>
      <c r="B2361" s="265" t="s">
        <v>102</v>
      </c>
      <c r="C2361" s="270">
        <v>267419313</v>
      </c>
      <c r="D2361" s="265">
        <v>145762843</v>
      </c>
      <c r="E2361" s="241"/>
      <c r="F2361" s="231">
        <v>46104</v>
      </c>
      <c r="G2361" s="265" t="s">
        <v>2891</v>
      </c>
      <c r="H2361" s="265" t="s">
        <v>2892</v>
      </c>
      <c r="I2361" s="265" t="s">
        <v>240</v>
      </c>
      <c r="J2361" s="265" t="s">
        <v>7263</v>
      </c>
      <c r="K2361" s="265" t="s">
        <v>242</v>
      </c>
      <c r="L2361" s="231">
        <v>46114</v>
      </c>
      <c r="M2361" s="265">
        <v>40</v>
      </c>
      <c r="N2361" s="85" t="s">
        <v>8259</v>
      </c>
      <c r="O2361" s="85" t="s">
        <v>8260</v>
      </c>
      <c r="P2361" s="85">
        <v>2830050471</v>
      </c>
      <c r="Q2361" s="231">
        <v>46102</v>
      </c>
      <c r="R2361" s="241">
        <v>1209395582</v>
      </c>
      <c r="S2361" s="241">
        <v>224350997</v>
      </c>
      <c r="T2361" s="231">
        <v>46102</v>
      </c>
      <c r="U2361" s="261">
        <v>17176.823</v>
      </c>
      <c r="V2361" s="261">
        <v>16559.108</v>
      </c>
      <c r="W2361" s="241">
        <v>17</v>
      </c>
      <c r="X2361" s="241">
        <v>0</v>
      </c>
      <c r="Y2361" s="270">
        <v>267561900</v>
      </c>
      <c r="Z2361" s="241" t="s">
        <v>110</v>
      </c>
      <c r="AA2361" s="85" t="s">
        <v>5369</v>
      </c>
      <c r="AB2361" s="265" t="s">
        <v>8252</v>
      </c>
      <c r="AC2361" s="270">
        <v>267419313</v>
      </c>
      <c r="AD2361" s="75" t="s">
        <v>113</v>
      </c>
      <c r="AE2361" s="231">
        <v>46108</v>
      </c>
      <c r="AF2361" s="375">
        <v>46105.5</v>
      </c>
      <c r="AG2361" s="375">
        <v>46104.416666666664</v>
      </c>
      <c r="AH2361" s="375">
        <v>46104.416666666664</v>
      </c>
      <c r="AI2361" s="74">
        <v>46106</v>
      </c>
      <c r="AJ2361" s="74"/>
      <c r="AK2361" s="74">
        <v>46108</v>
      </c>
      <c r="AL2361" s="74">
        <v>46109</v>
      </c>
      <c r="AM2361" s="74"/>
      <c r="AN2361" s="74">
        <v>46111</v>
      </c>
      <c r="AO2361" s="81">
        <f t="shared" si="719"/>
        <v>46103.416666666664</v>
      </c>
      <c r="AP2361" s="81">
        <f t="shared" si="720"/>
        <v>46104.416666666664</v>
      </c>
      <c r="AQ2361" s="81">
        <f t="shared" si="721"/>
        <v>46104.416666666664</v>
      </c>
      <c r="AR2361" s="81">
        <f t="shared" si="722"/>
        <v>46107</v>
      </c>
      <c r="AS2361" s="81">
        <f t="shared" si="723"/>
        <v>46110</v>
      </c>
      <c r="AT2361" s="81">
        <f t="shared" si="724"/>
        <v>46107</v>
      </c>
      <c r="AU2361" s="82" t="s">
        <v>6196</v>
      </c>
      <c r="AV2361" s="297">
        <v>46102</v>
      </c>
      <c r="AW2361" s="85" t="s">
        <v>8261</v>
      </c>
      <c r="AX2361" s="85" t="s">
        <v>8262</v>
      </c>
      <c r="AZ2361" s="271"/>
      <c r="BT2361" s="69">
        <f>IF(COUNTIF($C$3:C2361, C2361)=1, 1, 0)</f>
        <v>0</v>
      </c>
      <c r="BU2361" s="398">
        <v>150486</v>
      </c>
      <c r="BV2361" s="340">
        <v>46129</v>
      </c>
      <c r="BW2361" s="339"/>
      <c r="BZ2361" s="87">
        <f t="shared" si="725"/>
        <v>13</v>
      </c>
      <c r="CA2361" s="85" t="s">
        <v>6699</v>
      </c>
      <c r="CB2361" s="88">
        <f t="shared" si="726"/>
        <v>16</v>
      </c>
      <c r="CC2361" s="89"/>
      <c r="CD2361" s="22"/>
      <c r="CE2361" s="87">
        <f t="shared" si="714"/>
        <v>3</v>
      </c>
      <c r="CF2361" s="397">
        <v>15378950</v>
      </c>
      <c r="CG2361" s="397">
        <v>3049044</v>
      </c>
      <c r="CH2361" s="397">
        <v>18427994</v>
      </c>
      <c r="CI2361" s="397">
        <v>26746</v>
      </c>
      <c r="CJ2361" s="87">
        <f t="shared" si="715"/>
        <v>3</v>
      </c>
      <c r="CK2361" s="87">
        <f t="shared" si="716"/>
        <v>12</v>
      </c>
      <c r="CL2361" s="22" t="s">
        <v>6198</v>
      </c>
      <c r="CM2361" s="22" t="str">
        <f t="shared" si="718"/>
        <v>1C26TML^150486</v>
      </c>
    </row>
    <row r="2362" spans="1:91" s="85" customFormat="1" ht="14.45" customHeight="1" x14ac:dyDescent="0.25">
      <c r="A2362" s="75"/>
      <c r="B2362" s="265" t="s">
        <v>102</v>
      </c>
      <c r="C2362" s="270">
        <v>267419313</v>
      </c>
      <c r="D2362" s="265">
        <v>145762856</v>
      </c>
      <c r="E2362" s="241"/>
      <c r="F2362" s="231">
        <v>46104</v>
      </c>
      <c r="G2362" s="265" t="s">
        <v>2891</v>
      </c>
      <c r="H2362" s="265" t="s">
        <v>2892</v>
      </c>
      <c r="I2362" s="265" t="s">
        <v>240</v>
      </c>
      <c r="J2362" s="265" t="s">
        <v>7263</v>
      </c>
      <c r="K2362" s="265" t="s">
        <v>242</v>
      </c>
      <c r="L2362" s="231">
        <v>46114</v>
      </c>
      <c r="M2362" s="265">
        <v>40</v>
      </c>
      <c r="N2362" s="85" t="s">
        <v>8263</v>
      </c>
      <c r="O2362" s="85" t="s">
        <v>8264</v>
      </c>
      <c r="P2362" s="85">
        <v>2830050452</v>
      </c>
      <c r="Q2362" s="231">
        <v>46102</v>
      </c>
      <c r="R2362" s="241">
        <v>1209395494</v>
      </c>
      <c r="S2362" s="241">
        <v>224350998</v>
      </c>
      <c r="T2362" s="231">
        <v>46102</v>
      </c>
      <c r="U2362" s="261">
        <v>17674.082999999999</v>
      </c>
      <c r="V2362" s="261">
        <v>17038.493999999999</v>
      </c>
      <c r="W2362" s="241">
        <v>18</v>
      </c>
      <c r="X2362" s="241">
        <v>0</v>
      </c>
      <c r="Y2362" s="270">
        <v>267562008</v>
      </c>
      <c r="Z2362" s="241" t="s">
        <v>110</v>
      </c>
      <c r="AA2362" s="85" t="s">
        <v>5369</v>
      </c>
      <c r="AB2362" s="265" t="s">
        <v>8252</v>
      </c>
      <c r="AC2362" s="270">
        <v>267419313</v>
      </c>
      <c r="AD2362" s="75" t="s">
        <v>113</v>
      </c>
      <c r="AE2362" s="231">
        <v>46108</v>
      </c>
      <c r="AF2362" s="375">
        <v>46105.5</v>
      </c>
      <c r="AG2362" s="375">
        <v>46104.416666666664</v>
      </c>
      <c r="AH2362" s="375">
        <v>46104.416666666664</v>
      </c>
      <c r="AI2362" s="74">
        <v>46106</v>
      </c>
      <c r="AJ2362" s="74"/>
      <c r="AK2362" s="74">
        <v>46108</v>
      </c>
      <c r="AL2362" s="74">
        <v>46109</v>
      </c>
      <c r="AM2362" s="74"/>
      <c r="AN2362" s="74">
        <v>46111</v>
      </c>
      <c r="AO2362" s="81">
        <f t="shared" si="719"/>
        <v>46103.416666666664</v>
      </c>
      <c r="AP2362" s="81">
        <f t="shared" si="720"/>
        <v>46104.416666666664</v>
      </c>
      <c r="AQ2362" s="81">
        <f t="shared" si="721"/>
        <v>46104.416666666664</v>
      </c>
      <c r="AR2362" s="81">
        <f t="shared" si="722"/>
        <v>46107</v>
      </c>
      <c r="AS2362" s="81">
        <f t="shared" si="723"/>
        <v>46110</v>
      </c>
      <c r="AT2362" s="81">
        <f t="shared" si="724"/>
        <v>46107</v>
      </c>
      <c r="AU2362" s="82" t="s">
        <v>6196</v>
      </c>
      <c r="AV2362" s="297">
        <v>46102</v>
      </c>
      <c r="AW2362" s="85" t="s">
        <v>8265</v>
      </c>
      <c r="AX2362" s="85" t="s">
        <v>8266</v>
      </c>
      <c r="AZ2362" s="271"/>
      <c r="BT2362" s="69">
        <f>IF(COUNTIF($C$3:C2362, C2362)=1, 1, 0)</f>
        <v>0</v>
      </c>
      <c r="BU2362" s="398">
        <v>150486</v>
      </c>
      <c r="BV2362" s="340">
        <v>46129</v>
      </c>
      <c r="BW2362" s="339"/>
      <c r="BZ2362" s="87">
        <f t="shared" si="725"/>
        <v>13</v>
      </c>
      <c r="CA2362" s="85" t="s">
        <v>6699</v>
      </c>
      <c r="CB2362" s="88">
        <f t="shared" si="726"/>
        <v>16</v>
      </c>
      <c r="CC2362" s="89"/>
      <c r="CD2362" s="22"/>
      <c r="CE2362" s="87">
        <f t="shared" si="714"/>
        <v>3</v>
      </c>
      <c r="CF2362" s="397">
        <v>15378950</v>
      </c>
      <c r="CG2362" s="397">
        <v>3049044</v>
      </c>
      <c r="CH2362" s="397">
        <v>18427994</v>
      </c>
      <c r="CI2362" s="397">
        <v>26746</v>
      </c>
      <c r="CJ2362" s="87">
        <f t="shared" si="715"/>
        <v>3</v>
      </c>
      <c r="CK2362" s="87">
        <f t="shared" si="716"/>
        <v>12</v>
      </c>
      <c r="CL2362" s="22" t="s">
        <v>6198</v>
      </c>
      <c r="CM2362" s="22" t="str">
        <f t="shared" si="718"/>
        <v>1C26TML^150486</v>
      </c>
    </row>
    <row r="2363" spans="1:91" s="85" customFormat="1" ht="14.45" customHeight="1" x14ac:dyDescent="0.25">
      <c r="A2363" s="75"/>
      <c r="B2363" s="265" t="s">
        <v>102</v>
      </c>
      <c r="C2363" s="270">
        <v>267419313</v>
      </c>
      <c r="D2363" s="265">
        <v>145762870</v>
      </c>
      <c r="E2363" s="241"/>
      <c r="F2363" s="231">
        <v>46104</v>
      </c>
      <c r="G2363" s="265" t="s">
        <v>2891</v>
      </c>
      <c r="H2363" s="265" t="s">
        <v>2892</v>
      </c>
      <c r="I2363" s="265" t="s">
        <v>240</v>
      </c>
      <c r="J2363" s="265" t="s">
        <v>7263</v>
      </c>
      <c r="K2363" s="265" t="s">
        <v>242</v>
      </c>
      <c r="L2363" s="231">
        <v>46114</v>
      </c>
      <c r="M2363" s="265">
        <v>40</v>
      </c>
      <c r="N2363" s="85" t="s">
        <v>8267</v>
      </c>
      <c r="O2363" s="85" t="s">
        <v>8268</v>
      </c>
      <c r="P2363" s="85">
        <v>2830050492</v>
      </c>
      <c r="Q2363" s="231">
        <v>46102</v>
      </c>
      <c r="R2363" s="241">
        <v>1209395637</v>
      </c>
      <c r="S2363" s="241">
        <v>224351000</v>
      </c>
      <c r="T2363" s="231">
        <v>46102</v>
      </c>
      <c r="U2363" s="261">
        <v>18185.350999999999</v>
      </c>
      <c r="V2363" s="261">
        <v>17531.366999999998</v>
      </c>
      <c r="W2363" s="241">
        <v>18</v>
      </c>
      <c r="X2363" s="241">
        <v>0</v>
      </c>
      <c r="Y2363" s="270">
        <v>267562054</v>
      </c>
      <c r="Z2363" s="241" t="s">
        <v>110</v>
      </c>
      <c r="AA2363" s="85" t="s">
        <v>5369</v>
      </c>
      <c r="AB2363" s="265" t="s">
        <v>8252</v>
      </c>
      <c r="AC2363" s="270">
        <v>267419313</v>
      </c>
      <c r="AD2363" s="75" t="s">
        <v>113</v>
      </c>
      <c r="AE2363" s="231">
        <v>46108</v>
      </c>
      <c r="AF2363" s="375">
        <v>46105.5</v>
      </c>
      <c r="AG2363" s="375">
        <v>46104.416666666664</v>
      </c>
      <c r="AH2363" s="375">
        <v>46104.416666666664</v>
      </c>
      <c r="AI2363" s="74">
        <v>46106</v>
      </c>
      <c r="AJ2363" s="74"/>
      <c r="AK2363" s="74">
        <v>46108</v>
      </c>
      <c r="AL2363" s="74">
        <v>46109</v>
      </c>
      <c r="AM2363" s="74"/>
      <c r="AN2363" s="74">
        <v>46111</v>
      </c>
      <c r="AO2363" s="81">
        <f t="shared" si="719"/>
        <v>46103.416666666664</v>
      </c>
      <c r="AP2363" s="81">
        <f t="shared" si="720"/>
        <v>46104.416666666664</v>
      </c>
      <c r="AQ2363" s="81">
        <f t="shared" si="721"/>
        <v>46104.416666666664</v>
      </c>
      <c r="AR2363" s="81">
        <f t="shared" si="722"/>
        <v>46107</v>
      </c>
      <c r="AS2363" s="81">
        <f t="shared" si="723"/>
        <v>46110</v>
      </c>
      <c r="AT2363" s="81">
        <f t="shared" si="724"/>
        <v>46107</v>
      </c>
      <c r="AU2363" s="82" t="s">
        <v>6196</v>
      </c>
      <c r="AV2363" s="297">
        <v>46102</v>
      </c>
      <c r="AW2363" s="85" t="s">
        <v>8269</v>
      </c>
      <c r="AX2363" s="85" t="s">
        <v>8270</v>
      </c>
      <c r="AZ2363" s="271"/>
      <c r="BT2363" s="69">
        <f>IF(COUNTIF($C$3:C2363, C2363)=1, 1, 0)</f>
        <v>0</v>
      </c>
      <c r="BU2363" s="398">
        <v>150486</v>
      </c>
      <c r="BV2363" s="340">
        <v>46129</v>
      </c>
      <c r="BW2363" s="339"/>
      <c r="BZ2363" s="87">
        <f t="shared" si="725"/>
        <v>13</v>
      </c>
      <c r="CA2363" s="85" t="s">
        <v>6699</v>
      </c>
      <c r="CB2363" s="88">
        <f t="shared" si="726"/>
        <v>16</v>
      </c>
      <c r="CC2363" s="89"/>
      <c r="CD2363" s="22"/>
      <c r="CE2363" s="87">
        <f t="shared" si="714"/>
        <v>3</v>
      </c>
      <c r="CF2363" s="397">
        <v>15378950</v>
      </c>
      <c r="CG2363" s="397">
        <v>3049044</v>
      </c>
      <c r="CH2363" s="397">
        <v>18427994</v>
      </c>
      <c r="CI2363" s="397">
        <v>26746</v>
      </c>
      <c r="CJ2363" s="87">
        <f t="shared" si="715"/>
        <v>3</v>
      </c>
      <c r="CK2363" s="87">
        <f t="shared" si="716"/>
        <v>12</v>
      </c>
      <c r="CL2363" s="22" t="s">
        <v>6198</v>
      </c>
      <c r="CM2363" s="22" t="str">
        <f t="shared" si="718"/>
        <v>1C26TML^150486</v>
      </c>
    </row>
    <row r="2364" spans="1:91" s="85" customFormat="1" ht="14.45" customHeight="1" x14ac:dyDescent="0.25">
      <c r="A2364" s="75"/>
      <c r="B2364" s="260" t="s">
        <v>102</v>
      </c>
      <c r="C2364" s="270" t="s">
        <v>8271</v>
      </c>
      <c r="D2364" s="265">
        <v>145737404</v>
      </c>
      <c r="E2364" s="241"/>
      <c r="F2364" s="231">
        <v>46107</v>
      </c>
      <c r="G2364" s="265" t="s">
        <v>2891</v>
      </c>
      <c r="H2364" s="265" t="s">
        <v>2892</v>
      </c>
      <c r="I2364" s="265" t="s">
        <v>240</v>
      </c>
      <c r="J2364" s="265" t="s">
        <v>7263</v>
      </c>
      <c r="K2364" s="265" t="s">
        <v>242</v>
      </c>
      <c r="L2364" s="231">
        <v>46119</v>
      </c>
      <c r="M2364" s="265">
        <v>40</v>
      </c>
      <c r="N2364" s="75" t="s">
        <v>8272</v>
      </c>
      <c r="O2364" s="75" t="s">
        <v>8273</v>
      </c>
      <c r="P2364" s="85">
        <v>2830050816</v>
      </c>
      <c r="Q2364" s="231">
        <v>46108</v>
      </c>
      <c r="R2364" s="241">
        <v>1209397442</v>
      </c>
      <c r="S2364" s="241">
        <v>224378818</v>
      </c>
      <c r="T2364" s="231">
        <v>46108</v>
      </c>
      <c r="U2364" s="261">
        <v>18463.746999999999</v>
      </c>
      <c r="V2364" s="261">
        <v>17974.307000000001</v>
      </c>
      <c r="W2364" s="241">
        <v>20</v>
      </c>
      <c r="X2364" s="241">
        <v>0</v>
      </c>
      <c r="Y2364" s="270" t="s">
        <v>8271</v>
      </c>
      <c r="Z2364" s="241" t="s">
        <v>220</v>
      </c>
      <c r="AA2364" s="85" t="s">
        <v>8274</v>
      </c>
      <c r="AB2364" s="265" t="s">
        <v>8275</v>
      </c>
      <c r="AC2364" s="270" t="s">
        <v>8271</v>
      </c>
      <c r="AD2364" s="75" t="s">
        <v>113</v>
      </c>
      <c r="AE2364" s="74">
        <v>46113</v>
      </c>
      <c r="AF2364" s="375">
        <v>46112.416666666664</v>
      </c>
      <c r="AG2364" s="375">
        <v>46112.416666666664</v>
      </c>
      <c r="AH2364" s="375">
        <v>46112.416666666664</v>
      </c>
      <c r="AI2364" s="74">
        <v>46113</v>
      </c>
      <c r="AJ2364" s="74"/>
      <c r="AK2364" s="74">
        <v>46113</v>
      </c>
      <c r="AL2364" s="74">
        <v>46117</v>
      </c>
      <c r="AM2364" s="74"/>
      <c r="AN2364" s="74">
        <v>46116</v>
      </c>
      <c r="AO2364" s="81">
        <f t="shared" si="719"/>
        <v>46111.416666666664</v>
      </c>
      <c r="AP2364" s="81">
        <f t="shared" si="720"/>
        <v>46112.416666666664</v>
      </c>
      <c r="AQ2364" s="81">
        <f t="shared" si="721"/>
        <v>46112.416666666664</v>
      </c>
      <c r="AR2364" s="81">
        <f t="shared" si="722"/>
        <v>46114</v>
      </c>
      <c r="AS2364" s="81">
        <f t="shared" si="723"/>
        <v>46115</v>
      </c>
      <c r="AT2364" s="81">
        <f t="shared" si="724"/>
        <v>46114</v>
      </c>
      <c r="AU2364" s="82" t="s">
        <v>6196</v>
      </c>
      <c r="AV2364" s="297">
        <v>46108</v>
      </c>
      <c r="AW2364" s="75" t="str">
        <f>_xlfn.XLOOKUP(D2364,'[1]OPS Loading report'!$E:$E,'[1]OPS Loading report'!$G:$G)</f>
        <v>ONEU1992165</v>
      </c>
      <c r="AX2364" s="75" t="str">
        <f>_xlfn.XLOOKUP(D2364,'[1]OPS Loading report'!$E:$E,'[1]OPS Loading report'!$H:$H)</f>
        <v>VN00821AR</v>
      </c>
      <c r="AZ2364" s="271"/>
      <c r="BT2364" s="75">
        <f>IF(COUNTIF($C$3:C2364, C2364)=1, 1, 0)</f>
        <v>1</v>
      </c>
      <c r="BU2364" s="444" t="s">
        <v>8276</v>
      </c>
      <c r="BV2364" s="399">
        <v>46120</v>
      </c>
      <c r="BZ2364" s="87">
        <f t="shared" si="725"/>
        <v>13</v>
      </c>
      <c r="CB2364" s="88">
        <f t="shared" si="726"/>
        <v>15</v>
      </c>
      <c r="CC2364" s="89"/>
      <c r="CD2364" s="22"/>
      <c r="CE2364" s="87">
        <f t="shared" si="714"/>
        <v>4</v>
      </c>
      <c r="CF2364" s="397">
        <v>14133260</v>
      </c>
      <c r="CH2364" s="397">
        <v>14133260</v>
      </c>
      <c r="CI2364" s="85">
        <v>26270</v>
      </c>
      <c r="CJ2364" s="87">
        <f t="shared" si="715"/>
        <v>3</v>
      </c>
      <c r="CK2364" s="87">
        <f t="shared" si="716"/>
        <v>13</v>
      </c>
      <c r="CL2364" s="22" t="s">
        <v>6198</v>
      </c>
      <c r="CM2364" s="22" t="str">
        <f t="shared" si="718"/>
        <v>1K26TAD^97853</v>
      </c>
    </row>
    <row r="2365" spans="1:91" s="85" customFormat="1" ht="14.45" customHeight="1" x14ac:dyDescent="0.25">
      <c r="A2365" s="75"/>
      <c r="B2365" s="260" t="s">
        <v>102</v>
      </c>
      <c r="C2365" s="270" t="s">
        <v>8271</v>
      </c>
      <c r="D2365" s="265">
        <v>145737412</v>
      </c>
      <c r="E2365" s="241"/>
      <c r="F2365" s="231">
        <v>46107</v>
      </c>
      <c r="G2365" s="265" t="s">
        <v>2891</v>
      </c>
      <c r="H2365" s="265" t="s">
        <v>2892</v>
      </c>
      <c r="I2365" s="265" t="s">
        <v>240</v>
      </c>
      <c r="J2365" s="265" t="s">
        <v>7263</v>
      </c>
      <c r="K2365" s="265" t="s">
        <v>242</v>
      </c>
      <c r="L2365" s="231">
        <v>46119</v>
      </c>
      <c r="M2365" s="265">
        <v>40</v>
      </c>
      <c r="N2365" s="75" t="s">
        <v>8277</v>
      </c>
      <c r="O2365" s="75" t="s">
        <v>8278</v>
      </c>
      <c r="P2365" s="85">
        <v>2830050823</v>
      </c>
      <c r="Q2365" s="231">
        <v>46108</v>
      </c>
      <c r="R2365" s="241">
        <v>1209397477</v>
      </c>
      <c r="S2365" s="241">
        <v>224378821</v>
      </c>
      <c r="T2365" s="231">
        <v>46108</v>
      </c>
      <c r="U2365" s="261">
        <v>18449.942999999999</v>
      </c>
      <c r="V2365" s="261">
        <v>17960.937000000002</v>
      </c>
      <c r="W2365" s="241">
        <v>20</v>
      </c>
      <c r="X2365" s="241">
        <v>0</v>
      </c>
      <c r="Y2365" s="270" t="s">
        <v>8279</v>
      </c>
      <c r="Z2365" s="241" t="s">
        <v>220</v>
      </c>
      <c r="AA2365" s="85" t="s">
        <v>8274</v>
      </c>
      <c r="AB2365" s="265" t="s">
        <v>8275</v>
      </c>
      <c r="AC2365" s="270" t="s">
        <v>8271</v>
      </c>
      <c r="AD2365" s="75" t="s">
        <v>113</v>
      </c>
      <c r="AE2365" s="74">
        <v>46113</v>
      </c>
      <c r="AF2365" s="375">
        <v>46112.416666666664</v>
      </c>
      <c r="AG2365" s="375">
        <v>46112.416666666664</v>
      </c>
      <c r="AH2365" s="375">
        <v>46112.416666666664</v>
      </c>
      <c r="AI2365" s="74">
        <v>46113</v>
      </c>
      <c r="AJ2365" s="74"/>
      <c r="AK2365" s="74">
        <v>46113</v>
      </c>
      <c r="AL2365" s="74">
        <v>46117</v>
      </c>
      <c r="AM2365" s="74"/>
      <c r="AN2365" s="74">
        <v>46116</v>
      </c>
      <c r="AO2365" s="81">
        <f t="shared" si="719"/>
        <v>46111.416666666664</v>
      </c>
      <c r="AP2365" s="81">
        <f t="shared" si="720"/>
        <v>46112.416666666664</v>
      </c>
      <c r="AQ2365" s="81">
        <f t="shared" si="721"/>
        <v>46112.416666666664</v>
      </c>
      <c r="AR2365" s="81">
        <f t="shared" si="722"/>
        <v>46114</v>
      </c>
      <c r="AS2365" s="81">
        <f t="shared" si="723"/>
        <v>46115</v>
      </c>
      <c r="AT2365" s="81">
        <f t="shared" si="724"/>
        <v>46114</v>
      </c>
      <c r="AU2365" s="82" t="s">
        <v>6196</v>
      </c>
      <c r="AV2365" s="297">
        <v>46108</v>
      </c>
      <c r="AW2365" s="75" t="str">
        <f>_xlfn.XLOOKUP(D2365,'[1]OPS Loading report'!$E:$E,'[1]OPS Loading report'!$G:$G)</f>
        <v>TGBU9845473</v>
      </c>
      <c r="AX2365" s="75" t="str">
        <f>_xlfn.XLOOKUP(D2365,'[1]OPS Loading report'!$E:$E,'[1]OPS Loading report'!$H:$H)</f>
        <v>VN47876AO</v>
      </c>
      <c r="AZ2365" s="271"/>
      <c r="BT2365" s="75">
        <f>IF(COUNTIF($C$3:C2365, C2365)=1, 1, 0)</f>
        <v>0</v>
      </c>
      <c r="BU2365" s="337" t="s">
        <v>8276</v>
      </c>
      <c r="BV2365" s="340">
        <v>46120</v>
      </c>
      <c r="BZ2365" s="87">
        <f t="shared" si="725"/>
        <v>13</v>
      </c>
      <c r="CB2365" s="88">
        <f t="shared" si="726"/>
        <v>15</v>
      </c>
      <c r="CC2365" s="89"/>
      <c r="CD2365" s="22"/>
      <c r="CE2365" s="87">
        <f t="shared" si="714"/>
        <v>4</v>
      </c>
      <c r="CF2365" s="397">
        <v>14133260</v>
      </c>
      <c r="CH2365" s="397">
        <v>14133260</v>
      </c>
      <c r="CI2365" s="85">
        <v>26270</v>
      </c>
      <c r="CJ2365" s="87">
        <f t="shared" si="715"/>
        <v>3</v>
      </c>
      <c r="CK2365" s="87">
        <f t="shared" si="716"/>
        <v>13</v>
      </c>
      <c r="CL2365" s="22" t="s">
        <v>6198</v>
      </c>
      <c r="CM2365" s="22" t="str">
        <f t="shared" si="718"/>
        <v>1K26TAD^97853</v>
      </c>
    </row>
    <row r="2366" spans="1:91" s="85" customFormat="1" ht="14.45" customHeight="1" x14ac:dyDescent="0.25">
      <c r="A2366" s="75"/>
      <c r="B2366" s="260" t="s">
        <v>102</v>
      </c>
      <c r="C2366" s="270" t="s">
        <v>8271</v>
      </c>
      <c r="D2366" s="265">
        <v>145737422</v>
      </c>
      <c r="E2366" s="241"/>
      <c r="F2366" s="231">
        <v>46107</v>
      </c>
      <c r="G2366" s="265" t="s">
        <v>2891</v>
      </c>
      <c r="H2366" s="265" t="s">
        <v>2892</v>
      </c>
      <c r="I2366" s="265" t="s">
        <v>240</v>
      </c>
      <c r="J2366" s="265" t="s">
        <v>7263</v>
      </c>
      <c r="K2366" s="265" t="s">
        <v>242</v>
      </c>
      <c r="L2366" s="231">
        <v>46119</v>
      </c>
      <c r="M2366" s="265">
        <v>40</v>
      </c>
      <c r="N2366" s="75" t="s">
        <v>8280</v>
      </c>
      <c r="O2366" s="75" t="s">
        <v>8281</v>
      </c>
      <c r="P2366" s="85">
        <v>2830050873</v>
      </c>
      <c r="Q2366" s="231">
        <v>46109</v>
      </c>
      <c r="R2366" s="241">
        <v>1209397739</v>
      </c>
      <c r="S2366" s="241">
        <v>224379697</v>
      </c>
      <c r="T2366" s="231">
        <v>46109</v>
      </c>
      <c r="U2366" s="261">
        <v>17718.914000000001</v>
      </c>
      <c r="V2366" s="261">
        <v>17249.293000000001</v>
      </c>
      <c r="W2366" s="241">
        <v>20</v>
      </c>
      <c r="X2366" s="241">
        <v>0</v>
      </c>
      <c r="Y2366" s="270" t="s">
        <v>8282</v>
      </c>
      <c r="Z2366" s="241" t="s">
        <v>220</v>
      </c>
      <c r="AA2366" s="85" t="s">
        <v>8274</v>
      </c>
      <c r="AB2366" s="265" t="s">
        <v>8275</v>
      </c>
      <c r="AC2366" s="270" t="s">
        <v>8271</v>
      </c>
      <c r="AD2366" s="75" t="s">
        <v>113</v>
      </c>
      <c r="AE2366" s="74">
        <v>46113</v>
      </c>
      <c r="AF2366" s="375">
        <v>46112.416666666664</v>
      </c>
      <c r="AG2366" s="375">
        <v>46112.416666666664</v>
      </c>
      <c r="AH2366" s="375">
        <v>46112.416666666664</v>
      </c>
      <c r="AI2366" s="74">
        <v>46113</v>
      </c>
      <c r="AJ2366" s="74"/>
      <c r="AK2366" s="74">
        <v>46113</v>
      </c>
      <c r="AL2366" s="74">
        <v>46117</v>
      </c>
      <c r="AM2366" s="74"/>
      <c r="AN2366" s="74">
        <v>46116</v>
      </c>
      <c r="AO2366" s="81">
        <f t="shared" si="719"/>
        <v>46111.416666666664</v>
      </c>
      <c r="AP2366" s="81">
        <f t="shared" si="720"/>
        <v>46112.416666666664</v>
      </c>
      <c r="AQ2366" s="81">
        <f t="shared" si="721"/>
        <v>46112.416666666664</v>
      </c>
      <c r="AR2366" s="81">
        <f t="shared" si="722"/>
        <v>46114</v>
      </c>
      <c r="AS2366" s="81">
        <f t="shared" si="723"/>
        <v>46115</v>
      </c>
      <c r="AT2366" s="81">
        <f t="shared" si="724"/>
        <v>46114</v>
      </c>
      <c r="AU2366" s="82" t="s">
        <v>6196</v>
      </c>
      <c r="AV2366" s="297">
        <v>46108</v>
      </c>
      <c r="AW2366" s="75" t="str">
        <f>_xlfn.XLOOKUP(D2366,'[1]OPS Loading report'!$E:$E,'[1]OPS Loading report'!$G:$G)</f>
        <v>FFAU6513209</v>
      </c>
      <c r="AX2366" s="75" t="str">
        <f>_xlfn.XLOOKUP(D2366,'[1]OPS Loading report'!$E:$E,'[1]OPS Loading report'!$H:$H)</f>
        <v>VN00941AR</v>
      </c>
      <c r="AZ2366" s="271"/>
      <c r="BT2366" s="75">
        <f>IF(COUNTIF($C$3:C2366, C2366)=1, 1, 0)</f>
        <v>0</v>
      </c>
      <c r="BU2366" s="337" t="s">
        <v>8276</v>
      </c>
      <c r="BV2366" s="340">
        <v>46120</v>
      </c>
      <c r="BZ2366" s="87">
        <f t="shared" si="725"/>
        <v>13</v>
      </c>
      <c r="CB2366" s="88">
        <f t="shared" si="726"/>
        <v>15</v>
      </c>
      <c r="CC2366" s="89"/>
      <c r="CD2366" s="22"/>
      <c r="CE2366" s="87">
        <f t="shared" ref="CE2366:CE2429" si="727">IF(AD2366="Sea waybill", IF(AK2366&lt;&gt;0, MONTH(AK2366), IF(AJ2366&gt;AI2366, MONTH(AJ2366), MONTH(AI2366))),"")</f>
        <v>4</v>
      </c>
      <c r="CF2366" s="397">
        <v>14133260</v>
      </c>
      <c r="CH2366" s="397">
        <v>14133260</v>
      </c>
      <c r="CI2366" s="85">
        <v>26270</v>
      </c>
      <c r="CJ2366" s="87">
        <f t="shared" si="715"/>
        <v>3</v>
      </c>
      <c r="CK2366" s="87">
        <f t="shared" si="716"/>
        <v>13</v>
      </c>
      <c r="CL2366" s="22" t="s">
        <v>6198</v>
      </c>
      <c r="CM2366" s="22" t="str">
        <f t="shared" si="718"/>
        <v>1K26TAD^97853</v>
      </c>
    </row>
    <row r="2367" spans="1:91" s="85" customFormat="1" ht="14.45" customHeight="1" x14ac:dyDescent="0.25">
      <c r="A2367" s="75"/>
      <c r="B2367" s="260" t="s">
        <v>102</v>
      </c>
      <c r="C2367" s="270" t="s">
        <v>8271</v>
      </c>
      <c r="D2367" s="265">
        <v>145762910</v>
      </c>
      <c r="E2367" s="241"/>
      <c r="F2367" s="231">
        <v>46107</v>
      </c>
      <c r="G2367" s="265" t="s">
        <v>2891</v>
      </c>
      <c r="H2367" s="265" t="s">
        <v>2892</v>
      </c>
      <c r="I2367" s="265" t="s">
        <v>240</v>
      </c>
      <c r="J2367" s="265" t="s">
        <v>7263</v>
      </c>
      <c r="K2367" s="265" t="s">
        <v>242</v>
      </c>
      <c r="L2367" s="231">
        <v>46119</v>
      </c>
      <c r="M2367" s="265">
        <v>40</v>
      </c>
      <c r="N2367" s="75" t="s">
        <v>8283</v>
      </c>
      <c r="O2367" s="75" t="s">
        <v>8284</v>
      </c>
      <c r="P2367" s="85">
        <v>2830050805</v>
      </c>
      <c r="Q2367" s="231">
        <v>46108</v>
      </c>
      <c r="R2367" s="241">
        <v>1209397426</v>
      </c>
      <c r="S2367" s="241">
        <v>224378341</v>
      </c>
      <c r="T2367" s="231">
        <v>46108</v>
      </c>
      <c r="U2367" s="261">
        <v>17231.531999999999</v>
      </c>
      <c r="V2367" s="261">
        <v>16611.856</v>
      </c>
      <c r="W2367" s="241">
        <v>18</v>
      </c>
      <c r="X2367" s="241">
        <v>0</v>
      </c>
      <c r="Y2367" s="270" t="s">
        <v>8285</v>
      </c>
      <c r="Z2367" s="241" t="s">
        <v>220</v>
      </c>
      <c r="AA2367" s="85" t="s">
        <v>8274</v>
      </c>
      <c r="AB2367" s="265" t="s">
        <v>8275</v>
      </c>
      <c r="AC2367" s="270" t="s">
        <v>8271</v>
      </c>
      <c r="AD2367" s="75" t="s">
        <v>113</v>
      </c>
      <c r="AE2367" s="74">
        <v>46113</v>
      </c>
      <c r="AF2367" s="375">
        <v>46112.416666666664</v>
      </c>
      <c r="AG2367" s="375">
        <v>46112.416666666664</v>
      </c>
      <c r="AH2367" s="375">
        <v>46112.416666666664</v>
      </c>
      <c r="AI2367" s="74">
        <v>46113</v>
      </c>
      <c r="AJ2367" s="74"/>
      <c r="AK2367" s="74">
        <v>46113</v>
      </c>
      <c r="AL2367" s="74">
        <v>46117</v>
      </c>
      <c r="AM2367" s="74"/>
      <c r="AN2367" s="74">
        <v>46116</v>
      </c>
      <c r="AO2367" s="81">
        <f t="shared" si="719"/>
        <v>46111.416666666664</v>
      </c>
      <c r="AP2367" s="81">
        <f t="shared" si="720"/>
        <v>46112.416666666664</v>
      </c>
      <c r="AQ2367" s="81">
        <f t="shared" si="721"/>
        <v>46112.416666666664</v>
      </c>
      <c r="AR2367" s="81">
        <f t="shared" si="722"/>
        <v>46114</v>
      </c>
      <c r="AS2367" s="81">
        <f t="shared" si="723"/>
        <v>46115</v>
      </c>
      <c r="AT2367" s="81">
        <f t="shared" si="724"/>
        <v>46114</v>
      </c>
      <c r="AU2367" s="82" t="s">
        <v>6196</v>
      </c>
      <c r="AV2367" s="297">
        <v>46108</v>
      </c>
      <c r="AW2367" s="75" t="str">
        <f>_xlfn.XLOOKUP(D2367,'[1]OPS Loading report'!$E:$E,'[1]OPS Loading report'!$G:$G)</f>
        <v>ONEU5893221</v>
      </c>
      <c r="AX2367" s="75" t="str">
        <f>_xlfn.XLOOKUP(D2367,'[1]OPS Loading report'!$E:$E,'[1]OPS Loading report'!$H:$H)</f>
        <v>VN00862AR</v>
      </c>
      <c r="AZ2367" s="271"/>
      <c r="BT2367" s="75">
        <f>IF(COUNTIF($C$3:C2367, C2367)=1, 1, 0)</f>
        <v>0</v>
      </c>
      <c r="BU2367" s="337" t="s">
        <v>8276</v>
      </c>
      <c r="BV2367" s="340">
        <v>46120</v>
      </c>
      <c r="BZ2367" s="87">
        <f t="shared" si="725"/>
        <v>13</v>
      </c>
      <c r="CB2367" s="88">
        <f t="shared" si="726"/>
        <v>15</v>
      </c>
      <c r="CC2367" s="89"/>
      <c r="CD2367" s="22"/>
      <c r="CE2367" s="87">
        <f t="shared" si="727"/>
        <v>4</v>
      </c>
      <c r="CF2367" s="397">
        <v>14133260</v>
      </c>
      <c r="CH2367" s="397">
        <v>14133260</v>
      </c>
      <c r="CI2367" s="85">
        <v>26270</v>
      </c>
      <c r="CJ2367" s="87">
        <f t="shared" si="715"/>
        <v>3</v>
      </c>
      <c r="CK2367" s="87">
        <f t="shared" si="716"/>
        <v>13</v>
      </c>
      <c r="CL2367" s="22" t="s">
        <v>6198</v>
      </c>
      <c r="CM2367" s="22" t="str">
        <f t="shared" si="718"/>
        <v>1K26TAD^97853</v>
      </c>
    </row>
    <row r="2368" spans="1:91" s="168" customFormat="1" ht="14.45" customHeight="1" x14ac:dyDescent="0.25">
      <c r="A2368" s="75"/>
      <c r="B2368" s="260" t="s">
        <v>102</v>
      </c>
      <c r="C2368" s="270" t="s">
        <v>8271</v>
      </c>
      <c r="D2368" s="265">
        <v>145762932</v>
      </c>
      <c r="E2368" s="241"/>
      <c r="F2368" s="231">
        <v>46107</v>
      </c>
      <c r="G2368" s="265" t="s">
        <v>2891</v>
      </c>
      <c r="H2368" s="265" t="s">
        <v>2892</v>
      </c>
      <c r="I2368" s="265" t="s">
        <v>240</v>
      </c>
      <c r="J2368" s="265" t="s">
        <v>7263</v>
      </c>
      <c r="K2368" s="265" t="s">
        <v>242</v>
      </c>
      <c r="L2368" s="231">
        <v>46119</v>
      </c>
      <c r="M2368" s="265">
        <v>40</v>
      </c>
      <c r="N2368" s="75" t="s">
        <v>8286</v>
      </c>
      <c r="O2368" s="75" t="s">
        <v>8287</v>
      </c>
      <c r="P2368" s="85">
        <v>2830050819</v>
      </c>
      <c r="Q2368" s="231">
        <v>46108</v>
      </c>
      <c r="R2368" s="241">
        <v>1209397461</v>
      </c>
      <c r="S2368" s="241">
        <v>224378766</v>
      </c>
      <c r="T2368" s="231">
        <v>46108</v>
      </c>
      <c r="U2368" s="261">
        <v>14031.298000000001</v>
      </c>
      <c r="V2368" s="261">
        <v>13526.705</v>
      </c>
      <c r="W2368" s="241">
        <v>14</v>
      </c>
      <c r="X2368" s="241">
        <v>0</v>
      </c>
      <c r="Y2368" s="270" t="s">
        <v>8288</v>
      </c>
      <c r="Z2368" s="241" t="s">
        <v>220</v>
      </c>
      <c r="AA2368" s="85" t="s">
        <v>8274</v>
      </c>
      <c r="AB2368" s="265" t="s">
        <v>8275</v>
      </c>
      <c r="AC2368" s="270" t="s">
        <v>8271</v>
      </c>
      <c r="AD2368" s="75" t="s">
        <v>113</v>
      </c>
      <c r="AE2368" s="74">
        <v>46113</v>
      </c>
      <c r="AF2368" s="375">
        <v>46112.416666666664</v>
      </c>
      <c r="AG2368" s="375">
        <v>46112.416666666664</v>
      </c>
      <c r="AH2368" s="375">
        <v>46112.416666666664</v>
      </c>
      <c r="AI2368" s="74">
        <v>46113</v>
      </c>
      <c r="AJ2368" s="74"/>
      <c r="AK2368" s="74">
        <v>46113</v>
      </c>
      <c r="AL2368" s="74">
        <v>46117</v>
      </c>
      <c r="AM2368" s="74"/>
      <c r="AN2368" s="74">
        <v>46116</v>
      </c>
      <c r="AO2368" s="81">
        <f t="shared" si="719"/>
        <v>46111.416666666664</v>
      </c>
      <c r="AP2368" s="81">
        <f t="shared" si="720"/>
        <v>46112.416666666664</v>
      </c>
      <c r="AQ2368" s="81">
        <f t="shared" si="721"/>
        <v>46112.416666666664</v>
      </c>
      <c r="AR2368" s="81">
        <f t="shared" si="722"/>
        <v>46114</v>
      </c>
      <c r="AS2368" s="81">
        <f t="shared" si="723"/>
        <v>46115</v>
      </c>
      <c r="AT2368" s="81">
        <f t="shared" si="724"/>
        <v>46114</v>
      </c>
      <c r="AU2368" s="82" t="s">
        <v>6196</v>
      </c>
      <c r="AV2368" s="297">
        <v>46108</v>
      </c>
      <c r="AW2368" s="75" t="str">
        <f>_xlfn.XLOOKUP(D2368,'[1]OPS Loading report'!$E:$E,'[1]OPS Loading report'!$G:$G)</f>
        <v xml:space="preserve">ONEU0618314 </v>
      </c>
      <c r="AX2368" s="75" t="str">
        <f>_xlfn.XLOOKUP(D2368,'[1]OPS Loading report'!$E:$E,'[1]OPS Loading report'!$H:$H)</f>
        <v>VN00357AR</v>
      </c>
      <c r="AY2368" s="85"/>
      <c r="AZ2368" s="271"/>
      <c r="BA2368" s="85"/>
      <c r="BB2368" s="85"/>
      <c r="BC2368" s="85"/>
      <c r="BD2368" s="85"/>
      <c r="BE2368" s="85"/>
      <c r="BF2368" s="85"/>
      <c r="BG2368" s="85"/>
      <c r="BH2368" s="85"/>
      <c r="BI2368" s="85"/>
      <c r="BJ2368" s="85"/>
      <c r="BK2368" s="85"/>
      <c r="BL2368" s="85"/>
      <c r="BM2368" s="85"/>
      <c r="BN2368" s="85"/>
      <c r="BO2368" s="85"/>
      <c r="BP2368" s="85"/>
      <c r="BQ2368" s="85"/>
      <c r="BR2368" s="85"/>
      <c r="BS2368" s="85"/>
      <c r="BT2368" s="75">
        <f>IF(COUNTIF($C$3:C2368, C2368)=1, 1, 0)</f>
        <v>0</v>
      </c>
      <c r="BU2368" s="337" t="s">
        <v>8276</v>
      </c>
      <c r="BV2368" s="340">
        <v>46120</v>
      </c>
      <c r="BW2368" s="85"/>
      <c r="BX2368" s="85"/>
      <c r="BY2368" s="85"/>
      <c r="BZ2368" s="87">
        <f t="shared" si="725"/>
        <v>13</v>
      </c>
      <c r="CA2368" s="85"/>
      <c r="CB2368" s="88">
        <f t="shared" si="726"/>
        <v>15</v>
      </c>
      <c r="CC2368" s="89"/>
      <c r="CD2368" s="22"/>
      <c r="CE2368" s="87">
        <f t="shared" si="727"/>
        <v>4</v>
      </c>
      <c r="CF2368" s="397">
        <v>14133260</v>
      </c>
      <c r="CG2368" s="85"/>
      <c r="CH2368" s="397">
        <v>14133260</v>
      </c>
      <c r="CI2368" s="85">
        <v>26270</v>
      </c>
      <c r="CJ2368" s="87">
        <f t="shared" si="715"/>
        <v>3</v>
      </c>
      <c r="CK2368" s="87">
        <f t="shared" si="716"/>
        <v>13</v>
      </c>
      <c r="CL2368" s="22" t="s">
        <v>6198</v>
      </c>
      <c r="CM2368" s="22" t="str">
        <f t="shared" si="718"/>
        <v>1K26TAD^97853</v>
      </c>
    </row>
    <row r="2369" spans="1:91" s="168" customFormat="1" ht="14.45" customHeight="1" x14ac:dyDescent="0.25">
      <c r="A2369" s="75"/>
      <c r="B2369" s="156" t="s">
        <v>102</v>
      </c>
      <c r="C2369" s="270">
        <v>235600422492</v>
      </c>
      <c r="D2369" s="265">
        <v>145673413</v>
      </c>
      <c r="E2369" s="241"/>
      <c r="F2369" s="231">
        <v>46091</v>
      </c>
      <c r="G2369" s="265" t="s">
        <v>479</v>
      </c>
      <c r="H2369" s="265" t="s">
        <v>2531</v>
      </c>
      <c r="I2369" s="265" t="s">
        <v>105</v>
      </c>
      <c r="J2369" s="265" t="s">
        <v>430</v>
      </c>
      <c r="K2369" s="265" t="s">
        <v>242</v>
      </c>
      <c r="L2369" s="231">
        <v>46108</v>
      </c>
      <c r="M2369" s="265">
        <v>20</v>
      </c>
      <c r="N2369" s="85" t="s">
        <v>8289</v>
      </c>
      <c r="O2369" s="85" t="s">
        <v>8290</v>
      </c>
      <c r="P2369" s="85">
        <v>2830050448</v>
      </c>
      <c r="Q2369" s="231">
        <v>46102</v>
      </c>
      <c r="R2369" s="241">
        <v>1209395485</v>
      </c>
      <c r="S2369" s="241">
        <v>224348547</v>
      </c>
      <c r="T2369" s="231">
        <v>46102</v>
      </c>
      <c r="U2369" s="261">
        <v>4743.2659999999996</v>
      </c>
      <c r="V2369" s="261">
        <v>4626.558</v>
      </c>
      <c r="W2369" s="241">
        <v>8</v>
      </c>
      <c r="X2369" s="241">
        <v>2</v>
      </c>
      <c r="Y2369" s="270">
        <v>235600422492</v>
      </c>
      <c r="Z2369" s="241" t="s">
        <v>128</v>
      </c>
      <c r="AA2369" s="85" t="s">
        <v>399</v>
      </c>
      <c r="AB2369" s="265" t="s">
        <v>6201</v>
      </c>
      <c r="AC2369" s="270">
        <v>235600422492</v>
      </c>
      <c r="AD2369" s="75" t="s">
        <v>113</v>
      </c>
      <c r="AE2369" s="74">
        <v>46111</v>
      </c>
      <c r="AF2369" s="375">
        <v>46108.708333333336</v>
      </c>
      <c r="AG2369" s="375">
        <v>46108.5</v>
      </c>
      <c r="AH2369" s="375">
        <v>46108.5</v>
      </c>
      <c r="AI2369" s="74">
        <v>46108</v>
      </c>
      <c r="AJ2369" s="74">
        <v>46110</v>
      </c>
      <c r="AK2369" s="74">
        <v>46110</v>
      </c>
      <c r="AL2369" s="74">
        <v>46111</v>
      </c>
      <c r="AM2369" s="74">
        <v>46112</v>
      </c>
      <c r="AN2369" s="74">
        <v>46114</v>
      </c>
      <c r="AO2369" s="81">
        <f t="shared" si="719"/>
        <v>46107.5</v>
      </c>
      <c r="AP2369" s="81">
        <f t="shared" si="720"/>
        <v>46108.5</v>
      </c>
      <c r="AQ2369" s="81">
        <f t="shared" si="721"/>
        <v>46108.5</v>
      </c>
      <c r="AR2369" s="81">
        <f t="shared" si="722"/>
        <v>46111</v>
      </c>
      <c r="AS2369" s="81">
        <f t="shared" si="723"/>
        <v>46113</v>
      </c>
      <c r="AT2369" s="81">
        <f t="shared" si="724"/>
        <v>46111</v>
      </c>
      <c r="AU2369" s="82" t="s">
        <v>6202</v>
      </c>
      <c r="AV2369" s="297">
        <v>46102</v>
      </c>
      <c r="AW2369" s="85" t="s">
        <v>8291</v>
      </c>
      <c r="AX2369" s="85" t="s">
        <v>8292</v>
      </c>
      <c r="AY2369" s="85"/>
      <c r="AZ2369" s="271"/>
      <c r="BA2369" s="85"/>
      <c r="BB2369" s="85"/>
      <c r="BC2369" s="85"/>
      <c r="BD2369" s="85"/>
      <c r="BE2369" s="85"/>
      <c r="BF2369" s="85"/>
      <c r="BG2369" s="85"/>
      <c r="BH2369" s="85"/>
      <c r="BI2369" s="85"/>
      <c r="BJ2369" s="85"/>
      <c r="BK2369" s="85"/>
      <c r="BL2369" s="85"/>
      <c r="BM2369" s="85"/>
      <c r="BN2369" s="85"/>
      <c r="BO2369" s="85"/>
      <c r="BP2369" s="85"/>
      <c r="BQ2369" s="85"/>
      <c r="BR2369" s="85"/>
      <c r="BS2369" s="85"/>
      <c r="BT2369" s="75">
        <f>IF(COUNTIF($C$3:C2369, C2369)=1, 1, 0)</f>
        <v>1</v>
      </c>
      <c r="BU2369" s="396">
        <v>87224</v>
      </c>
      <c r="BV2369" s="340">
        <v>46111</v>
      </c>
      <c r="BW2369" s="85"/>
      <c r="BX2369" s="85"/>
      <c r="BY2369" s="85"/>
      <c r="BZ2369" s="87">
        <f t="shared" si="725"/>
        <v>11</v>
      </c>
      <c r="CA2369" s="85"/>
      <c r="CB2369" s="88">
        <f t="shared" si="726"/>
        <v>14</v>
      </c>
      <c r="CC2369" s="89"/>
      <c r="CD2369" s="22"/>
      <c r="CE2369" s="87">
        <f t="shared" si="727"/>
        <v>3</v>
      </c>
      <c r="CF2369" s="85" t="s">
        <v>6233</v>
      </c>
      <c r="CG2369" s="85"/>
      <c r="CH2369" s="85" t="s">
        <v>6233</v>
      </c>
      <c r="CI2369" s="85">
        <v>26249</v>
      </c>
      <c r="CJ2369" s="87">
        <f t="shared" si="715"/>
        <v>3</v>
      </c>
      <c r="CK2369" s="87">
        <f t="shared" si="716"/>
        <v>12</v>
      </c>
      <c r="CL2369" s="22" t="s">
        <v>121</v>
      </c>
      <c r="CM2369" s="22" t="str">
        <f t="shared" si="718"/>
        <v>1C26TAA^87224</v>
      </c>
    </row>
    <row r="2370" spans="1:91" s="85" customFormat="1" ht="14.45" customHeight="1" x14ac:dyDescent="0.25">
      <c r="A2370" s="75"/>
      <c r="B2370" s="265" t="s">
        <v>102</v>
      </c>
      <c r="C2370" s="270">
        <v>235600428661</v>
      </c>
      <c r="D2370" s="265">
        <v>145692474</v>
      </c>
      <c r="E2370" s="241">
        <v>5320007931</v>
      </c>
      <c r="F2370" s="231">
        <v>46100</v>
      </c>
      <c r="G2370" s="265" t="s">
        <v>3388</v>
      </c>
      <c r="H2370" s="265" t="s">
        <v>3389</v>
      </c>
      <c r="I2370" s="265" t="s">
        <v>105</v>
      </c>
      <c r="J2370" s="265" t="s">
        <v>3390</v>
      </c>
      <c r="K2370" s="265" t="s">
        <v>242</v>
      </c>
      <c r="L2370" s="231">
        <v>46145</v>
      </c>
      <c r="M2370" s="265">
        <v>40</v>
      </c>
      <c r="N2370" s="85" t="s">
        <v>8293</v>
      </c>
      <c r="O2370" s="85" t="s">
        <v>8294</v>
      </c>
      <c r="P2370" s="85">
        <v>2830050504</v>
      </c>
      <c r="Q2370" s="231">
        <v>46102</v>
      </c>
      <c r="R2370" s="241">
        <v>1209395656</v>
      </c>
      <c r="S2370" s="241">
        <v>224351414</v>
      </c>
      <c r="T2370" s="231">
        <v>46102</v>
      </c>
      <c r="U2370" s="261">
        <v>12227.094999999999</v>
      </c>
      <c r="V2370" s="261">
        <v>11835.208000000001</v>
      </c>
      <c r="W2370" s="241">
        <v>15</v>
      </c>
      <c r="X2370" s="241">
        <v>0</v>
      </c>
      <c r="Y2370" s="270">
        <v>235600428661</v>
      </c>
      <c r="Z2370" s="241" t="s">
        <v>128</v>
      </c>
      <c r="AA2370" s="85" t="s">
        <v>8295</v>
      </c>
      <c r="AB2370" s="265" t="s">
        <v>8296</v>
      </c>
      <c r="AC2370" s="270">
        <v>235600428661</v>
      </c>
      <c r="AD2370" s="75" t="s">
        <v>113</v>
      </c>
      <c r="AE2370" s="74">
        <v>46107</v>
      </c>
      <c r="AF2370" s="375">
        <v>46105.25</v>
      </c>
      <c r="AG2370" s="375">
        <v>46104.5</v>
      </c>
      <c r="AH2370" s="375">
        <v>46104.5</v>
      </c>
      <c r="AI2370" s="74">
        <v>46106</v>
      </c>
      <c r="AJ2370" s="74"/>
      <c r="AK2370" s="74">
        <v>46107</v>
      </c>
      <c r="AL2370" s="74">
        <v>46113</v>
      </c>
      <c r="AM2370" s="74"/>
      <c r="AN2370" s="74">
        <v>46115</v>
      </c>
      <c r="AO2370" s="81" t="s">
        <v>121</v>
      </c>
      <c r="AP2370" s="81" t="s">
        <v>121</v>
      </c>
      <c r="AQ2370" s="81" t="s">
        <v>121</v>
      </c>
      <c r="AR2370" s="81" t="s">
        <v>121</v>
      </c>
      <c r="AS2370" s="81" t="s">
        <v>261</v>
      </c>
      <c r="AT2370" s="81" t="s">
        <v>121</v>
      </c>
      <c r="AU2370" s="82" t="s">
        <v>5500</v>
      </c>
      <c r="AV2370" s="297">
        <v>46102</v>
      </c>
      <c r="AW2370" s="85" t="s">
        <v>8297</v>
      </c>
      <c r="AX2370" s="85" t="s">
        <v>8298</v>
      </c>
      <c r="AZ2370" s="271"/>
      <c r="BT2370" s="75">
        <f>IF(COUNTIF($C$3:C2370, C2370)=1, 1, 0)</f>
        <v>1</v>
      </c>
      <c r="BU2370" s="337" t="s">
        <v>8299</v>
      </c>
      <c r="BV2370" s="340">
        <v>46107</v>
      </c>
      <c r="BZ2370" s="87">
        <f t="shared" si="725"/>
        <v>12</v>
      </c>
      <c r="CB2370" s="88">
        <f t="shared" si="726"/>
        <v>13</v>
      </c>
      <c r="CC2370" s="89"/>
      <c r="CD2370" s="22"/>
      <c r="CE2370" s="87">
        <f t="shared" si="727"/>
        <v>3</v>
      </c>
      <c r="CF2370" s="397">
        <v>23601600</v>
      </c>
      <c r="CH2370" s="397">
        <v>23601600</v>
      </c>
      <c r="CI2370" s="85">
        <v>26224</v>
      </c>
      <c r="CJ2370" s="87">
        <f t="shared" si="715"/>
        <v>3</v>
      </c>
      <c r="CK2370" s="87">
        <f t="shared" si="716"/>
        <v>12</v>
      </c>
      <c r="CL2370" s="22" t="s">
        <v>5125</v>
      </c>
      <c r="CM2370" s="22" t="s">
        <v>8300</v>
      </c>
    </row>
    <row r="2371" spans="1:91" s="168" customFormat="1" ht="14.45" customHeight="1" x14ac:dyDescent="0.25">
      <c r="A2371" s="75"/>
      <c r="B2371" s="265" t="s">
        <v>102</v>
      </c>
      <c r="C2371" s="270">
        <v>235600428661</v>
      </c>
      <c r="D2371" s="265">
        <v>145692423</v>
      </c>
      <c r="E2371" s="241">
        <v>5320007931</v>
      </c>
      <c r="F2371" s="231">
        <v>46100</v>
      </c>
      <c r="G2371" s="265" t="s">
        <v>3388</v>
      </c>
      <c r="H2371" s="265" t="s">
        <v>3389</v>
      </c>
      <c r="I2371" s="265" t="s">
        <v>105</v>
      </c>
      <c r="J2371" s="265" t="s">
        <v>3390</v>
      </c>
      <c r="K2371" s="265" t="s">
        <v>242</v>
      </c>
      <c r="L2371" s="231">
        <v>46145</v>
      </c>
      <c r="M2371" s="265">
        <v>0</v>
      </c>
      <c r="N2371" s="85" t="s">
        <v>8293</v>
      </c>
      <c r="O2371" s="85" t="s">
        <v>8294</v>
      </c>
      <c r="P2371" s="85">
        <v>2830050503</v>
      </c>
      <c r="Q2371" s="231">
        <v>46102</v>
      </c>
      <c r="R2371" s="241">
        <v>1209395655</v>
      </c>
      <c r="S2371" s="241">
        <v>224351406</v>
      </c>
      <c r="T2371" s="231">
        <v>46102</v>
      </c>
      <c r="U2371" s="261">
        <v>5071.1790000000001</v>
      </c>
      <c r="V2371" s="261">
        <v>4908.6450000000004</v>
      </c>
      <c r="W2371" s="241">
        <v>6</v>
      </c>
      <c r="X2371" s="241">
        <v>0</v>
      </c>
      <c r="Y2371" s="270">
        <v>235600428661</v>
      </c>
      <c r="Z2371" s="241" t="s">
        <v>128</v>
      </c>
      <c r="AA2371" s="85" t="s">
        <v>8295</v>
      </c>
      <c r="AB2371" s="265" t="s">
        <v>8296</v>
      </c>
      <c r="AC2371" s="270">
        <v>235600428661</v>
      </c>
      <c r="AD2371" s="75" t="s">
        <v>113</v>
      </c>
      <c r="AE2371" s="74">
        <v>46107</v>
      </c>
      <c r="AF2371" s="375">
        <v>46105.25</v>
      </c>
      <c r="AG2371" s="375">
        <v>46104.5</v>
      </c>
      <c r="AH2371" s="375">
        <v>46104.5</v>
      </c>
      <c r="AI2371" s="74">
        <v>46106</v>
      </c>
      <c r="AJ2371" s="74"/>
      <c r="AK2371" s="74">
        <v>46107</v>
      </c>
      <c r="AL2371" s="74">
        <v>46113</v>
      </c>
      <c r="AM2371" s="74"/>
      <c r="AN2371" s="74">
        <v>46115</v>
      </c>
      <c r="AO2371" s="81" t="s">
        <v>121</v>
      </c>
      <c r="AP2371" s="81" t="s">
        <v>121</v>
      </c>
      <c r="AQ2371" s="81" t="s">
        <v>121</v>
      </c>
      <c r="AR2371" s="81" t="s">
        <v>121</v>
      </c>
      <c r="AS2371" s="81" t="s">
        <v>261</v>
      </c>
      <c r="AT2371" s="81" t="s">
        <v>121</v>
      </c>
      <c r="AU2371" s="82" t="s">
        <v>5500</v>
      </c>
      <c r="AV2371" s="297">
        <v>46102</v>
      </c>
      <c r="AW2371" s="85">
        <v>0</v>
      </c>
      <c r="AX2371" s="85">
        <v>0</v>
      </c>
      <c r="AY2371" s="85"/>
      <c r="AZ2371" s="271"/>
      <c r="BA2371" s="85"/>
      <c r="BB2371" s="85"/>
      <c r="BC2371" s="85"/>
      <c r="BD2371" s="85"/>
      <c r="BE2371" s="85"/>
      <c r="BF2371" s="85"/>
      <c r="BG2371" s="85"/>
      <c r="BH2371" s="85"/>
      <c r="BI2371" s="85"/>
      <c r="BJ2371" s="85"/>
      <c r="BK2371" s="85"/>
      <c r="BL2371" s="85"/>
      <c r="BM2371" s="85"/>
      <c r="BN2371" s="85"/>
      <c r="BO2371" s="85"/>
      <c r="BP2371" s="85"/>
      <c r="BQ2371" s="85"/>
      <c r="BR2371" s="85"/>
      <c r="BS2371" s="85"/>
      <c r="BT2371" s="75">
        <f>IF(COUNTIF($C$3:C2371, C2371)=1, 1, 0)</f>
        <v>0</v>
      </c>
      <c r="BU2371" s="337" t="s">
        <v>8299</v>
      </c>
      <c r="BV2371" s="340">
        <v>46107</v>
      </c>
      <c r="BW2371" s="85"/>
      <c r="BX2371" s="85"/>
      <c r="BY2371" s="85"/>
      <c r="BZ2371" s="87">
        <f t="shared" si="725"/>
        <v>12</v>
      </c>
      <c r="CA2371" s="85"/>
      <c r="CB2371" s="88">
        <f t="shared" si="726"/>
        <v>13</v>
      </c>
      <c r="CC2371" s="89"/>
      <c r="CD2371" s="22"/>
      <c r="CE2371" s="87">
        <f t="shared" si="727"/>
        <v>3</v>
      </c>
      <c r="CF2371" s="85"/>
      <c r="CG2371" s="85"/>
      <c r="CH2371" s="85"/>
      <c r="CI2371" s="85"/>
      <c r="CJ2371" s="87">
        <f t="shared" ref="CJ2371:CJ2434" si="728">MONTH(AV2371)</f>
        <v>3</v>
      </c>
      <c r="CK2371" s="87">
        <f t="shared" ref="CK2371:CK2434" si="729">WEEKNUM(AV2371,2)</f>
        <v>12</v>
      </c>
      <c r="CL2371" s="22" t="s">
        <v>5125</v>
      </c>
      <c r="CM2371" s="22" t="s">
        <v>8300</v>
      </c>
    </row>
    <row r="2372" spans="1:91" s="85" customFormat="1" ht="14.45" customHeight="1" x14ac:dyDescent="0.25">
      <c r="A2372" s="75"/>
      <c r="B2372" s="260" t="s">
        <v>102</v>
      </c>
      <c r="C2372" s="270">
        <v>267286389</v>
      </c>
      <c r="D2372" s="265">
        <v>145690659</v>
      </c>
      <c r="E2372" s="241"/>
      <c r="F2372" s="231">
        <v>46102</v>
      </c>
      <c r="G2372" s="265" t="s">
        <v>2500</v>
      </c>
      <c r="H2372" s="265" t="s">
        <v>2501</v>
      </c>
      <c r="I2372" s="265" t="s">
        <v>105</v>
      </c>
      <c r="J2372" s="265" t="s">
        <v>8301</v>
      </c>
      <c r="K2372" s="265" t="s">
        <v>242</v>
      </c>
      <c r="L2372" s="231">
        <v>46125</v>
      </c>
      <c r="M2372" s="265">
        <v>20</v>
      </c>
      <c r="N2372" s="85" t="s">
        <v>8302</v>
      </c>
      <c r="O2372" s="85" t="s">
        <v>8303</v>
      </c>
      <c r="P2372" s="85">
        <v>2830050541</v>
      </c>
      <c r="Q2372" s="231">
        <v>46103</v>
      </c>
      <c r="R2372" s="241">
        <v>1209395801</v>
      </c>
      <c r="S2372" s="241">
        <v>224355839</v>
      </c>
      <c r="T2372" s="231">
        <v>46103</v>
      </c>
      <c r="U2372" s="261">
        <v>2794.76</v>
      </c>
      <c r="V2372" s="261">
        <v>2682.0949999999998</v>
      </c>
      <c r="W2372" s="241">
        <v>4</v>
      </c>
      <c r="X2372" s="241">
        <v>0</v>
      </c>
      <c r="Y2372" s="270">
        <v>267286389</v>
      </c>
      <c r="Z2372" s="241" t="s">
        <v>110</v>
      </c>
      <c r="AA2372" s="85" t="s">
        <v>4764</v>
      </c>
      <c r="AB2372" s="265" t="s">
        <v>8304</v>
      </c>
      <c r="AC2372" s="270">
        <v>267286389</v>
      </c>
      <c r="AD2372" s="75" t="s">
        <v>113</v>
      </c>
      <c r="AE2372" s="74">
        <v>46107</v>
      </c>
      <c r="AF2372" s="375">
        <v>46106.625</v>
      </c>
      <c r="AG2372" s="375">
        <v>46105.625</v>
      </c>
      <c r="AH2372" s="375">
        <v>46105.625</v>
      </c>
      <c r="AI2372" s="74">
        <v>46107</v>
      </c>
      <c r="AJ2372" s="74"/>
      <c r="AK2372" s="74">
        <v>46107</v>
      </c>
      <c r="AL2372" s="74">
        <v>46114</v>
      </c>
      <c r="AM2372" s="74"/>
      <c r="AN2372" s="74">
        <v>46114</v>
      </c>
      <c r="AO2372" s="81">
        <f t="shared" ref="AO2372:AO2383" si="730">IF(AH2372&lt;AG2372,IF(AH2372=0,"",AH2372-1),IF(AG2372=0,"",AG2372-1))</f>
        <v>46104.625</v>
      </c>
      <c r="AP2372" s="81">
        <f t="shared" ref="AP2372:AP2383" si="731">IF(AH2372&lt;AG2372,IF(AH2372=0,"",AH2372),IF(AG2372=0,"",AG2372))</f>
        <v>46105.625</v>
      </c>
      <c r="AQ2372" s="81">
        <f t="shared" ref="AQ2372:AQ2383" si="732">IF(AH2372&lt;AG2372,IF(AH2372=0,"",AH2372),IF(AG2372=0,"",AG2372))</f>
        <v>46105.625</v>
      </c>
      <c r="AR2372" s="81">
        <f t="shared" ref="AR2372:AR2383" si="733">IF(AI2372=0,"",IF(AI2372&lt;AJ2372,AJ2372+1,AI2372+1))</f>
        <v>46108</v>
      </c>
      <c r="AS2372" s="81">
        <f t="shared" ref="AS2372:AS2383" si="734">IF(AI2372=0,"",IF(AE2372=0,IF(AJ2372=0,AI2372+2,AJ2372+2),AE2372+2))</f>
        <v>46109</v>
      </c>
      <c r="AT2372" s="81">
        <f t="shared" ref="AT2372:AT2383" si="735">IF(AI2372=0,"",IF(AI2372&lt;AJ2372,AJ2372+1,AI2372+1))</f>
        <v>46108</v>
      </c>
      <c r="AU2372" s="82" t="s">
        <v>6196</v>
      </c>
      <c r="AV2372" s="297">
        <v>46103</v>
      </c>
      <c r="AW2372" s="85" t="s">
        <v>8305</v>
      </c>
      <c r="AX2372" s="85" t="s">
        <v>8306</v>
      </c>
      <c r="AZ2372" s="271"/>
      <c r="BT2372" s="75">
        <f>IF(COUNTIF($C$3:C2372, C2372)=1, 1, 0)</f>
        <v>1</v>
      </c>
      <c r="BU2372">
        <v>150508</v>
      </c>
      <c r="BV2372" s="340">
        <v>46129</v>
      </c>
      <c r="BZ2372" s="87">
        <f t="shared" si="725"/>
        <v>12</v>
      </c>
      <c r="CA2372" s="85" t="s">
        <v>6699</v>
      </c>
      <c r="CB2372" s="88">
        <f t="shared" si="726"/>
        <v>16</v>
      </c>
      <c r="CC2372" s="89"/>
      <c r="CD2372" s="22"/>
      <c r="CE2372" s="87">
        <f t="shared" si="727"/>
        <v>3</v>
      </c>
      <c r="CF2372" s="397">
        <v>2673900</v>
      </c>
      <c r="CG2372" s="397">
        <v>1524123</v>
      </c>
      <c r="CH2372" s="397">
        <v>4198023</v>
      </c>
      <c r="CI2372" s="85">
        <v>26739</v>
      </c>
      <c r="CJ2372" s="87">
        <f t="shared" si="728"/>
        <v>3</v>
      </c>
      <c r="CK2372" s="87">
        <f t="shared" si="729"/>
        <v>12</v>
      </c>
      <c r="CL2372" s="22" t="s">
        <v>6198</v>
      </c>
      <c r="CM2372" s="22" t="str">
        <f t="shared" ref="CM2372:CM2435" si="736">IF(OR(Z2372="COSU",Z2372="EGLV",Z2372="MAEU",Z2372="REGU",Z2372="HLCU",Z2372="OOLU",Z2372="ONEY"),
    IF(Z2372="COSU","1C26TAB",
    IF(Z2372="EGLV","1C26TAA",
    IF(Z2372="MAEU","1C26TML",
    IF(Z2372="REGU","1C26TAA",
    IF(Z2372="HLCU","1C26THC",
    IF(Z2372="OOLU","1C26TAR",
    IF(Z2372="ONEY","1K26TAD",""))))))) &amp; "^" &amp; BU2372,
    BU2372)</f>
        <v>1C26TML^150508</v>
      </c>
    </row>
    <row r="2373" spans="1:91" ht="14.45" customHeight="1" x14ac:dyDescent="0.25">
      <c r="A2373" s="75"/>
      <c r="B2373" s="260" t="s">
        <v>102</v>
      </c>
      <c r="C2373" s="270" t="s">
        <v>8307</v>
      </c>
      <c r="D2373" s="265">
        <v>145791585</v>
      </c>
      <c r="E2373" s="241"/>
      <c r="F2373" s="231">
        <v>46101</v>
      </c>
      <c r="G2373" s="265" t="s">
        <v>6581</v>
      </c>
      <c r="H2373" s="265" t="s">
        <v>2963</v>
      </c>
      <c r="I2373" s="265" t="s">
        <v>105</v>
      </c>
      <c r="J2373" s="265" t="s">
        <v>8308</v>
      </c>
      <c r="K2373" s="265" t="s">
        <v>242</v>
      </c>
      <c r="L2373" s="231">
        <v>46125</v>
      </c>
      <c r="M2373" s="265">
        <v>40</v>
      </c>
      <c r="N2373" s="85" t="s">
        <v>8309</v>
      </c>
      <c r="O2373" s="85" t="s">
        <v>8310</v>
      </c>
      <c r="P2373" s="85">
        <v>2830050668</v>
      </c>
      <c r="Q2373" s="231">
        <v>46105</v>
      </c>
      <c r="R2373" s="241">
        <v>1209396376</v>
      </c>
      <c r="S2373" s="241">
        <v>224360238</v>
      </c>
      <c r="T2373" s="231">
        <v>46105</v>
      </c>
      <c r="U2373" s="261">
        <v>18251.462</v>
      </c>
      <c r="V2373" s="261">
        <v>17564.667000000001</v>
      </c>
      <c r="W2373" s="241">
        <v>18</v>
      </c>
      <c r="X2373" s="241">
        <v>15</v>
      </c>
      <c r="Y2373" s="270" t="s">
        <v>8311</v>
      </c>
      <c r="Z2373" s="241" t="s">
        <v>258</v>
      </c>
      <c r="AA2373" s="85" t="s">
        <v>6596</v>
      </c>
      <c r="AB2373" s="265" t="s">
        <v>7709</v>
      </c>
      <c r="AC2373" s="270" t="s">
        <v>8307</v>
      </c>
      <c r="AD2373" s="75" t="s">
        <v>113</v>
      </c>
      <c r="AE2373" s="74">
        <v>46111</v>
      </c>
      <c r="AF2373" s="375">
        <v>46109.041666666664</v>
      </c>
      <c r="AG2373" s="375">
        <v>46107</v>
      </c>
      <c r="AH2373" s="375">
        <v>46107</v>
      </c>
      <c r="AI2373" s="74">
        <v>46109</v>
      </c>
      <c r="AJ2373" s="74">
        <v>46110</v>
      </c>
      <c r="AK2373" s="74"/>
      <c r="AL2373" s="74">
        <v>46117</v>
      </c>
      <c r="AM2373" s="74">
        <v>46122</v>
      </c>
      <c r="AN2373" s="74">
        <v>46122</v>
      </c>
      <c r="AO2373" s="95" t="s">
        <v>121</v>
      </c>
      <c r="AP2373" s="95" t="s">
        <v>121</v>
      </c>
      <c r="AQ2373" s="95" t="s">
        <v>121</v>
      </c>
      <c r="AR2373" s="95" t="s">
        <v>121</v>
      </c>
      <c r="AS2373" s="95" t="s">
        <v>121</v>
      </c>
      <c r="AT2373" s="95" t="s">
        <v>121</v>
      </c>
      <c r="AU2373" s="82" t="s">
        <v>6202</v>
      </c>
      <c r="AV2373" s="297">
        <v>46105</v>
      </c>
      <c r="AW2373" s="85" t="s">
        <v>8312</v>
      </c>
      <c r="AX2373" s="85" t="s">
        <v>8313</v>
      </c>
      <c r="AY2373" s="85"/>
      <c r="AZ2373" s="271"/>
      <c r="BA2373" s="85"/>
      <c r="BB2373" s="85"/>
      <c r="BC2373" s="85"/>
      <c r="BD2373" s="85"/>
      <c r="BE2373" s="85"/>
      <c r="BF2373" s="85"/>
      <c r="BG2373" s="85"/>
      <c r="BH2373" s="85"/>
      <c r="BI2373" s="85"/>
      <c r="BJ2373" s="85"/>
      <c r="BK2373" s="85"/>
      <c r="BL2373" s="85"/>
      <c r="BM2373" s="85"/>
      <c r="BN2373" s="85"/>
      <c r="BO2373" s="85"/>
      <c r="BP2373" s="85"/>
      <c r="BQ2373" s="85"/>
      <c r="BR2373" s="85"/>
      <c r="BS2373" s="85"/>
      <c r="BT2373" s="75">
        <f>IF(COUNTIF($C$3:C2373, C2373)=1, 1, 0)</f>
        <v>1</v>
      </c>
      <c r="BU2373" s="396">
        <v>23188</v>
      </c>
      <c r="BV2373" s="340">
        <v>46111</v>
      </c>
      <c r="BW2373" s="85"/>
      <c r="BX2373" s="85"/>
      <c r="BY2373" s="85"/>
      <c r="BZ2373" s="87">
        <f t="shared" si="725"/>
        <v>12</v>
      </c>
      <c r="CA2373" s="85"/>
      <c r="CB2373" s="88">
        <f t="shared" si="726"/>
        <v>14</v>
      </c>
      <c r="CC2373" s="89"/>
      <c r="CE2373" s="87">
        <f t="shared" si="727"/>
        <v>3</v>
      </c>
      <c r="CF2373" s="85">
        <v>23121845</v>
      </c>
      <c r="CG2373" s="85"/>
      <c r="CH2373" s="85">
        <v>23121845</v>
      </c>
      <c r="CI2373" s="85">
        <v>26245</v>
      </c>
      <c r="CJ2373" s="87">
        <f t="shared" si="728"/>
        <v>3</v>
      </c>
      <c r="CK2373" s="87">
        <f t="shared" si="729"/>
        <v>13</v>
      </c>
      <c r="CL2373" s="22" t="s">
        <v>121</v>
      </c>
      <c r="CM2373" s="22" t="str">
        <f t="shared" si="736"/>
        <v>1C26TAA^23188</v>
      </c>
    </row>
    <row r="2374" spans="1:91" s="168" customFormat="1" ht="14.45" customHeight="1" x14ac:dyDescent="0.25">
      <c r="A2374" s="75"/>
      <c r="B2374" s="156" t="s">
        <v>102</v>
      </c>
      <c r="C2374" s="270">
        <v>235600393336</v>
      </c>
      <c r="D2374" s="265">
        <v>145781732</v>
      </c>
      <c r="E2374" s="241"/>
      <c r="F2374" s="231">
        <v>46099</v>
      </c>
      <c r="G2374" s="265" t="s">
        <v>428</v>
      </c>
      <c r="H2374" s="265" t="s">
        <v>2531</v>
      </c>
      <c r="I2374" s="265" t="s">
        <v>656</v>
      </c>
      <c r="J2374" s="265" t="s">
        <v>430</v>
      </c>
      <c r="K2374" s="265" t="s">
        <v>242</v>
      </c>
      <c r="L2374" s="231">
        <v>46117</v>
      </c>
      <c r="M2374" s="265">
        <v>20</v>
      </c>
      <c r="N2374" s="85" t="s">
        <v>8314</v>
      </c>
      <c r="O2374" s="85" t="s">
        <v>8315</v>
      </c>
      <c r="P2374" s="85">
        <v>2830050533</v>
      </c>
      <c r="Q2374" s="231">
        <v>46103</v>
      </c>
      <c r="R2374" s="241">
        <v>1209395780</v>
      </c>
      <c r="S2374" s="241">
        <v>224356589</v>
      </c>
      <c r="T2374" s="231">
        <v>46103</v>
      </c>
      <c r="U2374" s="261">
        <v>9944.2440000000006</v>
      </c>
      <c r="V2374" s="261">
        <v>9591.4639999999999</v>
      </c>
      <c r="W2374" s="265">
        <v>12</v>
      </c>
      <c r="X2374" s="265">
        <v>0</v>
      </c>
      <c r="Y2374" s="270">
        <v>235600393336</v>
      </c>
      <c r="Z2374" s="241" t="s">
        <v>128</v>
      </c>
      <c r="AA2374" s="85" t="s">
        <v>399</v>
      </c>
      <c r="AB2374" s="265" t="s">
        <v>6201</v>
      </c>
      <c r="AC2374" s="270">
        <v>235600393336</v>
      </c>
      <c r="AD2374" s="75" t="s">
        <v>113</v>
      </c>
      <c r="AE2374" s="74">
        <v>46111</v>
      </c>
      <c r="AF2374" s="375">
        <v>46108.708333333336</v>
      </c>
      <c r="AG2374" s="375">
        <v>46108.5</v>
      </c>
      <c r="AH2374" s="375">
        <v>46108.5</v>
      </c>
      <c r="AI2374" s="74">
        <v>46108</v>
      </c>
      <c r="AJ2374" s="74">
        <v>46110</v>
      </c>
      <c r="AK2374" s="74">
        <v>46110</v>
      </c>
      <c r="AL2374" s="74">
        <v>46111</v>
      </c>
      <c r="AM2374" s="74">
        <v>46112</v>
      </c>
      <c r="AN2374" s="74">
        <v>46114</v>
      </c>
      <c r="AO2374" s="81">
        <f t="shared" si="730"/>
        <v>46107.5</v>
      </c>
      <c r="AP2374" s="81">
        <f t="shared" si="731"/>
        <v>46108.5</v>
      </c>
      <c r="AQ2374" s="81">
        <f t="shared" si="732"/>
        <v>46108.5</v>
      </c>
      <c r="AR2374" s="81">
        <f t="shared" si="733"/>
        <v>46111</v>
      </c>
      <c r="AS2374" s="81">
        <f t="shared" si="734"/>
        <v>46113</v>
      </c>
      <c r="AT2374" s="81">
        <f t="shared" si="735"/>
        <v>46111</v>
      </c>
      <c r="AU2374" s="82" t="s">
        <v>6202</v>
      </c>
      <c r="AV2374" s="297">
        <v>46103</v>
      </c>
      <c r="AW2374" s="85" t="s">
        <v>8316</v>
      </c>
      <c r="AX2374" s="85" t="s">
        <v>8317</v>
      </c>
      <c r="AY2374" s="85"/>
      <c r="AZ2374" s="271"/>
      <c r="BA2374" s="85"/>
      <c r="BB2374" s="85"/>
      <c r="BC2374" s="85"/>
      <c r="BD2374" s="85"/>
      <c r="BE2374" s="85"/>
      <c r="BF2374" s="85"/>
      <c r="BG2374" s="85"/>
      <c r="BH2374" s="85"/>
      <c r="BI2374" s="85"/>
      <c r="BJ2374" s="85"/>
      <c r="BK2374" s="85"/>
      <c r="BL2374" s="85"/>
      <c r="BM2374" s="85"/>
      <c r="BN2374" s="85"/>
      <c r="BO2374" s="85"/>
      <c r="BP2374" s="85"/>
      <c r="BQ2374" s="85"/>
      <c r="BR2374" s="85"/>
      <c r="BS2374" s="85"/>
      <c r="BT2374" s="75">
        <f>IF(COUNTIF($C$3:C2374, C2374)=1, 1, 0)</f>
        <v>1</v>
      </c>
      <c r="BU2374" s="396">
        <v>87222</v>
      </c>
      <c r="BV2374" s="340">
        <v>46111</v>
      </c>
      <c r="BW2374" s="85"/>
      <c r="BX2374" s="85"/>
      <c r="BY2374" s="85"/>
      <c r="BZ2374" s="87">
        <f t="shared" si="725"/>
        <v>12</v>
      </c>
      <c r="CA2374" s="85"/>
      <c r="CB2374" s="88">
        <f t="shared" si="726"/>
        <v>14</v>
      </c>
      <c r="CC2374" s="89"/>
      <c r="CD2374" s="22"/>
      <c r="CE2374" s="87">
        <f t="shared" si="727"/>
        <v>3</v>
      </c>
      <c r="CF2374" s="397">
        <v>9187150</v>
      </c>
      <c r="CG2374" s="85"/>
      <c r="CH2374" s="397">
        <v>9187150</v>
      </c>
      <c r="CI2374" s="85">
        <v>26249</v>
      </c>
      <c r="CJ2374" s="87">
        <f t="shared" si="728"/>
        <v>3</v>
      </c>
      <c r="CK2374" s="87">
        <f t="shared" si="729"/>
        <v>12</v>
      </c>
      <c r="CL2374" s="22" t="s">
        <v>121</v>
      </c>
      <c r="CM2374" s="22" t="str">
        <f t="shared" si="736"/>
        <v>1C26TAA^87222</v>
      </c>
    </row>
    <row r="2375" spans="1:91" s="85" customFormat="1" ht="14.45" customHeight="1" x14ac:dyDescent="0.25">
      <c r="A2375" s="75"/>
      <c r="B2375" s="156" t="s">
        <v>102</v>
      </c>
      <c r="C2375" s="270">
        <v>235600393450</v>
      </c>
      <c r="D2375" s="265">
        <v>145781681</v>
      </c>
      <c r="E2375" s="241"/>
      <c r="F2375" s="231">
        <v>46105</v>
      </c>
      <c r="G2375" s="265" t="s">
        <v>497</v>
      </c>
      <c r="H2375" s="265" t="s">
        <v>2531</v>
      </c>
      <c r="I2375" s="265" t="s">
        <v>656</v>
      </c>
      <c r="J2375" s="265" t="s">
        <v>430</v>
      </c>
      <c r="K2375" s="265" t="s">
        <v>242</v>
      </c>
      <c r="L2375" s="231">
        <v>46118</v>
      </c>
      <c r="M2375" s="265">
        <v>20</v>
      </c>
      <c r="N2375" s="85" t="s">
        <v>8318</v>
      </c>
      <c r="O2375" s="85" t="s">
        <v>8319</v>
      </c>
      <c r="P2375" s="85">
        <v>2830050628</v>
      </c>
      <c r="Q2375" s="231">
        <v>46105</v>
      </c>
      <c r="R2375" s="241">
        <v>1209396237</v>
      </c>
      <c r="S2375" s="241">
        <v>224358619</v>
      </c>
      <c r="T2375" s="231">
        <v>46105</v>
      </c>
      <c r="U2375" s="261">
        <v>16638.558000000001</v>
      </c>
      <c r="V2375" s="261">
        <v>16048.288</v>
      </c>
      <c r="W2375" s="241">
        <v>20</v>
      </c>
      <c r="X2375" s="241">
        <v>0</v>
      </c>
      <c r="Y2375" s="270">
        <v>235600393450</v>
      </c>
      <c r="Z2375" s="241" t="s">
        <v>128</v>
      </c>
      <c r="AA2375" s="85" t="s">
        <v>399</v>
      </c>
      <c r="AB2375" s="265" t="s">
        <v>6201</v>
      </c>
      <c r="AC2375" s="270">
        <v>235600393450</v>
      </c>
      <c r="AD2375" s="75" t="s">
        <v>113</v>
      </c>
      <c r="AE2375" s="74">
        <v>46111</v>
      </c>
      <c r="AF2375" s="375">
        <v>46108.708333333336</v>
      </c>
      <c r="AG2375" s="375">
        <v>46108.5</v>
      </c>
      <c r="AH2375" s="375">
        <v>46108.5</v>
      </c>
      <c r="AI2375" s="74">
        <v>46108</v>
      </c>
      <c r="AJ2375" s="74">
        <v>46110</v>
      </c>
      <c r="AK2375" s="74">
        <v>46110</v>
      </c>
      <c r="AL2375" s="74">
        <v>46111</v>
      </c>
      <c r="AM2375" s="74">
        <v>46112</v>
      </c>
      <c r="AN2375" s="74">
        <v>46114</v>
      </c>
      <c r="AO2375" s="81">
        <f t="shared" si="730"/>
        <v>46107.5</v>
      </c>
      <c r="AP2375" s="81">
        <f t="shared" si="731"/>
        <v>46108.5</v>
      </c>
      <c r="AQ2375" s="81">
        <f t="shared" si="732"/>
        <v>46108.5</v>
      </c>
      <c r="AR2375" s="81">
        <f t="shared" si="733"/>
        <v>46111</v>
      </c>
      <c r="AS2375" s="81">
        <f t="shared" si="734"/>
        <v>46113</v>
      </c>
      <c r="AT2375" s="81">
        <f t="shared" si="735"/>
        <v>46111</v>
      </c>
      <c r="AU2375" s="82" t="s">
        <v>6202</v>
      </c>
      <c r="AV2375" s="297">
        <v>46105</v>
      </c>
      <c r="AW2375" s="85" t="s">
        <v>8320</v>
      </c>
      <c r="AX2375" s="85" t="s">
        <v>8321</v>
      </c>
      <c r="AZ2375" s="271"/>
      <c r="BT2375" s="75">
        <f>IF(COUNTIF($C$3:C2375, C2375)=1, 1, 0)</f>
        <v>1</v>
      </c>
      <c r="BU2375" s="396">
        <v>87225</v>
      </c>
      <c r="BV2375" s="340">
        <v>46111</v>
      </c>
      <c r="BZ2375" s="87">
        <f t="shared" si="725"/>
        <v>13</v>
      </c>
      <c r="CB2375" s="88">
        <f t="shared" si="726"/>
        <v>14</v>
      </c>
      <c r="CC2375" s="89"/>
      <c r="CD2375" s="22"/>
      <c r="CE2375" s="87">
        <f t="shared" si="727"/>
        <v>3</v>
      </c>
      <c r="CF2375" s="397">
        <v>9187150</v>
      </c>
      <c r="CH2375" s="397">
        <v>9187150</v>
      </c>
      <c r="CI2375" s="85">
        <v>26249</v>
      </c>
      <c r="CJ2375" s="87">
        <f t="shared" si="728"/>
        <v>3</v>
      </c>
      <c r="CK2375" s="87">
        <f t="shared" si="729"/>
        <v>13</v>
      </c>
      <c r="CL2375" s="22" t="s">
        <v>121</v>
      </c>
      <c r="CM2375" s="22" t="str">
        <f t="shared" si="736"/>
        <v>1C26TAA^87225</v>
      </c>
    </row>
    <row r="2376" spans="1:91" s="85" customFormat="1" ht="14.45" customHeight="1" x14ac:dyDescent="0.25">
      <c r="A2376" s="75"/>
      <c r="B2376" s="236" t="s">
        <v>102</v>
      </c>
      <c r="C2376" s="22" t="s">
        <v>6191</v>
      </c>
      <c r="D2376" s="265">
        <v>145781695</v>
      </c>
      <c r="E2376" s="241"/>
      <c r="F2376" s="231">
        <v>46105</v>
      </c>
      <c r="G2376" s="265" t="s">
        <v>428</v>
      </c>
      <c r="H2376" s="265" t="s">
        <v>2531</v>
      </c>
      <c r="I2376" s="265" t="s">
        <v>656</v>
      </c>
      <c r="J2376" s="265" t="s">
        <v>430</v>
      </c>
      <c r="K2376" s="265" t="s">
        <v>242</v>
      </c>
      <c r="L2376" s="231">
        <v>46118</v>
      </c>
      <c r="M2376" s="265">
        <v>20</v>
      </c>
      <c r="N2376" s="85" t="s">
        <v>8322</v>
      </c>
      <c r="O2376" s="85" t="s">
        <v>8323</v>
      </c>
      <c r="P2376" s="85">
        <v>2830050644</v>
      </c>
      <c r="Q2376" s="231">
        <v>46105</v>
      </c>
      <c r="R2376" s="241">
        <v>1209396303</v>
      </c>
      <c r="S2376" s="241">
        <v>224358853</v>
      </c>
      <c r="T2376" s="231">
        <v>46105</v>
      </c>
      <c r="U2376" s="261">
        <v>17545.129000000001</v>
      </c>
      <c r="V2376" s="261">
        <v>16922.696</v>
      </c>
      <c r="W2376" s="265">
        <v>20</v>
      </c>
      <c r="X2376" s="265">
        <v>0</v>
      </c>
      <c r="Y2376" s="270" t="s">
        <v>8324</v>
      </c>
      <c r="Z2376" s="241" t="s">
        <v>220</v>
      </c>
      <c r="AA2376" s="85" t="s">
        <v>3666</v>
      </c>
      <c r="AB2376" s="265" t="s">
        <v>6195</v>
      </c>
      <c r="AC2376" s="22" t="s">
        <v>6191</v>
      </c>
      <c r="AD2376" s="75" t="s">
        <v>113</v>
      </c>
      <c r="AE2376" s="74">
        <v>46112</v>
      </c>
      <c r="AF2376" s="375">
        <v>46108.916666666664</v>
      </c>
      <c r="AG2376" s="375">
        <v>46108.416666666664</v>
      </c>
      <c r="AH2376" s="375">
        <v>46108.416666666664</v>
      </c>
      <c r="AI2376" s="74">
        <v>46108</v>
      </c>
      <c r="AJ2376" s="74">
        <v>46111</v>
      </c>
      <c r="AK2376" s="74">
        <v>46112</v>
      </c>
      <c r="AL2376" s="74">
        <v>46111</v>
      </c>
      <c r="AM2376" s="74">
        <v>46113</v>
      </c>
      <c r="AN2376" s="74">
        <v>46113</v>
      </c>
      <c r="AO2376" s="81">
        <f t="shared" si="730"/>
        <v>46107.416666666664</v>
      </c>
      <c r="AP2376" s="81">
        <f t="shared" si="731"/>
        <v>46108.416666666664</v>
      </c>
      <c r="AQ2376" s="81">
        <f t="shared" si="732"/>
        <v>46108.416666666664</v>
      </c>
      <c r="AR2376" s="81">
        <f t="shared" si="733"/>
        <v>46112</v>
      </c>
      <c r="AS2376" s="81">
        <f t="shared" si="734"/>
        <v>46114</v>
      </c>
      <c r="AT2376" s="81">
        <f t="shared" si="735"/>
        <v>46112</v>
      </c>
      <c r="AU2376" s="82" t="s">
        <v>6196</v>
      </c>
      <c r="AV2376" s="297">
        <v>46105</v>
      </c>
      <c r="AW2376" s="75" t="str">
        <f>_xlfn.XLOOKUP(D2376,'[1]OPS Loading report'!$E:$E,'[1]OPS Loading report'!$G:$G)</f>
        <v>ONEU2198458</v>
      </c>
      <c r="AX2376" s="75" t="str">
        <f>_xlfn.XLOOKUP(D2376,'[1]OPS Loading report'!$E:$E,'[1]OPS Loading report'!$H:$H)</f>
        <v>VN23506AP</v>
      </c>
      <c r="AZ2376" s="271"/>
      <c r="BT2376" s="75">
        <f>IF(COUNTIF($C$3:C2376, C2376)=1, 1, 0)</f>
        <v>0</v>
      </c>
      <c r="BU2376" s="201" t="s">
        <v>6197</v>
      </c>
      <c r="BV2376" s="74">
        <v>46120</v>
      </c>
      <c r="BZ2376" s="87">
        <f t="shared" si="725"/>
        <v>13</v>
      </c>
      <c r="CB2376" s="88">
        <f t="shared" si="726"/>
        <v>15</v>
      </c>
      <c r="CC2376" s="89"/>
      <c r="CD2376" s="22"/>
      <c r="CE2376" s="87">
        <f t="shared" si="727"/>
        <v>3</v>
      </c>
      <c r="CF2376" s="90">
        <v>18368000</v>
      </c>
      <c r="CG2376" s="90">
        <v>2361600</v>
      </c>
      <c r="CH2376" s="90">
        <v>20729600</v>
      </c>
      <c r="CI2376" s="90">
        <v>26240</v>
      </c>
      <c r="CJ2376" s="87">
        <f t="shared" si="728"/>
        <v>3</v>
      </c>
      <c r="CK2376" s="87">
        <f t="shared" si="729"/>
        <v>13</v>
      </c>
      <c r="CL2376" s="22" t="s">
        <v>6198</v>
      </c>
      <c r="CM2376" s="22" t="str">
        <f t="shared" si="736"/>
        <v>1K26TAD^97517</v>
      </c>
    </row>
    <row r="2377" spans="1:91" s="85" customFormat="1" ht="14.45" customHeight="1" x14ac:dyDescent="0.25">
      <c r="A2377" s="75"/>
      <c r="B2377" s="156" t="s">
        <v>102</v>
      </c>
      <c r="C2377" s="270">
        <v>235600393302</v>
      </c>
      <c r="D2377" s="265">
        <v>145781702</v>
      </c>
      <c r="E2377" s="241"/>
      <c r="F2377" s="231">
        <v>46105</v>
      </c>
      <c r="G2377" s="265" t="s">
        <v>428</v>
      </c>
      <c r="H2377" s="265" t="s">
        <v>2531</v>
      </c>
      <c r="I2377" s="265" t="s">
        <v>656</v>
      </c>
      <c r="J2377" s="265" t="s">
        <v>430</v>
      </c>
      <c r="K2377" s="265" t="s">
        <v>242</v>
      </c>
      <c r="L2377" s="231">
        <v>46118</v>
      </c>
      <c r="M2377" s="265">
        <v>20</v>
      </c>
      <c r="N2377" s="85" t="s">
        <v>8325</v>
      </c>
      <c r="O2377" s="85" t="s">
        <v>8326</v>
      </c>
      <c r="P2377" s="85">
        <v>2830050626</v>
      </c>
      <c r="Q2377" s="231">
        <v>46105</v>
      </c>
      <c r="R2377" s="241">
        <v>1209396216</v>
      </c>
      <c r="S2377" s="241">
        <v>224358860</v>
      </c>
      <c r="T2377" s="231">
        <v>46105</v>
      </c>
      <c r="U2377" s="261">
        <v>17524.718000000001</v>
      </c>
      <c r="V2377" s="261">
        <v>16902.987000000001</v>
      </c>
      <c r="W2377" s="265">
        <v>20</v>
      </c>
      <c r="X2377" s="265">
        <v>0</v>
      </c>
      <c r="Y2377" s="270">
        <v>235600393302</v>
      </c>
      <c r="Z2377" s="241" t="s">
        <v>128</v>
      </c>
      <c r="AA2377" s="85" t="s">
        <v>399</v>
      </c>
      <c r="AB2377" s="265" t="s">
        <v>6201</v>
      </c>
      <c r="AC2377" s="270">
        <v>235600393302</v>
      </c>
      <c r="AD2377" s="75" t="s">
        <v>113</v>
      </c>
      <c r="AE2377" s="74">
        <v>46111</v>
      </c>
      <c r="AF2377" s="375">
        <v>46108.708333333336</v>
      </c>
      <c r="AG2377" s="375">
        <v>46108.5</v>
      </c>
      <c r="AH2377" s="375">
        <v>46108.5</v>
      </c>
      <c r="AI2377" s="74">
        <v>46108</v>
      </c>
      <c r="AJ2377" s="74">
        <v>46110</v>
      </c>
      <c r="AK2377" s="74">
        <v>46110</v>
      </c>
      <c r="AL2377" s="74">
        <v>46111</v>
      </c>
      <c r="AM2377" s="74">
        <v>46114</v>
      </c>
      <c r="AN2377" s="74">
        <v>46115</v>
      </c>
      <c r="AO2377" s="81">
        <f t="shared" si="730"/>
        <v>46107.5</v>
      </c>
      <c r="AP2377" s="81">
        <f t="shared" si="731"/>
        <v>46108.5</v>
      </c>
      <c r="AQ2377" s="81">
        <f t="shared" si="732"/>
        <v>46108.5</v>
      </c>
      <c r="AR2377" s="81">
        <f t="shared" si="733"/>
        <v>46111</v>
      </c>
      <c r="AS2377" s="81">
        <f t="shared" si="734"/>
        <v>46113</v>
      </c>
      <c r="AT2377" s="81">
        <f t="shared" si="735"/>
        <v>46111</v>
      </c>
      <c r="AU2377" s="82" t="s">
        <v>6202</v>
      </c>
      <c r="AV2377" s="297">
        <v>46105</v>
      </c>
      <c r="AW2377" s="85" t="s">
        <v>8327</v>
      </c>
      <c r="AX2377" s="85" t="s">
        <v>8328</v>
      </c>
      <c r="AZ2377" s="271"/>
      <c r="BT2377" s="75">
        <f>IF(COUNTIF($C$3:C2377, C2377)=1, 1, 0)</f>
        <v>1</v>
      </c>
      <c r="BU2377" s="396">
        <v>87220</v>
      </c>
      <c r="BV2377" s="340">
        <v>46111</v>
      </c>
      <c r="BZ2377" s="87">
        <f t="shared" si="725"/>
        <v>13</v>
      </c>
      <c r="CB2377" s="88">
        <f t="shared" si="726"/>
        <v>14</v>
      </c>
      <c r="CC2377" s="89"/>
      <c r="CD2377" s="22"/>
      <c r="CE2377" s="87">
        <f t="shared" si="727"/>
        <v>3</v>
      </c>
      <c r="CF2377" s="397">
        <v>9187150</v>
      </c>
      <c r="CH2377" s="397">
        <v>9187150</v>
      </c>
      <c r="CI2377" s="85">
        <v>26249</v>
      </c>
      <c r="CJ2377" s="87">
        <f t="shared" si="728"/>
        <v>3</v>
      </c>
      <c r="CK2377" s="87">
        <f t="shared" si="729"/>
        <v>13</v>
      </c>
      <c r="CL2377" s="22" t="s">
        <v>121</v>
      </c>
      <c r="CM2377" s="22" t="str">
        <f t="shared" si="736"/>
        <v>1C26TAA^87220</v>
      </c>
    </row>
    <row r="2378" spans="1:91" s="85" customFormat="1" ht="14.45" customHeight="1" x14ac:dyDescent="0.25">
      <c r="A2378" s="75"/>
      <c r="B2378" s="156" t="s">
        <v>102</v>
      </c>
      <c r="C2378" s="270">
        <v>235600393302</v>
      </c>
      <c r="D2378" s="265">
        <v>145781716</v>
      </c>
      <c r="E2378" s="241"/>
      <c r="F2378" s="231">
        <v>46105</v>
      </c>
      <c r="G2378" s="265" t="s">
        <v>428</v>
      </c>
      <c r="H2378" s="265" t="s">
        <v>2531</v>
      </c>
      <c r="I2378" s="265" t="s">
        <v>656</v>
      </c>
      <c r="J2378" s="265" t="s">
        <v>430</v>
      </c>
      <c r="K2378" s="265" t="s">
        <v>242</v>
      </c>
      <c r="L2378" s="231">
        <v>46118</v>
      </c>
      <c r="M2378" s="265">
        <v>20</v>
      </c>
      <c r="N2378" s="85" t="s">
        <v>8329</v>
      </c>
      <c r="O2378" s="85" t="s">
        <v>8330</v>
      </c>
      <c r="P2378" s="85">
        <v>2830050641</v>
      </c>
      <c r="Q2378" s="231">
        <v>46105</v>
      </c>
      <c r="R2378" s="241">
        <v>1209396293</v>
      </c>
      <c r="S2378" s="241">
        <v>224358935</v>
      </c>
      <c r="T2378" s="231">
        <v>46105</v>
      </c>
      <c r="U2378" s="261">
        <v>17543.258000000002</v>
      </c>
      <c r="V2378" s="261">
        <v>16920.724999999999</v>
      </c>
      <c r="W2378" s="265">
        <v>20</v>
      </c>
      <c r="X2378" s="265">
        <v>0</v>
      </c>
      <c r="Y2378" s="270">
        <v>235600393310</v>
      </c>
      <c r="Z2378" s="241" t="s">
        <v>128</v>
      </c>
      <c r="AA2378" s="85" t="s">
        <v>399</v>
      </c>
      <c r="AB2378" s="265" t="s">
        <v>6201</v>
      </c>
      <c r="AC2378" s="270">
        <v>235600393302</v>
      </c>
      <c r="AD2378" s="75" t="s">
        <v>113</v>
      </c>
      <c r="AE2378" s="74">
        <v>46111</v>
      </c>
      <c r="AF2378" s="375">
        <v>46108.708333333336</v>
      </c>
      <c r="AG2378" s="375">
        <v>46108.5</v>
      </c>
      <c r="AH2378" s="375">
        <v>46108.5</v>
      </c>
      <c r="AI2378" s="74">
        <v>46108</v>
      </c>
      <c r="AJ2378" s="74">
        <v>46110</v>
      </c>
      <c r="AK2378" s="74">
        <v>46110</v>
      </c>
      <c r="AL2378" s="74">
        <v>46111</v>
      </c>
      <c r="AM2378" s="74">
        <v>46114</v>
      </c>
      <c r="AN2378" s="74">
        <v>46115</v>
      </c>
      <c r="AO2378" s="81">
        <f t="shared" si="730"/>
        <v>46107.5</v>
      </c>
      <c r="AP2378" s="81">
        <f t="shared" si="731"/>
        <v>46108.5</v>
      </c>
      <c r="AQ2378" s="81">
        <f t="shared" si="732"/>
        <v>46108.5</v>
      </c>
      <c r="AR2378" s="81">
        <f t="shared" si="733"/>
        <v>46111</v>
      </c>
      <c r="AS2378" s="81">
        <f t="shared" si="734"/>
        <v>46113</v>
      </c>
      <c r="AT2378" s="81">
        <f t="shared" si="735"/>
        <v>46111</v>
      </c>
      <c r="AU2378" s="82" t="s">
        <v>6202</v>
      </c>
      <c r="AV2378" s="297">
        <v>46105</v>
      </c>
      <c r="AW2378" s="85" t="s">
        <v>8331</v>
      </c>
      <c r="AX2378" s="85" t="s">
        <v>8332</v>
      </c>
      <c r="AZ2378" s="271"/>
      <c r="BT2378" s="75">
        <f>IF(COUNTIF($C$3:C2378, C2378)=1, 1, 0)</f>
        <v>0</v>
      </c>
      <c r="BU2378" s="396">
        <v>87220</v>
      </c>
      <c r="BV2378" s="340">
        <v>46111</v>
      </c>
      <c r="BZ2378" s="87">
        <f t="shared" si="725"/>
        <v>13</v>
      </c>
      <c r="CB2378" s="88">
        <f t="shared" si="726"/>
        <v>14</v>
      </c>
      <c r="CC2378" s="89"/>
      <c r="CD2378" s="22"/>
      <c r="CE2378" s="87">
        <f t="shared" si="727"/>
        <v>3</v>
      </c>
      <c r="CF2378" s="397">
        <v>9187150</v>
      </c>
      <c r="CH2378" s="397">
        <v>9187150</v>
      </c>
      <c r="CI2378" s="85">
        <v>26249</v>
      </c>
      <c r="CJ2378" s="87">
        <f t="shared" si="728"/>
        <v>3</v>
      </c>
      <c r="CK2378" s="87">
        <f t="shared" si="729"/>
        <v>13</v>
      </c>
      <c r="CL2378" s="22" t="s">
        <v>121</v>
      </c>
      <c r="CM2378" s="22" t="str">
        <f t="shared" si="736"/>
        <v>1C26TAA^87220</v>
      </c>
    </row>
    <row r="2379" spans="1:91" s="168" customFormat="1" ht="14.45" customHeight="1" x14ac:dyDescent="0.25">
      <c r="A2379" s="75"/>
      <c r="B2379" s="156" t="s">
        <v>102</v>
      </c>
      <c r="C2379" s="270">
        <v>235600393302</v>
      </c>
      <c r="D2379" s="265">
        <v>145781723</v>
      </c>
      <c r="E2379" s="241"/>
      <c r="F2379" s="231">
        <v>46105</v>
      </c>
      <c r="G2379" s="265" t="s">
        <v>428</v>
      </c>
      <c r="H2379" s="265" t="s">
        <v>2531</v>
      </c>
      <c r="I2379" s="265" t="s">
        <v>656</v>
      </c>
      <c r="J2379" s="265" t="s">
        <v>430</v>
      </c>
      <c r="K2379" s="265" t="s">
        <v>242</v>
      </c>
      <c r="L2379" s="231">
        <v>46118</v>
      </c>
      <c r="M2379" s="265">
        <v>20</v>
      </c>
      <c r="N2379" s="85" t="s">
        <v>8333</v>
      </c>
      <c r="O2379" s="85" t="s">
        <v>8334</v>
      </c>
      <c r="P2379" s="85">
        <v>2830050643</v>
      </c>
      <c r="Q2379" s="231">
        <v>46105</v>
      </c>
      <c r="R2379" s="241">
        <v>1209396301</v>
      </c>
      <c r="S2379" s="241">
        <v>224358975</v>
      </c>
      <c r="T2379" s="231">
        <v>46105</v>
      </c>
      <c r="U2379" s="261">
        <v>17484.28</v>
      </c>
      <c r="V2379" s="261">
        <v>16864.018</v>
      </c>
      <c r="W2379" s="265">
        <v>20</v>
      </c>
      <c r="X2379" s="265">
        <v>0</v>
      </c>
      <c r="Y2379" s="270">
        <v>235600393442</v>
      </c>
      <c r="Z2379" s="241" t="s">
        <v>128</v>
      </c>
      <c r="AA2379" s="85" t="s">
        <v>399</v>
      </c>
      <c r="AB2379" s="265" t="s">
        <v>6201</v>
      </c>
      <c r="AC2379" s="270">
        <v>235600393302</v>
      </c>
      <c r="AD2379" s="75" t="s">
        <v>113</v>
      </c>
      <c r="AE2379" s="74">
        <v>46111</v>
      </c>
      <c r="AF2379" s="375">
        <v>46108.708333333336</v>
      </c>
      <c r="AG2379" s="375">
        <v>46108.5</v>
      </c>
      <c r="AH2379" s="375">
        <v>46108.5</v>
      </c>
      <c r="AI2379" s="74">
        <v>46108</v>
      </c>
      <c r="AJ2379" s="74">
        <v>46110</v>
      </c>
      <c r="AK2379" s="74">
        <v>46110</v>
      </c>
      <c r="AL2379" s="74">
        <v>46111</v>
      </c>
      <c r="AM2379" s="74">
        <v>46114</v>
      </c>
      <c r="AN2379" s="74">
        <v>46115</v>
      </c>
      <c r="AO2379" s="81">
        <f t="shared" si="730"/>
        <v>46107.5</v>
      </c>
      <c r="AP2379" s="81">
        <f t="shared" si="731"/>
        <v>46108.5</v>
      </c>
      <c r="AQ2379" s="81">
        <f t="shared" si="732"/>
        <v>46108.5</v>
      </c>
      <c r="AR2379" s="81">
        <f t="shared" si="733"/>
        <v>46111</v>
      </c>
      <c r="AS2379" s="81">
        <f t="shared" si="734"/>
        <v>46113</v>
      </c>
      <c r="AT2379" s="81">
        <f t="shared" si="735"/>
        <v>46111</v>
      </c>
      <c r="AU2379" s="82" t="s">
        <v>6202</v>
      </c>
      <c r="AV2379" s="297">
        <v>46105</v>
      </c>
      <c r="AW2379" s="85" t="s">
        <v>8335</v>
      </c>
      <c r="AX2379" s="85" t="s">
        <v>8336</v>
      </c>
      <c r="AY2379" s="85"/>
      <c r="AZ2379" s="271"/>
      <c r="BA2379" s="85"/>
      <c r="BB2379" s="85"/>
      <c r="BC2379" s="85"/>
      <c r="BD2379" s="85"/>
      <c r="BE2379" s="85"/>
      <c r="BF2379" s="85"/>
      <c r="BG2379" s="85"/>
      <c r="BH2379" s="85"/>
      <c r="BI2379" s="85"/>
      <c r="BJ2379" s="85"/>
      <c r="BK2379" s="85"/>
      <c r="BL2379" s="85"/>
      <c r="BM2379" s="85"/>
      <c r="BN2379" s="85"/>
      <c r="BO2379" s="85"/>
      <c r="BP2379" s="85"/>
      <c r="BQ2379" s="85"/>
      <c r="BR2379" s="85"/>
      <c r="BS2379" s="85"/>
      <c r="BT2379" s="75">
        <f>IF(COUNTIF($C$3:C2379, C2379)=1, 1, 0)</f>
        <v>0</v>
      </c>
      <c r="BU2379" s="396">
        <v>87220</v>
      </c>
      <c r="BV2379" s="340">
        <v>46111</v>
      </c>
      <c r="BW2379" s="85"/>
      <c r="BX2379" s="85"/>
      <c r="BY2379" s="85"/>
      <c r="BZ2379" s="87">
        <f t="shared" si="725"/>
        <v>13</v>
      </c>
      <c r="CA2379" s="85"/>
      <c r="CB2379" s="88">
        <f t="shared" si="726"/>
        <v>14</v>
      </c>
      <c r="CC2379" s="89"/>
      <c r="CD2379" s="22"/>
      <c r="CE2379" s="87">
        <f t="shared" si="727"/>
        <v>3</v>
      </c>
      <c r="CF2379" s="397">
        <v>9187150</v>
      </c>
      <c r="CG2379" s="85"/>
      <c r="CH2379" s="397">
        <v>9187150</v>
      </c>
      <c r="CI2379" s="85">
        <v>26249</v>
      </c>
      <c r="CJ2379" s="87">
        <f t="shared" si="728"/>
        <v>3</v>
      </c>
      <c r="CK2379" s="87">
        <f t="shared" si="729"/>
        <v>13</v>
      </c>
      <c r="CL2379" s="22" t="s">
        <v>121</v>
      </c>
      <c r="CM2379" s="22" t="str">
        <f t="shared" si="736"/>
        <v>1C26TAA^87220</v>
      </c>
    </row>
    <row r="2380" spans="1:91" s="85" customFormat="1" ht="14.45" customHeight="1" x14ac:dyDescent="0.25">
      <c r="A2380" s="75"/>
      <c r="B2380" s="156" t="s">
        <v>102</v>
      </c>
      <c r="C2380" s="270">
        <v>235600463432</v>
      </c>
      <c r="D2380" s="265">
        <v>145735373</v>
      </c>
      <c r="E2380" s="241"/>
      <c r="F2380" s="231">
        <v>46105</v>
      </c>
      <c r="G2380" s="265" t="s">
        <v>479</v>
      </c>
      <c r="H2380" s="265" t="s">
        <v>2531</v>
      </c>
      <c r="I2380" s="265" t="s">
        <v>105</v>
      </c>
      <c r="J2380" s="265" t="s">
        <v>430</v>
      </c>
      <c r="K2380" s="265" t="s">
        <v>242</v>
      </c>
      <c r="L2380" s="231">
        <v>46122</v>
      </c>
      <c r="M2380" s="265">
        <v>40</v>
      </c>
      <c r="N2380" s="85" t="s">
        <v>8337</v>
      </c>
      <c r="O2380" s="85" t="s">
        <v>8338</v>
      </c>
      <c r="P2380" s="85">
        <v>2830050652</v>
      </c>
      <c r="Q2380" s="231">
        <v>46105</v>
      </c>
      <c r="R2380" s="241">
        <v>1209396332</v>
      </c>
      <c r="S2380" s="241">
        <v>224358598</v>
      </c>
      <c r="T2380" s="231">
        <v>46105</v>
      </c>
      <c r="U2380" s="261">
        <v>10857.98</v>
      </c>
      <c r="V2380" s="261">
        <v>10598.672</v>
      </c>
      <c r="W2380" s="241">
        <v>18</v>
      </c>
      <c r="X2380" s="241">
        <v>1</v>
      </c>
      <c r="Y2380" s="270">
        <v>235600463432</v>
      </c>
      <c r="Z2380" s="241" t="s">
        <v>128</v>
      </c>
      <c r="AA2380" s="85" t="s">
        <v>399</v>
      </c>
      <c r="AB2380" s="265" t="s">
        <v>6201</v>
      </c>
      <c r="AC2380" s="270">
        <v>235600463432</v>
      </c>
      <c r="AD2380" s="75" t="s">
        <v>113</v>
      </c>
      <c r="AE2380" s="74">
        <v>46111</v>
      </c>
      <c r="AF2380" s="375">
        <v>46108.708333333336</v>
      </c>
      <c r="AG2380" s="375">
        <v>46108.5</v>
      </c>
      <c r="AH2380" s="375">
        <v>46108.5</v>
      </c>
      <c r="AI2380" s="74">
        <v>46108</v>
      </c>
      <c r="AJ2380" s="74">
        <v>46110</v>
      </c>
      <c r="AK2380" s="74">
        <v>46110</v>
      </c>
      <c r="AL2380" s="74">
        <v>46111</v>
      </c>
      <c r="AM2380" s="74">
        <v>46112</v>
      </c>
      <c r="AN2380" s="74">
        <v>46114</v>
      </c>
      <c r="AO2380" s="81">
        <f t="shared" si="730"/>
        <v>46107.5</v>
      </c>
      <c r="AP2380" s="81">
        <f t="shared" si="731"/>
        <v>46108.5</v>
      </c>
      <c r="AQ2380" s="81">
        <f t="shared" si="732"/>
        <v>46108.5</v>
      </c>
      <c r="AR2380" s="81">
        <f t="shared" si="733"/>
        <v>46111</v>
      </c>
      <c r="AS2380" s="81">
        <f t="shared" si="734"/>
        <v>46113</v>
      </c>
      <c r="AT2380" s="81">
        <f t="shared" si="735"/>
        <v>46111</v>
      </c>
      <c r="AU2380" s="82" t="s">
        <v>6202</v>
      </c>
      <c r="AV2380" s="297">
        <v>46105</v>
      </c>
      <c r="AW2380" s="85" t="s">
        <v>8339</v>
      </c>
      <c r="AX2380" s="85" t="s">
        <v>8340</v>
      </c>
      <c r="AZ2380" s="271"/>
      <c r="BT2380" s="75">
        <f>IF(COUNTIF($C$3:C2380, C2380)=1, 1, 0)</f>
        <v>1</v>
      </c>
      <c r="BU2380" s="396">
        <v>87227</v>
      </c>
      <c r="BV2380" s="340">
        <v>46111</v>
      </c>
      <c r="BZ2380" s="87">
        <f t="shared" si="725"/>
        <v>13</v>
      </c>
      <c r="CB2380" s="88">
        <f t="shared" si="726"/>
        <v>14</v>
      </c>
      <c r="CC2380" s="89"/>
      <c r="CD2380" s="22"/>
      <c r="CE2380" s="87">
        <f t="shared" si="727"/>
        <v>3</v>
      </c>
      <c r="CF2380" s="85">
        <v>18374300</v>
      </c>
      <c r="CH2380" s="85">
        <v>18374300</v>
      </c>
      <c r="CI2380" s="85">
        <v>26249</v>
      </c>
      <c r="CJ2380" s="87">
        <f t="shared" si="728"/>
        <v>3</v>
      </c>
      <c r="CK2380" s="87">
        <f t="shared" si="729"/>
        <v>13</v>
      </c>
      <c r="CL2380" s="22" t="s">
        <v>121</v>
      </c>
      <c r="CM2380" s="22" t="str">
        <f t="shared" si="736"/>
        <v>1C26TAA^87227</v>
      </c>
    </row>
    <row r="2381" spans="1:91" s="85" customFormat="1" ht="14.45" customHeight="1" x14ac:dyDescent="0.25">
      <c r="A2381" s="75"/>
      <c r="B2381" s="156" t="s">
        <v>102</v>
      </c>
      <c r="C2381" s="270">
        <v>235600393450</v>
      </c>
      <c r="D2381" s="265">
        <v>145781668</v>
      </c>
      <c r="E2381" s="241"/>
      <c r="F2381" s="231">
        <v>46105</v>
      </c>
      <c r="G2381" s="265" t="s">
        <v>497</v>
      </c>
      <c r="H2381" s="265" t="s">
        <v>2531</v>
      </c>
      <c r="I2381" s="265" t="s">
        <v>656</v>
      </c>
      <c r="J2381" s="265" t="s">
        <v>430</v>
      </c>
      <c r="K2381" s="265" t="s">
        <v>242</v>
      </c>
      <c r="L2381" s="231">
        <v>46118</v>
      </c>
      <c r="M2381" s="265">
        <v>20</v>
      </c>
      <c r="N2381" s="85" t="s">
        <v>8341</v>
      </c>
      <c r="O2381" s="85" t="s">
        <v>8342</v>
      </c>
      <c r="P2381" s="85">
        <v>2830050653</v>
      </c>
      <c r="Q2381" s="231">
        <v>46105</v>
      </c>
      <c r="R2381" s="241">
        <v>1209396334</v>
      </c>
      <c r="S2381" s="241">
        <v>224358601</v>
      </c>
      <c r="T2381" s="231">
        <v>46105</v>
      </c>
      <c r="U2381" s="261">
        <v>16652.964</v>
      </c>
      <c r="V2381" s="261">
        <v>16062.184999999999</v>
      </c>
      <c r="W2381" s="241">
        <v>19</v>
      </c>
      <c r="X2381" s="241">
        <v>0</v>
      </c>
      <c r="Y2381" s="270">
        <v>235600393247</v>
      </c>
      <c r="Z2381" s="241" t="s">
        <v>128</v>
      </c>
      <c r="AA2381" s="85" t="s">
        <v>399</v>
      </c>
      <c r="AB2381" s="265" t="s">
        <v>6201</v>
      </c>
      <c r="AC2381" s="270">
        <v>235600393450</v>
      </c>
      <c r="AD2381" s="75" t="s">
        <v>113</v>
      </c>
      <c r="AE2381" s="74">
        <v>46111</v>
      </c>
      <c r="AF2381" s="375">
        <v>46108.708333333336</v>
      </c>
      <c r="AG2381" s="375">
        <v>46108.5</v>
      </c>
      <c r="AH2381" s="375">
        <v>46108.5</v>
      </c>
      <c r="AI2381" s="74">
        <v>46108</v>
      </c>
      <c r="AJ2381" s="74">
        <v>46110</v>
      </c>
      <c r="AK2381" s="74">
        <v>46110</v>
      </c>
      <c r="AL2381" s="74">
        <v>46111</v>
      </c>
      <c r="AM2381" s="74">
        <v>46112</v>
      </c>
      <c r="AN2381" s="74">
        <v>46114</v>
      </c>
      <c r="AO2381" s="81">
        <f t="shared" si="730"/>
        <v>46107.5</v>
      </c>
      <c r="AP2381" s="81">
        <f t="shared" si="731"/>
        <v>46108.5</v>
      </c>
      <c r="AQ2381" s="81">
        <f t="shared" si="732"/>
        <v>46108.5</v>
      </c>
      <c r="AR2381" s="81">
        <f t="shared" si="733"/>
        <v>46111</v>
      </c>
      <c r="AS2381" s="81">
        <f t="shared" si="734"/>
        <v>46113</v>
      </c>
      <c r="AT2381" s="81">
        <f t="shared" si="735"/>
        <v>46111</v>
      </c>
      <c r="AU2381" s="82" t="s">
        <v>6202</v>
      </c>
      <c r="AV2381" s="297">
        <v>46105</v>
      </c>
      <c r="AW2381" s="85" t="s">
        <v>8343</v>
      </c>
      <c r="AX2381" s="85" t="s">
        <v>8344</v>
      </c>
      <c r="AZ2381" s="271"/>
      <c r="BT2381" s="75">
        <f>IF(COUNTIF($C$3:C2381, C2381)=1, 1, 0)</f>
        <v>0</v>
      </c>
      <c r="BU2381" s="396">
        <v>87225</v>
      </c>
      <c r="BV2381" s="340">
        <v>46111</v>
      </c>
      <c r="BZ2381" s="87">
        <f t="shared" si="725"/>
        <v>13</v>
      </c>
      <c r="CB2381" s="88">
        <f t="shared" si="726"/>
        <v>14</v>
      </c>
      <c r="CC2381" s="89"/>
      <c r="CD2381" s="22"/>
      <c r="CE2381" s="87">
        <f t="shared" si="727"/>
        <v>3</v>
      </c>
      <c r="CF2381" s="397">
        <v>9187150</v>
      </c>
      <c r="CH2381" s="397">
        <v>9187150</v>
      </c>
      <c r="CI2381" s="85">
        <v>26249</v>
      </c>
      <c r="CJ2381" s="87">
        <f t="shared" si="728"/>
        <v>3</v>
      </c>
      <c r="CK2381" s="87">
        <f t="shared" si="729"/>
        <v>13</v>
      </c>
      <c r="CL2381" s="22" t="s">
        <v>121</v>
      </c>
      <c r="CM2381" s="22" t="str">
        <f t="shared" si="736"/>
        <v>1C26TAA^87225</v>
      </c>
    </row>
    <row r="2382" spans="1:91" s="85" customFormat="1" ht="14.45" customHeight="1" x14ac:dyDescent="0.25">
      <c r="A2382" s="75"/>
      <c r="B2382" s="156" t="s">
        <v>102</v>
      </c>
      <c r="C2382" s="270">
        <v>235600393450</v>
      </c>
      <c r="D2382" s="265">
        <v>145781672</v>
      </c>
      <c r="E2382" s="241"/>
      <c r="F2382" s="231">
        <v>46105</v>
      </c>
      <c r="G2382" s="265" t="s">
        <v>497</v>
      </c>
      <c r="H2382" s="265" t="s">
        <v>2531</v>
      </c>
      <c r="I2382" s="265" t="s">
        <v>656</v>
      </c>
      <c r="J2382" s="265" t="s">
        <v>430</v>
      </c>
      <c r="K2382" s="265" t="s">
        <v>242</v>
      </c>
      <c r="L2382" s="231">
        <v>46118</v>
      </c>
      <c r="M2382" s="265">
        <v>20</v>
      </c>
      <c r="N2382" s="85" t="s">
        <v>8345</v>
      </c>
      <c r="O2382" s="85" t="s">
        <v>8346</v>
      </c>
      <c r="P2382" s="85">
        <v>2830050651</v>
      </c>
      <c r="Q2382" s="231">
        <v>46105</v>
      </c>
      <c r="R2382" s="241">
        <v>1209396328</v>
      </c>
      <c r="S2382" s="241">
        <v>224358614</v>
      </c>
      <c r="T2382" s="231">
        <v>46105</v>
      </c>
      <c r="U2382" s="261">
        <v>16789.492999999999</v>
      </c>
      <c r="V2382" s="261">
        <v>16193.867</v>
      </c>
      <c r="W2382" s="241">
        <v>20</v>
      </c>
      <c r="X2382" s="241">
        <v>0</v>
      </c>
      <c r="Y2382" s="270">
        <v>235600393263</v>
      </c>
      <c r="Z2382" s="241" t="s">
        <v>128</v>
      </c>
      <c r="AA2382" s="85" t="s">
        <v>399</v>
      </c>
      <c r="AB2382" s="265" t="s">
        <v>6201</v>
      </c>
      <c r="AC2382" s="270">
        <v>235600393450</v>
      </c>
      <c r="AD2382" s="75" t="s">
        <v>113</v>
      </c>
      <c r="AE2382" s="74">
        <v>46111</v>
      </c>
      <c r="AF2382" s="375">
        <v>46108.708333333336</v>
      </c>
      <c r="AG2382" s="375">
        <v>46108.5</v>
      </c>
      <c r="AH2382" s="375">
        <v>46108.5</v>
      </c>
      <c r="AI2382" s="74">
        <v>46108</v>
      </c>
      <c r="AJ2382" s="74">
        <v>46110</v>
      </c>
      <c r="AK2382" s="74">
        <v>46110</v>
      </c>
      <c r="AL2382" s="74">
        <v>46111</v>
      </c>
      <c r="AM2382" s="74">
        <v>46112</v>
      </c>
      <c r="AN2382" s="74">
        <v>46114</v>
      </c>
      <c r="AO2382" s="81">
        <f t="shared" si="730"/>
        <v>46107.5</v>
      </c>
      <c r="AP2382" s="81">
        <f t="shared" si="731"/>
        <v>46108.5</v>
      </c>
      <c r="AQ2382" s="81">
        <f t="shared" si="732"/>
        <v>46108.5</v>
      </c>
      <c r="AR2382" s="81">
        <f t="shared" si="733"/>
        <v>46111</v>
      </c>
      <c r="AS2382" s="81">
        <f t="shared" si="734"/>
        <v>46113</v>
      </c>
      <c r="AT2382" s="81">
        <f t="shared" si="735"/>
        <v>46111</v>
      </c>
      <c r="AU2382" s="82" t="s">
        <v>6202</v>
      </c>
      <c r="AV2382" s="297">
        <v>46105</v>
      </c>
      <c r="AW2382" s="85" t="s">
        <v>8347</v>
      </c>
      <c r="AX2382" s="85" t="s">
        <v>8348</v>
      </c>
      <c r="AZ2382" s="271"/>
      <c r="BT2382" s="75">
        <f>IF(COUNTIF($C$3:C2382, C2382)=1, 1, 0)</f>
        <v>0</v>
      </c>
      <c r="BU2382" s="396">
        <v>87225</v>
      </c>
      <c r="BV2382" s="340">
        <v>46111</v>
      </c>
      <c r="BZ2382" s="87">
        <f t="shared" si="725"/>
        <v>13</v>
      </c>
      <c r="CB2382" s="88">
        <f t="shared" si="726"/>
        <v>14</v>
      </c>
      <c r="CC2382" s="89"/>
      <c r="CD2382" s="22"/>
      <c r="CE2382" s="87">
        <f t="shared" si="727"/>
        <v>3</v>
      </c>
      <c r="CF2382" s="397">
        <v>9187150</v>
      </c>
      <c r="CH2382" s="397">
        <v>9187150</v>
      </c>
      <c r="CI2382" s="85">
        <v>26249</v>
      </c>
      <c r="CJ2382" s="87">
        <f t="shared" si="728"/>
        <v>3</v>
      </c>
      <c r="CK2382" s="87">
        <f t="shared" si="729"/>
        <v>13</v>
      </c>
      <c r="CL2382" s="22" t="s">
        <v>121</v>
      </c>
      <c r="CM2382" s="22" t="str">
        <f t="shared" si="736"/>
        <v>1C26TAA^87225</v>
      </c>
    </row>
    <row r="2383" spans="1:91" s="168" customFormat="1" ht="14.45" customHeight="1" x14ac:dyDescent="0.25">
      <c r="A2383" s="75"/>
      <c r="B2383" s="156" t="s">
        <v>102</v>
      </c>
      <c r="C2383" s="270">
        <v>235600393450</v>
      </c>
      <c r="D2383" s="265">
        <v>145781674</v>
      </c>
      <c r="E2383" s="241"/>
      <c r="F2383" s="231">
        <v>46105</v>
      </c>
      <c r="G2383" s="265" t="s">
        <v>497</v>
      </c>
      <c r="H2383" s="265" t="s">
        <v>2531</v>
      </c>
      <c r="I2383" s="265" t="s">
        <v>656</v>
      </c>
      <c r="J2383" s="265" t="s">
        <v>430</v>
      </c>
      <c r="K2383" s="265" t="s">
        <v>242</v>
      </c>
      <c r="L2383" s="231">
        <v>46118</v>
      </c>
      <c r="M2383" s="265">
        <v>20</v>
      </c>
      <c r="N2383" s="85" t="s">
        <v>8349</v>
      </c>
      <c r="O2383" s="85" t="s">
        <v>8350</v>
      </c>
      <c r="P2383" s="85">
        <v>2830050673</v>
      </c>
      <c r="Q2383" s="231">
        <v>46105</v>
      </c>
      <c r="R2383" s="241">
        <v>1209396402</v>
      </c>
      <c r="S2383" s="241">
        <v>224358618</v>
      </c>
      <c r="T2383" s="231">
        <v>46105</v>
      </c>
      <c r="U2383" s="261">
        <v>16633.095000000001</v>
      </c>
      <c r="V2383" s="261">
        <v>16043.001</v>
      </c>
      <c r="W2383" s="241">
        <v>19</v>
      </c>
      <c r="X2383" s="241">
        <v>0</v>
      </c>
      <c r="Y2383" s="270">
        <v>235600393272</v>
      </c>
      <c r="Z2383" s="241" t="s">
        <v>128</v>
      </c>
      <c r="AA2383" s="85" t="s">
        <v>399</v>
      </c>
      <c r="AB2383" s="265" t="s">
        <v>6201</v>
      </c>
      <c r="AC2383" s="270">
        <v>235600393450</v>
      </c>
      <c r="AD2383" s="75" t="s">
        <v>113</v>
      </c>
      <c r="AE2383" s="74">
        <v>46111</v>
      </c>
      <c r="AF2383" s="375">
        <v>46108.708333333336</v>
      </c>
      <c r="AG2383" s="375">
        <v>46108.5</v>
      </c>
      <c r="AH2383" s="375">
        <v>46108.5</v>
      </c>
      <c r="AI2383" s="74">
        <v>46108</v>
      </c>
      <c r="AJ2383" s="74">
        <v>46110</v>
      </c>
      <c r="AK2383" s="74">
        <v>46110</v>
      </c>
      <c r="AL2383" s="74">
        <v>46111</v>
      </c>
      <c r="AM2383" s="74">
        <v>46112</v>
      </c>
      <c r="AN2383" s="74">
        <v>46114</v>
      </c>
      <c r="AO2383" s="81">
        <f t="shared" si="730"/>
        <v>46107.5</v>
      </c>
      <c r="AP2383" s="81">
        <f t="shared" si="731"/>
        <v>46108.5</v>
      </c>
      <c r="AQ2383" s="81">
        <f t="shared" si="732"/>
        <v>46108.5</v>
      </c>
      <c r="AR2383" s="81">
        <f t="shared" si="733"/>
        <v>46111</v>
      </c>
      <c r="AS2383" s="81">
        <f t="shared" si="734"/>
        <v>46113</v>
      </c>
      <c r="AT2383" s="81">
        <f t="shared" si="735"/>
        <v>46111</v>
      </c>
      <c r="AU2383" s="82" t="s">
        <v>6202</v>
      </c>
      <c r="AV2383" s="297">
        <v>46105</v>
      </c>
      <c r="AW2383" s="85" t="s">
        <v>8351</v>
      </c>
      <c r="AX2383" s="85" t="s">
        <v>8352</v>
      </c>
      <c r="AY2383" s="85"/>
      <c r="AZ2383" s="271"/>
      <c r="BA2383" s="85"/>
      <c r="BB2383" s="85"/>
      <c r="BC2383" s="85"/>
      <c r="BD2383" s="85"/>
      <c r="BE2383" s="85"/>
      <c r="BF2383" s="85"/>
      <c r="BG2383" s="85"/>
      <c r="BH2383" s="85"/>
      <c r="BI2383" s="85"/>
      <c r="BJ2383" s="85"/>
      <c r="BK2383" s="85"/>
      <c r="BL2383" s="85"/>
      <c r="BM2383" s="85"/>
      <c r="BN2383" s="85"/>
      <c r="BO2383" s="85"/>
      <c r="BP2383" s="85"/>
      <c r="BQ2383" s="85"/>
      <c r="BR2383" s="85"/>
      <c r="BS2383" s="85"/>
      <c r="BT2383" s="75">
        <f>IF(COUNTIF($C$3:C2383, C2383)=1, 1, 0)</f>
        <v>0</v>
      </c>
      <c r="BU2383" s="396">
        <v>87225</v>
      </c>
      <c r="BV2383" s="340">
        <v>46111</v>
      </c>
      <c r="BW2383" s="85"/>
      <c r="BX2383" s="85"/>
      <c r="BY2383" s="85"/>
      <c r="BZ2383" s="87">
        <f t="shared" si="725"/>
        <v>13</v>
      </c>
      <c r="CA2383" s="85"/>
      <c r="CB2383" s="88">
        <f t="shared" si="726"/>
        <v>14</v>
      </c>
      <c r="CC2383" s="89"/>
      <c r="CD2383" s="22"/>
      <c r="CE2383" s="87">
        <f t="shared" si="727"/>
        <v>3</v>
      </c>
      <c r="CF2383" s="397">
        <v>9187150</v>
      </c>
      <c r="CG2383" s="85"/>
      <c r="CH2383" s="397">
        <v>9187150</v>
      </c>
      <c r="CI2383" s="85">
        <v>26249</v>
      </c>
      <c r="CJ2383" s="87">
        <f t="shared" si="728"/>
        <v>3</v>
      </c>
      <c r="CK2383" s="87">
        <f t="shared" si="729"/>
        <v>13</v>
      </c>
      <c r="CL2383" s="22" t="s">
        <v>121</v>
      </c>
      <c r="CM2383" s="22" t="str">
        <f t="shared" si="736"/>
        <v>1C26TAA^87225</v>
      </c>
    </row>
    <row r="2384" spans="1:91" s="85" customFormat="1" ht="14.45" customHeight="1" x14ac:dyDescent="0.25">
      <c r="A2384" s="75"/>
      <c r="B2384" s="156" t="s">
        <v>102</v>
      </c>
      <c r="C2384" s="270">
        <v>235600463432</v>
      </c>
      <c r="D2384" s="265">
        <v>145673423</v>
      </c>
      <c r="E2384" s="241">
        <v>5320007935</v>
      </c>
      <c r="F2384" s="231">
        <v>46105</v>
      </c>
      <c r="G2384" s="265" t="s">
        <v>479</v>
      </c>
      <c r="H2384" s="265" t="s">
        <v>2531</v>
      </c>
      <c r="I2384" s="265" t="s">
        <v>105</v>
      </c>
      <c r="J2384" s="265" t="s">
        <v>430</v>
      </c>
      <c r="K2384" s="265" t="s">
        <v>242</v>
      </c>
      <c r="L2384" s="231">
        <v>46118</v>
      </c>
      <c r="M2384" s="265">
        <v>40</v>
      </c>
      <c r="N2384" s="85" t="s">
        <v>8353</v>
      </c>
      <c r="O2384" s="85" t="s">
        <v>8354</v>
      </c>
      <c r="P2384" s="85">
        <v>2830050674</v>
      </c>
      <c r="Q2384" s="231">
        <v>46105</v>
      </c>
      <c r="R2384" s="241">
        <v>1209396407</v>
      </c>
      <c r="S2384" s="241">
        <v>224363837</v>
      </c>
      <c r="T2384" s="231">
        <v>46105</v>
      </c>
      <c r="U2384" s="261">
        <v>2362.7159999999999</v>
      </c>
      <c r="V2384" s="261">
        <v>2304.5140000000001</v>
      </c>
      <c r="W2384" s="241">
        <v>5</v>
      </c>
      <c r="X2384" s="241">
        <v>1</v>
      </c>
      <c r="Y2384" s="270">
        <v>235600393468</v>
      </c>
      <c r="Z2384" s="241" t="s">
        <v>128</v>
      </c>
      <c r="AA2384" s="85" t="s">
        <v>399</v>
      </c>
      <c r="AB2384" s="265" t="s">
        <v>6201</v>
      </c>
      <c r="AC2384" s="270">
        <v>235600463432</v>
      </c>
      <c r="AD2384" s="75" t="s">
        <v>113</v>
      </c>
      <c r="AE2384" s="74">
        <v>46111</v>
      </c>
      <c r="AF2384" s="375">
        <v>46108.708333333336</v>
      </c>
      <c r="AG2384" s="375">
        <v>46108.5</v>
      </c>
      <c r="AH2384" s="375">
        <v>46108.5</v>
      </c>
      <c r="AI2384" s="74">
        <v>46108</v>
      </c>
      <c r="AJ2384" s="74">
        <v>46110</v>
      </c>
      <c r="AK2384" s="74">
        <v>46110</v>
      </c>
      <c r="AL2384" s="74">
        <v>46111</v>
      </c>
      <c r="AM2384" s="74">
        <v>46112</v>
      </c>
      <c r="AN2384" s="74">
        <v>46114</v>
      </c>
      <c r="AO2384" s="81" t="s">
        <v>121</v>
      </c>
      <c r="AP2384" s="81" t="s">
        <v>121</v>
      </c>
      <c r="AQ2384" s="81" t="s">
        <v>121</v>
      </c>
      <c r="AR2384" s="81" t="s">
        <v>121</v>
      </c>
      <c r="AS2384" s="81" t="s">
        <v>8355</v>
      </c>
      <c r="AT2384" s="81" t="s">
        <v>121</v>
      </c>
      <c r="AU2384" s="82" t="s">
        <v>6202</v>
      </c>
      <c r="AV2384" s="297">
        <v>46105</v>
      </c>
      <c r="AW2384" s="85" t="s">
        <v>8356</v>
      </c>
      <c r="AX2384" s="85" t="s">
        <v>8357</v>
      </c>
      <c r="AZ2384" s="271"/>
      <c r="BT2384" s="75">
        <f>IF(COUNTIF($C$3:C2384, C2384)=1, 1, 0)</f>
        <v>0</v>
      </c>
      <c r="BU2384" s="396">
        <v>87227</v>
      </c>
      <c r="BV2384" s="340">
        <v>46111</v>
      </c>
      <c r="BZ2384" s="87">
        <f t="shared" si="725"/>
        <v>13</v>
      </c>
      <c r="CB2384" s="88">
        <f t="shared" si="726"/>
        <v>14</v>
      </c>
      <c r="CC2384" s="89"/>
      <c r="CD2384" s="22"/>
      <c r="CE2384" s="87">
        <f t="shared" si="727"/>
        <v>3</v>
      </c>
      <c r="CF2384" s="85">
        <v>18374300</v>
      </c>
      <c r="CH2384" s="85">
        <v>18374300</v>
      </c>
      <c r="CI2384" s="85">
        <v>26249</v>
      </c>
      <c r="CJ2384" s="87">
        <f t="shared" si="728"/>
        <v>3</v>
      </c>
      <c r="CK2384" s="87">
        <f t="shared" si="729"/>
        <v>13</v>
      </c>
      <c r="CL2384" s="22" t="s">
        <v>121</v>
      </c>
      <c r="CM2384" s="22" t="str">
        <f t="shared" si="736"/>
        <v>1C26TAA^87227</v>
      </c>
    </row>
    <row r="2385" spans="1:91" s="168" customFormat="1" ht="14.45" customHeight="1" x14ac:dyDescent="0.25">
      <c r="A2385" s="75"/>
      <c r="B2385" s="156" t="s">
        <v>102</v>
      </c>
      <c r="C2385" s="270">
        <v>235600463432</v>
      </c>
      <c r="D2385" s="265">
        <v>145692051</v>
      </c>
      <c r="E2385" s="241">
        <v>5320007935</v>
      </c>
      <c r="F2385" s="231">
        <v>46105</v>
      </c>
      <c r="G2385" s="265" t="s">
        <v>479</v>
      </c>
      <c r="H2385" s="265" t="s">
        <v>2531</v>
      </c>
      <c r="I2385" s="265" t="s">
        <v>105</v>
      </c>
      <c r="J2385" s="265" t="s">
        <v>430</v>
      </c>
      <c r="K2385" s="265" t="s">
        <v>242</v>
      </c>
      <c r="L2385" s="231">
        <v>46119</v>
      </c>
      <c r="M2385" s="265">
        <v>0</v>
      </c>
      <c r="N2385" s="85" t="s">
        <v>8353</v>
      </c>
      <c r="O2385" s="85" t="s">
        <v>8354</v>
      </c>
      <c r="P2385" s="85">
        <v>2830050675</v>
      </c>
      <c r="Q2385" s="231">
        <v>46105</v>
      </c>
      <c r="R2385" s="241">
        <v>1209396408</v>
      </c>
      <c r="S2385" s="241">
        <v>224363856</v>
      </c>
      <c r="T2385" s="231">
        <v>46105</v>
      </c>
      <c r="U2385" s="261">
        <v>4993.8389999999999</v>
      </c>
      <c r="V2385" s="261">
        <v>4871.0969999999998</v>
      </c>
      <c r="W2385" s="241">
        <v>10</v>
      </c>
      <c r="X2385" s="241">
        <v>2</v>
      </c>
      <c r="Y2385" s="270">
        <v>235600393468</v>
      </c>
      <c r="Z2385" s="241" t="s">
        <v>128</v>
      </c>
      <c r="AA2385" s="85" t="s">
        <v>399</v>
      </c>
      <c r="AB2385" s="265" t="s">
        <v>6201</v>
      </c>
      <c r="AC2385" s="270">
        <v>235600463432</v>
      </c>
      <c r="AD2385" s="75" t="s">
        <v>113</v>
      </c>
      <c r="AE2385" s="74">
        <v>46111</v>
      </c>
      <c r="AF2385" s="375">
        <v>46108.708333333336</v>
      </c>
      <c r="AG2385" s="375">
        <v>46108.5</v>
      </c>
      <c r="AH2385" s="375">
        <v>46108.5</v>
      </c>
      <c r="AI2385" s="74">
        <v>46108</v>
      </c>
      <c r="AJ2385" s="74">
        <v>46110</v>
      </c>
      <c r="AK2385" s="74">
        <v>46110</v>
      </c>
      <c r="AL2385" s="74">
        <v>46111</v>
      </c>
      <c r="AM2385" s="74">
        <v>46112</v>
      </c>
      <c r="AN2385" s="74">
        <v>46114</v>
      </c>
      <c r="AO2385" s="81" t="s">
        <v>121</v>
      </c>
      <c r="AP2385" s="81" t="s">
        <v>121</v>
      </c>
      <c r="AQ2385" s="81" t="s">
        <v>121</v>
      </c>
      <c r="AR2385" s="81" t="s">
        <v>121</v>
      </c>
      <c r="AS2385" s="81" t="s">
        <v>8355</v>
      </c>
      <c r="AT2385" s="81" t="s">
        <v>121</v>
      </c>
      <c r="AU2385" s="82" t="s">
        <v>6202</v>
      </c>
      <c r="AV2385" s="297">
        <v>46105</v>
      </c>
      <c r="AW2385" s="85">
        <v>0</v>
      </c>
      <c r="AX2385" s="85">
        <v>0</v>
      </c>
      <c r="AY2385" s="85"/>
      <c r="AZ2385" s="271"/>
      <c r="BA2385" s="85"/>
      <c r="BB2385" s="85"/>
      <c r="BC2385" s="85"/>
      <c r="BD2385" s="85"/>
      <c r="BE2385" s="85"/>
      <c r="BF2385" s="85"/>
      <c r="BG2385" s="85"/>
      <c r="BH2385" s="85"/>
      <c r="BI2385" s="85"/>
      <c r="BJ2385" s="85"/>
      <c r="BK2385" s="85"/>
      <c r="BL2385" s="85"/>
      <c r="BM2385" s="85"/>
      <c r="BN2385" s="85"/>
      <c r="BO2385" s="85"/>
      <c r="BP2385" s="85"/>
      <c r="BQ2385" s="85"/>
      <c r="BR2385" s="85"/>
      <c r="BS2385" s="85"/>
      <c r="BT2385" s="75">
        <f>IF(COUNTIF($C$3:C2385, C2385)=1, 1, 0)</f>
        <v>0</v>
      </c>
      <c r="BU2385" s="396">
        <v>87227</v>
      </c>
      <c r="BV2385" s="340">
        <v>46111</v>
      </c>
      <c r="BW2385" s="85"/>
      <c r="BX2385" s="85"/>
      <c r="BY2385" s="85"/>
      <c r="BZ2385" s="87">
        <f t="shared" si="725"/>
        <v>13</v>
      </c>
      <c r="CA2385" s="85"/>
      <c r="CB2385" s="88">
        <f t="shared" si="726"/>
        <v>14</v>
      </c>
      <c r="CC2385" s="89"/>
      <c r="CD2385" s="22"/>
      <c r="CE2385" s="87">
        <f t="shared" si="727"/>
        <v>3</v>
      </c>
      <c r="CF2385" s="85"/>
      <c r="CG2385" s="85"/>
      <c r="CH2385" s="85"/>
      <c r="CI2385" s="85"/>
      <c r="CJ2385" s="87">
        <f t="shared" si="728"/>
        <v>3</v>
      </c>
      <c r="CK2385" s="87">
        <f t="shared" si="729"/>
        <v>13</v>
      </c>
      <c r="CL2385" s="22" t="s">
        <v>121</v>
      </c>
      <c r="CM2385" s="22" t="str">
        <f t="shared" si="736"/>
        <v>1C26TAA^87227</v>
      </c>
    </row>
    <row r="2386" spans="1:91" s="85" customFormat="1" ht="14.45" customHeight="1" x14ac:dyDescent="0.25">
      <c r="A2386" s="75"/>
      <c r="B2386" s="236" t="s">
        <v>102</v>
      </c>
      <c r="C2386" s="270" t="s">
        <v>8358</v>
      </c>
      <c r="D2386" s="265">
        <v>145681459</v>
      </c>
      <c r="E2386" s="241">
        <v>5320007951</v>
      </c>
      <c r="F2386" s="231">
        <v>46105</v>
      </c>
      <c r="G2386" s="265" t="s">
        <v>428</v>
      </c>
      <c r="H2386" s="265" t="s">
        <v>2531</v>
      </c>
      <c r="I2386" s="265" t="s">
        <v>656</v>
      </c>
      <c r="J2386" s="265" t="s">
        <v>430</v>
      </c>
      <c r="K2386" s="265" t="s">
        <v>242</v>
      </c>
      <c r="L2386" s="231">
        <v>46119</v>
      </c>
      <c r="M2386" s="265">
        <v>20</v>
      </c>
      <c r="N2386" s="85" t="s">
        <v>8359</v>
      </c>
      <c r="O2386" s="85" t="s">
        <v>8360</v>
      </c>
      <c r="P2386" s="85">
        <v>2830050634</v>
      </c>
      <c r="Q2386" s="231">
        <v>46105</v>
      </c>
      <c r="R2386" s="241">
        <v>1209396271</v>
      </c>
      <c r="S2386" s="241">
        <v>224359007</v>
      </c>
      <c r="T2386" s="231">
        <v>46105</v>
      </c>
      <c r="U2386" s="261">
        <v>5245.34</v>
      </c>
      <c r="V2386" s="261">
        <v>5056.2669999999998</v>
      </c>
      <c r="W2386" s="265">
        <v>7</v>
      </c>
      <c r="X2386" s="265">
        <v>0</v>
      </c>
      <c r="Y2386" s="270" t="s">
        <v>8361</v>
      </c>
      <c r="Z2386" s="241" t="s">
        <v>220</v>
      </c>
      <c r="AA2386" s="85" t="s">
        <v>3666</v>
      </c>
      <c r="AB2386" s="265" t="s">
        <v>6195</v>
      </c>
      <c r="AC2386" s="270" t="s">
        <v>8358</v>
      </c>
      <c r="AD2386" s="75" t="s">
        <v>113</v>
      </c>
      <c r="AE2386" s="74">
        <v>46112</v>
      </c>
      <c r="AF2386" s="375">
        <v>46108.916666666664</v>
      </c>
      <c r="AG2386" s="375">
        <v>46108.416666666664</v>
      </c>
      <c r="AH2386" s="375">
        <v>46108.416666666664</v>
      </c>
      <c r="AI2386" s="74">
        <v>46108</v>
      </c>
      <c r="AJ2386" s="74">
        <v>46111</v>
      </c>
      <c r="AK2386" s="74">
        <v>46112</v>
      </c>
      <c r="AL2386" s="74">
        <v>46111</v>
      </c>
      <c r="AM2386" s="74">
        <v>46113</v>
      </c>
      <c r="AN2386" s="74">
        <v>46113</v>
      </c>
      <c r="AO2386" s="81" t="s">
        <v>121</v>
      </c>
      <c r="AP2386" s="81" t="s">
        <v>121</v>
      </c>
      <c r="AQ2386" s="81" t="s">
        <v>121</v>
      </c>
      <c r="AR2386" s="81" t="s">
        <v>121</v>
      </c>
      <c r="AS2386" s="81" t="s">
        <v>121</v>
      </c>
      <c r="AT2386" s="81" t="s">
        <v>121</v>
      </c>
      <c r="AU2386" s="82" t="s">
        <v>6196</v>
      </c>
      <c r="AV2386" s="297">
        <v>46105</v>
      </c>
      <c r="AW2386" s="75" t="str">
        <f>_xlfn.XLOOKUP(D2386,'[1]OPS Loading report'!$E:$E,'[1]OPS Loading report'!$G:$G)</f>
        <v>NYKU9903927</v>
      </c>
      <c r="AX2386" s="75" t="str">
        <f>_xlfn.XLOOKUP(D2386,'[1]OPS Loading report'!$E:$E,'[1]OPS Loading report'!$H:$H)</f>
        <v>VN23629AP</v>
      </c>
      <c r="AZ2386" s="271"/>
      <c r="BT2386" s="75">
        <f>IF(COUNTIF($C$3:C2386, C2386)=1, 1, 0)</f>
        <v>1</v>
      </c>
      <c r="BU2386" s="337" t="s">
        <v>8362</v>
      </c>
      <c r="BV2386" s="340">
        <v>46120</v>
      </c>
      <c r="BZ2386" s="87">
        <f t="shared" si="725"/>
        <v>13</v>
      </c>
      <c r="CB2386" s="88">
        <f t="shared" si="726"/>
        <v>15</v>
      </c>
      <c r="CC2386" s="89"/>
      <c r="CD2386" s="22"/>
      <c r="CE2386" s="87">
        <f t="shared" si="727"/>
        <v>3</v>
      </c>
      <c r="CF2386" s="90">
        <v>18368000</v>
      </c>
      <c r="CG2386" s="90">
        <v>2361600</v>
      </c>
      <c r="CH2386" s="90">
        <v>20729600</v>
      </c>
      <c r="CI2386" s="90">
        <v>26240</v>
      </c>
      <c r="CJ2386" s="87">
        <f t="shared" si="728"/>
        <v>3</v>
      </c>
      <c r="CK2386" s="87">
        <f t="shared" si="729"/>
        <v>13</v>
      </c>
      <c r="CL2386" s="22" t="s">
        <v>6198</v>
      </c>
      <c r="CM2386" s="22" t="str">
        <f t="shared" si="736"/>
        <v>1K26TAD^97519</v>
      </c>
    </row>
    <row r="2387" spans="1:91" s="168" customFormat="1" ht="14.45" customHeight="1" x14ac:dyDescent="0.25">
      <c r="A2387" s="182"/>
      <c r="B2387" s="236" t="s">
        <v>102</v>
      </c>
      <c r="C2387" s="246" t="s">
        <v>8358</v>
      </c>
      <c r="D2387" s="273">
        <v>145706730</v>
      </c>
      <c r="E2387" s="274">
        <v>5320007951</v>
      </c>
      <c r="F2387" s="275">
        <v>46105</v>
      </c>
      <c r="G2387" s="273" t="s">
        <v>428</v>
      </c>
      <c r="H2387" s="273" t="s">
        <v>2531</v>
      </c>
      <c r="I2387" s="273" t="s">
        <v>656</v>
      </c>
      <c r="J2387" s="273" t="s">
        <v>430</v>
      </c>
      <c r="K2387" s="273" t="s">
        <v>242</v>
      </c>
      <c r="L2387" s="275">
        <v>46119</v>
      </c>
      <c r="M2387" s="273">
        <v>0</v>
      </c>
      <c r="N2387" s="168" t="s">
        <v>8359</v>
      </c>
      <c r="O2387" s="168" t="s">
        <v>8360</v>
      </c>
      <c r="P2387" s="168">
        <v>2830050635</v>
      </c>
      <c r="Q2387" s="275">
        <v>46105</v>
      </c>
      <c r="R2387" s="274">
        <v>1209396272</v>
      </c>
      <c r="S2387" s="274">
        <v>224359000</v>
      </c>
      <c r="T2387" s="275">
        <v>46105</v>
      </c>
      <c r="U2387" s="350">
        <v>2748.154</v>
      </c>
      <c r="V2387" s="350">
        <v>2638.8510000000001</v>
      </c>
      <c r="W2387" s="273">
        <v>3</v>
      </c>
      <c r="X2387" s="273">
        <v>0</v>
      </c>
      <c r="Y2387" s="246" t="s">
        <v>8361</v>
      </c>
      <c r="Z2387" s="274" t="s">
        <v>220</v>
      </c>
      <c r="AA2387" s="168" t="s">
        <v>3666</v>
      </c>
      <c r="AB2387" s="273" t="s">
        <v>6195</v>
      </c>
      <c r="AC2387" s="246" t="s">
        <v>8358</v>
      </c>
      <c r="AD2387" s="182" t="s">
        <v>113</v>
      </c>
      <c r="AE2387" s="74">
        <v>46112</v>
      </c>
      <c r="AF2387" s="304">
        <v>46108.916666666664</v>
      </c>
      <c r="AG2387" s="304">
        <v>46108.416666666664</v>
      </c>
      <c r="AH2387" s="304">
        <v>46108.416666666664</v>
      </c>
      <c r="AI2387" s="115">
        <v>46108</v>
      </c>
      <c r="AJ2387" s="115">
        <v>46111</v>
      </c>
      <c r="AK2387" s="74">
        <v>46112</v>
      </c>
      <c r="AL2387" s="115">
        <v>46111</v>
      </c>
      <c r="AM2387" s="115">
        <v>46113</v>
      </c>
      <c r="AN2387" s="74">
        <v>46113</v>
      </c>
      <c r="AO2387" s="81" t="s">
        <v>121</v>
      </c>
      <c r="AP2387" s="81" t="s">
        <v>121</v>
      </c>
      <c r="AQ2387" s="81" t="s">
        <v>121</v>
      </c>
      <c r="AR2387" s="81" t="s">
        <v>121</v>
      </c>
      <c r="AS2387" s="81" t="s">
        <v>121</v>
      </c>
      <c r="AT2387" s="81" t="s">
        <v>121</v>
      </c>
      <c r="AU2387" s="82" t="s">
        <v>6196</v>
      </c>
      <c r="AV2387" s="351">
        <v>46105</v>
      </c>
      <c r="AW2387" s="75">
        <f>_xlfn.XLOOKUP(D2387,'[1]OPS Loading report'!$E:$E,'[1]OPS Loading report'!$G:$G)</f>
        <v>0</v>
      </c>
      <c r="AX2387" s="75">
        <f>_xlfn.XLOOKUP(D2387,'[1]OPS Loading report'!$E:$E,'[1]OPS Loading report'!$H:$H)</f>
        <v>0</v>
      </c>
      <c r="AZ2387" s="278"/>
      <c r="BT2387" s="182">
        <f>IF(COUNTIF($C$3:C2387, C2387)=1, 1, 0)</f>
        <v>0</v>
      </c>
      <c r="BU2387" s="337" t="s">
        <v>8362</v>
      </c>
      <c r="BV2387" s="340">
        <v>46120</v>
      </c>
      <c r="BZ2387" s="87">
        <f t="shared" si="725"/>
        <v>13</v>
      </c>
      <c r="CB2387" s="88">
        <f t="shared" si="726"/>
        <v>15</v>
      </c>
      <c r="CC2387" s="89"/>
      <c r="CD2387" s="22"/>
      <c r="CE2387" s="87">
        <f t="shared" si="727"/>
        <v>3</v>
      </c>
      <c r="CJ2387" s="87">
        <f t="shared" si="728"/>
        <v>3</v>
      </c>
      <c r="CK2387" s="87">
        <f t="shared" si="729"/>
        <v>13</v>
      </c>
      <c r="CL2387" s="22" t="s">
        <v>6198</v>
      </c>
      <c r="CM2387" s="22" t="str">
        <f t="shared" si="736"/>
        <v>1K26TAD^97519</v>
      </c>
    </row>
    <row r="2388" spans="1:91" s="85" customFormat="1" ht="14.45" customHeight="1" x14ac:dyDescent="0.25">
      <c r="A2388" s="75"/>
      <c r="B2388" s="73" t="s">
        <v>102</v>
      </c>
      <c r="C2388" s="301">
        <v>235600442655</v>
      </c>
      <c r="D2388" s="265">
        <v>145800287</v>
      </c>
      <c r="E2388" s="241">
        <v>53200008153</v>
      </c>
      <c r="F2388" s="568">
        <v>145811530</v>
      </c>
      <c r="G2388" s="265" t="s">
        <v>1280</v>
      </c>
      <c r="H2388" s="265" t="s">
        <v>2963</v>
      </c>
      <c r="I2388" s="265" t="s">
        <v>105</v>
      </c>
      <c r="J2388" s="265" t="s">
        <v>1161</v>
      </c>
      <c r="K2388" s="265" t="s">
        <v>242</v>
      </c>
      <c r="L2388" s="231">
        <v>46132</v>
      </c>
      <c r="M2388" s="265">
        <v>40</v>
      </c>
      <c r="N2388" s="85" t="s">
        <v>8363</v>
      </c>
      <c r="O2388" s="85" t="s">
        <v>8364</v>
      </c>
      <c r="P2388" s="85">
        <v>2830051321</v>
      </c>
      <c r="Q2388" s="231">
        <v>46117</v>
      </c>
      <c r="R2388" s="241">
        <v>1209400071</v>
      </c>
      <c r="S2388" s="241">
        <v>224409417</v>
      </c>
      <c r="T2388" s="231">
        <v>46117</v>
      </c>
      <c r="U2388" s="261">
        <v>10731.749</v>
      </c>
      <c r="V2388" s="261">
        <v>10347.964</v>
      </c>
      <c r="W2388" s="241">
        <v>13</v>
      </c>
      <c r="X2388" s="241">
        <v>4</v>
      </c>
      <c r="Y2388" s="569">
        <v>235600442655</v>
      </c>
      <c r="Z2388" s="85" t="s">
        <v>128</v>
      </c>
      <c r="AA2388" s="85" t="s">
        <v>2339</v>
      </c>
      <c r="AB2388" s="265" t="s">
        <v>8365</v>
      </c>
      <c r="AC2388" s="301">
        <v>235600442655</v>
      </c>
      <c r="AD2388" s="75" t="s">
        <v>113</v>
      </c>
      <c r="AE2388" s="74">
        <v>46122</v>
      </c>
      <c r="AF2388" s="375">
        <v>46120.041666666664</v>
      </c>
      <c r="AG2388" s="375">
        <v>46120.041666666664</v>
      </c>
      <c r="AH2388" s="375">
        <v>46120.041666666664</v>
      </c>
      <c r="AI2388" s="74">
        <v>46116</v>
      </c>
      <c r="AJ2388" s="74">
        <v>46121</v>
      </c>
      <c r="AK2388" s="74">
        <v>46121</v>
      </c>
      <c r="AL2388" s="74">
        <v>46122</v>
      </c>
      <c r="AM2388" s="74">
        <v>46123</v>
      </c>
      <c r="AN2388" s="74">
        <v>46124</v>
      </c>
      <c r="AO2388" s="81">
        <f t="shared" ref="AO2388:AO2393" si="737">IF(AH2388&lt;AG2388,IF(AH2388=0,"",AH2388-1),IF(AG2388=0,"",AG2388-1))</f>
        <v>46119.041666666664</v>
      </c>
      <c r="AP2388" s="81">
        <f t="shared" ref="AP2388:AP2393" si="738">IF(AH2388&lt;AG2388,IF(AH2388=0,"",AH2388),IF(AG2388=0,"",AG2388))</f>
        <v>46120.041666666664</v>
      </c>
      <c r="AQ2388" s="81">
        <f t="shared" ref="AQ2388:AQ2393" si="739">IF(AH2388&lt;AG2388,IF(AH2388=0,"",AH2388),IF(AG2388=0,"",AG2388))</f>
        <v>46120.041666666664</v>
      </c>
      <c r="AR2388" s="81">
        <f t="shared" ref="AR2388:AR2393" si="740">IF(AI2388=0,"",IF(AI2388&lt;AJ2388,AJ2388+1,AI2388+1))</f>
        <v>46122</v>
      </c>
      <c r="AS2388" s="81">
        <f t="shared" ref="AS2388:AS2393" si="741">IF(AI2388=0,"",IF(AE2388=0,IF(AJ2388=0,AI2388+2,AJ2388+2),AE2388+2))</f>
        <v>46124</v>
      </c>
      <c r="AT2388" s="81">
        <f t="shared" ref="AT2388:AT2393" si="742">IF(AI2388=0,"",IF(AI2388&lt;AJ2388,AJ2388+1,AI2388+1))</f>
        <v>46122</v>
      </c>
      <c r="AU2388" s="82" t="s">
        <v>6196</v>
      </c>
      <c r="AV2388" s="297">
        <v>46117</v>
      </c>
      <c r="AW2388" s="75" t="str">
        <f>_xlfn.XLOOKUP(D2388,'[1]OPS Loading report'!$E:$E,'[1]OPS Loading report'!$G:$G)</f>
        <v>EGSU6509964</v>
      </c>
      <c r="AX2388" s="75" t="str">
        <f>_xlfn.XLOOKUP(D2388,'[1]OPS Loading report'!$E:$E,'[1]OPS Loading report'!$H:$H)</f>
        <v>EMCXBE9504</v>
      </c>
      <c r="AZ2388" s="271"/>
      <c r="BT2388" s="75">
        <f>IF(COUNTIF($C$3:C2388, C2388)=1, 1, 0)</f>
        <v>1</v>
      </c>
      <c r="BU2388" s="337" t="s">
        <v>8366</v>
      </c>
      <c r="BV2388" s="340">
        <v>46122</v>
      </c>
      <c r="BZ2388" s="87" t="e">
        <f t="shared" ref="BZ2388:BZ2453" si="743">_xlfn.ISOWEEKNUM(F2388)</f>
        <v>#NUM!</v>
      </c>
      <c r="CB2388" s="88">
        <f t="shared" si="726"/>
        <v>15</v>
      </c>
      <c r="CC2388" s="172"/>
      <c r="CE2388" s="171">
        <f t="shared" si="727"/>
        <v>4</v>
      </c>
      <c r="CF2388" s="397">
        <v>4725540</v>
      </c>
      <c r="CH2388" s="397">
        <v>4725540</v>
      </c>
      <c r="CI2388" s="397">
        <v>26253</v>
      </c>
      <c r="CJ2388" s="87">
        <f t="shared" si="728"/>
        <v>4</v>
      </c>
      <c r="CK2388" s="87">
        <f t="shared" si="729"/>
        <v>14</v>
      </c>
      <c r="CL2388" s="22" t="s">
        <v>6198</v>
      </c>
      <c r="CM2388" s="22" t="str">
        <f t="shared" si="736"/>
        <v>1C26TAA^101448</v>
      </c>
    </row>
    <row r="2389" spans="1:91" s="85" customFormat="1" ht="14.45" customHeight="1" x14ac:dyDescent="0.25">
      <c r="A2389" s="75"/>
      <c r="B2389" s="73" t="s">
        <v>102</v>
      </c>
      <c r="C2389" s="301">
        <v>235600442655</v>
      </c>
      <c r="D2389" s="265">
        <v>145814410</v>
      </c>
      <c r="E2389" s="241">
        <v>53200008153</v>
      </c>
      <c r="F2389" s="231">
        <v>46114</v>
      </c>
      <c r="G2389" s="265" t="s">
        <v>6873</v>
      </c>
      <c r="H2389" s="265" t="s">
        <v>2963</v>
      </c>
      <c r="I2389" s="265" t="s">
        <v>105</v>
      </c>
      <c r="J2389" s="265" t="s">
        <v>1161</v>
      </c>
      <c r="K2389" s="265" t="s">
        <v>242</v>
      </c>
      <c r="L2389" s="231">
        <v>46132</v>
      </c>
      <c r="M2389" s="265">
        <v>0</v>
      </c>
      <c r="N2389" s="85" t="s">
        <v>8363</v>
      </c>
      <c r="O2389" s="85" t="s">
        <v>8364</v>
      </c>
      <c r="P2389" s="85">
        <v>2830051322</v>
      </c>
      <c r="Q2389" s="231">
        <v>46117</v>
      </c>
      <c r="R2389" s="241">
        <v>1209400072</v>
      </c>
      <c r="S2389" s="241">
        <v>224409414</v>
      </c>
      <c r="T2389" s="231">
        <v>46117</v>
      </c>
      <c r="U2389" s="261">
        <v>2645.473</v>
      </c>
      <c r="V2389" s="261">
        <v>2546.8330000000001</v>
      </c>
      <c r="W2389" s="241">
        <v>3</v>
      </c>
      <c r="X2389" s="241">
        <v>2</v>
      </c>
      <c r="Y2389" s="303">
        <v>235600442655</v>
      </c>
      <c r="Z2389" s="85" t="s">
        <v>128</v>
      </c>
      <c r="AA2389" s="85" t="s">
        <v>2339</v>
      </c>
      <c r="AB2389" s="265" t="s">
        <v>8365</v>
      </c>
      <c r="AC2389" s="301">
        <v>235600442655</v>
      </c>
      <c r="AD2389" s="75" t="s">
        <v>113</v>
      </c>
      <c r="AE2389" s="74">
        <v>46122</v>
      </c>
      <c r="AF2389" s="375">
        <v>46120.041666666664</v>
      </c>
      <c r="AG2389" s="375">
        <v>46120.041666666664</v>
      </c>
      <c r="AH2389" s="375">
        <v>46120.041666666664</v>
      </c>
      <c r="AI2389" s="74">
        <v>46116</v>
      </c>
      <c r="AJ2389" s="74">
        <v>46121</v>
      </c>
      <c r="AK2389" s="74">
        <v>46121</v>
      </c>
      <c r="AL2389" s="74">
        <v>46122</v>
      </c>
      <c r="AM2389" s="74">
        <v>46123</v>
      </c>
      <c r="AN2389" s="74">
        <v>46124</v>
      </c>
      <c r="AO2389" s="81">
        <f t="shared" si="737"/>
        <v>46119.041666666664</v>
      </c>
      <c r="AP2389" s="81">
        <f t="shared" si="738"/>
        <v>46120.041666666664</v>
      </c>
      <c r="AQ2389" s="81">
        <f t="shared" si="739"/>
        <v>46120.041666666664</v>
      </c>
      <c r="AR2389" s="81">
        <f t="shared" si="740"/>
        <v>46122</v>
      </c>
      <c r="AS2389" s="81">
        <f t="shared" si="741"/>
        <v>46124</v>
      </c>
      <c r="AT2389" s="81">
        <f t="shared" si="742"/>
        <v>46122</v>
      </c>
      <c r="AU2389" s="82" t="s">
        <v>6196</v>
      </c>
      <c r="AV2389" s="297">
        <v>46117</v>
      </c>
      <c r="AW2389" s="75">
        <f>_xlfn.XLOOKUP(D2389,'[1]OPS Loading report'!$E:$E,'[1]OPS Loading report'!$G:$G)</f>
        <v>0</v>
      </c>
      <c r="AX2389" s="75">
        <f>_xlfn.XLOOKUP(D2389,'[1]OPS Loading report'!$E:$E,'[1]OPS Loading report'!$H:$H)</f>
        <v>0</v>
      </c>
      <c r="AZ2389" s="271"/>
      <c r="BT2389" s="75"/>
      <c r="BU2389" s="337" t="s">
        <v>8366</v>
      </c>
      <c r="BV2389" s="340">
        <v>46122</v>
      </c>
      <c r="BZ2389" s="87">
        <f t="shared" si="743"/>
        <v>14</v>
      </c>
      <c r="CB2389" s="88">
        <f t="shared" si="726"/>
        <v>15</v>
      </c>
      <c r="CC2389" s="172"/>
      <c r="CE2389" s="171">
        <f t="shared" si="727"/>
        <v>4</v>
      </c>
      <c r="CJ2389" s="87">
        <f t="shared" si="728"/>
        <v>4</v>
      </c>
      <c r="CK2389" s="87">
        <f t="shared" si="729"/>
        <v>14</v>
      </c>
      <c r="CL2389" s="22" t="s">
        <v>6198</v>
      </c>
      <c r="CM2389" s="22" t="str">
        <f t="shared" si="736"/>
        <v>1C26TAA^101448</v>
      </c>
    </row>
    <row r="2390" spans="1:91" s="85" customFormat="1" ht="14.45" customHeight="1" x14ac:dyDescent="0.25">
      <c r="A2390" s="75"/>
      <c r="B2390" s="73" t="s">
        <v>102</v>
      </c>
      <c r="C2390" s="301">
        <v>235600442655</v>
      </c>
      <c r="D2390" s="265">
        <v>145831853</v>
      </c>
      <c r="E2390" s="241">
        <v>53200008153</v>
      </c>
      <c r="F2390" s="231">
        <v>46114</v>
      </c>
      <c r="G2390" s="265" t="s">
        <v>1211</v>
      </c>
      <c r="H2390" s="265" t="s">
        <v>2963</v>
      </c>
      <c r="I2390" s="265" t="s">
        <v>105</v>
      </c>
      <c r="J2390" s="265" t="s">
        <v>1161</v>
      </c>
      <c r="K2390" s="265" t="s">
        <v>242</v>
      </c>
      <c r="L2390" s="231">
        <v>46132</v>
      </c>
      <c r="M2390" s="265">
        <v>0</v>
      </c>
      <c r="N2390" s="85" t="s">
        <v>8363</v>
      </c>
      <c r="O2390" s="85" t="s">
        <v>8364</v>
      </c>
      <c r="P2390" s="85">
        <v>2830051323</v>
      </c>
      <c r="Q2390" s="231">
        <v>46117</v>
      </c>
      <c r="R2390" s="241">
        <v>1209400073</v>
      </c>
      <c r="S2390" s="241">
        <v>224409407</v>
      </c>
      <c r="T2390" s="231">
        <v>46117</v>
      </c>
      <c r="U2390" s="261">
        <v>3147.7530000000002</v>
      </c>
      <c r="V2390" s="261">
        <v>3028.4360000000001</v>
      </c>
      <c r="W2390" s="241">
        <v>4</v>
      </c>
      <c r="X2390" s="241">
        <v>3</v>
      </c>
      <c r="Y2390" s="303">
        <v>235600442655</v>
      </c>
      <c r="Z2390" s="85" t="s">
        <v>128</v>
      </c>
      <c r="AA2390" s="85" t="s">
        <v>2339</v>
      </c>
      <c r="AB2390" s="265" t="s">
        <v>8365</v>
      </c>
      <c r="AC2390" s="301">
        <v>235600442655</v>
      </c>
      <c r="AD2390" s="75" t="s">
        <v>113</v>
      </c>
      <c r="AE2390" s="74">
        <v>46122</v>
      </c>
      <c r="AF2390" s="375">
        <v>46120.041666666664</v>
      </c>
      <c r="AG2390" s="375">
        <v>46120.041666666664</v>
      </c>
      <c r="AH2390" s="375">
        <v>46120.041666666664</v>
      </c>
      <c r="AI2390" s="74">
        <v>46116</v>
      </c>
      <c r="AJ2390" s="74">
        <v>46121</v>
      </c>
      <c r="AK2390" s="74">
        <v>46121</v>
      </c>
      <c r="AL2390" s="74">
        <v>46122</v>
      </c>
      <c r="AM2390" s="74">
        <v>46123</v>
      </c>
      <c r="AN2390" s="74">
        <v>46124</v>
      </c>
      <c r="AO2390" s="81">
        <f t="shared" si="737"/>
        <v>46119.041666666664</v>
      </c>
      <c r="AP2390" s="81">
        <f t="shared" si="738"/>
        <v>46120.041666666664</v>
      </c>
      <c r="AQ2390" s="81">
        <f t="shared" si="739"/>
        <v>46120.041666666664</v>
      </c>
      <c r="AR2390" s="81">
        <f t="shared" si="740"/>
        <v>46122</v>
      </c>
      <c r="AS2390" s="81">
        <f t="shared" si="741"/>
        <v>46124</v>
      </c>
      <c r="AT2390" s="81">
        <f t="shared" si="742"/>
        <v>46122</v>
      </c>
      <c r="AU2390" s="82" t="s">
        <v>6196</v>
      </c>
      <c r="AV2390" s="297">
        <v>46117</v>
      </c>
      <c r="AW2390" s="75">
        <f>_xlfn.XLOOKUP(D2390,'[1]OPS Loading report'!$E:$E,'[1]OPS Loading report'!$G:$G)</f>
        <v>0</v>
      </c>
      <c r="AX2390" s="75">
        <f>_xlfn.XLOOKUP(D2390,'[1]OPS Loading report'!$E:$E,'[1]OPS Loading report'!$H:$H)</f>
        <v>0</v>
      </c>
      <c r="AZ2390" s="271"/>
      <c r="BT2390" s="75"/>
      <c r="BU2390" s="337" t="s">
        <v>8366</v>
      </c>
      <c r="BV2390" s="340">
        <v>46122</v>
      </c>
      <c r="BZ2390" s="87">
        <f t="shared" si="743"/>
        <v>14</v>
      </c>
      <c r="CB2390" s="88">
        <f t="shared" si="726"/>
        <v>15</v>
      </c>
      <c r="CC2390" s="172"/>
      <c r="CE2390" s="171">
        <f t="shared" si="727"/>
        <v>4</v>
      </c>
      <c r="CJ2390" s="87">
        <f t="shared" si="728"/>
        <v>4</v>
      </c>
      <c r="CK2390" s="87">
        <f t="shared" si="729"/>
        <v>14</v>
      </c>
      <c r="CL2390" s="22" t="s">
        <v>6198</v>
      </c>
      <c r="CM2390" s="22" t="str">
        <f t="shared" si="736"/>
        <v>1C26TAA^101448</v>
      </c>
    </row>
    <row r="2391" spans="1:91" ht="14.45" customHeight="1" x14ac:dyDescent="0.25">
      <c r="A2391" s="105"/>
      <c r="B2391" s="89" t="s">
        <v>102</v>
      </c>
      <c r="C2391" s="365" t="s">
        <v>8367</v>
      </c>
      <c r="D2391" s="346">
        <v>145730728</v>
      </c>
      <c r="E2391" s="362"/>
      <c r="F2391" s="363">
        <v>46113</v>
      </c>
      <c r="G2391" s="346" t="s">
        <v>1274</v>
      </c>
      <c r="H2391" s="346" t="s">
        <v>2963</v>
      </c>
      <c r="I2391" s="346" t="s">
        <v>105</v>
      </c>
      <c r="J2391" s="346" t="s">
        <v>4461</v>
      </c>
      <c r="K2391" s="346" t="s">
        <v>242</v>
      </c>
      <c r="L2391" s="363">
        <v>46129</v>
      </c>
      <c r="M2391" s="346">
        <v>40</v>
      </c>
      <c r="N2391" s="176" t="s">
        <v>8368</v>
      </c>
      <c r="O2391" s="176" t="s">
        <v>8369</v>
      </c>
      <c r="P2391" s="176">
        <v>2830051003</v>
      </c>
      <c r="Q2391" s="363">
        <v>46111</v>
      </c>
      <c r="R2391" s="362">
        <v>1209398124</v>
      </c>
      <c r="S2391" s="362">
        <v>224387123</v>
      </c>
      <c r="T2391" s="363">
        <v>46111</v>
      </c>
      <c r="U2391" s="442">
        <v>17794.178</v>
      </c>
      <c r="V2391" s="442">
        <v>17211.188999999998</v>
      </c>
      <c r="W2391" s="362">
        <v>20</v>
      </c>
      <c r="X2391" s="362">
        <v>6</v>
      </c>
      <c r="Y2391" s="365">
        <v>7267467342</v>
      </c>
      <c r="Z2391" s="362" t="s">
        <v>354</v>
      </c>
      <c r="AA2391" s="176" t="s">
        <v>3310</v>
      </c>
      <c r="AB2391" s="346" t="s">
        <v>7730</v>
      </c>
      <c r="AC2391" s="365" t="s">
        <v>8367</v>
      </c>
      <c r="AD2391" s="105" t="s">
        <v>113</v>
      </c>
      <c r="AE2391" s="104">
        <v>46118</v>
      </c>
      <c r="AF2391" s="550">
        <v>46113.75</v>
      </c>
      <c r="AG2391" s="550">
        <v>46113.375</v>
      </c>
      <c r="AH2391" s="550">
        <v>46113.375</v>
      </c>
      <c r="AI2391" s="104">
        <v>46109</v>
      </c>
      <c r="AJ2391" s="104">
        <v>46115</v>
      </c>
      <c r="AK2391" s="104">
        <v>46115</v>
      </c>
      <c r="AL2391" s="104">
        <v>46112</v>
      </c>
      <c r="AM2391" s="104">
        <v>46117</v>
      </c>
      <c r="AN2391" s="104">
        <v>46117</v>
      </c>
      <c r="AO2391" s="81">
        <f t="shared" si="737"/>
        <v>46112.375</v>
      </c>
      <c r="AP2391" s="81">
        <f t="shared" si="738"/>
        <v>46113.375</v>
      </c>
      <c r="AQ2391" s="81">
        <f t="shared" si="739"/>
        <v>46113.375</v>
      </c>
      <c r="AR2391" s="81">
        <f t="shared" si="740"/>
        <v>46116</v>
      </c>
      <c r="AS2391" s="81">
        <f t="shared" si="741"/>
        <v>46120</v>
      </c>
      <c r="AT2391" s="81">
        <f t="shared" si="742"/>
        <v>46116</v>
      </c>
      <c r="AU2391" s="82" t="s">
        <v>6196</v>
      </c>
      <c r="AV2391" s="290">
        <v>46111</v>
      </c>
      <c r="AW2391" s="75" t="str">
        <f>_xlfn.XLOOKUP(D2391,'[1]OPS Loading report'!$E:$E,'[1]OPS Loading report'!$G:$G)</f>
        <v>CSNU8101173</v>
      </c>
      <c r="AX2391" s="75">
        <f>_xlfn.XLOOKUP(D2391,'[1]OPS Loading report'!$E:$E,'[1]OPS Loading report'!$H:$H)</f>
        <v>31325640</v>
      </c>
      <c r="AY2391" s="176"/>
      <c r="AZ2391" s="369"/>
      <c r="BA2391" s="176"/>
      <c r="BB2391" s="176"/>
      <c r="BC2391" s="176"/>
      <c r="BD2391" s="176"/>
      <c r="BE2391" s="176"/>
      <c r="BF2391" s="176"/>
      <c r="BG2391" s="176"/>
      <c r="BH2391" s="176"/>
      <c r="BI2391" s="176"/>
      <c r="BJ2391" s="176"/>
      <c r="BK2391" s="176"/>
      <c r="BL2391" s="176"/>
      <c r="BM2391" s="176"/>
      <c r="BN2391" s="176"/>
      <c r="BO2391" s="176"/>
      <c r="BP2391" s="176"/>
      <c r="BQ2391" s="176"/>
      <c r="BR2391" s="176"/>
      <c r="BS2391" s="176"/>
      <c r="BT2391" s="105">
        <f>IF(COUNTIF($C$3:C2391, C2391)=1, 1, 0)</f>
        <v>1</v>
      </c>
      <c r="BU2391" s="444" t="s">
        <v>8370</v>
      </c>
      <c r="BV2391" s="399">
        <v>46118</v>
      </c>
      <c r="BW2391" s="176"/>
      <c r="BX2391" s="176"/>
      <c r="BY2391" s="176"/>
      <c r="BZ2391" s="87">
        <f t="shared" si="743"/>
        <v>14</v>
      </c>
      <c r="CA2391" s="176"/>
      <c r="CB2391" s="88">
        <f t="shared" si="726"/>
        <v>15</v>
      </c>
      <c r="CC2391" s="89"/>
      <c r="CE2391" s="87">
        <f t="shared" si="727"/>
        <v>4</v>
      </c>
      <c r="CF2391" s="176">
        <v>6053600</v>
      </c>
      <c r="CG2391" s="176"/>
      <c r="CH2391" s="176">
        <v>6053600</v>
      </c>
      <c r="CI2391" s="176">
        <v>26320</v>
      </c>
      <c r="CJ2391" s="87">
        <f t="shared" si="728"/>
        <v>3</v>
      </c>
      <c r="CK2391" s="87">
        <f t="shared" si="729"/>
        <v>14</v>
      </c>
      <c r="CL2391" s="22" t="s">
        <v>6198</v>
      </c>
      <c r="CM2391" s="22" t="str">
        <f t="shared" si="736"/>
        <v>1C26TAB^00067802</v>
      </c>
    </row>
    <row r="2392" spans="1:91" ht="14.45" customHeight="1" x14ac:dyDescent="0.25">
      <c r="A2392" s="75"/>
      <c r="B2392" s="89" t="s">
        <v>102</v>
      </c>
      <c r="C2392" s="270" t="s">
        <v>8367</v>
      </c>
      <c r="D2392" s="265">
        <v>145730871</v>
      </c>
      <c r="E2392" s="241"/>
      <c r="F2392" s="231">
        <v>46113</v>
      </c>
      <c r="G2392" s="265" t="s">
        <v>1274</v>
      </c>
      <c r="H2392" s="265" t="s">
        <v>2963</v>
      </c>
      <c r="I2392" s="265" t="s">
        <v>105</v>
      </c>
      <c r="J2392" s="265" t="s">
        <v>4461</v>
      </c>
      <c r="K2392" s="265" t="s">
        <v>242</v>
      </c>
      <c r="L2392" s="231">
        <v>46129</v>
      </c>
      <c r="M2392" s="265">
        <v>40</v>
      </c>
      <c r="N2392" s="85" t="s">
        <v>8371</v>
      </c>
      <c r="O2392" s="85" t="s">
        <v>8372</v>
      </c>
      <c r="P2392" s="85">
        <v>2830050981</v>
      </c>
      <c r="Q2392" s="231">
        <v>46111</v>
      </c>
      <c r="R2392" s="241">
        <v>1209398015</v>
      </c>
      <c r="S2392" s="241">
        <v>224387129</v>
      </c>
      <c r="T2392" s="231">
        <v>46111</v>
      </c>
      <c r="U2392" s="261">
        <v>17720.350999999999</v>
      </c>
      <c r="V2392" s="261">
        <v>17139.846000000001</v>
      </c>
      <c r="W2392" s="241">
        <v>20</v>
      </c>
      <c r="X2392" s="241">
        <v>6</v>
      </c>
      <c r="Y2392" s="270">
        <v>7267467343</v>
      </c>
      <c r="Z2392" s="241" t="s">
        <v>354</v>
      </c>
      <c r="AA2392" s="85" t="s">
        <v>3310</v>
      </c>
      <c r="AB2392" s="265" t="s">
        <v>7730</v>
      </c>
      <c r="AC2392" s="270" t="s">
        <v>8367</v>
      </c>
      <c r="AD2392" s="75" t="s">
        <v>113</v>
      </c>
      <c r="AE2392" s="104">
        <v>46118</v>
      </c>
      <c r="AF2392" s="375">
        <v>46113.75</v>
      </c>
      <c r="AG2392" s="375">
        <v>46113.375</v>
      </c>
      <c r="AH2392" s="375">
        <v>46113.375</v>
      </c>
      <c r="AI2392" s="74">
        <v>46109</v>
      </c>
      <c r="AJ2392" s="74">
        <v>46115</v>
      </c>
      <c r="AK2392" s="104">
        <v>46115</v>
      </c>
      <c r="AL2392" s="74">
        <v>46112</v>
      </c>
      <c r="AM2392" s="74">
        <v>46117</v>
      </c>
      <c r="AN2392" s="104">
        <v>46117</v>
      </c>
      <c r="AO2392" s="81">
        <f t="shared" si="737"/>
        <v>46112.375</v>
      </c>
      <c r="AP2392" s="81">
        <f t="shared" si="738"/>
        <v>46113.375</v>
      </c>
      <c r="AQ2392" s="81">
        <f t="shared" si="739"/>
        <v>46113.375</v>
      </c>
      <c r="AR2392" s="81">
        <f t="shared" si="740"/>
        <v>46116</v>
      </c>
      <c r="AS2392" s="81">
        <f t="shared" si="741"/>
        <v>46120</v>
      </c>
      <c r="AT2392" s="81">
        <f t="shared" si="742"/>
        <v>46116</v>
      </c>
      <c r="AU2392" s="82" t="s">
        <v>6196</v>
      </c>
      <c r="AV2392" s="290">
        <v>46111</v>
      </c>
      <c r="AW2392" s="75" t="str">
        <f>_xlfn.XLOOKUP(D2392,'[1]OPS Loading report'!$E:$E,'[1]OPS Loading report'!$G:$G)</f>
        <v>CSNU5963929</v>
      </c>
      <c r="AX2392" s="75">
        <f>_xlfn.XLOOKUP(D2392,'[1]OPS Loading report'!$E:$E,'[1]OPS Loading report'!$H:$H)</f>
        <v>32705401</v>
      </c>
      <c r="AY2392" s="85"/>
      <c r="AZ2392" s="271"/>
      <c r="BA2392" s="85"/>
      <c r="BB2392" s="85"/>
      <c r="BC2392" s="85"/>
      <c r="BD2392" s="85"/>
      <c r="BE2392" s="85"/>
      <c r="BF2392" s="85"/>
      <c r="BG2392" s="85"/>
      <c r="BH2392" s="85"/>
      <c r="BI2392" s="85"/>
      <c r="BJ2392" s="85"/>
      <c r="BK2392" s="85"/>
      <c r="BL2392" s="85"/>
      <c r="BM2392" s="85"/>
      <c r="BN2392" s="85"/>
      <c r="BO2392" s="85"/>
      <c r="BP2392" s="85"/>
      <c r="BQ2392" s="85"/>
      <c r="BR2392" s="85"/>
      <c r="BS2392" s="85"/>
      <c r="BT2392" s="75">
        <f>IF(COUNTIF($C$3:C2392, C2392)=1, 1, 0)</f>
        <v>0</v>
      </c>
      <c r="BU2392" s="444" t="s">
        <v>8370</v>
      </c>
      <c r="BV2392" s="399">
        <v>46118</v>
      </c>
      <c r="BW2392" s="85"/>
      <c r="BX2392" s="85"/>
      <c r="BY2392" s="85"/>
      <c r="BZ2392" s="87">
        <f t="shared" si="743"/>
        <v>14</v>
      </c>
      <c r="CA2392" s="85"/>
      <c r="CB2392" s="88">
        <f t="shared" si="726"/>
        <v>15</v>
      </c>
      <c r="CC2392" s="89"/>
      <c r="CE2392" s="87">
        <f t="shared" si="727"/>
        <v>4</v>
      </c>
      <c r="CF2392" s="85">
        <v>6053600</v>
      </c>
      <c r="CG2392" s="85"/>
      <c r="CH2392" s="85">
        <v>6053600</v>
      </c>
      <c r="CI2392" s="85">
        <v>26320</v>
      </c>
      <c r="CJ2392" s="87">
        <f t="shared" si="728"/>
        <v>3</v>
      </c>
      <c r="CK2392" s="87">
        <f t="shared" si="729"/>
        <v>14</v>
      </c>
      <c r="CL2392" s="22" t="s">
        <v>6198</v>
      </c>
      <c r="CM2392" s="22" t="str">
        <f t="shared" si="736"/>
        <v>1C26TAB^00067802</v>
      </c>
    </row>
    <row r="2393" spans="1:91" ht="14.45" customHeight="1" x14ac:dyDescent="0.25">
      <c r="A2393" s="75"/>
      <c r="B2393" s="89" t="s">
        <v>102</v>
      </c>
      <c r="C2393" s="270" t="s">
        <v>8367</v>
      </c>
      <c r="D2393" s="265">
        <v>145731555</v>
      </c>
      <c r="E2393" s="241"/>
      <c r="F2393" s="231">
        <v>46113</v>
      </c>
      <c r="G2393" s="265" t="s">
        <v>1280</v>
      </c>
      <c r="H2393" s="265" t="s">
        <v>2963</v>
      </c>
      <c r="I2393" s="265" t="s">
        <v>105</v>
      </c>
      <c r="J2393" s="265" t="s">
        <v>4461</v>
      </c>
      <c r="K2393" s="265" t="s">
        <v>242</v>
      </c>
      <c r="L2393" s="231">
        <v>46128</v>
      </c>
      <c r="M2393" s="265">
        <v>40</v>
      </c>
      <c r="N2393" s="168" t="s">
        <v>8373</v>
      </c>
      <c r="O2393" s="168" t="s">
        <v>8374</v>
      </c>
      <c r="P2393" s="85">
        <v>2830050986</v>
      </c>
      <c r="Q2393" s="231">
        <v>46111</v>
      </c>
      <c r="R2393" s="241">
        <v>1209398032</v>
      </c>
      <c r="S2393" s="241">
        <v>224387158</v>
      </c>
      <c r="T2393" s="231">
        <v>46111</v>
      </c>
      <c r="U2393" s="261">
        <v>16047.218000000001</v>
      </c>
      <c r="V2393" s="261">
        <v>15473.302</v>
      </c>
      <c r="W2393" s="241">
        <v>19</v>
      </c>
      <c r="X2393" s="241">
        <v>6</v>
      </c>
      <c r="Y2393" s="270">
        <v>7267467344</v>
      </c>
      <c r="Z2393" s="241" t="s">
        <v>354</v>
      </c>
      <c r="AA2393" s="85" t="s">
        <v>3310</v>
      </c>
      <c r="AB2393" s="265" t="s">
        <v>7730</v>
      </c>
      <c r="AC2393" s="270" t="s">
        <v>8367</v>
      </c>
      <c r="AD2393" s="75" t="s">
        <v>113</v>
      </c>
      <c r="AE2393" s="104">
        <v>46118</v>
      </c>
      <c r="AF2393" s="375">
        <v>46113.75</v>
      </c>
      <c r="AG2393" s="375">
        <v>46113.375</v>
      </c>
      <c r="AH2393" s="375">
        <v>46113.375</v>
      </c>
      <c r="AI2393" s="74">
        <v>46109</v>
      </c>
      <c r="AJ2393" s="74">
        <v>46115</v>
      </c>
      <c r="AK2393" s="104">
        <v>46115</v>
      </c>
      <c r="AL2393" s="74">
        <v>46112</v>
      </c>
      <c r="AM2393" s="74">
        <v>46117</v>
      </c>
      <c r="AN2393" s="104">
        <v>46117</v>
      </c>
      <c r="AO2393" s="81">
        <f t="shared" si="737"/>
        <v>46112.375</v>
      </c>
      <c r="AP2393" s="81">
        <f t="shared" si="738"/>
        <v>46113.375</v>
      </c>
      <c r="AQ2393" s="81">
        <f t="shared" si="739"/>
        <v>46113.375</v>
      </c>
      <c r="AR2393" s="81">
        <f t="shared" si="740"/>
        <v>46116</v>
      </c>
      <c r="AS2393" s="81">
        <f t="shared" si="741"/>
        <v>46120</v>
      </c>
      <c r="AT2393" s="81">
        <f t="shared" si="742"/>
        <v>46116</v>
      </c>
      <c r="AU2393" s="82" t="s">
        <v>6196</v>
      </c>
      <c r="AV2393" s="290">
        <v>46111</v>
      </c>
      <c r="AW2393" s="75" t="str">
        <f>_xlfn.XLOOKUP(D2393,'[1]OPS Loading report'!$E:$E,'[1]OPS Loading report'!$G:$G)</f>
        <v>OOCU9545430</v>
      </c>
      <c r="AX2393" s="75">
        <f>_xlfn.XLOOKUP(D2393,'[1]OPS Loading report'!$E:$E,'[1]OPS Loading report'!$H:$H)</f>
        <v>31325582</v>
      </c>
      <c r="AY2393" s="85"/>
      <c r="AZ2393" s="271"/>
      <c r="BA2393" s="85"/>
      <c r="BB2393" s="85"/>
      <c r="BC2393" s="85"/>
      <c r="BD2393" s="85"/>
      <c r="BE2393" s="85"/>
      <c r="BF2393" s="85"/>
      <c r="BG2393" s="85"/>
      <c r="BH2393" s="85"/>
      <c r="BI2393" s="85"/>
      <c r="BJ2393" s="85"/>
      <c r="BK2393" s="85"/>
      <c r="BL2393" s="85"/>
      <c r="BM2393" s="85"/>
      <c r="BN2393" s="85"/>
      <c r="BO2393" s="85"/>
      <c r="BP2393" s="85"/>
      <c r="BQ2393" s="85"/>
      <c r="BR2393" s="85"/>
      <c r="BS2393" s="85"/>
      <c r="BT2393" s="75">
        <f>IF(COUNTIF($C$3:C2393, C2393)=1, 1, 0)</f>
        <v>0</v>
      </c>
      <c r="BU2393" s="458" t="s">
        <v>8370</v>
      </c>
      <c r="BV2393" s="459">
        <v>46118</v>
      </c>
      <c r="BW2393" s="168"/>
      <c r="BX2393" s="85"/>
      <c r="BY2393" s="85"/>
      <c r="BZ2393" s="87">
        <f t="shared" si="743"/>
        <v>14</v>
      </c>
      <c r="CA2393" s="85"/>
      <c r="CB2393" s="88">
        <f t="shared" si="726"/>
        <v>15</v>
      </c>
      <c r="CC2393" s="89"/>
      <c r="CE2393" s="87">
        <f t="shared" si="727"/>
        <v>4</v>
      </c>
      <c r="CF2393" s="85">
        <v>6053600</v>
      </c>
      <c r="CG2393" s="85"/>
      <c r="CH2393" s="85">
        <v>6053600</v>
      </c>
      <c r="CI2393" s="85">
        <v>26320</v>
      </c>
      <c r="CJ2393" s="87">
        <f t="shared" si="728"/>
        <v>3</v>
      </c>
      <c r="CK2393" s="87">
        <f t="shared" si="729"/>
        <v>14</v>
      </c>
      <c r="CL2393" s="22" t="s">
        <v>6198</v>
      </c>
      <c r="CM2393" s="22" t="str">
        <f t="shared" si="736"/>
        <v>1C26TAB^00067802</v>
      </c>
    </row>
    <row r="2394" spans="1:91" ht="14.45" customHeight="1" x14ac:dyDescent="0.25">
      <c r="A2394" s="75"/>
      <c r="B2394" s="260" t="s">
        <v>102</v>
      </c>
      <c r="C2394" s="301">
        <v>267242996</v>
      </c>
      <c r="D2394" s="265">
        <v>145778389</v>
      </c>
      <c r="E2394" s="241">
        <v>5320008121</v>
      </c>
      <c r="F2394" s="231">
        <v>46107</v>
      </c>
      <c r="G2394" s="265" t="s">
        <v>1187</v>
      </c>
      <c r="H2394" s="265" t="s">
        <v>2963</v>
      </c>
      <c r="I2394" s="265" t="s">
        <v>105</v>
      </c>
      <c r="J2394" s="265" t="s">
        <v>1161</v>
      </c>
      <c r="K2394" s="265" t="s">
        <v>242</v>
      </c>
      <c r="L2394" s="231">
        <v>46122</v>
      </c>
      <c r="M2394" s="485">
        <v>40</v>
      </c>
      <c r="N2394" s="85" t="s">
        <v>8375</v>
      </c>
      <c r="O2394" s="85" t="s">
        <v>8376</v>
      </c>
      <c r="P2394" s="339">
        <v>2830050821</v>
      </c>
      <c r="Q2394" s="231">
        <v>46108</v>
      </c>
      <c r="R2394" s="241">
        <v>1209397473</v>
      </c>
      <c r="S2394" s="241">
        <v>224378805</v>
      </c>
      <c r="T2394" s="231">
        <v>46108</v>
      </c>
      <c r="U2394" s="261">
        <v>7649.9120000000003</v>
      </c>
      <c r="V2394" s="261">
        <v>7400.5039999999999</v>
      </c>
      <c r="W2394" s="241">
        <v>11</v>
      </c>
      <c r="X2394" s="241">
        <v>2</v>
      </c>
      <c r="Y2394" s="270">
        <v>267243680</v>
      </c>
      <c r="Z2394" s="241" t="s">
        <v>110</v>
      </c>
      <c r="AA2394" s="85" t="s">
        <v>7251</v>
      </c>
      <c r="AB2394" s="265" t="s">
        <v>5932</v>
      </c>
      <c r="AC2394" s="270">
        <v>267242996</v>
      </c>
      <c r="AD2394" s="75" t="s">
        <v>113</v>
      </c>
      <c r="AE2394" s="231">
        <v>46114</v>
      </c>
      <c r="AF2394" s="375">
        <v>46112.375</v>
      </c>
      <c r="AG2394" s="375">
        <v>46111.333333333336</v>
      </c>
      <c r="AH2394" s="375">
        <v>46111.333333333336</v>
      </c>
      <c r="AI2394" s="74">
        <v>46111</v>
      </c>
      <c r="AJ2394" s="231">
        <v>46114</v>
      </c>
      <c r="AK2394" s="74"/>
      <c r="AL2394" s="74">
        <v>46117</v>
      </c>
      <c r="AM2394" s="74"/>
      <c r="AN2394" s="231">
        <v>46117</v>
      </c>
      <c r="AO2394" s="81" t="s">
        <v>121</v>
      </c>
      <c r="AP2394" s="81" t="s">
        <v>121</v>
      </c>
      <c r="AQ2394" s="81" t="s">
        <v>121</v>
      </c>
      <c r="AR2394" s="81" t="s">
        <v>121</v>
      </c>
      <c r="AS2394" s="81" t="s">
        <v>121</v>
      </c>
      <c r="AT2394" s="81" t="s">
        <v>121</v>
      </c>
      <c r="AU2394" s="82" t="s">
        <v>6196</v>
      </c>
      <c r="AV2394" s="297">
        <v>46108</v>
      </c>
      <c r="AW2394" s="75" t="str">
        <f>_xlfn.XLOOKUP(D2394,'[1]OPS Loading report'!$E:$E,'[1]OPS Loading report'!$G:$G)</f>
        <v>UETU8186280</v>
      </c>
      <c r="AX2394" s="75" t="str">
        <f>_xlfn.XLOOKUP(D2394,'[1]OPS Loading report'!$E:$E,'[1]OPS Loading report'!$H:$H)</f>
        <v>ML-VN1329870</v>
      </c>
      <c r="AY2394" s="85"/>
      <c r="AZ2394" s="271"/>
      <c r="BA2394" s="85"/>
      <c r="BB2394" s="85"/>
      <c r="BC2394" s="85"/>
      <c r="BD2394" s="85"/>
      <c r="BE2394" s="85"/>
      <c r="BF2394" s="85"/>
      <c r="BG2394" s="85"/>
      <c r="BH2394" s="85"/>
      <c r="BI2394" s="85"/>
      <c r="BJ2394" s="85"/>
      <c r="BK2394" s="85"/>
      <c r="BL2394" s="85"/>
      <c r="BM2394" s="85"/>
      <c r="BN2394" s="85"/>
      <c r="BO2394" s="85"/>
      <c r="BP2394" s="85"/>
      <c r="BQ2394" s="85"/>
      <c r="BR2394" s="85"/>
      <c r="BS2394" s="85"/>
      <c r="BT2394" s="69">
        <f>IF(COUNTIF($C$3:C2394, C2394)=1, 1, 0)</f>
        <v>0</v>
      </c>
      <c r="BU2394" s="398">
        <v>150488</v>
      </c>
      <c r="BV2394" s="340">
        <v>46129</v>
      </c>
      <c r="BW2394" s="85"/>
      <c r="BX2394" s="339"/>
      <c r="BY2394" s="85"/>
      <c r="BZ2394" s="87">
        <f t="shared" si="743"/>
        <v>13</v>
      </c>
      <c r="CA2394" s="85" t="s">
        <v>7254</v>
      </c>
      <c r="CB2394" s="88">
        <f t="shared" ref="CB2394:CB2444" si="744">WEEKNUM(BV2394,)</f>
        <v>16</v>
      </c>
      <c r="CC2394" s="89"/>
      <c r="CE2394" s="87">
        <f t="shared" si="727"/>
        <v>4</v>
      </c>
      <c r="CF2394" s="173">
        <v>4063264</v>
      </c>
      <c r="CG2394" s="173">
        <v>3047448</v>
      </c>
      <c r="CH2394" s="173">
        <v>7110712</v>
      </c>
      <c r="CI2394" s="173">
        <v>26732</v>
      </c>
      <c r="CJ2394" s="87">
        <f t="shared" si="728"/>
        <v>3</v>
      </c>
      <c r="CK2394" s="87">
        <f t="shared" si="729"/>
        <v>13</v>
      </c>
      <c r="CL2394" s="22" t="s">
        <v>6198</v>
      </c>
      <c r="CM2394" s="22" t="str">
        <f t="shared" si="736"/>
        <v>1C26TML^150488</v>
      </c>
    </row>
    <row r="2395" spans="1:91" ht="14.45" customHeight="1" x14ac:dyDescent="0.25">
      <c r="A2395" s="75"/>
      <c r="B2395" s="260" t="s">
        <v>102</v>
      </c>
      <c r="C2395" s="301">
        <v>267242996</v>
      </c>
      <c r="D2395" s="265">
        <v>145791600</v>
      </c>
      <c r="E2395" s="241">
        <v>5320008121</v>
      </c>
      <c r="F2395" s="231">
        <v>46107</v>
      </c>
      <c r="G2395" s="265" t="s">
        <v>3496</v>
      </c>
      <c r="H2395" s="265" t="s">
        <v>2963</v>
      </c>
      <c r="I2395" s="265" t="s">
        <v>105</v>
      </c>
      <c r="J2395" s="265" t="s">
        <v>4461</v>
      </c>
      <c r="K2395" s="265" t="s">
        <v>242</v>
      </c>
      <c r="L2395" s="231">
        <v>46121</v>
      </c>
      <c r="M2395" s="485">
        <v>0</v>
      </c>
      <c r="N2395" s="85" t="s">
        <v>8375</v>
      </c>
      <c r="O2395" s="85" t="s">
        <v>8376</v>
      </c>
      <c r="P2395" s="339">
        <v>2830050822</v>
      </c>
      <c r="Q2395" s="231">
        <v>46108</v>
      </c>
      <c r="R2395" s="241">
        <v>1209397474</v>
      </c>
      <c r="S2395" s="241">
        <v>224378811</v>
      </c>
      <c r="T2395" s="231">
        <v>46108</v>
      </c>
      <c r="U2395" s="261">
        <v>10076.624</v>
      </c>
      <c r="V2395" s="261">
        <v>9704.6080000000002</v>
      </c>
      <c r="W2395" s="241">
        <v>10</v>
      </c>
      <c r="X2395" s="241">
        <v>8</v>
      </c>
      <c r="Y2395" s="270">
        <v>267243680</v>
      </c>
      <c r="Z2395" s="241" t="s">
        <v>110</v>
      </c>
      <c r="AA2395" s="85" t="s">
        <v>7251</v>
      </c>
      <c r="AB2395" s="265" t="s">
        <v>5932</v>
      </c>
      <c r="AC2395" s="270">
        <v>267242996</v>
      </c>
      <c r="AD2395" s="75" t="s">
        <v>113</v>
      </c>
      <c r="AE2395" s="231">
        <v>46114</v>
      </c>
      <c r="AF2395" s="375">
        <v>46112.375</v>
      </c>
      <c r="AG2395" s="375">
        <v>46111.333333333336</v>
      </c>
      <c r="AH2395" s="375">
        <v>46111.333333333336</v>
      </c>
      <c r="AI2395" s="74">
        <v>46111</v>
      </c>
      <c r="AJ2395" s="231">
        <v>46114</v>
      </c>
      <c r="AK2395" s="74"/>
      <c r="AL2395" s="74">
        <v>46117</v>
      </c>
      <c r="AM2395" s="74"/>
      <c r="AN2395" s="231">
        <v>46117</v>
      </c>
      <c r="AO2395" s="81" t="s">
        <v>121</v>
      </c>
      <c r="AP2395" s="81" t="s">
        <v>121</v>
      </c>
      <c r="AQ2395" s="81" t="s">
        <v>121</v>
      </c>
      <c r="AR2395" s="81" t="s">
        <v>121</v>
      </c>
      <c r="AS2395" s="81" t="s">
        <v>121</v>
      </c>
      <c r="AT2395" s="81" t="s">
        <v>121</v>
      </c>
      <c r="AU2395" s="82" t="s">
        <v>6196</v>
      </c>
      <c r="AV2395" s="297">
        <v>46108</v>
      </c>
      <c r="AW2395" s="75">
        <f>_xlfn.XLOOKUP(D2395,'[1]OPS Loading report'!$E:$E,'[1]OPS Loading report'!$G:$G)</f>
        <v>0</v>
      </c>
      <c r="AX2395" s="75">
        <f>_xlfn.XLOOKUP(D2395,'[1]OPS Loading report'!$E:$E,'[1]OPS Loading report'!$H:$H)</f>
        <v>0</v>
      </c>
      <c r="AY2395" s="85"/>
      <c r="AZ2395" s="271"/>
      <c r="BA2395" s="85"/>
      <c r="BB2395" s="85"/>
      <c r="BC2395" s="85"/>
      <c r="BD2395" s="85"/>
      <c r="BE2395" s="85"/>
      <c r="BF2395" s="85"/>
      <c r="BG2395" s="85"/>
      <c r="BH2395" s="85"/>
      <c r="BI2395" s="85"/>
      <c r="BJ2395" s="85"/>
      <c r="BK2395" s="85"/>
      <c r="BL2395" s="85"/>
      <c r="BM2395" s="85"/>
      <c r="BN2395" s="85"/>
      <c r="BO2395" s="85"/>
      <c r="BP2395" s="85"/>
      <c r="BQ2395" s="85"/>
      <c r="BR2395" s="85"/>
      <c r="BS2395" s="85"/>
      <c r="BT2395" s="69">
        <f>IF(COUNTIF($C$3:C2395, C2395)=1, 1, 0)</f>
        <v>0</v>
      </c>
      <c r="BU2395" s="398">
        <v>150488</v>
      </c>
      <c r="BV2395" s="340">
        <v>46129</v>
      </c>
      <c r="BW2395" s="85"/>
      <c r="BX2395" s="339"/>
      <c r="BY2395" s="85"/>
      <c r="BZ2395" s="87">
        <f t="shared" si="743"/>
        <v>13</v>
      </c>
      <c r="CA2395" s="85" t="s">
        <v>7254</v>
      </c>
      <c r="CB2395" s="88">
        <f t="shared" si="744"/>
        <v>16</v>
      </c>
      <c r="CC2395" s="89"/>
      <c r="CE2395" s="87">
        <f t="shared" si="727"/>
        <v>4</v>
      </c>
      <c r="CF2395" s="85"/>
      <c r="CG2395" s="85"/>
      <c r="CH2395" s="85"/>
      <c r="CI2395" s="85"/>
      <c r="CJ2395" s="87">
        <f t="shared" si="728"/>
        <v>3</v>
      </c>
      <c r="CK2395" s="87">
        <f t="shared" si="729"/>
        <v>13</v>
      </c>
      <c r="CL2395" s="22" t="s">
        <v>6198</v>
      </c>
      <c r="CM2395" s="22" t="str">
        <f t="shared" si="736"/>
        <v>1C26TML^150488</v>
      </c>
    </row>
    <row r="2396" spans="1:91" ht="14.45" customHeight="1" x14ac:dyDescent="0.25">
      <c r="A2396" s="75"/>
      <c r="B2396" s="260" t="s">
        <v>102</v>
      </c>
      <c r="C2396" s="301">
        <v>267243765</v>
      </c>
      <c r="D2396" s="265">
        <v>145792724</v>
      </c>
      <c r="E2396" s="241"/>
      <c r="F2396" s="231">
        <v>46106</v>
      </c>
      <c r="G2396" s="265" t="s">
        <v>1211</v>
      </c>
      <c r="H2396" s="265" t="s">
        <v>2963</v>
      </c>
      <c r="I2396" s="265" t="s">
        <v>105</v>
      </c>
      <c r="J2396" s="265" t="s">
        <v>4461</v>
      </c>
      <c r="K2396" s="265" t="s">
        <v>242</v>
      </c>
      <c r="L2396" s="231">
        <v>46122</v>
      </c>
      <c r="M2396" s="485">
        <v>40</v>
      </c>
      <c r="N2396" s="85" t="s">
        <v>8377</v>
      </c>
      <c r="O2396" s="85" t="s">
        <v>8378</v>
      </c>
      <c r="P2396" s="339">
        <v>2830050837</v>
      </c>
      <c r="Q2396" s="231">
        <v>46109</v>
      </c>
      <c r="R2396" s="241">
        <v>1209397641</v>
      </c>
      <c r="S2396" s="241">
        <v>224376289</v>
      </c>
      <c r="T2396" s="231">
        <v>46109</v>
      </c>
      <c r="U2396" s="261">
        <v>15803.269</v>
      </c>
      <c r="V2396" s="261">
        <v>15215.052</v>
      </c>
      <c r="W2396" s="241">
        <v>19</v>
      </c>
      <c r="X2396" s="241">
        <v>13</v>
      </c>
      <c r="Y2396" s="270">
        <v>267243723</v>
      </c>
      <c r="Z2396" s="241" t="s">
        <v>110</v>
      </c>
      <c r="AA2396" s="85" t="s">
        <v>7251</v>
      </c>
      <c r="AB2396" s="265" t="s">
        <v>5932</v>
      </c>
      <c r="AC2396" s="301">
        <v>267243765</v>
      </c>
      <c r="AD2396" s="75" t="s">
        <v>113</v>
      </c>
      <c r="AE2396" s="231">
        <v>46114</v>
      </c>
      <c r="AF2396" s="375">
        <v>46112.375</v>
      </c>
      <c r="AG2396" s="375">
        <v>46111.333333333336</v>
      </c>
      <c r="AH2396" s="375">
        <v>46111.333333333336</v>
      </c>
      <c r="AI2396" s="74">
        <v>46111</v>
      </c>
      <c r="AJ2396" s="231">
        <v>46114</v>
      </c>
      <c r="AK2396" s="74"/>
      <c r="AL2396" s="74">
        <v>46117</v>
      </c>
      <c r="AM2396" s="74"/>
      <c r="AN2396" s="231">
        <v>46117</v>
      </c>
      <c r="AO2396" s="81">
        <f>IF(AH2396&lt;AG2396,IF(AH2396=0,"",AH2396-1),IF(AG2396=0,"",AG2396-1))</f>
        <v>46110.333333333336</v>
      </c>
      <c r="AP2396" s="81">
        <f>IF(AH2396&lt;AG2396,IF(AH2396=0,"",AH2396),IF(AG2396=0,"",AG2396))</f>
        <v>46111.333333333336</v>
      </c>
      <c r="AQ2396" s="81">
        <f>IF(AH2396&lt;AG2396,IF(AH2396=0,"",AH2396),IF(AG2396=0,"",AG2396))</f>
        <v>46111.333333333336</v>
      </c>
      <c r="AR2396" s="81">
        <f>IF(AI2396=0,"",IF(AI2396&lt;AJ2396,AJ2396+1,AI2396+1))</f>
        <v>46115</v>
      </c>
      <c r="AS2396" s="81">
        <f>IF(AI2396=0,"",IF(AE2396=0,IF(AJ2396=0,AI2396+2,AJ2396+2),AE2396+2))</f>
        <v>46116</v>
      </c>
      <c r="AT2396" s="81">
        <f>IF(AI2396=0,"",IF(AI2396&lt;AJ2396,AJ2396+1,AI2396+1))</f>
        <v>46115</v>
      </c>
      <c r="AU2396" s="82" t="s">
        <v>6196</v>
      </c>
      <c r="AV2396" s="297">
        <v>46108</v>
      </c>
      <c r="AW2396" s="75" t="str">
        <f>_xlfn.XLOOKUP(D2396,'[1]OPS Loading report'!$E:$E,'[1]OPS Loading report'!$G:$G)</f>
        <v>SELU4105839</v>
      </c>
      <c r="AX2396" s="75" t="str">
        <f>_xlfn.XLOOKUP(D2396,'[1]OPS Loading report'!$E:$E,'[1]OPS Loading report'!$H:$H)</f>
        <v>ML-VN1275803</v>
      </c>
      <c r="AY2396" s="85"/>
      <c r="AZ2396" s="271"/>
      <c r="BA2396" s="85"/>
      <c r="BB2396" s="85"/>
      <c r="BC2396" s="85"/>
      <c r="BD2396" s="85"/>
      <c r="BE2396" s="85"/>
      <c r="BF2396" s="85"/>
      <c r="BG2396" s="85"/>
      <c r="BH2396" s="85"/>
      <c r="BI2396" s="85"/>
      <c r="BJ2396" s="85"/>
      <c r="BK2396" s="85"/>
      <c r="BL2396" s="85"/>
      <c r="BM2396" s="85"/>
      <c r="BN2396" s="85"/>
      <c r="BO2396" s="85"/>
      <c r="BP2396" s="85"/>
      <c r="BQ2396" s="85"/>
      <c r="BR2396" s="85"/>
      <c r="BS2396" s="85"/>
      <c r="BT2396" s="69">
        <f>IF(COUNTIF($C$3:C2396, C2396)=1, 1, 0)</f>
        <v>0</v>
      </c>
      <c r="BU2396" s="488">
        <v>150490</v>
      </c>
      <c r="BV2396" s="489">
        <v>46129</v>
      </c>
      <c r="BW2396" s="176"/>
      <c r="BX2396" s="85"/>
      <c r="BY2396" s="85"/>
      <c r="BZ2396" s="87">
        <f t="shared" si="743"/>
        <v>13</v>
      </c>
      <c r="CA2396" s="85" t="s">
        <v>6699</v>
      </c>
      <c r="CB2396" s="88">
        <f t="shared" si="744"/>
        <v>16</v>
      </c>
      <c r="CC2396" s="89"/>
      <c r="CE2396" s="87">
        <f t="shared" si="727"/>
        <v>4</v>
      </c>
      <c r="CF2396" s="173">
        <v>4063264</v>
      </c>
      <c r="CG2396" s="173">
        <v>3047448</v>
      </c>
      <c r="CH2396" s="173">
        <v>7110712</v>
      </c>
      <c r="CI2396" s="173">
        <v>26732</v>
      </c>
      <c r="CJ2396" s="87">
        <f t="shared" si="728"/>
        <v>3</v>
      </c>
      <c r="CK2396" s="87">
        <f t="shared" si="729"/>
        <v>13</v>
      </c>
      <c r="CL2396" s="22" t="s">
        <v>6198</v>
      </c>
      <c r="CM2396" s="22" t="str">
        <f t="shared" si="736"/>
        <v>1C26TML^150490</v>
      </c>
    </row>
    <row r="2397" spans="1:91" ht="14.45" customHeight="1" x14ac:dyDescent="0.25">
      <c r="A2397" s="75"/>
      <c r="B2397" s="70" t="s">
        <v>102</v>
      </c>
      <c r="C2397" s="301">
        <v>2323548300</v>
      </c>
      <c r="D2397" s="265">
        <v>145745786</v>
      </c>
      <c r="E2397" s="241">
        <v>5320008040</v>
      </c>
      <c r="F2397" s="231">
        <v>46114</v>
      </c>
      <c r="G2397" s="265" t="s">
        <v>1186</v>
      </c>
      <c r="H2397" s="265" t="s">
        <v>2963</v>
      </c>
      <c r="I2397" s="265" t="s">
        <v>105</v>
      </c>
      <c r="J2397" s="265" t="s">
        <v>1161</v>
      </c>
      <c r="K2397" s="265" t="s">
        <v>242</v>
      </c>
      <c r="L2397" s="231">
        <v>46132</v>
      </c>
      <c r="M2397" s="265">
        <v>40</v>
      </c>
      <c r="N2397" s="176" t="s">
        <v>8379</v>
      </c>
      <c r="O2397" s="176" t="s">
        <v>8380</v>
      </c>
      <c r="P2397" s="85">
        <v>2830051232</v>
      </c>
      <c r="Q2397" s="231">
        <v>46116</v>
      </c>
      <c r="R2397" s="241">
        <v>1209399769</v>
      </c>
      <c r="S2397" s="241">
        <v>224409181</v>
      </c>
      <c r="T2397" s="231">
        <v>46116</v>
      </c>
      <c r="U2397" s="261">
        <v>1948.0440000000001</v>
      </c>
      <c r="V2397" s="261">
        <v>1879.306</v>
      </c>
      <c r="W2397" s="241">
        <v>2</v>
      </c>
      <c r="X2397" s="241">
        <v>0</v>
      </c>
      <c r="Y2397" s="548">
        <v>2323548280</v>
      </c>
      <c r="Z2397" s="241" t="s">
        <v>5982</v>
      </c>
      <c r="AA2397" s="85" t="s">
        <v>8381</v>
      </c>
      <c r="AB2397" s="265" t="s">
        <v>3190</v>
      </c>
      <c r="AC2397" s="301">
        <v>2323548300</v>
      </c>
      <c r="AD2397" s="75" t="s">
        <v>113</v>
      </c>
      <c r="AE2397" s="74">
        <v>46121</v>
      </c>
      <c r="AF2397" s="375">
        <v>46120.625</v>
      </c>
      <c r="AG2397" s="375">
        <v>46119.416666666664</v>
      </c>
      <c r="AH2397" s="375">
        <v>46119.416666666664</v>
      </c>
      <c r="AI2397" s="74">
        <v>46120</v>
      </c>
      <c r="AJ2397" s="74">
        <v>46121</v>
      </c>
      <c r="AK2397" s="74">
        <v>46121</v>
      </c>
      <c r="AL2397" s="74">
        <v>46122</v>
      </c>
      <c r="AM2397" s="74">
        <v>46123</v>
      </c>
      <c r="AN2397" s="74">
        <v>46123</v>
      </c>
      <c r="AO2397" s="81" t="s">
        <v>121</v>
      </c>
      <c r="AP2397" s="81" t="s">
        <v>121</v>
      </c>
      <c r="AQ2397" s="81" t="s">
        <v>121</v>
      </c>
      <c r="AR2397" s="81" t="s">
        <v>121</v>
      </c>
      <c r="AS2397" s="81" t="s">
        <v>121</v>
      </c>
      <c r="AT2397" s="81" t="s">
        <v>121</v>
      </c>
      <c r="AU2397" s="82" t="s">
        <v>6196</v>
      </c>
      <c r="AV2397" s="297">
        <v>46115</v>
      </c>
      <c r="AW2397" s="75" t="str">
        <f>_xlfn.XLOOKUP(D2397,'[1]OPS Loading report'!$E:$E,'[1]OPS Loading report'!$G:$G)</f>
        <v>TGBU9658852</v>
      </c>
      <c r="AX2397" s="75" t="str">
        <f>_xlfn.XLOOKUP(D2397,'[1]OPS Loading report'!$E:$E,'[1]OPS Loading report'!$H:$H)</f>
        <v>OOLKVF2482</v>
      </c>
      <c r="AY2397" s="85"/>
      <c r="AZ2397" s="271"/>
      <c r="BA2397" s="85"/>
      <c r="BB2397" s="85"/>
      <c r="BC2397" s="85"/>
      <c r="BD2397" s="85"/>
      <c r="BE2397" s="85"/>
      <c r="BF2397" s="85"/>
      <c r="BG2397" s="85"/>
      <c r="BH2397" s="85"/>
      <c r="BI2397" s="85"/>
      <c r="BJ2397" s="85"/>
      <c r="BK2397" s="85"/>
      <c r="BL2397" s="85"/>
      <c r="BM2397" s="85"/>
      <c r="BN2397" s="85"/>
      <c r="BO2397" s="85"/>
      <c r="BP2397" s="85"/>
      <c r="BQ2397" s="85"/>
      <c r="BR2397" s="85"/>
      <c r="BS2397" s="85"/>
      <c r="BT2397" s="75">
        <f>IF(COUNTIF($C$3:C2397, C2397)=1, 1, 0)</f>
        <v>1</v>
      </c>
      <c r="BU2397" s="444" t="s">
        <v>8382</v>
      </c>
      <c r="BV2397" s="340">
        <v>46122</v>
      </c>
      <c r="BW2397" s="85"/>
      <c r="BX2397" s="85"/>
      <c r="BY2397" s="85"/>
      <c r="BZ2397" s="87">
        <f t="shared" si="743"/>
        <v>14</v>
      </c>
      <c r="CA2397" s="85"/>
      <c r="CB2397" s="88">
        <f t="shared" si="744"/>
        <v>15</v>
      </c>
      <c r="CC2397" s="89"/>
      <c r="CE2397" s="87">
        <f t="shared" si="727"/>
        <v>4</v>
      </c>
      <c r="CF2397" s="544">
        <v>6272490</v>
      </c>
      <c r="CG2397" s="85"/>
      <c r="CH2397" s="544">
        <v>6272490</v>
      </c>
      <c r="CI2397" s="544">
        <v>26355</v>
      </c>
      <c r="CJ2397" s="87">
        <f t="shared" si="728"/>
        <v>4</v>
      </c>
      <c r="CK2397" s="87">
        <f t="shared" si="729"/>
        <v>14</v>
      </c>
      <c r="CL2397" s="22" t="s">
        <v>6198</v>
      </c>
      <c r="CM2397" s="22" t="str">
        <f t="shared" si="736"/>
        <v>1C26TAR^61496</v>
      </c>
    </row>
    <row r="2398" spans="1:91" ht="14.45" customHeight="1" x14ac:dyDescent="0.25">
      <c r="A2398" s="75"/>
      <c r="B2398" s="70" t="s">
        <v>102</v>
      </c>
      <c r="C2398" s="301">
        <v>2323548300</v>
      </c>
      <c r="D2398" s="265">
        <v>145745796</v>
      </c>
      <c r="E2398" s="241">
        <v>5320008040</v>
      </c>
      <c r="F2398" s="231">
        <v>46114</v>
      </c>
      <c r="G2398" s="265" t="s">
        <v>1186</v>
      </c>
      <c r="H2398" s="265" t="s">
        <v>2963</v>
      </c>
      <c r="I2398" s="265" t="s">
        <v>105</v>
      </c>
      <c r="J2398" s="265" t="s">
        <v>1161</v>
      </c>
      <c r="K2398" s="265" t="s">
        <v>242</v>
      </c>
      <c r="L2398" s="231">
        <v>46132</v>
      </c>
      <c r="M2398" s="265">
        <v>0</v>
      </c>
      <c r="N2398" s="85" t="s">
        <v>8379</v>
      </c>
      <c r="O2398" s="85" t="s">
        <v>8380</v>
      </c>
      <c r="P2398" s="85">
        <v>2830051233</v>
      </c>
      <c r="Q2398" s="231">
        <v>46116</v>
      </c>
      <c r="R2398" s="241">
        <v>1209399770</v>
      </c>
      <c r="S2398" s="241">
        <v>224409185</v>
      </c>
      <c r="T2398" s="231">
        <v>46116</v>
      </c>
      <c r="U2398" s="261">
        <v>1330.5719999999999</v>
      </c>
      <c r="V2398" s="261">
        <v>1283.6199999999999</v>
      </c>
      <c r="W2398" s="241">
        <v>2</v>
      </c>
      <c r="X2398" s="241">
        <v>0</v>
      </c>
      <c r="Y2398" s="548">
        <v>2323548280</v>
      </c>
      <c r="Z2398" s="241" t="s">
        <v>5982</v>
      </c>
      <c r="AA2398" s="85" t="s">
        <v>8381</v>
      </c>
      <c r="AB2398" s="265" t="s">
        <v>3190</v>
      </c>
      <c r="AC2398" s="301">
        <v>2323548300</v>
      </c>
      <c r="AD2398" s="75" t="s">
        <v>113</v>
      </c>
      <c r="AE2398" s="74">
        <v>46121</v>
      </c>
      <c r="AF2398" s="375">
        <v>46120.625</v>
      </c>
      <c r="AG2398" s="375">
        <v>46119.416666666664</v>
      </c>
      <c r="AH2398" s="375">
        <v>46119.416666666664</v>
      </c>
      <c r="AI2398" s="74">
        <v>46120</v>
      </c>
      <c r="AJ2398" s="74">
        <v>46121</v>
      </c>
      <c r="AK2398" s="74">
        <v>46121</v>
      </c>
      <c r="AL2398" s="74">
        <v>46122</v>
      </c>
      <c r="AM2398" s="74">
        <v>46123</v>
      </c>
      <c r="AN2398" s="74">
        <v>46123</v>
      </c>
      <c r="AO2398" s="81" t="s">
        <v>121</v>
      </c>
      <c r="AP2398" s="81" t="s">
        <v>121</v>
      </c>
      <c r="AQ2398" s="81" t="s">
        <v>121</v>
      </c>
      <c r="AR2398" s="81" t="s">
        <v>121</v>
      </c>
      <c r="AS2398" s="81" t="s">
        <v>121</v>
      </c>
      <c r="AT2398" s="81" t="s">
        <v>121</v>
      </c>
      <c r="AU2398" s="82" t="s">
        <v>6196</v>
      </c>
      <c r="AV2398" s="297">
        <v>46115</v>
      </c>
      <c r="AW2398" s="75">
        <f>_xlfn.XLOOKUP(D2398,'[1]OPS Loading report'!$E:$E,'[1]OPS Loading report'!$G:$G)</f>
        <v>0</v>
      </c>
      <c r="AX2398" s="75">
        <f>_xlfn.XLOOKUP(D2398,'[1]OPS Loading report'!$E:$E,'[1]OPS Loading report'!$H:$H)</f>
        <v>0</v>
      </c>
      <c r="AY2398" s="85"/>
      <c r="AZ2398" s="271"/>
      <c r="BA2398" s="85"/>
      <c r="BB2398" s="85"/>
      <c r="BC2398" s="85"/>
      <c r="BD2398" s="85"/>
      <c r="BE2398" s="85"/>
      <c r="BF2398" s="85"/>
      <c r="BG2398" s="85"/>
      <c r="BH2398" s="85"/>
      <c r="BI2398" s="85"/>
      <c r="BJ2398" s="85"/>
      <c r="BK2398" s="85"/>
      <c r="BL2398" s="85"/>
      <c r="BM2398" s="85"/>
      <c r="BN2398" s="85"/>
      <c r="BO2398" s="85"/>
      <c r="BP2398" s="85"/>
      <c r="BQ2398" s="85"/>
      <c r="BR2398" s="85"/>
      <c r="BS2398" s="85"/>
      <c r="BT2398" s="75">
        <f>IF(COUNTIF($C$3:C2398, C2398)=1, 1, 0)</f>
        <v>0</v>
      </c>
      <c r="BU2398" s="337" t="s">
        <v>8382</v>
      </c>
      <c r="BV2398" s="340">
        <v>46122</v>
      </c>
      <c r="BW2398" s="85"/>
      <c r="BX2398" s="85"/>
      <c r="BY2398" s="85"/>
      <c r="BZ2398" s="87">
        <f t="shared" si="743"/>
        <v>14</v>
      </c>
      <c r="CA2398" s="85"/>
      <c r="CB2398" s="88">
        <f t="shared" si="744"/>
        <v>15</v>
      </c>
      <c r="CC2398" s="89"/>
      <c r="CE2398" s="87">
        <f t="shared" si="727"/>
        <v>4</v>
      </c>
      <c r="CF2398" s="85"/>
      <c r="CG2398" s="85"/>
      <c r="CH2398" s="85"/>
      <c r="CI2398" s="85"/>
      <c r="CJ2398" s="87">
        <f t="shared" si="728"/>
        <v>4</v>
      </c>
      <c r="CK2398" s="87">
        <f t="shared" si="729"/>
        <v>14</v>
      </c>
      <c r="CL2398" s="22" t="s">
        <v>6198</v>
      </c>
      <c r="CM2398" s="22" t="str">
        <f t="shared" si="736"/>
        <v>1C26TAR^61496</v>
      </c>
    </row>
    <row r="2399" spans="1:91" ht="14.45" customHeight="1" x14ac:dyDescent="0.25">
      <c r="A2399" s="75"/>
      <c r="B2399" s="70" t="s">
        <v>102</v>
      </c>
      <c r="C2399" s="301">
        <v>2323548300</v>
      </c>
      <c r="D2399" s="265">
        <v>145745831</v>
      </c>
      <c r="E2399" s="241">
        <v>5320008040</v>
      </c>
      <c r="F2399" s="231">
        <v>46114</v>
      </c>
      <c r="G2399" s="265" t="s">
        <v>1186</v>
      </c>
      <c r="H2399" s="265" t="s">
        <v>2963</v>
      </c>
      <c r="I2399" s="265" t="s">
        <v>105</v>
      </c>
      <c r="J2399" s="265" t="s">
        <v>1161</v>
      </c>
      <c r="K2399" s="265" t="s">
        <v>242</v>
      </c>
      <c r="L2399" s="231">
        <v>46132</v>
      </c>
      <c r="M2399" s="265">
        <v>0</v>
      </c>
      <c r="N2399" s="85" t="s">
        <v>8379</v>
      </c>
      <c r="O2399" s="85" t="s">
        <v>8380</v>
      </c>
      <c r="P2399" s="85">
        <v>2830051234</v>
      </c>
      <c r="Q2399" s="231">
        <v>46116</v>
      </c>
      <c r="R2399" s="241">
        <v>1209399771</v>
      </c>
      <c r="S2399" s="241">
        <v>224409188</v>
      </c>
      <c r="T2399" s="231">
        <v>46116</v>
      </c>
      <c r="U2399" s="261">
        <v>4859.6629999999996</v>
      </c>
      <c r="V2399" s="261">
        <v>4626.7489999999998</v>
      </c>
      <c r="W2399" s="241">
        <v>6</v>
      </c>
      <c r="X2399" s="241">
        <v>30</v>
      </c>
      <c r="Y2399" s="548">
        <v>2323548280</v>
      </c>
      <c r="Z2399" s="241" t="s">
        <v>5982</v>
      </c>
      <c r="AA2399" s="85" t="s">
        <v>8381</v>
      </c>
      <c r="AB2399" s="265" t="s">
        <v>3190</v>
      </c>
      <c r="AC2399" s="301">
        <v>2323548300</v>
      </c>
      <c r="AD2399" s="75" t="s">
        <v>113</v>
      </c>
      <c r="AE2399" s="74">
        <v>46121</v>
      </c>
      <c r="AF2399" s="375">
        <v>46120.625</v>
      </c>
      <c r="AG2399" s="375">
        <v>46119.416666666664</v>
      </c>
      <c r="AH2399" s="375">
        <v>46119.416666666664</v>
      </c>
      <c r="AI2399" s="74">
        <v>46120</v>
      </c>
      <c r="AJ2399" s="74">
        <v>46121</v>
      </c>
      <c r="AK2399" s="74">
        <v>46121</v>
      </c>
      <c r="AL2399" s="74">
        <v>46122</v>
      </c>
      <c r="AM2399" s="74">
        <v>46123</v>
      </c>
      <c r="AN2399" s="74">
        <v>46123</v>
      </c>
      <c r="AO2399" s="81" t="s">
        <v>121</v>
      </c>
      <c r="AP2399" s="81" t="s">
        <v>121</v>
      </c>
      <c r="AQ2399" s="81" t="s">
        <v>121</v>
      </c>
      <c r="AR2399" s="81" t="s">
        <v>121</v>
      </c>
      <c r="AS2399" s="81" t="s">
        <v>121</v>
      </c>
      <c r="AT2399" s="81" t="s">
        <v>121</v>
      </c>
      <c r="AU2399" s="82" t="s">
        <v>6196</v>
      </c>
      <c r="AV2399" s="297">
        <v>46115</v>
      </c>
      <c r="AW2399" s="75">
        <f>_xlfn.XLOOKUP(D2399,'[1]OPS Loading report'!$E:$E,'[1]OPS Loading report'!$G:$G)</f>
        <v>0</v>
      </c>
      <c r="AX2399" s="75">
        <f>_xlfn.XLOOKUP(D2399,'[1]OPS Loading report'!$E:$E,'[1]OPS Loading report'!$H:$H)</f>
        <v>0</v>
      </c>
      <c r="AY2399" s="85"/>
      <c r="AZ2399" s="271"/>
      <c r="BA2399" s="85"/>
      <c r="BB2399" s="85"/>
      <c r="BC2399" s="85"/>
      <c r="BD2399" s="85"/>
      <c r="BE2399" s="85"/>
      <c r="BF2399" s="85"/>
      <c r="BG2399" s="85"/>
      <c r="BH2399" s="85"/>
      <c r="BI2399" s="85"/>
      <c r="BJ2399" s="85"/>
      <c r="BK2399" s="85"/>
      <c r="BL2399" s="85"/>
      <c r="BM2399" s="85"/>
      <c r="BN2399" s="85"/>
      <c r="BO2399" s="85"/>
      <c r="BP2399" s="85"/>
      <c r="BQ2399" s="85"/>
      <c r="BR2399" s="85"/>
      <c r="BS2399" s="85"/>
      <c r="BT2399" s="75">
        <f>IF(COUNTIF($C$3:C2399, C2399)=1, 1, 0)</f>
        <v>0</v>
      </c>
      <c r="BU2399" s="337" t="s">
        <v>8382</v>
      </c>
      <c r="BV2399" s="340">
        <v>46122</v>
      </c>
      <c r="BW2399" s="85"/>
      <c r="BX2399" s="85"/>
      <c r="BY2399" s="85"/>
      <c r="BZ2399" s="87">
        <f t="shared" si="743"/>
        <v>14</v>
      </c>
      <c r="CA2399" s="85"/>
      <c r="CB2399" s="88">
        <f t="shared" si="744"/>
        <v>15</v>
      </c>
      <c r="CC2399" s="89"/>
      <c r="CE2399" s="87">
        <f t="shared" si="727"/>
        <v>4</v>
      </c>
      <c r="CF2399" s="85"/>
      <c r="CG2399" s="85"/>
      <c r="CH2399" s="85"/>
      <c r="CI2399" s="85"/>
      <c r="CJ2399" s="87">
        <f t="shared" si="728"/>
        <v>4</v>
      </c>
      <c r="CK2399" s="87">
        <f t="shared" si="729"/>
        <v>14</v>
      </c>
      <c r="CL2399" s="22" t="s">
        <v>6198</v>
      </c>
      <c r="CM2399" s="22" t="str">
        <f t="shared" si="736"/>
        <v>1C26TAR^61496</v>
      </c>
    </row>
    <row r="2400" spans="1:91" ht="14.45" customHeight="1" x14ac:dyDescent="0.25">
      <c r="A2400" s="75"/>
      <c r="B2400" s="70" t="s">
        <v>102</v>
      </c>
      <c r="C2400" s="301">
        <v>2323548300</v>
      </c>
      <c r="D2400" s="265">
        <v>145745930</v>
      </c>
      <c r="E2400" s="241">
        <v>5320008040</v>
      </c>
      <c r="F2400" s="231">
        <v>46114</v>
      </c>
      <c r="G2400" s="265" t="s">
        <v>1186</v>
      </c>
      <c r="H2400" s="265" t="s">
        <v>2963</v>
      </c>
      <c r="I2400" s="265" t="s">
        <v>105</v>
      </c>
      <c r="J2400" s="265" t="s">
        <v>1161</v>
      </c>
      <c r="K2400" s="265" t="s">
        <v>242</v>
      </c>
      <c r="L2400" s="231">
        <v>46132</v>
      </c>
      <c r="M2400" s="265">
        <v>0</v>
      </c>
      <c r="N2400" s="85" t="s">
        <v>8379</v>
      </c>
      <c r="O2400" s="85" t="s">
        <v>8380</v>
      </c>
      <c r="P2400" s="85">
        <v>2830051235</v>
      </c>
      <c r="Q2400" s="231">
        <v>46116</v>
      </c>
      <c r="R2400" s="241">
        <v>1209399772</v>
      </c>
      <c r="S2400" s="241">
        <v>224409197</v>
      </c>
      <c r="T2400" s="231">
        <v>46116</v>
      </c>
      <c r="U2400" s="261">
        <v>10068.876</v>
      </c>
      <c r="V2400" s="261">
        <v>9713.5810000000001</v>
      </c>
      <c r="W2400" s="241">
        <v>10</v>
      </c>
      <c r="X2400" s="241">
        <v>0</v>
      </c>
      <c r="Y2400" s="548">
        <v>2323548280</v>
      </c>
      <c r="Z2400" s="241" t="s">
        <v>5982</v>
      </c>
      <c r="AA2400" s="85" t="s">
        <v>8381</v>
      </c>
      <c r="AB2400" s="265" t="s">
        <v>3190</v>
      </c>
      <c r="AC2400" s="301">
        <v>2323548300</v>
      </c>
      <c r="AD2400" s="75" t="s">
        <v>113</v>
      </c>
      <c r="AE2400" s="74">
        <v>46121</v>
      </c>
      <c r="AF2400" s="375">
        <v>46120.625</v>
      </c>
      <c r="AG2400" s="375">
        <v>46119.416666666664</v>
      </c>
      <c r="AH2400" s="375">
        <v>46119.416666666664</v>
      </c>
      <c r="AI2400" s="74">
        <v>46120</v>
      </c>
      <c r="AJ2400" s="74">
        <v>46121</v>
      </c>
      <c r="AK2400" s="74">
        <v>46121</v>
      </c>
      <c r="AL2400" s="74">
        <v>46122</v>
      </c>
      <c r="AM2400" s="74">
        <v>46123</v>
      </c>
      <c r="AN2400" s="74">
        <v>46123</v>
      </c>
      <c r="AO2400" s="81" t="s">
        <v>121</v>
      </c>
      <c r="AP2400" s="81" t="s">
        <v>121</v>
      </c>
      <c r="AQ2400" s="81" t="s">
        <v>121</v>
      </c>
      <c r="AR2400" s="81" t="s">
        <v>121</v>
      </c>
      <c r="AS2400" s="81" t="s">
        <v>121</v>
      </c>
      <c r="AT2400" s="81" t="s">
        <v>121</v>
      </c>
      <c r="AU2400" s="82" t="s">
        <v>6196</v>
      </c>
      <c r="AV2400" s="297">
        <v>46115</v>
      </c>
      <c r="AW2400" s="75">
        <f>_xlfn.XLOOKUP(D2400,'[1]OPS Loading report'!$E:$E,'[1]OPS Loading report'!$G:$G)</f>
        <v>0</v>
      </c>
      <c r="AX2400" s="75">
        <f>_xlfn.XLOOKUP(D2400,'[1]OPS Loading report'!$E:$E,'[1]OPS Loading report'!$H:$H)</f>
        <v>0</v>
      </c>
      <c r="AY2400" s="85"/>
      <c r="AZ2400" s="271"/>
      <c r="BA2400" s="85"/>
      <c r="BB2400" s="85"/>
      <c r="BC2400" s="85"/>
      <c r="BD2400" s="85"/>
      <c r="BE2400" s="85"/>
      <c r="BF2400" s="85"/>
      <c r="BG2400" s="85"/>
      <c r="BH2400" s="85"/>
      <c r="BI2400" s="85"/>
      <c r="BJ2400" s="85"/>
      <c r="BK2400" s="85"/>
      <c r="BL2400" s="85"/>
      <c r="BM2400" s="85"/>
      <c r="BN2400" s="85"/>
      <c r="BO2400" s="85"/>
      <c r="BP2400" s="85"/>
      <c r="BQ2400" s="85"/>
      <c r="BR2400" s="85"/>
      <c r="BS2400" s="85"/>
      <c r="BT2400" s="75">
        <f>IF(COUNTIF($C$3:C2400, C2400)=1, 1, 0)</f>
        <v>0</v>
      </c>
      <c r="BU2400" s="337" t="s">
        <v>8382</v>
      </c>
      <c r="BV2400" s="340">
        <v>46122</v>
      </c>
      <c r="BW2400" s="85"/>
      <c r="BX2400" s="85"/>
      <c r="BY2400" s="85"/>
      <c r="BZ2400" s="87">
        <f t="shared" si="743"/>
        <v>14</v>
      </c>
      <c r="CA2400" s="85"/>
      <c r="CB2400" s="88">
        <f t="shared" si="744"/>
        <v>15</v>
      </c>
      <c r="CC2400" s="89"/>
      <c r="CE2400" s="87">
        <f t="shared" si="727"/>
        <v>4</v>
      </c>
      <c r="CF2400" s="85"/>
      <c r="CG2400" s="85"/>
      <c r="CH2400" s="85"/>
      <c r="CI2400" s="85"/>
      <c r="CJ2400" s="87">
        <f t="shared" si="728"/>
        <v>4</v>
      </c>
      <c r="CK2400" s="87">
        <f t="shared" si="729"/>
        <v>14</v>
      </c>
      <c r="CL2400" s="22" t="s">
        <v>6198</v>
      </c>
      <c r="CM2400" s="22" t="str">
        <f t="shared" si="736"/>
        <v>1C26TAR^61496</v>
      </c>
    </row>
    <row r="2401" spans="1:91" ht="14.45" customHeight="1" x14ac:dyDescent="0.25">
      <c r="A2401" s="75"/>
      <c r="B2401" s="70" t="s">
        <v>102</v>
      </c>
      <c r="C2401" s="301">
        <v>2323548300</v>
      </c>
      <c r="D2401" s="265">
        <v>145745316</v>
      </c>
      <c r="E2401" s="241">
        <v>5320008045</v>
      </c>
      <c r="F2401" s="231">
        <v>46114</v>
      </c>
      <c r="G2401" s="265" t="s">
        <v>1194</v>
      </c>
      <c r="H2401" s="265" t="s">
        <v>2963</v>
      </c>
      <c r="I2401" s="265" t="s">
        <v>105</v>
      </c>
      <c r="J2401" s="265" t="s">
        <v>1161</v>
      </c>
      <c r="K2401" s="265" t="s">
        <v>242</v>
      </c>
      <c r="L2401" s="231">
        <v>46133</v>
      </c>
      <c r="M2401" s="265">
        <v>40</v>
      </c>
      <c r="N2401" s="85" t="s">
        <v>8383</v>
      </c>
      <c r="O2401" s="85" t="s">
        <v>8384</v>
      </c>
      <c r="P2401" s="85">
        <v>2830051201</v>
      </c>
      <c r="Q2401" s="231">
        <v>46115</v>
      </c>
      <c r="R2401" s="241">
        <v>1209399677</v>
      </c>
      <c r="S2401" s="241">
        <v>224407209</v>
      </c>
      <c r="T2401" s="231">
        <v>46115</v>
      </c>
      <c r="U2401" s="261">
        <v>7559.8890000000001</v>
      </c>
      <c r="V2401" s="261">
        <v>7311.2430000000004</v>
      </c>
      <c r="W2401" s="241">
        <v>9</v>
      </c>
      <c r="X2401" s="241">
        <v>3</v>
      </c>
      <c r="Y2401" s="270">
        <v>2323548300</v>
      </c>
      <c r="Z2401" s="241" t="s">
        <v>5982</v>
      </c>
      <c r="AA2401" s="85" t="s">
        <v>8381</v>
      </c>
      <c r="AB2401" s="265" t="s">
        <v>3190</v>
      </c>
      <c r="AC2401" s="301">
        <v>2323548300</v>
      </c>
      <c r="AD2401" s="75" t="s">
        <v>113</v>
      </c>
      <c r="AE2401" s="74">
        <v>46121</v>
      </c>
      <c r="AF2401" s="375">
        <v>46120.625</v>
      </c>
      <c r="AG2401" s="375">
        <v>46119.416666666664</v>
      </c>
      <c r="AH2401" s="375">
        <v>46119.416666666664</v>
      </c>
      <c r="AI2401" s="74">
        <v>46120</v>
      </c>
      <c r="AJ2401" s="74">
        <v>46121</v>
      </c>
      <c r="AK2401" s="74">
        <v>46121</v>
      </c>
      <c r="AL2401" s="74">
        <v>46122</v>
      </c>
      <c r="AM2401" s="74">
        <v>46123</v>
      </c>
      <c r="AN2401" s="74">
        <v>46123</v>
      </c>
      <c r="AO2401" s="81" t="s">
        <v>121</v>
      </c>
      <c r="AP2401" s="81" t="s">
        <v>121</v>
      </c>
      <c r="AQ2401" s="81" t="s">
        <v>121</v>
      </c>
      <c r="AR2401" s="81" t="s">
        <v>121</v>
      </c>
      <c r="AS2401" s="81" t="s">
        <v>121</v>
      </c>
      <c r="AT2401" s="81" t="s">
        <v>121</v>
      </c>
      <c r="AU2401" s="82" t="s">
        <v>6196</v>
      </c>
      <c r="AV2401" s="297">
        <v>46115</v>
      </c>
      <c r="AW2401" s="75" t="str">
        <f>_xlfn.XLOOKUP(D2401,'[1]OPS Loading report'!$E:$E,'[1]OPS Loading report'!$G:$G)</f>
        <v>FFAU3363830</v>
      </c>
      <c r="AX2401" s="75" t="str">
        <f>_xlfn.XLOOKUP(D2401,'[1]OPS Loading report'!$E:$E,'[1]OPS Loading report'!$H:$H)</f>
        <v>OOLKVF6268</v>
      </c>
      <c r="AY2401" s="85"/>
      <c r="AZ2401" s="271"/>
      <c r="BA2401" s="85"/>
      <c r="BB2401" s="85"/>
      <c r="BC2401" s="85"/>
      <c r="BD2401" s="85"/>
      <c r="BE2401" s="85"/>
      <c r="BF2401" s="85"/>
      <c r="BG2401" s="85"/>
      <c r="BH2401" s="85"/>
      <c r="BI2401" s="85"/>
      <c r="BJ2401" s="85"/>
      <c r="BK2401" s="85"/>
      <c r="BL2401" s="85"/>
      <c r="BM2401" s="85"/>
      <c r="BN2401" s="85"/>
      <c r="BO2401" s="85"/>
      <c r="BP2401" s="85"/>
      <c r="BQ2401" s="85"/>
      <c r="BR2401" s="85"/>
      <c r="BS2401" s="85"/>
      <c r="BT2401" s="75">
        <f>IF(COUNTIF($C$3:C2401, C2401)=1, 1, 0)</f>
        <v>0</v>
      </c>
      <c r="BU2401" s="337" t="s">
        <v>8382</v>
      </c>
      <c r="BV2401" s="340">
        <v>46122</v>
      </c>
      <c r="BW2401" s="85"/>
      <c r="BX2401" s="85"/>
      <c r="BY2401" s="85"/>
      <c r="BZ2401" s="87">
        <f t="shared" si="743"/>
        <v>14</v>
      </c>
      <c r="CA2401" s="85"/>
      <c r="CB2401" s="88">
        <f t="shared" si="744"/>
        <v>15</v>
      </c>
      <c r="CC2401" s="89"/>
      <c r="CE2401" s="87">
        <f t="shared" si="727"/>
        <v>4</v>
      </c>
      <c r="CF2401" s="544">
        <v>6272490</v>
      </c>
      <c r="CG2401" s="85"/>
      <c r="CH2401" s="544">
        <v>6272490</v>
      </c>
      <c r="CI2401" s="544">
        <v>26355</v>
      </c>
      <c r="CJ2401" s="87">
        <f t="shared" si="728"/>
        <v>4</v>
      </c>
      <c r="CK2401" s="87">
        <f t="shared" si="729"/>
        <v>14</v>
      </c>
      <c r="CL2401" s="22" t="s">
        <v>6198</v>
      </c>
      <c r="CM2401" s="22" t="str">
        <f t="shared" si="736"/>
        <v>1C26TAR^61496</v>
      </c>
    </row>
    <row r="2402" spans="1:91" ht="14.45" customHeight="1" x14ac:dyDescent="0.25">
      <c r="A2402" s="75"/>
      <c r="B2402" s="70" t="s">
        <v>102</v>
      </c>
      <c r="C2402" s="301">
        <v>2323548300</v>
      </c>
      <c r="D2402" s="265">
        <v>145746020</v>
      </c>
      <c r="E2402" s="241">
        <v>5320008045</v>
      </c>
      <c r="F2402" s="231">
        <v>46114</v>
      </c>
      <c r="G2402" s="265" t="s">
        <v>1186</v>
      </c>
      <c r="H2402" s="265" t="s">
        <v>2963</v>
      </c>
      <c r="I2402" s="265" t="s">
        <v>105</v>
      </c>
      <c r="J2402" s="265" t="s">
        <v>1161</v>
      </c>
      <c r="K2402" s="265" t="s">
        <v>242</v>
      </c>
      <c r="L2402" s="231">
        <v>46133</v>
      </c>
      <c r="M2402" s="265">
        <v>0</v>
      </c>
      <c r="N2402" s="85" t="s">
        <v>8383</v>
      </c>
      <c r="O2402" s="85" t="s">
        <v>8384</v>
      </c>
      <c r="P2402" s="85">
        <v>2830051202</v>
      </c>
      <c r="Q2402" s="231">
        <v>46115</v>
      </c>
      <c r="R2402" s="241">
        <v>1209399678</v>
      </c>
      <c r="S2402" s="241">
        <v>224407173</v>
      </c>
      <c r="T2402" s="231">
        <v>46115</v>
      </c>
      <c r="U2402" s="261">
        <v>9896.6080000000002</v>
      </c>
      <c r="V2402" s="261">
        <v>9547.3950000000004</v>
      </c>
      <c r="W2402" s="241">
        <v>10</v>
      </c>
      <c r="X2402" s="241">
        <v>0</v>
      </c>
      <c r="Y2402" s="270">
        <v>2323548300</v>
      </c>
      <c r="Z2402" s="241" t="s">
        <v>5982</v>
      </c>
      <c r="AA2402" s="85" t="s">
        <v>8381</v>
      </c>
      <c r="AB2402" s="265" t="s">
        <v>3190</v>
      </c>
      <c r="AC2402" s="301">
        <v>2323548300</v>
      </c>
      <c r="AD2402" s="75" t="s">
        <v>113</v>
      </c>
      <c r="AE2402" s="74">
        <v>46121</v>
      </c>
      <c r="AF2402" s="375">
        <v>46120.625</v>
      </c>
      <c r="AG2402" s="375">
        <v>46119.416666666664</v>
      </c>
      <c r="AH2402" s="375">
        <v>46119.416666666664</v>
      </c>
      <c r="AI2402" s="74">
        <v>46120</v>
      </c>
      <c r="AJ2402" s="74">
        <v>46121</v>
      </c>
      <c r="AK2402" s="74">
        <v>46121</v>
      </c>
      <c r="AL2402" s="74">
        <v>46122</v>
      </c>
      <c r="AM2402" s="74">
        <v>46123</v>
      </c>
      <c r="AN2402" s="74">
        <v>46123</v>
      </c>
      <c r="AO2402" s="81" t="s">
        <v>121</v>
      </c>
      <c r="AP2402" s="81" t="s">
        <v>121</v>
      </c>
      <c r="AQ2402" s="81" t="s">
        <v>121</v>
      </c>
      <c r="AR2402" s="81" t="s">
        <v>121</v>
      </c>
      <c r="AS2402" s="81" t="s">
        <v>121</v>
      </c>
      <c r="AT2402" s="81" t="s">
        <v>121</v>
      </c>
      <c r="AU2402" s="82" t="s">
        <v>6196</v>
      </c>
      <c r="AV2402" s="297">
        <v>46115</v>
      </c>
      <c r="AW2402" s="75">
        <f>_xlfn.XLOOKUP(D2402,'[1]OPS Loading report'!$E:$E,'[1]OPS Loading report'!$G:$G)</f>
        <v>0</v>
      </c>
      <c r="AX2402" s="75">
        <f>_xlfn.XLOOKUP(D2402,'[1]OPS Loading report'!$E:$E,'[1]OPS Loading report'!$H:$H)</f>
        <v>0</v>
      </c>
      <c r="AY2402" s="85"/>
      <c r="AZ2402" s="271"/>
      <c r="BA2402" s="85"/>
      <c r="BB2402" s="85"/>
      <c r="BC2402" s="85"/>
      <c r="BD2402" s="85"/>
      <c r="BE2402" s="85"/>
      <c r="BF2402" s="85"/>
      <c r="BG2402" s="85"/>
      <c r="BH2402" s="85"/>
      <c r="BI2402" s="85"/>
      <c r="BJ2402" s="85"/>
      <c r="BK2402" s="85"/>
      <c r="BL2402" s="85"/>
      <c r="BM2402" s="85"/>
      <c r="BN2402" s="85"/>
      <c r="BO2402" s="85"/>
      <c r="BP2402" s="85"/>
      <c r="BQ2402" s="85"/>
      <c r="BR2402" s="85"/>
      <c r="BS2402" s="85"/>
      <c r="BT2402" s="75">
        <f>IF(COUNTIF($C$3:C2402, C2402)=1, 1, 0)</f>
        <v>0</v>
      </c>
      <c r="BU2402" s="337" t="s">
        <v>8382</v>
      </c>
      <c r="BV2402" s="340">
        <v>46122</v>
      </c>
      <c r="BW2402" s="85"/>
      <c r="BX2402" s="85"/>
      <c r="BY2402" s="85"/>
      <c r="BZ2402" s="87">
        <f t="shared" si="743"/>
        <v>14</v>
      </c>
      <c r="CA2402" s="85"/>
      <c r="CB2402" s="88">
        <f t="shared" si="744"/>
        <v>15</v>
      </c>
      <c r="CC2402" s="89"/>
      <c r="CE2402" s="87">
        <f t="shared" si="727"/>
        <v>4</v>
      </c>
      <c r="CF2402" s="85"/>
      <c r="CG2402" s="85"/>
      <c r="CH2402" s="85"/>
      <c r="CI2402" s="85"/>
      <c r="CJ2402" s="87">
        <f t="shared" si="728"/>
        <v>4</v>
      </c>
      <c r="CK2402" s="87">
        <f t="shared" si="729"/>
        <v>14</v>
      </c>
      <c r="CL2402" s="22" t="s">
        <v>6198</v>
      </c>
      <c r="CM2402" s="22" t="str">
        <f t="shared" si="736"/>
        <v>1C26TAR^61496</v>
      </c>
    </row>
    <row r="2403" spans="1:91" ht="14.45" customHeight="1" x14ac:dyDescent="0.25">
      <c r="A2403" s="75"/>
      <c r="B2403" s="265" t="s">
        <v>102</v>
      </c>
      <c r="C2403" s="270">
        <v>2323548630</v>
      </c>
      <c r="D2403" s="265">
        <v>145715476</v>
      </c>
      <c r="E2403" s="241">
        <v>5320008152</v>
      </c>
      <c r="F2403" s="231">
        <v>46114</v>
      </c>
      <c r="G2403" s="265" t="s">
        <v>1178</v>
      </c>
      <c r="H2403" s="265" t="s">
        <v>2963</v>
      </c>
      <c r="I2403" s="265" t="s">
        <v>105</v>
      </c>
      <c r="J2403" s="265" t="s">
        <v>1161</v>
      </c>
      <c r="K2403" s="265" t="s">
        <v>242</v>
      </c>
      <c r="L2403" s="231">
        <v>46133</v>
      </c>
      <c r="M2403" s="265">
        <v>40</v>
      </c>
      <c r="N2403" s="85" t="s">
        <v>8385</v>
      </c>
      <c r="O2403" s="85" t="s">
        <v>8386</v>
      </c>
      <c r="P2403" s="85">
        <v>2830051165</v>
      </c>
      <c r="Q2403" s="231">
        <v>46114</v>
      </c>
      <c r="R2403" s="241">
        <v>1209399319</v>
      </c>
      <c r="S2403" s="241">
        <v>224404221</v>
      </c>
      <c r="T2403" s="231">
        <v>46114</v>
      </c>
      <c r="U2403" s="261">
        <v>2563.2930000000001</v>
      </c>
      <c r="V2403" s="261">
        <v>2457.377</v>
      </c>
      <c r="W2403" s="241">
        <v>3</v>
      </c>
      <c r="X2403" s="241">
        <v>2</v>
      </c>
      <c r="Y2403" s="270">
        <v>2323548630</v>
      </c>
      <c r="Z2403" s="241" t="s">
        <v>5982</v>
      </c>
      <c r="AA2403" s="85" t="s">
        <v>8381</v>
      </c>
      <c r="AB2403" s="265" t="s">
        <v>3190</v>
      </c>
      <c r="AC2403" s="270">
        <v>2323548630</v>
      </c>
      <c r="AD2403" s="75" t="s">
        <v>113</v>
      </c>
      <c r="AE2403" s="74">
        <v>46121</v>
      </c>
      <c r="AF2403" s="375">
        <v>46120.625</v>
      </c>
      <c r="AG2403" s="375">
        <v>46119.416666666664</v>
      </c>
      <c r="AH2403" s="375">
        <v>46119.416666666664</v>
      </c>
      <c r="AI2403" s="74">
        <v>46120</v>
      </c>
      <c r="AJ2403" s="74">
        <v>46121</v>
      </c>
      <c r="AK2403" s="74">
        <v>46121</v>
      </c>
      <c r="AL2403" s="74">
        <v>46122</v>
      </c>
      <c r="AM2403" s="74">
        <v>46123</v>
      </c>
      <c r="AN2403" s="74">
        <v>46123</v>
      </c>
      <c r="AO2403" s="81" t="s">
        <v>121</v>
      </c>
      <c r="AP2403" s="81" t="s">
        <v>121</v>
      </c>
      <c r="AQ2403" s="81" t="s">
        <v>121</v>
      </c>
      <c r="AR2403" s="81" t="s">
        <v>121</v>
      </c>
      <c r="AS2403" s="81" t="s">
        <v>121</v>
      </c>
      <c r="AT2403" s="81" t="s">
        <v>121</v>
      </c>
      <c r="AU2403" s="82" t="s">
        <v>6196</v>
      </c>
      <c r="AV2403" s="297">
        <v>46114</v>
      </c>
      <c r="AW2403" s="75" t="str">
        <f>_xlfn.XLOOKUP(D2403,'[1]OPS Loading report'!$E:$E,'[1]OPS Loading report'!$G:$G)</f>
        <v>OOCU9722453</v>
      </c>
      <c r="AX2403" s="75" t="str">
        <f>_xlfn.XLOOKUP(D2403,'[1]OPS Loading report'!$E:$E,'[1]OPS Loading report'!$H:$H)</f>
        <v>OOLKVF6260</v>
      </c>
      <c r="AY2403" s="85"/>
      <c r="AZ2403" s="271"/>
      <c r="BA2403" s="85"/>
      <c r="BB2403" s="85"/>
      <c r="BC2403" s="85"/>
      <c r="BD2403" s="85"/>
      <c r="BE2403" s="85"/>
      <c r="BF2403" s="85"/>
      <c r="BG2403" s="85"/>
      <c r="BH2403" s="85"/>
      <c r="BI2403" s="85"/>
      <c r="BJ2403" s="85"/>
      <c r="BK2403" s="85"/>
      <c r="BL2403" s="85"/>
      <c r="BM2403" s="85"/>
      <c r="BN2403" s="85"/>
      <c r="BO2403" s="85"/>
      <c r="BP2403" s="85"/>
      <c r="BQ2403" s="85"/>
      <c r="BR2403" s="85"/>
      <c r="BS2403" s="85"/>
      <c r="BT2403" s="75">
        <f>IF(COUNTIF($C$3:C2403, C2403)=1, 1, 0)</f>
        <v>1</v>
      </c>
      <c r="BU2403" s="337" t="s">
        <v>8387</v>
      </c>
      <c r="BV2403" s="340">
        <v>46122</v>
      </c>
      <c r="BW2403" s="85"/>
      <c r="BX2403" s="85"/>
      <c r="BY2403" s="85"/>
      <c r="BZ2403" s="87">
        <f t="shared" si="743"/>
        <v>14</v>
      </c>
      <c r="CA2403" s="85"/>
      <c r="CB2403" s="88">
        <f t="shared" si="744"/>
        <v>15</v>
      </c>
      <c r="CC2403" s="89"/>
      <c r="CE2403" s="87">
        <f t="shared" si="727"/>
        <v>4</v>
      </c>
      <c r="CF2403" s="570">
        <v>6272490</v>
      </c>
      <c r="CG2403" s="85"/>
      <c r="CH2403" s="544">
        <v>6272490</v>
      </c>
      <c r="CI2403" s="570">
        <v>26355</v>
      </c>
      <c r="CJ2403" s="87">
        <f t="shared" si="728"/>
        <v>4</v>
      </c>
      <c r="CK2403" s="87">
        <f t="shared" si="729"/>
        <v>14</v>
      </c>
      <c r="CL2403" s="22" t="s">
        <v>6198</v>
      </c>
      <c r="CM2403" s="22" t="str">
        <f t="shared" si="736"/>
        <v>1C26TAR^61497</v>
      </c>
    </row>
    <row r="2404" spans="1:91" ht="14.45" customHeight="1" x14ac:dyDescent="0.25">
      <c r="A2404" s="75"/>
      <c r="B2404" s="265" t="s">
        <v>102</v>
      </c>
      <c r="C2404" s="270">
        <v>2323548630</v>
      </c>
      <c r="D2404" s="265">
        <v>145763491</v>
      </c>
      <c r="E2404" s="241">
        <v>5320008152</v>
      </c>
      <c r="F2404" s="231">
        <v>46114</v>
      </c>
      <c r="G2404" s="265" t="s">
        <v>4625</v>
      </c>
      <c r="H2404" s="265" t="s">
        <v>2963</v>
      </c>
      <c r="I2404" s="265" t="s">
        <v>105</v>
      </c>
      <c r="J2404" s="265" t="s">
        <v>4461</v>
      </c>
      <c r="K2404" s="265" t="s">
        <v>242</v>
      </c>
      <c r="L2404" s="231">
        <v>46132</v>
      </c>
      <c r="M2404" s="265">
        <v>0</v>
      </c>
      <c r="N2404" s="85" t="s">
        <v>8385</v>
      </c>
      <c r="O2404" s="85" t="s">
        <v>8386</v>
      </c>
      <c r="P2404" s="85">
        <v>2830051166</v>
      </c>
      <c r="Q2404" s="231">
        <v>46114</v>
      </c>
      <c r="R2404" s="241">
        <v>1209399320</v>
      </c>
      <c r="S2404" s="241">
        <v>224404209</v>
      </c>
      <c r="T2404" s="231">
        <v>46114</v>
      </c>
      <c r="U2404" s="261">
        <v>3145.232</v>
      </c>
      <c r="V2404" s="261">
        <v>3026.0320000000002</v>
      </c>
      <c r="W2404" s="241">
        <v>4</v>
      </c>
      <c r="X2404" s="241">
        <v>3</v>
      </c>
      <c r="Y2404" s="270">
        <v>2323548630</v>
      </c>
      <c r="Z2404" s="241" t="s">
        <v>5982</v>
      </c>
      <c r="AA2404" s="85" t="s">
        <v>8381</v>
      </c>
      <c r="AB2404" s="265" t="s">
        <v>3190</v>
      </c>
      <c r="AC2404" s="270">
        <v>2323548630</v>
      </c>
      <c r="AD2404" s="75" t="s">
        <v>113</v>
      </c>
      <c r="AE2404" s="74">
        <v>46121</v>
      </c>
      <c r="AF2404" s="375">
        <v>46120.625</v>
      </c>
      <c r="AG2404" s="375">
        <v>46119.416666666664</v>
      </c>
      <c r="AH2404" s="375">
        <v>46119.416666666664</v>
      </c>
      <c r="AI2404" s="74">
        <v>46120</v>
      </c>
      <c r="AJ2404" s="74">
        <v>46121</v>
      </c>
      <c r="AK2404" s="74">
        <v>46121</v>
      </c>
      <c r="AL2404" s="74">
        <v>46122</v>
      </c>
      <c r="AM2404" s="74">
        <v>46123</v>
      </c>
      <c r="AN2404" s="74">
        <v>46123</v>
      </c>
      <c r="AO2404" s="81" t="s">
        <v>121</v>
      </c>
      <c r="AP2404" s="81" t="s">
        <v>121</v>
      </c>
      <c r="AQ2404" s="81" t="s">
        <v>121</v>
      </c>
      <c r="AR2404" s="81" t="s">
        <v>121</v>
      </c>
      <c r="AS2404" s="81" t="s">
        <v>121</v>
      </c>
      <c r="AT2404" s="81" t="s">
        <v>121</v>
      </c>
      <c r="AU2404" s="82" t="s">
        <v>6196</v>
      </c>
      <c r="AV2404" s="297">
        <v>46114</v>
      </c>
      <c r="AW2404" s="75">
        <f>_xlfn.XLOOKUP(D2404,'[1]OPS Loading report'!$E:$E,'[1]OPS Loading report'!$G:$G)</f>
        <v>0</v>
      </c>
      <c r="AX2404" s="75">
        <f>_xlfn.XLOOKUP(D2404,'[1]OPS Loading report'!$E:$E,'[1]OPS Loading report'!$H:$H)</f>
        <v>0</v>
      </c>
      <c r="AY2404" s="85"/>
      <c r="AZ2404" s="271"/>
      <c r="BA2404" s="85"/>
      <c r="BB2404" s="85"/>
      <c r="BC2404" s="85"/>
      <c r="BD2404" s="85"/>
      <c r="BE2404" s="85"/>
      <c r="BF2404" s="85"/>
      <c r="BG2404" s="85"/>
      <c r="BH2404" s="85"/>
      <c r="BI2404" s="85"/>
      <c r="BJ2404" s="85"/>
      <c r="BK2404" s="85"/>
      <c r="BL2404" s="85"/>
      <c r="BM2404" s="85"/>
      <c r="BN2404" s="85"/>
      <c r="BO2404" s="85"/>
      <c r="BP2404" s="85"/>
      <c r="BQ2404" s="85"/>
      <c r="BR2404" s="85"/>
      <c r="BS2404" s="85"/>
      <c r="BT2404" s="75">
        <f>IF(COUNTIF($C$3:C2404, C2404)=1, 1, 0)</f>
        <v>0</v>
      </c>
      <c r="BU2404" s="337" t="s">
        <v>8387</v>
      </c>
      <c r="BV2404" s="340">
        <v>46122</v>
      </c>
      <c r="BW2404" s="85"/>
      <c r="BX2404" s="85"/>
      <c r="BY2404" s="85"/>
      <c r="BZ2404" s="87">
        <f t="shared" si="743"/>
        <v>14</v>
      </c>
      <c r="CA2404" s="85"/>
      <c r="CB2404" s="88">
        <f t="shared" si="744"/>
        <v>15</v>
      </c>
      <c r="CC2404" s="89"/>
      <c r="CE2404" s="87">
        <f t="shared" si="727"/>
        <v>4</v>
      </c>
      <c r="CF2404" s="85"/>
      <c r="CG2404" s="85"/>
      <c r="CH2404" s="85"/>
      <c r="CI2404" s="85"/>
      <c r="CJ2404" s="87">
        <f t="shared" si="728"/>
        <v>4</v>
      </c>
      <c r="CK2404" s="87">
        <f t="shared" si="729"/>
        <v>14</v>
      </c>
      <c r="CL2404" s="22" t="s">
        <v>6198</v>
      </c>
      <c r="CM2404" s="22" t="str">
        <f t="shared" si="736"/>
        <v>1C26TAR^61497</v>
      </c>
    </row>
    <row r="2405" spans="1:91" ht="14.45" customHeight="1" x14ac:dyDescent="0.25">
      <c r="A2405" s="75"/>
      <c r="B2405" s="265" t="s">
        <v>102</v>
      </c>
      <c r="C2405" s="270">
        <v>2323548630</v>
      </c>
      <c r="D2405" s="265">
        <v>145763519</v>
      </c>
      <c r="E2405" s="241">
        <v>5320008152</v>
      </c>
      <c r="F2405" s="231">
        <v>46114</v>
      </c>
      <c r="G2405" s="265" t="s">
        <v>1205</v>
      </c>
      <c r="H2405" s="265" t="s">
        <v>2963</v>
      </c>
      <c r="I2405" s="265" t="s">
        <v>105</v>
      </c>
      <c r="J2405" s="265" t="s">
        <v>4461</v>
      </c>
      <c r="K2405" s="265" t="s">
        <v>242</v>
      </c>
      <c r="L2405" s="231">
        <v>46132</v>
      </c>
      <c r="M2405" s="265">
        <v>0</v>
      </c>
      <c r="N2405" s="85" t="s">
        <v>8385</v>
      </c>
      <c r="O2405" s="85" t="s">
        <v>8386</v>
      </c>
      <c r="P2405" s="85">
        <v>2830051167</v>
      </c>
      <c r="Q2405" s="231">
        <v>46114</v>
      </c>
      <c r="R2405" s="241">
        <v>1209399321</v>
      </c>
      <c r="S2405" s="241">
        <v>224404248</v>
      </c>
      <c r="T2405" s="231">
        <v>46114</v>
      </c>
      <c r="U2405" s="261">
        <v>9918.7759999999998</v>
      </c>
      <c r="V2405" s="261">
        <v>9585.9259999999995</v>
      </c>
      <c r="W2405" s="241">
        <v>13</v>
      </c>
      <c r="X2405" s="241">
        <v>4</v>
      </c>
      <c r="Y2405" s="270">
        <v>2323548630</v>
      </c>
      <c r="Z2405" s="241" t="s">
        <v>5982</v>
      </c>
      <c r="AA2405" s="85" t="s">
        <v>8381</v>
      </c>
      <c r="AB2405" s="265" t="s">
        <v>3190</v>
      </c>
      <c r="AC2405" s="270">
        <v>2323548630</v>
      </c>
      <c r="AD2405" s="75" t="s">
        <v>113</v>
      </c>
      <c r="AE2405" s="74">
        <v>46121</v>
      </c>
      <c r="AF2405" s="375">
        <v>46120.625</v>
      </c>
      <c r="AG2405" s="375">
        <v>46119.416666666664</v>
      </c>
      <c r="AH2405" s="375">
        <v>46119.416666666664</v>
      </c>
      <c r="AI2405" s="74">
        <v>46120</v>
      </c>
      <c r="AJ2405" s="74">
        <v>46121</v>
      </c>
      <c r="AK2405" s="74">
        <v>46121</v>
      </c>
      <c r="AL2405" s="74">
        <v>46122</v>
      </c>
      <c r="AM2405" s="74">
        <v>46123</v>
      </c>
      <c r="AN2405" s="74">
        <v>46123</v>
      </c>
      <c r="AO2405" s="81" t="s">
        <v>121</v>
      </c>
      <c r="AP2405" s="81" t="s">
        <v>121</v>
      </c>
      <c r="AQ2405" s="81" t="s">
        <v>121</v>
      </c>
      <c r="AR2405" s="81" t="s">
        <v>121</v>
      </c>
      <c r="AS2405" s="81" t="s">
        <v>121</v>
      </c>
      <c r="AT2405" s="81" t="s">
        <v>121</v>
      </c>
      <c r="AU2405" s="82" t="s">
        <v>6196</v>
      </c>
      <c r="AV2405" s="297">
        <v>46114</v>
      </c>
      <c r="AW2405" s="75">
        <f>_xlfn.XLOOKUP(D2405,'[1]OPS Loading report'!$E:$E,'[1]OPS Loading report'!$G:$G)</f>
        <v>0</v>
      </c>
      <c r="AX2405" s="75">
        <f>_xlfn.XLOOKUP(D2405,'[1]OPS Loading report'!$E:$E,'[1]OPS Loading report'!$H:$H)</f>
        <v>0</v>
      </c>
      <c r="AY2405" s="85"/>
      <c r="AZ2405" s="271"/>
      <c r="BA2405" s="85"/>
      <c r="BB2405" s="85"/>
      <c r="BC2405" s="85"/>
      <c r="BD2405" s="85"/>
      <c r="BE2405" s="85"/>
      <c r="BF2405" s="85"/>
      <c r="BG2405" s="85"/>
      <c r="BH2405" s="85"/>
      <c r="BI2405" s="85"/>
      <c r="BJ2405" s="85"/>
      <c r="BK2405" s="85"/>
      <c r="BL2405" s="85"/>
      <c r="BM2405" s="85"/>
      <c r="BN2405" s="85"/>
      <c r="BO2405" s="85"/>
      <c r="BP2405" s="85"/>
      <c r="BQ2405" s="85"/>
      <c r="BR2405" s="85"/>
      <c r="BS2405" s="85"/>
      <c r="BT2405" s="75">
        <f>IF(COUNTIF($C$3:C2405, C2405)=1, 1, 0)</f>
        <v>0</v>
      </c>
      <c r="BU2405" s="337" t="s">
        <v>8387</v>
      </c>
      <c r="BV2405" s="340">
        <v>46122</v>
      </c>
      <c r="BW2405" s="85"/>
      <c r="BX2405" s="85"/>
      <c r="BY2405" s="85"/>
      <c r="BZ2405" s="87">
        <f t="shared" si="743"/>
        <v>14</v>
      </c>
      <c r="CA2405" s="85"/>
      <c r="CB2405" s="88">
        <f t="shared" si="744"/>
        <v>15</v>
      </c>
      <c r="CC2405" s="89"/>
      <c r="CE2405" s="87">
        <f t="shared" si="727"/>
        <v>4</v>
      </c>
      <c r="CF2405" s="85"/>
      <c r="CG2405" s="85"/>
      <c r="CH2405" s="85"/>
      <c r="CI2405" s="85"/>
      <c r="CJ2405" s="87">
        <f t="shared" si="728"/>
        <v>4</v>
      </c>
      <c r="CK2405" s="87">
        <f t="shared" si="729"/>
        <v>14</v>
      </c>
      <c r="CL2405" s="22" t="s">
        <v>6198</v>
      </c>
      <c r="CM2405" s="22" t="str">
        <f t="shared" si="736"/>
        <v>1C26TAR^61497</v>
      </c>
    </row>
    <row r="2406" spans="1:91" ht="14.45" customHeight="1" x14ac:dyDescent="0.25">
      <c r="A2406" s="75"/>
      <c r="B2406" s="260" t="s">
        <v>102</v>
      </c>
      <c r="C2406" s="301">
        <v>2323549060</v>
      </c>
      <c r="D2406" s="265">
        <v>145745871</v>
      </c>
      <c r="E2406" s="241">
        <v>5320008150</v>
      </c>
      <c r="F2406" s="231">
        <v>46114</v>
      </c>
      <c r="G2406" s="265" t="s">
        <v>3932</v>
      </c>
      <c r="H2406" s="265" t="s">
        <v>2963</v>
      </c>
      <c r="I2406" s="265" t="s">
        <v>105</v>
      </c>
      <c r="J2406" s="265" t="s">
        <v>1161</v>
      </c>
      <c r="K2406" s="265" t="s">
        <v>242</v>
      </c>
      <c r="L2406" s="231">
        <v>46133</v>
      </c>
      <c r="M2406" s="265">
        <v>0</v>
      </c>
      <c r="N2406" s="547" t="s">
        <v>8388</v>
      </c>
      <c r="O2406" s="547" t="s">
        <v>8389</v>
      </c>
      <c r="P2406" s="85">
        <v>2830051057</v>
      </c>
      <c r="Q2406" s="231">
        <v>46112</v>
      </c>
      <c r="R2406" s="241">
        <v>1209398528</v>
      </c>
      <c r="S2406" s="241">
        <v>224391322</v>
      </c>
      <c r="T2406" s="231">
        <v>46112</v>
      </c>
      <c r="U2406" s="261">
        <v>9156.2669999999998</v>
      </c>
      <c r="V2406" s="261">
        <v>8812.5849999999991</v>
      </c>
      <c r="W2406" s="241">
        <v>14</v>
      </c>
      <c r="X2406" s="241">
        <v>7</v>
      </c>
      <c r="Y2406" s="270">
        <v>2323549060</v>
      </c>
      <c r="Z2406" s="241" t="s">
        <v>5982</v>
      </c>
      <c r="AA2406" s="85" t="s">
        <v>8381</v>
      </c>
      <c r="AB2406" s="265" t="s">
        <v>3190</v>
      </c>
      <c r="AC2406" s="301">
        <v>2323549060</v>
      </c>
      <c r="AD2406" s="75" t="s">
        <v>113</v>
      </c>
      <c r="AE2406" s="74">
        <v>46121</v>
      </c>
      <c r="AF2406" s="375">
        <v>46120.625</v>
      </c>
      <c r="AG2406" s="375">
        <v>46119.416666666664</v>
      </c>
      <c r="AH2406" s="375">
        <v>46119.416666666664</v>
      </c>
      <c r="AI2406" s="74">
        <v>46120</v>
      </c>
      <c r="AJ2406" s="74">
        <v>46121</v>
      </c>
      <c r="AK2406" s="74">
        <v>46121</v>
      </c>
      <c r="AL2406" s="74">
        <v>46122</v>
      </c>
      <c r="AM2406" s="74">
        <v>46123</v>
      </c>
      <c r="AN2406" s="541">
        <v>46123</v>
      </c>
      <c r="AO2406" s="81" t="s">
        <v>121</v>
      </c>
      <c r="AP2406" s="81" t="s">
        <v>121</v>
      </c>
      <c r="AQ2406" s="81" t="s">
        <v>121</v>
      </c>
      <c r="AR2406" s="81" t="s">
        <v>121</v>
      </c>
      <c r="AS2406" s="81" t="s">
        <v>121</v>
      </c>
      <c r="AT2406" s="81" t="s">
        <v>121</v>
      </c>
      <c r="AU2406" s="82" t="s">
        <v>6196</v>
      </c>
      <c r="AV2406" s="297">
        <v>46112</v>
      </c>
      <c r="AW2406" s="75" t="str">
        <f>_xlfn.XLOOKUP(D2406,'[1]OPS Loading report'!$E:$E,'[1]OPS Loading report'!$G:$G)</f>
        <v>OOCU5969316</v>
      </c>
      <c r="AX2406" s="75" t="str">
        <f>_xlfn.XLOOKUP(D2406,'[1]OPS Loading report'!$E:$E,'[1]OPS Loading report'!$H:$H)</f>
        <v>OOLKVC2181</v>
      </c>
      <c r="AY2406" s="85"/>
      <c r="AZ2406" s="271"/>
      <c r="BA2406" s="85"/>
      <c r="BB2406" s="85"/>
      <c r="BC2406" s="85"/>
      <c r="BD2406" s="85"/>
      <c r="BE2406" s="85"/>
      <c r="BF2406" s="85"/>
      <c r="BG2406" s="85"/>
      <c r="BH2406" s="85"/>
      <c r="BI2406" s="85"/>
      <c r="BJ2406" s="85"/>
      <c r="BK2406" s="85"/>
      <c r="BL2406" s="85"/>
      <c r="BM2406" s="85"/>
      <c r="BN2406" s="85"/>
      <c r="BO2406" s="85"/>
      <c r="BP2406" s="85"/>
      <c r="BQ2406" s="85"/>
      <c r="BR2406" s="85"/>
      <c r="BS2406" s="85"/>
      <c r="BT2406" s="75">
        <f>IF(COUNTIF($C$3:C2406, C2406)=1, 1, 0)</f>
        <v>1</v>
      </c>
      <c r="BU2406" s="337" t="s">
        <v>8390</v>
      </c>
      <c r="BV2406" s="340">
        <v>46122</v>
      </c>
      <c r="BW2406" s="85"/>
      <c r="BX2406" s="85"/>
      <c r="BY2406" s="85"/>
      <c r="BZ2406" s="87">
        <f t="shared" si="743"/>
        <v>14</v>
      </c>
      <c r="CA2406" s="85"/>
      <c r="CB2406" s="88">
        <f t="shared" si="744"/>
        <v>15</v>
      </c>
      <c r="CC2406" s="89"/>
      <c r="CE2406" s="87">
        <f t="shared" si="727"/>
        <v>4</v>
      </c>
      <c r="CF2406" s="85"/>
      <c r="CG2406" s="85"/>
      <c r="CH2406" s="85"/>
      <c r="CI2406" s="85"/>
      <c r="CJ2406" s="87">
        <f t="shared" si="728"/>
        <v>3</v>
      </c>
      <c r="CK2406" s="87">
        <f t="shared" si="729"/>
        <v>14</v>
      </c>
      <c r="CL2406" s="22" t="s">
        <v>6198</v>
      </c>
      <c r="CM2406" s="22" t="str">
        <f t="shared" si="736"/>
        <v>1C26TAR^61498</v>
      </c>
    </row>
    <row r="2407" spans="1:91" ht="14.45" customHeight="1" x14ac:dyDescent="0.25">
      <c r="A2407" s="75"/>
      <c r="B2407" s="260" t="s">
        <v>102</v>
      </c>
      <c r="C2407" s="301">
        <v>2323549060</v>
      </c>
      <c r="D2407" s="265">
        <v>145796144</v>
      </c>
      <c r="E2407" s="241">
        <v>5320008150</v>
      </c>
      <c r="F2407" s="231">
        <v>46114</v>
      </c>
      <c r="G2407" s="265" t="s">
        <v>1421</v>
      </c>
      <c r="H2407" s="265" t="s">
        <v>2963</v>
      </c>
      <c r="I2407" s="265" t="s">
        <v>105</v>
      </c>
      <c r="J2407" s="265" t="s">
        <v>1161</v>
      </c>
      <c r="K2407" s="265" t="s">
        <v>242</v>
      </c>
      <c r="L2407" s="231">
        <v>46132</v>
      </c>
      <c r="M2407" s="265">
        <v>40</v>
      </c>
      <c r="N2407" s="547" t="s">
        <v>8388</v>
      </c>
      <c r="O2407" s="547" t="s">
        <v>8389</v>
      </c>
      <c r="P2407" s="85">
        <v>2830051058</v>
      </c>
      <c r="Q2407" s="231">
        <v>46112</v>
      </c>
      <c r="R2407" s="241">
        <v>1209398527</v>
      </c>
      <c r="S2407" s="241">
        <v>224391344</v>
      </c>
      <c r="T2407" s="231">
        <v>46112</v>
      </c>
      <c r="U2407" s="261">
        <v>2702.2649999999999</v>
      </c>
      <c r="V2407" s="261">
        <v>2594.7869999999998</v>
      </c>
      <c r="W2407" s="241">
        <v>4</v>
      </c>
      <c r="X2407" s="241">
        <v>0</v>
      </c>
      <c r="Y2407" s="270">
        <v>2323549060</v>
      </c>
      <c r="Z2407" s="241" t="s">
        <v>5982</v>
      </c>
      <c r="AA2407" s="85" t="s">
        <v>8381</v>
      </c>
      <c r="AB2407" s="265" t="s">
        <v>3190</v>
      </c>
      <c r="AC2407" s="301">
        <v>2323549060</v>
      </c>
      <c r="AD2407" s="75" t="s">
        <v>113</v>
      </c>
      <c r="AE2407" s="74">
        <v>46121</v>
      </c>
      <c r="AF2407" s="375">
        <v>46120.625</v>
      </c>
      <c r="AG2407" s="375">
        <v>46119.416666666664</v>
      </c>
      <c r="AH2407" s="375">
        <v>46119.416666666664</v>
      </c>
      <c r="AI2407" s="74">
        <v>46120</v>
      </c>
      <c r="AJ2407" s="74">
        <v>46121</v>
      </c>
      <c r="AK2407" s="74">
        <v>46121</v>
      </c>
      <c r="AL2407" s="74">
        <v>46122</v>
      </c>
      <c r="AM2407" s="74">
        <v>46123</v>
      </c>
      <c r="AN2407" s="541">
        <v>46123</v>
      </c>
      <c r="AO2407" s="81" t="s">
        <v>121</v>
      </c>
      <c r="AP2407" s="81" t="s">
        <v>121</v>
      </c>
      <c r="AQ2407" s="81" t="s">
        <v>121</v>
      </c>
      <c r="AR2407" s="81" t="s">
        <v>121</v>
      </c>
      <c r="AS2407" s="81" t="s">
        <v>121</v>
      </c>
      <c r="AT2407" s="81" t="s">
        <v>121</v>
      </c>
      <c r="AU2407" s="82" t="s">
        <v>6196</v>
      </c>
      <c r="AV2407" s="297">
        <v>46112</v>
      </c>
      <c r="AW2407" s="75">
        <f>_xlfn.XLOOKUP(D2407,'[1]OPS Loading report'!$E:$E,'[1]OPS Loading report'!$G:$G)</f>
        <v>0</v>
      </c>
      <c r="AX2407" s="75">
        <f>_xlfn.XLOOKUP(D2407,'[1]OPS Loading report'!$E:$E,'[1]OPS Loading report'!$H:$H)</f>
        <v>0</v>
      </c>
      <c r="AY2407" s="85"/>
      <c r="AZ2407" s="271"/>
      <c r="BA2407" s="85"/>
      <c r="BB2407" s="85"/>
      <c r="BC2407" s="85"/>
      <c r="BD2407" s="85"/>
      <c r="BE2407" s="85"/>
      <c r="BF2407" s="85"/>
      <c r="BG2407" s="85"/>
      <c r="BH2407" s="85"/>
      <c r="BI2407" s="85"/>
      <c r="BJ2407" s="85"/>
      <c r="BK2407" s="85"/>
      <c r="BL2407" s="85"/>
      <c r="BM2407" s="85"/>
      <c r="BN2407" s="85"/>
      <c r="BO2407" s="85"/>
      <c r="BP2407" s="85"/>
      <c r="BQ2407" s="85"/>
      <c r="BR2407" s="85"/>
      <c r="BS2407" s="85"/>
      <c r="BT2407" s="75">
        <f>IF(COUNTIF($C$3:C2407, C2407)=1, 1, 0)</f>
        <v>0</v>
      </c>
      <c r="BU2407" s="337" t="s">
        <v>8390</v>
      </c>
      <c r="BV2407" s="340">
        <v>46122</v>
      </c>
      <c r="BW2407" s="85"/>
      <c r="BX2407" s="85"/>
      <c r="BY2407" s="85"/>
      <c r="BZ2407" s="87">
        <f t="shared" si="743"/>
        <v>14</v>
      </c>
      <c r="CA2407" s="85" t="s">
        <v>8391</v>
      </c>
      <c r="CB2407" s="88">
        <f t="shared" si="744"/>
        <v>15</v>
      </c>
      <c r="CC2407" s="89"/>
      <c r="CE2407" s="87">
        <f t="shared" si="727"/>
        <v>4</v>
      </c>
      <c r="CF2407" s="544">
        <v>6272490</v>
      </c>
      <c r="CG2407" s="544">
        <v>355792.5</v>
      </c>
      <c r="CH2407" s="544">
        <v>6628282.5</v>
      </c>
      <c r="CI2407" s="544">
        <v>26355</v>
      </c>
      <c r="CJ2407" s="87">
        <f t="shared" si="728"/>
        <v>3</v>
      </c>
      <c r="CK2407" s="87">
        <f t="shared" si="729"/>
        <v>14</v>
      </c>
      <c r="CL2407" s="22" t="s">
        <v>6198</v>
      </c>
      <c r="CM2407" s="22" t="str">
        <f t="shared" si="736"/>
        <v>1C26TAR^61498</v>
      </c>
    </row>
    <row r="2408" spans="1:91" ht="14.45" customHeight="1" x14ac:dyDescent="0.25">
      <c r="A2408" s="182"/>
      <c r="B2408" s="265" t="s">
        <v>102</v>
      </c>
      <c r="C2408" s="270">
        <v>2323548630</v>
      </c>
      <c r="D2408" s="273">
        <v>145762983</v>
      </c>
      <c r="E2408" s="274"/>
      <c r="F2408" s="275">
        <v>46114</v>
      </c>
      <c r="G2408" s="273" t="s">
        <v>1188</v>
      </c>
      <c r="H2408" s="273" t="s">
        <v>2963</v>
      </c>
      <c r="I2408" s="273" t="s">
        <v>105</v>
      </c>
      <c r="J2408" s="273" t="s">
        <v>1161</v>
      </c>
      <c r="K2408" s="273" t="s">
        <v>242</v>
      </c>
      <c r="L2408" s="275">
        <v>46132</v>
      </c>
      <c r="M2408" s="273">
        <v>40</v>
      </c>
      <c r="N2408" s="168" t="s">
        <v>8392</v>
      </c>
      <c r="O2408" s="168" t="s">
        <v>8393</v>
      </c>
      <c r="P2408" s="168">
        <v>2830051174</v>
      </c>
      <c r="Q2408" s="275">
        <v>46114</v>
      </c>
      <c r="R2408" s="274">
        <v>1209399358</v>
      </c>
      <c r="S2408" s="274">
        <v>224407184</v>
      </c>
      <c r="T2408" s="275">
        <v>46114</v>
      </c>
      <c r="U2408" s="350">
        <v>16782.655999999999</v>
      </c>
      <c r="V2408" s="350">
        <v>16234.195</v>
      </c>
      <c r="W2408" s="274">
        <v>21</v>
      </c>
      <c r="X2408" s="274">
        <v>5</v>
      </c>
      <c r="Y2408" s="246">
        <v>2323549220</v>
      </c>
      <c r="Z2408" s="274" t="s">
        <v>5982</v>
      </c>
      <c r="AA2408" s="168" t="s">
        <v>8381</v>
      </c>
      <c r="AB2408" s="273" t="s">
        <v>3190</v>
      </c>
      <c r="AC2408" s="270">
        <v>2323548630</v>
      </c>
      <c r="AD2408" s="182" t="s">
        <v>113</v>
      </c>
      <c r="AE2408" s="74">
        <v>46121</v>
      </c>
      <c r="AF2408" s="304">
        <v>46120.625</v>
      </c>
      <c r="AG2408" s="304">
        <v>46119.416666666664</v>
      </c>
      <c r="AH2408" s="304">
        <v>46119.416666666664</v>
      </c>
      <c r="AI2408" s="115">
        <v>46120</v>
      </c>
      <c r="AJ2408" s="115">
        <v>46121</v>
      </c>
      <c r="AK2408" s="74">
        <v>46121</v>
      </c>
      <c r="AL2408" s="115">
        <v>46122</v>
      </c>
      <c r="AM2408" s="115">
        <v>46123</v>
      </c>
      <c r="AN2408" s="74">
        <v>46123</v>
      </c>
      <c r="AO2408" s="81">
        <f t="shared" ref="AO2408:AO2416" si="745">IF(AH2408&lt;AG2408,IF(AH2408=0,"",AH2408-1),IF(AG2408=0,"",AG2408-1))</f>
        <v>46118.416666666664</v>
      </c>
      <c r="AP2408" s="81">
        <f t="shared" ref="AP2408:AP2416" si="746">IF(AH2408&lt;AG2408,IF(AH2408=0,"",AH2408),IF(AG2408=0,"",AG2408))</f>
        <v>46119.416666666664</v>
      </c>
      <c r="AQ2408" s="81">
        <f t="shared" ref="AQ2408:AQ2416" si="747">IF(AH2408&lt;AG2408,IF(AH2408=0,"",AH2408),IF(AG2408=0,"",AG2408))</f>
        <v>46119.416666666664</v>
      </c>
      <c r="AR2408" s="81">
        <f t="shared" ref="AR2408:AR2416" si="748">IF(AI2408=0,"",IF(AI2408&lt;AJ2408,AJ2408+1,AI2408+1))</f>
        <v>46122</v>
      </c>
      <c r="AS2408" s="81">
        <f t="shared" ref="AS2408:AS2416" si="749">IF(AI2408=0,"",IF(AE2408=0,IF(AJ2408=0,AI2408+2,AJ2408+2),AE2408+2))</f>
        <v>46123</v>
      </c>
      <c r="AT2408" s="81">
        <f t="shared" ref="AT2408:AT2416" si="750">IF(AI2408=0,"",IF(AI2408&lt;AJ2408,AJ2408+1,AI2408+1))</f>
        <v>46122</v>
      </c>
      <c r="AU2408" s="82" t="s">
        <v>6196</v>
      </c>
      <c r="AV2408" s="351">
        <v>46114</v>
      </c>
      <c r="AW2408" s="75" t="str">
        <f>_xlfn.XLOOKUP(D2408,'[1]OPS Loading report'!$E:$E,'[1]OPS Loading report'!$G:$G)</f>
        <v>OOCU9188902</v>
      </c>
      <c r="AX2408" s="75" t="str">
        <f>_xlfn.XLOOKUP(D2408,'[1]OPS Loading report'!$E:$E,'[1]OPS Loading report'!$H:$H)</f>
        <v>OOLKVF6267</v>
      </c>
      <c r="AY2408" s="168"/>
      <c r="AZ2408" s="278"/>
      <c r="BA2408" s="168"/>
      <c r="BB2408" s="168"/>
      <c r="BC2408" s="168"/>
      <c r="BD2408" s="168"/>
      <c r="BE2408" s="168"/>
      <c r="BF2408" s="168"/>
      <c r="BG2408" s="168"/>
      <c r="BH2408" s="168"/>
      <c r="BI2408" s="168"/>
      <c r="BJ2408" s="168"/>
      <c r="BK2408" s="168"/>
      <c r="BL2408" s="168"/>
      <c r="BM2408" s="168"/>
      <c r="BN2408" s="168"/>
      <c r="BO2408" s="168"/>
      <c r="BP2408" s="168"/>
      <c r="BQ2408" s="168"/>
      <c r="BR2408" s="168"/>
      <c r="BS2408" s="168"/>
      <c r="BT2408" s="182">
        <f>IF(COUNTIF($C$3:C2408, C2408)=1, 1, 0)</f>
        <v>0</v>
      </c>
      <c r="BU2408" s="337" t="s">
        <v>8387</v>
      </c>
      <c r="BV2408" s="340">
        <v>46122</v>
      </c>
      <c r="BW2408" s="168"/>
      <c r="BX2408" s="168"/>
      <c r="BY2408" s="168"/>
      <c r="BZ2408" s="87">
        <f t="shared" si="743"/>
        <v>14</v>
      </c>
      <c r="CA2408" s="168"/>
      <c r="CB2408" s="88">
        <f t="shared" si="744"/>
        <v>15</v>
      </c>
      <c r="CC2408" s="89"/>
      <c r="CE2408" s="87">
        <f t="shared" si="727"/>
        <v>4</v>
      </c>
      <c r="CF2408" s="570">
        <v>6272490</v>
      </c>
      <c r="CG2408" s="85"/>
      <c r="CH2408" s="570">
        <v>6272490</v>
      </c>
      <c r="CI2408" s="570">
        <v>26355</v>
      </c>
      <c r="CJ2408" s="87">
        <f t="shared" si="728"/>
        <v>4</v>
      </c>
      <c r="CK2408" s="87">
        <f t="shared" si="729"/>
        <v>14</v>
      </c>
      <c r="CL2408" s="22" t="s">
        <v>6198</v>
      </c>
      <c r="CM2408" s="22" t="str">
        <f t="shared" si="736"/>
        <v>1C26TAR^61497</v>
      </c>
    </row>
    <row r="2409" spans="1:91" s="85" customFormat="1" ht="14.45" customHeight="1" x14ac:dyDescent="0.25">
      <c r="A2409" s="75"/>
      <c r="B2409" s="73" t="s">
        <v>102</v>
      </c>
      <c r="C2409" s="301">
        <v>235600427516</v>
      </c>
      <c r="D2409" s="265">
        <v>145605281</v>
      </c>
      <c r="E2409" s="241"/>
      <c r="F2409" s="231">
        <v>46114</v>
      </c>
      <c r="G2409" s="265" t="s">
        <v>1159</v>
      </c>
      <c r="H2409" s="265" t="s">
        <v>2963</v>
      </c>
      <c r="I2409" s="265" t="s">
        <v>105</v>
      </c>
      <c r="J2409" s="265" t="s">
        <v>4461</v>
      </c>
      <c r="K2409" s="265" t="s">
        <v>242</v>
      </c>
      <c r="L2409" s="231">
        <v>46130</v>
      </c>
      <c r="M2409" s="265">
        <v>40</v>
      </c>
      <c r="N2409" s="75" t="s">
        <v>8394</v>
      </c>
      <c r="O2409" s="75" t="s">
        <v>8395</v>
      </c>
      <c r="P2409" s="85">
        <v>2830051300</v>
      </c>
      <c r="Q2409" s="231">
        <v>46116</v>
      </c>
      <c r="R2409" s="241">
        <v>1209400004</v>
      </c>
      <c r="S2409" s="241">
        <v>224395324</v>
      </c>
      <c r="T2409" s="231">
        <v>46116</v>
      </c>
      <c r="U2409" s="261">
        <v>18688.32</v>
      </c>
      <c r="V2409" s="261">
        <v>18016.249</v>
      </c>
      <c r="W2409" s="241">
        <v>19</v>
      </c>
      <c r="X2409" s="241">
        <v>0</v>
      </c>
      <c r="Y2409" s="571">
        <v>235600427516</v>
      </c>
      <c r="Z2409" s="85" t="s">
        <v>128</v>
      </c>
      <c r="AA2409" s="85" t="s">
        <v>2339</v>
      </c>
      <c r="AB2409" s="265" t="s">
        <v>8365</v>
      </c>
      <c r="AC2409" s="301">
        <v>235600427516</v>
      </c>
      <c r="AD2409" s="75" t="s">
        <v>113</v>
      </c>
      <c r="AE2409" s="74">
        <v>46122</v>
      </c>
      <c r="AF2409" s="375">
        <v>46120.041666666664</v>
      </c>
      <c r="AG2409" s="375">
        <v>46120.041666666664</v>
      </c>
      <c r="AH2409" s="375">
        <v>46120.041666666664</v>
      </c>
      <c r="AI2409" s="74">
        <v>46116</v>
      </c>
      <c r="AJ2409" s="74">
        <v>46122</v>
      </c>
      <c r="AK2409" s="74">
        <v>46122</v>
      </c>
      <c r="AL2409" s="74">
        <v>46122</v>
      </c>
      <c r="AM2409" s="74">
        <v>46124</v>
      </c>
      <c r="AN2409" s="74">
        <v>46124</v>
      </c>
      <c r="AO2409" s="81">
        <f t="shared" si="745"/>
        <v>46119.041666666664</v>
      </c>
      <c r="AP2409" s="81">
        <f t="shared" si="746"/>
        <v>46120.041666666664</v>
      </c>
      <c r="AQ2409" s="81">
        <f t="shared" si="747"/>
        <v>46120.041666666664</v>
      </c>
      <c r="AR2409" s="81">
        <f t="shared" si="748"/>
        <v>46123</v>
      </c>
      <c r="AS2409" s="81">
        <f t="shared" si="749"/>
        <v>46124</v>
      </c>
      <c r="AT2409" s="81">
        <f t="shared" si="750"/>
        <v>46123</v>
      </c>
      <c r="AU2409" s="82" t="s">
        <v>6196</v>
      </c>
      <c r="AV2409" s="134">
        <v>46116</v>
      </c>
      <c r="AW2409" s="75" t="str">
        <f>_xlfn.XLOOKUP(D2409,'[1]OPS Loading report'!$E:$E,'[1]OPS Loading report'!$G:$G)</f>
        <v>EGSU6103764</v>
      </c>
      <c r="AX2409" s="75" t="str">
        <f>_xlfn.XLOOKUP(D2409,'[1]OPS Loading report'!$E:$E,'[1]OPS Loading report'!$H:$H)</f>
        <v>EMCCYU8565</v>
      </c>
      <c r="AZ2409" s="271"/>
      <c r="BT2409" s="75">
        <f>IF(COUNTIF($C$3:C2409, C2409)=1, 1, 0)</f>
        <v>1</v>
      </c>
      <c r="BU2409" s="388">
        <v>101445</v>
      </c>
      <c r="BV2409" s="340">
        <v>46122</v>
      </c>
      <c r="BZ2409" s="171">
        <f t="shared" si="743"/>
        <v>14</v>
      </c>
      <c r="CB2409" s="88">
        <f t="shared" si="744"/>
        <v>15</v>
      </c>
      <c r="CC2409" s="172"/>
      <c r="CE2409" s="171">
        <f t="shared" si="727"/>
        <v>4</v>
      </c>
      <c r="CF2409" s="397">
        <v>4725540</v>
      </c>
      <c r="CH2409" s="397">
        <v>4725540</v>
      </c>
      <c r="CI2409" s="85">
        <v>26253</v>
      </c>
      <c r="CJ2409" s="171">
        <f t="shared" si="728"/>
        <v>4</v>
      </c>
      <c r="CK2409" s="171">
        <f t="shared" si="729"/>
        <v>14</v>
      </c>
      <c r="CL2409" s="22" t="s">
        <v>6198</v>
      </c>
      <c r="CM2409" s="22" t="str">
        <f t="shared" si="736"/>
        <v>1C26TAA^101445</v>
      </c>
    </row>
    <row r="2410" spans="1:91" ht="14.45" customHeight="1" x14ac:dyDescent="0.25">
      <c r="A2410" s="105"/>
      <c r="B2410" s="73" t="s">
        <v>102</v>
      </c>
      <c r="C2410" s="365" t="s">
        <v>8396</v>
      </c>
      <c r="D2410" s="346">
        <v>145730533</v>
      </c>
      <c r="E2410" s="362"/>
      <c r="F2410" s="363">
        <v>46114</v>
      </c>
      <c r="G2410" s="346" t="s">
        <v>1188</v>
      </c>
      <c r="H2410" s="346" t="s">
        <v>2963</v>
      </c>
      <c r="I2410" s="346" t="s">
        <v>105</v>
      </c>
      <c r="J2410" s="346" t="s">
        <v>4461</v>
      </c>
      <c r="K2410" s="346" t="s">
        <v>242</v>
      </c>
      <c r="L2410" s="363">
        <v>46133</v>
      </c>
      <c r="M2410" s="346">
        <v>40</v>
      </c>
      <c r="N2410" s="176" t="s">
        <v>8397</v>
      </c>
      <c r="O2410" s="176" t="s">
        <v>8398</v>
      </c>
      <c r="P2410" s="176">
        <v>2830051301</v>
      </c>
      <c r="Q2410" s="231">
        <v>46116</v>
      </c>
      <c r="R2410" s="362">
        <v>1209400006</v>
      </c>
      <c r="S2410" s="362">
        <v>224408670</v>
      </c>
      <c r="T2410" s="231">
        <v>46116</v>
      </c>
      <c r="U2410" s="261">
        <v>16696.763999999999</v>
      </c>
      <c r="V2410" s="261">
        <v>16151.15</v>
      </c>
      <c r="W2410" s="362">
        <v>22</v>
      </c>
      <c r="X2410" s="362">
        <v>5</v>
      </c>
      <c r="Y2410" s="572" t="s">
        <v>8399</v>
      </c>
      <c r="Z2410" s="176" t="s">
        <v>258</v>
      </c>
      <c r="AA2410" s="176" t="s">
        <v>1258</v>
      </c>
      <c r="AB2410" s="176" t="s">
        <v>8400</v>
      </c>
      <c r="AC2410" s="365" t="s">
        <v>8396</v>
      </c>
      <c r="AD2410" s="105" t="s">
        <v>113</v>
      </c>
      <c r="AE2410" s="74">
        <v>46125</v>
      </c>
      <c r="AF2410" s="550">
        <v>46207.333333333336</v>
      </c>
      <c r="AG2410" s="550">
        <v>46117.625</v>
      </c>
      <c r="AH2410" s="550">
        <v>46117.625</v>
      </c>
      <c r="AI2410" s="104">
        <v>46119</v>
      </c>
      <c r="AJ2410" s="104">
        <v>46122</v>
      </c>
      <c r="AK2410" s="74">
        <v>46122</v>
      </c>
      <c r="AL2410" s="104">
        <v>46120</v>
      </c>
      <c r="AM2410" s="104">
        <v>46124</v>
      </c>
      <c r="AN2410" s="104">
        <v>46124</v>
      </c>
      <c r="AO2410" s="95" t="s">
        <v>121</v>
      </c>
      <c r="AP2410" s="95" t="s">
        <v>121</v>
      </c>
      <c r="AQ2410" s="95" t="s">
        <v>121</v>
      </c>
      <c r="AR2410" s="95" t="s">
        <v>121</v>
      </c>
      <c r="AS2410" s="95" t="s">
        <v>121</v>
      </c>
      <c r="AT2410" s="95" t="s">
        <v>121</v>
      </c>
      <c r="AU2410" s="82" t="s">
        <v>6241</v>
      </c>
      <c r="AV2410" s="297">
        <v>46116</v>
      </c>
      <c r="AW2410" s="176" t="e">
        <v>#N/A</v>
      </c>
      <c r="AX2410" s="176" t="e">
        <v>#N/A</v>
      </c>
      <c r="AY2410" s="176"/>
      <c r="AZ2410" s="369"/>
      <c r="BA2410" s="176"/>
      <c r="BB2410" s="176"/>
      <c r="BC2410" s="176"/>
      <c r="BD2410" s="176"/>
      <c r="BE2410" s="176"/>
      <c r="BF2410" s="176"/>
      <c r="BG2410" s="176"/>
      <c r="BH2410" s="176"/>
      <c r="BI2410" s="176"/>
      <c r="BJ2410" s="176"/>
      <c r="BK2410" s="176"/>
      <c r="BL2410" s="176"/>
      <c r="BM2410" s="176"/>
      <c r="BN2410" s="176"/>
      <c r="BO2410" s="176"/>
      <c r="BP2410" s="176"/>
      <c r="BQ2410" s="176"/>
      <c r="BR2410" s="176"/>
      <c r="BS2410" s="176"/>
      <c r="BT2410" s="105">
        <f>IF(COUNTIF($C$3:C2410, C2410)=1, 1, 0)</f>
        <v>1</v>
      </c>
      <c r="BU2410" s="444" t="s">
        <v>8401</v>
      </c>
      <c r="BV2410" s="399">
        <v>46125</v>
      </c>
      <c r="BW2410" s="176"/>
      <c r="BX2410" s="176"/>
      <c r="BY2410" s="176"/>
      <c r="BZ2410" s="87">
        <f t="shared" si="743"/>
        <v>14</v>
      </c>
      <c r="CA2410" s="176"/>
      <c r="CB2410" s="88">
        <f t="shared" si="744"/>
        <v>16</v>
      </c>
      <c r="CC2410" s="89"/>
      <c r="CE2410" s="87">
        <f t="shared" si="727"/>
        <v>4</v>
      </c>
      <c r="CF2410" s="564">
        <v>6298800</v>
      </c>
      <c r="CG2410" s="564">
        <v>3936750</v>
      </c>
      <c r="CH2410" s="564">
        <f>CF2410+CG2410</f>
        <v>10235550</v>
      </c>
      <c r="CI2410" s="564">
        <v>26245</v>
      </c>
      <c r="CJ2410" s="87">
        <f t="shared" si="728"/>
        <v>4</v>
      </c>
      <c r="CK2410" s="87">
        <f t="shared" si="729"/>
        <v>14</v>
      </c>
      <c r="CL2410" s="176" t="s">
        <v>6276</v>
      </c>
      <c r="CM2410" s="22" t="str">
        <f t="shared" si="736"/>
        <v>1C26TAA^27571</v>
      </c>
    </row>
    <row r="2411" spans="1:91" ht="14.45" customHeight="1" x14ac:dyDescent="0.25">
      <c r="A2411" s="75"/>
      <c r="B2411" s="73" t="s">
        <v>102</v>
      </c>
      <c r="C2411" s="365" t="s">
        <v>8396</v>
      </c>
      <c r="D2411" s="265">
        <v>145730918</v>
      </c>
      <c r="E2411" s="241"/>
      <c r="F2411" s="231">
        <v>46114</v>
      </c>
      <c r="G2411" s="265" t="s">
        <v>1178</v>
      </c>
      <c r="H2411" s="265" t="s">
        <v>2963</v>
      </c>
      <c r="I2411" s="265" t="s">
        <v>105</v>
      </c>
      <c r="J2411" s="265" t="s">
        <v>4461</v>
      </c>
      <c r="K2411" s="265" t="s">
        <v>242</v>
      </c>
      <c r="L2411" s="231">
        <v>46133</v>
      </c>
      <c r="M2411" s="265">
        <v>40</v>
      </c>
      <c r="N2411" s="85" t="s">
        <v>8402</v>
      </c>
      <c r="O2411" s="85" t="s">
        <v>8403</v>
      </c>
      <c r="P2411" s="85">
        <v>2830051230</v>
      </c>
      <c r="Q2411" s="231">
        <v>46115</v>
      </c>
      <c r="R2411" s="241">
        <v>1209399760</v>
      </c>
      <c r="S2411" s="241">
        <v>224411049</v>
      </c>
      <c r="T2411" s="231">
        <v>46115</v>
      </c>
      <c r="U2411" s="261">
        <v>15559.231</v>
      </c>
      <c r="V2411" s="261">
        <v>15050</v>
      </c>
      <c r="W2411" s="241">
        <v>19</v>
      </c>
      <c r="X2411" s="241">
        <v>5</v>
      </c>
      <c r="Y2411" s="573" t="s">
        <v>8404</v>
      </c>
      <c r="Z2411" s="85" t="s">
        <v>258</v>
      </c>
      <c r="AA2411" s="85" t="s">
        <v>1258</v>
      </c>
      <c r="AB2411" s="85" t="s">
        <v>8400</v>
      </c>
      <c r="AC2411" s="365" t="s">
        <v>8396</v>
      </c>
      <c r="AD2411" s="75" t="s">
        <v>113</v>
      </c>
      <c r="AE2411" s="74">
        <v>46125</v>
      </c>
      <c r="AF2411" s="550">
        <v>46207.333333333336</v>
      </c>
      <c r="AG2411" s="550">
        <v>46117.625</v>
      </c>
      <c r="AH2411" s="550">
        <v>46117.625</v>
      </c>
      <c r="AI2411" s="104">
        <v>46119</v>
      </c>
      <c r="AJ2411" s="104">
        <v>46122</v>
      </c>
      <c r="AK2411" s="74">
        <v>46122</v>
      </c>
      <c r="AL2411" s="74">
        <v>46120</v>
      </c>
      <c r="AM2411" s="104">
        <v>46124</v>
      </c>
      <c r="AN2411" s="104">
        <v>46124</v>
      </c>
      <c r="AO2411" s="95" t="s">
        <v>121</v>
      </c>
      <c r="AP2411" s="95" t="s">
        <v>121</v>
      </c>
      <c r="AQ2411" s="95" t="s">
        <v>121</v>
      </c>
      <c r="AR2411" s="95" t="s">
        <v>121</v>
      </c>
      <c r="AS2411" s="95" t="s">
        <v>121</v>
      </c>
      <c r="AT2411" s="95" t="s">
        <v>121</v>
      </c>
      <c r="AU2411" s="82" t="s">
        <v>6241</v>
      </c>
      <c r="AV2411" s="297">
        <v>46115</v>
      </c>
      <c r="AW2411" s="85" t="e">
        <v>#N/A</v>
      </c>
      <c r="AX2411" s="85" t="e">
        <v>#N/A</v>
      </c>
      <c r="AY2411" s="85"/>
      <c r="AZ2411" s="271"/>
      <c r="BA2411" s="85"/>
      <c r="BB2411" s="85"/>
      <c r="BC2411" s="85"/>
      <c r="BD2411" s="85"/>
      <c r="BE2411" s="85"/>
      <c r="BF2411" s="85"/>
      <c r="BG2411" s="85"/>
      <c r="BH2411" s="85"/>
      <c r="BI2411" s="85"/>
      <c r="BJ2411" s="85"/>
      <c r="BK2411" s="85"/>
      <c r="BL2411" s="85"/>
      <c r="BM2411" s="85"/>
      <c r="BN2411" s="85"/>
      <c r="BO2411" s="85"/>
      <c r="BP2411" s="85"/>
      <c r="BQ2411" s="85"/>
      <c r="BR2411" s="85"/>
      <c r="BS2411" s="85"/>
      <c r="BT2411" s="75">
        <f>IF(COUNTIF($C$3:C2411, C2411)=1, 1, 0)</f>
        <v>0</v>
      </c>
      <c r="BU2411" s="444" t="s">
        <v>8401</v>
      </c>
      <c r="BV2411" s="399">
        <v>46125</v>
      </c>
      <c r="BW2411" s="85"/>
      <c r="BX2411" s="85"/>
      <c r="BY2411" s="85"/>
      <c r="BZ2411" s="87">
        <f t="shared" si="743"/>
        <v>14</v>
      </c>
      <c r="CA2411" s="85"/>
      <c r="CB2411" s="88">
        <f t="shared" si="744"/>
        <v>16</v>
      </c>
      <c r="CC2411" s="89"/>
      <c r="CE2411" s="87">
        <f t="shared" si="727"/>
        <v>4</v>
      </c>
      <c r="CF2411" s="564">
        <v>6298800</v>
      </c>
      <c r="CG2411" s="564">
        <v>3936750</v>
      </c>
      <c r="CH2411" s="564">
        <f>CF2411+CG2411</f>
        <v>10235550</v>
      </c>
      <c r="CI2411" s="564">
        <v>26245</v>
      </c>
      <c r="CJ2411" s="87">
        <f t="shared" si="728"/>
        <v>4</v>
      </c>
      <c r="CK2411" s="87">
        <f t="shared" si="729"/>
        <v>14</v>
      </c>
      <c r="CL2411" s="176" t="s">
        <v>6276</v>
      </c>
      <c r="CM2411" s="22" t="str">
        <f t="shared" si="736"/>
        <v>1C26TAA^27571</v>
      </c>
    </row>
    <row r="2412" spans="1:91" ht="14.45" customHeight="1" x14ac:dyDescent="0.25">
      <c r="A2412" s="75"/>
      <c r="B2412" s="73" t="s">
        <v>102</v>
      </c>
      <c r="C2412" s="365" t="s">
        <v>8396</v>
      </c>
      <c r="D2412" s="265">
        <v>145745290</v>
      </c>
      <c r="E2412" s="241"/>
      <c r="F2412" s="231">
        <v>46114</v>
      </c>
      <c r="G2412" s="265" t="s">
        <v>1194</v>
      </c>
      <c r="H2412" s="265" t="s">
        <v>2963</v>
      </c>
      <c r="I2412" s="265" t="s">
        <v>105</v>
      </c>
      <c r="J2412" s="265" t="s">
        <v>1161</v>
      </c>
      <c r="K2412" s="265" t="s">
        <v>242</v>
      </c>
      <c r="L2412" s="231">
        <v>46132</v>
      </c>
      <c r="M2412" s="265">
        <v>40</v>
      </c>
      <c r="N2412" s="85" t="s">
        <v>8405</v>
      </c>
      <c r="O2412" s="85" t="s">
        <v>8406</v>
      </c>
      <c r="P2412" s="85">
        <v>2830051226</v>
      </c>
      <c r="Q2412" s="231">
        <v>46115</v>
      </c>
      <c r="R2412" s="241">
        <v>1209399748</v>
      </c>
      <c r="S2412" s="241">
        <v>224408781</v>
      </c>
      <c r="T2412" s="231">
        <v>46115</v>
      </c>
      <c r="U2412" s="261">
        <v>15597.743</v>
      </c>
      <c r="V2412" s="261">
        <v>15064.565000000001</v>
      </c>
      <c r="W2412" s="241">
        <v>19</v>
      </c>
      <c r="X2412" s="241">
        <v>6</v>
      </c>
      <c r="Y2412" s="573" t="s">
        <v>8407</v>
      </c>
      <c r="Z2412" s="85" t="s">
        <v>258</v>
      </c>
      <c r="AA2412" s="85" t="s">
        <v>1258</v>
      </c>
      <c r="AB2412" s="85" t="s">
        <v>8400</v>
      </c>
      <c r="AC2412" s="365" t="s">
        <v>8396</v>
      </c>
      <c r="AD2412" s="75" t="s">
        <v>113</v>
      </c>
      <c r="AE2412" s="74">
        <v>46125</v>
      </c>
      <c r="AF2412" s="550">
        <v>46207.333333333336</v>
      </c>
      <c r="AG2412" s="550">
        <v>46117.625</v>
      </c>
      <c r="AH2412" s="550">
        <v>46117.625</v>
      </c>
      <c r="AI2412" s="104">
        <v>46119</v>
      </c>
      <c r="AJ2412" s="104">
        <v>46122</v>
      </c>
      <c r="AK2412" s="74">
        <v>46122</v>
      </c>
      <c r="AL2412" s="74">
        <v>46120</v>
      </c>
      <c r="AM2412" s="104">
        <v>46124</v>
      </c>
      <c r="AN2412" s="104">
        <v>46124</v>
      </c>
      <c r="AO2412" s="95" t="s">
        <v>121</v>
      </c>
      <c r="AP2412" s="95" t="s">
        <v>121</v>
      </c>
      <c r="AQ2412" s="95" t="s">
        <v>121</v>
      </c>
      <c r="AR2412" s="95" t="s">
        <v>121</v>
      </c>
      <c r="AS2412" s="95" t="s">
        <v>121</v>
      </c>
      <c r="AT2412" s="95" t="s">
        <v>121</v>
      </c>
      <c r="AU2412" s="82" t="s">
        <v>6241</v>
      </c>
      <c r="AV2412" s="297">
        <v>46115</v>
      </c>
      <c r="AW2412" s="85" t="e">
        <v>#N/A</v>
      </c>
      <c r="AX2412" s="85" t="e">
        <v>#N/A</v>
      </c>
      <c r="AY2412" s="85"/>
      <c r="AZ2412" s="271"/>
      <c r="BA2412" s="85"/>
      <c r="BB2412" s="85"/>
      <c r="BC2412" s="85"/>
      <c r="BD2412" s="85"/>
      <c r="BE2412" s="85"/>
      <c r="BF2412" s="85"/>
      <c r="BG2412" s="85"/>
      <c r="BH2412" s="85"/>
      <c r="BI2412" s="85"/>
      <c r="BJ2412" s="85"/>
      <c r="BK2412" s="85"/>
      <c r="BL2412" s="85"/>
      <c r="BM2412" s="85"/>
      <c r="BN2412" s="85"/>
      <c r="BO2412" s="85"/>
      <c r="BP2412" s="85"/>
      <c r="BQ2412" s="85"/>
      <c r="BR2412" s="85"/>
      <c r="BS2412" s="85"/>
      <c r="BT2412" s="75">
        <f>IF(COUNTIF($C$3:C2412, C2412)=1, 1, 0)</f>
        <v>0</v>
      </c>
      <c r="BU2412" s="444" t="s">
        <v>8401</v>
      </c>
      <c r="BV2412" s="399">
        <v>46125</v>
      </c>
      <c r="BW2412" s="85"/>
      <c r="BX2412" s="85"/>
      <c r="BY2412" s="85"/>
      <c r="BZ2412" s="87">
        <f t="shared" si="743"/>
        <v>14</v>
      </c>
      <c r="CA2412" s="85"/>
      <c r="CB2412" s="88">
        <f t="shared" si="744"/>
        <v>16</v>
      </c>
      <c r="CC2412" s="89"/>
      <c r="CE2412" s="87">
        <f t="shared" si="727"/>
        <v>4</v>
      </c>
      <c r="CF2412" s="564">
        <v>6298800</v>
      </c>
      <c r="CG2412" s="564">
        <v>3936750</v>
      </c>
      <c r="CH2412" s="564">
        <f>CF2412+CG2412</f>
        <v>10235550</v>
      </c>
      <c r="CI2412" s="564">
        <v>26245</v>
      </c>
      <c r="CJ2412" s="87">
        <f t="shared" si="728"/>
        <v>4</v>
      </c>
      <c r="CK2412" s="87">
        <f t="shared" si="729"/>
        <v>14</v>
      </c>
      <c r="CL2412" s="176" t="s">
        <v>6276</v>
      </c>
      <c r="CM2412" s="22" t="str">
        <f t="shared" si="736"/>
        <v>1C26TAA^27571</v>
      </c>
    </row>
    <row r="2413" spans="1:91" ht="14.45" customHeight="1" x14ac:dyDescent="0.25">
      <c r="A2413" s="183"/>
      <c r="B2413" s="73" t="s">
        <v>102</v>
      </c>
      <c r="C2413" s="365" t="s">
        <v>8396</v>
      </c>
      <c r="D2413" s="265">
        <v>145745985</v>
      </c>
      <c r="E2413" s="241"/>
      <c r="F2413" s="231">
        <v>46114</v>
      </c>
      <c r="G2413" s="265" t="s">
        <v>1186</v>
      </c>
      <c r="H2413" s="265" t="s">
        <v>2963</v>
      </c>
      <c r="I2413" s="265" t="s">
        <v>105</v>
      </c>
      <c r="J2413" s="265" t="s">
        <v>1161</v>
      </c>
      <c r="K2413" s="265" t="s">
        <v>242</v>
      </c>
      <c r="L2413" s="231">
        <v>46133</v>
      </c>
      <c r="M2413" s="265">
        <v>40</v>
      </c>
      <c r="N2413" s="85" t="s">
        <v>8408</v>
      </c>
      <c r="O2413" s="85" t="s">
        <v>8409</v>
      </c>
      <c r="P2413" s="85">
        <v>2830051302</v>
      </c>
      <c r="Q2413" s="231">
        <v>46117</v>
      </c>
      <c r="R2413" s="241">
        <v>1209400050</v>
      </c>
      <c r="S2413" s="241">
        <v>224408665</v>
      </c>
      <c r="T2413" s="231">
        <v>46117</v>
      </c>
      <c r="U2413" s="261">
        <v>18937.337</v>
      </c>
      <c r="V2413" s="261">
        <v>18207.536</v>
      </c>
      <c r="W2413" s="241">
        <v>18</v>
      </c>
      <c r="X2413" s="241">
        <v>30</v>
      </c>
      <c r="Y2413" s="573" t="s">
        <v>8410</v>
      </c>
      <c r="Z2413" s="85" t="s">
        <v>258</v>
      </c>
      <c r="AA2413" s="85" t="s">
        <v>1258</v>
      </c>
      <c r="AB2413" s="85" t="s">
        <v>8400</v>
      </c>
      <c r="AC2413" s="365" t="s">
        <v>8396</v>
      </c>
      <c r="AD2413" s="75" t="s">
        <v>113</v>
      </c>
      <c r="AE2413" s="74">
        <v>46125</v>
      </c>
      <c r="AF2413" s="550">
        <v>46207.333333333336</v>
      </c>
      <c r="AG2413" s="550">
        <v>46117.625</v>
      </c>
      <c r="AH2413" s="550">
        <v>46117.625</v>
      </c>
      <c r="AI2413" s="104">
        <v>46119</v>
      </c>
      <c r="AJ2413" s="104">
        <v>46122</v>
      </c>
      <c r="AK2413" s="74">
        <v>46122</v>
      </c>
      <c r="AL2413" s="74">
        <v>46120</v>
      </c>
      <c r="AM2413" s="104">
        <v>46124</v>
      </c>
      <c r="AN2413" s="104">
        <v>46124</v>
      </c>
      <c r="AO2413" s="95" t="s">
        <v>121</v>
      </c>
      <c r="AP2413" s="95" t="s">
        <v>121</v>
      </c>
      <c r="AQ2413" s="95" t="s">
        <v>121</v>
      </c>
      <c r="AR2413" s="95" t="s">
        <v>121</v>
      </c>
      <c r="AS2413" s="95" t="s">
        <v>121</v>
      </c>
      <c r="AT2413" s="95" t="s">
        <v>121</v>
      </c>
      <c r="AU2413" s="82" t="s">
        <v>6241</v>
      </c>
      <c r="AV2413" s="297">
        <v>46117</v>
      </c>
      <c r="AW2413" s="85" t="e">
        <v>#N/A</v>
      </c>
      <c r="AX2413" s="85" t="e">
        <v>#N/A</v>
      </c>
      <c r="AY2413" s="85"/>
      <c r="AZ2413" s="271"/>
      <c r="BA2413" s="85"/>
      <c r="BB2413" s="85"/>
      <c r="BC2413" s="85"/>
      <c r="BD2413" s="85"/>
      <c r="BE2413" s="85"/>
      <c r="BF2413" s="85"/>
      <c r="BG2413" s="85"/>
      <c r="BH2413" s="85"/>
      <c r="BI2413" s="85"/>
      <c r="BJ2413" s="85"/>
      <c r="BK2413" s="85"/>
      <c r="BL2413" s="85"/>
      <c r="BM2413" s="85"/>
      <c r="BN2413" s="85"/>
      <c r="BO2413" s="85"/>
      <c r="BP2413" s="85"/>
      <c r="BQ2413" s="85"/>
      <c r="BR2413" s="85"/>
      <c r="BS2413" s="85"/>
      <c r="BT2413" s="75">
        <f>IF(COUNTIF($C$3:C2413, C2413)=1, 1, 0)</f>
        <v>0</v>
      </c>
      <c r="BU2413" s="444" t="s">
        <v>8401</v>
      </c>
      <c r="BV2413" s="399">
        <v>46125</v>
      </c>
      <c r="BW2413" s="85"/>
      <c r="BX2413" s="85"/>
      <c r="BY2413" s="85"/>
      <c r="BZ2413" s="87">
        <f t="shared" si="743"/>
        <v>14</v>
      </c>
      <c r="CA2413" s="85"/>
      <c r="CB2413" s="88">
        <f t="shared" si="744"/>
        <v>16</v>
      </c>
      <c r="CC2413" s="89"/>
      <c r="CE2413" s="87">
        <f t="shared" si="727"/>
        <v>4</v>
      </c>
      <c r="CF2413" s="564">
        <v>6298800</v>
      </c>
      <c r="CG2413" s="564">
        <v>3936750</v>
      </c>
      <c r="CH2413" s="564">
        <f>CF2413+CG2413</f>
        <v>10235550</v>
      </c>
      <c r="CI2413" s="564">
        <v>26245</v>
      </c>
      <c r="CJ2413" s="87">
        <f t="shared" si="728"/>
        <v>4</v>
      </c>
      <c r="CK2413" s="87">
        <f t="shared" si="729"/>
        <v>14</v>
      </c>
      <c r="CL2413" s="176" t="s">
        <v>6276</v>
      </c>
      <c r="CM2413" s="22" t="str">
        <f t="shared" si="736"/>
        <v>1C26TAA^27571</v>
      </c>
    </row>
    <row r="2414" spans="1:91" ht="14.45" customHeight="1" x14ac:dyDescent="0.25">
      <c r="A2414" s="183"/>
      <c r="B2414" s="70" t="s">
        <v>102</v>
      </c>
      <c r="C2414" s="301" t="s">
        <v>8411</v>
      </c>
      <c r="D2414" s="265">
        <v>145763066</v>
      </c>
      <c r="E2414" s="241"/>
      <c r="F2414" s="231">
        <v>46114</v>
      </c>
      <c r="G2414" s="265" t="s">
        <v>1188</v>
      </c>
      <c r="H2414" s="265" t="s">
        <v>2963</v>
      </c>
      <c r="I2414" s="265" t="s">
        <v>105</v>
      </c>
      <c r="J2414" s="265" t="s">
        <v>1161</v>
      </c>
      <c r="K2414" s="265" t="s">
        <v>242</v>
      </c>
      <c r="L2414" s="231">
        <v>46132</v>
      </c>
      <c r="M2414" s="265">
        <v>40</v>
      </c>
      <c r="N2414" s="85" t="s">
        <v>8412</v>
      </c>
      <c r="O2414" s="85" t="s">
        <v>8413</v>
      </c>
      <c r="P2414" s="85">
        <v>2830051178</v>
      </c>
      <c r="Q2414" s="231">
        <v>46115</v>
      </c>
      <c r="R2414" s="241">
        <v>1209399538</v>
      </c>
      <c r="S2414" s="241">
        <v>224408745</v>
      </c>
      <c r="T2414" s="231">
        <v>46115</v>
      </c>
      <c r="U2414" s="261">
        <v>17865.506000000001</v>
      </c>
      <c r="V2414" s="261">
        <v>17280.268</v>
      </c>
      <c r="W2414" s="241">
        <v>21</v>
      </c>
      <c r="X2414" s="241">
        <v>6</v>
      </c>
      <c r="Y2414" s="574" t="s">
        <v>8414</v>
      </c>
      <c r="Z2414" s="85" t="s">
        <v>258</v>
      </c>
      <c r="AA2414" s="85" t="s">
        <v>1232</v>
      </c>
      <c r="AB2414" s="85" t="s">
        <v>8415</v>
      </c>
      <c r="AC2414" s="301" t="s">
        <v>8411</v>
      </c>
      <c r="AD2414" s="75" t="s">
        <v>113</v>
      </c>
      <c r="AE2414" s="231">
        <v>46124</v>
      </c>
      <c r="AF2414" s="375">
        <v>46120.458333333336</v>
      </c>
      <c r="AG2414" s="375">
        <v>46119.458333333336</v>
      </c>
      <c r="AH2414" s="375">
        <v>46119.458333333336</v>
      </c>
      <c r="AI2414" s="74">
        <v>46119</v>
      </c>
      <c r="AJ2414" s="74">
        <v>46123</v>
      </c>
      <c r="AK2414" s="74">
        <v>46123</v>
      </c>
      <c r="AL2414" s="74">
        <v>46120</v>
      </c>
      <c r="AM2414" s="74">
        <v>46125</v>
      </c>
      <c r="AN2414" s="74">
        <v>46125</v>
      </c>
      <c r="AO2414" s="81">
        <f t="shared" si="745"/>
        <v>46118.458333333336</v>
      </c>
      <c r="AP2414" s="81">
        <f t="shared" si="746"/>
        <v>46119.458333333336</v>
      </c>
      <c r="AQ2414" s="81">
        <f t="shared" si="747"/>
        <v>46119.458333333336</v>
      </c>
      <c r="AR2414" s="81">
        <f t="shared" si="748"/>
        <v>46124</v>
      </c>
      <c r="AS2414" s="81">
        <f t="shared" si="749"/>
        <v>46126</v>
      </c>
      <c r="AT2414" s="81">
        <f t="shared" si="750"/>
        <v>46124</v>
      </c>
      <c r="AU2414" s="82" t="s">
        <v>6241</v>
      </c>
      <c r="AV2414" s="297">
        <v>46115</v>
      </c>
      <c r="AW2414" s="85" t="e">
        <v>#N/A</v>
      </c>
      <c r="AX2414" s="85" t="e">
        <v>#N/A</v>
      </c>
      <c r="AY2414" s="85"/>
      <c r="AZ2414" s="271"/>
      <c r="BA2414" s="85"/>
      <c r="BB2414" s="85"/>
      <c r="BC2414" s="85"/>
      <c r="BD2414" s="85"/>
      <c r="BE2414" s="85"/>
      <c r="BF2414" s="85"/>
      <c r="BG2414" s="85"/>
      <c r="BH2414" s="85"/>
      <c r="BI2414" s="85"/>
      <c r="BJ2414" s="85"/>
      <c r="BK2414" s="85"/>
      <c r="BL2414" s="85"/>
      <c r="BM2414" s="85"/>
      <c r="BN2414" s="85"/>
      <c r="BO2414" s="85"/>
      <c r="BP2414" s="85"/>
      <c r="BQ2414" s="85"/>
      <c r="BR2414" s="85"/>
      <c r="BS2414" s="85"/>
      <c r="BT2414" s="75">
        <f>IF(COUNTIF($C$3:C2414, C2414)=1, 1, 0)</f>
        <v>1</v>
      </c>
      <c r="BU2414">
        <v>27499</v>
      </c>
      <c r="BV2414" s="340">
        <v>46125</v>
      </c>
      <c r="BW2414" s="85"/>
      <c r="BX2414" s="85"/>
      <c r="BY2414" s="85"/>
      <c r="BZ2414" s="87">
        <f t="shared" si="743"/>
        <v>14</v>
      </c>
      <c r="CA2414" s="85"/>
      <c r="CB2414" s="88">
        <f t="shared" si="744"/>
        <v>16</v>
      </c>
      <c r="CC2414" s="89"/>
      <c r="CE2414" s="87">
        <f t="shared" si="727"/>
        <v>4</v>
      </c>
      <c r="CF2414" s="432">
        <v>6298800</v>
      </c>
      <c r="CG2414" s="173">
        <v>3936750</v>
      </c>
      <c r="CH2414" s="173">
        <v>10235550</v>
      </c>
      <c r="CI2414" s="397">
        <v>26245</v>
      </c>
      <c r="CJ2414" s="87">
        <f t="shared" si="728"/>
        <v>4</v>
      </c>
      <c r="CK2414" s="87">
        <f t="shared" si="729"/>
        <v>14</v>
      </c>
      <c r="CL2414" s="85" t="s">
        <v>6276</v>
      </c>
      <c r="CM2414" s="22" t="str">
        <f t="shared" si="736"/>
        <v>1C26TAA^27499</v>
      </c>
    </row>
    <row r="2415" spans="1:91" ht="14.45" customHeight="1" x14ac:dyDescent="0.25">
      <c r="A2415" s="183"/>
      <c r="B2415" s="70" t="s">
        <v>102</v>
      </c>
      <c r="C2415" s="301" t="s">
        <v>8411</v>
      </c>
      <c r="D2415" s="265">
        <v>145763078</v>
      </c>
      <c r="E2415" s="241"/>
      <c r="F2415" s="231">
        <v>46114</v>
      </c>
      <c r="G2415" s="265" t="s">
        <v>1188</v>
      </c>
      <c r="H2415" s="265" t="s">
        <v>2963</v>
      </c>
      <c r="I2415" s="265" t="s">
        <v>105</v>
      </c>
      <c r="J2415" s="265" t="s">
        <v>1161</v>
      </c>
      <c r="K2415" s="265" t="s">
        <v>242</v>
      </c>
      <c r="L2415" s="231">
        <v>46132</v>
      </c>
      <c r="M2415" s="265">
        <v>40</v>
      </c>
      <c r="N2415" s="85" t="s">
        <v>8416</v>
      </c>
      <c r="O2415" s="85" t="s">
        <v>8417</v>
      </c>
      <c r="P2415" s="85">
        <v>2830051186</v>
      </c>
      <c r="Q2415" s="231">
        <v>46115</v>
      </c>
      <c r="R2415" s="241">
        <v>1209399589</v>
      </c>
      <c r="S2415" s="241">
        <v>224408972</v>
      </c>
      <c r="T2415" s="231">
        <v>46115</v>
      </c>
      <c r="U2415" s="261">
        <v>16107.523999999999</v>
      </c>
      <c r="V2415" s="261">
        <v>15580.745000000001</v>
      </c>
      <c r="W2415" s="241">
        <v>20</v>
      </c>
      <c r="X2415" s="241">
        <v>5</v>
      </c>
      <c r="Y2415" s="574" t="s">
        <v>8418</v>
      </c>
      <c r="Z2415" s="85" t="s">
        <v>258</v>
      </c>
      <c r="AA2415" s="85" t="s">
        <v>1232</v>
      </c>
      <c r="AB2415" s="85" t="s">
        <v>8415</v>
      </c>
      <c r="AC2415" s="301" t="s">
        <v>8411</v>
      </c>
      <c r="AD2415" s="75" t="s">
        <v>113</v>
      </c>
      <c r="AE2415" s="231">
        <v>46124</v>
      </c>
      <c r="AF2415" s="375">
        <v>46120.458333333336</v>
      </c>
      <c r="AG2415" s="375">
        <v>46119.458333333336</v>
      </c>
      <c r="AH2415" s="375">
        <v>46119.458333333336</v>
      </c>
      <c r="AI2415" s="74">
        <v>46119</v>
      </c>
      <c r="AJ2415" s="74">
        <v>46123</v>
      </c>
      <c r="AK2415" s="74">
        <v>46123</v>
      </c>
      <c r="AL2415" s="74">
        <v>46120</v>
      </c>
      <c r="AM2415" s="74">
        <v>46125</v>
      </c>
      <c r="AN2415" s="74">
        <v>46125</v>
      </c>
      <c r="AO2415" s="81">
        <f t="shared" si="745"/>
        <v>46118.458333333336</v>
      </c>
      <c r="AP2415" s="81">
        <f t="shared" si="746"/>
        <v>46119.458333333336</v>
      </c>
      <c r="AQ2415" s="81">
        <f t="shared" si="747"/>
        <v>46119.458333333336</v>
      </c>
      <c r="AR2415" s="81">
        <f t="shared" si="748"/>
        <v>46124</v>
      </c>
      <c r="AS2415" s="81">
        <f t="shared" si="749"/>
        <v>46126</v>
      </c>
      <c r="AT2415" s="81">
        <f t="shared" si="750"/>
        <v>46124</v>
      </c>
      <c r="AU2415" s="82" t="s">
        <v>6241</v>
      </c>
      <c r="AV2415" s="297">
        <v>46115</v>
      </c>
      <c r="AW2415" s="85" t="e">
        <v>#N/A</v>
      </c>
      <c r="AX2415" s="85" t="e">
        <v>#N/A</v>
      </c>
      <c r="AY2415" s="85"/>
      <c r="AZ2415" s="271"/>
      <c r="BA2415" s="85"/>
      <c r="BB2415" s="85"/>
      <c r="BC2415" s="85"/>
      <c r="BD2415" s="85"/>
      <c r="BE2415" s="85"/>
      <c r="BF2415" s="85"/>
      <c r="BG2415" s="85"/>
      <c r="BH2415" s="85"/>
      <c r="BI2415" s="85"/>
      <c r="BJ2415" s="85"/>
      <c r="BK2415" s="85"/>
      <c r="BL2415" s="85"/>
      <c r="BM2415" s="85"/>
      <c r="BN2415" s="85"/>
      <c r="BO2415" s="85"/>
      <c r="BP2415" s="85"/>
      <c r="BQ2415" s="85"/>
      <c r="BR2415" s="85"/>
      <c r="BS2415" s="85"/>
      <c r="BT2415" s="75">
        <f>IF(COUNTIF($C$3:C2415, C2415)=1, 1, 0)</f>
        <v>0</v>
      </c>
      <c r="BU2415">
        <v>27499</v>
      </c>
      <c r="BV2415" s="340">
        <v>46125</v>
      </c>
      <c r="BW2415" s="85"/>
      <c r="BX2415" s="85"/>
      <c r="BY2415" s="85"/>
      <c r="BZ2415" s="87">
        <f t="shared" si="743"/>
        <v>14</v>
      </c>
      <c r="CA2415" s="85"/>
      <c r="CB2415" s="88">
        <f t="shared" si="744"/>
        <v>16</v>
      </c>
      <c r="CC2415" s="89"/>
      <c r="CE2415" s="87">
        <f t="shared" si="727"/>
        <v>4</v>
      </c>
      <c r="CF2415" s="432">
        <v>6298800</v>
      </c>
      <c r="CG2415" s="173">
        <v>3936750</v>
      </c>
      <c r="CH2415" s="173">
        <v>10235550</v>
      </c>
      <c r="CI2415" s="397">
        <v>26245</v>
      </c>
      <c r="CJ2415" s="87">
        <f t="shared" si="728"/>
        <v>4</v>
      </c>
      <c r="CK2415" s="87">
        <f t="shared" si="729"/>
        <v>14</v>
      </c>
      <c r="CL2415" s="85" t="s">
        <v>6276</v>
      </c>
      <c r="CM2415" s="22" t="str">
        <f t="shared" si="736"/>
        <v>1C26TAA^27499</v>
      </c>
    </row>
    <row r="2416" spans="1:91" ht="14.45" customHeight="1" x14ac:dyDescent="0.25">
      <c r="A2416" s="183"/>
      <c r="B2416" s="70" t="s">
        <v>102</v>
      </c>
      <c r="C2416" s="301" t="s">
        <v>8411</v>
      </c>
      <c r="D2416" s="265">
        <v>145763163</v>
      </c>
      <c r="E2416" s="241"/>
      <c r="F2416" s="231">
        <v>46114</v>
      </c>
      <c r="G2416" s="265" t="s">
        <v>1188</v>
      </c>
      <c r="H2416" s="265" t="s">
        <v>2963</v>
      </c>
      <c r="I2416" s="265" t="s">
        <v>105</v>
      </c>
      <c r="J2416" s="265" t="s">
        <v>1161</v>
      </c>
      <c r="K2416" s="265" t="s">
        <v>242</v>
      </c>
      <c r="L2416" s="231">
        <v>46132</v>
      </c>
      <c r="M2416" s="265">
        <v>40</v>
      </c>
      <c r="N2416" s="85" t="s">
        <v>8419</v>
      </c>
      <c r="O2416" s="85" t="s">
        <v>8420</v>
      </c>
      <c r="P2416" s="85">
        <v>2830051231</v>
      </c>
      <c r="Q2416" s="231">
        <v>46115</v>
      </c>
      <c r="R2416" s="241">
        <v>1209399765</v>
      </c>
      <c r="S2416" s="241">
        <v>224408764</v>
      </c>
      <c r="T2416" s="231">
        <v>46115</v>
      </c>
      <c r="U2416" s="261">
        <v>14535.174000000001</v>
      </c>
      <c r="V2416" s="261">
        <v>14120.62</v>
      </c>
      <c r="W2416" s="241">
        <v>21</v>
      </c>
      <c r="X2416" s="241">
        <v>6</v>
      </c>
      <c r="Y2416" s="574" t="s">
        <v>8421</v>
      </c>
      <c r="Z2416" s="85" t="s">
        <v>258</v>
      </c>
      <c r="AA2416" s="85" t="s">
        <v>1232</v>
      </c>
      <c r="AB2416" s="85" t="s">
        <v>8415</v>
      </c>
      <c r="AC2416" s="301" t="s">
        <v>8411</v>
      </c>
      <c r="AD2416" s="75" t="s">
        <v>113</v>
      </c>
      <c r="AE2416" s="231">
        <v>46124</v>
      </c>
      <c r="AF2416" s="375">
        <v>46120.458333333336</v>
      </c>
      <c r="AG2416" s="375">
        <v>46119.458333333336</v>
      </c>
      <c r="AH2416" s="375">
        <v>46119.458333333336</v>
      </c>
      <c r="AI2416" s="74">
        <v>46119</v>
      </c>
      <c r="AJ2416" s="74">
        <v>46123</v>
      </c>
      <c r="AK2416" s="74">
        <v>46123</v>
      </c>
      <c r="AL2416" s="74">
        <v>46120</v>
      </c>
      <c r="AM2416" s="74">
        <v>46125</v>
      </c>
      <c r="AN2416" s="74">
        <v>46125</v>
      </c>
      <c r="AO2416" s="81">
        <f t="shared" si="745"/>
        <v>46118.458333333336</v>
      </c>
      <c r="AP2416" s="81">
        <f t="shared" si="746"/>
        <v>46119.458333333336</v>
      </c>
      <c r="AQ2416" s="81">
        <f t="shared" si="747"/>
        <v>46119.458333333336</v>
      </c>
      <c r="AR2416" s="81">
        <f t="shared" si="748"/>
        <v>46124</v>
      </c>
      <c r="AS2416" s="81">
        <f t="shared" si="749"/>
        <v>46126</v>
      </c>
      <c r="AT2416" s="81">
        <f t="shared" si="750"/>
        <v>46124</v>
      </c>
      <c r="AU2416" s="82" t="s">
        <v>6241</v>
      </c>
      <c r="AV2416" s="297">
        <v>46115</v>
      </c>
      <c r="AW2416" s="85" t="e">
        <v>#N/A</v>
      </c>
      <c r="AX2416" s="85" t="e">
        <v>#N/A</v>
      </c>
      <c r="AY2416" s="85"/>
      <c r="AZ2416" s="271"/>
      <c r="BA2416" s="85"/>
      <c r="BB2416" s="85"/>
      <c r="BC2416" s="85"/>
      <c r="BD2416" s="85"/>
      <c r="BE2416" s="85"/>
      <c r="BF2416" s="85"/>
      <c r="BG2416" s="85"/>
      <c r="BH2416" s="85"/>
      <c r="BI2416" s="85"/>
      <c r="BJ2416" s="85"/>
      <c r="BK2416" s="85"/>
      <c r="BL2416" s="85"/>
      <c r="BM2416" s="85"/>
      <c r="BN2416" s="85"/>
      <c r="BO2416" s="85"/>
      <c r="BP2416" s="85"/>
      <c r="BQ2416" s="85"/>
      <c r="BR2416" s="85"/>
      <c r="BS2416" s="85"/>
      <c r="BT2416" s="75">
        <f>IF(COUNTIF($C$3:C2416, C2416)=1, 1, 0)</f>
        <v>0</v>
      </c>
      <c r="BU2416">
        <v>27499</v>
      </c>
      <c r="BV2416" s="340">
        <v>46125</v>
      </c>
      <c r="BW2416" s="85"/>
      <c r="BX2416" s="85"/>
      <c r="BY2416" s="85"/>
      <c r="BZ2416" s="87">
        <f t="shared" si="743"/>
        <v>14</v>
      </c>
      <c r="CA2416" s="85"/>
      <c r="CB2416" s="88">
        <f t="shared" si="744"/>
        <v>16</v>
      </c>
      <c r="CC2416" s="89"/>
      <c r="CE2416" s="87">
        <f t="shared" si="727"/>
        <v>4</v>
      </c>
      <c r="CF2416" s="432">
        <v>6298800</v>
      </c>
      <c r="CG2416" s="173">
        <v>3936750</v>
      </c>
      <c r="CH2416" s="173">
        <v>10235550</v>
      </c>
      <c r="CI2416" s="397">
        <v>26245</v>
      </c>
      <c r="CJ2416" s="87">
        <f t="shared" si="728"/>
        <v>4</v>
      </c>
      <c r="CK2416" s="87">
        <f t="shared" si="729"/>
        <v>14</v>
      </c>
      <c r="CL2416" s="85" t="s">
        <v>6276</v>
      </c>
      <c r="CM2416" s="22" t="str">
        <f t="shared" si="736"/>
        <v>1C26TAA^27499</v>
      </c>
    </row>
    <row r="2417" spans="1:91" s="579" customFormat="1" ht="14.45" customHeight="1" x14ac:dyDescent="0.25">
      <c r="A2417" s="575"/>
      <c r="B2417" s="265" t="s">
        <v>102</v>
      </c>
      <c r="C2417" s="303" t="s">
        <v>8422</v>
      </c>
      <c r="D2417" s="576">
        <v>145716822</v>
      </c>
      <c r="E2417" s="577">
        <v>5320007984</v>
      </c>
      <c r="F2417" s="578">
        <v>46105</v>
      </c>
      <c r="G2417" s="576" t="s">
        <v>299</v>
      </c>
      <c r="H2417" s="576" t="s">
        <v>1657</v>
      </c>
      <c r="I2417" s="576" t="s">
        <v>105</v>
      </c>
      <c r="J2417" s="576" t="s">
        <v>322</v>
      </c>
      <c r="K2417" s="576" t="s">
        <v>242</v>
      </c>
      <c r="L2417" s="578">
        <v>46122</v>
      </c>
      <c r="M2417" s="576">
        <v>40</v>
      </c>
      <c r="N2417" s="75" t="s">
        <v>8423</v>
      </c>
      <c r="O2417" s="75" t="s">
        <v>8424</v>
      </c>
      <c r="P2417" s="579">
        <v>2830050891</v>
      </c>
      <c r="Q2417" s="578">
        <v>46109</v>
      </c>
      <c r="R2417" s="577">
        <v>1209397782</v>
      </c>
      <c r="S2417" s="577">
        <v>224382942</v>
      </c>
      <c r="T2417" s="578">
        <v>46109</v>
      </c>
      <c r="U2417" s="580">
        <v>4439.1899999999996</v>
      </c>
      <c r="V2417" s="580">
        <v>4275.6450000000004</v>
      </c>
      <c r="W2417" s="577">
        <v>6</v>
      </c>
      <c r="X2417" s="577">
        <v>0</v>
      </c>
      <c r="Y2417" s="303">
        <v>7267851000</v>
      </c>
      <c r="Z2417" s="265" t="s">
        <v>354</v>
      </c>
      <c r="AA2417" s="85" t="s">
        <v>595</v>
      </c>
      <c r="AB2417" s="265" t="s">
        <v>7882</v>
      </c>
      <c r="AC2417" s="303" t="s">
        <v>8422</v>
      </c>
      <c r="AD2417" s="575" t="s">
        <v>113</v>
      </c>
      <c r="AE2417" s="115">
        <v>46113</v>
      </c>
      <c r="AF2417" s="375">
        <v>46112.416666666664</v>
      </c>
      <c r="AG2417" s="375">
        <v>46111.375</v>
      </c>
      <c r="AH2417" s="375">
        <v>46111.375</v>
      </c>
      <c r="AI2417" s="74">
        <v>46113</v>
      </c>
      <c r="AJ2417" s="74"/>
      <c r="AK2417" s="115">
        <v>46113</v>
      </c>
      <c r="AL2417" s="115">
        <v>46115</v>
      </c>
      <c r="AM2417" s="577"/>
      <c r="AN2417" s="115">
        <v>46115</v>
      </c>
      <c r="AO2417" s="581" t="s">
        <v>121</v>
      </c>
      <c r="AP2417" s="581" t="s">
        <v>121</v>
      </c>
      <c r="AQ2417" s="581" t="s">
        <v>121</v>
      </c>
      <c r="AR2417" s="581" t="s">
        <v>121</v>
      </c>
      <c r="AS2417" s="581" t="s">
        <v>121</v>
      </c>
      <c r="AT2417" s="581" t="s">
        <v>121</v>
      </c>
      <c r="AU2417" s="82" t="s">
        <v>6202</v>
      </c>
      <c r="AV2417" s="582">
        <v>46109</v>
      </c>
      <c r="AW2417" s="75" t="str">
        <f>_xlfn.XLOOKUP(D2417,'[1]OPS Loading report'!$E:$E,'[1]OPS Loading report'!$G:$G)</f>
        <v>CSNU5917857</v>
      </c>
      <c r="AX2417" s="152" t="e">
        <v>#N/A</v>
      </c>
      <c r="AZ2417" s="583"/>
      <c r="BT2417" s="244">
        <f>IF(COUNTIF($C$3:C2417, C2417)=1, 1, 0)</f>
        <v>1</v>
      </c>
      <c r="BU2417" s="584">
        <v>64984</v>
      </c>
      <c r="BV2417" s="585">
        <v>46113</v>
      </c>
      <c r="BZ2417" s="87">
        <f t="shared" si="743"/>
        <v>13</v>
      </c>
      <c r="CB2417" s="88">
        <f t="shared" si="744"/>
        <v>14</v>
      </c>
      <c r="CC2417" s="586"/>
      <c r="CD2417" s="587"/>
      <c r="CE2417" s="588">
        <f t="shared" si="727"/>
        <v>4</v>
      </c>
      <c r="CF2417" s="589">
        <v>10535600</v>
      </c>
      <c r="CG2417" s="589"/>
      <c r="CH2417" s="589">
        <v>10535600</v>
      </c>
      <c r="CI2417" s="579">
        <v>26339</v>
      </c>
      <c r="CJ2417" s="87">
        <f t="shared" si="728"/>
        <v>3</v>
      </c>
      <c r="CK2417" s="87">
        <f t="shared" si="729"/>
        <v>13</v>
      </c>
      <c r="CL2417" s="22" t="s">
        <v>121</v>
      </c>
      <c r="CM2417" s="22" t="str">
        <f t="shared" si="736"/>
        <v>1C26TAB^64984</v>
      </c>
    </row>
    <row r="2418" spans="1:91" s="152" customFormat="1" ht="14.45" customHeight="1" x14ac:dyDescent="0.25">
      <c r="A2418" s="244"/>
      <c r="B2418" s="265" t="s">
        <v>102</v>
      </c>
      <c r="C2418" s="303" t="s">
        <v>8422</v>
      </c>
      <c r="D2418" s="576">
        <v>145718657</v>
      </c>
      <c r="E2418" s="577">
        <v>5320007984</v>
      </c>
      <c r="F2418" s="578">
        <v>46105</v>
      </c>
      <c r="G2418" s="576" t="s">
        <v>290</v>
      </c>
      <c r="H2418" s="576" t="s">
        <v>1657</v>
      </c>
      <c r="I2418" s="576" t="s">
        <v>105</v>
      </c>
      <c r="J2418" s="576" t="s">
        <v>322</v>
      </c>
      <c r="K2418" s="576" t="s">
        <v>242</v>
      </c>
      <c r="L2418" s="578">
        <v>46122</v>
      </c>
      <c r="M2418" s="576">
        <v>0</v>
      </c>
      <c r="N2418" s="75" t="s">
        <v>8423</v>
      </c>
      <c r="O2418" s="75" t="s">
        <v>8424</v>
      </c>
      <c r="P2418" s="152">
        <v>2830050892</v>
      </c>
      <c r="Q2418" s="590">
        <v>46109</v>
      </c>
      <c r="R2418" s="591">
        <v>1209397783</v>
      </c>
      <c r="S2418" s="591">
        <v>224382957</v>
      </c>
      <c r="T2418" s="590">
        <v>46109</v>
      </c>
      <c r="U2418" s="592">
        <v>12183.1</v>
      </c>
      <c r="V2418" s="592">
        <v>11744.973</v>
      </c>
      <c r="W2418" s="591">
        <v>13</v>
      </c>
      <c r="X2418" s="591">
        <v>0</v>
      </c>
      <c r="Y2418" s="303">
        <v>7267851000</v>
      </c>
      <c r="Z2418" s="265" t="s">
        <v>354</v>
      </c>
      <c r="AA2418" s="85" t="s">
        <v>595</v>
      </c>
      <c r="AB2418" s="265" t="s">
        <v>7882</v>
      </c>
      <c r="AC2418" s="303" t="s">
        <v>8422</v>
      </c>
      <c r="AD2418" s="244" t="s">
        <v>113</v>
      </c>
      <c r="AE2418" s="115">
        <v>46113</v>
      </c>
      <c r="AF2418" s="375">
        <v>46112.416666666664</v>
      </c>
      <c r="AG2418" s="375">
        <v>46111.375</v>
      </c>
      <c r="AH2418" s="375">
        <v>46111.375</v>
      </c>
      <c r="AI2418" s="74">
        <v>46113</v>
      </c>
      <c r="AJ2418" s="74"/>
      <c r="AK2418" s="115">
        <v>46113</v>
      </c>
      <c r="AL2418" s="115">
        <v>46115</v>
      </c>
      <c r="AM2418" s="591"/>
      <c r="AN2418" s="115">
        <v>46115</v>
      </c>
      <c r="AO2418" s="581" t="s">
        <v>121</v>
      </c>
      <c r="AP2418" s="581" t="s">
        <v>121</v>
      </c>
      <c r="AQ2418" s="581" t="s">
        <v>121</v>
      </c>
      <c r="AR2418" s="581" t="s">
        <v>121</v>
      </c>
      <c r="AS2418" s="581" t="s">
        <v>121</v>
      </c>
      <c r="AT2418" s="581" t="s">
        <v>121</v>
      </c>
      <c r="AU2418" s="82" t="s">
        <v>6202</v>
      </c>
      <c r="AV2418" s="593">
        <v>46109</v>
      </c>
      <c r="AW2418" s="75" t="str">
        <f>_xlfn.XLOOKUP(D2418,'[1]OPS Loading report'!$E:$E,'[1]OPS Loading report'!$G:$G)</f>
        <v> </v>
      </c>
      <c r="AX2418" s="152" t="e">
        <v>#N/A</v>
      </c>
      <c r="AZ2418" s="594"/>
      <c r="BT2418" s="244">
        <f>IF(COUNTIF($C$3:C2418, C2418)=1, 1, 0)</f>
        <v>0</v>
      </c>
      <c r="BU2418" s="584">
        <v>64984</v>
      </c>
      <c r="BV2418" s="585">
        <v>46113</v>
      </c>
      <c r="BZ2418" s="87">
        <f t="shared" si="743"/>
        <v>13</v>
      </c>
      <c r="CB2418" s="88">
        <f t="shared" si="744"/>
        <v>14</v>
      </c>
      <c r="CC2418" s="586"/>
      <c r="CD2418" s="587"/>
      <c r="CE2418" s="588">
        <f t="shared" si="727"/>
        <v>4</v>
      </c>
      <c r="CF2418" s="595"/>
      <c r="CG2418" s="595"/>
      <c r="CH2418" s="595"/>
      <c r="CJ2418" s="87">
        <f t="shared" si="728"/>
        <v>3</v>
      </c>
      <c r="CK2418" s="87">
        <f t="shared" si="729"/>
        <v>13</v>
      </c>
      <c r="CL2418" s="22" t="s">
        <v>121</v>
      </c>
      <c r="CM2418" s="22" t="str">
        <f t="shared" si="736"/>
        <v>1C26TAB^64984</v>
      </c>
    </row>
    <row r="2419" spans="1:91" s="85" customFormat="1" ht="14.45" customHeight="1" x14ac:dyDescent="0.25">
      <c r="A2419" s="69"/>
      <c r="B2419" s="265" t="s">
        <v>102</v>
      </c>
      <c r="C2419" s="270">
        <v>235600345782</v>
      </c>
      <c r="D2419" s="265">
        <v>145726939</v>
      </c>
      <c r="E2419" s="241">
        <v>5320007999</v>
      </c>
      <c r="F2419" s="231">
        <v>46105</v>
      </c>
      <c r="G2419" s="265" t="s">
        <v>266</v>
      </c>
      <c r="H2419" s="265" t="s">
        <v>1657</v>
      </c>
      <c r="I2419" s="265" t="s">
        <v>105</v>
      </c>
      <c r="J2419" s="265" t="s">
        <v>322</v>
      </c>
      <c r="K2419" s="265" t="s">
        <v>242</v>
      </c>
      <c r="L2419" s="231">
        <v>46120</v>
      </c>
      <c r="M2419" s="265">
        <v>40</v>
      </c>
      <c r="N2419" s="170" t="s">
        <v>8425</v>
      </c>
      <c r="O2419" s="75" t="s">
        <v>8426</v>
      </c>
      <c r="P2419" s="85">
        <v>2830050696</v>
      </c>
      <c r="Q2419" s="231">
        <v>46106</v>
      </c>
      <c r="R2419" s="241">
        <v>1209396703</v>
      </c>
      <c r="S2419" s="241">
        <v>224364233</v>
      </c>
      <c r="T2419" s="231">
        <v>46106</v>
      </c>
      <c r="U2419" s="261">
        <v>4212.2460000000001</v>
      </c>
      <c r="V2419" s="261">
        <v>4064.8380000000002</v>
      </c>
      <c r="W2419" s="241">
        <v>6</v>
      </c>
      <c r="X2419" s="241">
        <v>0</v>
      </c>
      <c r="Y2419" s="270">
        <v>235600345782</v>
      </c>
      <c r="Z2419" s="241" t="s">
        <v>128</v>
      </c>
      <c r="AA2419" s="85" t="s">
        <v>280</v>
      </c>
      <c r="AB2419" s="241" t="s">
        <v>7896</v>
      </c>
      <c r="AC2419" s="270">
        <v>235600345782</v>
      </c>
      <c r="AD2419" s="75" t="s">
        <v>113</v>
      </c>
      <c r="AE2419" s="231">
        <v>46112</v>
      </c>
      <c r="AF2419" s="375">
        <v>46110.041666666664</v>
      </c>
      <c r="AG2419" s="375">
        <v>46108.5</v>
      </c>
      <c r="AH2419" s="375">
        <v>46108.5</v>
      </c>
      <c r="AI2419" s="74">
        <v>46110</v>
      </c>
      <c r="AJ2419" s="74">
        <v>46111</v>
      </c>
      <c r="AK2419" s="74">
        <v>46111</v>
      </c>
      <c r="AL2419" s="115">
        <v>46114</v>
      </c>
      <c r="AM2419" s="241"/>
      <c r="AN2419" s="115">
        <v>46114</v>
      </c>
      <c r="AO2419" s="81" t="s">
        <v>121</v>
      </c>
      <c r="AP2419" s="81" t="s">
        <v>121</v>
      </c>
      <c r="AQ2419" s="81" t="s">
        <v>121</v>
      </c>
      <c r="AR2419" s="81" t="s">
        <v>121</v>
      </c>
      <c r="AS2419" s="81" t="s">
        <v>261</v>
      </c>
      <c r="AT2419" s="81" t="s">
        <v>121</v>
      </c>
      <c r="AU2419" s="82" t="s">
        <v>6202</v>
      </c>
      <c r="AV2419" s="290">
        <v>46106</v>
      </c>
      <c r="AW2419" s="85" t="s">
        <v>8427</v>
      </c>
      <c r="AX2419" s="85" t="s">
        <v>8428</v>
      </c>
      <c r="AZ2419" s="271"/>
      <c r="BT2419" s="75">
        <f>IF(COUNTIF($C$3:C2419, C2419)=1, 1, 0)</f>
        <v>1</v>
      </c>
      <c r="BU2419" s="396">
        <v>88887</v>
      </c>
      <c r="BV2419" s="340">
        <v>46112</v>
      </c>
      <c r="BZ2419" s="87">
        <f t="shared" si="743"/>
        <v>13</v>
      </c>
      <c r="CB2419" s="88">
        <f t="shared" si="744"/>
        <v>14</v>
      </c>
      <c r="CC2419" s="89"/>
      <c r="CD2419" s="22"/>
      <c r="CE2419" s="87">
        <f t="shared" si="727"/>
        <v>3</v>
      </c>
      <c r="CF2419" s="173">
        <v>15749400</v>
      </c>
      <c r="CG2419" s="173"/>
      <c r="CH2419" s="173">
        <v>15749400</v>
      </c>
      <c r="CI2419" s="85">
        <v>26249</v>
      </c>
      <c r="CJ2419" s="87">
        <f t="shared" si="728"/>
        <v>3</v>
      </c>
      <c r="CK2419" s="87">
        <f t="shared" si="729"/>
        <v>13</v>
      </c>
      <c r="CL2419" s="22" t="s">
        <v>121</v>
      </c>
      <c r="CM2419" s="22" t="str">
        <f t="shared" si="736"/>
        <v>1C26TAA^88887</v>
      </c>
    </row>
    <row r="2420" spans="1:91" s="85" customFormat="1" ht="14.45" customHeight="1" x14ac:dyDescent="0.25">
      <c r="A2420" s="307"/>
      <c r="B2420" s="265" t="s">
        <v>102</v>
      </c>
      <c r="C2420" s="270">
        <v>235600345782</v>
      </c>
      <c r="D2420" s="265">
        <v>145726141</v>
      </c>
      <c r="E2420" s="241">
        <v>5320007999</v>
      </c>
      <c r="F2420" s="231">
        <v>46105</v>
      </c>
      <c r="G2420" s="265" t="s">
        <v>266</v>
      </c>
      <c r="H2420" s="265" t="s">
        <v>1657</v>
      </c>
      <c r="I2420" s="265" t="s">
        <v>105</v>
      </c>
      <c r="J2420" s="265" t="s">
        <v>322</v>
      </c>
      <c r="K2420" s="265" t="s">
        <v>242</v>
      </c>
      <c r="L2420" s="231">
        <v>46120</v>
      </c>
      <c r="M2420" s="265">
        <v>0</v>
      </c>
      <c r="N2420" s="170" t="s">
        <v>8425</v>
      </c>
      <c r="O2420" s="75" t="s">
        <v>8426</v>
      </c>
      <c r="P2420" s="85">
        <v>2830050694</v>
      </c>
      <c r="Q2420" s="231">
        <v>46106</v>
      </c>
      <c r="R2420" s="241">
        <v>1209396689</v>
      </c>
      <c r="S2420" s="241">
        <v>224364222</v>
      </c>
      <c r="T2420" s="231">
        <v>46106</v>
      </c>
      <c r="U2420" s="261">
        <v>3648.6570000000002</v>
      </c>
      <c r="V2420" s="261">
        <v>3520.9760000000001</v>
      </c>
      <c r="W2420" s="241">
        <v>6</v>
      </c>
      <c r="X2420" s="241">
        <v>0</v>
      </c>
      <c r="Y2420" s="270">
        <v>235600345782</v>
      </c>
      <c r="Z2420" s="241" t="s">
        <v>128</v>
      </c>
      <c r="AA2420" s="85" t="s">
        <v>280</v>
      </c>
      <c r="AB2420" s="241" t="s">
        <v>7896</v>
      </c>
      <c r="AC2420" s="270">
        <v>235600345782</v>
      </c>
      <c r="AD2420" s="75" t="s">
        <v>113</v>
      </c>
      <c r="AE2420" s="231">
        <v>46112</v>
      </c>
      <c r="AF2420" s="375">
        <v>46110.041666666664</v>
      </c>
      <c r="AG2420" s="375">
        <v>46108.5</v>
      </c>
      <c r="AH2420" s="375">
        <v>46108.5</v>
      </c>
      <c r="AI2420" s="74">
        <v>46110</v>
      </c>
      <c r="AJ2420" s="74">
        <v>46111</v>
      </c>
      <c r="AK2420" s="74">
        <v>46111</v>
      </c>
      <c r="AL2420" s="115">
        <v>46114</v>
      </c>
      <c r="AM2420" s="241"/>
      <c r="AN2420" s="115">
        <v>46114</v>
      </c>
      <c r="AO2420" s="81" t="s">
        <v>121</v>
      </c>
      <c r="AP2420" s="81" t="s">
        <v>121</v>
      </c>
      <c r="AQ2420" s="81" t="s">
        <v>121</v>
      </c>
      <c r="AR2420" s="81" t="s">
        <v>121</v>
      </c>
      <c r="AS2420" s="81" t="s">
        <v>261</v>
      </c>
      <c r="AT2420" s="81" t="s">
        <v>121</v>
      </c>
      <c r="AU2420" s="82" t="s">
        <v>6202</v>
      </c>
      <c r="AV2420" s="297">
        <v>46106</v>
      </c>
      <c r="AW2420" s="85">
        <v>0</v>
      </c>
      <c r="AX2420" s="85">
        <v>0</v>
      </c>
      <c r="AZ2420" s="271"/>
      <c r="BT2420" s="75">
        <f>IF(COUNTIF($C$3:C2420, C2420)=1, 1, 0)</f>
        <v>0</v>
      </c>
      <c r="BU2420" s="396">
        <v>88887</v>
      </c>
      <c r="BV2420" s="340">
        <v>46112</v>
      </c>
      <c r="BZ2420" s="87">
        <f t="shared" si="743"/>
        <v>13</v>
      </c>
      <c r="CB2420" s="88">
        <f t="shared" si="744"/>
        <v>14</v>
      </c>
      <c r="CC2420" s="89"/>
      <c r="CD2420" s="22"/>
      <c r="CE2420" s="87">
        <f t="shared" si="727"/>
        <v>3</v>
      </c>
      <c r="CJ2420" s="87">
        <f t="shared" si="728"/>
        <v>3</v>
      </c>
      <c r="CK2420" s="87">
        <f t="shared" si="729"/>
        <v>13</v>
      </c>
      <c r="CL2420" s="22" t="s">
        <v>121</v>
      </c>
      <c r="CM2420" s="22" t="str">
        <f t="shared" si="736"/>
        <v>1C26TAA^88887</v>
      </c>
    </row>
    <row r="2421" spans="1:91" s="85" customFormat="1" ht="14.45" customHeight="1" x14ac:dyDescent="0.25">
      <c r="A2421" s="307"/>
      <c r="B2421" s="265" t="s">
        <v>102</v>
      </c>
      <c r="C2421" s="270">
        <v>235600345782</v>
      </c>
      <c r="D2421" s="265">
        <v>145657546</v>
      </c>
      <c r="E2421" s="241">
        <v>5320007999</v>
      </c>
      <c r="F2421" s="231">
        <v>46105</v>
      </c>
      <c r="G2421" s="265" t="s">
        <v>266</v>
      </c>
      <c r="H2421" s="265" t="s">
        <v>1657</v>
      </c>
      <c r="I2421" s="265" t="s">
        <v>105</v>
      </c>
      <c r="J2421" s="265" t="s">
        <v>322</v>
      </c>
      <c r="K2421" s="265" t="s">
        <v>242</v>
      </c>
      <c r="L2421" s="231">
        <v>46122</v>
      </c>
      <c r="M2421" s="265">
        <v>0</v>
      </c>
      <c r="N2421" s="170" t="s">
        <v>8425</v>
      </c>
      <c r="O2421" s="75" t="s">
        <v>8426</v>
      </c>
      <c r="P2421" s="85">
        <v>2830050693</v>
      </c>
      <c r="Q2421" s="231">
        <v>46106</v>
      </c>
      <c r="R2421" s="241">
        <v>1209396684</v>
      </c>
      <c r="S2421" s="241">
        <v>224364198</v>
      </c>
      <c r="T2421" s="231">
        <v>46106</v>
      </c>
      <c r="U2421" s="261">
        <v>6083.46</v>
      </c>
      <c r="V2421" s="261">
        <v>5880.0469999999996</v>
      </c>
      <c r="W2421" s="241">
        <v>8</v>
      </c>
      <c r="X2421" s="241">
        <v>0</v>
      </c>
      <c r="Y2421" s="270">
        <v>235600345782</v>
      </c>
      <c r="Z2421" s="241" t="s">
        <v>128</v>
      </c>
      <c r="AA2421" s="85" t="s">
        <v>280</v>
      </c>
      <c r="AB2421" s="241" t="s">
        <v>7896</v>
      </c>
      <c r="AC2421" s="270">
        <v>235600345782</v>
      </c>
      <c r="AD2421" s="75" t="s">
        <v>113</v>
      </c>
      <c r="AE2421" s="231">
        <v>46112</v>
      </c>
      <c r="AF2421" s="375">
        <v>46110.041666666664</v>
      </c>
      <c r="AG2421" s="375">
        <v>46108.5</v>
      </c>
      <c r="AH2421" s="375">
        <v>46108.5</v>
      </c>
      <c r="AI2421" s="74">
        <v>46110</v>
      </c>
      <c r="AJ2421" s="74">
        <v>46111</v>
      </c>
      <c r="AK2421" s="74">
        <v>46111</v>
      </c>
      <c r="AL2421" s="115">
        <v>46114</v>
      </c>
      <c r="AM2421" s="241"/>
      <c r="AN2421" s="115">
        <v>46114</v>
      </c>
      <c r="AO2421" s="81" t="s">
        <v>121</v>
      </c>
      <c r="AP2421" s="81" t="s">
        <v>121</v>
      </c>
      <c r="AQ2421" s="81" t="s">
        <v>121</v>
      </c>
      <c r="AR2421" s="81" t="s">
        <v>121</v>
      </c>
      <c r="AS2421" s="81" t="s">
        <v>261</v>
      </c>
      <c r="AT2421" s="81" t="s">
        <v>121</v>
      </c>
      <c r="AU2421" s="82" t="s">
        <v>6202</v>
      </c>
      <c r="AV2421" s="290">
        <v>46106</v>
      </c>
      <c r="AW2421" s="85">
        <v>0</v>
      </c>
      <c r="AX2421" s="85">
        <v>0</v>
      </c>
      <c r="AZ2421" s="271"/>
      <c r="BT2421" s="75">
        <f>IF(COUNTIF($C$3:C2421, C2421)=1, 1, 0)</f>
        <v>0</v>
      </c>
      <c r="BU2421" s="396">
        <v>88887</v>
      </c>
      <c r="BV2421" s="340">
        <v>46112</v>
      </c>
      <c r="BZ2421" s="87">
        <f t="shared" si="743"/>
        <v>13</v>
      </c>
      <c r="CB2421" s="88">
        <f t="shared" si="744"/>
        <v>14</v>
      </c>
      <c r="CC2421" s="89"/>
      <c r="CD2421" s="22"/>
      <c r="CE2421" s="87">
        <f t="shared" si="727"/>
        <v>3</v>
      </c>
      <c r="CJ2421" s="87">
        <f t="shared" si="728"/>
        <v>3</v>
      </c>
      <c r="CK2421" s="87">
        <f t="shared" si="729"/>
        <v>13</v>
      </c>
      <c r="CL2421" s="22" t="s">
        <v>121</v>
      </c>
      <c r="CM2421" s="22" t="str">
        <f t="shared" si="736"/>
        <v>1C26TAA^88887</v>
      </c>
    </row>
    <row r="2422" spans="1:91" s="85" customFormat="1" ht="14.45" customHeight="1" x14ac:dyDescent="0.25">
      <c r="A2422" s="307"/>
      <c r="B2422" s="265" t="s">
        <v>102</v>
      </c>
      <c r="C2422" s="270">
        <v>235600428644</v>
      </c>
      <c r="D2422" s="265">
        <v>145782339</v>
      </c>
      <c r="E2422" s="241">
        <v>5320008014</v>
      </c>
      <c r="F2422" s="231">
        <v>46105</v>
      </c>
      <c r="G2422" s="265" t="s">
        <v>290</v>
      </c>
      <c r="H2422" s="265" t="s">
        <v>1657</v>
      </c>
      <c r="I2422" s="265" t="s">
        <v>105</v>
      </c>
      <c r="J2422" s="265" t="s">
        <v>322</v>
      </c>
      <c r="K2422" s="265" t="s">
        <v>242</v>
      </c>
      <c r="L2422" s="231">
        <v>46125</v>
      </c>
      <c r="M2422" s="265">
        <v>40</v>
      </c>
      <c r="N2422" s="170" t="s">
        <v>8429</v>
      </c>
      <c r="O2422" s="75" t="s">
        <v>8430</v>
      </c>
      <c r="P2422" s="85">
        <v>2830050705</v>
      </c>
      <c r="Q2422" s="231">
        <v>46106</v>
      </c>
      <c r="R2422" s="241">
        <v>1209396736</v>
      </c>
      <c r="S2422" s="241">
        <v>224370139</v>
      </c>
      <c r="T2422" s="231">
        <v>46106</v>
      </c>
      <c r="U2422" s="261">
        <v>6439.1419999999998</v>
      </c>
      <c r="V2422" s="261">
        <v>6268.482</v>
      </c>
      <c r="W2422" s="241">
        <v>8</v>
      </c>
      <c r="X2422" s="241">
        <v>0</v>
      </c>
      <c r="Y2422" s="270">
        <v>235600428644</v>
      </c>
      <c r="Z2422" s="241" t="s">
        <v>128</v>
      </c>
      <c r="AA2422" s="85" t="s">
        <v>280</v>
      </c>
      <c r="AB2422" s="241" t="s">
        <v>7896</v>
      </c>
      <c r="AC2422" s="270">
        <v>235600428644</v>
      </c>
      <c r="AD2422" s="75" t="s">
        <v>113</v>
      </c>
      <c r="AE2422" s="231">
        <v>46112</v>
      </c>
      <c r="AF2422" s="375">
        <v>46110.041666666664</v>
      </c>
      <c r="AG2422" s="375">
        <v>46108.5</v>
      </c>
      <c r="AH2422" s="375">
        <v>46108.5</v>
      </c>
      <c r="AI2422" s="74">
        <v>46110</v>
      </c>
      <c r="AJ2422" s="74">
        <v>46111</v>
      </c>
      <c r="AK2422" s="74">
        <v>46111</v>
      </c>
      <c r="AL2422" s="115">
        <v>46114</v>
      </c>
      <c r="AM2422" s="241"/>
      <c r="AN2422" s="115">
        <v>46114</v>
      </c>
      <c r="AO2422" s="81" t="s">
        <v>121</v>
      </c>
      <c r="AP2422" s="81" t="s">
        <v>121</v>
      </c>
      <c r="AQ2422" s="81" t="s">
        <v>121</v>
      </c>
      <c r="AR2422" s="81" t="s">
        <v>121</v>
      </c>
      <c r="AS2422" s="81" t="s">
        <v>121</v>
      </c>
      <c r="AT2422" s="81" t="s">
        <v>121</v>
      </c>
      <c r="AU2422" s="82" t="s">
        <v>6202</v>
      </c>
      <c r="AV2422" s="290">
        <v>46106</v>
      </c>
      <c r="AW2422" s="85" t="s">
        <v>8431</v>
      </c>
      <c r="AX2422" s="85" t="s">
        <v>8432</v>
      </c>
      <c r="AZ2422" s="271"/>
      <c r="BT2422" s="75">
        <f>IF(COUNTIF($C$3:C2422, C2422)=1, 1, 0)</f>
        <v>1</v>
      </c>
      <c r="BU2422" s="396">
        <v>88888</v>
      </c>
      <c r="BV2422" s="340">
        <v>46112</v>
      </c>
      <c r="BZ2422" s="87">
        <f t="shared" si="743"/>
        <v>13</v>
      </c>
      <c r="CB2422" s="88">
        <f t="shared" si="744"/>
        <v>14</v>
      </c>
      <c r="CC2422" s="89"/>
      <c r="CD2422" s="22"/>
      <c r="CE2422" s="87">
        <f t="shared" si="727"/>
        <v>3</v>
      </c>
      <c r="CF2422" s="397">
        <v>15749400</v>
      </c>
      <c r="CH2422" s="397">
        <v>15749400</v>
      </c>
      <c r="CI2422" s="85">
        <v>26249</v>
      </c>
      <c r="CJ2422" s="87">
        <f t="shared" si="728"/>
        <v>3</v>
      </c>
      <c r="CK2422" s="87">
        <f t="shared" si="729"/>
        <v>13</v>
      </c>
      <c r="CL2422" s="22" t="s">
        <v>121</v>
      </c>
      <c r="CM2422" s="22" t="str">
        <f t="shared" si="736"/>
        <v>1C26TAA^88888</v>
      </c>
    </row>
    <row r="2423" spans="1:91" s="85" customFormat="1" ht="14.45" customHeight="1" x14ac:dyDescent="0.25">
      <c r="A2423" s="307"/>
      <c r="B2423" s="265" t="s">
        <v>102</v>
      </c>
      <c r="C2423" s="270">
        <v>235600428644</v>
      </c>
      <c r="D2423" s="265">
        <v>145744630</v>
      </c>
      <c r="E2423" s="241">
        <v>5320008014</v>
      </c>
      <c r="F2423" s="231">
        <v>46105</v>
      </c>
      <c r="G2423" s="265" t="s">
        <v>299</v>
      </c>
      <c r="H2423" s="265" t="s">
        <v>1657</v>
      </c>
      <c r="I2423" s="265" t="s">
        <v>105</v>
      </c>
      <c r="J2423" s="265" t="s">
        <v>322</v>
      </c>
      <c r="K2423" s="265" t="s">
        <v>242</v>
      </c>
      <c r="L2423" s="231">
        <v>46128</v>
      </c>
      <c r="M2423" s="265">
        <v>0</v>
      </c>
      <c r="N2423" s="170" t="s">
        <v>8429</v>
      </c>
      <c r="O2423" s="75" t="s">
        <v>8430</v>
      </c>
      <c r="P2423" s="85">
        <v>2830050704</v>
      </c>
      <c r="Q2423" s="231">
        <v>46106</v>
      </c>
      <c r="R2423" s="241">
        <v>1209396735</v>
      </c>
      <c r="S2423" s="241">
        <v>224370138</v>
      </c>
      <c r="T2423" s="231">
        <v>46106</v>
      </c>
      <c r="U2423" s="261">
        <v>7429.1419999999998</v>
      </c>
      <c r="V2423" s="261">
        <v>7183.4040000000005</v>
      </c>
      <c r="W2423" s="241">
        <v>10</v>
      </c>
      <c r="X2423" s="241">
        <v>0</v>
      </c>
      <c r="Y2423" s="270">
        <v>235600428644</v>
      </c>
      <c r="Z2423" s="241" t="s">
        <v>128</v>
      </c>
      <c r="AA2423" s="85" t="s">
        <v>280</v>
      </c>
      <c r="AB2423" s="241" t="s">
        <v>7896</v>
      </c>
      <c r="AC2423" s="270">
        <v>235600428644</v>
      </c>
      <c r="AD2423" s="75" t="s">
        <v>113</v>
      </c>
      <c r="AE2423" s="231">
        <v>46112</v>
      </c>
      <c r="AF2423" s="375">
        <v>46110.041666666664</v>
      </c>
      <c r="AG2423" s="375">
        <v>46108.5</v>
      </c>
      <c r="AH2423" s="375">
        <v>46108.5</v>
      </c>
      <c r="AI2423" s="74">
        <v>46110</v>
      </c>
      <c r="AJ2423" s="74">
        <v>46111</v>
      </c>
      <c r="AK2423" s="74">
        <v>46111</v>
      </c>
      <c r="AL2423" s="115">
        <v>46114</v>
      </c>
      <c r="AM2423" s="241"/>
      <c r="AN2423" s="115">
        <v>46114</v>
      </c>
      <c r="AO2423" s="81" t="s">
        <v>121</v>
      </c>
      <c r="AP2423" s="81" t="s">
        <v>121</v>
      </c>
      <c r="AQ2423" s="81" t="s">
        <v>121</v>
      </c>
      <c r="AR2423" s="81" t="s">
        <v>121</v>
      </c>
      <c r="AS2423" s="81" t="s">
        <v>121</v>
      </c>
      <c r="AT2423" s="81" t="s">
        <v>121</v>
      </c>
      <c r="AU2423" s="82" t="s">
        <v>6202</v>
      </c>
      <c r="AV2423" s="290">
        <v>46106</v>
      </c>
      <c r="AW2423" s="85">
        <v>0</v>
      </c>
      <c r="AX2423" s="85">
        <v>0</v>
      </c>
      <c r="AZ2423" s="271"/>
      <c r="BT2423" s="75">
        <f>IF(COUNTIF($C$3:C2423, C2423)=1, 1, 0)</f>
        <v>0</v>
      </c>
      <c r="BU2423" s="396">
        <v>88888</v>
      </c>
      <c r="BV2423" s="340">
        <v>46112</v>
      </c>
      <c r="BZ2423" s="87">
        <f t="shared" si="743"/>
        <v>13</v>
      </c>
      <c r="CB2423" s="88">
        <f t="shared" si="744"/>
        <v>14</v>
      </c>
      <c r="CC2423" s="89"/>
      <c r="CD2423" s="22"/>
      <c r="CE2423" s="87">
        <f t="shared" si="727"/>
        <v>3</v>
      </c>
      <c r="CJ2423" s="87">
        <f t="shared" si="728"/>
        <v>3</v>
      </c>
      <c r="CK2423" s="87">
        <f t="shared" si="729"/>
        <v>13</v>
      </c>
      <c r="CL2423" s="22" t="s">
        <v>121</v>
      </c>
      <c r="CM2423" s="22" t="str">
        <f t="shared" si="736"/>
        <v>1C26TAA^88888</v>
      </c>
    </row>
    <row r="2424" spans="1:91" s="85" customFormat="1" ht="14.45" customHeight="1" x14ac:dyDescent="0.25">
      <c r="A2424" s="307"/>
      <c r="B2424" s="265" t="s">
        <v>102</v>
      </c>
      <c r="C2424" s="301">
        <v>235600501597</v>
      </c>
      <c r="D2424" s="265">
        <v>145735277</v>
      </c>
      <c r="E2424" s="241">
        <v>5320008015</v>
      </c>
      <c r="F2424" s="231">
        <v>46105</v>
      </c>
      <c r="G2424" s="265" t="s">
        <v>266</v>
      </c>
      <c r="H2424" s="265" t="s">
        <v>1657</v>
      </c>
      <c r="I2424" s="265" t="s">
        <v>105</v>
      </c>
      <c r="J2424" s="265" t="s">
        <v>322</v>
      </c>
      <c r="K2424" s="265" t="s">
        <v>242</v>
      </c>
      <c r="L2424" s="231">
        <v>46120</v>
      </c>
      <c r="M2424" s="265">
        <v>40</v>
      </c>
      <c r="N2424" s="170" t="s">
        <v>8433</v>
      </c>
      <c r="O2424" s="75" t="s">
        <v>8434</v>
      </c>
      <c r="P2424" s="85">
        <v>2830050768</v>
      </c>
      <c r="Q2424" s="231">
        <v>46107</v>
      </c>
      <c r="R2424" s="241">
        <v>1209397086</v>
      </c>
      <c r="S2424" s="241">
        <v>224360285</v>
      </c>
      <c r="T2424" s="231">
        <v>46107</v>
      </c>
      <c r="U2424" s="356">
        <v>2768.1729999999998</v>
      </c>
      <c r="V2424" s="356">
        <v>2646.7260000000001</v>
      </c>
      <c r="W2424" s="241">
        <v>4</v>
      </c>
      <c r="X2424" s="241">
        <v>12</v>
      </c>
      <c r="Y2424" s="270">
        <v>235600501597</v>
      </c>
      <c r="Z2424" s="241" t="s">
        <v>128</v>
      </c>
      <c r="AA2424" s="85" t="s">
        <v>280</v>
      </c>
      <c r="AB2424" s="241" t="s">
        <v>7896</v>
      </c>
      <c r="AC2424" s="301">
        <v>235600501597</v>
      </c>
      <c r="AD2424" s="75" t="s">
        <v>113</v>
      </c>
      <c r="AE2424" s="231">
        <v>46112</v>
      </c>
      <c r="AF2424" s="375">
        <v>46110.041666666664</v>
      </c>
      <c r="AG2424" s="375">
        <v>46108.5</v>
      </c>
      <c r="AH2424" s="375">
        <v>46108.5</v>
      </c>
      <c r="AI2424" s="74">
        <v>46110</v>
      </c>
      <c r="AJ2424" s="74">
        <v>46111</v>
      </c>
      <c r="AK2424" s="74">
        <v>46111</v>
      </c>
      <c r="AL2424" s="115">
        <v>46114</v>
      </c>
      <c r="AM2424" s="241"/>
      <c r="AN2424" s="115">
        <v>46114</v>
      </c>
      <c r="AO2424" s="81" t="s">
        <v>121</v>
      </c>
      <c r="AP2424" s="81" t="s">
        <v>121</v>
      </c>
      <c r="AQ2424" s="81" t="s">
        <v>121</v>
      </c>
      <c r="AR2424" s="81" t="s">
        <v>121</v>
      </c>
      <c r="AS2424" s="81" t="s">
        <v>261</v>
      </c>
      <c r="AT2424" s="81" t="s">
        <v>121</v>
      </c>
      <c r="AU2424" s="82" t="s">
        <v>6202</v>
      </c>
      <c r="AV2424" s="290">
        <v>46107</v>
      </c>
      <c r="AW2424" s="85" t="s">
        <v>8435</v>
      </c>
      <c r="AX2424" s="85" t="s">
        <v>8436</v>
      </c>
      <c r="AZ2424" s="271"/>
      <c r="BT2424" s="75">
        <f>IF(COUNTIF($C$3:C2424, C2424)=1, 1, 0)</f>
        <v>1</v>
      </c>
      <c r="BU2424" s="396">
        <v>88890</v>
      </c>
      <c r="BV2424" s="340">
        <v>46112</v>
      </c>
      <c r="BZ2424" s="87">
        <f t="shared" si="743"/>
        <v>13</v>
      </c>
      <c r="CB2424" s="88">
        <f t="shared" si="744"/>
        <v>14</v>
      </c>
      <c r="CC2424" s="89"/>
      <c r="CD2424" s="22"/>
      <c r="CE2424" s="87">
        <f t="shared" si="727"/>
        <v>3</v>
      </c>
      <c r="CF2424" s="596">
        <v>15749400</v>
      </c>
      <c r="CH2424" s="596">
        <v>15749400</v>
      </c>
      <c r="CI2424" s="85">
        <v>26249</v>
      </c>
      <c r="CJ2424" s="87">
        <f t="shared" si="728"/>
        <v>3</v>
      </c>
      <c r="CK2424" s="87">
        <f t="shared" si="729"/>
        <v>13</v>
      </c>
      <c r="CL2424" s="22" t="s">
        <v>121</v>
      </c>
      <c r="CM2424" s="22" t="str">
        <f t="shared" si="736"/>
        <v>1C26TAA^88890</v>
      </c>
    </row>
    <row r="2425" spans="1:91" s="85" customFormat="1" ht="14.45" customHeight="1" x14ac:dyDescent="0.25">
      <c r="A2425" s="307"/>
      <c r="B2425" s="265" t="s">
        <v>102</v>
      </c>
      <c r="C2425" s="301">
        <v>235600501597</v>
      </c>
      <c r="D2425" s="265">
        <v>145735283</v>
      </c>
      <c r="E2425" s="241">
        <v>5320008015</v>
      </c>
      <c r="F2425" s="231">
        <v>46105</v>
      </c>
      <c r="G2425" s="265" t="s">
        <v>266</v>
      </c>
      <c r="H2425" s="265" t="s">
        <v>1657</v>
      </c>
      <c r="I2425" s="265" t="s">
        <v>105</v>
      </c>
      <c r="J2425" s="265" t="s">
        <v>322</v>
      </c>
      <c r="K2425" s="265" t="s">
        <v>242</v>
      </c>
      <c r="L2425" s="231">
        <v>46120</v>
      </c>
      <c r="M2425" s="265">
        <v>0</v>
      </c>
      <c r="N2425" s="170" t="s">
        <v>8433</v>
      </c>
      <c r="O2425" s="75" t="s">
        <v>8434</v>
      </c>
      <c r="P2425" s="85">
        <v>2830050769</v>
      </c>
      <c r="Q2425" s="231">
        <v>46107</v>
      </c>
      <c r="R2425" s="241">
        <v>1209397087</v>
      </c>
      <c r="S2425" s="241">
        <v>224360290</v>
      </c>
      <c r="T2425" s="231">
        <v>46107</v>
      </c>
      <c r="U2425" s="356">
        <v>13002.695</v>
      </c>
      <c r="V2425" s="356">
        <v>12547.665999999999</v>
      </c>
      <c r="W2425" s="241">
        <v>16</v>
      </c>
      <c r="X2425" s="241">
        <v>0</v>
      </c>
      <c r="Y2425" s="270">
        <v>235600501597</v>
      </c>
      <c r="Z2425" s="241" t="s">
        <v>128</v>
      </c>
      <c r="AA2425" s="85" t="s">
        <v>280</v>
      </c>
      <c r="AB2425" s="241" t="s">
        <v>7896</v>
      </c>
      <c r="AC2425" s="301">
        <v>235600501597</v>
      </c>
      <c r="AD2425" s="75" t="s">
        <v>113</v>
      </c>
      <c r="AE2425" s="231">
        <v>46112</v>
      </c>
      <c r="AF2425" s="375">
        <v>46110.041666666664</v>
      </c>
      <c r="AG2425" s="375">
        <v>46108.5</v>
      </c>
      <c r="AH2425" s="375">
        <v>46108.5</v>
      </c>
      <c r="AI2425" s="74">
        <v>46110</v>
      </c>
      <c r="AJ2425" s="74">
        <v>46111</v>
      </c>
      <c r="AK2425" s="74">
        <v>46111</v>
      </c>
      <c r="AL2425" s="115">
        <v>46114</v>
      </c>
      <c r="AM2425" s="241"/>
      <c r="AN2425" s="115">
        <v>46114</v>
      </c>
      <c r="AO2425" s="81" t="s">
        <v>121</v>
      </c>
      <c r="AP2425" s="81" t="s">
        <v>121</v>
      </c>
      <c r="AQ2425" s="81" t="s">
        <v>121</v>
      </c>
      <c r="AR2425" s="81" t="s">
        <v>121</v>
      </c>
      <c r="AS2425" s="81" t="s">
        <v>261</v>
      </c>
      <c r="AT2425" s="81" t="s">
        <v>121</v>
      </c>
      <c r="AU2425" s="82" t="s">
        <v>6202</v>
      </c>
      <c r="AV2425" s="297">
        <v>46107</v>
      </c>
      <c r="AW2425" s="85">
        <v>0</v>
      </c>
      <c r="AX2425" s="85">
        <v>0</v>
      </c>
      <c r="AZ2425" s="271"/>
      <c r="BT2425" s="75">
        <f>IF(COUNTIF($C$3:C2425, C2425)=1, 1, 0)</f>
        <v>0</v>
      </c>
      <c r="BU2425" s="396">
        <v>88890</v>
      </c>
      <c r="BV2425" s="340">
        <v>46112</v>
      </c>
      <c r="BZ2425" s="87">
        <f t="shared" si="743"/>
        <v>13</v>
      </c>
      <c r="CB2425" s="88">
        <f t="shared" si="744"/>
        <v>14</v>
      </c>
      <c r="CC2425" s="89"/>
      <c r="CD2425" s="22"/>
      <c r="CE2425" s="87">
        <f t="shared" si="727"/>
        <v>3</v>
      </c>
      <c r="CJ2425" s="87">
        <f t="shared" si="728"/>
        <v>3</v>
      </c>
      <c r="CK2425" s="87">
        <f t="shared" si="729"/>
        <v>13</v>
      </c>
      <c r="CL2425" s="22" t="s">
        <v>121</v>
      </c>
      <c r="CM2425" s="22" t="str">
        <f t="shared" si="736"/>
        <v>1C26TAA^88890</v>
      </c>
    </row>
    <row r="2426" spans="1:91" s="85" customFormat="1" ht="14.45" customHeight="1" x14ac:dyDescent="0.25">
      <c r="A2426" s="307"/>
      <c r="B2426" s="265" t="s">
        <v>102</v>
      </c>
      <c r="C2426" s="270">
        <v>235600428644</v>
      </c>
      <c r="D2426" s="265">
        <v>145718649</v>
      </c>
      <c r="E2426" s="241">
        <v>5320008017</v>
      </c>
      <c r="F2426" s="231">
        <v>46105</v>
      </c>
      <c r="G2426" s="265" t="s">
        <v>290</v>
      </c>
      <c r="H2426" s="265" t="s">
        <v>1657</v>
      </c>
      <c r="I2426" s="265" t="s">
        <v>105</v>
      </c>
      <c r="J2426" s="265" t="s">
        <v>322</v>
      </c>
      <c r="K2426" s="265" t="s">
        <v>242</v>
      </c>
      <c r="L2426" s="231">
        <v>46119</v>
      </c>
      <c r="M2426" s="265">
        <v>40</v>
      </c>
      <c r="N2426" s="170" t="s">
        <v>8437</v>
      </c>
      <c r="O2426" s="75" t="s">
        <v>8438</v>
      </c>
      <c r="P2426" s="85">
        <v>2830050688</v>
      </c>
      <c r="Q2426" s="231">
        <v>46106</v>
      </c>
      <c r="R2426" s="241">
        <v>1209396653</v>
      </c>
      <c r="S2426" s="241">
        <v>224360295</v>
      </c>
      <c r="T2426" s="231">
        <v>46106</v>
      </c>
      <c r="U2426" s="261">
        <v>6365.9930000000004</v>
      </c>
      <c r="V2426" s="261">
        <v>6197.27</v>
      </c>
      <c r="W2426" s="241">
        <v>7</v>
      </c>
      <c r="X2426" s="241">
        <v>0</v>
      </c>
      <c r="Y2426" s="270">
        <v>235600461315</v>
      </c>
      <c r="Z2426" s="241" t="s">
        <v>128</v>
      </c>
      <c r="AA2426" s="85" t="s">
        <v>280</v>
      </c>
      <c r="AB2426" s="241" t="s">
        <v>7896</v>
      </c>
      <c r="AC2426" s="270">
        <v>235600428644</v>
      </c>
      <c r="AD2426" s="75" t="s">
        <v>113</v>
      </c>
      <c r="AE2426" s="231">
        <v>46112</v>
      </c>
      <c r="AF2426" s="375">
        <v>46110.041666666664</v>
      </c>
      <c r="AG2426" s="375">
        <v>46108.5</v>
      </c>
      <c r="AH2426" s="375">
        <v>46108.5</v>
      </c>
      <c r="AI2426" s="74">
        <v>46110</v>
      </c>
      <c r="AJ2426" s="74">
        <v>46111</v>
      </c>
      <c r="AK2426" s="74">
        <v>46111</v>
      </c>
      <c r="AL2426" s="115">
        <v>46114</v>
      </c>
      <c r="AM2426" s="241"/>
      <c r="AN2426" s="115">
        <v>46114</v>
      </c>
      <c r="AO2426" s="81" t="s">
        <v>121</v>
      </c>
      <c r="AP2426" s="81" t="s">
        <v>121</v>
      </c>
      <c r="AQ2426" s="81" t="s">
        <v>121</v>
      </c>
      <c r="AR2426" s="81" t="s">
        <v>121</v>
      </c>
      <c r="AS2426" s="81" t="s">
        <v>121</v>
      </c>
      <c r="AT2426" s="81" t="s">
        <v>121</v>
      </c>
      <c r="AU2426" s="82" t="s">
        <v>6202</v>
      </c>
      <c r="AV2426" s="290">
        <v>46106</v>
      </c>
      <c r="AW2426" s="85" t="s">
        <v>8439</v>
      </c>
      <c r="AX2426" s="85" t="s">
        <v>8440</v>
      </c>
      <c r="AZ2426" s="271"/>
      <c r="BT2426" s="75">
        <f>IF(COUNTIF($C$3:C2426, C2426)=1, 1, 0)</f>
        <v>0</v>
      </c>
      <c r="BU2426" s="396">
        <v>88888</v>
      </c>
      <c r="BV2426" s="340">
        <v>46112</v>
      </c>
      <c r="BZ2426" s="87">
        <f t="shared" si="743"/>
        <v>13</v>
      </c>
      <c r="CB2426" s="88">
        <f t="shared" si="744"/>
        <v>14</v>
      </c>
      <c r="CC2426" s="89"/>
      <c r="CD2426" s="22"/>
      <c r="CE2426" s="87">
        <f t="shared" si="727"/>
        <v>3</v>
      </c>
      <c r="CF2426" s="397">
        <v>15749400</v>
      </c>
      <c r="CH2426" s="397">
        <v>15749400</v>
      </c>
      <c r="CI2426" s="85">
        <v>26249</v>
      </c>
      <c r="CJ2426" s="87">
        <f t="shared" si="728"/>
        <v>3</v>
      </c>
      <c r="CK2426" s="87">
        <f t="shared" si="729"/>
        <v>13</v>
      </c>
      <c r="CL2426" s="22" t="s">
        <v>121</v>
      </c>
      <c r="CM2426" s="22" t="str">
        <f t="shared" si="736"/>
        <v>1C26TAA^88888</v>
      </c>
    </row>
    <row r="2427" spans="1:91" s="85" customFormat="1" ht="14.45" customHeight="1" x14ac:dyDescent="0.25">
      <c r="A2427" s="307"/>
      <c r="B2427" s="265" t="s">
        <v>102</v>
      </c>
      <c r="C2427" s="270">
        <v>235600428644</v>
      </c>
      <c r="D2427" s="265">
        <v>145735815</v>
      </c>
      <c r="E2427" s="241">
        <v>5320008017</v>
      </c>
      <c r="F2427" s="231">
        <v>46105</v>
      </c>
      <c r="G2427" s="265" t="s">
        <v>290</v>
      </c>
      <c r="H2427" s="265" t="s">
        <v>1657</v>
      </c>
      <c r="I2427" s="265" t="s">
        <v>105</v>
      </c>
      <c r="J2427" s="265" t="s">
        <v>322</v>
      </c>
      <c r="K2427" s="265" t="s">
        <v>242</v>
      </c>
      <c r="L2427" s="231">
        <v>46118</v>
      </c>
      <c r="M2427" s="265">
        <v>0</v>
      </c>
      <c r="N2427" s="170" t="s">
        <v>8437</v>
      </c>
      <c r="O2427" s="75" t="s">
        <v>8438</v>
      </c>
      <c r="P2427" s="85">
        <v>2830050689</v>
      </c>
      <c r="Q2427" s="231">
        <v>46106</v>
      </c>
      <c r="R2427" s="241">
        <v>1209396655</v>
      </c>
      <c r="S2427" s="241">
        <v>224360301</v>
      </c>
      <c r="T2427" s="231">
        <v>46106</v>
      </c>
      <c r="U2427" s="261">
        <v>9390.1440000000002</v>
      </c>
      <c r="V2427" s="261">
        <v>9141.2690000000002</v>
      </c>
      <c r="W2427" s="241">
        <v>11</v>
      </c>
      <c r="X2427" s="241">
        <v>0</v>
      </c>
      <c r="Y2427" s="270">
        <v>235600461315</v>
      </c>
      <c r="Z2427" s="241" t="s">
        <v>128</v>
      </c>
      <c r="AA2427" s="85" t="s">
        <v>280</v>
      </c>
      <c r="AB2427" s="241" t="s">
        <v>7896</v>
      </c>
      <c r="AC2427" s="270">
        <v>235600428644</v>
      </c>
      <c r="AD2427" s="75" t="s">
        <v>113</v>
      </c>
      <c r="AE2427" s="231">
        <v>46112</v>
      </c>
      <c r="AF2427" s="375">
        <v>46110.041666666664</v>
      </c>
      <c r="AG2427" s="375">
        <v>46108.5</v>
      </c>
      <c r="AH2427" s="375">
        <v>46108.5</v>
      </c>
      <c r="AI2427" s="74">
        <v>46110</v>
      </c>
      <c r="AJ2427" s="74">
        <v>46111</v>
      </c>
      <c r="AK2427" s="74">
        <v>46111</v>
      </c>
      <c r="AL2427" s="115">
        <v>46114</v>
      </c>
      <c r="AM2427" s="241"/>
      <c r="AN2427" s="115">
        <v>46114</v>
      </c>
      <c r="AO2427" s="81" t="s">
        <v>121</v>
      </c>
      <c r="AP2427" s="81" t="s">
        <v>121</v>
      </c>
      <c r="AQ2427" s="81" t="s">
        <v>121</v>
      </c>
      <c r="AR2427" s="81" t="s">
        <v>121</v>
      </c>
      <c r="AS2427" s="81" t="s">
        <v>121</v>
      </c>
      <c r="AT2427" s="81" t="s">
        <v>121</v>
      </c>
      <c r="AU2427" s="82" t="s">
        <v>6202</v>
      </c>
      <c r="AV2427" s="290">
        <v>46106</v>
      </c>
      <c r="AW2427" s="85">
        <v>0</v>
      </c>
      <c r="AX2427" s="85">
        <v>0</v>
      </c>
      <c r="AZ2427" s="271"/>
      <c r="BT2427" s="75">
        <f>IF(COUNTIF($C$3:C2427, C2427)=1, 1, 0)</f>
        <v>0</v>
      </c>
      <c r="BU2427" s="396">
        <v>88888</v>
      </c>
      <c r="BV2427" s="340">
        <v>46112</v>
      </c>
      <c r="BZ2427" s="87">
        <f t="shared" si="743"/>
        <v>13</v>
      </c>
      <c r="CB2427" s="88">
        <f t="shared" si="744"/>
        <v>14</v>
      </c>
      <c r="CC2427" s="89"/>
      <c r="CD2427" s="22"/>
      <c r="CE2427" s="87">
        <f t="shared" si="727"/>
        <v>3</v>
      </c>
      <c r="CJ2427" s="87">
        <f t="shared" si="728"/>
        <v>3</v>
      </c>
      <c r="CK2427" s="87">
        <f t="shared" si="729"/>
        <v>13</v>
      </c>
      <c r="CL2427" s="22" t="s">
        <v>121</v>
      </c>
      <c r="CM2427" s="22" t="str">
        <f t="shared" si="736"/>
        <v>1C26TAA^88888</v>
      </c>
    </row>
    <row r="2428" spans="1:91" s="85" customFormat="1" ht="14.45" customHeight="1" x14ac:dyDescent="0.25">
      <c r="B2428" s="265" t="s">
        <v>102</v>
      </c>
      <c r="C2428" s="450">
        <v>235600428598</v>
      </c>
      <c r="D2428" s="346">
        <v>145743165</v>
      </c>
      <c r="E2428" s="362">
        <v>5320008032</v>
      </c>
      <c r="F2428" s="363">
        <v>46105</v>
      </c>
      <c r="G2428" s="346" t="s">
        <v>299</v>
      </c>
      <c r="H2428" s="346" t="s">
        <v>1657</v>
      </c>
      <c r="I2428" s="346" t="s">
        <v>105</v>
      </c>
      <c r="J2428" s="346" t="s">
        <v>322</v>
      </c>
      <c r="K2428" s="346" t="s">
        <v>242</v>
      </c>
      <c r="L2428" s="363">
        <v>46128</v>
      </c>
      <c r="M2428" s="346">
        <v>40</v>
      </c>
      <c r="N2428" s="75" t="s">
        <v>8441</v>
      </c>
      <c r="O2428" s="75" t="s">
        <v>8442</v>
      </c>
      <c r="P2428" s="85">
        <v>2830050625</v>
      </c>
      <c r="Q2428" s="231">
        <v>46105</v>
      </c>
      <c r="R2428" s="241">
        <v>1209396214</v>
      </c>
      <c r="S2428" s="241">
        <v>224359229</v>
      </c>
      <c r="T2428" s="231">
        <v>46105</v>
      </c>
      <c r="U2428" s="261">
        <v>5964.95</v>
      </c>
      <c r="V2428" s="261">
        <v>5767.643</v>
      </c>
      <c r="W2428" s="241">
        <v>6</v>
      </c>
      <c r="X2428" s="241">
        <v>0</v>
      </c>
      <c r="Y2428" s="303">
        <v>235600428598</v>
      </c>
      <c r="Z2428" s="265" t="s">
        <v>128</v>
      </c>
      <c r="AA2428" s="85" t="s">
        <v>280</v>
      </c>
      <c r="AB2428" s="265" t="s">
        <v>7896</v>
      </c>
      <c r="AC2428" s="450">
        <v>235600428598</v>
      </c>
      <c r="AD2428" s="75" t="s">
        <v>113</v>
      </c>
      <c r="AE2428" s="231">
        <v>46112</v>
      </c>
      <c r="AF2428" s="375">
        <v>46110.041666666664</v>
      </c>
      <c r="AG2428" s="375">
        <v>46108.5</v>
      </c>
      <c r="AH2428" s="375">
        <v>46108.5</v>
      </c>
      <c r="AI2428" s="74">
        <v>46110</v>
      </c>
      <c r="AJ2428" s="74">
        <v>46111</v>
      </c>
      <c r="AK2428" s="74">
        <v>46111</v>
      </c>
      <c r="AL2428" s="115">
        <v>46114</v>
      </c>
      <c r="AM2428" s="241"/>
      <c r="AN2428" s="115">
        <v>46114</v>
      </c>
      <c r="AO2428" s="81" t="s">
        <v>121</v>
      </c>
      <c r="AP2428" s="81" t="s">
        <v>121</v>
      </c>
      <c r="AQ2428" s="81" t="s">
        <v>121</v>
      </c>
      <c r="AR2428" s="81" t="s">
        <v>121</v>
      </c>
      <c r="AS2428" s="81" t="s">
        <v>121</v>
      </c>
      <c r="AT2428" s="81" t="s">
        <v>121</v>
      </c>
      <c r="AU2428" s="82" t="s">
        <v>6202</v>
      </c>
      <c r="AV2428" s="290">
        <v>46105</v>
      </c>
      <c r="AW2428" s="85" t="s">
        <v>8443</v>
      </c>
      <c r="AX2428" s="85" t="s">
        <v>8444</v>
      </c>
      <c r="AZ2428" s="271"/>
      <c r="BT2428" s="75">
        <f>IF(COUNTIF($C$3:C2428, C2428)=1, 1, 0)</f>
        <v>1</v>
      </c>
      <c r="BU2428" s="396">
        <v>88892</v>
      </c>
      <c r="BV2428" s="340">
        <v>46112</v>
      </c>
      <c r="BZ2428" s="87">
        <f t="shared" si="743"/>
        <v>13</v>
      </c>
      <c r="CB2428" s="88">
        <f t="shared" si="744"/>
        <v>14</v>
      </c>
      <c r="CC2428" s="89"/>
      <c r="CD2428" s="22"/>
      <c r="CE2428" s="87">
        <f t="shared" si="727"/>
        <v>3</v>
      </c>
      <c r="CF2428" s="397">
        <v>15749400</v>
      </c>
      <c r="CH2428" s="397">
        <v>15749400</v>
      </c>
      <c r="CI2428" s="85">
        <v>26249</v>
      </c>
      <c r="CJ2428" s="87">
        <f t="shared" si="728"/>
        <v>3</v>
      </c>
      <c r="CK2428" s="87">
        <f t="shared" si="729"/>
        <v>13</v>
      </c>
      <c r="CL2428" s="22" t="s">
        <v>121</v>
      </c>
      <c r="CM2428" s="22" t="str">
        <f t="shared" si="736"/>
        <v>1C26TAA^88892</v>
      </c>
    </row>
    <row r="2429" spans="1:91" s="85" customFormat="1" ht="14.45" customHeight="1" x14ac:dyDescent="0.25">
      <c r="B2429" s="265" t="s">
        <v>102</v>
      </c>
      <c r="C2429" s="450">
        <v>235600428598</v>
      </c>
      <c r="D2429" s="265">
        <v>145665160</v>
      </c>
      <c r="E2429" s="241">
        <v>5320008032</v>
      </c>
      <c r="F2429" s="231">
        <v>46105</v>
      </c>
      <c r="G2429" s="265" t="s">
        <v>290</v>
      </c>
      <c r="H2429" s="265" t="s">
        <v>1657</v>
      </c>
      <c r="I2429" s="265" t="s">
        <v>105</v>
      </c>
      <c r="J2429" s="265" t="s">
        <v>322</v>
      </c>
      <c r="K2429" s="265" t="s">
        <v>242</v>
      </c>
      <c r="L2429" s="231">
        <v>46122</v>
      </c>
      <c r="M2429" s="265">
        <v>0</v>
      </c>
      <c r="N2429" s="75" t="s">
        <v>8441</v>
      </c>
      <c r="O2429" s="75" t="s">
        <v>8442</v>
      </c>
      <c r="P2429" s="85">
        <v>2830050624</v>
      </c>
      <c r="Q2429" s="231">
        <v>46105</v>
      </c>
      <c r="R2429" s="241">
        <v>1209396213</v>
      </c>
      <c r="S2429" s="241">
        <v>224359236</v>
      </c>
      <c r="T2429" s="231">
        <v>46105</v>
      </c>
      <c r="U2429" s="261">
        <v>9335.777</v>
      </c>
      <c r="V2429" s="261">
        <v>9000.0439999999999</v>
      </c>
      <c r="W2429" s="241">
        <v>10</v>
      </c>
      <c r="X2429" s="241">
        <v>0</v>
      </c>
      <c r="Y2429" s="303">
        <v>235600428598</v>
      </c>
      <c r="Z2429" s="265" t="s">
        <v>128</v>
      </c>
      <c r="AA2429" s="85" t="s">
        <v>280</v>
      </c>
      <c r="AB2429" s="265" t="s">
        <v>7896</v>
      </c>
      <c r="AC2429" s="450">
        <v>235600428598</v>
      </c>
      <c r="AD2429" s="75" t="s">
        <v>113</v>
      </c>
      <c r="AE2429" s="231">
        <v>46112</v>
      </c>
      <c r="AF2429" s="375">
        <v>46110.041666666664</v>
      </c>
      <c r="AG2429" s="375">
        <v>46108.5</v>
      </c>
      <c r="AH2429" s="375">
        <v>46108.5</v>
      </c>
      <c r="AI2429" s="74">
        <v>46110</v>
      </c>
      <c r="AJ2429" s="74">
        <v>46111</v>
      </c>
      <c r="AK2429" s="74">
        <v>46111</v>
      </c>
      <c r="AL2429" s="115">
        <v>46114</v>
      </c>
      <c r="AM2429" s="241"/>
      <c r="AN2429" s="115">
        <v>46114</v>
      </c>
      <c r="AO2429" s="81" t="s">
        <v>121</v>
      </c>
      <c r="AP2429" s="81" t="s">
        <v>121</v>
      </c>
      <c r="AQ2429" s="81" t="s">
        <v>121</v>
      </c>
      <c r="AR2429" s="81" t="s">
        <v>121</v>
      </c>
      <c r="AS2429" s="81" t="s">
        <v>121</v>
      </c>
      <c r="AT2429" s="81" t="s">
        <v>121</v>
      </c>
      <c r="AU2429" s="82" t="s">
        <v>6202</v>
      </c>
      <c r="AV2429" s="290">
        <v>46105</v>
      </c>
      <c r="AW2429" s="85">
        <v>0</v>
      </c>
      <c r="AX2429" s="85">
        <v>0</v>
      </c>
      <c r="AZ2429" s="271"/>
      <c r="BT2429" s="75">
        <f>IF(COUNTIF($C$3:C2429, C2429)=1, 1, 0)</f>
        <v>0</v>
      </c>
      <c r="BU2429" s="396">
        <v>88892</v>
      </c>
      <c r="BV2429" s="340">
        <v>46112</v>
      </c>
      <c r="BZ2429" s="87">
        <f t="shared" si="743"/>
        <v>13</v>
      </c>
      <c r="CB2429" s="88">
        <f t="shared" si="744"/>
        <v>14</v>
      </c>
      <c r="CC2429" s="89"/>
      <c r="CD2429" s="22"/>
      <c r="CE2429" s="87">
        <f t="shared" si="727"/>
        <v>3</v>
      </c>
      <c r="CJ2429" s="87">
        <f t="shared" si="728"/>
        <v>3</v>
      </c>
      <c r="CK2429" s="87">
        <f t="shared" si="729"/>
        <v>13</v>
      </c>
      <c r="CL2429" s="22" t="s">
        <v>121</v>
      </c>
      <c r="CM2429" s="22" t="str">
        <f t="shared" si="736"/>
        <v>1C26TAA^88892</v>
      </c>
    </row>
    <row r="2430" spans="1:91" s="85" customFormat="1" ht="14.45" customHeight="1" x14ac:dyDescent="0.25">
      <c r="B2430" s="265" t="s">
        <v>102</v>
      </c>
      <c r="C2430" s="270">
        <v>235600428572</v>
      </c>
      <c r="D2430" s="265">
        <v>145726139</v>
      </c>
      <c r="E2430" s="241">
        <v>5320008035</v>
      </c>
      <c r="F2430" s="231">
        <v>46105</v>
      </c>
      <c r="G2430" s="265" t="s">
        <v>266</v>
      </c>
      <c r="H2430" s="265" t="s">
        <v>1657</v>
      </c>
      <c r="I2430" s="265" t="s">
        <v>105</v>
      </c>
      <c r="J2430" s="265" t="s">
        <v>254</v>
      </c>
      <c r="K2430" s="265" t="s">
        <v>242</v>
      </c>
      <c r="L2430" s="231">
        <v>46120</v>
      </c>
      <c r="M2430" s="265">
        <v>0</v>
      </c>
      <c r="N2430" s="85" t="s">
        <v>8445</v>
      </c>
      <c r="O2430" s="85" t="s">
        <v>8446</v>
      </c>
      <c r="P2430" s="85">
        <v>2830050657</v>
      </c>
      <c r="Q2430" s="231">
        <v>46105</v>
      </c>
      <c r="R2430" s="241">
        <v>1209396351</v>
      </c>
      <c r="S2430" s="241">
        <v>224360311</v>
      </c>
      <c r="T2430" s="231">
        <v>46105</v>
      </c>
      <c r="U2430" s="261">
        <v>5152.3890000000001</v>
      </c>
      <c r="V2430" s="261">
        <v>4999.9080000000004</v>
      </c>
      <c r="W2430" s="241">
        <v>8</v>
      </c>
      <c r="X2430" s="241">
        <v>0</v>
      </c>
      <c r="Y2430" s="303">
        <v>235600428572</v>
      </c>
      <c r="Z2430" s="265" t="s">
        <v>128</v>
      </c>
      <c r="AA2430" s="85" t="s">
        <v>280</v>
      </c>
      <c r="AB2430" s="265" t="s">
        <v>7896</v>
      </c>
      <c r="AC2430" s="270">
        <v>235600428572</v>
      </c>
      <c r="AD2430" s="75" t="s">
        <v>113</v>
      </c>
      <c r="AE2430" s="231">
        <v>46112</v>
      </c>
      <c r="AF2430" s="375">
        <v>46110.041666666664</v>
      </c>
      <c r="AG2430" s="375">
        <v>46108.5</v>
      </c>
      <c r="AH2430" s="375">
        <v>46108.5</v>
      </c>
      <c r="AI2430" s="74">
        <v>46110</v>
      </c>
      <c r="AJ2430" s="74">
        <v>46111</v>
      </c>
      <c r="AK2430" s="74">
        <v>46111</v>
      </c>
      <c r="AL2430" s="115">
        <v>46114</v>
      </c>
      <c r="AM2430" s="241"/>
      <c r="AN2430" s="115">
        <v>46114</v>
      </c>
      <c r="AO2430" s="95" t="s">
        <v>121</v>
      </c>
      <c r="AP2430" s="95" t="s">
        <v>121</v>
      </c>
      <c r="AQ2430" s="95" t="s">
        <v>121</v>
      </c>
      <c r="AR2430" s="95" t="s">
        <v>121</v>
      </c>
      <c r="AS2430" s="81" t="s">
        <v>261</v>
      </c>
      <c r="AT2430" s="95" t="s">
        <v>121</v>
      </c>
      <c r="AU2430" s="82" t="s">
        <v>6202</v>
      </c>
      <c r="AV2430" s="290">
        <v>46105</v>
      </c>
      <c r="AW2430" s="85" t="s">
        <v>8447</v>
      </c>
      <c r="AX2430" s="85" t="s">
        <v>8448</v>
      </c>
      <c r="AZ2430" s="271"/>
      <c r="BT2430" s="75">
        <f>IF(COUNTIF($C$3:C2430, C2430)=1, 1, 0)</f>
        <v>1</v>
      </c>
      <c r="BU2430" s="396">
        <v>88893</v>
      </c>
      <c r="BV2430" s="340">
        <v>46112</v>
      </c>
      <c r="BZ2430" s="87">
        <f t="shared" si="743"/>
        <v>13</v>
      </c>
      <c r="CB2430" s="88">
        <f t="shared" si="744"/>
        <v>14</v>
      </c>
      <c r="CC2430" s="89"/>
      <c r="CD2430" s="22"/>
      <c r="CE2430" s="87">
        <f t="shared" ref="CE2430:CE2453" si="751">IF(AD2430="Sea waybill", IF(AK2430&lt;&gt;0, MONTH(AK2430), IF(AJ2430&gt;AI2430, MONTH(AJ2430), MONTH(AI2430))),"")</f>
        <v>3</v>
      </c>
      <c r="CJ2430" s="87">
        <f t="shared" si="728"/>
        <v>3</v>
      </c>
      <c r="CK2430" s="87">
        <f t="shared" si="729"/>
        <v>13</v>
      </c>
      <c r="CL2430" s="22" t="s">
        <v>121</v>
      </c>
      <c r="CM2430" s="22" t="str">
        <f t="shared" si="736"/>
        <v>1C26TAA^88893</v>
      </c>
    </row>
    <row r="2431" spans="1:91" s="85" customFormat="1" ht="14.45" customHeight="1" x14ac:dyDescent="0.25">
      <c r="B2431" s="265" t="s">
        <v>102</v>
      </c>
      <c r="C2431" s="270">
        <v>235600428572</v>
      </c>
      <c r="D2431" s="265">
        <v>145736565</v>
      </c>
      <c r="E2431" s="241">
        <v>5320008035</v>
      </c>
      <c r="F2431" s="231">
        <v>46105</v>
      </c>
      <c r="G2431" s="265" t="s">
        <v>266</v>
      </c>
      <c r="H2431" s="265" t="s">
        <v>1657</v>
      </c>
      <c r="I2431" s="265" t="s">
        <v>105</v>
      </c>
      <c r="J2431" s="265" t="s">
        <v>254</v>
      </c>
      <c r="K2431" s="265" t="s">
        <v>242</v>
      </c>
      <c r="L2431" s="231">
        <v>46120</v>
      </c>
      <c r="M2431" s="265">
        <v>40</v>
      </c>
      <c r="N2431" s="85" t="s">
        <v>8445</v>
      </c>
      <c r="O2431" s="85" t="s">
        <v>8446</v>
      </c>
      <c r="P2431" s="85">
        <v>2830050658</v>
      </c>
      <c r="Q2431" s="231">
        <v>46105</v>
      </c>
      <c r="R2431" s="241">
        <v>1209396352</v>
      </c>
      <c r="S2431" s="241">
        <v>224360315</v>
      </c>
      <c r="T2431" s="231">
        <v>46105</v>
      </c>
      <c r="U2431" s="261">
        <v>7941.3940000000002</v>
      </c>
      <c r="V2431" s="261">
        <v>7663.4830000000002</v>
      </c>
      <c r="W2431" s="241">
        <v>10</v>
      </c>
      <c r="X2431" s="241">
        <v>0</v>
      </c>
      <c r="Y2431" s="303">
        <v>235600428572</v>
      </c>
      <c r="Z2431" s="265" t="s">
        <v>128</v>
      </c>
      <c r="AA2431" s="85" t="s">
        <v>280</v>
      </c>
      <c r="AB2431" s="265" t="s">
        <v>7896</v>
      </c>
      <c r="AC2431" s="270">
        <v>235600428572</v>
      </c>
      <c r="AD2431" s="75" t="s">
        <v>113</v>
      </c>
      <c r="AE2431" s="231">
        <v>46112</v>
      </c>
      <c r="AF2431" s="375">
        <v>46110.041666666664</v>
      </c>
      <c r="AG2431" s="375">
        <v>46108.5</v>
      </c>
      <c r="AH2431" s="375">
        <v>46108.5</v>
      </c>
      <c r="AI2431" s="74">
        <v>46110</v>
      </c>
      <c r="AJ2431" s="74">
        <v>46111</v>
      </c>
      <c r="AK2431" s="74">
        <v>46111</v>
      </c>
      <c r="AL2431" s="115">
        <v>46114</v>
      </c>
      <c r="AM2431" s="241"/>
      <c r="AN2431" s="115">
        <v>46114</v>
      </c>
      <c r="AO2431" s="95" t="s">
        <v>121</v>
      </c>
      <c r="AP2431" s="95" t="s">
        <v>121</v>
      </c>
      <c r="AQ2431" s="95" t="s">
        <v>121</v>
      </c>
      <c r="AR2431" s="95" t="s">
        <v>121</v>
      </c>
      <c r="AS2431" s="81" t="s">
        <v>261</v>
      </c>
      <c r="AT2431" s="95" t="s">
        <v>121</v>
      </c>
      <c r="AU2431" s="82" t="s">
        <v>6202</v>
      </c>
      <c r="AV2431" s="290">
        <v>46105</v>
      </c>
      <c r="AW2431" s="75">
        <f>_xlfn.XLOOKUP(D2431,'[1]OPS Loading report'!$E:$E,'[1]OPS Loading report'!$G:$G)</f>
        <v>0</v>
      </c>
      <c r="AX2431" s="85">
        <v>0</v>
      </c>
      <c r="AZ2431" s="271"/>
      <c r="BT2431" s="75">
        <f>IF(COUNTIF($C$3:C2431, C2431)=1, 1, 0)</f>
        <v>0</v>
      </c>
      <c r="BU2431" s="396">
        <v>88893</v>
      </c>
      <c r="BV2431" s="340">
        <v>46112</v>
      </c>
      <c r="BZ2431" s="87">
        <f t="shared" si="743"/>
        <v>13</v>
      </c>
      <c r="CB2431" s="88">
        <f t="shared" si="744"/>
        <v>14</v>
      </c>
      <c r="CC2431" s="89"/>
      <c r="CD2431" s="22"/>
      <c r="CE2431" s="87">
        <f t="shared" si="751"/>
        <v>3</v>
      </c>
      <c r="CF2431" s="544">
        <v>15749400</v>
      </c>
      <c r="CG2431" s="544"/>
      <c r="CH2431" s="544"/>
      <c r="CI2431" s="544">
        <v>26249</v>
      </c>
      <c r="CJ2431" s="87">
        <f t="shared" si="728"/>
        <v>3</v>
      </c>
      <c r="CK2431" s="87">
        <f t="shared" si="729"/>
        <v>13</v>
      </c>
      <c r="CL2431" s="22" t="s">
        <v>121</v>
      </c>
      <c r="CM2431" s="22" t="str">
        <f t="shared" si="736"/>
        <v>1C26TAA^88893</v>
      </c>
    </row>
    <row r="2432" spans="1:91" s="85" customFormat="1" ht="14.45" customHeight="1" x14ac:dyDescent="0.25">
      <c r="B2432" s="265" t="s">
        <v>102</v>
      </c>
      <c r="C2432" s="450">
        <v>235600428598</v>
      </c>
      <c r="D2432" s="265">
        <v>145681561</v>
      </c>
      <c r="E2432" s="241">
        <v>5320008042</v>
      </c>
      <c r="F2432" s="231">
        <v>46105</v>
      </c>
      <c r="G2432" s="265" t="s">
        <v>2163</v>
      </c>
      <c r="H2432" s="265" t="s">
        <v>1657</v>
      </c>
      <c r="I2432" s="265" t="s">
        <v>105</v>
      </c>
      <c r="J2432" s="265" t="s">
        <v>322</v>
      </c>
      <c r="K2432" s="265" t="s">
        <v>242</v>
      </c>
      <c r="L2432" s="231">
        <v>46123</v>
      </c>
      <c r="M2432" s="265">
        <v>40</v>
      </c>
      <c r="N2432" s="75" t="s">
        <v>8449</v>
      </c>
      <c r="O2432" s="75" t="s">
        <v>8450</v>
      </c>
      <c r="P2432" s="85">
        <v>2830050666</v>
      </c>
      <c r="Q2432" s="231">
        <v>46105</v>
      </c>
      <c r="R2432" s="241">
        <v>1209396374</v>
      </c>
      <c r="S2432" s="241">
        <v>224360320</v>
      </c>
      <c r="T2432" s="231">
        <v>46105</v>
      </c>
      <c r="U2432" s="261">
        <v>16255.035</v>
      </c>
      <c r="V2432" s="261">
        <v>15608.513999999999</v>
      </c>
      <c r="W2432" s="241">
        <v>18</v>
      </c>
      <c r="X2432" s="241">
        <v>0</v>
      </c>
      <c r="Y2432" s="303">
        <v>235600428351</v>
      </c>
      <c r="Z2432" s="265" t="s">
        <v>128</v>
      </c>
      <c r="AA2432" s="85" t="s">
        <v>280</v>
      </c>
      <c r="AB2432" s="265" t="s">
        <v>7896</v>
      </c>
      <c r="AC2432" s="450">
        <v>235600428598</v>
      </c>
      <c r="AD2432" s="75" t="s">
        <v>113</v>
      </c>
      <c r="AE2432" s="231">
        <v>46112</v>
      </c>
      <c r="AF2432" s="375">
        <v>46110.041666666664</v>
      </c>
      <c r="AG2432" s="375">
        <v>46108.5</v>
      </c>
      <c r="AH2432" s="375">
        <v>46108.5</v>
      </c>
      <c r="AI2432" s="74">
        <v>46110</v>
      </c>
      <c r="AJ2432" s="74">
        <v>46111</v>
      </c>
      <c r="AK2432" s="74">
        <v>46111</v>
      </c>
      <c r="AL2432" s="115">
        <v>46114</v>
      </c>
      <c r="AM2432" s="241"/>
      <c r="AN2432" s="115">
        <v>46114</v>
      </c>
      <c r="AO2432" s="81" t="s">
        <v>121</v>
      </c>
      <c r="AP2432" s="81" t="s">
        <v>121</v>
      </c>
      <c r="AQ2432" s="81" t="s">
        <v>121</v>
      </c>
      <c r="AR2432" s="81" t="s">
        <v>121</v>
      </c>
      <c r="AS2432" s="81" t="s">
        <v>121</v>
      </c>
      <c r="AT2432" s="81" t="s">
        <v>121</v>
      </c>
      <c r="AU2432" s="82" t="s">
        <v>6202</v>
      </c>
      <c r="AV2432" s="290">
        <v>46105</v>
      </c>
      <c r="AW2432" s="85" t="s">
        <v>8451</v>
      </c>
      <c r="AX2432" s="85" t="s">
        <v>8452</v>
      </c>
      <c r="AZ2432" s="271"/>
      <c r="BT2432" s="75">
        <f>IF(COUNTIF($C$3:C2432, C2432)=1, 1, 0)</f>
        <v>0</v>
      </c>
      <c r="BU2432" s="396">
        <v>88892</v>
      </c>
      <c r="BV2432" s="340">
        <v>46112</v>
      </c>
      <c r="BZ2432" s="87">
        <f t="shared" si="743"/>
        <v>13</v>
      </c>
      <c r="CB2432" s="88">
        <f t="shared" si="744"/>
        <v>14</v>
      </c>
      <c r="CC2432" s="89"/>
      <c r="CD2432" s="22"/>
      <c r="CE2432" s="87">
        <f t="shared" si="751"/>
        <v>3</v>
      </c>
      <c r="CF2432" s="397">
        <v>15749400</v>
      </c>
      <c r="CH2432" s="397">
        <v>15749400</v>
      </c>
      <c r="CI2432" s="85">
        <v>26249</v>
      </c>
      <c r="CJ2432" s="87">
        <f t="shared" si="728"/>
        <v>3</v>
      </c>
      <c r="CK2432" s="87">
        <f t="shared" si="729"/>
        <v>13</v>
      </c>
      <c r="CL2432" s="22" t="s">
        <v>121</v>
      </c>
      <c r="CM2432" s="22" t="str">
        <f t="shared" si="736"/>
        <v>1C26TAA^88892</v>
      </c>
    </row>
    <row r="2433" spans="1:91" s="85" customFormat="1" ht="14.45" customHeight="1" x14ac:dyDescent="0.25">
      <c r="B2433" s="265" t="s">
        <v>102</v>
      </c>
      <c r="C2433" s="450">
        <v>235600428598</v>
      </c>
      <c r="D2433" s="273">
        <v>145727256</v>
      </c>
      <c r="E2433" s="274">
        <v>5320008042</v>
      </c>
      <c r="F2433" s="275">
        <v>46105</v>
      </c>
      <c r="G2433" s="273" t="s">
        <v>2611</v>
      </c>
      <c r="H2433" s="273" t="s">
        <v>1657</v>
      </c>
      <c r="I2433" s="273" t="s">
        <v>105</v>
      </c>
      <c r="J2433" s="273" t="s">
        <v>322</v>
      </c>
      <c r="K2433" s="273" t="s">
        <v>242</v>
      </c>
      <c r="L2433" s="275">
        <v>46128</v>
      </c>
      <c r="M2433" s="273">
        <v>0</v>
      </c>
      <c r="N2433" s="75" t="s">
        <v>8449</v>
      </c>
      <c r="O2433" s="75" t="s">
        <v>8450</v>
      </c>
      <c r="P2433" s="85">
        <v>2830050667</v>
      </c>
      <c r="Q2433" s="231">
        <v>46105</v>
      </c>
      <c r="R2433" s="241">
        <v>1209396375</v>
      </c>
      <c r="S2433" s="241">
        <v>224360326</v>
      </c>
      <c r="T2433" s="231">
        <v>46105</v>
      </c>
      <c r="U2433" s="261">
        <v>2481.9</v>
      </c>
      <c r="V2433" s="261">
        <v>2423.1469999999999</v>
      </c>
      <c r="W2433" s="241">
        <v>3</v>
      </c>
      <c r="X2433" s="241">
        <v>0</v>
      </c>
      <c r="Y2433" s="303">
        <v>235600428351</v>
      </c>
      <c r="Z2433" s="265" t="s">
        <v>128</v>
      </c>
      <c r="AA2433" s="85" t="s">
        <v>280</v>
      </c>
      <c r="AB2433" s="265" t="s">
        <v>7896</v>
      </c>
      <c r="AC2433" s="450">
        <v>235600428598</v>
      </c>
      <c r="AD2433" s="75" t="s">
        <v>113</v>
      </c>
      <c r="AE2433" s="231">
        <v>46112</v>
      </c>
      <c r="AF2433" s="375">
        <v>46110.041666666664</v>
      </c>
      <c r="AG2433" s="375">
        <v>46108.5</v>
      </c>
      <c r="AH2433" s="375">
        <v>46108.5</v>
      </c>
      <c r="AI2433" s="74">
        <v>46110</v>
      </c>
      <c r="AJ2433" s="74">
        <v>46111</v>
      </c>
      <c r="AK2433" s="74">
        <v>46111</v>
      </c>
      <c r="AL2433" s="115">
        <v>46114</v>
      </c>
      <c r="AM2433" s="241"/>
      <c r="AN2433" s="115">
        <v>46114</v>
      </c>
      <c r="AO2433" s="81" t="s">
        <v>121</v>
      </c>
      <c r="AP2433" s="81" t="s">
        <v>121</v>
      </c>
      <c r="AQ2433" s="81" t="s">
        <v>121</v>
      </c>
      <c r="AR2433" s="81" t="s">
        <v>121</v>
      </c>
      <c r="AS2433" s="81" t="s">
        <v>121</v>
      </c>
      <c r="AT2433" s="81" t="s">
        <v>121</v>
      </c>
      <c r="AU2433" s="82" t="s">
        <v>6202</v>
      </c>
      <c r="AV2433" s="290">
        <v>46105</v>
      </c>
      <c r="AW2433" s="85">
        <v>0</v>
      </c>
      <c r="AX2433" s="85">
        <v>0</v>
      </c>
      <c r="AZ2433" s="271"/>
      <c r="BT2433" s="75">
        <f>IF(COUNTIF($C$3:C2433, C2433)=1, 1, 0)</f>
        <v>0</v>
      </c>
      <c r="BU2433" s="396">
        <v>88892</v>
      </c>
      <c r="BV2433" s="340">
        <v>46112</v>
      </c>
      <c r="BZ2433" s="87">
        <f t="shared" si="743"/>
        <v>13</v>
      </c>
      <c r="CB2433" s="88">
        <f t="shared" si="744"/>
        <v>14</v>
      </c>
      <c r="CC2433" s="89"/>
      <c r="CD2433" s="22"/>
      <c r="CE2433" s="87">
        <f t="shared" si="751"/>
        <v>3</v>
      </c>
      <c r="CJ2433" s="87">
        <f t="shared" si="728"/>
        <v>3</v>
      </c>
      <c r="CK2433" s="87">
        <f t="shared" si="729"/>
        <v>13</v>
      </c>
      <c r="CL2433" s="22" t="s">
        <v>121</v>
      </c>
      <c r="CM2433" s="22" t="str">
        <f t="shared" si="736"/>
        <v>1C26TAA^88892</v>
      </c>
    </row>
    <row r="2434" spans="1:91" s="85" customFormat="1" ht="14.45" customHeight="1" x14ac:dyDescent="0.25">
      <c r="A2434" s="307"/>
      <c r="B2434" s="265" t="s">
        <v>102</v>
      </c>
      <c r="C2434" s="270">
        <v>235600428636</v>
      </c>
      <c r="D2434" s="265">
        <v>145763114</v>
      </c>
      <c r="E2434" s="241">
        <v>5320008085</v>
      </c>
      <c r="F2434" s="231">
        <v>46105</v>
      </c>
      <c r="G2434" s="265" t="s">
        <v>299</v>
      </c>
      <c r="H2434" s="265" t="s">
        <v>1657</v>
      </c>
      <c r="I2434" s="265" t="s">
        <v>105</v>
      </c>
      <c r="J2434" s="265" t="s">
        <v>322</v>
      </c>
      <c r="K2434" s="265" t="s">
        <v>242</v>
      </c>
      <c r="L2434" s="231">
        <v>46128</v>
      </c>
      <c r="M2434" s="265">
        <v>0</v>
      </c>
      <c r="N2434" s="170" t="s">
        <v>8453</v>
      </c>
      <c r="O2434" s="75" t="s">
        <v>8454</v>
      </c>
      <c r="P2434" s="85">
        <v>2830050712</v>
      </c>
      <c r="Q2434" s="231">
        <v>46106</v>
      </c>
      <c r="R2434" s="241">
        <v>1209396753</v>
      </c>
      <c r="S2434" s="241">
        <v>224360334</v>
      </c>
      <c r="T2434" s="231">
        <v>46106</v>
      </c>
      <c r="U2434" s="261">
        <v>5952.2489999999998</v>
      </c>
      <c r="V2434" s="261">
        <v>5755.366</v>
      </c>
      <c r="W2434" s="241">
        <v>6</v>
      </c>
      <c r="X2434" s="241">
        <v>0</v>
      </c>
      <c r="Y2434" s="270">
        <v>235600428636</v>
      </c>
      <c r="Z2434" s="241" t="s">
        <v>128</v>
      </c>
      <c r="AA2434" s="85" t="s">
        <v>280</v>
      </c>
      <c r="AB2434" s="241" t="s">
        <v>7896</v>
      </c>
      <c r="AC2434" s="270">
        <v>235600428636</v>
      </c>
      <c r="AD2434" s="75" t="s">
        <v>113</v>
      </c>
      <c r="AE2434" s="231">
        <v>46112</v>
      </c>
      <c r="AF2434" s="375">
        <v>46110.041666666664</v>
      </c>
      <c r="AG2434" s="375">
        <v>46108.5</v>
      </c>
      <c r="AH2434" s="375">
        <v>46108.5</v>
      </c>
      <c r="AI2434" s="74">
        <v>46110</v>
      </c>
      <c r="AJ2434" s="74">
        <v>46111</v>
      </c>
      <c r="AK2434" s="74">
        <v>46111</v>
      </c>
      <c r="AL2434" s="115">
        <v>46114</v>
      </c>
      <c r="AM2434" s="241"/>
      <c r="AN2434" s="115">
        <v>46114</v>
      </c>
      <c r="AO2434" s="81" t="s">
        <v>121</v>
      </c>
      <c r="AP2434" s="81" t="s">
        <v>121</v>
      </c>
      <c r="AQ2434" s="81" t="s">
        <v>121</v>
      </c>
      <c r="AR2434" s="81" t="s">
        <v>121</v>
      </c>
      <c r="AS2434" s="81" t="s">
        <v>261</v>
      </c>
      <c r="AT2434" s="81" t="s">
        <v>121</v>
      </c>
      <c r="AU2434" s="82" t="s">
        <v>6202</v>
      </c>
      <c r="AV2434" s="290">
        <v>46106</v>
      </c>
      <c r="AW2434" s="85" t="s">
        <v>8455</v>
      </c>
      <c r="AX2434" s="85" t="s">
        <v>8456</v>
      </c>
      <c r="AZ2434" s="271"/>
      <c r="BT2434" s="75">
        <f>IF(COUNTIF($C$3:C2434, C2434)=1, 1, 0)</f>
        <v>1</v>
      </c>
      <c r="BU2434" s="396">
        <v>88894</v>
      </c>
      <c r="BV2434" s="340">
        <v>46112</v>
      </c>
      <c r="BZ2434" s="87">
        <f t="shared" si="743"/>
        <v>13</v>
      </c>
      <c r="CB2434" s="88">
        <f t="shared" si="744"/>
        <v>14</v>
      </c>
      <c r="CC2434" s="89"/>
      <c r="CD2434" s="22"/>
      <c r="CE2434" s="87">
        <f t="shared" si="751"/>
        <v>3</v>
      </c>
      <c r="CJ2434" s="87">
        <f t="shared" si="728"/>
        <v>3</v>
      </c>
      <c r="CK2434" s="87">
        <f t="shared" si="729"/>
        <v>13</v>
      </c>
      <c r="CL2434" s="22" t="s">
        <v>121</v>
      </c>
      <c r="CM2434" s="22" t="str">
        <f t="shared" si="736"/>
        <v>1C26TAA^88894</v>
      </c>
    </row>
    <row r="2435" spans="1:91" s="85" customFormat="1" ht="14.45" customHeight="1" x14ac:dyDescent="0.25">
      <c r="A2435" s="307"/>
      <c r="B2435" s="265" t="s">
        <v>102</v>
      </c>
      <c r="C2435" s="270">
        <v>235600428636</v>
      </c>
      <c r="D2435" s="265">
        <v>145735268</v>
      </c>
      <c r="E2435" s="241">
        <v>5320008085</v>
      </c>
      <c r="F2435" s="231">
        <v>46105</v>
      </c>
      <c r="G2435" s="265" t="s">
        <v>299</v>
      </c>
      <c r="H2435" s="265" t="s">
        <v>1657</v>
      </c>
      <c r="I2435" s="265" t="s">
        <v>105</v>
      </c>
      <c r="J2435" s="265" t="s">
        <v>322</v>
      </c>
      <c r="K2435" s="265" t="s">
        <v>242</v>
      </c>
      <c r="L2435" s="231">
        <v>46128</v>
      </c>
      <c r="M2435" s="265">
        <v>40</v>
      </c>
      <c r="N2435" s="170" t="s">
        <v>8453</v>
      </c>
      <c r="O2435" s="75" t="s">
        <v>8454</v>
      </c>
      <c r="P2435" s="85">
        <v>2830050711</v>
      </c>
      <c r="Q2435" s="231">
        <v>46106</v>
      </c>
      <c r="R2435" s="241">
        <v>1209396752</v>
      </c>
      <c r="S2435" s="241">
        <v>224360330</v>
      </c>
      <c r="T2435" s="231">
        <v>46106</v>
      </c>
      <c r="U2435" s="261">
        <v>3004.0590000000002</v>
      </c>
      <c r="V2435" s="261">
        <v>2904.6930000000002</v>
      </c>
      <c r="W2435" s="241">
        <v>3</v>
      </c>
      <c r="X2435" s="241">
        <v>0</v>
      </c>
      <c r="Y2435" s="270">
        <v>235600428636</v>
      </c>
      <c r="Z2435" s="241" t="s">
        <v>128</v>
      </c>
      <c r="AA2435" s="85" t="s">
        <v>280</v>
      </c>
      <c r="AB2435" s="241" t="s">
        <v>7896</v>
      </c>
      <c r="AC2435" s="270">
        <v>235600428636</v>
      </c>
      <c r="AD2435" s="75" t="s">
        <v>113</v>
      </c>
      <c r="AE2435" s="231">
        <v>46112</v>
      </c>
      <c r="AF2435" s="375">
        <v>46110.041666666664</v>
      </c>
      <c r="AG2435" s="375">
        <v>46108.5</v>
      </c>
      <c r="AH2435" s="375">
        <v>46108.5</v>
      </c>
      <c r="AI2435" s="74">
        <v>46110</v>
      </c>
      <c r="AJ2435" s="74">
        <v>46111</v>
      </c>
      <c r="AK2435" s="74">
        <v>46111</v>
      </c>
      <c r="AL2435" s="115">
        <v>46114</v>
      </c>
      <c r="AM2435" s="241"/>
      <c r="AN2435" s="115">
        <v>46114</v>
      </c>
      <c r="AO2435" s="81" t="s">
        <v>121</v>
      </c>
      <c r="AP2435" s="81" t="s">
        <v>121</v>
      </c>
      <c r="AQ2435" s="81" t="s">
        <v>121</v>
      </c>
      <c r="AR2435" s="81" t="s">
        <v>121</v>
      </c>
      <c r="AS2435" s="81" t="s">
        <v>261</v>
      </c>
      <c r="AT2435" s="81" t="s">
        <v>121</v>
      </c>
      <c r="AU2435" s="82" t="s">
        <v>6202</v>
      </c>
      <c r="AV2435" s="290">
        <v>46106</v>
      </c>
      <c r="AW2435" s="75">
        <f>_xlfn.XLOOKUP(D2435,'[1]OPS Loading report'!$E:$E,'[1]OPS Loading report'!$G:$G)</f>
        <v>0</v>
      </c>
      <c r="AX2435" s="85">
        <v>0</v>
      </c>
      <c r="AZ2435" s="271"/>
      <c r="BT2435" s="75">
        <f>IF(COUNTIF($C$3:C2435, C2435)=1, 1, 0)</f>
        <v>0</v>
      </c>
      <c r="BU2435" s="396">
        <v>88894</v>
      </c>
      <c r="BV2435" s="340">
        <v>46112</v>
      </c>
      <c r="BZ2435" s="87">
        <f t="shared" si="743"/>
        <v>13</v>
      </c>
      <c r="CB2435" s="88">
        <f t="shared" si="744"/>
        <v>14</v>
      </c>
      <c r="CC2435" s="89"/>
      <c r="CD2435" s="22"/>
      <c r="CE2435" s="87">
        <f t="shared" si="751"/>
        <v>3</v>
      </c>
      <c r="CF2435" s="397">
        <v>15749400</v>
      </c>
      <c r="CH2435" s="397">
        <v>15749400</v>
      </c>
      <c r="CI2435" s="85">
        <v>26249</v>
      </c>
      <c r="CJ2435" s="87">
        <f t="shared" ref="CJ2435:CJ2498" si="752">MONTH(AV2435)</f>
        <v>3</v>
      </c>
      <c r="CK2435" s="87">
        <f t="shared" ref="CK2435:CK2453" si="753">WEEKNUM(AV2435,2)</f>
        <v>13</v>
      </c>
      <c r="CL2435" s="22" t="s">
        <v>121</v>
      </c>
      <c r="CM2435" s="22" t="str">
        <f t="shared" si="736"/>
        <v>1C26TAA^88894</v>
      </c>
    </row>
    <row r="2436" spans="1:91" s="85" customFormat="1" ht="14.45" customHeight="1" x14ac:dyDescent="0.25">
      <c r="A2436" s="307"/>
      <c r="B2436" s="265" t="s">
        <v>102</v>
      </c>
      <c r="C2436" s="270">
        <v>235600428636</v>
      </c>
      <c r="D2436" s="265">
        <v>145763115</v>
      </c>
      <c r="E2436" s="241">
        <v>5320008085</v>
      </c>
      <c r="F2436" s="231">
        <v>46105</v>
      </c>
      <c r="G2436" s="265" t="s">
        <v>299</v>
      </c>
      <c r="H2436" s="265" t="s">
        <v>1657</v>
      </c>
      <c r="I2436" s="265" t="s">
        <v>105</v>
      </c>
      <c r="J2436" s="265" t="s">
        <v>322</v>
      </c>
      <c r="K2436" s="265" t="s">
        <v>242</v>
      </c>
      <c r="L2436" s="231">
        <v>46128</v>
      </c>
      <c r="M2436" s="265">
        <v>0</v>
      </c>
      <c r="N2436" s="170" t="s">
        <v>8453</v>
      </c>
      <c r="O2436" s="75" t="s">
        <v>8454</v>
      </c>
      <c r="P2436" s="85">
        <v>2830050713</v>
      </c>
      <c r="Q2436" s="231">
        <v>46106</v>
      </c>
      <c r="R2436" s="241">
        <v>1209396754</v>
      </c>
      <c r="S2436" s="241">
        <v>224360346</v>
      </c>
      <c r="T2436" s="231">
        <v>46106</v>
      </c>
      <c r="U2436" s="261">
        <v>7436.9669999999996</v>
      </c>
      <c r="V2436" s="261">
        <v>7190.9719999999998</v>
      </c>
      <c r="W2436" s="241">
        <v>7</v>
      </c>
      <c r="X2436" s="241">
        <v>0</v>
      </c>
      <c r="Y2436" s="270">
        <v>235600428636</v>
      </c>
      <c r="Z2436" s="241" t="s">
        <v>128</v>
      </c>
      <c r="AA2436" s="85" t="s">
        <v>280</v>
      </c>
      <c r="AB2436" s="241" t="s">
        <v>7896</v>
      </c>
      <c r="AC2436" s="270">
        <v>235600428636</v>
      </c>
      <c r="AD2436" s="75" t="s">
        <v>113</v>
      </c>
      <c r="AE2436" s="231">
        <v>46112</v>
      </c>
      <c r="AF2436" s="375">
        <v>46110.041666666664</v>
      </c>
      <c r="AG2436" s="375">
        <v>46108.5</v>
      </c>
      <c r="AH2436" s="375">
        <v>46108.5</v>
      </c>
      <c r="AI2436" s="74">
        <v>46110</v>
      </c>
      <c r="AJ2436" s="74">
        <v>46111</v>
      </c>
      <c r="AK2436" s="74">
        <v>46111</v>
      </c>
      <c r="AL2436" s="115">
        <v>46114</v>
      </c>
      <c r="AM2436" s="241"/>
      <c r="AN2436" s="115">
        <v>46114</v>
      </c>
      <c r="AO2436" s="81" t="s">
        <v>121</v>
      </c>
      <c r="AP2436" s="81" t="s">
        <v>121</v>
      </c>
      <c r="AQ2436" s="81" t="s">
        <v>121</v>
      </c>
      <c r="AR2436" s="81" t="s">
        <v>121</v>
      </c>
      <c r="AS2436" s="81" t="s">
        <v>261</v>
      </c>
      <c r="AT2436" s="81" t="s">
        <v>121</v>
      </c>
      <c r="AU2436" s="82" t="s">
        <v>6202</v>
      </c>
      <c r="AV2436" s="297">
        <v>46106</v>
      </c>
      <c r="AW2436" s="85">
        <v>0</v>
      </c>
      <c r="AX2436" s="85">
        <v>0</v>
      </c>
      <c r="AZ2436" s="271"/>
      <c r="BT2436" s="75">
        <f>IF(COUNTIF($C$3:C2436, C2436)=1, 1, 0)</f>
        <v>0</v>
      </c>
      <c r="BU2436" s="396">
        <v>88894</v>
      </c>
      <c r="BV2436" s="340">
        <v>46112</v>
      </c>
      <c r="BZ2436" s="87">
        <f t="shared" si="743"/>
        <v>13</v>
      </c>
      <c r="CB2436" s="88">
        <f t="shared" si="744"/>
        <v>14</v>
      </c>
      <c r="CC2436" s="89"/>
      <c r="CD2436" s="22"/>
      <c r="CE2436" s="87">
        <f t="shared" si="751"/>
        <v>3</v>
      </c>
      <c r="CJ2436" s="87">
        <f t="shared" si="752"/>
        <v>3</v>
      </c>
      <c r="CK2436" s="87">
        <f t="shared" si="753"/>
        <v>13</v>
      </c>
      <c r="CL2436" s="22" t="s">
        <v>121</v>
      </c>
      <c r="CM2436" s="22" t="str">
        <f t="shared" ref="CM2436:CM2444" si="754">IF(OR(Z2436="COSU",Z2436="EGLV",Z2436="MAEU",Z2436="REGU",Z2436="HLCU",Z2436="OOLU",Z2436="ONEY"),
    IF(Z2436="COSU","1C26TAB",
    IF(Z2436="EGLV","1C26TAA",
    IF(Z2436="MAEU","1C26TML",
    IF(Z2436="REGU","1C26TAA",
    IF(Z2436="HLCU","1C26THC",
    IF(Z2436="OOLU","1C26TAR",
    IF(Z2436="ONEY","1K26TAD",""))))))) &amp; "^" &amp; BU2436,
    BU2436)</f>
        <v>1C26TAA^88894</v>
      </c>
    </row>
    <row r="2437" spans="1:91" s="85" customFormat="1" ht="14.45" customHeight="1" x14ac:dyDescent="0.25">
      <c r="B2437" s="265" t="s">
        <v>102</v>
      </c>
      <c r="C2437" s="270">
        <v>235600428512</v>
      </c>
      <c r="D2437" s="346">
        <v>145699834</v>
      </c>
      <c r="E2437" s="362"/>
      <c r="F2437" s="363">
        <v>46105</v>
      </c>
      <c r="G2437" s="346" t="s">
        <v>290</v>
      </c>
      <c r="H2437" s="346" t="s">
        <v>1657</v>
      </c>
      <c r="I2437" s="346" t="s">
        <v>105</v>
      </c>
      <c r="J2437" s="346" t="s">
        <v>322</v>
      </c>
      <c r="K2437" s="346" t="s">
        <v>242</v>
      </c>
      <c r="L2437" s="363">
        <v>46122</v>
      </c>
      <c r="M2437" s="346">
        <v>40</v>
      </c>
      <c r="N2437" s="75" t="s">
        <v>8457</v>
      </c>
      <c r="O2437" s="75" t="s">
        <v>8458</v>
      </c>
      <c r="P2437" s="85">
        <v>2830050754</v>
      </c>
      <c r="Q2437" s="231">
        <v>46107</v>
      </c>
      <c r="R2437" s="241">
        <v>1209397050</v>
      </c>
      <c r="S2437" s="241">
        <v>224360275</v>
      </c>
      <c r="T2437" s="231">
        <v>46107</v>
      </c>
      <c r="U2437" s="261">
        <v>18494.313999999998</v>
      </c>
      <c r="V2437" s="261">
        <v>17829.219000000001</v>
      </c>
      <c r="W2437" s="241">
        <v>19</v>
      </c>
      <c r="X2437" s="241">
        <v>0</v>
      </c>
      <c r="Y2437" s="270">
        <v>235600428512</v>
      </c>
      <c r="Z2437" s="265" t="s">
        <v>128</v>
      </c>
      <c r="AA2437" s="85" t="s">
        <v>280</v>
      </c>
      <c r="AB2437" s="265" t="s">
        <v>7896</v>
      </c>
      <c r="AC2437" s="270">
        <v>235600428512</v>
      </c>
      <c r="AD2437" s="75" t="s">
        <v>113</v>
      </c>
      <c r="AE2437" s="231">
        <v>46112</v>
      </c>
      <c r="AF2437" s="375">
        <v>46110.041666666664</v>
      </c>
      <c r="AG2437" s="375">
        <v>46108.5</v>
      </c>
      <c r="AH2437" s="375">
        <v>46108.5</v>
      </c>
      <c r="AI2437" s="74">
        <v>46110</v>
      </c>
      <c r="AJ2437" s="74">
        <v>46111</v>
      </c>
      <c r="AK2437" s="74">
        <v>46111</v>
      </c>
      <c r="AL2437" s="115">
        <v>46114</v>
      </c>
      <c r="AM2437" s="241"/>
      <c r="AN2437" s="115">
        <v>46114</v>
      </c>
      <c r="AO2437" s="81">
        <f t="shared" ref="AO2437:AO2444" si="755">IF(AH2437&lt;AG2437,IF(AH2437=0,"",AH2437-1),IF(AG2437=0,"",AG2437-1))</f>
        <v>46107.5</v>
      </c>
      <c r="AP2437" s="81">
        <f t="shared" ref="AP2437:AP2444" si="756">IF(AH2437&lt;AG2437,IF(AH2437=0,"",AH2437),IF(AG2437=0,"",AG2437))</f>
        <v>46108.5</v>
      </c>
      <c r="AQ2437" s="81">
        <f t="shared" ref="AQ2437:AQ2444" si="757">IF(AH2437&lt;AG2437,IF(AH2437=0,"",AH2437),IF(AG2437=0,"",AG2437))</f>
        <v>46108.5</v>
      </c>
      <c r="AR2437" s="81">
        <f t="shared" ref="AR2437:AR2444" si="758">IF(AI2437=0,"",IF(AI2437&lt;AJ2437,AJ2437+1,AI2437+1))</f>
        <v>46112</v>
      </c>
      <c r="AS2437" s="81">
        <f t="shared" ref="AS2437:AS2467" si="759">IF(AI2437=0,"",IF(AE2437=0,IF(AJ2437=0,AI2437+2,AJ2437+2),AE2437+2))</f>
        <v>46114</v>
      </c>
      <c r="AT2437" s="81">
        <f t="shared" ref="AT2437:AT2444" si="760">IF(AI2437=0,"",IF(AI2437&lt;AJ2437,AJ2437+1,AI2437+1))</f>
        <v>46112</v>
      </c>
      <c r="AU2437" s="82" t="s">
        <v>6202</v>
      </c>
      <c r="AV2437" s="290">
        <v>46105</v>
      </c>
      <c r="AW2437" s="85" t="s">
        <v>8459</v>
      </c>
      <c r="AX2437" s="85" t="s">
        <v>8460</v>
      </c>
      <c r="AZ2437" s="271"/>
      <c r="BT2437" s="75">
        <f>IF(COUNTIF($C$3:C2437, C2437)=1, 1, 0)</f>
        <v>1</v>
      </c>
      <c r="BU2437" s="396">
        <v>88896</v>
      </c>
      <c r="BV2437" s="340">
        <v>46112</v>
      </c>
      <c r="BZ2437" s="87">
        <f t="shared" si="743"/>
        <v>13</v>
      </c>
      <c r="CB2437" s="88">
        <f t="shared" si="744"/>
        <v>14</v>
      </c>
      <c r="CC2437" s="89"/>
      <c r="CD2437" s="22"/>
      <c r="CE2437" s="87">
        <f t="shared" si="751"/>
        <v>3</v>
      </c>
      <c r="CF2437" s="397">
        <v>15749400</v>
      </c>
      <c r="CH2437" s="397">
        <v>15749400</v>
      </c>
      <c r="CI2437" s="85">
        <v>26249</v>
      </c>
      <c r="CJ2437" s="87">
        <f t="shared" si="752"/>
        <v>3</v>
      </c>
      <c r="CK2437" s="87">
        <f t="shared" si="753"/>
        <v>13</v>
      </c>
      <c r="CL2437" s="22" t="s">
        <v>121</v>
      </c>
      <c r="CM2437" s="22" t="str">
        <f t="shared" si="754"/>
        <v>1C26TAA^88896</v>
      </c>
    </row>
    <row r="2438" spans="1:91" s="85" customFormat="1" ht="14.45" customHeight="1" x14ac:dyDescent="0.25">
      <c r="B2438" s="265" t="s">
        <v>102</v>
      </c>
      <c r="C2438" s="270">
        <v>235600461153</v>
      </c>
      <c r="D2438" s="265">
        <v>145699832</v>
      </c>
      <c r="E2438" s="241"/>
      <c r="F2438" s="231">
        <v>46105</v>
      </c>
      <c r="G2438" s="265" t="s">
        <v>290</v>
      </c>
      <c r="H2438" s="265" t="s">
        <v>1657</v>
      </c>
      <c r="I2438" s="265" t="s">
        <v>105</v>
      </c>
      <c r="J2438" s="265" t="s">
        <v>254</v>
      </c>
      <c r="K2438" s="265" t="s">
        <v>242</v>
      </c>
      <c r="L2438" s="231">
        <v>46125</v>
      </c>
      <c r="M2438" s="265">
        <v>40</v>
      </c>
      <c r="N2438" s="85" t="s">
        <v>8461</v>
      </c>
      <c r="O2438" s="85" t="s">
        <v>8462</v>
      </c>
      <c r="P2438" s="85">
        <v>2830050669</v>
      </c>
      <c r="Q2438" s="231">
        <v>46105</v>
      </c>
      <c r="R2438" s="241">
        <v>1209396381</v>
      </c>
      <c r="S2438" s="241">
        <v>224360267</v>
      </c>
      <c r="T2438" s="231">
        <v>46105</v>
      </c>
      <c r="U2438" s="261">
        <v>18686.830999999998</v>
      </c>
      <c r="V2438" s="261">
        <v>18014.811000000002</v>
      </c>
      <c r="W2438" s="241">
        <v>19</v>
      </c>
      <c r="X2438" s="241">
        <v>0</v>
      </c>
      <c r="Y2438" s="303">
        <v>235600461153</v>
      </c>
      <c r="Z2438" s="265" t="s">
        <v>128</v>
      </c>
      <c r="AA2438" s="85" t="s">
        <v>280</v>
      </c>
      <c r="AB2438" s="265" t="s">
        <v>7896</v>
      </c>
      <c r="AC2438" s="303">
        <v>235600461153</v>
      </c>
      <c r="AD2438" s="75" t="s">
        <v>113</v>
      </c>
      <c r="AE2438" s="231">
        <v>46112</v>
      </c>
      <c r="AF2438" s="375">
        <v>46110.041666666664</v>
      </c>
      <c r="AG2438" s="375">
        <v>46108.5</v>
      </c>
      <c r="AH2438" s="375">
        <v>46108.5</v>
      </c>
      <c r="AI2438" s="74">
        <v>46110</v>
      </c>
      <c r="AJ2438" s="74">
        <v>46111</v>
      </c>
      <c r="AK2438" s="74">
        <v>46111</v>
      </c>
      <c r="AL2438" s="115">
        <v>46114</v>
      </c>
      <c r="AM2438" s="241"/>
      <c r="AN2438" s="115">
        <v>46114</v>
      </c>
      <c r="AO2438" s="81">
        <f t="shared" si="755"/>
        <v>46107.5</v>
      </c>
      <c r="AP2438" s="81">
        <f t="shared" si="756"/>
        <v>46108.5</v>
      </c>
      <c r="AQ2438" s="81">
        <f t="shared" si="757"/>
        <v>46108.5</v>
      </c>
      <c r="AR2438" s="81">
        <f t="shared" si="758"/>
        <v>46112</v>
      </c>
      <c r="AS2438" s="81">
        <f t="shared" si="759"/>
        <v>46114</v>
      </c>
      <c r="AT2438" s="81">
        <f t="shared" si="760"/>
        <v>46112</v>
      </c>
      <c r="AU2438" s="82" t="s">
        <v>6202</v>
      </c>
      <c r="AV2438" s="297">
        <v>46105</v>
      </c>
      <c r="AW2438" s="85" t="s">
        <v>8463</v>
      </c>
      <c r="AX2438" s="85" t="s">
        <v>8464</v>
      </c>
      <c r="AZ2438" s="271"/>
      <c r="BT2438" s="75">
        <f>IF(COUNTIF($C$3:C2438, C2438)=1, 1, 0)</f>
        <v>1</v>
      </c>
      <c r="BU2438" s="396">
        <v>88897</v>
      </c>
      <c r="BV2438" s="340">
        <v>46112</v>
      </c>
      <c r="BZ2438" s="87">
        <f t="shared" si="743"/>
        <v>13</v>
      </c>
      <c r="CB2438" s="88">
        <f t="shared" si="744"/>
        <v>14</v>
      </c>
      <c r="CC2438" s="89"/>
      <c r="CD2438" s="22"/>
      <c r="CE2438" s="87">
        <f t="shared" si="751"/>
        <v>3</v>
      </c>
      <c r="CF2438" s="544">
        <v>15749400</v>
      </c>
      <c r="CG2438" s="544"/>
      <c r="CH2438" s="544">
        <v>15749400</v>
      </c>
      <c r="CI2438" s="544">
        <v>26249</v>
      </c>
      <c r="CJ2438" s="87">
        <f t="shared" si="752"/>
        <v>3</v>
      </c>
      <c r="CK2438" s="87">
        <f t="shared" si="753"/>
        <v>13</v>
      </c>
      <c r="CL2438" s="22" t="s">
        <v>121</v>
      </c>
      <c r="CM2438" s="22" t="str">
        <f t="shared" si="754"/>
        <v>1C26TAA^88897</v>
      </c>
    </row>
    <row r="2439" spans="1:91" s="85" customFormat="1" ht="14.45" customHeight="1" x14ac:dyDescent="0.25">
      <c r="B2439" s="265" t="s">
        <v>102</v>
      </c>
      <c r="C2439" s="270">
        <v>235600428572</v>
      </c>
      <c r="D2439" s="265">
        <v>145657541</v>
      </c>
      <c r="E2439" s="241"/>
      <c r="F2439" s="231">
        <v>46105</v>
      </c>
      <c r="G2439" s="265" t="s">
        <v>266</v>
      </c>
      <c r="H2439" s="265" t="s">
        <v>1657</v>
      </c>
      <c r="I2439" s="265" t="s">
        <v>105</v>
      </c>
      <c r="J2439" s="265" t="s">
        <v>254</v>
      </c>
      <c r="K2439" s="265" t="s">
        <v>242</v>
      </c>
      <c r="L2439" s="231">
        <v>46122</v>
      </c>
      <c r="M2439" s="265">
        <v>40</v>
      </c>
      <c r="N2439" s="85" t="s">
        <v>8465</v>
      </c>
      <c r="O2439" s="85" t="s">
        <v>8466</v>
      </c>
      <c r="P2439" s="85">
        <v>2830050661</v>
      </c>
      <c r="Q2439" s="231">
        <v>46105</v>
      </c>
      <c r="R2439" s="241">
        <v>1209396358</v>
      </c>
      <c r="S2439" s="241">
        <v>224360242</v>
      </c>
      <c r="T2439" s="231">
        <v>46105</v>
      </c>
      <c r="U2439" s="261">
        <v>12148.611000000001</v>
      </c>
      <c r="V2439" s="261">
        <v>11748.125</v>
      </c>
      <c r="W2439" s="241">
        <v>18</v>
      </c>
      <c r="X2439" s="241">
        <v>0</v>
      </c>
      <c r="Y2439" s="597" t="s">
        <v>8467</v>
      </c>
      <c r="Z2439" s="265" t="s">
        <v>128</v>
      </c>
      <c r="AA2439" s="85" t="s">
        <v>280</v>
      </c>
      <c r="AB2439" s="265" t="s">
        <v>7896</v>
      </c>
      <c r="AC2439" s="270">
        <v>235600428572</v>
      </c>
      <c r="AD2439" s="75" t="s">
        <v>113</v>
      </c>
      <c r="AE2439" s="231">
        <v>46112</v>
      </c>
      <c r="AF2439" s="375">
        <v>46110.041666666664</v>
      </c>
      <c r="AG2439" s="375">
        <v>46108.5</v>
      </c>
      <c r="AH2439" s="375">
        <v>46108.5</v>
      </c>
      <c r="AI2439" s="74">
        <v>46110</v>
      </c>
      <c r="AJ2439" s="74">
        <v>46111</v>
      </c>
      <c r="AK2439" s="74">
        <v>46111</v>
      </c>
      <c r="AL2439" s="115">
        <v>46114</v>
      </c>
      <c r="AM2439" s="241"/>
      <c r="AN2439" s="115">
        <v>46114</v>
      </c>
      <c r="AO2439" s="81">
        <f t="shared" si="755"/>
        <v>46107.5</v>
      </c>
      <c r="AP2439" s="81">
        <f t="shared" si="756"/>
        <v>46108.5</v>
      </c>
      <c r="AQ2439" s="81">
        <f t="shared" si="757"/>
        <v>46108.5</v>
      </c>
      <c r="AR2439" s="81">
        <f t="shared" si="758"/>
        <v>46112</v>
      </c>
      <c r="AS2439" s="81">
        <f t="shared" si="759"/>
        <v>46114</v>
      </c>
      <c r="AT2439" s="81">
        <f t="shared" si="760"/>
        <v>46112</v>
      </c>
      <c r="AU2439" s="82" t="s">
        <v>6202</v>
      </c>
      <c r="AV2439" s="297">
        <v>46105</v>
      </c>
      <c r="AW2439" s="85" t="s">
        <v>8468</v>
      </c>
      <c r="AX2439" s="85" t="s">
        <v>8469</v>
      </c>
      <c r="AZ2439" s="271"/>
      <c r="BT2439" s="75">
        <f>IF(COUNTIF($C$3:C2439, C2439)=1, 1, 0)</f>
        <v>0</v>
      </c>
      <c r="BU2439" s="396">
        <v>88893</v>
      </c>
      <c r="BV2439" s="340">
        <v>46112</v>
      </c>
      <c r="BZ2439" s="87">
        <f t="shared" si="743"/>
        <v>13</v>
      </c>
      <c r="CB2439" s="88">
        <f t="shared" si="744"/>
        <v>14</v>
      </c>
      <c r="CC2439" s="89"/>
      <c r="CD2439" s="22"/>
      <c r="CE2439" s="87">
        <f t="shared" si="751"/>
        <v>3</v>
      </c>
      <c r="CF2439" s="544">
        <v>15749400</v>
      </c>
      <c r="CG2439" s="544"/>
      <c r="CH2439" s="544"/>
      <c r="CI2439" s="544">
        <v>26249</v>
      </c>
      <c r="CJ2439" s="87">
        <f t="shared" si="752"/>
        <v>3</v>
      </c>
      <c r="CK2439" s="87">
        <f t="shared" si="753"/>
        <v>13</v>
      </c>
      <c r="CL2439" s="22" t="s">
        <v>121</v>
      </c>
      <c r="CM2439" s="22" t="str">
        <f t="shared" si="754"/>
        <v>1C26TAA^88893</v>
      </c>
    </row>
    <row r="2440" spans="1:91" s="85" customFormat="1" ht="14.45" customHeight="1" x14ac:dyDescent="0.25">
      <c r="B2440" s="265" t="s">
        <v>102</v>
      </c>
      <c r="C2440" s="270">
        <v>235600428572</v>
      </c>
      <c r="D2440" s="265">
        <v>145659295</v>
      </c>
      <c r="E2440" s="241"/>
      <c r="F2440" s="231">
        <v>46105</v>
      </c>
      <c r="G2440" s="265" t="s">
        <v>266</v>
      </c>
      <c r="H2440" s="265" t="s">
        <v>1657</v>
      </c>
      <c r="I2440" s="265" t="s">
        <v>105</v>
      </c>
      <c r="J2440" s="265" t="s">
        <v>254</v>
      </c>
      <c r="K2440" s="265" t="s">
        <v>242</v>
      </c>
      <c r="L2440" s="231">
        <v>46122</v>
      </c>
      <c r="M2440" s="265">
        <v>40</v>
      </c>
      <c r="N2440" s="85" t="s">
        <v>8470</v>
      </c>
      <c r="O2440" s="85" t="s">
        <v>8471</v>
      </c>
      <c r="P2440" s="85">
        <v>2830050642</v>
      </c>
      <c r="Q2440" s="231">
        <v>46105</v>
      </c>
      <c r="R2440" s="241">
        <v>1209396296</v>
      </c>
      <c r="S2440" s="241">
        <v>224360249</v>
      </c>
      <c r="T2440" s="231">
        <v>46105</v>
      </c>
      <c r="U2440" s="261">
        <v>12494.424999999999</v>
      </c>
      <c r="V2440" s="261">
        <v>12014.016</v>
      </c>
      <c r="W2440" s="241">
        <v>17</v>
      </c>
      <c r="X2440" s="241">
        <v>30</v>
      </c>
      <c r="Y2440" s="303">
        <v>235600428342</v>
      </c>
      <c r="Z2440" s="265" t="s">
        <v>128</v>
      </c>
      <c r="AA2440" s="85" t="s">
        <v>280</v>
      </c>
      <c r="AB2440" s="265" t="s">
        <v>7896</v>
      </c>
      <c r="AC2440" s="270">
        <v>235600428572</v>
      </c>
      <c r="AD2440" s="75" t="s">
        <v>113</v>
      </c>
      <c r="AE2440" s="231">
        <v>46112</v>
      </c>
      <c r="AF2440" s="375">
        <v>46110.041666666664</v>
      </c>
      <c r="AG2440" s="375">
        <v>46108.5</v>
      </c>
      <c r="AH2440" s="375">
        <v>46108.5</v>
      </c>
      <c r="AI2440" s="74">
        <v>46110</v>
      </c>
      <c r="AJ2440" s="74">
        <v>46111</v>
      </c>
      <c r="AK2440" s="74">
        <v>46111</v>
      </c>
      <c r="AL2440" s="115">
        <v>46114</v>
      </c>
      <c r="AM2440" s="241"/>
      <c r="AN2440" s="115">
        <v>46114</v>
      </c>
      <c r="AO2440" s="81">
        <f t="shared" si="755"/>
        <v>46107.5</v>
      </c>
      <c r="AP2440" s="81">
        <f t="shared" si="756"/>
        <v>46108.5</v>
      </c>
      <c r="AQ2440" s="81">
        <f t="shared" si="757"/>
        <v>46108.5</v>
      </c>
      <c r="AR2440" s="81">
        <f t="shared" si="758"/>
        <v>46112</v>
      </c>
      <c r="AS2440" s="81">
        <f t="shared" si="759"/>
        <v>46114</v>
      </c>
      <c r="AT2440" s="81">
        <f t="shared" si="760"/>
        <v>46112</v>
      </c>
      <c r="AU2440" s="82" t="s">
        <v>6202</v>
      </c>
      <c r="AV2440" s="297">
        <v>46105</v>
      </c>
      <c r="AW2440" s="85" t="s">
        <v>8472</v>
      </c>
      <c r="AX2440" s="85" t="s">
        <v>8473</v>
      </c>
      <c r="AZ2440" s="271"/>
      <c r="BT2440" s="75">
        <f>IF(COUNTIF($C$3:C2440, C2440)=1, 1, 0)</f>
        <v>0</v>
      </c>
      <c r="BU2440" s="396">
        <v>88893</v>
      </c>
      <c r="BV2440" s="340">
        <v>46112</v>
      </c>
      <c r="BZ2440" s="87">
        <f t="shared" si="743"/>
        <v>13</v>
      </c>
      <c r="CB2440" s="88">
        <f t="shared" si="744"/>
        <v>14</v>
      </c>
      <c r="CC2440" s="89"/>
      <c r="CD2440" s="22"/>
      <c r="CE2440" s="87">
        <f t="shared" si="751"/>
        <v>3</v>
      </c>
      <c r="CF2440" s="544">
        <v>15749400</v>
      </c>
      <c r="CG2440" s="544"/>
      <c r="CH2440" s="544"/>
      <c r="CI2440" s="544">
        <v>26249</v>
      </c>
      <c r="CJ2440" s="87">
        <f t="shared" si="752"/>
        <v>3</v>
      </c>
      <c r="CK2440" s="87">
        <f t="shared" si="753"/>
        <v>13</v>
      </c>
      <c r="CL2440" s="22" t="s">
        <v>121</v>
      </c>
      <c r="CM2440" s="22" t="str">
        <f t="shared" si="754"/>
        <v>1C26TAA^88893</v>
      </c>
    </row>
    <row r="2441" spans="1:91" s="85" customFormat="1" ht="14.45" customHeight="1" x14ac:dyDescent="0.25">
      <c r="B2441" s="265" t="s">
        <v>102</v>
      </c>
      <c r="C2441" s="303" t="s">
        <v>8422</v>
      </c>
      <c r="D2441" s="265">
        <v>145735804</v>
      </c>
      <c r="E2441" s="241"/>
      <c r="F2441" s="231">
        <v>46105</v>
      </c>
      <c r="G2441" s="265" t="s">
        <v>290</v>
      </c>
      <c r="H2441" s="265" t="s">
        <v>1657</v>
      </c>
      <c r="I2441" s="265" t="s">
        <v>105</v>
      </c>
      <c r="J2441" s="265" t="s">
        <v>322</v>
      </c>
      <c r="K2441" s="265" t="s">
        <v>242</v>
      </c>
      <c r="L2441" s="231">
        <v>46122</v>
      </c>
      <c r="M2441" s="265">
        <v>40</v>
      </c>
      <c r="N2441" s="75" t="s">
        <v>8474</v>
      </c>
      <c r="O2441" s="75" t="s">
        <v>8475</v>
      </c>
      <c r="P2441" s="85">
        <v>2830050889</v>
      </c>
      <c r="Q2441" s="231">
        <v>46109</v>
      </c>
      <c r="R2441" s="241">
        <v>1209397776</v>
      </c>
      <c r="S2441" s="241">
        <v>224382924</v>
      </c>
      <c r="T2441" s="231">
        <v>46109</v>
      </c>
      <c r="U2441" s="261">
        <v>15408.308999999999</v>
      </c>
      <c r="V2441" s="261">
        <v>14854.197</v>
      </c>
      <c r="W2441" s="241">
        <v>16</v>
      </c>
      <c r="X2441" s="241">
        <v>0</v>
      </c>
      <c r="Y2441" s="303">
        <v>7267781960</v>
      </c>
      <c r="Z2441" s="265" t="s">
        <v>354</v>
      </c>
      <c r="AA2441" s="85" t="s">
        <v>595</v>
      </c>
      <c r="AB2441" s="265" t="s">
        <v>7882</v>
      </c>
      <c r="AC2441" s="303" t="s">
        <v>8422</v>
      </c>
      <c r="AD2441" s="75" t="s">
        <v>113</v>
      </c>
      <c r="AE2441" s="115">
        <v>46113</v>
      </c>
      <c r="AF2441" s="304">
        <v>46112.416666666664</v>
      </c>
      <c r="AG2441" s="304">
        <v>46111.375</v>
      </c>
      <c r="AH2441" s="304">
        <v>46111.375</v>
      </c>
      <c r="AI2441" s="115">
        <v>46113</v>
      </c>
      <c r="AJ2441" s="115"/>
      <c r="AK2441" s="115">
        <v>46113</v>
      </c>
      <c r="AL2441" s="115">
        <v>46115</v>
      </c>
      <c r="AM2441" s="241"/>
      <c r="AN2441" s="115">
        <v>46115</v>
      </c>
      <c r="AO2441" s="81">
        <f t="shared" si="755"/>
        <v>46110.375</v>
      </c>
      <c r="AP2441" s="81">
        <f t="shared" si="756"/>
        <v>46111.375</v>
      </c>
      <c r="AQ2441" s="81">
        <f t="shared" si="757"/>
        <v>46111.375</v>
      </c>
      <c r="AR2441" s="81">
        <f t="shared" si="758"/>
        <v>46114</v>
      </c>
      <c r="AS2441" s="81">
        <f t="shared" si="759"/>
        <v>46115</v>
      </c>
      <c r="AT2441" s="81">
        <f t="shared" si="760"/>
        <v>46114</v>
      </c>
      <c r="AU2441" s="82" t="s">
        <v>6202</v>
      </c>
      <c r="AV2441" s="351">
        <v>46109</v>
      </c>
      <c r="AW2441" s="75" t="str">
        <f>_xlfn.XLOOKUP(D2441,'[1]OPS Loading report'!$E:$E,'[1]OPS Loading report'!$G:$G)</f>
        <v>CSNU5923398</v>
      </c>
      <c r="AX2441" s="85" t="e">
        <v>#N/A</v>
      </c>
      <c r="AZ2441" s="271"/>
      <c r="BT2441" s="75">
        <f>IF(COUNTIF($C$3:C2441, C2441)=1, 1, 0)</f>
        <v>0</v>
      </c>
      <c r="BU2441" s="584">
        <v>64984</v>
      </c>
      <c r="BV2441" s="585">
        <v>46113</v>
      </c>
      <c r="BZ2441" s="87">
        <f t="shared" si="743"/>
        <v>13</v>
      </c>
      <c r="CB2441" s="88">
        <f t="shared" si="744"/>
        <v>14</v>
      </c>
      <c r="CC2441" s="89"/>
      <c r="CD2441" s="22"/>
      <c r="CE2441" s="87">
        <f t="shared" si="751"/>
        <v>4</v>
      </c>
      <c r="CF2441" s="589">
        <v>10535600</v>
      </c>
      <c r="CG2441" s="589"/>
      <c r="CH2441" s="589">
        <v>10535600</v>
      </c>
      <c r="CI2441" s="579">
        <v>26339</v>
      </c>
      <c r="CJ2441" s="87">
        <f t="shared" si="752"/>
        <v>3</v>
      </c>
      <c r="CK2441" s="87">
        <f t="shared" si="753"/>
        <v>13</v>
      </c>
      <c r="CL2441" s="22" t="s">
        <v>121</v>
      </c>
      <c r="CM2441" s="22" t="str">
        <f t="shared" si="754"/>
        <v>1C26TAB^64984</v>
      </c>
    </row>
    <row r="2442" spans="1:91" s="85" customFormat="1" ht="14.45" customHeight="1" x14ac:dyDescent="0.25">
      <c r="B2442" s="265" t="s">
        <v>102</v>
      </c>
      <c r="C2442" s="270">
        <v>235600461153</v>
      </c>
      <c r="D2442" s="265">
        <v>145781707</v>
      </c>
      <c r="E2442" s="241"/>
      <c r="F2442" s="231">
        <v>46105</v>
      </c>
      <c r="G2442" s="265" t="s">
        <v>290</v>
      </c>
      <c r="H2442" s="265" t="s">
        <v>1657</v>
      </c>
      <c r="I2442" s="265" t="s">
        <v>105</v>
      </c>
      <c r="J2442" s="265" t="s">
        <v>254</v>
      </c>
      <c r="K2442" s="265" t="s">
        <v>242</v>
      </c>
      <c r="L2442" s="231">
        <v>46125</v>
      </c>
      <c r="M2442" s="265">
        <v>40</v>
      </c>
      <c r="N2442" s="85" t="s">
        <v>8476</v>
      </c>
      <c r="O2442" s="85" t="s">
        <v>8477</v>
      </c>
      <c r="P2442" s="85">
        <v>2830050676</v>
      </c>
      <c r="Q2442" s="231">
        <v>46105</v>
      </c>
      <c r="R2442" s="241">
        <v>1209396410</v>
      </c>
      <c r="S2442" s="241">
        <v>224360280</v>
      </c>
      <c r="T2442" s="231">
        <v>46105</v>
      </c>
      <c r="U2442" s="261">
        <v>18725.416000000001</v>
      </c>
      <c r="V2442" s="261">
        <v>18052.012999999999</v>
      </c>
      <c r="W2442" s="241">
        <v>19</v>
      </c>
      <c r="X2442" s="241">
        <v>0</v>
      </c>
      <c r="Y2442" s="303">
        <v>235600477874</v>
      </c>
      <c r="Z2442" s="265" t="s">
        <v>128</v>
      </c>
      <c r="AA2442" s="85" t="s">
        <v>280</v>
      </c>
      <c r="AB2442" s="265" t="s">
        <v>7896</v>
      </c>
      <c r="AC2442" s="303">
        <v>235600461153</v>
      </c>
      <c r="AD2442" s="75" t="s">
        <v>113</v>
      </c>
      <c r="AE2442" s="231">
        <v>46112</v>
      </c>
      <c r="AF2442" s="375">
        <v>46110.041666666664</v>
      </c>
      <c r="AG2442" s="304">
        <v>46108.5</v>
      </c>
      <c r="AH2442" s="304">
        <v>46108.5</v>
      </c>
      <c r="AI2442" s="74">
        <v>46110</v>
      </c>
      <c r="AJ2442" s="74">
        <v>46111</v>
      </c>
      <c r="AK2442" s="74">
        <v>46111</v>
      </c>
      <c r="AL2442" s="115">
        <v>46114</v>
      </c>
      <c r="AM2442" s="241"/>
      <c r="AN2442" s="115">
        <v>46114</v>
      </c>
      <c r="AO2442" s="81">
        <f t="shared" si="755"/>
        <v>46107.5</v>
      </c>
      <c r="AP2442" s="81">
        <f t="shared" si="756"/>
        <v>46108.5</v>
      </c>
      <c r="AQ2442" s="81">
        <f t="shared" si="757"/>
        <v>46108.5</v>
      </c>
      <c r="AR2442" s="81">
        <f t="shared" si="758"/>
        <v>46112</v>
      </c>
      <c r="AS2442" s="81">
        <f t="shared" si="759"/>
        <v>46114</v>
      </c>
      <c r="AT2442" s="81">
        <f t="shared" si="760"/>
        <v>46112</v>
      </c>
      <c r="AU2442" s="82" t="s">
        <v>6202</v>
      </c>
      <c r="AV2442" s="290">
        <v>46105</v>
      </c>
      <c r="AW2442" s="85" t="s">
        <v>8478</v>
      </c>
      <c r="AX2442" s="85" t="s">
        <v>8479</v>
      </c>
      <c r="AZ2442" s="271"/>
      <c r="BT2442" s="75">
        <f>IF(COUNTIF($C$3:C2442, C2442)=1, 1, 0)</f>
        <v>0</v>
      </c>
      <c r="BU2442" s="396">
        <v>88897</v>
      </c>
      <c r="BV2442" s="340">
        <v>46112</v>
      </c>
      <c r="BZ2442" s="87">
        <f t="shared" si="743"/>
        <v>13</v>
      </c>
      <c r="CB2442" s="88">
        <f t="shared" si="744"/>
        <v>14</v>
      </c>
      <c r="CC2442" s="89"/>
      <c r="CD2442" s="22"/>
      <c r="CE2442" s="87">
        <f t="shared" si="751"/>
        <v>3</v>
      </c>
      <c r="CF2442" s="544">
        <v>15749400</v>
      </c>
      <c r="CG2442" s="544"/>
      <c r="CH2442" s="544">
        <v>15749400</v>
      </c>
      <c r="CI2442" s="544">
        <v>26249</v>
      </c>
      <c r="CJ2442" s="87">
        <f t="shared" si="752"/>
        <v>3</v>
      </c>
      <c r="CK2442" s="87">
        <f t="shared" si="753"/>
        <v>13</v>
      </c>
      <c r="CL2442" s="22" t="s">
        <v>121</v>
      </c>
      <c r="CM2442" s="22" t="str">
        <f t="shared" si="754"/>
        <v>1C26TAA^88897</v>
      </c>
    </row>
    <row r="2443" spans="1:91" s="282" customFormat="1" ht="14.45" customHeight="1" x14ac:dyDescent="0.25">
      <c r="B2443" s="265" t="s">
        <v>102</v>
      </c>
      <c r="C2443" s="270">
        <v>235600428644</v>
      </c>
      <c r="D2443" s="598">
        <v>145781711</v>
      </c>
      <c r="E2443" s="423"/>
      <c r="F2443" s="599">
        <v>46105</v>
      </c>
      <c r="G2443" s="598" t="s">
        <v>290</v>
      </c>
      <c r="H2443" s="598" t="s">
        <v>1657</v>
      </c>
      <c r="I2443" s="598" t="s">
        <v>105</v>
      </c>
      <c r="J2443" s="598" t="s">
        <v>322</v>
      </c>
      <c r="K2443" s="598" t="s">
        <v>242</v>
      </c>
      <c r="L2443" s="599">
        <v>46125</v>
      </c>
      <c r="M2443" s="598">
        <v>40</v>
      </c>
      <c r="N2443" s="252" t="s">
        <v>8480</v>
      </c>
      <c r="O2443" s="252" t="s">
        <v>8481</v>
      </c>
      <c r="P2443" s="282">
        <v>2830050659</v>
      </c>
      <c r="Q2443" s="599">
        <v>46105</v>
      </c>
      <c r="R2443" s="423">
        <v>1209396353</v>
      </c>
      <c r="S2443" s="423">
        <v>224364147</v>
      </c>
      <c r="T2443" s="599">
        <v>46105</v>
      </c>
      <c r="U2443" s="600">
        <v>15610.741</v>
      </c>
      <c r="V2443" s="600">
        <v>15049.347</v>
      </c>
      <c r="W2443" s="423">
        <v>17</v>
      </c>
      <c r="X2443" s="423">
        <v>0</v>
      </c>
      <c r="Y2443" s="548">
        <v>235600477904</v>
      </c>
      <c r="Z2443" s="423" t="s">
        <v>128</v>
      </c>
      <c r="AA2443" s="282" t="s">
        <v>280</v>
      </c>
      <c r="AB2443" s="423" t="s">
        <v>7896</v>
      </c>
      <c r="AC2443" s="270">
        <v>235600428644</v>
      </c>
      <c r="AD2443" s="252" t="s">
        <v>113</v>
      </c>
      <c r="AE2443" s="231">
        <v>46112</v>
      </c>
      <c r="AF2443" s="601">
        <v>46110.041666666664</v>
      </c>
      <c r="AG2443" s="601">
        <v>46108.5</v>
      </c>
      <c r="AH2443" s="601">
        <v>46108.5</v>
      </c>
      <c r="AI2443" s="235">
        <v>46110</v>
      </c>
      <c r="AJ2443" s="235">
        <v>46111</v>
      </c>
      <c r="AK2443" s="74">
        <v>46111</v>
      </c>
      <c r="AL2443" s="602">
        <v>46114</v>
      </c>
      <c r="AM2443" s="423"/>
      <c r="AN2443" s="115">
        <v>46114</v>
      </c>
      <c r="AO2443" s="81">
        <f t="shared" si="755"/>
        <v>46107.5</v>
      </c>
      <c r="AP2443" s="81">
        <f t="shared" si="756"/>
        <v>46108.5</v>
      </c>
      <c r="AQ2443" s="81">
        <f t="shared" si="757"/>
        <v>46108.5</v>
      </c>
      <c r="AR2443" s="81">
        <f t="shared" si="758"/>
        <v>46112</v>
      </c>
      <c r="AS2443" s="81">
        <f t="shared" si="759"/>
        <v>46114</v>
      </c>
      <c r="AT2443" s="81">
        <f t="shared" si="760"/>
        <v>46112</v>
      </c>
      <c r="AU2443" s="82" t="s">
        <v>6202</v>
      </c>
      <c r="AV2443" s="603">
        <v>46105</v>
      </c>
      <c r="AW2443" s="85" t="s">
        <v>8482</v>
      </c>
      <c r="AX2443" s="85" t="s">
        <v>8483</v>
      </c>
      <c r="AZ2443" s="604"/>
      <c r="BT2443" s="252">
        <f>IF(COUNTIF($C$3:C2443, C2443)=1, 1, 0)</f>
        <v>0</v>
      </c>
      <c r="BU2443" s="396">
        <v>88888</v>
      </c>
      <c r="BV2443" s="340">
        <v>46112</v>
      </c>
      <c r="BZ2443" s="87">
        <f t="shared" si="743"/>
        <v>13</v>
      </c>
      <c r="CB2443" s="88">
        <f t="shared" si="744"/>
        <v>14</v>
      </c>
      <c r="CC2443" s="286"/>
      <c r="CD2443" s="285"/>
      <c r="CE2443" s="284">
        <f t="shared" si="751"/>
        <v>3</v>
      </c>
      <c r="CF2443" s="397">
        <v>15749400</v>
      </c>
      <c r="CG2443" s="85"/>
      <c r="CH2443" s="397">
        <v>15749400</v>
      </c>
      <c r="CI2443" s="85">
        <v>26249</v>
      </c>
      <c r="CJ2443" s="87">
        <f t="shared" si="752"/>
        <v>3</v>
      </c>
      <c r="CK2443" s="87">
        <f t="shared" si="753"/>
        <v>13</v>
      </c>
      <c r="CL2443" s="22" t="s">
        <v>121</v>
      </c>
      <c r="CM2443" s="22" t="str">
        <f t="shared" si="754"/>
        <v>1C26TAA^88888</v>
      </c>
    </row>
    <row r="2444" spans="1:91" s="168" customFormat="1" ht="14.45" customHeight="1" x14ac:dyDescent="0.25">
      <c r="B2444" s="265" t="s">
        <v>102</v>
      </c>
      <c r="C2444" s="270">
        <v>235600461153</v>
      </c>
      <c r="D2444" s="273">
        <v>145716820</v>
      </c>
      <c r="E2444" s="274"/>
      <c r="F2444" s="275">
        <v>46105</v>
      </c>
      <c r="G2444" s="273" t="s">
        <v>299</v>
      </c>
      <c r="H2444" s="273" t="s">
        <v>1657</v>
      </c>
      <c r="I2444" s="273" t="s">
        <v>105</v>
      </c>
      <c r="J2444" s="265" t="s">
        <v>254</v>
      </c>
      <c r="K2444" s="273" t="s">
        <v>242</v>
      </c>
      <c r="L2444" s="275">
        <v>46122</v>
      </c>
      <c r="M2444" s="273">
        <v>40</v>
      </c>
      <c r="N2444" s="85" t="s">
        <v>8484</v>
      </c>
      <c r="O2444" s="85" t="s">
        <v>8485</v>
      </c>
      <c r="P2444" s="168">
        <v>2830050630</v>
      </c>
      <c r="Q2444" s="231">
        <v>46105</v>
      </c>
      <c r="R2444" s="241">
        <v>1209396247</v>
      </c>
      <c r="S2444" s="241">
        <v>224360258</v>
      </c>
      <c r="T2444" s="231">
        <v>46105</v>
      </c>
      <c r="U2444" s="261">
        <v>10243.066999999999</v>
      </c>
      <c r="V2444" s="261">
        <v>9865.7019999999993</v>
      </c>
      <c r="W2444" s="274">
        <v>15</v>
      </c>
      <c r="X2444" s="274">
        <v>0</v>
      </c>
      <c r="Y2444" s="386">
        <v>235600428377</v>
      </c>
      <c r="Z2444" s="273" t="s">
        <v>128</v>
      </c>
      <c r="AA2444" s="168" t="s">
        <v>280</v>
      </c>
      <c r="AB2444" s="273" t="s">
        <v>7896</v>
      </c>
      <c r="AC2444" s="303">
        <v>235600461153</v>
      </c>
      <c r="AD2444" s="182" t="s">
        <v>113</v>
      </c>
      <c r="AE2444" s="231">
        <v>46112</v>
      </c>
      <c r="AF2444" s="304">
        <v>46110.041666666664</v>
      </c>
      <c r="AG2444" s="304">
        <v>46108.5</v>
      </c>
      <c r="AH2444" s="304">
        <v>46108.5</v>
      </c>
      <c r="AI2444" s="115">
        <v>46110</v>
      </c>
      <c r="AJ2444" s="115">
        <v>46111</v>
      </c>
      <c r="AK2444" s="74">
        <v>46111</v>
      </c>
      <c r="AL2444" s="115">
        <v>46114</v>
      </c>
      <c r="AM2444" s="274"/>
      <c r="AN2444" s="115">
        <v>46114</v>
      </c>
      <c r="AO2444" s="81">
        <f t="shared" si="755"/>
        <v>46107.5</v>
      </c>
      <c r="AP2444" s="81">
        <f t="shared" si="756"/>
        <v>46108.5</v>
      </c>
      <c r="AQ2444" s="81">
        <f t="shared" si="757"/>
        <v>46108.5</v>
      </c>
      <c r="AR2444" s="81">
        <f t="shared" si="758"/>
        <v>46112</v>
      </c>
      <c r="AS2444" s="81">
        <f t="shared" si="759"/>
        <v>46114</v>
      </c>
      <c r="AT2444" s="81">
        <f t="shared" si="760"/>
        <v>46112</v>
      </c>
      <c r="AU2444" s="82" t="s">
        <v>6202</v>
      </c>
      <c r="AV2444" s="297">
        <v>46105</v>
      </c>
      <c r="AW2444" s="85" t="s">
        <v>8486</v>
      </c>
      <c r="AX2444" s="85" t="s">
        <v>8487</v>
      </c>
      <c r="AZ2444" s="278"/>
      <c r="BT2444" s="75">
        <f>IF(COUNTIF($C$3:C2444, C2444)=1, 1, 0)</f>
        <v>0</v>
      </c>
      <c r="BU2444" s="396">
        <v>88897</v>
      </c>
      <c r="BV2444" s="340">
        <v>46112</v>
      </c>
      <c r="BZ2444" s="87">
        <f t="shared" si="743"/>
        <v>13</v>
      </c>
      <c r="CB2444" s="88">
        <f t="shared" si="744"/>
        <v>14</v>
      </c>
      <c r="CC2444" s="89"/>
      <c r="CD2444" s="22"/>
      <c r="CE2444" s="87">
        <f t="shared" si="751"/>
        <v>3</v>
      </c>
      <c r="CF2444" s="544">
        <v>15749400</v>
      </c>
      <c r="CG2444" s="544"/>
      <c r="CH2444" s="544">
        <v>15749400</v>
      </c>
      <c r="CI2444" s="544">
        <v>26249</v>
      </c>
      <c r="CJ2444" s="87">
        <f t="shared" si="752"/>
        <v>3</v>
      </c>
      <c r="CK2444" s="87">
        <f t="shared" si="753"/>
        <v>13</v>
      </c>
      <c r="CL2444" s="22" t="s">
        <v>121</v>
      </c>
      <c r="CM2444" s="22" t="str">
        <f t="shared" si="754"/>
        <v>1C26TAA^88897</v>
      </c>
    </row>
    <row r="2445" spans="1:91" s="85" customFormat="1" ht="14.45" customHeight="1" x14ac:dyDescent="0.25">
      <c r="B2445" s="301" t="s">
        <v>6497</v>
      </c>
      <c r="C2445" s="301">
        <v>235600442892</v>
      </c>
      <c r="D2445" s="273">
        <v>145806695</v>
      </c>
      <c r="E2445" s="274">
        <v>5320008154</v>
      </c>
      <c r="F2445" s="275">
        <v>46127</v>
      </c>
      <c r="G2445" s="273" t="s">
        <v>1186</v>
      </c>
      <c r="H2445" s="273" t="s">
        <v>2963</v>
      </c>
      <c r="I2445" s="273" t="s">
        <v>105</v>
      </c>
      <c r="J2445" s="273" t="s">
        <v>1161</v>
      </c>
      <c r="K2445" s="273" t="s">
        <v>242</v>
      </c>
      <c r="L2445" s="275">
        <v>46141</v>
      </c>
      <c r="M2445" s="273">
        <v>0</v>
      </c>
      <c r="N2445" s="85" t="s">
        <v>7892</v>
      </c>
      <c r="O2445" s="85" t="s">
        <v>7893</v>
      </c>
      <c r="P2445" s="85">
        <v>2830052124</v>
      </c>
      <c r="Q2445" s="231">
        <v>46132</v>
      </c>
      <c r="R2445" s="241">
        <v>1209404399</v>
      </c>
      <c r="S2445" s="241">
        <v>224466263</v>
      </c>
      <c r="T2445" s="231">
        <v>46132</v>
      </c>
      <c r="U2445" s="261">
        <v>1755.316</v>
      </c>
      <c r="V2445" s="261">
        <v>1693.3779999999999</v>
      </c>
      <c r="W2445" s="241">
        <v>3</v>
      </c>
      <c r="X2445" s="241">
        <v>0</v>
      </c>
      <c r="Y2445" s="303">
        <v>235600442892</v>
      </c>
      <c r="Z2445" s="85" t="s">
        <v>128</v>
      </c>
      <c r="AA2445" s="85" t="s">
        <v>383</v>
      </c>
      <c r="AB2445" s="85" t="s">
        <v>7891</v>
      </c>
      <c r="AC2445" s="301">
        <v>235600442892</v>
      </c>
      <c r="AD2445" s="75" t="s">
        <v>113</v>
      </c>
      <c r="AE2445" s="275">
        <v>46136</v>
      </c>
      <c r="AF2445" s="304">
        <v>46135.25</v>
      </c>
      <c r="AG2445" s="304">
        <v>46134.416666666664</v>
      </c>
      <c r="AH2445" s="304">
        <v>46134.416666666664</v>
      </c>
      <c r="AI2445" s="275">
        <v>46131</v>
      </c>
      <c r="AJ2445" s="275">
        <v>46136</v>
      </c>
      <c r="AK2445" s="275">
        <v>46136</v>
      </c>
      <c r="AL2445" s="275">
        <v>46133</v>
      </c>
      <c r="AM2445" s="231">
        <v>46137</v>
      </c>
      <c r="AN2445" s="75">
        <f>IF(AM2445=0,AL2445-L2445,AM2445-L2445)</f>
        <v>-4</v>
      </c>
      <c r="AO2445" s="81" t="s">
        <v>121</v>
      </c>
      <c r="AP2445" s="81" t="s">
        <v>121</v>
      </c>
      <c r="AQ2445" s="81" t="s">
        <v>121</v>
      </c>
      <c r="AR2445" s="81" t="s">
        <v>121</v>
      </c>
      <c r="AS2445" s="81">
        <f t="shared" si="759"/>
        <v>46138</v>
      </c>
      <c r="AT2445" s="81" t="s">
        <v>121</v>
      </c>
      <c r="AU2445" s="241"/>
      <c r="AV2445" s="297">
        <v>46132</v>
      </c>
      <c r="AZ2445" s="271"/>
      <c r="BU2445" s="312"/>
      <c r="BZ2445" s="87">
        <f t="shared" si="743"/>
        <v>16</v>
      </c>
      <c r="CB2445" s="88"/>
      <c r="CC2445" s="22"/>
      <c r="CD2445" s="22"/>
      <c r="CE2445" s="87">
        <f t="shared" si="751"/>
        <v>4</v>
      </c>
      <c r="CJ2445" s="87">
        <f t="shared" si="752"/>
        <v>4</v>
      </c>
      <c r="CK2445" s="87">
        <f t="shared" si="753"/>
        <v>17</v>
      </c>
      <c r="CM2445" s="22"/>
    </row>
    <row r="2446" spans="1:91" s="85" customFormat="1" ht="14.45" customHeight="1" x14ac:dyDescent="0.25">
      <c r="B2446" s="301" t="s">
        <v>6497</v>
      </c>
      <c r="C2446" s="301">
        <v>235600442892</v>
      </c>
      <c r="D2446" s="273">
        <v>145806574</v>
      </c>
      <c r="E2446" s="274">
        <v>5320008154</v>
      </c>
      <c r="F2446" s="275">
        <v>46127</v>
      </c>
      <c r="G2446" s="273" t="s">
        <v>4625</v>
      </c>
      <c r="H2446" s="273" t="s">
        <v>2963</v>
      </c>
      <c r="I2446" s="273" t="s">
        <v>105</v>
      </c>
      <c r="J2446" s="273" t="s">
        <v>1161</v>
      </c>
      <c r="K2446" s="273" t="s">
        <v>242</v>
      </c>
      <c r="L2446" s="275">
        <v>46143</v>
      </c>
      <c r="M2446" s="273">
        <v>0</v>
      </c>
      <c r="N2446" s="85" t="s">
        <v>7892</v>
      </c>
      <c r="O2446" s="85" t="s">
        <v>7893</v>
      </c>
      <c r="P2446" s="85">
        <v>2830052122</v>
      </c>
      <c r="Q2446" s="231">
        <v>46132</v>
      </c>
      <c r="R2446" s="241">
        <v>1209404397</v>
      </c>
      <c r="S2446" s="241">
        <v>224466277</v>
      </c>
      <c r="T2446" s="231">
        <v>46132</v>
      </c>
      <c r="U2446" s="261">
        <v>3208.643</v>
      </c>
      <c r="V2446" s="261">
        <v>3118.1149999999998</v>
      </c>
      <c r="W2446" s="241">
        <v>4</v>
      </c>
      <c r="X2446" s="241">
        <v>3</v>
      </c>
      <c r="Y2446" s="303">
        <v>235600442892</v>
      </c>
      <c r="Z2446" s="85" t="s">
        <v>128</v>
      </c>
      <c r="AA2446" s="85" t="s">
        <v>383</v>
      </c>
      <c r="AB2446" s="85" t="s">
        <v>7891</v>
      </c>
      <c r="AC2446" s="301">
        <v>235600442892</v>
      </c>
      <c r="AD2446" s="75" t="s">
        <v>113</v>
      </c>
      <c r="AE2446" s="275">
        <v>46136</v>
      </c>
      <c r="AF2446" s="375">
        <v>46135.25</v>
      </c>
      <c r="AG2446" s="375">
        <v>46134.416666666664</v>
      </c>
      <c r="AH2446" s="375">
        <v>46134.416666666664</v>
      </c>
      <c r="AI2446" s="231">
        <v>46131</v>
      </c>
      <c r="AJ2446" s="231">
        <v>46136</v>
      </c>
      <c r="AK2446" s="275">
        <v>46136</v>
      </c>
      <c r="AL2446" s="231">
        <v>46133</v>
      </c>
      <c r="AM2446" s="231">
        <v>46137</v>
      </c>
      <c r="AN2446" s="75">
        <f>IF(AM2446=0,AL2446-L2446,AM2446-L2446)</f>
        <v>-6</v>
      </c>
      <c r="AO2446" s="81" t="s">
        <v>121</v>
      </c>
      <c r="AP2446" s="81" t="s">
        <v>121</v>
      </c>
      <c r="AQ2446" s="81" t="s">
        <v>121</v>
      </c>
      <c r="AR2446" s="81" t="s">
        <v>121</v>
      </c>
      <c r="AS2446" s="81">
        <f t="shared" si="759"/>
        <v>46138</v>
      </c>
      <c r="AT2446" s="81" t="s">
        <v>121</v>
      </c>
      <c r="AU2446" s="241"/>
      <c r="AV2446" s="297">
        <v>46132</v>
      </c>
      <c r="AZ2446" s="271"/>
      <c r="BU2446" s="312"/>
      <c r="BZ2446" s="87">
        <f t="shared" si="743"/>
        <v>16</v>
      </c>
      <c r="CB2446" s="88"/>
      <c r="CC2446" s="22"/>
      <c r="CD2446" s="22"/>
      <c r="CE2446" s="87">
        <f t="shared" si="751"/>
        <v>4</v>
      </c>
      <c r="CJ2446" s="87">
        <f t="shared" si="752"/>
        <v>4</v>
      </c>
      <c r="CK2446" s="87">
        <f t="shared" si="753"/>
        <v>17</v>
      </c>
      <c r="CM2446" s="22"/>
    </row>
    <row r="2447" spans="1:91" s="168" customFormat="1" ht="14.45" customHeight="1" x14ac:dyDescent="0.25">
      <c r="B2447" s="301" t="s">
        <v>6497</v>
      </c>
      <c r="C2447" s="301">
        <v>235600442892</v>
      </c>
      <c r="D2447" s="273">
        <v>145806635</v>
      </c>
      <c r="E2447" s="274">
        <v>5320008154</v>
      </c>
      <c r="F2447" s="275">
        <v>46127</v>
      </c>
      <c r="G2447" s="273" t="s">
        <v>1205</v>
      </c>
      <c r="H2447" s="273" t="s">
        <v>2963</v>
      </c>
      <c r="I2447" s="273" t="s">
        <v>105</v>
      </c>
      <c r="J2447" s="273" t="s">
        <v>1161</v>
      </c>
      <c r="K2447" s="273" t="s">
        <v>242</v>
      </c>
      <c r="L2447" s="275">
        <v>46143</v>
      </c>
      <c r="M2447" s="273">
        <v>0</v>
      </c>
      <c r="N2447" s="168" t="s">
        <v>7892</v>
      </c>
      <c r="O2447" s="168" t="s">
        <v>7893</v>
      </c>
      <c r="P2447" s="168">
        <v>2830052123</v>
      </c>
      <c r="Q2447" s="275">
        <v>46132</v>
      </c>
      <c r="R2447" s="274">
        <v>1209404398</v>
      </c>
      <c r="S2447" s="274">
        <v>224466311</v>
      </c>
      <c r="T2447" s="275">
        <v>46132</v>
      </c>
      <c r="U2447" s="350">
        <v>2305.0149999999999</v>
      </c>
      <c r="V2447" s="350">
        <v>2227.5149999999999</v>
      </c>
      <c r="W2447" s="274">
        <v>3</v>
      </c>
      <c r="X2447" s="274">
        <v>1</v>
      </c>
      <c r="Y2447" s="386">
        <v>235600442892</v>
      </c>
      <c r="Z2447" s="168" t="s">
        <v>128</v>
      </c>
      <c r="AA2447" s="168" t="s">
        <v>383</v>
      </c>
      <c r="AB2447" s="168" t="s">
        <v>7891</v>
      </c>
      <c r="AC2447" s="301">
        <v>235600442892</v>
      </c>
      <c r="AD2447" s="182" t="s">
        <v>113</v>
      </c>
      <c r="AE2447" s="275">
        <v>46136</v>
      </c>
      <c r="AF2447" s="304">
        <v>46135.25</v>
      </c>
      <c r="AG2447" s="304">
        <v>46134.416666666664</v>
      </c>
      <c r="AH2447" s="304">
        <v>46134.416666666664</v>
      </c>
      <c r="AI2447" s="275">
        <v>46131</v>
      </c>
      <c r="AJ2447" s="275">
        <v>46136</v>
      </c>
      <c r="AK2447" s="275">
        <v>46136</v>
      </c>
      <c r="AL2447" s="275">
        <v>46133</v>
      </c>
      <c r="AM2447" s="275">
        <v>46137</v>
      </c>
      <c r="AN2447" s="75">
        <f>IF(AM2447=0,AL2447-L2447,AM2447-L2447)</f>
        <v>-6</v>
      </c>
      <c r="AO2447" s="81" t="s">
        <v>121</v>
      </c>
      <c r="AP2447" s="81" t="s">
        <v>121</v>
      </c>
      <c r="AQ2447" s="81" t="s">
        <v>121</v>
      </c>
      <c r="AR2447" s="81" t="s">
        <v>121</v>
      </c>
      <c r="AS2447" s="81">
        <f t="shared" si="759"/>
        <v>46138</v>
      </c>
      <c r="AT2447" s="81" t="s">
        <v>121</v>
      </c>
      <c r="AU2447" s="274"/>
      <c r="AV2447" s="351">
        <v>46132</v>
      </c>
      <c r="AW2447" s="85"/>
      <c r="AX2447" s="85"/>
      <c r="AZ2447" s="278"/>
      <c r="BT2447" s="85"/>
      <c r="BU2447" s="605"/>
      <c r="BZ2447" s="87">
        <f t="shared" si="743"/>
        <v>16</v>
      </c>
      <c r="CB2447" s="88"/>
      <c r="CC2447" s="22"/>
      <c r="CD2447" s="22"/>
      <c r="CE2447" s="87">
        <f t="shared" si="751"/>
        <v>4</v>
      </c>
      <c r="CJ2447" s="87">
        <f t="shared" si="752"/>
        <v>4</v>
      </c>
      <c r="CK2447" s="87">
        <f t="shared" si="753"/>
        <v>17</v>
      </c>
      <c r="CM2447" s="22"/>
    </row>
    <row r="2448" spans="1:91" s="85" customFormat="1" ht="14.45" customHeight="1" x14ac:dyDescent="0.25">
      <c r="B2448" s="236" t="s">
        <v>102</v>
      </c>
      <c r="C2448" s="270">
        <v>235600501562</v>
      </c>
      <c r="D2448" s="273">
        <v>145771771</v>
      </c>
      <c r="E2448" s="274"/>
      <c r="F2448" s="275">
        <v>46107</v>
      </c>
      <c r="G2448" s="273" t="s">
        <v>164</v>
      </c>
      <c r="H2448" s="273" t="s">
        <v>140</v>
      </c>
      <c r="I2448" s="273" t="s">
        <v>105</v>
      </c>
      <c r="J2448" s="273" t="s">
        <v>165</v>
      </c>
      <c r="K2448" s="273" t="s">
        <v>242</v>
      </c>
      <c r="L2448" s="275">
        <v>46139</v>
      </c>
      <c r="M2448" s="273">
        <v>20</v>
      </c>
      <c r="N2448" s="75" t="s">
        <v>8488</v>
      </c>
      <c r="O2448" s="75" t="s">
        <v>8489</v>
      </c>
      <c r="P2448" s="85">
        <v>2830050817</v>
      </c>
      <c r="Q2448" s="231">
        <v>46108</v>
      </c>
      <c r="R2448" s="241">
        <v>1209397457</v>
      </c>
      <c r="S2448" s="241">
        <v>224373221</v>
      </c>
      <c r="T2448" s="231">
        <v>46108</v>
      </c>
      <c r="U2448" s="261">
        <v>9031.0759999999991</v>
      </c>
      <c r="V2448" s="261">
        <v>8781.5679999999993</v>
      </c>
      <c r="W2448" s="241">
        <v>10</v>
      </c>
      <c r="X2448" s="241">
        <v>6</v>
      </c>
      <c r="Y2448" s="386">
        <v>235600501562</v>
      </c>
      <c r="Z2448" s="273" t="s">
        <v>128</v>
      </c>
      <c r="AA2448" s="168" t="s">
        <v>7781</v>
      </c>
      <c r="AB2448" s="273" t="s">
        <v>8490</v>
      </c>
      <c r="AC2448" s="270">
        <v>235600501562</v>
      </c>
      <c r="AD2448" s="75" t="s">
        <v>113</v>
      </c>
      <c r="AE2448" s="115">
        <v>46112</v>
      </c>
      <c r="AF2448" s="80">
        <v>46111.583333333336</v>
      </c>
      <c r="AG2448" s="130">
        <v>46111.5</v>
      </c>
      <c r="AH2448" s="80">
        <v>46110.583333333336</v>
      </c>
      <c r="AI2448" s="115">
        <v>46110</v>
      </c>
      <c r="AJ2448" s="115">
        <v>46112</v>
      </c>
      <c r="AK2448" s="115">
        <v>46112</v>
      </c>
      <c r="AL2448" s="115">
        <v>46126</v>
      </c>
      <c r="AM2448" s="74">
        <v>46128</v>
      </c>
      <c r="AN2448" s="74">
        <v>46128</v>
      </c>
      <c r="AO2448" s="81">
        <f t="shared" ref="AO2448:AO2453" si="761">IF(AH2448&lt;AG2448,IF(AH2448=0,"",AH2448-1),IF(AG2448=0,"",AG2448-1))</f>
        <v>46109.583333333336</v>
      </c>
      <c r="AP2448" s="81">
        <f t="shared" ref="AP2448:AP2453" si="762">IF(AH2448&lt;AG2448,IF(AH2448=0,"",AH2448),IF(AG2448=0,"",AG2448))</f>
        <v>46110.583333333336</v>
      </c>
      <c r="AQ2448" s="81">
        <f t="shared" ref="AQ2448:AQ2453" si="763">IF(AH2448&lt;AG2448,IF(AH2448=0,"",AH2448),IF(AG2448=0,"",AG2448))</f>
        <v>46110.583333333336</v>
      </c>
      <c r="AR2448" s="81">
        <f t="shared" ref="AR2448:AR2467" si="764">IF(AI2448=0,"",IF(AI2448&lt;AJ2448,AJ2448+1,AI2448+1))</f>
        <v>46113</v>
      </c>
      <c r="AS2448" s="81">
        <f t="shared" si="759"/>
        <v>46114</v>
      </c>
      <c r="AT2448" s="81">
        <f t="shared" ref="AT2448:AT2467" si="765">IF(AI2448=0,"",IF(AI2448&lt;AJ2448,AJ2448+1,AI2448+1))</f>
        <v>46113</v>
      </c>
      <c r="AU2448" s="82" t="s">
        <v>6202</v>
      </c>
      <c r="AV2448" s="297">
        <v>46108</v>
      </c>
      <c r="AW2448" s="75" t="str">
        <f>_xlfn.XLOOKUP(D2448,'[1]OPS Loading report'!$E:$E,'[1]OPS Loading report'!$G:$G)</f>
        <v>EMCU6105496</v>
      </c>
      <c r="AX2448" s="85" t="e">
        <v>#N/A</v>
      </c>
      <c r="AZ2448" s="271"/>
      <c r="BT2448" s="75">
        <f>IF(COUNTIF($C$3:C2448, C2448)=1, 1, 0)</f>
        <v>1</v>
      </c>
      <c r="BU2448" s="396" t="s">
        <v>8491</v>
      </c>
      <c r="BV2448" s="340">
        <v>46113</v>
      </c>
      <c r="BZ2448" s="87">
        <f t="shared" si="743"/>
        <v>13</v>
      </c>
      <c r="CB2448" s="88">
        <f t="shared" ref="CB2448:CB2453" si="766">WEEKNUM(BV2448,)</f>
        <v>14</v>
      </c>
      <c r="CC2448" s="89"/>
      <c r="CD2448" s="22"/>
      <c r="CE2448" s="87">
        <f t="shared" si="751"/>
        <v>3</v>
      </c>
      <c r="CF2448" s="85">
        <v>18372900</v>
      </c>
      <c r="CH2448" s="85">
        <v>18372900</v>
      </c>
      <c r="CI2448" s="397">
        <v>26247</v>
      </c>
      <c r="CJ2448" s="87">
        <f t="shared" si="752"/>
        <v>3</v>
      </c>
      <c r="CK2448" s="87">
        <f t="shared" si="753"/>
        <v>13</v>
      </c>
      <c r="CL2448" s="22" t="s">
        <v>121</v>
      </c>
      <c r="CM2448" s="22" t="str">
        <f t="shared" ref="CM2448:CM2453" si="767">IF(OR(Z2448="COSU",Z2448="EGLV",Z2448="MAEU",Z2448="REGU",Z2448="HLCU",Z2448="OOLU",Z2448="ONEY"),
    IF(Z2448="COSU","1C26TAB",
    IF(Z2448="EGLV","1C26TAA",
    IF(Z2448="MAEU","1C26TML",
    IF(Z2448="REGU","1C26TAA",
    IF(Z2448="HLCU","1C26THC",
    IF(Z2448="OOLU","1C26TAR",
    IF(Z2448="ONEY","1K26TAD",""))))))) &amp; "^" &amp; BU2448,
    BU2448)</f>
        <v>1C26TAA^90163</v>
      </c>
    </row>
    <row r="2449" spans="1:111" s="85" customFormat="1" ht="14.45" customHeight="1" x14ac:dyDescent="0.25">
      <c r="B2449" s="236" t="s">
        <v>6003</v>
      </c>
      <c r="C2449" s="301">
        <v>235600590922</v>
      </c>
      <c r="D2449" s="273">
        <v>145763093</v>
      </c>
      <c r="E2449" s="274"/>
      <c r="F2449" s="275">
        <v>46114</v>
      </c>
      <c r="G2449" s="273" t="s">
        <v>164</v>
      </c>
      <c r="H2449" s="273" t="s">
        <v>140</v>
      </c>
      <c r="I2449" s="273" t="s">
        <v>105</v>
      </c>
      <c r="J2449" s="273" t="s">
        <v>165</v>
      </c>
      <c r="K2449" s="273" t="s">
        <v>242</v>
      </c>
      <c r="L2449" s="275">
        <v>46146</v>
      </c>
      <c r="M2449" s="273">
        <v>40</v>
      </c>
      <c r="N2449" s="268" t="s">
        <v>8492</v>
      </c>
      <c r="O2449" s="268" t="s">
        <v>8493</v>
      </c>
      <c r="P2449" s="85">
        <v>2830051846</v>
      </c>
      <c r="Q2449" s="231">
        <v>46126</v>
      </c>
      <c r="R2449" s="241">
        <v>1209402617</v>
      </c>
      <c r="S2449" s="241">
        <v>224447373</v>
      </c>
      <c r="T2449" s="231">
        <v>46126</v>
      </c>
      <c r="U2449" s="261">
        <v>13204.092000000001</v>
      </c>
      <c r="V2449" s="356">
        <v>12894.289000000001</v>
      </c>
      <c r="W2449" s="241">
        <v>20</v>
      </c>
      <c r="X2449" s="241">
        <v>5</v>
      </c>
      <c r="Y2449" s="386">
        <v>235600590922</v>
      </c>
      <c r="Z2449" s="273" t="s">
        <v>128</v>
      </c>
      <c r="AA2449" s="273" t="s">
        <v>5436</v>
      </c>
      <c r="AB2449" s="273" t="s">
        <v>8494</v>
      </c>
      <c r="AC2449" s="301">
        <v>235600590922</v>
      </c>
      <c r="AD2449" s="132" t="s">
        <v>113</v>
      </c>
      <c r="AE2449" s="115">
        <v>46133</v>
      </c>
      <c r="AF2449" s="269">
        <v>46131.041666666664</v>
      </c>
      <c r="AG2449" s="269">
        <v>46129.625</v>
      </c>
      <c r="AH2449" s="269">
        <v>46129.625</v>
      </c>
      <c r="AI2449" s="115">
        <v>46129</v>
      </c>
      <c r="AJ2449" s="115">
        <v>46133</v>
      </c>
      <c r="AK2449" s="115">
        <v>46133</v>
      </c>
      <c r="AL2449" s="115">
        <v>46142</v>
      </c>
      <c r="AM2449" s="115">
        <v>46149</v>
      </c>
      <c r="AN2449" s="75">
        <f t="shared" ref="AN2449:AN2466" si="768">IF(AM2449=0,AL2449-L2449,AM2449-L2449)</f>
        <v>3</v>
      </c>
      <c r="AO2449" s="81">
        <f t="shared" si="761"/>
        <v>46128.625</v>
      </c>
      <c r="AP2449" s="81">
        <f t="shared" si="762"/>
        <v>46129.625</v>
      </c>
      <c r="AQ2449" s="81">
        <f t="shared" si="763"/>
        <v>46129.625</v>
      </c>
      <c r="AR2449" s="81">
        <f t="shared" si="764"/>
        <v>46134</v>
      </c>
      <c r="AS2449" s="81">
        <f t="shared" si="759"/>
        <v>46135</v>
      </c>
      <c r="AT2449" s="81">
        <f t="shared" si="765"/>
        <v>46134</v>
      </c>
      <c r="AU2449" s="241"/>
      <c r="AV2449" s="290">
        <v>46126</v>
      </c>
      <c r="AW2449" s="85" t="e">
        <v>#N/A</v>
      </c>
      <c r="AX2449" s="85" t="e">
        <v>#N/A</v>
      </c>
      <c r="AZ2449" s="271"/>
      <c r="BT2449" s="75">
        <f>IF(COUNTIF($C$3:C2449, C2449)=1, 1, 0)</f>
        <v>1</v>
      </c>
      <c r="BU2449" s="338"/>
      <c r="BZ2449" s="87">
        <f t="shared" si="743"/>
        <v>14</v>
      </c>
      <c r="CB2449" s="88">
        <f t="shared" si="766"/>
        <v>0</v>
      </c>
      <c r="CC2449" s="89"/>
      <c r="CD2449" s="22"/>
      <c r="CE2449" s="87">
        <f t="shared" si="751"/>
        <v>4</v>
      </c>
      <c r="CJ2449" s="87">
        <f t="shared" si="752"/>
        <v>4</v>
      </c>
      <c r="CK2449" s="87">
        <f t="shared" si="753"/>
        <v>16</v>
      </c>
      <c r="CM2449" s="22" t="str">
        <f t="shared" si="767"/>
        <v>1C26TAA^</v>
      </c>
    </row>
    <row r="2450" spans="1:111" s="85" customFormat="1" ht="14.45" customHeight="1" x14ac:dyDescent="0.25">
      <c r="B2450" s="236" t="s">
        <v>6003</v>
      </c>
      <c r="C2450" s="301">
        <v>235600590922</v>
      </c>
      <c r="D2450" s="273">
        <v>145791281</v>
      </c>
      <c r="E2450" s="274"/>
      <c r="F2450" s="275">
        <v>46114</v>
      </c>
      <c r="G2450" s="273" t="s">
        <v>164</v>
      </c>
      <c r="H2450" s="273" t="s">
        <v>140</v>
      </c>
      <c r="I2450" s="273" t="s">
        <v>105</v>
      </c>
      <c r="J2450" s="273" t="s">
        <v>165</v>
      </c>
      <c r="K2450" s="273" t="s">
        <v>242</v>
      </c>
      <c r="L2450" s="275">
        <v>46143</v>
      </c>
      <c r="M2450" s="273">
        <v>40</v>
      </c>
      <c r="N2450" s="268" t="s">
        <v>8495</v>
      </c>
      <c r="O2450" s="268" t="s">
        <v>8496</v>
      </c>
      <c r="P2450" s="85">
        <v>2830051825</v>
      </c>
      <c r="Q2450" s="231">
        <v>46126</v>
      </c>
      <c r="R2450" s="241">
        <v>1209402497</v>
      </c>
      <c r="S2450" s="241">
        <v>224447374</v>
      </c>
      <c r="T2450" s="231">
        <v>46126</v>
      </c>
      <c r="U2450" s="356">
        <v>17598.974999999999</v>
      </c>
      <c r="V2450" s="356">
        <v>17022.268</v>
      </c>
      <c r="W2450" s="241">
        <v>21</v>
      </c>
      <c r="X2450" s="241">
        <v>6</v>
      </c>
      <c r="Y2450" s="386">
        <v>235600590930</v>
      </c>
      <c r="Z2450" s="273" t="s">
        <v>128</v>
      </c>
      <c r="AA2450" s="273" t="s">
        <v>5436</v>
      </c>
      <c r="AB2450" s="273" t="s">
        <v>8494</v>
      </c>
      <c r="AC2450" s="301">
        <v>235600590922</v>
      </c>
      <c r="AD2450" s="132" t="s">
        <v>113</v>
      </c>
      <c r="AE2450" s="115">
        <v>46133</v>
      </c>
      <c r="AF2450" s="269">
        <v>46131.041666666664</v>
      </c>
      <c r="AG2450" s="269">
        <v>46129.625</v>
      </c>
      <c r="AH2450" s="269">
        <v>46129.625</v>
      </c>
      <c r="AI2450" s="115">
        <v>46129</v>
      </c>
      <c r="AJ2450" s="115">
        <v>46133</v>
      </c>
      <c r="AK2450" s="115">
        <v>46133</v>
      </c>
      <c r="AL2450" s="115">
        <v>46142</v>
      </c>
      <c r="AM2450" s="115">
        <v>46149</v>
      </c>
      <c r="AN2450" s="75">
        <f t="shared" si="768"/>
        <v>6</v>
      </c>
      <c r="AO2450" s="81">
        <f t="shared" si="761"/>
        <v>46128.625</v>
      </c>
      <c r="AP2450" s="81">
        <f t="shared" si="762"/>
        <v>46129.625</v>
      </c>
      <c r="AQ2450" s="81">
        <f t="shared" si="763"/>
        <v>46129.625</v>
      </c>
      <c r="AR2450" s="81">
        <f t="shared" si="764"/>
        <v>46134</v>
      </c>
      <c r="AS2450" s="81">
        <f t="shared" si="759"/>
        <v>46135</v>
      </c>
      <c r="AT2450" s="81">
        <f t="shared" si="765"/>
        <v>46134</v>
      </c>
      <c r="AU2450" s="241"/>
      <c r="AV2450" s="290">
        <v>46126</v>
      </c>
      <c r="AW2450" s="85" t="e">
        <v>#N/A</v>
      </c>
      <c r="AX2450" s="85" t="e">
        <v>#N/A</v>
      </c>
      <c r="AZ2450" s="271"/>
      <c r="BT2450" s="75">
        <f>IF(COUNTIF($C$3:C2450, C2450)=1, 1, 0)</f>
        <v>0</v>
      </c>
      <c r="BU2450" s="338"/>
      <c r="BZ2450" s="87">
        <f t="shared" si="743"/>
        <v>14</v>
      </c>
      <c r="CB2450" s="88">
        <f t="shared" si="766"/>
        <v>0</v>
      </c>
      <c r="CC2450" s="89"/>
      <c r="CD2450" s="22"/>
      <c r="CE2450" s="87">
        <f t="shared" si="751"/>
        <v>4</v>
      </c>
      <c r="CJ2450" s="87">
        <f t="shared" si="752"/>
        <v>4</v>
      </c>
      <c r="CK2450" s="87">
        <f t="shared" si="753"/>
        <v>16</v>
      </c>
      <c r="CM2450" s="22" t="str">
        <f t="shared" si="767"/>
        <v>1C26TAA^</v>
      </c>
    </row>
    <row r="2451" spans="1:111" s="85" customFormat="1" ht="14.45" customHeight="1" x14ac:dyDescent="0.25">
      <c r="A2451" s="75"/>
      <c r="B2451" s="236" t="s">
        <v>6003</v>
      </c>
      <c r="C2451" s="301">
        <v>235600590922</v>
      </c>
      <c r="D2451" s="265">
        <v>145791294</v>
      </c>
      <c r="E2451" s="241"/>
      <c r="F2451" s="231">
        <v>46114</v>
      </c>
      <c r="G2451" s="265" t="s">
        <v>164</v>
      </c>
      <c r="H2451" s="265" t="s">
        <v>140</v>
      </c>
      <c r="I2451" s="265" t="s">
        <v>105</v>
      </c>
      <c r="J2451" s="265" t="s">
        <v>165</v>
      </c>
      <c r="K2451" s="265" t="s">
        <v>242</v>
      </c>
      <c r="L2451" s="231">
        <v>46143</v>
      </c>
      <c r="M2451" s="265">
        <v>40</v>
      </c>
      <c r="N2451" s="268" t="s">
        <v>8497</v>
      </c>
      <c r="O2451" s="268" t="s">
        <v>8498</v>
      </c>
      <c r="P2451" s="85">
        <v>2830051848</v>
      </c>
      <c r="Q2451" s="231">
        <v>46126</v>
      </c>
      <c r="R2451" s="241">
        <v>1209402621</v>
      </c>
      <c r="S2451" s="241">
        <v>224447377</v>
      </c>
      <c r="T2451" s="231">
        <v>46126</v>
      </c>
      <c r="U2451" s="261">
        <v>13525.143</v>
      </c>
      <c r="V2451" s="261">
        <v>13081.183999999999</v>
      </c>
      <c r="W2451" s="241">
        <v>17</v>
      </c>
      <c r="X2451" s="241">
        <v>5</v>
      </c>
      <c r="Y2451" s="386">
        <v>235600590948</v>
      </c>
      <c r="Z2451" s="273" t="s">
        <v>128</v>
      </c>
      <c r="AA2451" s="273" t="s">
        <v>5436</v>
      </c>
      <c r="AB2451" s="273" t="s">
        <v>8494</v>
      </c>
      <c r="AC2451" s="301">
        <v>235600590922</v>
      </c>
      <c r="AD2451" s="132" t="s">
        <v>113</v>
      </c>
      <c r="AE2451" s="115">
        <v>46133</v>
      </c>
      <c r="AF2451" s="269">
        <v>46131.041666666664</v>
      </c>
      <c r="AG2451" s="269">
        <v>46129.625</v>
      </c>
      <c r="AH2451" s="269">
        <v>46129.625</v>
      </c>
      <c r="AI2451" s="115">
        <v>46129</v>
      </c>
      <c r="AJ2451" s="115">
        <v>46133</v>
      </c>
      <c r="AK2451" s="115">
        <v>46133</v>
      </c>
      <c r="AL2451" s="115">
        <v>46142</v>
      </c>
      <c r="AM2451" s="115">
        <v>46149</v>
      </c>
      <c r="AN2451" s="75">
        <f t="shared" si="768"/>
        <v>6</v>
      </c>
      <c r="AO2451" s="81">
        <f t="shared" si="761"/>
        <v>46128.625</v>
      </c>
      <c r="AP2451" s="81">
        <f t="shared" si="762"/>
        <v>46129.625</v>
      </c>
      <c r="AQ2451" s="81">
        <f t="shared" si="763"/>
        <v>46129.625</v>
      </c>
      <c r="AR2451" s="81">
        <f t="shared" si="764"/>
        <v>46134</v>
      </c>
      <c r="AS2451" s="81">
        <f t="shared" si="759"/>
        <v>46135</v>
      </c>
      <c r="AT2451" s="81">
        <f t="shared" si="765"/>
        <v>46134</v>
      </c>
      <c r="AU2451" s="241"/>
      <c r="AV2451" s="290">
        <v>46126</v>
      </c>
      <c r="AW2451" s="85" t="e">
        <v>#N/A</v>
      </c>
      <c r="AX2451" s="85" t="e">
        <v>#N/A</v>
      </c>
      <c r="AZ2451" s="271"/>
      <c r="BT2451" s="75">
        <f>IF(COUNTIF($C$3:C2451, C2451)=1, 1, 0)</f>
        <v>0</v>
      </c>
      <c r="BU2451" s="338"/>
      <c r="BZ2451" s="87">
        <f t="shared" si="743"/>
        <v>14</v>
      </c>
      <c r="CB2451" s="88">
        <f t="shared" si="766"/>
        <v>0</v>
      </c>
      <c r="CC2451" s="89"/>
      <c r="CD2451" s="22"/>
      <c r="CE2451" s="87">
        <f t="shared" si="751"/>
        <v>4</v>
      </c>
      <c r="CJ2451" s="87">
        <f t="shared" si="752"/>
        <v>4</v>
      </c>
      <c r="CK2451" s="87">
        <f t="shared" si="753"/>
        <v>16</v>
      </c>
      <c r="CM2451" s="22" t="str">
        <f t="shared" si="767"/>
        <v>1C26TAA^</v>
      </c>
    </row>
    <row r="2452" spans="1:111" s="85" customFormat="1" ht="14.45" customHeight="1" x14ac:dyDescent="0.25">
      <c r="A2452" s="75"/>
      <c r="B2452" s="236" t="s">
        <v>6003</v>
      </c>
      <c r="C2452" s="301" t="s">
        <v>8499</v>
      </c>
      <c r="D2452" s="265">
        <v>145791321</v>
      </c>
      <c r="E2452" s="241"/>
      <c r="F2452" s="231">
        <v>46114</v>
      </c>
      <c r="G2452" s="265" t="s">
        <v>164</v>
      </c>
      <c r="H2452" s="265" t="s">
        <v>140</v>
      </c>
      <c r="I2452" s="265" t="s">
        <v>105</v>
      </c>
      <c r="J2452" s="265" t="s">
        <v>165</v>
      </c>
      <c r="K2452" s="265" t="s">
        <v>242</v>
      </c>
      <c r="L2452" s="231">
        <v>46141</v>
      </c>
      <c r="M2452" s="265">
        <v>40</v>
      </c>
      <c r="N2452" s="268" t="s">
        <v>8500</v>
      </c>
      <c r="O2452" s="410" t="s">
        <v>8501</v>
      </c>
      <c r="P2452" s="85">
        <v>2830051919</v>
      </c>
      <c r="Q2452" s="231">
        <v>46127</v>
      </c>
      <c r="R2452" s="241">
        <v>1209403009</v>
      </c>
      <c r="S2452" s="241">
        <v>224452492</v>
      </c>
      <c r="T2452" s="231">
        <v>46127</v>
      </c>
      <c r="U2452" s="261">
        <v>13270.561</v>
      </c>
      <c r="V2452" s="261">
        <v>12748.619000000001</v>
      </c>
      <c r="W2452" s="241">
        <v>19</v>
      </c>
      <c r="X2452" s="241">
        <v>7</v>
      </c>
      <c r="Y2452" s="386">
        <v>235600590956</v>
      </c>
      <c r="Z2452" s="273" t="s">
        <v>128</v>
      </c>
      <c r="AA2452" s="273" t="s">
        <v>5436</v>
      </c>
      <c r="AB2452" s="273" t="s">
        <v>8494</v>
      </c>
      <c r="AC2452" s="301" t="s">
        <v>8499</v>
      </c>
      <c r="AD2452" s="75" t="s">
        <v>113</v>
      </c>
      <c r="AE2452" s="115">
        <v>46133</v>
      </c>
      <c r="AF2452" s="269">
        <v>46131.041666666664</v>
      </c>
      <c r="AG2452" s="269">
        <v>46129.625</v>
      </c>
      <c r="AH2452" s="269">
        <v>46129.625</v>
      </c>
      <c r="AI2452" s="115">
        <v>46129</v>
      </c>
      <c r="AJ2452" s="115">
        <v>46133</v>
      </c>
      <c r="AK2452" s="115">
        <v>46133</v>
      </c>
      <c r="AL2452" s="115">
        <v>46142</v>
      </c>
      <c r="AM2452" s="115">
        <v>46149</v>
      </c>
      <c r="AN2452" s="75">
        <f t="shared" si="768"/>
        <v>8</v>
      </c>
      <c r="AO2452" s="81">
        <f t="shared" si="761"/>
        <v>46128.625</v>
      </c>
      <c r="AP2452" s="81">
        <f t="shared" si="762"/>
        <v>46129.625</v>
      </c>
      <c r="AQ2452" s="81">
        <f t="shared" si="763"/>
        <v>46129.625</v>
      </c>
      <c r="AR2452" s="81">
        <f t="shared" si="764"/>
        <v>46134</v>
      </c>
      <c r="AS2452" s="81">
        <f t="shared" si="759"/>
        <v>46135</v>
      </c>
      <c r="AT2452" s="81">
        <f t="shared" si="765"/>
        <v>46134</v>
      </c>
      <c r="AU2452" s="241"/>
      <c r="AV2452" s="290">
        <v>46127</v>
      </c>
      <c r="AW2452" s="85" t="e">
        <v>#N/A</v>
      </c>
      <c r="AX2452" s="85" t="e">
        <v>#N/A</v>
      </c>
      <c r="AZ2452" s="271"/>
      <c r="BT2452" s="75">
        <f>IF(COUNTIF($C$3:C2452, C2452)=1, 1, 0)</f>
        <v>1</v>
      </c>
      <c r="BU2452" s="338"/>
      <c r="BZ2452" s="87">
        <f t="shared" si="743"/>
        <v>14</v>
      </c>
      <c r="CB2452" s="88">
        <f t="shared" si="766"/>
        <v>0</v>
      </c>
      <c r="CC2452" s="89"/>
      <c r="CD2452" s="22"/>
      <c r="CE2452" s="87">
        <f t="shared" si="751"/>
        <v>4</v>
      </c>
      <c r="CJ2452" s="87">
        <f t="shared" si="752"/>
        <v>4</v>
      </c>
      <c r="CK2452" s="87">
        <f t="shared" si="753"/>
        <v>16</v>
      </c>
      <c r="CM2452" s="22" t="str">
        <f t="shared" si="767"/>
        <v>1C26TAA^</v>
      </c>
    </row>
    <row r="2453" spans="1:111" s="168" customFormat="1" ht="14.45" customHeight="1" x14ac:dyDescent="0.25">
      <c r="A2453" s="75"/>
      <c r="B2453" s="236" t="s">
        <v>6003</v>
      </c>
      <c r="C2453" s="301">
        <v>235600590841</v>
      </c>
      <c r="D2453" s="265">
        <v>145727541</v>
      </c>
      <c r="E2453" s="241"/>
      <c r="F2453" s="231">
        <v>46114</v>
      </c>
      <c r="G2453" s="265" t="s">
        <v>164</v>
      </c>
      <c r="H2453" s="265" t="s">
        <v>140</v>
      </c>
      <c r="I2453" s="265" t="s">
        <v>105</v>
      </c>
      <c r="J2453" s="265" t="s">
        <v>165</v>
      </c>
      <c r="K2453" s="265" t="s">
        <v>242</v>
      </c>
      <c r="L2453" s="231">
        <v>46143</v>
      </c>
      <c r="M2453" s="265">
        <v>40</v>
      </c>
      <c r="N2453" s="268" t="s">
        <v>8502</v>
      </c>
      <c r="O2453" s="410" t="s">
        <v>8503</v>
      </c>
      <c r="P2453" s="85">
        <v>2830051914</v>
      </c>
      <c r="Q2453" s="231">
        <v>46127</v>
      </c>
      <c r="R2453" s="241">
        <v>1209402993</v>
      </c>
      <c r="S2453" s="241">
        <v>224452467</v>
      </c>
      <c r="T2453" s="231">
        <v>46127</v>
      </c>
      <c r="U2453" s="261">
        <v>15399.968000000001</v>
      </c>
      <c r="V2453" s="261">
        <v>14895.897000000001</v>
      </c>
      <c r="W2453" s="241">
        <v>19</v>
      </c>
      <c r="X2453" s="241">
        <v>5</v>
      </c>
      <c r="Y2453" s="386">
        <v>235600590999</v>
      </c>
      <c r="Z2453" s="273" t="s">
        <v>128</v>
      </c>
      <c r="AA2453" s="273" t="s">
        <v>5436</v>
      </c>
      <c r="AB2453" s="273" t="s">
        <v>8494</v>
      </c>
      <c r="AC2453" s="301">
        <v>235600590841</v>
      </c>
      <c r="AD2453" s="75" t="s">
        <v>113</v>
      </c>
      <c r="AE2453" s="115">
        <v>46133</v>
      </c>
      <c r="AF2453" s="269">
        <v>46131.041666666664</v>
      </c>
      <c r="AG2453" s="269">
        <v>46129.625</v>
      </c>
      <c r="AH2453" s="269">
        <v>46129.625</v>
      </c>
      <c r="AI2453" s="115">
        <v>46129</v>
      </c>
      <c r="AJ2453" s="115">
        <v>46133</v>
      </c>
      <c r="AK2453" s="115">
        <v>46133</v>
      </c>
      <c r="AL2453" s="115">
        <v>46142</v>
      </c>
      <c r="AM2453" s="115">
        <v>46149</v>
      </c>
      <c r="AN2453" s="182">
        <f t="shared" si="768"/>
        <v>6</v>
      </c>
      <c r="AO2453" s="81">
        <f t="shared" si="761"/>
        <v>46128.625</v>
      </c>
      <c r="AP2453" s="81">
        <f t="shared" si="762"/>
        <v>46129.625</v>
      </c>
      <c r="AQ2453" s="81">
        <f t="shared" si="763"/>
        <v>46129.625</v>
      </c>
      <c r="AR2453" s="81">
        <f t="shared" si="764"/>
        <v>46134</v>
      </c>
      <c r="AS2453" s="81">
        <f t="shared" si="759"/>
        <v>46135</v>
      </c>
      <c r="AT2453" s="81">
        <f t="shared" si="765"/>
        <v>46134</v>
      </c>
      <c r="AU2453" s="241"/>
      <c r="AV2453" s="290">
        <v>46127</v>
      </c>
      <c r="AW2453" s="85" t="e">
        <v>#N/A</v>
      </c>
      <c r="AX2453" s="85" t="e">
        <v>#N/A</v>
      </c>
      <c r="AY2453" s="85"/>
      <c r="AZ2453" s="271"/>
      <c r="BA2453" s="85"/>
      <c r="BB2453" s="85"/>
      <c r="BC2453" s="85"/>
      <c r="BD2453" s="85"/>
      <c r="BE2453" s="85"/>
      <c r="BF2453" s="85"/>
      <c r="BG2453" s="85"/>
      <c r="BH2453" s="85"/>
      <c r="BI2453" s="85"/>
      <c r="BJ2453" s="85"/>
      <c r="BK2453" s="85"/>
      <c r="BL2453" s="85"/>
      <c r="BM2453" s="85"/>
      <c r="BN2453" s="85"/>
      <c r="BO2453" s="85"/>
      <c r="BP2453" s="85"/>
      <c r="BQ2453" s="85"/>
      <c r="BR2453" s="85"/>
      <c r="BS2453" s="85"/>
      <c r="BT2453" s="75">
        <f>IF(COUNTIF($C$3:C2453, C2453)=1, 1, 0)</f>
        <v>1</v>
      </c>
      <c r="BU2453" s="338"/>
      <c r="BV2453" s="85"/>
      <c r="BW2453" s="85"/>
      <c r="BX2453" s="85"/>
      <c r="BY2453" s="85"/>
      <c r="BZ2453" s="87">
        <f t="shared" si="743"/>
        <v>14</v>
      </c>
      <c r="CA2453" s="85"/>
      <c r="CB2453" s="88">
        <f t="shared" si="766"/>
        <v>0</v>
      </c>
      <c r="CC2453" s="89"/>
      <c r="CD2453" s="22"/>
      <c r="CE2453" s="87">
        <f t="shared" si="751"/>
        <v>4</v>
      </c>
      <c r="CF2453" s="85"/>
      <c r="CG2453" s="85"/>
      <c r="CH2453" s="85"/>
      <c r="CI2453" s="85"/>
      <c r="CJ2453" s="87">
        <f t="shared" si="752"/>
        <v>4</v>
      </c>
      <c r="CK2453" s="87">
        <f t="shared" si="753"/>
        <v>16</v>
      </c>
      <c r="CL2453" s="85"/>
      <c r="CM2453" s="22" t="str">
        <f t="shared" si="767"/>
        <v>1C26TAA^</v>
      </c>
    </row>
    <row r="2454" spans="1:111" s="168" customFormat="1" ht="14.45" customHeight="1" x14ac:dyDescent="0.25">
      <c r="A2454" s="85"/>
      <c r="B2454" s="265" t="s">
        <v>6301</v>
      </c>
      <c r="C2454" s="301">
        <v>267766844</v>
      </c>
      <c r="D2454" s="265">
        <v>145808510</v>
      </c>
      <c r="E2454" s="241">
        <v>5320008158</v>
      </c>
      <c r="F2454" s="231">
        <v>46132</v>
      </c>
      <c r="G2454" s="265" t="s">
        <v>516</v>
      </c>
      <c r="H2454" s="265" t="s">
        <v>2213</v>
      </c>
      <c r="I2454" s="265" t="s">
        <v>105</v>
      </c>
      <c r="J2454" s="265" t="s">
        <v>518</v>
      </c>
      <c r="K2454" s="265" t="s">
        <v>242</v>
      </c>
      <c r="L2454" s="231">
        <v>46162</v>
      </c>
      <c r="M2454" s="265">
        <v>40</v>
      </c>
      <c r="N2454" s="85" t="s">
        <v>8504</v>
      </c>
      <c r="O2454" s="85" t="s">
        <v>8505</v>
      </c>
      <c r="P2454" s="85">
        <v>2830052287</v>
      </c>
      <c r="Q2454" s="231">
        <v>46134</v>
      </c>
      <c r="R2454" s="241">
        <v>1209405295</v>
      </c>
      <c r="S2454" s="241">
        <v>224483329</v>
      </c>
      <c r="T2454" s="231">
        <v>46134</v>
      </c>
      <c r="U2454" s="261">
        <v>6160.4309999999996</v>
      </c>
      <c r="V2454" s="261">
        <v>5938.89</v>
      </c>
      <c r="W2454" s="241">
        <v>8</v>
      </c>
      <c r="X2454" s="241">
        <v>0</v>
      </c>
      <c r="Y2454" s="300">
        <v>267766844</v>
      </c>
      <c r="Z2454" s="85" t="s">
        <v>110</v>
      </c>
      <c r="AA2454" s="85" t="s">
        <v>535</v>
      </c>
      <c r="AB2454" s="85" t="s">
        <v>8506</v>
      </c>
      <c r="AC2454" s="270">
        <v>267766844</v>
      </c>
      <c r="AD2454" s="75" t="s">
        <v>113</v>
      </c>
      <c r="AE2454" s="241"/>
      <c r="AF2454" s="375">
        <v>46138.333333333336</v>
      </c>
      <c r="AG2454" s="375">
        <v>46137.333333333336</v>
      </c>
      <c r="AH2454" s="375">
        <v>46138.25</v>
      </c>
      <c r="AI2454" s="376">
        <v>46139</v>
      </c>
      <c r="AJ2454" s="241"/>
      <c r="AK2454" s="241"/>
      <c r="AL2454" s="376">
        <v>46149</v>
      </c>
      <c r="AM2454" s="310"/>
      <c r="AN2454" s="75">
        <f t="shared" si="768"/>
        <v>-13</v>
      </c>
      <c r="AO2454" s="95" t="s">
        <v>121</v>
      </c>
      <c r="AP2454" s="95" t="s">
        <v>121</v>
      </c>
      <c r="AQ2454" s="95" t="s">
        <v>121</v>
      </c>
      <c r="AR2454" s="81">
        <f t="shared" si="764"/>
        <v>46140</v>
      </c>
      <c r="AS2454" s="81">
        <f t="shared" si="759"/>
        <v>46141</v>
      </c>
      <c r="AT2454" s="81">
        <f t="shared" si="765"/>
        <v>46140</v>
      </c>
      <c r="AU2454" s="606"/>
      <c r="AV2454" s="297">
        <v>46134</v>
      </c>
      <c r="AW2454" s="85"/>
      <c r="AX2454" s="85"/>
      <c r="AY2454" s="85"/>
      <c r="AZ2454" s="271"/>
      <c r="BA2454" s="85"/>
      <c r="BB2454" s="85"/>
      <c r="BC2454" s="85"/>
      <c r="BD2454" s="85"/>
      <c r="BE2454" s="85"/>
      <c r="BF2454" s="85"/>
      <c r="BG2454" s="85"/>
      <c r="BH2454" s="85"/>
      <c r="BI2454" s="85"/>
      <c r="BJ2454" s="85"/>
      <c r="BK2454" s="85"/>
      <c r="BL2454" s="85"/>
      <c r="BM2454" s="85"/>
      <c r="BN2454" s="85"/>
      <c r="BO2454" s="85"/>
      <c r="BP2454" s="85"/>
      <c r="BQ2454" s="85"/>
      <c r="BR2454" s="85"/>
      <c r="BS2454" s="85"/>
      <c r="BT2454" s="85"/>
      <c r="BU2454" s="312"/>
      <c r="BV2454" s="85"/>
      <c r="BW2454" s="85"/>
      <c r="BX2454" s="85"/>
      <c r="BY2454" s="85"/>
      <c r="BZ2454" s="22"/>
      <c r="CA2454" s="85"/>
      <c r="CB2454" s="88"/>
      <c r="CC2454" s="22"/>
      <c r="CD2454" s="22"/>
      <c r="CE2454" s="22"/>
      <c r="CF2454" s="85"/>
      <c r="CG2454" s="85"/>
      <c r="CH2454" s="85"/>
      <c r="CI2454" s="85"/>
      <c r="CJ2454" s="87">
        <f t="shared" si="752"/>
        <v>4</v>
      </c>
      <c r="CK2454" s="22"/>
      <c r="CL2454" s="85"/>
      <c r="CM2454" s="22"/>
    </row>
    <row r="2455" spans="1:111" s="168" customFormat="1" ht="14.45" customHeight="1" x14ac:dyDescent="0.25">
      <c r="A2455" s="413"/>
      <c r="B2455" s="265" t="s">
        <v>6301</v>
      </c>
      <c r="C2455" s="301">
        <v>267766844</v>
      </c>
      <c r="D2455" s="265">
        <v>145808516</v>
      </c>
      <c r="E2455" s="241">
        <v>5320008158</v>
      </c>
      <c r="F2455" s="231">
        <v>46132</v>
      </c>
      <c r="G2455" s="265" t="s">
        <v>532</v>
      </c>
      <c r="H2455" s="265" t="s">
        <v>2213</v>
      </c>
      <c r="I2455" s="265" t="s">
        <v>105</v>
      </c>
      <c r="J2455" s="265" t="s">
        <v>518</v>
      </c>
      <c r="K2455" s="265" t="s">
        <v>242</v>
      </c>
      <c r="L2455" s="231">
        <v>46160</v>
      </c>
      <c r="M2455" s="265">
        <v>0</v>
      </c>
      <c r="N2455" s="85" t="s">
        <v>8504</v>
      </c>
      <c r="O2455" s="85" t="s">
        <v>8505</v>
      </c>
      <c r="P2455" s="85">
        <v>2830052288</v>
      </c>
      <c r="Q2455" s="231">
        <v>46134</v>
      </c>
      <c r="R2455" s="241">
        <v>1209405296</v>
      </c>
      <c r="S2455" s="241">
        <v>224483336</v>
      </c>
      <c r="T2455" s="231">
        <v>46134</v>
      </c>
      <c r="U2455" s="261">
        <v>10140.207</v>
      </c>
      <c r="V2455" s="261">
        <v>9906.393</v>
      </c>
      <c r="W2455" s="241">
        <v>12</v>
      </c>
      <c r="X2455" s="241">
        <v>0</v>
      </c>
      <c r="Y2455" s="300">
        <v>267766844</v>
      </c>
      <c r="Z2455" s="85" t="s">
        <v>110</v>
      </c>
      <c r="AA2455" s="85" t="s">
        <v>535</v>
      </c>
      <c r="AB2455" s="85" t="s">
        <v>8506</v>
      </c>
      <c r="AC2455" s="270">
        <v>267766844</v>
      </c>
      <c r="AD2455" s="75" t="s">
        <v>113</v>
      </c>
      <c r="AE2455" s="241"/>
      <c r="AF2455" s="375">
        <v>46138.333333333336</v>
      </c>
      <c r="AG2455" s="375">
        <v>46137.333333333336</v>
      </c>
      <c r="AH2455" s="375">
        <v>46138.25</v>
      </c>
      <c r="AI2455" s="376">
        <v>46139</v>
      </c>
      <c r="AJ2455" s="310"/>
      <c r="AK2455" s="241"/>
      <c r="AL2455" s="376">
        <v>46149</v>
      </c>
      <c r="AM2455" s="310"/>
      <c r="AN2455" s="75">
        <f t="shared" si="768"/>
        <v>-11</v>
      </c>
      <c r="AO2455" s="95" t="s">
        <v>121</v>
      </c>
      <c r="AP2455" s="95" t="s">
        <v>121</v>
      </c>
      <c r="AQ2455" s="95" t="s">
        <v>121</v>
      </c>
      <c r="AR2455" s="81">
        <f t="shared" si="764"/>
        <v>46140</v>
      </c>
      <c r="AS2455" s="81">
        <f t="shared" si="759"/>
        <v>46141</v>
      </c>
      <c r="AT2455" s="81">
        <f t="shared" si="765"/>
        <v>46140</v>
      </c>
      <c r="AU2455" s="606"/>
      <c r="AV2455" s="297">
        <v>46134</v>
      </c>
      <c r="AW2455" s="85"/>
      <c r="AX2455" s="85"/>
      <c r="AY2455" s="85"/>
      <c r="AZ2455" s="271"/>
      <c r="BA2455" s="85"/>
      <c r="BB2455" s="85"/>
      <c r="BC2455" s="85"/>
      <c r="BD2455" s="85"/>
      <c r="BE2455" s="85"/>
      <c r="BF2455" s="85"/>
      <c r="BG2455" s="85"/>
      <c r="BH2455" s="85"/>
      <c r="BI2455" s="85"/>
      <c r="BJ2455" s="85"/>
      <c r="BK2455" s="85"/>
      <c r="BL2455" s="85"/>
      <c r="BM2455" s="85"/>
      <c r="BN2455" s="85"/>
      <c r="BO2455" s="85"/>
      <c r="BP2455" s="85"/>
      <c r="BQ2455" s="85"/>
      <c r="BR2455" s="85"/>
      <c r="BS2455" s="85"/>
      <c r="BT2455" s="85"/>
      <c r="BU2455" s="312"/>
      <c r="BV2455" s="85"/>
      <c r="BW2455" s="85"/>
      <c r="BX2455" s="85"/>
      <c r="BY2455" s="85"/>
      <c r="BZ2455" s="22"/>
      <c r="CA2455" s="85"/>
      <c r="CB2455" s="88"/>
      <c r="CC2455" s="22"/>
      <c r="CD2455" s="22"/>
      <c r="CE2455" s="22"/>
      <c r="CF2455" s="85"/>
      <c r="CG2455" s="85"/>
      <c r="CH2455" s="85"/>
      <c r="CI2455" s="85"/>
      <c r="CJ2455" s="87">
        <f t="shared" si="752"/>
        <v>4</v>
      </c>
      <c r="CK2455" s="22"/>
      <c r="CL2455" s="85"/>
      <c r="CM2455" s="22"/>
      <c r="CN2455" s="85"/>
      <c r="CO2455" s="85"/>
      <c r="CP2455" s="85"/>
      <c r="CQ2455" s="85"/>
      <c r="CR2455" s="85"/>
      <c r="CS2455" s="85"/>
      <c r="CT2455" s="85"/>
      <c r="CU2455" s="85"/>
      <c r="CV2455" s="85"/>
      <c r="CW2455" s="85"/>
      <c r="CX2455" s="85"/>
      <c r="CY2455" s="85"/>
      <c r="CZ2455" s="85"/>
      <c r="DA2455" s="85"/>
      <c r="DB2455" s="85"/>
      <c r="DC2455" s="85"/>
      <c r="DD2455" s="85"/>
      <c r="DE2455" s="85"/>
      <c r="DF2455" s="85"/>
      <c r="DG2455" s="85"/>
    </row>
    <row r="2456" spans="1:111" s="168" customFormat="1" ht="14.45" customHeight="1" x14ac:dyDescent="0.25">
      <c r="A2456" s="85"/>
      <c r="B2456" s="265" t="s">
        <v>6301</v>
      </c>
      <c r="C2456" s="301">
        <v>267766844</v>
      </c>
      <c r="D2456" s="265">
        <v>145781809</v>
      </c>
      <c r="E2456" s="241">
        <v>5320008337</v>
      </c>
      <c r="F2456" s="231">
        <v>46132</v>
      </c>
      <c r="G2456" s="265" t="s">
        <v>740</v>
      </c>
      <c r="H2456" s="265" t="s">
        <v>2213</v>
      </c>
      <c r="I2456" s="265" t="s">
        <v>105</v>
      </c>
      <c r="J2456" s="265" t="s">
        <v>518</v>
      </c>
      <c r="K2456" s="265" t="s">
        <v>242</v>
      </c>
      <c r="L2456" s="231">
        <v>46160</v>
      </c>
      <c r="M2456" s="265">
        <v>40</v>
      </c>
      <c r="N2456" s="85" t="s">
        <v>8507</v>
      </c>
      <c r="O2456" s="85" t="s">
        <v>8508</v>
      </c>
      <c r="P2456" s="85">
        <v>2830052264</v>
      </c>
      <c r="Q2456" s="231">
        <v>46134</v>
      </c>
      <c r="R2456" s="241">
        <v>1209405148</v>
      </c>
      <c r="S2456" s="241">
        <v>224483357</v>
      </c>
      <c r="T2456" s="231">
        <v>46134</v>
      </c>
      <c r="U2456" s="261">
        <v>8828.3179999999993</v>
      </c>
      <c r="V2456" s="261">
        <v>8503.0720000000001</v>
      </c>
      <c r="W2456" s="241">
        <v>11</v>
      </c>
      <c r="X2456" s="241">
        <v>0</v>
      </c>
      <c r="Y2456" s="300">
        <v>267766838</v>
      </c>
      <c r="Z2456" s="85" t="s">
        <v>110</v>
      </c>
      <c r="AA2456" s="85" t="s">
        <v>535</v>
      </c>
      <c r="AB2456" s="85" t="s">
        <v>8506</v>
      </c>
      <c r="AC2456" s="270">
        <v>267766844</v>
      </c>
      <c r="AD2456" s="75" t="s">
        <v>113</v>
      </c>
      <c r="AE2456" s="241"/>
      <c r="AF2456" s="375">
        <v>46138.333333333336</v>
      </c>
      <c r="AG2456" s="375">
        <v>46137.333333333336</v>
      </c>
      <c r="AH2456" s="375">
        <v>46138.25</v>
      </c>
      <c r="AI2456" s="376">
        <v>46139</v>
      </c>
      <c r="AJ2456" s="241"/>
      <c r="AK2456" s="241"/>
      <c r="AL2456" s="376">
        <v>46149</v>
      </c>
      <c r="AM2456" s="310"/>
      <c r="AN2456" s="75">
        <f t="shared" si="768"/>
        <v>-11</v>
      </c>
      <c r="AO2456" s="95" t="s">
        <v>121</v>
      </c>
      <c r="AP2456" s="95" t="s">
        <v>121</v>
      </c>
      <c r="AQ2456" s="95" t="s">
        <v>121</v>
      </c>
      <c r="AR2456" s="81">
        <f t="shared" si="764"/>
        <v>46140</v>
      </c>
      <c r="AS2456" s="81">
        <f t="shared" si="759"/>
        <v>46141</v>
      </c>
      <c r="AT2456" s="81">
        <f t="shared" si="765"/>
        <v>46140</v>
      </c>
      <c r="AU2456" s="606"/>
      <c r="AV2456" s="297">
        <v>46134</v>
      </c>
      <c r="AW2456" s="85"/>
      <c r="AX2456" s="85"/>
      <c r="AY2456" s="85"/>
      <c r="AZ2456" s="271"/>
      <c r="BA2456" s="85"/>
      <c r="BB2456" s="85"/>
      <c r="BC2456" s="85"/>
      <c r="BD2456" s="85"/>
      <c r="BE2456" s="85"/>
      <c r="BF2456" s="85"/>
      <c r="BG2456" s="85"/>
      <c r="BH2456" s="85"/>
      <c r="BI2456" s="85"/>
      <c r="BJ2456" s="85"/>
      <c r="BK2456" s="85"/>
      <c r="BL2456" s="85"/>
      <c r="BM2456" s="85"/>
      <c r="BN2456" s="85"/>
      <c r="BO2456" s="85"/>
      <c r="BP2456" s="85"/>
      <c r="BQ2456" s="85"/>
      <c r="BR2456" s="85"/>
      <c r="BS2456" s="85"/>
      <c r="BT2456" s="85"/>
      <c r="BU2456" s="312"/>
      <c r="BV2456" s="85"/>
      <c r="BW2456" s="85"/>
      <c r="BX2456" s="85"/>
      <c r="BY2456" s="85"/>
      <c r="BZ2456" s="22"/>
      <c r="CA2456" s="85"/>
      <c r="CB2456" s="88"/>
      <c r="CC2456" s="85"/>
      <c r="CD2456" s="85"/>
      <c r="CF2456" s="85"/>
      <c r="CG2456" s="85"/>
      <c r="CH2456" s="85"/>
      <c r="CI2456" s="85"/>
      <c r="CJ2456" s="87">
        <f t="shared" si="752"/>
        <v>4</v>
      </c>
      <c r="CK2456" s="22"/>
      <c r="CL2456" s="85"/>
      <c r="CM2456" s="22"/>
      <c r="CN2456" s="85"/>
      <c r="CO2456" s="85"/>
      <c r="CP2456" s="85"/>
      <c r="CQ2456" s="85"/>
      <c r="CR2456" s="85"/>
      <c r="CS2456" s="85"/>
      <c r="CT2456" s="85"/>
      <c r="CU2456" s="85"/>
      <c r="CV2456" s="85"/>
      <c r="CW2456" s="85"/>
      <c r="CX2456" s="85"/>
      <c r="CY2456" s="85"/>
      <c r="CZ2456" s="85"/>
      <c r="DA2456" s="85"/>
      <c r="DB2456" s="85"/>
      <c r="DC2456" s="85"/>
      <c r="DD2456" s="85"/>
      <c r="DE2456" s="85"/>
      <c r="DF2456" s="85"/>
      <c r="DG2456" s="85"/>
    </row>
    <row r="2457" spans="1:111" s="168" customFormat="1" ht="14.45" customHeight="1" x14ac:dyDescent="0.25">
      <c r="A2457" s="85"/>
      <c r="B2457" s="265" t="s">
        <v>6301</v>
      </c>
      <c r="C2457" s="301">
        <v>267766844</v>
      </c>
      <c r="D2457" s="265">
        <v>145895689</v>
      </c>
      <c r="E2457" s="241">
        <v>5320008337</v>
      </c>
      <c r="F2457" s="231">
        <v>46132</v>
      </c>
      <c r="G2457" s="265" t="s">
        <v>516</v>
      </c>
      <c r="H2457" s="265" t="s">
        <v>2213</v>
      </c>
      <c r="I2457" s="265" t="s">
        <v>105</v>
      </c>
      <c r="J2457" s="265" t="s">
        <v>518</v>
      </c>
      <c r="K2457" s="265" t="s">
        <v>242</v>
      </c>
      <c r="L2457" s="231">
        <v>46161</v>
      </c>
      <c r="M2457" s="265">
        <v>0</v>
      </c>
      <c r="N2457" s="85" t="s">
        <v>8507</v>
      </c>
      <c r="O2457" s="85" t="s">
        <v>8508</v>
      </c>
      <c r="P2457" s="85">
        <v>2830052265</v>
      </c>
      <c r="Q2457" s="231">
        <v>46134</v>
      </c>
      <c r="R2457" s="241">
        <v>1209405149</v>
      </c>
      <c r="S2457" s="241">
        <v>224483362</v>
      </c>
      <c r="T2457" s="231">
        <v>46134</v>
      </c>
      <c r="U2457" s="261">
        <v>9542.7160000000003</v>
      </c>
      <c r="V2457" s="261">
        <v>9199.5400000000009</v>
      </c>
      <c r="W2457" s="241">
        <v>11</v>
      </c>
      <c r="X2457" s="241">
        <v>0</v>
      </c>
      <c r="Y2457" s="300">
        <v>267766838</v>
      </c>
      <c r="Z2457" s="85" t="s">
        <v>110</v>
      </c>
      <c r="AA2457" s="85" t="s">
        <v>535</v>
      </c>
      <c r="AB2457" s="85" t="s">
        <v>8506</v>
      </c>
      <c r="AC2457" s="270">
        <v>267766844</v>
      </c>
      <c r="AD2457" s="75" t="s">
        <v>113</v>
      </c>
      <c r="AE2457" s="241"/>
      <c r="AF2457" s="375">
        <v>46138.333333333336</v>
      </c>
      <c r="AG2457" s="375">
        <v>46137.333333333336</v>
      </c>
      <c r="AH2457" s="375">
        <v>46138.25</v>
      </c>
      <c r="AI2457" s="376">
        <v>46139</v>
      </c>
      <c r="AJ2457" s="241"/>
      <c r="AK2457" s="241"/>
      <c r="AL2457" s="376">
        <v>46149</v>
      </c>
      <c r="AM2457" s="310"/>
      <c r="AN2457" s="75">
        <f t="shared" si="768"/>
        <v>-12</v>
      </c>
      <c r="AO2457" s="95" t="s">
        <v>121</v>
      </c>
      <c r="AP2457" s="95" t="s">
        <v>121</v>
      </c>
      <c r="AQ2457" s="95" t="s">
        <v>121</v>
      </c>
      <c r="AR2457" s="81">
        <f t="shared" si="764"/>
        <v>46140</v>
      </c>
      <c r="AS2457" s="81">
        <f t="shared" si="759"/>
        <v>46141</v>
      </c>
      <c r="AT2457" s="81">
        <f t="shared" si="765"/>
        <v>46140</v>
      </c>
      <c r="AU2457" s="606"/>
      <c r="AV2457" s="297">
        <v>46134</v>
      </c>
      <c r="AW2457" s="85"/>
      <c r="AX2457" s="85"/>
      <c r="AY2457" s="85"/>
      <c r="AZ2457" s="271"/>
      <c r="BA2457" s="85"/>
      <c r="BB2457" s="85"/>
      <c r="BC2457" s="85"/>
      <c r="BD2457" s="85"/>
      <c r="BE2457" s="85"/>
      <c r="BF2457" s="85"/>
      <c r="BG2457" s="85"/>
      <c r="BH2457" s="85"/>
      <c r="BI2457" s="85"/>
      <c r="BJ2457" s="85"/>
      <c r="BK2457" s="85"/>
      <c r="BL2457" s="85"/>
      <c r="BM2457" s="85"/>
      <c r="BN2457" s="85"/>
      <c r="BO2457" s="85"/>
      <c r="BP2457" s="85"/>
      <c r="BQ2457" s="85"/>
      <c r="BR2457" s="85"/>
      <c r="BS2457" s="85"/>
      <c r="BT2457" s="85"/>
      <c r="BU2457" s="312"/>
      <c r="BV2457" s="85"/>
      <c r="BW2457" s="85"/>
      <c r="BX2457" s="85"/>
      <c r="BY2457" s="85"/>
      <c r="BZ2457" s="22"/>
      <c r="CA2457" s="85"/>
      <c r="CB2457" s="88"/>
      <c r="CC2457" s="85"/>
      <c r="CD2457" s="85"/>
      <c r="CF2457" s="85"/>
      <c r="CG2457" s="85"/>
      <c r="CH2457" s="85"/>
      <c r="CI2457" s="85"/>
      <c r="CJ2457" s="87">
        <f t="shared" si="752"/>
        <v>4</v>
      </c>
      <c r="CK2457" s="22"/>
      <c r="CL2457" s="85"/>
      <c r="CM2457" s="22"/>
      <c r="CN2457" s="85"/>
      <c r="CO2457" s="85"/>
      <c r="CP2457" s="85"/>
      <c r="CQ2457" s="85"/>
      <c r="CR2457" s="85"/>
      <c r="CS2457" s="85"/>
      <c r="CT2457" s="85"/>
      <c r="CU2457" s="85"/>
      <c r="CV2457" s="85"/>
      <c r="CW2457" s="85"/>
      <c r="CX2457" s="85"/>
      <c r="CY2457" s="85"/>
      <c r="CZ2457" s="85"/>
      <c r="DA2457" s="85"/>
      <c r="DB2457" s="85"/>
      <c r="DC2457" s="85"/>
      <c r="DD2457" s="85"/>
      <c r="DE2457" s="85"/>
      <c r="DF2457" s="85"/>
      <c r="DG2457" s="85"/>
    </row>
    <row r="2458" spans="1:111" s="168" customFormat="1" ht="14.45" customHeight="1" x14ac:dyDescent="0.25">
      <c r="A2458" s="85"/>
      <c r="B2458" s="265" t="s">
        <v>6301</v>
      </c>
      <c r="C2458" s="301">
        <v>267766844</v>
      </c>
      <c r="D2458" s="265">
        <v>145681759</v>
      </c>
      <c r="E2458" s="241">
        <v>5320008346</v>
      </c>
      <c r="F2458" s="231">
        <v>46132</v>
      </c>
      <c r="G2458" s="265" t="s">
        <v>771</v>
      </c>
      <c r="H2458" s="265" t="s">
        <v>2213</v>
      </c>
      <c r="I2458" s="265" t="s">
        <v>105</v>
      </c>
      <c r="J2458" s="265" t="s">
        <v>518</v>
      </c>
      <c r="K2458" s="265" t="s">
        <v>242</v>
      </c>
      <c r="L2458" s="231">
        <v>46160</v>
      </c>
      <c r="M2458" s="265">
        <v>40</v>
      </c>
      <c r="N2458" s="85" t="s">
        <v>8509</v>
      </c>
      <c r="O2458" s="85" t="s">
        <v>8510</v>
      </c>
      <c r="P2458" s="85">
        <v>2830052279</v>
      </c>
      <c r="Q2458" s="231">
        <v>46134</v>
      </c>
      <c r="R2458" s="241">
        <v>1209405249</v>
      </c>
      <c r="S2458" s="241">
        <v>224483449</v>
      </c>
      <c r="T2458" s="231">
        <v>46134</v>
      </c>
      <c r="U2458" s="261">
        <v>10065.432000000001</v>
      </c>
      <c r="V2458" s="261">
        <v>9736.0049999999992</v>
      </c>
      <c r="W2458" s="241">
        <v>12</v>
      </c>
      <c r="X2458" s="241">
        <v>0</v>
      </c>
      <c r="Y2458" s="300">
        <v>267766835</v>
      </c>
      <c r="Z2458" s="85" t="s">
        <v>110</v>
      </c>
      <c r="AA2458" s="85" t="s">
        <v>535</v>
      </c>
      <c r="AB2458" s="85" t="s">
        <v>8506</v>
      </c>
      <c r="AC2458" s="270">
        <v>267766844</v>
      </c>
      <c r="AD2458" s="75" t="s">
        <v>113</v>
      </c>
      <c r="AE2458" s="241"/>
      <c r="AF2458" s="375">
        <v>46138.333333333336</v>
      </c>
      <c r="AG2458" s="375">
        <v>46137.333333333336</v>
      </c>
      <c r="AH2458" s="375">
        <v>46138.25</v>
      </c>
      <c r="AI2458" s="376">
        <v>46139</v>
      </c>
      <c r="AJ2458" s="241"/>
      <c r="AK2458" s="241"/>
      <c r="AL2458" s="376">
        <v>46149</v>
      </c>
      <c r="AM2458" s="310"/>
      <c r="AN2458" s="75">
        <f t="shared" si="768"/>
        <v>-11</v>
      </c>
      <c r="AO2458" s="95" t="s">
        <v>121</v>
      </c>
      <c r="AP2458" s="95" t="s">
        <v>121</v>
      </c>
      <c r="AQ2458" s="95" t="s">
        <v>121</v>
      </c>
      <c r="AR2458" s="81">
        <f t="shared" si="764"/>
        <v>46140</v>
      </c>
      <c r="AS2458" s="81">
        <f t="shared" si="759"/>
        <v>46141</v>
      </c>
      <c r="AT2458" s="81">
        <f t="shared" si="765"/>
        <v>46140</v>
      </c>
      <c r="AU2458" s="606"/>
      <c r="AV2458" s="297">
        <v>46134</v>
      </c>
      <c r="AW2458" s="85"/>
      <c r="AX2458" s="85"/>
      <c r="AY2458" s="85"/>
      <c r="AZ2458" s="271"/>
      <c r="BA2458" s="85"/>
      <c r="BB2458" s="85"/>
      <c r="BC2458" s="85"/>
      <c r="BD2458" s="85"/>
      <c r="BE2458" s="85"/>
      <c r="BF2458" s="85"/>
      <c r="BG2458" s="85"/>
      <c r="BH2458" s="85"/>
      <c r="BI2458" s="85"/>
      <c r="BJ2458" s="85"/>
      <c r="BK2458" s="85"/>
      <c r="BL2458" s="85"/>
      <c r="BM2458" s="85"/>
      <c r="BN2458" s="85"/>
      <c r="BO2458" s="85"/>
      <c r="BP2458" s="85"/>
      <c r="BQ2458" s="85"/>
      <c r="BR2458" s="85"/>
      <c r="BS2458" s="85"/>
      <c r="BT2458" s="85"/>
      <c r="BU2458" s="312"/>
      <c r="BV2458" s="85"/>
      <c r="BW2458" s="85"/>
      <c r="BX2458" s="85"/>
      <c r="BY2458" s="85"/>
      <c r="BZ2458" s="22"/>
      <c r="CA2458" s="85"/>
      <c r="CB2458" s="88"/>
      <c r="CC2458" s="85"/>
      <c r="CD2458" s="85"/>
      <c r="CF2458" s="85"/>
      <c r="CG2458" s="85"/>
      <c r="CH2458" s="85"/>
      <c r="CI2458" s="85"/>
      <c r="CJ2458" s="87">
        <f t="shared" si="752"/>
        <v>4</v>
      </c>
      <c r="CK2458" s="85"/>
      <c r="CL2458" s="85"/>
      <c r="CM2458" s="22"/>
      <c r="CN2458" s="85"/>
      <c r="CO2458" s="85"/>
      <c r="CP2458" s="85"/>
      <c r="CQ2458" s="85"/>
      <c r="CR2458" s="85"/>
      <c r="CS2458" s="85"/>
      <c r="CT2458" s="85"/>
      <c r="CU2458" s="85"/>
      <c r="CV2458" s="85"/>
      <c r="CW2458" s="85"/>
      <c r="CX2458" s="85"/>
      <c r="CY2458" s="85"/>
      <c r="CZ2458" s="85"/>
      <c r="DA2458" s="85"/>
      <c r="DB2458" s="85"/>
      <c r="DC2458" s="85"/>
      <c r="DD2458" s="85"/>
      <c r="DE2458" s="85"/>
      <c r="DF2458" s="85"/>
      <c r="DG2458" s="85"/>
    </row>
    <row r="2459" spans="1:111" s="168" customFormat="1" ht="14.45" customHeight="1" x14ac:dyDescent="0.25">
      <c r="A2459" s="85"/>
      <c r="B2459" s="265" t="s">
        <v>6301</v>
      </c>
      <c r="C2459" s="301">
        <v>267766844</v>
      </c>
      <c r="D2459" s="265">
        <v>145900394</v>
      </c>
      <c r="E2459" s="241">
        <v>5320008346</v>
      </c>
      <c r="F2459" s="231">
        <v>46132</v>
      </c>
      <c r="G2459" s="265" t="s">
        <v>796</v>
      </c>
      <c r="H2459" s="265" t="s">
        <v>2213</v>
      </c>
      <c r="I2459" s="265" t="s">
        <v>105</v>
      </c>
      <c r="J2459" s="265" t="s">
        <v>518</v>
      </c>
      <c r="K2459" s="265" t="s">
        <v>242</v>
      </c>
      <c r="L2459" s="231">
        <v>46157</v>
      </c>
      <c r="M2459" s="265">
        <v>0</v>
      </c>
      <c r="N2459" s="85" t="s">
        <v>8509</v>
      </c>
      <c r="O2459" s="85" t="s">
        <v>8510</v>
      </c>
      <c r="P2459" s="85">
        <v>2830052280</v>
      </c>
      <c r="Q2459" s="231">
        <v>46134</v>
      </c>
      <c r="R2459" s="241">
        <v>1209405251</v>
      </c>
      <c r="S2459" s="241">
        <v>224483441</v>
      </c>
      <c r="T2459" s="231">
        <v>46134</v>
      </c>
      <c r="U2459" s="261">
        <v>5427.4660000000003</v>
      </c>
      <c r="V2459" s="261">
        <v>5232.2830000000004</v>
      </c>
      <c r="W2459" s="241">
        <v>7</v>
      </c>
      <c r="X2459" s="241">
        <v>0</v>
      </c>
      <c r="Y2459" s="300">
        <v>267766835</v>
      </c>
      <c r="Z2459" s="85" t="s">
        <v>110</v>
      </c>
      <c r="AA2459" s="85" t="s">
        <v>535</v>
      </c>
      <c r="AB2459" s="85" t="s">
        <v>8506</v>
      </c>
      <c r="AC2459" s="270">
        <v>267766844</v>
      </c>
      <c r="AD2459" s="75" t="s">
        <v>113</v>
      </c>
      <c r="AE2459" s="241"/>
      <c r="AF2459" s="375">
        <v>46138.333333333336</v>
      </c>
      <c r="AG2459" s="375">
        <v>46137.333333333336</v>
      </c>
      <c r="AH2459" s="375">
        <v>46138.25</v>
      </c>
      <c r="AI2459" s="376">
        <v>46139</v>
      </c>
      <c r="AJ2459" s="241"/>
      <c r="AK2459" s="241"/>
      <c r="AL2459" s="376">
        <v>46149</v>
      </c>
      <c r="AM2459" s="310"/>
      <c r="AN2459" s="75">
        <f t="shared" si="768"/>
        <v>-8</v>
      </c>
      <c r="AO2459" s="95" t="s">
        <v>121</v>
      </c>
      <c r="AP2459" s="95" t="s">
        <v>121</v>
      </c>
      <c r="AQ2459" s="95" t="s">
        <v>121</v>
      </c>
      <c r="AR2459" s="81">
        <f t="shared" si="764"/>
        <v>46140</v>
      </c>
      <c r="AS2459" s="81">
        <f t="shared" si="759"/>
        <v>46141</v>
      </c>
      <c r="AT2459" s="81">
        <f t="shared" si="765"/>
        <v>46140</v>
      </c>
      <c r="AU2459" s="606"/>
      <c r="AV2459" s="297">
        <v>46134</v>
      </c>
      <c r="AW2459" s="85"/>
      <c r="AX2459" s="85"/>
      <c r="AY2459" s="85"/>
      <c r="AZ2459" s="271"/>
      <c r="BA2459" s="85"/>
      <c r="BB2459" s="85"/>
      <c r="BC2459" s="85"/>
      <c r="BD2459" s="85"/>
      <c r="BE2459" s="85"/>
      <c r="BF2459" s="85"/>
      <c r="BG2459" s="85"/>
      <c r="BH2459" s="85"/>
      <c r="BI2459" s="85"/>
      <c r="BJ2459" s="85"/>
      <c r="BK2459" s="85"/>
      <c r="BL2459" s="85"/>
      <c r="BM2459" s="85"/>
      <c r="BN2459" s="85"/>
      <c r="BO2459" s="85"/>
      <c r="BP2459" s="85"/>
      <c r="BQ2459" s="85"/>
      <c r="BR2459" s="85"/>
      <c r="BS2459" s="85"/>
      <c r="BT2459" s="85"/>
      <c r="BU2459" s="312"/>
      <c r="BV2459" s="85"/>
      <c r="BW2459" s="85"/>
      <c r="BX2459" s="85"/>
      <c r="BY2459" s="85"/>
      <c r="BZ2459" s="22"/>
      <c r="CA2459" s="85"/>
      <c r="CB2459" s="88"/>
      <c r="CC2459" s="85"/>
      <c r="CD2459" s="85"/>
      <c r="CF2459" s="85"/>
      <c r="CG2459" s="85"/>
      <c r="CH2459" s="85"/>
      <c r="CI2459" s="85"/>
      <c r="CJ2459" s="87">
        <f t="shared" si="752"/>
        <v>4</v>
      </c>
      <c r="CK2459" s="85"/>
      <c r="CL2459" s="85"/>
      <c r="CM2459" s="22"/>
      <c r="CN2459" s="85"/>
      <c r="CO2459" s="85"/>
      <c r="CP2459" s="85"/>
      <c r="CQ2459" s="85"/>
      <c r="CR2459" s="85"/>
      <c r="CS2459" s="85"/>
      <c r="CT2459" s="85"/>
      <c r="CU2459" s="85"/>
      <c r="CV2459" s="85"/>
      <c r="CW2459" s="85"/>
      <c r="CX2459" s="85"/>
      <c r="CY2459" s="85"/>
      <c r="CZ2459" s="85"/>
      <c r="DA2459" s="85"/>
      <c r="DB2459" s="85"/>
      <c r="DC2459" s="85"/>
      <c r="DD2459" s="85"/>
      <c r="DE2459" s="85"/>
      <c r="DF2459" s="85"/>
      <c r="DG2459" s="85"/>
    </row>
    <row r="2460" spans="1:111" s="168" customFormat="1" ht="14.45" customHeight="1" x14ac:dyDescent="0.25">
      <c r="B2460" s="265" t="s">
        <v>6301</v>
      </c>
      <c r="C2460" s="301">
        <v>267766848</v>
      </c>
      <c r="D2460" s="273">
        <v>145911634</v>
      </c>
      <c r="E2460" s="274">
        <v>5320008362</v>
      </c>
      <c r="F2460" s="275">
        <v>46132</v>
      </c>
      <c r="G2460" s="273" t="s">
        <v>2198</v>
      </c>
      <c r="H2460" s="273" t="s">
        <v>2213</v>
      </c>
      <c r="I2460" s="273" t="s">
        <v>105</v>
      </c>
      <c r="J2460" s="273" t="s">
        <v>518</v>
      </c>
      <c r="K2460" s="273" t="s">
        <v>242</v>
      </c>
      <c r="L2460" s="275">
        <v>46160</v>
      </c>
      <c r="M2460" s="273">
        <v>0</v>
      </c>
      <c r="N2460" s="168" t="s">
        <v>8511</v>
      </c>
      <c r="O2460" s="168" t="s">
        <v>8512</v>
      </c>
      <c r="P2460" s="168">
        <v>2830052317</v>
      </c>
      <c r="Q2460" s="275">
        <v>46135</v>
      </c>
      <c r="R2460" s="274">
        <v>1209405551</v>
      </c>
      <c r="S2460" s="274">
        <v>224483536</v>
      </c>
      <c r="T2460" s="275">
        <v>46135</v>
      </c>
      <c r="U2460" s="261">
        <v>3072.3029999999999</v>
      </c>
      <c r="V2460" s="261">
        <v>2961.8159999999998</v>
      </c>
      <c r="W2460" s="274">
        <v>4</v>
      </c>
      <c r="X2460" s="274">
        <v>0</v>
      </c>
      <c r="Y2460" s="300">
        <v>267766848</v>
      </c>
      <c r="Z2460" s="168" t="s">
        <v>110</v>
      </c>
      <c r="AA2460" s="168" t="s">
        <v>535</v>
      </c>
      <c r="AB2460" s="168" t="s">
        <v>8506</v>
      </c>
      <c r="AC2460" s="301">
        <v>267766848</v>
      </c>
      <c r="AD2460" s="75" t="s">
        <v>113</v>
      </c>
      <c r="AE2460" s="274"/>
      <c r="AF2460" s="375">
        <v>46138.333333333336</v>
      </c>
      <c r="AG2460" s="375">
        <v>46137.333333333336</v>
      </c>
      <c r="AH2460" s="375">
        <v>46138.25</v>
      </c>
      <c r="AI2460" s="448">
        <v>46139</v>
      </c>
      <c r="AJ2460" s="241"/>
      <c r="AK2460" s="274"/>
      <c r="AL2460" s="448">
        <v>46149</v>
      </c>
      <c r="AM2460" s="435"/>
      <c r="AN2460" s="75">
        <f t="shared" si="768"/>
        <v>-11</v>
      </c>
      <c r="AO2460" s="95" t="s">
        <v>121</v>
      </c>
      <c r="AP2460" s="95" t="s">
        <v>121</v>
      </c>
      <c r="AQ2460" s="95" t="s">
        <v>121</v>
      </c>
      <c r="AR2460" s="81">
        <f t="shared" si="764"/>
        <v>46140</v>
      </c>
      <c r="AS2460" s="81">
        <f t="shared" si="759"/>
        <v>46141</v>
      </c>
      <c r="AT2460" s="81">
        <f t="shared" si="765"/>
        <v>46140</v>
      </c>
      <c r="AU2460" s="500"/>
      <c r="AV2460" s="297">
        <v>46134</v>
      </c>
      <c r="AZ2460" s="278"/>
      <c r="BU2460" s="605"/>
      <c r="BZ2460" s="22"/>
      <c r="CB2460" s="607"/>
      <c r="CJ2460" s="87">
        <f t="shared" si="752"/>
        <v>4</v>
      </c>
      <c r="CK2460" s="85"/>
    </row>
    <row r="2461" spans="1:111" s="168" customFormat="1" ht="14.45" customHeight="1" x14ac:dyDescent="0.25">
      <c r="A2461" s="85"/>
      <c r="B2461" s="265" t="s">
        <v>6301</v>
      </c>
      <c r="C2461" s="301">
        <v>267766848</v>
      </c>
      <c r="D2461" s="265">
        <v>145985695</v>
      </c>
      <c r="E2461" s="241">
        <v>5320008362</v>
      </c>
      <c r="F2461" s="231">
        <v>46132</v>
      </c>
      <c r="G2461" s="265" t="s">
        <v>532</v>
      </c>
      <c r="H2461" s="265" t="s">
        <v>2213</v>
      </c>
      <c r="I2461" s="265" t="s">
        <v>105</v>
      </c>
      <c r="J2461" s="265" t="s">
        <v>518</v>
      </c>
      <c r="K2461" s="265" t="s">
        <v>242</v>
      </c>
      <c r="L2461" s="231">
        <v>46160</v>
      </c>
      <c r="M2461" s="265">
        <v>0</v>
      </c>
      <c r="N2461" s="85" t="s">
        <v>8511</v>
      </c>
      <c r="O2461" s="85" t="s">
        <v>8512</v>
      </c>
      <c r="P2461" s="85">
        <v>2830052318</v>
      </c>
      <c r="Q2461" s="275">
        <v>46135</v>
      </c>
      <c r="R2461" s="241">
        <v>1209405552</v>
      </c>
      <c r="S2461" s="241">
        <v>224483555</v>
      </c>
      <c r="T2461" s="275">
        <v>46135</v>
      </c>
      <c r="U2461" s="261">
        <v>649.11900000000003</v>
      </c>
      <c r="V2461" s="261">
        <v>634.15200000000004</v>
      </c>
      <c r="W2461" s="241">
        <v>1</v>
      </c>
      <c r="X2461" s="241">
        <v>0</v>
      </c>
      <c r="Y2461" s="300">
        <v>267766848</v>
      </c>
      <c r="Z2461" s="85" t="s">
        <v>110</v>
      </c>
      <c r="AA2461" s="85" t="s">
        <v>535</v>
      </c>
      <c r="AB2461" s="85" t="s">
        <v>8506</v>
      </c>
      <c r="AC2461" s="301">
        <v>267766848</v>
      </c>
      <c r="AD2461" s="75" t="s">
        <v>113</v>
      </c>
      <c r="AE2461" s="241"/>
      <c r="AF2461" s="375">
        <v>46138.333333333336</v>
      </c>
      <c r="AG2461" s="375">
        <v>46137.333333333336</v>
      </c>
      <c r="AH2461" s="375">
        <v>46138.25</v>
      </c>
      <c r="AI2461" s="376">
        <v>46139</v>
      </c>
      <c r="AJ2461" s="241"/>
      <c r="AK2461" s="241"/>
      <c r="AL2461" s="376">
        <v>46149</v>
      </c>
      <c r="AM2461" s="310"/>
      <c r="AN2461" s="75">
        <f t="shared" si="768"/>
        <v>-11</v>
      </c>
      <c r="AO2461" s="95" t="s">
        <v>121</v>
      </c>
      <c r="AP2461" s="95" t="s">
        <v>121</v>
      </c>
      <c r="AQ2461" s="95" t="s">
        <v>121</v>
      </c>
      <c r="AR2461" s="81">
        <f t="shared" si="764"/>
        <v>46140</v>
      </c>
      <c r="AS2461" s="81">
        <f t="shared" si="759"/>
        <v>46141</v>
      </c>
      <c r="AT2461" s="81">
        <f t="shared" si="765"/>
        <v>46140</v>
      </c>
      <c r="AU2461" s="606"/>
      <c r="AV2461" s="297">
        <v>46134</v>
      </c>
      <c r="AW2461" s="85"/>
      <c r="AX2461" s="85"/>
      <c r="AY2461" s="85"/>
      <c r="AZ2461" s="271"/>
      <c r="BA2461" s="85"/>
      <c r="BB2461" s="85"/>
      <c r="BC2461" s="85"/>
      <c r="BD2461" s="85"/>
      <c r="BE2461" s="85"/>
      <c r="BF2461" s="85"/>
      <c r="BG2461" s="85"/>
      <c r="BH2461" s="85"/>
      <c r="BI2461" s="85"/>
      <c r="BJ2461" s="85"/>
      <c r="BK2461" s="85"/>
      <c r="BL2461" s="85"/>
      <c r="BM2461" s="85"/>
      <c r="BN2461" s="85"/>
      <c r="BO2461" s="85"/>
      <c r="BP2461" s="85"/>
      <c r="BQ2461" s="85"/>
      <c r="BR2461" s="85"/>
      <c r="BS2461" s="85"/>
      <c r="BT2461" s="85"/>
      <c r="BU2461" s="312"/>
      <c r="BV2461" s="85"/>
      <c r="BW2461" s="85"/>
      <c r="BX2461" s="85"/>
      <c r="BY2461" s="85"/>
      <c r="BZ2461" s="22"/>
      <c r="CA2461" s="85"/>
      <c r="CB2461" s="88"/>
      <c r="CC2461" s="85"/>
      <c r="CD2461" s="85"/>
      <c r="CF2461" s="85"/>
      <c r="CG2461" s="85"/>
      <c r="CH2461" s="85"/>
      <c r="CI2461" s="85"/>
      <c r="CJ2461" s="87">
        <f t="shared" si="752"/>
        <v>4</v>
      </c>
      <c r="CK2461" s="85"/>
      <c r="CL2461" s="85"/>
      <c r="CM2461" s="85"/>
      <c r="CN2461" s="85"/>
      <c r="CO2461" s="85"/>
      <c r="CP2461" s="85"/>
      <c r="CQ2461" s="85"/>
      <c r="CR2461" s="85"/>
      <c r="CS2461" s="85"/>
      <c r="CT2461" s="85"/>
      <c r="CU2461" s="85"/>
      <c r="CV2461" s="85"/>
      <c r="CW2461" s="85"/>
      <c r="CX2461" s="85"/>
      <c r="CY2461" s="85"/>
      <c r="CZ2461" s="85"/>
      <c r="DA2461" s="85"/>
      <c r="DB2461" s="85"/>
      <c r="DC2461" s="85"/>
      <c r="DD2461" s="85"/>
      <c r="DE2461" s="85"/>
      <c r="DF2461" s="85"/>
      <c r="DG2461" s="85"/>
    </row>
    <row r="2462" spans="1:111" s="168" customFormat="1" ht="14.45" customHeight="1" x14ac:dyDescent="0.25">
      <c r="A2462" s="85"/>
      <c r="B2462" s="265" t="s">
        <v>6301</v>
      </c>
      <c r="C2462" s="301">
        <v>267766848</v>
      </c>
      <c r="D2462" s="265">
        <v>145987042</v>
      </c>
      <c r="E2462" s="241">
        <v>5320008362</v>
      </c>
      <c r="F2462" s="231">
        <v>46132</v>
      </c>
      <c r="G2462" s="265" t="s">
        <v>612</v>
      </c>
      <c r="H2462" s="265" t="s">
        <v>2213</v>
      </c>
      <c r="I2462" s="265" t="s">
        <v>105</v>
      </c>
      <c r="J2462" s="265" t="s">
        <v>518</v>
      </c>
      <c r="K2462" s="265" t="s">
        <v>242</v>
      </c>
      <c r="L2462" s="231">
        <v>46160</v>
      </c>
      <c r="M2462" s="265">
        <v>0</v>
      </c>
      <c r="N2462" s="85" t="s">
        <v>8511</v>
      </c>
      <c r="O2462" s="85" t="s">
        <v>8512</v>
      </c>
      <c r="P2462" s="85">
        <v>2830052319</v>
      </c>
      <c r="Q2462" s="275">
        <v>46135</v>
      </c>
      <c r="R2462" s="241">
        <v>1209405553</v>
      </c>
      <c r="S2462" s="241">
        <v>224483550</v>
      </c>
      <c r="T2462" s="275">
        <v>46135</v>
      </c>
      <c r="U2462" s="261">
        <v>1155.627</v>
      </c>
      <c r="V2462" s="261">
        <v>1119.3109999999999</v>
      </c>
      <c r="W2462" s="241">
        <v>2</v>
      </c>
      <c r="X2462" s="241">
        <v>0</v>
      </c>
      <c r="Y2462" s="300">
        <v>267766848</v>
      </c>
      <c r="Z2462" s="85" t="s">
        <v>110</v>
      </c>
      <c r="AA2462" s="85" t="s">
        <v>535</v>
      </c>
      <c r="AB2462" s="85" t="s">
        <v>8506</v>
      </c>
      <c r="AC2462" s="301">
        <v>267766848</v>
      </c>
      <c r="AD2462" s="75" t="s">
        <v>113</v>
      </c>
      <c r="AE2462" s="241"/>
      <c r="AF2462" s="375">
        <v>46138.333333333336</v>
      </c>
      <c r="AG2462" s="375">
        <v>46137.333333333336</v>
      </c>
      <c r="AH2462" s="375">
        <v>46138.25</v>
      </c>
      <c r="AI2462" s="376">
        <v>46139</v>
      </c>
      <c r="AJ2462" s="241"/>
      <c r="AK2462" s="241"/>
      <c r="AL2462" s="376">
        <v>46149</v>
      </c>
      <c r="AM2462" s="310"/>
      <c r="AN2462" s="75">
        <f t="shared" si="768"/>
        <v>-11</v>
      </c>
      <c r="AO2462" s="95" t="s">
        <v>121</v>
      </c>
      <c r="AP2462" s="95" t="s">
        <v>121</v>
      </c>
      <c r="AQ2462" s="95" t="s">
        <v>121</v>
      </c>
      <c r="AR2462" s="81">
        <f t="shared" si="764"/>
        <v>46140</v>
      </c>
      <c r="AS2462" s="81">
        <f t="shared" si="759"/>
        <v>46141</v>
      </c>
      <c r="AT2462" s="81">
        <f t="shared" si="765"/>
        <v>46140</v>
      </c>
      <c r="AU2462" s="606"/>
      <c r="AV2462" s="297">
        <v>46134</v>
      </c>
      <c r="AW2462" s="85"/>
      <c r="AX2462" s="85"/>
      <c r="AY2462" s="85"/>
      <c r="AZ2462" s="271"/>
      <c r="BA2462" s="85"/>
      <c r="BB2462" s="85"/>
      <c r="BC2462" s="85"/>
      <c r="BD2462" s="85"/>
      <c r="BE2462" s="85"/>
      <c r="BF2462" s="85"/>
      <c r="BG2462" s="85"/>
      <c r="BH2462" s="85"/>
      <c r="BI2462" s="85"/>
      <c r="BJ2462" s="85"/>
      <c r="BK2462" s="85"/>
      <c r="BL2462" s="85"/>
      <c r="BM2462" s="85"/>
      <c r="BN2462" s="85"/>
      <c r="BO2462" s="85"/>
      <c r="BP2462" s="85"/>
      <c r="BQ2462" s="85"/>
      <c r="BR2462" s="85"/>
      <c r="BS2462" s="85"/>
      <c r="BT2462" s="85"/>
      <c r="BU2462" s="312"/>
      <c r="BV2462" s="85"/>
      <c r="BW2462" s="85"/>
      <c r="BX2462" s="85"/>
      <c r="BY2462" s="85"/>
      <c r="BZ2462" s="22"/>
      <c r="CA2462" s="85"/>
      <c r="CB2462" s="88"/>
      <c r="CC2462" s="85"/>
      <c r="CD2462" s="85"/>
      <c r="CF2462" s="85"/>
      <c r="CG2462" s="85"/>
      <c r="CH2462" s="85"/>
      <c r="CI2462" s="85"/>
      <c r="CJ2462" s="87">
        <f t="shared" si="752"/>
        <v>4</v>
      </c>
      <c r="CK2462" s="85"/>
      <c r="CL2462" s="85"/>
      <c r="CM2462" s="85"/>
      <c r="CN2462" s="85"/>
      <c r="CO2462" s="85"/>
      <c r="CP2462" s="85"/>
      <c r="CQ2462" s="85"/>
      <c r="CR2462" s="85"/>
      <c r="CS2462" s="85"/>
      <c r="CT2462" s="85"/>
      <c r="CU2462" s="85"/>
      <c r="CV2462" s="85"/>
      <c r="CW2462" s="85"/>
      <c r="CX2462" s="85"/>
      <c r="CY2462" s="85"/>
      <c r="CZ2462" s="85"/>
      <c r="DA2462" s="85"/>
      <c r="DB2462" s="85"/>
      <c r="DC2462" s="85"/>
      <c r="DD2462" s="85"/>
      <c r="DE2462" s="85"/>
      <c r="DF2462" s="85"/>
      <c r="DG2462" s="85"/>
    </row>
    <row r="2463" spans="1:111" s="168" customFormat="1" ht="14.45" customHeight="1" x14ac:dyDescent="0.25">
      <c r="A2463" s="85"/>
      <c r="B2463" s="265" t="s">
        <v>6301</v>
      </c>
      <c r="C2463" s="301">
        <v>267766848</v>
      </c>
      <c r="D2463" s="265">
        <v>145835437</v>
      </c>
      <c r="E2463" s="241">
        <v>5320008362</v>
      </c>
      <c r="F2463" s="231">
        <v>46132</v>
      </c>
      <c r="G2463" s="265" t="s">
        <v>591</v>
      </c>
      <c r="H2463" s="265" t="s">
        <v>2213</v>
      </c>
      <c r="I2463" s="265" t="s">
        <v>105</v>
      </c>
      <c r="J2463" s="265" t="s">
        <v>518</v>
      </c>
      <c r="K2463" s="265" t="s">
        <v>242</v>
      </c>
      <c r="L2463" s="231">
        <v>46160</v>
      </c>
      <c r="M2463" s="265">
        <v>40</v>
      </c>
      <c r="N2463" s="85" t="s">
        <v>8511</v>
      </c>
      <c r="O2463" s="85" t="s">
        <v>8512</v>
      </c>
      <c r="P2463" s="85">
        <v>2830052316</v>
      </c>
      <c r="Q2463" s="275">
        <v>46135</v>
      </c>
      <c r="R2463" s="241">
        <v>1209405550</v>
      </c>
      <c r="S2463" s="241">
        <v>224483543</v>
      </c>
      <c r="T2463" s="275">
        <v>46135</v>
      </c>
      <c r="U2463" s="261">
        <v>12611.162</v>
      </c>
      <c r="V2463" s="261">
        <v>12183.665000000001</v>
      </c>
      <c r="W2463" s="241">
        <v>14</v>
      </c>
      <c r="X2463" s="241">
        <v>0</v>
      </c>
      <c r="Y2463" s="300">
        <v>267766848</v>
      </c>
      <c r="Z2463" s="85" t="s">
        <v>110</v>
      </c>
      <c r="AA2463" s="85" t="s">
        <v>535</v>
      </c>
      <c r="AB2463" s="85" t="s">
        <v>8506</v>
      </c>
      <c r="AC2463" s="301">
        <v>267766848</v>
      </c>
      <c r="AD2463" s="75" t="s">
        <v>113</v>
      </c>
      <c r="AE2463" s="241"/>
      <c r="AF2463" s="375">
        <v>46138.333333333336</v>
      </c>
      <c r="AG2463" s="375">
        <v>46137.333333333336</v>
      </c>
      <c r="AH2463" s="375">
        <v>46138.25</v>
      </c>
      <c r="AI2463" s="376">
        <v>46139</v>
      </c>
      <c r="AJ2463" s="241"/>
      <c r="AK2463" s="241"/>
      <c r="AL2463" s="376">
        <v>46149</v>
      </c>
      <c r="AM2463" s="310"/>
      <c r="AN2463" s="75">
        <f t="shared" si="768"/>
        <v>-11</v>
      </c>
      <c r="AO2463" s="95" t="s">
        <v>121</v>
      </c>
      <c r="AP2463" s="95" t="s">
        <v>121</v>
      </c>
      <c r="AQ2463" s="95" t="s">
        <v>121</v>
      </c>
      <c r="AR2463" s="81">
        <f t="shared" si="764"/>
        <v>46140</v>
      </c>
      <c r="AS2463" s="81">
        <f t="shared" si="759"/>
        <v>46141</v>
      </c>
      <c r="AT2463" s="81">
        <f t="shared" si="765"/>
        <v>46140</v>
      </c>
      <c r="AU2463" s="606"/>
      <c r="AV2463" s="297">
        <v>46134</v>
      </c>
      <c r="AW2463" s="85"/>
      <c r="AX2463" s="85"/>
      <c r="AY2463" s="85"/>
      <c r="AZ2463" s="271"/>
      <c r="BA2463" s="85"/>
      <c r="BB2463" s="85"/>
      <c r="BC2463" s="85"/>
      <c r="BD2463" s="85"/>
      <c r="BE2463" s="85"/>
      <c r="BF2463" s="85"/>
      <c r="BG2463" s="85"/>
      <c r="BH2463" s="85"/>
      <c r="BI2463" s="85"/>
      <c r="BJ2463" s="85"/>
      <c r="BK2463" s="85"/>
      <c r="BL2463" s="85"/>
      <c r="BM2463" s="85"/>
      <c r="BN2463" s="85"/>
      <c r="BO2463" s="85"/>
      <c r="BP2463" s="85"/>
      <c r="BQ2463" s="85"/>
      <c r="BR2463" s="85"/>
      <c r="BS2463" s="85"/>
      <c r="BT2463" s="85"/>
      <c r="BU2463" s="312"/>
      <c r="BV2463" s="85"/>
      <c r="BW2463" s="85"/>
      <c r="BX2463" s="85"/>
      <c r="BY2463" s="85"/>
      <c r="BZ2463" s="22"/>
      <c r="CA2463" s="85"/>
      <c r="CB2463" s="88"/>
      <c r="CC2463" s="85"/>
      <c r="CD2463" s="85"/>
      <c r="CF2463" s="85"/>
      <c r="CG2463" s="85"/>
      <c r="CH2463" s="85"/>
      <c r="CI2463" s="85"/>
      <c r="CJ2463" s="87">
        <f t="shared" si="752"/>
        <v>4</v>
      </c>
      <c r="CK2463" s="85"/>
      <c r="CL2463" s="85"/>
      <c r="CM2463" s="85"/>
      <c r="CN2463" s="85"/>
      <c r="CO2463" s="85"/>
      <c r="CP2463" s="85"/>
      <c r="CQ2463" s="85"/>
      <c r="CR2463" s="85"/>
      <c r="CS2463" s="85"/>
      <c r="CT2463" s="85"/>
      <c r="CU2463" s="85"/>
      <c r="CV2463" s="85"/>
      <c r="CW2463" s="85"/>
      <c r="CX2463" s="85"/>
      <c r="CY2463" s="85"/>
      <c r="CZ2463" s="85"/>
      <c r="DA2463" s="85"/>
      <c r="DB2463" s="85"/>
      <c r="DC2463" s="85"/>
      <c r="DD2463" s="85"/>
      <c r="DE2463" s="85"/>
      <c r="DF2463" s="85"/>
      <c r="DG2463" s="85"/>
    </row>
    <row r="2464" spans="1:111" s="168" customFormat="1" ht="14.45" customHeight="1" x14ac:dyDescent="0.25">
      <c r="B2464" s="265" t="s">
        <v>6301</v>
      </c>
      <c r="C2464" s="301">
        <v>267766848</v>
      </c>
      <c r="D2464" s="273">
        <v>145781752</v>
      </c>
      <c r="E2464" s="274"/>
      <c r="F2464" s="275">
        <v>46132</v>
      </c>
      <c r="G2464" s="273" t="s">
        <v>740</v>
      </c>
      <c r="H2464" s="273" t="s">
        <v>2213</v>
      </c>
      <c r="I2464" s="273" t="s">
        <v>105</v>
      </c>
      <c r="J2464" s="273" t="s">
        <v>518</v>
      </c>
      <c r="K2464" s="273" t="s">
        <v>242</v>
      </c>
      <c r="L2464" s="275">
        <v>46160</v>
      </c>
      <c r="M2464" s="273">
        <v>40</v>
      </c>
      <c r="N2464" s="168" t="s">
        <v>8513</v>
      </c>
      <c r="O2464" s="168" t="s">
        <v>8514</v>
      </c>
      <c r="P2464" s="168">
        <v>2830052270</v>
      </c>
      <c r="Q2464" s="275">
        <v>46134</v>
      </c>
      <c r="R2464" s="274">
        <v>1209405236</v>
      </c>
      <c r="S2464" s="274">
        <v>224483288</v>
      </c>
      <c r="T2464" s="275">
        <v>46134</v>
      </c>
      <c r="U2464" s="261">
        <v>14826.353999999999</v>
      </c>
      <c r="V2464" s="261">
        <v>14280.133</v>
      </c>
      <c r="W2464" s="274">
        <v>21</v>
      </c>
      <c r="X2464" s="274">
        <v>0</v>
      </c>
      <c r="Y2464" s="535">
        <v>267466258</v>
      </c>
      <c r="Z2464" s="168" t="s">
        <v>110</v>
      </c>
      <c r="AA2464" s="168" t="s">
        <v>535</v>
      </c>
      <c r="AB2464" s="168" t="s">
        <v>8506</v>
      </c>
      <c r="AC2464" s="301">
        <v>267766848</v>
      </c>
      <c r="AD2464" s="75" t="s">
        <v>113</v>
      </c>
      <c r="AE2464" s="274"/>
      <c r="AF2464" s="304">
        <v>46138.333333333336</v>
      </c>
      <c r="AG2464" s="304">
        <v>46137.333333333336</v>
      </c>
      <c r="AH2464" s="304">
        <v>46138.25</v>
      </c>
      <c r="AI2464" s="448">
        <v>46139</v>
      </c>
      <c r="AJ2464" s="274"/>
      <c r="AK2464" s="274"/>
      <c r="AL2464" s="448">
        <v>46149</v>
      </c>
      <c r="AM2464" s="435"/>
      <c r="AN2464" s="75">
        <f t="shared" si="768"/>
        <v>-11</v>
      </c>
      <c r="AO2464" s="95" t="s">
        <v>121</v>
      </c>
      <c r="AP2464" s="95" t="s">
        <v>121</v>
      </c>
      <c r="AQ2464" s="95" t="s">
        <v>121</v>
      </c>
      <c r="AR2464" s="81">
        <f t="shared" si="764"/>
        <v>46140</v>
      </c>
      <c r="AS2464" s="81">
        <f t="shared" si="759"/>
        <v>46141</v>
      </c>
      <c r="AT2464" s="81">
        <f t="shared" si="765"/>
        <v>46140</v>
      </c>
      <c r="AU2464" s="500"/>
      <c r="AV2464" s="297">
        <v>46134</v>
      </c>
      <c r="AZ2464" s="278"/>
      <c r="BU2464" s="605"/>
      <c r="CJ2464" s="87">
        <f t="shared" si="752"/>
        <v>4</v>
      </c>
    </row>
    <row r="2465" spans="1:111" s="168" customFormat="1" ht="14.45" customHeight="1" x14ac:dyDescent="0.25">
      <c r="A2465" s="85"/>
      <c r="B2465" s="265" t="s">
        <v>6301</v>
      </c>
      <c r="C2465" s="301">
        <v>267766848</v>
      </c>
      <c r="D2465" s="265">
        <v>145808508</v>
      </c>
      <c r="E2465" s="241">
        <v>5320008157</v>
      </c>
      <c r="F2465" s="231">
        <v>46132</v>
      </c>
      <c r="G2465" s="265" t="s">
        <v>532</v>
      </c>
      <c r="H2465" s="265" t="s">
        <v>2213</v>
      </c>
      <c r="I2465" s="265" t="s">
        <v>105</v>
      </c>
      <c r="J2465" s="265" t="s">
        <v>518</v>
      </c>
      <c r="K2465" s="265" t="s">
        <v>242</v>
      </c>
      <c r="L2465" s="231">
        <v>46160</v>
      </c>
      <c r="M2465" s="265">
        <v>40</v>
      </c>
      <c r="N2465" s="85" t="s">
        <v>8515</v>
      </c>
      <c r="O2465" s="85" t="s">
        <v>8516</v>
      </c>
      <c r="P2465" s="85">
        <v>2830052428</v>
      </c>
      <c r="Q2465" s="275">
        <v>46136</v>
      </c>
      <c r="R2465" s="241">
        <v>1209406091</v>
      </c>
      <c r="S2465" s="241">
        <v>224483320</v>
      </c>
      <c r="T2465" s="275">
        <v>46136</v>
      </c>
      <c r="U2465" s="261">
        <v>13898.912</v>
      </c>
      <c r="V2465" s="261">
        <v>13578.434999999999</v>
      </c>
      <c r="W2465" s="241">
        <v>16</v>
      </c>
      <c r="X2465" s="241">
        <v>0</v>
      </c>
      <c r="Y2465" s="608">
        <v>267766841</v>
      </c>
      <c r="Z2465" s="85" t="s">
        <v>110</v>
      </c>
      <c r="AA2465" s="85" t="s">
        <v>535</v>
      </c>
      <c r="AB2465" s="85" t="s">
        <v>8506</v>
      </c>
      <c r="AC2465" s="301">
        <v>267766848</v>
      </c>
      <c r="AD2465" s="75" t="s">
        <v>113</v>
      </c>
      <c r="AE2465" s="241"/>
      <c r="AF2465" s="375">
        <v>46138.333333333336</v>
      </c>
      <c r="AG2465" s="375">
        <v>46137.333333333336</v>
      </c>
      <c r="AH2465" s="375">
        <v>46138.25</v>
      </c>
      <c r="AI2465" s="376">
        <v>46139</v>
      </c>
      <c r="AJ2465" s="241"/>
      <c r="AK2465" s="241"/>
      <c r="AL2465" s="376">
        <v>46149</v>
      </c>
      <c r="AM2465" s="310"/>
      <c r="AN2465" s="75">
        <f t="shared" si="768"/>
        <v>-11</v>
      </c>
      <c r="AO2465" s="95" t="s">
        <v>121</v>
      </c>
      <c r="AP2465" s="95" t="s">
        <v>121</v>
      </c>
      <c r="AQ2465" s="95" t="s">
        <v>121</v>
      </c>
      <c r="AR2465" s="81">
        <f t="shared" si="764"/>
        <v>46140</v>
      </c>
      <c r="AS2465" s="81">
        <f t="shared" si="759"/>
        <v>46141</v>
      </c>
      <c r="AT2465" s="81">
        <f t="shared" si="765"/>
        <v>46140</v>
      </c>
      <c r="AU2465" s="606"/>
      <c r="AV2465" s="297">
        <v>46136</v>
      </c>
      <c r="AW2465" s="85"/>
      <c r="AX2465" s="85"/>
      <c r="AY2465" s="85"/>
      <c r="AZ2465" s="271"/>
      <c r="BA2465" s="85"/>
      <c r="BB2465" s="85"/>
      <c r="BC2465" s="85"/>
      <c r="BD2465" s="85"/>
      <c r="BE2465" s="85"/>
      <c r="BF2465" s="85"/>
      <c r="BG2465" s="85"/>
      <c r="BH2465" s="85"/>
      <c r="BI2465" s="85"/>
      <c r="BJ2465" s="85"/>
      <c r="BK2465" s="85"/>
      <c r="BL2465" s="85"/>
      <c r="BM2465" s="85"/>
      <c r="BN2465" s="85"/>
      <c r="BO2465" s="85"/>
      <c r="BP2465" s="85"/>
      <c r="BQ2465" s="85"/>
      <c r="BR2465" s="85"/>
      <c r="BS2465" s="85"/>
      <c r="BT2465" s="85"/>
      <c r="BU2465" s="312"/>
      <c r="BV2465" s="85"/>
      <c r="BW2465" s="85"/>
      <c r="BX2465" s="85"/>
      <c r="BY2465" s="85"/>
      <c r="BZ2465" s="22"/>
      <c r="CA2465" s="85"/>
      <c r="CB2465" s="88"/>
      <c r="CC2465" s="22"/>
      <c r="CD2465" s="22"/>
      <c r="CE2465" s="22"/>
      <c r="CF2465" s="85"/>
      <c r="CG2465" s="85"/>
      <c r="CH2465" s="85"/>
      <c r="CI2465" s="85"/>
      <c r="CJ2465" s="87">
        <f t="shared" si="752"/>
        <v>4</v>
      </c>
      <c r="CK2465" s="22"/>
      <c r="CL2465" s="85"/>
      <c r="CM2465" s="22"/>
      <c r="CN2465" s="85"/>
      <c r="CO2465" s="85"/>
      <c r="CP2465" s="85"/>
      <c r="CQ2465" s="85"/>
      <c r="CR2465" s="85"/>
      <c r="CS2465" s="85"/>
      <c r="CT2465" s="85"/>
      <c r="CU2465" s="85"/>
      <c r="CV2465" s="85"/>
      <c r="CW2465" s="85"/>
      <c r="CX2465" s="85"/>
      <c r="CY2465" s="85"/>
      <c r="CZ2465" s="85"/>
      <c r="DA2465" s="85"/>
      <c r="DB2465" s="85"/>
      <c r="DC2465" s="85"/>
      <c r="DD2465" s="85"/>
      <c r="DE2465" s="85"/>
      <c r="DF2465" s="85"/>
      <c r="DG2465" s="85"/>
    </row>
    <row r="2466" spans="1:111" s="168" customFormat="1" ht="14.45" customHeight="1" x14ac:dyDescent="0.25">
      <c r="A2466" s="85"/>
      <c r="B2466" s="265" t="s">
        <v>6301</v>
      </c>
      <c r="C2466" s="301">
        <v>267766848</v>
      </c>
      <c r="D2466" s="265">
        <v>145808496</v>
      </c>
      <c r="E2466" s="241">
        <v>5320008157</v>
      </c>
      <c r="F2466" s="231">
        <v>46132</v>
      </c>
      <c r="G2466" s="265" t="s">
        <v>516</v>
      </c>
      <c r="H2466" s="265" t="s">
        <v>2213</v>
      </c>
      <c r="I2466" s="265" t="s">
        <v>105</v>
      </c>
      <c r="J2466" s="265" t="s">
        <v>518</v>
      </c>
      <c r="K2466" s="265" t="s">
        <v>242</v>
      </c>
      <c r="L2466" s="231">
        <v>46160</v>
      </c>
      <c r="M2466" s="265">
        <v>0</v>
      </c>
      <c r="N2466" s="85" t="s">
        <v>8515</v>
      </c>
      <c r="O2466" s="85" t="s">
        <v>8516</v>
      </c>
      <c r="P2466" s="85">
        <v>2830052427</v>
      </c>
      <c r="Q2466" s="275">
        <v>46136</v>
      </c>
      <c r="R2466" s="241">
        <v>1209406090</v>
      </c>
      <c r="S2466" s="241">
        <v>224483295</v>
      </c>
      <c r="T2466" s="275">
        <v>46136</v>
      </c>
      <c r="U2466" s="261">
        <v>4973.567</v>
      </c>
      <c r="V2466" s="261">
        <v>4858.8879999999999</v>
      </c>
      <c r="W2466" s="241">
        <v>6</v>
      </c>
      <c r="X2466" s="241">
        <v>0</v>
      </c>
      <c r="Y2466" s="302">
        <v>267766841</v>
      </c>
      <c r="Z2466" s="85" t="s">
        <v>110</v>
      </c>
      <c r="AA2466" s="85" t="s">
        <v>535</v>
      </c>
      <c r="AB2466" s="85" t="s">
        <v>8506</v>
      </c>
      <c r="AC2466" s="301">
        <v>267766848</v>
      </c>
      <c r="AD2466" s="75" t="s">
        <v>113</v>
      </c>
      <c r="AE2466" s="241"/>
      <c r="AF2466" s="375">
        <v>46138.333333333336</v>
      </c>
      <c r="AG2466" s="375">
        <v>46137.333333333336</v>
      </c>
      <c r="AH2466" s="375">
        <v>46138.25</v>
      </c>
      <c r="AI2466" s="376">
        <v>46139</v>
      </c>
      <c r="AJ2466" s="241"/>
      <c r="AK2466" s="241"/>
      <c r="AL2466" s="376">
        <v>46149</v>
      </c>
      <c r="AM2466" s="310"/>
      <c r="AN2466" s="75">
        <f t="shared" si="768"/>
        <v>-11</v>
      </c>
      <c r="AO2466" s="95" t="s">
        <v>121</v>
      </c>
      <c r="AP2466" s="95" t="s">
        <v>121</v>
      </c>
      <c r="AQ2466" s="95" t="s">
        <v>121</v>
      </c>
      <c r="AR2466" s="81">
        <f t="shared" si="764"/>
        <v>46140</v>
      </c>
      <c r="AS2466" s="81">
        <f t="shared" si="759"/>
        <v>46141</v>
      </c>
      <c r="AT2466" s="81">
        <f t="shared" si="765"/>
        <v>46140</v>
      </c>
      <c r="AU2466" s="606"/>
      <c r="AV2466" s="297">
        <v>46136</v>
      </c>
      <c r="AW2466" s="85"/>
      <c r="AX2466" s="85"/>
      <c r="AY2466" s="85"/>
      <c r="AZ2466" s="271"/>
      <c r="BA2466" s="85"/>
      <c r="BB2466" s="85"/>
      <c r="BC2466" s="85"/>
      <c r="BD2466" s="85"/>
      <c r="BE2466" s="85"/>
      <c r="BF2466" s="85"/>
      <c r="BG2466" s="85"/>
      <c r="BH2466" s="85"/>
      <c r="BI2466" s="85"/>
      <c r="BJ2466" s="85"/>
      <c r="BK2466" s="85"/>
      <c r="BL2466" s="85"/>
      <c r="BM2466" s="85"/>
      <c r="BN2466" s="85"/>
      <c r="BO2466" s="85"/>
      <c r="BP2466" s="85"/>
      <c r="BQ2466" s="85"/>
      <c r="BR2466" s="85"/>
      <c r="BS2466" s="85"/>
      <c r="BT2466" s="85"/>
      <c r="BU2466" s="312"/>
      <c r="BV2466" s="85"/>
      <c r="BW2466" s="85"/>
      <c r="BX2466" s="85"/>
      <c r="BY2466" s="85"/>
      <c r="BZ2466" s="22"/>
      <c r="CA2466" s="85"/>
      <c r="CB2466" s="88"/>
      <c r="CC2466" s="22"/>
      <c r="CD2466" s="22"/>
      <c r="CE2466" s="22"/>
      <c r="CF2466" s="85"/>
      <c r="CG2466" s="85"/>
      <c r="CH2466" s="85"/>
      <c r="CI2466" s="85"/>
      <c r="CJ2466" s="87">
        <f t="shared" si="752"/>
        <v>4</v>
      </c>
      <c r="CK2466" s="22"/>
      <c r="CL2466" s="85"/>
      <c r="CM2466" s="22"/>
      <c r="CN2466" s="85"/>
      <c r="CO2466" s="85"/>
      <c r="CP2466" s="85"/>
      <c r="CQ2466" s="85"/>
      <c r="CR2466" s="85"/>
      <c r="CS2466" s="85"/>
      <c r="CT2466" s="85"/>
      <c r="CU2466" s="85"/>
      <c r="CV2466" s="85"/>
      <c r="CW2466" s="85"/>
      <c r="CX2466" s="85"/>
      <c r="CY2466" s="85"/>
      <c r="CZ2466" s="85"/>
      <c r="DA2466" s="85"/>
      <c r="DB2466" s="85"/>
      <c r="DC2466" s="85"/>
      <c r="DD2466" s="85"/>
      <c r="DE2466" s="85"/>
      <c r="DF2466" s="85"/>
      <c r="DG2466" s="85"/>
    </row>
    <row r="2467" spans="1:111" s="168" customFormat="1" x14ac:dyDescent="0.25">
      <c r="A2467" s="75"/>
      <c r="B2467" s="273" t="s">
        <v>102</v>
      </c>
      <c r="C2467" s="609" t="s">
        <v>8517</v>
      </c>
      <c r="D2467" s="265">
        <v>145793092</v>
      </c>
      <c r="E2467" s="241"/>
      <c r="F2467" s="231">
        <v>46116</v>
      </c>
      <c r="G2467" s="265" t="s">
        <v>6312</v>
      </c>
      <c r="H2467" s="265" t="s">
        <v>1495</v>
      </c>
      <c r="I2467" s="265" t="s">
        <v>105</v>
      </c>
      <c r="J2467" s="265" t="s">
        <v>1496</v>
      </c>
      <c r="K2467" s="265" t="s">
        <v>242</v>
      </c>
      <c r="L2467" s="231">
        <v>46132</v>
      </c>
      <c r="M2467" s="265">
        <v>20</v>
      </c>
      <c r="N2467" s="75" t="s">
        <v>8518</v>
      </c>
      <c r="O2467" s="75" t="s">
        <v>8519</v>
      </c>
      <c r="P2467" s="85">
        <v>2830051320</v>
      </c>
      <c r="Q2467" s="231">
        <v>46117</v>
      </c>
      <c r="R2467" s="241">
        <v>1209400070</v>
      </c>
      <c r="S2467" s="241">
        <v>224415264</v>
      </c>
      <c r="T2467" s="231">
        <v>46117</v>
      </c>
      <c r="U2467" s="261">
        <v>5151.4530000000004</v>
      </c>
      <c r="V2467" s="261">
        <v>5007.6229999999996</v>
      </c>
      <c r="W2467" s="241">
        <v>6</v>
      </c>
      <c r="X2467" s="241">
        <v>0</v>
      </c>
      <c r="Y2467" s="609">
        <v>2324724400</v>
      </c>
      <c r="Z2467" s="22" t="s">
        <v>5982</v>
      </c>
      <c r="AA2467" s="22" t="s">
        <v>183</v>
      </c>
      <c r="AB2467" s="236" t="s">
        <v>7777</v>
      </c>
      <c r="AC2467" s="609" t="s">
        <v>8517</v>
      </c>
      <c r="AD2467" s="75" t="s">
        <v>113</v>
      </c>
      <c r="AE2467" s="115">
        <v>46125</v>
      </c>
      <c r="AF2467" s="269">
        <v>46121.875</v>
      </c>
      <c r="AG2467" s="269">
        <v>46122.416666666664</v>
      </c>
      <c r="AH2467" s="269">
        <v>46121.708333333336</v>
      </c>
      <c r="AI2467" s="115">
        <v>46121</v>
      </c>
      <c r="AJ2467" s="115">
        <v>46123</v>
      </c>
      <c r="AK2467" s="74"/>
      <c r="AL2467" s="74">
        <v>46126</v>
      </c>
      <c r="AM2467" s="74">
        <v>46127</v>
      </c>
      <c r="AN2467" s="104">
        <v>46130</v>
      </c>
      <c r="AO2467" s="81">
        <f>IF(AH2467&lt;AG2467,IF(AH2467=0,"",AH2467-1),IF(AG2467=0,"",AG2467-1))</f>
        <v>46120.708333333336</v>
      </c>
      <c r="AP2467" s="81">
        <f t="shared" ref="AP2467" si="769">IF(AH2467&lt;AG2467,IF(AH2467=0,"",AH2467),IF(AG2467=0,"",AG2467))</f>
        <v>46121.708333333336</v>
      </c>
      <c r="AQ2467" s="81">
        <f t="shared" ref="AQ2467" si="770">IF(AH2467&lt;AG2467,IF(AH2467=0,"",AH2467),IF(AG2467=0,"",AG2467))</f>
        <v>46121.708333333336</v>
      </c>
      <c r="AR2467" s="81">
        <f t="shared" si="764"/>
        <v>46124</v>
      </c>
      <c r="AS2467" s="81">
        <f t="shared" si="759"/>
        <v>46127</v>
      </c>
      <c r="AT2467" s="81">
        <f t="shared" si="765"/>
        <v>46124</v>
      </c>
      <c r="AU2467" s="82" t="s">
        <v>6241</v>
      </c>
      <c r="AV2467" s="297">
        <v>46117</v>
      </c>
      <c r="AW2467" s="85" t="e">
        <v>#N/A</v>
      </c>
      <c r="AX2467" s="85" t="e">
        <v>#N/A</v>
      </c>
      <c r="AY2467" s="85"/>
      <c r="AZ2467" s="271"/>
      <c r="BA2467" s="85"/>
      <c r="BB2467" s="85"/>
      <c r="BC2467" s="85"/>
      <c r="BD2467" s="85"/>
      <c r="BE2467" s="85"/>
      <c r="BF2467" s="85"/>
      <c r="BG2467" s="85"/>
      <c r="BH2467" s="85"/>
      <c r="BI2467" s="85"/>
      <c r="BJ2467" s="85"/>
      <c r="BK2467" s="85"/>
      <c r="BL2467" s="85"/>
      <c r="BM2467" s="85"/>
      <c r="BN2467" s="85"/>
      <c r="BO2467" s="85"/>
      <c r="BP2467" s="85"/>
      <c r="BQ2467" s="85"/>
      <c r="BR2467" s="85"/>
      <c r="BS2467" s="85"/>
      <c r="BT2467" s="75">
        <f>IF(COUNTIF($C$3:C2467, C2467)=1, 1, 0)</f>
        <v>1</v>
      </c>
      <c r="BU2467" s="337" t="s">
        <v>8520</v>
      </c>
      <c r="BV2467" s="340">
        <v>46126</v>
      </c>
      <c r="BW2467" s="85"/>
      <c r="BX2467" s="85"/>
      <c r="BY2467" s="85"/>
      <c r="BZ2467" s="87">
        <f t="shared" ref="BZ2467:BZ2530" si="771">_xlfn.ISOWEEKNUM(F2467)</f>
        <v>14</v>
      </c>
      <c r="CA2467" s="85"/>
      <c r="CB2467" s="88">
        <f t="shared" ref="CB2467:CB2530" si="772">WEEKNUM(BV2467,)</f>
        <v>16</v>
      </c>
      <c r="CC2467" s="89"/>
      <c r="CD2467" s="22"/>
      <c r="CE2467" s="87">
        <f>IF(AD2467="Sea waybill", IF(AK2467&lt;&gt;0, MONTH(AK2467), IF(AJ2467&gt;AI2467, MONTH(AJ2467), MONTH(AI2467))),"")</f>
        <v>4</v>
      </c>
      <c r="CF2467" s="397">
        <v>7722601</v>
      </c>
      <c r="CG2467" s="85"/>
      <c r="CH2467" s="397">
        <v>7722601</v>
      </c>
      <c r="CI2467" s="168">
        <v>26357</v>
      </c>
      <c r="CJ2467" s="87">
        <f t="shared" si="752"/>
        <v>4</v>
      </c>
      <c r="CK2467" s="87">
        <f t="shared" ref="CK2467:CK2530" si="773">WEEKNUM(AV2467,2)</f>
        <v>14</v>
      </c>
      <c r="CL2467" s="85" t="s">
        <v>6276</v>
      </c>
      <c r="CM2467" s="22" t="str">
        <f t="shared" ref="CM2467:CM2513" si="774">IF(OR(Z2467="COSU",Z2467="EGLV",Z2467="MAEU",Z2467="REGU",Z2467="HLCU",Z2467="OOLU",Z2467="ONEY"),
    IF(Z2467="COSU","1C26TAB",
    IF(Z2467="EGLV","1C26TAA",
    IF(Z2467="MAEU","1C26TML",
    IF(Z2467="REGU","1C26TAA",
    IF(Z2467="HLCU","1C26THC",
    IF(Z2467="OOLU","1C26TAR",
    IF(Z2467="ONEY","1K26TAD",""))))))) &amp; "^" &amp; BU2467,
    BU2467)</f>
        <v>1C26TAR^63578</v>
      </c>
    </row>
    <row r="2468" spans="1:111" s="85" customFormat="1" x14ac:dyDescent="0.25">
      <c r="A2468" s="75"/>
      <c r="B2468" s="156" t="s">
        <v>102</v>
      </c>
      <c r="C2468" s="270">
        <v>235600463432</v>
      </c>
      <c r="D2468" s="265">
        <v>145735367</v>
      </c>
      <c r="E2468" s="241">
        <v>5320008016</v>
      </c>
      <c r="F2468" s="231">
        <v>46105</v>
      </c>
      <c r="G2468" s="265" t="s">
        <v>479</v>
      </c>
      <c r="H2468" s="265" t="s">
        <v>2531</v>
      </c>
      <c r="I2468" s="265" t="s">
        <v>105</v>
      </c>
      <c r="J2468" s="265" t="s">
        <v>430</v>
      </c>
      <c r="K2468" s="265" t="s">
        <v>242</v>
      </c>
      <c r="L2468" s="231">
        <v>46122</v>
      </c>
      <c r="M2468" s="265">
        <v>40</v>
      </c>
      <c r="N2468" s="85" t="s">
        <v>8521</v>
      </c>
      <c r="O2468" s="85" t="s">
        <v>8522</v>
      </c>
      <c r="P2468" s="85">
        <v>2830050663</v>
      </c>
      <c r="Q2468" s="231">
        <v>46105</v>
      </c>
      <c r="R2468" s="241">
        <v>1209396361</v>
      </c>
      <c r="S2468" s="241">
        <v>224359026</v>
      </c>
      <c r="T2468" s="231">
        <v>46105</v>
      </c>
      <c r="U2468" s="261">
        <v>3429.8110000000001</v>
      </c>
      <c r="V2468" s="261">
        <v>3346.4009999999998</v>
      </c>
      <c r="W2468" s="241">
        <v>7</v>
      </c>
      <c r="X2468" s="241">
        <v>1</v>
      </c>
      <c r="Y2468" s="270">
        <v>235600463377</v>
      </c>
      <c r="Z2468" s="241" t="s">
        <v>128</v>
      </c>
      <c r="AA2468" s="85" t="s">
        <v>399</v>
      </c>
      <c r="AB2468" s="265" t="s">
        <v>6201</v>
      </c>
      <c r="AC2468" s="270">
        <v>235600463432</v>
      </c>
      <c r="AD2468" s="75" t="s">
        <v>113</v>
      </c>
      <c r="AE2468" s="74">
        <v>46111</v>
      </c>
      <c r="AF2468" s="375">
        <v>46108.708333333336</v>
      </c>
      <c r="AG2468" s="375">
        <v>46108.5</v>
      </c>
      <c r="AH2468" s="375">
        <v>46108.5</v>
      </c>
      <c r="AI2468" s="74">
        <v>46108</v>
      </c>
      <c r="AJ2468" s="74">
        <v>46110</v>
      </c>
      <c r="AK2468" s="74">
        <v>46110</v>
      </c>
      <c r="AL2468" s="74">
        <v>46111</v>
      </c>
      <c r="AM2468" s="74">
        <v>46112</v>
      </c>
      <c r="AN2468" s="74">
        <v>46114</v>
      </c>
      <c r="AO2468" s="81" t="s">
        <v>121</v>
      </c>
      <c r="AP2468" s="81" t="s">
        <v>121</v>
      </c>
      <c r="AQ2468" s="81" t="s">
        <v>121</v>
      </c>
      <c r="AR2468" s="81" t="s">
        <v>121</v>
      </c>
      <c r="AS2468" s="81" t="s">
        <v>8355</v>
      </c>
      <c r="AT2468" s="81" t="s">
        <v>121</v>
      </c>
      <c r="AU2468" s="82" t="s">
        <v>6202</v>
      </c>
      <c r="AV2468" s="297">
        <v>46105</v>
      </c>
      <c r="AW2468" s="85" t="s">
        <v>8523</v>
      </c>
      <c r="AX2468" s="85" t="s">
        <v>8524</v>
      </c>
      <c r="AZ2468" s="271"/>
      <c r="BT2468" s="75">
        <f>IF(COUNTIF($C$3:C2468, C2468)=1, 1, 0)</f>
        <v>0</v>
      </c>
      <c r="BU2468" s="396">
        <v>87227</v>
      </c>
      <c r="BV2468" s="340">
        <v>46111</v>
      </c>
      <c r="BZ2468" s="87">
        <f t="shared" si="771"/>
        <v>13</v>
      </c>
      <c r="CB2468" s="88">
        <f t="shared" si="772"/>
        <v>14</v>
      </c>
      <c r="CC2468" s="89"/>
      <c r="CD2468" s="22"/>
      <c r="CE2468" s="87"/>
      <c r="CF2468" s="85">
        <v>18374300</v>
      </c>
      <c r="CH2468" s="85">
        <v>18374300</v>
      </c>
      <c r="CI2468" s="85">
        <v>26249</v>
      </c>
      <c r="CJ2468" s="87">
        <f t="shared" si="752"/>
        <v>3</v>
      </c>
      <c r="CK2468" s="87">
        <f t="shared" si="773"/>
        <v>13</v>
      </c>
      <c r="CL2468" s="22" t="s">
        <v>121</v>
      </c>
      <c r="CM2468" s="22" t="str">
        <f t="shared" si="774"/>
        <v>1C26TAA^87227</v>
      </c>
    </row>
    <row r="2469" spans="1:111" s="85" customFormat="1" x14ac:dyDescent="0.25">
      <c r="A2469" s="182"/>
      <c r="B2469" s="156" t="s">
        <v>102</v>
      </c>
      <c r="C2469" s="246">
        <v>235600463432</v>
      </c>
      <c r="D2469" s="273">
        <v>145735363</v>
      </c>
      <c r="E2469" s="274">
        <v>5320008016</v>
      </c>
      <c r="F2469" s="275">
        <v>46105</v>
      </c>
      <c r="G2469" s="273" t="s">
        <v>479</v>
      </c>
      <c r="H2469" s="273" t="s">
        <v>2531</v>
      </c>
      <c r="I2469" s="273" t="s">
        <v>105</v>
      </c>
      <c r="J2469" s="273" t="s">
        <v>430</v>
      </c>
      <c r="K2469" s="273" t="s">
        <v>242</v>
      </c>
      <c r="L2469" s="275">
        <v>46122</v>
      </c>
      <c r="M2469" s="273">
        <v>0</v>
      </c>
      <c r="N2469" s="168" t="s">
        <v>8521</v>
      </c>
      <c r="O2469" s="168" t="s">
        <v>8522</v>
      </c>
      <c r="P2469" s="168">
        <v>2830050662</v>
      </c>
      <c r="Q2469" s="275">
        <v>46105</v>
      </c>
      <c r="R2469" s="274">
        <v>1209396360</v>
      </c>
      <c r="S2469" s="274">
        <v>224359018</v>
      </c>
      <c r="T2469" s="275">
        <v>46105</v>
      </c>
      <c r="U2469" s="350">
        <v>2692.8609999999999</v>
      </c>
      <c r="V2469" s="350">
        <v>2626.8989999999999</v>
      </c>
      <c r="W2469" s="274">
        <v>6</v>
      </c>
      <c r="X2469" s="274">
        <v>1</v>
      </c>
      <c r="Y2469" s="246">
        <v>235600463377</v>
      </c>
      <c r="Z2469" s="274" t="s">
        <v>128</v>
      </c>
      <c r="AA2469" s="168" t="s">
        <v>399</v>
      </c>
      <c r="AB2469" s="273" t="s">
        <v>6201</v>
      </c>
      <c r="AC2469" s="246">
        <v>235600463432</v>
      </c>
      <c r="AD2469" s="182" t="s">
        <v>113</v>
      </c>
      <c r="AE2469" s="115">
        <v>46111</v>
      </c>
      <c r="AF2469" s="304">
        <v>46108.708333333336</v>
      </c>
      <c r="AG2469" s="304">
        <v>46108.5</v>
      </c>
      <c r="AH2469" s="304">
        <v>46108.5</v>
      </c>
      <c r="AI2469" s="115">
        <v>46108</v>
      </c>
      <c r="AJ2469" s="115">
        <v>46110</v>
      </c>
      <c r="AK2469" s="115">
        <v>46110</v>
      </c>
      <c r="AL2469" s="115">
        <v>46111</v>
      </c>
      <c r="AM2469" s="115">
        <v>46112</v>
      </c>
      <c r="AN2469" s="115">
        <v>46114</v>
      </c>
      <c r="AO2469" s="81" t="s">
        <v>121</v>
      </c>
      <c r="AP2469" s="81" t="s">
        <v>121</v>
      </c>
      <c r="AQ2469" s="81" t="s">
        <v>121</v>
      </c>
      <c r="AR2469" s="81" t="s">
        <v>121</v>
      </c>
      <c r="AS2469" s="81" t="s">
        <v>8355</v>
      </c>
      <c r="AT2469" s="81" t="s">
        <v>121</v>
      </c>
      <c r="AU2469" s="125" t="s">
        <v>6202</v>
      </c>
      <c r="AV2469" s="351">
        <v>46105</v>
      </c>
      <c r="AW2469" s="168">
        <v>0</v>
      </c>
      <c r="AX2469" s="168">
        <v>0</v>
      </c>
      <c r="AY2469" s="168"/>
      <c r="AZ2469" s="278"/>
      <c r="BA2469" s="168"/>
      <c r="BB2469" s="168"/>
      <c r="BC2469" s="168"/>
      <c r="BD2469" s="168"/>
      <c r="BE2469" s="168"/>
      <c r="BF2469" s="168"/>
      <c r="BG2469" s="168"/>
      <c r="BH2469" s="168"/>
      <c r="BI2469" s="168"/>
      <c r="BJ2469" s="168"/>
      <c r="BK2469" s="168"/>
      <c r="BL2469" s="168"/>
      <c r="BM2469" s="168"/>
      <c r="BN2469" s="168"/>
      <c r="BO2469" s="168"/>
      <c r="BP2469" s="168"/>
      <c r="BQ2469" s="168"/>
      <c r="BR2469" s="168"/>
      <c r="BS2469" s="168"/>
      <c r="BT2469" s="182">
        <f>IF(COUNTIF($C$3:C2469, C2469)=1, 1, 0)</f>
        <v>0</v>
      </c>
      <c r="BU2469" s="556">
        <v>87227</v>
      </c>
      <c r="BV2469" s="343">
        <v>46111</v>
      </c>
      <c r="BW2469" s="168"/>
      <c r="BX2469" s="168"/>
      <c r="BY2469" s="168"/>
      <c r="BZ2469" s="87">
        <f t="shared" si="771"/>
        <v>13</v>
      </c>
      <c r="CA2469" s="168"/>
      <c r="CB2469" s="607">
        <f t="shared" si="772"/>
        <v>14</v>
      </c>
      <c r="CC2469" s="89"/>
      <c r="CD2469" s="22"/>
      <c r="CE2469" s="87">
        <f t="shared" ref="CE2469:CE2493" si="775">IF(AD2469="Sea waybill", IF(AK2469&lt;&gt;0, MONTH(AK2469), IF(AJ2469&gt;AI2469, MONTH(AJ2469), MONTH(AI2469))),"")</f>
        <v>3</v>
      </c>
      <c r="CF2469" s="168"/>
      <c r="CG2469" s="168"/>
      <c r="CH2469" s="168"/>
      <c r="CI2469" s="168"/>
      <c r="CJ2469" s="87">
        <f t="shared" si="752"/>
        <v>3</v>
      </c>
      <c r="CK2469" s="87">
        <f t="shared" si="773"/>
        <v>13</v>
      </c>
      <c r="CL2469" s="22" t="s">
        <v>121</v>
      </c>
      <c r="CM2469" s="22" t="str">
        <f t="shared" si="774"/>
        <v>1C26TAA^87227</v>
      </c>
    </row>
    <row r="2470" spans="1:111" x14ac:dyDescent="0.25">
      <c r="A2470" s="75"/>
      <c r="B2470" s="265" t="s">
        <v>102</v>
      </c>
      <c r="C2470" s="270"/>
      <c r="D2470" s="265">
        <v>145732354</v>
      </c>
      <c r="E2470" s="241"/>
      <c r="F2470" s="231">
        <v>46099</v>
      </c>
      <c r="G2470" s="265" t="s">
        <v>8525</v>
      </c>
      <c r="H2470" s="265" t="s">
        <v>4101</v>
      </c>
      <c r="I2470" s="265" t="s">
        <v>105</v>
      </c>
      <c r="J2470" s="265" t="s">
        <v>4102</v>
      </c>
      <c r="K2470" s="265" t="s">
        <v>2080</v>
      </c>
      <c r="L2470" s="231"/>
      <c r="M2470" s="265" t="s">
        <v>2081</v>
      </c>
      <c r="N2470" s="85" t="s">
        <v>2082</v>
      </c>
      <c r="O2470" s="85" t="s">
        <v>2082</v>
      </c>
      <c r="P2470" s="85">
        <v>2830050317</v>
      </c>
      <c r="Q2470" s="231">
        <v>46099</v>
      </c>
      <c r="R2470" s="241">
        <v>1209394477</v>
      </c>
      <c r="S2470" s="241">
        <v>224334165</v>
      </c>
      <c r="T2470" s="231">
        <v>46099</v>
      </c>
      <c r="U2470" s="261">
        <v>310</v>
      </c>
      <c r="V2470" s="261">
        <v>274.327</v>
      </c>
      <c r="W2470" s="241">
        <v>1</v>
      </c>
      <c r="X2470" s="241">
        <v>0</v>
      </c>
      <c r="Y2470" s="270" t="s">
        <v>8526</v>
      </c>
      <c r="Z2470" s="241" t="s">
        <v>2084</v>
      </c>
      <c r="AA2470" s="85" t="s">
        <v>4104</v>
      </c>
      <c r="AB2470" s="265">
        <v>551</v>
      </c>
      <c r="AC2470" s="270" t="s">
        <v>8526</v>
      </c>
      <c r="AD2470" s="75" t="s">
        <v>2086</v>
      </c>
      <c r="AE2470" s="241"/>
      <c r="AF2470" s="375"/>
      <c r="AG2470" s="375"/>
      <c r="AH2470" s="375"/>
      <c r="AI2470" s="74"/>
      <c r="AJ2470" s="74"/>
      <c r="AK2470" s="74"/>
      <c r="AL2470" s="74"/>
      <c r="AM2470" s="74"/>
      <c r="AN2470" s="74">
        <f>AL2470-L2470</f>
        <v>0</v>
      </c>
      <c r="AO2470" s="81" t="str">
        <f t="shared" ref="AO2470:AO2475" si="776">IF(AH2470&lt;AG2470,IF(AH2470=0,"",AH2470-1),IF(AG2470=0,"",AG2470-1))</f>
        <v/>
      </c>
      <c r="AP2470" s="81" t="str">
        <f t="shared" ref="AP2470:AP2475" si="777">IF(AH2470&lt;AG2470,IF(AH2470=0,"",AH2470),IF(AG2470=0,"",AG2470))</f>
        <v/>
      </c>
      <c r="AQ2470" s="81" t="str">
        <f t="shared" ref="AQ2470:AQ2475" si="778">IF(AH2470&lt;AG2470,IF(AH2470=0,"",AH2470),IF(AG2470=0,"",AG2470))</f>
        <v/>
      </c>
      <c r="AR2470" s="81" t="str">
        <f t="shared" ref="AR2470:AR2475" si="779">IF(AI2470=0,"",IF(AI2470&lt;AJ2470,AJ2470+1,AI2470+1))</f>
        <v/>
      </c>
      <c r="AS2470" s="81" t="str">
        <f t="shared" ref="AS2470:AS2475" si="780">IF(AI2470=0,"",IF(AE2470=0,IF(AJ2470=0,AI2470+2,AJ2470+2),AE2470+2))</f>
        <v/>
      </c>
      <c r="AT2470" s="81" t="str">
        <f t="shared" ref="AT2470:AT2475" si="781">IF(AI2470=0,"",IF(AI2470&lt;AJ2470,AJ2470+1,AI2470+1))</f>
        <v/>
      </c>
      <c r="AU2470" s="241" t="s">
        <v>10</v>
      </c>
      <c r="AV2470" s="297"/>
      <c r="AW2470" s="85" t="e">
        <v>#N/A</v>
      </c>
      <c r="AX2470" s="85" t="e">
        <v>#N/A</v>
      </c>
      <c r="AY2470" s="85"/>
      <c r="AZ2470" s="271"/>
      <c r="BA2470" s="85"/>
      <c r="BB2470" s="85"/>
      <c r="BC2470" s="85"/>
      <c r="BD2470" s="85"/>
      <c r="BE2470" s="85"/>
      <c r="BF2470" s="85"/>
      <c r="BG2470" s="85"/>
      <c r="BH2470" s="85"/>
      <c r="BI2470" s="85"/>
      <c r="BJ2470" s="85"/>
      <c r="BK2470" s="85"/>
      <c r="BL2470" s="85"/>
      <c r="BM2470" s="85"/>
      <c r="BN2470" s="85"/>
      <c r="BO2470" s="85"/>
      <c r="BP2470" s="85"/>
      <c r="BQ2470" s="85"/>
      <c r="BR2470" s="85"/>
      <c r="BS2470" s="85"/>
      <c r="BT2470" s="75">
        <f>IF(COUNTIF($C$3:C2470, C2470)=1, 1, 0)</f>
        <v>0</v>
      </c>
      <c r="BU2470" s="338"/>
      <c r="BV2470" s="85"/>
      <c r="BW2470" s="85"/>
      <c r="BX2470" s="85"/>
      <c r="BY2470" s="85"/>
      <c r="BZ2470" s="171">
        <f t="shared" si="771"/>
        <v>12</v>
      </c>
      <c r="CA2470" s="85"/>
      <c r="CB2470" s="85">
        <f t="shared" si="772"/>
        <v>0</v>
      </c>
      <c r="CC2470" s="172"/>
      <c r="CD2470" s="85"/>
      <c r="CE2470" s="171" t="str">
        <f t="shared" si="775"/>
        <v/>
      </c>
      <c r="CF2470" s="85"/>
      <c r="CG2470" s="85"/>
      <c r="CH2470" s="85"/>
      <c r="CI2470" s="85"/>
      <c r="CJ2470" s="171">
        <f t="shared" si="752"/>
        <v>1</v>
      </c>
      <c r="CK2470" s="171">
        <f t="shared" si="773"/>
        <v>1</v>
      </c>
      <c r="CL2470" s="85"/>
      <c r="CM2470" s="85">
        <f t="shared" si="774"/>
        <v>0</v>
      </c>
      <c r="CN2470" s="339"/>
      <c r="CO2470" s="85"/>
      <c r="CP2470" s="85"/>
      <c r="CQ2470" s="85"/>
      <c r="CR2470" s="85"/>
      <c r="CS2470" s="85"/>
      <c r="CT2470" s="85"/>
      <c r="CU2470" s="85"/>
      <c r="CV2470" s="85"/>
      <c r="CW2470" s="85"/>
      <c r="CX2470" s="85"/>
      <c r="CY2470" s="85"/>
      <c r="CZ2470" s="85"/>
      <c r="DA2470" s="85"/>
      <c r="DB2470" s="85"/>
      <c r="DC2470" s="85"/>
      <c r="DD2470" s="85"/>
      <c r="DE2470" s="85"/>
      <c r="DF2470" s="85"/>
      <c r="DG2470" s="85"/>
    </row>
    <row r="2471" spans="1:111" s="85" customFormat="1" x14ac:dyDescent="0.25">
      <c r="A2471" s="105"/>
      <c r="B2471" s="186" t="s">
        <v>102</v>
      </c>
      <c r="C2471" s="390">
        <v>235600427516</v>
      </c>
      <c r="D2471" s="346">
        <v>145814453</v>
      </c>
      <c r="E2471" s="362"/>
      <c r="F2471" s="363">
        <v>46114</v>
      </c>
      <c r="G2471" s="346" t="s">
        <v>1187</v>
      </c>
      <c r="H2471" s="346" t="s">
        <v>2963</v>
      </c>
      <c r="I2471" s="346" t="s">
        <v>105</v>
      </c>
      <c r="J2471" s="346" t="s">
        <v>1161</v>
      </c>
      <c r="K2471" s="346" t="s">
        <v>242</v>
      </c>
      <c r="L2471" s="363">
        <v>46132</v>
      </c>
      <c r="M2471" s="346">
        <v>40</v>
      </c>
      <c r="N2471" s="176" t="s">
        <v>8527</v>
      </c>
      <c r="O2471" s="176" t="s">
        <v>8528</v>
      </c>
      <c r="P2471" s="176">
        <v>2830051246</v>
      </c>
      <c r="Q2471" s="363">
        <v>46116</v>
      </c>
      <c r="R2471" s="362">
        <v>1209399881</v>
      </c>
      <c r="S2471" s="362">
        <v>224409399</v>
      </c>
      <c r="T2471" s="363">
        <v>46116</v>
      </c>
      <c r="U2471" s="442">
        <v>16551.858</v>
      </c>
      <c r="V2471" s="442">
        <v>16008.73</v>
      </c>
      <c r="W2471" s="362">
        <v>20</v>
      </c>
      <c r="X2471" s="362">
        <v>6</v>
      </c>
      <c r="Y2471" s="610" t="s">
        <v>8529</v>
      </c>
      <c r="Z2471" s="176" t="s">
        <v>128</v>
      </c>
      <c r="AA2471" s="176" t="s">
        <v>2339</v>
      </c>
      <c r="AB2471" s="346" t="s">
        <v>8365</v>
      </c>
      <c r="AC2471" s="390">
        <v>235600427516</v>
      </c>
      <c r="AD2471" s="105" t="s">
        <v>113</v>
      </c>
      <c r="AE2471" s="104">
        <v>46122</v>
      </c>
      <c r="AF2471" s="550">
        <v>46120.041666666664</v>
      </c>
      <c r="AG2471" s="550">
        <v>46120.041666666664</v>
      </c>
      <c r="AH2471" s="550">
        <v>46120.041666666664</v>
      </c>
      <c r="AI2471" s="104">
        <v>46116</v>
      </c>
      <c r="AJ2471" s="104">
        <v>46122</v>
      </c>
      <c r="AK2471" s="104">
        <v>46122</v>
      </c>
      <c r="AL2471" s="104">
        <v>46122</v>
      </c>
      <c r="AM2471" s="104">
        <v>46124</v>
      </c>
      <c r="AN2471" s="104">
        <v>46124</v>
      </c>
      <c r="AO2471" s="81">
        <f t="shared" si="776"/>
        <v>46119.041666666664</v>
      </c>
      <c r="AP2471" s="81">
        <f t="shared" si="777"/>
        <v>46120.041666666664</v>
      </c>
      <c r="AQ2471" s="81">
        <f t="shared" si="778"/>
        <v>46120.041666666664</v>
      </c>
      <c r="AR2471" s="81">
        <f t="shared" si="779"/>
        <v>46123</v>
      </c>
      <c r="AS2471" s="81">
        <f t="shared" si="780"/>
        <v>46124</v>
      </c>
      <c r="AT2471" s="81">
        <f t="shared" si="781"/>
        <v>46123</v>
      </c>
      <c r="AU2471" s="305" t="s">
        <v>6196</v>
      </c>
      <c r="AV2471" s="233">
        <v>46116</v>
      </c>
      <c r="AW2471" s="105" t="str">
        <f>_xlfn.XLOOKUP(D2471,'[1]OPS Loading report'!$E:$E,'[1]OPS Loading report'!$G:$G)</f>
        <v>GCXU6357934</v>
      </c>
      <c r="AX2471" s="105" t="str">
        <f>_xlfn.XLOOKUP(D2471,'[1]OPS Loading report'!$E:$E,'[1]OPS Loading report'!$H:$H)</f>
        <v>EMCCWC4995</v>
      </c>
      <c r="AY2471" s="176"/>
      <c r="AZ2471" s="369"/>
      <c r="BA2471" s="176"/>
      <c r="BB2471" s="176"/>
      <c r="BC2471" s="176"/>
      <c r="BD2471" s="176"/>
      <c r="BE2471" s="176"/>
      <c r="BF2471" s="176"/>
      <c r="BG2471" s="176"/>
      <c r="BH2471" s="176"/>
      <c r="BI2471" s="176"/>
      <c r="BJ2471" s="176"/>
      <c r="BK2471" s="176"/>
      <c r="BL2471" s="176"/>
      <c r="BM2471" s="176"/>
      <c r="BN2471" s="176"/>
      <c r="BO2471" s="176"/>
      <c r="BP2471" s="176"/>
      <c r="BQ2471" s="176"/>
      <c r="BR2471" s="176"/>
      <c r="BS2471" s="176"/>
      <c r="BT2471" s="105">
        <f>IF(COUNTIF($C$3:C2471, C2471)=1, 1, 0)</f>
        <v>0</v>
      </c>
      <c r="BU2471" s="611">
        <v>101445</v>
      </c>
      <c r="BV2471" s="399">
        <v>46122</v>
      </c>
      <c r="BW2471" s="176"/>
      <c r="BX2471" s="176"/>
      <c r="BY2471" s="176"/>
      <c r="BZ2471" s="439">
        <f t="shared" si="771"/>
        <v>14</v>
      </c>
      <c r="CA2471" s="176"/>
      <c r="CB2471" s="612">
        <f t="shared" si="772"/>
        <v>15</v>
      </c>
      <c r="CC2471" s="462"/>
      <c r="CD2471" s="176"/>
      <c r="CE2471" s="439">
        <f t="shared" si="775"/>
        <v>4</v>
      </c>
      <c r="CF2471" s="613">
        <v>4725540</v>
      </c>
      <c r="CG2471" s="176"/>
      <c r="CH2471" s="613">
        <v>4725540</v>
      </c>
      <c r="CI2471" s="176">
        <v>26253</v>
      </c>
      <c r="CJ2471" s="439">
        <f t="shared" si="752"/>
        <v>4</v>
      </c>
      <c r="CK2471" s="439">
        <f t="shared" si="773"/>
        <v>14</v>
      </c>
      <c r="CL2471" s="22" t="s">
        <v>6198</v>
      </c>
      <c r="CM2471" s="22" t="str">
        <f t="shared" si="774"/>
        <v>1C26TAA^101445</v>
      </c>
    </row>
    <row r="2472" spans="1:111" s="85" customFormat="1" x14ac:dyDescent="0.25">
      <c r="A2472" s="75"/>
      <c r="B2472" s="73" t="s">
        <v>102</v>
      </c>
      <c r="C2472" s="301">
        <v>235600427516</v>
      </c>
      <c r="D2472" s="265">
        <v>145814460</v>
      </c>
      <c r="E2472" s="241"/>
      <c r="F2472" s="231">
        <v>46114</v>
      </c>
      <c r="G2472" s="265" t="s">
        <v>1187</v>
      </c>
      <c r="H2472" s="265" t="s">
        <v>2963</v>
      </c>
      <c r="I2472" s="265" t="s">
        <v>105</v>
      </c>
      <c r="J2472" s="265" t="s">
        <v>1161</v>
      </c>
      <c r="K2472" s="265" t="s">
        <v>242</v>
      </c>
      <c r="L2472" s="231">
        <v>46132</v>
      </c>
      <c r="M2472" s="265">
        <v>40</v>
      </c>
      <c r="N2472" s="85" t="s">
        <v>8530</v>
      </c>
      <c r="O2472" s="85" t="s">
        <v>8531</v>
      </c>
      <c r="P2472" s="85">
        <v>2830051255</v>
      </c>
      <c r="Q2472" s="231">
        <v>46116</v>
      </c>
      <c r="R2472" s="241">
        <v>1209399918</v>
      </c>
      <c r="S2472" s="241">
        <v>224409403</v>
      </c>
      <c r="T2472" s="231">
        <v>46116</v>
      </c>
      <c r="U2472" s="261">
        <v>17850.725999999999</v>
      </c>
      <c r="V2472" s="261">
        <v>17265.905999999999</v>
      </c>
      <c r="W2472" s="241">
        <v>21</v>
      </c>
      <c r="X2472" s="241">
        <v>6</v>
      </c>
      <c r="Y2472" s="614" t="s">
        <v>8532</v>
      </c>
      <c r="Z2472" s="85" t="s">
        <v>128</v>
      </c>
      <c r="AA2472" s="85" t="s">
        <v>2339</v>
      </c>
      <c r="AB2472" s="265" t="s">
        <v>8365</v>
      </c>
      <c r="AC2472" s="301">
        <v>235600427516</v>
      </c>
      <c r="AD2472" s="75" t="s">
        <v>113</v>
      </c>
      <c r="AE2472" s="74">
        <v>46122</v>
      </c>
      <c r="AF2472" s="375">
        <v>46120.041666666664</v>
      </c>
      <c r="AG2472" s="375">
        <v>46120.041666666664</v>
      </c>
      <c r="AH2472" s="375">
        <v>46120.041666666664</v>
      </c>
      <c r="AI2472" s="74">
        <v>46116</v>
      </c>
      <c r="AJ2472" s="74">
        <v>46122</v>
      </c>
      <c r="AK2472" s="74">
        <v>46122</v>
      </c>
      <c r="AL2472" s="74">
        <v>46122</v>
      </c>
      <c r="AM2472" s="74">
        <v>46124</v>
      </c>
      <c r="AN2472" s="74">
        <v>46124</v>
      </c>
      <c r="AO2472" s="81">
        <f t="shared" si="776"/>
        <v>46119.041666666664</v>
      </c>
      <c r="AP2472" s="81">
        <f t="shared" si="777"/>
        <v>46120.041666666664</v>
      </c>
      <c r="AQ2472" s="81">
        <f t="shared" si="778"/>
        <v>46120.041666666664</v>
      </c>
      <c r="AR2472" s="81">
        <f t="shared" si="779"/>
        <v>46123</v>
      </c>
      <c r="AS2472" s="81">
        <f t="shared" si="780"/>
        <v>46124</v>
      </c>
      <c r="AT2472" s="81">
        <f t="shared" si="781"/>
        <v>46123</v>
      </c>
      <c r="AU2472" s="82" t="s">
        <v>6196</v>
      </c>
      <c r="AV2472" s="134">
        <v>46116</v>
      </c>
      <c r="AW2472" s="75" t="str">
        <f>_xlfn.XLOOKUP(D2472,'[1]OPS Loading report'!$E:$E,'[1]OPS Loading report'!$G:$G)</f>
        <v>GAOU7239873</v>
      </c>
      <c r="AX2472" s="75" t="str">
        <f>_xlfn.XLOOKUP(D2472,'[1]OPS Loading report'!$E:$E,'[1]OPS Loading report'!$H:$H)</f>
        <v>EMCXBD6834</v>
      </c>
      <c r="AZ2472" s="271"/>
      <c r="BT2472" s="75">
        <f>IF(COUNTIF($C$3:C2472, C2472)=1, 1, 0)</f>
        <v>0</v>
      </c>
      <c r="BU2472" s="388">
        <v>101445</v>
      </c>
      <c r="BV2472" s="340">
        <v>46122</v>
      </c>
      <c r="BZ2472" s="171">
        <f t="shared" si="771"/>
        <v>14</v>
      </c>
      <c r="CB2472" s="88">
        <f t="shared" si="772"/>
        <v>15</v>
      </c>
      <c r="CC2472" s="172"/>
      <c r="CE2472" s="171">
        <f t="shared" si="775"/>
        <v>4</v>
      </c>
      <c r="CF2472" s="397">
        <v>4725540</v>
      </c>
      <c r="CH2472" s="397">
        <v>4725540</v>
      </c>
      <c r="CI2472" s="85">
        <v>26253</v>
      </c>
      <c r="CJ2472" s="171">
        <f t="shared" si="752"/>
        <v>4</v>
      </c>
      <c r="CK2472" s="171">
        <f t="shared" si="773"/>
        <v>14</v>
      </c>
      <c r="CL2472" s="22" t="s">
        <v>6198</v>
      </c>
      <c r="CM2472" s="22" t="str">
        <f t="shared" si="774"/>
        <v>1C26TAA^101445</v>
      </c>
    </row>
    <row r="2473" spans="1:111" ht="15" customHeight="1" x14ac:dyDescent="0.25">
      <c r="A2473" s="317"/>
      <c r="B2473" s="260" t="s">
        <v>102</v>
      </c>
      <c r="C2473" s="450">
        <v>2323549060</v>
      </c>
      <c r="D2473" s="385">
        <v>145814413</v>
      </c>
      <c r="E2473" s="427"/>
      <c r="F2473" s="426">
        <v>46114</v>
      </c>
      <c r="G2473" s="385" t="s">
        <v>6873</v>
      </c>
      <c r="H2473" s="385" t="s">
        <v>2963</v>
      </c>
      <c r="I2473" s="385" t="s">
        <v>105</v>
      </c>
      <c r="J2473" s="385" t="s">
        <v>1161</v>
      </c>
      <c r="K2473" s="385" t="s">
        <v>242</v>
      </c>
      <c r="L2473" s="426">
        <v>46132</v>
      </c>
      <c r="M2473" s="385">
        <v>40</v>
      </c>
      <c r="N2473" s="317" t="s">
        <v>8533</v>
      </c>
      <c r="O2473" s="317" t="s">
        <v>8534</v>
      </c>
      <c r="P2473" s="392">
        <v>2830051059</v>
      </c>
      <c r="Q2473" s="426">
        <v>46112</v>
      </c>
      <c r="R2473" s="427">
        <v>1209398532</v>
      </c>
      <c r="S2473" s="427">
        <v>224391295</v>
      </c>
      <c r="T2473" s="426">
        <v>46112</v>
      </c>
      <c r="U2473" s="554">
        <v>16286.682000000001</v>
      </c>
      <c r="V2473" s="554">
        <v>15680.154</v>
      </c>
      <c r="W2473" s="427">
        <v>19</v>
      </c>
      <c r="X2473" s="427">
        <v>12</v>
      </c>
      <c r="Y2473" s="451">
        <v>2323547580</v>
      </c>
      <c r="Z2473" s="427" t="s">
        <v>5982</v>
      </c>
      <c r="AA2473" s="392" t="s">
        <v>8381</v>
      </c>
      <c r="AB2473" s="385" t="s">
        <v>3190</v>
      </c>
      <c r="AC2473" s="301">
        <v>2323549060</v>
      </c>
      <c r="AD2473" s="317" t="s">
        <v>113</v>
      </c>
      <c r="AE2473" s="74">
        <v>46121</v>
      </c>
      <c r="AF2473" s="615">
        <v>46120.625</v>
      </c>
      <c r="AG2473" s="615">
        <v>46119.416666666664</v>
      </c>
      <c r="AH2473" s="615">
        <v>46119.416666666664</v>
      </c>
      <c r="AI2473" s="541">
        <v>46120</v>
      </c>
      <c r="AJ2473" s="541">
        <v>46121</v>
      </c>
      <c r="AK2473" s="74">
        <v>46121</v>
      </c>
      <c r="AL2473" s="541">
        <v>46122</v>
      </c>
      <c r="AM2473" s="541">
        <v>46123</v>
      </c>
      <c r="AN2473" s="541">
        <v>46123</v>
      </c>
      <c r="AO2473" s="81">
        <f t="shared" si="776"/>
        <v>46118.416666666664</v>
      </c>
      <c r="AP2473" s="81">
        <f t="shared" si="777"/>
        <v>46119.416666666664</v>
      </c>
      <c r="AQ2473" s="81">
        <f t="shared" si="778"/>
        <v>46119.416666666664</v>
      </c>
      <c r="AR2473" s="81">
        <f t="shared" si="779"/>
        <v>46122</v>
      </c>
      <c r="AS2473" s="81">
        <f t="shared" si="780"/>
        <v>46123</v>
      </c>
      <c r="AT2473" s="81">
        <f t="shared" si="781"/>
        <v>46122</v>
      </c>
      <c r="AU2473" s="82" t="s">
        <v>6196</v>
      </c>
      <c r="AV2473" s="493">
        <v>46112</v>
      </c>
      <c r="AW2473" s="75" t="str">
        <f>_xlfn.XLOOKUP(D2473,'[1]OPS Loading report'!$E:$E,'[1]OPS Loading report'!$G:$G)</f>
        <v>OOCU9410162</v>
      </c>
      <c r="AX2473" s="75" t="str">
        <f>_xlfn.XLOOKUP(D2473,'[1]OPS Loading report'!$E:$E,'[1]OPS Loading report'!$H:$H)</f>
        <v>OOLKUY1327</v>
      </c>
      <c r="AY2473" s="392"/>
      <c r="AZ2473" s="457"/>
      <c r="BA2473" s="392"/>
      <c r="BB2473" s="392"/>
      <c r="BC2473" s="392"/>
      <c r="BD2473" s="392"/>
      <c r="BE2473" s="392"/>
      <c r="BF2473" s="392"/>
      <c r="BG2473" s="392"/>
      <c r="BH2473" s="392"/>
      <c r="BI2473" s="392"/>
      <c r="BJ2473" s="392"/>
      <c r="BK2473" s="392"/>
      <c r="BL2473" s="392"/>
      <c r="BM2473" s="392"/>
      <c r="BN2473" s="392"/>
      <c r="BO2473" s="392"/>
      <c r="BP2473" s="392"/>
      <c r="BQ2473" s="392"/>
      <c r="BR2473" s="392"/>
      <c r="BS2473" s="392"/>
      <c r="BT2473" s="75">
        <f>IF(COUNTIF($C$3:C2473, C2473)=1, 1, 0)</f>
        <v>0</v>
      </c>
      <c r="BU2473" s="337" t="s">
        <v>8390</v>
      </c>
      <c r="BV2473" s="340">
        <v>46122</v>
      </c>
      <c r="BW2473" s="85"/>
      <c r="BX2473" s="85"/>
      <c r="BY2473" s="85"/>
      <c r="BZ2473" s="87">
        <f t="shared" si="771"/>
        <v>14</v>
      </c>
      <c r="CA2473" s="85"/>
      <c r="CB2473" s="88">
        <f t="shared" si="772"/>
        <v>15</v>
      </c>
      <c r="CC2473" s="89"/>
      <c r="CE2473" s="87">
        <f t="shared" si="775"/>
        <v>4</v>
      </c>
      <c r="CF2473" s="544">
        <v>6272490</v>
      </c>
      <c r="CG2473" s="544"/>
      <c r="CH2473" s="544">
        <v>6272490</v>
      </c>
      <c r="CI2473" s="544">
        <v>26355</v>
      </c>
      <c r="CJ2473" s="87">
        <f t="shared" si="752"/>
        <v>3</v>
      </c>
      <c r="CK2473" s="87">
        <f t="shared" si="773"/>
        <v>14</v>
      </c>
      <c r="CL2473" s="22" t="s">
        <v>6198</v>
      </c>
      <c r="CM2473" s="22" t="str">
        <f t="shared" si="774"/>
        <v>1C26TAR^61498</v>
      </c>
      <c r="CN2473" s="85"/>
      <c r="CO2473" s="85"/>
      <c r="CP2473" s="85"/>
      <c r="CQ2473" s="85"/>
      <c r="CR2473" s="85"/>
      <c r="CS2473" s="85"/>
      <c r="CT2473" s="85"/>
      <c r="CU2473" s="85"/>
      <c r="CV2473" s="85"/>
      <c r="CW2473" s="85"/>
      <c r="CX2473" s="85"/>
      <c r="CY2473" s="85"/>
      <c r="CZ2473" s="85"/>
      <c r="DA2473" s="85"/>
      <c r="DB2473" s="85"/>
      <c r="DC2473" s="85"/>
      <c r="DD2473" s="85"/>
      <c r="DE2473" s="85"/>
      <c r="DF2473" s="85"/>
      <c r="DG2473" s="85"/>
    </row>
    <row r="2474" spans="1:111" s="85" customFormat="1" x14ac:dyDescent="0.25">
      <c r="A2474" s="75"/>
      <c r="B2474" s="73" t="s">
        <v>102</v>
      </c>
      <c r="C2474" s="301">
        <v>235600427516</v>
      </c>
      <c r="D2474" s="265">
        <v>145811539</v>
      </c>
      <c r="E2474" s="241"/>
      <c r="F2474" s="231">
        <v>46113</v>
      </c>
      <c r="G2474" s="265" t="s">
        <v>1247</v>
      </c>
      <c r="H2474" s="265" t="s">
        <v>2963</v>
      </c>
      <c r="I2474" s="265" t="s">
        <v>105</v>
      </c>
      <c r="J2474" s="265" t="s">
        <v>1161</v>
      </c>
      <c r="K2474" s="265" t="s">
        <v>242</v>
      </c>
      <c r="L2474" s="231">
        <v>46128</v>
      </c>
      <c r="M2474" s="265">
        <v>40</v>
      </c>
      <c r="N2474" s="75" t="s">
        <v>8535</v>
      </c>
      <c r="O2474" s="75" t="s">
        <v>8536</v>
      </c>
      <c r="P2474" s="85">
        <v>2830051023</v>
      </c>
      <c r="Q2474" s="231">
        <v>46111</v>
      </c>
      <c r="R2474" s="241">
        <v>1209398197</v>
      </c>
      <c r="S2474" s="241">
        <v>224390034</v>
      </c>
      <c r="T2474" s="231">
        <v>46111</v>
      </c>
      <c r="U2474" s="261">
        <v>18546.240000000002</v>
      </c>
      <c r="V2474" s="261">
        <v>17848.689999999999</v>
      </c>
      <c r="W2474" s="241">
        <v>19</v>
      </c>
      <c r="X2474" s="241">
        <v>15</v>
      </c>
      <c r="Y2474" s="303" t="s">
        <v>8537</v>
      </c>
      <c r="Z2474" s="85" t="s">
        <v>128</v>
      </c>
      <c r="AA2474" s="85" t="s">
        <v>2339</v>
      </c>
      <c r="AB2474" s="265" t="s">
        <v>8365</v>
      </c>
      <c r="AC2474" s="301">
        <v>235600427516</v>
      </c>
      <c r="AD2474" s="75" t="s">
        <v>113</v>
      </c>
      <c r="AE2474" s="74">
        <v>46122</v>
      </c>
      <c r="AF2474" s="375">
        <v>46120.041666666664</v>
      </c>
      <c r="AG2474" s="375">
        <v>46120.041666666664</v>
      </c>
      <c r="AH2474" s="375">
        <v>46120.041666666664</v>
      </c>
      <c r="AI2474" s="74">
        <v>46116</v>
      </c>
      <c r="AJ2474" s="74">
        <v>46122</v>
      </c>
      <c r="AK2474" s="74">
        <v>46122</v>
      </c>
      <c r="AL2474" s="74">
        <v>46122</v>
      </c>
      <c r="AM2474" s="74">
        <v>46124</v>
      </c>
      <c r="AN2474" s="74">
        <v>46124</v>
      </c>
      <c r="AO2474" s="81">
        <f t="shared" si="776"/>
        <v>46119.041666666664</v>
      </c>
      <c r="AP2474" s="81">
        <f t="shared" si="777"/>
        <v>46120.041666666664</v>
      </c>
      <c r="AQ2474" s="81">
        <f t="shared" si="778"/>
        <v>46120.041666666664</v>
      </c>
      <c r="AR2474" s="81">
        <f t="shared" si="779"/>
        <v>46123</v>
      </c>
      <c r="AS2474" s="81">
        <f t="shared" si="780"/>
        <v>46124</v>
      </c>
      <c r="AT2474" s="81">
        <f t="shared" si="781"/>
        <v>46123</v>
      </c>
      <c r="AU2474" s="82" t="s">
        <v>6196</v>
      </c>
      <c r="AV2474" s="297">
        <v>46111</v>
      </c>
      <c r="AW2474" s="75" t="str">
        <f>_xlfn.XLOOKUP(D2474,'[1]OPS Loading report'!$E:$E,'[1]OPS Loading report'!$G:$G)</f>
        <v>EGSU9567270</v>
      </c>
      <c r="AX2474" s="75" t="str">
        <f>_xlfn.XLOOKUP(D2474,'[1]OPS Loading report'!$E:$E,'[1]OPS Loading report'!$H:$H)</f>
        <v>EMCCYS8075</v>
      </c>
      <c r="AZ2474" s="271"/>
      <c r="BT2474" s="75">
        <f>IF(COUNTIF($C$3:C2474, C2474)=1, 1, 0)</f>
        <v>0</v>
      </c>
      <c r="BU2474" s="388">
        <v>101445</v>
      </c>
      <c r="BV2474" s="340">
        <v>46122</v>
      </c>
      <c r="BZ2474" s="87">
        <f t="shared" si="771"/>
        <v>14</v>
      </c>
      <c r="CB2474" s="88">
        <f t="shared" si="772"/>
        <v>15</v>
      </c>
      <c r="CC2474" s="89"/>
      <c r="CD2474" s="22"/>
      <c r="CE2474" s="87">
        <f t="shared" si="775"/>
        <v>4</v>
      </c>
      <c r="CF2474" s="397">
        <v>4725540</v>
      </c>
      <c r="CH2474" s="397">
        <v>4725540</v>
      </c>
      <c r="CI2474" s="85">
        <v>26253</v>
      </c>
      <c r="CJ2474" s="87">
        <f t="shared" si="752"/>
        <v>3</v>
      </c>
      <c r="CK2474" s="87">
        <f t="shared" si="773"/>
        <v>14</v>
      </c>
      <c r="CL2474" s="22" t="s">
        <v>6198</v>
      </c>
      <c r="CM2474" s="22" t="str">
        <f t="shared" si="774"/>
        <v>1C26TAA^101445</v>
      </c>
    </row>
    <row r="2475" spans="1:111" s="85" customFormat="1" x14ac:dyDescent="0.25">
      <c r="A2475" s="75"/>
      <c r="B2475" s="73" t="s">
        <v>102</v>
      </c>
      <c r="C2475" s="301">
        <v>235600442655</v>
      </c>
      <c r="D2475" s="265">
        <v>145811530</v>
      </c>
      <c r="E2475" s="241"/>
      <c r="F2475" s="231">
        <v>46114</v>
      </c>
      <c r="G2475" s="265" t="s">
        <v>1247</v>
      </c>
      <c r="H2475" s="265" t="s">
        <v>2963</v>
      </c>
      <c r="I2475" s="265" t="s">
        <v>105</v>
      </c>
      <c r="J2475" s="265" t="s">
        <v>1161</v>
      </c>
      <c r="K2475" s="265" t="s">
        <v>242</v>
      </c>
      <c r="L2475" s="231">
        <v>46132</v>
      </c>
      <c r="M2475" s="265">
        <v>40</v>
      </c>
      <c r="N2475" s="85" t="s">
        <v>8538</v>
      </c>
      <c r="O2475" s="85" t="s">
        <v>8539</v>
      </c>
      <c r="P2475" s="85">
        <v>2830051330</v>
      </c>
      <c r="Q2475" s="231">
        <v>46117</v>
      </c>
      <c r="R2475" s="241">
        <v>1209400087</v>
      </c>
      <c r="S2475" s="241">
        <v>224409310</v>
      </c>
      <c r="T2475" s="231">
        <v>46117</v>
      </c>
      <c r="U2475" s="261">
        <v>18749.837</v>
      </c>
      <c r="V2475" s="261">
        <v>18044.904999999999</v>
      </c>
      <c r="W2475" s="241">
        <v>19</v>
      </c>
      <c r="X2475" s="241">
        <v>15</v>
      </c>
      <c r="Y2475" s="569" t="s">
        <v>8540</v>
      </c>
      <c r="Z2475" s="85" t="s">
        <v>128</v>
      </c>
      <c r="AA2475" s="85" t="s">
        <v>2339</v>
      </c>
      <c r="AB2475" s="265" t="s">
        <v>8365</v>
      </c>
      <c r="AC2475" s="301">
        <v>235600442655</v>
      </c>
      <c r="AD2475" s="75" t="s">
        <v>113</v>
      </c>
      <c r="AE2475" s="74">
        <v>46122</v>
      </c>
      <c r="AF2475" s="375">
        <v>46120.041666666664</v>
      </c>
      <c r="AG2475" s="375">
        <v>46120.041666666664</v>
      </c>
      <c r="AH2475" s="375">
        <v>46120.041666666664</v>
      </c>
      <c r="AI2475" s="74">
        <v>46116</v>
      </c>
      <c r="AJ2475" s="74">
        <v>46121</v>
      </c>
      <c r="AK2475" s="74">
        <v>46121</v>
      </c>
      <c r="AL2475" s="74">
        <v>46122</v>
      </c>
      <c r="AM2475" s="74">
        <v>46123</v>
      </c>
      <c r="AN2475" s="74">
        <v>46124</v>
      </c>
      <c r="AO2475" s="81">
        <f t="shared" si="776"/>
        <v>46119.041666666664</v>
      </c>
      <c r="AP2475" s="81">
        <f t="shared" si="777"/>
        <v>46120.041666666664</v>
      </c>
      <c r="AQ2475" s="81">
        <f t="shared" si="778"/>
        <v>46120.041666666664</v>
      </c>
      <c r="AR2475" s="81">
        <f t="shared" si="779"/>
        <v>46122</v>
      </c>
      <c r="AS2475" s="81">
        <f t="shared" si="780"/>
        <v>46124</v>
      </c>
      <c r="AT2475" s="81">
        <f t="shared" si="781"/>
        <v>46122</v>
      </c>
      <c r="AU2475" s="82" t="s">
        <v>6196</v>
      </c>
      <c r="AV2475" s="297">
        <v>46117</v>
      </c>
      <c r="AW2475" s="75" t="str">
        <f>_xlfn.XLOOKUP(D2475,'[1]OPS Loading report'!$E:$E,'[1]OPS Loading report'!$G:$G)</f>
        <v>TXGU7478520</v>
      </c>
      <c r="AX2475" s="75" t="str">
        <f>_xlfn.XLOOKUP(D2475,'[1]OPS Loading report'!$E:$E,'[1]OPS Loading report'!$H:$H)</f>
        <v>EMCCYS6745</v>
      </c>
      <c r="AZ2475" s="271"/>
      <c r="BT2475" s="75">
        <f>IF(COUNTIF($C$3:C2475, C2475)=1, 1, 0)</f>
        <v>0</v>
      </c>
      <c r="BU2475" s="337" t="s">
        <v>8366</v>
      </c>
      <c r="BV2475" s="340">
        <v>46122</v>
      </c>
      <c r="BZ2475" s="87">
        <f t="shared" si="771"/>
        <v>14</v>
      </c>
      <c r="CB2475" s="88">
        <f t="shared" si="772"/>
        <v>15</v>
      </c>
      <c r="CC2475" s="89"/>
      <c r="CD2475" s="22"/>
      <c r="CE2475" s="87">
        <f t="shared" si="775"/>
        <v>4</v>
      </c>
      <c r="CF2475" s="397">
        <v>4725540</v>
      </c>
      <c r="CH2475" s="397">
        <v>4725540</v>
      </c>
      <c r="CI2475" s="397">
        <v>26253</v>
      </c>
      <c r="CJ2475" s="87">
        <f t="shared" si="752"/>
        <v>4</v>
      </c>
      <c r="CK2475" s="87">
        <f t="shared" si="773"/>
        <v>14</v>
      </c>
      <c r="CL2475" s="22" t="s">
        <v>6198</v>
      </c>
      <c r="CM2475" s="22" t="str">
        <f t="shared" si="774"/>
        <v>1C26TAA^101448</v>
      </c>
    </row>
    <row r="2476" spans="1:111" ht="15" customHeight="1" x14ac:dyDescent="0.25">
      <c r="A2476" s="105"/>
      <c r="B2476" s="70" t="s">
        <v>102</v>
      </c>
      <c r="C2476" s="301" t="s">
        <v>8411</v>
      </c>
      <c r="D2476" s="346">
        <v>145814445</v>
      </c>
      <c r="E2476" s="362">
        <v>5320008180</v>
      </c>
      <c r="F2476" s="363">
        <v>46113</v>
      </c>
      <c r="G2476" s="346" t="s">
        <v>1187</v>
      </c>
      <c r="H2476" s="346" t="s">
        <v>2963</v>
      </c>
      <c r="I2476" s="346" t="s">
        <v>105</v>
      </c>
      <c r="J2476" s="346" t="s">
        <v>1161</v>
      </c>
      <c r="K2476" s="346" t="s">
        <v>242</v>
      </c>
      <c r="L2476" s="363">
        <v>46128</v>
      </c>
      <c r="M2476" s="346">
        <v>40</v>
      </c>
      <c r="N2476" s="176" t="s">
        <v>8541</v>
      </c>
      <c r="O2476" s="176" t="s">
        <v>8542</v>
      </c>
      <c r="P2476" s="176">
        <v>2830051228</v>
      </c>
      <c r="Q2476" s="363">
        <v>46115</v>
      </c>
      <c r="R2476" s="362">
        <v>1209399755</v>
      </c>
      <c r="S2476" s="362">
        <v>224408629</v>
      </c>
      <c r="T2476" s="363">
        <v>46115</v>
      </c>
      <c r="U2476" s="442">
        <v>14914.468000000001</v>
      </c>
      <c r="V2476" s="442">
        <v>14436.134</v>
      </c>
      <c r="W2476" s="362">
        <v>15</v>
      </c>
      <c r="X2476" s="362">
        <v>10</v>
      </c>
      <c r="Y2476" s="616" t="s">
        <v>8543</v>
      </c>
      <c r="Z2476" s="176" t="s">
        <v>258</v>
      </c>
      <c r="AA2476" s="176" t="s">
        <v>1232</v>
      </c>
      <c r="AB2476" s="176" t="s">
        <v>8415</v>
      </c>
      <c r="AC2476" s="301" t="s">
        <v>8411</v>
      </c>
      <c r="AD2476" s="105" t="s">
        <v>113</v>
      </c>
      <c r="AE2476" s="231">
        <v>46124</v>
      </c>
      <c r="AF2476" s="550">
        <v>46120.458333333336</v>
      </c>
      <c r="AG2476" s="550">
        <v>46119.458333333336</v>
      </c>
      <c r="AH2476" s="550">
        <v>46119.458333333336</v>
      </c>
      <c r="AI2476" s="104">
        <v>46119</v>
      </c>
      <c r="AJ2476" s="74">
        <v>46123</v>
      </c>
      <c r="AK2476" s="74">
        <v>46123</v>
      </c>
      <c r="AL2476" s="104">
        <v>46120</v>
      </c>
      <c r="AM2476" s="74">
        <v>46125</v>
      </c>
      <c r="AN2476" s="74">
        <v>46125</v>
      </c>
      <c r="AO2476" s="81" t="s">
        <v>121</v>
      </c>
      <c r="AP2476" s="81" t="s">
        <v>121</v>
      </c>
      <c r="AQ2476" s="81" t="s">
        <v>121</v>
      </c>
      <c r="AR2476" s="81" t="s">
        <v>121</v>
      </c>
      <c r="AS2476" s="81" t="s">
        <v>121</v>
      </c>
      <c r="AT2476" s="81" t="s">
        <v>121</v>
      </c>
      <c r="AU2476" s="82" t="s">
        <v>6241</v>
      </c>
      <c r="AV2476" s="297">
        <v>46115</v>
      </c>
      <c r="AW2476" s="176" t="e">
        <v>#N/A</v>
      </c>
      <c r="AX2476" s="176" t="e">
        <v>#N/A</v>
      </c>
      <c r="AY2476" s="176"/>
      <c r="AZ2476" s="369"/>
      <c r="BA2476" s="176"/>
      <c r="BB2476" s="176"/>
      <c r="BC2476" s="176"/>
      <c r="BD2476" s="176"/>
      <c r="BE2476" s="176"/>
      <c r="BF2476" s="176"/>
      <c r="BG2476" s="176"/>
      <c r="BH2476" s="176"/>
      <c r="BI2476" s="176"/>
      <c r="BJ2476" s="176"/>
      <c r="BK2476" s="176"/>
      <c r="BL2476" s="176"/>
      <c r="BM2476" s="176"/>
      <c r="BN2476" s="176"/>
      <c r="BO2476" s="176"/>
      <c r="BP2476" s="176"/>
      <c r="BQ2476" s="176"/>
      <c r="BR2476" s="176"/>
      <c r="BS2476" s="176"/>
      <c r="BT2476" s="75">
        <f>IF(COUNTIF($C$3:C2476, C2476)=1, 1, 0)</f>
        <v>0</v>
      </c>
      <c r="BU2476">
        <v>27499</v>
      </c>
      <c r="BV2476" s="340">
        <v>46125</v>
      </c>
      <c r="BW2476" s="85"/>
      <c r="BX2476" s="85"/>
      <c r="BY2476" s="85"/>
      <c r="BZ2476" s="87">
        <f t="shared" si="771"/>
        <v>14</v>
      </c>
      <c r="CA2476" s="85"/>
      <c r="CB2476" s="88">
        <f t="shared" si="772"/>
        <v>16</v>
      </c>
      <c r="CC2476" s="89"/>
      <c r="CE2476" s="87">
        <f t="shared" si="775"/>
        <v>4</v>
      </c>
      <c r="CF2476" s="432">
        <v>6298800</v>
      </c>
      <c r="CG2476" s="173">
        <v>3936750</v>
      </c>
      <c r="CH2476" s="173">
        <v>10235550</v>
      </c>
      <c r="CI2476" s="397">
        <v>26245</v>
      </c>
      <c r="CJ2476" s="87">
        <f t="shared" si="752"/>
        <v>4</v>
      </c>
      <c r="CK2476" s="87">
        <f t="shared" si="773"/>
        <v>14</v>
      </c>
      <c r="CL2476" s="85" t="s">
        <v>6276</v>
      </c>
      <c r="CM2476" s="22" t="str">
        <f t="shared" si="774"/>
        <v>1C26TAA^27499</v>
      </c>
      <c r="CN2476" s="85"/>
      <c r="CO2476" s="85"/>
      <c r="CP2476" s="85"/>
      <c r="CQ2476" s="85"/>
      <c r="CR2476" s="85"/>
      <c r="CS2476" s="85"/>
      <c r="CT2476" s="85"/>
      <c r="CU2476" s="85"/>
      <c r="CV2476" s="85"/>
      <c r="CW2476" s="85"/>
      <c r="CX2476" s="85"/>
      <c r="CY2476" s="85"/>
      <c r="CZ2476" s="85"/>
      <c r="DA2476" s="85"/>
      <c r="DB2476" s="85"/>
      <c r="DC2476" s="85"/>
      <c r="DD2476" s="85"/>
      <c r="DE2476" s="85"/>
      <c r="DF2476" s="85"/>
      <c r="DG2476" s="85"/>
    </row>
    <row r="2477" spans="1:111" ht="15" customHeight="1" x14ac:dyDescent="0.25">
      <c r="A2477" s="182"/>
      <c r="B2477" s="70" t="s">
        <v>102</v>
      </c>
      <c r="C2477" s="301" t="s">
        <v>8411</v>
      </c>
      <c r="D2477" s="273">
        <v>145828370</v>
      </c>
      <c r="E2477" s="274">
        <v>5320008180</v>
      </c>
      <c r="F2477" s="275">
        <v>46113</v>
      </c>
      <c r="G2477" s="273" t="s">
        <v>2992</v>
      </c>
      <c r="H2477" s="273" t="s">
        <v>2963</v>
      </c>
      <c r="I2477" s="273" t="s">
        <v>105</v>
      </c>
      <c r="J2477" s="273" t="s">
        <v>1161</v>
      </c>
      <c r="K2477" s="273" t="s">
        <v>242</v>
      </c>
      <c r="L2477" s="275">
        <v>46127</v>
      </c>
      <c r="M2477" s="273">
        <v>0</v>
      </c>
      <c r="N2477" s="168" t="s">
        <v>8541</v>
      </c>
      <c r="O2477" s="168" t="s">
        <v>8542</v>
      </c>
      <c r="P2477" s="168">
        <v>2830051229</v>
      </c>
      <c r="Q2477" s="275">
        <v>46115</v>
      </c>
      <c r="R2477" s="274">
        <v>1209399756</v>
      </c>
      <c r="S2477" s="274">
        <v>224408638</v>
      </c>
      <c r="T2477" s="275">
        <v>46115</v>
      </c>
      <c r="U2477" s="350">
        <v>3007.2510000000002</v>
      </c>
      <c r="V2477" s="350">
        <v>2910.8490000000002</v>
      </c>
      <c r="W2477" s="274">
        <v>3</v>
      </c>
      <c r="X2477" s="274">
        <v>2</v>
      </c>
      <c r="Y2477" s="617" t="s">
        <v>8543</v>
      </c>
      <c r="Z2477" s="168" t="s">
        <v>258</v>
      </c>
      <c r="AA2477" s="168" t="s">
        <v>1232</v>
      </c>
      <c r="AB2477" s="168" t="s">
        <v>8415</v>
      </c>
      <c r="AC2477" s="301" t="s">
        <v>8411</v>
      </c>
      <c r="AD2477" s="182" t="s">
        <v>113</v>
      </c>
      <c r="AE2477" s="231">
        <v>46124</v>
      </c>
      <c r="AF2477" s="304">
        <v>46120.458333333336</v>
      </c>
      <c r="AG2477" s="304">
        <v>46119.458333333336</v>
      </c>
      <c r="AH2477" s="304">
        <v>46119.458333333336</v>
      </c>
      <c r="AI2477" s="115">
        <v>46119</v>
      </c>
      <c r="AJ2477" s="74">
        <v>46123</v>
      </c>
      <c r="AK2477" s="74">
        <v>46123</v>
      </c>
      <c r="AL2477" s="115">
        <v>46120</v>
      </c>
      <c r="AM2477" s="74">
        <v>46125</v>
      </c>
      <c r="AN2477" s="74">
        <v>46125</v>
      </c>
      <c r="AO2477" s="81" t="s">
        <v>121</v>
      </c>
      <c r="AP2477" s="81" t="s">
        <v>121</v>
      </c>
      <c r="AQ2477" s="81" t="s">
        <v>121</v>
      </c>
      <c r="AR2477" s="81" t="s">
        <v>121</v>
      </c>
      <c r="AS2477" s="81" t="s">
        <v>121</v>
      </c>
      <c r="AT2477" s="81" t="s">
        <v>121</v>
      </c>
      <c r="AU2477" s="82" t="s">
        <v>6241</v>
      </c>
      <c r="AV2477" s="297">
        <v>46115</v>
      </c>
      <c r="AW2477" s="168"/>
      <c r="AX2477" s="168"/>
      <c r="AY2477" s="168"/>
      <c r="AZ2477" s="278"/>
      <c r="BA2477" s="168"/>
      <c r="BB2477" s="168"/>
      <c r="BC2477" s="168"/>
      <c r="BD2477" s="168"/>
      <c r="BE2477" s="168"/>
      <c r="BF2477" s="168"/>
      <c r="BG2477" s="168"/>
      <c r="BH2477" s="168"/>
      <c r="BI2477" s="168"/>
      <c r="BJ2477" s="168"/>
      <c r="BK2477" s="168"/>
      <c r="BL2477" s="168"/>
      <c r="BM2477" s="168"/>
      <c r="BN2477" s="168"/>
      <c r="BO2477" s="168"/>
      <c r="BP2477" s="168"/>
      <c r="BQ2477" s="168"/>
      <c r="BR2477" s="168"/>
      <c r="BS2477" s="168"/>
      <c r="BT2477" s="75">
        <f>IF(COUNTIF($C$3:C2477, C2477)=1, 1, 0)</f>
        <v>0</v>
      </c>
      <c r="BU2477">
        <v>27499</v>
      </c>
      <c r="BV2477" s="340">
        <v>46125</v>
      </c>
      <c r="BW2477" s="85"/>
      <c r="BX2477" s="85"/>
      <c r="BY2477" s="85"/>
      <c r="BZ2477" s="87">
        <f t="shared" si="771"/>
        <v>14</v>
      </c>
      <c r="CA2477" s="85"/>
      <c r="CB2477" s="88">
        <f t="shared" si="772"/>
        <v>16</v>
      </c>
      <c r="CC2477" s="89"/>
      <c r="CE2477" s="87">
        <f t="shared" si="775"/>
        <v>4</v>
      </c>
      <c r="CF2477" s="85"/>
      <c r="CG2477" s="85"/>
      <c r="CH2477" s="85"/>
      <c r="CI2477" s="85"/>
      <c r="CJ2477" s="87">
        <f t="shared" si="752"/>
        <v>4</v>
      </c>
      <c r="CK2477" s="87">
        <f t="shared" si="773"/>
        <v>14</v>
      </c>
      <c r="CL2477" s="85" t="s">
        <v>6276</v>
      </c>
      <c r="CM2477" s="22" t="str">
        <f t="shared" si="774"/>
        <v>1C26TAA^27499</v>
      </c>
      <c r="CN2477" s="85"/>
      <c r="CO2477" s="85"/>
      <c r="CP2477" s="85"/>
      <c r="CQ2477" s="85"/>
      <c r="CR2477" s="85"/>
      <c r="CS2477" s="85"/>
      <c r="CT2477" s="85"/>
      <c r="CU2477" s="85"/>
      <c r="CV2477" s="85"/>
      <c r="CW2477" s="85"/>
      <c r="CX2477" s="85"/>
      <c r="CY2477" s="85"/>
      <c r="CZ2477" s="85"/>
      <c r="DA2477" s="85"/>
      <c r="DB2477" s="85"/>
      <c r="DC2477" s="85"/>
      <c r="DD2477" s="85"/>
      <c r="DE2477" s="85"/>
      <c r="DF2477" s="85"/>
      <c r="DG2477" s="85"/>
    </row>
    <row r="2478" spans="1:111" s="85" customFormat="1" x14ac:dyDescent="0.25">
      <c r="A2478" s="75"/>
      <c r="B2478" s="73" t="s">
        <v>102</v>
      </c>
      <c r="C2478" s="301" t="s">
        <v>8544</v>
      </c>
      <c r="D2478" s="265">
        <v>145800304</v>
      </c>
      <c r="E2478" s="241">
        <v>5320008167</v>
      </c>
      <c r="F2478" s="231">
        <v>46116</v>
      </c>
      <c r="G2478" s="265" t="s">
        <v>1280</v>
      </c>
      <c r="H2478" s="265" t="s">
        <v>2963</v>
      </c>
      <c r="I2478" s="265" t="s">
        <v>105</v>
      </c>
      <c r="J2478" s="265" t="s">
        <v>1161</v>
      </c>
      <c r="K2478" s="265" t="s">
        <v>242</v>
      </c>
      <c r="L2478" s="231">
        <v>46132</v>
      </c>
      <c r="M2478" s="265">
        <v>40</v>
      </c>
      <c r="N2478" s="85" t="s">
        <v>8545</v>
      </c>
      <c r="O2478" s="85" t="s">
        <v>8546</v>
      </c>
      <c r="P2478" s="85">
        <v>2830051424</v>
      </c>
      <c r="Q2478" s="231">
        <v>46119</v>
      </c>
      <c r="R2478" s="241">
        <v>1209400567</v>
      </c>
      <c r="S2478" s="241">
        <v>224415260</v>
      </c>
      <c r="T2478" s="231">
        <v>46119</v>
      </c>
      <c r="U2478" s="261">
        <v>2744.8939999999998</v>
      </c>
      <c r="V2478" s="261">
        <v>2631.7629999999999</v>
      </c>
      <c r="W2478" s="241">
        <v>4</v>
      </c>
      <c r="X2478" s="241">
        <v>2</v>
      </c>
      <c r="Y2478" s="303">
        <v>2324459910</v>
      </c>
      <c r="Z2478" s="85" t="s">
        <v>5982</v>
      </c>
      <c r="AA2478" s="85" t="s">
        <v>8547</v>
      </c>
      <c r="AB2478" s="265" t="s">
        <v>3190</v>
      </c>
      <c r="AC2478" s="270" t="s">
        <v>8544</v>
      </c>
      <c r="AD2478" s="75" t="s">
        <v>113</v>
      </c>
      <c r="AE2478" s="231">
        <v>46128</v>
      </c>
      <c r="AF2478" s="375">
        <v>46127.708333333336</v>
      </c>
      <c r="AG2478" s="375">
        <v>46126.416666666664</v>
      </c>
      <c r="AH2478" s="375">
        <v>46126.416666666664</v>
      </c>
      <c r="AI2478" s="231">
        <v>46128</v>
      </c>
      <c r="AJ2478" s="231"/>
      <c r="AK2478" s="231">
        <v>46128</v>
      </c>
      <c r="AL2478" s="231">
        <v>46130</v>
      </c>
      <c r="AM2478" s="74"/>
      <c r="AN2478" s="231">
        <v>46130</v>
      </c>
      <c r="AO2478" s="534" t="s">
        <v>121</v>
      </c>
      <c r="AP2478" s="81" t="s">
        <v>121</v>
      </c>
      <c r="AQ2478" s="81" t="s">
        <v>121</v>
      </c>
      <c r="AR2478" s="81" t="s">
        <v>121</v>
      </c>
      <c r="AS2478" s="81" t="s">
        <v>121</v>
      </c>
      <c r="AT2478" s="81" t="s">
        <v>121</v>
      </c>
      <c r="AU2478" s="82" t="s">
        <v>6241</v>
      </c>
      <c r="AV2478" s="134">
        <v>46119</v>
      </c>
      <c r="AW2478" s="85" t="e">
        <v>#N/A</v>
      </c>
      <c r="AX2478" s="85" t="e">
        <v>#N/A</v>
      </c>
      <c r="AZ2478" s="271"/>
      <c r="BT2478" s="75">
        <f>IF(COUNTIF($C$3:C2478, C2478)=1, 1, 0)</f>
        <v>1</v>
      </c>
      <c r="BU2478" s="337" t="s">
        <v>8548</v>
      </c>
      <c r="BV2478" s="340">
        <v>46128</v>
      </c>
      <c r="BZ2478" s="87">
        <f t="shared" si="771"/>
        <v>14</v>
      </c>
      <c r="CB2478" s="88">
        <f t="shared" si="772"/>
        <v>16</v>
      </c>
      <c r="CC2478" s="89"/>
      <c r="CD2478" s="22"/>
      <c r="CE2478" s="87">
        <f t="shared" si="775"/>
        <v>4</v>
      </c>
      <c r="CF2478" s="397">
        <v>6274156</v>
      </c>
      <c r="CG2478" s="397">
        <v>355887</v>
      </c>
      <c r="CH2478" s="397">
        <v>6630043</v>
      </c>
      <c r="CI2478" s="85">
        <v>26362</v>
      </c>
      <c r="CJ2478" s="87">
        <f t="shared" si="752"/>
        <v>4</v>
      </c>
      <c r="CK2478" s="87">
        <f t="shared" si="773"/>
        <v>15</v>
      </c>
      <c r="CL2478" s="85" t="s">
        <v>6276</v>
      </c>
      <c r="CM2478" s="22" t="str">
        <f t="shared" si="774"/>
        <v>1C26TAR^65872</v>
      </c>
    </row>
    <row r="2479" spans="1:111" s="85" customFormat="1" x14ac:dyDescent="0.25">
      <c r="A2479" s="75"/>
      <c r="B2479" s="73" t="s">
        <v>102</v>
      </c>
      <c r="C2479" s="301" t="s">
        <v>8544</v>
      </c>
      <c r="D2479" s="265">
        <v>145800503</v>
      </c>
      <c r="E2479" s="241">
        <v>5320008167</v>
      </c>
      <c r="F2479" s="231">
        <v>46116</v>
      </c>
      <c r="G2479" s="265" t="s">
        <v>1280</v>
      </c>
      <c r="H2479" s="265" t="s">
        <v>2963</v>
      </c>
      <c r="I2479" s="265" t="s">
        <v>105</v>
      </c>
      <c r="J2479" s="265" t="s">
        <v>1161</v>
      </c>
      <c r="K2479" s="265" t="s">
        <v>242</v>
      </c>
      <c r="L2479" s="231">
        <v>46140</v>
      </c>
      <c r="M2479" s="265">
        <v>0</v>
      </c>
      <c r="N2479" s="85" t="s">
        <v>8545</v>
      </c>
      <c r="O2479" s="85" t="s">
        <v>8546</v>
      </c>
      <c r="P2479" s="85">
        <v>2830051425</v>
      </c>
      <c r="Q2479" s="231">
        <v>46119</v>
      </c>
      <c r="R2479" s="241">
        <v>1209400568</v>
      </c>
      <c r="S2479" s="241">
        <v>224415261</v>
      </c>
      <c r="T2479" s="231">
        <v>46119</v>
      </c>
      <c r="U2479" s="261">
        <v>11004.245000000001</v>
      </c>
      <c r="V2479" s="261">
        <v>10554.655000000001</v>
      </c>
      <c r="W2479" s="241">
        <v>12</v>
      </c>
      <c r="X2479" s="241">
        <v>6</v>
      </c>
      <c r="Y2479" s="303">
        <v>2324459910</v>
      </c>
      <c r="Z2479" s="85" t="s">
        <v>5982</v>
      </c>
      <c r="AA2479" s="85" t="s">
        <v>8547</v>
      </c>
      <c r="AB2479" s="265" t="s">
        <v>3190</v>
      </c>
      <c r="AC2479" s="270" t="s">
        <v>8544</v>
      </c>
      <c r="AD2479" s="75" t="s">
        <v>113</v>
      </c>
      <c r="AE2479" s="231">
        <v>46128</v>
      </c>
      <c r="AF2479" s="375">
        <v>46127.708333333336</v>
      </c>
      <c r="AG2479" s="375">
        <v>46126.416666666664</v>
      </c>
      <c r="AH2479" s="375">
        <v>46126.416666666664</v>
      </c>
      <c r="AI2479" s="231">
        <v>46128</v>
      </c>
      <c r="AJ2479" s="231"/>
      <c r="AK2479" s="231">
        <v>46128</v>
      </c>
      <c r="AL2479" s="231">
        <v>46130</v>
      </c>
      <c r="AM2479" s="74"/>
      <c r="AN2479" s="231">
        <v>46130</v>
      </c>
      <c r="AO2479" s="534" t="s">
        <v>121</v>
      </c>
      <c r="AP2479" s="81" t="s">
        <v>121</v>
      </c>
      <c r="AQ2479" s="81" t="s">
        <v>121</v>
      </c>
      <c r="AR2479" s="81" t="s">
        <v>121</v>
      </c>
      <c r="AS2479" s="81" t="s">
        <v>121</v>
      </c>
      <c r="AT2479" s="81" t="s">
        <v>121</v>
      </c>
      <c r="AU2479" s="82" t="s">
        <v>6241</v>
      </c>
      <c r="AV2479" s="134">
        <v>46119</v>
      </c>
      <c r="AZ2479" s="271"/>
      <c r="BT2479" s="75">
        <f>IF(COUNTIF($C$3:C2479, C2479)=1, 1, 0)</f>
        <v>0</v>
      </c>
      <c r="BU2479" s="337" t="s">
        <v>8548</v>
      </c>
      <c r="BV2479" s="340">
        <v>46128</v>
      </c>
      <c r="BZ2479" s="87">
        <f t="shared" si="771"/>
        <v>14</v>
      </c>
      <c r="CB2479" s="88">
        <f t="shared" si="772"/>
        <v>16</v>
      </c>
      <c r="CC2479" s="89"/>
      <c r="CD2479" s="22"/>
      <c r="CE2479" s="87">
        <f t="shared" si="775"/>
        <v>4</v>
      </c>
      <c r="CJ2479" s="87">
        <f t="shared" si="752"/>
        <v>4</v>
      </c>
      <c r="CK2479" s="87">
        <f t="shared" si="773"/>
        <v>15</v>
      </c>
      <c r="CL2479" s="85" t="s">
        <v>6276</v>
      </c>
      <c r="CM2479" s="22" t="str">
        <f t="shared" si="774"/>
        <v>1C26TAR^65872</v>
      </c>
    </row>
    <row r="2480" spans="1:111" ht="15" customHeight="1" x14ac:dyDescent="0.25">
      <c r="A2480" s="176"/>
      <c r="B2480" s="260" t="s">
        <v>102</v>
      </c>
      <c r="C2480" s="390">
        <v>2323549060</v>
      </c>
      <c r="D2480" s="346">
        <v>145831256</v>
      </c>
      <c r="E2480" s="362"/>
      <c r="F2480" s="363">
        <v>46114</v>
      </c>
      <c r="G2480" s="346" t="s">
        <v>1159</v>
      </c>
      <c r="H2480" s="346" t="s">
        <v>2963</v>
      </c>
      <c r="I2480" s="346" t="s">
        <v>105</v>
      </c>
      <c r="J2480" s="346" t="s">
        <v>1161</v>
      </c>
      <c r="K2480" s="346" t="s">
        <v>242</v>
      </c>
      <c r="L2480" s="618">
        <v>46130</v>
      </c>
      <c r="M2480" s="346">
        <v>40</v>
      </c>
      <c r="N2480" s="105" t="s">
        <v>8549</v>
      </c>
      <c r="O2480" s="105" t="s">
        <v>8550</v>
      </c>
      <c r="P2480" s="176">
        <v>2830051067</v>
      </c>
      <c r="Q2480" s="363">
        <v>46112</v>
      </c>
      <c r="R2480" s="362">
        <v>1209398587</v>
      </c>
      <c r="S2480" s="362">
        <v>224391287</v>
      </c>
      <c r="T2480" s="363">
        <v>46112</v>
      </c>
      <c r="U2480" s="437">
        <v>15577.462</v>
      </c>
      <c r="V2480" s="437">
        <v>15017.269</v>
      </c>
      <c r="W2480" s="362">
        <v>18</v>
      </c>
      <c r="X2480" s="362">
        <v>0</v>
      </c>
      <c r="Y2480" s="365">
        <v>2323381160</v>
      </c>
      <c r="Z2480" s="362" t="s">
        <v>5982</v>
      </c>
      <c r="AA2480" s="176" t="s">
        <v>8381</v>
      </c>
      <c r="AB2480" s="346" t="s">
        <v>3190</v>
      </c>
      <c r="AC2480" s="301">
        <v>2323549060</v>
      </c>
      <c r="AD2480" s="105" t="s">
        <v>113</v>
      </c>
      <c r="AE2480" s="74">
        <v>46121</v>
      </c>
      <c r="AF2480" s="550">
        <v>46120.625</v>
      </c>
      <c r="AG2480" s="550">
        <v>46119.416666666664</v>
      </c>
      <c r="AH2480" s="550">
        <v>46119.416666666664</v>
      </c>
      <c r="AI2480" s="104">
        <v>46120</v>
      </c>
      <c r="AJ2480" s="104">
        <v>46121</v>
      </c>
      <c r="AK2480" s="74">
        <v>46121</v>
      </c>
      <c r="AL2480" s="104">
        <v>46122</v>
      </c>
      <c r="AM2480" s="104">
        <v>46123</v>
      </c>
      <c r="AN2480" s="541">
        <v>46123</v>
      </c>
      <c r="AO2480" s="81">
        <f>IF(AH2480&lt;AG2480,IF(AH2480=0,"",AH2480-1),IF(AG2480=0,"",AG2480-1))</f>
        <v>46118.416666666664</v>
      </c>
      <c r="AP2480" s="81">
        <f>IF(AH2480&lt;AG2480,IF(AH2480=0,"",AH2480),IF(AG2480=0,"",AG2480))</f>
        <v>46119.416666666664</v>
      </c>
      <c r="AQ2480" s="81">
        <f>IF(AH2480&lt;AG2480,IF(AH2480=0,"",AH2480),IF(AG2480=0,"",AG2480))</f>
        <v>46119.416666666664</v>
      </c>
      <c r="AR2480" s="81">
        <f>IF(AI2480=0,"",IF(AI2480&lt;AJ2480,AJ2480+1,AI2480+1))</f>
        <v>46122</v>
      </c>
      <c r="AS2480" s="81">
        <f>IF(AI2480=0,"",IF(AE2480=0,IF(AJ2480=0,AI2480+2,AJ2480+2),AE2480+2))</f>
        <v>46123</v>
      </c>
      <c r="AT2480" s="81">
        <f>IF(AI2480=0,"",IF(AI2480&lt;AJ2480,AJ2480+1,AI2480+1))</f>
        <v>46122</v>
      </c>
      <c r="AU2480" s="82" t="s">
        <v>6196</v>
      </c>
      <c r="AV2480" s="347">
        <v>46112</v>
      </c>
      <c r="AW2480" s="75" t="str">
        <f>_xlfn.XLOOKUP(D2480,'[1]OPS Loading report'!$E:$E,'[1]OPS Loading report'!$G:$G)</f>
        <v>BEAU6244300</v>
      </c>
      <c r="AX2480" s="75" t="str">
        <f>_xlfn.XLOOKUP(D2480,'[1]OPS Loading report'!$E:$E,'[1]OPS Loading report'!$H:$H)</f>
        <v>OOLKVC2175</v>
      </c>
      <c r="AY2480" s="176"/>
      <c r="AZ2480" s="369"/>
      <c r="BA2480" s="176"/>
      <c r="BB2480" s="176"/>
      <c r="BC2480" s="176"/>
      <c r="BD2480" s="176"/>
      <c r="BE2480" s="176"/>
      <c r="BF2480" s="176"/>
      <c r="BG2480" s="176"/>
      <c r="BH2480" s="176"/>
      <c r="BI2480" s="176"/>
      <c r="BJ2480" s="176"/>
      <c r="BK2480" s="176"/>
      <c r="BL2480" s="176"/>
      <c r="BM2480" s="176"/>
      <c r="BN2480" s="176"/>
      <c r="BO2480" s="176"/>
      <c r="BP2480" s="176"/>
      <c r="BQ2480" s="176"/>
      <c r="BR2480" s="176"/>
      <c r="BS2480" s="176"/>
      <c r="BT2480" s="75">
        <f>IF(COUNTIF($C$3:C2480, C2480)=1, 1, 0)</f>
        <v>0</v>
      </c>
      <c r="BU2480" s="337" t="s">
        <v>8390</v>
      </c>
      <c r="BV2480" s="340">
        <v>46122</v>
      </c>
      <c r="BW2480" s="85"/>
      <c r="BX2480" s="85"/>
      <c r="BY2480" s="85"/>
      <c r="BZ2480" s="87">
        <f t="shared" si="771"/>
        <v>14</v>
      </c>
      <c r="CA2480" s="85"/>
      <c r="CB2480" s="88">
        <f t="shared" si="772"/>
        <v>15</v>
      </c>
      <c r="CC2480" s="89"/>
      <c r="CE2480" s="87">
        <f t="shared" si="775"/>
        <v>4</v>
      </c>
      <c r="CF2480" s="544">
        <v>6272490</v>
      </c>
      <c r="CG2480" s="544"/>
      <c r="CH2480" s="544">
        <v>6272490</v>
      </c>
      <c r="CI2480" s="544">
        <v>26355</v>
      </c>
      <c r="CJ2480" s="87">
        <f t="shared" si="752"/>
        <v>3</v>
      </c>
      <c r="CK2480" s="87">
        <f t="shared" si="773"/>
        <v>14</v>
      </c>
      <c r="CL2480" s="22" t="s">
        <v>6198</v>
      </c>
      <c r="CM2480" s="22" t="str">
        <f t="shared" si="774"/>
        <v>1C26TAR^61498</v>
      </c>
      <c r="CN2480" s="85"/>
      <c r="CO2480" s="85"/>
      <c r="CP2480" s="85"/>
      <c r="CQ2480" s="85"/>
      <c r="CR2480" s="85"/>
      <c r="CS2480" s="85"/>
      <c r="CT2480" s="85"/>
      <c r="CU2480" s="85"/>
      <c r="CV2480" s="85"/>
      <c r="CW2480" s="85"/>
      <c r="CX2480" s="85"/>
      <c r="CY2480" s="85"/>
      <c r="CZ2480" s="85"/>
      <c r="DA2480" s="85"/>
      <c r="DB2480" s="85"/>
      <c r="DC2480" s="85"/>
      <c r="DD2480" s="85"/>
      <c r="DE2480" s="85"/>
      <c r="DF2480" s="85"/>
      <c r="DG2480" s="85"/>
    </row>
    <row r="2481" spans="1:111" ht="15" customHeight="1" x14ac:dyDescent="0.25">
      <c r="A2481" s="75"/>
      <c r="B2481" s="273" t="s">
        <v>102</v>
      </c>
      <c r="C2481" s="270" t="s">
        <v>8551</v>
      </c>
      <c r="D2481" s="265">
        <v>145731518</v>
      </c>
      <c r="E2481" s="241">
        <v>5320008010</v>
      </c>
      <c r="F2481" s="231">
        <v>46120</v>
      </c>
      <c r="G2481" s="265" t="s">
        <v>2992</v>
      </c>
      <c r="H2481" s="265" t="s">
        <v>2963</v>
      </c>
      <c r="I2481" s="265" t="s">
        <v>105</v>
      </c>
      <c r="J2481" s="265" t="s">
        <v>1161</v>
      </c>
      <c r="K2481" s="265" t="s">
        <v>242</v>
      </c>
      <c r="L2481" s="231">
        <v>46136</v>
      </c>
      <c r="M2481" s="265">
        <v>40</v>
      </c>
      <c r="N2481" s="85" t="s">
        <v>8552</v>
      </c>
      <c r="O2481" s="85" t="s">
        <v>8553</v>
      </c>
      <c r="P2481" s="85">
        <v>2830051542</v>
      </c>
      <c r="Q2481" s="231">
        <v>46121</v>
      </c>
      <c r="R2481" s="241">
        <v>1209401233</v>
      </c>
      <c r="S2481" s="241">
        <v>224429427</v>
      </c>
      <c r="T2481" s="231">
        <v>46121</v>
      </c>
      <c r="U2481" s="261">
        <v>10963.897000000001</v>
      </c>
      <c r="V2481" s="261">
        <v>10560.096</v>
      </c>
      <c r="W2481" s="241">
        <v>13</v>
      </c>
      <c r="X2481" s="241">
        <v>8</v>
      </c>
      <c r="Y2481" s="270">
        <v>7267759707</v>
      </c>
      <c r="Z2481" s="241" t="s">
        <v>354</v>
      </c>
      <c r="AA2481" s="85" t="s">
        <v>4435</v>
      </c>
      <c r="AB2481" s="85" t="s">
        <v>8554</v>
      </c>
      <c r="AC2481" s="270" t="s">
        <v>8551</v>
      </c>
      <c r="AD2481" s="75" t="s">
        <v>113</v>
      </c>
      <c r="AE2481" s="74">
        <v>46126</v>
      </c>
      <c r="AF2481" s="375">
        <v>46124</v>
      </c>
      <c r="AG2481" s="375">
        <v>46122.375</v>
      </c>
      <c r="AH2481" s="375">
        <v>46122.375</v>
      </c>
      <c r="AI2481" s="74">
        <v>46124</v>
      </c>
      <c r="AJ2481" s="74">
        <v>46125</v>
      </c>
      <c r="AK2481" s="74">
        <v>46125</v>
      </c>
      <c r="AL2481" s="74">
        <v>46126</v>
      </c>
      <c r="AM2481" s="231">
        <v>46127</v>
      </c>
      <c r="AN2481" s="231">
        <v>46127</v>
      </c>
      <c r="AO2481" s="81" t="s">
        <v>121</v>
      </c>
      <c r="AP2481" s="81" t="s">
        <v>121</v>
      </c>
      <c r="AQ2481" s="81" t="s">
        <v>121</v>
      </c>
      <c r="AR2481" s="81" t="s">
        <v>121</v>
      </c>
      <c r="AS2481" s="81" t="s">
        <v>121</v>
      </c>
      <c r="AT2481" s="81" t="s">
        <v>121</v>
      </c>
      <c r="AU2481" s="82" t="s">
        <v>6241</v>
      </c>
      <c r="AV2481" s="297">
        <v>46121</v>
      </c>
      <c r="AW2481" s="85" t="e">
        <v>#N/A</v>
      </c>
      <c r="AX2481" s="85" t="e">
        <v>#N/A</v>
      </c>
      <c r="AY2481" s="85"/>
      <c r="AZ2481" s="271"/>
      <c r="BA2481" s="85"/>
      <c r="BB2481" s="85"/>
      <c r="BC2481" s="85"/>
      <c r="BD2481" s="85"/>
      <c r="BE2481" s="85"/>
      <c r="BF2481" s="85"/>
      <c r="BG2481" s="85"/>
      <c r="BH2481" s="85"/>
      <c r="BI2481" s="85"/>
      <c r="BJ2481" s="85"/>
      <c r="BK2481" s="85"/>
      <c r="BL2481" s="85"/>
      <c r="BM2481" s="85"/>
      <c r="BN2481" s="85"/>
      <c r="BO2481" s="85"/>
      <c r="BP2481" s="85"/>
      <c r="BQ2481" s="85"/>
      <c r="BR2481" s="85"/>
      <c r="BS2481" s="85"/>
      <c r="BT2481" s="75">
        <f>IF(COUNTIF($C$3:C2481, C2481)=1, 1, 0)</f>
        <v>1</v>
      </c>
      <c r="BU2481" s="87">
        <v>75467</v>
      </c>
      <c r="BV2481" s="340">
        <v>46126</v>
      </c>
      <c r="BW2481" s="85"/>
      <c r="BX2481" s="85"/>
      <c r="BY2481" s="85"/>
      <c r="BZ2481" s="87">
        <f t="shared" si="771"/>
        <v>15</v>
      </c>
      <c r="CA2481" s="85"/>
      <c r="CB2481" s="88">
        <f t="shared" si="772"/>
        <v>16</v>
      </c>
      <c r="CC2481" s="89"/>
      <c r="CE2481" s="87">
        <f t="shared" si="775"/>
        <v>4</v>
      </c>
      <c r="CF2481" s="397">
        <v>5272000</v>
      </c>
      <c r="CG2481" s="85"/>
      <c r="CH2481" s="397">
        <v>5272000</v>
      </c>
      <c r="CI2481" s="85">
        <v>26360</v>
      </c>
      <c r="CJ2481" s="87">
        <f t="shared" si="752"/>
        <v>4</v>
      </c>
      <c r="CK2481" s="87">
        <f t="shared" si="773"/>
        <v>15</v>
      </c>
      <c r="CL2481" s="85" t="s">
        <v>6276</v>
      </c>
      <c r="CM2481" s="22" t="str">
        <f t="shared" si="774"/>
        <v>1C26TAB^75467</v>
      </c>
      <c r="CN2481" s="85"/>
      <c r="CO2481" s="85"/>
      <c r="CP2481" s="85"/>
      <c r="CQ2481" s="85"/>
      <c r="CR2481" s="85"/>
      <c r="CS2481" s="85"/>
      <c r="CT2481" s="85"/>
      <c r="CU2481" s="85"/>
      <c r="CV2481" s="85"/>
      <c r="CW2481" s="85"/>
      <c r="CX2481" s="85"/>
      <c r="CY2481" s="85"/>
      <c r="CZ2481" s="85"/>
      <c r="DA2481" s="85"/>
      <c r="DB2481" s="85"/>
      <c r="DC2481" s="85"/>
      <c r="DD2481" s="85"/>
      <c r="DE2481" s="85"/>
      <c r="DF2481" s="85"/>
      <c r="DG2481" s="85"/>
    </row>
    <row r="2482" spans="1:111" ht="15" customHeight="1" x14ac:dyDescent="0.25">
      <c r="A2482" s="75"/>
      <c r="B2482" s="273" t="s">
        <v>102</v>
      </c>
      <c r="C2482" s="270" t="s">
        <v>8551</v>
      </c>
      <c r="D2482" s="265">
        <v>145673822</v>
      </c>
      <c r="E2482" s="241">
        <v>5320008010</v>
      </c>
      <c r="F2482" s="231">
        <v>46120</v>
      </c>
      <c r="G2482" s="265" t="s">
        <v>3719</v>
      </c>
      <c r="H2482" s="265" t="s">
        <v>2963</v>
      </c>
      <c r="I2482" s="265" t="s">
        <v>105</v>
      </c>
      <c r="J2482" s="265" t="s">
        <v>1161</v>
      </c>
      <c r="K2482" s="265" t="s">
        <v>242</v>
      </c>
      <c r="L2482" s="231">
        <v>46133</v>
      </c>
      <c r="M2482" s="265">
        <v>0</v>
      </c>
      <c r="N2482" s="85" t="s">
        <v>8552</v>
      </c>
      <c r="O2482" s="85" t="s">
        <v>8553</v>
      </c>
      <c r="P2482" s="85">
        <v>2830051541</v>
      </c>
      <c r="Q2482" s="231">
        <v>46121</v>
      </c>
      <c r="R2482" s="241">
        <v>1209401231</v>
      </c>
      <c r="S2482" s="241">
        <v>224429421</v>
      </c>
      <c r="T2482" s="231">
        <v>46121</v>
      </c>
      <c r="U2482" s="261">
        <v>6519.0519999999997</v>
      </c>
      <c r="V2482" s="261">
        <v>6335.1679999999997</v>
      </c>
      <c r="W2482" s="241">
        <v>8</v>
      </c>
      <c r="X2482" s="241">
        <v>6</v>
      </c>
      <c r="Y2482" s="270">
        <v>7267759707</v>
      </c>
      <c r="Z2482" s="241" t="s">
        <v>354</v>
      </c>
      <c r="AA2482" s="85" t="s">
        <v>4435</v>
      </c>
      <c r="AB2482" s="85" t="s">
        <v>8554</v>
      </c>
      <c r="AC2482" s="270" t="s">
        <v>8551</v>
      </c>
      <c r="AD2482" s="75" t="s">
        <v>113</v>
      </c>
      <c r="AE2482" s="74">
        <v>46126</v>
      </c>
      <c r="AF2482" s="375">
        <v>46124</v>
      </c>
      <c r="AG2482" s="375">
        <v>46122.375</v>
      </c>
      <c r="AH2482" s="375">
        <v>46122.375</v>
      </c>
      <c r="AI2482" s="74">
        <v>46124</v>
      </c>
      <c r="AJ2482" s="74">
        <v>46125</v>
      </c>
      <c r="AK2482" s="74">
        <v>46125</v>
      </c>
      <c r="AL2482" s="74">
        <v>46126</v>
      </c>
      <c r="AM2482" s="231">
        <v>46127</v>
      </c>
      <c r="AN2482" s="231">
        <v>46127</v>
      </c>
      <c r="AO2482" s="81" t="s">
        <v>121</v>
      </c>
      <c r="AP2482" s="81" t="s">
        <v>121</v>
      </c>
      <c r="AQ2482" s="81" t="s">
        <v>121</v>
      </c>
      <c r="AR2482" s="81" t="s">
        <v>121</v>
      </c>
      <c r="AS2482" s="81" t="s">
        <v>121</v>
      </c>
      <c r="AT2482" s="81" t="s">
        <v>121</v>
      </c>
      <c r="AU2482" s="82" t="s">
        <v>6241</v>
      </c>
      <c r="AV2482" s="297">
        <v>46121</v>
      </c>
      <c r="AW2482" s="85" t="e">
        <v>#N/A</v>
      </c>
      <c r="AX2482" s="85" t="e">
        <v>#N/A</v>
      </c>
      <c r="AY2482" s="85"/>
      <c r="AZ2482" s="271"/>
      <c r="BA2482" s="85"/>
      <c r="BB2482" s="85"/>
      <c r="BC2482" s="85"/>
      <c r="BD2482" s="85"/>
      <c r="BE2482" s="85"/>
      <c r="BF2482" s="85"/>
      <c r="BG2482" s="85"/>
      <c r="BH2482" s="85"/>
      <c r="BI2482" s="85"/>
      <c r="BJ2482" s="85"/>
      <c r="BK2482" s="85"/>
      <c r="BL2482" s="85"/>
      <c r="BM2482" s="85"/>
      <c r="BN2482" s="85"/>
      <c r="BO2482" s="85"/>
      <c r="BP2482" s="85"/>
      <c r="BQ2482" s="85"/>
      <c r="BR2482" s="85"/>
      <c r="BS2482" s="85"/>
      <c r="BT2482" s="75">
        <f>IF(COUNTIF($C$3:C2482, C2482)=1, 1, 0)</f>
        <v>0</v>
      </c>
      <c r="BU2482" s="87">
        <v>75467</v>
      </c>
      <c r="BV2482" s="340">
        <v>46126</v>
      </c>
      <c r="BW2482" s="85"/>
      <c r="BX2482" s="85"/>
      <c r="BY2482" s="85"/>
      <c r="BZ2482" s="87">
        <f t="shared" si="771"/>
        <v>15</v>
      </c>
      <c r="CA2482" s="85"/>
      <c r="CB2482" s="88">
        <f t="shared" si="772"/>
        <v>16</v>
      </c>
      <c r="CC2482" s="89"/>
      <c r="CE2482" s="87">
        <f t="shared" si="775"/>
        <v>4</v>
      </c>
      <c r="CF2482" s="85"/>
      <c r="CG2482" s="85"/>
      <c r="CH2482" s="85"/>
      <c r="CI2482" s="85"/>
      <c r="CJ2482" s="87">
        <f t="shared" si="752"/>
        <v>4</v>
      </c>
      <c r="CK2482" s="87">
        <f t="shared" si="773"/>
        <v>15</v>
      </c>
      <c r="CL2482" s="85" t="s">
        <v>6276</v>
      </c>
      <c r="CM2482" s="22" t="str">
        <f t="shared" si="774"/>
        <v>1C26TAB^75467</v>
      </c>
      <c r="CN2482" s="85"/>
      <c r="CO2482" s="85"/>
      <c r="CP2482" s="85"/>
      <c r="CQ2482" s="85"/>
      <c r="CR2482" s="85"/>
      <c r="CS2482" s="85"/>
      <c r="CT2482" s="85"/>
      <c r="CU2482" s="85"/>
      <c r="CV2482" s="85"/>
      <c r="CW2482" s="85"/>
      <c r="CX2482" s="85"/>
      <c r="CY2482" s="85"/>
      <c r="CZ2482" s="85"/>
      <c r="DA2482" s="85"/>
      <c r="DB2482" s="85"/>
      <c r="DC2482" s="85"/>
      <c r="DD2482" s="85"/>
      <c r="DE2482" s="85"/>
      <c r="DF2482" s="85"/>
      <c r="DG2482" s="85"/>
    </row>
    <row r="2483" spans="1:111" ht="15" customHeight="1" x14ac:dyDescent="0.25">
      <c r="A2483" s="75"/>
      <c r="B2483" s="273" t="s">
        <v>102</v>
      </c>
      <c r="C2483" s="270" t="s">
        <v>8555</v>
      </c>
      <c r="D2483" s="265">
        <v>145795559</v>
      </c>
      <c r="E2483" s="241">
        <v>5320008128</v>
      </c>
      <c r="F2483" s="231">
        <v>46120</v>
      </c>
      <c r="G2483" s="265" t="s">
        <v>1178</v>
      </c>
      <c r="H2483" s="265" t="s">
        <v>2963</v>
      </c>
      <c r="I2483" s="265" t="s">
        <v>105</v>
      </c>
      <c r="J2483" s="265" t="s">
        <v>1161</v>
      </c>
      <c r="K2483" s="265" t="s">
        <v>242</v>
      </c>
      <c r="L2483" s="231">
        <v>46136</v>
      </c>
      <c r="M2483" s="265">
        <v>40</v>
      </c>
      <c r="N2483" s="85" t="s">
        <v>8556</v>
      </c>
      <c r="O2483" s="85" t="s">
        <v>8557</v>
      </c>
      <c r="P2483" s="85">
        <v>2830051512</v>
      </c>
      <c r="Q2483" s="231">
        <v>46120</v>
      </c>
      <c r="R2483" s="241">
        <v>1209400994</v>
      </c>
      <c r="S2483" s="241">
        <v>224428736</v>
      </c>
      <c r="T2483" s="231">
        <v>46120</v>
      </c>
      <c r="U2483" s="261">
        <v>12469.924999999999</v>
      </c>
      <c r="V2483" s="261">
        <v>12061.661</v>
      </c>
      <c r="W2483" s="241">
        <v>14</v>
      </c>
      <c r="X2483" s="241">
        <v>4</v>
      </c>
      <c r="Y2483" s="270">
        <v>7267759702</v>
      </c>
      <c r="Z2483" s="241" t="s">
        <v>354</v>
      </c>
      <c r="AA2483" s="85" t="s">
        <v>4435</v>
      </c>
      <c r="AB2483" s="85" t="s">
        <v>8554</v>
      </c>
      <c r="AC2483" s="270" t="s">
        <v>8555</v>
      </c>
      <c r="AD2483" s="75" t="s">
        <v>113</v>
      </c>
      <c r="AE2483" s="74">
        <v>46125</v>
      </c>
      <c r="AF2483" s="375">
        <v>46124</v>
      </c>
      <c r="AG2483" s="375">
        <v>46122.375</v>
      </c>
      <c r="AH2483" s="375">
        <v>46122.375</v>
      </c>
      <c r="AI2483" s="74">
        <v>46124</v>
      </c>
      <c r="AJ2483" s="74">
        <v>46125</v>
      </c>
      <c r="AK2483" s="74"/>
      <c r="AL2483" s="74">
        <v>46126</v>
      </c>
      <c r="AM2483" s="231">
        <v>46127</v>
      </c>
      <c r="AN2483" s="231">
        <v>46127</v>
      </c>
      <c r="AO2483" s="81" t="s">
        <v>121</v>
      </c>
      <c r="AP2483" s="81" t="s">
        <v>121</v>
      </c>
      <c r="AQ2483" s="81" t="s">
        <v>121</v>
      </c>
      <c r="AR2483" s="81" t="s">
        <v>121</v>
      </c>
      <c r="AS2483" s="81" t="s">
        <v>121</v>
      </c>
      <c r="AT2483" s="81" t="s">
        <v>121</v>
      </c>
      <c r="AU2483" s="82" t="s">
        <v>6241</v>
      </c>
      <c r="AV2483" s="297">
        <v>46120</v>
      </c>
      <c r="AW2483" s="85" t="e">
        <v>#N/A</v>
      </c>
      <c r="AX2483" s="85" t="e">
        <v>#N/A</v>
      </c>
      <c r="AY2483" s="85"/>
      <c r="AZ2483" s="271"/>
      <c r="BA2483" s="85"/>
      <c r="BB2483" s="85"/>
      <c r="BC2483" s="85"/>
      <c r="BD2483" s="85"/>
      <c r="BE2483" s="85"/>
      <c r="BF2483" s="85"/>
      <c r="BG2483" s="85"/>
      <c r="BH2483" s="85"/>
      <c r="BI2483" s="85"/>
      <c r="BJ2483" s="85"/>
      <c r="BK2483" s="85"/>
      <c r="BL2483" s="85"/>
      <c r="BM2483" s="85"/>
      <c r="BN2483" s="85"/>
      <c r="BO2483" s="85"/>
      <c r="BP2483" s="85"/>
      <c r="BQ2483" s="85"/>
      <c r="BR2483" s="85"/>
      <c r="BS2483" s="85"/>
      <c r="BT2483" s="75">
        <f>IF(COUNTIF($C$3:C2483, C2483)=1, 1, 0)</f>
        <v>1</v>
      </c>
      <c r="BU2483" s="337" t="s">
        <v>8558</v>
      </c>
      <c r="BV2483" s="340">
        <v>46127</v>
      </c>
      <c r="BW2483" s="85"/>
      <c r="BX2483" s="85"/>
      <c r="BY2483" s="85"/>
      <c r="BZ2483" s="87">
        <f t="shared" si="771"/>
        <v>15</v>
      </c>
      <c r="CA2483" s="85"/>
      <c r="CB2483" s="88">
        <f t="shared" si="772"/>
        <v>16</v>
      </c>
      <c r="CC2483" s="89"/>
      <c r="CE2483" s="87">
        <f t="shared" si="775"/>
        <v>4</v>
      </c>
      <c r="CF2483" s="397">
        <v>5272000</v>
      </c>
      <c r="CG2483" s="85"/>
      <c r="CH2483" s="397">
        <v>5272000</v>
      </c>
      <c r="CI2483" s="397">
        <v>26360</v>
      </c>
      <c r="CJ2483" s="87">
        <f t="shared" si="752"/>
        <v>4</v>
      </c>
      <c r="CK2483" s="87">
        <f t="shared" si="773"/>
        <v>15</v>
      </c>
      <c r="CL2483" s="85" t="s">
        <v>6276</v>
      </c>
      <c r="CM2483" s="22" t="str">
        <f t="shared" si="774"/>
        <v>1C26TAB^76345</v>
      </c>
      <c r="CN2483" s="85"/>
      <c r="CO2483" s="85"/>
      <c r="CP2483" s="85"/>
      <c r="CQ2483" s="85"/>
      <c r="CR2483" s="85"/>
      <c r="CS2483" s="85"/>
      <c r="CT2483" s="85"/>
      <c r="CU2483" s="85"/>
      <c r="CV2483" s="85"/>
      <c r="CW2483" s="85"/>
      <c r="CX2483" s="85"/>
      <c r="CY2483" s="85"/>
      <c r="CZ2483" s="85"/>
      <c r="DA2483" s="85"/>
      <c r="DB2483" s="85"/>
      <c r="DC2483" s="85"/>
      <c r="DD2483" s="85"/>
      <c r="DE2483" s="85"/>
      <c r="DF2483" s="85"/>
      <c r="DG2483" s="85"/>
    </row>
    <row r="2484" spans="1:111" ht="15" customHeight="1" x14ac:dyDescent="0.25">
      <c r="A2484" s="183"/>
      <c r="B2484" s="273" t="s">
        <v>102</v>
      </c>
      <c r="C2484" s="270" t="s">
        <v>8555</v>
      </c>
      <c r="D2484" s="265">
        <v>145795619</v>
      </c>
      <c r="E2484" s="241">
        <v>5320008128</v>
      </c>
      <c r="F2484" s="231">
        <v>46120</v>
      </c>
      <c r="G2484" s="265" t="s">
        <v>1178</v>
      </c>
      <c r="H2484" s="265" t="s">
        <v>2963</v>
      </c>
      <c r="I2484" s="265" t="s">
        <v>105</v>
      </c>
      <c r="J2484" s="265" t="s">
        <v>1161</v>
      </c>
      <c r="K2484" s="265" t="s">
        <v>242</v>
      </c>
      <c r="L2484" s="231">
        <v>46136</v>
      </c>
      <c r="M2484" s="265">
        <v>0</v>
      </c>
      <c r="N2484" s="85" t="s">
        <v>8556</v>
      </c>
      <c r="O2484" s="85" t="s">
        <v>8557</v>
      </c>
      <c r="P2484" s="85">
        <v>2830051513</v>
      </c>
      <c r="Q2484" s="231">
        <v>46120</v>
      </c>
      <c r="R2484" s="241">
        <v>1209400995</v>
      </c>
      <c r="S2484" s="241">
        <v>224427791</v>
      </c>
      <c r="T2484" s="231">
        <v>46120</v>
      </c>
      <c r="U2484" s="356">
        <v>5231.634</v>
      </c>
      <c r="V2484" s="356">
        <v>5059.7280000000001</v>
      </c>
      <c r="W2484" s="241">
        <v>7</v>
      </c>
      <c r="X2484" s="241">
        <v>2</v>
      </c>
      <c r="Y2484" s="270">
        <v>7267759702</v>
      </c>
      <c r="Z2484" s="241" t="s">
        <v>354</v>
      </c>
      <c r="AA2484" s="85" t="s">
        <v>4435</v>
      </c>
      <c r="AB2484" s="85" t="s">
        <v>8554</v>
      </c>
      <c r="AC2484" s="270" t="s">
        <v>8555</v>
      </c>
      <c r="AD2484" s="75" t="s">
        <v>113</v>
      </c>
      <c r="AE2484" s="74">
        <v>46125</v>
      </c>
      <c r="AF2484" s="130">
        <v>46124</v>
      </c>
      <c r="AG2484" s="375">
        <v>46122.375</v>
      </c>
      <c r="AH2484" s="375">
        <v>46122.375</v>
      </c>
      <c r="AI2484" s="134">
        <v>46124</v>
      </c>
      <c r="AJ2484" s="74">
        <v>46125</v>
      </c>
      <c r="AK2484" s="241"/>
      <c r="AL2484" s="231">
        <v>46126</v>
      </c>
      <c r="AM2484" s="231">
        <v>46127</v>
      </c>
      <c r="AN2484" s="231">
        <v>46127</v>
      </c>
      <c r="AO2484" s="81" t="s">
        <v>121</v>
      </c>
      <c r="AP2484" s="81" t="s">
        <v>121</v>
      </c>
      <c r="AQ2484" s="81" t="s">
        <v>121</v>
      </c>
      <c r="AR2484" s="81" t="s">
        <v>121</v>
      </c>
      <c r="AS2484" s="81" t="s">
        <v>121</v>
      </c>
      <c r="AT2484" s="81" t="s">
        <v>121</v>
      </c>
      <c r="AU2484" s="82" t="s">
        <v>6241</v>
      </c>
      <c r="AV2484" s="297">
        <v>46120</v>
      </c>
      <c r="AW2484" s="85" t="e">
        <v>#N/A</v>
      </c>
      <c r="AX2484" s="85" t="e">
        <v>#N/A</v>
      </c>
      <c r="AY2484" s="85"/>
      <c r="AZ2484" s="271"/>
      <c r="BA2484" s="85"/>
      <c r="BB2484" s="85"/>
      <c r="BC2484" s="85"/>
      <c r="BD2484" s="85"/>
      <c r="BE2484" s="85"/>
      <c r="BF2484" s="85"/>
      <c r="BG2484" s="85"/>
      <c r="BH2484" s="85"/>
      <c r="BI2484" s="85"/>
      <c r="BJ2484" s="85"/>
      <c r="BK2484" s="85"/>
      <c r="BL2484" s="85"/>
      <c r="BM2484" s="85"/>
      <c r="BN2484" s="85"/>
      <c r="BO2484" s="85"/>
      <c r="BP2484" s="85"/>
      <c r="BQ2484" s="85"/>
      <c r="BR2484" s="85"/>
      <c r="BS2484" s="85"/>
      <c r="BT2484" s="75">
        <f>IF(COUNTIF($C$3:C2484, C2484)=1, 1, 0)</f>
        <v>0</v>
      </c>
      <c r="BU2484" s="337" t="s">
        <v>8558</v>
      </c>
      <c r="BV2484" s="340">
        <v>46127</v>
      </c>
      <c r="BW2484" s="85"/>
      <c r="BX2484" s="85"/>
      <c r="BY2484" s="85"/>
      <c r="BZ2484" s="87">
        <f t="shared" si="771"/>
        <v>15</v>
      </c>
      <c r="CA2484" s="85"/>
      <c r="CB2484" s="88">
        <f t="shared" si="772"/>
        <v>16</v>
      </c>
      <c r="CC2484" s="89"/>
      <c r="CE2484" s="87">
        <f t="shared" si="775"/>
        <v>4</v>
      </c>
      <c r="CF2484" s="85"/>
      <c r="CG2484" s="85"/>
      <c r="CH2484" s="85"/>
      <c r="CI2484" s="85"/>
      <c r="CJ2484" s="87">
        <f t="shared" si="752"/>
        <v>4</v>
      </c>
      <c r="CK2484" s="87">
        <f t="shared" si="773"/>
        <v>15</v>
      </c>
      <c r="CL2484" s="85" t="s">
        <v>6276</v>
      </c>
      <c r="CM2484" s="22" t="str">
        <f t="shared" si="774"/>
        <v>1C26TAB^76345</v>
      </c>
      <c r="CN2484" s="85"/>
      <c r="CO2484" s="85"/>
      <c r="CP2484" s="85"/>
      <c r="CQ2484" s="85"/>
      <c r="CR2484" s="85"/>
      <c r="CS2484" s="85"/>
      <c r="CT2484" s="85"/>
      <c r="CU2484" s="85"/>
      <c r="CV2484" s="85"/>
      <c r="CW2484" s="85"/>
      <c r="CX2484" s="85"/>
      <c r="CY2484" s="85"/>
      <c r="CZ2484" s="85"/>
      <c r="DA2484" s="85"/>
      <c r="DB2484" s="85"/>
      <c r="DC2484" s="85"/>
      <c r="DD2484" s="85"/>
      <c r="DE2484" s="85"/>
      <c r="DF2484" s="85"/>
      <c r="DG2484" s="85"/>
    </row>
    <row r="2485" spans="1:111" ht="15" customHeight="1" x14ac:dyDescent="0.25">
      <c r="A2485" s="183"/>
      <c r="B2485" s="70" t="s">
        <v>102</v>
      </c>
      <c r="C2485" s="301" t="s">
        <v>8559</v>
      </c>
      <c r="D2485" s="265">
        <v>145832112</v>
      </c>
      <c r="E2485" s="241">
        <v>5320008215</v>
      </c>
      <c r="F2485" s="231">
        <v>46122</v>
      </c>
      <c r="G2485" s="265" t="s">
        <v>2992</v>
      </c>
      <c r="H2485" s="265" t="s">
        <v>2963</v>
      </c>
      <c r="I2485" s="265" t="s">
        <v>105</v>
      </c>
      <c r="J2485" s="265" t="s">
        <v>1161</v>
      </c>
      <c r="K2485" s="265" t="s">
        <v>242</v>
      </c>
      <c r="L2485" s="231">
        <v>46142</v>
      </c>
      <c r="M2485" s="265">
        <v>40</v>
      </c>
      <c r="N2485" s="85" t="s">
        <v>8560</v>
      </c>
      <c r="O2485" s="85" t="s">
        <v>8561</v>
      </c>
      <c r="P2485" s="85">
        <v>2830051674</v>
      </c>
      <c r="Q2485" s="231">
        <v>46122</v>
      </c>
      <c r="R2485" s="241">
        <v>1209401774</v>
      </c>
      <c r="S2485" s="241">
        <v>224436811</v>
      </c>
      <c r="T2485" s="231">
        <v>46122</v>
      </c>
      <c r="U2485" s="356">
        <v>8204.0810000000001</v>
      </c>
      <c r="V2485" s="356">
        <v>7896.3530000000001</v>
      </c>
      <c r="W2485" s="241">
        <v>9</v>
      </c>
      <c r="X2485" s="241">
        <v>7</v>
      </c>
      <c r="Y2485" s="270" t="s">
        <v>8562</v>
      </c>
      <c r="Z2485" s="241" t="s">
        <v>258</v>
      </c>
      <c r="AA2485" s="85" t="s">
        <v>2039</v>
      </c>
      <c r="AB2485" s="241" t="s">
        <v>8563</v>
      </c>
      <c r="AC2485" s="301" t="s">
        <v>8559</v>
      </c>
      <c r="AD2485" s="75" t="s">
        <v>113</v>
      </c>
      <c r="AE2485" s="134">
        <v>46125</v>
      </c>
      <c r="AF2485" s="130">
        <v>46125.583333333336</v>
      </c>
      <c r="AG2485" s="130">
        <v>46124.083333333336</v>
      </c>
      <c r="AH2485" s="130">
        <v>46124.083333333336</v>
      </c>
      <c r="AI2485" s="134">
        <v>46125</v>
      </c>
      <c r="AJ2485" s="221"/>
      <c r="AK2485" s="134">
        <v>46125</v>
      </c>
      <c r="AL2485" s="231">
        <v>46127</v>
      </c>
      <c r="AM2485" s="241"/>
      <c r="AN2485" s="231">
        <v>46127</v>
      </c>
      <c r="AO2485" s="81" t="s">
        <v>121</v>
      </c>
      <c r="AP2485" s="81" t="s">
        <v>121</v>
      </c>
      <c r="AQ2485" s="81" t="s">
        <v>121</v>
      </c>
      <c r="AR2485" s="81" t="s">
        <v>121</v>
      </c>
      <c r="AS2485" s="81" t="s">
        <v>121</v>
      </c>
      <c r="AT2485" s="81" t="s">
        <v>121</v>
      </c>
      <c r="AU2485" s="82" t="s">
        <v>6241</v>
      </c>
      <c r="AV2485" s="297">
        <v>46122</v>
      </c>
      <c r="AW2485" s="85" t="e">
        <v>#N/A</v>
      </c>
      <c r="AX2485" s="85" t="e">
        <v>#N/A</v>
      </c>
      <c r="AY2485" s="85"/>
      <c r="AZ2485" s="271"/>
      <c r="BA2485" s="85"/>
      <c r="BB2485" s="85"/>
      <c r="BC2485" s="85"/>
      <c r="BD2485" s="85"/>
      <c r="BE2485" s="85"/>
      <c r="BF2485" s="85"/>
      <c r="BG2485" s="85"/>
      <c r="BH2485" s="85"/>
      <c r="BI2485" s="85"/>
      <c r="BJ2485" s="85"/>
      <c r="BK2485" s="85"/>
      <c r="BL2485" s="85"/>
      <c r="BM2485" s="85"/>
      <c r="BN2485" s="85"/>
      <c r="BO2485" s="85"/>
      <c r="BP2485" s="85"/>
      <c r="BQ2485" s="85"/>
      <c r="BR2485" s="85"/>
      <c r="BS2485" s="85"/>
      <c r="BT2485" s="75">
        <f>IF(COUNTIF($C$3:C2485, C2485)=1, 1, 0)</f>
        <v>1</v>
      </c>
      <c r="BU2485" s="337" t="s">
        <v>8564</v>
      </c>
      <c r="BV2485" s="340">
        <v>46125</v>
      </c>
      <c r="BW2485" s="85"/>
      <c r="BX2485" s="85"/>
      <c r="BY2485" s="85"/>
      <c r="BZ2485" s="87">
        <f t="shared" si="771"/>
        <v>15</v>
      </c>
      <c r="CA2485" s="85"/>
      <c r="CB2485" s="88">
        <f t="shared" si="772"/>
        <v>16</v>
      </c>
      <c r="CC2485" s="89"/>
      <c r="CE2485" s="87">
        <f t="shared" si="775"/>
        <v>4</v>
      </c>
      <c r="CF2485" s="397">
        <v>6298800</v>
      </c>
      <c r="CG2485" s="397">
        <v>3936750</v>
      </c>
      <c r="CH2485" s="397">
        <f>SUM(CF2485:CG2485)</f>
        <v>10235550</v>
      </c>
      <c r="CI2485" s="397">
        <v>26245</v>
      </c>
      <c r="CJ2485" s="87">
        <f t="shared" si="752"/>
        <v>4</v>
      </c>
      <c r="CK2485" s="87">
        <f t="shared" si="773"/>
        <v>15</v>
      </c>
      <c r="CL2485" s="85" t="s">
        <v>6276</v>
      </c>
      <c r="CM2485" s="22" t="str">
        <f t="shared" si="774"/>
        <v>1C26TAA^27319</v>
      </c>
      <c r="CN2485" s="85"/>
      <c r="CO2485" s="85"/>
      <c r="CP2485" s="85"/>
      <c r="CQ2485" s="85"/>
      <c r="CR2485" s="85"/>
      <c r="CS2485" s="85"/>
      <c r="CT2485" s="85"/>
      <c r="CU2485" s="85"/>
      <c r="CV2485" s="85"/>
      <c r="CW2485" s="85"/>
      <c r="CX2485" s="85"/>
      <c r="CY2485" s="85"/>
      <c r="CZ2485" s="85"/>
      <c r="DA2485" s="85"/>
      <c r="DB2485" s="85"/>
      <c r="DC2485" s="85"/>
      <c r="DD2485" s="85"/>
      <c r="DE2485" s="85"/>
      <c r="DF2485" s="85"/>
      <c r="DG2485" s="85"/>
    </row>
    <row r="2486" spans="1:111" ht="15" customHeight="1" x14ac:dyDescent="0.25">
      <c r="A2486" s="183"/>
      <c r="B2486" s="70" t="s">
        <v>102</v>
      </c>
      <c r="C2486" s="301" t="s">
        <v>8559</v>
      </c>
      <c r="D2486" s="265">
        <v>145800411</v>
      </c>
      <c r="E2486" s="241">
        <v>5320008215</v>
      </c>
      <c r="F2486" s="231">
        <v>46122</v>
      </c>
      <c r="G2486" s="265" t="s">
        <v>1280</v>
      </c>
      <c r="H2486" s="265" t="s">
        <v>2963</v>
      </c>
      <c r="I2486" s="265" t="s">
        <v>105</v>
      </c>
      <c r="J2486" s="265" t="s">
        <v>1161</v>
      </c>
      <c r="K2486" s="265" t="s">
        <v>242</v>
      </c>
      <c r="L2486" s="231">
        <v>46139</v>
      </c>
      <c r="M2486" s="265">
        <v>0</v>
      </c>
      <c r="N2486" s="85" t="s">
        <v>8560</v>
      </c>
      <c r="O2486" s="85" t="s">
        <v>8561</v>
      </c>
      <c r="P2486" s="85">
        <v>2830051673</v>
      </c>
      <c r="Q2486" s="231">
        <v>46122</v>
      </c>
      <c r="R2486" s="241">
        <v>1209401773</v>
      </c>
      <c r="S2486" s="241">
        <v>224436817</v>
      </c>
      <c r="T2486" s="231">
        <v>46122</v>
      </c>
      <c r="U2486" s="356">
        <v>3902.7379999999998</v>
      </c>
      <c r="V2486" s="356">
        <v>3762.0189999999998</v>
      </c>
      <c r="W2486" s="241">
        <v>5</v>
      </c>
      <c r="X2486" s="241">
        <v>2</v>
      </c>
      <c r="Y2486" s="270" t="s">
        <v>8562</v>
      </c>
      <c r="Z2486" s="241" t="s">
        <v>258</v>
      </c>
      <c r="AA2486" s="85" t="s">
        <v>2039</v>
      </c>
      <c r="AB2486" s="241" t="s">
        <v>8563</v>
      </c>
      <c r="AC2486" s="301" t="s">
        <v>8559</v>
      </c>
      <c r="AD2486" s="75" t="s">
        <v>113</v>
      </c>
      <c r="AE2486" s="134">
        <v>46125</v>
      </c>
      <c r="AF2486" s="130">
        <v>46125.583333333336</v>
      </c>
      <c r="AG2486" s="130">
        <v>46124.083333333336</v>
      </c>
      <c r="AH2486" s="130">
        <v>46124.083333333336</v>
      </c>
      <c r="AI2486" s="134">
        <v>46125</v>
      </c>
      <c r="AJ2486" s="221"/>
      <c r="AK2486" s="134">
        <v>46125</v>
      </c>
      <c r="AL2486" s="231">
        <v>46127</v>
      </c>
      <c r="AM2486" s="241"/>
      <c r="AN2486" s="231">
        <v>46127</v>
      </c>
      <c r="AO2486" s="81" t="s">
        <v>121</v>
      </c>
      <c r="AP2486" s="81" t="s">
        <v>121</v>
      </c>
      <c r="AQ2486" s="81" t="s">
        <v>121</v>
      </c>
      <c r="AR2486" s="81" t="s">
        <v>121</v>
      </c>
      <c r="AS2486" s="81" t="s">
        <v>121</v>
      </c>
      <c r="AT2486" s="81" t="s">
        <v>121</v>
      </c>
      <c r="AU2486" s="82" t="s">
        <v>6241</v>
      </c>
      <c r="AV2486" s="297">
        <v>46122</v>
      </c>
      <c r="AW2486" s="85"/>
      <c r="AX2486" s="85"/>
      <c r="AY2486" s="85"/>
      <c r="AZ2486" s="271"/>
      <c r="BA2486" s="85"/>
      <c r="BB2486" s="85"/>
      <c r="BC2486" s="85"/>
      <c r="BD2486" s="85"/>
      <c r="BE2486" s="85"/>
      <c r="BF2486" s="85"/>
      <c r="BG2486" s="85"/>
      <c r="BH2486" s="85"/>
      <c r="BI2486" s="85"/>
      <c r="BJ2486" s="85"/>
      <c r="BK2486" s="85"/>
      <c r="BL2486" s="85"/>
      <c r="BM2486" s="85"/>
      <c r="BN2486" s="85"/>
      <c r="BO2486" s="85"/>
      <c r="BP2486" s="85"/>
      <c r="BQ2486" s="85"/>
      <c r="BR2486" s="85"/>
      <c r="BS2486" s="85"/>
      <c r="BT2486" s="75">
        <f>IF(COUNTIF($C$3:C2486, C2486)=1, 1, 0)</f>
        <v>0</v>
      </c>
      <c r="BU2486" s="337" t="s">
        <v>8564</v>
      </c>
      <c r="BV2486" s="340">
        <v>46125</v>
      </c>
      <c r="BW2486" s="85"/>
      <c r="BX2486" s="85"/>
      <c r="BY2486" s="85"/>
      <c r="BZ2486" s="87">
        <f t="shared" si="771"/>
        <v>15</v>
      </c>
      <c r="CA2486" s="85"/>
      <c r="CB2486" s="88">
        <f t="shared" si="772"/>
        <v>16</v>
      </c>
      <c r="CC2486" s="89"/>
      <c r="CE2486" s="87">
        <f t="shared" si="775"/>
        <v>4</v>
      </c>
      <c r="CF2486" s="85"/>
      <c r="CG2486" s="85"/>
      <c r="CH2486" s="85"/>
      <c r="CI2486" s="85"/>
      <c r="CJ2486" s="87">
        <f t="shared" si="752"/>
        <v>4</v>
      </c>
      <c r="CK2486" s="87">
        <f t="shared" si="773"/>
        <v>15</v>
      </c>
      <c r="CL2486" s="85" t="s">
        <v>6276</v>
      </c>
      <c r="CM2486" s="22" t="str">
        <f t="shared" si="774"/>
        <v>1C26TAA^27319</v>
      </c>
      <c r="CN2486" s="85"/>
      <c r="CO2486" s="85"/>
      <c r="CP2486" s="85"/>
      <c r="CQ2486" s="85"/>
      <c r="CR2486" s="85"/>
      <c r="CS2486" s="85"/>
      <c r="CT2486" s="85"/>
      <c r="CU2486" s="85"/>
      <c r="CV2486" s="85"/>
      <c r="CW2486" s="85"/>
      <c r="CX2486" s="85"/>
      <c r="CY2486" s="85"/>
      <c r="CZ2486" s="85"/>
      <c r="DA2486" s="85"/>
      <c r="DB2486" s="85"/>
      <c r="DC2486" s="85"/>
      <c r="DD2486" s="85"/>
      <c r="DE2486" s="85"/>
      <c r="DF2486" s="85"/>
      <c r="DG2486" s="85"/>
    </row>
    <row r="2487" spans="1:111" ht="15" customHeight="1" x14ac:dyDescent="0.25">
      <c r="A2487" s="183"/>
      <c r="B2487" s="70" t="s">
        <v>102</v>
      </c>
      <c r="C2487" s="301" t="s">
        <v>8559</v>
      </c>
      <c r="D2487" s="265">
        <v>145839368</v>
      </c>
      <c r="E2487" s="241">
        <v>5320008215</v>
      </c>
      <c r="F2487" s="231">
        <v>46122</v>
      </c>
      <c r="G2487" s="265" t="s">
        <v>1421</v>
      </c>
      <c r="H2487" s="265" t="s">
        <v>2963</v>
      </c>
      <c r="I2487" s="265" t="s">
        <v>105</v>
      </c>
      <c r="J2487" s="265" t="s">
        <v>1161</v>
      </c>
      <c r="K2487" s="265" t="s">
        <v>242</v>
      </c>
      <c r="L2487" s="231">
        <v>46139</v>
      </c>
      <c r="M2487" s="265">
        <v>0</v>
      </c>
      <c r="N2487" s="85" t="s">
        <v>8560</v>
      </c>
      <c r="O2487" s="85" t="s">
        <v>8561</v>
      </c>
      <c r="P2487" s="85">
        <v>2830051675</v>
      </c>
      <c r="Q2487" s="231">
        <v>46122</v>
      </c>
      <c r="R2487" s="241">
        <v>1209401775</v>
      </c>
      <c r="S2487" s="241">
        <v>224436810</v>
      </c>
      <c r="T2487" s="231">
        <v>46122</v>
      </c>
      <c r="U2487" s="356">
        <v>3215.127</v>
      </c>
      <c r="V2487" s="356">
        <v>3029.9430000000002</v>
      </c>
      <c r="W2487" s="241">
        <v>5</v>
      </c>
      <c r="X2487" s="241">
        <v>39</v>
      </c>
      <c r="Y2487" s="270" t="s">
        <v>8562</v>
      </c>
      <c r="Z2487" s="241" t="s">
        <v>258</v>
      </c>
      <c r="AA2487" s="85" t="s">
        <v>2039</v>
      </c>
      <c r="AB2487" s="241" t="s">
        <v>8563</v>
      </c>
      <c r="AC2487" s="301" t="s">
        <v>8559</v>
      </c>
      <c r="AD2487" s="75" t="s">
        <v>113</v>
      </c>
      <c r="AE2487" s="134">
        <v>46125</v>
      </c>
      <c r="AF2487" s="130">
        <v>46125.583333333336</v>
      </c>
      <c r="AG2487" s="130">
        <v>46124.083333333336</v>
      </c>
      <c r="AH2487" s="130">
        <v>46124.083333333336</v>
      </c>
      <c r="AI2487" s="134">
        <v>46125</v>
      </c>
      <c r="AJ2487" s="221"/>
      <c r="AK2487" s="134">
        <v>46125</v>
      </c>
      <c r="AL2487" s="231">
        <v>46127</v>
      </c>
      <c r="AM2487" s="241"/>
      <c r="AN2487" s="231">
        <v>46127</v>
      </c>
      <c r="AO2487" s="81" t="s">
        <v>121</v>
      </c>
      <c r="AP2487" s="81" t="s">
        <v>121</v>
      </c>
      <c r="AQ2487" s="81" t="s">
        <v>121</v>
      </c>
      <c r="AR2487" s="81" t="s">
        <v>121</v>
      </c>
      <c r="AS2487" s="81" t="s">
        <v>121</v>
      </c>
      <c r="AT2487" s="81" t="s">
        <v>121</v>
      </c>
      <c r="AU2487" s="82" t="s">
        <v>6241</v>
      </c>
      <c r="AV2487" s="297">
        <v>46122</v>
      </c>
      <c r="AW2487" s="85"/>
      <c r="AX2487" s="85"/>
      <c r="AY2487" s="85"/>
      <c r="AZ2487" s="271"/>
      <c r="BA2487" s="85"/>
      <c r="BB2487" s="85"/>
      <c r="BC2487" s="85"/>
      <c r="BD2487" s="85"/>
      <c r="BE2487" s="85"/>
      <c r="BF2487" s="85"/>
      <c r="BG2487" s="85"/>
      <c r="BH2487" s="85"/>
      <c r="BI2487" s="85"/>
      <c r="BJ2487" s="85"/>
      <c r="BK2487" s="85"/>
      <c r="BL2487" s="85"/>
      <c r="BM2487" s="85"/>
      <c r="BN2487" s="85"/>
      <c r="BO2487" s="85"/>
      <c r="BP2487" s="85"/>
      <c r="BQ2487" s="85"/>
      <c r="BR2487" s="85"/>
      <c r="BS2487" s="85"/>
      <c r="BT2487" s="75">
        <f>IF(COUNTIF($C$3:C2487, C2487)=1, 1, 0)</f>
        <v>0</v>
      </c>
      <c r="BU2487" s="337" t="s">
        <v>8564</v>
      </c>
      <c r="BV2487" s="340">
        <v>46125</v>
      </c>
      <c r="BW2487" s="85"/>
      <c r="BX2487" s="85"/>
      <c r="BY2487" s="85"/>
      <c r="BZ2487" s="87">
        <f t="shared" si="771"/>
        <v>15</v>
      </c>
      <c r="CA2487" s="85"/>
      <c r="CB2487" s="88">
        <f t="shared" si="772"/>
        <v>16</v>
      </c>
      <c r="CC2487" s="89"/>
      <c r="CE2487" s="87">
        <f t="shared" si="775"/>
        <v>4</v>
      </c>
      <c r="CF2487" s="85"/>
      <c r="CG2487" s="85"/>
      <c r="CH2487" s="85"/>
      <c r="CI2487" s="85"/>
      <c r="CJ2487" s="87">
        <f t="shared" si="752"/>
        <v>4</v>
      </c>
      <c r="CK2487" s="87">
        <f t="shared" si="773"/>
        <v>15</v>
      </c>
      <c r="CL2487" s="85" t="s">
        <v>6276</v>
      </c>
      <c r="CM2487" s="22" t="str">
        <f t="shared" si="774"/>
        <v>1C26TAA^27319</v>
      </c>
      <c r="CN2487" s="85"/>
      <c r="CO2487" s="85"/>
      <c r="CP2487" s="85"/>
      <c r="CQ2487" s="85"/>
      <c r="CR2487" s="85"/>
      <c r="CS2487" s="85"/>
      <c r="CT2487" s="85"/>
      <c r="CU2487" s="85"/>
      <c r="CV2487" s="85"/>
      <c r="CW2487" s="85"/>
      <c r="CX2487" s="85"/>
      <c r="CY2487" s="85"/>
      <c r="CZ2487" s="85"/>
      <c r="DA2487" s="85"/>
      <c r="DB2487" s="85"/>
      <c r="DC2487" s="85"/>
      <c r="DD2487" s="85"/>
      <c r="DE2487" s="85"/>
      <c r="DF2487" s="85"/>
      <c r="DG2487" s="85"/>
    </row>
    <row r="2488" spans="1:111" ht="15" customHeight="1" x14ac:dyDescent="0.25">
      <c r="A2488" s="183"/>
      <c r="B2488" s="273" t="s">
        <v>102</v>
      </c>
      <c r="C2488" s="270" t="s">
        <v>8555</v>
      </c>
      <c r="D2488" s="265">
        <v>145806592</v>
      </c>
      <c r="E2488" s="241">
        <v>5320008148</v>
      </c>
      <c r="F2488" s="231">
        <v>46121</v>
      </c>
      <c r="G2488" s="265" t="s">
        <v>1186</v>
      </c>
      <c r="H2488" s="265" t="s">
        <v>2963</v>
      </c>
      <c r="I2488" s="265" t="s">
        <v>105</v>
      </c>
      <c r="J2488" s="265" t="s">
        <v>1161</v>
      </c>
      <c r="K2488" s="265" t="s">
        <v>242</v>
      </c>
      <c r="L2488" s="231">
        <v>46134</v>
      </c>
      <c r="M2488" s="265">
        <v>40</v>
      </c>
      <c r="N2488" s="85" t="s">
        <v>8565</v>
      </c>
      <c r="O2488" s="85" t="s">
        <v>8566</v>
      </c>
      <c r="P2488" s="85">
        <v>2830051510</v>
      </c>
      <c r="Q2488" s="231">
        <v>46120</v>
      </c>
      <c r="R2488" s="241">
        <v>1209400989</v>
      </c>
      <c r="S2488" s="241">
        <v>224423624</v>
      </c>
      <c r="T2488" s="231">
        <v>46120</v>
      </c>
      <c r="U2488" s="356">
        <v>6938.2420000000002</v>
      </c>
      <c r="V2488" s="356">
        <v>6631.6239999999998</v>
      </c>
      <c r="W2488" s="241">
        <v>8</v>
      </c>
      <c r="X2488" s="241">
        <v>30</v>
      </c>
      <c r="Y2488" s="270">
        <v>7267759705</v>
      </c>
      <c r="Z2488" s="241" t="s">
        <v>354</v>
      </c>
      <c r="AA2488" s="85" t="s">
        <v>4435</v>
      </c>
      <c r="AB2488" s="85" t="s">
        <v>8554</v>
      </c>
      <c r="AC2488" s="270" t="s">
        <v>8555</v>
      </c>
      <c r="AD2488" s="75" t="s">
        <v>113</v>
      </c>
      <c r="AE2488" s="74">
        <v>46125</v>
      </c>
      <c r="AF2488" s="130">
        <v>46124</v>
      </c>
      <c r="AG2488" s="375">
        <v>46122.375</v>
      </c>
      <c r="AH2488" s="375">
        <v>46122.375</v>
      </c>
      <c r="AI2488" s="134">
        <v>46124</v>
      </c>
      <c r="AJ2488" s="74">
        <v>46125</v>
      </c>
      <c r="AK2488" s="241"/>
      <c r="AL2488" s="231">
        <v>46126</v>
      </c>
      <c r="AM2488" s="231">
        <v>46127</v>
      </c>
      <c r="AN2488" s="231">
        <v>46127</v>
      </c>
      <c r="AO2488" s="81" t="s">
        <v>121</v>
      </c>
      <c r="AP2488" s="81" t="s">
        <v>121</v>
      </c>
      <c r="AQ2488" s="81" t="s">
        <v>121</v>
      </c>
      <c r="AR2488" s="81" t="s">
        <v>121</v>
      </c>
      <c r="AS2488" s="81" t="s">
        <v>121</v>
      </c>
      <c r="AT2488" s="81" t="s">
        <v>121</v>
      </c>
      <c r="AU2488" s="82" t="s">
        <v>6241</v>
      </c>
      <c r="AV2488" s="297">
        <v>46120</v>
      </c>
      <c r="AW2488" s="85" t="e">
        <v>#N/A</v>
      </c>
      <c r="AX2488" s="85" t="e">
        <v>#N/A</v>
      </c>
      <c r="AY2488" s="85"/>
      <c r="AZ2488" s="271"/>
      <c r="BA2488" s="85"/>
      <c r="BB2488" s="85"/>
      <c r="BC2488" s="85"/>
      <c r="BD2488" s="85"/>
      <c r="BE2488" s="85"/>
      <c r="BF2488" s="85"/>
      <c r="BG2488" s="85"/>
      <c r="BH2488" s="85"/>
      <c r="BI2488" s="85"/>
      <c r="BJ2488" s="85"/>
      <c r="BK2488" s="85"/>
      <c r="BL2488" s="85"/>
      <c r="BM2488" s="85"/>
      <c r="BN2488" s="85"/>
      <c r="BO2488" s="85"/>
      <c r="BP2488" s="85"/>
      <c r="BQ2488" s="85"/>
      <c r="BR2488" s="85"/>
      <c r="BS2488" s="85"/>
      <c r="BT2488" s="75">
        <f>IF(COUNTIF($C$3:C2488, C2488)=1, 1, 0)</f>
        <v>0</v>
      </c>
      <c r="BU2488" s="337" t="s">
        <v>8558</v>
      </c>
      <c r="BV2488" s="340">
        <v>46127</v>
      </c>
      <c r="BW2488" s="85"/>
      <c r="BX2488" s="85"/>
      <c r="BY2488" s="85"/>
      <c r="BZ2488" s="87">
        <f t="shared" si="771"/>
        <v>15</v>
      </c>
      <c r="CA2488" s="85"/>
      <c r="CB2488" s="88">
        <f t="shared" si="772"/>
        <v>16</v>
      </c>
      <c r="CC2488" s="89"/>
      <c r="CE2488" s="87">
        <f t="shared" si="775"/>
        <v>4</v>
      </c>
      <c r="CF2488" s="397">
        <v>5272000</v>
      </c>
      <c r="CG2488" s="85"/>
      <c r="CH2488" s="397">
        <v>5272000</v>
      </c>
      <c r="CI2488" s="397">
        <v>26360</v>
      </c>
      <c r="CJ2488" s="87">
        <f t="shared" si="752"/>
        <v>4</v>
      </c>
      <c r="CK2488" s="87">
        <f t="shared" si="773"/>
        <v>15</v>
      </c>
      <c r="CL2488" s="85" t="s">
        <v>6276</v>
      </c>
      <c r="CM2488" s="22" t="str">
        <f t="shared" si="774"/>
        <v>1C26TAB^76345</v>
      </c>
      <c r="CN2488" s="85"/>
      <c r="CO2488" s="85"/>
      <c r="CP2488" s="85"/>
      <c r="CQ2488" s="85"/>
      <c r="CR2488" s="85"/>
      <c r="CS2488" s="85"/>
      <c r="CT2488" s="85"/>
      <c r="CU2488" s="85"/>
      <c r="CV2488" s="85"/>
      <c r="CW2488" s="85"/>
      <c r="CX2488" s="85"/>
      <c r="CY2488" s="85"/>
      <c r="CZ2488" s="85"/>
      <c r="DA2488" s="85"/>
      <c r="DB2488" s="85"/>
      <c r="DC2488" s="85"/>
      <c r="DD2488" s="85"/>
      <c r="DE2488" s="85"/>
      <c r="DF2488" s="85"/>
      <c r="DG2488" s="85"/>
    </row>
    <row r="2489" spans="1:111" ht="15" customHeight="1" x14ac:dyDescent="0.25">
      <c r="A2489" s="183"/>
      <c r="B2489" s="273" t="s">
        <v>102</v>
      </c>
      <c r="C2489" s="270" t="s">
        <v>8555</v>
      </c>
      <c r="D2489" s="265">
        <v>145806689</v>
      </c>
      <c r="E2489" s="241">
        <v>5320008148</v>
      </c>
      <c r="F2489" s="231">
        <v>46121</v>
      </c>
      <c r="G2489" s="265" t="s">
        <v>1186</v>
      </c>
      <c r="H2489" s="265" t="s">
        <v>2963</v>
      </c>
      <c r="I2489" s="265" t="s">
        <v>105</v>
      </c>
      <c r="J2489" s="265" t="s">
        <v>1161</v>
      </c>
      <c r="K2489" s="265" t="s">
        <v>242</v>
      </c>
      <c r="L2489" s="231">
        <v>46139</v>
      </c>
      <c r="M2489" s="265">
        <v>0</v>
      </c>
      <c r="N2489" s="85" t="s">
        <v>8565</v>
      </c>
      <c r="O2489" s="85" t="s">
        <v>8566</v>
      </c>
      <c r="P2489" s="85">
        <v>2830051511</v>
      </c>
      <c r="Q2489" s="231">
        <v>46120</v>
      </c>
      <c r="R2489" s="241">
        <v>1209400990</v>
      </c>
      <c r="S2489" s="241">
        <v>224423627</v>
      </c>
      <c r="T2489" s="231">
        <v>46120</v>
      </c>
      <c r="U2489" s="356">
        <v>9909.0720000000001</v>
      </c>
      <c r="V2489" s="356">
        <v>9559.4150000000009</v>
      </c>
      <c r="W2489" s="241">
        <v>10</v>
      </c>
      <c r="X2489" s="241">
        <v>0</v>
      </c>
      <c r="Y2489" s="270">
        <v>7267759705</v>
      </c>
      <c r="Z2489" s="241" t="s">
        <v>354</v>
      </c>
      <c r="AA2489" s="85" t="s">
        <v>4435</v>
      </c>
      <c r="AB2489" s="85" t="s">
        <v>8554</v>
      </c>
      <c r="AC2489" s="270" t="s">
        <v>8555</v>
      </c>
      <c r="AD2489" s="75" t="s">
        <v>113</v>
      </c>
      <c r="AE2489" s="74">
        <v>46125</v>
      </c>
      <c r="AF2489" s="130">
        <v>46124</v>
      </c>
      <c r="AG2489" s="375">
        <v>46122.375</v>
      </c>
      <c r="AH2489" s="375">
        <v>46122.375</v>
      </c>
      <c r="AI2489" s="134">
        <v>46124</v>
      </c>
      <c r="AJ2489" s="74">
        <v>46125</v>
      </c>
      <c r="AK2489" s="241"/>
      <c r="AL2489" s="231">
        <v>46126</v>
      </c>
      <c r="AM2489" s="231">
        <v>46127</v>
      </c>
      <c r="AN2489" s="231">
        <v>46127</v>
      </c>
      <c r="AO2489" s="81" t="s">
        <v>121</v>
      </c>
      <c r="AP2489" s="81" t="s">
        <v>121</v>
      </c>
      <c r="AQ2489" s="81" t="s">
        <v>121</v>
      </c>
      <c r="AR2489" s="81" t="s">
        <v>121</v>
      </c>
      <c r="AS2489" s="81" t="s">
        <v>121</v>
      </c>
      <c r="AT2489" s="81" t="s">
        <v>121</v>
      </c>
      <c r="AU2489" s="82" t="s">
        <v>6241</v>
      </c>
      <c r="AV2489" s="297">
        <v>46120</v>
      </c>
      <c r="AW2489" s="85" t="e">
        <v>#N/A</v>
      </c>
      <c r="AX2489" s="85" t="e">
        <v>#N/A</v>
      </c>
      <c r="AY2489" s="85"/>
      <c r="AZ2489" s="271"/>
      <c r="BA2489" s="85"/>
      <c r="BB2489" s="85"/>
      <c r="BC2489" s="85"/>
      <c r="BD2489" s="85"/>
      <c r="BE2489" s="85"/>
      <c r="BF2489" s="85"/>
      <c r="BG2489" s="85"/>
      <c r="BH2489" s="85"/>
      <c r="BI2489" s="85"/>
      <c r="BJ2489" s="85"/>
      <c r="BK2489" s="85"/>
      <c r="BL2489" s="85"/>
      <c r="BM2489" s="85"/>
      <c r="BN2489" s="85"/>
      <c r="BO2489" s="85"/>
      <c r="BP2489" s="85"/>
      <c r="BQ2489" s="85"/>
      <c r="BR2489" s="85"/>
      <c r="BS2489" s="85"/>
      <c r="BT2489" s="75">
        <f>IF(COUNTIF($C$3:C2489, C2489)=1, 1, 0)</f>
        <v>0</v>
      </c>
      <c r="BU2489" s="337" t="s">
        <v>8558</v>
      </c>
      <c r="BV2489" s="340">
        <v>46127</v>
      </c>
      <c r="BW2489" s="85"/>
      <c r="BX2489" s="85"/>
      <c r="BY2489" s="85"/>
      <c r="BZ2489" s="87">
        <f t="shared" si="771"/>
        <v>15</v>
      </c>
      <c r="CA2489" s="85"/>
      <c r="CB2489" s="88">
        <f t="shared" si="772"/>
        <v>16</v>
      </c>
      <c r="CC2489" s="89"/>
      <c r="CE2489" s="87">
        <f t="shared" si="775"/>
        <v>4</v>
      </c>
      <c r="CF2489" s="85"/>
      <c r="CG2489" s="85"/>
      <c r="CH2489" s="85"/>
      <c r="CI2489" s="85"/>
      <c r="CJ2489" s="87">
        <f t="shared" si="752"/>
        <v>4</v>
      </c>
      <c r="CK2489" s="87">
        <f t="shared" si="773"/>
        <v>15</v>
      </c>
      <c r="CL2489" s="85" t="s">
        <v>6276</v>
      </c>
      <c r="CM2489" s="22" t="str">
        <f t="shared" si="774"/>
        <v>1C26TAB^76345</v>
      </c>
      <c r="CN2489" s="85"/>
      <c r="CO2489" s="85"/>
      <c r="CP2489" s="85"/>
      <c r="CQ2489" s="85"/>
      <c r="CR2489" s="85"/>
      <c r="CS2489" s="85"/>
      <c r="CT2489" s="85"/>
      <c r="CU2489" s="85"/>
      <c r="CV2489" s="85"/>
      <c r="CW2489" s="85"/>
      <c r="CX2489" s="85"/>
      <c r="CY2489" s="85"/>
      <c r="CZ2489" s="85"/>
      <c r="DA2489" s="85"/>
      <c r="DB2489" s="85"/>
      <c r="DC2489" s="85"/>
      <c r="DD2489" s="85"/>
      <c r="DE2489" s="85"/>
      <c r="DF2489" s="85"/>
      <c r="DG2489" s="85"/>
    </row>
    <row r="2490" spans="1:111" ht="15" customHeight="1" x14ac:dyDescent="0.25">
      <c r="A2490" s="183"/>
      <c r="B2490" s="273" t="s">
        <v>102</v>
      </c>
      <c r="C2490" s="301" t="s">
        <v>8567</v>
      </c>
      <c r="D2490" s="265">
        <v>145796363</v>
      </c>
      <c r="E2490" s="241">
        <v>5320008162</v>
      </c>
      <c r="F2490" s="231">
        <v>46121</v>
      </c>
      <c r="G2490" s="265" t="s">
        <v>6167</v>
      </c>
      <c r="H2490" s="265" t="s">
        <v>2963</v>
      </c>
      <c r="I2490" s="265" t="s">
        <v>105</v>
      </c>
      <c r="J2490" s="265" t="s">
        <v>1161</v>
      </c>
      <c r="K2490" s="265" t="s">
        <v>242</v>
      </c>
      <c r="L2490" s="231">
        <v>46136</v>
      </c>
      <c r="M2490" s="265">
        <v>40</v>
      </c>
      <c r="N2490" s="85" t="s">
        <v>8568</v>
      </c>
      <c r="O2490" s="85" t="s">
        <v>8569</v>
      </c>
      <c r="P2490" s="85">
        <v>2830051571</v>
      </c>
      <c r="Q2490" s="231">
        <v>46121</v>
      </c>
      <c r="R2490" s="241">
        <v>1209401378</v>
      </c>
      <c r="S2490" s="241">
        <v>224433858</v>
      </c>
      <c r="T2490" s="231">
        <v>46121</v>
      </c>
      <c r="U2490" s="261">
        <v>13068.332</v>
      </c>
      <c r="V2490" s="261">
        <v>12582.619000000001</v>
      </c>
      <c r="W2490" s="241">
        <v>14</v>
      </c>
      <c r="X2490" s="241">
        <v>10</v>
      </c>
      <c r="Y2490" s="270">
        <v>7267759704</v>
      </c>
      <c r="Z2490" s="241" t="s">
        <v>354</v>
      </c>
      <c r="AA2490" s="85" t="s">
        <v>4435</v>
      </c>
      <c r="AB2490" s="85" t="s">
        <v>8570</v>
      </c>
      <c r="AC2490" s="301" t="s">
        <v>8567</v>
      </c>
      <c r="AD2490" s="75" t="s">
        <v>113</v>
      </c>
      <c r="AE2490" s="74">
        <v>46126</v>
      </c>
      <c r="AF2490" s="130">
        <v>46124</v>
      </c>
      <c r="AG2490" s="375">
        <v>46122.375</v>
      </c>
      <c r="AH2490" s="375">
        <v>46122.375</v>
      </c>
      <c r="AI2490" s="134">
        <v>46124</v>
      </c>
      <c r="AJ2490" s="74">
        <v>46125</v>
      </c>
      <c r="AK2490" s="74">
        <v>46125</v>
      </c>
      <c r="AL2490" s="231">
        <v>46126</v>
      </c>
      <c r="AM2490" s="231">
        <v>46127</v>
      </c>
      <c r="AN2490" s="231">
        <v>46127</v>
      </c>
      <c r="AO2490" s="534" t="s">
        <v>121</v>
      </c>
      <c r="AP2490" s="534" t="s">
        <v>121</v>
      </c>
      <c r="AQ2490" s="534" t="s">
        <v>121</v>
      </c>
      <c r="AR2490" s="534" t="s">
        <v>121</v>
      </c>
      <c r="AS2490" s="534" t="s">
        <v>121</v>
      </c>
      <c r="AT2490" s="534" t="s">
        <v>121</v>
      </c>
      <c r="AU2490" s="82" t="s">
        <v>6241</v>
      </c>
      <c r="AV2490" s="297">
        <v>46121</v>
      </c>
      <c r="AW2490" s="85" t="e">
        <v>#N/A</v>
      </c>
      <c r="AX2490" s="85" t="e">
        <v>#N/A</v>
      </c>
      <c r="AY2490" s="85"/>
      <c r="AZ2490" s="271"/>
      <c r="BA2490" s="85"/>
      <c r="BB2490" s="85"/>
      <c r="BC2490" s="85"/>
      <c r="BD2490" s="85"/>
      <c r="BE2490" s="85"/>
      <c r="BF2490" s="85"/>
      <c r="BG2490" s="85"/>
      <c r="BH2490" s="85"/>
      <c r="BI2490" s="85"/>
      <c r="BJ2490" s="85"/>
      <c r="BK2490" s="85"/>
      <c r="BL2490" s="85"/>
      <c r="BM2490" s="85"/>
      <c r="BN2490" s="85"/>
      <c r="BO2490" s="85"/>
      <c r="BP2490" s="85"/>
      <c r="BQ2490" s="85"/>
      <c r="BR2490" s="85"/>
      <c r="BS2490" s="85"/>
      <c r="BT2490" s="75">
        <f>IF(COUNTIF($C$3:C2490, C2490)=1, 1, 0)</f>
        <v>1</v>
      </c>
      <c r="BU2490">
        <v>75466</v>
      </c>
      <c r="BV2490" s="340">
        <v>46126</v>
      </c>
      <c r="BW2490" s="85"/>
      <c r="BX2490" s="85"/>
      <c r="BY2490" s="85"/>
      <c r="BZ2490" s="87">
        <f t="shared" si="771"/>
        <v>15</v>
      </c>
      <c r="CA2490" s="85"/>
      <c r="CB2490" s="88">
        <f t="shared" si="772"/>
        <v>16</v>
      </c>
      <c r="CC2490" s="89"/>
      <c r="CE2490" s="87">
        <f t="shared" si="775"/>
        <v>4</v>
      </c>
      <c r="CF2490" s="397">
        <v>5272000</v>
      </c>
      <c r="CG2490" s="85"/>
      <c r="CH2490" s="397">
        <v>5272000</v>
      </c>
      <c r="CI2490" s="85">
        <v>26360</v>
      </c>
      <c r="CJ2490" s="87">
        <f t="shared" si="752"/>
        <v>4</v>
      </c>
      <c r="CK2490" s="87">
        <f t="shared" si="773"/>
        <v>15</v>
      </c>
      <c r="CL2490" s="85" t="s">
        <v>6276</v>
      </c>
      <c r="CM2490" s="22" t="str">
        <f t="shared" si="774"/>
        <v>1C26TAB^75466</v>
      </c>
      <c r="CN2490" s="85"/>
      <c r="CO2490" s="85"/>
      <c r="CP2490" s="85"/>
      <c r="CQ2490" s="85"/>
      <c r="CR2490" s="85"/>
      <c r="CS2490" s="85"/>
      <c r="CT2490" s="85"/>
      <c r="CU2490" s="85"/>
      <c r="CV2490" s="85"/>
      <c r="CW2490" s="85"/>
      <c r="CX2490" s="85"/>
      <c r="CY2490" s="85"/>
      <c r="CZ2490" s="85"/>
      <c r="DA2490" s="85"/>
      <c r="DB2490" s="85"/>
      <c r="DC2490" s="85"/>
      <c r="DD2490" s="85"/>
      <c r="DE2490" s="85"/>
      <c r="DF2490" s="85"/>
      <c r="DG2490" s="85"/>
    </row>
    <row r="2491" spans="1:111" ht="15" customHeight="1" x14ac:dyDescent="0.25">
      <c r="A2491" s="183"/>
      <c r="B2491" s="273" t="s">
        <v>102</v>
      </c>
      <c r="C2491" s="301" t="s">
        <v>8567</v>
      </c>
      <c r="D2491" s="265">
        <v>145806690</v>
      </c>
      <c r="E2491" s="241">
        <v>5320008162</v>
      </c>
      <c r="F2491" s="231">
        <v>46121</v>
      </c>
      <c r="G2491" s="265" t="s">
        <v>1186</v>
      </c>
      <c r="H2491" s="265" t="s">
        <v>2963</v>
      </c>
      <c r="I2491" s="265" t="s">
        <v>105</v>
      </c>
      <c r="J2491" s="265" t="s">
        <v>1161</v>
      </c>
      <c r="K2491" s="265" t="s">
        <v>242</v>
      </c>
      <c r="L2491" s="231">
        <v>46139</v>
      </c>
      <c r="M2491" s="265">
        <v>0</v>
      </c>
      <c r="N2491" s="85" t="s">
        <v>8568</v>
      </c>
      <c r="O2491" s="85" t="s">
        <v>8569</v>
      </c>
      <c r="P2491" s="85">
        <v>2830051572</v>
      </c>
      <c r="Q2491" s="231">
        <v>46121</v>
      </c>
      <c r="R2491" s="241">
        <v>1209401379</v>
      </c>
      <c r="S2491" s="241">
        <v>224433856</v>
      </c>
      <c r="T2491" s="231">
        <v>46121</v>
      </c>
      <c r="U2491" s="261">
        <v>4712.8119999999999</v>
      </c>
      <c r="V2491" s="261">
        <v>4546.5140000000001</v>
      </c>
      <c r="W2491" s="241">
        <v>5</v>
      </c>
      <c r="X2491" s="241">
        <v>0</v>
      </c>
      <c r="Y2491" s="270">
        <v>7267759704</v>
      </c>
      <c r="Z2491" s="241" t="s">
        <v>354</v>
      </c>
      <c r="AA2491" s="85" t="s">
        <v>4435</v>
      </c>
      <c r="AB2491" s="85" t="s">
        <v>8570</v>
      </c>
      <c r="AC2491" s="301" t="s">
        <v>8567</v>
      </c>
      <c r="AD2491" s="75" t="s">
        <v>113</v>
      </c>
      <c r="AE2491" s="74">
        <v>46126</v>
      </c>
      <c r="AF2491" s="130">
        <v>46124</v>
      </c>
      <c r="AG2491" s="375">
        <v>46122.375</v>
      </c>
      <c r="AH2491" s="375">
        <v>46122.375</v>
      </c>
      <c r="AI2491" s="134">
        <v>46124</v>
      </c>
      <c r="AJ2491" s="74">
        <v>46125</v>
      </c>
      <c r="AK2491" s="74">
        <v>46125</v>
      </c>
      <c r="AL2491" s="231">
        <v>46126</v>
      </c>
      <c r="AM2491" s="231">
        <v>46127</v>
      </c>
      <c r="AN2491" s="231">
        <v>46127</v>
      </c>
      <c r="AO2491" s="534" t="s">
        <v>121</v>
      </c>
      <c r="AP2491" s="534" t="s">
        <v>121</v>
      </c>
      <c r="AQ2491" s="534" t="s">
        <v>121</v>
      </c>
      <c r="AR2491" s="534" t="s">
        <v>121</v>
      </c>
      <c r="AS2491" s="534" t="s">
        <v>121</v>
      </c>
      <c r="AT2491" s="534" t="s">
        <v>121</v>
      </c>
      <c r="AU2491" s="82" t="s">
        <v>6241</v>
      </c>
      <c r="AV2491" s="297">
        <v>46121</v>
      </c>
      <c r="AW2491" s="85" t="e">
        <v>#N/A</v>
      </c>
      <c r="AX2491" s="85" t="e">
        <v>#N/A</v>
      </c>
      <c r="AY2491" s="85"/>
      <c r="AZ2491" s="271"/>
      <c r="BA2491" s="85"/>
      <c r="BB2491" s="85"/>
      <c r="BC2491" s="85"/>
      <c r="BD2491" s="85"/>
      <c r="BE2491" s="85"/>
      <c r="BF2491" s="85"/>
      <c r="BG2491" s="85"/>
      <c r="BH2491" s="85"/>
      <c r="BI2491" s="85"/>
      <c r="BJ2491" s="85"/>
      <c r="BK2491" s="85"/>
      <c r="BL2491" s="85"/>
      <c r="BM2491" s="85"/>
      <c r="BN2491" s="85"/>
      <c r="BO2491" s="85"/>
      <c r="BP2491" s="85"/>
      <c r="BQ2491" s="85"/>
      <c r="BR2491" s="85"/>
      <c r="BS2491" s="85"/>
      <c r="BT2491" s="75">
        <f>IF(COUNTIF($C$3:C2491, C2491)=1, 1, 0)</f>
        <v>0</v>
      </c>
      <c r="BU2491">
        <v>75466</v>
      </c>
      <c r="BV2491" s="340">
        <v>46126</v>
      </c>
      <c r="BW2491" s="85"/>
      <c r="BX2491" s="85"/>
      <c r="BY2491" s="85"/>
      <c r="BZ2491" s="87">
        <f t="shared" si="771"/>
        <v>15</v>
      </c>
      <c r="CA2491" s="85"/>
      <c r="CB2491" s="88">
        <f t="shared" si="772"/>
        <v>16</v>
      </c>
      <c r="CC2491" s="89"/>
      <c r="CE2491" s="87">
        <f t="shared" si="775"/>
        <v>4</v>
      </c>
      <c r="CF2491" s="85"/>
      <c r="CG2491" s="85"/>
      <c r="CH2491" s="85"/>
      <c r="CI2491" s="85"/>
      <c r="CJ2491" s="87">
        <f t="shared" si="752"/>
        <v>4</v>
      </c>
      <c r="CK2491" s="87">
        <f t="shared" si="773"/>
        <v>15</v>
      </c>
      <c r="CL2491" s="85" t="s">
        <v>6276</v>
      </c>
      <c r="CM2491" s="22" t="str">
        <f t="shared" si="774"/>
        <v>1C26TAB^75466</v>
      </c>
      <c r="CN2491" s="85"/>
      <c r="CO2491" s="85"/>
      <c r="CP2491" s="85"/>
      <c r="CQ2491" s="85"/>
      <c r="CR2491" s="85"/>
      <c r="CS2491" s="85"/>
      <c r="CT2491" s="85"/>
      <c r="CU2491" s="85"/>
      <c r="CV2491" s="85"/>
      <c r="CW2491" s="85"/>
      <c r="CX2491" s="85"/>
      <c r="CY2491" s="85"/>
      <c r="CZ2491" s="85"/>
      <c r="DA2491" s="85"/>
      <c r="DB2491" s="85"/>
      <c r="DC2491" s="85"/>
      <c r="DD2491" s="85"/>
      <c r="DE2491" s="85"/>
      <c r="DF2491" s="85"/>
      <c r="DG2491" s="85"/>
    </row>
    <row r="2492" spans="1:111" ht="15" customHeight="1" x14ac:dyDescent="0.25">
      <c r="A2492" s="183"/>
      <c r="B2492" s="273" t="s">
        <v>102</v>
      </c>
      <c r="C2492" s="270" t="s">
        <v>8551</v>
      </c>
      <c r="D2492" s="265">
        <v>145810334</v>
      </c>
      <c r="E2492" s="241">
        <v>5320008163</v>
      </c>
      <c r="F2492" s="231">
        <v>46121</v>
      </c>
      <c r="G2492" s="265" t="s">
        <v>2987</v>
      </c>
      <c r="H2492" s="265" t="s">
        <v>2963</v>
      </c>
      <c r="I2492" s="265" t="s">
        <v>105</v>
      </c>
      <c r="J2492" s="265" t="s">
        <v>1161</v>
      </c>
      <c r="K2492" s="265" t="s">
        <v>242</v>
      </c>
      <c r="L2492" s="231">
        <v>46139</v>
      </c>
      <c r="M2492" s="265">
        <v>0</v>
      </c>
      <c r="N2492" s="85" t="s">
        <v>8571</v>
      </c>
      <c r="O2492" s="85" t="s">
        <v>8572</v>
      </c>
      <c r="P2492" s="85">
        <v>2830051558</v>
      </c>
      <c r="Q2492" s="231">
        <v>46121</v>
      </c>
      <c r="R2492" s="241">
        <v>1209401338</v>
      </c>
      <c r="S2492" s="241">
        <v>224433487</v>
      </c>
      <c r="T2492" s="231">
        <v>46121</v>
      </c>
      <c r="U2492" s="261">
        <v>5152.5290000000005</v>
      </c>
      <c r="V2492" s="261">
        <v>4983.1000000000004</v>
      </c>
      <c r="W2492" s="241">
        <v>7</v>
      </c>
      <c r="X2492" s="241">
        <v>2</v>
      </c>
      <c r="Y2492" s="270">
        <v>7267759701</v>
      </c>
      <c r="Z2492" s="241" t="s">
        <v>354</v>
      </c>
      <c r="AA2492" s="85" t="s">
        <v>4435</v>
      </c>
      <c r="AB2492" s="85" t="s">
        <v>8554</v>
      </c>
      <c r="AC2492" s="270" t="s">
        <v>8551</v>
      </c>
      <c r="AD2492" s="75" t="s">
        <v>113</v>
      </c>
      <c r="AE2492" s="74">
        <v>46126</v>
      </c>
      <c r="AF2492" s="130">
        <v>46124</v>
      </c>
      <c r="AG2492" s="375">
        <v>46122.375</v>
      </c>
      <c r="AH2492" s="375">
        <v>46122.375</v>
      </c>
      <c r="AI2492" s="134">
        <v>46124</v>
      </c>
      <c r="AJ2492" s="74">
        <v>46125</v>
      </c>
      <c r="AK2492" s="74">
        <v>46125</v>
      </c>
      <c r="AL2492" s="231">
        <v>46126</v>
      </c>
      <c r="AM2492" s="231">
        <v>46127</v>
      </c>
      <c r="AN2492" s="231">
        <v>46127</v>
      </c>
      <c r="AO2492" s="81" t="s">
        <v>121</v>
      </c>
      <c r="AP2492" s="81" t="s">
        <v>121</v>
      </c>
      <c r="AQ2492" s="81" t="s">
        <v>121</v>
      </c>
      <c r="AR2492" s="81" t="s">
        <v>121</v>
      </c>
      <c r="AS2492" s="81" t="s">
        <v>121</v>
      </c>
      <c r="AT2492" s="81" t="s">
        <v>121</v>
      </c>
      <c r="AU2492" s="82" t="s">
        <v>6241</v>
      </c>
      <c r="AV2492" s="297">
        <v>46121</v>
      </c>
      <c r="AW2492" s="85" t="e">
        <v>#N/A</v>
      </c>
      <c r="AX2492" s="85" t="e">
        <v>#N/A</v>
      </c>
      <c r="AY2492" s="85"/>
      <c r="AZ2492" s="271"/>
      <c r="BA2492" s="85"/>
      <c r="BB2492" s="85"/>
      <c r="BC2492" s="85"/>
      <c r="BD2492" s="85"/>
      <c r="BE2492" s="85"/>
      <c r="BF2492" s="85"/>
      <c r="BG2492" s="85"/>
      <c r="BH2492" s="85"/>
      <c r="BI2492" s="85"/>
      <c r="BJ2492" s="85"/>
      <c r="BK2492" s="85"/>
      <c r="BL2492" s="85"/>
      <c r="BM2492" s="85"/>
      <c r="BN2492" s="85"/>
      <c r="BO2492" s="85"/>
      <c r="BP2492" s="85"/>
      <c r="BQ2492" s="85"/>
      <c r="BR2492" s="85"/>
      <c r="BS2492" s="85"/>
      <c r="BT2492" s="75">
        <f>IF(COUNTIF($C$3:C2492, C2492)=1, 1, 0)</f>
        <v>0</v>
      </c>
      <c r="BU2492" s="87">
        <v>75467</v>
      </c>
      <c r="BV2492" s="340">
        <v>46126</v>
      </c>
      <c r="BW2492" s="85"/>
      <c r="BX2492" s="85"/>
      <c r="BY2492" s="85"/>
      <c r="BZ2492" s="87">
        <f t="shared" si="771"/>
        <v>15</v>
      </c>
      <c r="CA2492" s="85"/>
      <c r="CB2492" s="88">
        <f t="shared" si="772"/>
        <v>16</v>
      </c>
      <c r="CC2492" s="89"/>
      <c r="CE2492" s="87">
        <f t="shared" si="775"/>
        <v>4</v>
      </c>
      <c r="CF2492" s="85"/>
      <c r="CG2492" s="85"/>
      <c r="CH2492" s="85"/>
      <c r="CI2492" s="85"/>
      <c r="CJ2492" s="87">
        <f t="shared" si="752"/>
        <v>4</v>
      </c>
      <c r="CK2492" s="87">
        <f t="shared" si="773"/>
        <v>15</v>
      </c>
      <c r="CL2492" s="85" t="s">
        <v>6276</v>
      </c>
      <c r="CM2492" s="22" t="str">
        <f t="shared" si="774"/>
        <v>1C26TAB^75467</v>
      </c>
      <c r="CN2492" s="85"/>
      <c r="CO2492" s="85"/>
      <c r="CP2492" s="85"/>
      <c r="CQ2492" s="85"/>
      <c r="CR2492" s="85"/>
      <c r="CS2492" s="85"/>
      <c r="CT2492" s="85"/>
      <c r="CU2492" s="85"/>
      <c r="CV2492" s="85"/>
      <c r="CW2492" s="85"/>
      <c r="CX2492" s="85"/>
      <c r="CY2492" s="85"/>
      <c r="CZ2492" s="85"/>
      <c r="DA2492" s="85"/>
      <c r="DB2492" s="85"/>
      <c r="DC2492" s="85"/>
      <c r="DD2492" s="85"/>
      <c r="DE2492" s="85"/>
      <c r="DF2492" s="85"/>
      <c r="DG2492" s="85"/>
    </row>
    <row r="2493" spans="1:111" ht="15" customHeight="1" x14ac:dyDescent="0.25">
      <c r="A2493" s="183"/>
      <c r="B2493" s="273" t="s">
        <v>102</v>
      </c>
      <c r="C2493" s="270" t="s">
        <v>8551</v>
      </c>
      <c r="D2493" s="265">
        <v>145810574</v>
      </c>
      <c r="E2493" s="241">
        <v>5320008163</v>
      </c>
      <c r="F2493" s="231">
        <v>46121</v>
      </c>
      <c r="G2493" s="265" t="s">
        <v>1280</v>
      </c>
      <c r="H2493" s="265" t="s">
        <v>2963</v>
      </c>
      <c r="I2493" s="265" t="s">
        <v>105</v>
      </c>
      <c r="J2493" s="265" t="s">
        <v>1161</v>
      </c>
      <c r="K2493" s="265" t="s">
        <v>242</v>
      </c>
      <c r="L2493" s="231">
        <v>46137</v>
      </c>
      <c r="M2493" s="265">
        <v>40</v>
      </c>
      <c r="N2493" s="85" t="s">
        <v>8571</v>
      </c>
      <c r="O2493" s="85" t="s">
        <v>8572</v>
      </c>
      <c r="P2493" s="85">
        <v>2830051559</v>
      </c>
      <c r="Q2493" s="231">
        <v>46121</v>
      </c>
      <c r="R2493" s="241">
        <v>1209401339</v>
      </c>
      <c r="S2493" s="241">
        <v>224433493</v>
      </c>
      <c r="T2493" s="231">
        <v>46121</v>
      </c>
      <c r="U2493" s="261">
        <v>11083.563</v>
      </c>
      <c r="V2493" s="261">
        <v>10630.861999999999</v>
      </c>
      <c r="W2493" s="241">
        <v>13</v>
      </c>
      <c r="X2493" s="241">
        <v>6</v>
      </c>
      <c r="Y2493" s="270">
        <v>7267759701</v>
      </c>
      <c r="Z2493" s="241" t="s">
        <v>354</v>
      </c>
      <c r="AA2493" s="85" t="s">
        <v>4435</v>
      </c>
      <c r="AB2493" s="85" t="s">
        <v>8554</v>
      </c>
      <c r="AC2493" s="270" t="s">
        <v>8551</v>
      </c>
      <c r="AD2493" s="75" t="s">
        <v>113</v>
      </c>
      <c r="AE2493" s="74">
        <v>46126</v>
      </c>
      <c r="AF2493" s="130">
        <v>46124</v>
      </c>
      <c r="AG2493" s="375">
        <v>46122.375</v>
      </c>
      <c r="AH2493" s="375">
        <v>46122.375</v>
      </c>
      <c r="AI2493" s="134">
        <v>46124</v>
      </c>
      <c r="AJ2493" s="74">
        <v>46125</v>
      </c>
      <c r="AK2493" s="74">
        <v>46125</v>
      </c>
      <c r="AL2493" s="231">
        <v>46126</v>
      </c>
      <c r="AM2493" s="231">
        <v>46127</v>
      </c>
      <c r="AN2493" s="231">
        <v>46127</v>
      </c>
      <c r="AO2493" s="81" t="s">
        <v>121</v>
      </c>
      <c r="AP2493" s="81" t="s">
        <v>121</v>
      </c>
      <c r="AQ2493" s="81" t="s">
        <v>121</v>
      </c>
      <c r="AR2493" s="81" t="s">
        <v>121</v>
      </c>
      <c r="AS2493" s="81" t="s">
        <v>121</v>
      </c>
      <c r="AT2493" s="81" t="s">
        <v>121</v>
      </c>
      <c r="AU2493" s="82" t="s">
        <v>6241</v>
      </c>
      <c r="AV2493" s="297">
        <v>46121</v>
      </c>
      <c r="AW2493" s="85" t="e">
        <v>#N/A</v>
      </c>
      <c r="AX2493" s="85" t="e">
        <v>#N/A</v>
      </c>
      <c r="AY2493" s="85"/>
      <c r="AZ2493" s="271"/>
      <c r="BA2493" s="85"/>
      <c r="BB2493" s="85"/>
      <c r="BC2493" s="85"/>
      <c r="BD2493" s="85"/>
      <c r="BE2493" s="85"/>
      <c r="BF2493" s="85"/>
      <c r="BG2493" s="85"/>
      <c r="BH2493" s="85"/>
      <c r="BI2493" s="85"/>
      <c r="BJ2493" s="85"/>
      <c r="BK2493" s="85"/>
      <c r="BL2493" s="85"/>
      <c r="BM2493" s="85"/>
      <c r="BN2493" s="85"/>
      <c r="BO2493" s="85"/>
      <c r="BP2493" s="85"/>
      <c r="BQ2493" s="85"/>
      <c r="BR2493" s="85"/>
      <c r="BS2493" s="85"/>
      <c r="BT2493" s="75">
        <f>IF(COUNTIF($C$3:C2493, C2493)=1, 1, 0)</f>
        <v>0</v>
      </c>
      <c r="BU2493" s="87">
        <v>75467</v>
      </c>
      <c r="BV2493" s="340">
        <v>46126</v>
      </c>
      <c r="BW2493" s="85"/>
      <c r="BX2493" s="85"/>
      <c r="BY2493" s="85"/>
      <c r="BZ2493" s="87">
        <f t="shared" si="771"/>
        <v>15</v>
      </c>
      <c r="CA2493" s="85"/>
      <c r="CB2493" s="88">
        <f t="shared" si="772"/>
        <v>16</v>
      </c>
      <c r="CC2493" s="89"/>
      <c r="CE2493" s="87">
        <f t="shared" si="775"/>
        <v>4</v>
      </c>
      <c r="CF2493" s="397">
        <v>5272000</v>
      </c>
      <c r="CG2493" s="85"/>
      <c r="CH2493" s="397">
        <v>5272000</v>
      </c>
      <c r="CI2493" s="85">
        <v>26360</v>
      </c>
      <c r="CJ2493" s="87">
        <f t="shared" si="752"/>
        <v>4</v>
      </c>
      <c r="CK2493" s="87">
        <f t="shared" si="773"/>
        <v>15</v>
      </c>
      <c r="CL2493" s="85" t="s">
        <v>6276</v>
      </c>
      <c r="CM2493" s="22" t="str">
        <f t="shared" si="774"/>
        <v>1C26TAB^75467</v>
      </c>
      <c r="CN2493" s="85"/>
      <c r="CO2493" s="85"/>
      <c r="CP2493" s="85"/>
      <c r="CQ2493" s="85"/>
      <c r="CR2493" s="85"/>
      <c r="CS2493" s="85"/>
      <c r="CT2493" s="85"/>
      <c r="CU2493" s="85"/>
      <c r="CV2493" s="85"/>
      <c r="CW2493" s="85"/>
      <c r="CX2493" s="85"/>
      <c r="CY2493" s="85"/>
      <c r="CZ2493" s="85"/>
      <c r="DA2493" s="85"/>
      <c r="DB2493" s="85"/>
      <c r="DC2493" s="85"/>
      <c r="DD2493" s="85"/>
      <c r="DE2493" s="85"/>
      <c r="DF2493" s="85"/>
      <c r="DG2493" s="85"/>
    </row>
    <row r="2494" spans="1:111" ht="15" customHeight="1" x14ac:dyDescent="0.25">
      <c r="A2494" s="413"/>
      <c r="B2494" s="70" t="s">
        <v>102</v>
      </c>
      <c r="C2494" s="301" t="s">
        <v>8559</v>
      </c>
      <c r="D2494" s="265">
        <v>145894323</v>
      </c>
      <c r="E2494" s="241">
        <v>5320008350</v>
      </c>
      <c r="F2494" s="231">
        <v>46121</v>
      </c>
      <c r="G2494" s="265" t="s">
        <v>1274</v>
      </c>
      <c r="H2494" s="265" t="s">
        <v>2963</v>
      </c>
      <c r="I2494" s="265" t="s">
        <v>105</v>
      </c>
      <c r="J2494" s="265" t="s">
        <v>1161</v>
      </c>
      <c r="K2494" s="265" t="s">
        <v>242</v>
      </c>
      <c r="L2494" s="231">
        <v>46139</v>
      </c>
      <c r="M2494" s="265">
        <v>40</v>
      </c>
      <c r="N2494" s="85" t="s">
        <v>8573</v>
      </c>
      <c r="O2494" s="85" t="s">
        <v>8574</v>
      </c>
      <c r="P2494" s="85">
        <v>2830051589</v>
      </c>
      <c r="Q2494" s="231">
        <v>46121</v>
      </c>
      <c r="R2494" s="241">
        <v>1209401423</v>
      </c>
      <c r="S2494" s="241">
        <v>224433494</v>
      </c>
      <c r="T2494" s="231">
        <v>46121</v>
      </c>
      <c r="U2494" s="356">
        <v>2510.511</v>
      </c>
      <c r="V2494" s="356">
        <v>2427.9050000000002</v>
      </c>
      <c r="W2494" s="241">
        <v>4</v>
      </c>
      <c r="X2494" s="241">
        <v>1</v>
      </c>
      <c r="Y2494" s="303" t="s">
        <v>8575</v>
      </c>
      <c r="Z2494" s="85" t="s">
        <v>258</v>
      </c>
      <c r="AA2494" s="85" t="s">
        <v>2039</v>
      </c>
      <c r="AB2494" s="265" t="s">
        <v>8563</v>
      </c>
      <c r="AC2494" s="301" t="s">
        <v>8559</v>
      </c>
      <c r="AD2494" s="75" t="s">
        <v>113</v>
      </c>
      <c r="AE2494" s="134">
        <v>46125</v>
      </c>
      <c r="AF2494" s="130">
        <v>46125.583333333336</v>
      </c>
      <c r="AG2494" s="130">
        <v>46124.083333333336</v>
      </c>
      <c r="AH2494" s="130">
        <v>46124.083333333336</v>
      </c>
      <c r="AI2494" s="134">
        <v>46125</v>
      </c>
      <c r="AJ2494" s="310"/>
      <c r="AK2494" s="134">
        <v>46125</v>
      </c>
      <c r="AL2494" s="231">
        <v>46127</v>
      </c>
      <c r="AM2494" s="241"/>
      <c r="AN2494" s="231">
        <v>46127</v>
      </c>
      <c r="AO2494" s="81" t="s">
        <v>121</v>
      </c>
      <c r="AP2494" s="81" t="s">
        <v>121</v>
      </c>
      <c r="AQ2494" s="81" t="s">
        <v>121</v>
      </c>
      <c r="AR2494" s="81" t="s">
        <v>121</v>
      </c>
      <c r="AS2494" s="81" t="s">
        <v>121</v>
      </c>
      <c r="AT2494" s="81" t="s">
        <v>121</v>
      </c>
      <c r="AU2494" s="82" t="s">
        <v>6241</v>
      </c>
      <c r="AV2494" s="297">
        <v>46121</v>
      </c>
      <c r="AW2494" s="85"/>
      <c r="AX2494" s="85"/>
      <c r="AY2494" s="85"/>
      <c r="AZ2494" s="271"/>
      <c r="BA2494" s="85"/>
      <c r="BB2494" s="85"/>
      <c r="BC2494" s="85"/>
      <c r="BD2494" s="85"/>
      <c r="BE2494" s="85"/>
      <c r="BF2494" s="85"/>
      <c r="BG2494" s="85"/>
      <c r="BH2494" s="85"/>
      <c r="BI2494" s="85"/>
      <c r="BJ2494" s="85"/>
      <c r="BK2494" s="85"/>
      <c r="BL2494" s="85"/>
      <c r="BM2494" s="85"/>
      <c r="BN2494" s="85"/>
      <c r="BO2494" s="85"/>
      <c r="BP2494" s="85"/>
      <c r="BQ2494" s="85"/>
      <c r="BR2494" s="85"/>
      <c r="BS2494" s="85"/>
      <c r="BT2494" s="85"/>
      <c r="BU2494" s="337" t="s">
        <v>8564</v>
      </c>
      <c r="BV2494" s="340">
        <v>46125</v>
      </c>
      <c r="BW2494" s="85"/>
      <c r="BX2494" s="85"/>
      <c r="BY2494" s="85"/>
      <c r="BZ2494" s="87">
        <f t="shared" si="771"/>
        <v>15</v>
      </c>
      <c r="CA2494" s="85"/>
      <c r="CB2494" s="88">
        <f t="shared" si="772"/>
        <v>16</v>
      </c>
      <c r="CF2494" s="397">
        <v>6298800</v>
      </c>
      <c r="CG2494" s="397">
        <v>3936750</v>
      </c>
      <c r="CH2494" s="397">
        <f>SUM(CF2494:CG2494)</f>
        <v>10235550</v>
      </c>
      <c r="CI2494" s="397">
        <v>26245</v>
      </c>
      <c r="CJ2494" s="87">
        <f t="shared" si="752"/>
        <v>4</v>
      </c>
      <c r="CK2494" s="87">
        <f t="shared" si="773"/>
        <v>15</v>
      </c>
      <c r="CL2494" s="85" t="s">
        <v>6276</v>
      </c>
      <c r="CM2494" s="22" t="str">
        <f t="shared" si="774"/>
        <v>1C26TAA^27319</v>
      </c>
      <c r="CN2494" s="85"/>
      <c r="CO2494" s="85"/>
      <c r="CP2494" s="85"/>
      <c r="CQ2494" s="85"/>
      <c r="CR2494" s="85"/>
      <c r="CS2494" s="85"/>
      <c r="CT2494" s="85"/>
      <c r="CU2494" s="85"/>
      <c r="CV2494" s="85"/>
      <c r="CW2494" s="85"/>
      <c r="CX2494" s="85"/>
      <c r="CY2494" s="85"/>
      <c r="CZ2494" s="85"/>
      <c r="DA2494" s="85"/>
      <c r="DB2494" s="85"/>
      <c r="DC2494" s="85"/>
      <c r="DD2494" s="85"/>
      <c r="DE2494" s="85"/>
      <c r="DF2494" s="85"/>
      <c r="DG2494" s="85"/>
    </row>
    <row r="2495" spans="1:111" ht="15" customHeight="1" x14ac:dyDescent="0.25">
      <c r="A2495" s="413"/>
      <c r="B2495" s="70" t="s">
        <v>102</v>
      </c>
      <c r="C2495" s="301" t="s">
        <v>8559</v>
      </c>
      <c r="D2495" s="265">
        <v>145894354</v>
      </c>
      <c r="E2495" s="241">
        <v>5320008350</v>
      </c>
      <c r="F2495" s="231">
        <v>46121</v>
      </c>
      <c r="G2495" s="265" t="s">
        <v>1274</v>
      </c>
      <c r="H2495" s="265" t="s">
        <v>2963</v>
      </c>
      <c r="I2495" s="265" t="s">
        <v>105</v>
      </c>
      <c r="J2495" s="265" t="s">
        <v>1161</v>
      </c>
      <c r="K2495" s="265" t="s">
        <v>242</v>
      </c>
      <c r="L2495" s="231">
        <v>46142</v>
      </c>
      <c r="M2495" s="265">
        <v>0</v>
      </c>
      <c r="N2495" s="85" t="s">
        <v>8573</v>
      </c>
      <c r="O2495" s="85" t="s">
        <v>8574</v>
      </c>
      <c r="P2495" s="85">
        <v>2830051590</v>
      </c>
      <c r="Q2495" s="231">
        <v>46121</v>
      </c>
      <c r="R2495" s="241">
        <v>1209401424</v>
      </c>
      <c r="S2495" s="241">
        <v>224433497</v>
      </c>
      <c r="T2495" s="231">
        <v>46121</v>
      </c>
      <c r="U2495" s="356">
        <v>10311.121999999999</v>
      </c>
      <c r="V2495" s="356">
        <v>9976.3709999999992</v>
      </c>
      <c r="W2495" s="241">
        <v>12</v>
      </c>
      <c r="X2495" s="241">
        <v>2</v>
      </c>
      <c r="Y2495" s="303" t="s">
        <v>8575</v>
      </c>
      <c r="Z2495" s="85" t="s">
        <v>258</v>
      </c>
      <c r="AA2495" s="85" t="s">
        <v>2039</v>
      </c>
      <c r="AB2495" s="265" t="s">
        <v>8563</v>
      </c>
      <c r="AC2495" s="301" t="s">
        <v>8559</v>
      </c>
      <c r="AD2495" s="75" t="s">
        <v>113</v>
      </c>
      <c r="AE2495" s="134">
        <v>46125</v>
      </c>
      <c r="AF2495" s="130">
        <v>46125.583333333336</v>
      </c>
      <c r="AG2495" s="130">
        <v>46124.083333333336</v>
      </c>
      <c r="AH2495" s="130">
        <v>46124.083333333336</v>
      </c>
      <c r="AI2495" s="134">
        <v>46125</v>
      </c>
      <c r="AJ2495" s="310"/>
      <c r="AK2495" s="134">
        <v>46125</v>
      </c>
      <c r="AL2495" s="231">
        <v>46127</v>
      </c>
      <c r="AM2495" s="241"/>
      <c r="AN2495" s="231">
        <v>46127</v>
      </c>
      <c r="AO2495" s="81" t="s">
        <v>121</v>
      </c>
      <c r="AP2495" s="81" t="s">
        <v>121</v>
      </c>
      <c r="AQ2495" s="81" t="s">
        <v>121</v>
      </c>
      <c r="AR2495" s="81" t="s">
        <v>121</v>
      </c>
      <c r="AS2495" s="81" t="s">
        <v>121</v>
      </c>
      <c r="AT2495" s="81" t="s">
        <v>121</v>
      </c>
      <c r="AU2495" s="82" t="s">
        <v>6241</v>
      </c>
      <c r="AV2495" s="297">
        <v>46121</v>
      </c>
      <c r="AW2495" s="85"/>
      <c r="AX2495" s="85"/>
      <c r="AY2495" s="85"/>
      <c r="AZ2495" s="271"/>
      <c r="BA2495" s="85"/>
      <c r="BB2495" s="85"/>
      <c r="BC2495" s="85"/>
      <c r="BD2495" s="85"/>
      <c r="BE2495" s="85"/>
      <c r="BF2495" s="85"/>
      <c r="BG2495" s="85"/>
      <c r="BH2495" s="85"/>
      <c r="BI2495" s="85"/>
      <c r="BJ2495" s="85"/>
      <c r="BK2495" s="85"/>
      <c r="BL2495" s="85"/>
      <c r="BM2495" s="85"/>
      <c r="BN2495" s="85"/>
      <c r="BO2495" s="85"/>
      <c r="BP2495" s="85"/>
      <c r="BQ2495" s="85"/>
      <c r="BR2495" s="85"/>
      <c r="BS2495" s="85"/>
      <c r="BT2495" s="85"/>
      <c r="BU2495" s="337" t="s">
        <v>8564</v>
      </c>
      <c r="BV2495" s="340">
        <v>46125</v>
      </c>
      <c r="BW2495" s="85"/>
      <c r="BX2495" s="85"/>
      <c r="BY2495" s="85"/>
      <c r="BZ2495" s="87">
        <f t="shared" si="771"/>
        <v>15</v>
      </c>
      <c r="CA2495" s="85"/>
      <c r="CB2495" s="88">
        <f t="shared" si="772"/>
        <v>16</v>
      </c>
      <c r="CF2495" s="85"/>
      <c r="CG2495" s="85"/>
      <c r="CH2495" s="85"/>
      <c r="CI2495" s="85"/>
      <c r="CJ2495" s="87">
        <f t="shared" si="752"/>
        <v>4</v>
      </c>
      <c r="CK2495" s="87">
        <f t="shared" si="773"/>
        <v>15</v>
      </c>
      <c r="CL2495" s="85" t="s">
        <v>6276</v>
      </c>
      <c r="CM2495" s="22" t="str">
        <f t="shared" si="774"/>
        <v>1C26TAA^27319</v>
      </c>
      <c r="CN2495" s="85"/>
      <c r="CO2495" s="85"/>
      <c r="CP2495" s="85"/>
      <c r="CQ2495" s="85"/>
      <c r="CR2495" s="85"/>
      <c r="CS2495" s="85"/>
      <c r="CT2495" s="85"/>
      <c r="CU2495" s="85"/>
      <c r="CV2495" s="85"/>
      <c r="CW2495" s="85"/>
      <c r="CX2495" s="85"/>
      <c r="CY2495" s="85"/>
      <c r="CZ2495" s="85"/>
      <c r="DA2495" s="85"/>
      <c r="DB2495" s="85"/>
      <c r="DC2495" s="85"/>
      <c r="DD2495" s="85"/>
      <c r="DE2495" s="85"/>
      <c r="DF2495" s="85"/>
      <c r="DG2495" s="85"/>
    </row>
    <row r="2496" spans="1:111" ht="15" customHeight="1" x14ac:dyDescent="0.25">
      <c r="A2496" s="413"/>
      <c r="B2496" s="70" t="s">
        <v>102</v>
      </c>
      <c r="C2496" s="301" t="s">
        <v>8559</v>
      </c>
      <c r="D2496" s="265">
        <v>145892234</v>
      </c>
      <c r="E2496" s="241">
        <v>5320008350</v>
      </c>
      <c r="F2496" s="231">
        <v>46121</v>
      </c>
      <c r="G2496" s="265" t="s">
        <v>1178</v>
      </c>
      <c r="H2496" s="265" t="s">
        <v>2963</v>
      </c>
      <c r="I2496" s="265" t="s">
        <v>105</v>
      </c>
      <c r="J2496" s="265" t="s">
        <v>1161</v>
      </c>
      <c r="K2496" s="265" t="s">
        <v>242</v>
      </c>
      <c r="L2496" s="231">
        <v>46146</v>
      </c>
      <c r="M2496" s="265">
        <v>0</v>
      </c>
      <c r="N2496" s="85" t="s">
        <v>8573</v>
      </c>
      <c r="O2496" s="85" t="s">
        <v>8574</v>
      </c>
      <c r="P2496" s="85">
        <v>2830051588</v>
      </c>
      <c r="Q2496" s="231">
        <v>46121</v>
      </c>
      <c r="R2496" s="241">
        <v>1209401421</v>
      </c>
      <c r="S2496" s="241">
        <v>224433501</v>
      </c>
      <c r="T2496" s="231">
        <v>46121</v>
      </c>
      <c r="U2496" s="356">
        <v>3551.5650000000001</v>
      </c>
      <c r="V2496" s="356">
        <v>3448.3690000000001</v>
      </c>
      <c r="W2496" s="241">
        <v>4</v>
      </c>
      <c r="X2496" s="241">
        <v>1</v>
      </c>
      <c r="Y2496" s="303" t="s">
        <v>8575</v>
      </c>
      <c r="Z2496" s="85" t="s">
        <v>258</v>
      </c>
      <c r="AA2496" s="85" t="s">
        <v>2039</v>
      </c>
      <c r="AB2496" s="265" t="s">
        <v>8563</v>
      </c>
      <c r="AC2496" s="301" t="s">
        <v>8559</v>
      </c>
      <c r="AD2496" s="75" t="s">
        <v>113</v>
      </c>
      <c r="AE2496" s="134">
        <v>46125</v>
      </c>
      <c r="AF2496" s="130">
        <v>46125.583333333336</v>
      </c>
      <c r="AG2496" s="130">
        <v>46124.083333333336</v>
      </c>
      <c r="AH2496" s="130">
        <v>46124.083333333336</v>
      </c>
      <c r="AI2496" s="134">
        <v>46125</v>
      </c>
      <c r="AJ2496" s="310"/>
      <c r="AK2496" s="134">
        <v>46125</v>
      </c>
      <c r="AL2496" s="231">
        <v>46127</v>
      </c>
      <c r="AM2496" s="241"/>
      <c r="AN2496" s="231">
        <v>46127</v>
      </c>
      <c r="AO2496" s="81" t="s">
        <v>121</v>
      </c>
      <c r="AP2496" s="81" t="s">
        <v>121</v>
      </c>
      <c r="AQ2496" s="81" t="s">
        <v>121</v>
      </c>
      <c r="AR2496" s="81" t="s">
        <v>121</v>
      </c>
      <c r="AS2496" s="81" t="s">
        <v>121</v>
      </c>
      <c r="AT2496" s="81" t="s">
        <v>121</v>
      </c>
      <c r="AU2496" s="82" t="s">
        <v>6241</v>
      </c>
      <c r="AV2496" s="297">
        <v>46121</v>
      </c>
      <c r="AW2496" s="85"/>
      <c r="AX2496" s="85"/>
      <c r="AY2496" s="85"/>
      <c r="AZ2496" s="271"/>
      <c r="BA2496" s="85"/>
      <c r="BB2496" s="85"/>
      <c r="BC2496" s="85"/>
      <c r="BD2496" s="85"/>
      <c r="BE2496" s="85"/>
      <c r="BF2496" s="85"/>
      <c r="BG2496" s="85"/>
      <c r="BH2496" s="85"/>
      <c r="BI2496" s="85"/>
      <c r="BJ2496" s="85"/>
      <c r="BK2496" s="85"/>
      <c r="BL2496" s="85"/>
      <c r="BM2496" s="85"/>
      <c r="BN2496" s="85"/>
      <c r="BO2496" s="85"/>
      <c r="BP2496" s="85"/>
      <c r="BQ2496" s="85"/>
      <c r="BR2496" s="85"/>
      <c r="BS2496" s="85"/>
      <c r="BT2496" s="85"/>
      <c r="BU2496" s="337" t="s">
        <v>8564</v>
      </c>
      <c r="BV2496" s="340">
        <v>46125</v>
      </c>
      <c r="BW2496" s="85"/>
      <c r="BX2496" s="85"/>
      <c r="BY2496" s="85"/>
      <c r="BZ2496" s="87">
        <f t="shared" si="771"/>
        <v>15</v>
      </c>
      <c r="CA2496" s="85"/>
      <c r="CB2496" s="88">
        <f t="shared" si="772"/>
        <v>16</v>
      </c>
      <c r="CF2496" s="85"/>
      <c r="CG2496" s="85"/>
      <c r="CH2496" s="85"/>
      <c r="CI2496" s="85"/>
      <c r="CJ2496" s="87">
        <f t="shared" si="752"/>
        <v>4</v>
      </c>
      <c r="CK2496" s="87">
        <f t="shared" si="773"/>
        <v>15</v>
      </c>
      <c r="CL2496" s="85" t="s">
        <v>6276</v>
      </c>
      <c r="CM2496" s="22" t="str">
        <f t="shared" si="774"/>
        <v>1C26TAA^27319</v>
      </c>
      <c r="CN2496" s="85"/>
      <c r="CO2496" s="85"/>
      <c r="CP2496" s="85"/>
      <c r="CQ2496" s="85"/>
      <c r="CR2496" s="85"/>
      <c r="CS2496" s="85"/>
      <c r="CT2496" s="85"/>
      <c r="CU2496" s="85"/>
      <c r="CV2496" s="85"/>
      <c r="CW2496" s="85"/>
      <c r="CX2496" s="85"/>
      <c r="CY2496" s="85"/>
      <c r="CZ2496" s="85"/>
      <c r="DA2496" s="85"/>
      <c r="DB2496" s="85"/>
      <c r="DC2496" s="85"/>
      <c r="DD2496" s="85"/>
      <c r="DE2496" s="85"/>
      <c r="DF2496" s="85"/>
      <c r="DG2496" s="85"/>
    </row>
    <row r="2497" spans="1:111" ht="15" customHeight="1" x14ac:dyDescent="0.25">
      <c r="A2497" s="183"/>
      <c r="B2497" s="273" t="s">
        <v>102</v>
      </c>
      <c r="C2497" s="301" t="s">
        <v>8576</v>
      </c>
      <c r="D2497" s="265">
        <v>145731504</v>
      </c>
      <c r="E2497" s="241"/>
      <c r="F2497" s="231">
        <v>46120</v>
      </c>
      <c r="G2497" s="265" t="s">
        <v>2992</v>
      </c>
      <c r="H2497" s="265" t="s">
        <v>2963</v>
      </c>
      <c r="I2497" s="265" t="s">
        <v>105</v>
      </c>
      <c r="J2497" s="265" t="s">
        <v>1161</v>
      </c>
      <c r="K2497" s="265" t="s">
        <v>242</v>
      </c>
      <c r="L2497" s="231">
        <v>46136</v>
      </c>
      <c r="M2497" s="265">
        <v>40</v>
      </c>
      <c r="N2497" s="85" t="s">
        <v>8577</v>
      </c>
      <c r="O2497" s="85" t="s">
        <v>8578</v>
      </c>
      <c r="P2497" s="85">
        <v>2830051544</v>
      </c>
      <c r="Q2497" s="231">
        <v>46121</v>
      </c>
      <c r="R2497" s="241">
        <v>1209401253</v>
      </c>
      <c r="S2497" s="241">
        <v>224429300</v>
      </c>
      <c r="T2497" s="231">
        <v>46121</v>
      </c>
      <c r="U2497" s="356">
        <v>18229.912</v>
      </c>
      <c r="V2497" s="356">
        <v>17549.737000000001</v>
      </c>
      <c r="W2497" s="241">
        <v>20</v>
      </c>
      <c r="X2497" s="241">
        <v>14</v>
      </c>
      <c r="Y2497" s="270" t="s">
        <v>8579</v>
      </c>
      <c r="Z2497" s="241" t="s">
        <v>258</v>
      </c>
      <c r="AA2497" s="85" t="s">
        <v>2039</v>
      </c>
      <c r="AB2497" s="241" t="s">
        <v>8563</v>
      </c>
      <c r="AC2497" s="301" t="s">
        <v>8576</v>
      </c>
      <c r="AD2497" s="75" t="s">
        <v>113</v>
      </c>
      <c r="AE2497" s="134">
        <v>46125</v>
      </c>
      <c r="AF2497" s="130">
        <v>46125.583333333336</v>
      </c>
      <c r="AG2497" s="130">
        <v>46124.083333333336</v>
      </c>
      <c r="AH2497" s="130">
        <v>46124.083333333336</v>
      </c>
      <c r="AI2497" s="134">
        <v>46125</v>
      </c>
      <c r="AJ2497" s="221"/>
      <c r="AK2497" s="134">
        <v>46125</v>
      </c>
      <c r="AL2497" s="231">
        <v>46127</v>
      </c>
      <c r="AM2497" s="241"/>
      <c r="AN2497" s="231">
        <v>46127</v>
      </c>
      <c r="AO2497" s="81">
        <f>IF(AH2497&lt;AG2497,IF(AH2497=0,"",AH2497-1),IF(AG2497=0,"",AG2497-1))</f>
        <v>46123.083333333336</v>
      </c>
      <c r="AP2497" s="81">
        <f>IF(AH2497&lt;AG2497,IF(AH2497=0,"",AH2497),IF(AG2497=0,"",AG2497))</f>
        <v>46124.083333333336</v>
      </c>
      <c r="AQ2497" s="81">
        <f>IF(AH2497&lt;AG2497,IF(AH2497=0,"",AH2497),IF(AG2497=0,"",AG2497))</f>
        <v>46124.083333333336</v>
      </c>
      <c r="AR2497" s="81">
        <f>IF(AI2497=0,"",IF(AI2497&lt;AJ2497,AJ2497+1,AI2497+1))</f>
        <v>46126</v>
      </c>
      <c r="AS2497" s="81">
        <f>IF(AI2497=0,"",IF(AE2497=0,IF(AJ2497=0,AI2497+2,AJ2497+2),AE2497+2))</f>
        <v>46127</v>
      </c>
      <c r="AT2497" s="81">
        <f>IF(AI2497=0,"",IF(AI2497&lt;AJ2497,AJ2497+1,AI2497+1))</f>
        <v>46126</v>
      </c>
      <c r="AU2497" s="82" t="s">
        <v>6241</v>
      </c>
      <c r="AV2497" s="297">
        <v>46121</v>
      </c>
      <c r="AW2497" s="85" t="e">
        <v>#N/A</v>
      </c>
      <c r="AX2497" s="85" t="e">
        <v>#N/A</v>
      </c>
      <c r="AY2497" s="85"/>
      <c r="AZ2497" s="271"/>
      <c r="BA2497" s="85"/>
      <c r="BB2497" s="85"/>
      <c r="BC2497" s="85"/>
      <c r="BD2497" s="85"/>
      <c r="BE2497" s="85"/>
      <c r="BF2497" s="85"/>
      <c r="BG2497" s="85"/>
      <c r="BH2497" s="85"/>
      <c r="BI2497" s="85"/>
      <c r="BJ2497" s="85"/>
      <c r="BK2497" s="85"/>
      <c r="BL2497" s="85"/>
      <c r="BM2497" s="85"/>
      <c r="BN2497" s="85"/>
      <c r="BO2497" s="85"/>
      <c r="BP2497" s="85"/>
      <c r="BQ2497" s="85"/>
      <c r="BR2497" s="85"/>
      <c r="BS2497" s="85"/>
      <c r="BT2497" s="75">
        <f>IF(COUNTIF($C$3:C2497, C2497)=1, 1, 0)</f>
        <v>1</v>
      </c>
      <c r="BU2497" s="337" t="s">
        <v>8580</v>
      </c>
      <c r="BV2497" s="340">
        <v>46125</v>
      </c>
      <c r="BW2497" s="85"/>
      <c r="BX2497" s="85"/>
      <c r="BY2497" s="85"/>
      <c r="BZ2497" s="87">
        <f t="shared" si="771"/>
        <v>15</v>
      </c>
      <c r="CA2497" s="85"/>
      <c r="CB2497" s="88">
        <f t="shared" si="772"/>
        <v>16</v>
      </c>
      <c r="CC2497" s="89"/>
      <c r="CE2497" s="87">
        <f t="shared" ref="CE2497:CE2509" si="782">IF(AD2497="Sea waybill", IF(AK2497&lt;&gt;0, MONTH(AK2497), IF(AJ2497&gt;AI2497, MONTH(AJ2497), MONTH(AI2497))),"")</f>
        <v>4</v>
      </c>
      <c r="CF2497" s="397">
        <v>6298800</v>
      </c>
      <c r="CG2497" s="397">
        <v>3936750</v>
      </c>
      <c r="CH2497" s="397">
        <f>SUM(CF2497:CG2497)</f>
        <v>10235550</v>
      </c>
      <c r="CI2497" s="397">
        <v>26245</v>
      </c>
      <c r="CJ2497" s="87">
        <f t="shared" si="752"/>
        <v>4</v>
      </c>
      <c r="CK2497" s="87">
        <f t="shared" si="773"/>
        <v>15</v>
      </c>
      <c r="CL2497" s="85" t="s">
        <v>6276</v>
      </c>
      <c r="CM2497" s="22" t="str">
        <f t="shared" si="774"/>
        <v>1C26TAA^27318</v>
      </c>
      <c r="CN2497" s="85"/>
      <c r="CO2497" s="85"/>
      <c r="CP2497" s="85"/>
      <c r="CQ2497" s="85"/>
      <c r="CR2497" s="85"/>
      <c r="CS2497" s="85"/>
      <c r="CT2497" s="85"/>
      <c r="CU2497" s="85"/>
      <c r="CV2497" s="85"/>
      <c r="CW2497" s="85"/>
      <c r="CX2497" s="85"/>
      <c r="CY2497" s="85"/>
      <c r="CZ2497" s="85"/>
      <c r="DA2497" s="85"/>
      <c r="DB2497" s="85"/>
      <c r="DC2497" s="85"/>
      <c r="DD2497" s="85"/>
      <c r="DE2497" s="85"/>
      <c r="DF2497" s="85"/>
      <c r="DG2497" s="85"/>
    </row>
    <row r="2498" spans="1:111" ht="15" customHeight="1" x14ac:dyDescent="0.25">
      <c r="A2498" s="183"/>
      <c r="B2498" s="273" t="s">
        <v>102</v>
      </c>
      <c r="C2498" s="301" t="s">
        <v>8576</v>
      </c>
      <c r="D2498" s="265">
        <v>145731511</v>
      </c>
      <c r="E2498" s="241"/>
      <c r="F2498" s="231">
        <v>46120</v>
      </c>
      <c r="G2498" s="265" t="s">
        <v>2992</v>
      </c>
      <c r="H2498" s="265" t="s">
        <v>2963</v>
      </c>
      <c r="I2498" s="265" t="s">
        <v>105</v>
      </c>
      <c r="J2498" s="265" t="s">
        <v>1161</v>
      </c>
      <c r="K2498" s="265" t="s">
        <v>242</v>
      </c>
      <c r="L2498" s="231">
        <v>46136</v>
      </c>
      <c r="M2498" s="265">
        <v>40</v>
      </c>
      <c r="N2498" s="85" t="s">
        <v>8581</v>
      </c>
      <c r="O2498" s="85" t="s">
        <v>8582</v>
      </c>
      <c r="P2498" s="85">
        <v>2830051532</v>
      </c>
      <c r="Q2498" s="231">
        <v>46121</v>
      </c>
      <c r="R2498" s="241">
        <v>1209401211</v>
      </c>
      <c r="S2498" s="241">
        <v>224429302</v>
      </c>
      <c r="T2498" s="231">
        <v>46121</v>
      </c>
      <c r="U2498" s="356">
        <v>18206.072</v>
      </c>
      <c r="V2498" s="356">
        <v>17526.625</v>
      </c>
      <c r="W2498" s="241">
        <v>20</v>
      </c>
      <c r="X2498" s="241">
        <v>14</v>
      </c>
      <c r="Y2498" s="270" t="s">
        <v>8583</v>
      </c>
      <c r="Z2498" s="241" t="s">
        <v>258</v>
      </c>
      <c r="AA2498" s="85" t="s">
        <v>2039</v>
      </c>
      <c r="AB2498" s="241" t="s">
        <v>8563</v>
      </c>
      <c r="AC2498" s="301" t="s">
        <v>8576</v>
      </c>
      <c r="AD2498" s="75" t="s">
        <v>113</v>
      </c>
      <c r="AE2498" s="134">
        <v>46125</v>
      </c>
      <c r="AF2498" s="130">
        <v>46125.583333333336</v>
      </c>
      <c r="AG2498" s="130">
        <v>46124.083333333336</v>
      </c>
      <c r="AH2498" s="130">
        <v>46124.083333333336</v>
      </c>
      <c r="AI2498" s="134">
        <v>46125</v>
      </c>
      <c r="AJ2498" s="221"/>
      <c r="AK2498" s="134">
        <v>46125</v>
      </c>
      <c r="AL2498" s="231">
        <v>46127</v>
      </c>
      <c r="AM2498" s="241"/>
      <c r="AN2498" s="231">
        <v>46127</v>
      </c>
      <c r="AO2498" s="81">
        <f>IF(AH2498&lt;AG2498,IF(AH2498=0,"",AH2498-1),IF(AG2498=0,"",AG2498-1))</f>
        <v>46123.083333333336</v>
      </c>
      <c r="AP2498" s="81">
        <f>IF(AH2498&lt;AG2498,IF(AH2498=0,"",AH2498),IF(AG2498=0,"",AG2498))</f>
        <v>46124.083333333336</v>
      </c>
      <c r="AQ2498" s="81">
        <f>IF(AH2498&lt;AG2498,IF(AH2498=0,"",AH2498),IF(AG2498=0,"",AG2498))</f>
        <v>46124.083333333336</v>
      </c>
      <c r="AR2498" s="81">
        <f>IF(AI2498=0,"",IF(AI2498&lt;AJ2498,AJ2498+1,AI2498+1))</f>
        <v>46126</v>
      </c>
      <c r="AS2498" s="81">
        <f>IF(AI2498=0,"",IF(AE2498=0,IF(AJ2498=0,AI2498+2,AJ2498+2),AE2498+2))</f>
        <v>46127</v>
      </c>
      <c r="AT2498" s="81">
        <f>IF(AI2498=0,"",IF(AI2498&lt;AJ2498,AJ2498+1,AI2498+1))</f>
        <v>46126</v>
      </c>
      <c r="AU2498" s="82" t="s">
        <v>6241</v>
      </c>
      <c r="AV2498" s="297">
        <v>46121</v>
      </c>
      <c r="AW2498" s="85" t="e">
        <v>#N/A</v>
      </c>
      <c r="AX2498" s="85" t="e">
        <v>#N/A</v>
      </c>
      <c r="AY2498" s="85"/>
      <c r="AZ2498" s="271"/>
      <c r="BA2498" s="85"/>
      <c r="BB2498" s="85"/>
      <c r="BC2498" s="85"/>
      <c r="BD2498" s="85"/>
      <c r="BE2498" s="85"/>
      <c r="BF2498" s="85"/>
      <c r="BG2498" s="85"/>
      <c r="BH2498" s="85"/>
      <c r="BI2498" s="85"/>
      <c r="BJ2498" s="85"/>
      <c r="BK2498" s="85"/>
      <c r="BL2498" s="85"/>
      <c r="BM2498" s="85"/>
      <c r="BN2498" s="85"/>
      <c r="BO2498" s="85"/>
      <c r="BP2498" s="85"/>
      <c r="BQ2498" s="85"/>
      <c r="BR2498" s="85"/>
      <c r="BS2498" s="85"/>
      <c r="BT2498" s="75">
        <f>IF(COUNTIF($C$3:C2498, C2498)=1, 1, 0)</f>
        <v>0</v>
      </c>
      <c r="BU2498" s="337" t="s">
        <v>8580</v>
      </c>
      <c r="BV2498" s="340">
        <v>46125</v>
      </c>
      <c r="BW2498" s="85"/>
      <c r="BX2498" s="85"/>
      <c r="BY2498" s="85"/>
      <c r="BZ2498" s="87">
        <f t="shared" si="771"/>
        <v>15</v>
      </c>
      <c r="CA2498" s="85"/>
      <c r="CB2498" s="88">
        <f t="shared" si="772"/>
        <v>16</v>
      </c>
      <c r="CC2498" s="89"/>
      <c r="CE2498" s="87">
        <f t="shared" si="782"/>
        <v>4</v>
      </c>
      <c r="CF2498" s="397">
        <v>6298800</v>
      </c>
      <c r="CG2498" s="397">
        <v>3936750</v>
      </c>
      <c r="CH2498" s="397">
        <f>SUM(CF2498:CG2498)</f>
        <v>10235550</v>
      </c>
      <c r="CI2498" s="397">
        <v>26245</v>
      </c>
      <c r="CJ2498" s="87">
        <f t="shared" si="752"/>
        <v>4</v>
      </c>
      <c r="CK2498" s="87">
        <f t="shared" si="773"/>
        <v>15</v>
      </c>
      <c r="CL2498" s="85" t="s">
        <v>6276</v>
      </c>
      <c r="CM2498" s="22" t="str">
        <f t="shared" si="774"/>
        <v>1C26TAA^27318</v>
      </c>
      <c r="CN2498" s="85"/>
      <c r="CO2498" s="85"/>
      <c r="CP2498" s="85"/>
      <c r="CQ2498" s="85"/>
      <c r="CR2498" s="85"/>
      <c r="CS2498" s="85"/>
      <c r="CT2498" s="85"/>
      <c r="CU2498" s="85"/>
      <c r="CV2498" s="85"/>
      <c r="CW2498" s="85"/>
      <c r="CX2498" s="85"/>
      <c r="CY2498" s="85"/>
      <c r="CZ2498" s="85"/>
      <c r="DA2498" s="85"/>
      <c r="DB2498" s="85"/>
      <c r="DC2498" s="85"/>
      <c r="DD2498" s="85"/>
      <c r="DE2498" s="85"/>
      <c r="DF2498" s="85"/>
      <c r="DG2498" s="85"/>
    </row>
    <row r="2499" spans="1:111" ht="15" customHeight="1" x14ac:dyDescent="0.25">
      <c r="A2499" s="183"/>
      <c r="B2499" s="70" t="s">
        <v>102</v>
      </c>
      <c r="C2499" s="301" t="s">
        <v>8559</v>
      </c>
      <c r="D2499" s="265">
        <v>145795516</v>
      </c>
      <c r="E2499" s="241"/>
      <c r="F2499" s="231">
        <v>46120</v>
      </c>
      <c r="G2499" s="265" t="s">
        <v>1178</v>
      </c>
      <c r="H2499" s="265" t="s">
        <v>2963</v>
      </c>
      <c r="I2499" s="265" t="s">
        <v>105</v>
      </c>
      <c r="J2499" s="265" t="s">
        <v>1161</v>
      </c>
      <c r="K2499" s="265" t="s">
        <v>242</v>
      </c>
      <c r="L2499" s="231">
        <v>46136</v>
      </c>
      <c r="M2499" s="265">
        <v>40</v>
      </c>
      <c r="N2499" s="85" t="s">
        <v>8584</v>
      </c>
      <c r="O2499" s="85" t="s">
        <v>8585</v>
      </c>
      <c r="P2499" s="85">
        <v>2830051585</v>
      </c>
      <c r="Q2499" s="231">
        <v>46121</v>
      </c>
      <c r="R2499" s="241">
        <v>1209401410</v>
      </c>
      <c r="S2499" s="241">
        <v>224433450</v>
      </c>
      <c r="T2499" s="231">
        <v>46121</v>
      </c>
      <c r="U2499" s="356">
        <v>17878.61</v>
      </c>
      <c r="V2499" s="356">
        <v>17293.074000000001</v>
      </c>
      <c r="W2499" s="241">
        <v>21</v>
      </c>
      <c r="X2499" s="241">
        <v>6</v>
      </c>
      <c r="Y2499" s="270" t="s">
        <v>8586</v>
      </c>
      <c r="Z2499" s="241" t="s">
        <v>258</v>
      </c>
      <c r="AA2499" s="85" t="s">
        <v>2039</v>
      </c>
      <c r="AB2499" s="241" t="s">
        <v>8563</v>
      </c>
      <c r="AC2499" s="301" t="s">
        <v>8559</v>
      </c>
      <c r="AD2499" s="75" t="s">
        <v>113</v>
      </c>
      <c r="AE2499" s="134">
        <v>46125</v>
      </c>
      <c r="AF2499" s="130">
        <v>46125.583333333336</v>
      </c>
      <c r="AG2499" s="130">
        <v>46124.083333333336</v>
      </c>
      <c r="AH2499" s="130">
        <v>46124.083333333336</v>
      </c>
      <c r="AI2499" s="134">
        <v>46125</v>
      </c>
      <c r="AJ2499" s="221"/>
      <c r="AK2499" s="134">
        <v>46125</v>
      </c>
      <c r="AL2499" s="231">
        <v>46127</v>
      </c>
      <c r="AM2499" s="241"/>
      <c r="AN2499" s="231">
        <v>46127</v>
      </c>
      <c r="AO2499" s="81">
        <f>IF(AH2499&lt;AG2499,IF(AH2499=0,"",AH2499-1),IF(AG2499=0,"",AG2499-1))</f>
        <v>46123.083333333336</v>
      </c>
      <c r="AP2499" s="81">
        <f>IF(AH2499&lt;AG2499,IF(AH2499=0,"",AH2499),IF(AG2499=0,"",AG2499))</f>
        <v>46124.083333333336</v>
      </c>
      <c r="AQ2499" s="81">
        <f>IF(AH2499&lt;AG2499,IF(AH2499=0,"",AH2499),IF(AG2499=0,"",AG2499))</f>
        <v>46124.083333333336</v>
      </c>
      <c r="AR2499" s="81">
        <f>IF(AI2499=0,"",IF(AI2499&lt;AJ2499,AJ2499+1,AI2499+1))</f>
        <v>46126</v>
      </c>
      <c r="AS2499" s="81">
        <f>IF(AI2499=0,"",IF(AE2499=0,IF(AJ2499=0,AI2499+2,AJ2499+2),AE2499+2))</f>
        <v>46127</v>
      </c>
      <c r="AT2499" s="81">
        <f>IF(AI2499=0,"",IF(AI2499&lt;AJ2499,AJ2499+1,AI2499+1))</f>
        <v>46126</v>
      </c>
      <c r="AU2499" s="82" t="s">
        <v>6241</v>
      </c>
      <c r="AV2499" s="297">
        <v>46121</v>
      </c>
      <c r="AW2499" s="85" t="e">
        <v>#N/A</v>
      </c>
      <c r="AX2499" s="85" t="e">
        <v>#N/A</v>
      </c>
      <c r="AY2499" s="85"/>
      <c r="AZ2499" s="271"/>
      <c r="BA2499" s="85"/>
      <c r="BB2499" s="85"/>
      <c r="BC2499" s="85"/>
      <c r="BD2499" s="85"/>
      <c r="BE2499" s="85"/>
      <c r="BF2499" s="85"/>
      <c r="BG2499" s="85"/>
      <c r="BH2499" s="85"/>
      <c r="BI2499" s="85"/>
      <c r="BJ2499" s="85"/>
      <c r="BK2499" s="85"/>
      <c r="BL2499" s="85"/>
      <c r="BM2499" s="85"/>
      <c r="BN2499" s="85"/>
      <c r="BO2499" s="85"/>
      <c r="BP2499" s="85"/>
      <c r="BQ2499" s="85"/>
      <c r="BR2499" s="85"/>
      <c r="BS2499" s="85"/>
      <c r="BT2499" s="75">
        <f>IF(COUNTIF($C$3:C2499, C2499)=1, 1, 0)</f>
        <v>0</v>
      </c>
      <c r="BU2499" s="337" t="s">
        <v>8564</v>
      </c>
      <c r="BV2499" s="340">
        <v>46125</v>
      </c>
      <c r="BW2499" s="85"/>
      <c r="BX2499" s="85"/>
      <c r="BY2499" s="85"/>
      <c r="BZ2499" s="87">
        <f t="shared" si="771"/>
        <v>15</v>
      </c>
      <c r="CA2499" s="85"/>
      <c r="CB2499" s="88">
        <f t="shared" si="772"/>
        <v>16</v>
      </c>
      <c r="CC2499" s="89"/>
      <c r="CE2499" s="87">
        <f t="shared" si="782"/>
        <v>4</v>
      </c>
      <c r="CF2499" s="397">
        <v>6298800</v>
      </c>
      <c r="CG2499" s="397">
        <v>3936750</v>
      </c>
      <c r="CH2499" s="397">
        <f>SUM(CF2499:CG2499)</f>
        <v>10235550</v>
      </c>
      <c r="CI2499" s="397">
        <v>26245</v>
      </c>
      <c r="CJ2499" s="87">
        <f t="shared" ref="CJ2499:CJ2562" si="783">MONTH(AV2499)</f>
        <v>4</v>
      </c>
      <c r="CK2499" s="87">
        <f t="shared" si="773"/>
        <v>15</v>
      </c>
      <c r="CL2499" s="85" t="s">
        <v>6276</v>
      </c>
      <c r="CM2499" s="22" t="str">
        <f t="shared" si="774"/>
        <v>1C26TAA^27319</v>
      </c>
      <c r="CN2499" s="85"/>
      <c r="CO2499" s="85"/>
      <c r="CP2499" s="85"/>
      <c r="CQ2499" s="85"/>
      <c r="CR2499" s="85"/>
      <c r="CS2499" s="85"/>
      <c r="CT2499" s="85"/>
      <c r="CU2499" s="85"/>
      <c r="CV2499" s="85"/>
      <c r="CW2499" s="85"/>
      <c r="CX2499" s="85"/>
      <c r="CY2499" s="85"/>
      <c r="CZ2499" s="85"/>
      <c r="DA2499" s="85"/>
      <c r="DB2499" s="85"/>
      <c r="DC2499" s="85"/>
      <c r="DD2499" s="85"/>
      <c r="DE2499" s="85"/>
      <c r="DF2499" s="85"/>
      <c r="DG2499" s="85"/>
    </row>
    <row r="2500" spans="1:111" ht="15" customHeight="1" x14ac:dyDescent="0.25">
      <c r="A2500" s="183"/>
      <c r="B2500" s="70" t="s">
        <v>102</v>
      </c>
      <c r="C2500" s="301" t="s">
        <v>8559</v>
      </c>
      <c r="D2500" s="265">
        <v>145806643</v>
      </c>
      <c r="E2500" s="241"/>
      <c r="F2500" s="231">
        <v>46121</v>
      </c>
      <c r="G2500" s="265" t="s">
        <v>1186</v>
      </c>
      <c r="H2500" s="265" t="s">
        <v>2963</v>
      </c>
      <c r="I2500" s="265" t="s">
        <v>105</v>
      </c>
      <c r="J2500" s="265" t="s">
        <v>1161</v>
      </c>
      <c r="K2500" s="265" t="s">
        <v>242</v>
      </c>
      <c r="L2500" s="231">
        <v>46139</v>
      </c>
      <c r="M2500" s="265">
        <v>40</v>
      </c>
      <c r="N2500" s="85" t="s">
        <v>8587</v>
      </c>
      <c r="O2500" s="85" t="s">
        <v>8588</v>
      </c>
      <c r="P2500" s="85">
        <v>2830051591</v>
      </c>
      <c r="Q2500" s="231">
        <v>46121</v>
      </c>
      <c r="R2500" s="241">
        <v>1209401426</v>
      </c>
      <c r="S2500" s="241">
        <v>224433465</v>
      </c>
      <c r="T2500" s="231">
        <v>46121</v>
      </c>
      <c r="U2500" s="356">
        <v>21737.379000000001</v>
      </c>
      <c r="V2500" s="356">
        <v>20970.345000000001</v>
      </c>
      <c r="W2500" s="241">
        <v>20</v>
      </c>
      <c r="X2500" s="241">
        <v>0</v>
      </c>
      <c r="Y2500" s="270" t="s">
        <v>8589</v>
      </c>
      <c r="Z2500" s="241" t="s">
        <v>258</v>
      </c>
      <c r="AA2500" s="85" t="s">
        <v>2039</v>
      </c>
      <c r="AB2500" s="241" t="s">
        <v>8563</v>
      </c>
      <c r="AC2500" s="301" t="s">
        <v>8559</v>
      </c>
      <c r="AD2500" s="75" t="s">
        <v>113</v>
      </c>
      <c r="AE2500" s="134">
        <v>46125</v>
      </c>
      <c r="AF2500" s="130">
        <v>46125.583333333336</v>
      </c>
      <c r="AG2500" s="130">
        <v>46124.083333333336</v>
      </c>
      <c r="AH2500" s="130">
        <v>46124.083333333336</v>
      </c>
      <c r="AI2500" s="134">
        <v>46125</v>
      </c>
      <c r="AJ2500" s="221"/>
      <c r="AK2500" s="134">
        <v>46125</v>
      </c>
      <c r="AL2500" s="231">
        <v>46127</v>
      </c>
      <c r="AM2500" s="241"/>
      <c r="AN2500" s="231">
        <v>46127</v>
      </c>
      <c r="AO2500" s="81">
        <f>IF(AH2500&lt;AG2500,IF(AH2500=0,"",AH2500-1),IF(AG2500=0,"",AG2500-1))</f>
        <v>46123.083333333336</v>
      </c>
      <c r="AP2500" s="81">
        <f>IF(AH2500&lt;AG2500,IF(AH2500=0,"",AH2500),IF(AG2500=0,"",AG2500))</f>
        <v>46124.083333333336</v>
      </c>
      <c r="AQ2500" s="81">
        <f>IF(AH2500&lt;AG2500,IF(AH2500=0,"",AH2500),IF(AG2500=0,"",AG2500))</f>
        <v>46124.083333333336</v>
      </c>
      <c r="AR2500" s="81">
        <f>IF(AI2500=0,"",IF(AI2500&lt;AJ2500,AJ2500+1,AI2500+1))</f>
        <v>46126</v>
      </c>
      <c r="AS2500" s="81">
        <f>IF(AI2500=0,"",IF(AE2500=0,IF(AJ2500=0,AI2500+2,AJ2500+2),AE2500+2))</f>
        <v>46127</v>
      </c>
      <c r="AT2500" s="81">
        <f>IF(AI2500=0,"",IF(AI2500&lt;AJ2500,AJ2500+1,AI2500+1))</f>
        <v>46126</v>
      </c>
      <c r="AU2500" s="82" t="s">
        <v>6241</v>
      </c>
      <c r="AV2500" s="297">
        <v>46121</v>
      </c>
      <c r="AW2500" s="85" t="e">
        <v>#N/A</v>
      </c>
      <c r="AX2500" s="85" t="e">
        <v>#N/A</v>
      </c>
      <c r="AY2500" s="85"/>
      <c r="AZ2500" s="271"/>
      <c r="BA2500" s="85"/>
      <c r="BB2500" s="85"/>
      <c r="BC2500" s="85"/>
      <c r="BD2500" s="85"/>
      <c r="BE2500" s="85"/>
      <c r="BF2500" s="85"/>
      <c r="BG2500" s="85"/>
      <c r="BH2500" s="85"/>
      <c r="BI2500" s="85"/>
      <c r="BJ2500" s="85"/>
      <c r="BK2500" s="85"/>
      <c r="BL2500" s="85"/>
      <c r="BM2500" s="85"/>
      <c r="BN2500" s="85"/>
      <c r="BO2500" s="85"/>
      <c r="BP2500" s="85"/>
      <c r="BQ2500" s="85"/>
      <c r="BR2500" s="85"/>
      <c r="BS2500" s="85"/>
      <c r="BT2500" s="75">
        <f>IF(COUNTIF($C$3:C2500, C2500)=1, 1, 0)</f>
        <v>0</v>
      </c>
      <c r="BU2500" s="337" t="s">
        <v>8564</v>
      </c>
      <c r="BV2500" s="340">
        <v>46125</v>
      </c>
      <c r="BW2500" s="85"/>
      <c r="BX2500" s="85"/>
      <c r="BY2500" s="85"/>
      <c r="BZ2500" s="87">
        <f t="shared" si="771"/>
        <v>15</v>
      </c>
      <c r="CA2500" s="85"/>
      <c r="CB2500" s="88">
        <f t="shared" si="772"/>
        <v>16</v>
      </c>
      <c r="CC2500" s="89"/>
      <c r="CE2500" s="87">
        <f t="shared" si="782"/>
        <v>4</v>
      </c>
      <c r="CF2500" s="397">
        <v>6298800</v>
      </c>
      <c r="CG2500" s="397">
        <v>3936750</v>
      </c>
      <c r="CH2500" s="397">
        <f>SUM(CF2500:CG2500)</f>
        <v>10235550</v>
      </c>
      <c r="CI2500" s="397">
        <v>26245</v>
      </c>
      <c r="CJ2500" s="87">
        <f t="shared" si="783"/>
        <v>4</v>
      </c>
      <c r="CK2500" s="87">
        <f t="shared" si="773"/>
        <v>15</v>
      </c>
      <c r="CL2500" s="85" t="s">
        <v>6276</v>
      </c>
      <c r="CM2500" s="22" t="str">
        <f t="shared" si="774"/>
        <v>1C26TAA^27319</v>
      </c>
      <c r="CN2500" s="85"/>
      <c r="CO2500" s="85"/>
      <c r="CP2500" s="85"/>
      <c r="CQ2500" s="85"/>
      <c r="CR2500" s="85"/>
      <c r="CS2500" s="85"/>
      <c r="CT2500" s="85"/>
      <c r="CU2500" s="85"/>
      <c r="CV2500" s="85"/>
      <c r="CW2500" s="85"/>
      <c r="CX2500" s="85"/>
      <c r="CY2500" s="85"/>
      <c r="CZ2500" s="85"/>
      <c r="DA2500" s="85"/>
      <c r="DB2500" s="85"/>
      <c r="DC2500" s="85"/>
      <c r="DD2500" s="85"/>
      <c r="DE2500" s="85"/>
      <c r="DF2500" s="85"/>
      <c r="DG2500" s="85"/>
    </row>
    <row r="2501" spans="1:111" ht="15" customHeight="1" x14ac:dyDescent="0.25">
      <c r="A2501" s="183"/>
      <c r="B2501" s="273" t="s">
        <v>102</v>
      </c>
      <c r="C2501" s="301" t="s">
        <v>8576</v>
      </c>
      <c r="D2501" s="265">
        <v>145806636</v>
      </c>
      <c r="E2501" s="241"/>
      <c r="F2501" s="231">
        <v>46120</v>
      </c>
      <c r="G2501" s="265" t="s">
        <v>1245</v>
      </c>
      <c r="H2501" s="265" t="s">
        <v>2963</v>
      </c>
      <c r="I2501" s="265" t="s">
        <v>105</v>
      </c>
      <c r="J2501" s="265" t="s">
        <v>1161</v>
      </c>
      <c r="K2501" s="265" t="s">
        <v>242</v>
      </c>
      <c r="L2501" s="231">
        <v>46134</v>
      </c>
      <c r="M2501" s="265">
        <v>40</v>
      </c>
      <c r="N2501" s="85" t="s">
        <v>8590</v>
      </c>
      <c r="O2501" s="85" t="s">
        <v>8591</v>
      </c>
      <c r="P2501" s="85">
        <v>2830051552</v>
      </c>
      <c r="Q2501" s="231">
        <v>46121</v>
      </c>
      <c r="R2501" s="241">
        <v>1209401316</v>
      </c>
      <c r="S2501" s="241">
        <v>224429306</v>
      </c>
      <c r="T2501" s="231">
        <v>46121</v>
      </c>
      <c r="U2501" s="356">
        <v>19391.928</v>
      </c>
      <c r="V2501" s="356">
        <v>18877.966</v>
      </c>
      <c r="W2501" s="241">
        <v>19</v>
      </c>
      <c r="X2501" s="241">
        <v>0</v>
      </c>
      <c r="Y2501" s="270" t="s">
        <v>8592</v>
      </c>
      <c r="Z2501" s="241" t="s">
        <v>258</v>
      </c>
      <c r="AA2501" s="85" t="s">
        <v>2039</v>
      </c>
      <c r="AB2501" s="241" t="s">
        <v>8563</v>
      </c>
      <c r="AC2501" s="301" t="s">
        <v>8576</v>
      </c>
      <c r="AD2501" s="75" t="s">
        <v>113</v>
      </c>
      <c r="AE2501" s="134">
        <v>46125</v>
      </c>
      <c r="AF2501" s="130">
        <v>46125.583333333336</v>
      </c>
      <c r="AG2501" s="130">
        <v>46124.083333333336</v>
      </c>
      <c r="AH2501" s="130">
        <v>46124.083333333336</v>
      </c>
      <c r="AI2501" s="134">
        <v>46125</v>
      </c>
      <c r="AJ2501" s="221"/>
      <c r="AK2501" s="134">
        <v>46125</v>
      </c>
      <c r="AL2501" s="231">
        <v>46127</v>
      </c>
      <c r="AM2501" s="241"/>
      <c r="AN2501" s="275">
        <v>46127</v>
      </c>
      <c r="AO2501" s="81">
        <f>IF(AH2501&lt;AG2501,IF(AH2501=0,"",AH2501-1),IF(AG2501=0,"",AG2501-1))</f>
        <v>46123.083333333336</v>
      </c>
      <c r="AP2501" s="81">
        <f>IF(AH2501&lt;AG2501,IF(AH2501=0,"",AH2501),IF(AG2501=0,"",AG2501))</f>
        <v>46124.083333333336</v>
      </c>
      <c r="AQ2501" s="81">
        <f>IF(AH2501&lt;AG2501,IF(AH2501=0,"",AH2501),IF(AG2501=0,"",AG2501))</f>
        <v>46124.083333333336</v>
      </c>
      <c r="AR2501" s="81">
        <f>IF(AI2501=0,"",IF(AI2501&lt;AJ2501,AJ2501+1,AI2501+1))</f>
        <v>46126</v>
      </c>
      <c r="AS2501" s="81">
        <f>IF(AI2501=0,"",IF(AE2501=0,IF(AJ2501=0,AI2501+2,AJ2501+2),AE2501+2))</f>
        <v>46127</v>
      </c>
      <c r="AT2501" s="81">
        <f>IF(AI2501=0,"",IF(AI2501&lt;AJ2501,AJ2501+1,AI2501+1))</f>
        <v>46126</v>
      </c>
      <c r="AU2501" s="82" t="s">
        <v>6241</v>
      </c>
      <c r="AV2501" s="297">
        <v>46121</v>
      </c>
      <c r="AW2501" s="85" t="e">
        <v>#N/A</v>
      </c>
      <c r="AX2501" s="85" t="e">
        <v>#N/A</v>
      </c>
      <c r="AY2501" s="85"/>
      <c r="AZ2501" s="271"/>
      <c r="BA2501" s="85"/>
      <c r="BB2501" s="85"/>
      <c r="BC2501" s="85"/>
      <c r="BD2501" s="85"/>
      <c r="BE2501" s="85"/>
      <c r="BF2501" s="85"/>
      <c r="BG2501" s="85"/>
      <c r="BH2501" s="85"/>
      <c r="BI2501" s="85"/>
      <c r="BJ2501" s="85"/>
      <c r="BK2501" s="85"/>
      <c r="BL2501" s="85"/>
      <c r="BM2501" s="85"/>
      <c r="BN2501" s="85"/>
      <c r="BO2501" s="85"/>
      <c r="BP2501" s="85"/>
      <c r="BQ2501" s="85"/>
      <c r="BR2501" s="85"/>
      <c r="BS2501" s="85"/>
      <c r="BT2501" s="75">
        <f>IF(COUNTIF($C$3:C2501, C2501)=1, 1, 0)</f>
        <v>0</v>
      </c>
      <c r="BU2501" s="337" t="s">
        <v>8580</v>
      </c>
      <c r="BV2501" s="340">
        <v>46125</v>
      </c>
      <c r="BW2501" s="85"/>
      <c r="BX2501" s="85"/>
      <c r="BY2501" s="85"/>
      <c r="BZ2501" s="87">
        <f t="shared" si="771"/>
        <v>15</v>
      </c>
      <c r="CA2501" s="85"/>
      <c r="CB2501" s="88">
        <f t="shared" si="772"/>
        <v>16</v>
      </c>
      <c r="CC2501" s="89"/>
      <c r="CE2501" s="87">
        <f t="shared" si="782"/>
        <v>4</v>
      </c>
      <c r="CF2501" s="397">
        <v>6298800</v>
      </c>
      <c r="CG2501" s="397">
        <v>3936750</v>
      </c>
      <c r="CH2501" s="397">
        <f>SUM(CF2501:CG2501)</f>
        <v>10235550</v>
      </c>
      <c r="CI2501" s="397">
        <v>26245</v>
      </c>
      <c r="CJ2501" s="87">
        <f t="shared" si="783"/>
        <v>4</v>
      </c>
      <c r="CK2501" s="87">
        <f t="shared" si="773"/>
        <v>15</v>
      </c>
      <c r="CL2501" s="85" t="s">
        <v>6276</v>
      </c>
      <c r="CM2501" s="22" t="str">
        <f t="shared" si="774"/>
        <v>1C26TAA^27318</v>
      </c>
      <c r="CN2501" s="85"/>
      <c r="CO2501" s="85"/>
      <c r="CP2501" s="85"/>
      <c r="CQ2501" s="85"/>
      <c r="CR2501" s="85"/>
      <c r="CS2501" s="85"/>
      <c r="CT2501" s="85"/>
      <c r="CU2501" s="85"/>
      <c r="CV2501" s="85"/>
      <c r="CW2501" s="85"/>
      <c r="CX2501" s="85"/>
      <c r="CY2501" s="85"/>
      <c r="CZ2501" s="85"/>
      <c r="DA2501" s="85"/>
      <c r="DB2501" s="85"/>
      <c r="DC2501" s="85"/>
      <c r="DD2501" s="85"/>
      <c r="DE2501" s="85"/>
      <c r="DF2501" s="85"/>
      <c r="DG2501" s="85"/>
    </row>
    <row r="2502" spans="1:111" s="85" customFormat="1" x14ac:dyDescent="0.25">
      <c r="A2502" s="75"/>
      <c r="B2502" s="70" t="s">
        <v>102</v>
      </c>
      <c r="C2502" s="301" t="s">
        <v>8593</v>
      </c>
      <c r="D2502" s="265">
        <v>145793888</v>
      </c>
      <c r="E2502" s="75">
        <v>5320008132</v>
      </c>
      <c r="F2502" s="231">
        <v>46113</v>
      </c>
      <c r="G2502" s="265" t="s">
        <v>551</v>
      </c>
      <c r="H2502" s="265" t="s">
        <v>4340</v>
      </c>
      <c r="I2502" s="265" t="s">
        <v>105</v>
      </c>
      <c r="J2502" s="265" t="s">
        <v>2035</v>
      </c>
      <c r="K2502" s="265" t="s">
        <v>242</v>
      </c>
      <c r="L2502" s="231">
        <v>46136</v>
      </c>
      <c r="M2502" s="265">
        <v>20</v>
      </c>
      <c r="N2502" s="75" t="s">
        <v>8594</v>
      </c>
      <c r="O2502" s="75" t="s">
        <v>8595</v>
      </c>
      <c r="P2502" s="85">
        <v>2830051197</v>
      </c>
      <c r="Q2502" s="619">
        <v>46115</v>
      </c>
      <c r="R2502" s="241">
        <v>1209399670</v>
      </c>
      <c r="S2502" s="241">
        <v>224408627</v>
      </c>
      <c r="T2502" s="619">
        <v>46115</v>
      </c>
      <c r="U2502" s="261">
        <v>2259.5819999999999</v>
      </c>
      <c r="V2502" s="261">
        <v>2187.1610000000001</v>
      </c>
      <c r="W2502" s="241">
        <v>4</v>
      </c>
      <c r="X2502" s="241">
        <v>0</v>
      </c>
      <c r="Y2502" s="423" t="s">
        <v>8596</v>
      </c>
      <c r="Z2502" s="85" t="s">
        <v>258</v>
      </c>
      <c r="AA2502" s="241" t="s">
        <v>631</v>
      </c>
      <c r="AB2502" s="241" t="s">
        <v>8597</v>
      </c>
      <c r="AC2502" s="301" t="s">
        <v>8593</v>
      </c>
      <c r="AD2502" s="75" t="s">
        <v>113</v>
      </c>
      <c r="AE2502" s="74">
        <v>46125</v>
      </c>
      <c r="AF2502" s="130">
        <v>46120.375</v>
      </c>
      <c r="AG2502" s="130">
        <v>46119.625</v>
      </c>
      <c r="AH2502" s="130">
        <v>46119.625</v>
      </c>
      <c r="AI2502" s="74">
        <v>46119</v>
      </c>
      <c r="AJ2502" s="74">
        <v>46124</v>
      </c>
      <c r="AK2502" s="74">
        <v>46124</v>
      </c>
      <c r="AL2502" s="74">
        <v>46127</v>
      </c>
      <c r="AM2502" s="74">
        <v>46131</v>
      </c>
      <c r="AN2502" s="74">
        <v>46132</v>
      </c>
      <c r="AO2502" s="81" t="s">
        <v>121</v>
      </c>
      <c r="AP2502" s="81" t="s">
        <v>121</v>
      </c>
      <c r="AQ2502" s="81" t="s">
        <v>121</v>
      </c>
      <c r="AR2502" s="81" t="s">
        <v>121</v>
      </c>
      <c r="AS2502" s="81" t="s">
        <v>10</v>
      </c>
      <c r="AT2502" s="81" t="s">
        <v>121</v>
      </c>
      <c r="AU2502" s="82" t="s">
        <v>6241</v>
      </c>
      <c r="AV2502" s="297">
        <v>46115</v>
      </c>
      <c r="AW2502" s="85" t="e">
        <v>#N/A</v>
      </c>
      <c r="AX2502" s="85" t="e">
        <v>#N/A</v>
      </c>
      <c r="AZ2502" s="271"/>
      <c r="BT2502" s="75">
        <f>IF(COUNTIF($C$3:C2502, C2502)=1, 1, 0)</f>
        <v>1</v>
      </c>
      <c r="BU2502" s="337" t="s">
        <v>8598</v>
      </c>
      <c r="BV2502" s="340">
        <v>46127</v>
      </c>
      <c r="BZ2502" s="87">
        <f t="shared" si="771"/>
        <v>14</v>
      </c>
      <c r="CB2502" s="88">
        <f t="shared" si="772"/>
        <v>16</v>
      </c>
      <c r="CC2502" s="89"/>
      <c r="CD2502" s="22"/>
      <c r="CE2502" s="87">
        <f t="shared" si="782"/>
        <v>4</v>
      </c>
      <c r="CF2502" s="397">
        <v>6562750</v>
      </c>
      <c r="CG2502" s="397">
        <v>1968825</v>
      </c>
      <c r="CH2502" s="397">
        <v>8531575</v>
      </c>
      <c r="CI2502" s="85">
        <v>26251</v>
      </c>
      <c r="CJ2502" s="87">
        <f t="shared" si="783"/>
        <v>4</v>
      </c>
      <c r="CK2502" s="87">
        <f t="shared" si="773"/>
        <v>14</v>
      </c>
      <c r="CL2502" s="85" t="s">
        <v>6243</v>
      </c>
      <c r="CM2502" s="22" t="str">
        <f t="shared" si="774"/>
        <v>1C26TAA^28565</v>
      </c>
    </row>
    <row r="2503" spans="1:111" s="85" customFormat="1" x14ac:dyDescent="0.25">
      <c r="A2503" s="75"/>
      <c r="B2503" s="70" t="s">
        <v>102</v>
      </c>
      <c r="C2503" s="301" t="s">
        <v>8593</v>
      </c>
      <c r="D2503" s="265">
        <v>145799425</v>
      </c>
      <c r="E2503" s="75">
        <v>5320008132</v>
      </c>
      <c r="F2503" s="231">
        <v>46113</v>
      </c>
      <c r="G2503" s="265" t="s">
        <v>2045</v>
      </c>
      <c r="H2503" s="265" t="s">
        <v>4340</v>
      </c>
      <c r="I2503" s="265" t="s">
        <v>105</v>
      </c>
      <c r="J2503" s="265" t="s">
        <v>2035</v>
      </c>
      <c r="K2503" s="265" t="s">
        <v>242</v>
      </c>
      <c r="L2503" s="231">
        <v>46134</v>
      </c>
      <c r="M2503" s="265">
        <v>0</v>
      </c>
      <c r="N2503" s="75" t="s">
        <v>8594</v>
      </c>
      <c r="O2503" s="75" t="s">
        <v>8595</v>
      </c>
      <c r="P2503" s="85">
        <v>2830051199</v>
      </c>
      <c r="Q2503" s="619">
        <v>46115</v>
      </c>
      <c r="R2503" s="241">
        <v>1209399671</v>
      </c>
      <c r="S2503" s="241">
        <v>224408628</v>
      </c>
      <c r="T2503" s="619">
        <v>46115</v>
      </c>
      <c r="U2503" s="261">
        <v>3014.134</v>
      </c>
      <c r="V2503" s="261">
        <v>2911.96</v>
      </c>
      <c r="W2503" s="241">
        <v>3</v>
      </c>
      <c r="X2503" s="241">
        <v>0</v>
      </c>
      <c r="Y2503" s="423" t="s">
        <v>8596</v>
      </c>
      <c r="Z2503" s="85" t="s">
        <v>258</v>
      </c>
      <c r="AA2503" s="241" t="s">
        <v>631</v>
      </c>
      <c r="AB2503" s="241" t="s">
        <v>8597</v>
      </c>
      <c r="AC2503" s="301" t="s">
        <v>8593</v>
      </c>
      <c r="AD2503" s="75" t="s">
        <v>113</v>
      </c>
      <c r="AE2503" s="74">
        <v>46125</v>
      </c>
      <c r="AF2503" s="130">
        <v>46120.375</v>
      </c>
      <c r="AG2503" s="130">
        <v>46119.625</v>
      </c>
      <c r="AH2503" s="130">
        <v>46119.625</v>
      </c>
      <c r="AI2503" s="74">
        <v>46119</v>
      </c>
      <c r="AJ2503" s="74">
        <v>46124</v>
      </c>
      <c r="AK2503" s="74">
        <v>46124</v>
      </c>
      <c r="AL2503" s="74">
        <v>46127</v>
      </c>
      <c r="AM2503" s="74">
        <v>46131</v>
      </c>
      <c r="AN2503" s="74">
        <v>46132</v>
      </c>
      <c r="AO2503" s="81" t="s">
        <v>121</v>
      </c>
      <c r="AP2503" s="81" t="s">
        <v>121</v>
      </c>
      <c r="AQ2503" s="81" t="s">
        <v>121</v>
      </c>
      <c r="AR2503" s="81" t="s">
        <v>121</v>
      </c>
      <c r="AS2503" s="81" t="s">
        <v>10</v>
      </c>
      <c r="AT2503" s="81" t="s">
        <v>121</v>
      </c>
      <c r="AU2503" s="82" t="s">
        <v>6241</v>
      </c>
      <c r="AV2503" s="297">
        <v>46115</v>
      </c>
      <c r="AW2503" s="85" t="e">
        <v>#N/A</v>
      </c>
      <c r="AX2503" s="85" t="e">
        <v>#N/A</v>
      </c>
      <c r="AZ2503" s="271"/>
      <c r="BT2503" s="75">
        <f>IF(COUNTIF($C$3:C2503, C2503)=1, 1, 0)</f>
        <v>0</v>
      </c>
      <c r="BU2503" s="337" t="s">
        <v>8598</v>
      </c>
      <c r="BV2503" s="340">
        <v>46127</v>
      </c>
      <c r="BZ2503" s="87">
        <f t="shared" si="771"/>
        <v>14</v>
      </c>
      <c r="CB2503" s="88">
        <f t="shared" si="772"/>
        <v>16</v>
      </c>
      <c r="CC2503" s="89"/>
      <c r="CD2503" s="22"/>
      <c r="CE2503" s="87">
        <f t="shared" si="782"/>
        <v>4</v>
      </c>
      <c r="CJ2503" s="87">
        <f t="shared" si="783"/>
        <v>4</v>
      </c>
      <c r="CK2503" s="87">
        <f t="shared" si="773"/>
        <v>14</v>
      </c>
      <c r="CL2503" s="85" t="s">
        <v>6243</v>
      </c>
      <c r="CM2503" s="22" t="str">
        <f t="shared" si="774"/>
        <v>1C26TAA^28565</v>
      </c>
    </row>
    <row r="2504" spans="1:111" s="168" customFormat="1" x14ac:dyDescent="0.25">
      <c r="B2504" s="70" t="s">
        <v>6003</v>
      </c>
      <c r="C2504" s="301" t="s">
        <v>8599</v>
      </c>
      <c r="D2504" s="273">
        <v>145807581</v>
      </c>
      <c r="E2504" s="274"/>
      <c r="F2504" s="275">
        <v>46113</v>
      </c>
      <c r="G2504" s="273" t="s">
        <v>627</v>
      </c>
      <c r="H2504" s="273" t="s">
        <v>4340</v>
      </c>
      <c r="I2504" s="273" t="s">
        <v>105</v>
      </c>
      <c r="J2504" s="273" t="s">
        <v>2035</v>
      </c>
      <c r="K2504" s="273" t="s">
        <v>242</v>
      </c>
      <c r="L2504" s="275">
        <v>46140</v>
      </c>
      <c r="M2504" s="273">
        <v>40</v>
      </c>
      <c r="N2504" s="268" t="s">
        <v>8600</v>
      </c>
      <c r="O2504" s="268" t="s">
        <v>8601</v>
      </c>
      <c r="P2504" s="168">
        <v>2830051672</v>
      </c>
      <c r="Q2504" s="619">
        <v>46122</v>
      </c>
      <c r="R2504" s="274">
        <v>1209401772</v>
      </c>
      <c r="S2504" s="274">
        <v>224433694</v>
      </c>
      <c r="T2504" s="619">
        <v>46122</v>
      </c>
      <c r="U2504" s="422">
        <v>19122.343000000001</v>
      </c>
      <c r="V2504" s="422">
        <v>18474.129000000001</v>
      </c>
      <c r="W2504" s="274">
        <v>18</v>
      </c>
      <c r="X2504" s="274">
        <v>0</v>
      </c>
      <c r="Y2504" s="241">
        <v>7267843010</v>
      </c>
      <c r="Z2504" s="168" t="s">
        <v>354</v>
      </c>
      <c r="AA2504" s="274" t="s">
        <v>8602</v>
      </c>
      <c r="AB2504" s="274" t="s">
        <v>2352</v>
      </c>
      <c r="AC2504" s="301" t="s">
        <v>8599</v>
      </c>
      <c r="AD2504" s="182" t="s">
        <v>113</v>
      </c>
      <c r="AE2504" s="115">
        <v>46130</v>
      </c>
      <c r="AF2504" s="130">
        <v>46126.125</v>
      </c>
      <c r="AG2504" s="130">
        <v>46125.375</v>
      </c>
      <c r="AH2504" s="130">
        <v>46125.375</v>
      </c>
      <c r="AI2504" s="115">
        <v>46125</v>
      </c>
      <c r="AJ2504" s="115">
        <v>46130</v>
      </c>
      <c r="AK2504" s="115">
        <v>46130</v>
      </c>
      <c r="AL2504" s="115">
        <v>46131</v>
      </c>
      <c r="AM2504" s="115">
        <v>46136</v>
      </c>
      <c r="AN2504" s="75">
        <f>IF(AM2504=0,AL2504-L2504,AM2504-L2504)</f>
        <v>-4</v>
      </c>
      <c r="AO2504" s="81">
        <f>IF(AH2504&lt;AG2504,IF(AH2504=0,"",AH2504-1),IF(AG2504=0,"",AG2504-1))</f>
        <v>46124.375</v>
      </c>
      <c r="AP2504" s="81">
        <f>IF(AH2504&lt;AG2504,IF(AH2504=0,"",AH2504),IF(AG2504=0,"",AG2504))</f>
        <v>46125.375</v>
      </c>
      <c r="AQ2504" s="81">
        <f>IF(AH2504&lt;AG2504,IF(AH2504=0,"",AH2504),IF(AG2504=0,"",AG2504))</f>
        <v>46125.375</v>
      </c>
      <c r="AR2504" s="81">
        <f>IF(AI2504=0,"",IF(AI2504&lt;AJ2504,AJ2504+1,AI2504+1))</f>
        <v>46131</v>
      </c>
      <c r="AS2504" s="81">
        <f>IF(AI2504=0,"",IF(AE2504=0,IF(AJ2504=0,AI2504+2,AJ2504+2),AE2504+2))</f>
        <v>46132</v>
      </c>
      <c r="AT2504" s="81">
        <f>IF(AI2504=0,"",IF(AI2504&lt;AJ2504,AJ2504+1,AI2504+1))</f>
        <v>46131</v>
      </c>
      <c r="AU2504" s="274"/>
      <c r="AV2504" s="297">
        <v>46122</v>
      </c>
      <c r="AW2504" s="85" t="e">
        <v>#N/A</v>
      </c>
      <c r="AX2504" s="85" t="e">
        <v>#N/A</v>
      </c>
      <c r="AZ2504" s="278"/>
      <c r="BT2504" s="75">
        <f>IF(COUNTIF($C$3:C2504, C2504)=1, 1, 0)</f>
        <v>1</v>
      </c>
      <c r="BU2504" s="337" t="s">
        <v>8603</v>
      </c>
      <c r="BV2504" s="340">
        <v>46132</v>
      </c>
      <c r="BW2504" s="85"/>
      <c r="BX2504" s="85"/>
      <c r="BY2504" s="85"/>
      <c r="BZ2504" s="87">
        <f t="shared" si="771"/>
        <v>14</v>
      </c>
      <c r="CA2504" s="85"/>
      <c r="CB2504" s="88">
        <f t="shared" si="772"/>
        <v>17</v>
      </c>
      <c r="CC2504" s="89"/>
      <c r="CD2504" s="22"/>
      <c r="CE2504" s="87">
        <f t="shared" si="782"/>
        <v>4</v>
      </c>
      <c r="CF2504" s="85"/>
      <c r="CG2504" s="85"/>
      <c r="CH2504" s="85"/>
      <c r="CI2504" s="85"/>
      <c r="CJ2504" s="87">
        <f t="shared" si="783"/>
        <v>4</v>
      </c>
      <c r="CK2504" s="87">
        <f t="shared" si="773"/>
        <v>15</v>
      </c>
      <c r="CL2504" s="85"/>
      <c r="CM2504" s="22" t="str">
        <f t="shared" si="774"/>
        <v>1C26TAB^79714</v>
      </c>
      <c r="CN2504" s="85"/>
      <c r="CO2504" s="85"/>
      <c r="CP2504" s="85"/>
      <c r="CQ2504" s="85"/>
      <c r="CR2504" s="85"/>
      <c r="CS2504" s="85"/>
      <c r="CT2504" s="85"/>
      <c r="CU2504" s="85"/>
      <c r="CV2504" s="85"/>
      <c r="CW2504" s="85"/>
      <c r="CX2504" s="85"/>
      <c r="CY2504" s="85"/>
      <c r="CZ2504" s="85"/>
      <c r="DA2504" s="85"/>
      <c r="DB2504" s="85"/>
      <c r="DC2504" s="85"/>
      <c r="DD2504" s="85"/>
      <c r="DE2504" s="85"/>
      <c r="DF2504" s="85"/>
      <c r="DG2504" s="85"/>
    </row>
    <row r="2505" spans="1:111" s="168" customFormat="1" x14ac:dyDescent="0.25">
      <c r="B2505" s="236" t="s">
        <v>6003</v>
      </c>
      <c r="C2505" s="301" t="s">
        <v>8499</v>
      </c>
      <c r="D2505" s="273">
        <v>145817224</v>
      </c>
      <c r="E2505" s="274"/>
      <c r="F2505" s="275">
        <v>46114</v>
      </c>
      <c r="G2505" s="273" t="s">
        <v>164</v>
      </c>
      <c r="H2505" s="273" t="s">
        <v>140</v>
      </c>
      <c r="I2505" s="273" t="s">
        <v>105</v>
      </c>
      <c r="J2505" s="273" t="s">
        <v>165</v>
      </c>
      <c r="K2505" s="273" t="s">
        <v>242</v>
      </c>
      <c r="L2505" s="275">
        <v>46143</v>
      </c>
      <c r="M2505" s="273">
        <v>40</v>
      </c>
      <c r="N2505" s="268" t="s">
        <v>8604</v>
      </c>
      <c r="O2505" s="410" t="s">
        <v>8605</v>
      </c>
      <c r="P2505" s="168">
        <v>2830051915</v>
      </c>
      <c r="Q2505" s="275">
        <v>46127</v>
      </c>
      <c r="R2505" s="274">
        <v>1209402996</v>
      </c>
      <c r="S2505" s="274">
        <v>224452519</v>
      </c>
      <c r="T2505" s="275">
        <v>46127</v>
      </c>
      <c r="U2505" s="422">
        <v>12743.773999999999</v>
      </c>
      <c r="V2505" s="422">
        <v>12326.852000000001</v>
      </c>
      <c r="W2505" s="274">
        <v>17</v>
      </c>
      <c r="X2505" s="274">
        <v>4</v>
      </c>
      <c r="Y2505" s="301">
        <v>235600590964</v>
      </c>
      <c r="Z2505" s="85" t="s">
        <v>128</v>
      </c>
      <c r="AA2505" s="241" t="s">
        <v>5436</v>
      </c>
      <c r="AB2505" s="241" t="s">
        <v>8494</v>
      </c>
      <c r="AC2505" s="301" t="s">
        <v>8499</v>
      </c>
      <c r="AD2505" s="182" t="s">
        <v>113</v>
      </c>
      <c r="AE2505" s="115">
        <v>46133</v>
      </c>
      <c r="AF2505" s="269">
        <v>46131.041666666664</v>
      </c>
      <c r="AG2505" s="269">
        <v>46129.625</v>
      </c>
      <c r="AH2505" s="269">
        <v>46129.625</v>
      </c>
      <c r="AI2505" s="115">
        <v>46129</v>
      </c>
      <c r="AJ2505" s="115">
        <v>46133</v>
      </c>
      <c r="AK2505" s="115">
        <v>46133</v>
      </c>
      <c r="AL2505" s="115">
        <v>46142</v>
      </c>
      <c r="AM2505" s="115">
        <v>46149</v>
      </c>
      <c r="AN2505" s="75">
        <f>IF(AM2505=0,AL2505-L2505,AM2505-L2505)</f>
        <v>6</v>
      </c>
      <c r="AO2505" s="81">
        <f>IF(AH2505&lt;AG2505,IF(AH2505=0,"",AH2505-1),IF(AG2505=0,"",AG2505-1))</f>
        <v>46128.625</v>
      </c>
      <c r="AP2505" s="81">
        <f>IF(AH2505&lt;AG2505,IF(AH2505=0,"",AH2505),IF(AG2505=0,"",AG2505))</f>
        <v>46129.625</v>
      </c>
      <c r="AQ2505" s="81">
        <f>IF(AH2505&lt;AG2505,IF(AH2505=0,"",AH2505),IF(AG2505=0,"",AG2505))</f>
        <v>46129.625</v>
      </c>
      <c r="AR2505" s="81">
        <f>IF(AI2505=0,"",IF(AI2505&lt;AJ2505,AJ2505+1,AI2505+1))</f>
        <v>46134</v>
      </c>
      <c r="AS2505" s="81">
        <f>IF(AI2505=0,"",IF(AE2505=0,IF(AJ2505=0,AI2505+2,AJ2505+2),AE2505+2))</f>
        <v>46135</v>
      </c>
      <c r="AT2505" s="81">
        <f>IF(AI2505=0,"",IF(AI2505&lt;AJ2505,AJ2505+1,AI2505+1))</f>
        <v>46134</v>
      </c>
      <c r="AU2505" s="274"/>
      <c r="AV2505" s="290">
        <v>46127</v>
      </c>
      <c r="AW2505" s="85" t="e">
        <v>#N/A</v>
      </c>
      <c r="AX2505" s="85" t="e">
        <v>#N/A</v>
      </c>
      <c r="AZ2505" s="278"/>
      <c r="BT2505" s="75">
        <f>IF(COUNTIF($C$3:C2505, C2505)=1, 1, 0)</f>
        <v>0</v>
      </c>
      <c r="BU2505" s="338"/>
      <c r="BV2505" s="85"/>
      <c r="BW2505" s="85"/>
      <c r="BX2505" s="85"/>
      <c r="BY2505" s="85"/>
      <c r="BZ2505" s="87">
        <f t="shared" si="771"/>
        <v>14</v>
      </c>
      <c r="CA2505" s="85"/>
      <c r="CB2505" s="88">
        <f t="shared" si="772"/>
        <v>0</v>
      </c>
      <c r="CC2505" s="89"/>
      <c r="CD2505" s="22"/>
      <c r="CE2505" s="87">
        <f t="shared" si="782"/>
        <v>4</v>
      </c>
      <c r="CF2505" s="85"/>
      <c r="CG2505" s="85"/>
      <c r="CH2505" s="85"/>
      <c r="CI2505" s="85"/>
      <c r="CJ2505" s="87">
        <f t="shared" si="783"/>
        <v>4</v>
      </c>
      <c r="CK2505" s="87">
        <f t="shared" si="773"/>
        <v>16</v>
      </c>
      <c r="CL2505" s="85"/>
      <c r="CM2505" s="22" t="str">
        <f t="shared" si="774"/>
        <v>1C26TAA^</v>
      </c>
      <c r="CN2505" s="85"/>
      <c r="CO2505" s="85"/>
      <c r="CP2505" s="85"/>
      <c r="CQ2505" s="85"/>
      <c r="CR2505" s="85"/>
      <c r="CS2505" s="85"/>
      <c r="CT2505" s="85"/>
      <c r="CU2505" s="85"/>
      <c r="CV2505" s="85"/>
      <c r="CW2505" s="85"/>
      <c r="CX2505" s="85"/>
      <c r="CY2505" s="85"/>
      <c r="CZ2505" s="85"/>
      <c r="DA2505" s="85"/>
      <c r="DB2505" s="85"/>
      <c r="DC2505" s="85"/>
      <c r="DD2505" s="85"/>
      <c r="DE2505" s="85"/>
      <c r="DF2505" s="85"/>
      <c r="DG2505" s="85"/>
    </row>
    <row r="2506" spans="1:111" s="88" customFormat="1" x14ac:dyDescent="0.25">
      <c r="B2506" s="89" t="s">
        <v>102</v>
      </c>
      <c r="C2506" s="241" t="s">
        <v>8606</v>
      </c>
      <c r="D2506" s="260">
        <v>145772754</v>
      </c>
      <c r="E2506" s="620">
        <v>5320008093</v>
      </c>
      <c r="F2506" s="621">
        <v>46112</v>
      </c>
      <c r="G2506" s="260" t="s">
        <v>428</v>
      </c>
      <c r="H2506" s="260" t="s">
        <v>2531</v>
      </c>
      <c r="I2506" s="260" t="s">
        <v>656</v>
      </c>
      <c r="J2506" s="260" t="s">
        <v>430</v>
      </c>
      <c r="K2506" s="260" t="s">
        <v>242</v>
      </c>
      <c r="L2506" s="621">
        <v>46126</v>
      </c>
      <c r="M2506" s="260">
        <v>20</v>
      </c>
      <c r="N2506" s="75" t="s">
        <v>8607</v>
      </c>
      <c r="O2506" s="75" t="s">
        <v>8608</v>
      </c>
      <c r="P2506" s="88">
        <v>2830050980</v>
      </c>
      <c r="Q2506" s="621">
        <v>46111</v>
      </c>
      <c r="R2506" s="620">
        <v>1209398012</v>
      </c>
      <c r="S2506" s="620">
        <v>224387138</v>
      </c>
      <c r="T2506" s="621">
        <v>46111</v>
      </c>
      <c r="U2506" s="622">
        <v>5125.7830000000004</v>
      </c>
      <c r="V2506" s="622">
        <v>4961.5010000000002</v>
      </c>
      <c r="W2506" s="260">
        <v>7</v>
      </c>
      <c r="X2506" s="260">
        <v>0</v>
      </c>
      <c r="Y2506" s="241" t="s">
        <v>8606</v>
      </c>
      <c r="Z2506" s="85" t="s">
        <v>128</v>
      </c>
      <c r="AA2506" s="241" t="s">
        <v>196</v>
      </c>
      <c r="AB2506" s="241" t="s">
        <v>8609</v>
      </c>
      <c r="AC2506" s="241" t="s">
        <v>8606</v>
      </c>
      <c r="AD2506" s="182" t="s">
        <v>113</v>
      </c>
      <c r="AE2506" s="115">
        <v>46115</v>
      </c>
      <c r="AF2506" s="130">
        <v>46114.625</v>
      </c>
      <c r="AG2506" s="130">
        <v>46114.5</v>
      </c>
      <c r="AH2506" s="130">
        <v>46113.625</v>
      </c>
      <c r="AI2506" s="115">
        <v>46115</v>
      </c>
      <c r="AJ2506" s="74"/>
      <c r="AK2506" s="115">
        <v>46115</v>
      </c>
      <c r="AL2506" s="115">
        <v>46118</v>
      </c>
      <c r="AM2506" s="621">
        <v>46119</v>
      </c>
      <c r="AN2506" s="621">
        <v>46119</v>
      </c>
      <c r="AO2506" s="81" t="s">
        <v>121</v>
      </c>
      <c r="AP2506" s="81" t="s">
        <v>121</v>
      </c>
      <c r="AQ2506" s="81" t="s">
        <v>121</v>
      </c>
      <c r="AR2506" s="81" t="s">
        <v>121</v>
      </c>
      <c r="AS2506" s="81" t="s">
        <v>121</v>
      </c>
      <c r="AT2506" s="81" t="s">
        <v>121</v>
      </c>
      <c r="AU2506" s="82" t="s">
        <v>6196</v>
      </c>
      <c r="AV2506" s="290">
        <v>46111</v>
      </c>
      <c r="AW2506" s="75" t="str">
        <f>_xlfn.XLOOKUP(D2506,'[1]OPS Loading report'!$E:$E,'[1]OPS Loading report'!$G:$G)</f>
        <v>EMCU6215913</v>
      </c>
      <c r="AX2506" s="75" t="str">
        <f>_xlfn.XLOOKUP(D2506,'[1]OPS Loading report'!$E:$E,'[1]OPS Loading report'!$H:$H)</f>
        <v>EMCCWB9815</v>
      </c>
      <c r="AZ2506" s="623"/>
      <c r="BT2506" s="75">
        <f>IF(COUNTIF($C$3:C2506, C2506)=1, 1, 0)</f>
        <v>1</v>
      </c>
      <c r="BU2506" s="337" t="s">
        <v>8610</v>
      </c>
      <c r="BV2506" s="340">
        <v>46118</v>
      </c>
      <c r="BW2506" s="85"/>
      <c r="BX2506" s="85"/>
      <c r="BY2506" s="85"/>
      <c r="BZ2506" s="87">
        <f t="shared" si="771"/>
        <v>14</v>
      </c>
      <c r="CA2506" s="85"/>
      <c r="CB2506" s="88">
        <f t="shared" si="772"/>
        <v>15</v>
      </c>
      <c r="CC2506" s="89"/>
      <c r="CD2506" s="22"/>
      <c r="CE2506" s="87">
        <f t="shared" si="782"/>
        <v>4</v>
      </c>
      <c r="CF2506" s="397">
        <v>8530275</v>
      </c>
      <c r="CG2506" s="85"/>
      <c r="CH2506" s="397">
        <v>8530275</v>
      </c>
      <c r="CI2506" s="85">
        <v>26247</v>
      </c>
      <c r="CJ2506" s="87">
        <f t="shared" si="783"/>
        <v>3</v>
      </c>
      <c r="CK2506" s="87">
        <f t="shared" si="773"/>
        <v>14</v>
      </c>
      <c r="CL2506" s="22" t="s">
        <v>6198</v>
      </c>
      <c r="CM2506" s="22" t="str">
        <f t="shared" si="774"/>
        <v>1C26TAA^00093908</v>
      </c>
      <c r="CN2506" s="85"/>
      <c r="CO2506" s="85"/>
      <c r="CP2506" s="85"/>
      <c r="CQ2506" s="85"/>
      <c r="CR2506" s="85"/>
      <c r="CS2506" s="85"/>
      <c r="CT2506" s="85"/>
      <c r="CU2506" s="85"/>
      <c r="CV2506" s="85"/>
      <c r="CW2506" s="85"/>
      <c r="CX2506" s="85"/>
      <c r="CY2506" s="85"/>
      <c r="CZ2506" s="85"/>
      <c r="DA2506" s="85"/>
      <c r="DB2506" s="85"/>
      <c r="DC2506" s="85"/>
      <c r="DD2506" s="85"/>
      <c r="DE2506" s="85"/>
      <c r="DF2506" s="85"/>
      <c r="DG2506" s="85"/>
    </row>
    <row r="2507" spans="1:111" s="607" customFormat="1" x14ac:dyDescent="0.25">
      <c r="B2507" s="89" t="s">
        <v>102</v>
      </c>
      <c r="C2507" s="241" t="s">
        <v>8606</v>
      </c>
      <c r="D2507" s="507">
        <v>145762877</v>
      </c>
      <c r="E2507" s="624">
        <v>5320008093</v>
      </c>
      <c r="F2507" s="619">
        <v>46112</v>
      </c>
      <c r="G2507" s="507" t="s">
        <v>428</v>
      </c>
      <c r="H2507" s="507" t="s">
        <v>2531</v>
      </c>
      <c r="I2507" s="507" t="s">
        <v>656</v>
      </c>
      <c r="J2507" s="507" t="s">
        <v>430</v>
      </c>
      <c r="K2507" s="507" t="s">
        <v>242</v>
      </c>
      <c r="L2507" s="619">
        <v>46129</v>
      </c>
      <c r="M2507" s="507">
        <v>0</v>
      </c>
      <c r="N2507" s="75" t="s">
        <v>8607</v>
      </c>
      <c r="O2507" s="75" t="s">
        <v>8608</v>
      </c>
      <c r="P2507" s="607">
        <v>2830050979</v>
      </c>
      <c r="Q2507" s="619">
        <v>46111</v>
      </c>
      <c r="R2507" s="624">
        <v>1209398011</v>
      </c>
      <c r="S2507" s="624">
        <v>224387134</v>
      </c>
      <c r="T2507" s="619">
        <v>46111</v>
      </c>
      <c r="U2507" s="625">
        <v>2617.4810000000002</v>
      </c>
      <c r="V2507" s="625">
        <v>2513.373</v>
      </c>
      <c r="W2507" s="507">
        <v>3</v>
      </c>
      <c r="X2507" s="507">
        <v>0</v>
      </c>
      <c r="Y2507" s="274" t="s">
        <v>8606</v>
      </c>
      <c r="Z2507" s="168" t="s">
        <v>128</v>
      </c>
      <c r="AA2507" s="274" t="s">
        <v>196</v>
      </c>
      <c r="AB2507" s="274" t="s">
        <v>8609</v>
      </c>
      <c r="AC2507" s="241" t="s">
        <v>8606</v>
      </c>
      <c r="AD2507" s="182" t="s">
        <v>113</v>
      </c>
      <c r="AE2507" s="115">
        <v>46115</v>
      </c>
      <c r="AF2507" s="130">
        <v>46114.625</v>
      </c>
      <c r="AG2507" s="130">
        <v>46114.5</v>
      </c>
      <c r="AH2507" s="130">
        <v>46113.625</v>
      </c>
      <c r="AI2507" s="115">
        <v>46115</v>
      </c>
      <c r="AJ2507" s="74"/>
      <c r="AK2507" s="115">
        <v>46115</v>
      </c>
      <c r="AL2507" s="115">
        <v>46118</v>
      </c>
      <c r="AM2507" s="621">
        <v>46119</v>
      </c>
      <c r="AN2507" s="621">
        <v>46119</v>
      </c>
      <c r="AO2507" s="81" t="s">
        <v>121</v>
      </c>
      <c r="AP2507" s="81" t="s">
        <v>121</v>
      </c>
      <c r="AQ2507" s="81" t="s">
        <v>121</v>
      </c>
      <c r="AR2507" s="81" t="s">
        <v>121</v>
      </c>
      <c r="AS2507" s="81" t="s">
        <v>121</v>
      </c>
      <c r="AT2507" s="81" t="s">
        <v>121</v>
      </c>
      <c r="AU2507" s="82" t="s">
        <v>6196</v>
      </c>
      <c r="AV2507" s="290">
        <v>46111</v>
      </c>
      <c r="AW2507" s="75" t="str">
        <f>_xlfn.XLOOKUP(D2507,'[1]OPS Loading report'!$E:$E,'[1]OPS Loading report'!$G:$G)</f>
        <v> </v>
      </c>
      <c r="AX2507" s="75" t="str">
        <f>_xlfn.XLOOKUP(D2507,'[1]OPS Loading report'!$E:$E,'[1]OPS Loading report'!$H:$H)</f>
        <v> </v>
      </c>
      <c r="AZ2507" s="626"/>
      <c r="BT2507" s="75">
        <f>IF(COUNTIF($C$3:C2507, C2507)=1, 1, 0)</f>
        <v>0</v>
      </c>
      <c r="BU2507" s="337" t="s">
        <v>8610</v>
      </c>
      <c r="BV2507" s="340">
        <v>46118</v>
      </c>
      <c r="BW2507" s="85"/>
      <c r="BX2507" s="85"/>
      <c r="BY2507" s="85"/>
      <c r="BZ2507" s="87">
        <f t="shared" si="771"/>
        <v>14</v>
      </c>
      <c r="CA2507" s="85"/>
      <c r="CB2507" s="88">
        <f t="shared" si="772"/>
        <v>15</v>
      </c>
      <c r="CC2507" s="89"/>
      <c r="CD2507" s="22"/>
      <c r="CE2507" s="87">
        <f t="shared" si="782"/>
        <v>4</v>
      </c>
      <c r="CF2507" s="397">
        <v>8530275</v>
      </c>
      <c r="CG2507" s="85"/>
      <c r="CH2507" s="397">
        <v>8530275</v>
      </c>
      <c r="CI2507" s="85">
        <v>26247</v>
      </c>
      <c r="CJ2507" s="87">
        <f t="shared" si="783"/>
        <v>3</v>
      </c>
      <c r="CK2507" s="87">
        <f t="shared" si="773"/>
        <v>14</v>
      </c>
      <c r="CL2507" s="22" t="s">
        <v>6198</v>
      </c>
      <c r="CM2507" s="22" t="str">
        <f t="shared" si="774"/>
        <v>1C26TAA^00093908</v>
      </c>
      <c r="CN2507" s="85"/>
      <c r="CO2507" s="85"/>
      <c r="CP2507" s="85"/>
      <c r="CQ2507" s="85"/>
      <c r="CR2507" s="85"/>
      <c r="CS2507" s="85"/>
      <c r="CT2507" s="85"/>
      <c r="CU2507" s="85"/>
      <c r="CV2507" s="85"/>
      <c r="CW2507" s="85"/>
      <c r="CX2507" s="85"/>
      <c r="CY2507" s="85"/>
      <c r="CZ2507" s="85"/>
      <c r="DA2507" s="85"/>
      <c r="DB2507" s="85"/>
      <c r="DC2507" s="85"/>
      <c r="DD2507" s="85"/>
      <c r="DE2507" s="85"/>
      <c r="DF2507" s="85"/>
      <c r="DG2507" s="85"/>
    </row>
    <row r="2508" spans="1:111" s="85" customFormat="1" x14ac:dyDescent="0.25">
      <c r="B2508" s="73" t="s">
        <v>102</v>
      </c>
      <c r="C2508" s="301">
        <v>235600580497</v>
      </c>
      <c r="D2508" s="265">
        <v>145735830</v>
      </c>
      <c r="E2508" s="241" t="s">
        <v>8611</v>
      </c>
      <c r="F2508" s="231">
        <v>46112</v>
      </c>
      <c r="G2508" s="265" t="s">
        <v>497</v>
      </c>
      <c r="H2508" s="265" t="s">
        <v>2531</v>
      </c>
      <c r="I2508" s="265" t="s">
        <v>656</v>
      </c>
      <c r="J2508" s="265" t="s">
        <v>430</v>
      </c>
      <c r="K2508" s="265" t="s">
        <v>242</v>
      </c>
      <c r="L2508" s="231">
        <v>46127</v>
      </c>
      <c r="M2508" s="265">
        <v>20</v>
      </c>
      <c r="N2508" s="75" t="s">
        <v>8612</v>
      </c>
      <c r="O2508" s="75" t="s">
        <v>8613</v>
      </c>
      <c r="P2508" s="85">
        <v>2830051317</v>
      </c>
      <c r="Q2508" s="231">
        <v>46117</v>
      </c>
      <c r="R2508" s="241">
        <v>1209400066</v>
      </c>
      <c r="S2508" s="241">
        <v>224412951</v>
      </c>
      <c r="T2508" s="231">
        <v>46117</v>
      </c>
      <c r="U2508" s="261">
        <v>14341.224</v>
      </c>
      <c r="V2508" s="261">
        <v>13839.099</v>
      </c>
      <c r="W2508" s="241">
        <v>20</v>
      </c>
      <c r="X2508" s="241">
        <v>0</v>
      </c>
      <c r="Y2508" s="301">
        <v>235600580497</v>
      </c>
      <c r="Z2508" s="85" t="s">
        <v>128</v>
      </c>
      <c r="AA2508" s="241" t="s">
        <v>399</v>
      </c>
      <c r="AB2508" s="241" t="s">
        <v>6240</v>
      </c>
      <c r="AC2508" s="301">
        <v>235600580497</v>
      </c>
      <c r="AD2508" s="75" t="s">
        <v>113</v>
      </c>
      <c r="AE2508" s="275">
        <v>46125</v>
      </c>
      <c r="AF2508" s="130">
        <v>46121.833333333336</v>
      </c>
      <c r="AG2508" s="130">
        <v>46122.5</v>
      </c>
      <c r="AH2508" s="130">
        <v>46122.375</v>
      </c>
      <c r="AI2508" s="74">
        <v>46123</v>
      </c>
      <c r="AJ2508" s="275">
        <v>46125</v>
      </c>
      <c r="AK2508" s="275">
        <v>46125</v>
      </c>
      <c r="AL2508" s="74">
        <v>46125</v>
      </c>
      <c r="AM2508" s="74">
        <v>46129</v>
      </c>
      <c r="AN2508" s="74">
        <v>46130</v>
      </c>
      <c r="AO2508" s="81">
        <f>IF(AH2508&lt;AG2508,IF(AH2508=0,"",AH2508-1),IF(AG2508=0,"",AG2508-1))</f>
        <v>46121.375</v>
      </c>
      <c r="AP2508" s="81">
        <f>IF(AH2508&lt;AG2508,IF(AH2508=0,"",AH2508),IF(AG2508=0,"",AG2508))</f>
        <v>46122.375</v>
      </c>
      <c r="AQ2508" s="81">
        <f>IF(AH2508&lt;AG2508,IF(AH2508=0,"",AH2508),IF(AG2508=0,"",AG2508))</f>
        <v>46122.375</v>
      </c>
      <c r="AR2508" s="81">
        <f>IF(AI2508=0,"",IF(AI2508&lt;AJ2508,AJ2508+1,AI2508+1))</f>
        <v>46126</v>
      </c>
      <c r="AS2508" s="81">
        <f>IF(AI2508=0,"",IF(AE2508=0,IF(AJ2508=0,AI2508+2,AJ2508+2),AE2508+2))</f>
        <v>46127</v>
      </c>
      <c r="AT2508" s="81">
        <f>IF(AI2508=0,"",IF(AI2508&lt;AJ2508,AJ2508+1,AI2508+1))</f>
        <v>46126</v>
      </c>
      <c r="AU2508" s="82" t="s">
        <v>6241</v>
      </c>
      <c r="AV2508" s="134">
        <v>46117</v>
      </c>
      <c r="AW2508" s="85" t="e">
        <v>#N/A</v>
      </c>
      <c r="AX2508" s="85" t="e">
        <v>#N/A</v>
      </c>
      <c r="AZ2508" s="271"/>
      <c r="BT2508" s="75">
        <f>IF(COUNTIF($C$3:C2508, C2508)=1, 1, 0)</f>
        <v>1</v>
      </c>
      <c r="BU2508">
        <v>103022</v>
      </c>
      <c r="BV2508" s="340">
        <v>46125</v>
      </c>
      <c r="BZ2508" s="171">
        <f t="shared" si="771"/>
        <v>14</v>
      </c>
      <c r="CB2508" s="88">
        <f t="shared" si="772"/>
        <v>16</v>
      </c>
      <c r="CC2508" s="172"/>
      <c r="CE2508" s="171">
        <f t="shared" si="782"/>
        <v>4</v>
      </c>
      <c r="CF2508" s="173">
        <v>8531575</v>
      </c>
      <c r="CG2508" s="173"/>
      <c r="CH2508" s="173">
        <v>8531575</v>
      </c>
      <c r="CI2508" s="85">
        <v>26251</v>
      </c>
      <c r="CJ2508" s="171">
        <f t="shared" si="783"/>
        <v>4</v>
      </c>
      <c r="CK2508" s="171">
        <f t="shared" si="773"/>
        <v>14</v>
      </c>
      <c r="CL2508" s="85" t="s">
        <v>6243</v>
      </c>
      <c r="CM2508" s="22" t="str">
        <f t="shared" si="774"/>
        <v>1C26TAA^103022</v>
      </c>
    </row>
    <row r="2509" spans="1:111" s="85" customFormat="1" x14ac:dyDescent="0.25">
      <c r="B2509" s="73" t="s">
        <v>102</v>
      </c>
      <c r="C2509" s="301">
        <v>235600580497</v>
      </c>
      <c r="D2509" s="265">
        <v>145735836</v>
      </c>
      <c r="E2509" s="241" t="s">
        <v>8611</v>
      </c>
      <c r="F2509" s="231">
        <v>46112</v>
      </c>
      <c r="G2509" s="265" t="s">
        <v>497</v>
      </c>
      <c r="H2509" s="265" t="s">
        <v>2531</v>
      </c>
      <c r="I2509" s="265" t="s">
        <v>656</v>
      </c>
      <c r="J2509" s="265" t="s">
        <v>430</v>
      </c>
      <c r="K2509" s="265" t="s">
        <v>242</v>
      </c>
      <c r="L2509" s="231">
        <v>46127</v>
      </c>
      <c r="M2509" s="265">
        <v>20</v>
      </c>
      <c r="N2509" s="75" t="s">
        <v>8614</v>
      </c>
      <c r="O2509" s="75" t="s">
        <v>8615</v>
      </c>
      <c r="P2509" s="85">
        <v>2830051303</v>
      </c>
      <c r="Q2509" s="231">
        <v>46117</v>
      </c>
      <c r="R2509" s="241">
        <v>1209400051</v>
      </c>
      <c r="S2509" s="241">
        <v>224413072</v>
      </c>
      <c r="T2509" s="231">
        <v>46117</v>
      </c>
      <c r="U2509" s="261">
        <v>11829.882</v>
      </c>
      <c r="V2509" s="261">
        <v>11415.748</v>
      </c>
      <c r="W2509" s="241">
        <v>17</v>
      </c>
      <c r="X2509" s="241">
        <v>0</v>
      </c>
      <c r="Y2509" s="301">
        <v>235600580519</v>
      </c>
      <c r="Z2509" s="85" t="s">
        <v>128</v>
      </c>
      <c r="AA2509" s="241" t="s">
        <v>399</v>
      </c>
      <c r="AB2509" s="241" t="s">
        <v>6240</v>
      </c>
      <c r="AC2509" s="301">
        <v>235600580497</v>
      </c>
      <c r="AD2509" s="75" t="s">
        <v>113</v>
      </c>
      <c r="AE2509" s="275">
        <v>46125</v>
      </c>
      <c r="AF2509" s="130">
        <v>46121.833333333336</v>
      </c>
      <c r="AG2509" s="130">
        <v>46122.5</v>
      </c>
      <c r="AH2509" s="130">
        <v>46122.375</v>
      </c>
      <c r="AI2509" s="74">
        <v>46123</v>
      </c>
      <c r="AJ2509" s="275">
        <v>46125</v>
      </c>
      <c r="AK2509" s="275">
        <v>46125</v>
      </c>
      <c r="AL2509" s="74">
        <v>46125</v>
      </c>
      <c r="AM2509" s="74">
        <v>46129</v>
      </c>
      <c r="AN2509" s="74">
        <v>46130</v>
      </c>
      <c r="AO2509" s="81">
        <f>IF(AH2509&lt;AG2509,IF(AH2509=0,"",AH2509-1),IF(AG2509=0,"",AG2509-1))</f>
        <v>46121.375</v>
      </c>
      <c r="AP2509" s="81">
        <f>IF(AH2509&lt;AG2509,IF(AH2509=0,"",AH2509),IF(AG2509=0,"",AG2509))</f>
        <v>46122.375</v>
      </c>
      <c r="AQ2509" s="81">
        <f>IF(AH2509&lt;AG2509,IF(AH2509=0,"",AH2509),IF(AG2509=0,"",AG2509))</f>
        <v>46122.375</v>
      </c>
      <c r="AR2509" s="81">
        <f>IF(AI2509=0,"",IF(AI2509&lt;AJ2509,AJ2509+1,AI2509+1))</f>
        <v>46126</v>
      </c>
      <c r="AS2509" s="81">
        <f>IF(AI2509=0,"",IF(AE2509=0,IF(AJ2509=0,AI2509+2,AJ2509+2),AE2509+2))</f>
        <v>46127</v>
      </c>
      <c r="AT2509" s="81">
        <f>IF(AI2509=0,"",IF(AI2509&lt;AJ2509,AJ2509+1,AI2509+1))</f>
        <v>46126</v>
      </c>
      <c r="AU2509" s="82" t="s">
        <v>6241</v>
      </c>
      <c r="AV2509" s="134">
        <v>46117</v>
      </c>
      <c r="AW2509" s="85" t="e">
        <v>#N/A</v>
      </c>
      <c r="AX2509" s="85" t="e">
        <v>#N/A</v>
      </c>
      <c r="AZ2509" s="271"/>
      <c r="BT2509" s="75">
        <f>IF(COUNTIF($C$3:C2509, C2509)=1, 1, 0)</f>
        <v>0</v>
      </c>
      <c r="BU2509">
        <v>103022</v>
      </c>
      <c r="BV2509" s="340">
        <v>46125</v>
      </c>
      <c r="BZ2509" s="171">
        <f t="shared" si="771"/>
        <v>14</v>
      </c>
      <c r="CB2509" s="88">
        <f t="shared" si="772"/>
        <v>16</v>
      </c>
      <c r="CC2509" s="172"/>
      <c r="CE2509" s="171">
        <f t="shared" si="782"/>
        <v>4</v>
      </c>
      <c r="CF2509" s="173">
        <v>8531575</v>
      </c>
      <c r="CG2509" s="173"/>
      <c r="CH2509" s="173">
        <v>8531575</v>
      </c>
      <c r="CI2509" s="85">
        <v>26251</v>
      </c>
      <c r="CJ2509" s="171">
        <f t="shared" si="783"/>
        <v>4</v>
      </c>
      <c r="CK2509" s="171">
        <f t="shared" si="773"/>
        <v>14</v>
      </c>
      <c r="CL2509" s="85" t="s">
        <v>6243</v>
      </c>
      <c r="CM2509" s="22" t="str">
        <f t="shared" si="774"/>
        <v>1C26TAA^103022</v>
      </c>
    </row>
    <row r="2510" spans="1:111" s="607" customFormat="1" x14ac:dyDescent="0.25">
      <c r="B2510" s="156" t="s">
        <v>102</v>
      </c>
      <c r="C2510" s="627" t="s">
        <v>8616</v>
      </c>
      <c r="D2510" s="507">
        <v>145763732</v>
      </c>
      <c r="E2510" s="624" t="s">
        <v>8611</v>
      </c>
      <c r="F2510" s="619">
        <v>46112</v>
      </c>
      <c r="G2510" s="507" t="s">
        <v>479</v>
      </c>
      <c r="H2510" s="507" t="s">
        <v>2531</v>
      </c>
      <c r="I2510" s="507" t="s">
        <v>105</v>
      </c>
      <c r="J2510" s="507" t="s">
        <v>430</v>
      </c>
      <c r="K2510" s="507" t="s">
        <v>242</v>
      </c>
      <c r="L2510" s="619">
        <v>46129</v>
      </c>
      <c r="M2510" s="507">
        <v>20</v>
      </c>
      <c r="N2510" s="75" t="s">
        <v>8617</v>
      </c>
      <c r="O2510" s="75" t="s">
        <v>8618</v>
      </c>
      <c r="P2510" s="607">
        <v>2830050766</v>
      </c>
      <c r="Q2510" s="619">
        <v>46107</v>
      </c>
      <c r="R2510" s="624">
        <v>1209397084</v>
      </c>
      <c r="S2510" s="624">
        <v>224373234</v>
      </c>
      <c r="T2510" s="619">
        <v>46107</v>
      </c>
      <c r="U2510" s="625">
        <v>2480.6979999999999</v>
      </c>
      <c r="V2510" s="625">
        <v>2419.7179999999998</v>
      </c>
      <c r="W2510" s="624">
        <v>6</v>
      </c>
      <c r="X2510" s="624">
        <v>1</v>
      </c>
      <c r="Y2510" s="627" t="s">
        <v>8616</v>
      </c>
      <c r="Z2510" s="241" t="s">
        <v>128</v>
      </c>
      <c r="AA2510" s="85" t="s">
        <v>399</v>
      </c>
      <c r="AB2510" s="265" t="s">
        <v>6201</v>
      </c>
      <c r="AC2510" s="627" t="s">
        <v>8616</v>
      </c>
      <c r="AD2510" s="628" t="s">
        <v>113</v>
      </c>
      <c r="AE2510" s="74">
        <v>46111</v>
      </c>
      <c r="AF2510" s="375">
        <v>46108.708333333336</v>
      </c>
      <c r="AG2510" s="375">
        <v>46108.5</v>
      </c>
      <c r="AH2510" s="375">
        <v>46108.5</v>
      </c>
      <c r="AI2510" s="74">
        <v>46108</v>
      </c>
      <c r="AJ2510" s="74">
        <v>46110</v>
      </c>
      <c r="AK2510" s="74">
        <v>46110</v>
      </c>
      <c r="AL2510" s="74">
        <v>46111</v>
      </c>
      <c r="AM2510" s="74">
        <v>46112</v>
      </c>
      <c r="AN2510" s="74">
        <v>46114</v>
      </c>
      <c r="AO2510" s="81">
        <f>IF(AH2510&lt;AG2510,IF(AH2510=0,"",AH2510-1),IF(AG2510=0,"",AG2510-1))</f>
        <v>46107.5</v>
      </c>
      <c r="AP2510" s="81">
        <f>IF(AH2510&lt;AG2510,IF(AH2510=0,"",AH2510),IF(AG2510=0,"",AG2510))</f>
        <v>46108.5</v>
      </c>
      <c r="AQ2510" s="81">
        <f>IF(AH2510&lt;AG2510,IF(AH2510=0,"",AH2510),IF(AG2510=0,"",AG2510))</f>
        <v>46108.5</v>
      </c>
      <c r="AR2510" s="81">
        <f>IF(AI2510=0,"",IF(AI2510&lt;AJ2510,AJ2510+1,AI2510+1))</f>
        <v>46111</v>
      </c>
      <c r="AS2510" s="81">
        <f>IF(AI2510=0,"",IF(AE2510=0,IF(AJ2510=0,AI2510+2,AJ2510+2),AE2510+2))</f>
        <v>46113</v>
      </c>
      <c r="AT2510" s="81">
        <f>IF(AI2510=0,"",IF(AI2510&lt;AJ2510,AJ2510+1,AI2510+1))</f>
        <v>46111</v>
      </c>
      <c r="AU2510" s="82" t="s">
        <v>6202</v>
      </c>
      <c r="AV2510" s="297">
        <v>46107</v>
      </c>
      <c r="AW2510" s="75" t="str">
        <f>_xlfn.XLOOKUP(D2510,'[1]OPS Loading report'!$E:$E,'[1]OPS Loading report'!$G:$G)</f>
        <v>EGSU3476580</v>
      </c>
      <c r="AX2510" s="85" t="s">
        <v>1410</v>
      </c>
      <c r="AZ2510" s="626"/>
      <c r="BU2510" s="629">
        <v>87035</v>
      </c>
      <c r="BV2510" s="630">
        <v>46111</v>
      </c>
      <c r="BZ2510" s="87">
        <f t="shared" si="771"/>
        <v>14</v>
      </c>
      <c r="CB2510" s="88">
        <f t="shared" si="772"/>
        <v>14</v>
      </c>
      <c r="CF2510" s="90">
        <v>9187150</v>
      </c>
      <c r="CG2510" s="90"/>
      <c r="CH2510" s="90">
        <v>9187150</v>
      </c>
      <c r="CI2510" s="91">
        <v>26249</v>
      </c>
      <c r="CJ2510" s="87">
        <f t="shared" si="783"/>
        <v>3</v>
      </c>
      <c r="CK2510" s="87">
        <f t="shared" si="773"/>
        <v>13</v>
      </c>
      <c r="CL2510" s="22" t="s">
        <v>121</v>
      </c>
      <c r="CM2510" s="22" t="str">
        <f t="shared" si="774"/>
        <v>1C26TAA^87035</v>
      </c>
    </row>
    <row r="2511" spans="1:111" s="88" customFormat="1" x14ac:dyDescent="0.25">
      <c r="B2511" s="236" t="s">
        <v>5978</v>
      </c>
      <c r="C2511" s="303">
        <v>235600581532</v>
      </c>
      <c r="D2511" s="260">
        <v>145791500</v>
      </c>
      <c r="E2511" s="620" t="s">
        <v>8611</v>
      </c>
      <c r="F2511" s="621">
        <v>46168</v>
      </c>
      <c r="G2511" s="260" t="s">
        <v>428</v>
      </c>
      <c r="H2511" s="260" t="s">
        <v>2531</v>
      </c>
      <c r="I2511" s="260" t="s">
        <v>656</v>
      </c>
      <c r="J2511" s="260" t="s">
        <v>430</v>
      </c>
      <c r="K2511" s="260" t="s">
        <v>242</v>
      </c>
      <c r="L2511" s="621">
        <v>46181</v>
      </c>
      <c r="M2511" s="260">
        <v>20</v>
      </c>
      <c r="N2511" s="268" t="s">
        <v>8619</v>
      </c>
      <c r="O2511" s="268" t="s">
        <v>8620</v>
      </c>
      <c r="P2511" s="88">
        <v>2830051868</v>
      </c>
      <c r="Q2511" s="621">
        <v>46126</v>
      </c>
      <c r="R2511" s="620">
        <v>1209402716</v>
      </c>
      <c r="S2511" s="620">
        <v>224451845</v>
      </c>
      <c r="T2511" s="621">
        <v>46126</v>
      </c>
      <c r="U2511" s="622">
        <v>17423.812000000002</v>
      </c>
      <c r="V2511" s="622">
        <v>16805.687000000002</v>
      </c>
      <c r="W2511" s="260">
        <v>20</v>
      </c>
      <c r="X2511" s="260">
        <v>0</v>
      </c>
      <c r="Y2511" s="631">
        <v>235600581566</v>
      </c>
      <c r="Z2511" s="265" t="s">
        <v>128</v>
      </c>
      <c r="AA2511" s="265" t="s">
        <v>196</v>
      </c>
      <c r="AB2511" s="265" t="s">
        <v>6258</v>
      </c>
      <c r="AC2511" s="303">
        <v>235600581532</v>
      </c>
      <c r="AD2511" s="132" t="s">
        <v>113</v>
      </c>
      <c r="AE2511" s="115">
        <v>46129</v>
      </c>
      <c r="AF2511" s="304">
        <v>46128.625</v>
      </c>
      <c r="AG2511" s="304">
        <v>46128.5</v>
      </c>
      <c r="AH2511" s="304">
        <v>46127.625</v>
      </c>
      <c r="AI2511" s="115">
        <v>46129</v>
      </c>
      <c r="AJ2511" s="115"/>
      <c r="AK2511" s="115">
        <v>46129</v>
      </c>
      <c r="AL2511" s="115">
        <v>46132</v>
      </c>
      <c r="AM2511" s="104">
        <v>46133</v>
      </c>
      <c r="AN2511" s="75">
        <f>IF(AM2511=0,AL2511-L2511,AM2511-L2511)</f>
        <v>-48</v>
      </c>
      <c r="AO2511" s="81">
        <f>IF(AH2511&lt;AG2511,IF(AH2511=0,"",AH2511-1),IF(AG2511=0,"",AG2511-1))</f>
        <v>46126.625</v>
      </c>
      <c r="AP2511" s="81">
        <f>IF(AH2511&lt;AG2511,IF(AH2511=0,"",AH2511),IF(AG2511=0,"",AG2511))</f>
        <v>46127.625</v>
      </c>
      <c r="AQ2511" s="81">
        <f>IF(AH2511&lt;AG2511,IF(AH2511=0,"",AH2511),IF(AG2511=0,"",AG2511))</f>
        <v>46127.625</v>
      </c>
      <c r="AR2511" s="81">
        <f>IF(AI2511=0,"",IF(AI2511&lt;AJ2511,AJ2511+1,AI2511+1))</f>
        <v>46130</v>
      </c>
      <c r="AS2511" s="81">
        <f>IF(AI2511=0,"",IF(AE2511=0,IF(AJ2511=0,AI2511+2,AJ2511+2),AE2511+2))</f>
        <v>46131</v>
      </c>
      <c r="AT2511" s="81">
        <f>IF(AI2511=0,"",IF(AI2511&lt;AJ2511,AJ2511+1,AI2511+1))</f>
        <v>46130</v>
      </c>
      <c r="AU2511" s="620"/>
      <c r="AV2511" s="290">
        <v>46126</v>
      </c>
      <c r="AW2511" s="85" t="e">
        <v>#N/A</v>
      </c>
      <c r="AX2511" s="85" t="e">
        <v>#N/A</v>
      </c>
      <c r="AZ2511" s="623"/>
      <c r="BT2511" s="75">
        <f>IF(COUNTIF($C$3:C2511, C2511)=1, 1, 0)</f>
        <v>0</v>
      </c>
      <c r="BU2511" s="338"/>
      <c r="BV2511" s="85"/>
      <c r="BW2511" s="85"/>
      <c r="BX2511" s="85"/>
      <c r="BY2511" s="85"/>
      <c r="BZ2511" s="87">
        <f t="shared" si="771"/>
        <v>22</v>
      </c>
      <c r="CA2511" s="85"/>
      <c r="CB2511" s="88">
        <f t="shared" si="772"/>
        <v>0</v>
      </c>
      <c r="CC2511" s="89"/>
      <c r="CD2511" s="22"/>
      <c r="CE2511" s="87">
        <f>IF(AD2511="Sea waybill", IF(AK2511&lt;&gt;0, MONTH(AK2511), IF(AJ2511&gt;AI2511, MONTH(AJ2511), MONTH(AI2511))),"")</f>
        <v>4</v>
      </c>
      <c r="CF2511" s="90">
        <v>8531575</v>
      </c>
      <c r="CG2511" s="85"/>
      <c r="CH2511" s="90">
        <v>8531575</v>
      </c>
      <c r="CI2511" s="22">
        <v>26251</v>
      </c>
      <c r="CJ2511" s="87">
        <f t="shared" si="783"/>
        <v>4</v>
      </c>
      <c r="CK2511" s="87">
        <f t="shared" si="773"/>
        <v>16</v>
      </c>
      <c r="CL2511" s="85"/>
      <c r="CM2511" s="22" t="str">
        <f t="shared" si="774"/>
        <v>1C26TAA^</v>
      </c>
      <c r="CN2511" s="85"/>
      <c r="CO2511" s="85"/>
      <c r="CP2511" s="85"/>
    </row>
    <row r="2512" spans="1:111" s="88" customFormat="1" x14ac:dyDescent="0.25">
      <c r="B2512" s="236" t="s">
        <v>5978</v>
      </c>
      <c r="C2512" s="631">
        <v>235600581574</v>
      </c>
      <c r="D2512" s="260">
        <v>145791502</v>
      </c>
      <c r="E2512" s="620" t="s">
        <v>8611</v>
      </c>
      <c r="F2512" s="621">
        <v>46168</v>
      </c>
      <c r="G2512" s="260" t="s">
        <v>428</v>
      </c>
      <c r="H2512" s="260" t="s">
        <v>2531</v>
      </c>
      <c r="I2512" s="260" t="s">
        <v>656</v>
      </c>
      <c r="J2512" s="260" t="s">
        <v>430</v>
      </c>
      <c r="K2512" s="260" t="s">
        <v>242</v>
      </c>
      <c r="L2512" s="621">
        <v>46181</v>
      </c>
      <c r="M2512" s="260">
        <v>20</v>
      </c>
      <c r="N2512" s="268" t="s">
        <v>8621</v>
      </c>
      <c r="O2512" s="268" t="s">
        <v>8622</v>
      </c>
      <c r="P2512" s="88">
        <v>2830051857</v>
      </c>
      <c r="Q2512" s="621">
        <v>46126</v>
      </c>
      <c r="R2512" s="620">
        <v>1209402672</v>
      </c>
      <c r="S2512" s="620">
        <v>224451847</v>
      </c>
      <c r="T2512" s="621">
        <v>46126</v>
      </c>
      <c r="U2512" s="622">
        <v>17538.591</v>
      </c>
      <c r="V2512" s="622">
        <v>16916.402999999998</v>
      </c>
      <c r="W2512" s="260">
        <v>20</v>
      </c>
      <c r="X2512" s="260">
        <v>0</v>
      </c>
      <c r="Y2512" s="631">
        <v>235600581574</v>
      </c>
      <c r="Z2512" s="265" t="s">
        <v>128</v>
      </c>
      <c r="AA2512" s="265" t="s">
        <v>196</v>
      </c>
      <c r="AB2512" s="265" t="s">
        <v>6258</v>
      </c>
      <c r="AC2512" s="631">
        <v>235600581574</v>
      </c>
      <c r="AD2512" s="132" t="s">
        <v>113</v>
      </c>
      <c r="AE2512" s="115">
        <v>46129</v>
      </c>
      <c r="AF2512" s="304">
        <v>46128.625</v>
      </c>
      <c r="AG2512" s="304">
        <v>46128.5</v>
      </c>
      <c r="AH2512" s="304">
        <v>46127.625</v>
      </c>
      <c r="AI2512" s="115">
        <v>46129</v>
      </c>
      <c r="AJ2512" s="115"/>
      <c r="AK2512" s="115">
        <v>46129</v>
      </c>
      <c r="AL2512" s="115">
        <v>46132</v>
      </c>
      <c r="AM2512" s="621">
        <v>46133</v>
      </c>
      <c r="AN2512" s="75">
        <f>IF(AM2512=0,AL2512-L2512,AM2512-L2512)</f>
        <v>-48</v>
      </c>
      <c r="AO2512" s="81">
        <f>IF(AH2512&lt;AG2512,IF(AH2512=0,"",AH2512-1),IF(AG2512=0,"",AG2512-1))</f>
        <v>46126.625</v>
      </c>
      <c r="AP2512" s="81">
        <f>IF(AH2512&lt;AG2512,IF(AH2512=0,"",AH2512),IF(AG2512=0,"",AG2512))</f>
        <v>46127.625</v>
      </c>
      <c r="AQ2512" s="81">
        <f>IF(AH2512&lt;AG2512,IF(AH2512=0,"",AH2512),IF(AG2512=0,"",AG2512))</f>
        <v>46127.625</v>
      </c>
      <c r="AR2512" s="81">
        <f>IF(AI2512=0,"",IF(AI2512&lt;AJ2512,AJ2512+1,AI2512+1))</f>
        <v>46130</v>
      </c>
      <c r="AS2512" s="81">
        <f>IF(AI2512=0,"",IF(AE2512=0,IF(AJ2512=0,AI2512+2,AJ2512+2),AE2512+2))</f>
        <v>46131</v>
      </c>
      <c r="AT2512" s="81">
        <f>IF(AI2512=0,"",IF(AI2512&lt;AJ2512,AJ2512+1,AI2512+1))</f>
        <v>46130</v>
      </c>
      <c r="AU2512" s="620"/>
      <c r="AV2512" s="290">
        <v>46127</v>
      </c>
      <c r="AW2512" s="85" t="e">
        <v>#N/A</v>
      </c>
      <c r="AX2512" s="85" t="e">
        <v>#N/A</v>
      </c>
      <c r="AZ2512" s="623"/>
      <c r="BT2512" s="75">
        <f>IF(COUNTIF($C$3:C2512, C2512)=1, 1, 0)</f>
        <v>1</v>
      </c>
      <c r="BU2512" s="338"/>
      <c r="BV2512" s="85"/>
      <c r="BW2512" s="85"/>
      <c r="BX2512" s="85"/>
      <c r="BY2512" s="85"/>
      <c r="BZ2512" s="87">
        <f t="shared" si="771"/>
        <v>22</v>
      </c>
      <c r="CA2512" s="85"/>
      <c r="CB2512" s="88">
        <f t="shared" si="772"/>
        <v>0</v>
      </c>
      <c r="CC2512" s="89"/>
      <c r="CD2512" s="22"/>
      <c r="CE2512" s="87">
        <f>IF(AD2512="Sea waybill", IF(AK2512&lt;&gt;0, MONTH(AK2512), IF(AJ2512&gt;AI2512, MONTH(AJ2512), MONTH(AI2512))),"")</f>
        <v>4</v>
      </c>
      <c r="CF2512" s="397">
        <v>8531575</v>
      </c>
      <c r="CG2512" s="85"/>
      <c r="CH2512" s="397">
        <v>8531575</v>
      </c>
      <c r="CI2512" s="85">
        <v>26251</v>
      </c>
      <c r="CJ2512" s="87">
        <f t="shared" si="783"/>
        <v>4</v>
      </c>
      <c r="CK2512" s="87">
        <f t="shared" si="773"/>
        <v>16</v>
      </c>
      <c r="CL2512" s="85"/>
      <c r="CM2512" s="22" t="str">
        <f t="shared" si="774"/>
        <v>1C26TAA^</v>
      </c>
      <c r="CN2512" s="85"/>
      <c r="CO2512" s="85"/>
      <c r="CP2512" s="85"/>
    </row>
    <row r="2513" spans="1:94" s="607" customFormat="1" x14ac:dyDescent="0.25">
      <c r="B2513" s="236" t="s">
        <v>5978</v>
      </c>
      <c r="C2513" s="303">
        <v>235600581532</v>
      </c>
      <c r="D2513" s="260">
        <v>145791503</v>
      </c>
      <c r="E2513" s="620">
        <v>5320008288</v>
      </c>
      <c r="F2513" s="621">
        <v>46126</v>
      </c>
      <c r="G2513" s="260" t="s">
        <v>428</v>
      </c>
      <c r="H2513" s="260" t="s">
        <v>2531</v>
      </c>
      <c r="I2513" s="260" t="s">
        <v>656</v>
      </c>
      <c r="J2513" s="260" t="s">
        <v>430</v>
      </c>
      <c r="K2513" s="260" t="s">
        <v>242</v>
      </c>
      <c r="L2513" s="621">
        <v>46181</v>
      </c>
      <c r="M2513" s="260">
        <v>20</v>
      </c>
      <c r="N2513" s="268" t="s">
        <v>8623</v>
      </c>
      <c r="O2513" s="268" t="s">
        <v>8624</v>
      </c>
      <c r="P2513" s="607">
        <v>2830051862</v>
      </c>
      <c r="Q2513" s="619">
        <v>46126</v>
      </c>
      <c r="R2513" s="624">
        <v>1209402690</v>
      </c>
      <c r="S2513" s="624">
        <v>224451903</v>
      </c>
      <c r="T2513" s="619">
        <v>46126</v>
      </c>
      <c r="U2513" s="625">
        <v>10352.499</v>
      </c>
      <c r="V2513" s="625">
        <v>9985.2579999999998</v>
      </c>
      <c r="W2513" s="507">
        <v>12</v>
      </c>
      <c r="X2513" s="507">
        <v>0</v>
      </c>
      <c r="Y2513" s="632">
        <v>235600581582</v>
      </c>
      <c r="Z2513" s="260" t="s">
        <v>128</v>
      </c>
      <c r="AA2513" s="260" t="s">
        <v>196</v>
      </c>
      <c r="AB2513" s="260" t="s">
        <v>6258</v>
      </c>
      <c r="AC2513" s="303">
        <v>235600581532</v>
      </c>
      <c r="AD2513" s="132" t="s">
        <v>113</v>
      </c>
      <c r="AE2513" s="115">
        <v>46129</v>
      </c>
      <c r="AF2513" s="304">
        <v>46128.625</v>
      </c>
      <c r="AG2513" s="304">
        <v>46128.5</v>
      </c>
      <c r="AH2513" s="304">
        <v>46127.625</v>
      </c>
      <c r="AI2513" s="115">
        <v>46129</v>
      </c>
      <c r="AJ2513" s="115"/>
      <c r="AK2513" s="115">
        <v>46129</v>
      </c>
      <c r="AL2513" s="115">
        <v>46132</v>
      </c>
      <c r="AM2513" s="104">
        <v>46133</v>
      </c>
      <c r="AN2513" s="182">
        <f>IF(AM2513=0,AL2513-L2513,AM2513-L2513)</f>
        <v>-48</v>
      </c>
      <c r="AO2513" s="81" t="s">
        <v>121</v>
      </c>
      <c r="AP2513" s="81" t="s">
        <v>121</v>
      </c>
      <c r="AQ2513" s="81" t="s">
        <v>121</v>
      </c>
      <c r="AR2513" s="81" t="s">
        <v>121</v>
      </c>
      <c r="AS2513" s="81" t="s">
        <v>121</v>
      </c>
      <c r="AT2513" s="81" t="s">
        <v>121</v>
      </c>
      <c r="AU2513" s="624"/>
      <c r="AV2513" s="290">
        <v>46126</v>
      </c>
      <c r="AW2513" s="168" t="e">
        <v>#N/A</v>
      </c>
      <c r="AX2513" s="168" t="e">
        <v>#N/A</v>
      </c>
      <c r="AZ2513" s="626"/>
      <c r="BT2513" s="182">
        <f>IF(COUNTIF($C$3:C2513, C2513)=1, 1, 0)</f>
        <v>0</v>
      </c>
      <c r="BU2513" s="395"/>
      <c r="BV2513" s="168"/>
      <c r="BW2513" s="168"/>
      <c r="BX2513" s="168"/>
      <c r="BY2513" s="168"/>
      <c r="BZ2513" s="87">
        <f t="shared" si="771"/>
        <v>16</v>
      </c>
      <c r="CA2513" s="168"/>
      <c r="CB2513" s="88">
        <f t="shared" si="772"/>
        <v>0</v>
      </c>
      <c r="CC2513" s="89"/>
      <c r="CD2513" s="22"/>
      <c r="CE2513" s="87">
        <f>IF(AD2513="Sea waybill", IF(AK2513&lt;&gt;0, MONTH(AK2513), IF(AJ2513&gt;AI2513, MONTH(AJ2513), MONTH(AI2513))),"")</f>
        <v>4</v>
      </c>
      <c r="CF2513" s="90">
        <v>8531575</v>
      </c>
      <c r="CG2513" s="168"/>
      <c r="CH2513" s="90">
        <v>8531575</v>
      </c>
      <c r="CI2513" s="22">
        <v>26251</v>
      </c>
      <c r="CJ2513" s="87">
        <f t="shared" si="783"/>
        <v>4</v>
      </c>
      <c r="CK2513" s="87">
        <f t="shared" si="773"/>
        <v>16</v>
      </c>
      <c r="CL2513" s="168"/>
      <c r="CM2513" s="22" t="str">
        <f t="shared" si="774"/>
        <v>1C26TAA^</v>
      </c>
      <c r="CN2513" s="168"/>
      <c r="CO2513" s="168"/>
      <c r="CP2513" s="168"/>
    </row>
    <row r="2514" spans="1:94" x14ac:dyDescent="0.25">
      <c r="B2514" s="236" t="s">
        <v>5978</v>
      </c>
      <c r="C2514" s="303">
        <v>235600581532</v>
      </c>
      <c r="D2514" s="260">
        <v>145490314</v>
      </c>
      <c r="E2514" s="620">
        <v>5320008288</v>
      </c>
      <c r="F2514" s="621">
        <v>46126</v>
      </c>
      <c r="G2514" s="260" t="s">
        <v>428</v>
      </c>
      <c r="H2514" s="260" t="s">
        <v>2531</v>
      </c>
      <c r="I2514" s="260" t="s">
        <v>656</v>
      </c>
      <c r="J2514" s="260" t="s">
        <v>430</v>
      </c>
      <c r="K2514" s="260" t="s">
        <v>242</v>
      </c>
      <c r="L2514" s="621">
        <v>46123</v>
      </c>
      <c r="M2514" s="260">
        <v>0</v>
      </c>
      <c r="N2514" s="268" t="s">
        <v>8623</v>
      </c>
      <c r="O2514" s="268" t="s">
        <v>8624</v>
      </c>
      <c r="P2514" s="22">
        <v>2830051861</v>
      </c>
      <c r="Q2514" s="353">
        <v>46126</v>
      </c>
      <c r="R2514" s="380">
        <v>1209402688</v>
      </c>
      <c r="S2514" s="380">
        <v>224451901</v>
      </c>
      <c r="T2514" s="353">
        <v>46126</v>
      </c>
      <c r="U2514" s="382">
        <v>2864.692</v>
      </c>
      <c r="V2514" s="382">
        <v>2763.0639999999999</v>
      </c>
      <c r="W2514" s="236">
        <v>4</v>
      </c>
      <c r="X2514" s="236">
        <v>0</v>
      </c>
      <c r="Y2514" s="632">
        <v>235600581582</v>
      </c>
      <c r="Z2514" s="260" t="s">
        <v>128</v>
      </c>
      <c r="AA2514" s="260" t="s">
        <v>196</v>
      </c>
      <c r="AB2514" s="260" t="s">
        <v>6258</v>
      </c>
      <c r="AC2514" s="303">
        <v>235600581532</v>
      </c>
      <c r="AD2514" s="132" t="s">
        <v>113</v>
      </c>
      <c r="AE2514" s="115">
        <v>46129</v>
      </c>
      <c r="AF2514" s="304">
        <v>46128.625</v>
      </c>
      <c r="AG2514" s="304">
        <v>46128.5</v>
      </c>
      <c r="AH2514" s="304">
        <v>46127.625</v>
      </c>
      <c r="AI2514" s="115">
        <v>46129</v>
      </c>
      <c r="AJ2514" s="115"/>
      <c r="AK2514" s="115">
        <v>46129</v>
      </c>
      <c r="AL2514" s="115">
        <v>46132</v>
      </c>
      <c r="AM2514" s="104">
        <v>46133</v>
      </c>
      <c r="AN2514" s="182"/>
      <c r="AO2514" s="81" t="s">
        <v>121</v>
      </c>
      <c r="AP2514" s="81" t="s">
        <v>121</v>
      </c>
      <c r="AQ2514" s="81" t="s">
        <v>121</v>
      </c>
      <c r="AR2514" s="81" t="s">
        <v>121</v>
      </c>
      <c r="AS2514" s="81" t="s">
        <v>121</v>
      </c>
      <c r="AT2514" s="81" t="s">
        <v>121</v>
      </c>
      <c r="AV2514" s="290">
        <v>46126</v>
      </c>
      <c r="AW2514" s="168"/>
      <c r="AX2514" s="168"/>
      <c r="BT2514" s="182"/>
      <c r="BU2514" s="395"/>
      <c r="BV2514" s="168"/>
      <c r="BW2514" s="168"/>
      <c r="BX2514" s="168"/>
      <c r="BY2514" s="168"/>
      <c r="BZ2514" s="87">
        <f t="shared" si="771"/>
        <v>16</v>
      </c>
      <c r="CA2514" s="168"/>
      <c r="CB2514" s="88">
        <f t="shared" si="772"/>
        <v>0</v>
      </c>
      <c r="CC2514" s="89"/>
      <c r="CE2514" s="87"/>
      <c r="CF2514" s="168"/>
      <c r="CG2514" s="168"/>
      <c r="CH2514" s="168"/>
      <c r="CI2514" s="168"/>
      <c r="CJ2514" s="87">
        <f t="shared" si="783"/>
        <v>4</v>
      </c>
      <c r="CK2514" s="87">
        <f t="shared" si="773"/>
        <v>16</v>
      </c>
      <c r="CL2514" s="168"/>
      <c r="CN2514" s="168"/>
      <c r="CO2514" s="168"/>
      <c r="CP2514" s="168"/>
    </row>
    <row r="2515" spans="1:94" s="85" customFormat="1" x14ac:dyDescent="0.25">
      <c r="B2515" s="265" t="s">
        <v>8625</v>
      </c>
      <c r="C2515" s="390"/>
      <c r="D2515" s="260">
        <v>145827248</v>
      </c>
      <c r="E2515" s="620">
        <v>5320008178</v>
      </c>
      <c r="F2515" s="621">
        <v>46147</v>
      </c>
      <c r="G2515" s="260" t="s">
        <v>2163</v>
      </c>
      <c r="H2515" s="260" t="s">
        <v>1657</v>
      </c>
      <c r="I2515" s="260" t="s">
        <v>105</v>
      </c>
      <c r="J2515" s="129" t="s">
        <v>322</v>
      </c>
      <c r="K2515" s="260" t="s">
        <v>242</v>
      </c>
      <c r="L2515" s="621">
        <v>46164</v>
      </c>
      <c r="M2515" s="265">
        <v>40</v>
      </c>
      <c r="N2515" s="268" t="s">
        <v>8626</v>
      </c>
      <c r="O2515" s="268" t="s">
        <v>8627</v>
      </c>
      <c r="Q2515" s="241"/>
      <c r="R2515" s="241"/>
      <c r="S2515" s="241"/>
      <c r="T2515" s="241"/>
      <c r="U2515" s="241"/>
      <c r="V2515" s="241"/>
      <c r="W2515" s="241"/>
      <c r="X2515" s="310"/>
      <c r="Y2515" s="423">
        <v>7268475620</v>
      </c>
      <c r="Z2515" s="85" t="s">
        <v>354</v>
      </c>
      <c r="AA2515" s="241" t="s">
        <v>595</v>
      </c>
      <c r="AB2515" s="241" t="s">
        <v>6692</v>
      </c>
      <c r="AC2515" s="355"/>
      <c r="AD2515" s="182" t="s">
        <v>113</v>
      </c>
      <c r="AE2515" s="241"/>
      <c r="AF2515" s="550">
        <v>46140.416666666664</v>
      </c>
      <c r="AG2515" s="550">
        <v>46137.458333333336</v>
      </c>
      <c r="AH2515" s="550">
        <v>46137.458333333336</v>
      </c>
      <c r="AI2515" s="104">
        <v>46141</v>
      </c>
      <c r="AJ2515" s="274"/>
      <c r="AK2515" s="241"/>
      <c r="AL2515" s="104">
        <v>46143</v>
      </c>
      <c r="AM2515" s="274"/>
      <c r="AN2515" s="241"/>
      <c r="AO2515" s="81">
        <f>IF(AH2515&lt;AG2515,IF(AH2515=0,"",AH2515-1),IF(AG2515=0,"",AG2515-1))</f>
        <v>46136.458333333336</v>
      </c>
      <c r="AP2515" s="81">
        <f>IF(AH2515&lt;AG2515,IF(AH2515=0,"",AH2515),IF(AG2515=0,"",AG2515))</f>
        <v>46137.458333333336</v>
      </c>
      <c r="AQ2515" s="81">
        <f>IF(AH2515&lt;AG2515,IF(AH2515=0,"",AH2515),IF(AG2515=0,"",AG2515))</f>
        <v>46137.458333333336</v>
      </c>
      <c r="AR2515" s="81">
        <f>IF(AI2515=0,"",IF(AI2515&lt;AJ2515,AJ2515+1,AI2515+1))</f>
        <v>46142</v>
      </c>
      <c r="AS2515" s="81">
        <f>IF(AI2515=0,"",IF(AE2515=0,IF(AJ2515=0,AI2515+2,AJ2515+2),AE2515+2))</f>
        <v>46143</v>
      </c>
      <c r="AT2515" s="81">
        <f>IF(AI2515=0,"",IF(AI2515&lt;AJ2515,AJ2515+1,AI2515+1))</f>
        <v>46142</v>
      </c>
      <c r="AU2515" s="241"/>
      <c r="AZ2515" s="271"/>
      <c r="BU2515" s="338"/>
      <c r="BZ2515" s="87">
        <f t="shared" si="771"/>
        <v>19</v>
      </c>
      <c r="CB2515" s="88">
        <f t="shared" si="772"/>
        <v>0</v>
      </c>
      <c r="CE2515" s="171">
        <f>IF(AD2515="Sea waybill", IF(AK2515&lt;&gt;0, MONTH(AK2515), IF(AJ2515&gt;AI2515, MONTH(AJ2515), MONTH(AI2515))),"")</f>
        <v>4</v>
      </c>
      <c r="CJ2515" s="87">
        <f t="shared" si="783"/>
        <v>1</v>
      </c>
      <c r="CK2515" s="87">
        <f t="shared" si="773"/>
        <v>1</v>
      </c>
      <c r="CM2515" s="22" t="str">
        <f t="shared" ref="CM2515:CM2578" si="784">IF(OR(Z2515="COSU",Z2515="EGLV",Z2515="MAEU",Z2515="REGU",Z2515="HLCU",Z2515="OOLU",Z2515="ONEY"),
    IF(Z2515="COSU","1C26TAB",
    IF(Z2515="EGLV","1C26TAA",
    IF(Z2515="MAEU","1C26TML",
    IF(Z2515="REGU","1C26TAA",
    IF(Z2515="HLCU","1C26THC",
    IF(Z2515="OOLU","1C26TAR",
    IF(Z2515="ONEY","1K26TAD",""))))))) &amp; "^" &amp; BU2515,
    BU2515)</f>
        <v>1C26TAB^</v>
      </c>
    </row>
    <row r="2516" spans="1:94" s="392" customFormat="1" x14ac:dyDescent="0.25">
      <c r="B2516" s="265" t="s">
        <v>8625</v>
      </c>
      <c r="C2516" s="390"/>
      <c r="D2516" s="260">
        <v>145827356</v>
      </c>
      <c r="E2516" s="620">
        <v>5320008178</v>
      </c>
      <c r="F2516" s="621">
        <v>46147</v>
      </c>
      <c r="G2516" s="260" t="s">
        <v>290</v>
      </c>
      <c r="H2516" s="260" t="s">
        <v>1657</v>
      </c>
      <c r="I2516" s="260" t="s">
        <v>105</v>
      </c>
      <c r="J2516" s="129" t="s">
        <v>322</v>
      </c>
      <c r="K2516" s="260" t="s">
        <v>242</v>
      </c>
      <c r="L2516" s="621">
        <v>46170</v>
      </c>
      <c r="M2516" s="265">
        <v>0</v>
      </c>
      <c r="N2516" s="268" t="s">
        <v>8626</v>
      </c>
      <c r="O2516" s="268" t="s">
        <v>8627</v>
      </c>
      <c r="Q2516" s="427"/>
      <c r="R2516" s="427"/>
      <c r="S2516" s="427"/>
      <c r="T2516" s="427"/>
      <c r="U2516" s="427"/>
      <c r="V2516" s="427"/>
      <c r="W2516" s="427"/>
      <c r="X2516" s="429"/>
      <c r="Y2516" s="423">
        <v>7268475620</v>
      </c>
      <c r="Z2516" s="85" t="s">
        <v>354</v>
      </c>
      <c r="AA2516" s="241" t="s">
        <v>595</v>
      </c>
      <c r="AB2516" s="241" t="s">
        <v>6692</v>
      </c>
      <c r="AC2516" s="445"/>
      <c r="AD2516" s="182" t="s">
        <v>113</v>
      </c>
      <c r="AE2516" s="362"/>
      <c r="AF2516" s="550">
        <v>46140.416666666664</v>
      </c>
      <c r="AG2516" s="550">
        <v>46137.458333333336</v>
      </c>
      <c r="AH2516" s="550">
        <v>46137.458333333336</v>
      </c>
      <c r="AI2516" s="104">
        <v>46141</v>
      </c>
      <c r="AJ2516" s="274"/>
      <c r="AK2516" s="362"/>
      <c r="AL2516" s="104">
        <v>46143</v>
      </c>
      <c r="AM2516" s="274"/>
      <c r="AN2516" s="362"/>
      <c r="AO2516" s="81">
        <f>IF(AH2516&lt;AG2516,IF(AH2516=0,"",AH2516-1),IF(AG2516=0,"",AG2516-1))</f>
        <v>46136.458333333336</v>
      </c>
      <c r="AP2516" s="81">
        <f>IF(AH2516&lt;AG2516,IF(AH2516=0,"",AH2516),IF(AG2516=0,"",AG2516))</f>
        <v>46137.458333333336</v>
      </c>
      <c r="AQ2516" s="81">
        <f>IF(AH2516&lt;AG2516,IF(AH2516=0,"",AH2516),IF(AG2516=0,"",AG2516))</f>
        <v>46137.458333333336</v>
      </c>
      <c r="AR2516" s="81">
        <f>IF(AI2516=0,"",IF(AI2516&lt;AJ2516,AJ2516+1,AI2516+1))</f>
        <v>46142</v>
      </c>
      <c r="AS2516" s="81">
        <f>IF(AI2516=0,"",IF(AE2516=0,IF(AJ2516=0,AI2516+2,AJ2516+2),AE2516+2))</f>
        <v>46143</v>
      </c>
      <c r="AT2516" s="81">
        <f>IF(AI2516=0,"",IF(AI2516&lt;AJ2516,AJ2516+1,AI2516+1))</f>
        <v>46142</v>
      </c>
      <c r="AU2516" s="241"/>
      <c r="AV2516" s="85"/>
      <c r="AW2516" s="176"/>
      <c r="AX2516" s="176"/>
      <c r="AZ2516" s="457"/>
      <c r="BU2516" s="633"/>
      <c r="BZ2516" s="87">
        <f t="shared" si="771"/>
        <v>19</v>
      </c>
      <c r="CB2516" s="88">
        <f t="shared" si="772"/>
        <v>0</v>
      </c>
      <c r="CE2516" s="634">
        <f>IF(AD2516="Sea waybill", IF(AK2516&lt;&gt;0, MONTH(AK2516), IF(AJ2516&gt;AI2516, MONTH(AJ2516), MONTH(AI2516))),"")</f>
        <v>4</v>
      </c>
      <c r="CJ2516" s="87">
        <f t="shared" si="783"/>
        <v>1</v>
      </c>
      <c r="CK2516" s="87">
        <f t="shared" si="773"/>
        <v>1</v>
      </c>
      <c r="CL2516" s="22"/>
      <c r="CM2516" s="22" t="str">
        <f t="shared" si="784"/>
        <v>1C26TAB^</v>
      </c>
    </row>
    <row r="2517" spans="1:94" s="392" customFormat="1" x14ac:dyDescent="0.25">
      <c r="B2517" s="346" t="s">
        <v>102</v>
      </c>
      <c r="C2517" s="635">
        <v>266982695</v>
      </c>
      <c r="D2517" s="385">
        <v>145667143</v>
      </c>
      <c r="E2517" s="427"/>
      <c r="F2517" s="426">
        <v>46105</v>
      </c>
      <c r="G2517" s="385" t="s">
        <v>1439</v>
      </c>
      <c r="H2517" s="385" t="s">
        <v>2845</v>
      </c>
      <c r="I2517" s="385" t="s">
        <v>105</v>
      </c>
      <c r="J2517" s="385" t="s">
        <v>1440</v>
      </c>
      <c r="K2517" s="385" t="s">
        <v>242</v>
      </c>
      <c r="L2517" s="426">
        <v>46153</v>
      </c>
      <c r="M2517" s="385">
        <v>40</v>
      </c>
      <c r="N2517" s="105" t="s">
        <v>8628</v>
      </c>
      <c r="O2517" s="105" t="s">
        <v>8629</v>
      </c>
      <c r="P2517" s="392">
        <v>2830050730</v>
      </c>
      <c r="Q2517" s="426">
        <v>46107</v>
      </c>
      <c r="R2517" s="427">
        <v>1209396920</v>
      </c>
      <c r="S2517" s="427">
        <v>224371858</v>
      </c>
      <c r="T2517" s="426">
        <v>46107</v>
      </c>
      <c r="U2517" s="554">
        <v>16603.547999999999</v>
      </c>
      <c r="V2517" s="554">
        <v>16101.171</v>
      </c>
      <c r="W2517" s="427">
        <v>24</v>
      </c>
      <c r="X2517" s="429">
        <v>0</v>
      </c>
      <c r="Y2517" s="241">
        <v>266982695</v>
      </c>
      <c r="Z2517" s="85" t="s">
        <v>110</v>
      </c>
      <c r="AA2517" s="241" t="s">
        <v>535</v>
      </c>
      <c r="AB2517" s="241" t="s">
        <v>6695</v>
      </c>
      <c r="AC2517" s="636">
        <v>266982695</v>
      </c>
      <c r="AD2517" s="182" t="s">
        <v>113</v>
      </c>
      <c r="AE2517" s="104">
        <v>46111</v>
      </c>
      <c r="AF2517" s="550">
        <v>46110.333333333336</v>
      </c>
      <c r="AG2517" s="550">
        <v>46109.333333333336</v>
      </c>
      <c r="AH2517" s="550">
        <v>46110.25</v>
      </c>
      <c r="AI2517" s="104">
        <v>46111</v>
      </c>
      <c r="AJ2517" s="427"/>
      <c r="AK2517" s="104">
        <v>46111</v>
      </c>
      <c r="AL2517" s="104">
        <v>46121</v>
      </c>
      <c r="AM2517" s="104">
        <v>46130</v>
      </c>
      <c r="AN2517" s="104">
        <v>46131</v>
      </c>
      <c r="AO2517" s="81">
        <f>IF(AH2517&lt;AG2517,IF(AH2517=0,"",AH2517-1),IF(AG2517=0,"",AG2517-1))</f>
        <v>46108.333333333336</v>
      </c>
      <c r="AP2517" s="81">
        <f>IF(AH2517&lt;AG2517,IF(AH2517=0,"",AH2517),IF(AG2517=0,"",AG2517))</f>
        <v>46109.333333333336</v>
      </c>
      <c r="AQ2517" s="81">
        <f>IF(AH2517&lt;AG2517,IF(AH2517=0,"",AH2517),IF(AG2517=0,"",AG2517))</f>
        <v>46109.333333333336</v>
      </c>
      <c r="AR2517" s="81">
        <f>IF(AI2517=0,"",IF(AI2517&lt;AJ2517,AJ2517+1,AI2517+1))</f>
        <v>46112</v>
      </c>
      <c r="AS2517" s="81">
        <f>IF(AI2517=0,"",IF(AE2517=0,IF(AJ2517=0,AI2517+2,AJ2517+2),AE2517+2))</f>
        <v>46113</v>
      </c>
      <c r="AT2517" s="81">
        <f>IF(AI2517=0,"",IF(AI2517&lt;AJ2517,AJ2517+1,AI2517+1))</f>
        <v>46112</v>
      </c>
      <c r="AU2517" s="637" t="s">
        <v>8630</v>
      </c>
      <c r="AV2517" s="347">
        <v>46107</v>
      </c>
      <c r="AW2517" s="176" t="s">
        <v>8631</v>
      </c>
      <c r="AX2517" s="176" t="s">
        <v>8632</v>
      </c>
      <c r="AZ2517" s="457"/>
      <c r="BT2517" s="389"/>
      <c r="BU2517" s="398">
        <v>158567</v>
      </c>
      <c r="BV2517" s="340">
        <v>46134</v>
      </c>
      <c r="BW2517" s="638"/>
      <c r="BZ2517" s="87">
        <f t="shared" si="771"/>
        <v>13</v>
      </c>
      <c r="CA2517" s="85" t="s">
        <v>8633</v>
      </c>
      <c r="CB2517" s="565">
        <f t="shared" si="772"/>
        <v>17</v>
      </c>
      <c r="CF2517" s="562">
        <v>53516154</v>
      </c>
      <c r="CG2517" s="562">
        <v>12023100</v>
      </c>
      <c r="CH2517" s="562">
        <v>65539254</v>
      </c>
      <c r="CI2517" s="562">
        <v>26718</v>
      </c>
      <c r="CJ2517" s="87">
        <f t="shared" si="783"/>
        <v>3</v>
      </c>
      <c r="CK2517" s="87">
        <f t="shared" si="773"/>
        <v>13</v>
      </c>
      <c r="CL2517" s="22" t="s">
        <v>6243</v>
      </c>
      <c r="CM2517" s="22" t="str">
        <f t="shared" si="784"/>
        <v>1C26TML^158567</v>
      </c>
    </row>
    <row r="2518" spans="1:94" s="168" customFormat="1" x14ac:dyDescent="0.25">
      <c r="B2518" s="89" t="s">
        <v>5978</v>
      </c>
      <c r="C2518" s="624">
        <v>266084493</v>
      </c>
      <c r="D2518" s="273">
        <v>145739130</v>
      </c>
      <c r="E2518" s="274"/>
      <c r="F2518" s="275">
        <v>46106</v>
      </c>
      <c r="G2518" s="273" t="s">
        <v>3332</v>
      </c>
      <c r="H2518" s="273" t="s">
        <v>2845</v>
      </c>
      <c r="I2518" s="273" t="s">
        <v>105</v>
      </c>
      <c r="J2518" s="273" t="s">
        <v>1570</v>
      </c>
      <c r="K2518" s="273" t="s">
        <v>242</v>
      </c>
      <c r="L2518" s="275">
        <v>46141</v>
      </c>
      <c r="M2518" s="273">
        <v>40</v>
      </c>
      <c r="N2518" s="182" t="s">
        <v>8634</v>
      </c>
      <c r="O2518" s="182" t="s">
        <v>8635</v>
      </c>
      <c r="P2518" s="168">
        <v>2830050777</v>
      </c>
      <c r="Q2518" s="275">
        <v>46107</v>
      </c>
      <c r="R2518" s="274">
        <v>1209397111</v>
      </c>
      <c r="S2518" s="274">
        <v>224371909</v>
      </c>
      <c r="T2518" s="275">
        <v>46107</v>
      </c>
      <c r="U2518" s="350">
        <v>22539.647000000001</v>
      </c>
      <c r="V2518" s="350">
        <v>21982.334999999999</v>
      </c>
      <c r="W2518" s="274">
        <v>34</v>
      </c>
      <c r="X2518" s="435">
        <v>8</v>
      </c>
      <c r="Y2518" s="241">
        <v>266084493</v>
      </c>
      <c r="Z2518" s="85" t="s">
        <v>110</v>
      </c>
      <c r="AA2518" s="241" t="s">
        <v>111</v>
      </c>
      <c r="AB2518" s="241" t="s">
        <v>6695</v>
      </c>
      <c r="AC2518" s="639">
        <v>266084493</v>
      </c>
      <c r="AD2518" s="182" t="s">
        <v>113</v>
      </c>
      <c r="AE2518" s="74">
        <v>46111</v>
      </c>
      <c r="AF2518" s="375">
        <v>46110.333333333336</v>
      </c>
      <c r="AG2518" s="375">
        <v>46109.333333333336</v>
      </c>
      <c r="AH2518" s="375">
        <v>46110.25</v>
      </c>
      <c r="AI2518" s="74">
        <v>46111</v>
      </c>
      <c r="AJ2518" s="274"/>
      <c r="AK2518" s="74">
        <v>46111</v>
      </c>
      <c r="AL2518" s="74">
        <v>46121</v>
      </c>
      <c r="AM2518" s="74">
        <v>46134</v>
      </c>
      <c r="AN2518" s="75">
        <f>IF(AM2518=0,AL2518-L2518,AM2518-L2518)</f>
        <v>-7</v>
      </c>
      <c r="AO2518" s="81">
        <f>IF(AH2518&lt;AG2518,IF(AH2518=0,"",AH2518-1),IF(AG2518=0,"",AG2518-1))</f>
        <v>46108.333333333336</v>
      </c>
      <c r="AP2518" s="81">
        <f>IF(AH2518&lt;AG2518,IF(AH2518=0,"",AH2518),IF(AG2518=0,"",AG2518))</f>
        <v>46109.333333333336</v>
      </c>
      <c r="AQ2518" s="81">
        <f>IF(AH2518&lt;AG2518,IF(AH2518=0,"",AH2518),IF(AG2518=0,"",AG2518))</f>
        <v>46109.333333333336</v>
      </c>
      <c r="AR2518" s="81">
        <f>IF(AI2518=0,"",IF(AI2518&lt;AJ2518,AJ2518+1,AI2518+1))</f>
        <v>46112</v>
      </c>
      <c r="AS2518" s="81">
        <f>IF(AI2518=0,"",IF(AE2518=0,IF(AJ2518=0,AI2518+2,AJ2518+2),AE2518+2))</f>
        <v>46113</v>
      </c>
      <c r="AT2518" s="81">
        <f>IF(AI2518=0,"",IF(AI2518&lt;AJ2518,AJ2518+1,AI2518+1))</f>
        <v>46112</v>
      </c>
      <c r="AU2518" s="82" t="s">
        <v>6196</v>
      </c>
      <c r="AV2518" s="297">
        <v>46107</v>
      </c>
      <c r="AW2518" s="75" t="str">
        <f>_xlfn.XLOOKUP(D2518,'[1]OPS Loading report'!$E:$E,'[1]OPS Loading report'!$G:$G)</f>
        <v>MRSU7021803</v>
      </c>
      <c r="AX2518" s="85" t="s">
        <v>1410</v>
      </c>
      <c r="AZ2518" s="278"/>
      <c r="BT2518" s="413"/>
      <c r="BU2518" s="488">
        <v>150321</v>
      </c>
      <c r="BV2518" s="399">
        <v>46129</v>
      </c>
      <c r="BW2518" s="345"/>
      <c r="BZ2518" s="87">
        <f t="shared" si="771"/>
        <v>13</v>
      </c>
      <c r="CA2518" s="176" t="s">
        <v>6699</v>
      </c>
      <c r="CB2518" s="88">
        <f t="shared" si="772"/>
        <v>16</v>
      </c>
      <c r="CF2518" s="495">
        <v>86691876</v>
      </c>
      <c r="CG2518" s="495">
        <v>12376916</v>
      </c>
      <c r="CH2518" s="495">
        <v>99068792</v>
      </c>
      <c r="CI2518" s="495">
        <v>26732</v>
      </c>
      <c r="CJ2518" s="87">
        <f t="shared" si="783"/>
        <v>3</v>
      </c>
      <c r="CK2518" s="87">
        <f t="shared" si="773"/>
        <v>13</v>
      </c>
      <c r="CL2518" s="22" t="s">
        <v>6198</v>
      </c>
      <c r="CM2518" s="22" t="str">
        <f t="shared" si="784"/>
        <v>1C26TML^150321</v>
      </c>
    </row>
    <row r="2519" spans="1:94" s="85" customFormat="1" x14ac:dyDescent="0.25">
      <c r="B2519" s="89" t="s">
        <v>5978</v>
      </c>
      <c r="C2519" s="624">
        <v>266084493</v>
      </c>
      <c r="D2519" s="265">
        <v>145599385</v>
      </c>
      <c r="E2519" s="241"/>
      <c r="F2519" s="231">
        <v>46106</v>
      </c>
      <c r="G2519" s="265" t="s">
        <v>1609</v>
      </c>
      <c r="H2519" s="265" t="s">
        <v>104</v>
      </c>
      <c r="I2519" s="265" t="s">
        <v>105</v>
      </c>
      <c r="J2519" s="265" t="s">
        <v>106</v>
      </c>
      <c r="K2519" s="265" t="s">
        <v>107</v>
      </c>
      <c r="L2519" s="231">
        <v>46146</v>
      </c>
      <c r="M2519" s="265">
        <v>40</v>
      </c>
      <c r="N2519" s="75" t="s">
        <v>8636</v>
      </c>
      <c r="O2519" s="75" t="s">
        <v>8637</v>
      </c>
      <c r="P2519" s="85">
        <v>2830050775</v>
      </c>
      <c r="Q2519" s="231">
        <v>46107</v>
      </c>
      <c r="R2519" s="241">
        <v>1209397107</v>
      </c>
      <c r="S2519" s="241">
        <v>224376016</v>
      </c>
      <c r="T2519" s="231">
        <v>46107</v>
      </c>
      <c r="U2519" s="261">
        <v>23383.647000000001</v>
      </c>
      <c r="V2519" s="261">
        <v>22806.185000000001</v>
      </c>
      <c r="W2519" s="241">
        <v>35</v>
      </c>
      <c r="X2519" s="241">
        <v>8</v>
      </c>
      <c r="Y2519" s="635">
        <v>266085068</v>
      </c>
      <c r="Z2519" s="640" t="s">
        <v>110</v>
      </c>
      <c r="AA2519" s="635" t="s">
        <v>111</v>
      </c>
      <c r="AB2519" s="635" t="s">
        <v>6695</v>
      </c>
      <c r="AC2519" s="624">
        <v>266084493</v>
      </c>
      <c r="AD2519" s="182" t="s">
        <v>113</v>
      </c>
      <c r="AE2519" s="74">
        <v>46111</v>
      </c>
      <c r="AF2519" s="375">
        <v>46110.333333333336</v>
      </c>
      <c r="AG2519" s="375">
        <v>46109.333333333336</v>
      </c>
      <c r="AH2519" s="375">
        <v>46110.25</v>
      </c>
      <c r="AI2519" s="74">
        <v>46111</v>
      </c>
      <c r="AJ2519" s="241"/>
      <c r="AK2519" s="74">
        <v>46111</v>
      </c>
      <c r="AL2519" s="74">
        <v>46121</v>
      </c>
      <c r="AM2519" s="74">
        <v>46134</v>
      </c>
      <c r="AN2519" s="75">
        <f>IF(AM2519=0,AL2519-L2519,AM2519-L2519)</f>
        <v>-12</v>
      </c>
      <c r="AO2519" s="81">
        <f>IF(AH2519&lt;AG2519,IF(AH2519=0,"",AH2519-1),IF(AG2519=0,"",AG2519-1))</f>
        <v>46108.333333333336</v>
      </c>
      <c r="AP2519" s="81">
        <f>IF(AH2519&lt;AG2519,IF(AH2519=0,"",AH2519),IF(AG2519=0,"",AG2519))</f>
        <v>46109.333333333336</v>
      </c>
      <c r="AQ2519" s="81">
        <f>IF(AH2519&lt;AG2519,IF(AH2519=0,"",AH2519),IF(AG2519=0,"",AG2519))</f>
        <v>46109.333333333336</v>
      </c>
      <c r="AR2519" s="81">
        <f>IF(AI2519=0,"",IF(AI2519&lt;AJ2519,AJ2519+1,AI2519+1))</f>
        <v>46112</v>
      </c>
      <c r="AS2519" s="81">
        <f>IF(AI2519=0,"",IF(AE2519=0,IF(AJ2519=0,AI2519+2,AJ2519+2),AE2519+2))</f>
        <v>46113</v>
      </c>
      <c r="AT2519" s="81">
        <f>IF(AI2519=0,"",IF(AI2519&lt;AJ2519,AJ2519+1,AI2519+1))</f>
        <v>46112</v>
      </c>
      <c r="AU2519" s="82" t="s">
        <v>6196</v>
      </c>
      <c r="AV2519" s="297">
        <v>46107</v>
      </c>
      <c r="AW2519" s="85" t="s">
        <v>8638</v>
      </c>
      <c r="AX2519" s="85" t="s">
        <v>8639</v>
      </c>
      <c r="AZ2519" s="271"/>
      <c r="BT2519" s="307"/>
      <c r="BU2519" s="398">
        <v>150321</v>
      </c>
      <c r="BV2519" s="340">
        <v>46129</v>
      </c>
      <c r="BW2519" s="339"/>
      <c r="BZ2519" s="87">
        <f t="shared" si="771"/>
        <v>13</v>
      </c>
      <c r="CA2519" s="85" t="s">
        <v>6699</v>
      </c>
      <c r="CB2519" s="88">
        <f t="shared" si="772"/>
        <v>16</v>
      </c>
      <c r="CF2519" s="495">
        <v>86691876</v>
      </c>
      <c r="CG2519" s="495">
        <v>12376916</v>
      </c>
      <c r="CH2519" s="495">
        <v>99068792</v>
      </c>
      <c r="CI2519" s="495">
        <v>26732</v>
      </c>
      <c r="CJ2519" s="87">
        <f t="shared" si="783"/>
        <v>3</v>
      </c>
      <c r="CK2519" s="87">
        <f t="shared" si="773"/>
        <v>13</v>
      </c>
      <c r="CL2519" s="22" t="s">
        <v>6198</v>
      </c>
      <c r="CM2519" s="22" t="str">
        <f t="shared" si="784"/>
        <v>1C26TML^150321</v>
      </c>
    </row>
    <row r="2520" spans="1:94" s="168" customFormat="1" x14ac:dyDescent="0.25">
      <c r="B2520" s="265" t="s">
        <v>102</v>
      </c>
      <c r="C2520" s="412">
        <v>235600428326</v>
      </c>
      <c r="D2520" s="273">
        <v>145816461</v>
      </c>
      <c r="E2520" s="75">
        <v>5320008176</v>
      </c>
      <c r="F2520" s="275">
        <v>46108</v>
      </c>
      <c r="G2520" s="273" t="s">
        <v>290</v>
      </c>
      <c r="H2520" s="273" t="s">
        <v>1657</v>
      </c>
      <c r="I2520" s="273" t="s">
        <v>105</v>
      </c>
      <c r="J2520" s="273" t="s">
        <v>322</v>
      </c>
      <c r="K2520" s="273" t="s">
        <v>242</v>
      </c>
      <c r="L2520" s="275">
        <v>46128</v>
      </c>
      <c r="M2520" s="273">
        <v>20</v>
      </c>
      <c r="N2520" s="75" t="s">
        <v>8640</v>
      </c>
      <c r="O2520" s="75" t="s">
        <v>8641</v>
      </c>
      <c r="P2520" s="168">
        <v>2830050782</v>
      </c>
      <c r="Q2520" s="275">
        <v>46108</v>
      </c>
      <c r="R2520" s="274">
        <v>1209397269</v>
      </c>
      <c r="S2520" s="274">
        <v>224376691</v>
      </c>
      <c r="T2520" s="275">
        <v>46108</v>
      </c>
      <c r="U2520" s="350">
        <v>8460.8379999999997</v>
      </c>
      <c r="V2520" s="350">
        <v>8156.5690000000004</v>
      </c>
      <c r="W2520" s="274">
        <v>9</v>
      </c>
      <c r="X2520" s="435">
        <v>0</v>
      </c>
      <c r="Y2520" s="301">
        <v>235600428326</v>
      </c>
      <c r="Z2520" s="85" t="s">
        <v>128</v>
      </c>
      <c r="AA2520" s="241" t="s">
        <v>280</v>
      </c>
      <c r="AB2520" s="241" t="s">
        <v>7896</v>
      </c>
      <c r="AC2520" s="412">
        <v>235600428326</v>
      </c>
      <c r="AD2520" s="182" t="s">
        <v>113</v>
      </c>
      <c r="AE2520" s="231">
        <v>46112</v>
      </c>
      <c r="AF2520" s="304">
        <v>46110.041666666664</v>
      </c>
      <c r="AG2520" s="304">
        <v>46108.5</v>
      </c>
      <c r="AH2520" s="304">
        <v>46108.5</v>
      </c>
      <c r="AI2520" s="115">
        <v>46110</v>
      </c>
      <c r="AJ2520" s="115">
        <v>46111</v>
      </c>
      <c r="AK2520" s="115">
        <v>46111</v>
      </c>
      <c r="AL2520" s="115">
        <v>46114</v>
      </c>
      <c r="AM2520" s="274"/>
      <c r="AN2520" s="115">
        <v>46114</v>
      </c>
      <c r="AO2520" s="95" t="s">
        <v>121</v>
      </c>
      <c r="AP2520" s="95" t="s">
        <v>121</v>
      </c>
      <c r="AQ2520" s="95" t="s">
        <v>121</v>
      </c>
      <c r="AR2520" s="95" t="s">
        <v>121</v>
      </c>
      <c r="AS2520" s="95" t="s">
        <v>121</v>
      </c>
      <c r="AT2520" s="95" t="s">
        <v>121</v>
      </c>
      <c r="AU2520" s="82" t="s">
        <v>6202</v>
      </c>
      <c r="AV2520" s="297">
        <v>46108</v>
      </c>
      <c r="AW2520" s="75" t="str">
        <f>_xlfn.XLOOKUP(D2520,'[1]OPS Loading report'!$E:$E,'[1]OPS Loading report'!$G:$G)</f>
        <v>EMCU6177937</v>
      </c>
      <c r="AX2520" s="168" t="e">
        <v>#N/A</v>
      </c>
      <c r="AZ2520" s="278"/>
      <c r="BU2520" s="566">
        <v>88899</v>
      </c>
      <c r="BV2520" s="459">
        <v>46112</v>
      </c>
      <c r="BZ2520" s="87">
        <f t="shared" si="771"/>
        <v>13</v>
      </c>
      <c r="CB2520" s="88">
        <f t="shared" si="772"/>
        <v>14</v>
      </c>
      <c r="CF2520" s="168">
        <v>9187150</v>
      </c>
      <c r="CH2520" s="168">
        <v>9187150</v>
      </c>
      <c r="CI2520" s="168">
        <v>26249</v>
      </c>
      <c r="CJ2520" s="87">
        <f t="shared" si="783"/>
        <v>3</v>
      </c>
      <c r="CK2520" s="87">
        <f t="shared" si="773"/>
        <v>13</v>
      </c>
      <c r="CL2520" s="22" t="s">
        <v>121</v>
      </c>
      <c r="CM2520" s="22" t="str">
        <f t="shared" si="784"/>
        <v>1C26TAA^88899</v>
      </c>
    </row>
    <row r="2521" spans="1:94" s="168" customFormat="1" x14ac:dyDescent="0.25">
      <c r="B2521" s="265" t="s">
        <v>102</v>
      </c>
      <c r="C2521" s="412">
        <v>235600428326</v>
      </c>
      <c r="D2521" s="265">
        <v>145826934</v>
      </c>
      <c r="E2521" s="75">
        <v>5320008176</v>
      </c>
      <c r="F2521" s="231">
        <v>46108</v>
      </c>
      <c r="G2521" s="265" t="s">
        <v>290</v>
      </c>
      <c r="H2521" s="265" t="s">
        <v>1657</v>
      </c>
      <c r="I2521" s="265" t="s">
        <v>105</v>
      </c>
      <c r="J2521" s="265" t="s">
        <v>322</v>
      </c>
      <c r="K2521" s="265" t="s">
        <v>242</v>
      </c>
      <c r="L2521" s="231">
        <v>46134</v>
      </c>
      <c r="M2521" s="265">
        <v>0</v>
      </c>
      <c r="N2521" s="75" t="s">
        <v>8640</v>
      </c>
      <c r="O2521" s="75" t="s">
        <v>8641</v>
      </c>
      <c r="P2521" s="85">
        <v>2830050783</v>
      </c>
      <c r="Q2521" s="275">
        <v>46108</v>
      </c>
      <c r="R2521" s="241">
        <v>1209397270</v>
      </c>
      <c r="S2521" s="241">
        <v>224376692</v>
      </c>
      <c r="T2521" s="275">
        <v>46108</v>
      </c>
      <c r="U2521" s="350">
        <v>298.75200000000001</v>
      </c>
      <c r="V2521" s="350">
        <v>288.00799999999998</v>
      </c>
      <c r="W2521" s="241">
        <v>1</v>
      </c>
      <c r="X2521" s="241">
        <v>0</v>
      </c>
      <c r="Y2521" s="301">
        <v>235600428326</v>
      </c>
      <c r="Z2521" s="85" t="s">
        <v>128</v>
      </c>
      <c r="AA2521" s="241" t="s">
        <v>280</v>
      </c>
      <c r="AB2521" s="241" t="s">
        <v>7896</v>
      </c>
      <c r="AC2521" s="412">
        <v>235600428326</v>
      </c>
      <c r="AD2521" s="75" t="s">
        <v>113</v>
      </c>
      <c r="AE2521" s="231">
        <v>46112</v>
      </c>
      <c r="AF2521" s="304">
        <v>46110.041666666664</v>
      </c>
      <c r="AG2521" s="304">
        <v>46108.5</v>
      </c>
      <c r="AH2521" s="304">
        <v>46108.5</v>
      </c>
      <c r="AI2521" s="115">
        <v>46110</v>
      </c>
      <c r="AJ2521" s="115">
        <v>46111</v>
      </c>
      <c r="AK2521" s="115">
        <v>46111</v>
      </c>
      <c r="AL2521" s="115">
        <v>46114</v>
      </c>
      <c r="AM2521" s="274"/>
      <c r="AN2521" s="115">
        <v>46114</v>
      </c>
      <c r="AO2521" s="95" t="s">
        <v>121</v>
      </c>
      <c r="AP2521" s="95" t="s">
        <v>121</v>
      </c>
      <c r="AQ2521" s="95" t="s">
        <v>121</v>
      </c>
      <c r="AR2521" s="95" t="s">
        <v>121</v>
      </c>
      <c r="AS2521" s="95" t="s">
        <v>121</v>
      </c>
      <c r="AT2521" s="95" t="s">
        <v>121</v>
      </c>
      <c r="AU2521" s="82" t="s">
        <v>6202</v>
      </c>
      <c r="AV2521" s="297">
        <v>46108</v>
      </c>
      <c r="AW2521" s="85" t="s">
        <v>8145</v>
      </c>
      <c r="AX2521" s="85">
        <v>31322253</v>
      </c>
      <c r="AZ2521" s="278"/>
      <c r="BU2521" s="556">
        <v>88899</v>
      </c>
      <c r="BV2521" s="343">
        <v>46112</v>
      </c>
      <c r="BZ2521" s="87">
        <f t="shared" si="771"/>
        <v>13</v>
      </c>
      <c r="CB2521" s="88">
        <f t="shared" si="772"/>
        <v>14</v>
      </c>
      <c r="CJ2521" s="87">
        <f t="shared" si="783"/>
        <v>3</v>
      </c>
      <c r="CK2521" s="87">
        <f t="shared" si="773"/>
        <v>13</v>
      </c>
      <c r="CL2521" s="22" t="s">
        <v>121</v>
      </c>
      <c r="CM2521" s="22" t="str">
        <f t="shared" si="784"/>
        <v>1C26TAA^88899</v>
      </c>
    </row>
    <row r="2522" spans="1:94" s="85" customFormat="1" x14ac:dyDescent="0.25">
      <c r="B2522" s="260" t="s">
        <v>6003</v>
      </c>
      <c r="C2522" s="641">
        <v>235600538300</v>
      </c>
      <c r="D2522" s="265">
        <v>145818992</v>
      </c>
      <c r="E2522" s="241"/>
      <c r="F2522" s="231">
        <v>46118</v>
      </c>
      <c r="G2522" s="265" t="s">
        <v>4065</v>
      </c>
      <c r="H2522" s="265" t="s">
        <v>140</v>
      </c>
      <c r="I2522" s="265" t="s">
        <v>105</v>
      </c>
      <c r="J2522" s="265" t="s">
        <v>125</v>
      </c>
      <c r="K2522" s="265" t="s">
        <v>242</v>
      </c>
      <c r="L2522" s="231">
        <v>46143</v>
      </c>
      <c r="M2522" s="265">
        <v>40</v>
      </c>
      <c r="N2522" s="75" t="s">
        <v>8642</v>
      </c>
      <c r="O2522" s="75" t="s">
        <v>8643</v>
      </c>
      <c r="P2522" s="85">
        <v>2830051404</v>
      </c>
      <c r="Q2522" s="231">
        <v>46119</v>
      </c>
      <c r="R2522" s="241">
        <v>1209400489</v>
      </c>
      <c r="S2522" s="241">
        <v>224414652</v>
      </c>
      <c r="T2522" s="231">
        <v>46119</v>
      </c>
      <c r="U2522" s="261">
        <v>17729.050999999999</v>
      </c>
      <c r="V2522" s="261">
        <v>17148.267</v>
      </c>
      <c r="W2522" s="241">
        <v>21</v>
      </c>
      <c r="X2522" s="241">
        <v>6</v>
      </c>
      <c r="Y2522" s="549">
        <v>235600538300</v>
      </c>
      <c r="Z2522" s="274" t="s">
        <v>128</v>
      </c>
      <c r="AA2522" s="168" t="s">
        <v>183</v>
      </c>
      <c r="AB2522" s="273" t="s">
        <v>7777</v>
      </c>
      <c r="AC2522" s="533">
        <v>235600455820</v>
      </c>
      <c r="AD2522" s="182" t="s">
        <v>113</v>
      </c>
      <c r="AE2522" s="115">
        <v>46125</v>
      </c>
      <c r="AF2522" s="269">
        <v>46121.875</v>
      </c>
      <c r="AG2522" s="269">
        <v>46122.5</v>
      </c>
      <c r="AH2522" s="269">
        <v>46121.583333333336</v>
      </c>
      <c r="AI2522" s="115">
        <v>46121</v>
      </c>
      <c r="AJ2522" s="115">
        <v>46123</v>
      </c>
      <c r="AK2522" s="115">
        <v>46124</v>
      </c>
      <c r="AL2522" s="115">
        <v>46131</v>
      </c>
      <c r="AM2522" s="115">
        <v>46138</v>
      </c>
      <c r="AN2522" s="75">
        <f t="shared" ref="AN2522:AN2527" si="785">IF(AM2522=0,AL2522-L2522,AM2522-L2522)</f>
        <v>-5</v>
      </c>
      <c r="AO2522" s="81">
        <f>IF(AH2522&lt;AG2522,IF(AH2522=0,"",AH2522-1),IF(AG2522=0,"",AG2522-1))</f>
        <v>46120.583333333336</v>
      </c>
      <c r="AP2522" s="81">
        <f>IF(AH2522&lt;AG2522,IF(AH2522=0,"",AH2522),IF(AG2522=0,"",AG2522))</f>
        <v>46121.583333333336</v>
      </c>
      <c r="AQ2522" s="81">
        <f>IF(AH2522&lt;AG2522,IF(AH2522=0,"",AH2522),IF(AG2522=0,"",AG2522))</f>
        <v>46121.583333333336</v>
      </c>
      <c r="AR2522" s="81">
        <f>IF(AI2522=0,"",IF(AI2522&lt;AJ2522,AJ2522+1,AI2522+1))</f>
        <v>46124</v>
      </c>
      <c r="AS2522" s="81">
        <f>IF(AI2522=0,"",IF(AE2522=0,IF(AJ2522=0,AI2522+2,AJ2522+2),AE2522+2))</f>
        <v>46127</v>
      </c>
      <c r="AT2522" s="81">
        <f>IF(AI2522=0,"",IF(AI2522&lt;AJ2522,AJ2522+1,AI2522+1))</f>
        <v>46124</v>
      </c>
      <c r="AU2522" s="82" t="s">
        <v>6241</v>
      </c>
      <c r="AV2522" s="134">
        <v>46118</v>
      </c>
      <c r="AZ2522" s="271"/>
      <c r="BT2522" s="75">
        <f>IF(COUNTIF($C$3:C2522, C2522)=1, 1, 0)</f>
        <v>1</v>
      </c>
      <c r="BU2522" s="192" t="s">
        <v>7778</v>
      </c>
      <c r="BV2522" s="74">
        <v>46125</v>
      </c>
      <c r="BZ2522" s="87">
        <f t="shared" si="771"/>
        <v>15</v>
      </c>
      <c r="CB2522" s="88">
        <f t="shared" si="772"/>
        <v>16</v>
      </c>
      <c r="CC2522" s="89"/>
      <c r="CD2522" s="22"/>
      <c r="CE2522" s="87">
        <f t="shared" ref="CE2522:CE2585" si="786">IF(AD2522="Sea waybill", IF(AK2522&lt;&gt;0, MONTH(AK2522), IF(AJ2522&gt;AI2522, MONTH(AJ2522), MONTH(AI2522))),"")</f>
        <v>4</v>
      </c>
      <c r="CF2522" s="397">
        <v>31501200</v>
      </c>
      <c r="CH2522" s="397">
        <v>31501200</v>
      </c>
      <c r="CI2522" s="91">
        <v>26251</v>
      </c>
      <c r="CJ2522" s="87">
        <f t="shared" si="783"/>
        <v>4</v>
      </c>
      <c r="CK2522" s="87">
        <f t="shared" si="773"/>
        <v>15</v>
      </c>
      <c r="CL2522" s="22" t="s">
        <v>6276</v>
      </c>
      <c r="CM2522" s="22" t="str">
        <f t="shared" si="784"/>
        <v>1C26TAA^102013</v>
      </c>
    </row>
    <row r="2523" spans="1:94" s="168" customFormat="1" x14ac:dyDescent="0.25">
      <c r="B2523" s="260" t="s">
        <v>6003</v>
      </c>
      <c r="C2523" s="641">
        <v>235600538300</v>
      </c>
      <c r="D2523" s="273">
        <v>145818989</v>
      </c>
      <c r="E2523" s="274"/>
      <c r="F2523" s="275">
        <v>46118</v>
      </c>
      <c r="G2523" s="273" t="s">
        <v>4065</v>
      </c>
      <c r="H2523" s="273" t="s">
        <v>140</v>
      </c>
      <c r="I2523" s="273" t="s">
        <v>105</v>
      </c>
      <c r="J2523" s="273" t="s">
        <v>125</v>
      </c>
      <c r="K2523" s="273" t="s">
        <v>242</v>
      </c>
      <c r="L2523" s="275">
        <v>46143</v>
      </c>
      <c r="M2523" s="273">
        <v>40</v>
      </c>
      <c r="N2523" s="75" t="s">
        <v>8644</v>
      </c>
      <c r="O2523" s="75" t="s">
        <v>8645</v>
      </c>
      <c r="P2523" s="168">
        <v>2830051385</v>
      </c>
      <c r="Q2523" s="275">
        <v>46118</v>
      </c>
      <c r="R2523" s="274">
        <v>1209400278</v>
      </c>
      <c r="S2523" s="274">
        <v>224414650</v>
      </c>
      <c r="T2523" s="275">
        <v>46118</v>
      </c>
      <c r="U2523" s="350">
        <v>13007.868</v>
      </c>
      <c r="V2523" s="350">
        <v>12569.941000000001</v>
      </c>
      <c r="W2523" s="274">
        <v>16</v>
      </c>
      <c r="X2523" s="274">
        <v>10</v>
      </c>
      <c r="Y2523" s="549">
        <v>235600538270</v>
      </c>
      <c r="Z2523" s="274" t="s">
        <v>128</v>
      </c>
      <c r="AA2523" s="168" t="s">
        <v>183</v>
      </c>
      <c r="AB2523" s="273" t="s">
        <v>7777</v>
      </c>
      <c r="AC2523" s="533">
        <v>235600455820</v>
      </c>
      <c r="AD2523" s="182" t="s">
        <v>113</v>
      </c>
      <c r="AE2523" s="115">
        <v>46125</v>
      </c>
      <c r="AF2523" s="269">
        <v>46121.875</v>
      </c>
      <c r="AG2523" s="269">
        <v>46122.5</v>
      </c>
      <c r="AH2523" s="269">
        <v>46121.583333333336</v>
      </c>
      <c r="AI2523" s="115">
        <v>46121</v>
      </c>
      <c r="AJ2523" s="115">
        <v>46123</v>
      </c>
      <c r="AK2523" s="115">
        <v>46124</v>
      </c>
      <c r="AL2523" s="115">
        <v>46131</v>
      </c>
      <c r="AM2523" s="115">
        <v>46138</v>
      </c>
      <c r="AN2523" s="75">
        <f t="shared" si="785"/>
        <v>-5</v>
      </c>
      <c r="AO2523" s="81">
        <f>IF(AH2523&lt;AG2523,IF(AH2523=0,"",AH2523-1),IF(AG2523=0,"",AG2523-1))</f>
        <v>46120.583333333336</v>
      </c>
      <c r="AP2523" s="81">
        <f>IF(AH2523&lt;AG2523,IF(AH2523=0,"",AH2523),IF(AG2523=0,"",AG2523))</f>
        <v>46121.583333333336</v>
      </c>
      <c r="AQ2523" s="81">
        <f>IF(AH2523&lt;AG2523,IF(AH2523=0,"",AH2523),IF(AG2523=0,"",AG2523))</f>
        <v>46121.583333333336</v>
      </c>
      <c r="AR2523" s="81">
        <f>IF(AI2523=0,"",IF(AI2523&lt;AJ2523,AJ2523+1,AI2523+1))</f>
        <v>46124</v>
      </c>
      <c r="AS2523" s="81">
        <f>IF(AI2523=0,"",IF(AE2523=0,IF(AJ2523=0,AI2523+2,AJ2523+2),AE2523+2))</f>
        <v>46127</v>
      </c>
      <c r="AT2523" s="81">
        <f>IF(AI2523=0,"",IF(AI2523&lt;AJ2523,AJ2523+1,AI2523+1))</f>
        <v>46124</v>
      </c>
      <c r="AU2523" s="82" t="s">
        <v>6241</v>
      </c>
      <c r="AV2523" s="134">
        <v>46118</v>
      </c>
      <c r="AZ2523" s="278"/>
      <c r="BT2523" s="75">
        <f>IF(COUNTIF($C$3:C2523, C2523)=1, 1, 0)</f>
        <v>0</v>
      </c>
      <c r="BU2523" s="192" t="s">
        <v>7778</v>
      </c>
      <c r="BV2523" s="74">
        <v>46125</v>
      </c>
      <c r="BW2523" s="85"/>
      <c r="BX2523" s="85"/>
      <c r="BY2523" s="85"/>
      <c r="BZ2523" s="87">
        <f t="shared" si="771"/>
        <v>15</v>
      </c>
      <c r="CA2523" s="85"/>
      <c r="CB2523" s="88">
        <f t="shared" si="772"/>
        <v>16</v>
      </c>
      <c r="CC2523" s="89"/>
      <c r="CD2523" s="22"/>
      <c r="CE2523" s="87">
        <f t="shared" si="786"/>
        <v>4</v>
      </c>
      <c r="CF2523" s="397">
        <v>31501200</v>
      </c>
      <c r="CG2523" s="85"/>
      <c r="CH2523" s="397">
        <v>31501200</v>
      </c>
      <c r="CI2523" s="91">
        <v>26251</v>
      </c>
      <c r="CJ2523" s="87">
        <f t="shared" si="783"/>
        <v>4</v>
      </c>
      <c r="CK2523" s="87">
        <f t="shared" si="773"/>
        <v>15</v>
      </c>
      <c r="CL2523" s="22" t="s">
        <v>6276</v>
      </c>
      <c r="CM2523" s="22" t="str">
        <f t="shared" si="784"/>
        <v>1C26TAA^102013</v>
      </c>
      <c r="CN2523" s="85"/>
      <c r="CO2523" s="85"/>
      <c r="CP2523" s="85"/>
    </row>
    <row r="2524" spans="1:94" s="85" customFormat="1" x14ac:dyDescent="0.25">
      <c r="B2524" s="70" t="s">
        <v>6003</v>
      </c>
      <c r="C2524" s="301" t="s">
        <v>8646</v>
      </c>
      <c r="D2524" s="265">
        <v>145781868</v>
      </c>
      <c r="E2524" s="241">
        <v>5320008112</v>
      </c>
      <c r="F2524" s="231">
        <v>46114</v>
      </c>
      <c r="G2524" s="265" t="s">
        <v>164</v>
      </c>
      <c r="H2524" s="265" t="s">
        <v>140</v>
      </c>
      <c r="I2524" s="265" t="s">
        <v>105</v>
      </c>
      <c r="J2524" s="265" t="s">
        <v>165</v>
      </c>
      <c r="K2524" s="265" t="s">
        <v>242</v>
      </c>
      <c r="L2524" s="231">
        <v>46141</v>
      </c>
      <c r="M2524" s="265">
        <v>40</v>
      </c>
      <c r="N2524" s="79" t="s">
        <v>8647</v>
      </c>
      <c r="O2524" s="79" t="s">
        <v>8648</v>
      </c>
      <c r="P2524" s="85">
        <v>2830051209</v>
      </c>
      <c r="Q2524" s="231">
        <v>46115</v>
      </c>
      <c r="R2524" s="241">
        <v>1209399699</v>
      </c>
      <c r="S2524" s="241">
        <v>224404170</v>
      </c>
      <c r="T2524" s="231">
        <v>46115</v>
      </c>
      <c r="U2524" s="261">
        <v>2546.3270000000002</v>
      </c>
      <c r="V2524" s="261">
        <v>2462.7339999999999</v>
      </c>
      <c r="W2524" s="241">
        <v>4</v>
      </c>
      <c r="X2524" s="241">
        <v>1</v>
      </c>
      <c r="Y2524" s="642" t="s">
        <v>8649</v>
      </c>
      <c r="Z2524" s="607" t="s">
        <v>258</v>
      </c>
      <c r="AA2524" s="624" t="s">
        <v>6596</v>
      </c>
      <c r="AB2524" s="624" t="s">
        <v>8650</v>
      </c>
      <c r="AC2524" s="301" t="s">
        <v>8646</v>
      </c>
      <c r="AD2524" s="182" t="s">
        <v>113</v>
      </c>
      <c r="AE2524" s="231">
        <v>46121</v>
      </c>
      <c r="AF2524" s="375">
        <v>46117.833333333336</v>
      </c>
      <c r="AG2524" s="375">
        <v>46116.333333333336</v>
      </c>
      <c r="AH2524" s="375">
        <v>46116.333333333336</v>
      </c>
      <c r="AI2524" s="115">
        <v>46118</v>
      </c>
      <c r="AJ2524" s="376">
        <v>46119</v>
      </c>
      <c r="AK2524" s="231">
        <v>46120</v>
      </c>
      <c r="AL2524" s="115">
        <v>46135</v>
      </c>
      <c r="AM2524" s="376">
        <v>46139</v>
      </c>
      <c r="AN2524" s="75">
        <f t="shared" si="785"/>
        <v>-2</v>
      </c>
      <c r="AO2524" s="81" t="s">
        <v>121</v>
      </c>
      <c r="AP2524" s="81" t="s">
        <v>121</v>
      </c>
      <c r="AQ2524" s="81" t="s">
        <v>121</v>
      </c>
      <c r="AR2524" s="81" t="s">
        <v>121</v>
      </c>
      <c r="AS2524" s="81" t="s">
        <v>121</v>
      </c>
      <c r="AT2524" s="81" t="s">
        <v>121</v>
      </c>
      <c r="AU2524" s="82" t="s">
        <v>6196</v>
      </c>
      <c r="AV2524" s="297">
        <v>46115</v>
      </c>
      <c r="AW2524" s="75" t="str">
        <f>_xlfn.XLOOKUP(D2524,'[1]OPS Loading report'!$E:$E,'[1]OPS Loading report'!$G:$G)</f>
        <v>CAAU8785007</v>
      </c>
      <c r="AX2524" s="75" t="str">
        <f>_xlfn.XLOOKUP(D2524,'[1]OPS Loading report'!$E:$E,'[1]OPS Loading report'!$H:$H)</f>
        <v>VNSGN2539488</v>
      </c>
      <c r="AZ2524" s="271"/>
      <c r="BT2524" s="69">
        <f>IF(COUNTIF($C$3:C2524, C2524)=1, 1, 0)</f>
        <v>1</v>
      </c>
      <c r="BU2524" s="398">
        <v>26697</v>
      </c>
      <c r="BV2524" s="340">
        <v>46121</v>
      </c>
      <c r="BW2524" s="339"/>
      <c r="BZ2524" s="87">
        <f t="shared" si="771"/>
        <v>14</v>
      </c>
      <c r="CA2524" s="85" t="s">
        <v>6711</v>
      </c>
      <c r="CB2524" s="88">
        <f t="shared" si="772"/>
        <v>15</v>
      </c>
      <c r="CC2524" s="89"/>
      <c r="CD2524" s="22"/>
      <c r="CE2524" s="87">
        <f t="shared" si="786"/>
        <v>4</v>
      </c>
      <c r="CF2524" s="397">
        <v>23625900</v>
      </c>
      <c r="CG2524" s="397">
        <v>3937650</v>
      </c>
      <c r="CH2524" s="397">
        <v>27563550</v>
      </c>
      <c r="CI2524" s="85">
        <v>26251</v>
      </c>
      <c r="CJ2524" s="87">
        <f t="shared" si="783"/>
        <v>4</v>
      </c>
      <c r="CK2524" s="87">
        <f t="shared" si="773"/>
        <v>14</v>
      </c>
      <c r="CL2524" s="22" t="s">
        <v>6198</v>
      </c>
      <c r="CM2524" s="22" t="str">
        <f t="shared" si="784"/>
        <v>1C26TAA^26697</v>
      </c>
    </row>
    <row r="2525" spans="1:94" s="85" customFormat="1" x14ac:dyDescent="0.25">
      <c r="B2525" s="70" t="s">
        <v>6003</v>
      </c>
      <c r="C2525" s="301" t="s">
        <v>8646</v>
      </c>
      <c r="D2525" s="265">
        <v>145791289</v>
      </c>
      <c r="E2525" s="241">
        <v>5320008112</v>
      </c>
      <c r="F2525" s="231">
        <v>46114</v>
      </c>
      <c r="G2525" s="265" t="s">
        <v>164</v>
      </c>
      <c r="H2525" s="265" t="s">
        <v>140</v>
      </c>
      <c r="I2525" s="265" t="s">
        <v>105</v>
      </c>
      <c r="J2525" s="265" t="s">
        <v>165</v>
      </c>
      <c r="K2525" s="265" t="s">
        <v>242</v>
      </c>
      <c r="L2525" s="231">
        <v>46143</v>
      </c>
      <c r="M2525" s="265">
        <v>0</v>
      </c>
      <c r="N2525" s="79" t="s">
        <v>8647</v>
      </c>
      <c r="O2525" s="79" t="s">
        <v>8648</v>
      </c>
      <c r="P2525" s="85">
        <v>2830051210</v>
      </c>
      <c r="Q2525" s="231">
        <v>46115</v>
      </c>
      <c r="R2525" s="241">
        <v>1209399700</v>
      </c>
      <c r="S2525" s="241">
        <v>224404171</v>
      </c>
      <c r="T2525" s="231">
        <v>46115</v>
      </c>
      <c r="U2525" s="261">
        <v>6212.3919999999998</v>
      </c>
      <c r="V2525" s="261">
        <v>6009.3220000000001</v>
      </c>
      <c r="W2525" s="241">
        <v>8</v>
      </c>
      <c r="X2525" s="241">
        <v>2</v>
      </c>
      <c r="Y2525" s="642" t="s">
        <v>8649</v>
      </c>
      <c r="Z2525" s="607" t="s">
        <v>258</v>
      </c>
      <c r="AA2525" s="624" t="s">
        <v>6596</v>
      </c>
      <c r="AB2525" s="624" t="s">
        <v>8650</v>
      </c>
      <c r="AC2525" s="301" t="s">
        <v>8646</v>
      </c>
      <c r="AD2525" s="182" t="s">
        <v>113</v>
      </c>
      <c r="AE2525" s="231">
        <v>46121</v>
      </c>
      <c r="AF2525" s="375">
        <v>46117.833333333336</v>
      </c>
      <c r="AG2525" s="375">
        <v>46116.333333333336</v>
      </c>
      <c r="AH2525" s="375">
        <v>46116.333333333336</v>
      </c>
      <c r="AI2525" s="115">
        <v>46118</v>
      </c>
      <c r="AJ2525" s="376">
        <v>46119</v>
      </c>
      <c r="AK2525" s="231">
        <v>46120</v>
      </c>
      <c r="AL2525" s="115">
        <v>46135</v>
      </c>
      <c r="AM2525" s="376">
        <v>46139</v>
      </c>
      <c r="AN2525" s="75">
        <f t="shared" si="785"/>
        <v>-4</v>
      </c>
      <c r="AO2525" s="81" t="s">
        <v>121</v>
      </c>
      <c r="AP2525" s="81" t="s">
        <v>121</v>
      </c>
      <c r="AQ2525" s="81" t="s">
        <v>121</v>
      </c>
      <c r="AR2525" s="81" t="s">
        <v>121</v>
      </c>
      <c r="AS2525" s="81" t="s">
        <v>121</v>
      </c>
      <c r="AT2525" s="81" t="s">
        <v>121</v>
      </c>
      <c r="AU2525" s="82" t="s">
        <v>6196</v>
      </c>
      <c r="AV2525" s="297">
        <v>46115</v>
      </c>
      <c r="AW2525" s="75">
        <f>_xlfn.XLOOKUP(D2525,'[1]OPS Loading report'!$E:$E,'[1]OPS Loading report'!$G:$G)</f>
        <v>0</v>
      </c>
      <c r="AX2525" s="75">
        <f>_xlfn.XLOOKUP(D2525,'[1]OPS Loading report'!$E:$E,'[1]OPS Loading report'!$H:$H)</f>
        <v>0</v>
      </c>
      <c r="AZ2525" s="271"/>
      <c r="BT2525" s="69">
        <f>IF(COUNTIF($C$3:C2525, C2525)=1, 1, 0)</f>
        <v>0</v>
      </c>
      <c r="BU2525" s="398">
        <v>26697</v>
      </c>
      <c r="BV2525" s="340">
        <v>46121</v>
      </c>
      <c r="BW2525" s="339"/>
      <c r="BZ2525" s="87">
        <f t="shared" si="771"/>
        <v>14</v>
      </c>
      <c r="CA2525" s="85" t="s">
        <v>6711</v>
      </c>
      <c r="CB2525" s="88">
        <f t="shared" si="772"/>
        <v>15</v>
      </c>
      <c r="CC2525" s="89"/>
      <c r="CD2525" s="22"/>
      <c r="CE2525" s="87">
        <f t="shared" si="786"/>
        <v>4</v>
      </c>
      <c r="CJ2525" s="87">
        <f t="shared" si="783"/>
        <v>4</v>
      </c>
      <c r="CK2525" s="87">
        <f t="shared" si="773"/>
        <v>14</v>
      </c>
      <c r="CL2525" s="22" t="s">
        <v>6198</v>
      </c>
      <c r="CM2525" s="22" t="str">
        <f t="shared" si="784"/>
        <v>1C26TAA^26697</v>
      </c>
    </row>
    <row r="2526" spans="1:94" s="85" customFormat="1" x14ac:dyDescent="0.25">
      <c r="B2526" s="70" t="s">
        <v>6003</v>
      </c>
      <c r="C2526" s="301" t="s">
        <v>8646</v>
      </c>
      <c r="D2526" s="265">
        <v>145825564</v>
      </c>
      <c r="E2526" s="241">
        <v>5320008112</v>
      </c>
      <c r="F2526" s="231">
        <v>46114</v>
      </c>
      <c r="G2526" s="265" t="s">
        <v>164</v>
      </c>
      <c r="H2526" s="265" t="s">
        <v>140</v>
      </c>
      <c r="I2526" s="265" t="s">
        <v>105</v>
      </c>
      <c r="J2526" s="265" t="s">
        <v>165</v>
      </c>
      <c r="K2526" s="265" t="s">
        <v>242</v>
      </c>
      <c r="L2526" s="231">
        <v>46147</v>
      </c>
      <c r="M2526" s="265">
        <v>0</v>
      </c>
      <c r="N2526" s="79" t="s">
        <v>8647</v>
      </c>
      <c r="O2526" s="79" t="s">
        <v>8648</v>
      </c>
      <c r="P2526" s="85">
        <v>2830051211</v>
      </c>
      <c r="Q2526" s="231">
        <v>46115</v>
      </c>
      <c r="R2526" s="241">
        <v>1209399701</v>
      </c>
      <c r="S2526" s="241">
        <v>224404173</v>
      </c>
      <c r="T2526" s="231">
        <v>46115</v>
      </c>
      <c r="U2526" s="261">
        <v>5395.3540000000003</v>
      </c>
      <c r="V2526" s="261">
        <v>5175.12</v>
      </c>
      <c r="W2526" s="241">
        <v>7</v>
      </c>
      <c r="X2526" s="241">
        <v>3</v>
      </c>
      <c r="Y2526" s="642" t="s">
        <v>8649</v>
      </c>
      <c r="Z2526" s="607" t="s">
        <v>258</v>
      </c>
      <c r="AA2526" s="624" t="s">
        <v>6596</v>
      </c>
      <c r="AB2526" s="624" t="s">
        <v>8650</v>
      </c>
      <c r="AC2526" s="301" t="s">
        <v>8646</v>
      </c>
      <c r="AD2526" s="182" t="s">
        <v>113</v>
      </c>
      <c r="AE2526" s="231">
        <v>46121</v>
      </c>
      <c r="AF2526" s="375">
        <v>46117.833333333336</v>
      </c>
      <c r="AG2526" s="375">
        <v>46116.333333333336</v>
      </c>
      <c r="AH2526" s="375">
        <v>46116.333333333336</v>
      </c>
      <c r="AI2526" s="115">
        <v>46118</v>
      </c>
      <c r="AJ2526" s="376">
        <v>46119</v>
      </c>
      <c r="AK2526" s="231">
        <v>46120</v>
      </c>
      <c r="AL2526" s="115">
        <v>46135</v>
      </c>
      <c r="AM2526" s="376">
        <v>46139</v>
      </c>
      <c r="AN2526" s="75">
        <f t="shared" si="785"/>
        <v>-8</v>
      </c>
      <c r="AO2526" s="81" t="s">
        <v>121</v>
      </c>
      <c r="AP2526" s="81" t="s">
        <v>121</v>
      </c>
      <c r="AQ2526" s="81" t="s">
        <v>121</v>
      </c>
      <c r="AR2526" s="81" t="s">
        <v>121</v>
      </c>
      <c r="AS2526" s="81" t="s">
        <v>121</v>
      </c>
      <c r="AT2526" s="81" t="s">
        <v>121</v>
      </c>
      <c r="AU2526" s="82" t="s">
        <v>6196</v>
      </c>
      <c r="AV2526" s="297">
        <v>46115</v>
      </c>
      <c r="AW2526" s="75">
        <f>_xlfn.XLOOKUP(D2526,'[1]OPS Loading report'!$E:$E,'[1]OPS Loading report'!$G:$G)</f>
        <v>0</v>
      </c>
      <c r="AX2526" s="75">
        <f>_xlfn.XLOOKUP(D2526,'[1]OPS Loading report'!$E:$E,'[1]OPS Loading report'!$H:$H)</f>
        <v>0</v>
      </c>
      <c r="AZ2526" s="271"/>
      <c r="BT2526" s="69">
        <f>IF(COUNTIF($C$3:C2526, C2526)=1, 1, 0)</f>
        <v>0</v>
      </c>
      <c r="BU2526" s="398">
        <v>26697</v>
      </c>
      <c r="BV2526" s="340">
        <v>46121</v>
      </c>
      <c r="BW2526" s="339"/>
      <c r="BZ2526" s="87">
        <f t="shared" si="771"/>
        <v>14</v>
      </c>
      <c r="CA2526" s="85" t="s">
        <v>6711</v>
      </c>
      <c r="CB2526" s="88">
        <f t="shared" si="772"/>
        <v>15</v>
      </c>
      <c r="CC2526" s="89"/>
      <c r="CD2526" s="22"/>
      <c r="CE2526" s="87">
        <f t="shared" si="786"/>
        <v>4</v>
      </c>
      <c r="CJ2526" s="87">
        <f t="shared" si="783"/>
        <v>4</v>
      </c>
      <c r="CK2526" s="87">
        <f t="shared" si="773"/>
        <v>14</v>
      </c>
      <c r="CL2526" s="22" t="s">
        <v>6198</v>
      </c>
      <c r="CM2526" s="22" t="str">
        <f t="shared" si="784"/>
        <v>1C26TAA^26697</v>
      </c>
    </row>
    <row r="2527" spans="1:94" s="85" customFormat="1" x14ac:dyDescent="0.25">
      <c r="B2527" s="70" t="s">
        <v>6003</v>
      </c>
      <c r="C2527" s="301" t="s">
        <v>8646</v>
      </c>
      <c r="D2527" s="265">
        <v>145763096</v>
      </c>
      <c r="E2527" s="241">
        <v>5320008112</v>
      </c>
      <c r="F2527" s="231">
        <v>46114</v>
      </c>
      <c r="G2527" s="265" t="s">
        <v>164</v>
      </c>
      <c r="H2527" s="265" t="s">
        <v>140</v>
      </c>
      <c r="I2527" s="265" t="s">
        <v>105</v>
      </c>
      <c r="J2527" s="265" t="s">
        <v>165</v>
      </c>
      <c r="K2527" s="265" t="s">
        <v>242</v>
      </c>
      <c r="L2527" s="231">
        <v>46141</v>
      </c>
      <c r="M2527" s="265">
        <v>0</v>
      </c>
      <c r="N2527" s="79" t="s">
        <v>8647</v>
      </c>
      <c r="O2527" s="79" t="s">
        <v>8648</v>
      </c>
      <c r="P2527" s="85">
        <v>2830051208</v>
      </c>
      <c r="Q2527" s="231">
        <v>46115</v>
      </c>
      <c r="R2527" s="241">
        <v>1209399698</v>
      </c>
      <c r="S2527" s="241">
        <v>224404165</v>
      </c>
      <c r="T2527" s="231">
        <v>46115</v>
      </c>
      <c r="U2527" s="261">
        <v>2565.212</v>
      </c>
      <c r="V2527" s="261">
        <v>2480.9810000000002</v>
      </c>
      <c r="W2527" s="241">
        <v>4</v>
      </c>
      <c r="X2527" s="241">
        <v>1</v>
      </c>
      <c r="Y2527" s="642" t="s">
        <v>8649</v>
      </c>
      <c r="Z2527" s="607" t="s">
        <v>258</v>
      </c>
      <c r="AA2527" s="624" t="s">
        <v>6596</v>
      </c>
      <c r="AB2527" s="624" t="s">
        <v>8650</v>
      </c>
      <c r="AC2527" s="301" t="s">
        <v>8646</v>
      </c>
      <c r="AD2527" s="182" t="s">
        <v>113</v>
      </c>
      <c r="AE2527" s="231">
        <v>46121</v>
      </c>
      <c r="AF2527" s="375">
        <v>46117.833333333336</v>
      </c>
      <c r="AG2527" s="375">
        <v>46116.333333333336</v>
      </c>
      <c r="AH2527" s="375">
        <v>46116.333333333336</v>
      </c>
      <c r="AI2527" s="115">
        <v>46118</v>
      </c>
      <c r="AJ2527" s="376">
        <v>46119</v>
      </c>
      <c r="AK2527" s="231">
        <v>46120</v>
      </c>
      <c r="AL2527" s="115">
        <v>46135</v>
      </c>
      <c r="AM2527" s="376">
        <v>46139</v>
      </c>
      <c r="AN2527" s="75">
        <f t="shared" si="785"/>
        <v>-2</v>
      </c>
      <c r="AO2527" s="81" t="s">
        <v>121</v>
      </c>
      <c r="AP2527" s="81" t="s">
        <v>121</v>
      </c>
      <c r="AQ2527" s="81" t="s">
        <v>121</v>
      </c>
      <c r="AR2527" s="81" t="s">
        <v>121</v>
      </c>
      <c r="AS2527" s="81" t="s">
        <v>121</v>
      </c>
      <c r="AT2527" s="81" t="s">
        <v>121</v>
      </c>
      <c r="AU2527" s="82" t="s">
        <v>6196</v>
      </c>
      <c r="AV2527" s="297">
        <v>46115</v>
      </c>
      <c r="AW2527" s="75">
        <f>_xlfn.XLOOKUP(D2527,'[1]OPS Loading report'!$E:$E,'[1]OPS Loading report'!$G:$G)</f>
        <v>0</v>
      </c>
      <c r="AX2527" s="75">
        <f>_xlfn.XLOOKUP(D2527,'[1]OPS Loading report'!$E:$E,'[1]OPS Loading report'!$H:$H)</f>
        <v>0</v>
      </c>
      <c r="AZ2527" s="271"/>
      <c r="BT2527" s="69">
        <f>IF(COUNTIF($C$3:C2527, C2527)=1, 1, 0)</f>
        <v>0</v>
      </c>
      <c r="BU2527" s="398">
        <v>26697</v>
      </c>
      <c r="BV2527" s="340">
        <v>46121</v>
      </c>
      <c r="BW2527" s="339"/>
      <c r="BZ2527" s="87">
        <f t="shared" si="771"/>
        <v>14</v>
      </c>
      <c r="CA2527" s="85" t="s">
        <v>6711</v>
      </c>
      <c r="CB2527" s="88">
        <f t="shared" si="772"/>
        <v>15</v>
      </c>
      <c r="CC2527" s="89"/>
      <c r="CD2527" s="22"/>
      <c r="CE2527" s="87">
        <f t="shared" si="786"/>
        <v>4</v>
      </c>
      <c r="CJ2527" s="87">
        <f t="shared" si="783"/>
        <v>4</v>
      </c>
      <c r="CK2527" s="87">
        <f t="shared" si="773"/>
        <v>14</v>
      </c>
      <c r="CL2527" s="22" t="s">
        <v>6198</v>
      </c>
      <c r="CM2527" s="22" t="str">
        <f t="shared" si="784"/>
        <v>1C26TAA^26697</v>
      </c>
    </row>
    <row r="2528" spans="1:94" x14ac:dyDescent="0.25">
      <c r="A2528" s="75">
        <f t="shared" ref="A2528:A2554" si="787">ROW()-2</f>
        <v>2526</v>
      </c>
      <c r="B2528" s="265" t="s">
        <v>102</v>
      </c>
      <c r="C2528" s="270">
        <v>235600414202</v>
      </c>
      <c r="D2528" s="265">
        <v>145763749</v>
      </c>
      <c r="E2528" s="241">
        <v>5320007867</v>
      </c>
      <c r="F2528" s="231">
        <v>46104</v>
      </c>
      <c r="G2528" s="265" t="s">
        <v>516</v>
      </c>
      <c r="H2528" s="265" t="s">
        <v>2213</v>
      </c>
      <c r="I2528" s="265" t="s">
        <v>105</v>
      </c>
      <c r="J2528" s="265" t="s">
        <v>518</v>
      </c>
      <c r="K2528" s="265" t="s">
        <v>242</v>
      </c>
      <c r="L2528" s="231">
        <v>46132</v>
      </c>
      <c r="M2528" s="265">
        <v>40</v>
      </c>
      <c r="N2528" s="85" t="s">
        <v>8651</v>
      </c>
      <c r="O2528" s="85" t="s">
        <v>8652</v>
      </c>
      <c r="P2528" s="85">
        <v>2830050795</v>
      </c>
      <c r="Q2528" s="231">
        <v>46108</v>
      </c>
      <c r="R2528" s="241">
        <v>1209397383</v>
      </c>
      <c r="S2528" s="241">
        <v>224378838</v>
      </c>
      <c r="T2528" s="231">
        <v>46108</v>
      </c>
      <c r="U2528" s="261">
        <v>922.61800000000005</v>
      </c>
      <c r="V2528" s="261">
        <v>898.16499999999996</v>
      </c>
      <c r="W2528" s="241">
        <v>1</v>
      </c>
      <c r="X2528" s="241">
        <v>0</v>
      </c>
      <c r="Y2528" s="303">
        <v>235600414368</v>
      </c>
      <c r="Z2528" s="265" t="s">
        <v>128</v>
      </c>
      <c r="AA2528" s="85" t="s">
        <v>5297</v>
      </c>
      <c r="AB2528" s="265" t="s">
        <v>7917</v>
      </c>
      <c r="AC2528" s="270">
        <v>235600414202</v>
      </c>
      <c r="AD2528" s="75" t="s">
        <v>113</v>
      </c>
      <c r="AE2528" s="74">
        <v>46119</v>
      </c>
      <c r="AF2528" s="375">
        <v>46118.125</v>
      </c>
      <c r="AG2528" s="375">
        <v>46115.583333333336</v>
      </c>
      <c r="AH2528" s="375">
        <v>46116.625</v>
      </c>
      <c r="AI2528" s="74">
        <v>46112</v>
      </c>
      <c r="AJ2528" s="74">
        <v>46119</v>
      </c>
      <c r="AK2528" s="74">
        <v>46119</v>
      </c>
      <c r="AL2528" s="74">
        <v>46121</v>
      </c>
      <c r="AM2528" s="74">
        <v>46129</v>
      </c>
      <c r="AN2528" s="74">
        <v>46129</v>
      </c>
      <c r="AO2528" s="95" t="s">
        <v>121</v>
      </c>
      <c r="AP2528" s="95" t="s">
        <v>121</v>
      </c>
      <c r="AQ2528" s="95" t="s">
        <v>121</v>
      </c>
      <c r="AR2528" s="95" t="s">
        <v>121</v>
      </c>
      <c r="AS2528" s="95" t="s">
        <v>121</v>
      </c>
      <c r="AT2528" s="95" t="s">
        <v>121</v>
      </c>
      <c r="AU2528" s="82" t="s">
        <v>6196</v>
      </c>
      <c r="AV2528" s="297">
        <v>46108</v>
      </c>
      <c r="AW2528" s="75" t="str">
        <f>_xlfn.XLOOKUP(D2528,'[1]OPS Loading report'!$E:$E,'[1]OPS Loading report'!$G:$G)</f>
        <v>EITU9461990</v>
      </c>
      <c r="AX2528" s="75" t="str">
        <f>_xlfn.XLOOKUP(D2528,'[1]OPS Loading report'!$E:$E,'[1]OPS Loading report'!$H:$H)</f>
        <v>EMCCYT7995</v>
      </c>
      <c r="BT2528" s="75">
        <f>IF(COUNTIF($C$3:C2528, C2528)=1, 1, 0)</f>
        <v>0</v>
      </c>
      <c r="BU2528" s="444" t="s">
        <v>8042</v>
      </c>
      <c r="BV2528" s="399">
        <v>46120</v>
      </c>
      <c r="BW2528" s="85"/>
      <c r="BX2528" s="85"/>
      <c r="BY2528" s="85"/>
      <c r="BZ2528" s="87">
        <f t="shared" si="771"/>
        <v>13</v>
      </c>
      <c r="CA2528" s="85"/>
      <c r="CB2528" s="88">
        <f t="shared" si="772"/>
        <v>15</v>
      </c>
      <c r="CC2528" s="89"/>
      <c r="CE2528" s="87">
        <f t="shared" si="786"/>
        <v>4</v>
      </c>
      <c r="CF2528" s="544">
        <v>14438600</v>
      </c>
      <c r="CG2528" s="544"/>
      <c r="CH2528" s="544">
        <v>14438600</v>
      </c>
      <c r="CI2528" s="85">
        <v>26252</v>
      </c>
      <c r="CJ2528" s="87">
        <f t="shared" si="783"/>
        <v>3</v>
      </c>
      <c r="CK2528" s="87">
        <f t="shared" si="773"/>
        <v>13</v>
      </c>
      <c r="CL2528" s="22" t="s">
        <v>6198</v>
      </c>
      <c r="CM2528" s="22" t="str">
        <f t="shared" si="784"/>
        <v>1C26TAA^00097770</v>
      </c>
      <c r="CN2528" s="85"/>
      <c r="CO2528" s="85"/>
      <c r="CP2528" s="85"/>
    </row>
    <row r="2529" spans="1:94" x14ac:dyDescent="0.25">
      <c r="A2529" s="75">
        <f t="shared" si="787"/>
        <v>2527</v>
      </c>
      <c r="B2529" s="265" t="s">
        <v>102</v>
      </c>
      <c r="C2529" s="270">
        <v>235600414202</v>
      </c>
      <c r="D2529" s="265">
        <v>145781617</v>
      </c>
      <c r="E2529" s="241">
        <v>5320007867</v>
      </c>
      <c r="F2529" s="231">
        <v>46104</v>
      </c>
      <c r="G2529" s="265" t="s">
        <v>516</v>
      </c>
      <c r="H2529" s="265" t="s">
        <v>2213</v>
      </c>
      <c r="I2529" s="265" t="s">
        <v>105</v>
      </c>
      <c r="J2529" s="265" t="s">
        <v>518</v>
      </c>
      <c r="K2529" s="265" t="s">
        <v>242</v>
      </c>
      <c r="L2529" s="231">
        <v>46132</v>
      </c>
      <c r="M2529" s="265">
        <v>0</v>
      </c>
      <c r="N2529" s="85" t="s">
        <v>8651</v>
      </c>
      <c r="O2529" s="85" t="s">
        <v>8652</v>
      </c>
      <c r="P2529" s="85">
        <v>2830050796</v>
      </c>
      <c r="Q2529" s="231">
        <v>46108</v>
      </c>
      <c r="R2529" s="241">
        <v>1209397385</v>
      </c>
      <c r="S2529" s="241">
        <v>224378848</v>
      </c>
      <c r="T2529" s="231">
        <v>46108</v>
      </c>
      <c r="U2529" s="261">
        <v>1824.19</v>
      </c>
      <c r="V2529" s="261">
        <v>1782.1279999999999</v>
      </c>
      <c r="W2529" s="241">
        <v>2</v>
      </c>
      <c r="X2529" s="241">
        <v>0</v>
      </c>
      <c r="Y2529" s="303">
        <v>235600414368</v>
      </c>
      <c r="Z2529" s="265" t="s">
        <v>128</v>
      </c>
      <c r="AA2529" s="85" t="s">
        <v>5297</v>
      </c>
      <c r="AB2529" s="265" t="s">
        <v>7917</v>
      </c>
      <c r="AC2529" s="270">
        <v>235600414202</v>
      </c>
      <c r="AD2529" s="75" t="s">
        <v>113</v>
      </c>
      <c r="AE2529" s="74">
        <v>46119</v>
      </c>
      <c r="AF2529" s="375">
        <v>46118.125</v>
      </c>
      <c r="AG2529" s="375">
        <v>46115.583333333336</v>
      </c>
      <c r="AH2529" s="375">
        <v>46116.625</v>
      </c>
      <c r="AI2529" s="74">
        <v>46112</v>
      </c>
      <c r="AJ2529" s="74">
        <v>46119</v>
      </c>
      <c r="AK2529" s="74">
        <v>46119</v>
      </c>
      <c r="AL2529" s="74">
        <v>46121</v>
      </c>
      <c r="AM2529" s="74">
        <v>46129</v>
      </c>
      <c r="AN2529" s="74">
        <v>46129</v>
      </c>
      <c r="AO2529" s="95" t="s">
        <v>121</v>
      </c>
      <c r="AP2529" s="95" t="s">
        <v>121</v>
      </c>
      <c r="AQ2529" s="95" t="s">
        <v>121</v>
      </c>
      <c r="AR2529" s="95" t="s">
        <v>121</v>
      </c>
      <c r="AS2529" s="95" t="s">
        <v>121</v>
      </c>
      <c r="AT2529" s="95" t="s">
        <v>121</v>
      </c>
      <c r="AU2529" s="82" t="s">
        <v>6196</v>
      </c>
      <c r="AV2529" s="297">
        <v>46108</v>
      </c>
      <c r="AW2529" s="75">
        <f>_xlfn.XLOOKUP(D2529,'[1]OPS Loading report'!$E:$E,'[1]OPS Loading report'!$G:$G)</f>
        <v>0</v>
      </c>
      <c r="AX2529" s="75">
        <f>_xlfn.XLOOKUP(D2529,'[1]OPS Loading report'!$E:$E,'[1]OPS Loading report'!$H:$H)</f>
        <v>0</v>
      </c>
      <c r="BT2529" s="75">
        <f>IF(COUNTIF($C$3:C2529, C2529)=1, 1, 0)</f>
        <v>0</v>
      </c>
      <c r="BU2529" s="337" t="s">
        <v>8042</v>
      </c>
      <c r="BV2529" s="340">
        <v>46120</v>
      </c>
      <c r="BW2529" s="85"/>
      <c r="BX2529" s="85"/>
      <c r="BY2529" s="85"/>
      <c r="BZ2529" s="87">
        <f t="shared" si="771"/>
        <v>13</v>
      </c>
      <c r="CA2529" s="85"/>
      <c r="CB2529" s="88">
        <f t="shared" si="772"/>
        <v>15</v>
      </c>
      <c r="CC2529" s="89"/>
      <c r="CE2529" s="87">
        <f t="shared" si="786"/>
        <v>4</v>
      </c>
      <c r="CF2529" s="85"/>
      <c r="CG2529" s="85"/>
      <c r="CH2529" s="85"/>
      <c r="CI2529" s="85"/>
      <c r="CJ2529" s="87">
        <f t="shared" si="783"/>
        <v>3</v>
      </c>
      <c r="CK2529" s="87">
        <f t="shared" si="773"/>
        <v>13</v>
      </c>
      <c r="CL2529" s="22" t="s">
        <v>6198</v>
      </c>
      <c r="CM2529" s="22" t="str">
        <f t="shared" si="784"/>
        <v>1C26TAA^00097770</v>
      </c>
      <c r="CN2529" s="85"/>
      <c r="CO2529" s="85"/>
      <c r="CP2529" s="85"/>
    </row>
    <row r="2530" spans="1:94" x14ac:dyDescent="0.25">
      <c r="A2530" s="75">
        <f t="shared" si="787"/>
        <v>2528</v>
      </c>
      <c r="B2530" s="265" t="s">
        <v>102</v>
      </c>
      <c r="C2530" s="270">
        <v>235600414202</v>
      </c>
      <c r="D2530" s="265">
        <v>145482434</v>
      </c>
      <c r="E2530" s="241">
        <v>5320007867</v>
      </c>
      <c r="F2530" s="231">
        <v>46104</v>
      </c>
      <c r="G2530" s="265" t="s">
        <v>811</v>
      </c>
      <c r="H2530" s="265" t="s">
        <v>2213</v>
      </c>
      <c r="I2530" s="265" t="s">
        <v>105</v>
      </c>
      <c r="J2530" s="265" t="s">
        <v>518</v>
      </c>
      <c r="K2530" s="265" t="s">
        <v>242</v>
      </c>
      <c r="L2530" s="231">
        <v>46132</v>
      </c>
      <c r="M2530" s="265">
        <v>0</v>
      </c>
      <c r="N2530" s="85" t="s">
        <v>8651</v>
      </c>
      <c r="O2530" s="85" t="s">
        <v>8652</v>
      </c>
      <c r="P2530" s="85">
        <v>2830050793</v>
      </c>
      <c r="Q2530" s="231">
        <v>46108</v>
      </c>
      <c r="R2530" s="241">
        <v>1209397381</v>
      </c>
      <c r="S2530" s="241">
        <v>224378843</v>
      </c>
      <c r="T2530" s="231">
        <v>46108</v>
      </c>
      <c r="U2530" s="261">
        <v>1293.652</v>
      </c>
      <c r="V2530" s="261">
        <v>1256.942</v>
      </c>
      <c r="W2530" s="241">
        <v>2</v>
      </c>
      <c r="X2530" s="241">
        <v>0</v>
      </c>
      <c r="Y2530" s="303">
        <v>235600414368</v>
      </c>
      <c r="Z2530" s="265" t="s">
        <v>128</v>
      </c>
      <c r="AA2530" s="85" t="s">
        <v>5297</v>
      </c>
      <c r="AB2530" s="265" t="s">
        <v>7917</v>
      </c>
      <c r="AC2530" s="270">
        <v>235600414202</v>
      </c>
      <c r="AD2530" s="75" t="s">
        <v>113</v>
      </c>
      <c r="AE2530" s="74">
        <v>46119</v>
      </c>
      <c r="AF2530" s="375">
        <v>46118.125</v>
      </c>
      <c r="AG2530" s="375">
        <v>46115.583333333336</v>
      </c>
      <c r="AH2530" s="375">
        <v>46116.625</v>
      </c>
      <c r="AI2530" s="74">
        <v>46112</v>
      </c>
      <c r="AJ2530" s="74">
        <v>46119</v>
      </c>
      <c r="AK2530" s="74">
        <v>46119</v>
      </c>
      <c r="AL2530" s="74">
        <v>46121</v>
      </c>
      <c r="AM2530" s="74">
        <v>46129</v>
      </c>
      <c r="AN2530" s="74">
        <v>46129</v>
      </c>
      <c r="AO2530" s="95" t="s">
        <v>121</v>
      </c>
      <c r="AP2530" s="95" t="s">
        <v>121</v>
      </c>
      <c r="AQ2530" s="95" t="s">
        <v>121</v>
      </c>
      <c r="AR2530" s="95" t="s">
        <v>121</v>
      </c>
      <c r="AS2530" s="95" t="s">
        <v>121</v>
      </c>
      <c r="AT2530" s="95" t="s">
        <v>121</v>
      </c>
      <c r="AU2530" s="82" t="s">
        <v>6196</v>
      </c>
      <c r="AV2530" s="297">
        <v>46108</v>
      </c>
      <c r="AW2530" s="75">
        <f>_xlfn.XLOOKUP(D2530,'[1]OPS Loading report'!$E:$E,'[1]OPS Loading report'!$G:$G)</f>
        <v>0</v>
      </c>
      <c r="AX2530" s="75">
        <f>_xlfn.XLOOKUP(D2530,'[1]OPS Loading report'!$E:$E,'[1]OPS Loading report'!$H:$H)</f>
        <v>0</v>
      </c>
      <c r="BT2530" s="75">
        <f>IF(COUNTIF($C$3:C2530, C2530)=1, 1, 0)</f>
        <v>0</v>
      </c>
      <c r="BU2530" s="337" t="s">
        <v>8042</v>
      </c>
      <c r="BV2530" s="340">
        <v>46120</v>
      </c>
      <c r="BW2530" s="85"/>
      <c r="BX2530" s="85"/>
      <c r="BY2530" s="85"/>
      <c r="BZ2530" s="87">
        <f t="shared" si="771"/>
        <v>13</v>
      </c>
      <c r="CA2530" s="85"/>
      <c r="CB2530" s="88">
        <f t="shared" si="772"/>
        <v>15</v>
      </c>
      <c r="CC2530" s="89"/>
      <c r="CE2530" s="87">
        <f t="shared" si="786"/>
        <v>4</v>
      </c>
      <c r="CF2530" s="85"/>
      <c r="CG2530" s="85"/>
      <c r="CH2530" s="85"/>
      <c r="CI2530" s="85"/>
      <c r="CJ2530" s="87">
        <f t="shared" si="783"/>
        <v>3</v>
      </c>
      <c r="CK2530" s="87">
        <f t="shared" si="773"/>
        <v>13</v>
      </c>
      <c r="CL2530" s="22" t="s">
        <v>6198</v>
      </c>
      <c r="CM2530" s="22" t="str">
        <f t="shared" si="784"/>
        <v>1C26TAA^00097770</v>
      </c>
      <c r="CN2530" s="85"/>
      <c r="CO2530" s="85"/>
      <c r="CP2530" s="85"/>
    </row>
    <row r="2531" spans="1:94" x14ac:dyDescent="0.25">
      <c r="A2531" s="75">
        <f t="shared" si="787"/>
        <v>2529</v>
      </c>
      <c r="B2531" s="265" t="s">
        <v>102</v>
      </c>
      <c r="C2531" s="270">
        <v>235600414202</v>
      </c>
      <c r="D2531" s="265">
        <v>145834614</v>
      </c>
      <c r="E2531" s="241">
        <v>5320007867</v>
      </c>
      <c r="F2531" s="231">
        <v>46104</v>
      </c>
      <c r="G2531" s="265" t="s">
        <v>612</v>
      </c>
      <c r="H2531" s="265" t="s">
        <v>2213</v>
      </c>
      <c r="I2531" s="265" t="s">
        <v>105</v>
      </c>
      <c r="J2531" s="265" t="s">
        <v>518</v>
      </c>
      <c r="K2531" s="265" t="s">
        <v>242</v>
      </c>
      <c r="L2531" s="231">
        <v>46135</v>
      </c>
      <c r="M2531" s="265">
        <v>0</v>
      </c>
      <c r="N2531" s="85" t="s">
        <v>8651</v>
      </c>
      <c r="O2531" s="85" t="s">
        <v>8652</v>
      </c>
      <c r="P2531" s="85">
        <v>2830050797</v>
      </c>
      <c r="Q2531" s="231">
        <v>46108</v>
      </c>
      <c r="R2531" s="241">
        <v>1209397386</v>
      </c>
      <c r="S2531" s="241">
        <v>224378842</v>
      </c>
      <c r="T2531" s="231">
        <v>46108</v>
      </c>
      <c r="U2531" s="261">
        <v>1831.2560000000001</v>
      </c>
      <c r="V2531" s="261">
        <v>1782.7239999999999</v>
      </c>
      <c r="W2531" s="241">
        <v>2</v>
      </c>
      <c r="X2531" s="241">
        <v>0</v>
      </c>
      <c r="Y2531" s="303">
        <v>235600414368</v>
      </c>
      <c r="Z2531" s="265" t="s">
        <v>128</v>
      </c>
      <c r="AA2531" s="85" t="s">
        <v>5297</v>
      </c>
      <c r="AB2531" s="265" t="s">
        <v>7917</v>
      </c>
      <c r="AC2531" s="270">
        <v>235600414202</v>
      </c>
      <c r="AD2531" s="75" t="s">
        <v>113</v>
      </c>
      <c r="AE2531" s="74">
        <v>46119</v>
      </c>
      <c r="AF2531" s="375">
        <v>46118.125</v>
      </c>
      <c r="AG2531" s="375">
        <v>46115.583333333336</v>
      </c>
      <c r="AH2531" s="375">
        <v>46116.625</v>
      </c>
      <c r="AI2531" s="74">
        <v>46112</v>
      </c>
      <c r="AJ2531" s="74">
        <v>46119</v>
      </c>
      <c r="AK2531" s="74">
        <v>46119</v>
      </c>
      <c r="AL2531" s="74">
        <v>46121</v>
      </c>
      <c r="AM2531" s="74">
        <v>46129</v>
      </c>
      <c r="AN2531" s="74">
        <v>46129</v>
      </c>
      <c r="AO2531" s="95" t="s">
        <v>121</v>
      </c>
      <c r="AP2531" s="95" t="s">
        <v>121</v>
      </c>
      <c r="AQ2531" s="95" t="s">
        <v>121</v>
      </c>
      <c r="AR2531" s="95" t="s">
        <v>121</v>
      </c>
      <c r="AS2531" s="95" t="s">
        <v>121</v>
      </c>
      <c r="AT2531" s="95" t="s">
        <v>121</v>
      </c>
      <c r="AU2531" s="82" t="s">
        <v>6196</v>
      </c>
      <c r="AV2531" s="297">
        <v>46108</v>
      </c>
      <c r="AW2531" s="75">
        <f>_xlfn.XLOOKUP(D2531,'[1]OPS Loading report'!$E:$E,'[1]OPS Loading report'!$G:$G)</f>
        <v>0</v>
      </c>
      <c r="AX2531" s="75">
        <f>_xlfn.XLOOKUP(D2531,'[1]OPS Loading report'!$E:$E,'[1]OPS Loading report'!$H:$H)</f>
        <v>0</v>
      </c>
      <c r="BT2531" s="75">
        <f>IF(COUNTIF($C$3:C2531, C2531)=1, 1, 0)</f>
        <v>0</v>
      </c>
      <c r="BU2531" s="337" t="s">
        <v>8042</v>
      </c>
      <c r="BV2531" s="340">
        <v>46120</v>
      </c>
      <c r="BW2531" s="85"/>
      <c r="BX2531" s="85"/>
      <c r="BY2531" s="85"/>
      <c r="BZ2531" s="87">
        <f t="shared" ref="BZ2531:BZ2594" si="788">_xlfn.ISOWEEKNUM(F2531)</f>
        <v>13</v>
      </c>
      <c r="CA2531" s="85"/>
      <c r="CB2531" s="88">
        <f t="shared" ref="CB2531:CB2594" si="789">WEEKNUM(BV2531,)</f>
        <v>15</v>
      </c>
      <c r="CC2531" s="89"/>
      <c r="CE2531" s="87">
        <f t="shared" si="786"/>
        <v>4</v>
      </c>
      <c r="CF2531" s="85"/>
      <c r="CG2531" s="85"/>
      <c r="CH2531" s="85"/>
      <c r="CI2531" s="85"/>
      <c r="CJ2531" s="87">
        <f t="shared" si="783"/>
        <v>3</v>
      </c>
      <c r="CK2531" s="87">
        <f t="shared" ref="CK2531:CK2594" si="790">WEEKNUM(AV2531,2)</f>
        <v>13</v>
      </c>
      <c r="CL2531" s="22" t="s">
        <v>6198</v>
      </c>
      <c r="CM2531" s="22" t="str">
        <f t="shared" si="784"/>
        <v>1C26TAA^00097770</v>
      </c>
      <c r="CN2531" s="85"/>
      <c r="CO2531" s="85"/>
      <c r="CP2531" s="85"/>
    </row>
    <row r="2532" spans="1:94" x14ac:dyDescent="0.25">
      <c r="A2532" s="75">
        <f t="shared" si="787"/>
        <v>2530</v>
      </c>
      <c r="B2532" s="265" t="s">
        <v>102</v>
      </c>
      <c r="C2532" s="270">
        <v>235600414202</v>
      </c>
      <c r="D2532" s="273">
        <v>145659439</v>
      </c>
      <c r="E2532" s="274">
        <v>5320007867</v>
      </c>
      <c r="F2532" s="275">
        <v>46104</v>
      </c>
      <c r="G2532" s="273" t="s">
        <v>532</v>
      </c>
      <c r="H2532" s="273" t="s">
        <v>2213</v>
      </c>
      <c r="I2532" s="273" t="s">
        <v>105</v>
      </c>
      <c r="J2532" s="273" t="s">
        <v>518</v>
      </c>
      <c r="K2532" s="273" t="s">
        <v>242</v>
      </c>
      <c r="L2532" s="275">
        <v>46132</v>
      </c>
      <c r="M2532" s="273">
        <v>0</v>
      </c>
      <c r="N2532" s="168" t="s">
        <v>8651</v>
      </c>
      <c r="O2532" s="168" t="s">
        <v>8652</v>
      </c>
      <c r="P2532" s="168">
        <v>2830050794</v>
      </c>
      <c r="Q2532" s="231">
        <v>46108</v>
      </c>
      <c r="R2532" s="241">
        <v>1209397382</v>
      </c>
      <c r="S2532" s="274">
        <v>224378845</v>
      </c>
      <c r="T2532" s="231">
        <v>46108</v>
      </c>
      <c r="U2532" s="261">
        <v>12069.175999999999</v>
      </c>
      <c r="V2532" s="261">
        <v>11790.885</v>
      </c>
      <c r="W2532" s="274">
        <v>14</v>
      </c>
      <c r="X2532" s="274">
        <v>0</v>
      </c>
      <c r="Y2532" s="386">
        <v>235600414368</v>
      </c>
      <c r="Z2532" s="273" t="s">
        <v>128</v>
      </c>
      <c r="AA2532" s="168" t="s">
        <v>5297</v>
      </c>
      <c r="AB2532" s="273" t="s">
        <v>7917</v>
      </c>
      <c r="AC2532" s="270">
        <v>235600414202</v>
      </c>
      <c r="AD2532" s="182" t="s">
        <v>113</v>
      </c>
      <c r="AE2532" s="74">
        <v>46119</v>
      </c>
      <c r="AF2532" s="375">
        <v>46118.125</v>
      </c>
      <c r="AG2532" s="375">
        <v>46115.583333333336</v>
      </c>
      <c r="AH2532" s="375">
        <v>46116.625</v>
      </c>
      <c r="AI2532" s="115">
        <v>46112</v>
      </c>
      <c r="AJ2532" s="74">
        <v>46119</v>
      </c>
      <c r="AK2532" s="74">
        <v>46119</v>
      </c>
      <c r="AL2532" s="115">
        <v>46121</v>
      </c>
      <c r="AM2532" s="74">
        <v>46129</v>
      </c>
      <c r="AN2532" s="74">
        <v>46129</v>
      </c>
      <c r="AO2532" s="95" t="s">
        <v>121</v>
      </c>
      <c r="AP2532" s="95" t="s">
        <v>121</v>
      </c>
      <c r="AQ2532" s="95" t="s">
        <v>121</v>
      </c>
      <c r="AR2532" s="95" t="s">
        <v>121</v>
      </c>
      <c r="AS2532" s="95" t="s">
        <v>121</v>
      </c>
      <c r="AT2532" s="95" t="s">
        <v>121</v>
      </c>
      <c r="AU2532" s="82" t="s">
        <v>6196</v>
      </c>
      <c r="AV2532" s="351">
        <v>46108</v>
      </c>
      <c r="AW2532" s="75">
        <f>_xlfn.XLOOKUP(D2532,'[1]OPS Loading report'!$E:$E,'[1]OPS Loading report'!$G:$G)</f>
        <v>0</v>
      </c>
      <c r="AX2532" s="75">
        <f>_xlfn.XLOOKUP(D2532,'[1]OPS Loading report'!$E:$E,'[1]OPS Loading report'!$H:$H)</f>
        <v>0</v>
      </c>
      <c r="BT2532" s="75">
        <f>IF(COUNTIF($C$3:C2532, C2532)=1, 1, 0)</f>
        <v>0</v>
      </c>
      <c r="BU2532" s="337" t="s">
        <v>8042</v>
      </c>
      <c r="BV2532" s="340">
        <v>46120</v>
      </c>
      <c r="BW2532" s="85"/>
      <c r="BX2532" s="85"/>
      <c r="BY2532" s="85"/>
      <c r="BZ2532" s="87">
        <f t="shared" si="788"/>
        <v>13</v>
      </c>
      <c r="CA2532" s="85"/>
      <c r="CB2532" s="88">
        <f t="shared" si="789"/>
        <v>15</v>
      </c>
      <c r="CC2532" s="89"/>
      <c r="CE2532" s="87">
        <f t="shared" si="786"/>
        <v>4</v>
      </c>
      <c r="CF2532" s="85"/>
      <c r="CG2532" s="85"/>
      <c r="CH2532" s="85"/>
      <c r="CI2532" s="85"/>
      <c r="CJ2532" s="87">
        <f t="shared" si="783"/>
        <v>3</v>
      </c>
      <c r="CK2532" s="87">
        <f t="shared" si="790"/>
        <v>13</v>
      </c>
      <c r="CL2532" s="22" t="s">
        <v>6198</v>
      </c>
      <c r="CM2532" s="22" t="str">
        <f t="shared" si="784"/>
        <v>1C26TAA^00097770</v>
      </c>
      <c r="CN2532" s="85"/>
      <c r="CO2532" s="85"/>
      <c r="CP2532" s="85"/>
    </row>
    <row r="2533" spans="1:94" s="85" customFormat="1" x14ac:dyDescent="0.25">
      <c r="A2533" s="75">
        <f t="shared" si="787"/>
        <v>2531</v>
      </c>
      <c r="B2533" s="265" t="s">
        <v>102</v>
      </c>
      <c r="C2533" s="303">
        <v>235600436451</v>
      </c>
      <c r="D2533" s="265">
        <v>145681872</v>
      </c>
      <c r="E2533" s="241">
        <v>5320008080</v>
      </c>
      <c r="F2533" s="231">
        <v>46104</v>
      </c>
      <c r="G2533" s="265" t="s">
        <v>516</v>
      </c>
      <c r="H2533" s="265" t="s">
        <v>2213</v>
      </c>
      <c r="I2533" s="265" t="s">
        <v>105</v>
      </c>
      <c r="J2533" s="265" t="s">
        <v>518</v>
      </c>
      <c r="K2533" s="265" t="s">
        <v>242</v>
      </c>
      <c r="L2533" s="231">
        <v>46134</v>
      </c>
      <c r="M2533" s="265">
        <v>40</v>
      </c>
      <c r="N2533" s="85" t="s">
        <v>8653</v>
      </c>
      <c r="O2533" s="85" t="s">
        <v>8654</v>
      </c>
      <c r="P2533" s="85">
        <v>2830050866</v>
      </c>
      <c r="Q2533" s="231">
        <v>46109</v>
      </c>
      <c r="R2533" s="241">
        <v>1209397719</v>
      </c>
      <c r="S2533" s="241">
        <v>224383163</v>
      </c>
      <c r="T2533" s="231">
        <v>46109</v>
      </c>
      <c r="U2533" s="261">
        <v>9337.8799999999992</v>
      </c>
      <c r="V2533" s="261">
        <v>9070.6329999999998</v>
      </c>
      <c r="W2533" s="241">
        <v>11</v>
      </c>
      <c r="X2533" s="241">
        <v>0</v>
      </c>
      <c r="Y2533" s="303">
        <v>235600436451</v>
      </c>
      <c r="Z2533" s="265" t="s">
        <v>128</v>
      </c>
      <c r="AA2533" s="85" t="s">
        <v>5297</v>
      </c>
      <c r="AB2533" s="265" t="s">
        <v>7917</v>
      </c>
      <c r="AC2533" s="303">
        <v>235600436451</v>
      </c>
      <c r="AD2533" s="75" t="s">
        <v>113</v>
      </c>
      <c r="AE2533" s="74">
        <v>46119</v>
      </c>
      <c r="AF2533" s="375">
        <v>46116.708333333336</v>
      </c>
      <c r="AG2533" s="375">
        <v>46115.5</v>
      </c>
      <c r="AH2533" s="375">
        <v>46115.333333333336</v>
      </c>
      <c r="AI2533" s="74">
        <v>46112</v>
      </c>
      <c r="AJ2533" s="74">
        <v>46119</v>
      </c>
      <c r="AK2533" s="74">
        <v>46119</v>
      </c>
      <c r="AL2533" s="74">
        <v>46121</v>
      </c>
      <c r="AM2533" s="74">
        <v>46129</v>
      </c>
      <c r="AN2533" s="74">
        <v>46130</v>
      </c>
      <c r="AO2533" s="81" t="s">
        <v>121</v>
      </c>
      <c r="AP2533" s="81" t="s">
        <v>121</v>
      </c>
      <c r="AQ2533" s="81" t="s">
        <v>121</v>
      </c>
      <c r="AR2533" s="81" t="s">
        <v>121</v>
      </c>
      <c r="AS2533" s="81" t="s">
        <v>121</v>
      </c>
      <c r="AT2533" s="81" t="s">
        <v>121</v>
      </c>
      <c r="AU2533" s="82" t="s">
        <v>6196</v>
      </c>
      <c r="AV2533" s="297">
        <v>46109</v>
      </c>
      <c r="AW2533" s="75" t="str">
        <f>_xlfn.XLOOKUP(D2533,'[1]OPS Loading report'!$E:$E,'[1]OPS Loading report'!$G:$G)</f>
        <v>EGSU6626847</v>
      </c>
      <c r="AX2533" s="75" t="str">
        <f>_xlfn.XLOOKUP(D2533,'[1]OPS Loading report'!$E:$E,'[1]OPS Loading report'!$H:$H)</f>
        <v>EMCCWB4865</v>
      </c>
      <c r="AZ2533" s="271"/>
      <c r="BT2533" s="75">
        <f>IF(COUNTIF($C$3:C2533, C2533)=1, 1, 0)</f>
        <v>1</v>
      </c>
      <c r="BU2533" s="337" t="s">
        <v>8655</v>
      </c>
      <c r="BV2533" s="340">
        <v>46119</v>
      </c>
      <c r="BZ2533" s="87">
        <f t="shared" si="788"/>
        <v>13</v>
      </c>
      <c r="CB2533" s="88">
        <f t="shared" si="789"/>
        <v>15</v>
      </c>
      <c r="CC2533" s="89"/>
      <c r="CD2533" s="22"/>
      <c r="CE2533" s="87">
        <f t="shared" si="786"/>
        <v>4</v>
      </c>
      <c r="CF2533" s="397">
        <v>14438600</v>
      </c>
      <c r="CH2533" s="397">
        <v>14438600</v>
      </c>
      <c r="CI2533" s="85">
        <v>26252</v>
      </c>
      <c r="CJ2533" s="87">
        <f t="shared" si="783"/>
        <v>3</v>
      </c>
      <c r="CK2533" s="87">
        <f t="shared" si="790"/>
        <v>13</v>
      </c>
      <c r="CL2533" s="22" t="s">
        <v>6198</v>
      </c>
      <c r="CM2533" s="22" t="str">
        <f t="shared" si="784"/>
        <v>1C26TAA^00096728</v>
      </c>
    </row>
    <row r="2534" spans="1:94" s="85" customFormat="1" x14ac:dyDescent="0.25">
      <c r="A2534" s="75">
        <f t="shared" si="787"/>
        <v>2532</v>
      </c>
      <c r="B2534" s="265" t="s">
        <v>102</v>
      </c>
      <c r="C2534" s="303">
        <v>235600436451</v>
      </c>
      <c r="D2534" s="265">
        <v>145763004</v>
      </c>
      <c r="E2534" s="241">
        <v>5320008080</v>
      </c>
      <c r="F2534" s="231">
        <v>46104</v>
      </c>
      <c r="G2534" s="265" t="s">
        <v>858</v>
      </c>
      <c r="H2534" s="265" t="s">
        <v>2213</v>
      </c>
      <c r="I2534" s="265" t="s">
        <v>105</v>
      </c>
      <c r="J2534" s="265" t="s">
        <v>518</v>
      </c>
      <c r="K2534" s="265" t="s">
        <v>242</v>
      </c>
      <c r="L2534" s="379">
        <v>46134</v>
      </c>
      <c r="M2534" s="265">
        <v>0</v>
      </c>
      <c r="N2534" s="85" t="s">
        <v>8653</v>
      </c>
      <c r="O2534" s="85" t="s">
        <v>8654</v>
      </c>
      <c r="P2534" s="85">
        <v>2830050867</v>
      </c>
      <c r="Q2534" s="231">
        <v>46109</v>
      </c>
      <c r="R2534" s="241">
        <v>1209397720</v>
      </c>
      <c r="S2534" s="241">
        <v>224383164</v>
      </c>
      <c r="T2534" s="231">
        <v>46109</v>
      </c>
      <c r="U2534" s="261">
        <v>6468</v>
      </c>
      <c r="V2534" s="261">
        <v>6266.4</v>
      </c>
      <c r="W2534" s="241">
        <v>8</v>
      </c>
      <c r="X2534" s="241">
        <v>0</v>
      </c>
      <c r="Y2534" s="303">
        <v>235600436451</v>
      </c>
      <c r="Z2534" s="265" t="s">
        <v>128</v>
      </c>
      <c r="AA2534" s="85" t="s">
        <v>5297</v>
      </c>
      <c r="AB2534" s="265" t="s">
        <v>7917</v>
      </c>
      <c r="AC2534" s="303">
        <v>235600436451</v>
      </c>
      <c r="AD2534" s="75" t="s">
        <v>113</v>
      </c>
      <c r="AE2534" s="74">
        <v>46119</v>
      </c>
      <c r="AF2534" s="375">
        <v>46116.708333333336</v>
      </c>
      <c r="AG2534" s="375">
        <v>46115.5</v>
      </c>
      <c r="AH2534" s="375">
        <v>46115.333333333336</v>
      </c>
      <c r="AI2534" s="74">
        <v>46112</v>
      </c>
      <c r="AJ2534" s="74">
        <v>46119</v>
      </c>
      <c r="AK2534" s="74">
        <v>46119</v>
      </c>
      <c r="AL2534" s="74">
        <v>46121</v>
      </c>
      <c r="AM2534" s="74">
        <v>46129</v>
      </c>
      <c r="AN2534" s="74">
        <v>46130</v>
      </c>
      <c r="AO2534" s="81" t="s">
        <v>121</v>
      </c>
      <c r="AP2534" s="81" t="s">
        <v>121</v>
      </c>
      <c r="AQ2534" s="81" t="s">
        <v>121</v>
      </c>
      <c r="AR2534" s="81" t="s">
        <v>121</v>
      </c>
      <c r="AS2534" s="81" t="s">
        <v>121</v>
      </c>
      <c r="AT2534" s="81" t="s">
        <v>121</v>
      </c>
      <c r="AU2534" s="82" t="s">
        <v>6196</v>
      </c>
      <c r="AV2534" s="297">
        <v>46109</v>
      </c>
      <c r="AW2534" s="75" t="str">
        <f>_xlfn.XLOOKUP(D2534,'[1]OPS Loading report'!$E:$E,'[1]OPS Loading report'!$G:$G)</f>
        <v> </v>
      </c>
      <c r="AX2534" s="75" t="str">
        <f>_xlfn.XLOOKUP(D2534,'[1]OPS Loading report'!$E:$E,'[1]OPS Loading report'!$H:$H)</f>
        <v> </v>
      </c>
      <c r="AZ2534" s="271"/>
      <c r="BT2534" s="75">
        <f>IF(COUNTIF($C$3:C2534, C2534)=1, 1, 0)</f>
        <v>0</v>
      </c>
      <c r="BU2534" s="337" t="s">
        <v>8655</v>
      </c>
      <c r="BV2534" s="340">
        <v>46119</v>
      </c>
      <c r="BZ2534" s="87">
        <f t="shared" si="788"/>
        <v>13</v>
      </c>
      <c r="CB2534" s="88">
        <f t="shared" si="789"/>
        <v>15</v>
      </c>
      <c r="CC2534" s="89"/>
      <c r="CD2534" s="22"/>
      <c r="CE2534" s="87">
        <f t="shared" si="786"/>
        <v>4</v>
      </c>
      <c r="CJ2534" s="87">
        <f t="shared" si="783"/>
        <v>3</v>
      </c>
      <c r="CK2534" s="87">
        <f t="shared" si="790"/>
        <v>13</v>
      </c>
      <c r="CL2534" s="22" t="s">
        <v>6198</v>
      </c>
      <c r="CM2534" s="22" t="str">
        <f t="shared" si="784"/>
        <v>1C26TAA^00096728</v>
      </c>
    </row>
    <row r="2535" spans="1:94" s="85" customFormat="1" x14ac:dyDescent="0.25">
      <c r="A2535" s="75">
        <f t="shared" si="787"/>
        <v>2533</v>
      </c>
      <c r="B2535" s="265" t="s">
        <v>102</v>
      </c>
      <c r="C2535" s="303">
        <v>235600436451</v>
      </c>
      <c r="D2535" s="265">
        <v>145782599</v>
      </c>
      <c r="E2535" s="241">
        <v>5320008113</v>
      </c>
      <c r="F2535" s="231">
        <v>46099</v>
      </c>
      <c r="G2535" s="265" t="s">
        <v>612</v>
      </c>
      <c r="H2535" s="265" t="s">
        <v>2213</v>
      </c>
      <c r="I2535" s="265" t="s">
        <v>105</v>
      </c>
      <c r="J2535" s="265" t="s">
        <v>518</v>
      </c>
      <c r="K2535" s="265" t="s">
        <v>242</v>
      </c>
      <c r="L2535" s="379">
        <v>46126</v>
      </c>
      <c r="M2535" s="265">
        <v>0</v>
      </c>
      <c r="N2535" s="85" t="s">
        <v>8656</v>
      </c>
      <c r="O2535" s="85" t="s">
        <v>8657</v>
      </c>
      <c r="P2535" s="85">
        <v>2830050898</v>
      </c>
      <c r="Q2535" s="231">
        <v>46110</v>
      </c>
      <c r="R2535" s="241">
        <v>1209397859</v>
      </c>
      <c r="S2535" s="241">
        <v>224387120</v>
      </c>
      <c r="T2535" s="231">
        <v>46110</v>
      </c>
      <c r="U2535" s="241">
        <v>654.65599999999995</v>
      </c>
      <c r="V2535" s="241">
        <v>631.20699999999999</v>
      </c>
      <c r="W2535" s="241">
        <v>1</v>
      </c>
      <c r="X2535" s="241">
        <v>0</v>
      </c>
      <c r="Y2535" s="303">
        <v>235600436434</v>
      </c>
      <c r="Z2535" s="265" t="s">
        <v>128</v>
      </c>
      <c r="AA2535" s="85" t="s">
        <v>5297</v>
      </c>
      <c r="AB2535" s="265" t="s">
        <v>7917</v>
      </c>
      <c r="AC2535" s="303">
        <v>235600436451</v>
      </c>
      <c r="AD2535" s="75" t="s">
        <v>113</v>
      </c>
      <c r="AE2535" s="74">
        <v>46119</v>
      </c>
      <c r="AF2535" s="375">
        <v>46116.708333333336</v>
      </c>
      <c r="AG2535" s="375">
        <v>46115.5</v>
      </c>
      <c r="AH2535" s="375">
        <v>46115.333333333336</v>
      </c>
      <c r="AI2535" s="74">
        <v>46112</v>
      </c>
      <c r="AJ2535" s="74">
        <v>46119</v>
      </c>
      <c r="AK2535" s="74">
        <v>46119</v>
      </c>
      <c r="AL2535" s="74">
        <v>46121</v>
      </c>
      <c r="AM2535" s="74">
        <v>46129</v>
      </c>
      <c r="AN2535" s="74">
        <v>46130</v>
      </c>
      <c r="AO2535" s="81" t="s">
        <v>121</v>
      </c>
      <c r="AP2535" s="81" t="s">
        <v>121</v>
      </c>
      <c r="AQ2535" s="81" t="s">
        <v>121</v>
      </c>
      <c r="AR2535" s="81" t="s">
        <v>121</v>
      </c>
      <c r="AS2535" s="81" t="s">
        <v>121</v>
      </c>
      <c r="AT2535" s="81" t="s">
        <v>121</v>
      </c>
      <c r="AU2535" s="82" t="s">
        <v>6196</v>
      </c>
      <c r="AV2535" s="297">
        <v>46109</v>
      </c>
      <c r="AW2535" s="75" t="str">
        <f>_xlfn.XLOOKUP(D2535,'[1]OPS Loading report'!$E:$E,'[1]OPS Loading report'!$G:$G)</f>
        <v>EGSU9871914</v>
      </c>
      <c r="AX2535" s="75" t="str">
        <f>_xlfn.XLOOKUP(D2535,'[1]OPS Loading report'!$E:$E,'[1]OPS Loading report'!$H:$H)</f>
        <v>EMCCWB4235</v>
      </c>
      <c r="AZ2535" s="271"/>
      <c r="BT2535" s="75">
        <f>IF(COUNTIF($C$3:C2535, C2535)=1, 1, 0)</f>
        <v>0</v>
      </c>
      <c r="BU2535" s="337" t="s">
        <v>8655</v>
      </c>
      <c r="BV2535" s="340">
        <v>46119</v>
      </c>
      <c r="BZ2535" s="87">
        <f t="shared" si="788"/>
        <v>12</v>
      </c>
      <c r="CB2535" s="88">
        <f t="shared" si="789"/>
        <v>15</v>
      </c>
      <c r="CC2535" s="89"/>
      <c r="CD2535" s="22"/>
      <c r="CE2535" s="87">
        <f t="shared" si="786"/>
        <v>4</v>
      </c>
      <c r="CJ2535" s="87">
        <f t="shared" si="783"/>
        <v>3</v>
      </c>
      <c r="CK2535" s="87">
        <f t="shared" si="790"/>
        <v>13</v>
      </c>
      <c r="CL2535" s="22" t="s">
        <v>6198</v>
      </c>
      <c r="CM2535" s="22" t="str">
        <f t="shared" si="784"/>
        <v>1C26TAA^00096728</v>
      </c>
    </row>
    <row r="2536" spans="1:94" s="85" customFormat="1" x14ac:dyDescent="0.25">
      <c r="A2536" s="75">
        <f t="shared" si="787"/>
        <v>2534</v>
      </c>
      <c r="B2536" s="265" t="s">
        <v>102</v>
      </c>
      <c r="C2536" s="303">
        <v>235600436451</v>
      </c>
      <c r="D2536" s="265">
        <v>145781841</v>
      </c>
      <c r="E2536" s="241">
        <v>5320008113</v>
      </c>
      <c r="F2536" s="231">
        <v>46099</v>
      </c>
      <c r="G2536" s="265" t="s">
        <v>612</v>
      </c>
      <c r="H2536" s="265" t="s">
        <v>2213</v>
      </c>
      <c r="I2536" s="265" t="s">
        <v>105</v>
      </c>
      <c r="J2536" s="265" t="s">
        <v>518</v>
      </c>
      <c r="K2536" s="265" t="s">
        <v>242</v>
      </c>
      <c r="L2536" s="379">
        <v>46127</v>
      </c>
      <c r="M2536" s="265">
        <v>40</v>
      </c>
      <c r="N2536" s="85" t="s">
        <v>8656</v>
      </c>
      <c r="O2536" s="85" t="s">
        <v>8657</v>
      </c>
      <c r="P2536" s="85">
        <v>2830050897</v>
      </c>
      <c r="Q2536" s="231">
        <v>46110</v>
      </c>
      <c r="R2536" s="241">
        <v>1209397858</v>
      </c>
      <c r="S2536" s="241">
        <v>224387118</v>
      </c>
      <c r="T2536" s="231">
        <v>46110</v>
      </c>
      <c r="U2536" s="261">
        <v>16674.654999999999</v>
      </c>
      <c r="V2536" s="261">
        <v>16232.710999999999</v>
      </c>
      <c r="W2536" s="241">
        <v>19</v>
      </c>
      <c r="X2536" s="241">
        <v>0</v>
      </c>
      <c r="Y2536" s="303">
        <v>235600436434</v>
      </c>
      <c r="Z2536" s="265" t="s">
        <v>128</v>
      </c>
      <c r="AA2536" s="85" t="s">
        <v>5297</v>
      </c>
      <c r="AB2536" s="265" t="s">
        <v>7917</v>
      </c>
      <c r="AC2536" s="303">
        <v>235600436451</v>
      </c>
      <c r="AD2536" s="75" t="s">
        <v>113</v>
      </c>
      <c r="AE2536" s="74">
        <v>46119</v>
      </c>
      <c r="AF2536" s="375">
        <v>46116.708333333336</v>
      </c>
      <c r="AG2536" s="375">
        <v>46115.5</v>
      </c>
      <c r="AH2536" s="375">
        <v>46115.333333333336</v>
      </c>
      <c r="AI2536" s="74">
        <v>46112</v>
      </c>
      <c r="AJ2536" s="74">
        <v>46119</v>
      </c>
      <c r="AK2536" s="74">
        <v>46119</v>
      </c>
      <c r="AL2536" s="74">
        <v>46121</v>
      </c>
      <c r="AM2536" s="74">
        <v>46129</v>
      </c>
      <c r="AN2536" s="74">
        <v>46130</v>
      </c>
      <c r="AO2536" s="81" t="s">
        <v>121</v>
      </c>
      <c r="AP2536" s="81" t="s">
        <v>121</v>
      </c>
      <c r="AQ2536" s="81" t="s">
        <v>121</v>
      </c>
      <c r="AR2536" s="81" t="s">
        <v>121</v>
      </c>
      <c r="AS2536" s="81" t="s">
        <v>121</v>
      </c>
      <c r="AT2536" s="81" t="s">
        <v>121</v>
      </c>
      <c r="AU2536" s="82" t="s">
        <v>6196</v>
      </c>
      <c r="AV2536" s="297">
        <v>46109</v>
      </c>
      <c r="AW2536" s="75" t="str">
        <f>_xlfn.XLOOKUP(D2536,'[1]OPS Loading report'!$E:$E,'[1]OPS Loading report'!$G:$G)</f>
        <v> </v>
      </c>
      <c r="AX2536" s="75" t="str">
        <f>_xlfn.XLOOKUP(D2536,'[1]OPS Loading report'!$E:$E,'[1]OPS Loading report'!$H:$H)</f>
        <v> </v>
      </c>
      <c r="AZ2536" s="271"/>
      <c r="BT2536" s="75">
        <f>IF(COUNTIF($C$3:C2536, C2536)=1, 1, 0)</f>
        <v>0</v>
      </c>
      <c r="BU2536" s="337" t="s">
        <v>8655</v>
      </c>
      <c r="BV2536" s="340">
        <v>46119</v>
      </c>
      <c r="BZ2536" s="87">
        <f t="shared" si="788"/>
        <v>12</v>
      </c>
      <c r="CB2536" s="88">
        <f t="shared" si="789"/>
        <v>15</v>
      </c>
      <c r="CC2536" s="89"/>
      <c r="CD2536" s="22"/>
      <c r="CE2536" s="87">
        <f t="shared" si="786"/>
        <v>4</v>
      </c>
      <c r="CF2536" s="397">
        <v>14438600</v>
      </c>
      <c r="CH2536" s="397">
        <v>14438600</v>
      </c>
      <c r="CI2536" s="85">
        <v>26252</v>
      </c>
      <c r="CJ2536" s="87">
        <f t="shared" si="783"/>
        <v>3</v>
      </c>
      <c r="CK2536" s="87">
        <f t="shared" si="790"/>
        <v>13</v>
      </c>
      <c r="CL2536" s="22" t="s">
        <v>6198</v>
      </c>
      <c r="CM2536" s="22" t="str">
        <f t="shared" si="784"/>
        <v>1C26TAA^00096728</v>
      </c>
    </row>
    <row r="2537" spans="1:94" s="85" customFormat="1" x14ac:dyDescent="0.25">
      <c r="A2537" s="75">
        <f t="shared" si="787"/>
        <v>2535</v>
      </c>
      <c r="B2537" s="265" t="s">
        <v>102</v>
      </c>
      <c r="C2537" s="643">
        <v>235600436451</v>
      </c>
      <c r="D2537" s="265">
        <v>145681838</v>
      </c>
      <c r="E2537" s="241"/>
      <c r="F2537" s="231">
        <v>46100</v>
      </c>
      <c r="G2537" s="265" t="s">
        <v>516</v>
      </c>
      <c r="H2537" s="265" t="s">
        <v>2213</v>
      </c>
      <c r="I2537" s="265" t="s">
        <v>105</v>
      </c>
      <c r="J2537" s="265" t="s">
        <v>518</v>
      </c>
      <c r="K2537" s="265" t="s">
        <v>242</v>
      </c>
      <c r="L2537" s="379">
        <v>46129</v>
      </c>
      <c r="M2537" s="265">
        <v>40</v>
      </c>
      <c r="N2537" s="85" t="s">
        <v>8658</v>
      </c>
      <c r="O2537" s="85" t="s">
        <v>8659</v>
      </c>
      <c r="P2537" s="85">
        <v>2830050887</v>
      </c>
      <c r="Q2537" s="231">
        <v>46109</v>
      </c>
      <c r="R2537" s="241">
        <v>1209397766</v>
      </c>
      <c r="S2537" s="241">
        <v>224383080</v>
      </c>
      <c r="T2537" s="231">
        <v>46109</v>
      </c>
      <c r="U2537" s="261">
        <v>17679.800999999999</v>
      </c>
      <c r="V2537" s="261">
        <v>17211.218000000001</v>
      </c>
      <c r="W2537" s="241">
        <v>20</v>
      </c>
      <c r="X2537" s="241">
        <v>0</v>
      </c>
      <c r="Y2537" s="303">
        <v>235600436442</v>
      </c>
      <c r="Z2537" s="265" t="s">
        <v>128</v>
      </c>
      <c r="AA2537" s="85" t="s">
        <v>5297</v>
      </c>
      <c r="AB2537" s="265" t="s">
        <v>7917</v>
      </c>
      <c r="AC2537" s="303">
        <v>235600436451</v>
      </c>
      <c r="AD2537" s="75" t="s">
        <v>113</v>
      </c>
      <c r="AE2537" s="74">
        <v>46119</v>
      </c>
      <c r="AF2537" s="375">
        <v>46116.708333333336</v>
      </c>
      <c r="AG2537" s="375">
        <v>46115.5</v>
      </c>
      <c r="AH2537" s="375">
        <v>46115.333333333336</v>
      </c>
      <c r="AI2537" s="74">
        <v>46112</v>
      </c>
      <c r="AJ2537" s="74">
        <v>46119</v>
      </c>
      <c r="AK2537" s="74">
        <v>46119</v>
      </c>
      <c r="AL2537" s="74">
        <v>46121</v>
      </c>
      <c r="AM2537" s="74">
        <v>46129</v>
      </c>
      <c r="AN2537" s="74">
        <v>46130</v>
      </c>
      <c r="AO2537" s="81">
        <f>IF(AH2537&lt;AG2537,IF(AH2537=0,"",AH2537-1),IF(AG2537=0,"",AG2537-1))</f>
        <v>46114.333333333336</v>
      </c>
      <c r="AP2537" s="81">
        <f>IF(AH2537&lt;AG2537,IF(AH2537=0,"",AH2537),IF(AG2537=0,"",AG2537))</f>
        <v>46115.333333333336</v>
      </c>
      <c r="AQ2537" s="81">
        <f>IF(AH2537&lt;AG2537,IF(AH2537=0,"",AH2537),IF(AG2537=0,"",AG2537))</f>
        <v>46115.333333333336</v>
      </c>
      <c r="AR2537" s="81">
        <f>IF(AI2537=0,"",IF(AI2537&lt;AJ2537,AJ2537+1,AI2537+1))</f>
        <v>46120</v>
      </c>
      <c r="AS2537" s="81">
        <f>IF(AI2537=0,"",IF(AE2537=0,IF(AJ2537=0,AI2537+2,AJ2537+2),AE2537+2))</f>
        <v>46121</v>
      </c>
      <c r="AT2537" s="81">
        <f>IF(AI2537=0,"",IF(AI2537&lt;AJ2537,AJ2537+1,AI2537+1))</f>
        <v>46120</v>
      </c>
      <c r="AU2537" s="82" t="s">
        <v>6196</v>
      </c>
      <c r="AV2537" s="297">
        <v>46109</v>
      </c>
      <c r="AW2537" s="75" t="str">
        <f>_xlfn.XLOOKUP(D2537,'[1]OPS Loading report'!$E:$E,'[1]OPS Loading report'!$G:$G)</f>
        <v>EGSU1489090</v>
      </c>
      <c r="AX2537" s="75" t="str">
        <f>_xlfn.XLOOKUP(D2537,'[1]OPS Loading report'!$E:$E,'[1]OPS Loading report'!$H:$H)</f>
        <v>EMCCWB4095</v>
      </c>
      <c r="AZ2537" s="271"/>
      <c r="BT2537" s="75">
        <f>IF(COUNTIF($C$3:C2537, C2537)=1, 1, 0)</f>
        <v>0</v>
      </c>
      <c r="BU2537" s="337" t="s">
        <v>8655</v>
      </c>
      <c r="BV2537" s="340">
        <v>46119</v>
      </c>
      <c r="BZ2537" s="87">
        <f t="shared" si="788"/>
        <v>12</v>
      </c>
      <c r="CB2537" s="88">
        <f t="shared" si="789"/>
        <v>15</v>
      </c>
      <c r="CC2537" s="89"/>
      <c r="CD2537" s="22"/>
      <c r="CE2537" s="87">
        <f t="shared" si="786"/>
        <v>4</v>
      </c>
      <c r="CF2537" s="397">
        <v>14438600</v>
      </c>
      <c r="CH2537" s="397">
        <v>14438600</v>
      </c>
      <c r="CI2537" s="85">
        <v>26252</v>
      </c>
      <c r="CJ2537" s="87">
        <f t="shared" si="783"/>
        <v>3</v>
      </c>
      <c r="CK2537" s="87">
        <f t="shared" si="790"/>
        <v>13</v>
      </c>
      <c r="CL2537" s="22" t="s">
        <v>6198</v>
      </c>
      <c r="CM2537" s="22" t="str">
        <f t="shared" si="784"/>
        <v>1C26TAA^00096728</v>
      </c>
    </row>
    <row r="2538" spans="1:94" s="85" customFormat="1" x14ac:dyDescent="0.25">
      <c r="A2538" s="75">
        <f t="shared" si="787"/>
        <v>2536</v>
      </c>
      <c r="B2538" s="265" t="s">
        <v>102</v>
      </c>
      <c r="C2538" s="301" t="s">
        <v>8660</v>
      </c>
      <c r="D2538" s="265">
        <v>145753446</v>
      </c>
      <c r="E2538" s="241">
        <v>5320008081</v>
      </c>
      <c r="F2538" s="231">
        <v>46104</v>
      </c>
      <c r="G2538" s="265" t="s">
        <v>591</v>
      </c>
      <c r="H2538" s="265" t="s">
        <v>2213</v>
      </c>
      <c r="I2538" s="265" t="s">
        <v>105</v>
      </c>
      <c r="J2538" s="265" t="s">
        <v>518</v>
      </c>
      <c r="K2538" s="265" t="s">
        <v>242</v>
      </c>
      <c r="L2538" s="379">
        <v>46135</v>
      </c>
      <c r="M2538" s="265">
        <v>40</v>
      </c>
      <c r="N2538" s="85" t="s">
        <v>8661</v>
      </c>
      <c r="O2538" s="85" t="s">
        <v>8662</v>
      </c>
      <c r="P2538" s="85">
        <v>2830050871</v>
      </c>
      <c r="Q2538" s="231">
        <v>46109</v>
      </c>
      <c r="R2538" s="241">
        <v>1209397737</v>
      </c>
      <c r="S2538" s="241">
        <v>224383167</v>
      </c>
      <c r="T2538" s="231">
        <v>46109</v>
      </c>
      <c r="U2538" s="261">
        <v>12736.804</v>
      </c>
      <c r="V2538" s="261">
        <v>12305.048000000001</v>
      </c>
      <c r="W2538" s="241">
        <v>14</v>
      </c>
      <c r="X2538" s="241">
        <v>0</v>
      </c>
      <c r="Y2538" s="303" t="s">
        <v>8663</v>
      </c>
      <c r="Z2538" s="265" t="s">
        <v>258</v>
      </c>
      <c r="AA2538" s="85" t="s">
        <v>595</v>
      </c>
      <c r="AB2538" s="265" t="s">
        <v>7882</v>
      </c>
      <c r="AC2538" s="301" t="s">
        <v>8660</v>
      </c>
      <c r="AD2538" s="75" t="s">
        <v>113</v>
      </c>
      <c r="AE2538" s="376">
        <v>46113</v>
      </c>
      <c r="AF2538" s="375">
        <v>46111.958333333336</v>
      </c>
      <c r="AG2538" s="375">
        <v>46110.458333333336</v>
      </c>
      <c r="AH2538" s="375">
        <v>46110.458333333336</v>
      </c>
      <c r="AI2538" s="376">
        <v>46113</v>
      </c>
      <c r="AJ2538" s="241"/>
      <c r="AK2538" s="376">
        <v>46113</v>
      </c>
      <c r="AL2538" s="376">
        <v>46118</v>
      </c>
      <c r="AM2538" s="241"/>
      <c r="AN2538" s="115">
        <v>46119</v>
      </c>
      <c r="AO2538" s="581" t="s">
        <v>121</v>
      </c>
      <c r="AP2538" s="581" t="s">
        <v>121</v>
      </c>
      <c r="AQ2538" s="581" t="s">
        <v>121</v>
      </c>
      <c r="AR2538" s="581" t="s">
        <v>121</v>
      </c>
      <c r="AS2538" s="581" t="s">
        <v>121</v>
      </c>
      <c r="AT2538" s="581" t="s">
        <v>121</v>
      </c>
      <c r="AU2538" s="82" t="s">
        <v>6202</v>
      </c>
      <c r="AV2538" s="297">
        <v>46109</v>
      </c>
      <c r="AW2538" s="75" t="str">
        <f>_xlfn.XLOOKUP(D2538,'[1]OPS Loading report'!$E:$E,'[1]OPS Loading report'!$G:$G)</f>
        <v>REGU5255316</v>
      </c>
      <c r="AZ2538" s="271"/>
      <c r="BT2538" s="75">
        <f>IF(COUNTIF($C$3:C2538, C2538)=1, 1, 0)</f>
        <v>1</v>
      </c>
      <c r="BU2538" s="396" t="s">
        <v>8664</v>
      </c>
      <c r="BV2538" s="340">
        <v>46113</v>
      </c>
      <c r="BZ2538" s="87">
        <f t="shared" si="788"/>
        <v>13</v>
      </c>
      <c r="CB2538" s="88">
        <f t="shared" si="789"/>
        <v>14</v>
      </c>
      <c r="CC2538" s="89"/>
      <c r="CD2538" s="22"/>
      <c r="CE2538" s="87">
        <f t="shared" si="786"/>
        <v>4</v>
      </c>
      <c r="CF2538" s="85">
        <v>14435850</v>
      </c>
      <c r="CG2538" s="397">
        <v>3937650</v>
      </c>
      <c r="CH2538" s="85">
        <v>14435850</v>
      </c>
      <c r="CI2538" s="495">
        <v>26247</v>
      </c>
      <c r="CJ2538" s="87">
        <f t="shared" si="783"/>
        <v>3</v>
      </c>
      <c r="CK2538" s="87">
        <f t="shared" si="790"/>
        <v>13</v>
      </c>
      <c r="CL2538" s="22" t="s">
        <v>121</v>
      </c>
      <c r="CM2538" s="22" t="str">
        <f t="shared" si="784"/>
        <v>1C26TAA^24538 &amp; 26829</v>
      </c>
    </row>
    <row r="2539" spans="1:94" s="85" customFormat="1" x14ac:dyDescent="0.25">
      <c r="A2539" s="75">
        <f t="shared" si="787"/>
        <v>2537</v>
      </c>
      <c r="B2539" s="265" t="s">
        <v>102</v>
      </c>
      <c r="C2539" s="301" t="s">
        <v>8660</v>
      </c>
      <c r="D2539" s="265">
        <v>145762900</v>
      </c>
      <c r="E2539" s="241">
        <v>5320008081</v>
      </c>
      <c r="F2539" s="231">
        <v>46104</v>
      </c>
      <c r="G2539" s="265" t="s">
        <v>740</v>
      </c>
      <c r="H2539" s="265" t="s">
        <v>2213</v>
      </c>
      <c r="I2539" s="265" t="s">
        <v>105</v>
      </c>
      <c r="J2539" s="265" t="s">
        <v>518</v>
      </c>
      <c r="K2539" s="265" t="s">
        <v>242</v>
      </c>
      <c r="L2539" s="379">
        <v>46132</v>
      </c>
      <c r="M2539" s="265">
        <v>0</v>
      </c>
      <c r="N2539" s="85" t="s">
        <v>8661</v>
      </c>
      <c r="O2539" s="85" t="s">
        <v>8662</v>
      </c>
      <c r="P2539" s="85">
        <v>2830050872</v>
      </c>
      <c r="Q2539" s="231">
        <v>46109</v>
      </c>
      <c r="R2539" s="241">
        <v>1209397738</v>
      </c>
      <c r="S2539" s="241">
        <v>224383165</v>
      </c>
      <c r="T2539" s="231">
        <v>46109</v>
      </c>
      <c r="U2539" s="261">
        <v>3145.7069999999999</v>
      </c>
      <c r="V2539" s="261">
        <v>3062.3330000000001</v>
      </c>
      <c r="W2539" s="241">
        <v>5</v>
      </c>
      <c r="X2539" s="241">
        <v>0</v>
      </c>
      <c r="Y2539" s="303" t="s">
        <v>8663</v>
      </c>
      <c r="Z2539" s="265" t="s">
        <v>258</v>
      </c>
      <c r="AA2539" s="85" t="s">
        <v>595</v>
      </c>
      <c r="AB2539" s="265" t="s">
        <v>7882</v>
      </c>
      <c r="AC2539" s="301" t="s">
        <v>8660</v>
      </c>
      <c r="AD2539" s="75" t="s">
        <v>113</v>
      </c>
      <c r="AE2539" s="376">
        <v>46113</v>
      </c>
      <c r="AF2539" s="375">
        <v>46111.958333333336</v>
      </c>
      <c r="AG2539" s="375">
        <v>46110.458333333336</v>
      </c>
      <c r="AH2539" s="375">
        <v>46110.458333333336</v>
      </c>
      <c r="AI2539" s="376">
        <v>46113</v>
      </c>
      <c r="AJ2539" s="241"/>
      <c r="AK2539" s="376">
        <v>46113</v>
      </c>
      <c r="AL2539" s="376">
        <v>46118</v>
      </c>
      <c r="AM2539" s="241"/>
      <c r="AN2539" s="115">
        <v>46119</v>
      </c>
      <c r="AO2539" s="581" t="s">
        <v>121</v>
      </c>
      <c r="AP2539" s="581" t="s">
        <v>121</v>
      </c>
      <c r="AQ2539" s="581" t="s">
        <v>121</v>
      </c>
      <c r="AR2539" s="581" t="s">
        <v>121</v>
      </c>
      <c r="AS2539" s="581" t="s">
        <v>121</v>
      </c>
      <c r="AT2539" s="581" t="s">
        <v>121</v>
      </c>
      <c r="AU2539" s="82" t="s">
        <v>6202</v>
      </c>
      <c r="AV2539" s="297">
        <v>46109</v>
      </c>
      <c r="AW2539" s="75" t="str">
        <f>_xlfn.XLOOKUP(D2539,'[1]OPS Loading report'!$E:$E,'[1]OPS Loading report'!$G:$G)</f>
        <v> </v>
      </c>
      <c r="AZ2539" s="271"/>
      <c r="BT2539" s="75">
        <f>IF(COUNTIF($C$3:C2539, C2539)=1, 1, 0)</f>
        <v>0</v>
      </c>
      <c r="BU2539" s="396" t="s">
        <v>8664</v>
      </c>
      <c r="BV2539" s="340">
        <v>46113</v>
      </c>
      <c r="BZ2539" s="87">
        <f t="shared" si="788"/>
        <v>13</v>
      </c>
      <c r="CB2539" s="88">
        <f t="shared" si="789"/>
        <v>14</v>
      </c>
      <c r="CC2539" s="89"/>
      <c r="CD2539" s="22"/>
      <c r="CE2539" s="87">
        <f t="shared" si="786"/>
        <v>4</v>
      </c>
      <c r="CJ2539" s="87">
        <f t="shared" si="783"/>
        <v>3</v>
      </c>
      <c r="CK2539" s="87">
        <f t="shared" si="790"/>
        <v>13</v>
      </c>
      <c r="CL2539" s="22" t="s">
        <v>121</v>
      </c>
      <c r="CM2539" s="22" t="str">
        <f t="shared" si="784"/>
        <v>1C26TAA^24538 &amp; 26829</v>
      </c>
    </row>
    <row r="2540" spans="1:94" s="85" customFormat="1" x14ac:dyDescent="0.25">
      <c r="A2540" s="75">
        <f t="shared" si="787"/>
        <v>2538</v>
      </c>
      <c r="B2540" s="265" t="s">
        <v>102</v>
      </c>
      <c r="C2540" s="301" t="s">
        <v>8665</v>
      </c>
      <c r="D2540" s="265">
        <v>145762895</v>
      </c>
      <c r="E2540" s="241">
        <v>5320008082</v>
      </c>
      <c r="F2540" s="231">
        <v>46104</v>
      </c>
      <c r="G2540" s="265" t="s">
        <v>740</v>
      </c>
      <c r="H2540" s="265" t="s">
        <v>2213</v>
      </c>
      <c r="I2540" s="265" t="s">
        <v>105</v>
      </c>
      <c r="J2540" s="265" t="s">
        <v>518</v>
      </c>
      <c r="K2540" s="265" t="s">
        <v>242</v>
      </c>
      <c r="L2540" s="379">
        <v>46132</v>
      </c>
      <c r="M2540" s="265">
        <v>40</v>
      </c>
      <c r="N2540" s="85" t="s">
        <v>8666</v>
      </c>
      <c r="O2540" s="85" t="s">
        <v>8667</v>
      </c>
      <c r="P2540" s="85">
        <v>2830050952</v>
      </c>
      <c r="Q2540" s="231">
        <v>46110</v>
      </c>
      <c r="R2540" s="241">
        <v>1209397951</v>
      </c>
      <c r="S2540" s="241">
        <v>224383173</v>
      </c>
      <c r="T2540" s="231">
        <v>46110</v>
      </c>
      <c r="U2540" s="261">
        <v>12655.597</v>
      </c>
      <c r="V2540" s="261">
        <v>12320.174000000001</v>
      </c>
      <c r="W2540" s="241">
        <v>17</v>
      </c>
      <c r="X2540" s="241">
        <v>0</v>
      </c>
      <c r="Y2540" s="303" t="s">
        <v>8668</v>
      </c>
      <c r="Z2540" s="265" t="s">
        <v>258</v>
      </c>
      <c r="AA2540" s="85" t="s">
        <v>595</v>
      </c>
      <c r="AB2540" s="265" t="s">
        <v>7882</v>
      </c>
      <c r="AC2540" s="301" t="s">
        <v>8665</v>
      </c>
      <c r="AD2540" s="75" t="s">
        <v>113</v>
      </c>
      <c r="AE2540" s="376">
        <v>46113</v>
      </c>
      <c r="AF2540" s="375">
        <v>46111.958333333336</v>
      </c>
      <c r="AG2540" s="375">
        <v>46110.458333333336</v>
      </c>
      <c r="AH2540" s="375">
        <v>46110.458333333336</v>
      </c>
      <c r="AI2540" s="376">
        <v>46113</v>
      </c>
      <c r="AJ2540" s="241"/>
      <c r="AK2540" s="376">
        <v>46113</v>
      </c>
      <c r="AL2540" s="376">
        <v>46118</v>
      </c>
      <c r="AM2540" s="241"/>
      <c r="AN2540" s="115">
        <v>46119</v>
      </c>
      <c r="AO2540" s="581" t="s">
        <v>121</v>
      </c>
      <c r="AP2540" s="581" t="s">
        <v>121</v>
      </c>
      <c r="AQ2540" s="581" t="s">
        <v>121</v>
      </c>
      <c r="AR2540" s="581" t="s">
        <v>121</v>
      </c>
      <c r="AS2540" s="581" t="s">
        <v>121</v>
      </c>
      <c r="AT2540" s="581" t="s">
        <v>121</v>
      </c>
      <c r="AU2540" s="82" t="s">
        <v>6202</v>
      </c>
      <c r="AV2540" s="297">
        <v>46109</v>
      </c>
      <c r="AW2540" s="75" t="str">
        <f>_xlfn.XLOOKUP(D2540,'[1]OPS Loading report'!$E:$E,'[1]OPS Loading report'!$G:$G)</f>
        <v>CAAU7665368</v>
      </c>
      <c r="AZ2540" s="271"/>
      <c r="BT2540" s="75">
        <f>IF(COUNTIF($C$3:C2540, C2540)=1, 1, 0)</f>
        <v>1</v>
      </c>
      <c r="BU2540" s="396" t="s">
        <v>8669</v>
      </c>
      <c r="BV2540" s="340">
        <v>46113</v>
      </c>
      <c r="BZ2540" s="87">
        <f t="shared" si="788"/>
        <v>13</v>
      </c>
      <c r="CB2540" s="88">
        <f t="shared" si="789"/>
        <v>14</v>
      </c>
      <c r="CC2540" s="89"/>
      <c r="CD2540" s="22"/>
      <c r="CE2540" s="87">
        <f t="shared" si="786"/>
        <v>4</v>
      </c>
      <c r="CF2540" s="85">
        <v>14435850</v>
      </c>
      <c r="CG2540" s="397">
        <v>3937650</v>
      </c>
      <c r="CH2540" s="85">
        <v>14435850</v>
      </c>
      <c r="CI2540" s="495">
        <v>26247</v>
      </c>
      <c r="CJ2540" s="87">
        <f t="shared" si="783"/>
        <v>3</v>
      </c>
      <c r="CK2540" s="87">
        <f t="shared" si="790"/>
        <v>13</v>
      </c>
      <c r="CL2540" s="22" t="s">
        <v>121</v>
      </c>
      <c r="CM2540" s="22" t="str">
        <f t="shared" si="784"/>
        <v>1C26TAA^24539 &amp; 26830</v>
      </c>
    </row>
    <row r="2541" spans="1:94" s="85" customFormat="1" x14ac:dyDescent="0.25">
      <c r="A2541" s="75">
        <f t="shared" si="787"/>
        <v>2539</v>
      </c>
      <c r="B2541" s="265" t="s">
        <v>102</v>
      </c>
      <c r="C2541" s="301" t="s">
        <v>8665</v>
      </c>
      <c r="D2541" s="265">
        <v>145763716</v>
      </c>
      <c r="E2541" s="241">
        <v>5320008082</v>
      </c>
      <c r="F2541" s="231">
        <v>46104</v>
      </c>
      <c r="G2541" s="265" t="s">
        <v>516</v>
      </c>
      <c r="H2541" s="265" t="s">
        <v>2213</v>
      </c>
      <c r="I2541" s="265" t="s">
        <v>105</v>
      </c>
      <c r="J2541" s="265" t="s">
        <v>518</v>
      </c>
      <c r="K2541" s="265" t="s">
        <v>242</v>
      </c>
      <c r="L2541" s="379">
        <v>46132</v>
      </c>
      <c r="M2541" s="265">
        <v>0</v>
      </c>
      <c r="N2541" s="85" t="s">
        <v>8666</v>
      </c>
      <c r="O2541" s="85" t="s">
        <v>8667</v>
      </c>
      <c r="P2541" s="85">
        <v>2830050953</v>
      </c>
      <c r="Q2541" s="231">
        <v>46110</v>
      </c>
      <c r="R2541" s="241">
        <v>1209397952</v>
      </c>
      <c r="S2541" s="241">
        <v>224383170</v>
      </c>
      <c r="T2541" s="231">
        <v>46110</v>
      </c>
      <c r="U2541" s="261">
        <v>2013.269</v>
      </c>
      <c r="V2541" s="261">
        <v>1942.924</v>
      </c>
      <c r="W2541" s="241">
        <v>3</v>
      </c>
      <c r="X2541" s="241">
        <v>0</v>
      </c>
      <c r="Y2541" s="303" t="s">
        <v>8668</v>
      </c>
      <c r="Z2541" s="265" t="s">
        <v>258</v>
      </c>
      <c r="AA2541" s="85" t="s">
        <v>595</v>
      </c>
      <c r="AB2541" s="265" t="s">
        <v>7882</v>
      </c>
      <c r="AC2541" s="301" t="s">
        <v>8665</v>
      </c>
      <c r="AD2541" s="75" t="s">
        <v>113</v>
      </c>
      <c r="AE2541" s="376">
        <v>46113</v>
      </c>
      <c r="AF2541" s="375">
        <v>46111.958333333336</v>
      </c>
      <c r="AG2541" s="375">
        <v>46110.458333333336</v>
      </c>
      <c r="AH2541" s="375">
        <v>46110.458333333336</v>
      </c>
      <c r="AI2541" s="376">
        <v>46113</v>
      </c>
      <c r="AJ2541" s="241"/>
      <c r="AK2541" s="376">
        <v>46113</v>
      </c>
      <c r="AL2541" s="376">
        <v>46118</v>
      </c>
      <c r="AM2541" s="241"/>
      <c r="AN2541" s="115">
        <v>46119</v>
      </c>
      <c r="AO2541" s="581" t="s">
        <v>121</v>
      </c>
      <c r="AP2541" s="581" t="s">
        <v>121</v>
      </c>
      <c r="AQ2541" s="581" t="s">
        <v>121</v>
      </c>
      <c r="AR2541" s="581" t="s">
        <v>121</v>
      </c>
      <c r="AS2541" s="581" t="s">
        <v>121</v>
      </c>
      <c r="AT2541" s="581" t="s">
        <v>121</v>
      </c>
      <c r="AU2541" s="82" t="s">
        <v>6202</v>
      </c>
      <c r="AV2541" s="297">
        <v>46109</v>
      </c>
      <c r="AW2541" s="75" t="str">
        <f>_xlfn.XLOOKUP(D2541,'[1]OPS Loading report'!$E:$E,'[1]OPS Loading report'!$G:$G)</f>
        <v> </v>
      </c>
      <c r="AZ2541" s="271"/>
      <c r="BT2541" s="75">
        <f>IF(COUNTIF($C$3:C2541, C2541)=1, 1, 0)</f>
        <v>0</v>
      </c>
      <c r="BU2541" s="396" t="s">
        <v>8669</v>
      </c>
      <c r="BV2541" s="340">
        <v>46113</v>
      </c>
      <c r="BZ2541" s="87">
        <f t="shared" si="788"/>
        <v>13</v>
      </c>
      <c r="CB2541" s="88">
        <f t="shared" si="789"/>
        <v>14</v>
      </c>
      <c r="CC2541" s="89"/>
      <c r="CD2541" s="22"/>
      <c r="CE2541" s="87">
        <f t="shared" si="786"/>
        <v>4</v>
      </c>
      <c r="CJ2541" s="87">
        <f t="shared" si="783"/>
        <v>3</v>
      </c>
      <c r="CK2541" s="87">
        <f t="shared" si="790"/>
        <v>13</v>
      </c>
      <c r="CL2541" s="22" t="s">
        <v>121</v>
      </c>
      <c r="CM2541" s="22" t="str">
        <f t="shared" si="784"/>
        <v>1C26TAA^24539 &amp; 26830</v>
      </c>
    </row>
    <row r="2542" spans="1:94" s="85" customFormat="1" x14ac:dyDescent="0.25">
      <c r="A2542" s="75">
        <f t="shared" si="787"/>
        <v>2540</v>
      </c>
      <c r="B2542" s="265" t="s">
        <v>102</v>
      </c>
      <c r="C2542" s="301" t="s">
        <v>8660</v>
      </c>
      <c r="D2542" s="265">
        <v>145763727</v>
      </c>
      <c r="E2542" s="241">
        <v>5320008094</v>
      </c>
      <c r="F2542" s="231">
        <v>46104</v>
      </c>
      <c r="G2542" s="265" t="s">
        <v>532</v>
      </c>
      <c r="H2542" s="265" t="s">
        <v>2213</v>
      </c>
      <c r="I2542" s="265" t="s">
        <v>105</v>
      </c>
      <c r="J2542" s="265" t="s">
        <v>518</v>
      </c>
      <c r="K2542" s="265" t="s">
        <v>242</v>
      </c>
      <c r="L2542" s="379">
        <v>46132</v>
      </c>
      <c r="M2542" s="265">
        <v>0</v>
      </c>
      <c r="N2542" s="85" t="s">
        <v>8670</v>
      </c>
      <c r="O2542" s="85" t="s">
        <v>8671</v>
      </c>
      <c r="P2542" s="85">
        <v>2830050879</v>
      </c>
      <c r="Q2542" s="231">
        <v>46109</v>
      </c>
      <c r="R2542" s="241">
        <v>1209397750</v>
      </c>
      <c r="S2542" s="241">
        <v>224383221</v>
      </c>
      <c r="T2542" s="231">
        <v>46109</v>
      </c>
      <c r="U2542" s="261">
        <v>7192.7759999999998</v>
      </c>
      <c r="V2542" s="261">
        <v>7026.9260000000004</v>
      </c>
      <c r="W2542" s="241">
        <v>9</v>
      </c>
      <c r="X2542" s="241">
        <v>0</v>
      </c>
      <c r="Y2542" s="303" t="s">
        <v>8672</v>
      </c>
      <c r="Z2542" s="265" t="s">
        <v>258</v>
      </c>
      <c r="AA2542" s="85" t="s">
        <v>595</v>
      </c>
      <c r="AB2542" s="265" t="s">
        <v>7882</v>
      </c>
      <c r="AC2542" s="301" t="s">
        <v>8660</v>
      </c>
      <c r="AD2542" s="75" t="s">
        <v>113</v>
      </c>
      <c r="AE2542" s="376">
        <v>46113</v>
      </c>
      <c r="AF2542" s="375">
        <v>46111.958333333336</v>
      </c>
      <c r="AG2542" s="375">
        <v>46110.458333333336</v>
      </c>
      <c r="AH2542" s="375">
        <v>46110.458333333336</v>
      </c>
      <c r="AI2542" s="376">
        <v>46113</v>
      </c>
      <c r="AJ2542" s="241"/>
      <c r="AK2542" s="376">
        <v>46113</v>
      </c>
      <c r="AL2542" s="376">
        <v>46118</v>
      </c>
      <c r="AM2542" s="241"/>
      <c r="AN2542" s="115">
        <v>46119</v>
      </c>
      <c r="AO2542" s="581" t="s">
        <v>121</v>
      </c>
      <c r="AP2542" s="581" t="s">
        <v>121</v>
      </c>
      <c r="AQ2542" s="581" t="s">
        <v>121</v>
      </c>
      <c r="AR2542" s="581" t="s">
        <v>121</v>
      </c>
      <c r="AS2542" s="581" t="s">
        <v>121</v>
      </c>
      <c r="AT2542" s="581" t="s">
        <v>121</v>
      </c>
      <c r="AU2542" s="82" t="s">
        <v>6202</v>
      </c>
      <c r="AV2542" s="297">
        <v>46109</v>
      </c>
      <c r="AW2542" s="75" t="str">
        <f>_xlfn.XLOOKUP(D2542,'[1]OPS Loading report'!$E:$E,'[1]OPS Loading report'!$G:$G)</f>
        <v>REGU5194571</v>
      </c>
      <c r="AZ2542" s="271"/>
      <c r="BT2542" s="75">
        <f>IF(COUNTIF($C$3:C2542, C2542)=1, 1, 0)</f>
        <v>0</v>
      </c>
      <c r="BU2542" s="396" t="s">
        <v>8664</v>
      </c>
      <c r="BV2542" s="340">
        <v>46113</v>
      </c>
      <c r="BZ2542" s="87">
        <f t="shared" si="788"/>
        <v>13</v>
      </c>
      <c r="CB2542" s="88">
        <f t="shared" si="789"/>
        <v>14</v>
      </c>
      <c r="CC2542" s="89"/>
      <c r="CD2542" s="22"/>
      <c r="CE2542" s="87">
        <f t="shared" si="786"/>
        <v>4</v>
      </c>
      <c r="CJ2542" s="87">
        <f t="shared" si="783"/>
        <v>3</v>
      </c>
      <c r="CK2542" s="87">
        <f t="shared" si="790"/>
        <v>13</v>
      </c>
      <c r="CL2542" s="22" t="s">
        <v>121</v>
      </c>
      <c r="CM2542" s="22" t="str">
        <f t="shared" si="784"/>
        <v>1C26TAA^24538 &amp; 26829</v>
      </c>
    </row>
    <row r="2543" spans="1:94" s="85" customFormat="1" x14ac:dyDescent="0.25">
      <c r="A2543" s="75">
        <f t="shared" si="787"/>
        <v>2541</v>
      </c>
      <c r="B2543" s="265" t="s">
        <v>102</v>
      </c>
      <c r="C2543" s="301" t="s">
        <v>8660</v>
      </c>
      <c r="D2543" s="265">
        <v>145735851</v>
      </c>
      <c r="E2543" s="241">
        <v>5320008094</v>
      </c>
      <c r="F2543" s="231">
        <v>46104</v>
      </c>
      <c r="G2543" s="265" t="s">
        <v>758</v>
      </c>
      <c r="H2543" s="265" t="s">
        <v>2213</v>
      </c>
      <c r="I2543" s="265" t="s">
        <v>105</v>
      </c>
      <c r="J2543" s="265" t="s">
        <v>518</v>
      </c>
      <c r="K2543" s="265" t="s">
        <v>242</v>
      </c>
      <c r="L2543" s="379">
        <v>46136</v>
      </c>
      <c r="M2543" s="265">
        <v>40</v>
      </c>
      <c r="N2543" s="85" t="s">
        <v>8670</v>
      </c>
      <c r="O2543" s="85" t="s">
        <v>8671</v>
      </c>
      <c r="P2543" s="85">
        <v>2830050878</v>
      </c>
      <c r="Q2543" s="231">
        <v>46109</v>
      </c>
      <c r="R2543" s="241">
        <v>1209397748</v>
      </c>
      <c r="S2543" s="241">
        <v>224383223</v>
      </c>
      <c r="T2543" s="231">
        <v>46109</v>
      </c>
      <c r="U2543" s="261">
        <v>10695.186</v>
      </c>
      <c r="V2543" s="261">
        <v>10320.91</v>
      </c>
      <c r="W2543" s="241">
        <v>13</v>
      </c>
      <c r="X2543" s="241">
        <v>0</v>
      </c>
      <c r="Y2543" s="303" t="s">
        <v>8672</v>
      </c>
      <c r="Z2543" s="265" t="s">
        <v>258</v>
      </c>
      <c r="AA2543" s="85" t="s">
        <v>595</v>
      </c>
      <c r="AB2543" s="265" t="s">
        <v>7882</v>
      </c>
      <c r="AC2543" s="301" t="s">
        <v>8660</v>
      </c>
      <c r="AD2543" s="75" t="s">
        <v>113</v>
      </c>
      <c r="AE2543" s="376">
        <v>46113</v>
      </c>
      <c r="AF2543" s="375">
        <v>46111.958333333336</v>
      </c>
      <c r="AG2543" s="375">
        <v>46110.458333333336</v>
      </c>
      <c r="AH2543" s="375">
        <v>46110.458333333336</v>
      </c>
      <c r="AI2543" s="376">
        <v>46113</v>
      </c>
      <c r="AJ2543" s="241"/>
      <c r="AK2543" s="376">
        <v>46113</v>
      </c>
      <c r="AL2543" s="376">
        <v>46118</v>
      </c>
      <c r="AM2543" s="241"/>
      <c r="AN2543" s="115">
        <v>46119</v>
      </c>
      <c r="AO2543" s="581" t="s">
        <v>121</v>
      </c>
      <c r="AP2543" s="581" t="s">
        <v>121</v>
      </c>
      <c r="AQ2543" s="581" t="s">
        <v>121</v>
      </c>
      <c r="AR2543" s="581" t="s">
        <v>121</v>
      </c>
      <c r="AS2543" s="581" t="s">
        <v>121</v>
      </c>
      <c r="AT2543" s="581" t="s">
        <v>121</v>
      </c>
      <c r="AU2543" s="82" t="s">
        <v>6202</v>
      </c>
      <c r="AV2543" s="297">
        <v>46109</v>
      </c>
      <c r="AW2543" s="75" t="str">
        <f>_xlfn.XLOOKUP(D2543,'[1]OPS Loading report'!$E:$E,'[1]OPS Loading report'!$G:$G)</f>
        <v> </v>
      </c>
      <c r="AZ2543" s="271"/>
      <c r="BT2543" s="75">
        <f>IF(COUNTIF($C$3:C2543, C2543)=1, 1, 0)</f>
        <v>0</v>
      </c>
      <c r="BU2543" s="396" t="s">
        <v>8664</v>
      </c>
      <c r="BV2543" s="340">
        <v>46113</v>
      </c>
      <c r="BZ2543" s="87">
        <f t="shared" si="788"/>
        <v>13</v>
      </c>
      <c r="CB2543" s="88">
        <f t="shared" si="789"/>
        <v>14</v>
      </c>
      <c r="CC2543" s="89"/>
      <c r="CD2543" s="22"/>
      <c r="CE2543" s="87">
        <f t="shared" si="786"/>
        <v>4</v>
      </c>
      <c r="CF2543" s="85">
        <v>14435850</v>
      </c>
      <c r="CG2543" s="397">
        <v>3937650</v>
      </c>
      <c r="CH2543" s="85">
        <v>14435850</v>
      </c>
      <c r="CI2543" s="495">
        <v>26247</v>
      </c>
      <c r="CJ2543" s="87">
        <f t="shared" si="783"/>
        <v>3</v>
      </c>
      <c r="CK2543" s="87">
        <f t="shared" si="790"/>
        <v>13</v>
      </c>
      <c r="CL2543" s="22" t="s">
        <v>121</v>
      </c>
      <c r="CM2543" s="22" t="str">
        <f t="shared" si="784"/>
        <v>1C26TAA^24538 &amp; 26829</v>
      </c>
    </row>
    <row r="2544" spans="1:94" s="85" customFormat="1" x14ac:dyDescent="0.25">
      <c r="A2544" s="75">
        <f t="shared" si="787"/>
        <v>2542</v>
      </c>
      <c r="B2544" s="265" t="s">
        <v>102</v>
      </c>
      <c r="C2544" s="301" t="s">
        <v>8665</v>
      </c>
      <c r="D2544" s="265">
        <v>145772604</v>
      </c>
      <c r="E2544" s="241">
        <v>5320008100</v>
      </c>
      <c r="F2544" s="231">
        <v>46104</v>
      </c>
      <c r="G2544" s="265" t="s">
        <v>516</v>
      </c>
      <c r="H2544" s="265" t="s">
        <v>2213</v>
      </c>
      <c r="I2544" s="265" t="s">
        <v>105</v>
      </c>
      <c r="J2544" s="265" t="s">
        <v>518</v>
      </c>
      <c r="K2544" s="265" t="s">
        <v>242</v>
      </c>
      <c r="L2544" s="379">
        <v>46132</v>
      </c>
      <c r="M2544" s="265">
        <v>0</v>
      </c>
      <c r="N2544" s="85" t="s">
        <v>8673</v>
      </c>
      <c r="O2544" s="85" t="s">
        <v>8674</v>
      </c>
      <c r="P2544" s="85">
        <v>2830050950</v>
      </c>
      <c r="Q2544" s="231">
        <v>46110</v>
      </c>
      <c r="R2544" s="241">
        <v>1209397949</v>
      </c>
      <c r="S2544" s="241">
        <v>224383206</v>
      </c>
      <c r="T2544" s="231">
        <v>46110</v>
      </c>
      <c r="U2544" s="261">
        <v>840.81899999999996</v>
      </c>
      <c r="V2544" s="261">
        <v>814.92600000000004</v>
      </c>
      <c r="W2544" s="241">
        <v>2</v>
      </c>
      <c r="X2544" s="241">
        <v>0</v>
      </c>
      <c r="Y2544" s="303" t="s">
        <v>8675</v>
      </c>
      <c r="Z2544" s="265" t="s">
        <v>258</v>
      </c>
      <c r="AA2544" s="85" t="s">
        <v>595</v>
      </c>
      <c r="AB2544" s="265" t="s">
        <v>7882</v>
      </c>
      <c r="AC2544" s="301" t="s">
        <v>8665</v>
      </c>
      <c r="AD2544" s="75" t="s">
        <v>113</v>
      </c>
      <c r="AE2544" s="376">
        <v>46113</v>
      </c>
      <c r="AF2544" s="375">
        <v>46111.958333333336</v>
      </c>
      <c r="AG2544" s="375">
        <v>46110.458333333336</v>
      </c>
      <c r="AH2544" s="375">
        <v>46110.458333333336</v>
      </c>
      <c r="AI2544" s="376">
        <v>46113</v>
      </c>
      <c r="AJ2544" s="241"/>
      <c r="AK2544" s="376">
        <v>46113</v>
      </c>
      <c r="AL2544" s="376">
        <v>46118</v>
      </c>
      <c r="AM2544" s="241"/>
      <c r="AN2544" s="115">
        <v>46119</v>
      </c>
      <c r="AO2544" s="581" t="s">
        <v>121</v>
      </c>
      <c r="AP2544" s="581" t="s">
        <v>121</v>
      </c>
      <c r="AQ2544" s="581" t="s">
        <v>121</v>
      </c>
      <c r="AR2544" s="581" t="s">
        <v>121</v>
      </c>
      <c r="AS2544" s="581" t="s">
        <v>121</v>
      </c>
      <c r="AT2544" s="581" t="s">
        <v>121</v>
      </c>
      <c r="AU2544" s="82" t="s">
        <v>6202</v>
      </c>
      <c r="AV2544" s="297">
        <v>46109</v>
      </c>
      <c r="AW2544" s="75" t="str">
        <f>_xlfn.XLOOKUP(D2544,'[1]OPS Loading report'!$E:$E,'[1]OPS Loading report'!$G:$G)</f>
        <v>REGU5266270</v>
      </c>
      <c r="AZ2544" s="271"/>
      <c r="BT2544" s="75">
        <f>IF(COUNTIF($C$3:C2544, C2544)=1, 1, 0)</f>
        <v>0</v>
      </c>
      <c r="BU2544" s="396" t="s">
        <v>8669</v>
      </c>
      <c r="BV2544" s="340">
        <v>46113</v>
      </c>
      <c r="BZ2544" s="87">
        <f t="shared" si="788"/>
        <v>13</v>
      </c>
      <c r="CB2544" s="88">
        <f t="shared" si="789"/>
        <v>14</v>
      </c>
      <c r="CC2544" s="89"/>
      <c r="CD2544" s="22"/>
      <c r="CE2544" s="87">
        <f t="shared" si="786"/>
        <v>4</v>
      </c>
      <c r="CJ2544" s="87">
        <f t="shared" si="783"/>
        <v>3</v>
      </c>
      <c r="CK2544" s="87">
        <f t="shared" si="790"/>
        <v>13</v>
      </c>
      <c r="CL2544" s="22" t="s">
        <v>121</v>
      </c>
      <c r="CM2544" s="22" t="str">
        <f t="shared" si="784"/>
        <v>1C26TAA^24539 &amp; 26830</v>
      </c>
    </row>
    <row r="2545" spans="1:94" s="85" customFormat="1" x14ac:dyDescent="0.25">
      <c r="A2545" s="75">
        <f t="shared" si="787"/>
        <v>2543</v>
      </c>
      <c r="B2545" s="265" t="s">
        <v>102</v>
      </c>
      <c r="C2545" s="301" t="s">
        <v>8665</v>
      </c>
      <c r="D2545" s="265">
        <v>145681866</v>
      </c>
      <c r="E2545" s="241">
        <v>5320008100</v>
      </c>
      <c r="F2545" s="231">
        <v>46104</v>
      </c>
      <c r="G2545" s="265" t="s">
        <v>516</v>
      </c>
      <c r="H2545" s="265" t="s">
        <v>2213</v>
      </c>
      <c r="I2545" s="265" t="s">
        <v>105</v>
      </c>
      <c r="J2545" s="265" t="s">
        <v>518</v>
      </c>
      <c r="K2545" s="265" t="s">
        <v>242</v>
      </c>
      <c r="L2545" s="379">
        <v>46134</v>
      </c>
      <c r="M2545" s="265">
        <v>40</v>
      </c>
      <c r="N2545" s="85" t="s">
        <v>8673</v>
      </c>
      <c r="O2545" s="85" t="s">
        <v>8674</v>
      </c>
      <c r="P2545" s="85">
        <v>2830050949</v>
      </c>
      <c r="Q2545" s="231">
        <v>46110</v>
      </c>
      <c r="R2545" s="241">
        <v>1209397948</v>
      </c>
      <c r="S2545" s="241">
        <v>224383175</v>
      </c>
      <c r="T2545" s="231">
        <v>46110</v>
      </c>
      <c r="U2545" s="261">
        <v>15519.01</v>
      </c>
      <c r="V2545" s="261">
        <v>14960.916999999999</v>
      </c>
      <c r="W2545" s="241">
        <v>19</v>
      </c>
      <c r="X2545" s="241">
        <v>0</v>
      </c>
      <c r="Y2545" s="303" t="s">
        <v>8675</v>
      </c>
      <c r="Z2545" s="265" t="s">
        <v>258</v>
      </c>
      <c r="AA2545" s="85" t="s">
        <v>595</v>
      </c>
      <c r="AB2545" s="265" t="s">
        <v>7882</v>
      </c>
      <c r="AC2545" s="301" t="s">
        <v>8665</v>
      </c>
      <c r="AD2545" s="75" t="s">
        <v>113</v>
      </c>
      <c r="AE2545" s="376">
        <v>46113</v>
      </c>
      <c r="AF2545" s="375">
        <v>46111.958333333336</v>
      </c>
      <c r="AG2545" s="375">
        <v>46110.458333333336</v>
      </c>
      <c r="AH2545" s="375">
        <v>46110.458333333336</v>
      </c>
      <c r="AI2545" s="376">
        <v>46113</v>
      </c>
      <c r="AJ2545" s="241"/>
      <c r="AK2545" s="376">
        <v>46113</v>
      </c>
      <c r="AL2545" s="376">
        <v>46118</v>
      </c>
      <c r="AM2545" s="241"/>
      <c r="AN2545" s="115">
        <v>46119</v>
      </c>
      <c r="AO2545" s="581" t="s">
        <v>121</v>
      </c>
      <c r="AP2545" s="581" t="s">
        <v>121</v>
      </c>
      <c r="AQ2545" s="581" t="s">
        <v>121</v>
      </c>
      <c r="AR2545" s="581" t="s">
        <v>121</v>
      </c>
      <c r="AS2545" s="581" t="s">
        <v>121</v>
      </c>
      <c r="AT2545" s="581" t="s">
        <v>121</v>
      </c>
      <c r="AU2545" s="82" t="s">
        <v>6202</v>
      </c>
      <c r="AV2545" s="297">
        <v>46109</v>
      </c>
      <c r="AW2545" s="75" t="str">
        <f>_xlfn.XLOOKUP(D2545,'[1]OPS Loading report'!$E:$E,'[1]OPS Loading report'!$G:$G)</f>
        <v> </v>
      </c>
      <c r="AZ2545" s="271"/>
      <c r="BT2545" s="75">
        <f>IF(COUNTIF($C$3:C2545, C2545)=1, 1, 0)</f>
        <v>0</v>
      </c>
      <c r="BU2545" s="396" t="s">
        <v>8669</v>
      </c>
      <c r="BV2545" s="340">
        <v>46113</v>
      </c>
      <c r="BZ2545" s="87">
        <f t="shared" si="788"/>
        <v>13</v>
      </c>
      <c r="CB2545" s="88">
        <f t="shared" si="789"/>
        <v>14</v>
      </c>
      <c r="CC2545" s="89"/>
      <c r="CD2545" s="22"/>
      <c r="CE2545" s="87">
        <f t="shared" si="786"/>
        <v>4</v>
      </c>
      <c r="CF2545" s="85">
        <v>14435850</v>
      </c>
      <c r="CG2545" s="397">
        <v>3937650</v>
      </c>
      <c r="CH2545" s="85">
        <v>14435850</v>
      </c>
      <c r="CI2545" s="495">
        <v>26247</v>
      </c>
      <c r="CJ2545" s="87">
        <f t="shared" si="783"/>
        <v>3</v>
      </c>
      <c r="CK2545" s="87">
        <f t="shared" si="790"/>
        <v>13</v>
      </c>
      <c r="CL2545" s="22" t="s">
        <v>121</v>
      </c>
      <c r="CM2545" s="22" t="str">
        <f t="shared" si="784"/>
        <v>1C26TAA^24539 &amp; 26830</v>
      </c>
    </row>
    <row r="2546" spans="1:94" s="85" customFormat="1" x14ac:dyDescent="0.25">
      <c r="A2546" s="75">
        <f t="shared" si="787"/>
        <v>2544</v>
      </c>
      <c r="B2546" s="265" t="s">
        <v>102</v>
      </c>
      <c r="C2546" s="301" t="s">
        <v>8665</v>
      </c>
      <c r="D2546" s="265">
        <v>145791818</v>
      </c>
      <c r="E2546" s="241">
        <v>5320008124</v>
      </c>
      <c r="F2546" s="231">
        <v>46104</v>
      </c>
      <c r="G2546" s="265" t="s">
        <v>612</v>
      </c>
      <c r="H2546" s="265" t="s">
        <v>2213</v>
      </c>
      <c r="I2546" s="265" t="s">
        <v>105</v>
      </c>
      <c r="J2546" s="265" t="s">
        <v>518</v>
      </c>
      <c r="K2546" s="265" t="s">
        <v>242</v>
      </c>
      <c r="L2546" s="379">
        <v>46132</v>
      </c>
      <c r="M2546" s="265">
        <v>40</v>
      </c>
      <c r="N2546" s="85" t="s">
        <v>8676</v>
      </c>
      <c r="O2546" s="85" t="s">
        <v>8677</v>
      </c>
      <c r="P2546" s="85">
        <v>2830050943</v>
      </c>
      <c r="Q2546" s="231">
        <v>46110</v>
      </c>
      <c r="R2546" s="241">
        <v>1209397938</v>
      </c>
      <c r="S2546" s="241">
        <v>224383213</v>
      </c>
      <c r="T2546" s="231">
        <v>46110</v>
      </c>
      <c r="U2546" s="261">
        <v>15709.540999999999</v>
      </c>
      <c r="V2546" s="261">
        <v>15293.174999999999</v>
      </c>
      <c r="W2546" s="241">
        <v>18</v>
      </c>
      <c r="X2546" s="241">
        <v>0</v>
      </c>
      <c r="Y2546" s="303" t="s">
        <v>8678</v>
      </c>
      <c r="Z2546" s="265" t="s">
        <v>258</v>
      </c>
      <c r="AA2546" s="85" t="s">
        <v>595</v>
      </c>
      <c r="AB2546" s="265" t="s">
        <v>7882</v>
      </c>
      <c r="AC2546" s="301" t="s">
        <v>8665</v>
      </c>
      <c r="AD2546" s="75" t="s">
        <v>113</v>
      </c>
      <c r="AE2546" s="376">
        <v>46113</v>
      </c>
      <c r="AF2546" s="375">
        <v>46111.958333333336</v>
      </c>
      <c r="AG2546" s="375">
        <v>46110.458333333336</v>
      </c>
      <c r="AH2546" s="375">
        <v>46110.458333333336</v>
      </c>
      <c r="AI2546" s="376">
        <v>46113</v>
      </c>
      <c r="AJ2546" s="241"/>
      <c r="AK2546" s="376">
        <v>46113</v>
      </c>
      <c r="AL2546" s="376">
        <v>46118</v>
      </c>
      <c r="AM2546" s="241"/>
      <c r="AN2546" s="115">
        <v>46119</v>
      </c>
      <c r="AO2546" s="581" t="s">
        <v>121</v>
      </c>
      <c r="AP2546" s="581" t="s">
        <v>121</v>
      </c>
      <c r="AQ2546" s="581" t="s">
        <v>121</v>
      </c>
      <c r="AR2546" s="581" t="s">
        <v>121</v>
      </c>
      <c r="AS2546" s="581" t="s">
        <v>121</v>
      </c>
      <c r="AT2546" s="581" t="s">
        <v>121</v>
      </c>
      <c r="AU2546" s="82" t="s">
        <v>6202</v>
      </c>
      <c r="AV2546" s="297">
        <v>46109</v>
      </c>
      <c r="AW2546" s="75" t="str">
        <f>_xlfn.XLOOKUP(D2546,'[1]OPS Loading report'!$E:$E,'[1]OPS Loading report'!$G:$G)</f>
        <v>REGU5172886</v>
      </c>
      <c r="AZ2546" s="271"/>
      <c r="BT2546" s="75">
        <f>IF(COUNTIF($C$3:C2546, C2546)=1, 1, 0)</f>
        <v>0</v>
      </c>
      <c r="BU2546" s="396" t="s">
        <v>8669</v>
      </c>
      <c r="BV2546" s="340">
        <v>46113</v>
      </c>
      <c r="BZ2546" s="87">
        <f t="shared" si="788"/>
        <v>13</v>
      </c>
      <c r="CB2546" s="88">
        <f t="shared" si="789"/>
        <v>14</v>
      </c>
      <c r="CC2546" s="89"/>
      <c r="CD2546" s="22"/>
      <c r="CE2546" s="87">
        <f t="shared" si="786"/>
        <v>4</v>
      </c>
      <c r="CF2546" s="85">
        <v>14435850</v>
      </c>
      <c r="CG2546" s="397">
        <v>3937650</v>
      </c>
      <c r="CH2546" s="85">
        <v>14435850</v>
      </c>
      <c r="CI2546" s="495">
        <v>26247</v>
      </c>
      <c r="CJ2546" s="87">
        <f t="shared" si="783"/>
        <v>3</v>
      </c>
      <c r="CK2546" s="87">
        <f t="shared" si="790"/>
        <v>13</v>
      </c>
      <c r="CL2546" s="22" t="s">
        <v>121</v>
      </c>
      <c r="CM2546" s="22" t="str">
        <f t="shared" si="784"/>
        <v>1C26TAA^24539 &amp; 26830</v>
      </c>
    </row>
    <row r="2547" spans="1:94" s="85" customFormat="1" x14ac:dyDescent="0.25">
      <c r="A2547" s="75">
        <f t="shared" si="787"/>
        <v>2545</v>
      </c>
      <c r="B2547" s="265" t="s">
        <v>102</v>
      </c>
      <c r="C2547" s="301" t="s">
        <v>8665</v>
      </c>
      <c r="D2547" s="265">
        <v>145791821</v>
      </c>
      <c r="E2547" s="241">
        <v>5320008124</v>
      </c>
      <c r="F2547" s="231">
        <v>46104</v>
      </c>
      <c r="G2547" s="265" t="s">
        <v>612</v>
      </c>
      <c r="H2547" s="265" t="s">
        <v>2213</v>
      </c>
      <c r="I2547" s="265" t="s">
        <v>105</v>
      </c>
      <c r="J2547" s="265" t="s">
        <v>518</v>
      </c>
      <c r="K2547" s="265" t="s">
        <v>242</v>
      </c>
      <c r="L2547" s="379">
        <v>46132</v>
      </c>
      <c r="M2547" s="265">
        <v>0</v>
      </c>
      <c r="N2547" s="85" t="s">
        <v>8676</v>
      </c>
      <c r="O2547" s="85" t="s">
        <v>8677</v>
      </c>
      <c r="P2547" s="85">
        <v>2830050944</v>
      </c>
      <c r="Q2547" s="231">
        <v>46110</v>
      </c>
      <c r="R2547" s="241">
        <v>1209397939</v>
      </c>
      <c r="S2547" s="241">
        <v>224383218</v>
      </c>
      <c r="T2547" s="231">
        <v>46110</v>
      </c>
      <c r="U2547" s="261">
        <v>1985.722</v>
      </c>
      <c r="V2547" s="261">
        <v>1924.5730000000001</v>
      </c>
      <c r="W2547" s="241">
        <v>2</v>
      </c>
      <c r="X2547" s="241">
        <v>0</v>
      </c>
      <c r="Y2547" s="303" t="s">
        <v>8678</v>
      </c>
      <c r="Z2547" s="265" t="s">
        <v>258</v>
      </c>
      <c r="AA2547" s="85" t="s">
        <v>595</v>
      </c>
      <c r="AB2547" s="265" t="s">
        <v>7882</v>
      </c>
      <c r="AC2547" s="301" t="s">
        <v>8665</v>
      </c>
      <c r="AD2547" s="75" t="s">
        <v>113</v>
      </c>
      <c r="AE2547" s="376">
        <v>46113</v>
      </c>
      <c r="AF2547" s="375">
        <v>46111.958333333336</v>
      </c>
      <c r="AG2547" s="375">
        <v>46110.458333333336</v>
      </c>
      <c r="AH2547" s="375">
        <v>46110.458333333336</v>
      </c>
      <c r="AI2547" s="376">
        <v>46113</v>
      </c>
      <c r="AJ2547" s="241"/>
      <c r="AK2547" s="376">
        <v>46113</v>
      </c>
      <c r="AL2547" s="376">
        <v>46118</v>
      </c>
      <c r="AM2547" s="241"/>
      <c r="AN2547" s="115">
        <v>46119</v>
      </c>
      <c r="AO2547" s="581" t="s">
        <v>121</v>
      </c>
      <c r="AP2547" s="581" t="s">
        <v>121</v>
      </c>
      <c r="AQ2547" s="581" t="s">
        <v>121</v>
      </c>
      <c r="AR2547" s="581" t="s">
        <v>121</v>
      </c>
      <c r="AS2547" s="581" t="s">
        <v>121</v>
      </c>
      <c r="AT2547" s="581" t="s">
        <v>121</v>
      </c>
      <c r="AU2547" s="82" t="s">
        <v>6202</v>
      </c>
      <c r="AV2547" s="297">
        <v>46109</v>
      </c>
      <c r="AW2547" s="75" t="str">
        <f>_xlfn.XLOOKUP(D2547,'[1]OPS Loading report'!$E:$E,'[1]OPS Loading report'!$G:$G)</f>
        <v> </v>
      </c>
      <c r="AZ2547" s="271"/>
      <c r="BT2547" s="75">
        <f>IF(COUNTIF($C$3:C2547, C2547)=1, 1, 0)</f>
        <v>0</v>
      </c>
      <c r="BU2547" s="396" t="s">
        <v>8669</v>
      </c>
      <c r="BV2547" s="340">
        <v>46113</v>
      </c>
      <c r="BZ2547" s="87">
        <f t="shared" si="788"/>
        <v>13</v>
      </c>
      <c r="CB2547" s="88">
        <f t="shared" si="789"/>
        <v>14</v>
      </c>
      <c r="CC2547" s="89"/>
      <c r="CD2547" s="22"/>
      <c r="CE2547" s="87">
        <f t="shared" si="786"/>
        <v>4</v>
      </c>
      <c r="CJ2547" s="87">
        <f t="shared" si="783"/>
        <v>3</v>
      </c>
      <c r="CK2547" s="87">
        <f t="shared" si="790"/>
        <v>13</v>
      </c>
      <c r="CL2547" s="22" t="s">
        <v>121</v>
      </c>
      <c r="CM2547" s="22" t="str">
        <f t="shared" si="784"/>
        <v>1C26TAA^24539 &amp; 26830</v>
      </c>
    </row>
    <row r="2548" spans="1:94" s="85" customFormat="1" x14ac:dyDescent="0.25">
      <c r="A2548" s="75">
        <f t="shared" si="787"/>
        <v>2546</v>
      </c>
      <c r="B2548" s="265" t="s">
        <v>102</v>
      </c>
      <c r="C2548" s="301" t="s">
        <v>8679</v>
      </c>
      <c r="D2548" s="265">
        <v>145659451</v>
      </c>
      <c r="E2548" s="241"/>
      <c r="F2548" s="231">
        <v>46104</v>
      </c>
      <c r="G2548" s="265" t="s">
        <v>532</v>
      </c>
      <c r="H2548" s="265" t="s">
        <v>2213</v>
      </c>
      <c r="I2548" s="265" t="s">
        <v>105</v>
      </c>
      <c r="J2548" s="265" t="s">
        <v>518</v>
      </c>
      <c r="K2548" s="265" t="s">
        <v>242</v>
      </c>
      <c r="L2548" s="379">
        <v>46132</v>
      </c>
      <c r="M2548" s="265">
        <v>40</v>
      </c>
      <c r="N2548" s="85" t="s">
        <v>8680</v>
      </c>
      <c r="O2548" s="85" t="s">
        <v>8681</v>
      </c>
      <c r="P2548" s="85">
        <v>2830050838</v>
      </c>
      <c r="Q2548" s="231">
        <v>46109</v>
      </c>
      <c r="R2548" s="241">
        <v>1209397642</v>
      </c>
      <c r="S2548" s="241">
        <v>224383092</v>
      </c>
      <c r="T2548" s="231">
        <v>46109</v>
      </c>
      <c r="U2548" s="261">
        <v>18255.698</v>
      </c>
      <c r="V2548" s="261">
        <v>17834.760999999999</v>
      </c>
      <c r="W2548" s="241">
        <v>20</v>
      </c>
      <c r="X2548" s="241">
        <v>0</v>
      </c>
      <c r="Y2548" s="303" t="s">
        <v>8682</v>
      </c>
      <c r="Z2548" s="265" t="s">
        <v>258</v>
      </c>
      <c r="AA2548" s="85" t="s">
        <v>595</v>
      </c>
      <c r="AB2548" s="265" t="s">
        <v>7882</v>
      </c>
      <c r="AC2548" s="301" t="s">
        <v>8679</v>
      </c>
      <c r="AD2548" s="75" t="s">
        <v>113</v>
      </c>
      <c r="AE2548" s="376">
        <v>46113</v>
      </c>
      <c r="AF2548" s="375">
        <v>46111.958333333336</v>
      </c>
      <c r="AG2548" s="375">
        <v>46110.458333333336</v>
      </c>
      <c r="AH2548" s="375">
        <v>46110.458333333336</v>
      </c>
      <c r="AI2548" s="376">
        <v>46113</v>
      </c>
      <c r="AJ2548" s="241"/>
      <c r="AK2548" s="376">
        <v>46113</v>
      </c>
      <c r="AL2548" s="376">
        <v>46118</v>
      </c>
      <c r="AM2548" s="241"/>
      <c r="AN2548" s="115">
        <v>46119</v>
      </c>
      <c r="AO2548" s="81">
        <f>IF(AH2548&lt;AG2548,IF(AH2548=0,"",AH2548-1),IF(AG2548=0,"",AG2548-1))</f>
        <v>46109.458333333336</v>
      </c>
      <c r="AP2548" s="81">
        <f>IF(AH2548&lt;AG2548,IF(AH2548=0,"",AH2548),IF(AG2548=0,"",AG2548))</f>
        <v>46110.458333333336</v>
      </c>
      <c r="AQ2548" s="81">
        <f>IF(AH2548&lt;AG2548,IF(AH2548=0,"",AH2548),IF(AG2548=0,"",AG2548))</f>
        <v>46110.458333333336</v>
      </c>
      <c r="AR2548" s="81">
        <f>IF(AI2548=0,"",IF(AI2548&lt;AJ2548,AJ2548+1,AI2548+1))</f>
        <v>46114</v>
      </c>
      <c r="AS2548" s="81">
        <f>IF(AI2548=0,"",IF(AE2548=0,IF(AJ2548=0,AI2548+2,AJ2548+2),AE2548+2))</f>
        <v>46115</v>
      </c>
      <c r="AT2548" s="81">
        <f>IF(AI2548=0,"",IF(AI2548&lt;AJ2548,AJ2548+1,AI2548+1))</f>
        <v>46114</v>
      </c>
      <c r="AU2548" s="82" t="s">
        <v>6202</v>
      </c>
      <c r="AV2548" s="297">
        <v>46109</v>
      </c>
      <c r="AW2548" s="75" t="str">
        <f>_xlfn.XLOOKUP(D2548,'[1]OPS Loading report'!$E:$E,'[1]OPS Loading report'!$G:$G)</f>
        <v>TXGU7330640</v>
      </c>
      <c r="AZ2548" s="271"/>
      <c r="BT2548" s="75">
        <f>IF(COUNTIF($C$3:C2548, C2548)=1, 1, 0)</f>
        <v>1</v>
      </c>
      <c r="BU2548" s="396" t="s">
        <v>8683</v>
      </c>
      <c r="BV2548" s="340">
        <v>46113</v>
      </c>
      <c r="BZ2548" s="87">
        <f t="shared" si="788"/>
        <v>13</v>
      </c>
      <c r="CB2548" s="88">
        <f t="shared" si="789"/>
        <v>14</v>
      </c>
      <c r="CC2548" s="89"/>
      <c r="CD2548" s="22"/>
      <c r="CE2548" s="87">
        <f t="shared" si="786"/>
        <v>4</v>
      </c>
      <c r="CF2548" s="85">
        <v>14435850</v>
      </c>
      <c r="CG2548" s="85">
        <v>3937650</v>
      </c>
      <c r="CH2548" s="85">
        <v>14435850</v>
      </c>
      <c r="CI2548" s="495">
        <v>26247</v>
      </c>
      <c r="CJ2548" s="87">
        <f t="shared" si="783"/>
        <v>3</v>
      </c>
      <c r="CK2548" s="87">
        <f t="shared" si="790"/>
        <v>13</v>
      </c>
      <c r="CL2548" s="22" t="s">
        <v>121</v>
      </c>
      <c r="CM2548" s="22" t="str">
        <f t="shared" si="784"/>
        <v>1C26TAA^24537 &amp; 26831</v>
      </c>
    </row>
    <row r="2549" spans="1:94" s="85" customFormat="1" x14ac:dyDescent="0.25">
      <c r="A2549" s="75">
        <f t="shared" si="787"/>
        <v>2547</v>
      </c>
      <c r="B2549" s="265" t="s">
        <v>102</v>
      </c>
      <c r="C2549" s="301" t="s">
        <v>8679</v>
      </c>
      <c r="D2549" s="265">
        <v>145659457</v>
      </c>
      <c r="E2549" s="241"/>
      <c r="F2549" s="231">
        <v>46104</v>
      </c>
      <c r="G2549" s="265" t="s">
        <v>532</v>
      </c>
      <c r="H2549" s="265" t="s">
        <v>2213</v>
      </c>
      <c r="I2549" s="265" t="s">
        <v>105</v>
      </c>
      <c r="J2549" s="265" t="s">
        <v>518</v>
      </c>
      <c r="K2549" s="265" t="s">
        <v>242</v>
      </c>
      <c r="L2549" s="379">
        <v>46132</v>
      </c>
      <c r="M2549" s="265">
        <v>40</v>
      </c>
      <c r="N2549" s="85" t="s">
        <v>8684</v>
      </c>
      <c r="O2549" s="85" t="s">
        <v>8685</v>
      </c>
      <c r="P2549" s="85">
        <v>2830050865</v>
      </c>
      <c r="Q2549" s="231">
        <v>46109</v>
      </c>
      <c r="R2549" s="241">
        <v>1209397713</v>
      </c>
      <c r="S2549" s="241">
        <v>224383096</v>
      </c>
      <c r="T2549" s="231">
        <v>46109</v>
      </c>
      <c r="U2549" s="261">
        <v>18948.407999999999</v>
      </c>
      <c r="V2549" s="261">
        <v>18511.493999999999</v>
      </c>
      <c r="W2549" s="241">
        <v>22</v>
      </c>
      <c r="X2549" s="241">
        <v>0</v>
      </c>
      <c r="Y2549" s="303" t="s">
        <v>8686</v>
      </c>
      <c r="Z2549" s="265" t="s">
        <v>258</v>
      </c>
      <c r="AA2549" s="85" t="s">
        <v>595</v>
      </c>
      <c r="AB2549" s="265" t="s">
        <v>7882</v>
      </c>
      <c r="AC2549" s="301" t="s">
        <v>8679</v>
      </c>
      <c r="AD2549" s="75" t="s">
        <v>113</v>
      </c>
      <c r="AE2549" s="376">
        <v>46113</v>
      </c>
      <c r="AF2549" s="375">
        <v>46111.958333333336</v>
      </c>
      <c r="AG2549" s="375">
        <v>46110.458333333336</v>
      </c>
      <c r="AH2549" s="375">
        <v>46110.458333333336</v>
      </c>
      <c r="AI2549" s="376">
        <v>46113</v>
      </c>
      <c r="AJ2549" s="241"/>
      <c r="AK2549" s="376">
        <v>46113</v>
      </c>
      <c r="AL2549" s="376">
        <v>46118</v>
      </c>
      <c r="AM2549" s="241"/>
      <c r="AN2549" s="115">
        <v>46119</v>
      </c>
      <c r="AO2549" s="81">
        <f>IF(AH2549&lt;AG2549,IF(AH2549=0,"",AH2549-1),IF(AG2549=0,"",AG2549-1))</f>
        <v>46109.458333333336</v>
      </c>
      <c r="AP2549" s="81">
        <f>IF(AH2549&lt;AG2549,IF(AH2549=0,"",AH2549),IF(AG2549=0,"",AG2549))</f>
        <v>46110.458333333336</v>
      </c>
      <c r="AQ2549" s="81">
        <f>IF(AH2549&lt;AG2549,IF(AH2549=0,"",AH2549),IF(AG2549=0,"",AG2549))</f>
        <v>46110.458333333336</v>
      </c>
      <c r="AR2549" s="81">
        <f>IF(AI2549=0,"",IF(AI2549&lt;AJ2549,AJ2549+1,AI2549+1))</f>
        <v>46114</v>
      </c>
      <c r="AS2549" s="81">
        <f>IF(AI2549=0,"",IF(AE2549=0,IF(AJ2549=0,AI2549+2,AJ2549+2),AE2549+2))</f>
        <v>46115</v>
      </c>
      <c r="AT2549" s="81">
        <f>IF(AI2549=0,"",IF(AI2549&lt;AJ2549,AJ2549+1,AI2549+1))</f>
        <v>46114</v>
      </c>
      <c r="AU2549" s="82" t="s">
        <v>6202</v>
      </c>
      <c r="AV2549" s="297">
        <v>46109</v>
      </c>
      <c r="AW2549" s="75" t="str">
        <f>_xlfn.XLOOKUP(D2549,'[1]OPS Loading report'!$E:$E,'[1]OPS Loading report'!$G:$G)</f>
        <v>CAAU7564640</v>
      </c>
      <c r="AZ2549" s="271"/>
      <c r="BT2549" s="75">
        <f>IF(COUNTIF($C$3:C2549, C2549)=1, 1, 0)</f>
        <v>0</v>
      </c>
      <c r="BU2549" s="396" t="s">
        <v>8683</v>
      </c>
      <c r="BV2549" s="340">
        <v>46113</v>
      </c>
      <c r="BZ2549" s="87">
        <f t="shared" si="788"/>
        <v>13</v>
      </c>
      <c r="CB2549" s="88">
        <f t="shared" si="789"/>
        <v>14</v>
      </c>
      <c r="CC2549" s="89"/>
      <c r="CD2549" s="22"/>
      <c r="CE2549" s="87">
        <f t="shared" si="786"/>
        <v>4</v>
      </c>
      <c r="CF2549" s="85">
        <v>14435850</v>
      </c>
      <c r="CG2549" s="85">
        <v>3937650</v>
      </c>
      <c r="CH2549" s="85">
        <v>14435850</v>
      </c>
      <c r="CI2549" s="495">
        <v>26247</v>
      </c>
      <c r="CJ2549" s="87">
        <f t="shared" si="783"/>
        <v>3</v>
      </c>
      <c r="CK2549" s="87">
        <f t="shared" si="790"/>
        <v>13</v>
      </c>
      <c r="CL2549" s="22" t="s">
        <v>121</v>
      </c>
      <c r="CM2549" s="22" t="str">
        <f t="shared" si="784"/>
        <v>1C26TAA^24537 &amp; 26831</v>
      </c>
    </row>
    <row r="2550" spans="1:94" s="85" customFormat="1" x14ac:dyDescent="0.25">
      <c r="A2550" s="75">
        <f t="shared" si="787"/>
        <v>2548</v>
      </c>
      <c r="B2550" s="265" t="s">
        <v>102</v>
      </c>
      <c r="C2550" s="301" t="s">
        <v>8679</v>
      </c>
      <c r="D2550" s="265">
        <v>145681854</v>
      </c>
      <c r="E2550" s="241"/>
      <c r="F2550" s="231">
        <v>46104</v>
      </c>
      <c r="G2550" s="265" t="s">
        <v>516</v>
      </c>
      <c r="H2550" s="265" t="s">
        <v>2213</v>
      </c>
      <c r="I2550" s="265" t="s">
        <v>105</v>
      </c>
      <c r="J2550" s="265" t="s">
        <v>518</v>
      </c>
      <c r="K2550" s="265" t="s">
        <v>242</v>
      </c>
      <c r="L2550" s="379">
        <v>46134</v>
      </c>
      <c r="M2550" s="265">
        <v>40</v>
      </c>
      <c r="N2550" s="85" t="s">
        <v>8687</v>
      </c>
      <c r="O2550" s="85" t="s">
        <v>8688</v>
      </c>
      <c r="P2550" s="85">
        <v>2830050864</v>
      </c>
      <c r="Q2550" s="231">
        <v>46109</v>
      </c>
      <c r="R2550" s="241">
        <v>1209397712</v>
      </c>
      <c r="S2550" s="241">
        <v>224383081</v>
      </c>
      <c r="T2550" s="231">
        <v>46109</v>
      </c>
      <c r="U2550" s="261">
        <v>17342.187999999998</v>
      </c>
      <c r="V2550" s="261">
        <v>16718.55</v>
      </c>
      <c r="W2550" s="241">
        <v>20</v>
      </c>
      <c r="X2550" s="241">
        <v>0</v>
      </c>
      <c r="Y2550" s="303" t="s">
        <v>8689</v>
      </c>
      <c r="Z2550" s="265" t="s">
        <v>258</v>
      </c>
      <c r="AA2550" s="85" t="s">
        <v>595</v>
      </c>
      <c r="AB2550" s="265" t="s">
        <v>7882</v>
      </c>
      <c r="AC2550" s="301" t="s">
        <v>8679</v>
      </c>
      <c r="AD2550" s="75" t="s">
        <v>113</v>
      </c>
      <c r="AE2550" s="376">
        <v>46113</v>
      </c>
      <c r="AF2550" s="375">
        <v>46111.958333333336</v>
      </c>
      <c r="AG2550" s="375">
        <v>46110.458333333336</v>
      </c>
      <c r="AH2550" s="375">
        <v>46110.458333333336</v>
      </c>
      <c r="AI2550" s="376">
        <v>46113</v>
      </c>
      <c r="AJ2550" s="241"/>
      <c r="AK2550" s="376">
        <v>46113</v>
      </c>
      <c r="AL2550" s="376">
        <v>46118</v>
      </c>
      <c r="AM2550" s="241"/>
      <c r="AN2550" s="115">
        <v>46119</v>
      </c>
      <c r="AO2550" s="81">
        <f>IF(AH2550&lt;AG2550,IF(AH2550=0,"",AH2550-1),IF(AG2550=0,"",AG2550-1))</f>
        <v>46109.458333333336</v>
      </c>
      <c r="AP2550" s="81">
        <f>IF(AH2550&lt;AG2550,IF(AH2550=0,"",AH2550),IF(AG2550=0,"",AG2550))</f>
        <v>46110.458333333336</v>
      </c>
      <c r="AQ2550" s="81">
        <f>IF(AH2550&lt;AG2550,IF(AH2550=0,"",AH2550),IF(AG2550=0,"",AG2550))</f>
        <v>46110.458333333336</v>
      </c>
      <c r="AR2550" s="81">
        <f>IF(AI2550=0,"",IF(AI2550&lt;AJ2550,AJ2550+1,AI2550+1))</f>
        <v>46114</v>
      </c>
      <c r="AS2550" s="81">
        <f>IF(AI2550=0,"",IF(AE2550=0,IF(AJ2550=0,AI2550+2,AJ2550+2),AE2550+2))</f>
        <v>46115</v>
      </c>
      <c r="AT2550" s="81">
        <f>IF(AI2550=0,"",IF(AI2550&lt;AJ2550,AJ2550+1,AI2550+1))</f>
        <v>46114</v>
      </c>
      <c r="AU2550" s="82" t="s">
        <v>6202</v>
      </c>
      <c r="AV2550" s="297">
        <v>46109</v>
      </c>
      <c r="AW2550" s="75" t="str">
        <f>_xlfn.XLOOKUP(D2550,'[1]OPS Loading report'!$E:$E,'[1]OPS Loading report'!$G:$G)</f>
        <v>TXGU8260110</v>
      </c>
      <c r="AZ2550" s="271"/>
      <c r="BT2550" s="75">
        <f>IF(COUNTIF($C$3:C2550, C2550)=1, 1, 0)</f>
        <v>0</v>
      </c>
      <c r="BU2550" s="396" t="s">
        <v>8683</v>
      </c>
      <c r="BV2550" s="340">
        <v>46113</v>
      </c>
      <c r="BZ2550" s="87">
        <f t="shared" si="788"/>
        <v>13</v>
      </c>
      <c r="CB2550" s="88">
        <f t="shared" si="789"/>
        <v>14</v>
      </c>
      <c r="CC2550" s="89"/>
      <c r="CD2550" s="22"/>
      <c r="CE2550" s="87">
        <f t="shared" si="786"/>
        <v>4</v>
      </c>
      <c r="CF2550" s="85">
        <v>14435850</v>
      </c>
      <c r="CG2550" s="85">
        <v>3937650</v>
      </c>
      <c r="CH2550" s="85">
        <v>14435850</v>
      </c>
      <c r="CI2550" s="495">
        <v>26247</v>
      </c>
      <c r="CJ2550" s="87">
        <f t="shared" si="783"/>
        <v>3</v>
      </c>
      <c r="CK2550" s="87">
        <f t="shared" si="790"/>
        <v>13</v>
      </c>
      <c r="CL2550" s="22" t="s">
        <v>121</v>
      </c>
      <c r="CM2550" s="22" t="str">
        <f t="shared" si="784"/>
        <v>1C26TAA^24537 &amp; 26831</v>
      </c>
    </row>
    <row r="2551" spans="1:94" s="85" customFormat="1" x14ac:dyDescent="0.25">
      <c r="A2551" s="75">
        <f t="shared" si="787"/>
        <v>2549</v>
      </c>
      <c r="B2551" s="265" t="s">
        <v>102</v>
      </c>
      <c r="C2551" s="301" t="s">
        <v>8660</v>
      </c>
      <c r="D2551" s="265">
        <v>145681859</v>
      </c>
      <c r="E2551" s="241"/>
      <c r="F2551" s="231">
        <v>46104</v>
      </c>
      <c r="G2551" s="265" t="s">
        <v>516</v>
      </c>
      <c r="H2551" s="265" t="s">
        <v>2213</v>
      </c>
      <c r="I2551" s="265" t="s">
        <v>105</v>
      </c>
      <c r="J2551" s="265" t="s">
        <v>518</v>
      </c>
      <c r="K2551" s="265" t="s">
        <v>242</v>
      </c>
      <c r="L2551" s="379">
        <v>46134</v>
      </c>
      <c r="M2551" s="265">
        <v>40</v>
      </c>
      <c r="N2551" s="85" t="s">
        <v>8690</v>
      </c>
      <c r="O2551" s="85" t="s">
        <v>8691</v>
      </c>
      <c r="P2551" s="85">
        <v>2830050870</v>
      </c>
      <c r="Q2551" s="231">
        <v>46109</v>
      </c>
      <c r="R2551" s="241">
        <v>1209397735</v>
      </c>
      <c r="S2551" s="241">
        <v>224383083</v>
      </c>
      <c r="T2551" s="231">
        <v>46109</v>
      </c>
      <c r="U2551" s="261">
        <v>18423.436000000002</v>
      </c>
      <c r="V2551" s="261">
        <v>17858.952000000001</v>
      </c>
      <c r="W2551" s="241">
        <v>21</v>
      </c>
      <c r="X2551" s="241">
        <v>0</v>
      </c>
      <c r="Y2551" s="303" t="s">
        <v>8692</v>
      </c>
      <c r="Z2551" s="265" t="s">
        <v>258</v>
      </c>
      <c r="AA2551" s="85" t="s">
        <v>595</v>
      </c>
      <c r="AB2551" s="265" t="s">
        <v>7882</v>
      </c>
      <c r="AC2551" s="301" t="s">
        <v>8660</v>
      </c>
      <c r="AD2551" s="75" t="s">
        <v>113</v>
      </c>
      <c r="AE2551" s="376">
        <v>46113</v>
      </c>
      <c r="AF2551" s="375">
        <v>46111.958333333336</v>
      </c>
      <c r="AG2551" s="375">
        <v>46110.458333333336</v>
      </c>
      <c r="AH2551" s="375">
        <v>46110.458333333336</v>
      </c>
      <c r="AI2551" s="376">
        <v>46113</v>
      </c>
      <c r="AJ2551" s="241"/>
      <c r="AK2551" s="376">
        <v>46113</v>
      </c>
      <c r="AL2551" s="376">
        <v>46118</v>
      </c>
      <c r="AM2551" s="241"/>
      <c r="AN2551" s="115">
        <v>46119</v>
      </c>
      <c r="AO2551" s="81">
        <f>IF(AH2551&lt;AG2551,IF(AH2551=0,"",AH2551-1),IF(AG2551=0,"",AG2551-1))</f>
        <v>46109.458333333336</v>
      </c>
      <c r="AP2551" s="81">
        <f>IF(AH2551&lt;AG2551,IF(AH2551=0,"",AH2551),IF(AG2551=0,"",AG2551))</f>
        <v>46110.458333333336</v>
      </c>
      <c r="AQ2551" s="81">
        <f>IF(AH2551&lt;AG2551,IF(AH2551=0,"",AH2551),IF(AG2551=0,"",AG2551))</f>
        <v>46110.458333333336</v>
      </c>
      <c r="AR2551" s="81">
        <f>IF(AI2551=0,"",IF(AI2551&lt;AJ2551,AJ2551+1,AI2551+1))</f>
        <v>46114</v>
      </c>
      <c r="AS2551" s="81">
        <f>IF(AI2551=0,"",IF(AE2551=0,IF(AJ2551=0,AI2551+2,AJ2551+2),AE2551+2))</f>
        <v>46115</v>
      </c>
      <c r="AT2551" s="81">
        <f>IF(AI2551=0,"",IF(AI2551&lt;AJ2551,AJ2551+1,AI2551+1))</f>
        <v>46114</v>
      </c>
      <c r="AU2551" s="82" t="s">
        <v>6202</v>
      </c>
      <c r="AV2551" s="297">
        <v>46109</v>
      </c>
      <c r="AW2551" s="75" t="str">
        <f>_xlfn.XLOOKUP(D2551,'[1]OPS Loading report'!$E:$E,'[1]OPS Loading report'!$G:$G)</f>
        <v>AMPU8003777</v>
      </c>
      <c r="AZ2551" s="271"/>
      <c r="BT2551" s="75">
        <f>IF(COUNTIF($C$3:C2551, C2551)=1, 1, 0)</f>
        <v>0</v>
      </c>
      <c r="BU2551" s="396" t="s">
        <v>8664</v>
      </c>
      <c r="BV2551" s="340">
        <v>46113</v>
      </c>
      <c r="BZ2551" s="87">
        <f t="shared" si="788"/>
        <v>13</v>
      </c>
      <c r="CB2551" s="88">
        <f t="shared" si="789"/>
        <v>14</v>
      </c>
      <c r="CC2551" s="89"/>
      <c r="CD2551" s="22"/>
      <c r="CE2551" s="87">
        <f t="shared" si="786"/>
        <v>4</v>
      </c>
      <c r="CF2551" s="85">
        <v>14435850</v>
      </c>
      <c r="CG2551" s="397">
        <v>3937650</v>
      </c>
      <c r="CH2551" s="85">
        <v>14435850</v>
      </c>
      <c r="CI2551" s="495">
        <v>26247</v>
      </c>
      <c r="CJ2551" s="87">
        <f t="shared" si="783"/>
        <v>3</v>
      </c>
      <c r="CK2551" s="87">
        <f t="shared" si="790"/>
        <v>13</v>
      </c>
      <c r="CL2551" s="22" t="s">
        <v>121</v>
      </c>
      <c r="CM2551" s="22" t="str">
        <f t="shared" si="784"/>
        <v>1C26TAA^24538 &amp; 26829</v>
      </c>
    </row>
    <row r="2552" spans="1:94" s="85" customFormat="1" x14ac:dyDescent="0.25">
      <c r="A2552" s="75">
        <f t="shared" si="787"/>
        <v>2550</v>
      </c>
      <c r="B2552" s="265" t="s">
        <v>102</v>
      </c>
      <c r="C2552" s="301" t="s">
        <v>8660</v>
      </c>
      <c r="D2552" s="265">
        <v>145681862</v>
      </c>
      <c r="E2552" s="241"/>
      <c r="F2552" s="231">
        <v>46104</v>
      </c>
      <c r="G2552" s="265" t="s">
        <v>516</v>
      </c>
      <c r="H2552" s="265" t="s">
        <v>2213</v>
      </c>
      <c r="I2552" s="265" t="s">
        <v>105</v>
      </c>
      <c r="J2552" s="265" t="s">
        <v>518</v>
      </c>
      <c r="K2552" s="265" t="s">
        <v>242</v>
      </c>
      <c r="L2552" s="379">
        <v>46134</v>
      </c>
      <c r="M2552" s="265">
        <v>40</v>
      </c>
      <c r="N2552" s="85" t="s">
        <v>8693</v>
      </c>
      <c r="O2552" s="85" t="s">
        <v>8694</v>
      </c>
      <c r="P2552" s="85">
        <v>2830050862</v>
      </c>
      <c r="Q2552" s="231">
        <v>46109</v>
      </c>
      <c r="R2552" s="241">
        <v>1209397710</v>
      </c>
      <c r="S2552" s="241">
        <v>224383085</v>
      </c>
      <c r="T2552" s="231">
        <v>46109</v>
      </c>
      <c r="U2552" s="261">
        <v>18419.261999999999</v>
      </c>
      <c r="V2552" s="261">
        <v>17931.080999999998</v>
      </c>
      <c r="W2552" s="241">
        <v>20</v>
      </c>
      <c r="X2552" s="241">
        <v>0</v>
      </c>
      <c r="Y2552" s="303" t="s">
        <v>8695</v>
      </c>
      <c r="Z2552" s="265" t="s">
        <v>258</v>
      </c>
      <c r="AA2552" s="85" t="s">
        <v>595</v>
      </c>
      <c r="AB2552" s="265" t="s">
        <v>7882</v>
      </c>
      <c r="AC2552" s="301" t="s">
        <v>8660</v>
      </c>
      <c r="AD2552" s="75" t="s">
        <v>113</v>
      </c>
      <c r="AE2552" s="376">
        <v>46113</v>
      </c>
      <c r="AF2552" s="375">
        <v>46111.958333333336</v>
      </c>
      <c r="AG2552" s="375">
        <v>46110.458333333336</v>
      </c>
      <c r="AH2552" s="375">
        <v>46110.458333333336</v>
      </c>
      <c r="AI2552" s="376">
        <v>46113</v>
      </c>
      <c r="AJ2552" s="241"/>
      <c r="AK2552" s="376">
        <v>46113</v>
      </c>
      <c r="AL2552" s="376">
        <v>46118</v>
      </c>
      <c r="AM2552" s="241"/>
      <c r="AN2552" s="115">
        <v>46119</v>
      </c>
      <c r="AO2552" s="81">
        <f>IF(AH2552&lt;AG2552,IF(AH2552=0,"",AH2552-1),IF(AG2552=0,"",AG2552-1))</f>
        <v>46109.458333333336</v>
      </c>
      <c r="AP2552" s="81">
        <f>IF(AH2552&lt;AG2552,IF(AH2552=0,"",AH2552),IF(AG2552=0,"",AG2552))</f>
        <v>46110.458333333336</v>
      </c>
      <c r="AQ2552" s="81">
        <f>IF(AH2552&lt;AG2552,IF(AH2552=0,"",AH2552),IF(AG2552=0,"",AG2552))</f>
        <v>46110.458333333336</v>
      </c>
      <c r="AR2552" s="81">
        <f>IF(AI2552=0,"",IF(AI2552&lt;AJ2552,AJ2552+1,AI2552+1))</f>
        <v>46114</v>
      </c>
      <c r="AS2552" s="81">
        <f>IF(AI2552=0,"",IF(AE2552=0,IF(AJ2552=0,AI2552+2,AJ2552+2),AE2552+2))</f>
        <v>46115</v>
      </c>
      <c r="AT2552" s="81">
        <f>IF(AI2552=0,"",IF(AI2552&lt;AJ2552,AJ2552+1,AI2552+1))</f>
        <v>46114</v>
      </c>
      <c r="AU2552" s="82" t="s">
        <v>6202</v>
      </c>
      <c r="AV2552" s="297">
        <v>46109</v>
      </c>
      <c r="AW2552" s="75" t="str">
        <f>_xlfn.XLOOKUP(D2552,'[1]OPS Loading report'!$E:$E,'[1]OPS Loading report'!$G:$G)</f>
        <v>TXGU8145396</v>
      </c>
      <c r="AZ2552" s="271"/>
      <c r="BT2552" s="75">
        <f>IF(COUNTIF($C$3:C2552, C2552)=1, 1, 0)</f>
        <v>0</v>
      </c>
      <c r="BU2552" s="396" t="s">
        <v>8664</v>
      </c>
      <c r="BV2552" s="340">
        <v>46113</v>
      </c>
      <c r="BZ2552" s="87">
        <f t="shared" si="788"/>
        <v>13</v>
      </c>
      <c r="CB2552" s="88">
        <f t="shared" si="789"/>
        <v>14</v>
      </c>
      <c r="CC2552" s="89"/>
      <c r="CD2552" s="22"/>
      <c r="CE2552" s="87">
        <f t="shared" si="786"/>
        <v>4</v>
      </c>
      <c r="CF2552" s="85">
        <v>14435850</v>
      </c>
      <c r="CG2552" s="397">
        <v>3937650</v>
      </c>
      <c r="CH2552" s="85">
        <v>14435850</v>
      </c>
      <c r="CI2552" s="495">
        <v>26247</v>
      </c>
      <c r="CJ2552" s="87">
        <f t="shared" si="783"/>
        <v>3</v>
      </c>
      <c r="CK2552" s="87">
        <f t="shared" si="790"/>
        <v>13</v>
      </c>
      <c r="CL2552" s="22" t="s">
        <v>121</v>
      </c>
      <c r="CM2552" s="22" t="str">
        <f t="shared" si="784"/>
        <v>1C26TAA^24538 &amp; 26829</v>
      </c>
    </row>
    <row r="2553" spans="1:94" s="85" customFormat="1" x14ac:dyDescent="0.25">
      <c r="A2553" s="75">
        <f t="shared" si="787"/>
        <v>2551</v>
      </c>
      <c r="B2553" s="265" t="s">
        <v>102</v>
      </c>
      <c r="C2553" s="301" t="s">
        <v>8679</v>
      </c>
      <c r="D2553" s="265">
        <v>145791815</v>
      </c>
      <c r="E2553" s="241">
        <v>5320008170</v>
      </c>
      <c r="F2553" s="231">
        <v>46104</v>
      </c>
      <c r="G2553" s="265" t="s">
        <v>612</v>
      </c>
      <c r="H2553" s="265" t="s">
        <v>2213</v>
      </c>
      <c r="I2553" s="265" t="s">
        <v>105</v>
      </c>
      <c r="J2553" s="265" t="s">
        <v>518</v>
      </c>
      <c r="K2553" s="265" t="s">
        <v>242</v>
      </c>
      <c r="L2553" s="379">
        <v>46132</v>
      </c>
      <c r="M2553" s="265">
        <v>40</v>
      </c>
      <c r="N2553" s="85" t="s">
        <v>8696</v>
      </c>
      <c r="O2553" s="85" t="s">
        <v>8697</v>
      </c>
      <c r="P2553" s="85">
        <v>2830050868</v>
      </c>
      <c r="Q2553" s="231">
        <v>46109</v>
      </c>
      <c r="R2553" s="241">
        <v>1209397721</v>
      </c>
      <c r="S2553" s="241">
        <v>224383125</v>
      </c>
      <c r="T2553" s="231">
        <v>46109</v>
      </c>
      <c r="U2553" s="261">
        <v>15918.439</v>
      </c>
      <c r="V2553" s="261">
        <v>15496.537</v>
      </c>
      <c r="W2553" s="241">
        <v>18</v>
      </c>
      <c r="X2553" s="241">
        <v>0</v>
      </c>
      <c r="Y2553" s="303" t="s">
        <v>8698</v>
      </c>
      <c r="Z2553" s="265" t="s">
        <v>258</v>
      </c>
      <c r="AA2553" s="85" t="s">
        <v>595</v>
      </c>
      <c r="AB2553" s="265" t="s">
        <v>7882</v>
      </c>
      <c r="AC2553" s="301" t="s">
        <v>8679</v>
      </c>
      <c r="AD2553" s="75" t="s">
        <v>113</v>
      </c>
      <c r="AE2553" s="376">
        <v>46113</v>
      </c>
      <c r="AF2553" s="375">
        <v>46111.958333333336</v>
      </c>
      <c r="AG2553" s="375">
        <v>46110.458333333336</v>
      </c>
      <c r="AH2553" s="375">
        <v>46110.458333333336</v>
      </c>
      <c r="AI2553" s="376">
        <v>46113</v>
      </c>
      <c r="AJ2553" s="241"/>
      <c r="AK2553" s="376">
        <v>46113</v>
      </c>
      <c r="AL2553" s="376">
        <v>46118</v>
      </c>
      <c r="AM2553" s="241"/>
      <c r="AN2553" s="115">
        <v>46119</v>
      </c>
      <c r="AO2553" s="581" t="s">
        <v>121</v>
      </c>
      <c r="AP2553" s="581" t="s">
        <v>121</v>
      </c>
      <c r="AQ2553" s="581" t="s">
        <v>121</v>
      </c>
      <c r="AR2553" s="581" t="s">
        <v>121</v>
      </c>
      <c r="AS2553" s="581" t="s">
        <v>121</v>
      </c>
      <c r="AT2553" s="581" t="s">
        <v>121</v>
      </c>
      <c r="AU2553" s="82" t="s">
        <v>6202</v>
      </c>
      <c r="AV2553" s="297">
        <v>46109</v>
      </c>
      <c r="AW2553" s="75" t="str">
        <f>_xlfn.XLOOKUP(D2553,'[1]OPS Loading report'!$E:$E,'[1]OPS Loading report'!$G:$G)</f>
        <v>CAAU7668407</v>
      </c>
      <c r="AZ2553" s="271"/>
      <c r="BT2553" s="75">
        <f>IF(COUNTIF($C$3:C2553, C2553)=1, 1, 0)</f>
        <v>0</v>
      </c>
      <c r="BU2553" s="396" t="s">
        <v>8683</v>
      </c>
      <c r="BV2553" s="340">
        <v>46113</v>
      </c>
      <c r="BZ2553" s="87">
        <f t="shared" si="788"/>
        <v>13</v>
      </c>
      <c r="CB2553" s="88">
        <f t="shared" si="789"/>
        <v>14</v>
      </c>
      <c r="CC2553" s="89"/>
      <c r="CD2553" s="22"/>
      <c r="CE2553" s="87">
        <f t="shared" si="786"/>
        <v>4</v>
      </c>
      <c r="CF2553" s="85">
        <v>14435850</v>
      </c>
      <c r="CG2553" s="85">
        <v>3937650</v>
      </c>
      <c r="CH2553" s="85">
        <v>14435850</v>
      </c>
      <c r="CI2553" s="495">
        <v>26247</v>
      </c>
      <c r="CJ2553" s="87">
        <f t="shared" si="783"/>
        <v>3</v>
      </c>
      <c r="CK2553" s="87">
        <f t="shared" si="790"/>
        <v>13</v>
      </c>
      <c r="CL2553" s="22" t="s">
        <v>121</v>
      </c>
      <c r="CM2553" s="22" t="str">
        <f t="shared" si="784"/>
        <v>1C26TAA^24537 &amp; 26831</v>
      </c>
    </row>
    <row r="2554" spans="1:94" s="85" customFormat="1" x14ac:dyDescent="0.25">
      <c r="A2554" s="75">
        <f t="shared" si="787"/>
        <v>2552</v>
      </c>
      <c r="B2554" s="265" t="s">
        <v>102</v>
      </c>
      <c r="C2554" s="301" t="s">
        <v>8679</v>
      </c>
      <c r="D2554" s="265">
        <v>145817706</v>
      </c>
      <c r="E2554" s="241">
        <v>5320008170</v>
      </c>
      <c r="F2554" s="231">
        <v>46104</v>
      </c>
      <c r="G2554" s="265" t="s">
        <v>532</v>
      </c>
      <c r="H2554" s="265" t="s">
        <v>2213</v>
      </c>
      <c r="I2554" s="265" t="s">
        <v>105</v>
      </c>
      <c r="J2554" s="265" t="s">
        <v>518</v>
      </c>
      <c r="K2554" s="265" t="s">
        <v>242</v>
      </c>
      <c r="L2554" s="379">
        <v>46140</v>
      </c>
      <c r="M2554" s="265">
        <v>0</v>
      </c>
      <c r="N2554" s="85" t="s">
        <v>8696</v>
      </c>
      <c r="O2554" s="85" t="s">
        <v>8697</v>
      </c>
      <c r="P2554" s="85">
        <v>2830050869</v>
      </c>
      <c r="Q2554" s="231">
        <v>46109</v>
      </c>
      <c r="R2554" s="241">
        <v>1209397722</v>
      </c>
      <c r="S2554" s="241">
        <v>224383129</v>
      </c>
      <c r="T2554" s="231">
        <v>46109</v>
      </c>
      <c r="U2554" s="261">
        <v>1502.88</v>
      </c>
      <c r="V2554" s="261">
        <v>1468.2270000000001</v>
      </c>
      <c r="W2554" s="241">
        <v>2</v>
      </c>
      <c r="X2554" s="241">
        <v>0</v>
      </c>
      <c r="Y2554" s="303" t="s">
        <v>8698</v>
      </c>
      <c r="Z2554" s="265" t="s">
        <v>258</v>
      </c>
      <c r="AA2554" s="85" t="s">
        <v>595</v>
      </c>
      <c r="AB2554" s="265" t="s">
        <v>7882</v>
      </c>
      <c r="AC2554" s="301" t="s">
        <v>8679</v>
      </c>
      <c r="AD2554" s="75" t="s">
        <v>113</v>
      </c>
      <c r="AE2554" s="376">
        <v>46113</v>
      </c>
      <c r="AF2554" s="375">
        <v>46111.958333333336</v>
      </c>
      <c r="AG2554" s="375">
        <v>46110.458333333336</v>
      </c>
      <c r="AH2554" s="375">
        <v>46110.458333333336</v>
      </c>
      <c r="AI2554" s="376">
        <v>46113</v>
      </c>
      <c r="AJ2554" s="241"/>
      <c r="AK2554" s="376">
        <v>46113</v>
      </c>
      <c r="AL2554" s="376">
        <v>46118</v>
      </c>
      <c r="AM2554" s="241"/>
      <c r="AN2554" s="115">
        <v>46119</v>
      </c>
      <c r="AO2554" s="581" t="s">
        <v>121</v>
      </c>
      <c r="AP2554" s="581" t="s">
        <v>121</v>
      </c>
      <c r="AQ2554" s="581" t="s">
        <v>121</v>
      </c>
      <c r="AR2554" s="581" t="s">
        <v>121</v>
      </c>
      <c r="AS2554" s="581" t="s">
        <v>121</v>
      </c>
      <c r="AT2554" s="581" t="s">
        <v>121</v>
      </c>
      <c r="AU2554" s="82" t="s">
        <v>6202</v>
      </c>
      <c r="AV2554" s="297">
        <v>46109</v>
      </c>
      <c r="AW2554" s="75" t="str">
        <f>_xlfn.XLOOKUP(D2554,'[1]OPS Loading report'!$E:$E,'[1]OPS Loading report'!$G:$G)</f>
        <v> </v>
      </c>
      <c r="AZ2554" s="271"/>
      <c r="BT2554" s="75">
        <f>IF(COUNTIF($C$3:C2554, C2554)=1, 1, 0)</f>
        <v>0</v>
      </c>
      <c r="BU2554" s="396" t="s">
        <v>8683</v>
      </c>
      <c r="BV2554" s="340">
        <v>46113</v>
      </c>
      <c r="BZ2554" s="87">
        <f t="shared" si="788"/>
        <v>13</v>
      </c>
      <c r="CB2554" s="88">
        <f t="shared" si="789"/>
        <v>14</v>
      </c>
      <c r="CC2554" s="89"/>
      <c r="CD2554" s="22"/>
      <c r="CE2554" s="87">
        <f t="shared" si="786"/>
        <v>4</v>
      </c>
      <c r="CJ2554" s="87">
        <f t="shared" si="783"/>
        <v>3</v>
      </c>
      <c r="CK2554" s="87">
        <f t="shared" si="790"/>
        <v>13</v>
      </c>
      <c r="CL2554" s="22" t="s">
        <v>121</v>
      </c>
      <c r="CM2554" s="22" t="str">
        <f t="shared" si="784"/>
        <v>1C26TAA^24537 &amp; 26831</v>
      </c>
    </row>
    <row r="2555" spans="1:94" s="85" customFormat="1" ht="15" customHeight="1" x14ac:dyDescent="0.25">
      <c r="B2555" s="89" t="s">
        <v>102</v>
      </c>
      <c r="C2555" s="270" t="s">
        <v>7233</v>
      </c>
      <c r="D2555" s="265">
        <v>145844480</v>
      </c>
      <c r="E2555" s="241">
        <v>5320008004</v>
      </c>
      <c r="F2555" s="231">
        <v>46100</v>
      </c>
      <c r="G2555" s="265" t="s">
        <v>1159</v>
      </c>
      <c r="H2555" s="265" t="s">
        <v>2963</v>
      </c>
      <c r="I2555" s="265" t="s">
        <v>105</v>
      </c>
      <c r="J2555" s="265" t="s">
        <v>1161</v>
      </c>
      <c r="K2555" s="265" t="s">
        <v>242</v>
      </c>
      <c r="L2555" s="379">
        <v>46116</v>
      </c>
      <c r="M2555" s="265">
        <v>40</v>
      </c>
      <c r="N2555" s="85" t="s">
        <v>8699</v>
      </c>
      <c r="O2555" s="85" t="s">
        <v>8700</v>
      </c>
      <c r="P2555" s="85">
        <v>2830050903</v>
      </c>
      <c r="Q2555" s="231">
        <v>46110</v>
      </c>
      <c r="R2555" s="241">
        <v>1209397865</v>
      </c>
      <c r="S2555" s="241">
        <v>224384005</v>
      </c>
      <c r="T2555" s="231">
        <v>46110</v>
      </c>
      <c r="U2555" s="261">
        <v>6212.8490000000002</v>
      </c>
      <c r="V2555" s="261">
        <v>5989.4210000000003</v>
      </c>
      <c r="W2555" s="241">
        <v>8</v>
      </c>
      <c r="X2555" s="241">
        <v>0</v>
      </c>
      <c r="Y2555" s="303">
        <v>7267447467</v>
      </c>
      <c r="Z2555" s="265" t="s">
        <v>354</v>
      </c>
      <c r="AA2555" s="85" t="s">
        <v>6709</v>
      </c>
      <c r="AB2555" s="265" t="s">
        <v>6710</v>
      </c>
      <c r="AC2555" s="270" t="s">
        <v>7233</v>
      </c>
      <c r="AD2555" s="75" t="s">
        <v>113</v>
      </c>
      <c r="AE2555" s="231">
        <v>46118</v>
      </c>
      <c r="AF2555" s="80">
        <v>46115</v>
      </c>
      <c r="AG2555" s="80">
        <v>46114.375</v>
      </c>
      <c r="AH2555" s="80">
        <v>46114.375</v>
      </c>
      <c r="AI2555" s="74">
        <v>46105</v>
      </c>
      <c r="AJ2555" s="99">
        <v>46116</v>
      </c>
      <c r="AK2555" s="353">
        <v>46118</v>
      </c>
      <c r="AL2555" s="231">
        <v>46107</v>
      </c>
      <c r="AM2555" s="353">
        <v>46119</v>
      </c>
      <c r="AN2555" s="74">
        <v>46120</v>
      </c>
      <c r="AO2555" s="81" t="s">
        <v>121</v>
      </c>
      <c r="AP2555" s="81" t="s">
        <v>121</v>
      </c>
      <c r="AQ2555" s="81" t="s">
        <v>121</v>
      </c>
      <c r="AR2555" s="81" t="s">
        <v>121</v>
      </c>
      <c r="AS2555" s="81" t="s">
        <v>121</v>
      </c>
      <c r="AT2555" s="81" t="s">
        <v>121</v>
      </c>
      <c r="AU2555" s="82" t="s">
        <v>6196</v>
      </c>
      <c r="AV2555" s="297">
        <v>46110</v>
      </c>
      <c r="AW2555" s="75" t="str">
        <f>_xlfn.XLOOKUP(D2555,'[1]OPS Loading report'!$E:$E,'[1]OPS Loading report'!$G:$G)</f>
        <v>OOCU9884562</v>
      </c>
      <c r="AX2555" s="75">
        <f>_xlfn.XLOOKUP(D2555,'[1]OPS Loading report'!$E:$E,'[1]OPS Loading report'!$H:$H)</f>
        <v>32705371</v>
      </c>
      <c r="AZ2555" s="271"/>
      <c r="BT2555" s="75">
        <f>IF(COUNTIF($C$3:C2555, C2555)=1, 1, 0)</f>
        <v>0</v>
      </c>
      <c r="BU2555" s="337" t="s">
        <v>7236</v>
      </c>
      <c r="BV2555" s="340">
        <v>46118</v>
      </c>
      <c r="BZ2555" s="87">
        <f t="shared" si="788"/>
        <v>12</v>
      </c>
      <c r="CB2555" s="88">
        <f t="shared" si="789"/>
        <v>15</v>
      </c>
      <c r="CC2555" s="89"/>
      <c r="CD2555" s="22"/>
      <c r="CE2555" s="87">
        <f t="shared" si="786"/>
        <v>4</v>
      </c>
      <c r="CF2555" s="463">
        <v>5264200</v>
      </c>
      <c r="CG2555" s="463"/>
      <c r="CH2555" s="463">
        <v>5264200</v>
      </c>
      <c r="CI2555" s="176">
        <v>26321</v>
      </c>
      <c r="CJ2555" s="87">
        <f t="shared" si="783"/>
        <v>3</v>
      </c>
      <c r="CK2555" s="87">
        <f t="shared" si="790"/>
        <v>13</v>
      </c>
      <c r="CL2555" s="22" t="s">
        <v>6198</v>
      </c>
      <c r="CM2555" s="22" t="str">
        <f t="shared" si="784"/>
        <v>1C26TAB^00067838</v>
      </c>
    </row>
    <row r="2556" spans="1:94" s="85" customFormat="1" ht="15" customHeight="1" x14ac:dyDescent="0.25">
      <c r="B2556" s="89" t="s">
        <v>102</v>
      </c>
      <c r="C2556" s="270" t="s">
        <v>7233</v>
      </c>
      <c r="D2556" s="265">
        <v>145731076</v>
      </c>
      <c r="E2556" s="241">
        <v>5320008004</v>
      </c>
      <c r="F2556" s="231">
        <v>46100</v>
      </c>
      <c r="G2556" s="265" t="s">
        <v>1159</v>
      </c>
      <c r="H2556" s="265" t="s">
        <v>2963</v>
      </c>
      <c r="I2556" s="265" t="s">
        <v>105</v>
      </c>
      <c r="J2556" s="265" t="s">
        <v>1161</v>
      </c>
      <c r="K2556" s="265" t="s">
        <v>242</v>
      </c>
      <c r="L2556" s="379">
        <v>46116</v>
      </c>
      <c r="M2556" s="265">
        <v>0</v>
      </c>
      <c r="N2556" s="85" t="s">
        <v>8699</v>
      </c>
      <c r="O2556" s="85" t="s">
        <v>8700</v>
      </c>
      <c r="P2556" s="85">
        <v>2830050901</v>
      </c>
      <c r="Q2556" s="231">
        <v>46110</v>
      </c>
      <c r="R2556" s="241">
        <v>1209397863</v>
      </c>
      <c r="S2556" s="241">
        <v>224384000</v>
      </c>
      <c r="T2556" s="231">
        <v>46110</v>
      </c>
      <c r="U2556" s="261">
        <v>7084.7629999999999</v>
      </c>
      <c r="V2556" s="261">
        <v>6829.982</v>
      </c>
      <c r="W2556" s="241">
        <v>7</v>
      </c>
      <c r="X2556" s="241">
        <v>0</v>
      </c>
      <c r="Y2556" s="303">
        <v>7267447467</v>
      </c>
      <c r="Z2556" s="265" t="s">
        <v>354</v>
      </c>
      <c r="AA2556" s="85" t="s">
        <v>6709</v>
      </c>
      <c r="AB2556" s="265" t="s">
        <v>6710</v>
      </c>
      <c r="AC2556" s="270" t="s">
        <v>7233</v>
      </c>
      <c r="AD2556" s="75" t="s">
        <v>113</v>
      </c>
      <c r="AE2556" s="231">
        <v>46118</v>
      </c>
      <c r="AF2556" s="80">
        <v>46115</v>
      </c>
      <c r="AG2556" s="80">
        <v>46114.375</v>
      </c>
      <c r="AH2556" s="80">
        <v>46114.375</v>
      </c>
      <c r="AI2556" s="74">
        <v>46105</v>
      </c>
      <c r="AJ2556" s="99">
        <v>46116</v>
      </c>
      <c r="AK2556" s="353">
        <v>46118</v>
      </c>
      <c r="AL2556" s="231">
        <v>46107</v>
      </c>
      <c r="AM2556" s="353">
        <v>46119</v>
      </c>
      <c r="AN2556" s="74">
        <v>46120</v>
      </c>
      <c r="AO2556" s="81" t="s">
        <v>121</v>
      </c>
      <c r="AP2556" s="81" t="s">
        <v>121</v>
      </c>
      <c r="AQ2556" s="81" t="s">
        <v>121</v>
      </c>
      <c r="AR2556" s="81" t="s">
        <v>121</v>
      </c>
      <c r="AS2556" s="81" t="s">
        <v>121</v>
      </c>
      <c r="AT2556" s="81" t="s">
        <v>121</v>
      </c>
      <c r="AU2556" s="82" t="s">
        <v>6196</v>
      </c>
      <c r="AV2556" s="297">
        <v>46110</v>
      </c>
      <c r="AW2556" s="75" t="str">
        <f>_xlfn.XLOOKUP(D2556,'[1]OPS Loading report'!$E:$E,'[1]OPS Loading report'!$G:$G)</f>
        <v> </v>
      </c>
      <c r="AX2556" s="75" t="str">
        <f>_xlfn.XLOOKUP(D2556,'[1]OPS Loading report'!$E:$E,'[1]OPS Loading report'!$H:$H)</f>
        <v> </v>
      </c>
      <c r="AZ2556" s="271"/>
      <c r="BT2556" s="75">
        <f>IF(COUNTIF($C$3:C2556, C2556)=1, 1, 0)</f>
        <v>0</v>
      </c>
      <c r="BU2556" s="337" t="s">
        <v>7236</v>
      </c>
      <c r="BV2556" s="340">
        <v>46118</v>
      </c>
      <c r="BZ2556" s="87">
        <f t="shared" si="788"/>
        <v>12</v>
      </c>
      <c r="CB2556" s="88">
        <f t="shared" si="789"/>
        <v>15</v>
      </c>
      <c r="CC2556" s="89"/>
      <c r="CD2556" s="22"/>
      <c r="CE2556" s="87">
        <f t="shared" si="786"/>
        <v>4</v>
      </c>
      <c r="CJ2556" s="87">
        <f t="shared" si="783"/>
        <v>3</v>
      </c>
      <c r="CK2556" s="87">
        <f t="shared" si="790"/>
        <v>13</v>
      </c>
      <c r="CL2556" s="22" t="s">
        <v>6198</v>
      </c>
      <c r="CM2556" s="22" t="str">
        <f t="shared" si="784"/>
        <v>1C26TAB^00067838</v>
      </c>
    </row>
    <row r="2557" spans="1:94" s="168" customFormat="1" ht="15" customHeight="1" x14ac:dyDescent="0.25">
      <c r="B2557" s="89" t="s">
        <v>102</v>
      </c>
      <c r="C2557" s="270" t="s">
        <v>7233</v>
      </c>
      <c r="D2557" s="273">
        <v>145791776</v>
      </c>
      <c r="E2557" s="274">
        <v>5320008004</v>
      </c>
      <c r="F2557" s="275">
        <v>46100</v>
      </c>
      <c r="G2557" s="273" t="s">
        <v>1421</v>
      </c>
      <c r="H2557" s="273" t="s">
        <v>2963</v>
      </c>
      <c r="I2557" s="273" t="s">
        <v>105</v>
      </c>
      <c r="J2557" s="273" t="s">
        <v>1161</v>
      </c>
      <c r="K2557" s="273" t="s">
        <v>242</v>
      </c>
      <c r="L2557" s="275">
        <v>46133</v>
      </c>
      <c r="M2557" s="273">
        <v>0</v>
      </c>
      <c r="N2557" s="168" t="s">
        <v>8699</v>
      </c>
      <c r="O2557" s="168" t="s">
        <v>8700</v>
      </c>
      <c r="P2557" s="168">
        <v>2830050902</v>
      </c>
      <c r="Q2557" s="275">
        <v>46110</v>
      </c>
      <c r="R2557" s="274">
        <v>1209397864</v>
      </c>
      <c r="S2557" s="274">
        <v>224384016</v>
      </c>
      <c r="T2557" s="275">
        <v>46110</v>
      </c>
      <c r="U2557" s="350">
        <v>2647.5509999999999</v>
      </c>
      <c r="V2557" s="350">
        <v>2542.248</v>
      </c>
      <c r="W2557" s="274">
        <v>5</v>
      </c>
      <c r="X2557" s="274">
        <v>0</v>
      </c>
      <c r="Y2557" s="386">
        <v>7267447467</v>
      </c>
      <c r="Z2557" s="273" t="s">
        <v>354</v>
      </c>
      <c r="AA2557" s="168" t="s">
        <v>6709</v>
      </c>
      <c r="AB2557" s="273" t="s">
        <v>6710</v>
      </c>
      <c r="AC2557" s="270" t="s">
        <v>7233</v>
      </c>
      <c r="AD2557" s="182" t="s">
        <v>113</v>
      </c>
      <c r="AE2557" s="231">
        <v>46118</v>
      </c>
      <c r="AF2557" s="80">
        <v>46115</v>
      </c>
      <c r="AG2557" s="80">
        <v>46114.375</v>
      </c>
      <c r="AH2557" s="80">
        <v>46114.375</v>
      </c>
      <c r="AI2557" s="74">
        <v>46105</v>
      </c>
      <c r="AJ2557" s="99">
        <v>46116</v>
      </c>
      <c r="AK2557" s="353">
        <v>46118</v>
      </c>
      <c r="AL2557" s="275">
        <v>46107</v>
      </c>
      <c r="AM2557" s="353">
        <v>46119</v>
      </c>
      <c r="AN2557" s="74">
        <v>46120</v>
      </c>
      <c r="AO2557" s="81" t="s">
        <v>121</v>
      </c>
      <c r="AP2557" s="81" t="s">
        <v>121</v>
      </c>
      <c r="AQ2557" s="81" t="s">
        <v>121</v>
      </c>
      <c r="AR2557" s="81" t="s">
        <v>121</v>
      </c>
      <c r="AS2557" s="81" t="s">
        <v>121</v>
      </c>
      <c r="AT2557" s="81" t="s">
        <v>121</v>
      </c>
      <c r="AU2557" s="82" t="s">
        <v>6196</v>
      </c>
      <c r="AV2557" s="351">
        <v>46110</v>
      </c>
      <c r="AW2557" s="75" t="str">
        <f>_xlfn.XLOOKUP(D2557,'[1]OPS Loading report'!$E:$E,'[1]OPS Loading report'!$G:$G)</f>
        <v> </v>
      </c>
      <c r="AX2557" s="75" t="str">
        <f>_xlfn.XLOOKUP(D2557,'[1]OPS Loading report'!$E:$E,'[1]OPS Loading report'!$H:$H)</f>
        <v> </v>
      </c>
      <c r="AZ2557" s="278"/>
      <c r="BT2557" s="75">
        <f>IF(COUNTIF($C$3:C2557, C2557)=1, 1, 0)</f>
        <v>0</v>
      </c>
      <c r="BU2557" s="337" t="s">
        <v>7236</v>
      </c>
      <c r="BV2557" s="340">
        <v>46118</v>
      </c>
      <c r="BW2557" s="85"/>
      <c r="BX2557" s="85"/>
      <c r="BY2557" s="85"/>
      <c r="BZ2557" s="87">
        <f t="shared" si="788"/>
        <v>12</v>
      </c>
      <c r="CA2557" s="85"/>
      <c r="CB2557" s="88">
        <f t="shared" si="789"/>
        <v>15</v>
      </c>
      <c r="CC2557" s="89"/>
      <c r="CD2557" s="22"/>
      <c r="CE2557" s="87">
        <f t="shared" si="786"/>
        <v>4</v>
      </c>
      <c r="CF2557" s="85"/>
      <c r="CG2557" s="85"/>
      <c r="CH2557" s="85"/>
      <c r="CI2557" s="85"/>
      <c r="CJ2557" s="87">
        <f t="shared" si="783"/>
        <v>3</v>
      </c>
      <c r="CK2557" s="87">
        <f t="shared" si="790"/>
        <v>13</v>
      </c>
      <c r="CL2557" s="22" t="s">
        <v>6198</v>
      </c>
      <c r="CM2557" s="22" t="str">
        <f t="shared" si="784"/>
        <v>1C26TAB^00067838</v>
      </c>
      <c r="CN2557" s="85"/>
      <c r="CO2557" s="85"/>
      <c r="CP2557" s="85"/>
    </row>
    <row r="2558" spans="1:94" s="85" customFormat="1" ht="14.25" customHeight="1" x14ac:dyDescent="0.25">
      <c r="B2558" s="260" t="s">
        <v>102</v>
      </c>
      <c r="C2558" s="301">
        <v>235600486164</v>
      </c>
      <c r="D2558" s="265">
        <v>145781719</v>
      </c>
      <c r="E2558" s="241"/>
      <c r="F2558" s="231">
        <v>46112</v>
      </c>
      <c r="G2558" s="265" t="s">
        <v>290</v>
      </c>
      <c r="H2558" s="265" t="s">
        <v>1657</v>
      </c>
      <c r="I2558" s="265" t="s">
        <v>105</v>
      </c>
      <c r="J2558" s="265" t="s">
        <v>322</v>
      </c>
      <c r="K2558" s="265" t="s">
        <v>242</v>
      </c>
      <c r="L2558" s="379">
        <v>46132</v>
      </c>
      <c r="M2558" s="265">
        <v>40</v>
      </c>
      <c r="N2558" s="75" t="s">
        <v>8701</v>
      </c>
      <c r="O2558" s="75" t="s">
        <v>8702</v>
      </c>
      <c r="P2558" s="85">
        <v>2830051074</v>
      </c>
      <c r="Q2558" s="231">
        <v>46113</v>
      </c>
      <c r="R2558" s="241">
        <v>1209398839</v>
      </c>
      <c r="S2558" s="241">
        <v>224387131</v>
      </c>
      <c r="T2558" s="231">
        <v>46113</v>
      </c>
      <c r="U2558" s="356">
        <v>12417.141</v>
      </c>
      <c r="V2558" s="356">
        <v>11970.596</v>
      </c>
      <c r="W2558" s="241">
        <v>13</v>
      </c>
      <c r="X2558" s="241">
        <v>0</v>
      </c>
      <c r="Y2558" s="386">
        <v>235600486164</v>
      </c>
      <c r="Z2558" s="273" t="s">
        <v>128</v>
      </c>
      <c r="AA2558" s="168" t="s">
        <v>5297</v>
      </c>
      <c r="AB2558" s="273" t="s">
        <v>7917</v>
      </c>
      <c r="AC2558" s="301">
        <v>235600486164</v>
      </c>
      <c r="AD2558" s="182" t="s">
        <v>113</v>
      </c>
      <c r="AE2558" s="74">
        <v>46119</v>
      </c>
      <c r="AF2558" s="375">
        <v>46118.125</v>
      </c>
      <c r="AG2558" s="375">
        <v>46115.583333333336</v>
      </c>
      <c r="AH2558" s="375">
        <v>46116.625</v>
      </c>
      <c r="AI2558" s="74">
        <v>46112</v>
      </c>
      <c r="AJ2558" s="74">
        <v>46119</v>
      </c>
      <c r="AK2558" s="74">
        <v>46119</v>
      </c>
      <c r="AL2558" s="115">
        <v>46121</v>
      </c>
      <c r="AM2558" s="241"/>
      <c r="AN2558" s="74">
        <v>46121</v>
      </c>
      <c r="AO2558" s="81">
        <f>IF(AH2558&lt;AG2558,IF(AH2558=0,"",AH2558-1),IF(AG2558=0,"",AG2558-1))</f>
        <v>46114.583333333336</v>
      </c>
      <c r="AP2558" s="81">
        <f>IF(AH2558&lt;AG2558,IF(AH2558=0,"",AH2558),IF(AG2558=0,"",AG2558))</f>
        <v>46115.583333333336</v>
      </c>
      <c r="AQ2558" s="81">
        <f>IF(AH2558&lt;AG2558,IF(AH2558=0,"",AH2558),IF(AG2558=0,"",AG2558))</f>
        <v>46115.583333333336</v>
      </c>
      <c r="AR2558" s="81">
        <f>IF(AI2558=0,"",IF(AI2558&lt;AJ2558,AJ2558+1,AI2558+1))</f>
        <v>46120</v>
      </c>
      <c r="AS2558" s="81">
        <f>IF(AI2558=0,"",IF(AE2558=0,IF(AJ2558=0,AI2558+2,AJ2558+2),AE2558+2))</f>
        <v>46121</v>
      </c>
      <c r="AT2558" s="81">
        <f>IF(AI2558=0,"",IF(AI2558&lt;AJ2558,AJ2558+1,AI2558+1))</f>
        <v>46120</v>
      </c>
      <c r="AU2558" s="82" t="s">
        <v>6196</v>
      </c>
      <c r="AV2558" s="351">
        <v>46113</v>
      </c>
      <c r="AW2558" s="75" t="str">
        <f>_xlfn.XLOOKUP(D2558,'[1]OPS Loading report'!$E:$E,'[1]OPS Loading report'!$G:$G)</f>
        <v>GAOU63200126</v>
      </c>
      <c r="AX2558" s="75" t="str">
        <f>_xlfn.XLOOKUP(D2558,'[1]OPS Loading report'!$E:$E,'[1]OPS Loading report'!$H:$H)</f>
        <v>EMCCYS8665</v>
      </c>
      <c r="AZ2558" s="271"/>
      <c r="BT2558" s="75">
        <f>IF(COUNTIF($C$3:C2558, C2558)=1, 1, 0)</f>
        <v>1</v>
      </c>
      <c r="BU2558" s="337" t="s">
        <v>8703</v>
      </c>
      <c r="BV2558" s="340">
        <v>46119</v>
      </c>
      <c r="BZ2558" s="87">
        <f t="shared" si="788"/>
        <v>14</v>
      </c>
      <c r="CB2558" s="88">
        <f t="shared" si="789"/>
        <v>15</v>
      </c>
      <c r="CC2558" s="89"/>
      <c r="CD2558" s="22"/>
      <c r="CE2558" s="87">
        <f t="shared" si="786"/>
        <v>4</v>
      </c>
      <c r="CF2558" s="397">
        <v>11157100</v>
      </c>
      <c r="CH2558" s="397">
        <v>11157100</v>
      </c>
      <c r="CI2558" s="397">
        <v>26252</v>
      </c>
      <c r="CJ2558" s="87">
        <f t="shared" si="783"/>
        <v>4</v>
      </c>
      <c r="CK2558" s="87">
        <f t="shared" si="790"/>
        <v>14</v>
      </c>
      <c r="CL2558" s="22" t="s">
        <v>6198</v>
      </c>
      <c r="CM2558" s="22" t="str">
        <f t="shared" si="784"/>
        <v>1C26TAA^96447</v>
      </c>
    </row>
    <row r="2559" spans="1:94" s="85" customFormat="1" x14ac:dyDescent="0.25">
      <c r="B2559" s="260" t="s">
        <v>102</v>
      </c>
      <c r="C2559" s="301">
        <v>235600486181</v>
      </c>
      <c r="D2559" s="265">
        <v>145782340</v>
      </c>
      <c r="E2559" s="241"/>
      <c r="F2559" s="231">
        <v>46112</v>
      </c>
      <c r="G2559" s="265" t="s">
        <v>290</v>
      </c>
      <c r="H2559" s="265" t="s">
        <v>1657</v>
      </c>
      <c r="I2559" s="265" t="s">
        <v>105</v>
      </c>
      <c r="J2559" s="265" t="s">
        <v>322</v>
      </c>
      <c r="K2559" s="265" t="s">
        <v>242</v>
      </c>
      <c r="L2559" s="379">
        <v>46132</v>
      </c>
      <c r="M2559" s="265">
        <v>20</v>
      </c>
      <c r="N2559" s="75" t="s">
        <v>8704</v>
      </c>
      <c r="O2559" s="75" t="s">
        <v>8705</v>
      </c>
      <c r="P2559" s="85">
        <v>2830051045</v>
      </c>
      <c r="Q2559" s="231">
        <v>46112</v>
      </c>
      <c r="R2559" s="241">
        <v>1209398428</v>
      </c>
      <c r="S2559" s="241">
        <v>224391258</v>
      </c>
      <c r="T2559" s="231">
        <v>46112</v>
      </c>
      <c r="U2559" s="356">
        <v>9519.2980000000007</v>
      </c>
      <c r="V2559" s="356">
        <v>9266.9979999999996</v>
      </c>
      <c r="W2559" s="241">
        <v>11</v>
      </c>
      <c r="X2559" s="241">
        <v>0</v>
      </c>
      <c r="Y2559" s="386">
        <v>235600486181</v>
      </c>
      <c r="Z2559" s="273" t="s">
        <v>128</v>
      </c>
      <c r="AA2559" s="168" t="s">
        <v>5297</v>
      </c>
      <c r="AB2559" s="273" t="s">
        <v>7917</v>
      </c>
      <c r="AC2559" s="301">
        <v>235600486181</v>
      </c>
      <c r="AD2559" s="182" t="s">
        <v>113</v>
      </c>
      <c r="AE2559" s="74">
        <v>46119</v>
      </c>
      <c r="AF2559" s="375">
        <v>46118.125</v>
      </c>
      <c r="AG2559" s="375">
        <v>46115.583333333336</v>
      </c>
      <c r="AH2559" s="375">
        <v>46116.625</v>
      </c>
      <c r="AI2559" s="74">
        <v>46112</v>
      </c>
      <c r="AJ2559" s="74">
        <v>46119</v>
      </c>
      <c r="AK2559" s="241"/>
      <c r="AL2559" s="115">
        <v>46121</v>
      </c>
      <c r="AM2559" s="241"/>
      <c r="AN2559" s="115">
        <v>46121</v>
      </c>
      <c r="AO2559" s="81">
        <f>IF(AH2559&lt;AG2559,IF(AH2559=0,"",AH2559-1),IF(AG2559=0,"",AG2559-1))</f>
        <v>46114.583333333336</v>
      </c>
      <c r="AP2559" s="81">
        <f>IF(AH2559&lt;AG2559,IF(AH2559=0,"",AH2559),IF(AG2559=0,"",AG2559))</f>
        <v>46115.583333333336</v>
      </c>
      <c r="AQ2559" s="81">
        <f>IF(AH2559&lt;AG2559,IF(AH2559=0,"",AH2559),IF(AG2559=0,"",AG2559))</f>
        <v>46115.583333333336</v>
      </c>
      <c r="AR2559" s="81">
        <f>IF(AI2559=0,"",IF(AI2559&lt;AJ2559,AJ2559+1,AI2559+1))</f>
        <v>46120</v>
      </c>
      <c r="AS2559" s="81">
        <f>IF(AI2559=0,"",IF(AE2559=0,IF(AJ2559=0,AI2559+2,AJ2559+2),AE2559+2))</f>
        <v>46121</v>
      </c>
      <c r="AT2559" s="81">
        <f>IF(AI2559=0,"",IF(AI2559&lt;AJ2559,AJ2559+1,AI2559+1))</f>
        <v>46120</v>
      </c>
      <c r="AU2559" s="82" t="s">
        <v>6196</v>
      </c>
      <c r="AV2559" s="351">
        <v>46112</v>
      </c>
      <c r="AW2559" s="75" t="str">
        <f>_xlfn.XLOOKUP(D2559,'[1]OPS Loading report'!$E:$E,'[1]OPS Loading report'!$G:$G)</f>
        <v>EMCU6260173</v>
      </c>
      <c r="AX2559" s="75" t="str">
        <f>_xlfn.XLOOKUP(D2559,'[1]OPS Loading report'!$E:$E,'[1]OPS Loading report'!$H:$H)</f>
        <v>EMCCWB8955</v>
      </c>
      <c r="AZ2559" s="271"/>
      <c r="BT2559" s="75">
        <f>IF(COUNTIF($C$3:C2559, C2559)=1, 1, 0)</f>
        <v>1</v>
      </c>
      <c r="BU2559" s="337" t="s">
        <v>8706</v>
      </c>
      <c r="BV2559" s="340">
        <v>46119</v>
      </c>
      <c r="BZ2559" s="87">
        <f t="shared" si="788"/>
        <v>14</v>
      </c>
      <c r="CB2559" s="88">
        <f t="shared" si="789"/>
        <v>15</v>
      </c>
      <c r="CC2559" s="89"/>
      <c r="CD2559" s="22"/>
      <c r="CE2559" s="87">
        <f t="shared" si="786"/>
        <v>4</v>
      </c>
      <c r="CF2559" s="397">
        <v>6563000</v>
      </c>
      <c r="CH2559" s="397">
        <v>6563000</v>
      </c>
      <c r="CI2559" s="397">
        <v>26252</v>
      </c>
      <c r="CJ2559" s="87">
        <f t="shared" si="783"/>
        <v>3</v>
      </c>
      <c r="CK2559" s="87">
        <f t="shared" si="790"/>
        <v>14</v>
      </c>
      <c r="CL2559" s="22" t="s">
        <v>6198</v>
      </c>
      <c r="CM2559" s="22" t="str">
        <f t="shared" si="784"/>
        <v>1C26TAA^96449</v>
      </c>
    </row>
    <row r="2560" spans="1:94" s="85" customFormat="1" x14ac:dyDescent="0.25">
      <c r="B2560" s="260" t="s">
        <v>102</v>
      </c>
      <c r="C2560" s="301">
        <v>235600486181</v>
      </c>
      <c r="D2560" s="265">
        <v>145744705</v>
      </c>
      <c r="E2560" s="241"/>
      <c r="F2560" s="231">
        <v>46112</v>
      </c>
      <c r="G2560" s="265" t="s">
        <v>299</v>
      </c>
      <c r="H2560" s="265" t="s">
        <v>1657</v>
      </c>
      <c r="I2560" s="265" t="s">
        <v>105</v>
      </c>
      <c r="J2560" s="265" t="s">
        <v>322</v>
      </c>
      <c r="K2560" s="265" t="s">
        <v>242</v>
      </c>
      <c r="L2560" s="379">
        <v>46129</v>
      </c>
      <c r="M2560" s="265">
        <v>40</v>
      </c>
      <c r="N2560" s="75" t="s">
        <v>8707</v>
      </c>
      <c r="O2560" s="75" t="s">
        <v>8708</v>
      </c>
      <c r="P2560" s="85">
        <v>2830051066</v>
      </c>
      <c r="Q2560" s="231">
        <v>46112</v>
      </c>
      <c r="R2560" s="241">
        <v>1209398577</v>
      </c>
      <c r="S2560" s="241">
        <v>224390103</v>
      </c>
      <c r="T2560" s="231">
        <v>46112</v>
      </c>
      <c r="U2560" s="356">
        <v>11723.947</v>
      </c>
      <c r="V2560" s="356">
        <v>11292.022000000001</v>
      </c>
      <c r="W2560" s="241">
        <v>16</v>
      </c>
      <c r="X2560" s="241">
        <v>0</v>
      </c>
      <c r="Y2560" s="644">
        <v>235600486156</v>
      </c>
      <c r="Z2560" s="273" t="s">
        <v>128</v>
      </c>
      <c r="AA2560" s="168" t="s">
        <v>5297</v>
      </c>
      <c r="AB2560" s="273" t="s">
        <v>7917</v>
      </c>
      <c r="AC2560" s="301">
        <v>235600486181</v>
      </c>
      <c r="AD2560" s="182" t="s">
        <v>113</v>
      </c>
      <c r="AE2560" s="74">
        <v>46119</v>
      </c>
      <c r="AF2560" s="375">
        <v>46118.125</v>
      </c>
      <c r="AG2560" s="375">
        <v>46115.583333333336</v>
      </c>
      <c r="AH2560" s="375">
        <v>46116.625</v>
      </c>
      <c r="AI2560" s="74">
        <v>46112</v>
      </c>
      <c r="AJ2560" s="74">
        <v>46119</v>
      </c>
      <c r="AK2560" s="241"/>
      <c r="AL2560" s="115">
        <v>46121</v>
      </c>
      <c r="AM2560" s="241"/>
      <c r="AN2560" s="115">
        <v>46121</v>
      </c>
      <c r="AO2560" s="81">
        <f>IF(AH2560&lt;AG2560,IF(AH2560=0,"",AH2560-1),IF(AG2560=0,"",AG2560-1))</f>
        <v>46114.583333333336</v>
      </c>
      <c r="AP2560" s="81">
        <f>IF(AH2560&lt;AG2560,IF(AH2560=0,"",AH2560),IF(AG2560=0,"",AG2560))</f>
        <v>46115.583333333336</v>
      </c>
      <c r="AQ2560" s="81">
        <f>IF(AH2560&lt;AG2560,IF(AH2560=0,"",AH2560),IF(AG2560=0,"",AG2560))</f>
        <v>46115.583333333336</v>
      </c>
      <c r="AR2560" s="81">
        <f>IF(AI2560=0,"",IF(AI2560&lt;AJ2560,AJ2560+1,AI2560+1))</f>
        <v>46120</v>
      </c>
      <c r="AS2560" s="81">
        <f>IF(AI2560=0,"",IF(AE2560=0,IF(AJ2560=0,AI2560+2,AJ2560+2),AE2560+2))</f>
        <v>46121</v>
      </c>
      <c r="AT2560" s="81">
        <f>IF(AI2560=0,"",IF(AI2560&lt;AJ2560,AJ2560+1,AI2560+1))</f>
        <v>46120</v>
      </c>
      <c r="AU2560" s="82" t="s">
        <v>6196</v>
      </c>
      <c r="AV2560" s="351">
        <v>46112</v>
      </c>
      <c r="AW2560" s="75" t="str">
        <f>_xlfn.XLOOKUP(D2560,'[1]OPS Loading report'!$E:$E,'[1]OPS Loading report'!$G:$G)</f>
        <v>EGSU1924690</v>
      </c>
      <c r="AX2560" s="75" t="str">
        <f>_xlfn.XLOOKUP(D2560,'[1]OPS Loading report'!$E:$E,'[1]OPS Loading report'!$H:$H)</f>
        <v>EMCCYU5075</v>
      </c>
      <c r="AZ2560" s="271"/>
      <c r="BT2560" s="75">
        <f>IF(COUNTIF($C$3:C2560, C2560)=1, 1, 0)</f>
        <v>0</v>
      </c>
      <c r="BU2560" s="337" t="s">
        <v>8706</v>
      </c>
      <c r="BV2560" s="340">
        <v>46119</v>
      </c>
      <c r="BZ2560" s="87">
        <f t="shared" si="788"/>
        <v>14</v>
      </c>
      <c r="CB2560" s="88">
        <f t="shared" si="789"/>
        <v>15</v>
      </c>
      <c r="CC2560" s="89"/>
      <c r="CD2560" s="22"/>
      <c r="CE2560" s="87">
        <f t="shared" si="786"/>
        <v>4</v>
      </c>
      <c r="CF2560" s="397">
        <v>11157100</v>
      </c>
      <c r="CH2560" s="397">
        <v>11157100</v>
      </c>
      <c r="CI2560" s="397">
        <v>26252</v>
      </c>
      <c r="CJ2560" s="87">
        <f t="shared" si="783"/>
        <v>3</v>
      </c>
      <c r="CK2560" s="87">
        <f t="shared" si="790"/>
        <v>14</v>
      </c>
      <c r="CL2560" s="22" t="s">
        <v>6198</v>
      </c>
      <c r="CM2560" s="22" t="str">
        <f t="shared" si="784"/>
        <v>1C26TAA^96449</v>
      </c>
    </row>
    <row r="2561" spans="1:94" ht="15" customHeight="1" x14ac:dyDescent="0.25">
      <c r="A2561" s="85"/>
      <c r="B2561" s="73" t="s">
        <v>102</v>
      </c>
      <c r="C2561" s="270" t="s">
        <v>8709</v>
      </c>
      <c r="D2561" s="265">
        <v>145828772</v>
      </c>
      <c r="E2561" s="241">
        <v>5320008183</v>
      </c>
      <c r="F2561" s="231">
        <v>46120</v>
      </c>
      <c r="G2561" s="265" t="s">
        <v>1178</v>
      </c>
      <c r="H2561" s="265" t="s">
        <v>2963</v>
      </c>
      <c r="I2561" s="265" t="s">
        <v>105</v>
      </c>
      <c r="J2561" s="265" t="s">
        <v>1161</v>
      </c>
      <c r="K2561" s="265" t="s">
        <v>242</v>
      </c>
      <c r="L2561" s="379">
        <v>46134</v>
      </c>
      <c r="M2561" s="265">
        <v>40</v>
      </c>
      <c r="N2561" s="85" t="s">
        <v>8710</v>
      </c>
      <c r="O2561" s="85" t="s">
        <v>8711</v>
      </c>
      <c r="P2561" s="85">
        <v>2830051521</v>
      </c>
      <c r="Q2561" s="231">
        <v>46120</v>
      </c>
      <c r="R2561" s="241">
        <v>1209401011</v>
      </c>
      <c r="S2561" s="241">
        <v>224422141</v>
      </c>
      <c r="T2561" s="231">
        <v>46120</v>
      </c>
      <c r="U2561" s="356">
        <v>5118.9989999999998</v>
      </c>
      <c r="V2561" s="356">
        <v>4998.7179999999998</v>
      </c>
      <c r="W2561" s="241">
        <v>7</v>
      </c>
      <c r="X2561" s="241">
        <v>2</v>
      </c>
      <c r="Y2561" s="303">
        <v>2324459810</v>
      </c>
      <c r="Z2561" s="265" t="s">
        <v>5982</v>
      </c>
      <c r="AA2561" s="85" t="s">
        <v>8547</v>
      </c>
      <c r="AB2561" s="265" t="s">
        <v>3190</v>
      </c>
      <c r="AC2561" s="270" t="s">
        <v>8709</v>
      </c>
      <c r="AD2561" s="75" t="s">
        <v>113</v>
      </c>
      <c r="AE2561" s="231">
        <v>46128</v>
      </c>
      <c r="AF2561" s="375">
        <v>46127.708333333336</v>
      </c>
      <c r="AG2561" s="375">
        <v>46126.416666666664</v>
      </c>
      <c r="AH2561" s="375">
        <v>46126.416666666664</v>
      </c>
      <c r="AI2561" s="231">
        <v>46128</v>
      </c>
      <c r="AJ2561" s="231"/>
      <c r="AK2561" s="231">
        <v>46128</v>
      </c>
      <c r="AL2561" s="231">
        <v>46130</v>
      </c>
      <c r="AM2561" s="231"/>
      <c r="AN2561" s="231">
        <v>46130</v>
      </c>
      <c r="AO2561" s="81" t="s">
        <v>121</v>
      </c>
      <c r="AP2561" s="81" t="s">
        <v>121</v>
      </c>
      <c r="AQ2561" s="81" t="s">
        <v>121</v>
      </c>
      <c r="AR2561" s="81" t="s">
        <v>121</v>
      </c>
      <c r="AS2561" s="81" t="s">
        <v>121</v>
      </c>
      <c r="AT2561" s="81" t="s">
        <v>121</v>
      </c>
      <c r="AU2561" s="82" t="s">
        <v>6241</v>
      </c>
      <c r="AV2561" s="297">
        <v>46120</v>
      </c>
      <c r="AW2561" s="85"/>
      <c r="AX2561" s="85"/>
      <c r="AY2561" s="85"/>
      <c r="AZ2561" s="271"/>
      <c r="BA2561" s="85"/>
      <c r="BB2561" s="85"/>
      <c r="BC2561" s="85"/>
      <c r="BD2561" s="85"/>
      <c r="BE2561" s="85"/>
      <c r="BF2561" s="85"/>
      <c r="BG2561" s="85"/>
      <c r="BH2561" s="85"/>
      <c r="BI2561" s="85"/>
      <c r="BJ2561" s="85"/>
      <c r="BK2561" s="85"/>
      <c r="BL2561" s="85"/>
      <c r="BM2561" s="85"/>
      <c r="BN2561" s="85"/>
      <c r="BO2561" s="85"/>
      <c r="BP2561" s="85"/>
      <c r="BQ2561" s="85"/>
      <c r="BR2561" s="85"/>
      <c r="BS2561" s="85"/>
      <c r="BT2561" s="75">
        <f>IF(COUNTIF($C$3:C2561, C2561)=1, 1, 0)</f>
        <v>1</v>
      </c>
      <c r="BU2561" s="337" t="s">
        <v>8712</v>
      </c>
      <c r="BV2561" s="340">
        <v>46128</v>
      </c>
      <c r="BW2561" s="85"/>
      <c r="BX2561" s="85"/>
      <c r="BY2561" s="85"/>
      <c r="BZ2561" s="87">
        <f t="shared" si="788"/>
        <v>15</v>
      </c>
      <c r="CA2561" s="85"/>
      <c r="CB2561" s="88">
        <f t="shared" si="789"/>
        <v>16</v>
      </c>
      <c r="CC2561" s="89"/>
      <c r="CE2561" s="87">
        <f t="shared" si="786"/>
        <v>4</v>
      </c>
      <c r="CF2561" s="397">
        <v>6274156</v>
      </c>
      <c r="CG2561" s="85"/>
      <c r="CH2561" s="397">
        <v>6274156</v>
      </c>
      <c r="CI2561" s="85">
        <v>26362</v>
      </c>
      <c r="CJ2561" s="87">
        <f t="shared" si="783"/>
        <v>4</v>
      </c>
      <c r="CK2561" s="87">
        <f t="shared" si="790"/>
        <v>15</v>
      </c>
      <c r="CL2561" s="85" t="s">
        <v>6276</v>
      </c>
      <c r="CM2561" s="22" t="str">
        <f t="shared" si="784"/>
        <v>1C26TAR^65871</v>
      </c>
      <c r="CN2561" s="85"/>
      <c r="CO2561" s="85"/>
      <c r="CP2561" s="85"/>
    </row>
    <row r="2562" spans="1:94" ht="15" customHeight="1" x14ac:dyDescent="0.25">
      <c r="A2562" s="85"/>
      <c r="B2562" s="73" t="s">
        <v>102</v>
      </c>
      <c r="C2562" s="270" t="s">
        <v>8709</v>
      </c>
      <c r="D2562" s="265">
        <v>145832025</v>
      </c>
      <c r="E2562" s="241">
        <v>5320008183</v>
      </c>
      <c r="F2562" s="231">
        <v>46120</v>
      </c>
      <c r="G2562" s="265" t="s">
        <v>2992</v>
      </c>
      <c r="H2562" s="265" t="s">
        <v>2963</v>
      </c>
      <c r="I2562" s="265" t="s">
        <v>105</v>
      </c>
      <c r="J2562" s="265" t="s">
        <v>1161</v>
      </c>
      <c r="K2562" s="265" t="s">
        <v>242</v>
      </c>
      <c r="L2562" s="379">
        <v>46134</v>
      </c>
      <c r="M2562" s="265">
        <v>0</v>
      </c>
      <c r="N2562" s="85" t="s">
        <v>8710</v>
      </c>
      <c r="O2562" s="85" t="s">
        <v>8711</v>
      </c>
      <c r="P2562" s="85">
        <v>2830051522</v>
      </c>
      <c r="Q2562" s="231">
        <v>46120</v>
      </c>
      <c r="R2562" s="241">
        <v>1209401012</v>
      </c>
      <c r="S2562" s="241">
        <v>224427837</v>
      </c>
      <c r="T2562" s="231">
        <v>46120</v>
      </c>
      <c r="U2562" s="356">
        <v>10736.293</v>
      </c>
      <c r="V2562" s="356">
        <v>10340.252</v>
      </c>
      <c r="W2562" s="241">
        <v>12</v>
      </c>
      <c r="X2562" s="241">
        <v>6</v>
      </c>
      <c r="Y2562" s="303">
        <v>2324459810</v>
      </c>
      <c r="Z2562" s="265" t="s">
        <v>5982</v>
      </c>
      <c r="AA2562" s="85" t="s">
        <v>8547</v>
      </c>
      <c r="AB2562" s="265" t="s">
        <v>3190</v>
      </c>
      <c r="AC2562" s="270" t="s">
        <v>8709</v>
      </c>
      <c r="AD2562" s="75" t="s">
        <v>113</v>
      </c>
      <c r="AE2562" s="231">
        <v>46128</v>
      </c>
      <c r="AF2562" s="375">
        <v>46127.708333333336</v>
      </c>
      <c r="AG2562" s="375">
        <v>46126.416666666664</v>
      </c>
      <c r="AH2562" s="375">
        <v>46126.416666666664</v>
      </c>
      <c r="AI2562" s="231">
        <v>46128</v>
      </c>
      <c r="AJ2562" s="231"/>
      <c r="AK2562" s="231">
        <v>46128</v>
      </c>
      <c r="AL2562" s="231">
        <v>46130</v>
      </c>
      <c r="AM2562" s="231"/>
      <c r="AN2562" s="231">
        <v>46130</v>
      </c>
      <c r="AO2562" s="81" t="s">
        <v>121</v>
      </c>
      <c r="AP2562" s="81" t="s">
        <v>121</v>
      </c>
      <c r="AQ2562" s="81" t="s">
        <v>121</v>
      </c>
      <c r="AR2562" s="81" t="s">
        <v>121</v>
      </c>
      <c r="AS2562" s="81" t="s">
        <v>121</v>
      </c>
      <c r="AT2562" s="81" t="s">
        <v>121</v>
      </c>
      <c r="AU2562" s="82" t="s">
        <v>6241</v>
      </c>
      <c r="AV2562" s="297">
        <v>46120</v>
      </c>
      <c r="AW2562" s="85"/>
      <c r="AX2562" s="85"/>
      <c r="AY2562" s="85"/>
      <c r="AZ2562" s="271"/>
      <c r="BA2562" s="85"/>
      <c r="BB2562" s="85"/>
      <c r="BC2562" s="85"/>
      <c r="BD2562" s="85"/>
      <c r="BE2562" s="85"/>
      <c r="BF2562" s="85"/>
      <c r="BG2562" s="85"/>
      <c r="BH2562" s="85"/>
      <c r="BI2562" s="85"/>
      <c r="BJ2562" s="85"/>
      <c r="BK2562" s="85"/>
      <c r="BL2562" s="85"/>
      <c r="BM2562" s="85"/>
      <c r="BN2562" s="85"/>
      <c r="BO2562" s="85"/>
      <c r="BP2562" s="85"/>
      <c r="BQ2562" s="85"/>
      <c r="BR2562" s="85"/>
      <c r="BS2562" s="85"/>
      <c r="BT2562" s="75">
        <f>IF(COUNTIF($C$3:C2562, C2562)=1, 1, 0)</f>
        <v>0</v>
      </c>
      <c r="BU2562" s="337" t="s">
        <v>8712</v>
      </c>
      <c r="BV2562" s="340">
        <v>46128</v>
      </c>
      <c r="BW2562" s="85"/>
      <c r="BX2562" s="85"/>
      <c r="BY2562" s="85"/>
      <c r="BZ2562" s="87">
        <f t="shared" si="788"/>
        <v>15</v>
      </c>
      <c r="CA2562" s="85"/>
      <c r="CB2562" s="88">
        <f t="shared" si="789"/>
        <v>16</v>
      </c>
      <c r="CC2562" s="89"/>
      <c r="CE2562" s="87">
        <f t="shared" si="786"/>
        <v>4</v>
      </c>
      <c r="CF2562" s="85"/>
      <c r="CG2562" s="85"/>
      <c r="CH2562" s="85"/>
      <c r="CI2562" s="85"/>
      <c r="CJ2562" s="87">
        <f t="shared" si="783"/>
        <v>4</v>
      </c>
      <c r="CK2562" s="87">
        <f t="shared" si="790"/>
        <v>15</v>
      </c>
      <c r="CL2562" s="85" t="s">
        <v>6276</v>
      </c>
      <c r="CM2562" s="22" t="str">
        <f t="shared" si="784"/>
        <v>1C26TAR^65871</v>
      </c>
      <c r="CN2562" s="85"/>
      <c r="CO2562" s="85"/>
      <c r="CP2562" s="85"/>
    </row>
    <row r="2563" spans="1:94" ht="15" customHeight="1" x14ac:dyDescent="0.25">
      <c r="A2563" s="85"/>
      <c r="B2563" s="73" t="s">
        <v>102</v>
      </c>
      <c r="C2563" s="270" t="s">
        <v>8709</v>
      </c>
      <c r="D2563" s="265">
        <v>145829821</v>
      </c>
      <c r="E2563" s="241"/>
      <c r="F2563" s="231">
        <v>46120</v>
      </c>
      <c r="G2563" s="265" t="s">
        <v>1188</v>
      </c>
      <c r="H2563" s="265" t="s">
        <v>2963</v>
      </c>
      <c r="I2563" s="265" t="s">
        <v>105</v>
      </c>
      <c r="J2563" s="265" t="s">
        <v>1161</v>
      </c>
      <c r="K2563" s="265" t="s">
        <v>242</v>
      </c>
      <c r="L2563" s="379">
        <v>46134</v>
      </c>
      <c r="M2563" s="265">
        <v>40</v>
      </c>
      <c r="N2563" s="85" t="s">
        <v>8713</v>
      </c>
      <c r="O2563" s="85" t="s">
        <v>8714</v>
      </c>
      <c r="P2563" s="85">
        <v>2830051527</v>
      </c>
      <c r="Q2563" s="231">
        <v>46120</v>
      </c>
      <c r="R2563" s="241">
        <v>1209401035</v>
      </c>
      <c r="S2563" s="241">
        <v>224428729</v>
      </c>
      <c r="T2563" s="231">
        <v>46120</v>
      </c>
      <c r="U2563" s="356">
        <v>15480.152</v>
      </c>
      <c r="V2563" s="356">
        <v>14973.406999999999</v>
      </c>
      <c r="W2563" s="241">
        <v>20</v>
      </c>
      <c r="X2563" s="241">
        <v>5</v>
      </c>
      <c r="Y2563" s="303">
        <v>2324134080</v>
      </c>
      <c r="Z2563" s="265" t="s">
        <v>5982</v>
      </c>
      <c r="AA2563" s="85" t="s">
        <v>8547</v>
      </c>
      <c r="AB2563" s="265" t="s">
        <v>3190</v>
      </c>
      <c r="AC2563" s="270" t="s">
        <v>8709</v>
      </c>
      <c r="AD2563" s="75" t="s">
        <v>113</v>
      </c>
      <c r="AE2563" s="231">
        <v>46128</v>
      </c>
      <c r="AF2563" s="375">
        <v>46127.708333333336</v>
      </c>
      <c r="AG2563" s="375">
        <v>46126.416666666664</v>
      </c>
      <c r="AH2563" s="375">
        <v>46126.416666666664</v>
      </c>
      <c r="AI2563" s="231">
        <v>46128</v>
      </c>
      <c r="AJ2563" s="231"/>
      <c r="AK2563" s="231">
        <v>46128</v>
      </c>
      <c r="AL2563" s="231">
        <v>46130</v>
      </c>
      <c r="AM2563" s="231"/>
      <c r="AN2563" s="231">
        <v>46130</v>
      </c>
      <c r="AO2563" s="81">
        <f t="shared" ref="AO2563:AO2569" si="791">IF(AH2563&lt;AG2563,IF(AH2563=0,"",AH2563-1),IF(AG2563=0,"",AG2563-1))</f>
        <v>46125.416666666664</v>
      </c>
      <c r="AP2563" s="81">
        <f t="shared" ref="AP2563:AP2569" si="792">IF(AH2563&lt;AG2563,IF(AH2563=0,"",AH2563),IF(AG2563=0,"",AG2563))</f>
        <v>46126.416666666664</v>
      </c>
      <c r="AQ2563" s="81">
        <f t="shared" ref="AQ2563:AQ2569" si="793">IF(AH2563&lt;AG2563,IF(AH2563=0,"",AH2563),IF(AG2563=0,"",AG2563))</f>
        <v>46126.416666666664</v>
      </c>
      <c r="AR2563" s="81">
        <f t="shared" ref="AR2563:AR2569" si="794">IF(AI2563=0,"",IF(AI2563&lt;AJ2563,AJ2563+1,AI2563+1))</f>
        <v>46129</v>
      </c>
      <c r="AS2563" s="81">
        <f t="shared" ref="AS2563:AS2569" si="795">IF(AI2563=0,"",IF(AE2563=0,IF(AJ2563=0,AI2563+2,AJ2563+2),AE2563+2))</f>
        <v>46130</v>
      </c>
      <c r="AT2563" s="81">
        <f t="shared" ref="AT2563:AT2569" si="796">IF(AI2563=0,"",IF(AI2563&lt;AJ2563,AJ2563+1,AI2563+1))</f>
        <v>46129</v>
      </c>
      <c r="AU2563" s="82" t="s">
        <v>6241</v>
      </c>
      <c r="AV2563" s="297">
        <v>46120</v>
      </c>
      <c r="AW2563" s="85"/>
      <c r="AX2563" s="85"/>
      <c r="AY2563" s="85"/>
      <c r="AZ2563" s="271"/>
      <c r="BA2563" s="85"/>
      <c r="BB2563" s="85"/>
      <c r="BC2563" s="85"/>
      <c r="BD2563" s="85"/>
      <c r="BE2563" s="85"/>
      <c r="BF2563" s="85"/>
      <c r="BG2563" s="85"/>
      <c r="BH2563" s="85"/>
      <c r="BI2563" s="85"/>
      <c r="BJ2563" s="85"/>
      <c r="BK2563" s="85"/>
      <c r="BL2563" s="85"/>
      <c r="BM2563" s="85"/>
      <c r="BN2563" s="85"/>
      <c r="BO2563" s="85"/>
      <c r="BP2563" s="85"/>
      <c r="BQ2563" s="85"/>
      <c r="BR2563" s="85"/>
      <c r="BS2563" s="85"/>
      <c r="BT2563" s="75">
        <f>IF(COUNTIF($C$3:C2563, C2563)=1, 1, 0)</f>
        <v>0</v>
      </c>
      <c r="BU2563" s="337" t="s">
        <v>8712</v>
      </c>
      <c r="BV2563" s="340">
        <v>46128</v>
      </c>
      <c r="BW2563" s="85"/>
      <c r="BX2563" s="85"/>
      <c r="BY2563" s="85"/>
      <c r="BZ2563" s="87">
        <f t="shared" si="788"/>
        <v>15</v>
      </c>
      <c r="CA2563" s="85"/>
      <c r="CB2563" s="88">
        <f t="shared" si="789"/>
        <v>16</v>
      </c>
      <c r="CC2563" s="89"/>
      <c r="CE2563" s="87">
        <f t="shared" si="786"/>
        <v>4</v>
      </c>
      <c r="CF2563" s="397">
        <v>6274156</v>
      </c>
      <c r="CG2563" s="85"/>
      <c r="CH2563" s="397">
        <v>6274156</v>
      </c>
      <c r="CI2563" s="85">
        <v>26362</v>
      </c>
      <c r="CJ2563" s="87">
        <f t="shared" ref="CJ2563:CJ2626" si="797">MONTH(AV2563)</f>
        <v>4</v>
      </c>
      <c r="CK2563" s="87">
        <f t="shared" si="790"/>
        <v>15</v>
      </c>
      <c r="CL2563" s="85" t="s">
        <v>6276</v>
      </c>
      <c r="CM2563" s="22" t="str">
        <f t="shared" si="784"/>
        <v>1C26TAR^65871</v>
      </c>
      <c r="CN2563" s="85"/>
      <c r="CO2563" s="85"/>
      <c r="CP2563" s="85"/>
    </row>
    <row r="2564" spans="1:94" ht="15" customHeight="1" x14ac:dyDescent="0.25">
      <c r="A2564" s="85"/>
      <c r="B2564" s="73" t="s">
        <v>102</v>
      </c>
      <c r="C2564" s="270" t="s">
        <v>8544</v>
      </c>
      <c r="D2564" s="265">
        <v>145831917</v>
      </c>
      <c r="E2564" s="241"/>
      <c r="F2564" s="231">
        <v>46120</v>
      </c>
      <c r="G2564" s="265" t="s">
        <v>2992</v>
      </c>
      <c r="H2564" s="265" t="s">
        <v>2963</v>
      </c>
      <c r="I2564" s="265" t="s">
        <v>105</v>
      </c>
      <c r="J2564" s="265" t="s">
        <v>1161</v>
      </c>
      <c r="K2564" s="265" t="s">
        <v>242</v>
      </c>
      <c r="L2564" s="379">
        <v>46134</v>
      </c>
      <c r="M2564" s="265">
        <v>40</v>
      </c>
      <c r="N2564" s="85" t="s">
        <v>8715</v>
      </c>
      <c r="O2564" s="85" t="s">
        <v>8716</v>
      </c>
      <c r="P2564" s="85">
        <v>2830051478</v>
      </c>
      <c r="Q2564" s="231">
        <v>46120</v>
      </c>
      <c r="R2564" s="241">
        <v>1209400877</v>
      </c>
      <c r="S2564" s="241">
        <v>224422062</v>
      </c>
      <c r="T2564" s="231">
        <v>46120</v>
      </c>
      <c r="U2564" s="356">
        <v>18234.562999999998</v>
      </c>
      <c r="V2564" s="356">
        <v>17554.845000000001</v>
      </c>
      <c r="W2564" s="241">
        <v>20</v>
      </c>
      <c r="X2564" s="241">
        <v>14</v>
      </c>
      <c r="Y2564" s="303">
        <v>2324134250</v>
      </c>
      <c r="Z2564" s="265" t="s">
        <v>5982</v>
      </c>
      <c r="AA2564" s="85" t="s">
        <v>8547</v>
      </c>
      <c r="AB2564" s="265" t="s">
        <v>3190</v>
      </c>
      <c r="AC2564" s="270" t="s">
        <v>8544</v>
      </c>
      <c r="AD2564" s="75" t="s">
        <v>113</v>
      </c>
      <c r="AE2564" s="231">
        <v>46128</v>
      </c>
      <c r="AF2564" s="375">
        <v>46127.708333333336</v>
      </c>
      <c r="AG2564" s="375">
        <v>46126.416666666664</v>
      </c>
      <c r="AH2564" s="375">
        <v>46126.416666666664</v>
      </c>
      <c r="AI2564" s="231">
        <v>46128</v>
      </c>
      <c r="AJ2564" s="231"/>
      <c r="AK2564" s="231">
        <v>46128</v>
      </c>
      <c r="AL2564" s="231">
        <v>46130</v>
      </c>
      <c r="AM2564" s="231"/>
      <c r="AN2564" s="231">
        <v>46130</v>
      </c>
      <c r="AO2564" s="81">
        <f t="shared" si="791"/>
        <v>46125.416666666664</v>
      </c>
      <c r="AP2564" s="81">
        <f t="shared" si="792"/>
        <v>46126.416666666664</v>
      </c>
      <c r="AQ2564" s="81">
        <f t="shared" si="793"/>
        <v>46126.416666666664</v>
      </c>
      <c r="AR2564" s="81">
        <f t="shared" si="794"/>
        <v>46129</v>
      </c>
      <c r="AS2564" s="81">
        <f t="shared" si="795"/>
        <v>46130</v>
      </c>
      <c r="AT2564" s="81">
        <f t="shared" si="796"/>
        <v>46129</v>
      </c>
      <c r="AU2564" s="82" t="s">
        <v>6241</v>
      </c>
      <c r="AV2564" s="297">
        <v>46120</v>
      </c>
      <c r="AW2564" s="85"/>
      <c r="AX2564" s="85"/>
      <c r="AY2564" s="85"/>
      <c r="AZ2564" s="271"/>
      <c r="BA2564" s="85"/>
      <c r="BB2564" s="85"/>
      <c r="BC2564" s="85"/>
      <c r="BD2564" s="85"/>
      <c r="BE2564" s="85"/>
      <c r="BF2564" s="85"/>
      <c r="BG2564" s="85"/>
      <c r="BH2564" s="85"/>
      <c r="BI2564" s="85"/>
      <c r="BJ2564" s="85"/>
      <c r="BK2564" s="85"/>
      <c r="BL2564" s="85"/>
      <c r="BM2564" s="85"/>
      <c r="BN2564" s="85"/>
      <c r="BO2564" s="85"/>
      <c r="BP2564" s="85"/>
      <c r="BQ2564" s="85"/>
      <c r="BR2564" s="85"/>
      <c r="BS2564" s="85"/>
      <c r="BT2564" s="75">
        <f>IF(COUNTIF($C$3:C2564, C2564)=1, 1, 0)</f>
        <v>0</v>
      </c>
      <c r="BU2564" s="337" t="s">
        <v>8548</v>
      </c>
      <c r="BV2564" s="340">
        <v>46128</v>
      </c>
      <c r="BW2564" s="85"/>
      <c r="BX2564" s="85"/>
      <c r="BY2564" s="85"/>
      <c r="BZ2564" s="87">
        <f t="shared" si="788"/>
        <v>15</v>
      </c>
      <c r="CA2564" s="85"/>
      <c r="CB2564" s="88">
        <f t="shared" si="789"/>
        <v>16</v>
      </c>
      <c r="CC2564" s="89"/>
      <c r="CE2564" s="87">
        <f t="shared" si="786"/>
        <v>4</v>
      </c>
      <c r="CF2564" s="397">
        <v>6274156</v>
      </c>
      <c r="CG2564" s="85"/>
      <c r="CH2564" s="397">
        <v>6274156</v>
      </c>
      <c r="CI2564" s="85">
        <v>26362</v>
      </c>
      <c r="CJ2564" s="87">
        <f t="shared" si="797"/>
        <v>4</v>
      </c>
      <c r="CK2564" s="87">
        <f t="shared" si="790"/>
        <v>15</v>
      </c>
      <c r="CL2564" s="85" t="s">
        <v>6276</v>
      </c>
      <c r="CM2564" s="22" t="str">
        <f t="shared" si="784"/>
        <v>1C26TAR^65872</v>
      </c>
      <c r="CN2564" s="85"/>
      <c r="CO2564" s="85"/>
      <c r="CP2564" s="85"/>
    </row>
    <row r="2565" spans="1:94" ht="15" customHeight="1" x14ac:dyDescent="0.25">
      <c r="A2565" s="85"/>
      <c r="B2565" s="73" t="s">
        <v>102</v>
      </c>
      <c r="C2565" s="270" t="s">
        <v>8544</v>
      </c>
      <c r="D2565" s="265">
        <v>145831961</v>
      </c>
      <c r="E2565" s="241"/>
      <c r="F2565" s="231">
        <v>46120</v>
      </c>
      <c r="G2565" s="265" t="s">
        <v>2992</v>
      </c>
      <c r="H2565" s="265" t="s">
        <v>2963</v>
      </c>
      <c r="I2565" s="265" t="s">
        <v>105</v>
      </c>
      <c r="J2565" s="265" t="s">
        <v>1161</v>
      </c>
      <c r="K2565" s="265" t="s">
        <v>242</v>
      </c>
      <c r="L2565" s="379">
        <v>46134</v>
      </c>
      <c r="M2565" s="265">
        <v>40</v>
      </c>
      <c r="N2565" s="85" t="s">
        <v>8717</v>
      </c>
      <c r="O2565" s="85" t="s">
        <v>8718</v>
      </c>
      <c r="P2565" s="85">
        <v>2830051466</v>
      </c>
      <c r="Q2565" s="231">
        <v>46120</v>
      </c>
      <c r="R2565" s="241">
        <v>1209400832</v>
      </c>
      <c r="S2565" s="241">
        <v>224422063</v>
      </c>
      <c r="T2565" s="231">
        <v>46120</v>
      </c>
      <c r="U2565" s="356">
        <v>18675.532999999999</v>
      </c>
      <c r="V2565" s="356">
        <v>17979.416000000001</v>
      </c>
      <c r="W2565" s="241">
        <v>21</v>
      </c>
      <c r="X2565" s="241">
        <v>14</v>
      </c>
      <c r="Y2565" s="303">
        <v>2324134360</v>
      </c>
      <c r="Z2565" s="265" t="s">
        <v>5982</v>
      </c>
      <c r="AA2565" s="85" t="s">
        <v>8547</v>
      </c>
      <c r="AB2565" s="265" t="s">
        <v>3190</v>
      </c>
      <c r="AC2565" s="270" t="s">
        <v>8544</v>
      </c>
      <c r="AD2565" s="75" t="s">
        <v>113</v>
      </c>
      <c r="AE2565" s="231">
        <v>46128</v>
      </c>
      <c r="AF2565" s="375">
        <v>46127.708333333336</v>
      </c>
      <c r="AG2565" s="375">
        <v>46126.416666666664</v>
      </c>
      <c r="AH2565" s="375">
        <v>46126.416666666664</v>
      </c>
      <c r="AI2565" s="231">
        <v>46128</v>
      </c>
      <c r="AJ2565" s="231"/>
      <c r="AK2565" s="231">
        <v>46128</v>
      </c>
      <c r="AL2565" s="231">
        <v>46130</v>
      </c>
      <c r="AM2565" s="231"/>
      <c r="AN2565" s="231">
        <v>46130</v>
      </c>
      <c r="AO2565" s="81">
        <f t="shared" si="791"/>
        <v>46125.416666666664</v>
      </c>
      <c r="AP2565" s="81">
        <f t="shared" si="792"/>
        <v>46126.416666666664</v>
      </c>
      <c r="AQ2565" s="81">
        <f t="shared" si="793"/>
        <v>46126.416666666664</v>
      </c>
      <c r="AR2565" s="81">
        <f t="shared" si="794"/>
        <v>46129</v>
      </c>
      <c r="AS2565" s="81">
        <f t="shared" si="795"/>
        <v>46130</v>
      </c>
      <c r="AT2565" s="81">
        <f t="shared" si="796"/>
        <v>46129</v>
      </c>
      <c r="AU2565" s="82" t="s">
        <v>6241</v>
      </c>
      <c r="AV2565" s="297">
        <v>46120</v>
      </c>
      <c r="AW2565" s="85"/>
      <c r="AX2565" s="85"/>
      <c r="AY2565" s="85"/>
      <c r="AZ2565" s="271"/>
      <c r="BA2565" s="85"/>
      <c r="BB2565" s="85"/>
      <c r="BC2565" s="85"/>
      <c r="BD2565" s="85"/>
      <c r="BE2565" s="85"/>
      <c r="BF2565" s="85"/>
      <c r="BG2565" s="85"/>
      <c r="BH2565" s="85"/>
      <c r="BI2565" s="85"/>
      <c r="BJ2565" s="85"/>
      <c r="BK2565" s="85"/>
      <c r="BL2565" s="85"/>
      <c r="BM2565" s="85"/>
      <c r="BN2565" s="85"/>
      <c r="BO2565" s="85"/>
      <c r="BP2565" s="85"/>
      <c r="BQ2565" s="85"/>
      <c r="BR2565" s="85"/>
      <c r="BS2565" s="85"/>
      <c r="BT2565" s="75">
        <f>IF(COUNTIF($C$3:C2565, C2565)=1, 1, 0)</f>
        <v>0</v>
      </c>
      <c r="BU2565" s="337" t="s">
        <v>8548</v>
      </c>
      <c r="BV2565" s="340">
        <v>46128</v>
      </c>
      <c r="BW2565" s="85"/>
      <c r="BX2565" s="85"/>
      <c r="BY2565" s="85"/>
      <c r="BZ2565" s="87">
        <f t="shared" si="788"/>
        <v>15</v>
      </c>
      <c r="CA2565" s="85"/>
      <c r="CB2565" s="88">
        <f t="shared" si="789"/>
        <v>16</v>
      </c>
      <c r="CC2565" s="89"/>
      <c r="CE2565" s="87">
        <f t="shared" si="786"/>
        <v>4</v>
      </c>
      <c r="CF2565" s="397">
        <v>6274156</v>
      </c>
      <c r="CG2565" s="85"/>
      <c r="CH2565" s="397">
        <v>6274156</v>
      </c>
      <c r="CI2565" s="85">
        <v>26362</v>
      </c>
      <c r="CJ2565" s="87">
        <f t="shared" si="797"/>
        <v>4</v>
      </c>
      <c r="CK2565" s="87">
        <f t="shared" si="790"/>
        <v>15</v>
      </c>
      <c r="CL2565" s="85" t="s">
        <v>6276</v>
      </c>
      <c r="CM2565" s="22" t="str">
        <f t="shared" si="784"/>
        <v>1C26TAR^65872</v>
      </c>
      <c r="CN2565" s="85"/>
      <c r="CO2565" s="85"/>
      <c r="CP2565" s="85"/>
    </row>
    <row r="2566" spans="1:94" ht="15" customHeight="1" x14ac:dyDescent="0.25">
      <c r="A2566" s="85"/>
      <c r="B2566" s="73" t="s">
        <v>102</v>
      </c>
      <c r="C2566" s="301" t="s">
        <v>8719</v>
      </c>
      <c r="D2566" s="265">
        <v>145832068</v>
      </c>
      <c r="E2566" s="241"/>
      <c r="F2566" s="231">
        <v>46122</v>
      </c>
      <c r="G2566" s="265" t="s">
        <v>2992</v>
      </c>
      <c r="H2566" s="265" t="s">
        <v>2963</v>
      </c>
      <c r="I2566" s="265" t="s">
        <v>105</v>
      </c>
      <c r="J2566" s="265" t="s">
        <v>1161</v>
      </c>
      <c r="K2566" s="265" t="s">
        <v>242</v>
      </c>
      <c r="L2566" s="379">
        <v>46137</v>
      </c>
      <c r="M2566" s="265">
        <v>40</v>
      </c>
      <c r="N2566" s="85" t="s">
        <v>8720</v>
      </c>
      <c r="O2566" s="85" t="s">
        <v>8721</v>
      </c>
      <c r="P2566" s="85">
        <v>2830051615</v>
      </c>
      <c r="Q2566" s="231">
        <v>46122</v>
      </c>
      <c r="R2566" s="241">
        <v>1209401608</v>
      </c>
      <c r="S2566" s="241">
        <v>224433727</v>
      </c>
      <c r="T2566" s="231">
        <v>46122</v>
      </c>
      <c r="U2566" s="356">
        <v>18217.718000000001</v>
      </c>
      <c r="V2566" s="356">
        <v>17538.222000000002</v>
      </c>
      <c r="W2566" s="241">
        <v>20</v>
      </c>
      <c r="X2566" s="241">
        <v>14</v>
      </c>
      <c r="Y2566" s="303">
        <v>2324134270</v>
      </c>
      <c r="Z2566" s="265" t="s">
        <v>5982</v>
      </c>
      <c r="AA2566" s="85" t="s">
        <v>8547</v>
      </c>
      <c r="AB2566" s="265" t="s">
        <v>3190</v>
      </c>
      <c r="AC2566" s="301" t="s">
        <v>8719</v>
      </c>
      <c r="AD2566" s="75" t="s">
        <v>113</v>
      </c>
      <c r="AE2566" s="231">
        <v>46128</v>
      </c>
      <c r="AF2566" s="375">
        <v>46127.708333333336</v>
      </c>
      <c r="AG2566" s="375">
        <v>46126.416666666664</v>
      </c>
      <c r="AH2566" s="375">
        <v>46126.416666666664</v>
      </c>
      <c r="AI2566" s="231">
        <v>46128</v>
      </c>
      <c r="AJ2566" s="231"/>
      <c r="AK2566" s="231">
        <v>46128</v>
      </c>
      <c r="AL2566" s="231">
        <v>46130</v>
      </c>
      <c r="AM2566" s="231"/>
      <c r="AN2566" s="75">
        <f>IF(AM2566=0,AL2566-L2566,AM2566-L2566)</f>
        <v>-7</v>
      </c>
      <c r="AO2566" s="81">
        <f t="shared" si="791"/>
        <v>46125.416666666664</v>
      </c>
      <c r="AP2566" s="81">
        <f t="shared" si="792"/>
        <v>46126.416666666664</v>
      </c>
      <c r="AQ2566" s="81">
        <f t="shared" si="793"/>
        <v>46126.416666666664</v>
      </c>
      <c r="AR2566" s="81">
        <f t="shared" si="794"/>
        <v>46129</v>
      </c>
      <c r="AS2566" s="81">
        <f t="shared" si="795"/>
        <v>46130</v>
      </c>
      <c r="AT2566" s="81">
        <f t="shared" si="796"/>
        <v>46129</v>
      </c>
      <c r="AU2566" s="82" t="s">
        <v>6241</v>
      </c>
      <c r="AV2566" s="297">
        <v>46122</v>
      </c>
      <c r="AW2566" s="85"/>
      <c r="AX2566" s="85"/>
      <c r="AY2566" s="85"/>
      <c r="AZ2566" s="271"/>
      <c r="BA2566" s="85"/>
      <c r="BB2566" s="85"/>
      <c r="BC2566" s="85"/>
      <c r="BD2566" s="85"/>
      <c r="BE2566" s="85"/>
      <c r="BF2566" s="85"/>
      <c r="BG2566" s="85"/>
      <c r="BH2566" s="85"/>
      <c r="BI2566" s="85"/>
      <c r="BJ2566" s="85"/>
      <c r="BK2566" s="85"/>
      <c r="BL2566" s="85"/>
      <c r="BM2566" s="85"/>
      <c r="BN2566" s="85"/>
      <c r="BO2566" s="85"/>
      <c r="BP2566" s="85"/>
      <c r="BQ2566" s="85"/>
      <c r="BR2566" s="85"/>
      <c r="BS2566" s="85"/>
      <c r="BT2566" s="75">
        <f>IF(COUNTIF($C$3:C2566, C2566)=1, 1, 0)</f>
        <v>1</v>
      </c>
      <c r="BU2566" s="337" t="s">
        <v>8722</v>
      </c>
      <c r="BV2566" s="340">
        <v>46128</v>
      </c>
      <c r="BW2566" s="85"/>
      <c r="BX2566" s="85"/>
      <c r="BY2566" s="85"/>
      <c r="BZ2566" s="87">
        <f t="shared" si="788"/>
        <v>15</v>
      </c>
      <c r="CA2566" s="85"/>
      <c r="CB2566" s="88">
        <f t="shared" si="789"/>
        <v>16</v>
      </c>
      <c r="CC2566" s="89"/>
      <c r="CE2566" s="87">
        <f t="shared" si="786"/>
        <v>4</v>
      </c>
      <c r="CF2566" s="397">
        <v>6274156</v>
      </c>
      <c r="CG2566" s="85"/>
      <c r="CH2566" s="397">
        <v>6274156</v>
      </c>
      <c r="CI2566" s="22">
        <v>26362</v>
      </c>
      <c r="CJ2566" s="87">
        <f t="shared" si="797"/>
        <v>4</v>
      </c>
      <c r="CK2566" s="87">
        <f t="shared" si="790"/>
        <v>15</v>
      </c>
      <c r="CL2566" s="85" t="s">
        <v>6276</v>
      </c>
      <c r="CM2566" s="22" t="str">
        <f t="shared" si="784"/>
        <v>1C26TAR^65869</v>
      </c>
      <c r="CN2566" s="85"/>
      <c r="CO2566" s="85"/>
      <c r="CP2566" s="85"/>
    </row>
    <row r="2567" spans="1:94" s="285" customFormat="1" ht="15" customHeight="1" x14ac:dyDescent="0.25">
      <c r="A2567" s="645"/>
      <c r="B2567" s="73" t="s">
        <v>102</v>
      </c>
      <c r="C2567" s="646" t="s">
        <v>8723</v>
      </c>
      <c r="D2567" s="647">
        <v>145832319</v>
      </c>
      <c r="E2567" s="424"/>
      <c r="F2567" s="648">
        <v>46121</v>
      </c>
      <c r="G2567" s="647" t="s">
        <v>1187</v>
      </c>
      <c r="H2567" s="647" t="s">
        <v>2963</v>
      </c>
      <c r="I2567" s="647" t="s">
        <v>105</v>
      </c>
      <c r="J2567" s="647" t="s">
        <v>1161</v>
      </c>
      <c r="K2567" s="647" t="s">
        <v>242</v>
      </c>
      <c r="L2567" s="649">
        <v>46139</v>
      </c>
      <c r="M2567" s="647">
        <v>40</v>
      </c>
      <c r="N2567" s="645" t="s">
        <v>8724</v>
      </c>
      <c r="O2567" s="645" t="s">
        <v>8725</v>
      </c>
      <c r="P2567" s="645">
        <v>2830051816</v>
      </c>
      <c r="Q2567" s="648">
        <v>46125</v>
      </c>
      <c r="R2567" s="424">
        <v>1209402371</v>
      </c>
      <c r="S2567" s="424">
        <v>224433655</v>
      </c>
      <c r="T2567" s="648">
        <v>46125</v>
      </c>
      <c r="U2567" s="650">
        <v>15772.027</v>
      </c>
      <c r="V2567" s="651">
        <v>15255.987999999999</v>
      </c>
      <c r="W2567" s="424">
        <v>19</v>
      </c>
      <c r="X2567" s="424">
        <v>5</v>
      </c>
      <c r="Y2567" s="644">
        <v>2324134390</v>
      </c>
      <c r="Z2567" s="647" t="s">
        <v>5982</v>
      </c>
      <c r="AA2567" s="645" t="s">
        <v>8726</v>
      </c>
      <c r="AB2567" s="645" t="s">
        <v>3190</v>
      </c>
      <c r="AC2567" s="646"/>
      <c r="AD2567" s="652" t="s">
        <v>113</v>
      </c>
      <c r="AE2567" s="231">
        <v>46128</v>
      </c>
      <c r="AF2567" s="375">
        <v>46127.708333333336</v>
      </c>
      <c r="AG2567" s="375">
        <v>46126.416666666664</v>
      </c>
      <c r="AH2567" s="375">
        <v>46126.416666666664</v>
      </c>
      <c r="AI2567" s="231">
        <v>46128</v>
      </c>
      <c r="AJ2567" s="231"/>
      <c r="AK2567" s="231">
        <v>46128</v>
      </c>
      <c r="AL2567" s="231">
        <v>46130</v>
      </c>
      <c r="AM2567" s="648"/>
      <c r="AN2567" s="75">
        <f>IF(AM2567=0,AL2567-L2567,AM2567-L2567)</f>
        <v>-9</v>
      </c>
      <c r="AO2567" s="81">
        <f t="shared" si="791"/>
        <v>46125.416666666664</v>
      </c>
      <c r="AP2567" s="81">
        <f t="shared" si="792"/>
        <v>46126.416666666664</v>
      </c>
      <c r="AQ2567" s="81">
        <f t="shared" si="793"/>
        <v>46126.416666666664</v>
      </c>
      <c r="AR2567" s="81">
        <f t="shared" si="794"/>
        <v>46129</v>
      </c>
      <c r="AS2567" s="81">
        <f t="shared" si="795"/>
        <v>46130</v>
      </c>
      <c r="AT2567" s="81">
        <f t="shared" si="796"/>
        <v>46129</v>
      </c>
      <c r="AU2567" s="82" t="s">
        <v>6241</v>
      </c>
      <c r="AV2567" s="134">
        <v>46125</v>
      </c>
      <c r="AW2567" s="645"/>
      <c r="AX2567" s="645"/>
      <c r="AY2567" s="645"/>
      <c r="AZ2567" s="653"/>
      <c r="BA2567" s="645"/>
      <c r="BB2567" s="645"/>
      <c r="BC2567" s="645"/>
      <c r="BD2567" s="645"/>
      <c r="BE2567" s="645"/>
      <c r="BF2567" s="645"/>
      <c r="BG2567" s="645"/>
      <c r="BH2567" s="645"/>
      <c r="BI2567" s="645"/>
      <c r="BJ2567" s="645"/>
      <c r="BK2567" s="645"/>
      <c r="BL2567" s="645"/>
      <c r="BM2567" s="645"/>
      <c r="BN2567" s="645"/>
      <c r="BO2567" s="645"/>
      <c r="BP2567" s="645"/>
      <c r="BQ2567" s="645"/>
      <c r="BR2567" s="645"/>
      <c r="BS2567" s="645"/>
      <c r="BT2567" s="252">
        <f>IF(COUNTIF($C$3:C2567, C2567)=1, 1, 0)</f>
        <v>1</v>
      </c>
      <c r="BU2567" s="654" t="s">
        <v>8727</v>
      </c>
      <c r="BV2567" s="655">
        <v>46128</v>
      </c>
      <c r="BW2567" s="282"/>
      <c r="BX2567" s="282"/>
      <c r="BY2567" s="282"/>
      <c r="BZ2567" s="284">
        <f t="shared" si="788"/>
        <v>15</v>
      </c>
      <c r="CA2567" s="282"/>
      <c r="CB2567" s="88">
        <f t="shared" si="789"/>
        <v>16</v>
      </c>
      <c r="CC2567" s="286"/>
      <c r="CE2567" s="284">
        <f t="shared" si="786"/>
        <v>4</v>
      </c>
      <c r="CF2567" s="656">
        <v>6274156</v>
      </c>
      <c r="CG2567" s="282"/>
      <c r="CH2567" s="656">
        <v>6274156</v>
      </c>
      <c r="CI2567" s="282">
        <v>26362</v>
      </c>
      <c r="CJ2567" s="284">
        <f t="shared" si="797"/>
        <v>4</v>
      </c>
      <c r="CK2567" s="284">
        <f t="shared" si="790"/>
        <v>16</v>
      </c>
      <c r="CL2567" s="282" t="s">
        <v>6276</v>
      </c>
      <c r="CM2567" s="22" t="str">
        <f t="shared" si="784"/>
        <v>1C26TAR^65870</v>
      </c>
      <c r="CN2567" s="282"/>
      <c r="CO2567" s="282"/>
      <c r="CP2567" s="282"/>
    </row>
    <row r="2568" spans="1:94" ht="15" customHeight="1" x14ac:dyDescent="0.25">
      <c r="A2568" s="176"/>
      <c r="B2568" s="273" t="s">
        <v>102</v>
      </c>
      <c r="C2568" s="270" t="s">
        <v>8555</v>
      </c>
      <c r="D2568" s="346">
        <v>145831708</v>
      </c>
      <c r="E2568" s="362"/>
      <c r="F2568" s="363">
        <v>46119</v>
      </c>
      <c r="G2568" s="346" t="s">
        <v>1178</v>
      </c>
      <c r="H2568" s="346" t="s">
        <v>2963</v>
      </c>
      <c r="I2568" s="346" t="s">
        <v>105</v>
      </c>
      <c r="J2568" s="346" t="s">
        <v>1161</v>
      </c>
      <c r="K2568" s="346" t="s">
        <v>242</v>
      </c>
      <c r="L2568" s="618">
        <v>46134</v>
      </c>
      <c r="M2568" s="346">
        <v>40</v>
      </c>
      <c r="N2568" s="176" t="s">
        <v>8728</v>
      </c>
      <c r="O2568" s="176" t="s">
        <v>8729</v>
      </c>
      <c r="P2568" s="176">
        <v>2830051553</v>
      </c>
      <c r="Q2568" s="363">
        <v>46121</v>
      </c>
      <c r="R2568" s="362">
        <v>1209401320</v>
      </c>
      <c r="S2568" s="362">
        <v>224429293</v>
      </c>
      <c r="T2568" s="363">
        <v>46121</v>
      </c>
      <c r="U2568" s="437">
        <v>16509.895</v>
      </c>
      <c r="V2568" s="437">
        <v>15967.928</v>
      </c>
      <c r="W2568" s="362">
        <v>21</v>
      </c>
      <c r="X2568" s="362">
        <v>6</v>
      </c>
      <c r="Y2568" s="657">
        <v>7267759703</v>
      </c>
      <c r="Z2568" s="346" t="s">
        <v>354</v>
      </c>
      <c r="AA2568" s="176" t="s">
        <v>4435</v>
      </c>
      <c r="AB2568" s="176" t="s">
        <v>8570</v>
      </c>
      <c r="AC2568" s="270" t="s">
        <v>8555</v>
      </c>
      <c r="AD2568" s="105" t="s">
        <v>113</v>
      </c>
      <c r="AE2568" s="74">
        <v>46125</v>
      </c>
      <c r="AF2568" s="550">
        <v>46124</v>
      </c>
      <c r="AG2568" s="375">
        <v>46122.375</v>
      </c>
      <c r="AH2568" s="375">
        <v>46122.375</v>
      </c>
      <c r="AI2568" s="363">
        <v>46124</v>
      </c>
      <c r="AJ2568" s="74">
        <v>46125</v>
      </c>
      <c r="AK2568" s="363"/>
      <c r="AL2568" s="363">
        <v>46126</v>
      </c>
      <c r="AM2568" s="231">
        <v>46127</v>
      </c>
      <c r="AN2568" s="231">
        <v>46127</v>
      </c>
      <c r="AO2568" s="81">
        <f t="shared" si="791"/>
        <v>46121.375</v>
      </c>
      <c r="AP2568" s="81">
        <f t="shared" si="792"/>
        <v>46122.375</v>
      </c>
      <c r="AQ2568" s="81">
        <f t="shared" si="793"/>
        <v>46122.375</v>
      </c>
      <c r="AR2568" s="81">
        <f t="shared" si="794"/>
        <v>46126</v>
      </c>
      <c r="AS2568" s="81">
        <f t="shared" si="795"/>
        <v>46127</v>
      </c>
      <c r="AT2568" s="81">
        <f t="shared" si="796"/>
        <v>46126</v>
      </c>
      <c r="AU2568" s="82" t="s">
        <v>6241</v>
      </c>
      <c r="AV2568" s="297">
        <v>46121</v>
      </c>
      <c r="AW2568" s="176"/>
      <c r="AX2568" s="176"/>
      <c r="AY2568" s="176"/>
      <c r="AZ2568" s="369"/>
      <c r="BA2568" s="176"/>
      <c r="BB2568" s="176"/>
      <c r="BC2568" s="176"/>
      <c r="BD2568" s="176"/>
      <c r="BE2568" s="176"/>
      <c r="BF2568" s="176"/>
      <c r="BG2568" s="176"/>
      <c r="BH2568" s="176"/>
      <c r="BI2568" s="176"/>
      <c r="BJ2568" s="176"/>
      <c r="BK2568" s="176"/>
      <c r="BL2568" s="176"/>
      <c r="BM2568" s="176"/>
      <c r="BN2568" s="176"/>
      <c r="BO2568" s="176"/>
      <c r="BP2568" s="176"/>
      <c r="BQ2568" s="176"/>
      <c r="BR2568" s="176"/>
      <c r="BS2568" s="176"/>
      <c r="BT2568" s="75">
        <f>IF(COUNTIF($C$3:C2568, C2568)=1, 1, 0)</f>
        <v>0</v>
      </c>
      <c r="BU2568" s="337" t="s">
        <v>8558</v>
      </c>
      <c r="BV2568" s="340">
        <v>46127</v>
      </c>
      <c r="BW2568" s="85"/>
      <c r="BX2568" s="85"/>
      <c r="BY2568" s="85"/>
      <c r="BZ2568" s="87">
        <f t="shared" si="788"/>
        <v>15</v>
      </c>
      <c r="CA2568" s="85"/>
      <c r="CB2568" s="88">
        <f t="shared" si="789"/>
        <v>16</v>
      </c>
      <c r="CC2568" s="89"/>
      <c r="CE2568" s="87">
        <f t="shared" si="786"/>
        <v>4</v>
      </c>
      <c r="CF2568" s="397">
        <v>5272000</v>
      </c>
      <c r="CG2568" s="85"/>
      <c r="CH2568" s="397">
        <v>5272000</v>
      </c>
      <c r="CI2568" s="397">
        <v>26360</v>
      </c>
      <c r="CJ2568" s="87">
        <f t="shared" si="797"/>
        <v>4</v>
      </c>
      <c r="CK2568" s="87">
        <f t="shared" si="790"/>
        <v>15</v>
      </c>
      <c r="CL2568" s="85" t="s">
        <v>6276</v>
      </c>
      <c r="CM2568" s="22" t="str">
        <f t="shared" si="784"/>
        <v>1C26TAB^76345</v>
      </c>
      <c r="CN2568" s="85"/>
      <c r="CO2568" s="85"/>
      <c r="CP2568" s="85"/>
    </row>
    <row r="2569" spans="1:94" ht="15" customHeight="1" x14ac:dyDescent="0.25">
      <c r="A2569" s="85"/>
      <c r="B2569" s="73" t="s">
        <v>102</v>
      </c>
      <c r="C2569" s="270" t="s">
        <v>8544</v>
      </c>
      <c r="D2569" s="265">
        <v>145831312</v>
      </c>
      <c r="E2569" s="241"/>
      <c r="F2569" s="231">
        <v>46120</v>
      </c>
      <c r="G2569" s="265" t="s">
        <v>1159</v>
      </c>
      <c r="H2569" s="265" t="s">
        <v>2963</v>
      </c>
      <c r="I2569" s="265" t="s">
        <v>105</v>
      </c>
      <c r="J2569" s="265" t="s">
        <v>1161</v>
      </c>
      <c r="K2569" s="265" t="s">
        <v>242</v>
      </c>
      <c r="L2569" s="379">
        <v>46135</v>
      </c>
      <c r="M2569" s="265">
        <v>40</v>
      </c>
      <c r="N2569" s="85" t="s">
        <v>8730</v>
      </c>
      <c r="O2569" s="85" t="s">
        <v>8731</v>
      </c>
      <c r="P2569" s="85">
        <v>2830051465</v>
      </c>
      <c r="Q2569" s="231">
        <v>46120</v>
      </c>
      <c r="R2569" s="241">
        <v>1209400831</v>
      </c>
      <c r="S2569" s="241">
        <v>224423497</v>
      </c>
      <c r="T2569" s="231">
        <v>46120</v>
      </c>
      <c r="U2569" s="356">
        <v>18714.056</v>
      </c>
      <c r="V2569" s="356">
        <v>18041.062999999998</v>
      </c>
      <c r="W2569" s="241">
        <v>19</v>
      </c>
      <c r="X2569" s="241">
        <v>0</v>
      </c>
      <c r="Y2569" s="303">
        <v>2324134470</v>
      </c>
      <c r="Z2569" s="265" t="s">
        <v>5982</v>
      </c>
      <c r="AA2569" s="85" t="s">
        <v>8726</v>
      </c>
      <c r="AB2569" s="265" t="s">
        <v>3190</v>
      </c>
      <c r="AC2569" s="270" t="s">
        <v>8544</v>
      </c>
      <c r="AD2569" s="75" t="s">
        <v>113</v>
      </c>
      <c r="AE2569" s="231">
        <v>46128</v>
      </c>
      <c r="AF2569" s="375">
        <v>46127.708333333336</v>
      </c>
      <c r="AG2569" s="304">
        <v>46126.416666666664</v>
      </c>
      <c r="AH2569" s="304">
        <v>46126.416666666664</v>
      </c>
      <c r="AI2569" s="275">
        <v>46128</v>
      </c>
      <c r="AJ2569" s="275"/>
      <c r="AK2569" s="231">
        <v>46128</v>
      </c>
      <c r="AL2569" s="275">
        <v>46130</v>
      </c>
      <c r="AM2569" s="231"/>
      <c r="AN2569" s="231">
        <v>46130</v>
      </c>
      <c r="AO2569" s="81">
        <f t="shared" si="791"/>
        <v>46125.416666666664</v>
      </c>
      <c r="AP2569" s="81">
        <f t="shared" si="792"/>
        <v>46126.416666666664</v>
      </c>
      <c r="AQ2569" s="81">
        <f t="shared" si="793"/>
        <v>46126.416666666664</v>
      </c>
      <c r="AR2569" s="81">
        <f t="shared" si="794"/>
        <v>46129</v>
      </c>
      <c r="AS2569" s="81">
        <f t="shared" si="795"/>
        <v>46130</v>
      </c>
      <c r="AT2569" s="81">
        <f t="shared" si="796"/>
        <v>46129</v>
      </c>
      <c r="AU2569" s="82" t="s">
        <v>6241</v>
      </c>
      <c r="AV2569" s="297">
        <v>46120</v>
      </c>
      <c r="AW2569" s="85"/>
      <c r="AX2569" s="85"/>
      <c r="AY2569" s="85"/>
      <c r="AZ2569" s="271"/>
      <c r="BA2569" s="85"/>
      <c r="BB2569" s="85"/>
      <c r="BC2569" s="85"/>
      <c r="BD2569" s="85"/>
      <c r="BE2569" s="85"/>
      <c r="BF2569" s="85"/>
      <c r="BG2569" s="85"/>
      <c r="BH2569" s="85"/>
      <c r="BI2569" s="85"/>
      <c r="BJ2569" s="85"/>
      <c r="BK2569" s="85"/>
      <c r="BL2569" s="85"/>
      <c r="BM2569" s="85"/>
      <c r="BN2569" s="85"/>
      <c r="BO2569" s="85"/>
      <c r="BP2569" s="85"/>
      <c r="BQ2569" s="85"/>
      <c r="BR2569" s="85"/>
      <c r="BS2569" s="85"/>
      <c r="BT2569" s="75">
        <f>IF(COUNTIF($C$3:C2569, C2569)=1, 1, 0)</f>
        <v>0</v>
      </c>
      <c r="BU2569" s="337" t="s">
        <v>8548</v>
      </c>
      <c r="BV2569" s="340">
        <v>46128</v>
      </c>
      <c r="BW2569" s="85"/>
      <c r="BX2569" s="85"/>
      <c r="BY2569" s="85"/>
      <c r="BZ2569" s="87">
        <f t="shared" si="788"/>
        <v>15</v>
      </c>
      <c r="CA2569" s="85"/>
      <c r="CB2569" s="88">
        <f t="shared" si="789"/>
        <v>16</v>
      </c>
      <c r="CC2569" s="89"/>
      <c r="CE2569" s="87">
        <f t="shared" si="786"/>
        <v>4</v>
      </c>
      <c r="CF2569" s="397">
        <v>6274156</v>
      </c>
      <c r="CG2569" s="85"/>
      <c r="CH2569" s="397">
        <v>6274156</v>
      </c>
      <c r="CI2569" s="85">
        <v>26362</v>
      </c>
      <c r="CJ2569" s="87">
        <f t="shared" si="797"/>
        <v>4</v>
      </c>
      <c r="CK2569" s="87">
        <f t="shared" si="790"/>
        <v>15</v>
      </c>
      <c r="CL2569" s="85" t="s">
        <v>6276</v>
      </c>
      <c r="CM2569" s="22" t="str">
        <f t="shared" si="784"/>
        <v>1C26TAR^65872</v>
      </c>
      <c r="CN2569" s="85"/>
      <c r="CO2569" s="85"/>
      <c r="CP2569" s="85"/>
    </row>
    <row r="2570" spans="1:94" s="85" customFormat="1" x14ac:dyDescent="0.25">
      <c r="B2570" s="73" t="s">
        <v>102</v>
      </c>
      <c r="C2570" s="301" t="s">
        <v>8544</v>
      </c>
      <c r="D2570" s="265">
        <v>145831891</v>
      </c>
      <c r="E2570" s="241">
        <v>5320008182</v>
      </c>
      <c r="F2570" s="231">
        <v>46120</v>
      </c>
      <c r="G2570" s="265" t="s">
        <v>1211</v>
      </c>
      <c r="H2570" s="265" t="s">
        <v>2963</v>
      </c>
      <c r="I2570" s="265" t="s">
        <v>105</v>
      </c>
      <c r="J2570" s="265" t="s">
        <v>1161</v>
      </c>
      <c r="K2570" s="265" t="s">
        <v>242</v>
      </c>
      <c r="L2570" s="379">
        <v>46136</v>
      </c>
      <c r="M2570" s="265">
        <v>40</v>
      </c>
      <c r="N2570" s="85" t="s">
        <v>8732</v>
      </c>
      <c r="O2570" s="85" t="s">
        <v>8733</v>
      </c>
      <c r="P2570" s="85">
        <v>2830051429</v>
      </c>
      <c r="Q2570" s="231">
        <v>46119</v>
      </c>
      <c r="R2570" s="241">
        <v>1209400599</v>
      </c>
      <c r="S2570" s="241">
        <v>224414121</v>
      </c>
      <c r="T2570" s="231">
        <v>46119</v>
      </c>
      <c r="U2570" s="261">
        <v>10757.679</v>
      </c>
      <c r="V2570" s="261">
        <v>10373.002</v>
      </c>
      <c r="W2570" s="241">
        <v>16</v>
      </c>
      <c r="X2570" s="241">
        <v>4</v>
      </c>
      <c r="Y2570" s="268">
        <v>2324134510</v>
      </c>
      <c r="Z2570" s="268" t="s">
        <v>5982</v>
      </c>
      <c r="AA2570" s="268" t="s">
        <v>8734</v>
      </c>
      <c r="AB2570" s="268" t="s">
        <v>3190</v>
      </c>
      <c r="AC2570" s="270" t="s">
        <v>8544</v>
      </c>
      <c r="AD2570" s="75" t="s">
        <v>113</v>
      </c>
      <c r="AE2570" s="231">
        <v>46128</v>
      </c>
      <c r="AF2570" s="375">
        <v>46127.708333333336</v>
      </c>
      <c r="AG2570" s="304">
        <v>46126.416666666664</v>
      </c>
      <c r="AH2570" s="304">
        <v>46126.416666666664</v>
      </c>
      <c r="AI2570" s="275">
        <v>46128</v>
      </c>
      <c r="AJ2570" s="275"/>
      <c r="AK2570" s="231">
        <v>46128</v>
      </c>
      <c r="AL2570" s="275">
        <v>46130</v>
      </c>
      <c r="AM2570" s="74"/>
      <c r="AN2570" s="231">
        <v>46130</v>
      </c>
      <c r="AO2570" s="534" t="s">
        <v>121</v>
      </c>
      <c r="AP2570" s="81" t="s">
        <v>121</v>
      </c>
      <c r="AQ2570" s="81" t="s">
        <v>121</v>
      </c>
      <c r="AR2570" s="81" t="s">
        <v>121</v>
      </c>
      <c r="AS2570" s="81" t="s">
        <v>121</v>
      </c>
      <c r="AT2570" s="81" t="s">
        <v>121</v>
      </c>
      <c r="AU2570" s="82" t="s">
        <v>6241</v>
      </c>
      <c r="AV2570" s="134">
        <v>46119</v>
      </c>
      <c r="AZ2570" s="271"/>
      <c r="BT2570" s="75">
        <f>IF(COUNTIF($C$3:C2570, C2570)=1, 1, 0)</f>
        <v>0</v>
      </c>
      <c r="BU2570" s="337" t="s">
        <v>8548</v>
      </c>
      <c r="BV2570" s="340">
        <v>46128</v>
      </c>
      <c r="BZ2570" s="87">
        <f t="shared" si="788"/>
        <v>15</v>
      </c>
      <c r="CB2570" s="88">
        <f t="shared" si="789"/>
        <v>16</v>
      </c>
      <c r="CC2570" s="89"/>
      <c r="CD2570" s="22"/>
      <c r="CE2570" s="87">
        <f t="shared" si="786"/>
        <v>4</v>
      </c>
      <c r="CF2570" s="397">
        <v>6274156</v>
      </c>
      <c r="CH2570" s="397">
        <v>6274156</v>
      </c>
      <c r="CI2570" s="85">
        <v>26362</v>
      </c>
      <c r="CJ2570" s="87">
        <f t="shared" si="797"/>
        <v>4</v>
      </c>
      <c r="CK2570" s="87">
        <f t="shared" si="790"/>
        <v>15</v>
      </c>
      <c r="CL2570" s="85" t="s">
        <v>6276</v>
      </c>
      <c r="CM2570" s="22" t="str">
        <f t="shared" si="784"/>
        <v>1C26TAR^65872</v>
      </c>
    </row>
    <row r="2571" spans="1:94" s="85" customFormat="1" x14ac:dyDescent="0.25">
      <c r="B2571" s="73" t="s">
        <v>102</v>
      </c>
      <c r="C2571" s="412" t="s">
        <v>8544</v>
      </c>
      <c r="D2571" s="265">
        <v>145819304</v>
      </c>
      <c r="E2571" s="241">
        <v>5320008182</v>
      </c>
      <c r="F2571" s="231">
        <v>46120</v>
      </c>
      <c r="G2571" s="265" t="s">
        <v>2999</v>
      </c>
      <c r="H2571" s="265" t="s">
        <v>2963</v>
      </c>
      <c r="I2571" s="265" t="s">
        <v>105</v>
      </c>
      <c r="J2571" s="265" t="s">
        <v>1161</v>
      </c>
      <c r="K2571" s="265" t="s">
        <v>242</v>
      </c>
      <c r="L2571" s="379">
        <v>46136</v>
      </c>
      <c r="M2571" s="265">
        <v>0</v>
      </c>
      <c r="N2571" s="85" t="s">
        <v>8732</v>
      </c>
      <c r="O2571" s="85" t="s">
        <v>8733</v>
      </c>
      <c r="P2571" s="85">
        <v>2830051428</v>
      </c>
      <c r="Q2571" s="231">
        <v>46119</v>
      </c>
      <c r="R2571" s="241">
        <v>1209400598</v>
      </c>
      <c r="S2571" s="241">
        <v>224414124</v>
      </c>
      <c r="T2571" s="231">
        <v>46119</v>
      </c>
      <c r="U2571" s="261">
        <v>2485.5309999999999</v>
      </c>
      <c r="V2571" s="261">
        <v>2404.1819999999998</v>
      </c>
      <c r="W2571" s="241">
        <v>3</v>
      </c>
      <c r="X2571" s="241">
        <v>0</v>
      </c>
      <c r="Y2571" s="268">
        <v>2324134510</v>
      </c>
      <c r="Z2571" s="268" t="s">
        <v>5982</v>
      </c>
      <c r="AA2571" s="268" t="s">
        <v>8734</v>
      </c>
      <c r="AB2571" s="658" t="s">
        <v>3190</v>
      </c>
      <c r="AC2571" s="270" t="s">
        <v>8544</v>
      </c>
      <c r="AD2571" s="75" t="s">
        <v>113</v>
      </c>
      <c r="AE2571" s="231">
        <v>46128</v>
      </c>
      <c r="AF2571" s="375">
        <v>46127.708333333336</v>
      </c>
      <c r="AG2571" s="304">
        <v>46126.416666666664</v>
      </c>
      <c r="AH2571" s="304">
        <v>46126.416666666664</v>
      </c>
      <c r="AI2571" s="275">
        <v>46128</v>
      </c>
      <c r="AJ2571" s="275"/>
      <c r="AK2571" s="231">
        <v>46128</v>
      </c>
      <c r="AL2571" s="275">
        <v>46130</v>
      </c>
      <c r="AM2571" s="74"/>
      <c r="AN2571" s="231">
        <v>46130</v>
      </c>
      <c r="AO2571" s="534" t="s">
        <v>121</v>
      </c>
      <c r="AP2571" s="81" t="s">
        <v>121</v>
      </c>
      <c r="AQ2571" s="81" t="s">
        <v>121</v>
      </c>
      <c r="AR2571" s="81" t="s">
        <v>121</v>
      </c>
      <c r="AS2571" s="81" t="s">
        <v>121</v>
      </c>
      <c r="AT2571" s="81" t="s">
        <v>121</v>
      </c>
      <c r="AU2571" s="82" t="s">
        <v>6241</v>
      </c>
      <c r="AV2571" s="134">
        <v>46119</v>
      </c>
      <c r="AZ2571" s="271"/>
      <c r="BT2571" s="75">
        <f>IF(COUNTIF($C$3:C2571, C2571)=1, 1, 0)</f>
        <v>0</v>
      </c>
      <c r="BU2571" s="337" t="s">
        <v>8548</v>
      </c>
      <c r="BV2571" s="340">
        <v>46128</v>
      </c>
      <c r="BZ2571" s="87">
        <f t="shared" si="788"/>
        <v>15</v>
      </c>
      <c r="CB2571" s="88">
        <f t="shared" si="789"/>
        <v>16</v>
      </c>
      <c r="CC2571" s="89"/>
      <c r="CD2571" s="22"/>
      <c r="CE2571" s="87">
        <f t="shared" si="786"/>
        <v>4</v>
      </c>
      <c r="CJ2571" s="87">
        <f t="shared" si="797"/>
        <v>4</v>
      </c>
      <c r="CK2571" s="87">
        <f t="shared" si="790"/>
        <v>15</v>
      </c>
      <c r="CL2571" s="85" t="s">
        <v>6276</v>
      </c>
      <c r="CM2571" s="22" t="str">
        <f t="shared" si="784"/>
        <v>1C26TAR^65872</v>
      </c>
    </row>
    <row r="2572" spans="1:94" ht="15" customHeight="1" x14ac:dyDescent="0.25">
      <c r="A2572" s="176"/>
      <c r="B2572" s="197" t="s">
        <v>102</v>
      </c>
      <c r="C2572" s="301">
        <v>235600442710</v>
      </c>
      <c r="D2572" s="659">
        <v>145841055</v>
      </c>
      <c r="E2572" s="362">
        <v>5320008211</v>
      </c>
      <c r="F2572" s="363">
        <v>46121</v>
      </c>
      <c r="G2572" s="346" t="s">
        <v>3932</v>
      </c>
      <c r="H2572" s="346" t="s">
        <v>2963</v>
      </c>
      <c r="I2572" s="346" t="s">
        <v>105</v>
      </c>
      <c r="J2572" s="346" t="s">
        <v>1161</v>
      </c>
      <c r="K2572" s="346" t="s">
        <v>242</v>
      </c>
      <c r="L2572" s="618">
        <v>46139</v>
      </c>
      <c r="M2572" s="346">
        <v>40</v>
      </c>
      <c r="N2572" s="176" t="s">
        <v>8735</v>
      </c>
      <c r="O2572" s="176" t="s">
        <v>8736</v>
      </c>
      <c r="P2572" s="176">
        <v>2830051697</v>
      </c>
      <c r="Q2572" s="363">
        <v>46123</v>
      </c>
      <c r="R2572" s="362">
        <v>1209401969</v>
      </c>
      <c r="S2572" s="362">
        <v>224441099</v>
      </c>
      <c r="T2572" s="363">
        <v>46123</v>
      </c>
      <c r="U2572" s="437">
        <v>6204.5119999999997</v>
      </c>
      <c r="V2572" s="437">
        <v>5971.5820000000003</v>
      </c>
      <c r="W2572" s="362">
        <v>10</v>
      </c>
      <c r="X2572" s="362">
        <v>5</v>
      </c>
      <c r="Y2572" s="657">
        <v>235600442710</v>
      </c>
      <c r="Z2572" s="346" t="s">
        <v>128</v>
      </c>
      <c r="AA2572" s="176" t="s">
        <v>8737</v>
      </c>
      <c r="AB2572" s="346" t="s">
        <v>8738</v>
      </c>
      <c r="AC2572" s="365"/>
      <c r="AD2572" s="105" t="s">
        <v>113</v>
      </c>
      <c r="AE2572" s="221">
        <v>46131</v>
      </c>
      <c r="AF2572" s="550">
        <v>46128.875</v>
      </c>
      <c r="AG2572" s="550">
        <v>46128.416666666664</v>
      </c>
      <c r="AH2572" s="550">
        <v>46128.416666666664</v>
      </c>
      <c r="AI2572" s="363">
        <v>46121</v>
      </c>
      <c r="AJ2572" s="221">
        <v>46131</v>
      </c>
      <c r="AK2572" s="221">
        <v>46131</v>
      </c>
      <c r="AL2572" s="363">
        <v>46123</v>
      </c>
      <c r="AM2572" s="376">
        <v>46133</v>
      </c>
      <c r="AN2572" s="376">
        <v>46133</v>
      </c>
      <c r="AO2572" s="81" t="s">
        <v>121</v>
      </c>
      <c r="AP2572" s="81" t="s">
        <v>121</v>
      </c>
      <c r="AQ2572" s="81" t="s">
        <v>121</v>
      </c>
      <c r="AR2572" s="81" t="s">
        <v>121</v>
      </c>
      <c r="AS2572" s="81" t="s">
        <v>121</v>
      </c>
      <c r="AT2572" s="81" t="s">
        <v>121</v>
      </c>
      <c r="AU2572" s="362"/>
      <c r="AV2572" s="134">
        <v>46123</v>
      </c>
      <c r="AW2572" s="176"/>
      <c r="AX2572" s="176"/>
      <c r="AY2572" s="176"/>
      <c r="AZ2572" s="369"/>
      <c r="BA2572" s="176"/>
      <c r="BB2572" s="176"/>
      <c r="BC2572" s="176"/>
      <c r="BD2572" s="176"/>
      <c r="BE2572" s="176"/>
      <c r="BF2572" s="176"/>
      <c r="BG2572" s="176"/>
      <c r="BH2572" s="176"/>
      <c r="BI2572" s="176"/>
      <c r="BJ2572" s="176"/>
      <c r="BK2572" s="176"/>
      <c r="BL2572" s="176"/>
      <c r="BM2572" s="176"/>
      <c r="BN2572" s="176"/>
      <c r="BO2572" s="176"/>
      <c r="BP2572" s="176"/>
      <c r="BQ2572" s="176"/>
      <c r="BR2572" s="176"/>
      <c r="BS2572" s="176"/>
      <c r="BT2572" s="75">
        <f>IF(COUNTIF($C$3:C2572, C2572)=1, 1, 0)</f>
        <v>1</v>
      </c>
      <c r="BU2572" s="337" t="s">
        <v>8739</v>
      </c>
      <c r="BV2572" s="340">
        <v>46132</v>
      </c>
      <c r="BW2572" s="85"/>
      <c r="BX2572" s="85"/>
      <c r="BY2572" s="85"/>
      <c r="BZ2572" s="87">
        <f t="shared" si="788"/>
        <v>15</v>
      </c>
      <c r="CA2572" s="85"/>
      <c r="CB2572" s="88">
        <f t="shared" si="789"/>
        <v>17</v>
      </c>
      <c r="CC2572" s="89"/>
      <c r="CE2572" s="87">
        <f t="shared" si="786"/>
        <v>4</v>
      </c>
      <c r="CF2572" s="85"/>
      <c r="CG2572" s="85"/>
      <c r="CH2572" s="85"/>
      <c r="CI2572" s="85"/>
      <c r="CJ2572" s="87">
        <f t="shared" si="797"/>
        <v>4</v>
      </c>
      <c r="CK2572" s="87">
        <f t="shared" si="790"/>
        <v>15</v>
      </c>
      <c r="CL2572" s="85"/>
      <c r="CM2572" s="22" t="str">
        <f t="shared" si="784"/>
        <v>1C26TAA^111567</v>
      </c>
      <c r="CN2572" s="85"/>
      <c r="CO2572" s="85"/>
      <c r="CP2572" s="85"/>
    </row>
    <row r="2573" spans="1:94" ht="15" customHeight="1" x14ac:dyDescent="0.25">
      <c r="A2573" s="85"/>
      <c r="B2573" s="197" t="s">
        <v>102</v>
      </c>
      <c r="C2573" s="301">
        <v>235600442710</v>
      </c>
      <c r="D2573" s="430">
        <v>145841160</v>
      </c>
      <c r="E2573" s="241">
        <v>5320008211</v>
      </c>
      <c r="F2573" s="231">
        <v>46121</v>
      </c>
      <c r="G2573" s="265" t="s">
        <v>6715</v>
      </c>
      <c r="H2573" s="265" t="s">
        <v>2963</v>
      </c>
      <c r="I2573" s="265" t="s">
        <v>105</v>
      </c>
      <c r="J2573" s="265" t="s">
        <v>1161</v>
      </c>
      <c r="K2573" s="265" t="s">
        <v>242</v>
      </c>
      <c r="L2573" s="379">
        <v>46139</v>
      </c>
      <c r="M2573" s="265">
        <v>0</v>
      </c>
      <c r="N2573" s="85" t="s">
        <v>8735</v>
      </c>
      <c r="O2573" s="85" t="s">
        <v>8736</v>
      </c>
      <c r="P2573" s="85">
        <v>2830051698</v>
      </c>
      <c r="Q2573" s="231">
        <v>46123</v>
      </c>
      <c r="R2573" s="241">
        <v>1209401970</v>
      </c>
      <c r="S2573" s="241">
        <v>224441128</v>
      </c>
      <c r="T2573" s="231">
        <v>46123</v>
      </c>
      <c r="U2573" s="356">
        <v>6219.3310000000001</v>
      </c>
      <c r="V2573" s="356">
        <v>5985.8019999999997</v>
      </c>
      <c r="W2573" s="241">
        <v>9</v>
      </c>
      <c r="X2573" s="241">
        <v>5</v>
      </c>
      <c r="Y2573" s="303">
        <v>235600442710</v>
      </c>
      <c r="Z2573" s="265" t="s">
        <v>128</v>
      </c>
      <c r="AA2573" s="85" t="s">
        <v>8737</v>
      </c>
      <c r="AB2573" s="265" t="s">
        <v>8738</v>
      </c>
      <c r="AC2573" s="270"/>
      <c r="AD2573" s="75" t="s">
        <v>113</v>
      </c>
      <c r="AE2573" s="221">
        <v>46131</v>
      </c>
      <c r="AF2573" s="550">
        <v>46128.875</v>
      </c>
      <c r="AG2573" s="550">
        <v>46128.416666666664</v>
      </c>
      <c r="AH2573" s="550">
        <v>46128.416666666664</v>
      </c>
      <c r="AI2573" s="231">
        <v>46121</v>
      </c>
      <c r="AJ2573" s="221">
        <v>46131</v>
      </c>
      <c r="AK2573" s="221">
        <v>46131</v>
      </c>
      <c r="AL2573" s="231">
        <v>46123</v>
      </c>
      <c r="AM2573" s="376">
        <v>46133</v>
      </c>
      <c r="AN2573" s="376">
        <v>46133</v>
      </c>
      <c r="AO2573" s="81" t="s">
        <v>121</v>
      </c>
      <c r="AP2573" s="81" t="s">
        <v>121</v>
      </c>
      <c r="AQ2573" s="81" t="s">
        <v>121</v>
      </c>
      <c r="AR2573" s="81" t="s">
        <v>121</v>
      </c>
      <c r="AS2573" s="81" t="s">
        <v>121</v>
      </c>
      <c r="AT2573" s="81" t="s">
        <v>121</v>
      </c>
      <c r="AU2573" s="241"/>
      <c r="AV2573" s="134">
        <v>46123</v>
      </c>
      <c r="AW2573" s="85"/>
      <c r="AX2573" s="85"/>
      <c r="AY2573" s="85"/>
      <c r="AZ2573" s="271"/>
      <c r="BA2573" s="85"/>
      <c r="BB2573" s="85"/>
      <c r="BC2573" s="85"/>
      <c r="BD2573" s="85"/>
      <c r="BE2573" s="85"/>
      <c r="BF2573" s="85"/>
      <c r="BG2573" s="85"/>
      <c r="BH2573" s="85"/>
      <c r="BI2573" s="85"/>
      <c r="BJ2573" s="85"/>
      <c r="BK2573" s="85"/>
      <c r="BL2573" s="85"/>
      <c r="BM2573" s="85"/>
      <c r="BN2573" s="85"/>
      <c r="BO2573" s="85"/>
      <c r="BP2573" s="85"/>
      <c r="BQ2573" s="85"/>
      <c r="BR2573" s="85"/>
      <c r="BS2573" s="85"/>
      <c r="BT2573" s="75">
        <f>IF(COUNTIF($C$3:C2573, C2573)=1, 1, 0)</f>
        <v>0</v>
      </c>
      <c r="BU2573" s="337" t="s">
        <v>8739</v>
      </c>
      <c r="BV2573" s="340">
        <v>46132</v>
      </c>
      <c r="BW2573" s="85"/>
      <c r="BX2573" s="85"/>
      <c r="BY2573" s="85"/>
      <c r="BZ2573" s="87">
        <f t="shared" si="788"/>
        <v>15</v>
      </c>
      <c r="CA2573" s="85"/>
      <c r="CB2573" s="88">
        <f t="shared" si="789"/>
        <v>17</v>
      </c>
      <c r="CC2573" s="89"/>
      <c r="CE2573" s="87">
        <f t="shared" si="786"/>
        <v>4</v>
      </c>
      <c r="CF2573" s="85"/>
      <c r="CG2573" s="85"/>
      <c r="CH2573" s="85"/>
      <c r="CI2573" s="85"/>
      <c r="CJ2573" s="87">
        <f t="shared" si="797"/>
        <v>4</v>
      </c>
      <c r="CK2573" s="87">
        <f t="shared" si="790"/>
        <v>15</v>
      </c>
      <c r="CL2573" s="85"/>
      <c r="CM2573" s="22" t="str">
        <f t="shared" si="784"/>
        <v>1C26TAA^111567</v>
      </c>
      <c r="CN2573" s="85"/>
      <c r="CO2573" s="85"/>
      <c r="CP2573" s="85"/>
    </row>
    <row r="2574" spans="1:94" ht="15" customHeight="1" x14ac:dyDescent="0.25">
      <c r="A2574" s="85"/>
      <c r="B2574" s="197" t="s">
        <v>102</v>
      </c>
      <c r="C2574" s="301">
        <v>235600442710</v>
      </c>
      <c r="D2574" s="430">
        <v>145832085</v>
      </c>
      <c r="E2574" s="241"/>
      <c r="F2574" s="231">
        <v>46122</v>
      </c>
      <c r="G2574" s="265" t="s">
        <v>2992</v>
      </c>
      <c r="H2574" s="265" t="s">
        <v>2963</v>
      </c>
      <c r="I2574" s="265" t="s">
        <v>105</v>
      </c>
      <c r="J2574" s="265" t="s">
        <v>1161</v>
      </c>
      <c r="K2574" s="265" t="s">
        <v>242</v>
      </c>
      <c r="L2574" s="379">
        <v>46137</v>
      </c>
      <c r="M2574" s="265">
        <v>40</v>
      </c>
      <c r="N2574" s="85" t="s">
        <v>8740</v>
      </c>
      <c r="O2574" s="85" t="s">
        <v>8741</v>
      </c>
      <c r="P2574" s="85">
        <v>2830051763</v>
      </c>
      <c r="Q2574" s="231">
        <v>46125</v>
      </c>
      <c r="R2574" s="241">
        <v>1209402228</v>
      </c>
      <c r="S2574" s="241">
        <v>224441328</v>
      </c>
      <c r="T2574" s="231">
        <v>46125</v>
      </c>
      <c r="U2574" s="356">
        <v>18274.723000000002</v>
      </c>
      <c r="V2574" s="356">
        <v>17592.694</v>
      </c>
      <c r="W2574" s="241">
        <v>22</v>
      </c>
      <c r="X2574" s="241">
        <v>14</v>
      </c>
      <c r="Y2574" s="303">
        <v>235600442736</v>
      </c>
      <c r="Z2574" s="265" t="s">
        <v>128</v>
      </c>
      <c r="AA2574" s="85" t="s">
        <v>8737</v>
      </c>
      <c r="AB2574" s="265" t="s">
        <v>8738</v>
      </c>
      <c r="AC2574" s="270"/>
      <c r="AD2574" s="75" t="s">
        <v>113</v>
      </c>
      <c r="AE2574" s="221">
        <v>46131</v>
      </c>
      <c r="AF2574" s="550">
        <v>46128.875</v>
      </c>
      <c r="AG2574" s="550">
        <v>46128.416666666664</v>
      </c>
      <c r="AH2574" s="550">
        <v>46128.416666666664</v>
      </c>
      <c r="AI2574" s="231">
        <v>46121</v>
      </c>
      <c r="AJ2574" s="221">
        <v>46131</v>
      </c>
      <c r="AK2574" s="221">
        <v>46131</v>
      </c>
      <c r="AL2574" s="231">
        <v>46123</v>
      </c>
      <c r="AM2574" s="376">
        <v>46133</v>
      </c>
      <c r="AN2574" s="376">
        <v>46133</v>
      </c>
      <c r="AO2574" s="81">
        <f>IF(AH2574&lt;AG2574,IF(AH2574=0,"",AH2574-1),IF(AG2574=0,"",AG2574-1))</f>
        <v>46127.416666666664</v>
      </c>
      <c r="AP2574" s="81">
        <f>IF(AH2574&lt;AG2574,IF(AH2574=0,"",AH2574),IF(AG2574=0,"",AG2574))</f>
        <v>46128.416666666664</v>
      </c>
      <c r="AQ2574" s="81">
        <f>IF(AH2574&lt;AG2574,IF(AH2574=0,"",AH2574),IF(AG2574=0,"",AG2574))</f>
        <v>46128.416666666664</v>
      </c>
      <c r="AR2574" s="81">
        <f>IF(AI2574=0,"",IF(AI2574&lt;AJ2574,AJ2574+1,AI2574+1))</f>
        <v>46132</v>
      </c>
      <c r="AS2574" s="81">
        <f>IF(AI2574=0,"",IF(AE2574=0,IF(AJ2574=0,AI2574+2,AJ2574+2),AE2574+2))</f>
        <v>46133</v>
      </c>
      <c r="AT2574" s="81">
        <f>IF(AI2574=0,"",IF(AI2574&lt;AJ2574,AJ2574+1,AI2574+1))</f>
        <v>46132</v>
      </c>
      <c r="AU2574" s="241"/>
      <c r="AV2574" s="134">
        <v>46123</v>
      </c>
      <c r="AW2574" s="85"/>
      <c r="AX2574" s="85"/>
      <c r="AY2574" s="85"/>
      <c r="AZ2574" s="271"/>
      <c r="BA2574" s="85"/>
      <c r="BB2574" s="85"/>
      <c r="BC2574" s="85"/>
      <c r="BD2574" s="85"/>
      <c r="BE2574" s="85"/>
      <c r="BF2574" s="85"/>
      <c r="BG2574" s="85"/>
      <c r="BH2574" s="85"/>
      <c r="BI2574" s="85"/>
      <c r="BJ2574" s="85"/>
      <c r="BK2574" s="85"/>
      <c r="BL2574" s="85"/>
      <c r="BM2574" s="85"/>
      <c r="BN2574" s="85"/>
      <c r="BO2574" s="85"/>
      <c r="BP2574" s="85"/>
      <c r="BQ2574" s="85"/>
      <c r="BR2574" s="85"/>
      <c r="BS2574" s="85"/>
      <c r="BT2574" s="75">
        <f>IF(COUNTIF($C$3:C2574, C2574)=1, 1, 0)</f>
        <v>0</v>
      </c>
      <c r="BU2574" s="337" t="s">
        <v>8739</v>
      </c>
      <c r="BV2574" s="340">
        <v>46132</v>
      </c>
      <c r="BW2574" s="85"/>
      <c r="BX2574" s="85"/>
      <c r="BY2574" s="85"/>
      <c r="BZ2574" s="87">
        <f t="shared" si="788"/>
        <v>15</v>
      </c>
      <c r="CA2574" s="85"/>
      <c r="CB2574" s="88">
        <f t="shared" si="789"/>
        <v>17</v>
      </c>
      <c r="CC2574" s="89"/>
      <c r="CE2574" s="87">
        <f t="shared" si="786"/>
        <v>4</v>
      </c>
      <c r="CF2574" s="85"/>
      <c r="CG2574" s="85"/>
      <c r="CH2574" s="85"/>
      <c r="CI2574" s="85"/>
      <c r="CJ2574" s="87">
        <f t="shared" si="797"/>
        <v>4</v>
      </c>
      <c r="CK2574" s="87">
        <f t="shared" si="790"/>
        <v>15</v>
      </c>
      <c r="CL2574" s="85"/>
      <c r="CM2574" s="22" t="str">
        <f t="shared" si="784"/>
        <v>1C26TAA^111567</v>
      </c>
      <c r="CN2574" s="85"/>
      <c r="CO2574" s="85"/>
      <c r="CP2574" s="85"/>
    </row>
    <row r="2575" spans="1:94" ht="15" customHeight="1" x14ac:dyDescent="0.25">
      <c r="A2575" s="85"/>
      <c r="B2575" s="197" t="s">
        <v>102</v>
      </c>
      <c r="C2575" s="301">
        <v>235600442710</v>
      </c>
      <c r="D2575" s="430">
        <v>145831343</v>
      </c>
      <c r="E2575" s="241"/>
      <c r="F2575" s="231">
        <v>46121</v>
      </c>
      <c r="G2575" s="265" t="s">
        <v>1159</v>
      </c>
      <c r="H2575" s="265" t="s">
        <v>2963</v>
      </c>
      <c r="I2575" s="265" t="s">
        <v>105</v>
      </c>
      <c r="J2575" s="265" t="s">
        <v>1161</v>
      </c>
      <c r="K2575" s="265" t="s">
        <v>242</v>
      </c>
      <c r="L2575" s="379">
        <v>46139</v>
      </c>
      <c r="M2575" s="265">
        <v>40</v>
      </c>
      <c r="N2575" s="85" t="s">
        <v>8742</v>
      </c>
      <c r="O2575" s="85" t="s">
        <v>8743</v>
      </c>
      <c r="P2575" s="85">
        <v>2830051723</v>
      </c>
      <c r="Q2575" s="231">
        <v>46123</v>
      </c>
      <c r="R2575" s="241">
        <v>1209402008</v>
      </c>
      <c r="S2575" s="241">
        <v>224441067</v>
      </c>
      <c r="T2575" s="231">
        <v>46123</v>
      </c>
      <c r="U2575" s="356">
        <v>18580.68</v>
      </c>
      <c r="V2575" s="356">
        <v>17912.478999999999</v>
      </c>
      <c r="W2575" s="241">
        <v>19</v>
      </c>
      <c r="X2575" s="241">
        <v>0</v>
      </c>
      <c r="Y2575" s="303">
        <v>235600442744</v>
      </c>
      <c r="Z2575" s="265" t="s">
        <v>128</v>
      </c>
      <c r="AA2575" s="85" t="s">
        <v>8737</v>
      </c>
      <c r="AB2575" s="265" t="s">
        <v>8738</v>
      </c>
      <c r="AC2575" s="270"/>
      <c r="AD2575" s="75" t="s">
        <v>113</v>
      </c>
      <c r="AE2575" s="221">
        <v>46131</v>
      </c>
      <c r="AF2575" s="550">
        <v>46128.875</v>
      </c>
      <c r="AG2575" s="550">
        <v>46128.416666666664</v>
      </c>
      <c r="AH2575" s="550">
        <v>46128.416666666664</v>
      </c>
      <c r="AI2575" s="231">
        <v>46121</v>
      </c>
      <c r="AJ2575" s="221">
        <v>46131</v>
      </c>
      <c r="AK2575" s="221">
        <v>46131</v>
      </c>
      <c r="AL2575" s="231">
        <v>46123</v>
      </c>
      <c r="AM2575" s="376">
        <v>46133</v>
      </c>
      <c r="AN2575" s="376">
        <v>46133</v>
      </c>
      <c r="AO2575" s="81">
        <f>IF(AH2575&lt;AG2575,IF(AH2575=0,"",AH2575-1),IF(AG2575=0,"",AG2575-1))</f>
        <v>46127.416666666664</v>
      </c>
      <c r="AP2575" s="81">
        <f>IF(AH2575&lt;AG2575,IF(AH2575=0,"",AH2575),IF(AG2575=0,"",AG2575))</f>
        <v>46128.416666666664</v>
      </c>
      <c r="AQ2575" s="81">
        <f>IF(AH2575&lt;AG2575,IF(AH2575=0,"",AH2575),IF(AG2575=0,"",AG2575))</f>
        <v>46128.416666666664</v>
      </c>
      <c r="AR2575" s="81">
        <f>IF(AI2575=0,"",IF(AI2575&lt;AJ2575,AJ2575+1,AI2575+1))</f>
        <v>46132</v>
      </c>
      <c r="AS2575" s="81">
        <f>IF(AI2575=0,"",IF(AE2575=0,IF(AJ2575=0,AI2575+2,AJ2575+2),AE2575+2))</f>
        <v>46133</v>
      </c>
      <c r="AT2575" s="81">
        <f>IF(AI2575=0,"",IF(AI2575&lt;AJ2575,AJ2575+1,AI2575+1))</f>
        <v>46132</v>
      </c>
      <c r="AU2575" s="241"/>
      <c r="AV2575" s="134">
        <v>46123</v>
      </c>
      <c r="AW2575" s="85"/>
      <c r="AX2575" s="85"/>
      <c r="AY2575" s="85"/>
      <c r="AZ2575" s="271"/>
      <c r="BA2575" s="85"/>
      <c r="BB2575" s="85"/>
      <c r="BC2575" s="85"/>
      <c r="BD2575" s="85"/>
      <c r="BE2575" s="85"/>
      <c r="BF2575" s="85"/>
      <c r="BG2575" s="85"/>
      <c r="BH2575" s="85"/>
      <c r="BI2575" s="85"/>
      <c r="BJ2575" s="85"/>
      <c r="BK2575" s="85"/>
      <c r="BL2575" s="85"/>
      <c r="BM2575" s="85"/>
      <c r="BN2575" s="85"/>
      <c r="BO2575" s="85"/>
      <c r="BP2575" s="85"/>
      <c r="BQ2575" s="85"/>
      <c r="BR2575" s="85"/>
      <c r="BS2575" s="85"/>
      <c r="BT2575" s="75">
        <f>IF(COUNTIF($C$3:C2575, C2575)=1, 1, 0)</f>
        <v>0</v>
      </c>
      <c r="BU2575" s="337" t="s">
        <v>8739</v>
      </c>
      <c r="BV2575" s="340">
        <v>46132</v>
      </c>
      <c r="BW2575" s="85"/>
      <c r="BX2575" s="85"/>
      <c r="BY2575" s="85"/>
      <c r="BZ2575" s="87">
        <f t="shared" si="788"/>
        <v>15</v>
      </c>
      <c r="CA2575" s="85"/>
      <c r="CB2575" s="88">
        <f t="shared" si="789"/>
        <v>17</v>
      </c>
      <c r="CC2575" s="89"/>
      <c r="CE2575" s="87">
        <f t="shared" si="786"/>
        <v>4</v>
      </c>
      <c r="CF2575" s="85"/>
      <c r="CG2575" s="85"/>
      <c r="CH2575" s="85"/>
      <c r="CI2575" s="85"/>
      <c r="CJ2575" s="87">
        <f t="shared" si="797"/>
        <v>4</v>
      </c>
      <c r="CK2575" s="87">
        <f t="shared" si="790"/>
        <v>15</v>
      </c>
      <c r="CL2575" s="85"/>
      <c r="CM2575" s="22" t="str">
        <f t="shared" si="784"/>
        <v>1C26TAA^111567</v>
      </c>
      <c r="CN2575" s="85"/>
      <c r="CO2575" s="85"/>
      <c r="CP2575" s="85"/>
    </row>
    <row r="2576" spans="1:94" ht="15" customHeight="1" x14ac:dyDescent="0.25">
      <c r="A2576" s="85"/>
      <c r="B2576" s="197" t="s">
        <v>102</v>
      </c>
      <c r="C2576" s="301">
        <v>235600442710</v>
      </c>
      <c r="D2576" s="430">
        <v>145831373</v>
      </c>
      <c r="E2576" s="241"/>
      <c r="F2576" s="231">
        <v>46121</v>
      </c>
      <c r="G2576" s="265" t="s">
        <v>1159</v>
      </c>
      <c r="H2576" s="265" t="s">
        <v>2963</v>
      </c>
      <c r="I2576" s="265" t="s">
        <v>105</v>
      </c>
      <c r="J2576" s="265" t="s">
        <v>1161</v>
      </c>
      <c r="K2576" s="265" t="s">
        <v>242</v>
      </c>
      <c r="L2576" s="379">
        <v>46139</v>
      </c>
      <c r="M2576" s="265">
        <v>40</v>
      </c>
      <c r="N2576" s="85" t="s">
        <v>8744</v>
      </c>
      <c r="O2576" s="85" t="s">
        <v>8745</v>
      </c>
      <c r="P2576" s="85">
        <v>2830051730</v>
      </c>
      <c r="Q2576" s="231">
        <v>46123</v>
      </c>
      <c r="R2576" s="241">
        <v>1209402022</v>
      </c>
      <c r="S2576" s="241">
        <v>224441072</v>
      </c>
      <c r="T2576" s="231">
        <v>46123</v>
      </c>
      <c r="U2576" s="356">
        <v>18379.153999999999</v>
      </c>
      <c r="V2576" s="356">
        <v>17733.174999999999</v>
      </c>
      <c r="W2576" s="241">
        <v>19</v>
      </c>
      <c r="X2576" s="241">
        <v>0</v>
      </c>
      <c r="Y2576" s="303">
        <v>235600442752</v>
      </c>
      <c r="Z2576" s="265" t="s">
        <v>128</v>
      </c>
      <c r="AA2576" s="85" t="s">
        <v>8737</v>
      </c>
      <c r="AB2576" s="265" t="s">
        <v>8738</v>
      </c>
      <c r="AC2576" s="270"/>
      <c r="AD2576" s="75" t="s">
        <v>113</v>
      </c>
      <c r="AE2576" s="221">
        <v>46131</v>
      </c>
      <c r="AF2576" s="550">
        <v>46128.875</v>
      </c>
      <c r="AG2576" s="550">
        <v>46128.416666666664</v>
      </c>
      <c r="AH2576" s="550">
        <v>46128.416666666664</v>
      </c>
      <c r="AI2576" s="231">
        <v>46121</v>
      </c>
      <c r="AJ2576" s="221">
        <v>46131</v>
      </c>
      <c r="AK2576" s="221">
        <v>46131</v>
      </c>
      <c r="AL2576" s="231">
        <v>46123</v>
      </c>
      <c r="AM2576" s="376">
        <v>46133</v>
      </c>
      <c r="AN2576" s="376">
        <v>46133</v>
      </c>
      <c r="AO2576" s="81">
        <f>IF(AH2576&lt;AG2576,IF(AH2576=0,"",AH2576-1),IF(AG2576=0,"",AG2576-1))</f>
        <v>46127.416666666664</v>
      </c>
      <c r="AP2576" s="81">
        <f>IF(AH2576&lt;AG2576,IF(AH2576=0,"",AH2576),IF(AG2576=0,"",AG2576))</f>
        <v>46128.416666666664</v>
      </c>
      <c r="AQ2576" s="81">
        <f>IF(AH2576&lt;AG2576,IF(AH2576=0,"",AH2576),IF(AG2576=0,"",AG2576))</f>
        <v>46128.416666666664</v>
      </c>
      <c r="AR2576" s="81">
        <f>IF(AI2576=0,"",IF(AI2576&lt;AJ2576,AJ2576+1,AI2576+1))</f>
        <v>46132</v>
      </c>
      <c r="AS2576" s="81">
        <f>IF(AI2576=0,"",IF(AE2576=0,IF(AJ2576=0,AI2576+2,AJ2576+2),AE2576+2))</f>
        <v>46133</v>
      </c>
      <c r="AT2576" s="81">
        <f>IF(AI2576=0,"",IF(AI2576&lt;AJ2576,AJ2576+1,AI2576+1))</f>
        <v>46132</v>
      </c>
      <c r="AU2576" s="241"/>
      <c r="AV2576" s="134">
        <v>46123</v>
      </c>
      <c r="AW2576" s="85"/>
      <c r="AX2576" s="85"/>
      <c r="AY2576" s="85"/>
      <c r="AZ2576" s="271"/>
      <c r="BA2576" s="85"/>
      <c r="BB2576" s="85"/>
      <c r="BC2576" s="85"/>
      <c r="BD2576" s="85"/>
      <c r="BE2576" s="85"/>
      <c r="BF2576" s="85"/>
      <c r="BG2576" s="85"/>
      <c r="BH2576" s="85"/>
      <c r="BI2576" s="85"/>
      <c r="BJ2576" s="85"/>
      <c r="BK2576" s="85"/>
      <c r="BL2576" s="85"/>
      <c r="BM2576" s="85"/>
      <c r="BN2576" s="85"/>
      <c r="BO2576" s="85"/>
      <c r="BP2576" s="85"/>
      <c r="BQ2576" s="85"/>
      <c r="BR2576" s="85"/>
      <c r="BS2576" s="85"/>
      <c r="BT2576" s="75">
        <f>IF(COUNTIF($C$3:C2576, C2576)=1, 1, 0)</f>
        <v>0</v>
      </c>
      <c r="BU2576" s="337" t="s">
        <v>8739</v>
      </c>
      <c r="BV2576" s="340">
        <v>46132</v>
      </c>
      <c r="BW2576" s="85"/>
      <c r="BX2576" s="85"/>
      <c r="BY2576" s="85"/>
      <c r="BZ2576" s="87">
        <f t="shared" si="788"/>
        <v>15</v>
      </c>
      <c r="CA2576" s="85"/>
      <c r="CB2576" s="88">
        <f t="shared" si="789"/>
        <v>17</v>
      </c>
      <c r="CC2576" s="89"/>
      <c r="CE2576" s="87">
        <f t="shared" si="786"/>
        <v>4</v>
      </c>
      <c r="CF2576" s="85"/>
      <c r="CG2576" s="85"/>
      <c r="CH2576" s="85"/>
      <c r="CI2576" s="85"/>
      <c r="CJ2576" s="87">
        <f t="shared" si="797"/>
        <v>4</v>
      </c>
      <c r="CK2576" s="87">
        <f t="shared" si="790"/>
        <v>15</v>
      </c>
      <c r="CL2576" s="85"/>
      <c r="CM2576" s="22" t="str">
        <f t="shared" si="784"/>
        <v>1C26TAA^111567</v>
      </c>
      <c r="CN2576" s="85"/>
      <c r="CO2576" s="85"/>
      <c r="CP2576" s="85"/>
    </row>
    <row r="2577" spans="1:94" ht="15" customHeight="1" x14ac:dyDescent="0.25">
      <c r="A2577" s="85"/>
      <c r="B2577" s="197" t="s">
        <v>102</v>
      </c>
      <c r="C2577" s="301">
        <v>235600442710</v>
      </c>
      <c r="D2577" s="430">
        <v>145829194</v>
      </c>
      <c r="E2577" s="241"/>
      <c r="F2577" s="231">
        <v>46121</v>
      </c>
      <c r="G2577" s="265" t="s">
        <v>1247</v>
      </c>
      <c r="H2577" s="265" t="s">
        <v>2963</v>
      </c>
      <c r="I2577" s="265" t="s">
        <v>105</v>
      </c>
      <c r="J2577" s="265" t="s">
        <v>1161</v>
      </c>
      <c r="K2577" s="265" t="s">
        <v>242</v>
      </c>
      <c r="L2577" s="379">
        <v>46139</v>
      </c>
      <c r="M2577" s="265">
        <v>40</v>
      </c>
      <c r="N2577" s="85" t="s">
        <v>8746</v>
      </c>
      <c r="O2577" s="85" t="s">
        <v>8747</v>
      </c>
      <c r="P2577" s="85">
        <v>2830051732</v>
      </c>
      <c r="Q2577" s="231">
        <v>46123</v>
      </c>
      <c r="R2577" s="241">
        <v>1209402027</v>
      </c>
      <c r="S2577" s="241">
        <v>224441083</v>
      </c>
      <c r="T2577" s="231">
        <v>46123</v>
      </c>
      <c r="U2577" s="356">
        <v>18895.046999999999</v>
      </c>
      <c r="V2577" s="356">
        <v>18185.557000000001</v>
      </c>
      <c r="W2577" s="241">
        <v>19</v>
      </c>
      <c r="X2577" s="241">
        <v>15</v>
      </c>
      <c r="Y2577" s="303">
        <v>235600442761</v>
      </c>
      <c r="Z2577" s="265" t="s">
        <v>128</v>
      </c>
      <c r="AA2577" s="85" t="s">
        <v>8737</v>
      </c>
      <c r="AB2577" s="265" t="s">
        <v>8738</v>
      </c>
      <c r="AC2577" s="270"/>
      <c r="AD2577" s="75" t="s">
        <v>113</v>
      </c>
      <c r="AE2577" s="221">
        <v>46131</v>
      </c>
      <c r="AF2577" s="550">
        <v>46128.875</v>
      </c>
      <c r="AG2577" s="550">
        <v>46128.416666666664</v>
      </c>
      <c r="AH2577" s="550">
        <v>46128.416666666664</v>
      </c>
      <c r="AI2577" s="231">
        <v>46121</v>
      </c>
      <c r="AJ2577" s="221">
        <v>46131</v>
      </c>
      <c r="AK2577" s="221">
        <v>46131</v>
      </c>
      <c r="AL2577" s="231">
        <v>46123</v>
      </c>
      <c r="AM2577" s="376">
        <v>46133</v>
      </c>
      <c r="AN2577" s="376">
        <v>46133</v>
      </c>
      <c r="AO2577" s="81">
        <f>IF(AH2577&lt;AG2577,IF(AH2577=0,"",AH2577-1),IF(AG2577=0,"",AG2577-1))</f>
        <v>46127.416666666664</v>
      </c>
      <c r="AP2577" s="81">
        <f>IF(AH2577&lt;AG2577,IF(AH2577=0,"",AH2577),IF(AG2577=0,"",AG2577))</f>
        <v>46128.416666666664</v>
      </c>
      <c r="AQ2577" s="81">
        <f>IF(AH2577&lt;AG2577,IF(AH2577=0,"",AH2577),IF(AG2577=0,"",AG2577))</f>
        <v>46128.416666666664</v>
      </c>
      <c r="AR2577" s="81">
        <f>IF(AI2577=0,"",IF(AI2577&lt;AJ2577,AJ2577+1,AI2577+1))</f>
        <v>46132</v>
      </c>
      <c r="AS2577" s="81">
        <f>IF(AI2577=0,"",IF(AE2577=0,IF(AJ2577=0,AI2577+2,AJ2577+2),AE2577+2))</f>
        <v>46133</v>
      </c>
      <c r="AT2577" s="81">
        <f>IF(AI2577=0,"",IF(AI2577&lt;AJ2577,AJ2577+1,AI2577+1))</f>
        <v>46132</v>
      </c>
      <c r="AU2577" s="241"/>
      <c r="AV2577" s="134">
        <v>46123</v>
      </c>
      <c r="AW2577" s="85"/>
      <c r="AX2577" s="85"/>
      <c r="AY2577" s="85"/>
      <c r="AZ2577" s="271"/>
      <c r="BA2577" s="85"/>
      <c r="BB2577" s="85"/>
      <c r="BC2577" s="85"/>
      <c r="BD2577" s="85"/>
      <c r="BE2577" s="85"/>
      <c r="BF2577" s="85"/>
      <c r="BG2577" s="85"/>
      <c r="BH2577" s="85"/>
      <c r="BI2577" s="85"/>
      <c r="BJ2577" s="85"/>
      <c r="BK2577" s="85"/>
      <c r="BL2577" s="85"/>
      <c r="BM2577" s="85"/>
      <c r="BN2577" s="85"/>
      <c r="BO2577" s="85"/>
      <c r="BP2577" s="85"/>
      <c r="BQ2577" s="85"/>
      <c r="BR2577" s="85"/>
      <c r="BS2577" s="85"/>
      <c r="BT2577" s="75">
        <f>IF(COUNTIF($C$3:C2577, C2577)=1, 1, 0)</f>
        <v>0</v>
      </c>
      <c r="BU2577" s="337" t="s">
        <v>8739</v>
      </c>
      <c r="BV2577" s="340">
        <v>46132</v>
      </c>
      <c r="BW2577" s="85"/>
      <c r="BX2577" s="85"/>
      <c r="BY2577" s="85"/>
      <c r="BZ2577" s="87">
        <f t="shared" si="788"/>
        <v>15</v>
      </c>
      <c r="CA2577" s="85"/>
      <c r="CB2577" s="88">
        <f t="shared" si="789"/>
        <v>17</v>
      </c>
      <c r="CC2577" s="89"/>
      <c r="CE2577" s="87">
        <f t="shared" si="786"/>
        <v>4</v>
      </c>
      <c r="CF2577" s="85"/>
      <c r="CG2577" s="85"/>
      <c r="CH2577" s="85"/>
      <c r="CI2577" s="85"/>
      <c r="CJ2577" s="87">
        <f t="shared" si="797"/>
        <v>4</v>
      </c>
      <c r="CK2577" s="87">
        <f t="shared" si="790"/>
        <v>15</v>
      </c>
      <c r="CL2577" s="85"/>
      <c r="CM2577" s="22" t="str">
        <f t="shared" si="784"/>
        <v>1C26TAA^111567</v>
      </c>
      <c r="CN2577" s="85"/>
      <c r="CO2577" s="85"/>
      <c r="CP2577" s="85"/>
    </row>
    <row r="2578" spans="1:94" ht="15" customHeight="1" x14ac:dyDescent="0.25">
      <c r="A2578" s="85"/>
      <c r="B2578" s="236" t="s">
        <v>102</v>
      </c>
      <c r="C2578" s="412">
        <v>235600442787</v>
      </c>
      <c r="D2578" s="430">
        <v>145830224</v>
      </c>
      <c r="E2578" s="241">
        <v>5320008375</v>
      </c>
      <c r="F2578" s="231">
        <v>46121</v>
      </c>
      <c r="G2578" s="265" t="s">
        <v>1274</v>
      </c>
      <c r="H2578" s="265" t="s">
        <v>2963</v>
      </c>
      <c r="I2578" s="265" t="s">
        <v>105</v>
      </c>
      <c r="J2578" s="265" t="s">
        <v>1161</v>
      </c>
      <c r="K2578" s="265" t="s">
        <v>242</v>
      </c>
      <c r="L2578" s="379">
        <v>46140</v>
      </c>
      <c r="M2578" s="265">
        <v>40</v>
      </c>
      <c r="N2578" s="85" t="s">
        <v>8748</v>
      </c>
      <c r="O2578" s="85" t="s">
        <v>8749</v>
      </c>
      <c r="P2578" s="85">
        <v>2830051839</v>
      </c>
      <c r="Q2578" s="231">
        <v>46126</v>
      </c>
      <c r="R2578" s="241">
        <v>1209402596</v>
      </c>
      <c r="S2578" s="241">
        <v>224441281</v>
      </c>
      <c r="T2578" s="231">
        <v>46126</v>
      </c>
      <c r="U2578" s="356">
        <v>14228.135</v>
      </c>
      <c r="V2578" s="356">
        <v>13805.544</v>
      </c>
      <c r="W2578" s="241">
        <v>16</v>
      </c>
      <c r="X2578" s="241">
        <v>6</v>
      </c>
      <c r="Y2578" s="303">
        <v>235600442787</v>
      </c>
      <c r="Z2578" s="265" t="s">
        <v>128</v>
      </c>
      <c r="AA2578" s="85" t="s">
        <v>8737</v>
      </c>
      <c r="AB2578" s="265" t="s">
        <v>8738</v>
      </c>
      <c r="AC2578" s="412">
        <v>235600442787</v>
      </c>
      <c r="AD2578" s="75" t="s">
        <v>113</v>
      </c>
      <c r="AE2578" s="221">
        <v>46131</v>
      </c>
      <c r="AF2578" s="550">
        <v>46128.875</v>
      </c>
      <c r="AG2578" s="550">
        <v>46128.416666666664</v>
      </c>
      <c r="AH2578" s="550">
        <v>46128.416666666664</v>
      </c>
      <c r="AI2578" s="231">
        <v>46121</v>
      </c>
      <c r="AJ2578" s="221">
        <v>46131</v>
      </c>
      <c r="AK2578" s="221">
        <v>46131</v>
      </c>
      <c r="AL2578" s="231">
        <v>46123</v>
      </c>
      <c r="AM2578" s="376">
        <v>46133</v>
      </c>
      <c r="AN2578" s="376">
        <v>46133</v>
      </c>
      <c r="AO2578" s="81" t="s">
        <v>121</v>
      </c>
      <c r="AP2578" s="81" t="s">
        <v>121</v>
      </c>
      <c r="AQ2578" s="81" t="s">
        <v>121</v>
      </c>
      <c r="AR2578" s="81" t="s">
        <v>121</v>
      </c>
      <c r="AS2578" s="81" t="s">
        <v>121</v>
      </c>
      <c r="AT2578" s="81" t="s">
        <v>121</v>
      </c>
      <c r="AU2578" s="241"/>
      <c r="AV2578" s="134">
        <v>46123</v>
      </c>
      <c r="AW2578" s="85"/>
      <c r="AX2578" s="85"/>
      <c r="AY2578" s="85"/>
      <c r="AZ2578" s="271"/>
      <c r="BA2578" s="85"/>
      <c r="BB2578" s="85"/>
      <c r="BC2578" s="85"/>
      <c r="BD2578" s="85"/>
      <c r="BE2578" s="85"/>
      <c r="BF2578" s="85"/>
      <c r="BG2578" s="85"/>
      <c r="BH2578" s="85"/>
      <c r="BI2578" s="85"/>
      <c r="BJ2578" s="85"/>
      <c r="BK2578" s="85"/>
      <c r="BL2578" s="85"/>
      <c r="BM2578" s="85"/>
      <c r="BN2578" s="85"/>
      <c r="BO2578" s="85"/>
      <c r="BP2578" s="85"/>
      <c r="BQ2578" s="85"/>
      <c r="BR2578" s="85"/>
      <c r="BS2578" s="85"/>
      <c r="BT2578" s="75">
        <f>IF(COUNTIF($C$3:C2578, C2578)=1, 1, 0)</f>
        <v>1</v>
      </c>
      <c r="BU2578" s="337" t="s">
        <v>8750</v>
      </c>
      <c r="BV2578" s="340">
        <v>46132</v>
      </c>
      <c r="BW2578" s="85"/>
      <c r="BX2578" s="85"/>
      <c r="BY2578" s="85"/>
      <c r="BZ2578" s="87">
        <f t="shared" si="788"/>
        <v>15</v>
      </c>
      <c r="CA2578" s="85"/>
      <c r="CB2578" s="88">
        <f t="shared" si="789"/>
        <v>17</v>
      </c>
      <c r="CC2578" s="89"/>
      <c r="CE2578" s="87">
        <f t="shared" si="786"/>
        <v>4</v>
      </c>
      <c r="CF2578" s="85"/>
      <c r="CG2578" s="85"/>
      <c r="CH2578" s="85"/>
      <c r="CI2578" s="85"/>
      <c r="CJ2578" s="87">
        <f t="shared" si="797"/>
        <v>4</v>
      </c>
      <c r="CK2578" s="87">
        <f t="shared" si="790"/>
        <v>15</v>
      </c>
      <c r="CL2578" s="85"/>
      <c r="CM2578" s="22" t="str">
        <f t="shared" si="784"/>
        <v>1C26TAA^111570</v>
      </c>
      <c r="CN2578" s="85"/>
      <c r="CO2578" s="85"/>
      <c r="CP2578" s="85"/>
    </row>
    <row r="2579" spans="1:94" s="85" customFormat="1" ht="15" customHeight="1" x14ac:dyDescent="0.25">
      <c r="B2579" s="236" t="s">
        <v>102</v>
      </c>
      <c r="C2579" s="412">
        <v>235600442787</v>
      </c>
      <c r="D2579" s="430">
        <v>145891397</v>
      </c>
      <c r="E2579" s="241">
        <v>5320008375</v>
      </c>
      <c r="F2579" s="231">
        <v>46121</v>
      </c>
      <c r="G2579" s="265" t="s">
        <v>1188</v>
      </c>
      <c r="H2579" s="265" t="s">
        <v>2963</v>
      </c>
      <c r="I2579" s="265" t="s">
        <v>105</v>
      </c>
      <c r="J2579" s="265" t="s">
        <v>1161</v>
      </c>
      <c r="K2579" s="265" t="s">
        <v>242</v>
      </c>
      <c r="L2579" s="231">
        <v>46139</v>
      </c>
      <c r="M2579" s="315">
        <v>0</v>
      </c>
      <c r="N2579" s="85" t="s">
        <v>8748</v>
      </c>
      <c r="O2579" s="85" t="s">
        <v>8749</v>
      </c>
      <c r="P2579" s="85">
        <v>2830051840</v>
      </c>
      <c r="Q2579" s="231">
        <v>46126</v>
      </c>
      <c r="R2579" s="241">
        <v>1209402598</v>
      </c>
      <c r="S2579" s="241">
        <v>224441297</v>
      </c>
      <c r="T2579" s="231">
        <v>46126</v>
      </c>
      <c r="U2579" s="356">
        <v>2555.2429999999999</v>
      </c>
      <c r="V2579" s="356">
        <v>2471.2220000000002</v>
      </c>
      <c r="W2579" s="241">
        <v>4</v>
      </c>
      <c r="X2579" s="241">
        <v>1</v>
      </c>
      <c r="Y2579" s="303">
        <v>235600442787</v>
      </c>
      <c r="Z2579" s="265" t="s">
        <v>128</v>
      </c>
      <c r="AA2579" s="85" t="s">
        <v>8737</v>
      </c>
      <c r="AB2579" s="265" t="s">
        <v>8738</v>
      </c>
      <c r="AC2579" s="412">
        <v>235600442787</v>
      </c>
      <c r="AD2579" s="75" t="s">
        <v>113</v>
      </c>
      <c r="AE2579" s="221">
        <v>46131</v>
      </c>
      <c r="AF2579" s="550">
        <v>46128.875</v>
      </c>
      <c r="AG2579" s="550">
        <v>46128.416666666664</v>
      </c>
      <c r="AH2579" s="550">
        <v>46128.416666666664</v>
      </c>
      <c r="AI2579" s="231">
        <v>46121</v>
      </c>
      <c r="AJ2579" s="221">
        <v>46131</v>
      </c>
      <c r="AK2579" s="221">
        <v>46131</v>
      </c>
      <c r="AL2579" s="231">
        <v>46123</v>
      </c>
      <c r="AM2579" s="376">
        <v>46133</v>
      </c>
      <c r="AN2579" s="376">
        <v>46133</v>
      </c>
      <c r="AO2579" s="81" t="s">
        <v>121</v>
      </c>
      <c r="AP2579" s="81" t="s">
        <v>121</v>
      </c>
      <c r="AQ2579" s="81" t="s">
        <v>121</v>
      </c>
      <c r="AR2579" s="81" t="s">
        <v>121</v>
      </c>
      <c r="AS2579" s="81" t="s">
        <v>121</v>
      </c>
      <c r="AT2579" s="81" t="s">
        <v>121</v>
      </c>
      <c r="AU2579" s="241"/>
      <c r="AV2579" s="134">
        <v>46123</v>
      </c>
      <c r="AZ2579" s="271"/>
      <c r="BU2579" s="337" t="s">
        <v>8750</v>
      </c>
      <c r="BV2579" s="340">
        <v>46132</v>
      </c>
      <c r="BZ2579" s="87">
        <f t="shared" si="788"/>
        <v>15</v>
      </c>
      <c r="CB2579" s="88">
        <f t="shared" si="789"/>
        <v>17</v>
      </c>
      <c r="CE2579" s="431">
        <f t="shared" si="786"/>
        <v>4</v>
      </c>
      <c r="CJ2579" s="87">
        <f t="shared" si="797"/>
        <v>4</v>
      </c>
      <c r="CK2579" s="171">
        <f t="shared" si="790"/>
        <v>15</v>
      </c>
      <c r="CM2579" s="22" t="str">
        <f t="shared" ref="CM2579:CM2597" si="798">IF(OR(Z2579="COSU",Z2579="EGLV",Z2579="MAEU",Z2579="REGU",Z2579="HLCU",Z2579="OOLU",Z2579="ONEY"),
    IF(Z2579="COSU","1C26TAB",
    IF(Z2579="EGLV","1C26TAA",
    IF(Z2579="MAEU","1C26TML",
    IF(Z2579="REGU","1C26TAA",
    IF(Z2579="HLCU","1C26THC",
    IF(Z2579="OOLU","1C26TAR",
    IF(Z2579="ONEY","1K26TAD",""))))))) &amp; "^" &amp; BU2579,
    BU2579)</f>
        <v>1C26TAA^111570</v>
      </c>
    </row>
    <row r="2580" spans="1:94" ht="15" customHeight="1" x14ac:dyDescent="0.25">
      <c r="A2580" s="85"/>
      <c r="B2580" s="236" t="s">
        <v>102</v>
      </c>
      <c r="C2580" s="412">
        <v>235600442787</v>
      </c>
      <c r="D2580" s="430">
        <v>145831384</v>
      </c>
      <c r="E2580" s="241"/>
      <c r="F2580" s="231">
        <v>46121</v>
      </c>
      <c r="G2580" s="265" t="s">
        <v>1159</v>
      </c>
      <c r="H2580" s="265" t="s">
        <v>2963</v>
      </c>
      <c r="I2580" s="265" t="s">
        <v>105</v>
      </c>
      <c r="J2580" s="265" t="s">
        <v>1161</v>
      </c>
      <c r="K2580" s="265" t="s">
        <v>242</v>
      </c>
      <c r="L2580" s="379">
        <v>46139</v>
      </c>
      <c r="M2580" s="265">
        <v>40</v>
      </c>
      <c r="N2580" s="85" t="s">
        <v>8751</v>
      </c>
      <c r="O2580" s="85" t="s">
        <v>8752</v>
      </c>
      <c r="P2580" s="85">
        <v>2830051838</v>
      </c>
      <c r="Q2580" s="231">
        <v>46126</v>
      </c>
      <c r="R2580" s="241">
        <v>1209402578</v>
      </c>
      <c r="S2580" s="241">
        <v>224441080</v>
      </c>
      <c r="T2580" s="231">
        <v>46126</v>
      </c>
      <c r="U2580" s="356">
        <v>15151.975</v>
      </c>
      <c r="V2580" s="356">
        <v>14654.77</v>
      </c>
      <c r="W2580" s="241">
        <v>16</v>
      </c>
      <c r="X2580" s="241">
        <v>0</v>
      </c>
      <c r="Y2580" s="303">
        <v>235600442795</v>
      </c>
      <c r="Z2580" s="265" t="s">
        <v>128</v>
      </c>
      <c r="AA2580" s="265" t="s">
        <v>8737</v>
      </c>
      <c r="AB2580" s="265" t="s">
        <v>8738</v>
      </c>
      <c r="AC2580" s="412">
        <v>235600442787</v>
      </c>
      <c r="AD2580" s="132" t="s">
        <v>113</v>
      </c>
      <c r="AE2580" s="221">
        <v>46131</v>
      </c>
      <c r="AF2580" s="550">
        <v>46128.875</v>
      </c>
      <c r="AG2580" s="550">
        <v>46128.416666666664</v>
      </c>
      <c r="AH2580" s="550">
        <v>46128.416666666664</v>
      </c>
      <c r="AI2580" s="231">
        <v>46121</v>
      </c>
      <c r="AJ2580" s="221">
        <v>46131</v>
      </c>
      <c r="AK2580" s="221">
        <v>46131</v>
      </c>
      <c r="AL2580" s="231">
        <v>46123</v>
      </c>
      <c r="AM2580" s="376">
        <v>46133</v>
      </c>
      <c r="AN2580" s="376">
        <v>46133</v>
      </c>
      <c r="AO2580" s="81">
        <f>IF(AH2580&lt;AG2580,IF(AH2580=0,"",AH2580-1),IF(AG2580=0,"",AG2580-1))</f>
        <v>46127.416666666664</v>
      </c>
      <c r="AP2580" s="81">
        <f>IF(AH2580&lt;AG2580,IF(AH2580=0,"",AH2580),IF(AG2580=0,"",AG2580))</f>
        <v>46128.416666666664</v>
      </c>
      <c r="AQ2580" s="81">
        <f>IF(AH2580&lt;AG2580,IF(AH2580=0,"",AH2580),IF(AG2580=0,"",AG2580))</f>
        <v>46128.416666666664</v>
      </c>
      <c r="AR2580" s="81">
        <f>IF(AI2580=0,"",IF(AI2580&lt;AJ2580,AJ2580+1,AI2580+1))</f>
        <v>46132</v>
      </c>
      <c r="AS2580" s="81">
        <f>IF(AI2580=0,"",IF(AE2580=0,IF(AJ2580=0,AI2580+2,AJ2580+2),AE2580+2))</f>
        <v>46133</v>
      </c>
      <c r="AT2580" s="81">
        <f>IF(AI2580=0,"",IF(AI2580&lt;AJ2580,AJ2580+1,AI2580+1))</f>
        <v>46132</v>
      </c>
      <c r="AU2580" s="241"/>
      <c r="AV2580" s="290">
        <v>46126</v>
      </c>
      <c r="AW2580" s="85"/>
      <c r="AX2580" s="85"/>
      <c r="AY2580" s="85"/>
      <c r="AZ2580" s="271"/>
      <c r="BA2580" s="85"/>
      <c r="BB2580" s="85"/>
      <c r="BC2580" s="85"/>
      <c r="BD2580" s="85"/>
      <c r="BE2580" s="85"/>
      <c r="BF2580" s="85"/>
      <c r="BG2580" s="85"/>
      <c r="BH2580" s="85"/>
      <c r="BI2580" s="85"/>
      <c r="BJ2580" s="85"/>
      <c r="BK2580" s="85"/>
      <c r="BL2580" s="85"/>
      <c r="BM2580" s="85"/>
      <c r="BN2580" s="85"/>
      <c r="BO2580" s="85"/>
      <c r="BP2580" s="85"/>
      <c r="BQ2580" s="85"/>
      <c r="BR2580" s="85"/>
      <c r="BS2580" s="85"/>
      <c r="BT2580" s="75">
        <f>IF(COUNTIF($C$3:C2580, C2580)=1, 1, 0)</f>
        <v>0</v>
      </c>
      <c r="BU2580" s="337" t="s">
        <v>8750</v>
      </c>
      <c r="BV2580" s="340">
        <v>46132</v>
      </c>
      <c r="BW2580" s="85"/>
      <c r="BX2580" s="85"/>
      <c r="BY2580" s="85"/>
      <c r="BZ2580" s="87">
        <f t="shared" si="788"/>
        <v>15</v>
      </c>
      <c r="CA2580" s="85"/>
      <c r="CB2580" s="88">
        <f t="shared" si="789"/>
        <v>17</v>
      </c>
      <c r="CC2580" s="89"/>
      <c r="CE2580" s="87">
        <f t="shared" si="786"/>
        <v>4</v>
      </c>
      <c r="CF2580" s="85"/>
      <c r="CG2580" s="85"/>
      <c r="CH2580" s="85"/>
      <c r="CI2580" s="85"/>
      <c r="CJ2580" s="87">
        <f t="shared" si="797"/>
        <v>4</v>
      </c>
      <c r="CK2580" s="87">
        <f t="shared" si="790"/>
        <v>16</v>
      </c>
      <c r="CL2580" s="85"/>
      <c r="CM2580" s="22" t="str">
        <f t="shared" si="798"/>
        <v>1C26TAA^111570</v>
      </c>
      <c r="CN2580" s="85"/>
      <c r="CO2580" s="85"/>
      <c r="CP2580" s="85"/>
    </row>
    <row r="2581" spans="1:94" ht="15" customHeight="1" x14ac:dyDescent="0.25">
      <c r="A2581" s="85"/>
      <c r="B2581" s="236" t="s">
        <v>102</v>
      </c>
      <c r="C2581" s="412">
        <v>235600442787</v>
      </c>
      <c r="D2581" s="265">
        <v>145806602</v>
      </c>
      <c r="E2581" s="241"/>
      <c r="F2581" s="231">
        <v>46127</v>
      </c>
      <c r="G2581" s="265" t="s">
        <v>1205</v>
      </c>
      <c r="H2581" s="265" t="s">
        <v>2963</v>
      </c>
      <c r="I2581" s="265" t="s">
        <v>105</v>
      </c>
      <c r="J2581" s="265" t="s">
        <v>1161</v>
      </c>
      <c r="K2581" s="265" t="s">
        <v>242</v>
      </c>
      <c r="L2581" s="379">
        <v>46143</v>
      </c>
      <c r="M2581" s="265">
        <v>40</v>
      </c>
      <c r="N2581" s="85" t="s">
        <v>8753</v>
      </c>
      <c r="O2581" s="85" t="s">
        <v>8754</v>
      </c>
      <c r="P2581" s="85">
        <v>2830051806</v>
      </c>
      <c r="Q2581" s="231">
        <v>46125</v>
      </c>
      <c r="R2581" s="241">
        <v>1209402344</v>
      </c>
      <c r="S2581" s="241">
        <v>224444363</v>
      </c>
      <c r="T2581" s="231">
        <v>46125</v>
      </c>
      <c r="U2581" s="356">
        <v>16497.994999999999</v>
      </c>
      <c r="V2581" s="356">
        <v>15945.620999999999</v>
      </c>
      <c r="W2581" s="241">
        <v>19</v>
      </c>
      <c r="X2581" s="241">
        <v>6</v>
      </c>
      <c r="Y2581" s="262" t="s">
        <v>8755</v>
      </c>
      <c r="Z2581" s="170" t="s">
        <v>128</v>
      </c>
      <c r="AA2581" s="75" t="s">
        <v>8737</v>
      </c>
      <c r="AB2581" s="75" t="s">
        <v>8738</v>
      </c>
      <c r="AC2581" s="412">
        <v>235600442787</v>
      </c>
      <c r="AD2581" s="75" t="s">
        <v>113</v>
      </c>
      <c r="AE2581" s="221">
        <v>46131</v>
      </c>
      <c r="AF2581" s="550">
        <v>46128.875</v>
      </c>
      <c r="AG2581" s="550">
        <v>46128.416666666664</v>
      </c>
      <c r="AH2581" s="550">
        <v>46128.416666666664</v>
      </c>
      <c r="AI2581" s="231">
        <v>46121</v>
      </c>
      <c r="AJ2581" s="221">
        <v>46131</v>
      </c>
      <c r="AK2581" s="221">
        <v>46131</v>
      </c>
      <c r="AL2581" s="231">
        <v>46123</v>
      </c>
      <c r="AM2581" s="376">
        <v>46133</v>
      </c>
      <c r="AN2581" s="376">
        <v>46133</v>
      </c>
      <c r="AO2581" s="81">
        <f>IF(AH2581&lt;AG2581,IF(AH2581=0,"",AH2581-1),IF(AG2581=0,"",AG2581-1))</f>
        <v>46127.416666666664</v>
      </c>
      <c r="AP2581" s="81">
        <f>IF(AH2581&lt;AG2581,IF(AH2581=0,"",AH2581),IF(AG2581=0,"",AG2581))</f>
        <v>46128.416666666664</v>
      </c>
      <c r="AQ2581" s="81">
        <f>IF(AH2581&lt;AG2581,IF(AH2581=0,"",AH2581),IF(AG2581=0,"",AG2581))</f>
        <v>46128.416666666664</v>
      </c>
      <c r="AR2581" s="81">
        <f>IF(AI2581=0,"",IF(AI2581&lt;AJ2581,AJ2581+1,AI2581+1))</f>
        <v>46132</v>
      </c>
      <c r="AS2581" s="81">
        <f>IF(AI2581=0,"",IF(AE2581=0,IF(AJ2581=0,AI2581+2,AJ2581+2),AE2581+2))</f>
        <v>46133</v>
      </c>
      <c r="AT2581" s="81">
        <f>IF(AI2581=0,"",IF(AI2581&lt;AJ2581,AJ2581+1,AI2581+1))</f>
        <v>46132</v>
      </c>
      <c r="AU2581" s="241"/>
      <c r="AV2581" s="134">
        <v>46125</v>
      </c>
      <c r="AW2581" s="85"/>
      <c r="AX2581" s="85"/>
      <c r="AY2581" s="85"/>
      <c r="AZ2581" s="271"/>
      <c r="BA2581" s="85"/>
      <c r="BB2581" s="85"/>
      <c r="BC2581" s="85"/>
      <c r="BD2581" s="85"/>
      <c r="BE2581" s="85"/>
      <c r="BF2581" s="85"/>
      <c r="BG2581" s="85"/>
      <c r="BH2581" s="85"/>
      <c r="BI2581" s="85"/>
      <c r="BJ2581" s="85"/>
      <c r="BK2581" s="85"/>
      <c r="BL2581" s="85"/>
      <c r="BM2581" s="85"/>
      <c r="BN2581" s="85"/>
      <c r="BO2581" s="85"/>
      <c r="BP2581" s="85"/>
      <c r="BQ2581" s="85"/>
      <c r="BR2581" s="85"/>
      <c r="BS2581" s="85"/>
      <c r="BT2581" s="75">
        <f>IF(COUNTIF($C$3:C2581, C2581)=1, 1, 0)</f>
        <v>0</v>
      </c>
      <c r="BU2581" s="337" t="s">
        <v>8750</v>
      </c>
      <c r="BV2581" s="340">
        <v>46132</v>
      </c>
      <c r="BW2581" s="85"/>
      <c r="BX2581" s="85"/>
      <c r="BY2581" s="85"/>
      <c r="BZ2581" s="87">
        <f t="shared" si="788"/>
        <v>16</v>
      </c>
      <c r="CA2581" s="85"/>
      <c r="CB2581" s="88">
        <f t="shared" si="789"/>
        <v>17</v>
      </c>
      <c r="CC2581" s="89"/>
      <c r="CE2581" s="87">
        <f t="shared" si="786"/>
        <v>4</v>
      </c>
      <c r="CF2581" s="85"/>
      <c r="CG2581" s="85"/>
      <c r="CH2581" s="85"/>
      <c r="CI2581" s="85"/>
      <c r="CJ2581" s="87">
        <f t="shared" si="797"/>
        <v>4</v>
      </c>
      <c r="CK2581" s="87">
        <f t="shared" si="790"/>
        <v>16</v>
      </c>
      <c r="CL2581" s="85"/>
      <c r="CM2581" s="22" t="str">
        <f t="shared" si="798"/>
        <v>1C26TAA^111570</v>
      </c>
      <c r="CN2581" s="85"/>
      <c r="CO2581" s="85"/>
      <c r="CP2581" s="85"/>
    </row>
    <row r="2582" spans="1:94" ht="15" customHeight="1" x14ac:dyDescent="0.25">
      <c r="A2582" s="85"/>
      <c r="B2582" s="236" t="s">
        <v>102</v>
      </c>
      <c r="C2582" s="412">
        <v>235600442787</v>
      </c>
      <c r="D2582" s="265">
        <v>145806608</v>
      </c>
      <c r="E2582" s="241"/>
      <c r="F2582" s="231">
        <v>46127</v>
      </c>
      <c r="G2582" s="265" t="s">
        <v>1205</v>
      </c>
      <c r="H2582" s="265" t="s">
        <v>2963</v>
      </c>
      <c r="I2582" s="265" t="s">
        <v>105</v>
      </c>
      <c r="J2582" s="265" t="s">
        <v>1161</v>
      </c>
      <c r="K2582" s="265" t="s">
        <v>242</v>
      </c>
      <c r="L2582" s="379">
        <v>46143</v>
      </c>
      <c r="M2582" s="265">
        <v>40</v>
      </c>
      <c r="N2582" s="85" t="s">
        <v>8756</v>
      </c>
      <c r="O2582" s="85" t="s">
        <v>8757</v>
      </c>
      <c r="P2582" s="85">
        <v>2830051793</v>
      </c>
      <c r="Q2582" s="231">
        <v>46125</v>
      </c>
      <c r="R2582" s="241">
        <v>1209402291</v>
      </c>
      <c r="S2582" s="241">
        <v>224444364</v>
      </c>
      <c r="T2582" s="231">
        <v>46125</v>
      </c>
      <c r="U2582" s="356">
        <v>16448.008999999998</v>
      </c>
      <c r="V2582" s="356">
        <v>15897.344999999999</v>
      </c>
      <c r="W2582" s="241">
        <v>20</v>
      </c>
      <c r="X2582" s="241">
        <v>6</v>
      </c>
      <c r="Y2582" s="262" t="s">
        <v>8758</v>
      </c>
      <c r="Z2582" s="170" t="s">
        <v>128</v>
      </c>
      <c r="AA2582" s="75" t="s">
        <v>8737</v>
      </c>
      <c r="AB2582" s="75" t="s">
        <v>8738</v>
      </c>
      <c r="AC2582" s="412">
        <v>235600442787</v>
      </c>
      <c r="AD2582" s="75" t="s">
        <v>113</v>
      </c>
      <c r="AE2582" s="221">
        <v>46131</v>
      </c>
      <c r="AF2582" s="550">
        <v>46128.875</v>
      </c>
      <c r="AG2582" s="550">
        <v>46128.416666666664</v>
      </c>
      <c r="AH2582" s="550">
        <v>46128.416666666664</v>
      </c>
      <c r="AI2582" s="231">
        <v>46121</v>
      </c>
      <c r="AJ2582" s="221">
        <v>46131</v>
      </c>
      <c r="AK2582" s="221">
        <v>46131</v>
      </c>
      <c r="AL2582" s="231">
        <v>46123</v>
      </c>
      <c r="AM2582" s="376">
        <v>46133</v>
      </c>
      <c r="AN2582" s="376">
        <v>46133</v>
      </c>
      <c r="AO2582" s="81">
        <f>IF(AH2582&lt;AG2582,IF(AH2582=0,"",AH2582-1),IF(AG2582=0,"",AG2582-1))</f>
        <v>46127.416666666664</v>
      </c>
      <c r="AP2582" s="81">
        <f>IF(AH2582&lt;AG2582,IF(AH2582=0,"",AH2582),IF(AG2582=0,"",AG2582))</f>
        <v>46128.416666666664</v>
      </c>
      <c r="AQ2582" s="81">
        <f>IF(AH2582&lt;AG2582,IF(AH2582=0,"",AH2582),IF(AG2582=0,"",AG2582))</f>
        <v>46128.416666666664</v>
      </c>
      <c r="AR2582" s="81">
        <f>IF(AI2582=0,"",IF(AI2582&lt;AJ2582,AJ2582+1,AI2582+1))</f>
        <v>46132</v>
      </c>
      <c r="AS2582" s="81">
        <f>IF(AI2582=0,"",IF(AE2582=0,IF(AJ2582=0,AI2582+2,AJ2582+2),AE2582+2))</f>
        <v>46133</v>
      </c>
      <c r="AT2582" s="81">
        <f>IF(AI2582=0,"",IF(AI2582&lt;AJ2582,AJ2582+1,AI2582+1))</f>
        <v>46132</v>
      </c>
      <c r="AU2582" s="241"/>
      <c r="AV2582" s="134">
        <v>46125</v>
      </c>
      <c r="AW2582" s="85"/>
      <c r="AX2582" s="85"/>
      <c r="AY2582" s="85"/>
      <c r="AZ2582" s="271"/>
      <c r="BA2582" s="85"/>
      <c r="BB2582" s="85"/>
      <c r="BC2582" s="85"/>
      <c r="BD2582" s="85"/>
      <c r="BE2582" s="85"/>
      <c r="BF2582" s="85"/>
      <c r="BG2582" s="85"/>
      <c r="BH2582" s="85"/>
      <c r="BI2582" s="85"/>
      <c r="BJ2582" s="85"/>
      <c r="BK2582" s="85"/>
      <c r="BL2582" s="85"/>
      <c r="BM2582" s="85"/>
      <c r="BN2582" s="85"/>
      <c r="BO2582" s="85"/>
      <c r="BP2582" s="85"/>
      <c r="BQ2582" s="85"/>
      <c r="BR2582" s="85"/>
      <c r="BS2582" s="85"/>
      <c r="BT2582" s="75">
        <f>IF(COUNTIF($C$3:C2582, C2582)=1, 1, 0)</f>
        <v>0</v>
      </c>
      <c r="BU2582" s="337" t="s">
        <v>8750</v>
      </c>
      <c r="BV2582" s="340">
        <v>46132</v>
      </c>
      <c r="BW2582" s="85"/>
      <c r="BX2582" s="85"/>
      <c r="BY2582" s="85"/>
      <c r="BZ2582" s="87">
        <f t="shared" si="788"/>
        <v>16</v>
      </c>
      <c r="CA2582" s="85"/>
      <c r="CB2582" s="88">
        <f t="shared" si="789"/>
        <v>17</v>
      </c>
      <c r="CC2582" s="89"/>
      <c r="CE2582" s="87">
        <f t="shared" si="786"/>
        <v>4</v>
      </c>
      <c r="CF2582" s="85"/>
      <c r="CG2582" s="85"/>
      <c r="CH2582" s="85"/>
      <c r="CI2582" s="85"/>
      <c r="CJ2582" s="87">
        <f t="shared" si="797"/>
        <v>4</v>
      </c>
      <c r="CK2582" s="87">
        <f t="shared" si="790"/>
        <v>16</v>
      </c>
      <c r="CL2582" s="85"/>
      <c r="CM2582" s="22" t="str">
        <f t="shared" si="798"/>
        <v>1C26TAA^111570</v>
      </c>
      <c r="CN2582" s="85"/>
      <c r="CO2582" s="85"/>
      <c r="CP2582" s="85"/>
    </row>
    <row r="2583" spans="1:94" s="85" customFormat="1" x14ac:dyDescent="0.25">
      <c r="B2583" s="73" t="s">
        <v>102</v>
      </c>
      <c r="C2583" s="301">
        <v>235600427516</v>
      </c>
      <c r="D2583" s="265">
        <v>145831293</v>
      </c>
      <c r="E2583" s="241">
        <v>5320008179</v>
      </c>
      <c r="F2583" s="231">
        <v>46114</v>
      </c>
      <c r="G2583" s="265" t="s">
        <v>1159</v>
      </c>
      <c r="H2583" s="265" t="s">
        <v>2963</v>
      </c>
      <c r="I2583" s="265" t="s">
        <v>105</v>
      </c>
      <c r="J2583" s="265" t="s">
        <v>1161</v>
      </c>
      <c r="K2583" s="265" t="s">
        <v>242</v>
      </c>
      <c r="L2583" s="379">
        <v>46130</v>
      </c>
      <c r="M2583" s="73">
        <v>40</v>
      </c>
      <c r="N2583" s="85" t="s">
        <v>8759</v>
      </c>
      <c r="O2583" s="85" t="s">
        <v>8760</v>
      </c>
      <c r="P2583" s="85">
        <v>2830051332</v>
      </c>
      <c r="Q2583" s="231">
        <v>46117</v>
      </c>
      <c r="R2583" s="241">
        <v>1209400090</v>
      </c>
      <c r="S2583" s="241">
        <v>224409425</v>
      </c>
      <c r="T2583" s="231">
        <v>46117</v>
      </c>
      <c r="U2583" s="261">
        <v>12105.334000000001</v>
      </c>
      <c r="V2583" s="261">
        <v>11669.995999999999</v>
      </c>
      <c r="W2583" s="241">
        <v>14</v>
      </c>
      <c r="X2583" s="241">
        <v>0</v>
      </c>
      <c r="Y2583" s="660" t="s">
        <v>8761</v>
      </c>
      <c r="Z2583" s="75" t="s">
        <v>128</v>
      </c>
      <c r="AA2583" s="75" t="s">
        <v>2339</v>
      </c>
      <c r="AB2583" s="75" t="s">
        <v>8365</v>
      </c>
      <c r="AC2583" s="301">
        <v>235600427516</v>
      </c>
      <c r="AD2583" s="75" t="s">
        <v>113</v>
      </c>
      <c r="AE2583" s="74">
        <v>46122</v>
      </c>
      <c r="AF2583" s="375">
        <v>46120.041666666664</v>
      </c>
      <c r="AG2583" s="375">
        <v>46120.041666666664</v>
      </c>
      <c r="AH2583" s="375">
        <v>46120.041666666664</v>
      </c>
      <c r="AI2583" s="74">
        <v>46116</v>
      </c>
      <c r="AJ2583" s="74">
        <v>46122</v>
      </c>
      <c r="AK2583" s="74">
        <v>46122</v>
      </c>
      <c r="AL2583" s="74">
        <v>46122</v>
      </c>
      <c r="AM2583" s="74">
        <v>46124</v>
      </c>
      <c r="AN2583" s="74">
        <v>46124</v>
      </c>
      <c r="AO2583" s="81" t="s">
        <v>121</v>
      </c>
      <c r="AP2583" s="81" t="s">
        <v>121</v>
      </c>
      <c r="AQ2583" s="81" t="s">
        <v>121</v>
      </c>
      <c r="AR2583" s="81" t="s">
        <v>121</v>
      </c>
      <c r="AS2583" s="81" t="s">
        <v>121</v>
      </c>
      <c r="AT2583" s="81" t="s">
        <v>121</v>
      </c>
      <c r="AU2583" s="82" t="s">
        <v>6196</v>
      </c>
      <c r="AV2583" s="134">
        <v>46117</v>
      </c>
      <c r="AW2583" s="75" t="str">
        <f>_xlfn.XLOOKUP(D2583,'[1]OPS Loading report'!$E:$E,'[1]OPS Loading report'!$G:$G)</f>
        <v>EGSU6091853</v>
      </c>
      <c r="AX2583" s="75" t="str">
        <f>_xlfn.XLOOKUP(D2583,'[1]OPS Loading report'!$E:$E,'[1]OPS Loading report'!$H:$H)</f>
        <v>EMCCYV0065</v>
      </c>
      <c r="AZ2583" s="271"/>
      <c r="BT2583" s="75">
        <f>IF(COUNTIF($C$3:C2583, C2583)=1, 1, 0)</f>
        <v>0</v>
      </c>
      <c r="BU2583" s="388">
        <v>101445</v>
      </c>
      <c r="BV2583" s="340">
        <v>46122</v>
      </c>
      <c r="BZ2583" s="171">
        <f t="shared" si="788"/>
        <v>14</v>
      </c>
      <c r="CB2583" s="88">
        <f t="shared" si="789"/>
        <v>15</v>
      </c>
      <c r="CC2583" s="172"/>
      <c r="CE2583" s="171">
        <f t="shared" si="786"/>
        <v>4</v>
      </c>
      <c r="CF2583" s="397">
        <v>4725540</v>
      </c>
      <c r="CH2583" s="397">
        <v>4725540</v>
      </c>
      <c r="CI2583" s="85">
        <v>26253</v>
      </c>
      <c r="CJ2583" s="171">
        <f t="shared" si="797"/>
        <v>4</v>
      </c>
      <c r="CK2583" s="171">
        <f t="shared" si="790"/>
        <v>14</v>
      </c>
      <c r="CL2583" s="22" t="s">
        <v>6198</v>
      </c>
      <c r="CM2583" s="22" t="str">
        <f t="shared" si="798"/>
        <v>1C26TAA^101445</v>
      </c>
    </row>
    <row r="2584" spans="1:94" s="85" customFormat="1" x14ac:dyDescent="0.25">
      <c r="B2584" s="73" t="s">
        <v>102</v>
      </c>
      <c r="C2584" s="301">
        <v>235600427516</v>
      </c>
      <c r="D2584" s="265">
        <v>145831166</v>
      </c>
      <c r="E2584" s="241">
        <v>5320008179</v>
      </c>
      <c r="F2584" s="231">
        <v>46114</v>
      </c>
      <c r="G2584" s="265" t="s">
        <v>1159</v>
      </c>
      <c r="H2584" s="265" t="s">
        <v>2963</v>
      </c>
      <c r="I2584" s="265" t="s">
        <v>105</v>
      </c>
      <c r="J2584" s="265" t="s">
        <v>1161</v>
      </c>
      <c r="K2584" s="265" t="s">
        <v>242</v>
      </c>
      <c r="L2584" s="379">
        <v>46132</v>
      </c>
      <c r="M2584" s="73">
        <v>0</v>
      </c>
      <c r="N2584" s="85" t="s">
        <v>8759</v>
      </c>
      <c r="O2584" s="85" t="s">
        <v>8760</v>
      </c>
      <c r="P2584" s="85">
        <v>2830051331</v>
      </c>
      <c r="Q2584" s="231">
        <v>46117</v>
      </c>
      <c r="R2584" s="241">
        <v>1209400089</v>
      </c>
      <c r="S2584" s="241">
        <v>224409420</v>
      </c>
      <c r="T2584" s="231">
        <v>46117</v>
      </c>
      <c r="U2584" s="261">
        <v>3090.3829999999998</v>
      </c>
      <c r="V2584" s="261">
        <v>2979.248</v>
      </c>
      <c r="W2584" s="241">
        <v>4</v>
      </c>
      <c r="X2584" s="241">
        <v>0</v>
      </c>
      <c r="Y2584" s="660" t="s">
        <v>8761</v>
      </c>
      <c r="Z2584" s="75" t="s">
        <v>128</v>
      </c>
      <c r="AA2584" s="75" t="s">
        <v>2339</v>
      </c>
      <c r="AB2584" s="75" t="s">
        <v>8365</v>
      </c>
      <c r="AC2584" s="301">
        <v>235600427516</v>
      </c>
      <c r="AD2584" s="75" t="s">
        <v>113</v>
      </c>
      <c r="AE2584" s="74">
        <v>46122</v>
      </c>
      <c r="AF2584" s="375">
        <v>46120.041666666664</v>
      </c>
      <c r="AG2584" s="375">
        <v>46120.041666666664</v>
      </c>
      <c r="AH2584" s="375">
        <v>46120.041666666664</v>
      </c>
      <c r="AI2584" s="74">
        <v>46116</v>
      </c>
      <c r="AJ2584" s="74">
        <v>46122</v>
      </c>
      <c r="AK2584" s="74">
        <v>46122</v>
      </c>
      <c r="AL2584" s="74">
        <v>46122</v>
      </c>
      <c r="AM2584" s="74">
        <v>46124</v>
      </c>
      <c r="AN2584" s="74">
        <v>46124</v>
      </c>
      <c r="AO2584" s="81" t="s">
        <v>121</v>
      </c>
      <c r="AP2584" s="81" t="s">
        <v>121</v>
      </c>
      <c r="AQ2584" s="81" t="s">
        <v>121</v>
      </c>
      <c r="AR2584" s="81" t="s">
        <v>121</v>
      </c>
      <c r="AS2584" s="81" t="s">
        <v>121</v>
      </c>
      <c r="AT2584" s="81" t="s">
        <v>121</v>
      </c>
      <c r="AU2584" s="82" t="s">
        <v>6196</v>
      </c>
      <c r="AV2584" s="134">
        <v>46117</v>
      </c>
      <c r="AW2584" s="75">
        <f>_xlfn.XLOOKUP(D2584,'[1]OPS Loading report'!$E:$E,'[1]OPS Loading report'!$G:$G)</f>
        <v>0</v>
      </c>
      <c r="AX2584" s="75">
        <f>_xlfn.XLOOKUP(D2584,'[1]OPS Loading report'!$E:$E,'[1]OPS Loading report'!$H:$H)</f>
        <v>0</v>
      </c>
      <c r="AZ2584" s="271"/>
      <c r="BT2584" s="75">
        <f>IF(COUNTIF($C$3:C2584, C2584)=1, 1, 0)</f>
        <v>0</v>
      </c>
      <c r="BU2584" s="388">
        <v>101445</v>
      </c>
      <c r="BV2584" s="340">
        <v>46122</v>
      </c>
      <c r="BZ2584" s="171">
        <f t="shared" si="788"/>
        <v>14</v>
      </c>
      <c r="CB2584" s="88">
        <f t="shared" si="789"/>
        <v>15</v>
      </c>
      <c r="CC2584" s="172"/>
      <c r="CE2584" s="171">
        <f t="shared" si="786"/>
        <v>4</v>
      </c>
      <c r="CJ2584" s="171">
        <f t="shared" si="797"/>
        <v>4</v>
      </c>
      <c r="CK2584" s="171">
        <f t="shared" si="790"/>
        <v>14</v>
      </c>
      <c r="CL2584" s="22" t="s">
        <v>6198</v>
      </c>
      <c r="CM2584" s="22" t="str">
        <f t="shared" si="798"/>
        <v>1C26TAA^101445</v>
      </c>
    </row>
    <row r="2585" spans="1:94" s="85" customFormat="1" x14ac:dyDescent="0.25">
      <c r="B2585" s="73" t="s">
        <v>102</v>
      </c>
      <c r="C2585" s="301">
        <v>235600442655</v>
      </c>
      <c r="D2585" s="265">
        <v>145830186</v>
      </c>
      <c r="E2585" s="241">
        <v>5320008181</v>
      </c>
      <c r="F2585" s="231">
        <v>46115</v>
      </c>
      <c r="G2585" s="265" t="s">
        <v>1274</v>
      </c>
      <c r="H2585" s="265" t="s">
        <v>2963</v>
      </c>
      <c r="I2585" s="265" t="s">
        <v>105</v>
      </c>
      <c r="J2585" s="265" t="s">
        <v>1161</v>
      </c>
      <c r="K2585" s="265" t="s">
        <v>242</v>
      </c>
      <c r="L2585" s="379">
        <v>46133</v>
      </c>
      <c r="M2585" s="73">
        <v>40</v>
      </c>
      <c r="N2585" s="85" t="s">
        <v>8762</v>
      </c>
      <c r="O2585" s="85" t="s">
        <v>8763</v>
      </c>
      <c r="P2585" s="85">
        <v>2830051327</v>
      </c>
      <c r="Q2585" s="231">
        <v>46117</v>
      </c>
      <c r="R2585" s="241">
        <v>1209400077</v>
      </c>
      <c r="S2585" s="241">
        <v>224409428</v>
      </c>
      <c r="T2585" s="231">
        <v>46117</v>
      </c>
      <c r="U2585" s="261">
        <v>12499.332</v>
      </c>
      <c r="V2585" s="261">
        <v>12078.482</v>
      </c>
      <c r="W2585" s="241">
        <v>15</v>
      </c>
      <c r="X2585" s="241">
        <v>5</v>
      </c>
      <c r="Y2585" s="262" t="s">
        <v>8764</v>
      </c>
      <c r="Z2585" s="75" t="s">
        <v>128</v>
      </c>
      <c r="AA2585" s="75" t="s">
        <v>2339</v>
      </c>
      <c r="AB2585" s="75" t="s">
        <v>8365</v>
      </c>
      <c r="AC2585" s="301">
        <v>235600442655</v>
      </c>
      <c r="AD2585" s="75" t="s">
        <v>113</v>
      </c>
      <c r="AE2585" s="74">
        <v>46122</v>
      </c>
      <c r="AF2585" s="375">
        <v>46120.041666666664</v>
      </c>
      <c r="AG2585" s="375">
        <v>46120.041666666664</v>
      </c>
      <c r="AH2585" s="375">
        <v>46120.041666666664</v>
      </c>
      <c r="AI2585" s="74">
        <v>46116</v>
      </c>
      <c r="AJ2585" s="74">
        <v>46121</v>
      </c>
      <c r="AK2585" s="74">
        <v>46121</v>
      </c>
      <c r="AL2585" s="74">
        <v>46122</v>
      </c>
      <c r="AM2585" s="74">
        <v>46123</v>
      </c>
      <c r="AN2585" s="74">
        <v>46124</v>
      </c>
      <c r="AO2585" s="81" t="s">
        <v>121</v>
      </c>
      <c r="AP2585" s="81" t="s">
        <v>121</v>
      </c>
      <c r="AQ2585" s="81" t="s">
        <v>121</v>
      </c>
      <c r="AR2585" s="81" t="s">
        <v>121</v>
      </c>
      <c r="AS2585" s="81" t="s">
        <v>121</v>
      </c>
      <c r="AT2585" s="81" t="s">
        <v>121</v>
      </c>
      <c r="AU2585" s="82" t="s">
        <v>6196</v>
      </c>
      <c r="AV2585" s="297">
        <v>46117</v>
      </c>
      <c r="AW2585" s="75" t="str">
        <f>_xlfn.XLOOKUP(D2585,'[1]OPS Loading report'!$E:$E,'[1]OPS Loading report'!$G:$G)</f>
        <v>TIIU5237957</v>
      </c>
      <c r="AX2585" s="75" t="str">
        <f>_xlfn.XLOOKUP(D2585,'[1]OPS Loading report'!$E:$E,'[1]OPS Loading report'!$H:$H)</f>
        <v>EMCCYS6925</v>
      </c>
      <c r="AZ2585" s="271"/>
      <c r="BT2585" s="75">
        <f>IF(COUNTIF($C$3:C2585, C2585)=1, 1, 0)</f>
        <v>0</v>
      </c>
      <c r="BU2585" s="337" t="s">
        <v>8366</v>
      </c>
      <c r="BV2585" s="340">
        <v>46122</v>
      </c>
      <c r="BZ2585" s="87">
        <f t="shared" si="788"/>
        <v>14</v>
      </c>
      <c r="CB2585" s="88">
        <f t="shared" si="789"/>
        <v>15</v>
      </c>
      <c r="CC2585" s="89"/>
      <c r="CD2585" s="22"/>
      <c r="CE2585" s="87">
        <f t="shared" si="786"/>
        <v>4</v>
      </c>
      <c r="CF2585" s="397">
        <v>4725540</v>
      </c>
      <c r="CH2585" s="397">
        <v>4725540</v>
      </c>
      <c r="CI2585" s="397">
        <v>26253</v>
      </c>
      <c r="CJ2585" s="87">
        <f t="shared" si="797"/>
        <v>4</v>
      </c>
      <c r="CK2585" s="87">
        <f t="shared" si="790"/>
        <v>14</v>
      </c>
      <c r="CL2585" s="22" t="s">
        <v>6198</v>
      </c>
      <c r="CM2585" s="22" t="str">
        <f t="shared" si="798"/>
        <v>1C26TAA^101448</v>
      </c>
    </row>
    <row r="2586" spans="1:94" s="85" customFormat="1" x14ac:dyDescent="0.25">
      <c r="B2586" s="73" t="s">
        <v>102</v>
      </c>
      <c r="C2586" s="301">
        <v>235600442655</v>
      </c>
      <c r="D2586" s="265">
        <v>145829791</v>
      </c>
      <c r="E2586" s="241">
        <v>5320008181</v>
      </c>
      <c r="F2586" s="231">
        <v>46115</v>
      </c>
      <c r="G2586" s="265" t="s">
        <v>1188</v>
      </c>
      <c r="H2586" s="265" t="s">
        <v>2963</v>
      </c>
      <c r="I2586" s="265" t="s">
        <v>105</v>
      </c>
      <c r="J2586" s="265" t="s">
        <v>1161</v>
      </c>
      <c r="K2586" s="265" t="s">
        <v>242</v>
      </c>
      <c r="L2586" s="379">
        <v>46130</v>
      </c>
      <c r="M2586" s="73">
        <v>0</v>
      </c>
      <c r="N2586" s="85" t="s">
        <v>8762</v>
      </c>
      <c r="O2586" s="85" t="s">
        <v>8763</v>
      </c>
      <c r="P2586" s="85">
        <v>2830051326</v>
      </c>
      <c r="Q2586" s="231">
        <v>46117</v>
      </c>
      <c r="R2586" s="241">
        <v>1209400076</v>
      </c>
      <c r="S2586" s="241">
        <v>224409432</v>
      </c>
      <c r="T2586" s="231">
        <v>46117</v>
      </c>
      <c r="U2586" s="261">
        <v>2872.4639999999999</v>
      </c>
      <c r="V2586" s="261">
        <v>2799.8679999999999</v>
      </c>
      <c r="W2586" s="241">
        <v>3</v>
      </c>
      <c r="X2586" s="241">
        <v>1</v>
      </c>
      <c r="Y2586" s="262" t="s">
        <v>8764</v>
      </c>
      <c r="Z2586" s="75" t="s">
        <v>128</v>
      </c>
      <c r="AA2586" s="75" t="s">
        <v>2339</v>
      </c>
      <c r="AB2586" s="75" t="s">
        <v>8365</v>
      </c>
      <c r="AC2586" s="301">
        <v>235600442655</v>
      </c>
      <c r="AD2586" s="75" t="s">
        <v>113</v>
      </c>
      <c r="AE2586" s="74">
        <v>46122</v>
      </c>
      <c r="AF2586" s="375">
        <v>46120.041666666664</v>
      </c>
      <c r="AG2586" s="375">
        <v>46120.041666666664</v>
      </c>
      <c r="AH2586" s="375">
        <v>46120.041666666664</v>
      </c>
      <c r="AI2586" s="74">
        <v>46116</v>
      </c>
      <c r="AJ2586" s="74">
        <v>46121</v>
      </c>
      <c r="AK2586" s="74">
        <v>46121</v>
      </c>
      <c r="AL2586" s="74">
        <v>46122</v>
      </c>
      <c r="AM2586" s="74">
        <v>46123</v>
      </c>
      <c r="AN2586" s="74">
        <v>46124</v>
      </c>
      <c r="AO2586" s="81" t="s">
        <v>121</v>
      </c>
      <c r="AP2586" s="81" t="s">
        <v>121</v>
      </c>
      <c r="AQ2586" s="81" t="s">
        <v>121</v>
      </c>
      <c r="AR2586" s="81" t="s">
        <v>121</v>
      </c>
      <c r="AS2586" s="81" t="s">
        <v>121</v>
      </c>
      <c r="AT2586" s="81" t="s">
        <v>121</v>
      </c>
      <c r="AU2586" s="82" t="s">
        <v>6196</v>
      </c>
      <c r="AV2586" s="297">
        <v>46117</v>
      </c>
      <c r="AW2586" s="75">
        <f>_xlfn.XLOOKUP(D2586,'[1]OPS Loading report'!$E:$E,'[1]OPS Loading report'!$G:$G)</f>
        <v>0</v>
      </c>
      <c r="AX2586" s="75">
        <f>_xlfn.XLOOKUP(D2586,'[1]OPS Loading report'!$E:$E,'[1]OPS Loading report'!$H:$H)</f>
        <v>0</v>
      </c>
      <c r="AZ2586" s="271"/>
      <c r="BT2586" s="75">
        <f>IF(COUNTIF($C$3:C2586, C2586)=1, 1, 0)</f>
        <v>0</v>
      </c>
      <c r="BU2586" s="337" t="s">
        <v>8366</v>
      </c>
      <c r="BV2586" s="340">
        <v>46122</v>
      </c>
      <c r="BZ2586" s="87">
        <f t="shared" si="788"/>
        <v>14</v>
      </c>
      <c r="CB2586" s="88">
        <f t="shared" si="789"/>
        <v>15</v>
      </c>
      <c r="CC2586" s="89"/>
      <c r="CD2586" s="22"/>
      <c r="CE2586" s="87">
        <f t="shared" ref="CE2586:CE2616" si="799">IF(AD2586="Sea waybill", IF(AK2586&lt;&gt;0, MONTH(AK2586), IF(AJ2586&gt;AI2586, MONTH(AJ2586), MONTH(AI2586))),"")</f>
        <v>4</v>
      </c>
      <c r="CJ2586" s="87">
        <f t="shared" si="797"/>
        <v>4</v>
      </c>
      <c r="CK2586" s="87">
        <f t="shared" si="790"/>
        <v>14</v>
      </c>
      <c r="CL2586" s="22" t="s">
        <v>6198</v>
      </c>
      <c r="CM2586" s="22" t="str">
        <f t="shared" si="798"/>
        <v>1C26TAA^101448</v>
      </c>
    </row>
    <row r="2587" spans="1:94" ht="15" customHeight="1" x14ac:dyDescent="0.25">
      <c r="A2587" s="176"/>
      <c r="B2587" s="172" t="s">
        <v>102</v>
      </c>
      <c r="C2587" s="450" t="s">
        <v>8765</v>
      </c>
      <c r="D2587" s="346">
        <v>145831176</v>
      </c>
      <c r="E2587" s="362"/>
      <c r="F2587" s="363">
        <v>46114</v>
      </c>
      <c r="G2587" s="346" t="s">
        <v>1159</v>
      </c>
      <c r="H2587" s="346" t="s">
        <v>2963</v>
      </c>
      <c r="I2587" s="346" t="s">
        <v>105</v>
      </c>
      <c r="J2587" s="346" t="s">
        <v>1161</v>
      </c>
      <c r="K2587" s="346" t="s">
        <v>242</v>
      </c>
      <c r="L2587" s="618">
        <v>46130</v>
      </c>
      <c r="M2587" s="186">
        <v>40</v>
      </c>
      <c r="N2587" s="661" t="s">
        <v>8766</v>
      </c>
      <c r="O2587" s="661" t="s">
        <v>8767</v>
      </c>
      <c r="P2587" s="176">
        <v>2830051102</v>
      </c>
      <c r="Q2587" s="363">
        <v>46113</v>
      </c>
      <c r="R2587" s="362">
        <v>1209398959</v>
      </c>
      <c r="S2587" s="362">
        <v>224391260</v>
      </c>
      <c r="T2587" s="363">
        <v>46113</v>
      </c>
      <c r="U2587" s="442">
        <v>20142.085999999999</v>
      </c>
      <c r="V2587" s="442">
        <v>19417.740000000002</v>
      </c>
      <c r="W2587" s="362">
        <v>21</v>
      </c>
      <c r="X2587" s="362">
        <v>0</v>
      </c>
      <c r="Y2587" s="105">
        <v>2324459660</v>
      </c>
      <c r="Z2587" s="105" t="s">
        <v>5982</v>
      </c>
      <c r="AA2587" s="105" t="s">
        <v>8381</v>
      </c>
      <c r="AB2587" s="105" t="s">
        <v>3190</v>
      </c>
      <c r="AC2587" s="450" t="s">
        <v>8765</v>
      </c>
      <c r="AD2587" s="105" t="s">
        <v>113</v>
      </c>
      <c r="AE2587" s="363">
        <v>46121</v>
      </c>
      <c r="AF2587" s="550">
        <v>46120.625</v>
      </c>
      <c r="AG2587" s="550">
        <v>46119.416666666664</v>
      </c>
      <c r="AH2587" s="550">
        <v>46119.416666666664</v>
      </c>
      <c r="AI2587" s="363">
        <v>46120</v>
      </c>
      <c r="AJ2587" s="104">
        <v>46121</v>
      </c>
      <c r="AK2587" s="363">
        <v>46121</v>
      </c>
      <c r="AL2587" s="104">
        <v>46122</v>
      </c>
      <c r="AM2587" s="104">
        <v>46123</v>
      </c>
      <c r="AN2587" s="104">
        <v>46123</v>
      </c>
      <c r="AO2587" s="81">
        <f>IF(AH2587&lt;AG2587,IF(AH2587=0,"",AH2587-1),IF(AG2587=0,"",AG2587-1))</f>
        <v>46118.416666666664</v>
      </c>
      <c r="AP2587" s="81">
        <f>IF(AH2587&lt;AG2587,IF(AH2587=0,"",AH2587),IF(AG2587=0,"",AG2587))</f>
        <v>46119.416666666664</v>
      </c>
      <c r="AQ2587" s="81">
        <f>IF(AH2587&lt;AG2587,IF(AH2587=0,"",AH2587),IF(AG2587=0,"",AG2587))</f>
        <v>46119.416666666664</v>
      </c>
      <c r="AR2587" s="81">
        <f>IF(AI2587=0,"",IF(AI2587&lt;AJ2587,AJ2587+1,AI2587+1))</f>
        <v>46122</v>
      </c>
      <c r="AS2587" s="81">
        <f>IF(AI2587=0,"",IF(AE2587=0,IF(AJ2587=0,AI2587+2,AJ2587+2),AE2587+2))</f>
        <v>46123</v>
      </c>
      <c r="AT2587" s="81">
        <f>IF(AI2587=0,"",IF(AI2587&lt;AJ2587,AJ2587+1,AI2587+1))</f>
        <v>46122</v>
      </c>
      <c r="AU2587" s="82" t="s">
        <v>6196</v>
      </c>
      <c r="AV2587" s="347">
        <v>46113</v>
      </c>
      <c r="AW2587" s="75" t="str">
        <f>_xlfn.XLOOKUP(D2587,'[1]OPS Loading report'!$E:$E,'[1]OPS Loading report'!$G:$G)</f>
        <v>OOCU6283491</v>
      </c>
      <c r="AX2587" s="75" t="str">
        <f>_xlfn.XLOOKUP(D2587,'[1]OPS Loading report'!$E:$E,'[1]OPS Loading report'!$H:$H)</f>
        <v>OOLKVD8797</v>
      </c>
      <c r="AY2587" s="176"/>
      <c r="AZ2587" s="369"/>
      <c r="BA2587" s="176"/>
      <c r="BB2587" s="176"/>
      <c r="BC2587" s="176"/>
      <c r="BD2587" s="176"/>
      <c r="BE2587" s="176"/>
      <c r="BF2587" s="176"/>
      <c r="BG2587" s="176"/>
      <c r="BH2587" s="176"/>
      <c r="BI2587" s="176"/>
      <c r="BJ2587" s="176"/>
      <c r="BK2587" s="176"/>
      <c r="BL2587" s="176"/>
      <c r="BM2587" s="176"/>
      <c r="BN2587" s="176"/>
      <c r="BO2587" s="176"/>
      <c r="BP2587" s="176"/>
      <c r="BQ2587" s="176"/>
      <c r="BR2587" s="176"/>
      <c r="BS2587" s="176"/>
      <c r="BT2587" s="69">
        <f>IF(COUNTIF($C$3:C2587, C2587)=1, 1, 0)</f>
        <v>1</v>
      </c>
      <c r="BU2587" s="398" t="s">
        <v>8768</v>
      </c>
      <c r="BV2587" s="340">
        <v>46121</v>
      </c>
      <c r="BW2587" s="339"/>
      <c r="BX2587" s="85"/>
      <c r="BY2587" s="85"/>
      <c r="BZ2587" s="87">
        <f t="shared" si="788"/>
        <v>14</v>
      </c>
      <c r="CA2587" s="85" t="s">
        <v>8769</v>
      </c>
      <c r="CB2587" s="88">
        <f t="shared" si="789"/>
        <v>15</v>
      </c>
      <c r="CC2587" s="89"/>
      <c r="CE2587" s="87">
        <f t="shared" si="799"/>
        <v>4</v>
      </c>
      <c r="CF2587" s="397">
        <v>6272490</v>
      </c>
      <c r="CG2587" s="397">
        <v>237195</v>
      </c>
      <c r="CH2587" s="397">
        <v>6509685</v>
      </c>
      <c r="CI2587" s="85">
        <v>26355</v>
      </c>
      <c r="CJ2587" s="87">
        <f t="shared" si="797"/>
        <v>4</v>
      </c>
      <c r="CK2587" s="87">
        <f t="shared" si="790"/>
        <v>14</v>
      </c>
      <c r="CL2587" s="22" t="s">
        <v>6198</v>
      </c>
      <c r="CM2587" s="22" t="str">
        <f t="shared" si="798"/>
        <v>1C26TAR^61056 &amp; 61333</v>
      </c>
      <c r="CN2587" s="85"/>
      <c r="CO2587" s="85"/>
      <c r="CP2587" s="85"/>
    </row>
    <row r="2588" spans="1:94" ht="15" customHeight="1" x14ac:dyDescent="0.25">
      <c r="A2588" s="85"/>
      <c r="B2588" s="70" t="s">
        <v>102</v>
      </c>
      <c r="C2588" s="301">
        <v>2323548300</v>
      </c>
      <c r="D2588" s="265">
        <v>145831182</v>
      </c>
      <c r="E2588" s="241"/>
      <c r="F2588" s="231">
        <v>46114</v>
      </c>
      <c r="G2588" s="265" t="s">
        <v>1159</v>
      </c>
      <c r="H2588" s="265" t="s">
        <v>2963</v>
      </c>
      <c r="I2588" s="265" t="s">
        <v>105</v>
      </c>
      <c r="J2588" s="265" t="s">
        <v>1161</v>
      </c>
      <c r="K2588" s="265" t="s">
        <v>242</v>
      </c>
      <c r="L2588" s="379">
        <v>46130</v>
      </c>
      <c r="M2588" s="73">
        <v>40</v>
      </c>
      <c r="N2588" s="85" t="s">
        <v>8770</v>
      </c>
      <c r="O2588" s="85" t="s">
        <v>8771</v>
      </c>
      <c r="P2588" s="85">
        <v>2830051227</v>
      </c>
      <c r="Q2588" s="231">
        <v>46115</v>
      </c>
      <c r="R2588" s="241">
        <v>1209399753</v>
      </c>
      <c r="S2588" s="241">
        <v>224409178</v>
      </c>
      <c r="T2588" s="231">
        <v>46115</v>
      </c>
      <c r="U2588" s="356">
        <v>18378.973000000002</v>
      </c>
      <c r="V2588" s="356">
        <v>17718.028999999999</v>
      </c>
      <c r="W2588" s="241">
        <v>19</v>
      </c>
      <c r="X2588" s="241">
        <v>0</v>
      </c>
      <c r="Y2588" s="252">
        <v>2323548060</v>
      </c>
      <c r="Z2588" s="75" t="s">
        <v>5982</v>
      </c>
      <c r="AA2588" s="75" t="s">
        <v>8381</v>
      </c>
      <c r="AB2588" s="75" t="s">
        <v>3190</v>
      </c>
      <c r="AC2588" s="301">
        <v>2323548300</v>
      </c>
      <c r="AD2588" s="75" t="s">
        <v>113</v>
      </c>
      <c r="AE2588" s="74">
        <v>46121</v>
      </c>
      <c r="AF2588" s="375">
        <v>46120.625</v>
      </c>
      <c r="AG2588" s="375">
        <v>46119.416666666664</v>
      </c>
      <c r="AH2588" s="375">
        <v>46119.416666666664</v>
      </c>
      <c r="AI2588" s="231">
        <v>46120</v>
      </c>
      <c r="AJ2588" s="74">
        <v>46121</v>
      </c>
      <c r="AK2588" s="74">
        <v>46121</v>
      </c>
      <c r="AL2588" s="74">
        <v>46122</v>
      </c>
      <c r="AM2588" s="74">
        <v>46123</v>
      </c>
      <c r="AN2588" s="74">
        <v>46123</v>
      </c>
      <c r="AO2588" s="81">
        <f>IF(AH2588&lt;AG2588,IF(AH2588=0,"",AH2588-1),IF(AG2588=0,"",AG2588-1))</f>
        <v>46118.416666666664</v>
      </c>
      <c r="AP2588" s="81">
        <f>IF(AH2588&lt;AG2588,IF(AH2588=0,"",AH2588),IF(AG2588=0,"",AG2588))</f>
        <v>46119.416666666664</v>
      </c>
      <c r="AQ2588" s="81">
        <f>IF(AH2588&lt;AG2588,IF(AH2588=0,"",AH2588),IF(AG2588=0,"",AG2588))</f>
        <v>46119.416666666664</v>
      </c>
      <c r="AR2588" s="81">
        <f>IF(AI2588=0,"",IF(AI2588&lt;AJ2588,AJ2588+1,AI2588+1))</f>
        <v>46122</v>
      </c>
      <c r="AS2588" s="81">
        <f>IF(AI2588=0,"",IF(AE2588=0,IF(AJ2588=0,AI2588+2,AJ2588+2),AE2588+2))</f>
        <v>46123</v>
      </c>
      <c r="AT2588" s="81">
        <f>IF(AI2588=0,"",IF(AI2588&lt;AJ2588,AJ2588+1,AI2588+1))</f>
        <v>46122</v>
      </c>
      <c r="AU2588" s="82" t="s">
        <v>6196</v>
      </c>
      <c r="AV2588" s="297">
        <v>46115</v>
      </c>
      <c r="AW2588" s="75" t="str">
        <f>_xlfn.XLOOKUP(D2588,'[1]OPS Loading report'!$E:$E,'[1]OPS Loading report'!$G:$G)</f>
        <v>FFAU7129950</v>
      </c>
      <c r="AX2588" s="75" t="str">
        <f>_xlfn.XLOOKUP(D2588,'[1]OPS Loading report'!$E:$E,'[1]OPS Loading report'!$H:$H)</f>
        <v>OOLKUV6089</v>
      </c>
      <c r="AY2588" s="85"/>
      <c r="AZ2588" s="271"/>
      <c r="BA2588" s="85"/>
      <c r="BB2588" s="85"/>
      <c r="BC2588" s="85"/>
      <c r="BD2588" s="85"/>
      <c r="BE2588" s="85"/>
      <c r="BF2588" s="85"/>
      <c r="BG2588" s="85"/>
      <c r="BH2588" s="85"/>
      <c r="BI2588" s="85"/>
      <c r="BJ2588" s="85"/>
      <c r="BK2588" s="85"/>
      <c r="BL2588" s="85"/>
      <c r="BM2588" s="85"/>
      <c r="BN2588" s="85"/>
      <c r="BO2588" s="85"/>
      <c r="BP2588" s="85"/>
      <c r="BQ2588" s="85"/>
      <c r="BR2588" s="85"/>
      <c r="BS2588" s="85"/>
      <c r="BT2588" s="75">
        <f>IF(COUNTIF($C$3:C2588, C2588)=1, 1, 0)</f>
        <v>0</v>
      </c>
      <c r="BU2588" s="337" t="s">
        <v>8382</v>
      </c>
      <c r="BV2588" s="340">
        <v>46122</v>
      </c>
      <c r="BW2588" s="85"/>
      <c r="BX2588" s="85"/>
      <c r="BY2588" s="85"/>
      <c r="BZ2588" s="87">
        <f t="shared" si="788"/>
        <v>14</v>
      </c>
      <c r="CA2588" s="85"/>
      <c r="CB2588" s="88">
        <f t="shared" si="789"/>
        <v>15</v>
      </c>
      <c r="CC2588" s="89"/>
      <c r="CE2588" s="87">
        <f t="shared" si="799"/>
        <v>4</v>
      </c>
      <c r="CF2588" s="544">
        <v>6272490</v>
      </c>
      <c r="CG2588" s="85"/>
      <c r="CH2588" s="544">
        <v>6272490</v>
      </c>
      <c r="CI2588" s="544">
        <v>26355</v>
      </c>
      <c r="CJ2588" s="87">
        <f t="shared" si="797"/>
        <v>4</v>
      </c>
      <c r="CK2588" s="87">
        <f t="shared" si="790"/>
        <v>14</v>
      </c>
      <c r="CL2588" s="22" t="s">
        <v>6198</v>
      </c>
      <c r="CM2588" s="22" t="str">
        <f t="shared" si="798"/>
        <v>1C26TAR^61496</v>
      </c>
      <c r="CN2588" s="85"/>
      <c r="CO2588" s="85"/>
      <c r="CP2588" s="85"/>
    </row>
    <row r="2589" spans="1:94" ht="15" customHeight="1" x14ac:dyDescent="0.25">
      <c r="A2589" s="85"/>
      <c r="B2589" s="70" t="s">
        <v>102</v>
      </c>
      <c r="C2589" s="301">
        <v>2323548300</v>
      </c>
      <c r="D2589" s="265">
        <v>145831232</v>
      </c>
      <c r="E2589" s="241"/>
      <c r="F2589" s="231">
        <v>46114</v>
      </c>
      <c r="G2589" s="265" t="s">
        <v>1159</v>
      </c>
      <c r="H2589" s="265" t="s">
        <v>2963</v>
      </c>
      <c r="I2589" s="265" t="s">
        <v>105</v>
      </c>
      <c r="J2589" s="265" t="s">
        <v>1161</v>
      </c>
      <c r="K2589" s="265" t="s">
        <v>242</v>
      </c>
      <c r="L2589" s="379">
        <v>46130</v>
      </c>
      <c r="M2589" s="73">
        <v>40</v>
      </c>
      <c r="N2589" s="85" t="s">
        <v>8772</v>
      </c>
      <c r="O2589" s="85" t="s">
        <v>8773</v>
      </c>
      <c r="P2589" s="85">
        <v>2830051190</v>
      </c>
      <c r="Q2589" s="231">
        <v>46115</v>
      </c>
      <c r="R2589" s="241">
        <v>1209399651</v>
      </c>
      <c r="S2589" s="241">
        <v>224404132</v>
      </c>
      <c r="T2589" s="231">
        <v>46115</v>
      </c>
      <c r="U2589" s="356">
        <v>18460.955999999998</v>
      </c>
      <c r="V2589" s="356">
        <v>17797.063999999998</v>
      </c>
      <c r="W2589" s="241">
        <v>20</v>
      </c>
      <c r="X2589" s="241">
        <v>0</v>
      </c>
      <c r="Y2589" s="75">
        <v>2323548080</v>
      </c>
      <c r="Z2589" s="75" t="s">
        <v>5982</v>
      </c>
      <c r="AA2589" s="75" t="s">
        <v>8381</v>
      </c>
      <c r="AB2589" s="75" t="s">
        <v>3190</v>
      </c>
      <c r="AC2589" s="301">
        <v>2323548300</v>
      </c>
      <c r="AD2589" s="75" t="s">
        <v>113</v>
      </c>
      <c r="AE2589" s="74">
        <v>46121</v>
      </c>
      <c r="AF2589" s="375">
        <v>46120.625</v>
      </c>
      <c r="AG2589" s="375">
        <v>46119.416666666664</v>
      </c>
      <c r="AH2589" s="375">
        <v>46119.416666666664</v>
      </c>
      <c r="AI2589" s="231">
        <v>46120</v>
      </c>
      <c r="AJ2589" s="74">
        <v>46121</v>
      </c>
      <c r="AK2589" s="74">
        <v>46121</v>
      </c>
      <c r="AL2589" s="74">
        <v>46122</v>
      </c>
      <c r="AM2589" s="74">
        <v>46123</v>
      </c>
      <c r="AN2589" s="74">
        <v>46123</v>
      </c>
      <c r="AO2589" s="81">
        <f>IF(AH2589&lt;AG2589,IF(AH2589=0,"",AH2589-1),IF(AG2589=0,"",AG2589-1))</f>
        <v>46118.416666666664</v>
      </c>
      <c r="AP2589" s="81">
        <f>IF(AH2589&lt;AG2589,IF(AH2589=0,"",AH2589),IF(AG2589=0,"",AG2589))</f>
        <v>46119.416666666664</v>
      </c>
      <c r="AQ2589" s="81">
        <f>IF(AH2589&lt;AG2589,IF(AH2589=0,"",AH2589),IF(AG2589=0,"",AG2589))</f>
        <v>46119.416666666664</v>
      </c>
      <c r="AR2589" s="81">
        <f>IF(AI2589=0,"",IF(AI2589&lt;AJ2589,AJ2589+1,AI2589+1))</f>
        <v>46122</v>
      </c>
      <c r="AS2589" s="81">
        <f>IF(AI2589=0,"",IF(AE2589=0,IF(AJ2589=0,AI2589+2,AJ2589+2),AE2589+2))</f>
        <v>46123</v>
      </c>
      <c r="AT2589" s="81">
        <f>IF(AI2589=0,"",IF(AI2589&lt;AJ2589,AJ2589+1,AI2589+1))</f>
        <v>46122</v>
      </c>
      <c r="AU2589" s="82" t="s">
        <v>6196</v>
      </c>
      <c r="AV2589" s="297">
        <v>46115</v>
      </c>
      <c r="AW2589" s="75" t="str">
        <f>_xlfn.XLOOKUP(D2589,'[1]OPS Loading report'!$E:$E,'[1]OPS Loading report'!$G:$G)</f>
        <v>OOCU6811006</v>
      </c>
      <c r="AX2589" s="75" t="str">
        <f>_xlfn.XLOOKUP(D2589,'[1]OPS Loading report'!$E:$E,'[1]OPS Loading report'!$H:$H)</f>
        <v>OOLKUY3552</v>
      </c>
      <c r="AY2589" s="85"/>
      <c r="AZ2589" s="271"/>
      <c r="BA2589" s="85"/>
      <c r="BB2589" s="85"/>
      <c r="BC2589" s="85"/>
      <c r="BD2589" s="85"/>
      <c r="BE2589" s="85"/>
      <c r="BF2589" s="85"/>
      <c r="BG2589" s="85"/>
      <c r="BH2589" s="85"/>
      <c r="BI2589" s="85"/>
      <c r="BJ2589" s="85"/>
      <c r="BK2589" s="85"/>
      <c r="BL2589" s="85"/>
      <c r="BM2589" s="85"/>
      <c r="BN2589" s="85"/>
      <c r="BO2589" s="85"/>
      <c r="BP2589" s="85"/>
      <c r="BQ2589" s="85"/>
      <c r="BR2589" s="85"/>
      <c r="BS2589" s="85"/>
      <c r="BT2589" s="75">
        <f>IF(COUNTIF($C$3:C2589, C2589)=1, 1, 0)</f>
        <v>0</v>
      </c>
      <c r="BU2589" s="337" t="s">
        <v>8382</v>
      </c>
      <c r="BV2589" s="340">
        <v>46122</v>
      </c>
      <c r="BW2589" s="85"/>
      <c r="BX2589" s="85"/>
      <c r="BY2589" s="85"/>
      <c r="BZ2589" s="87">
        <f t="shared" si="788"/>
        <v>14</v>
      </c>
      <c r="CA2589" s="85"/>
      <c r="CB2589" s="88">
        <f t="shared" si="789"/>
        <v>15</v>
      </c>
      <c r="CC2589" s="89"/>
      <c r="CE2589" s="87">
        <f t="shared" si="799"/>
        <v>4</v>
      </c>
      <c r="CF2589" s="544">
        <v>6272490</v>
      </c>
      <c r="CG2589" s="85"/>
      <c r="CH2589" s="544">
        <v>6272490</v>
      </c>
      <c r="CI2589" s="544">
        <v>26355</v>
      </c>
      <c r="CJ2589" s="87">
        <f t="shared" si="797"/>
        <v>4</v>
      </c>
      <c r="CK2589" s="87">
        <f t="shared" si="790"/>
        <v>14</v>
      </c>
      <c r="CL2589" s="22" t="s">
        <v>6198</v>
      </c>
      <c r="CM2589" s="22" t="str">
        <f t="shared" si="798"/>
        <v>1C26TAR^61496</v>
      </c>
      <c r="CN2589" s="85"/>
      <c r="CO2589" s="85"/>
      <c r="CP2589" s="85"/>
    </row>
    <row r="2590" spans="1:94" ht="15" customHeight="1" x14ac:dyDescent="0.25">
      <c r="A2590" s="85"/>
      <c r="B2590" s="73" t="s">
        <v>102</v>
      </c>
      <c r="C2590" s="365" t="s">
        <v>8396</v>
      </c>
      <c r="D2590" s="265">
        <v>145746018</v>
      </c>
      <c r="E2590" s="241">
        <v>5320008166</v>
      </c>
      <c r="F2590" s="231">
        <v>46114</v>
      </c>
      <c r="G2590" s="265" t="s">
        <v>6715</v>
      </c>
      <c r="H2590" s="265" t="s">
        <v>2963</v>
      </c>
      <c r="I2590" s="265" t="s">
        <v>105</v>
      </c>
      <c r="J2590" s="265" t="s">
        <v>1161</v>
      </c>
      <c r="K2590" s="265" t="s">
        <v>242</v>
      </c>
      <c r="L2590" s="379">
        <v>46133</v>
      </c>
      <c r="M2590" s="265">
        <v>40</v>
      </c>
      <c r="N2590" s="85" t="s">
        <v>8774</v>
      </c>
      <c r="O2590" s="85" t="s">
        <v>8775</v>
      </c>
      <c r="P2590" s="85">
        <v>2830051218</v>
      </c>
      <c r="Q2590" s="231">
        <v>46115</v>
      </c>
      <c r="R2590" s="241">
        <v>1209399725</v>
      </c>
      <c r="S2590" s="241">
        <v>224409232</v>
      </c>
      <c r="T2590" s="231">
        <v>46115</v>
      </c>
      <c r="U2590" s="261">
        <v>7639.3140000000003</v>
      </c>
      <c r="V2590" s="261">
        <v>7463.1660000000002</v>
      </c>
      <c r="W2590" s="241">
        <v>10</v>
      </c>
      <c r="X2590" s="241">
        <v>0</v>
      </c>
      <c r="Y2590" s="573" t="s">
        <v>8776</v>
      </c>
      <c r="Z2590" s="85" t="s">
        <v>258</v>
      </c>
      <c r="AA2590" s="85" t="s">
        <v>1258</v>
      </c>
      <c r="AB2590" s="85" t="s">
        <v>8400</v>
      </c>
      <c r="AC2590" s="365" t="s">
        <v>8396</v>
      </c>
      <c r="AD2590" s="75" t="s">
        <v>113</v>
      </c>
      <c r="AE2590" s="74">
        <v>46125</v>
      </c>
      <c r="AF2590" s="550">
        <v>46207.333333333336</v>
      </c>
      <c r="AG2590" s="550">
        <v>46117.625</v>
      </c>
      <c r="AH2590" s="550">
        <v>46117.625</v>
      </c>
      <c r="AI2590" s="104">
        <v>46119</v>
      </c>
      <c r="AJ2590" s="104">
        <v>46122</v>
      </c>
      <c r="AK2590" s="74">
        <v>46122</v>
      </c>
      <c r="AL2590" s="74">
        <v>46120</v>
      </c>
      <c r="AM2590" s="104">
        <v>46124</v>
      </c>
      <c r="AN2590" s="104">
        <v>46124</v>
      </c>
      <c r="AO2590" s="95" t="s">
        <v>121</v>
      </c>
      <c r="AP2590" s="95" t="s">
        <v>121</v>
      </c>
      <c r="AQ2590" s="95" t="s">
        <v>121</v>
      </c>
      <c r="AR2590" s="95" t="s">
        <v>121</v>
      </c>
      <c r="AS2590" s="95" t="s">
        <v>121</v>
      </c>
      <c r="AT2590" s="95" t="s">
        <v>121</v>
      </c>
      <c r="AU2590" s="82" t="s">
        <v>6241</v>
      </c>
      <c r="AV2590" s="297">
        <v>46115</v>
      </c>
      <c r="AW2590" s="85"/>
      <c r="AX2590" s="85"/>
      <c r="AY2590" s="85"/>
      <c r="AZ2590" s="271"/>
      <c r="BA2590" s="85"/>
      <c r="BB2590" s="85"/>
      <c r="BC2590" s="85"/>
      <c r="BD2590" s="85"/>
      <c r="BE2590" s="85"/>
      <c r="BF2590" s="85"/>
      <c r="BG2590" s="85"/>
      <c r="BH2590" s="85"/>
      <c r="BI2590" s="85"/>
      <c r="BJ2590" s="85"/>
      <c r="BK2590" s="85"/>
      <c r="BL2590" s="85"/>
      <c r="BM2590" s="85"/>
      <c r="BN2590" s="85"/>
      <c r="BO2590" s="85"/>
      <c r="BP2590" s="85"/>
      <c r="BQ2590" s="85"/>
      <c r="BR2590" s="85"/>
      <c r="BS2590" s="85"/>
      <c r="BT2590" s="75">
        <f>IF(COUNTIF($C$3:C2590, C2590)=1, 1, 0)</f>
        <v>0</v>
      </c>
      <c r="BU2590" s="444" t="s">
        <v>8401</v>
      </c>
      <c r="BV2590" s="399">
        <v>46125</v>
      </c>
      <c r="BW2590" s="85"/>
      <c r="BX2590" s="85"/>
      <c r="BY2590" s="85"/>
      <c r="BZ2590" s="87">
        <f t="shared" si="788"/>
        <v>14</v>
      </c>
      <c r="CA2590" s="85"/>
      <c r="CB2590" s="88">
        <f t="shared" si="789"/>
        <v>16</v>
      </c>
      <c r="CC2590" s="89"/>
      <c r="CE2590" s="87">
        <f t="shared" si="799"/>
        <v>4</v>
      </c>
      <c r="CF2590" s="564">
        <v>6298800</v>
      </c>
      <c r="CG2590" s="564">
        <v>3936750</v>
      </c>
      <c r="CH2590" s="564">
        <f>CF2590+CG2590</f>
        <v>10235550</v>
      </c>
      <c r="CI2590" s="564">
        <v>26245</v>
      </c>
      <c r="CJ2590" s="87">
        <f t="shared" si="797"/>
        <v>4</v>
      </c>
      <c r="CK2590" s="87">
        <f t="shared" si="790"/>
        <v>14</v>
      </c>
      <c r="CL2590" s="176" t="s">
        <v>6276</v>
      </c>
      <c r="CM2590" s="22" t="str">
        <f t="shared" si="798"/>
        <v>1C26TAA^27571</v>
      </c>
      <c r="CN2590" s="85"/>
      <c r="CO2590" s="85"/>
      <c r="CP2590" s="85"/>
    </row>
    <row r="2591" spans="1:94" ht="15" customHeight="1" x14ac:dyDescent="0.25">
      <c r="A2591" s="85"/>
      <c r="B2591" s="73" t="s">
        <v>102</v>
      </c>
      <c r="C2591" s="365" t="s">
        <v>8396</v>
      </c>
      <c r="D2591" s="265">
        <v>145814473</v>
      </c>
      <c r="E2591" s="241">
        <v>5320008166</v>
      </c>
      <c r="F2591" s="231">
        <v>46114</v>
      </c>
      <c r="G2591" s="265" t="s">
        <v>1187</v>
      </c>
      <c r="H2591" s="265" t="s">
        <v>2963</v>
      </c>
      <c r="I2591" s="265" t="s">
        <v>105</v>
      </c>
      <c r="J2591" s="265" t="s">
        <v>1161</v>
      </c>
      <c r="K2591" s="265" t="s">
        <v>242</v>
      </c>
      <c r="L2591" s="379">
        <v>46132</v>
      </c>
      <c r="M2591" s="265">
        <v>0</v>
      </c>
      <c r="N2591" s="85" t="s">
        <v>8774</v>
      </c>
      <c r="O2591" s="85" t="s">
        <v>8775</v>
      </c>
      <c r="P2591" s="85">
        <v>2830051219</v>
      </c>
      <c r="Q2591" s="231">
        <v>46115</v>
      </c>
      <c r="R2591" s="241">
        <v>1209399726</v>
      </c>
      <c r="S2591" s="241">
        <v>224409222</v>
      </c>
      <c r="T2591" s="231">
        <v>46115</v>
      </c>
      <c r="U2591" s="261">
        <v>6023.8990000000003</v>
      </c>
      <c r="V2591" s="261">
        <v>5826.6279999999997</v>
      </c>
      <c r="W2591" s="241">
        <v>9</v>
      </c>
      <c r="X2591" s="241">
        <v>2</v>
      </c>
      <c r="Y2591" s="573" t="s">
        <v>8776</v>
      </c>
      <c r="Z2591" s="85" t="s">
        <v>258</v>
      </c>
      <c r="AA2591" s="85" t="s">
        <v>1258</v>
      </c>
      <c r="AB2591" s="85" t="s">
        <v>8400</v>
      </c>
      <c r="AC2591" s="365" t="s">
        <v>8396</v>
      </c>
      <c r="AD2591" s="75" t="s">
        <v>113</v>
      </c>
      <c r="AE2591" s="74">
        <v>46125</v>
      </c>
      <c r="AF2591" s="550">
        <v>46207.333333333336</v>
      </c>
      <c r="AG2591" s="550">
        <v>46117.625</v>
      </c>
      <c r="AH2591" s="550">
        <v>46117.625</v>
      </c>
      <c r="AI2591" s="104">
        <v>46119</v>
      </c>
      <c r="AJ2591" s="104">
        <v>46122</v>
      </c>
      <c r="AK2591" s="74">
        <v>46122</v>
      </c>
      <c r="AL2591" s="74">
        <v>46120</v>
      </c>
      <c r="AM2591" s="104">
        <v>46124</v>
      </c>
      <c r="AN2591" s="104">
        <v>46124</v>
      </c>
      <c r="AO2591" s="95" t="s">
        <v>121</v>
      </c>
      <c r="AP2591" s="95" t="s">
        <v>121</v>
      </c>
      <c r="AQ2591" s="95" t="s">
        <v>121</v>
      </c>
      <c r="AR2591" s="95" t="s">
        <v>121</v>
      </c>
      <c r="AS2591" s="95" t="s">
        <v>121</v>
      </c>
      <c r="AT2591" s="95" t="s">
        <v>121</v>
      </c>
      <c r="AU2591" s="82" t="s">
        <v>6241</v>
      </c>
      <c r="AV2591" s="297">
        <v>46115</v>
      </c>
      <c r="AW2591" s="85"/>
      <c r="AX2591" s="85"/>
      <c r="AY2591" s="85"/>
      <c r="AZ2591" s="271"/>
      <c r="BA2591" s="85"/>
      <c r="BB2591" s="85"/>
      <c r="BC2591" s="85"/>
      <c r="BD2591" s="85"/>
      <c r="BE2591" s="85"/>
      <c r="BF2591" s="85"/>
      <c r="BG2591" s="85"/>
      <c r="BH2591" s="85"/>
      <c r="BI2591" s="85"/>
      <c r="BJ2591" s="85"/>
      <c r="BK2591" s="85"/>
      <c r="BL2591" s="85"/>
      <c r="BM2591" s="85"/>
      <c r="BN2591" s="85"/>
      <c r="BO2591" s="85"/>
      <c r="BP2591" s="85"/>
      <c r="BQ2591" s="85"/>
      <c r="BR2591" s="85"/>
      <c r="BS2591" s="85"/>
      <c r="BT2591" s="75">
        <f>IF(COUNTIF($C$3:C2591, C2591)=1, 1, 0)</f>
        <v>0</v>
      </c>
      <c r="BU2591" s="444" t="s">
        <v>8401</v>
      </c>
      <c r="BV2591" s="399">
        <v>46125</v>
      </c>
      <c r="BW2591" s="85"/>
      <c r="BX2591" s="85"/>
      <c r="BY2591" s="85"/>
      <c r="BZ2591" s="87">
        <f t="shared" si="788"/>
        <v>14</v>
      </c>
      <c r="CA2591" s="85"/>
      <c r="CB2591" s="88">
        <f t="shared" si="789"/>
        <v>16</v>
      </c>
      <c r="CC2591" s="89"/>
      <c r="CE2591" s="87">
        <f t="shared" si="799"/>
        <v>4</v>
      </c>
      <c r="CF2591" s="85"/>
      <c r="CG2591" s="85"/>
      <c r="CH2591" s="85"/>
      <c r="CI2591" s="85"/>
      <c r="CJ2591" s="87">
        <f t="shared" si="797"/>
        <v>4</v>
      </c>
      <c r="CK2591" s="87">
        <f t="shared" si="790"/>
        <v>14</v>
      </c>
      <c r="CL2591" s="176" t="s">
        <v>6276</v>
      </c>
      <c r="CM2591" s="22" t="str">
        <f t="shared" si="798"/>
        <v>1C26TAA^27571</v>
      </c>
      <c r="CN2591" s="85"/>
      <c r="CO2591" s="85"/>
      <c r="CP2591" s="85"/>
    </row>
    <row r="2592" spans="1:94" ht="15" customHeight="1" x14ac:dyDescent="0.25">
      <c r="A2592" s="85"/>
      <c r="B2592" s="73" t="s">
        <v>102</v>
      </c>
      <c r="C2592" s="365" t="s">
        <v>8396</v>
      </c>
      <c r="D2592" s="265">
        <v>145864859</v>
      </c>
      <c r="E2592" s="241">
        <v>5320008166</v>
      </c>
      <c r="F2592" s="231">
        <v>46114</v>
      </c>
      <c r="G2592" s="265" t="s">
        <v>1274</v>
      </c>
      <c r="H2592" s="265" t="s">
        <v>2963</v>
      </c>
      <c r="I2592" s="265" t="s">
        <v>105</v>
      </c>
      <c r="J2592" s="265" t="s">
        <v>1161</v>
      </c>
      <c r="K2592" s="265" t="s">
        <v>242</v>
      </c>
      <c r="L2592" s="379">
        <v>46130</v>
      </c>
      <c r="M2592" s="265">
        <v>0</v>
      </c>
      <c r="N2592" s="85" t="s">
        <v>8774</v>
      </c>
      <c r="O2592" s="85" t="s">
        <v>8775</v>
      </c>
      <c r="P2592" s="85">
        <v>2830051220</v>
      </c>
      <c r="Q2592" s="231">
        <v>46115</v>
      </c>
      <c r="R2592" s="241">
        <v>1209399727</v>
      </c>
      <c r="S2592" s="241">
        <v>224409211</v>
      </c>
      <c r="T2592" s="231">
        <v>46115</v>
      </c>
      <c r="U2592" s="261">
        <v>1693.7149999999999</v>
      </c>
      <c r="V2592" s="261">
        <v>1643.768</v>
      </c>
      <c r="W2592" s="241">
        <v>2</v>
      </c>
      <c r="X2592" s="241">
        <v>1</v>
      </c>
      <c r="Y2592" s="573" t="s">
        <v>8776</v>
      </c>
      <c r="Z2592" s="85" t="s">
        <v>258</v>
      </c>
      <c r="AA2592" s="85" t="s">
        <v>1258</v>
      </c>
      <c r="AB2592" s="85" t="s">
        <v>8400</v>
      </c>
      <c r="AC2592" s="365" t="s">
        <v>8396</v>
      </c>
      <c r="AD2592" s="75" t="s">
        <v>113</v>
      </c>
      <c r="AE2592" s="74">
        <v>46125</v>
      </c>
      <c r="AF2592" s="550">
        <v>46207.333333333336</v>
      </c>
      <c r="AG2592" s="550">
        <v>46117.625</v>
      </c>
      <c r="AH2592" s="550">
        <v>46117.625</v>
      </c>
      <c r="AI2592" s="104">
        <v>46119</v>
      </c>
      <c r="AJ2592" s="104">
        <v>46122</v>
      </c>
      <c r="AK2592" s="74">
        <v>46122</v>
      </c>
      <c r="AL2592" s="74">
        <v>46120</v>
      </c>
      <c r="AM2592" s="104">
        <v>46124</v>
      </c>
      <c r="AN2592" s="104">
        <v>46124</v>
      </c>
      <c r="AO2592" s="95" t="s">
        <v>121</v>
      </c>
      <c r="AP2592" s="95" t="s">
        <v>121</v>
      </c>
      <c r="AQ2592" s="95" t="s">
        <v>121</v>
      </c>
      <c r="AR2592" s="95" t="s">
        <v>121</v>
      </c>
      <c r="AS2592" s="95" t="s">
        <v>121</v>
      </c>
      <c r="AT2592" s="95" t="s">
        <v>121</v>
      </c>
      <c r="AU2592" s="82" t="s">
        <v>6241</v>
      </c>
      <c r="AV2592" s="297">
        <v>46115</v>
      </c>
      <c r="AW2592" s="85"/>
      <c r="AX2592" s="85"/>
      <c r="AY2592" s="85"/>
      <c r="AZ2592" s="271"/>
      <c r="BA2592" s="85"/>
      <c r="BB2592" s="85"/>
      <c r="BC2592" s="85"/>
      <c r="BD2592" s="85"/>
      <c r="BE2592" s="85"/>
      <c r="BF2592" s="85"/>
      <c r="BG2592" s="85"/>
      <c r="BH2592" s="85"/>
      <c r="BI2592" s="85"/>
      <c r="BJ2592" s="85"/>
      <c r="BK2592" s="85"/>
      <c r="BL2592" s="85"/>
      <c r="BM2592" s="85"/>
      <c r="BN2592" s="85"/>
      <c r="BO2592" s="85"/>
      <c r="BP2592" s="85"/>
      <c r="BQ2592" s="85"/>
      <c r="BR2592" s="85"/>
      <c r="BS2592" s="85"/>
      <c r="BT2592" s="75">
        <f>IF(COUNTIF($C$3:C2592, C2592)=1, 1, 0)</f>
        <v>0</v>
      </c>
      <c r="BU2592" s="444" t="s">
        <v>8401</v>
      </c>
      <c r="BV2592" s="399">
        <v>46125</v>
      </c>
      <c r="BW2592" s="85"/>
      <c r="BX2592" s="85"/>
      <c r="BY2592" s="85"/>
      <c r="BZ2592" s="87">
        <f t="shared" si="788"/>
        <v>14</v>
      </c>
      <c r="CA2592" s="85"/>
      <c r="CB2592" s="88">
        <f t="shared" si="789"/>
        <v>16</v>
      </c>
      <c r="CC2592" s="89"/>
      <c r="CE2592" s="87">
        <f t="shared" si="799"/>
        <v>4</v>
      </c>
      <c r="CF2592" s="85"/>
      <c r="CG2592" s="85"/>
      <c r="CH2592" s="85"/>
      <c r="CI2592" s="85"/>
      <c r="CJ2592" s="87">
        <f t="shared" si="797"/>
        <v>4</v>
      </c>
      <c r="CK2592" s="87">
        <f t="shared" si="790"/>
        <v>14</v>
      </c>
      <c r="CL2592" s="176" t="s">
        <v>6276</v>
      </c>
      <c r="CM2592" s="22" t="str">
        <f t="shared" si="798"/>
        <v>1C26TAA^27571</v>
      </c>
      <c r="CN2592" s="85"/>
      <c r="CO2592" s="85"/>
      <c r="CP2592" s="85"/>
    </row>
    <row r="2593" spans="1:94" ht="15" customHeight="1" x14ac:dyDescent="0.25">
      <c r="A2593" s="168"/>
      <c r="B2593" s="70" t="s">
        <v>102</v>
      </c>
      <c r="C2593" s="412" t="s">
        <v>8411</v>
      </c>
      <c r="D2593" s="273">
        <v>145843803</v>
      </c>
      <c r="E2593" s="274"/>
      <c r="F2593" s="275">
        <v>46113</v>
      </c>
      <c r="G2593" s="273" t="s">
        <v>1422</v>
      </c>
      <c r="H2593" s="273" t="s">
        <v>2963</v>
      </c>
      <c r="I2593" s="273" t="s">
        <v>105</v>
      </c>
      <c r="J2593" s="273" t="s">
        <v>1161</v>
      </c>
      <c r="K2593" s="273" t="s">
        <v>242</v>
      </c>
      <c r="L2593" s="276">
        <v>46127</v>
      </c>
      <c r="M2593" s="156">
        <v>40</v>
      </c>
      <c r="N2593" s="168" t="s">
        <v>8777</v>
      </c>
      <c r="O2593" s="168" t="s">
        <v>8778</v>
      </c>
      <c r="P2593" s="168">
        <v>2830051223</v>
      </c>
      <c r="Q2593" s="275">
        <v>46115</v>
      </c>
      <c r="R2593" s="274">
        <v>1209399741</v>
      </c>
      <c r="S2593" s="274">
        <v>224408626</v>
      </c>
      <c r="T2593" s="275">
        <v>46115</v>
      </c>
      <c r="U2593" s="350">
        <v>21282.952000000001</v>
      </c>
      <c r="V2593" s="350">
        <v>20662.994999999999</v>
      </c>
      <c r="W2593" s="274">
        <v>21</v>
      </c>
      <c r="X2593" s="274">
        <v>13</v>
      </c>
      <c r="Y2593" s="182" t="s">
        <v>8779</v>
      </c>
      <c r="Z2593" s="182" t="s">
        <v>258</v>
      </c>
      <c r="AA2593" s="182" t="s">
        <v>1232</v>
      </c>
      <c r="AB2593" s="182" t="s">
        <v>8415</v>
      </c>
      <c r="AC2593" s="412" t="s">
        <v>8411</v>
      </c>
      <c r="AD2593" s="182" t="s">
        <v>113</v>
      </c>
      <c r="AE2593" s="275">
        <v>46124</v>
      </c>
      <c r="AF2593" s="304">
        <v>46120.458333333336</v>
      </c>
      <c r="AG2593" s="304">
        <v>46119.458333333336</v>
      </c>
      <c r="AH2593" s="304">
        <v>46119.458333333336</v>
      </c>
      <c r="AI2593" s="115">
        <v>46119</v>
      </c>
      <c r="AJ2593" s="115">
        <v>46123</v>
      </c>
      <c r="AK2593" s="115">
        <v>46123</v>
      </c>
      <c r="AL2593" s="115">
        <v>46120</v>
      </c>
      <c r="AM2593" s="115">
        <v>46125</v>
      </c>
      <c r="AN2593" s="74">
        <v>46125</v>
      </c>
      <c r="AO2593" s="81">
        <f>IF(AH2593&lt;AG2593,IF(AH2593=0,"",AH2593-1),IF(AG2593=0,"",AG2593-1))</f>
        <v>46118.458333333336</v>
      </c>
      <c r="AP2593" s="81">
        <f>IF(AH2593&lt;AG2593,IF(AH2593=0,"",AH2593),IF(AG2593=0,"",AG2593))</f>
        <v>46119.458333333336</v>
      </c>
      <c r="AQ2593" s="81">
        <f>IF(AH2593&lt;AG2593,IF(AH2593=0,"",AH2593),IF(AG2593=0,"",AG2593))</f>
        <v>46119.458333333336</v>
      </c>
      <c r="AR2593" s="81">
        <f>IF(AI2593=0,"",IF(AI2593&lt;AJ2593,AJ2593+1,AI2593+1))</f>
        <v>46124</v>
      </c>
      <c r="AS2593" s="81">
        <f>IF(AI2593=0,"",IF(AE2593=0,IF(AJ2593=0,AI2593+2,AJ2593+2),AE2593+2))</f>
        <v>46126</v>
      </c>
      <c r="AT2593" s="81">
        <f>IF(AI2593=0,"",IF(AI2593&lt;AJ2593,AJ2593+1,AI2593+1))</f>
        <v>46124</v>
      </c>
      <c r="AU2593" s="82" t="s">
        <v>6241</v>
      </c>
      <c r="AV2593" s="351">
        <v>46115</v>
      </c>
      <c r="AW2593" s="168"/>
      <c r="AX2593" s="168"/>
      <c r="AY2593" s="168"/>
      <c r="AZ2593" s="278"/>
      <c r="BA2593" s="168"/>
      <c r="BB2593" s="168"/>
      <c r="BC2593" s="168"/>
      <c r="BD2593" s="168"/>
      <c r="BE2593" s="168"/>
      <c r="BF2593" s="168"/>
      <c r="BG2593" s="168"/>
      <c r="BH2593" s="168"/>
      <c r="BI2593" s="168"/>
      <c r="BJ2593" s="168"/>
      <c r="BK2593" s="168"/>
      <c r="BL2593" s="168"/>
      <c r="BM2593" s="168"/>
      <c r="BN2593" s="168"/>
      <c r="BO2593" s="168"/>
      <c r="BP2593" s="168"/>
      <c r="BQ2593" s="168"/>
      <c r="BR2593" s="168"/>
      <c r="BS2593" s="168"/>
      <c r="BT2593" s="182">
        <f>IF(COUNTIF($C$3:C2593, C2593)=1, 1, 0)</f>
        <v>0</v>
      </c>
      <c r="BU2593">
        <v>27499</v>
      </c>
      <c r="BV2593" s="340">
        <v>46125</v>
      </c>
      <c r="BW2593" s="168"/>
      <c r="BX2593" s="168"/>
      <c r="BY2593" s="168"/>
      <c r="BZ2593" s="87">
        <f t="shared" si="788"/>
        <v>14</v>
      </c>
      <c r="CA2593" s="85"/>
      <c r="CB2593" s="607">
        <f t="shared" si="789"/>
        <v>16</v>
      </c>
      <c r="CC2593" s="89"/>
      <c r="CE2593" s="87">
        <f t="shared" si="799"/>
        <v>4</v>
      </c>
      <c r="CF2593" s="432">
        <v>6298800</v>
      </c>
      <c r="CG2593" s="173">
        <v>3936750</v>
      </c>
      <c r="CH2593" s="173">
        <v>10235550</v>
      </c>
      <c r="CI2593" s="495">
        <v>26245</v>
      </c>
      <c r="CJ2593" s="87">
        <f t="shared" si="797"/>
        <v>4</v>
      </c>
      <c r="CK2593" s="87">
        <f t="shared" si="790"/>
        <v>14</v>
      </c>
      <c r="CL2593" s="85" t="s">
        <v>6276</v>
      </c>
      <c r="CM2593" s="22" t="str">
        <f t="shared" si="798"/>
        <v>1C26TAA^27499</v>
      </c>
      <c r="CN2593" s="168"/>
      <c r="CO2593" s="168"/>
      <c r="CP2593" s="168"/>
    </row>
    <row r="2594" spans="1:94" s="85" customFormat="1" ht="15" customHeight="1" x14ac:dyDescent="0.25">
      <c r="B2594" s="236" t="s">
        <v>6301</v>
      </c>
      <c r="C2594" s="301" t="s">
        <v>8780</v>
      </c>
      <c r="D2594" s="265">
        <v>145800459</v>
      </c>
      <c r="E2594" s="241"/>
      <c r="F2594" s="231">
        <v>46128</v>
      </c>
      <c r="G2594" s="265" t="s">
        <v>1280</v>
      </c>
      <c r="H2594" s="265" t="s">
        <v>2963</v>
      </c>
      <c r="I2594" s="265" t="s">
        <v>105</v>
      </c>
      <c r="J2594" s="265" t="s">
        <v>1161</v>
      </c>
      <c r="K2594" s="265" t="s">
        <v>242</v>
      </c>
      <c r="L2594" s="379">
        <v>46143</v>
      </c>
      <c r="M2594" s="73">
        <v>40</v>
      </c>
      <c r="N2594" s="85" t="s">
        <v>8781</v>
      </c>
      <c r="O2594" s="85" t="s">
        <v>8782</v>
      </c>
      <c r="P2594" s="85">
        <v>2830051938</v>
      </c>
      <c r="Q2594" s="231">
        <v>46128</v>
      </c>
      <c r="R2594" s="241">
        <v>1209403247</v>
      </c>
      <c r="S2594" s="241">
        <v>224457794</v>
      </c>
      <c r="T2594" s="231">
        <v>46128</v>
      </c>
      <c r="U2594" s="356">
        <v>17360.851999999999</v>
      </c>
      <c r="V2594" s="356">
        <v>16740.935000000001</v>
      </c>
      <c r="W2594" s="241">
        <v>20</v>
      </c>
      <c r="X2594" s="241">
        <v>6</v>
      </c>
      <c r="Y2594" s="73">
        <v>2324464700</v>
      </c>
      <c r="Z2594" s="75" t="s">
        <v>5982</v>
      </c>
      <c r="AA2594" s="75" t="s">
        <v>8783</v>
      </c>
      <c r="AB2594" s="75" t="s">
        <v>260</v>
      </c>
      <c r="AC2594" s="301" t="s">
        <v>8780</v>
      </c>
      <c r="AD2594" s="132" t="s">
        <v>113</v>
      </c>
      <c r="AE2594" s="241"/>
      <c r="AF2594" s="375">
        <v>46134.625</v>
      </c>
      <c r="AG2594" s="375">
        <v>46133.416666666664</v>
      </c>
      <c r="AH2594" s="375">
        <v>46133.416666666664</v>
      </c>
      <c r="AI2594" s="376">
        <v>46135</v>
      </c>
      <c r="AJ2594" s="241"/>
      <c r="AK2594" s="241"/>
      <c r="AL2594" s="376">
        <v>46136</v>
      </c>
      <c r="AM2594" s="231"/>
      <c r="AN2594" s="75">
        <f>IF(AM2594=0,AL2594-L2594,AM2594-L2594)</f>
        <v>-7</v>
      </c>
      <c r="AO2594" s="81">
        <f>IF(AH2594&lt;AG2594,IF(AH2594=0,"",AH2594-1),IF(AG2594=0,"",AG2594-1))</f>
        <v>46132.416666666664</v>
      </c>
      <c r="AP2594" s="81">
        <f>IF(AH2594&lt;AG2594,IF(AH2594=0,"",AH2594),IF(AG2594=0,"",AG2594))</f>
        <v>46133.416666666664</v>
      </c>
      <c r="AQ2594" s="81">
        <f>IF(AH2594&lt;AG2594,IF(AH2594=0,"",AH2594),IF(AG2594=0,"",AG2594))</f>
        <v>46133.416666666664</v>
      </c>
      <c r="AR2594" s="81">
        <f>IF(AI2594=0,"",IF(AI2594&lt;AJ2594,AJ2594+1,AI2594+1))</f>
        <v>46136</v>
      </c>
      <c r="AS2594" s="81">
        <f>IF(AI2594=0,"",IF(AE2594=0,IF(AJ2594=0,AI2594+2,AJ2594+2),AE2594+2))</f>
        <v>46137</v>
      </c>
      <c r="AT2594" s="81">
        <f>IF(AI2594=0,"",IF(AI2594&lt;AJ2594,AJ2594+1,AI2594+1))</f>
        <v>46136</v>
      </c>
      <c r="AU2594" s="241"/>
      <c r="AV2594" s="290">
        <v>46128</v>
      </c>
      <c r="AZ2594" s="271"/>
      <c r="BT2594" s="75">
        <f>IF(COUNTIF($C$3:C2594, C2594)=1, 1, 0)</f>
        <v>1</v>
      </c>
      <c r="BU2594" s="338"/>
      <c r="BZ2594" s="171">
        <f t="shared" si="788"/>
        <v>16</v>
      </c>
      <c r="CB2594" s="85">
        <f t="shared" si="789"/>
        <v>0</v>
      </c>
      <c r="CC2594" s="172"/>
      <c r="CE2594" s="171">
        <f t="shared" si="799"/>
        <v>4</v>
      </c>
      <c r="CF2594" s="397">
        <v>6273680</v>
      </c>
      <c r="CH2594" s="397">
        <v>6273680</v>
      </c>
      <c r="CI2594" s="85">
        <v>26360</v>
      </c>
      <c r="CJ2594" s="171">
        <f t="shared" si="797"/>
        <v>4</v>
      </c>
      <c r="CK2594" s="171">
        <f t="shared" si="790"/>
        <v>16</v>
      </c>
      <c r="CM2594" s="85" t="str">
        <f t="shared" si="798"/>
        <v>1C26TAR^</v>
      </c>
    </row>
    <row r="2595" spans="1:94" ht="15" customHeight="1" x14ac:dyDescent="0.25">
      <c r="A2595" s="392"/>
      <c r="B2595" s="462" t="s">
        <v>102</v>
      </c>
      <c r="C2595" s="450" t="s">
        <v>8765</v>
      </c>
      <c r="D2595" s="385">
        <v>145830173</v>
      </c>
      <c r="E2595" s="427"/>
      <c r="F2595" s="426">
        <v>46114</v>
      </c>
      <c r="G2595" s="385" t="s">
        <v>1274</v>
      </c>
      <c r="H2595" s="385" t="s">
        <v>2963</v>
      </c>
      <c r="I2595" s="385" t="s">
        <v>105</v>
      </c>
      <c r="J2595" s="385" t="s">
        <v>1161</v>
      </c>
      <c r="K2595" s="385" t="s">
        <v>242</v>
      </c>
      <c r="L2595" s="662">
        <v>46133</v>
      </c>
      <c r="M2595" s="540">
        <v>40</v>
      </c>
      <c r="N2595" s="663" t="s">
        <v>8784</v>
      </c>
      <c r="O2595" s="663" t="s">
        <v>8785</v>
      </c>
      <c r="P2595" s="392">
        <v>2830051105</v>
      </c>
      <c r="Q2595" s="426">
        <v>46113</v>
      </c>
      <c r="R2595" s="427">
        <v>1209398969</v>
      </c>
      <c r="S2595" s="427">
        <v>224391227</v>
      </c>
      <c r="T2595" s="426">
        <v>46113</v>
      </c>
      <c r="U2595" s="554">
        <v>16096.638000000001</v>
      </c>
      <c r="V2595" s="554">
        <v>15497.007</v>
      </c>
      <c r="W2595" s="427">
        <v>19</v>
      </c>
      <c r="X2595" s="427">
        <v>12</v>
      </c>
      <c r="Y2595" s="317">
        <v>2323548930</v>
      </c>
      <c r="Z2595" s="317" t="s">
        <v>5982</v>
      </c>
      <c r="AA2595" s="317" t="s">
        <v>8381</v>
      </c>
      <c r="AB2595" s="317" t="s">
        <v>3190</v>
      </c>
      <c r="AC2595" s="450" t="s">
        <v>8765</v>
      </c>
      <c r="AD2595" s="317" t="s">
        <v>113</v>
      </c>
      <c r="AE2595" s="363">
        <v>46121</v>
      </c>
      <c r="AF2595" s="615">
        <v>46120.625</v>
      </c>
      <c r="AG2595" s="615">
        <v>46119.416666666664</v>
      </c>
      <c r="AH2595" s="615">
        <v>46119.416666666664</v>
      </c>
      <c r="AI2595" s="426">
        <v>46120</v>
      </c>
      <c r="AJ2595" s="541">
        <v>46121</v>
      </c>
      <c r="AK2595" s="363">
        <v>46121</v>
      </c>
      <c r="AL2595" s="541">
        <v>46122</v>
      </c>
      <c r="AM2595" s="541">
        <v>46123</v>
      </c>
      <c r="AN2595" s="104">
        <v>46123</v>
      </c>
      <c r="AO2595" s="81">
        <f>IF(AH2595&lt;AG2595,IF(AH2595=0,"",AH2595-1),IF(AG2595=0,"",AG2595-1))</f>
        <v>46118.416666666664</v>
      </c>
      <c r="AP2595" s="81">
        <f>IF(AH2595&lt;AG2595,IF(AH2595=0,"",AH2595),IF(AG2595=0,"",AG2595))</f>
        <v>46119.416666666664</v>
      </c>
      <c r="AQ2595" s="81">
        <f>IF(AH2595&lt;AG2595,IF(AH2595=0,"",AH2595),IF(AG2595=0,"",AG2595))</f>
        <v>46119.416666666664</v>
      </c>
      <c r="AR2595" s="81">
        <f>IF(AI2595=0,"",IF(AI2595&lt;AJ2595,AJ2595+1,AI2595+1))</f>
        <v>46122</v>
      </c>
      <c r="AS2595" s="81">
        <f>IF(AI2595=0,"",IF(AE2595=0,IF(AJ2595=0,AI2595+2,AJ2595+2),AE2595+2))</f>
        <v>46123</v>
      </c>
      <c r="AT2595" s="81">
        <f>IF(AI2595=0,"",IF(AI2595&lt;AJ2595,AJ2595+1,AI2595+1))</f>
        <v>46122</v>
      </c>
      <c r="AU2595" s="305" t="s">
        <v>6196</v>
      </c>
      <c r="AV2595" s="493">
        <v>46113</v>
      </c>
      <c r="AW2595" s="75" t="str">
        <f>_xlfn.XLOOKUP(D2595,'[1]OPS Loading report'!$E:$E,'[1]OPS Loading report'!$G:$G)</f>
        <v>OOLU9366390</v>
      </c>
      <c r="AX2595" s="75" t="str">
        <f>_xlfn.XLOOKUP(D2595,'[1]OPS Loading report'!$E:$E,'[1]OPS Loading report'!$H:$H)</f>
        <v>OOLKVC2163</v>
      </c>
      <c r="AY2595" s="392"/>
      <c r="AZ2595" s="457"/>
      <c r="BA2595" s="392"/>
      <c r="BB2595" s="392"/>
      <c r="BC2595" s="392"/>
      <c r="BD2595" s="392"/>
      <c r="BE2595" s="392"/>
      <c r="BF2595" s="392"/>
      <c r="BG2595" s="392"/>
      <c r="BH2595" s="392"/>
      <c r="BI2595" s="392"/>
      <c r="BJ2595" s="392"/>
      <c r="BK2595" s="392"/>
      <c r="BL2595" s="392"/>
      <c r="BM2595" s="392"/>
      <c r="BN2595" s="392"/>
      <c r="BO2595" s="392"/>
      <c r="BP2595" s="392"/>
      <c r="BQ2595" s="392"/>
      <c r="BR2595" s="392"/>
      <c r="BS2595" s="392"/>
      <c r="BT2595" s="205">
        <f>IF(COUNTIF($C$3:C2595, C2595)=1, 1, 0)</f>
        <v>0</v>
      </c>
      <c r="BU2595" s="488" t="s">
        <v>8768</v>
      </c>
      <c r="BV2595" s="399">
        <v>46121</v>
      </c>
      <c r="BW2595" s="664"/>
      <c r="BX2595" s="176"/>
      <c r="BY2595" s="176"/>
      <c r="BZ2595" s="87">
        <f t="shared" ref="BZ2595:BZ2616" si="800">_xlfn.ISOWEEKNUM(F2595)</f>
        <v>14</v>
      </c>
      <c r="CA2595" s="176"/>
      <c r="CB2595" s="612">
        <f t="shared" ref="CB2595:CB2629" si="801">WEEKNUM(BV2595,)</f>
        <v>15</v>
      </c>
      <c r="CC2595" s="89"/>
      <c r="CE2595" s="87">
        <f t="shared" si="799"/>
        <v>4</v>
      </c>
      <c r="CF2595" s="613">
        <v>6272490</v>
      </c>
      <c r="CG2595" s="176"/>
      <c r="CH2595" s="613">
        <v>6272490</v>
      </c>
      <c r="CI2595" s="176">
        <v>26355</v>
      </c>
      <c r="CJ2595" s="87">
        <f t="shared" si="797"/>
        <v>4</v>
      </c>
      <c r="CK2595" s="87">
        <f t="shared" ref="CK2595:CK2616" si="802">WEEKNUM(AV2595,2)</f>
        <v>14</v>
      </c>
      <c r="CL2595" s="22" t="s">
        <v>6198</v>
      </c>
      <c r="CM2595" s="22" t="str">
        <f t="shared" si="798"/>
        <v>1C26TAR^61056 &amp; 61333</v>
      </c>
      <c r="CN2595" s="176"/>
      <c r="CO2595" s="176"/>
      <c r="CP2595" s="176"/>
    </row>
    <row r="2596" spans="1:94" s="85" customFormat="1" x14ac:dyDescent="0.25">
      <c r="B2596" s="73" t="s">
        <v>102</v>
      </c>
      <c r="C2596" s="301">
        <v>235600442655</v>
      </c>
      <c r="D2596" s="265">
        <v>145829536</v>
      </c>
      <c r="E2596" s="241">
        <v>5320008274</v>
      </c>
      <c r="F2596" s="231">
        <v>46114</v>
      </c>
      <c r="G2596" s="265" t="s">
        <v>1188</v>
      </c>
      <c r="H2596" s="265" t="s">
        <v>2963</v>
      </c>
      <c r="I2596" s="265" t="s">
        <v>105</v>
      </c>
      <c r="J2596" s="265" t="s">
        <v>1161</v>
      </c>
      <c r="K2596" s="265" t="s">
        <v>242</v>
      </c>
      <c r="L2596" s="379">
        <v>46132</v>
      </c>
      <c r="M2596" s="73">
        <v>40</v>
      </c>
      <c r="N2596" s="85" t="s">
        <v>8786</v>
      </c>
      <c r="O2596" s="85" t="s">
        <v>8787</v>
      </c>
      <c r="P2596" s="85">
        <v>2830051276</v>
      </c>
      <c r="Q2596" s="231">
        <v>46117</v>
      </c>
      <c r="R2596" s="241">
        <v>1209399963</v>
      </c>
      <c r="S2596" s="241">
        <v>224409441</v>
      </c>
      <c r="T2596" s="231">
        <v>46117</v>
      </c>
      <c r="U2596" s="261">
        <v>8857.3320000000003</v>
      </c>
      <c r="V2596" s="261">
        <v>8608.8189999999995</v>
      </c>
      <c r="W2596" s="241">
        <v>12</v>
      </c>
      <c r="X2596" s="241">
        <v>4</v>
      </c>
      <c r="Y2596" s="665" t="s">
        <v>8788</v>
      </c>
      <c r="Z2596" s="75" t="s">
        <v>128</v>
      </c>
      <c r="AA2596" s="75" t="s">
        <v>2339</v>
      </c>
      <c r="AB2596" s="75" t="s">
        <v>8365</v>
      </c>
      <c r="AC2596" s="301">
        <v>235600442655</v>
      </c>
      <c r="AD2596" s="75" t="s">
        <v>113</v>
      </c>
      <c r="AE2596" s="74">
        <v>46122</v>
      </c>
      <c r="AF2596" s="375">
        <v>46120.041666666664</v>
      </c>
      <c r="AG2596" s="375">
        <v>46120.041666666664</v>
      </c>
      <c r="AH2596" s="375">
        <v>46120.041666666664</v>
      </c>
      <c r="AI2596" s="74">
        <v>46116</v>
      </c>
      <c r="AJ2596" s="74">
        <v>46121</v>
      </c>
      <c r="AK2596" s="74">
        <v>46121</v>
      </c>
      <c r="AL2596" s="74">
        <v>46122</v>
      </c>
      <c r="AM2596" s="74">
        <v>46123</v>
      </c>
      <c r="AN2596" s="74">
        <v>46124</v>
      </c>
      <c r="AO2596" s="81" t="s">
        <v>121</v>
      </c>
      <c r="AP2596" s="81" t="s">
        <v>121</v>
      </c>
      <c r="AQ2596" s="81" t="s">
        <v>121</v>
      </c>
      <c r="AR2596" s="81" t="s">
        <v>121</v>
      </c>
      <c r="AS2596" s="81" t="s">
        <v>121</v>
      </c>
      <c r="AT2596" s="81" t="s">
        <v>121</v>
      </c>
      <c r="AU2596" s="82" t="s">
        <v>6196</v>
      </c>
      <c r="AV2596" s="134">
        <v>46116</v>
      </c>
      <c r="AW2596" s="75" t="str">
        <f>_xlfn.XLOOKUP(D2596,'[1]OPS Loading report'!$E:$E,'[1]OPS Loading report'!$G:$G)</f>
        <v>EGSU1275863</v>
      </c>
      <c r="AX2596" s="75" t="str">
        <f>_xlfn.XLOOKUP(D2596,'[1]OPS Loading report'!$E:$E,'[1]OPS Loading report'!$H:$H)</f>
        <v>EMCCYV0785</v>
      </c>
      <c r="AZ2596" s="271"/>
      <c r="BT2596" s="75">
        <f>IF(COUNTIF($C$3:C2596, C2596)=1, 1, 0)</f>
        <v>0</v>
      </c>
      <c r="BU2596" s="337" t="s">
        <v>8366</v>
      </c>
      <c r="BV2596" s="340">
        <v>46122</v>
      </c>
      <c r="BZ2596" s="171">
        <f t="shared" si="800"/>
        <v>14</v>
      </c>
      <c r="CB2596" s="88">
        <f t="shared" si="801"/>
        <v>15</v>
      </c>
      <c r="CC2596" s="172"/>
      <c r="CE2596" s="171">
        <f t="shared" si="799"/>
        <v>4</v>
      </c>
      <c r="CF2596" s="397">
        <v>4725540</v>
      </c>
      <c r="CH2596" s="397">
        <v>4725540</v>
      </c>
      <c r="CI2596" s="397">
        <v>26253</v>
      </c>
      <c r="CJ2596" s="171">
        <f t="shared" si="797"/>
        <v>4</v>
      </c>
      <c r="CK2596" s="171">
        <f t="shared" si="802"/>
        <v>14</v>
      </c>
      <c r="CL2596" s="22" t="s">
        <v>6198</v>
      </c>
      <c r="CM2596" s="22" t="str">
        <f t="shared" si="798"/>
        <v>1C26TAA^101448</v>
      </c>
    </row>
    <row r="2597" spans="1:94" s="85" customFormat="1" x14ac:dyDescent="0.25">
      <c r="B2597" s="73" t="s">
        <v>102</v>
      </c>
      <c r="C2597" s="301">
        <v>235600442655</v>
      </c>
      <c r="D2597" s="265">
        <v>145831663</v>
      </c>
      <c r="E2597" s="241">
        <v>5320008274</v>
      </c>
      <c r="F2597" s="231">
        <v>46114</v>
      </c>
      <c r="G2597" s="265" t="s">
        <v>1178</v>
      </c>
      <c r="H2597" s="265" t="s">
        <v>2963</v>
      </c>
      <c r="I2597" s="265" t="s">
        <v>105</v>
      </c>
      <c r="J2597" s="265" t="s">
        <v>1161</v>
      </c>
      <c r="K2597" s="265" t="s">
        <v>242</v>
      </c>
      <c r="L2597" s="231">
        <v>46133</v>
      </c>
      <c r="M2597" s="265">
        <v>0</v>
      </c>
      <c r="N2597" s="85" t="s">
        <v>8786</v>
      </c>
      <c r="O2597" s="85" t="s">
        <v>8787</v>
      </c>
      <c r="P2597" s="85">
        <v>2830051277</v>
      </c>
      <c r="Q2597" s="231">
        <v>46117</v>
      </c>
      <c r="R2597" s="241">
        <v>1209399962</v>
      </c>
      <c r="S2597" s="241">
        <v>224409457</v>
      </c>
      <c r="T2597" s="231">
        <v>46117</v>
      </c>
      <c r="U2597" s="261">
        <v>6560.5860000000002</v>
      </c>
      <c r="V2597" s="261">
        <v>6291.701</v>
      </c>
      <c r="W2597" s="241">
        <v>7</v>
      </c>
      <c r="X2597" s="241">
        <v>4</v>
      </c>
      <c r="Y2597" s="614">
        <v>235600442591</v>
      </c>
      <c r="Z2597" s="85" t="s">
        <v>128</v>
      </c>
      <c r="AA2597" s="85" t="s">
        <v>2339</v>
      </c>
      <c r="AB2597" s="265" t="s">
        <v>8365</v>
      </c>
      <c r="AC2597" s="301">
        <v>235600442655</v>
      </c>
      <c r="AD2597" s="75" t="s">
        <v>113</v>
      </c>
      <c r="AE2597" s="74">
        <v>46122</v>
      </c>
      <c r="AF2597" s="375">
        <v>46120.041666666664</v>
      </c>
      <c r="AG2597" s="375">
        <v>46120.041666666664</v>
      </c>
      <c r="AH2597" s="375">
        <v>46120.041666666664</v>
      </c>
      <c r="AI2597" s="74">
        <v>46116</v>
      </c>
      <c r="AJ2597" s="74">
        <v>46121</v>
      </c>
      <c r="AK2597" s="74">
        <v>46121</v>
      </c>
      <c r="AL2597" s="74">
        <v>46122</v>
      </c>
      <c r="AM2597" s="74">
        <v>46123</v>
      </c>
      <c r="AN2597" s="74">
        <v>46124</v>
      </c>
      <c r="AO2597" s="81" t="s">
        <v>121</v>
      </c>
      <c r="AP2597" s="81" t="s">
        <v>121</v>
      </c>
      <c r="AQ2597" s="81" t="s">
        <v>121</v>
      </c>
      <c r="AR2597" s="81" t="s">
        <v>121</v>
      </c>
      <c r="AS2597" s="81" t="s">
        <v>121</v>
      </c>
      <c r="AT2597" s="81" t="s">
        <v>121</v>
      </c>
      <c r="AU2597" s="82" t="s">
        <v>6196</v>
      </c>
      <c r="AV2597" s="134">
        <v>46116</v>
      </c>
      <c r="AW2597" s="75">
        <f>_xlfn.XLOOKUP(D2597,'[1]OPS Loading report'!$E:$E,'[1]OPS Loading report'!$G:$G)</f>
        <v>0</v>
      </c>
      <c r="AX2597" s="75">
        <f>_xlfn.XLOOKUP(D2597,'[1]OPS Loading report'!$E:$E,'[1]OPS Loading report'!$H:$H)</f>
        <v>0</v>
      </c>
      <c r="AZ2597" s="271"/>
      <c r="BT2597" s="75">
        <f>IF(COUNTIF($C$3:C2597, C2597)=1, 1, 0)</f>
        <v>0</v>
      </c>
      <c r="BU2597" s="337" t="s">
        <v>8366</v>
      </c>
      <c r="BV2597" s="340">
        <v>46122</v>
      </c>
      <c r="BZ2597" s="171">
        <f t="shared" si="800"/>
        <v>14</v>
      </c>
      <c r="CB2597" s="88">
        <f t="shared" si="801"/>
        <v>15</v>
      </c>
      <c r="CC2597" s="172"/>
      <c r="CE2597" s="171">
        <f t="shared" si="799"/>
        <v>4</v>
      </c>
      <c r="CJ2597" s="171">
        <f t="shared" si="797"/>
        <v>4</v>
      </c>
      <c r="CK2597" s="171">
        <f t="shared" si="802"/>
        <v>14</v>
      </c>
      <c r="CL2597" s="22" t="s">
        <v>6198</v>
      </c>
      <c r="CM2597" s="22" t="str">
        <f t="shared" si="798"/>
        <v>1C26TAA^101448</v>
      </c>
    </row>
    <row r="2598" spans="1:94" s="176" customFormat="1" ht="15" customHeight="1" x14ac:dyDescent="0.25">
      <c r="B2598" s="301" t="s">
        <v>6497</v>
      </c>
      <c r="C2598" s="301">
        <v>235600442892</v>
      </c>
      <c r="D2598" s="346">
        <v>145832218</v>
      </c>
      <c r="E2598" s="362">
        <v>5320008184</v>
      </c>
      <c r="F2598" s="363">
        <v>46128</v>
      </c>
      <c r="G2598" s="346" t="s">
        <v>1280</v>
      </c>
      <c r="H2598" s="346" t="s">
        <v>2963</v>
      </c>
      <c r="I2598" s="346" t="s">
        <v>105</v>
      </c>
      <c r="J2598" s="346" t="s">
        <v>1161</v>
      </c>
      <c r="K2598" s="346" t="s">
        <v>242</v>
      </c>
      <c r="L2598" s="363">
        <v>46147</v>
      </c>
      <c r="M2598" s="346">
        <v>40</v>
      </c>
      <c r="N2598" s="176" t="s">
        <v>8789</v>
      </c>
      <c r="O2598" s="176" t="s">
        <v>8790</v>
      </c>
      <c r="P2598" s="176">
        <v>2830052155</v>
      </c>
      <c r="Q2598" s="363">
        <v>46132</v>
      </c>
      <c r="R2598" s="362">
        <v>1209404520</v>
      </c>
      <c r="S2598" s="362">
        <v>224466382</v>
      </c>
      <c r="T2598" s="363">
        <v>46132</v>
      </c>
      <c r="U2598" s="442">
        <v>11161.093999999999</v>
      </c>
      <c r="V2598" s="442">
        <v>10705.821</v>
      </c>
      <c r="W2598" s="362">
        <v>12</v>
      </c>
      <c r="X2598" s="362">
        <v>6</v>
      </c>
      <c r="Y2598" s="657">
        <v>235600442906</v>
      </c>
      <c r="Z2598" s="176" t="s">
        <v>128</v>
      </c>
      <c r="AA2598" s="176" t="s">
        <v>383</v>
      </c>
      <c r="AB2598" s="176" t="s">
        <v>7891</v>
      </c>
      <c r="AC2598" s="301">
        <v>235600442892</v>
      </c>
      <c r="AD2598" s="105" t="s">
        <v>113</v>
      </c>
      <c r="AE2598" s="275">
        <v>46136</v>
      </c>
      <c r="AF2598" s="550">
        <v>46135.25</v>
      </c>
      <c r="AG2598" s="550">
        <v>46134.416666666664</v>
      </c>
      <c r="AH2598" s="550">
        <v>46134.416666666664</v>
      </c>
      <c r="AI2598" s="363">
        <v>46131</v>
      </c>
      <c r="AJ2598" s="363">
        <v>46136</v>
      </c>
      <c r="AK2598" s="275">
        <v>46136</v>
      </c>
      <c r="AL2598" s="363">
        <v>46133</v>
      </c>
      <c r="AM2598" s="363">
        <v>46137</v>
      </c>
      <c r="AN2598" s="105">
        <f>IF(AM2598=0,AL2598-L2598,AM2598-L2598)</f>
        <v>-10</v>
      </c>
      <c r="AO2598" s="81" t="s">
        <v>121</v>
      </c>
      <c r="AP2598" s="81" t="s">
        <v>121</v>
      </c>
      <c r="AQ2598" s="81" t="s">
        <v>121</v>
      </c>
      <c r="AR2598" s="81" t="s">
        <v>121</v>
      </c>
      <c r="AS2598" s="81">
        <f t="shared" ref="AS2598:AS2604" si="803">IF(AI2598=0,"",IF(AE2598=0,IF(AJ2598=0,AI2598+2,AJ2598+2),AE2598+2))</f>
        <v>46138</v>
      </c>
      <c r="AT2598" s="81" t="s">
        <v>121</v>
      </c>
      <c r="AU2598" s="362"/>
      <c r="AV2598" s="347">
        <v>46132</v>
      </c>
      <c r="AZ2598" s="369"/>
      <c r="BT2598" s="85"/>
      <c r="BU2598" s="312"/>
      <c r="BV2598" s="85"/>
      <c r="BW2598" s="85"/>
      <c r="BX2598" s="85"/>
      <c r="BY2598" s="85"/>
      <c r="BZ2598" s="87">
        <f t="shared" si="800"/>
        <v>16</v>
      </c>
      <c r="CA2598" s="85"/>
      <c r="CB2598" s="88"/>
      <c r="CC2598" s="22"/>
      <c r="CD2598" s="22"/>
      <c r="CE2598" s="87">
        <f t="shared" si="799"/>
        <v>4</v>
      </c>
      <c r="CF2598" s="397">
        <v>4723560</v>
      </c>
      <c r="CG2598" s="85"/>
      <c r="CH2598" s="397">
        <v>4723560</v>
      </c>
      <c r="CI2598" s="85">
        <v>26242</v>
      </c>
      <c r="CJ2598" s="87">
        <f t="shared" si="797"/>
        <v>4</v>
      </c>
      <c r="CK2598" s="87">
        <f t="shared" si="802"/>
        <v>17</v>
      </c>
      <c r="CL2598" s="85"/>
      <c r="CM2598" s="22"/>
      <c r="CN2598" s="85"/>
      <c r="CO2598" s="85"/>
      <c r="CP2598" s="85"/>
    </row>
    <row r="2599" spans="1:94" s="85" customFormat="1" ht="15" customHeight="1" x14ac:dyDescent="0.25">
      <c r="B2599" s="301" t="s">
        <v>6497</v>
      </c>
      <c r="C2599" s="301">
        <v>235600442892</v>
      </c>
      <c r="D2599" s="265">
        <v>145853154</v>
      </c>
      <c r="E2599" s="241">
        <v>5320008184</v>
      </c>
      <c r="F2599" s="231">
        <v>46128</v>
      </c>
      <c r="G2599" s="265" t="s">
        <v>1178</v>
      </c>
      <c r="H2599" s="265" t="s">
        <v>2963</v>
      </c>
      <c r="I2599" s="265" t="s">
        <v>105</v>
      </c>
      <c r="J2599" s="265" t="s">
        <v>1161</v>
      </c>
      <c r="K2599" s="265" t="s">
        <v>242</v>
      </c>
      <c r="L2599" s="231">
        <v>46146</v>
      </c>
      <c r="M2599" s="265">
        <v>0</v>
      </c>
      <c r="N2599" s="85" t="s">
        <v>8789</v>
      </c>
      <c r="O2599" s="85" t="s">
        <v>8790</v>
      </c>
      <c r="P2599" s="85">
        <v>2830052157</v>
      </c>
      <c r="Q2599" s="231">
        <v>46132</v>
      </c>
      <c r="R2599" s="241">
        <v>1209404522</v>
      </c>
      <c r="S2599" s="241">
        <v>224466379</v>
      </c>
      <c r="T2599" s="231">
        <v>46132</v>
      </c>
      <c r="U2599" s="261">
        <v>2527.08</v>
      </c>
      <c r="V2599" s="261">
        <v>2444.0239999999999</v>
      </c>
      <c r="W2599" s="241">
        <v>3</v>
      </c>
      <c r="X2599" s="241">
        <v>1</v>
      </c>
      <c r="Y2599" s="303">
        <v>235600442906</v>
      </c>
      <c r="Z2599" s="85" t="s">
        <v>128</v>
      </c>
      <c r="AA2599" s="85" t="s">
        <v>383</v>
      </c>
      <c r="AB2599" s="85" t="s">
        <v>7891</v>
      </c>
      <c r="AC2599" s="301">
        <v>235600442892</v>
      </c>
      <c r="AD2599" s="75" t="s">
        <v>113</v>
      </c>
      <c r="AE2599" s="275">
        <v>46136</v>
      </c>
      <c r="AF2599" s="375">
        <v>46135.25</v>
      </c>
      <c r="AG2599" s="375">
        <v>46134.416666666664</v>
      </c>
      <c r="AH2599" s="375">
        <v>46134.416666666664</v>
      </c>
      <c r="AI2599" s="363">
        <v>46131</v>
      </c>
      <c r="AJ2599" s="231">
        <v>46136</v>
      </c>
      <c r="AK2599" s="275">
        <v>46136</v>
      </c>
      <c r="AL2599" s="363">
        <v>46133</v>
      </c>
      <c r="AM2599" s="231">
        <v>46137</v>
      </c>
      <c r="AN2599" s="75">
        <f>IF(AM2599=0,AL2599-L2599,AM2599-L2599)</f>
        <v>-9</v>
      </c>
      <c r="AO2599" s="81" t="s">
        <v>121</v>
      </c>
      <c r="AP2599" s="81" t="s">
        <v>121</v>
      </c>
      <c r="AQ2599" s="81" t="s">
        <v>121</v>
      </c>
      <c r="AR2599" s="81" t="s">
        <v>121</v>
      </c>
      <c r="AS2599" s="81">
        <f t="shared" si="803"/>
        <v>46138</v>
      </c>
      <c r="AT2599" s="81" t="s">
        <v>121</v>
      </c>
      <c r="AU2599" s="241"/>
      <c r="AV2599" s="297">
        <v>46132</v>
      </c>
      <c r="AZ2599" s="271"/>
      <c r="BU2599" s="312"/>
      <c r="BZ2599" s="87">
        <f t="shared" si="800"/>
        <v>16</v>
      </c>
      <c r="CB2599" s="88"/>
      <c r="CC2599" s="22"/>
      <c r="CD2599" s="22"/>
      <c r="CE2599" s="87">
        <f t="shared" si="799"/>
        <v>4</v>
      </c>
      <c r="CJ2599" s="87">
        <f t="shared" si="797"/>
        <v>4</v>
      </c>
      <c r="CK2599" s="87">
        <f t="shared" si="802"/>
        <v>17</v>
      </c>
      <c r="CM2599" s="22"/>
    </row>
    <row r="2600" spans="1:94" s="85" customFormat="1" ht="15" customHeight="1" x14ac:dyDescent="0.25">
      <c r="B2600" s="301" t="s">
        <v>6497</v>
      </c>
      <c r="C2600" s="301">
        <v>235600442892</v>
      </c>
      <c r="D2600" s="273">
        <v>145832247</v>
      </c>
      <c r="E2600" s="241">
        <v>5320008184</v>
      </c>
      <c r="F2600" s="231">
        <v>46128</v>
      </c>
      <c r="G2600" s="265" t="s">
        <v>1280</v>
      </c>
      <c r="H2600" s="265" t="s">
        <v>2963</v>
      </c>
      <c r="I2600" s="265" t="s">
        <v>105</v>
      </c>
      <c r="J2600" s="265" t="s">
        <v>1161</v>
      </c>
      <c r="K2600" s="265" t="s">
        <v>242</v>
      </c>
      <c r="L2600" s="231">
        <v>46146</v>
      </c>
      <c r="M2600" s="265">
        <v>0</v>
      </c>
      <c r="N2600" s="85" t="s">
        <v>8789</v>
      </c>
      <c r="O2600" s="85" t="s">
        <v>8790</v>
      </c>
      <c r="P2600" s="85">
        <v>2830052156</v>
      </c>
      <c r="Q2600" s="231">
        <v>46132</v>
      </c>
      <c r="R2600" s="241">
        <v>1209404521</v>
      </c>
      <c r="S2600" s="241">
        <v>224466388</v>
      </c>
      <c r="T2600" s="231">
        <v>46132</v>
      </c>
      <c r="U2600" s="261">
        <v>4261.4930000000004</v>
      </c>
      <c r="V2600" s="261">
        <v>4110.3019999999997</v>
      </c>
      <c r="W2600" s="241">
        <v>5</v>
      </c>
      <c r="X2600" s="241">
        <v>1</v>
      </c>
      <c r="Y2600" s="303">
        <v>235600442906</v>
      </c>
      <c r="Z2600" s="85" t="s">
        <v>128</v>
      </c>
      <c r="AA2600" s="85" t="s">
        <v>383</v>
      </c>
      <c r="AB2600" s="85" t="s">
        <v>7891</v>
      </c>
      <c r="AC2600" s="301">
        <v>235600442892</v>
      </c>
      <c r="AD2600" s="75" t="s">
        <v>113</v>
      </c>
      <c r="AE2600" s="275">
        <v>46136</v>
      </c>
      <c r="AF2600" s="375">
        <v>46135.25</v>
      </c>
      <c r="AG2600" s="375">
        <v>46134.416666666664</v>
      </c>
      <c r="AH2600" s="375">
        <v>46134.416666666664</v>
      </c>
      <c r="AI2600" s="231">
        <v>46131</v>
      </c>
      <c r="AJ2600" s="231">
        <v>46136</v>
      </c>
      <c r="AK2600" s="275">
        <v>46136</v>
      </c>
      <c r="AL2600" s="231">
        <v>46133</v>
      </c>
      <c r="AM2600" s="231">
        <v>46137</v>
      </c>
      <c r="AN2600" s="75">
        <f>IF(AM2600=0,AL2600-L2600,AM2600-L2600)</f>
        <v>-9</v>
      </c>
      <c r="AO2600" s="81" t="s">
        <v>121</v>
      </c>
      <c r="AP2600" s="81" t="s">
        <v>121</v>
      </c>
      <c r="AQ2600" s="81" t="s">
        <v>121</v>
      </c>
      <c r="AR2600" s="81" t="s">
        <v>121</v>
      </c>
      <c r="AS2600" s="81">
        <f t="shared" si="803"/>
        <v>46138</v>
      </c>
      <c r="AT2600" s="81" t="s">
        <v>121</v>
      </c>
      <c r="AU2600" s="241"/>
      <c r="AV2600" s="297">
        <v>46132</v>
      </c>
      <c r="AZ2600" s="271"/>
      <c r="BU2600" s="312"/>
      <c r="BZ2600" s="87">
        <f t="shared" si="800"/>
        <v>16</v>
      </c>
      <c r="CB2600" s="88"/>
      <c r="CC2600" s="22"/>
      <c r="CD2600" s="22"/>
      <c r="CE2600" s="87">
        <f t="shared" si="799"/>
        <v>4</v>
      </c>
      <c r="CJ2600" s="87">
        <f t="shared" si="797"/>
        <v>4</v>
      </c>
      <c r="CK2600" s="87">
        <f t="shared" si="802"/>
        <v>17</v>
      </c>
      <c r="CM2600" s="22"/>
    </row>
    <row r="2601" spans="1:94" s="85" customFormat="1" x14ac:dyDescent="0.25">
      <c r="B2601" s="265" t="s">
        <v>102</v>
      </c>
      <c r="C2601" s="270" t="s">
        <v>8791</v>
      </c>
      <c r="D2601" s="265">
        <v>145771272</v>
      </c>
      <c r="E2601" s="606"/>
      <c r="F2601" s="231">
        <v>46107</v>
      </c>
      <c r="G2601" s="265" t="s">
        <v>395</v>
      </c>
      <c r="H2601" s="265" t="s">
        <v>1657</v>
      </c>
      <c r="I2601" s="265" t="s">
        <v>105</v>
      </c>
      <c r="J2601" s="265" t="s">
        <v>396</v>
      </c>
      <c r="K2601" s="265" t="s">
        <v>242</v>
      </c>
      <c r="L2601" s="379">
        <v>46135</v>
      </c>
      <c r="M2601" s="265">
        <v>40</v>
      </c>
      <c r="N2601" s="75" t="s">
        <v>8792</v>
      </c>
      <c r="O2601" s="75" t="s">
        <v>8793</v>
      </c>
      <c r="P2601" s="85">
        <v>2830051039</v>
      </c>
      <c r="Q2601" s="231">
        <v>46112</v>
      </c>
      <c r="R2601" s="241">
        <v>1209398389</v>
      </c>
      <c r="S2601" s="241">
        <v>224390084</v>
      </c>
      <c r="T2601" s="231">
        <v>46112</v>
      </c>
      <c r="U2601" s="350">
        <v>14891.579</v>
      </c>
      <c r="V2601" s="350">
        <v>14554.937</v>
      </c>
      <c r="W2601" s="241">
        <v>18</v>
      </c>
      <c r="X2601" s="241">
        <v>0</v>
      </c>
      <c r="Y2601" s="270">
        <v>7267798040</v>
      </c>
      <c r="Z2601" s="241" t="s">
        <v>354</v>
      </c>
      <c r="AA2601" s="85" t="s">
        <v>1680</v>
      </c>
      <c r="AB2601" s="265" t="s">
        <v>7499</v>
      </c>
      <c r="AC2601" s="270" t="s">
        <v>8791</v>
      </c>
      <c r="AD2601" s="182" t="s">
        <v>113</v>
      </c>
      <c r="AE2601" s="74">
        <v>46119</v>
      </c>
      <c r="AF2601" s="277">
        <v>46116</v>
      </c>
      <c r="AG2601" s="375">
        <v>46114.375</v>
      </c>
      <c r="AH2601" s="375">
        <v>46114.375</v>
      </c>
      <c r="AI2601" s="99">
        <v>46114</v>
      </c>
      <c r="AJ2601" s="74">
        <v>46118</v>
      </c>
      <c r="AK2601" s="74">
        <v>46118</v>
      </c>
      <c r="AL2601" s="74">
        <v>46122</v>
      </c>
      <c r="AM2601" s="241"/>
      <c r="AN2601" s="74">
        <v>46123</v>
      </c>
      <c r="AO2601" s="81">
        <f>IF(AH2601&lt;AG2601,IF(AH2601=0,"",AH2601-1),IF(AG2601=0,"",AG2601-1))</f>
        <v>46113.375</v>
      </c>
      <c r="AP2601" s="81">
        <f>IF(AH2601&lt;AG2601,IF(AH2601=0,"",AH2601),IF(AG2601=0,"",AG2601))</f>
        <v>46114.375</v>
      </c>
      <c r="AQ2601" s="81">
        <f>IF(AH2601&lt;AG2601,IF(AH2601=0,"",AH2601),IF(AG2601=0,"",AG2601))</f>
        <v>46114.375</v>
      </c>
      <c r="AR2601" s="81">
        <f>IF(AI2601=0,"",IF(AI2601&lt;AJ2601,AJ2601+1,AI2601+1))</f>
        <v>46119</v>
      </c>
      <c r="AS2601" s="81">
        <f t="shared" si="803"/>
        <v>46121</v>
      </c>
      <c r="AT2601" s="81">
        <f>IF(AI2601=0,"",IF(AI2601&lt;AJ2601,AJ2601+1,AI2601+1))</f>
        <v>46119</v>
      </c>
      <c r="AU2601" s="82" t="s">
        <v>6196</v>
      </c>
      <c r="AV2601" s="297">
        <v>46112</v>
      </c>
      <c r="AW2601" s="75" t="str">
        <f>_xlfn.XLOOKUP(D2601,'[1]OPS Loading report'!$E:$E,'[1]OPS Loading report'!$G:$G)</f>
        <v>TXGU8737564</v>
      </c>
      <c r="AX2601" s="75">
        <f>_xlfn.XLOOKUP(D2601,'[1]OPS Loading report'!$E:$E,'[1]OPS Loading report'!$H:$H)</f>
        <v>32667181</v>
      </c>
      <c r="AZ2601" s="271"/>
      <c r="BT2601" s="75">
        <f>IF(COUNTIF($C$3:C2601, C2601)=1, 1, 0)</f>
        <v>1</v>
      </c>
      <c r="BU2601" s="337" t="s">
        <v>8794</v>
      </c>
      <c r="BV2601" s="340">
        <v>46120</v>
      </c>
      <c r="BZ2601" s="87">
        <f t="shared" si="800"/>
        <v>13</v>
      </c>
      <c r="CB2601" s="88">
        <f t="shared" ref="CB2601:CB2609" si="804">WEEKNUM(BV2601,)</f>
        <v>15</v>
      </c>
      <c r="CC2601" s="89"/>
      <c r="CD2601" s="22"/>
      <c r="CE2601" s="87">
        <f t="shared" si="799"/>
        <v>4</v>
      </c>
      <c r="CF2601" s="397">
        <v>11852550</v>
      </c>
      <c r="CH2601" s="397">
        <v>11852550</v>
      </c>
      <c r="CI2601" s="85">
        <v>26339</v>
      </c>
      <c r="CJ2601" s="87">
        <f t="shared" si="797"/>
        <v>3</v>
      </c>
      <c r="CK2601" s="87">
        <f t="shared" si="802"/>
        <v>14</v>
      </c>
      <c r="CL2601" s="22" t="s">
        <v>6198</v>
      </c>
      <c r="CM2601" s="22" t="str">
        <f t="shared" ref="CM2601:CM2609" si="805">IF(OR(Z2601="COSU",Z2601="EGLV",Z2601="MAEU",Z2601="REGU",Z2601="HLCU",Z2601="OOLU",Z2601="ONEY"),
    IF(Z2601="COSU","1C26TAB",
    IF(Z2601="EGLV","1C26TAA",
    IF(Z2601="MAEU","1C26TML",
    IF(Z2601="REGU","1C26TAA",
    IF(Z2601="HLCU","1C26THC",
    IF(Z2601="OOLU","1C26TAR",
    IF(Z2601="ONEY","1K26TAD",""))))))) &amp; "^" &amp; BU2601,
    BU2601)</f>
        <v>1C26TAB^00069659</v>
      </c>
    </row>
    <row r="2602" spans="1:94" s="168" customFormat="1" x14ac:dyDescent="0.25">
      <c r="B2602" s="265" t="s">
        <v>102</v>
      </c>
      <c r="C2602" s="270" t="s">
        <v>8791</v>
      </c>
      <c r="D2602" s="265">
        <v>145771274</v>
      </c>
      <c r="E2602" s="500"/>
      <c r="F2602" s="275">
        <v>46107</v>
      </c>
      <c r="G2602" s="273" t="s">
        <v>395</v>
      </c>
      <c r="H2602" s="273" t="s">
        <v>1657</v>
      </c>
      <c r="I2602" s="273" t="s">
        <v>105</v>
      </c>
      <c r="J2602" s="273" t="s">
        <v>396</v>
      </c>
      <c r="K2602" s="273" t="s">
        <v>242</v>
      </c>
      <c r="L2602" s="276">
        <v>46135</v>
      </c>
      <c r="M2602" s="273">
        <v>20</v>
      </c>
      <c r="N2602" s="182" t="s">
        <v>8795</v>
      </c>
      <c r="O2602" s="182" t="s">
        <v>8796</v>
      </c>
      <c r="P2602" s="168">
        <v>2830051033</v>
      </c>
      <c r="Q2602" s="231">
        <v>46112</v>
      </c>
      <c r="R2602" s="274">
        <v>1209398374</v>
      </c>
      <c r="S2602" s="274">
        <v>224390096</v>
      </c>
      <c r="T2602" s="231">
        <v>46112</v>
      </c>
      <c r="U2602" s="350">
        <v>8221.9920000000002</v>
      </c>
      <c r="V2602" s="350">
        <v>8036.1289999999999</v>
      </c>
      <c r="W2602" s="274">
        <v>10</v>
      </c>
      <c r="X2602" s="274">
        <v>0</v>
      </c>
      <c r="Y2602" s="246">
        <v>7267798070</v>
      </c>
      <c r="Z2602" s="274" t="s">
        <v>354</v>
      </c>
      <c r="AA2602" s="168" t="s">
        <v>1680</v>
      </c>
      <c r="AB2602" s="273" t="s">
        <v>7499</v>
      </c>
      <c r="AC2602" s="270" t="s">
        <v>8791</v>
      </c>
      <c r="AD2602" s="182" t="s">
        <v>113</v>
      </c>
      <c r="AE2602" s="74">
        <v>46119</v>
      </c>
      <c r="AF2602" s="277">
        <v>46116</v>
      </c>
      <c r="AG2602" s="304">
        <v>46114.375</v>
      </c>
      <c r="AH2602" s="304">
        <v>46114.375</v>
      </c>
      <c r="AI2602" s="349">
        <v>46114</v>
      </c>
      <c r="AJ2602" s="74">
        <v>46118</v>
      </c>
      <c r="AK2602" s="74">
        <v>46118</v>
      </c>
      <c r="AL2602" s="115">
        <v>46122</v>
      </c>
      <c r="AM2602" s="274"/>
      <c r="AN2602" s="74">
        <v>46123</v>
      </c>
      <c r="AO2602" s="81">
        <f>IF(AH2602&lt;AG2602,IF(AH2602=0,"",AH2602-1),IF(AG2602=0,"",AG2602-1))</f>
        <v>46113.375</v>
      </c>
      <c r="AP2602" s="81">
        <f>IF(AH2602&lt;AG2602,IF(AH2602=0,"",AH2602),IF(AG2602=0,"",AG2602))</f>
        <v>46114.375</v>
      </c>
      <c r="AQ2602" s="81">
        <f>IF(AH2602&lt;AG2602,IF(AH2602=0,"",AH2602),IF(AG2602=0,"",AG2602))</f>
        <v>46114.375</v>
      </c>
      <c r="AR2602" s="81">
        <f>IF(AI2602=0,"",IF(AI2602&lt;AJ2602,AJ2602+1,AI2602+1))</f>
        <v>46119</v>
      </c>
      <c r="AS2602" s="81">
        <f t="shared" si="803"/>
        <v>46121</v>
      </c>
      <c r="AT2602" s="81">
        <f>IF(AI2602=0,"",IF(AI2602&lt;AJ2602,AJ2602+1,AI2602+1))</f>
        <v>46119</v>
      </c>
      <c r="AU2602" s="82" t="s">
        <v>6196</v>
      </c>
      <c r="AV2602" s="297">
        <v>46112</v>
      </c>
      <c r="AW2602" s="75" t="str">
        <f>_xlfn.XLOOKUP(D2602,'[1]OPS Loading report'!$E:$E,'[1]OPS Loading report'!$G:$G)</f>
        <v>CSGU2250777</v>
      </c>
      <c r="AX2602" s="75">
        <f>_xlfn.XLOOKUP(D2602,'[1]OPS Loading report'!$E:$E,'[1]OPS Loading report'!$H:$H)</f>
        <v>32705886</v>
      </c>
      <c r="AZ2602" s="278"/>
      <c r="BT2602" s="75">
        <f>IF(COUNTIF($C$3:C2602, C2602)=1, 1, 0)</f>
        <v>0</v>
      </c>
      <c r="BU2602" s="337" t="s">
        <v>8794</v>
      </c>
      <c r="BV2602" s="340">
        <v>46120</v>
      </c>
      <c r="BW2602" s="85"/>
      <c r="BX2602" s="85"/>
      <c r="BY2602" s="85"/>
      <c r="BZ2602" s="87">
        <f t="shared" si="800"/>
        <v>13</v>
      </c>
      <c r="CA2602" s="85"/>
      <c r="CB2602" s="88">
        <f t="shared" si="804"/>
        <v>15</v>
      </c>
      <c r="CC2602" s="89"/>
      <c r="CD2602" s="22"/>
      <c r="CE2602" s="87">
        <f t="shared" si="799"/>
        <v>4</v>
      </c>
      <c r="CF2602" s="397">
        <v>7901700</v>
      </c>
      <c r="CG2602" s="85"/>
      <c r="CH2602" s="397">
        <v>7901700</v>
      </c>
      <c r="CI2602" s="85">
        <v>26339</v>
      </c>
      <c r="CJ2602" s="87">
        <f t="shared" si="797"/>
        <v>3</v>
      </c>
      <c r="CK2602" s="87">
        <f t="shared" si="802"/>
        <v>14</v>
      </c>
      <c r="CL2602" s="22" t="s">
        <v>6198</v>
      </c>
      <c r="CM2602" s="22" t="str">
        <f t="shared" si="805"/>
        <v>1C26TAB^00069659</v>
      </c>
      <c r="CN2602" s="85"/>
      <c r="CO2602" s="85"/>
      <c r="CP2602" s="85"/>
    </row>
    <row r="2603" spans="1:94" s="85" customFormat="1" x14ac:dyDescent="0.25">
      <c r="B2603" s="172" t="s">
        <v>6497</v>
      </c>
      <c r="C2603" s="246" t="s">
        <v>8797</v>
      </c>
      <c r="D2603" s="385">
        <v>145836433</v>
      </c>
      <c r="E2603" s="274"/>
      <c r="F2603" s="275">
        <v>46113</v>
      </c>
      <c r="G2603" s="273" t="s">
        <v>3697</v>
      </c>
      <c r="H2603" s="273" t="s">
        <v>3698</v>
      </c>
      <c r="I2603" s="273" t="s">
        <v>105</v>
      </c>
      <c r="J2603" s="273" t="s">
        <v>6374</v>
      </c>
      <c r="K2603" s="273" t="s">
        <v>242</v>
      </c>
      <c r="L2603" s="276">
        <v>46132</v>
      </c>
      <c r="M2603" s="273">
        <v>20</v>
      </c>
      <c r="N2603" s="75" t="s">
        <v>8798</v>
      </c>
      <c r="O2603" s="75" t="s">
        <v>8799</v>
      </c>
      <c r="P2603" s="85">
        <v>2830051103</v>
      </c>
      <c r="Q2603" s="231">
        <v>46113</v>
      </c>
      <c r="R2603" s="241">
        <v>1209398965</v>
      </c>
      <c r="S2603" s="241">
        <v>224390107</v>
      </c>
      <c r="T2603" s="231">
        <v>46113</v>
      </c>
      <c r="U2603" s="261">
        <v>10990.284</v>
      </c>
      <c r="V2603" s="261">
        <v>10617.732</v>
      </c>
      <c r="W2603" s="241">
        <v>10</v>
      </c>
      <c r="X2603" s="241">
        <v>0</v>
      </c>
      <c r="Y2603" s="246" t="s">
        <v>8797</v>
      </c>
      <c r="Z2603" s="274" t="s">
        <v>220</v>
      </c>
      <c r="AA2603" s="168" t="s">
        <v>372</v>
      </c>
      <c r="AB2603" s="273" t="s">
        <v>2525</v>
      </c>
      <c r="AC2603" s="246" t="s">
        <v>8797</v>
      </c>
      <c r="AD2603" s="182" t="s">
        <v>113</v>
      </c>
      <c r="AE2603" s="231">
        <v>46126</v>
      </c>
      <c r="AF2603" s="130">
        <v>46117.729166666664</v>
      </c>
      <c r="AG2603" s="130">
        <v>46118.416666666664</v>
      </c>
      <c r="AH2603" s="130">
        <v>46117.729166666664</v>
      </c>
      <c r="AI2603" s="99">
        <v>46119</v>
      </c>
      <c r="AJ2603" s="231">
        <v>46120</v>
      </c>
      <c r="AK2603" s="231">
        <v>46120</v>
      </c>
      <c r="AL2603" s="99">
        <v>46129</v>
      </c>
      <c r="AM2603" s="231">
        <v>46143</v>
      </c>
      <c r="AN2603" s="75">
        <f t="shared" ref="AN2603:AN2608" si="806">IF(AM2603=0,AL2603-L2603,AM2603-L2603)</f>
        <v>11</v>
      </c>
      <c r="AO2603" s="81">
        <f>IF(AH2603&lt;AG2603,IF(AH2603=0,"",AH2603-1),IF(AG2603=0,"",AG2603-1))</f>
        <v>46116.729166666664</v>
      </c>
      <c r="AP2603" s="81">
        <f>IF(AH2603&lt;AG2603,IF(AH2603=0,"",AH2603),IF(AG2603=0,"",AG2603))</f>
        <v>46117.729166666664</v>
      </c>
      <c r="AQ2603" s="81">
        <f>IF(AH2603&lt;AG2603,IF(AH2603=0,"",AH2603),IF(AG2603=0,"",AG2603))</f>
        <v>46117.729166666664</v>
      </c>
      <c r="AR2603" s="81">
        <f>IF(AI2603=0,"",IF(AI2603&lt;AJ2603,AJ2603+1,AI2603+1))</f>
        <v>46121</v>
      </c>
      <c r="AS2603" s="81">
        <f t="shared" si="803"/>
        <v>46128</v>
      </c>
      <c r="AT2603" s="81">
        <f>IF(AI2603=0,"",IF(AI2603&lt;AJ2603,AJ2603+1,AI2603+1))</f>
        <v>46121</v>
      </c>
      <c r="AU2603" s="82" t="s">
        <v>6241</v>
      </c>
      <c r="AV2603" s="297">
        <v>46113</v>
      </c>
      <c r="AZ2603" s="271"/>
      <c r="BT2603" s="75">
        <f>IF(COUNTIF($C$3:C2603, C2603)=1, 1, 0)</f>
        <v>1</v>
      </c>
      <c r="BU2603" s="312">
        <v>103690</v>
      </c>
      <c r="BV2603" s="340">
        <v>46126</v>
      </c>
      <c r="BZ2603" s="87">
        <f t="shared" si="800"/>
        <v>14</v>
      </c>
      <c r="CB2603" s="88">
        <f t="shared" si="804"/>
        <v>16</v>
      </c>
      <c r="CC2603" s="89"/>
      <c r="CD2603" s="22"/>
      <c r="CE2603" s="87">
        <f t="shared" si="799"/>
        <v>4</v>
      </c>
      <c r="CF2603" s="397">
        <v>8354814</v>
      </c>
      <c r="CH2603" s="397">
        <v>8354814</v>
      </c>
      <c r="CI2603" s="85">
        <v>26273</v>
      </c>
      <c r="CJ2603" s="87">
        <f t="shared" si="797"/>
        <v>4</v>
      </c>
      <c r="CK2603" s="87">
        <f t="shared" si="802"/>
        <v>14</v>
      </c>
      <c r="CL2603" s="85" t="s">
        <v>6243</v>
      </c>
      <c r="CM2603" s="22" t="str">
        <f t="shared" si="805"/>
        <v>1K26TAD^103690</v>
      </c>
    </row>
    <row r="2604" spans="1:94" s="85" customFormat="1" x14ac:dyDescent="0.25">
      <c r="B2604" s="172" t="s">
        <v>6497</v>
      </c>
      <c r="C2604" s="246" t="s">
        <v>8797</v>
      </c>
      <c r="D2604" s="273">
        <v>145836527</v>
      </c>
      <c r="E2604" s="274"/>
      <c r="F2604" s="275">
        <v>46113</v>
      </c>
      <c r="G2604" s="273" t="s">
        <v>3697</v>
      </c>
      <c r="H2604" s="273" t="s">
        <v>3698</v>
      </c>
      <c r="I2604" s="273" t="s">
        <v>105</v>
      </c>
      <c r="J2604" s="273" t="s">
        <v>6374</v>
      </c>
      <c r="K2604" s="273" t="s">
        <v>242</v>
      </c>
      <c r="L2604" s="276">
        <v>46132</v>
      </c>
      <c r="M2604" s="273">
        <v>40</v>
      </c>
      <c r="N2604" s="75" t="s">
        <v>8800</v>
      </c>
      <c r="O2604" s="75" t="s">
        <v>8801</v>
      </c>
      <c r="P2604" s="85">
        <v>2830051075</v>
      </c>
      <c r="Q2604" s="231">
        <v>46113</v>
      </c>
      <c r="R2604" s="241">
        <v>1209398844</v>
      </c>
      <c r="S2604" s="241">
        <v>224395745</v>
      </c>
      <c r="T2604" s="231">
        <v>46113</v>
      </c>
      <c r="U2604" s="261">
        <v>19593.174999999999</v>
      </c>
      <c r="V2604" s="261">
        <v>18938.078000000001</v>
      </c>
      <c r="W2604" s="241">
        <v>21</v>
      </c>
      <c r="X2604" s="241">
        <v>0</v>
      </c>
      <c r="Y2604" s="246" t="s">
        <v>8802</v>
      </c>
      <c r="Z2604" s="274" t="s">
        <v>220</v>
      </c>
      <c r="AA2604" s="168" t="s">
        <v>372</v>
      </c>
      <c r="AB2604" s="273" t="s">
        <v>2525</v>
      </c>
      <c r="AC2604" s="246" t="s">
        <v>8797</v>
      </c>
      <c r="AD2604" s="182" t="s">
        <v>113</v>
      </c>
      <c r="AE2604" s="231">
        <v>46126</v>
      </c>
      <c r="AF2604" s="130">
        <v>46117.729166666664</v>
      </c>
      <c r="AG2604" s="130">
        <v>46118.416666666664</v>
      </c>
      <c r="AH2604" s="130">
        <v>46117.729166666664</v>
      </c>
      <c r="AI2604" s="99">
        <v>46119</v>
      </c>
      <c r="AJ2604" s="231">
        <v>46120</v>
      </c>
      <c r="AK2604" s="231">
        <v>46120</v>
      </c>
      <c r="AL2604" s="99">
        <v>46129</v>
      </c>
      <c r="AM2604" s="231">
        <v>46143</v>
      </c>
      <c r="AN2604" s="75">
        <f t="shared" si="806"/>
        <v>11</v>
      </c>
      <c r="AO2604" s="81">
        <f>IF(AH2604&lt;AG2604,IF(AH2604=0,"",AH2604-1),IF(AG2604=0,"",AG2604-1))</f>
        <v>46116.729166666664</v>
      </c>
      <c r="AP2604" s="81">
        <f>IF(AH2604&lt;AG2604,IF(AH2604=0,"",AH2604),IF(AG2604=0,"",AG2604))</f>
        <v>46117.729166666664</v>
      </c>
      <c r="AQ2604" s="81">
        <f>IF(AH2604&lt;AG2604,IF(AH2604=0,"",AH2604),IF(AG2604=0,"",AG2604))</f>
        <v>46117.729166666664</v>
      </c>
      <c r="AR2604" s="81">
        <f>IF(AI2604=0,"",IF(AI2604&lt;AJ2604,AJ2604+1,AI2604+1))</f>
        <v>46121</v>
      </c>
      <c r="AS2604" s="81">
        <f t="shared" si="803"/>
        <v>46128</v>
      </c>
      <c r="AT2604" s="81">
        <f>IF(AI2604=0,"",IF(AI2604&lt;AJ2604,AJ2604+1,AI2604+1))</f>
        <v>46121</v>
      </c>
      <c r="AU2604" s="82" t="s">
        <v>6241</v>
      </c>
      <c r="AV2604" s="297">
        <v>46113</v>
      </c>
      <c r="AZ2604" s="271"/>
      <c r="BT2604" s="75">
        <f>IF(COUNTIF($C$3:C2604, C2604)=1, 1, 0)</f>
        <v>0</v>
      </c>
      <c r="BU2604" s="312">
        <v>103690</v>
      </c>
      <c r="BV2604" s="340">
        <v>46126</v>
      </c>
      <c r="BZ2604" s="87">
        <f t="shared" si="800"/>
        <v>14</v>
      </c>
      <c r="CB2604" s="88">
        <f t="shared" si="804"/>
        <v>16</v>
      </c>
      <c r="CC2604" s="89"/>
      <c r="CD2604" s="22"/>
      <c r="CE2604" s="87">
        <f t="shared" si="799"/>
        <v>4</v>
      </c>
      <c r="CF2604" s="397">
        <v>14791699</v>
      </c>
      <c r="CH2604" s="397">
        <v>14791699</v>
      </c>
      <c r="CI2604" s="85">
        <v>26273</v>
      </c>
      <c r="CJ2604" s="87">
        <f t="shared" si="797"/>
        <v>4</v>
      </c>
      <c r="CK2604" s="87">
        <f t="shared" si="802"/>
        <v>14</v>
      </c>
      <c r="CL2604" s="85" t="s">
        <v>6243</v>
      </c>
      <c r="CM2604" s="22" t="str">
        <f t="shared" si="805"/>
        <v>1K26TAD^103690</v>
      </c>
    </row>
    <row r="2605" spans="1:94" s="85" customFormat="1" x14ac:dyDescent="0.25">
      <c r="B2605" s="260" t="s">
        <v>6301</v>
      </c>
      <c r="C2605" s="301" t="s">
        <v>8803</v>
      </c>
      <c r="D2605" s="273">
        <v>145836492</v>
      </c>
      <c r="E2605" s="274">
        <v>5320008205</v>
      </c>
      <c r="F2605" s="275">
        <v>46113</v>
      </c>
      <c r="G2605" s="273" t="s">
        <v>3697</v>
      </c>
      <c r="H2605" s="273" t="s">
        <v>3698</v>
      </c>
      <c r="I2605" s="273" t="s">
        <v>105</v>
      </c>
      <c r="J2605" s="273" t="s">
        <v>6374</v>
      </c>
      <c r="K2605" s="273" t="s">
        <v>242</v>
      </c>
      <c r="L2605" s="276">
        <v>46132</v>
      </c>
      <c r="M2605" s="273">
        <v>40</v>
      </c>
      <c r="N2605" s="75" t="s">
        <v>8804</v>
      </c>
      <c r="O2605" s="75" t="s">
        <v>8805</v>
      </c>
      <c r="P2605" s="85">
        <v>2830051340</v>
      </c>
      <c r="Q2605" s="231">
        <v>46118</v>
      </c>
      <c r="R2605" s="241">
        <v>1209400137</v>
      </c>
      <c r="S2605" s="241">
        <v>224413959</v>
      </c>
      <c r="T2605" s="231">
        <v>46118</v>
      </c>
      <c r="U2605" s="261">
        <v>8134.0339999999997</v>
      </c>
      <c r="V2605" s="261">
        <v>7592.3509999999997</v>
      </c>
      <c r="W2605" s="241">
        <v>11</v>
      </c>
      <c r="X2605" s="241">
        <v>130</v>
      </c>
      <c r="Y2605" s="549" t="s">
        <v>8803</v>
      </c>
      <c r="Z2605" s="274" t="s">
        <v>220</v>
      </c>
      <c r="AA2605" s="168" t="s">
        <v>8806</v>
      </c>
      <c r="AB2605" s="273" t="s">
        <v>8807</v>
      </c>
      <c r="AC2605" s="301" t="s">
        <v>8803</v>
      </c>
      <c r="AD2605" s="182" t="s">
        <v>113</v>
      </c>
      <c r="AE2605" s="231">
        <v>46125</v>
      </c>
      <c r="AF2605" s="130">
        <v>46120.104166666664</v>
      </c>
      <c r="AG2605" s="130">
        <v>46119.416666666664</v>
      </c>
      <c r="AH2605" s="130">
        <v>46120.104166666664</v>
      </c>
      <c r="AI2605" s="115">
        <v>46122</v>
      </c>
      <c r="AJ2605" s="241"/>
      <c r="AK2605" s="275">
        <v>46124</v>
      </c>
      <c r="AL2605" s="115">
        <v>46140</v>
      </c>
      <c r="AM2605" s="241"/>
      <c r="AN2605" s="75">
        <f t="shared" si="806"/>
        <v>8</v>
      </c>
      <c r="AO2605" s="241" t="s">
        <v>121</v>
      </c>
      <c r="AP2605" s="241" t="s">
        <v>121</v>
      </c>
      <c r="AQ2605" s="241" t="s">
        <v>121</v>
      </c>
      <c r="AR2605" s="241" t="s">
        <v>121</v>
      </c>
      <c r="AS2605" s="81" t="s">
        <v>261</v>
      </c>
      <c r="AT2605" s="241" t="s">
        <v>121</v>
      </c>
      <c r="AU2605" s="82" t="s">
        <v>6241</v>
      </c>
      <c r="AV2605" s="134">
        <v>46118</v>
      </c>
      <c r="AZ2605" s="271"/>
      <c r="BT2605" s="75">
        <f>IF(COUNTIF($C$3:C2605, C2605)=1, 1, 0)</f>
        <v>1</v>
      </c>
      <c r="BU2605" s="312" t="s">
        <v>8808</v>
      </c>
      <c r="BV2605" s="340">
        <v>46126</v>
      </c>
      <c r="BZ2605" s="87">
        <f t="shared" si="800"/>
        <v>14</v>
      </c>
      <c r="CB2605" s="88">
        <f t="shared" si="804"/>
        <v>16</v>
      </c>
      <c r="CC2605" s="89"/>
      <c r="CD2605" s="22"/>
      <c r="CE2605" s="87">
        <f t="shared" si="799"/>
        <v>4</v>
      </c>
      <c r="CF2605" s="397">
        <v>14791136</v>
      </c>
      <c r="CH2605" s="397">
        <v>14791136</v>
      </c>
      <c r="CI2605" s="85">
        <v>26272</v>
      </c>
      <c r="CJ2605" s="87">
        <f t="shared" si="797"/>
        <v>4</v>
      </c>
      <c r="CK2605" s="87">
        <f t="shared" si="802"/>
        <v>15</v>
      </c>
      <c r="CL2605" s="85" t="s">
        <v>6243</v>
      </c>
      <c r="CM2605" s="22" t="str">
        <f t="shared" si="805"/>
        <v>1K26TAD^102994</v>
      </c>
    </row>
    <row r="2606" spans="1:94" s="168" customFormat="1" x14ac:dyDescent="0.25">
      <c r="B2606" s="260" t="s">
        <v>6301</v>
      </c>
      <c r="C2606" s="301" t="s">
        <v>8803</v>
      </c>
      <c r="D2606" s="273">
        <v>145836715</v>
      </c>
      <c r="E2606" s="274">
        <v>5320008205</v>
      </c>
      <c r="F2606" s="275">
        <v>46113</v>
      </c>
      <c r="G2606" s="273" t="s">
        <v>3697</v>
      </c>
      <c r="H2606" s="273" t="s">
        <v>3698</v>
      </c>
      <c r="I2606" s="273" t="s">
        <v>105</v>
      </c>
      <c r="J2606" s="273" t="s">
        <v>6374</v>
      </c>
      <c r="K2606" s="273" t="s">
        <v>242</v>
      </c>
      <c r="L2606" s="276">
        <v>46132</v>
      </c>
      <c r="M2606" s="273">
        <v>0</v>
      </c>
      <c r="N2606" s="182" t="s">
        <v>8804</v>
      </c>
      <c r="O2606" s="182" t="s">
        <v>8805</v>
      </c>
      <c r="P2606" s="168">
        <v>2830051341</v>
      </c>
      <c r="Q2606" s="275">
        <v>46118</v>
      </c>
      <c r="R2606" s="274">
        <v>1209400138</v>
      </c>
      <c r="S2606" s="274">
        <v>224413963</v>
      </c>
      <c r="T2606" s="275">
        <v>46118</v>
      </c>
      <c r="U2606" s="350">
        <v>4722.8909999999996</v>
      </c>
      <c r="V2606" s="350">
        <v>4562.7929999999997</v>
      </c>
      <c r="W2606" s="274">
        <v>4</v>
      </c>
      <c r="X2606" s="274">
        <v>0</v>
      </c>
      <c r="Y2606" s="549" t="s">
        <v>8803</v>
      </c>
      <c r="Z2606" s="274" t="s">
        <v>220</v>
      </c>
      <c r="AA2606" s="168" t="s">
        <v>8806</v>
      </c>
      <c r="AB2606" s="273" t="s">
        <v>8807</v>
      </c>
      <c r="AC2606" s="301" t="s">
        <v>8803</v>
      </c>
      <c r="AD2606" s="182" t="s">
        <v>113</v>
      </c>
      <c r="AE2606" s="231">
        <v>46125</v>
      </c>
      <c r="AF2606" s="130">
        <v>46120.104166666664</v>
      </c>
      <c r="AG2606" s="130">
        <v>46119.416666666664</v>
      </c>
      <c r="AH2606" s="130">
        <v>46120.104166666664</v>
      </c>
      <c r="AI2606" s="115">
        <v>46122</v>
      </c>
      <c r="AJ2606" s="274"/>
      <c r="AK2606" s="275">
        <v>46124</v>
      </c>
      <c r="AL2606" s="115">
        <v>46140</v>
      </c>
      <c r="AM2606" s="274"/>
      <c r="AN2606" s="75">
        <f t="shared" si="806"/>
        <v>8</v>
      </c>
      <c r="AO2606" s="241" t="s">
        <v>121</v>
      </c>
      <c r="AP2606" s="241" t="s">
        <v>121</v>
      </c>
      <c r="AQ2606" s="241" t="s">
        <v>121</v>
      </c>
      <c r="AR2606" s="241" t="s">
        <v>121</v>
      </c>
      <c r="AS2606" s="81" t="s">
        <v>261</v>
      </c>
      <c r="AT2606" s="241" t="s">
        <v>121</v>
      </c>
      <c r="AU2606" s="82" t="s">
        <v>6241</v>
      </c>
      <c r="AV2606" s="134">
        <v>46118</v>
      </c>
      <c r="AZ2606" s="278"/>
      <c r="BT2606" s="75">
        <f>IF(COUNTIF($C$3:C2606, C2606)=1, 1, 0)</f>
        <v>0</v>
      </c>
      <c r="BU2606" s="312" t="s">
        <v>8808</v>
      </c>
      <c r="BV2606" s="340">
        <v>46126</v>
      </c>
      <c r="BW2606" s="85"/>
      <c r="BX2606" s="85"/>
      <c r="BY2606" s="85"/>
      <c r="BZ2606" s="87">
        <f t="shared" si="800"/>
        <v>14</v>
      </c>
      <c r="CA2606" s="85"/>
      <c r="CB2606" s="88">
        <f t="shared" si="804"/>
        <v>16</v>
      </c>
      <c r="CC2606" s="89"/>
      <c r="CD2606" s="22"/>
      <c r="CE2606" s="87">
        <f t="shared" si="799"/>
        <v>4</v>
      </c>
      <c r="CF2606" s="85"/>
      <c r="CG2606" s="85"/>
      <c r="CH2606" s="85"/>
      <c r="CI2606" s="85"/>
      <c r="CJ2606" s="87">
        <f t="shared" si="797"/>
        <v>4</v>
      </c>
      <c r="CK2606" s="87">
        <f t="shared" si="802"/>
        <v>15</v>
      </c>
      <c r="CL2606" s="85" t="s">
        <v>6243</v>
      </c>
      <c r="CM2606" s="22" t="str">
        <f t="shared" si="805"/>
        <v>1K26TAD^102994</v>
      </c>
      <c r="CN2606" s="85"/>
      <c r="CO2606" s="85"/>
      <c r="CP2606" s="85"/>
    </row>
    <row r="2607" spans="1:94" s="85" customFormat="1" x14ac:dyDescent="0.25">
      <c r="B2607" s="70" t="s">
        <v>6003</v>
      </c>
      <c r="C2607" s="301" t="s">
        <v>8599</v>
      </c>
      <c r="D2607" s="273">
        <v>145834270</v>
      </c>
      <c r="E2607" s="274">
        <v>5320008213</v>
      </c>
      <c r="F2607" s="275">
        <v>46120</v>
      </c>
      <c r="G2607" s="273" t="s">
        <v>627</v>
      </c>
      <c r="H2607" s="273" t="s">
        <v>4340</v>
      </c>
      <c r="I2607" s="273" t="s">
        <v>105</v>
      </c>
      <c r="J2607" s="273" t="s">
        <v>2035</v>
      </c>
      <c r="K2607" s="273" t="s">
        <v>242</v>
      </c>
      <c r="L2607" s="276">
        <v>46143</v>
      </c>
      <c r="M2607" s="265">
        <v>40</v>
      </c>
      <c r="N2607" s="268" t="s">
        <v>8809</v>
      </c>
      <c r="O2607" s="268" t="s">
        <v>8810</v>
      </c>
      <c r="P2607" s="85">
        <v>2830051661</v>
      </c>
      <c r="Q2607" s="275">
        <v>46122</v>
      </c>
      <c r="R2607" s="241">
        <v>1209401738</v>
      </c>
      <c r="S2607" s="241">
        <v>224433705</v>
      </c>
      <c r="T2607" s="275">
        <v>46122</v>
      </c>
      <c r="U2607" s="356">
        <v>6060.451</v>
      </c>
      <c r="V2607" s="356">
        <v>5855.0119999999997</v>
      </c>
      <c r="W2607" s="241">
        <v>7</v>
      </c>
      <c r="X2607" s="241">
        <v>0</v>
      </c>
      <c r="Y2607" s="241">
        <v>7267992280</v>
      </c>
      <c r="Z2607" s="274" t="s">
        <v>354</v>
      </c>
      <c r="AA2607" s="168" t="s">
        <v>8602</v>
      </c>
      <c r="AB2607" s="273" t="s">
        <v>2352</v>
      </c>
      <c r="AC2607" s="301" t="s">
        <v>8599</v>
      </c>
      <c r="AD2607" s="182" t="s">
        <v>113</v>
      </c>
      <c r="AE2607" s="115">
        <v>46130</v>
      </c>
      <c r="AF2607" s="130">
        <v>46126.125</v>
      </c>
      <c r="AG2607" s="130">
        <v>46125.375</v>
      </c>
      <c r="AH2607" s="130">
        <v>46125.375</v>
      </c>
      <c r="AI2607" s="115">
        <v>46125</v>
      </c>
      <c r="AJ2607" s="115">
        <v>46130</v>
      </c>
      <c r="AK2607" s="115">
        <v>46130</v>
      </c>
      <c r="AL2607" s="115">
        <v>46131</v>
      </c>
      <c r="AM2607" s="115">
        <v>46136</v>
      </c>
      <c r="AN2607" s="75">
        <f t="shared" si="806"/>
        <v>-7</v>
      </c>
      <c r="AO2607" s="81" t="s">
        <v>121</v>
      </c>
      <c r="AP2607" s="81" t="s">
        <v>121</v>
      </c>
      <c r="AQ2607" s="81" t="s">
        <v>121</v>
      </c>
      <c r="AR2607" s="81" t="s">
        <v>121</v>
      </c>
      <c r="AS2607" s="81" t="s">
        <v>10</v>
      </c>
      <c r="AT2607" s="81" t="s">
        <v>121</v>
      </c>
      <c r="AU2607" s="241"/>
      <c r="AV2607" s="297">
        <v>46122</v>
      </c>
      <c r="AZ2607" s="271"/>
      <c r="BT2607" s="75">
        <f>IF(COUNTIF($C$3:C2607, C2607)=1, 1, 0)</f>
        <v>0</v>
      </c>
      <c r="BU2607" s="337" t="s">
        <v>8603</v>
      </c>
      <c r="BV2607" s="340">
        <v>46132</v>
      </c>
      <c r="BZ2607" s="87">
        <f t="shared" si="800"/>
        <v>15</v>
      </c>
      <c r="CB2607" s="88">
        <f t="shared" si="804"/>
        <v>17</v>
      </c>
      <c r="CC2607" s="89"/>
      <c r="CD2607" s="22"/>
      <c r="CE2607" s="87">
        <f t="shared" si="799"/>
        <v>4</v>
      </c>
      <c r="CJ2607" s="87">
        <f t="shared" si="797"/>
        <v>4</v>
      </c>
      <c r="CK2607" s="87">
        <f t="shared" si="802"/>
        <v>15</v>
      </c>
      <c r="CM2607" s="22" t="str">
        <f t="shared" si="805"/>
        <v>1C26TAB^79714</v>
      </c>
    </row>
    <row r="2608" spans="1:94" s="168" customFormat="1" x14ac:dyDescent="0.25">
      <c r="B2608" s="70" t="s">
        <v>6003</v>
      </c>
      <c r="C2608" s="301" t="s">
        <v>8599</v>
      </c>
      <c r="D2608" s="273">
        <v>145837748</v>
      </c>
      <c r="E2608" s="274">
        <v>5320008213</v>
      </c>
      <c r="F2608" s="275">
        <v>46120</v>
      </c>
      <c r="G2608" s="273" t="s">
        <v>551</v>
      </c>
      <c r="H2608" s="273" t="s">
        <v>4340</v>
      </c>
      <c r="I2608" s="273" t="s">
        <v>105</v>
      </c>
      <c r="J2608" s="273" t="s">
        <v>2035</v>
      </c>
      <c r="K2608" s="273" t="s">
        <v>242</v>
      </c>
      <c r="L2608" s="276">
        <v>46142</v>
      </c>
      <c r="M2608" s="273">
        <v>0</v>
      </c>
      <c r="N2608" s="268" t="s">
        <v>8809</v>
      </c>
      <c r="O2608" s="268" t="s">
        <v>8810</v>
      </c>
      <c r="P2608" s="168">
        <v>2830051662</v>
      </c>
      <c r="Q2608" s="275">
        <v>46122</v>
      </c>
      <c r="R2608" s="274">
        <v>1209401739</v>
      </c>
      <c r="S2608" s="274">
        <v>224433722</v>
      </c>
      <c r="T2608" s="275">
        <v>46122</v>
      </c>
      <c r="U2608" s="422">
        <v>7669.0550000000003</v>
      </c>
      <c r="V2608" s="422">
        <v>7423.2610000000004</v>
      </c>
      <c r="W2608" s="274">
        <v>10</v>
      </c>
      <c r="X2608" s="274">
        <v>0</v>
      </c>
      <c r="Y2608" s="241">
        <v>7267992280</v>
      </c>
      <c r="Z2608" s="274" t="s">
        <v>354</v>
      </c>
      <c r="AA2608" s="168" t="s">
        <v>8602</v>
      </c>
      <c r="AB2608" s="273" t="s">
        <v>2352</v>
      </c>
      <c r="AC2608" s="301" t="s">
        <v>8599</v>
      </c>
      <c r="AD2608" s="182" t="s">
        <v>113</v>
      </c>
      <c r="AE2608" s="115">
        <v>46130</v>
      </c>
      <c r="AF2608" s="130">
        <v>46126.125</v>
      </c>
      <c r="AG2608" s="130">
        <v>46125.375</v>
      </c>
      <c r="AH2608" s="130">
        <v>46125.375</v>
      </c>
      <c r="AI2608" s="115">
        <v>46125</v>
      </c>
      <c r="AJ2608" s="115">
        <v>46130</v>
      </c>
      <c r="AK2608" s="115">
        <v>46130</v>
      </c>
      <c r="AL2608" s="115">
        <v>46131</v>
      </c>
      <c r="AM2608" s="115">
        <v>46136</v>
      </c>
      <c r="AN2608" s="75">
        <f t="shared" si="806"/>
        <v>-6</v>
      </c>
      <c r="AO2608" s="81" t="s">
        <v>121</v>
      </c>
      <c r="AP2608" s="81" t="s">
        <v>121</v>
      </c>
      <c r="AQ2608" s="81" t="s">
        <v>121</v>
      </c>
      <c r="AR2608" s="81" t="s">
        <v>121</v>
      </c>
      <c r="AS2608" s="81" t="s">
        <v>10</v>
      </c>
      <c r="AT2608" s="81" t="s">
        <v>121</v>
      </c>
      <c r="AU2608" s="274"/>
      <c r="AV2608" s="297">
        <v>46122</v>
      </c>
      <c r="AZ2608" s="278"/>
      <c r="BT2608" s="75">
        <f>IF(COUNTIF($C$3:C2608, C2608)=1, 1, 0)</f>
        <v>0</v>
      </c>
      <c r="BU2608" s="337" t="s">
        <v>8603</v>
      </c>
      <c r="BV2608" s="340">
        <v>46132</v>
      </c>
      <c r="BW2608" s="85"/>
      <c r="BX2608" s="85"/>
      <c r="BY2608" s="85"/>
      <c r="BZ2608" s="87">
        <f t="shared" si="800"/>
        <v>15</v>
      </c>
      <c r="CA2608" s="85"/>
      <c r="CB2608" s="88">
        <f t="shared" si="804"/>
        <v>17</v>
      </c>
      <c r="CC2608" s="89"/>
      <c r="CD2608" s="22"/>
      <c r="CE2608" s="87">
        <f t="shared" si="799"/>
        <v>4</v>
      </c>
      <c r="CF2608" s="85"/>
      <c r="CG2608" s="85"/>
      <c r="CH2608" s="85"/>
      <c r="CI2608" s="85"/>
      <c r="CJ2608" s="87">
        <f t="shared" si="797"/>
        <v>4</v>
      </c>
      <c r="CK2608" s="87">
        <f t="shared" si="802"/>
        <v>15</v>
      </c>
      <c r="CL2608" s="85"/>
      <c r="CM2608" s="22" t="str">
        <f t="shared" si="805"/>
        <v>1C26TAB^79714</v>
      </c>
      <c r="CN2608" s="85"/>
      <c r="CO2608" s="85"/>
      <c r="CP2608" s="85"/>
    </row>
    <row r="2609" spans="2:94" s="85" customFormat="1" x14ac:dyDescent="0.25">
      <c r="B2609" s="273" t="s">
        <v>102</v>
      </c>
      <c r="C2609" s="98" t="s">
        <v>7820</v>
      </c>
      <c r="D2609" s="265">
        <v>145844218</v>
      </c>
      <c r="E2609" s="241"/>
      <c r="F2609" s="231">
        <v>46116</v>
      </c>
      <c r="G2609" s="265" t="s">
        <v>7821</v>
      </c>
      <c r="H2609" s="265" t="s">
        <v>1495</v>
      </c>
      <c r="I2609" s="265" t="s">
        <v>105</v>
      </c>
      <c r="J2609" s="265" t="s">
        <v>3954</v>
      </c>
      <c r="K2609" s="265" t="s">
        <v>242</v>
      </c>
      <c r="L2609" s="379">
        <v>46129</v>
      </c>
      <c r="M2609" s="265">
        <v>20</v>
      </c>
      <c r="N2609" s="547" t="s">
        <v>8811</v>
      </c>
      <c r="O2609" s="547" t="s">
        <v>8812</v>
      </c>
      <c r="P2609" s="85">
        <v>2830051316</v>
      </c>
      <c r="Q2609" s="231">
        <v>46117</v>
      </c>
      <c r="R2609" s="241">
        <v>1209400065</v>
      </c>
      <c r="S2609" s="241">
        <v>224414642</v>
      </c>
      <c r="T2609" s="231">
        <v>46117</v>
      </c>
      <c r="U2609" s="261">
        <v>5127.9520000000002</v>
      </c>
      <c r="V2609" s="261">
        <v>4963.6019999999999</v>
      </c>
      <c r="W2609" s="241">
        <v>6</v>
      </c>
      <c r="X2609" s="241">
        <v>0</v>
      </c>
      <c r="Y2609" s="241">
        <v>2324465970</v>
      </c>
      <c r="Z2609" s="168" t="s">
        <v>5982</v>
      </c>
      <c r="AA2609" s="274" t="s">
        <v>183</v>
      </c>
      <c r="AB2609" s="274" t="s">
        <v>7777</v>
      </c>
      <c r="AC2609" s="98" t="s">
        <v>7820</v>
      </c>
      <c r="AD2609" s="182" t="s">
        <v>113</v>
      </c>
      <c r="AE2609" s="115">
        <v>46125</v>
      </c>
      <c r="AF2609" s="269">
        <v>46121.875</v>
      </c>
      <c r="AG2609" s="269">
        <v>46122.416666666664</v>
      </c>
      <c r="AH2609" s="269">
        <v>46121.708333333336</v>
      </c>
      <c r="AI2609" s="115">
        <v>46121</v>
      </c>
      <c r="AJ2609" s="115">
        <v>46123</v>
      </c>
      <c r="AK2609" s="231">
        <v>46124</v>
      </c>
      <c r="AL2609" s="115">
        <v>46125</v>
      </c>
      <c r="AM2609" s="241"/>
      <c r="AN2609" s="74">
        <v>46127</v>
      </c>
      <c r="AO2609" s="81">
        <f>IF(AH2609&lt;AG2609,IF(AH2609=0,"",AH2609-1),IF(AG2609=0,"",AG2609-1))</f>
        <v>46120.708333333336</v>
      </c>
      <c r="AP2609" s="81">
        <f>IF(AH2609&lt;AG2609,IF(AH2609=0,"",AH2609),IF(AG2609=0,"",AG2609))</f>
        <v>46121.708333333336</v>
      </c>
      <c r="AQ2609" s="81">
        <f>IF(AH2609&lt;AG2609,IF(AH2609=0,"",AH2609),IF(AG2609=0,"",AG2609))</f>
        <v>46121.708333333336</v>
      </c>
      <c r="AR2609" s="81">
        <f>IF(AI2609=0,"",IF(AI2609&lt;AJ2609,AJ2609+1,AI2609+1))</f>
        <v>46124</v>
      </c>
      <c r="AS2609" s="81">
        <f>IF(AI2609=0,"",IF(AE2609=0,IF(AJ2609=0,AI2609+2,AJ2609+2),AE2609+2))</f>
        <v>46127</v>
      </c>
      <c r="AT2609" s="81">
        <f>IF(AI2609=0,"",IF(AI2609&lt;AJ2609,AJ2609+1,AI2609+1))</f>
        <v>46124</v>
      </c>
      <c r="AU2609" s="82" t="s">
        <v>6241</v>
      </c>
      <c r="AV2609" s="297">
        <v>46117</v>
      </c>
      <c r="AZ2609" s="271"/>
      <c r="BT2609" s="75">
        <f>IF(COUNTIF($C$3:C2609, C2609)=1, 1, 0)</f>
        <v>0</v>
      </c>
      <c r="BU2609">
        <v>63576</v>
      </c>
      <c r="BV2609" s="343">
        <v>46126</v>
      </c>
      <c r="BZ2609" s="87">
        <f t="shared" si="800"/>
        <v>14</v>
      </c>
      <c r="CB2609" s="88">
        <f t="shared" si="804"/>
        <v>16</v>
      </c>
      <c r="CC2609" s="89"/>
      <c r="CD2609" s="22"/>
      <c r="CE2609" s="87">
        <f t="shared" si="799"/>
        <v>4</v>
      </c>
      <c r="CF2609" s="495">
        <v>5086901</v>
      </c>
      <c r="CG2609" s="168"/>
      <c r="CH2609" s="495">
        <v>5086901</v>
      </c>
      <c r="CI2609" s="168">
        <v>26357</v>
      </c>
      <c r="CJ2609" s="87">
        <f t="shared" si="797"/>
        <v>4</v>
      </c>
      <c r="CK2609" s="87">
        <f t="shared" si="802"/>
        <v>14</v>
      </c>
      <c r="CL2609" s="168" t="s">
        <v>6276</v>
      </c>
      <c r="CM2609" s="22" t="str">
        <f t="shared" si="805"/>
        <v>1C26TAR^63576</v>
      </c>
    </row>
    <row r="2610" spans="2:94" s="85" customFormat="1" x14ac:dyDescent="0.25">
      <c r="B2610" s="301" t="s">
        <v>6301</v>
      </c>
      <c r="C2610" s="301">
        <v>235600442922</v>
      </c>
      <c r="D2610" s="273">
        <v>145831920</v>
      </c>
      <c r="E2610" s="274">
        <v>5320008186</v>
      </c>
      <c r="F2610" s="275">
        <v>46127</v>
      </c>
      <c r="G2610" s="273" t="s">
        <v>1211</v>
      </c>
      <c r="H2610" s="273" t="s">
        <v>2963</v>
      </c>
      <c r="I2610" s="273" t="s">
        <v>105</v>
      </c>
      <c r="J2610" s="273" t="s">
        <v>1161</v>
      </c>
      <c r="K2610" s="273" t="s">
        <v>242</v>
      </c>
      <c r="L2610" s="275">
        <v>46142</v>
      </c>
      <c r="M2610" s="265">
        <v>40</v>
      </c>
      <c r="N2610" s="85" t="s">
        <v>8813</v>
      </c>
      <c r="O2610" s="85" t="s">
        <v>8814</v>
      </c>
      <c r="P2610" s="85">
        <v>2830052164</v>
      </c>
      <c r="Q2610" s="231">
        <v>46132</v>
      </c>
      <c r="R2610" s="241">
        <v>1209404533</v>
      </c>
      <c r="S2610" s="241">
        <v>224474053</v>
      </c>
      <c r="T2610" s="231">
        <v>46132</v>
      </c>
      <c r="U2610" s="356">
        <v>12575.69</v>
      </c>
      <c r="V2610" s="356">
        <v>12102.871999999999</v>
      </c>
      <c r="W2610" s="241">
        <v>15</v>
      </c>
      <c r="X2610" s="241">
        <v>10</v>
      </c>
      <c r="Y2610" s="303">
        <v>235600442922</v>
      </c>
      <c r="Z2610" s="85" t="s">
        <v>128</v>
      </c>
      <c r="AA2610" s="85" t="s">
        <v>383</v>
      </c>
      <c r="AB2610" s="85" t="s">
        <v>7891</v>
      </c>
      <c r="AC2610" s="270"/>
      <c r="AD2610" s="75" t="s">
        <v>113</v>
      </c>
      <c r="AE2610" s="241"/>
      <c r="AF2610" s="375">
        <v>46135.25</v>
      </c>
      <c r="AG2610" s="375">
        <v>46134.416666666664</v>
      </c>
      <c r="AH2610" s="375">
        <v>46134.416666666664</v>
      </c>
      <c r="AI2610" s="231">
        <v>46131</v>
      </c>
      <c r="AJ2610" s="231">
        <v>46136</v>
      </c>
      <c r="AK2610" s="231"/>
      <c r="AL2610" s="231">
        <v>46133</v>
      </c>
      <c r="AM2610" s="231">
        <v>46137</v>
      </c>
      <c r="AN2610" s="75">
        <f t="shared" ref="AN2610:AN2615" si="807">IF(AM2610=0,AL2610-L2610,AM2610-L2610)</f>
        <v>-5</v>
      </c>
      <c r="AO2610" s="81" t="s">
        <v>121</v>
      </c>
      <c r="AP2610" s="81" t="s">
        <v>121</v>
      </c>
      <c r="AQ2610" s="81" t="s">
        <v>121</v>
      </c>
      <c r="AR2610" s="81">
        <f>IF(AI2610=0,"",IF(AI2610&lt;AJ2610,AJ2610+1,AI2610+1))</f>
        <v>46137</v>
      </c>
      <c r="AS2610" s="81">
        <f>IF(AI2610=0,"",IF(AE2610=0,IF(AJ2610=0,AI2610+2,AJ2610+2),AE2610+2))</f>
        <v>46138</v>
      </c>
      <c r="AT2610" s="81">
        <f>IF(AI2610=0,"",IF(AI2610&lt;AJ2610,AJ2610+1,AI2610+1))</f>
        <v>46137</v>
      </c>
      <c r="AU2610" s="241"/>
      <c r="AV2610" s="297">
        <v>46132</v>
      </c>
      <c r="AZ2610" s="271"/>
      <c r="BU2610" s="312"/>
      <c r="BZ2610" s="87">
        <f t="shared" si="800"/>
        <v>16</v>
      </c>
      <c r="CB2610" s="88"/>
      <c r="CC2610" s="22"/>
      <c r="CD2610" s="22"/>
      <c r="CE2610" s="431">
        <f t="shared" si="799"/>
        <v>4</v>
      </c>
      <c r="CJ2610" s="87">
        <f t="shared" si="797"/>
        <v>4</v>
      </c>
      <c r="CK2610" s="87">
        <f t="shared" si="802"/>
        <v>17</v>
      </c>
      <c r="CM2610" s="22"/>
    </row>
    <row r="2611" spans="2:94" s="168" customFormat="1" x14ac:dyDescent="0.25">
      <c r="B2611" s="301" t="s">
        <v>6301</v>
      </c>
      <c r="C2611" s="412">
        <v>235600442922</v>
      </c>
      <c r="D2611" s="273">
        <v>145800488</v>
      </c>
      <c r="E2611" s="274">
        <v>5320008186</v>
      </c>
      <c r="F2611" s="275">
        <v>46127</v>
      </c>
      <c r="G2611" s="273" t="s">
        <v>1280</v>
      </c>
      <c r="H2611" s="273" t="s">
        <v>2963</v>
      </c>
      <c r="I2611" s="273" t="s">
        <v>105</v>
      </c>
      <c r="J2611" s="273" t="s">
        <v>1161</v>
      </c>
      <c r="K2611" s="273" t="s">
        <v>242</v>
      </c>
      <c r="L2611" s="275">
        <v>46143</v>
      </c>
      <c r="M2611" s="273">
        <v>0</v>
      </c>
      <c r="N2611" s="168" t="s">
        <v>8813</v>
      </c>
      <c r="O2611" s="168" t="s">
        <v>8814</v>
      </c>
      <c r="P2611" s="168">
        <v>2830052163</v>
      </c>
      <c r="Q2611" s="275">
        <v>46132</v>
      </c>
      <c r="R2611" s="274">
        <v>1209404532</v>
      </c>
      <c r="S2611" s="274">
        <v>224474054</v>
      </c>
      <c r="T2611" s="275">
        <v>46132</v>
      </c>
      <c r="U2611" s="422">
        <v>4071.7049999999999</v>
      </c>
      <c r="V2611" s="422">
        <v>3925.1779999999999</v>
      </c>
      <c r="W2611" s="274">
        <v>6</v>
      </c>
      <c r="X2611" s="274">
        <v>2</v>
      </c>
      <c r="Y2611" s="386">
        <v>235600442922</v>
      </c>
      <c r="Z2611" s="168" t="s">
        <v>128</v>
      </c>
      <c r="AA2611" s="168" t="s">
        <v>383</v>
      </c>
      <c r="AB2611" s="168" t="s">
        <v>7891</v>
      </c>
      <c r="AC2611" s="246"/>
      <c r="AD2611" s="182" t="s">
        <v>113</v>
      </c>
      <c r="AE2611" s="274"/>
      <c r="AF2611" s="304">
        <v>46135.25</v>
      </c>
      <c r="AG2611" s="304">
        <v>46134.416666666664</v>
      </c>
      <c r="AH2611" s="304">
        <v>46134.416666666664</v>
      </c>
      <c r="AI2611" s="275">
        <v>46131</v>
      </c>
      <c r="AJ2611" s="275">
        <v>46136</v>
      </c>
      <c r="AK2611" s="275"/>
      <c r="AL2611" s="275">
        <v>46133</v>
      </c>
      <c r="AM2611" s="275">
        <v>46137</v>
      </c>
      <c r="AN2611" s="75">
        <f t="shared" si="807"/>
        <v>-6</v>
      </c>
      <c r="AO2611" s="81" t="s">
        <v>121</v>
      </c>
      <c r="AP2611" s="81" t="s">
        <v>121</v>
      </c>
      <c r="AQ2611" s="81" t="s">
        <v>121</v>
      </c>
      <c r="AR2611" s="81">
        <f>IF(AI2611=0,"",IF(AI2611&lt;AJ2611,AJ2611+1,AI2611+1))</f>
        <v>46137</v>
      </c>
      <c r="AS2611" s="81">
        <f>IF(AI2611=0,"",IF(AE2611=0,IF(AJ2611=0,AI2611+2,AJ2611+2),AE2611+2))</f>
        <v>46138</v>
      </c>
      <c r="AT2611" s="81">
        <f>IF(AI2611=0,"",IF(AI2611&lt;AJ2611,AJ2611+1,AI2611+1))</f>
        <v>46137</v>
      </c>
      <c r="AU2611" s="274"/>
      <c r="AV2611" s="351">
        <v>46132</v>
      </c>
      <c r="AZ2611" s="278"/>
      <c r="BT2611" s="85"/>
      <c r="BU2611" s="312"/>
      <c r="BV2611" s="85"/>
      <c r="BW2611" s="85"/>
      <c r="BX2611" s="85"/>
      <c r="BY2611" s="85"/>
      <c r="BZ2611" s="87">
        <f t="shared" si="800"/>
        <v>16</v>
      </c>
      <c r="CA2611" s="85"/>
      <c r="CB2611" s="88"/>
      <c r="CC2611" s="22"/>
      <c r="CD2611" s="22"/>
      <c r="CE2611" s="431">
        <f t="shared" si="799"/>
        <v>4</v>
      </c>
      <c r="CF2611" s="85"/>
      <c r="CG2611" s="85"/>
      <c r="CH2611" s="85"/>
      <c r="CI2611" s="85"/>
      <c r="CJ2611" s="87">
        <f t="shared" si="797"/>
        <v>4</v>
      </c>
      <c r="CK2611" s="87">
        <f t="shared" si="802"/>
        <v>17</v>
      </c>
      <c r="CL2611" s="85"/>
      <c r="CM2611" s="22"/>
      <c r="CN2611" s="85"/>
      <c r="CO2611" s="85"/>
      <c r="CP2611" s="85"/>
    </row>
    <row r="2612" spans="2:94" s="85" customFormat="1" x14ac:dyDescent="0.25">
      <c r="B2612" s="273" t="s">
        <v>6003</v>
      </c>
      <c r="C2612" s="301" t="s">
        <v>8815</v>
      </c>
      <c r="D2612" s="273">
        <v>145725996</v>
      </c>
      <c r="E2612" s="274">
        <v>5320008315</v>
      </c>
      <c r="F2612" s="275">
        <v>46128</v>
      </c>
      <c r="G2612" s="273" t="s">
        <v>1639</v>
      </c>
      <c r="H2612" s="273" t="s">
        <v>1657</v>
      </c>
      <c r="I2612" s="273" t="s">
        <v>105</v>
      </c>
      <c r="J2612" s="273" t="s">
        <v>396</v>
      </c>
      <c r="K2612" s="273" t="s">
        <v>242</v>
      </c>
      <c r="L2612" s="276">
        <v>46153</v>
      </c>
      <c r="M2612" s="265">
        <v>20</v>
      </c>
      <c r="N2612" s="268" t="s">
        <v>8816</v>
      </c>
      <c r="O2612" s="268" t="s">
        <v>8817</v>
      </c>
      <c r="P2612" s="85">
        <v>2830051836</v>
      </c>
      <c r="Q2612" s="231">
        <v>46126</v>
      </c>
      <c r="R2612" s="241">
        <v>1209402576</v>
      </c>
      <c r="S2612" s="241">
        <v>224449997</v>
      </c>
      <c r="T2612" s="231">
        <v>46126</v>
      </c>
      <c r="U2612" s="261">
        <v>2955.8510000000001</v>
      </c>
      <c r="V2612" s="261">
        <v>2878.54</v>
      </c>
      <c r="W2612" s="241">
        <v>3</v>
      </c>
      <c r="X2612" s="241">
        <v>0</v>
      </c>
      <c r="Y2612" s="273">
        <v>7267992770</v>
      </c>
      <c r="Z2612" s="273" t="s">
        <v>354</v>
      </c>
      <c r="AA2612" s="273" t="s">
        <v>1680</v>
      </c>
      <c r="AB2612" s="273" t="s">
        <v>8818</v>
      </c>
      <c r="AC2612" s="301" t="s">
        <v>8815</v>
      </c>
      <c r="AD2612" s="132" t="s">
        <v>113</v>
      </c>
      <c r="AE2612" s="241"/>
      <c r="AF2612" s="375">
        <v>46130.8125</v>
      </c>
      <c r="AG2612" s="375">
        <v>46128.375</v>
      </c>
      <c r="AH2612" s="375">
        <v>46128.375</v>
      </c>
      <c r="AI2612" s="115">
        <v>46131</v>
      </c>
      <c r="AJ2612" s="274"/>
      <c r="AK2612" s="274"/>
      <c r="AL2612" s="115">
        <v>46138</v>
      </c>
      <c r="AM2612" s="241"/>
      <c r="AN2612" s="75">
        <f t="shared" si="807"/>
        <v>-15</v>
      </c>
      <c r="AO2612" s="95" t="s">
        <v>121</v>
      </c>
      <c r="AP2612" s="95" t="s">
        <v>121</v>
      </c>
      <c r="AQ2612" s="95" t="s">
        <v>121</v>
      </c>
      <c r="AR2612" s="95" t="s">
        <v>121</v>
      </c>
      <c r="AS2612" s="95" t="s">
        <v>121</v>
      </c>
      <c r="AT2612" s="95" t="s">
        <v>121</v>
      </c>
      <c r="AU2612" s="241"/>
      <c r="AV2612" s="290">
        <v>46126</v>
      </c>
      <c r="AZ2612" s="271"/>
      <c r="BT2612" s="75">
        <f>IF(COUNTIF($C$3:C2612, C2612)=1, 1, 0)</f>
        <v>1</v>
      </c>
      <c r="BU2612" s="337" t="s">
        <v>8819</v>
      </c>
      <c r="BV2612" s="340">
        <v>46133</v>
      </c>
      <c r="BZ2612" s="87">
        <f t="shared" si="800"/>
        <v>16</v>
      </c>
      <c r="CB2612" s="88">
        <f>WEEKNUM(BV2612,)</f>
        <v>17</v>
      </c>
      <c r="CC2612" s="89"/>
      <c r="CD2612" s="22"/>
      <c r="CE2612" s="87">
        <f t="shared" si="799"/>
        <v>4</v>
      </c>
      <c r="CF2612" s="544">
        <v>7908300</v>
      </c>
      <c r="CG2612" s="544"/>
      <c r="CH2612" s="544">
        <v>7908300</v>
      </c>
      <c r="CI2612" s="544">
        <v>26361</v>
      </c>
      <c r="CJ2612" s="87">
        <f t="shared" si="797"/>
        <v>4</v>
      </c>
      <c r="CK2612" s="87">
        <f t="shared" si="802"/>
        <v>16</v>
      </c>
      <c r="CM2612" s="22" t="str">
        <f>IF(OR(Z2612="COSU",Z2612="EGLV",Z2612="MAEU",Z2612="REGU",Z2612="HLCU",Z2612="OOLU",Z2612="ONEY"),
    IF(Z2612="COSU","1C26TAB",
    IF(Z2612="EGLV","1C26TAA",
    IF(Z2612="MAEU","1C26TML",
    IF(Z2612="REGU","1C26TAA",
    IF(Z2612="HLCU","1C26THC",
    IF(Z2612="OOLU","1C26TAR",
    IF(Z2612="ONEY","1K26TAD",""))))))) &amp; "^" &amp; BU2612,
    BU2612)</f>
        <v>1C26TAB^81392</v>
      </c>
    </row>
    <row r="2613" spans="2:94" s="85" customFormat="1" x14ac:dyDescent="0.25">
      <c r="B2613" s="273" t="s">
        <v>6003</v>
      </c>
      <c r="C2613" s="301" t="s">
        <v>8815</v>
      </c>
      <c r="D2613" s="273">
        <v>145639965</v>
      </c>
      <c r="E2613" s="274">
        <v>5320008315</v>
      </c>
      <c r="F2613" s="275">
        <v>46128</v>
      </c>
      <c r="G2613" s="273" t="s">
        <v>1639</v>
      </c>
      <c r="H2613" s="273" t="s">
        <v>1657</v>
      </c>
      <c r="I2613" s="273" t="s">
        <v>105</v>
      </c>
      <c r="J2613" s="273" t="s">
        <v>396</v>
      </c>
      <c r="K2613" s="273" t="s">
        <v>242</v>
      </c>
      <c r="L2613" s="276">
        <v>46153</v>
      </c>
      <c r="M2613" s="265">
        <v>0</v>
      </c>
      <c r="N2613" s="268" t="s">
        <v>8816</v>
      </c>
      <c r="O2613" s="268" t="s">
        <v>8817</v>
      </c>
      <c r="P2613" s="85">
        <v>2830051837</v>
      </c>
      <c r="Q2613" s="231">
        <v>46126</v>
      </c>
      <c r="R2613" s="241">
        <v>1209402577</v>
      </c>
      <c r="S2613" s="241">
        <v>224449993</v>
      </c>
      <c r="T2613" s="231">
        <v>46126</v>
      </c>
      <c r="U2613" s="261">
        <v>3042.509</v>
      </c>
      <c r="V2613" s="261">
        <v>2962.9340000000002</v>
      </c>
      <c r="W2613" s="241">
        <v>3</v>
      </c>
      <c r="X2613" s="241">
        <v>0</v>
      </c>
      <c r="Y2613" s="273">
        <v>7267992770</v>
      </c>
      <c r="Z2613" s="273" t="s">
        <v>354</v>
      </c>
      <c r="AA2613" s="273" t="s">
        <v>1680</v>
      </c>
      <c r="AB2613" s="273" t="s">
        <v>8818</v>
      </c>
      <c r="AC2613" s="301" t="s">
        <v>8815</v>
      </c>
      <c r="AD2613" s="132" t="s">
        <v>113</v>
      </c>
      <c r="AE2613" s="241"/>
      <c r="AF2613" s="375">
        <v>46130.8125</v>
      </c>
      <c r="AG2613" s="375">
        <v>46128.375</v>
      </c>
      <c r="AH2613" s="375">
        <v>46128.375</v>
      </c>
      <c r="AI2613" s="115">
        <v>46131</v>
      </c>
      <c r="AJ2613" s="274"/>
      <c r="AK2613" s="274"/>
      <c r="AL2613" s="115">
        <v>46138</v>
      </c>
      <c r="AM2613" s="241"/>
      <c r="AN2613" s="75">
        <f t="shared" si="807"/>
        <v>-15</v>
      </c>
      <c r="AO2613" s="95" t="s">
        <v>121</v>
      </c>
      <c r="AP2613" s="95" t="s">
        <v>121</v>
      </c>
      <c r="AQ2613" s="95" t="s">
        <v>121</v>
      </c>
      <c r="AR2613" s="95" t="s">
        <v>121</v>
      </c>
      <c r="AS2613" s="95" t="s">
        <v>121</v>
      </c>
      <c r="AT2613" s="95" t="s">
        <v>121</v>
      </c>
      <c r="AU2613" s="241"/>
      <c r="AV2613" s="290">
        <v>46126</v>
      </c>
      <c r="AZ2613" s="271"/>
      <c r="BT2613" s="75">
        <f>IF(COUNTIF($C$3:C2613, C2613)=1, 1, 0)</f>
        <v>0</v>
      </c>
      <c r="BU2613" s="337" t="s">
        <v>8819</v>
      </c>
      <c r="BV2613" s="340">
        <v>46133</v>
      </c>
      <c r="BZ2613" s="87">
        <f t="shared" si="800"/>
        <v>16</v>
      </c>
      <c r="CB2613" s="88">
        <f>WEEKNUM(BV2613,)</f>
        <v>17</v>
      </c>
      <c r="CC2613" s="89"/>
      <c r="CD2613" s="22"/>
      <c r="CE2613" s="87">
        <f t="shared" si="799"/>
        <v>4</v>
      </c>
      <c r="CJ2613" s="87">
        <f t="shared" si="797"/>
        <v>4</v>
      </c>
      <c r="CK2613" s="87">
        <f t="shared" si="802"/>
        <v>16</v>
      </c>
      <c r="CM2613" s="22" t="str">
        <f>IF(OR(Z2613="COSU",Z2613="EGLV",Z2613="MAEU",Z2613="REGU",Z2613="HLCU",Z2613="OOLU",Z2613="ONEY"),
    IF(Z2613="COSU","1C26TAB",
    IF(Z2613="EGLV","1C26TAA",
    IF(Z2613="MAEU","1C26TML",
    IF(Z2613="REGU","1C26TAA",
    IF(Z2613="HLCU","1C26THC",
    IF(Z2613="OOLU","1C26TAR",
    IF(Z2613="ONEY","1K26TAD",""))))))) &amp; "^" &amp; BU2613,
    BU2613)</f>
        <v>1C26TAB^81392</v>
      </c>
    </row>
    <row r="2614" spans="2:94" s="168" customFormat="1" x14ac:dyDescent="0.25">
      <c r="B2614" s="236" t="s">
        <v>5978</v>
      </c>
      <c r="C2614" s="273" t="s">
        <v>8820</v>
      </c>
      <c r="D2614" s="273">
        <v>145725993</v>
      </c>
      <c r="E2614" s="274"/>
      <c r="F2614" s="275">
        <v>46128</v>
      </c>
      <c r="G2614" s="273" t="s">
        <v>1639</v>
      </c>
      <c r="H2614" s="273" t="s">
        <v>1657</v>
      </c>
      <c r="I2614" s="273" t="s">
        <v>105</v>
      </c>
      <c r="J2614" s="273" t="s">
        <v>396</v>
      </c>
      <c r="K2614" s="273" t="s">
        <v>242</v>
      </c>
      <c r="L2614" s="276">
        <v>46157</v>
      </c>
      <c r="M2614" s="273">
        <v>40</v>
      </c>
      <c r="N2614" s="268" t="s">
        <v>8821</v>
      </c>
      <c r="O2614" s="268" t="s">
        <v>8822</v>
      </c>
      <c r="P2614" s="168">
        <v>2830051920</v>
      </c>
      <c r="Q2614" s="275">
        <v>46127</v>
      </c>
      <c r="R2614" s="274">
        <v>1209403010</v>
      </c>
      <c r="S2614" s="274">
        <v>224453617</v>
      </c>
      <c r="T2614" s="275">
        <v>46127</v>
      </c>
      <c r="U2614" s="350">
        <v>12855.579</v>
      </c>
      <c r="V2614" s="350">
        <v>12564.972</v>
      </c>
      <c r="W2614" s="274">
        <v>14</v>
      </c>
      <c r="X2614" s="274">
        <v>0</v>
      </c>
      <c r="Y2614" s="273">
        <v>7267992760</v>
      </c>
      <c r="Z2614" s="273" t="s">
        <v>354</v>
      </c>
      <c r="AA2614" s="273" t="s">
        <v>1680</v>
      </c>
      <c r="AB2614" s="273" t="s">
        <v>8818</v>
      </c>
      <c r="AC2614" s="273" t="s">
        <v>8820</v>
      </c>
      <c r="AD2614" s="182" t="s">
        <v>113</v>
      </c>
      <c r="AE2614" s="274"/>
      <c r="AF2614" s="375">
        <v>46130.8125</v>
      </c>
      <c r="AG2614" s="375">
        <v>46128.375</v>
      </c>
      <c r="AH2614" s="375">
        <v>46128.375</v>
      </c>
      <c r="AI2614" s="115">
        <v>46131</v>
      </c>
      <c r="AJ2614" s="274"/>
      <c r="AK2614" s="274"/>
      <c r="AL2614" s="115">
        <v>46136</v>
      </c>
      <c r="AM2614" s="274"/>
      <c r="AN2614" s="182">
        <f t="shared" si="807"/>
        <v>-21</v>
      </c>
      <c r="AO2614" s="81">
        <f>IF(AH2614&lt;AG2614,IF(AH2614=0,"",AH2614-1),IF(AG2614=0,"",AG2614-1))</f>
        <v>46127.375</v>
      </c>
      <c r="AP2614" s="81">
        <f>IF(AH2614&lt;AG2614,IF(AH2614=0,"",AH2614),IF(AG2614=0,"",AG2614))</f>
        <v>46128.375</v>
      </c>
      <c r="AQ2614" s="81">
        <f>IF(AH2614&lt;AG2614,IF(AH2614=0,"",AH2614),IF(AG2614=0,"",AG2614))</f>
        <v>46128.375</v>
      </c>
      <c r="AR2614" s="81">
        <f>IF(AI2614=0,"",IF(AI2614&lt;AJ2614,AJ2614+1,AI2614+1))</f>
        <v>46132</v>
      </c>
      <c r="AS2614" s="81">
        <f>IF(AI2614=0,"",IF(AE2614=0,IF(AJ2614=0,AI2614+2,AJ2614+2),AE2614+2))</f>
        <v>46133</v>
      </c>
      <c r="AT2614" s="81">
        <f>IF(AI2614=0,"",IF(AI2614&lt;AJ2614,AJ2614+1,AI2614+1))</f>
        <v>46132</v>
      </c>
      <c r="AU2614" s="274"/>
      <c r="AV2614" s="290">
        <v>46127</v>
      </c>
      <c r="AZ2614" s="278"/>
      <c r="BT2614" s="182">
        <f>IF(COUNTIF($C$3:C2614, C2614)=1, 1, 0)</f>
        <v>1</v>
      </c>
      <c r="BU2614" s="395"/>
      <c r="BZ2614" s="87">
        <f t="shared" si="800"/>
        <v>16</v>
      </c>
      <c r="CB2614" s="88">
        <f>WEEKNUM(BV2614,)</f>
        <v>0</v>
      </c>
      <c r="CC2614" s="89"/>
      <c r="CD2614" s="22"/>
      <c r="CE2614" s="87">
        <f t="shared" si="799"/>
        <v>4</v>
      </c>
      <c r="CF2614" s="495">
        <v>11862450</v>
      </c>
      <c r="CH2614" s="495">
        <v>11862450</v>
      </c>
      <c r="CI2614" s="168">
        <v>26361</v>
      </c>
      <c r="CJ2614" s="87">
        <f t="shared" si="797"/>
        <v>4</v>
      </c>
      <c r="CK2614" s="87">
        <f t="shared" si="802"/>
        <v>16</v>
      </c>
      <c r="CM2614" s="22" t="str">
        <f>IF(OR(Z2614="COSU",Z2614="EGLV",Z2614="MAEU",Z2614="REGU",Z2614="HLCU",Z2614="OOLU",Z2614="ONEY"),
    IF(Z2614="COSU","1C26TAB",
    IF(Z2614="EGLV","1C26TAA",
    IF(Z2614="MAEU","1C26TML",
    IF(Z2614="REGU","1C26TAA",
    IF(Z2614="HLCU","1C26THC",
    IF(Z2614="OOLU","1C26TAR",
    IF(Z2614="ONEY","1K26TAD",""))))))) &amp; "^" &amp; BU2614,
    BU2614)</f>
        <v>1C26TAB^</v>
      </c>
    </row>
    <row r="2615" spans="2:94" s="168" customFormat="1" x14ac:dyDescent="0.25">
      <c r="B2615" s="273" t="s">
        <v>5978</v>
      </c>
      <c r="C2615" s="274" t="s">
        <v>8823</v>
      </c>
      <c r="D2615" s="273">
        <v>145843360</v>
      </c>
      <c r="E2615" s="274">
        <v>5320008320</v>
      </c>
      <c r="F2615" s="275">
        <v>46121</v>
      </c>
      <c r="G2615" s="273" t="s">
        <v>395</v>
      </c>
      <c r="H2615" s="273" t="s">
        <v>1657</v>
      </c>
      <c r="I2615" s="273" t="s">
        <v>105</v>
      </c>
      <c r="J2615" s="273" t="s">
        <v>396</v>
      </c>
      <c r="K2615" s="273" t="s">
        <v>242</v>
      </c>
      <c r="L2615" s="276">
        <v>46150</v>
      </c>
      <c r="M2615" s="273">
        <v>40</v>
      </c>
      <c r="N2615" s="268" t="s">
        <v>8824</v>
      </c>
      <c r="O2615" s="268" t="s">
        <v>8825</v>
      </c>
      <c r="P2615" s="168">
        <v>2830051549</v>
      </c>
      <c r="Q2615" s="275">
        <v>46121</v>
      </c>
      <c r="R2615" s="274">
        <v>1209401286</v>
      </c>
      <c r="S2615" s="274">
        <v>224429522</v>
      </c>
      <c r="T2615" s="275">
        <v>46121</v>
      </c>
      <c r="U2615" s="350">
        <v>12555.65</v>
      </c>
      <c r="V2615" s="350">
        <v>12271.817999999999</v>
      </c>
      <c r="W2615" s="274">
        <v>16</v>
      </c>
      <c r="X2615" s="274">
        <v>0</v>
      </c>
      <c r="Y2615" s="274">
        <v>7267992750</v>
      </c>
      <c r="Z2615" s="168" t="s">
        <v>354</v>
      </c>
      <c r="AA2615" s="274" t="s">
        <v>521</v>
      </c>
      <c r="AB2615" s="274" t="s">
        <v>8826</v>
      </c>
      <c r="AC2615" s="274" t="s">
        <v>8823</v>
      </c>
      <c r="AD2615" s="182" t="s">
        <v>113</v>
      </c>
      <c r="AE2615" s="115">
        <v>46125</v>
      </c>
      <c r="AF2615" s="277">
        <v>46124.291666666664</v>
      </c>
      <c r="AG2615" s="130">
        <v>46122.416666666664</v>
      </c>
      <c r="AH2615" s="130">
        <v>46122.416666666664</v>
      </c>
      <c r="AI2615" s="115">
        <v>46125</v>
      </c>
      <c r="AJ2615" s="274"/>
      <c r="AK2615" s="115">
        <v>46125</v>
      </c>
      <c r="AL2615" s="115">
        <v>46131</v>
      </c>
      <c r="AM2615" s="274"/>
      <c r="AN2615" s="182">
        <f t="shared" si="807"/>
        <v>-19</v>
      </c>
      <c r="AO2615" s="81" t="s">
        <v>121</v>
      </c>
      <c r="AP2615" s="81" t="s">
        <v>121</v>
      </c>
      <c r="AQ2615" s="81" t="s">
        <v>121</v>
      </c>
      <c r="AR2615" s="81" t="s">
        <v>121</v>
      </c>
      <c r="AS2615" s="81" t="s">
        <v>121</v>
      </c>
      <c r="AT2615" s="81" t="s">
        <v>121</v>
      </c>
      <c r="AU2615" s="82" t="s">
        <v>6241</v>
      </c>
      <c r="AV2615" s="297">
        <v>46121</v>
      </c>
      <c r="AZ2615" s="278"/>
      <c r="BT2615" s="182">
        <f>IF(COUNTIF($C$3:C2615, C2615)=1, 1, 0)</f>
        <v>1</v>
      </c>
      <c r="BU2615">
        <v>74929</v>
      </c>
      <c r="BV2615" s="343">
        <v>46126</v>
      </c>
      <c r="BZ2615" s="431">
        <f t="shared" si="800"/>
        <v>15</v>
      </c>
      <c r="CB2615" s="88">
        <f>WEEKNUM(BV2615,)</f>
        <v>16</v>
      </c>
      <c r="CC2615" s="414"/>
      <c r="CE2615" s="431">
        <f t="shared" si="799"/>
        <v>4</v>
      </c>
      <c r="CF2615" s="495">
        <v>11862000</v>
      </c>
      <c r="CG2615" s="168" t="s">
        <v>6276</v>
      </c>
      <c r="CH2615" s="495">
        <v>11862000</v>
      </c>
      <c r="CI2615" s="168">
        <v>26360</v>
      </c>
      <c r="CJ2615" s="431">
        <f t="shared" si="797"/>
        <v>4</v>
      </c>
      <c r="CK2615" s="431">
        <f t="shared" si="802"/>
        <v>15</v>
      </c>
      <c r="CL2615" s="168" t="s">
        <v>6276</v>
      </c>
      <c r="CM2615" s="22" t="str">
        <f>IF(OR(Z2615="COSU",Z2615="EGLV",Z2615="MAEU",Z2615="REGU",Z2615="HLCU",Z2615="OOLU",Z2615="ONEY"),
    IF(Z2615="COSU","1C26TAB",
    IF(Z2615="EGLV","1C26TAA",
    IF(Z2615="MAEU","1C26TML",
    IF(Z2615="REGU","1C26TAA",
    IF(Z2615="HLCU","1C26THC",
    IF(Z2615="OOLU","1C26TAR",
    IF(Z2615="ONEY","1K26TAD",""))))))) &amp; "^" &amp; BU2615,
    BU2615)</f>
        <v>1C26TAB^74929</v>
      </c>
    </row>
    <row r="2616" spans="2:94" s="85" customFormat="1" x14ac:dyDescent="0.25">
      <c r="B2616" s="273" t="s">
        <v>5978</v>
      </c>
      <c r="C2616" s="274" t="s">
        <v>8823</v>
      </c>
      <c r="D2616" s="265">
        <v>145894941</v>
      </c>
      <c r="E2616" s="241">
        <v>5320008320</v>
      </c>
      <c r="F2616" s="231">
        <v>46121</v>
      </c>
      <c r="G2616" s="265" t="s">
        <v>395</v>
      </c>
      <c r="H2616" s="265" t="s">
        <v>1657</v>
      </c>
      <c r="I2616" s="265" t="s">
        <v>105</v>
      </c>
      <c r="J2616" s="265" t="s">
        <v>396</v>
      </c>
      <c r="K2616" s="265" t="s">
        <v>242</v>
      </c>
      <c r="L2616" s="379">
        <v>46150</v>
      </c>
      <c r="M2616" s="265">
        <v>0</v>
      </c>
      <c r="N2616" s="268" t="s">
        <v>8824</v>
      </c>
      <c r="O2616" s="268" t="s">
        <v>8825</v>
      </c>
      <c r="P2616" s="85">
        <v>2830051550</v>
      </c>
      <c r="Q2616" s="231">
        <v>46121</v>
      </c>
      <c r="R2616" s="241">
        <v>1209401287</v>
      </c>
      <c r="S2616" s="241">
        <v>224429530</v>
      </c>
      <c r="T2616" s="231">
        <v>46121</v>
      </c>
      <c r="U2616" s="261">
        <v>1932.127</v>
      </c>
      <c r="V2616" s="261">
        <v>1888.45</v>
      </c>
      <c r="W2616" s="241">
        <v>2</v>
      </c>
      <c r="X2616" s="241">
        <v>0</v>
      </c>
      <c r="Y2616" s="274">
        <v>7267992750</v>
      </c>
      <c r="Z2616" s="168" t="s">
        <v>354</v>
      </c>
      <c r="AA2616" s="274" t="s">
        <v>521</v>
      </c>
      <c r="AB2616" s="274" t="s">
        <v>8826</v>
      </c>
      <c r="AC2616" s="274" t="s">
        <v>8823</v>
      </c>
      <c r="AD2616" s="182" t="s">
        <v>113</v>
      </c>
      <c r="AE2616" s="115">
        <v>46125</v>
      </c>
      <c r="AF2616" s="277">
        <v>46124.291666666664</v>
      </c>
      <c r="AG2616" s="130">
        <v>46122.416666666664</v>
      </c>
      <c r="AH2616" s="130">
        <v>46122.416666666664</v>
      </c>
      <c r="AI2616" s="115">
        <v>46125</v>
      </c>
      <c r="AJ2616" s="274"/>
      <c r="AK2616" s="115">
        <v>46125</v>
      </c>
      <c r="AL2616" s="115">
        <v>46131</v>
      </c>
      <c r="AM2616" s="241"/>
      <c r="AN2616" s="75"/>
      <c r="AO2616" s="81" t="s">
        <v>121</v>
      </c>
      <c r="AP2616" s="81" t="s">
        <v>121</v>
      </c>
      <c r="AQ2616" s="81" t="s">
        <v>121</v>
      </c>
      <c r="AR2616" s="81" t="s">
        <v>121</v>
      </c>
      <c r="AS2616" s="81" t="s">
        <v>121</v>
      </c>
      <c r="AT2616" s="81" t="s">
        <v>121</v>
      </c>
      <c r="AU2616" s="82" t="s">
        <v>6241</v>
      </c>
      <c r="AV2616" s="297">
        <v>46121</v>
      </c>
      <c r="AZ2616" s="271"/>
      <c r="BT2616" s="75"/>
      <c r="BU2616">
        <v>74929</v>
      </c>
      <c r="BV2616" s="343">
        <v>46126</v>
      </c>
      <c r="BZ2616" s="87">
        <f t="shared" si="800"/>
        <v>15</v>
      </c>
      <c r="CB2616" s="88">
        <f>WEEKNUM(BV2616,)</f>
        <v>16</v>
      </c>
      <c r="CC2616" s="172"/>
      <c r="CE2616" s="431">
        <f t="shared" si="799"/>
        <v>4</v>
      </c>
      <c r="CG2616" s="168" t="s">
        <v>6276</v>
      </c>
      <c r="CJ2616" s="87">
        <f t="shared" si="797"/>
        <v>4</v>
      </c>
      <c r="CK2616" s="171">
        <f t="shared" si="802"/>
        <v>15</v>
      </c>
      <c r="CL2616" s="168" t="s">
        <v>6276</v>
      </c>
      <c r="CM2616" s="22" t="str">
        <f>IF(OR(Z2616="COSU",Z2616="EGLV",Z2616="MAEU",Z2616="REGU",Z2616="HLCU",Z2616="OOLU",Z2616="ONEY"),
    IF(Z2616="COSU","1C26TAB",
    IF(Z2616="EGLV","1C26TAA",
    IF(Z2616="MAEU","1C26TML",
    IF(Z2616="REGU","1C26TAA",
    IF(Z2616="HLCU","1C26THC",
    IF(Z2616="OOLU","1C26TAR",
    IF(Z2616="ONEY","1K26TAD",""))))))) &amp; "^" &amp; BU2616,
    BU2616)</f>
        <v>1C26TAB^74929</v>
      </c>
    </row>
    <row r="2617" spans="2:94" s="392" customFormat="1" x14ac:dyDescent="0.25">
      <c r="B2617" s="385" t="s">
        <v>8625</v>
      </c>
      <c r="C2617" s="450"/>
      <c r="D2617" s="385">
        <v>145835440</v>
      </c>
      <c r="E2617" s="427">
        <v>5320008196</v>
      </c>
      <c r="F2617" s="426">
        <v>46141</v>
      </c>
      <c r="G2617" s="385" t="s">
        <v>6683</v>
      </c>
      <c r="H2617" s="385" t="s">
        <v>2213</v>
      </c>
      <c r="I2617" s="385" t="s">
        <v>105</v>
      </c>
      <c r="J2617" s="385" t="s">
        <v>577</v>
      </c>
      <c r="K2617" s="385" t="s">
        <v>242</v>
      </c>
      <c r="L2617" s="426">
        <v>46178</v>
      </c>
      <c r="M2617" s="385">
        <v>40</v>
      </c>
      <c r="Q2617" s="427"/>
      <c r="R2617" s="427"/>
      <c r="S2617" s="427"/>
      <c r="T2617" s="427"/>
      <c r="U2617" s="427"/>
      <c r="V2617" s="427"/>
      <c r="W2617" s="427"/>
      <c r="X2617" s="427"/>
      <c r="Y2617" s="666">
        <v>235600633001</v>
      </c>
      <c r="Z2617" s="392" t="s">
        <v>128</v>
      </c>
      <c r="AA2617" s="392" t="s">
        <v>1649</v>
      </c>
      <c r="AB2617" s="392" t="s">
        <v>8827</v>
      </c>
      <c r="AC2617" s="451"/>
      <c r="AD2617" s="317" t="s">
        <v>113</v>
      </c>
      <c r="AE2617" s="427"/>
      <c r="AF2617" s="427"/>
      <c r="AG2617" s="427"/>
      <c r="AH2617" s="427"/>
      <c r="AI2617" s="426">
        <v>46150</v>
      </c>
      <c r="AJ2617" s="427"/>
      <c r="AK2617" s="427"/>
      <c r="AL2617" s="455">
        <v>46157</v>
      </c>
      <c r="AM2617" s="427"/>
      <c r="AN2617" s="317">
        <f>IF(AM2617=0,AL2617-L2617,AM2617-L2617)</f>
        <v>-21</v>
      </c>
      <c r="AO2617" s="241"/>
      <c r="AP2617" s="241"/>
      <c r="AQ2617" s="241"/>
      <c r="AR2617" s="241"/>
      <c r="AS2617" s="241"/>
      <c r="AT2617" s="241"/>
      <c r="AU2617" s="427"/>
      <c r="AZ2617" s="457"/>
      <c r="BU2617" s="667"/>
      <c r="BZ2617" s="22"/>
      <c r="CB2617" s="607"/>
      <c r="CC2617" s="22"/>
      <c r="CD2617" s="22"/>
      <c r="CE2617" s="168"/>
      <c r="CJ2617" s="87">
        <f t="shared" si="797"/>
        <v>1</v>
      </c>
      <c r="CK2617" s="22"/>
      <c r="CM2617" s="22"/>
    </row>
    <row r="2618" spans="2:94" s="85" customFormat="1" x14ac:dyDescent="0.25">
      <c r="B2618" s="265" t="s">
        <v>8625</v>
      </c>
      <c r="C2618" s="301"/>
      <c r="D2618" s="265">
        <v>145835449</v>
      </c>
      <c r="E2618" s="241">
        <v>5320008196</v>
      </c>
      <c r="F2618" s="231">
        <v>46141</v>
      </c>
      <c r="G2618" s="265" t="s">
        <v>6683</v>
      </c>
      <c r="H2618" s="265" t="s">
        <v>2213</v>
      </c>
      <c r="I2618" s="265" t="s">
        <v>105</v>
      </c>
      <c r="J2618" s="265" t="s">
        <v>577</v>
      </c>
      <c r="K2618" s="265" t="s">
        <v>242</v>
      </c>
      <c r="L2618" s="231">
        <v>46178</v>
      </c>
      <c r="M2618" s="265">
        <v>0</v>
      </c>
      <c r="Q2618" s="241"/>
      <c r="R2618" s="241"/>
      <c r="S2618" s="241"/>
      <c r="T2618" s="241"/>
      <c r="U2618" s="241"/>
      <c r="V2618" s="241"/>
      <c r="W2618" s="241"/>
      <c r="X2618" s="241"/>
      <c r="Y2618" s="303">
        <v>235600633001</v>
      </c>
      <c r="Z2618" s="85" t="s">
        <v>128</v>
      </c>
      <c r="AA2618" s="85" t="s">
        <v>1649</v>
      </c>
      <c r="AB2618" s="85" t="s">
        <v>8827</v>
      </c>
      <c r="AC2618" s="270"/>
      <c r="AD2618" s="75" t="s">
        <v>113</v>
      </c>
      <c r="AE2618" s="241"/>
      <c r="AF2618" s="241"/>
      <c r="AG2618" s="241"/>
      <c r="AH2618" s="241"/>
      <c r="AI2618" s="231">
        <v>46150</v>
      </c>
      <c r="AJ2618" s="241"/>
      <c r="AK2618" s="241"/>
      <c r="AL2618" s="376">
        <v>46157</v>
      </c>
      <c r="AM2618" s="241"/>
      <c r="AN2618" s="75">
        <f>IF(AM2618=0,AL2618-L2618,AM2618-L2618)</f>
        <v>-21</v>
      </c>
      <c r="AO2618" s="241"/>
      <c r="AP2618" s="241"/>
      <c r="AQ2618" s="241"/>
      <c r="AR2618" s="241"/>
      <c r="AS2618" s="241"/>
      <c r="AT2618" s="241"/>
      <c r="AU2618" s="241"/>
      <c r="AZ2618" s="271"/>
      <c r="BU2618" s="312"/>
      <c r="CJ2618" s="87">
        <f t="shared" si="797"/>
        <v>1</v>
      </c>
    </row>
    <row r="2619" spans="2:94" s="392" customFormat="1" x14ac:dyDescent="0.25">
      <c r="B2619" s="236" t="s">
        <v>6003</v>
      </c>
      <c r="C2619" s="390">
        <v>235600590841</v>
      </c>
      <c r="D2619" s="385">
        <v>145912960</v>
      </c>
      <c r="E2619" s="427">
        <v>5320008369</v>
      </c>
      <c r="F2619" s="426">
        <v>46121</v>
      </c>
      <c r="G2619" s="385" t="s">
        <v>164</v>
      </c>
      <c r="H2619" s="385" t="s">
        <v>140</v>
      </c>
      <c r="I2619" s="385" t="s">
        <v>105</v>
      </c>
      <c r="J2619" s="385" t="s">
        <v>165</v>
      </c>
      <c r="K2619" s="385" t="s">
        <v>242</v>
      </c>
      <c r="L2619" s="662">
        <v>46143</v>
      </c>
      <c r="M2619" s="385">
        <v>40</v>
      </c>
      <c r="N2619" s="668" t="s">
        <v>8828</v>
      </c>
      <c r="O2619" s="668" t="s">
        <v>8829</v>
      </c>
      <c r="P2619" s="392">
        <v>2830051829</v>
      </c>
      <c r="Q2619" s="426">
        <v>46126</v>
      </c>
      <c r="R2619" s="427">
        <v>1209402513</v>
      </c>
      <c r="S2619" s="427">
        <v>224447752</v>
      </c>
      <c r="T2619" s="426">
        <v>46126</v>
      </c>
      <c r="U2619" s="554">
        <v>1740.088</v>
      </c>
      <c r="V2619" s="428">
        <v>1668.8779999999999</v>
      </c>
      <c r="W2619" s="427">
        <v>3</v>
      </c>
      <c r="X2619" s="427">
        <v>1</v>
      </c>
      <c r="Y2619" s="460">
        <v>235600590841</v>
      </c>
      <c r="Z2619" s="385" t="s">
        <v>128</v>
      </c>
      <c r="AA2619" s="385" t="s">
        <v>5436</v>
      </c>
      <c r="AB2619" s="385" t="s">
        <v>8494</v>
      </c>
      <c r="AC2619" s="390">
        <v>235600590841</v>
      </c>
      <c r="AD2619" s="132" t="s">
        <v>113</v>
      </c>
      <c r="AE2619" s="115">
        <v>46133</v>
      </c>
      <c r="AF2619" s="669">
        <v>46131.041666666664</v>
      </c>
      <c r="AG2619" s="669">
        <v>46129.625</v>
      </c>
      <c r="AH2619" s="669">
        <v>46129.625</v>
      </c>
      <c r="AI2619" s="541">
        <v>46129</v>
      </c>
      <c r="AJ2619" s="541">
        <v>46133</v>
      </c>
      <c r="AK2619" s="115">
        <v>46133</v>
      </c>
      <c r="AL2619" s="541">
        <v>46142</v>
      </c>
      <c r="AM2619" s="541">
        <v>46149</v>
      </c>
      <c r="AN2619" s="105"/>
      <c r="AO2619" s="81" t="s">
        <v>121</v>
      </c>
      <c r="AP2619" s="81" t="s">
        <v>121</v>
      </c>
      <c r="AQ2619" s="81" t="s">
        <v>121</v>
      </c>
      <c r="AR2619" s="81" t="s">
        <v>121</v>
      </c>
      <c r="AS2619" s="81" t="s">
        <v>121</v>
      </c>
      <c r="AT2619" s="81" t="s">
        <v>121</v>
      </c>
      <c r="AU2619" s="427"/>
      <c r="AV2619" s="290">
        <v>46126</v>
      </c>
      <c r="AZ2619" s="457"/>
      <c r="BT2619" s="105"/>
      <c r="BU2619" s="393"/>
      <c r="BV2619" s="176"/>
      <c r="BW2619" s="176"/>
      <c r="BX2619" s="176"/>
      <c r="BY2619" s="176"/>
      <c r="BZ2619" s="87">
        <f t="shared" ref="BZ2619:BZ2682" si="808">_xlfn.ISOWEEKNUM(F2619)</f>
        <v>15</v>
      </c>
      <c r="CA2619" s="176"/>
      <c r="CB2619" s="612">
        <f t="shared" ref="CB2619:CB2631" si="809">WEEKNUM(BV2619,)</f>
        <v>0</v>
      </c>
      <c r="CC2619" s="89"/>
      <c r="CD2619" s="22"/>
      <c r="CE2619" s="634">
        <f t="shared" ref="CE2619:CE2652" si="810">IF(AD2619="Sea waybill", IF(AK2619&lt;&gt;0, MONTH(AK2619), IF(AJ2619&gt;AI2619, MONTH(AJ2619), MONTH(AI2619))),"")</f>
        <v>4</v>
      </c>
      <c r="CF2619" s="176"/>
      <c r="CG2619" s="176"/>
      <c r="CH2619" s="176"/>
      <c r="CI2619" s="176"/>
      <c r="CJ2619" s="87">
        <f t="shared" si="797"/>
        <v>4</v>
      </c>
      <c r="CK2619" s="439">
        <f t="shared" ref="CK2619:CK2682" si="811">WEEKNUM(AV2619,2)</f>
        <v>16</v>
      </c>
      <c r="CL2619" s="176"/>
      <c r="CM2619" s="22"/>
      <c r="CN2619" s="176"/>
      <c r="CO2619" s="176"/>
      <c r="CP2619" s="176"/>
    </row>
    <row r="2620" spans="2:94" s="85" customFormat="1" x14ac:dyDescent="0.25">
      <c r="B2620" s="236" t="s">
        <v>6003</v>
      </c>
      <c r="C2620" s="301">
        <v>235600590841</v>
      </c>
      <c r="D2620" s="273">
        <v>145818999</v>
      </c>
      <c r="E2620" s="274">
        <v>5320008369</v>
      </c>
      <c r="F2620" s="275">
        <v>46121</v>
      </c>
      <c r="G2620" s="273" t="s">
        <v>164</v>
      </c>
      <c r="H2620" s="273" t="s">
        <v>140</v>
      </c>
      <c r="I2620" s="273" t="s">
        <v>105</v>
      </c>
      <c r="J2620" s="273" t="s">
        <v>165</v>
      </c>
      <c r="K2620" s="273" t="s">
        <v>242</v>
      </c>
      <c r="L2620" s="276">
        <v>46150</v>
      </c>
      <c r="M2620" s="273">
        <v>0</v>
      </c>
      <c r="N2620" s="268" t="s">
        <v>8828</v>
      </c>
      <c r="O2620" s="268" t="s">
        <v>8829</v>
      </c>
      <c r="P2620" s="85">
        <v>2830051828</v>
      </c>
      <c r="Q2620" s="231">
        <v>46126</v>
      </c>
      <c r="R2620" s="241">
        <v>1209402512</v>
      </c>
      <c r="S2620" s="241">
        <v>224447743</v>
      </c>
      <c r="T2620" s="231">
        <v>46126</v>
      </c>
      <c r="U2620" s="261">
        <v>15364.22</v>
      </c>
      <c r="V2620" s="356">
        <v>14856.928</v>
      </c>
      <c r="W2620" s="241">
        <v>20</v>
      </c>
      <c r="X2620" s="241">
        <v>7</v>
      </c>
      <c r="Y2620" s="414">
        <v>235600590841</v>
      </c>
      <c r="Z2620" s="273" t="s">
        <v>128</v>
      </c>
      <c r="AA2620" s="273" t="s">
        <v>5436</v>
      </c>
      <c r="AB2620" s="273" t="s">
        <v>8494</v>
      </c>
      <c r="AC2620" s="301">
        <v>235600590841</v>
      </c>
      <c r="AD2620" s="132" t="s">
        <v>113</v>
      </c>
      <c r="AE2620" s="115">
        <v>46133</v>
      </c>
      <c r="AF2620" s="269">
        <v>46131.041666666664</v>
      </c>
      <c r="AG2620" s="269">
        <v>46129.625</v>
      </c>
      <c r="AH2620" s="269">
        <v>46129.625</v>
      </c>
      <c r="AI2620" s="115">
        <v>46129</v>
      </c>
      <c r="AJ2620" s="115">
        <v>46133</v>
      </c>
      <c r="AK2620" s="115">
        <v>46133</v>
      </c>
      <c r="AL2620" s="115">
        <v>46142</v>
      </c>
      <c r="AM2620" s="115">
        <v>46149</v>
      </c>
      <c r="AN2620" s="75">
        <f t="shared" ref="AN2620:AN2625" si="812">IF(AM2620=0,AL2620-L2620,AM2620-L2620)</f>
        <v>-1</v>
      </c>
      <c r="AO2620" s="81" t="s">
        <v>121</v>
      </c>
      <c r="AP2620" s="81" t="s">
        <v>121</v>
      </c>
      <c r="AQ2620" s="81" t="s">
        <v>121</v>
      </c>
      <c r="AR2620" s="81" t="s">
        <v>121</v>
      </c>
      <c r="AS2620" s="81" t="s">
        <v>121</v>
      </c>
      <c r="AT2620" s="81" t="s">
        <v>121</v>
      </c>
      <c r="AU2620" s="241"/>
      <c r="AV2620" s="290">
        <v>46126</v>
      </c>
      <c r="AZ2620" s="271"/>
      <c r="BT2620" s="75">
        <f>IF(COUNTIF($C$3:C2620, C2620)=1, 1, 0)</f>
        <v>0</v>
      </c>
      <c r="BU2620" s="338"/>
      <c r="BZ2620" s="87">
        <f t="shared" si="808"/>
        <v>15</v>
      </c>
      <c r="CB2620" s="88">
        <f t="shared" si="809"/>
        <v>0</v>
      </c>
      <c r="CC2620" s="89"/>
      <c r="CD2620" s="22"/>
      <c r="CE2620" s="87">
        <f t="shared" si="810"/>
        <v>4</v>
      </c>
      <c r="CJ2620" s="87">
        <f t="shared" si="797"/>
        <v>4</v>
      </c>
      <c r="CK2620" s="87">
        <f t="shared" si="811"/>
        <v>16</v>
      </c>
      <c r="CM2620" s="22" t="str">
        <f t="shared" ref="CM2620:CM2625" si="813">IF(OR(Z2620="COSU",Z2620="EGLV",Z2620="MAEU",Z2620="REGU",Z2620="HLCU",Z2620="OOLU",Z2620="ONEY"),
    IF(Z2620="COSU","1C26TAB",
    IF(Z2620="EGLV","1C26TAA",
    IF(Z2620="MAEU","1C26TML",
    IF(Z2620="REGU","1C26TAA",
    IF(Z2620="HLCU","1C26THC",
    IF(Z2620="OOLU","1C26TAR",
    IF(Z2620="ONEY","1K26TAD",""))))))) &amp; "^" &amp; BU2620,
    BU2620)</f>
        <v>1C26TAA^</v>
      </c>
    </row>
    <row r="2621" spans="2:94" s="85" customFormat="1" x14ac:dyDescent="0.25">
      <c r="B2621" s="236" t="s">
        <v>6003</v>
      </c>
      <c r="C2621" s="301">
        <v>235600590841</v>
      </c>
      <c r="D2621" s="265">
        <v>145819010</v>
      </c>
      <c r="E2621" s="241"/>
      <c r="F2621" s="231">
        <v>46121</v>
      </c>
      <c r="G2621" s="265" t="s">
        <v>164</v>
      </c>
      <c r="H2621" s="265" t="s">
        <v>140</v>
      </c>
      <c r="I2621" s="265" t="s">
        <v>105</v>
      </c>
      <c r="J2621" s="265" t="s">
        <v>165</v>
      </c>
      <c r="K2621" s="265" t="s">
        <v>242</v>
      </c>
      <c r="L2621" s="379">
        <v>46150</v>
      </c>
      <c r="M2621" s="265">
        <v>40</v>
      </c>
      <c r="N2621" s="268" t="s">
        <v>8830</v>
      </c>
      <c r="O2621" s="268" t="s">
        <v>8831</v>
      </c>
      <c r="P2621" s="85">
        <v>2830051870</v>
      </c>
      <c r="Q2621" s="231">
        <v>46127</v>
      </c>
      <c r="R2621" s="241">
        <v>1209402885</v>
      </c>
      <c r="S2621" s="241">
        <v>224447386</v>
      </c>
      <c r="T2621" s="231">
        <v>46127</v>
      </c>
      <c r="U2621" s="261">
        <v>17783.787</v>
      </c>
      <c r="V2621" s="356">
        <v>17203.348000000002</v>
      </c>
      <c r="W2621" s="241">
        <v>21</v>
      </c>
      <c r="X2621" s="241">
        <v>5</v>
      </c>
      <c r="Y2621" s="414">
        <v>235600590859</v>
      </c>
      <c r="Z2621" s="273" t="s">
        <v>128</v>
      </c>
      <c r="AA2621" s="273" t="s">
        <v>5436</v>
      </c>
      <c r="AB2621" s="273" t="s">
        <v>8494</v>
      </c>
      <c r="AC2621" s="301">
        <v>235600590841</v>
      </c>
      <c r="AD2621" s="132" t="s">
        <v>113</v>
      </c>
      <c r="AE2621" s="115">
        <v>46133</v>
      </c>
      <c r="AF2621" s="269">
        <v>46131.041666666664</v>
      </c>
      <c r="AG2621" s="269">
        <v>46129.625</v>
      </c>
      <c r="AH2621" s="269">
        <v>46129.625</v>
      </c>
      <c r="AI2621" s="115">
        <v>46129</v>
      </c>
      <c r="AJ2621" s="115">
        <v>46133</v>
      </c>
      <c r="AK2621" s="115">
        <v>46133</v>
      </c>
      <c r="AL2621" s="115">
        <v>46142</v>
      </c>
      <c r="AM2621" s="115">
        <v>46149</v>
      </c>
      <c r="AN2621" s="75">
        <f t="shared" si="812"/>
        <v>-1</v>
      </c>
      <c r="AO2621" s="81">
        <f>IF(AH2621&lt;AG2621,IF(AH2621=0,"",AH2621-1),IF(AG2621=0,"",AG2621-1))</f>
        <v>46128.625</v>
      </c>
      <c r="AP2621" s="81">
        <f>IF(AH2621&lt;AG2621,IF(AH2621=0,"",AH2621),IF(AG2621=0,"",AG2621))</f>
        <v>46129.625</v>
      </c>
      <c r="AQ2621" s="81">
        <f>IF(AH2621&lt;AG2621,IF(AH2621=0,"",AH2621),IF(AG2621=0,"",AG2621))</f>
        <v>46129.625</v>
      </c>
      <c r="AR2621" s="81">
        <f>IF(AI2621=0,"",IF(AI2621&lt;AJ2621,AJ2621+1,AI2621+1))</f>
        <v>46134</v>
      </c>
      <c r="AS2621" s="81">
        <f t="shared" ref="AS2621:AS2630" si="814">IF(AI2621=0,"",IF(AE2621=0,IF(AJ2621=0,AI2621+2,AJ2621+2),AE2621+2))</f>
        <v>46135</v>
      </c>
      <c r="AT2621" s="81">
        <f>IF(AI2621=0,"",IF(AI2621&lt;AJ2621,AJ2621+1,AI2621+1))</f>
        <v>46134</v>
      </c>
      <c r="AU2621" s="241"/>
      <c r="AV2621" s="290">
        <v>46127</v>
      </c>
      <c r="AZ2621" s="271"/>
      <c r="BT2621" s="75">
        <f>IF(COUNTIF($C$3:C2621, C2621)=1, 1, 0)</f>
        <v>0</v>
      </c>
      <c r="BU2621" s="338"/>
      <c r="BZ2621" s="87">
        <f t="shared" si="808"/>
        <v>15</v>
      </c>
      <c r="CB2621" s="88">
        <f t="shared" si="809"/>
        <v>0</v>
      </c>
      <c r="CC2621" s="89"/>
      <c r="CD2621" s="22"/>
      <c r="CE2621" s="87">
        <f t="shared" si="810"/>
        <v>4</v>
      </c>
      <c r="CJ2621" s="87">
        <f t="shared" si="797"/>
        <v>4</v>
      </c>
      <c r="CK2621" s="87">
        <f t="shared" si="811"/>
        <v>16</v>
      </c>
      <c r="CM2621" s="22" t="str">
        <f t="shared" si="813"/>
        <v>1C26TAA^</v>
      </c>
    </row>
    <row r="2622" spans="2:94" s="85" customFormat="1" x14ac:dyDescent="0.25">
      <c r="B2622" s="236" t="s">
        <v>6497</v>
      </c>
      <c r="C2622" s="414">
        <v>235600591014</v>
      </c>
      <c r="D2622" s="265">
        <v>145827164</v>
      </c>
      <c r="E2622" s="241"/>
      <c r="F2622" s="231">
        <v>46114</v>
      </c>
      <c r="G2622" s="265" t="s">
        <v>164</v>
      </c>
      <c r="H2622" s="265" t="s">
        <v>140</v>
      </c>
      <c r="I2622" s="265" t="s">
        <v>105</v>
      </c>
      <c r="J2622" s="265" t="s">
        <v>165</v>
      </c>
      <c r="K2622" s="265" t="s">
        <v>242</v>
      </c>
      <c r="L2622" s="379">
        <v>46143</v>
      </c>
      <c r="M2622" s="265">
        <v>20</v>
      </c>
      <c r="N2622" s="268" t="s">
        <v>8832</v>
      </c>
      <c r="O2622" s="410" t="s">
        <v>8833</v>
      </c>
      <c r="P2622" s="85">
        <v>2830051931</v>
      </c>
      <c r="Q2622" s="231">
        <v>46127</v>
      </c>
      <c r="R2622" s="241">
        <v>1209403051</v>
      </c>
      <c r="S2622" s="241">
        <v>224453251</v>
      </c>
      <c r="T2622" s="231">
        <v>46127</v>
      </c>
      <c r="U2622" s="261">
        <v>2732.1750000000002</v>
      </c>
      <c r="V2622" s="261">
        <v>2619.5300000000002</v>
      </c>
      <c r="W2622" s="241">
        <v>4</v>
      </c>
      <c r="X2622" s="241">
        <v>2</v>
      </c>
      <c r="Y2622" s="414">
        <v>235600591014</v>
      </c>
      <c r="Z2622" s="273" t="s">
        <v>128</v>
      </c>
      <c r="AA2622" s="273" t="s">
        <v>5436</v>
      </c>
      <c r="AB2622" s="273" t="s">
        <v>8494</v>
      </c>
      <c r="AC2622" s="414">
        <v>235600591014</v>
      </c>
      <c r="AD2622" s="182" t="s">
        <v>113</v>
      </c>
      <c r="AE2622" s="115">
        <v>46133</v>
      </c>
      <c r="AF2622" s="269">
        <v>46131.041666666664</v>
      </c>
      <c r="AG2622" s="269">
        <v>46129.625</v>
      </c>
      <c r="AH2622" s="269">
        <v>46129.625</v>
      </c>
      <c r="AI2622" s="115">
        <v>46129</v>
      </c>
      <c r="AJ2622" s="115">
        <v>46133</v>
      </c>
      <c r="AK2622" s="115">
        <v>46133</v>
      </c>
      <c r="AL2622" s="115">
        <v>46142</v>
      </c>
      <c r="AM2622" s="115">
        <v>46149</v>
      </c>
      <c r="AN2622" s="75">
        <f t="shared" si="812"/>
        <v>6</v>
      </c>
      <c r="AO2622" s="81">
        <f>IF(AH2622&lt;AG2622,IF(AH2622=0,"",AH2622-1),IF(AG2622=0,"",AG2622-1))</f>
        <v>46128.625</v>
      </c>
      <c r="AP2622" s="81">
        <f>IF(AH2622&lt;AG2622,IF(AH2622=0,"",AH2622),IF(AG2622=0,"",AG2622))</f>
        <v>46129.625</v>
      </c>
      <c r="AQ2622" s="81">
        <f>IF(AH2622&lt;AG2622,IF(AH2622=0,"",AH2622),IF(AG2622=0,"",AG2622))</f>
        <v>46129.625</v>
      </c>
      <c r="AR2622" s="81">
        <f>IF(AI2622=0,"",IF(AI2622&lt;AJ2622,AJ2622+1,AI2622+1))</f>
        <v>46134</v>
      </c>
      <c r="AS2622" s="81">
        <f t="shared" si="814"/>
        <v>46135</v>
      </c>
      <c r="AT2622" s="81">
        <f>IF(AI2622=0,"",IF(AI2622&lt;AJ2622,AJ2622+1,AI2622+1))</f>
        <v>46134</v>
      </c>
      <c r="AU2622" s="241"/>
      <c r="AV2622" s="290">
        <v>46127</v>
      </c>
      <c r="AZ2622" s="271"/>
      <c r="BT2622" s="75">
        <f>IF(COUNTIF($C$3:C2622, C2622)=1, 1, 0)</f>
        <v>1</v>
      </c>
      <c r="BU2622" s="338"/>
      <c r="BZ2622" s="87">
        <f t="shared" si="808"/>
        <v>14</v>
      </c>
      <c r="CB2622" s="88">
        <f t="shared" si="809"/>
        <v>0</v>
      </c>
      <c r="CC2622" s="89"/>
      <c r="CD2622" s="22"/>
      <c r="CE2622" s="87">
        <f t="shared" si="810"/>
        <v>4</v>
      </c>
      <c r="CF2622" s="397">
        <v>36738800</v>
      </c>
      <c r="CH2622" s="397">
        <v>36738800</v>
      </c>
      <c r="CI2622" s="85">
        <v>26242</v>
      </c>
      <c r="CJ2622" s="87">
        <f t="shared" si="797"/>
        <v>4</v>
      </c>
      <c r="CK2622" s="87">
        <f t="shared" si="811"/>
        <v>16</v>
      </c>
      <c r="CM2622" s="22" t="str">
        <f t="shared" si="813"/>
        <v>1C26TAA^</v>
      </c>
    </row>
    <row r="2623" spans="2:94" s="85" customFormat="1" x14ac:dyDescent="0.25">
      <c r="B2623" s="236" t="s">
        <v>6497</v>
      </c>
      <c r="C2623" s="414">
        <v>235600591014</v>
      </c>
      <c r="D2623" s="265">
        <v>145827167</v>
      </c>
      <c r="E2623" s="241"/>
      <c r="F2623" s="231">
        <v>46114</v>
      </c>
      <c r="G2623" s="265" t="s">
        <v>164</v>
      </c>
      <c r="H2623" s="265" t="s">
        <v>140</v>
      </c>
      <c r="I2623" s="265" t="s">
        <v>105</v>
      </c>
      <c r="J2623" s="265" t="s">
        <v>165</v>
      </c>
      <c r="K2623" s="265" t="s">
        <v>242</v>
      </c>
      <c r="L2623" s="379">
        <v>46143</v>
      </c>
      <c r="M2623" s="265">
        <v>40</v>
      </c>
      <c r="N2623" s="268" t="s">
        <v>8834</v>
      </c>
      <c r="O2623" s="410" t="s">
        <v>8835</v>
      </c>
      <c r="P2623" s="85">
        <v>2830051869</v>
      </c>
      <c r="Q2623" s="231">
        <v>46127</v>
      </c>
      <c r="R2623" s="241">
        <v>1209402880</v>
      </c>
      <c r="S2623" s="241">
        <v>224452999</v>
      </c>
      <c r="T2623" s="231">
        <v>46127</v>
      </c>
      <c r="U2623" s="261">
        <v>16356.521000000001</v>
      </c>
      <c r="V2623" s="261">
        <v>15688.472</v>
      </c>
      <c r="W2623" s="241">
        <v>19</v>
      </c>
      <c r="X2623" s="241">
        <v>9</v>
      </c>
      <c r="Y2623" s="414">
        <v>235600590981</v>
      </c>
      <c r="Z2623" s="273" t="s">
        <v>128</v>
      </c>
      <c r="AA2623" s="273" t="s">
        <v>5436</v>
      </c>
      <c r="AB2623" s="273" t="s">
        <v>8494</v>
      </c>
      <c r="AC2623" s="414">
        <v>235600591014</v>
      </c>
      <c r="AD2623" s="182" t="s">
        <v>113</v>
      </c>
      <c r="AE2623" s="115">
        <v>46133</v>
      </c>
      <c r="AF2623" s="269">
        <v>46131.041666666664</v>
      </c>
      <c r="AG2623" s="269">
        <v>46129.625</v>
      </c>
      <c r="AH2623" s="269">
        <v>46129.625</v>
      </c>
      <c r="AI2623" s="115">
        <v>46129</v>
      </c>
      <c r="AJ2623" s="115">
        <v>46133</v>
      </c>
      <c r="AK2623" s="115">
        <v>46133</v>
      </c>
      <c r="AL2623" s="115">
        <v>46142</v>
      </c>
      <c r="AM2623" s="115">
        <v>46149</v>
      </c>
      <c r="AN2623" s="75">
        <f t="shared" si="812"/>
        <v>6</v>
      </c>
      <c r="AO2623" s="81">
        <f>IF(AH2623&lt;AG2623,IF(AH2623=0,"",AH2623-1),IF(AG2623=0,"",AG2623-1))</f>
        <v>46128.625</v>
      </c>
      <c r="AP2623" s="81">
        <f>IF(AH2623&lt;AG2623,IF(AH2623=0,"",AH2623),IF(AG2623=0,"",AG2623))</f>
        <v>46129.625</v>
      </c>
      <c r="AQ2623" s="81">
        <f>IF(AH2623&lt;AG2623,IF(AH2623=0,"",AH2623),IF(AG2623=0,"",AG2623))</f>
        <v>46129.625</v>
      </c>
      <c r="AR2623" s="81">
        <f>IF(AI2623=0,"",IF(AI2623&lt;AJ2623,AJ2623+1,AI2623+1))</f>
        <v>46134</v>
      </c>
      <c r="AS2623" s="81">
        <f t="shared" si="814"/>
        <v>46135</v>
      </c>
      <c r="AT2623" s="81">
        <f>IF(AI2623=0,"",IF(AI2623&lt;AJ2623,AJ2623+1,AI2623+1))</f>
        <v>46134</v>
      </c>
      <c r="AU2623" s="241"/>
      <c r="AV2623" s="290">
        <v>46127</v>
      </c>
      <c r="AZ2623" s="271"/>
      <c r="BT2623" s="75">
        <f>IF(COUNTIF($C$3:C2623, C2623)=1, 1, 0)</f>
        <v>0</v>
      </c>
      <c r="BU2623" s="338"/>
      <c r="BZ2623" s="87">
        <f t="shared" si="808"/>
        <v>14</v>
      </c>
      <c r="CB2623" s="88">
        <f t="shared" si="809"/>
        <v>0</v>
      </c>
      <c r="CC2623" s="89"/>
      <c r="CD2623" s="22"/>
      <c r="CE2623" s="87">
        <f t="shared" si="810"/>
        <v>4</v>
      </c>
      <c r="CF2623" s="397">
        <v>57732400</v>
      </c>
      <c r="CH2623" s="397">
        <v>57732400</v>
      </c>
      <c r="CI2623" s="85">
        <v>26242</v>
      </c>
      <c r="CJ2623" s="87">
        <f t="shared" si="797"/>
        <v>4</v>
      </c>
      <c r="CK2623" s="87">
        <f t="shared" si="811"/>
        <v>16</v>
      </c>
      <c r="CM2623" s="22" t="str">
        <f t="shared" si="813"/>
        <v>1C26TAA^</v>
      </c>
    </row>
    <row r="2624" spans="2:94" s="85" customFormat="1" x14ac:dyDescent="0.25">
      <c r="B2624" s="236" t="s">
        <v>6497</v>
      </c>
      <c r="C2624" s="414">
        <v>235600591014</v>
      </c>
      <c r="D2624" s="265">
        <v>145819006</v>
      </c>
      <c r="E2624" s="241">
        <v>5320008214</v>
      </c>
      <c r="F2624" s="231">
        <v>46121</v>
      </c>
      <c r="G2624" s="265" t="s">
        <v>164</v>
      </c>
      <c r="H2624" s="265" t="s">
        <v>140</v>
      </c>
      <c r="I2624" s="265" t="s">
        <v>105</v>
      </c>
      <c r="J2624" s="265" t="s">
        <v>165</v>
      </c>
      <c r="K2624" s="265" t="s">
        <v>242</v>
      </c>
      <c r="L2624" s="379">
        <v>46153</v>
      </c>
      <c r="M2624" s="265">
        <v>40</v>
      </c>
      <c r="N2624" s="670" t="s">
        <v>8836</v>
      </c>
      <c r="O2624" s="268" t="s">
        <v>8837</v>
      </c>
      <c r="P2624" s="85">
        <v>2830051911</v>
      </c>
      <c r="Q2624" s="231">
        <v>46127</v>
      </c>
      <c r="R2624" s="241">
        <v>1209402987</v>
      </c>
      <c r="S2624" s="241">
        <v>224453599</v>
      </c>
      <c r="T2624" s="231">
        <v>46127</v>
      </c>
      <c r="U2624" s="261">
        <v>6004.6279999999997</v>
      </c>
      <c r="V2624" s="261">
        <v>5838.6779999999999</v>
      </c>
      <c r="W2624" s="241">
        <v>7</v>
      </c>
      <c r="X2624" s="241">
        <v>4</v>
      </c>
      <c r="Y2624" s="414">
        <v>235600590832</v>
      </c>
      <c r="Z2624" s="273" t="s">
        <v>128</v>
      </c>
      <c r="AA2624" s="273" t="s">
        <v>5436</v>
      </c>
      <c r="AB2624" s="273" t="s">
        <v>8494</v>
      </c>
      <c r="AC2624" s="414">
        <v>235600591014</v>
      </c>
      <c r="AD2624" s="182" t="s">
        <v>113</v>
      </c>
      <c r="AE2624" s="115">
        <v>46133</v>
      </c>
      <c r="AF2624" s="269">
        <v>46131.041666666664</v>
      </c>
      <c r="AG2624" s="269">
        <v>46129.625</v>
      </c>
      <c r="AH2624" s="269">
        <v>46129.625</v>
      </c>
      <c r="AI2624" s="115">
        <v>46129</v>
      </c>
      <c r="AJ2624" s="115">
        <v>46133</v>
      </c>
      <c r="AK2624" s="115">
        <v>46133</v>
      </c>
      <c r="AL2624" s="115">
        <v>46142</v>
      </c>
      <c r="AM2624" s="115">
        <v>46149</v>
      </c>
      <c r="AN2624" s="75">
        <f t="shared" si="812"/>
        <v>-4</v>
      </c>
      <c r="AO2624" s="81" t="s">
        <v>121</v>
      </c>
      <c r="AP2624" s="81" t="s">
        <v>121</v>
      </c>
      <c r="AQ2624" s="81" t="s">
        <v>121</v>
      </c>
      <c r="AR2624" s="81" t="s">
        <v>121</v>
      </c>
      <c r="AS2624" s="81">
        <f t="shared" si="814"/>
        <v>46135</v>
      </c>
      <c r="AT2624" s="81" t="s">
        <v>121</v>
      </c>
      <c r="AU2624" s="241"/>
      <c r="AV2624" s="290">
        <v>46127</v>
      </c>
      <c r="AZ2624" s="271"/>
      <c r="BT2624" s="75">
        <f>IF(COUNTIF($C$3:C2624, C2624)=1, 1, 0)</f>
        <v>0</v>
      </c>
      <c r="BU2624" s="338"/>
      <c r="BZ2624" s="87">
        <f t="shared" si="808"/>
        <v>15</v>
      </c>
      <c r="CB2624" s="88">
        <f t="shared" si="809"/>
        <v>0</v>
      </c>
      <c r="CC2624" s="89"/>
      <c r="CD2624" s="22"/>
      <c r="CE2624" s="87">
        <f t="shared" si="810"/>
        <v>4</v>
      </c>
      <c r="CF2624" s="397">
        <v>57732400</v>
      </c>
      <c r="CH2624" s="397">
        <v>57732400</v>
      </c>
      <c r="CI2624" s="85">
        <v>26242</v>
      </c>
      <c r="CJ2624" s="87">
        <f t="shared" si="797"/>
        <v>4</v>
      </c>
      <c r="CK2624" s="87">
        <f t="shared" si="811"/>
        <v>16</v>
      </c>
      <c r="CM2624" s="22" t="str">
        <f t="shared" si="813"/>
        <v>1C26TAA^</v>
      </c>
    </row>
    <row r="2625" spans="1:111" s="85" customFormat="1" x14ac:dyDescent="0.25">
      <c r="B2625" s="236" t="s">
        <v>6497</v>
      </c>
      <c r="C2625" s="414">
        <v>235600591014</v>
      </c>
      <c r="D2625" s="265">
        <v>145912887</v>
      </c>
      <c r="E2625" s="241">
        <v>5320008214</v>
      </c>
      <c r="F2625" s="231">
        <v>46121</v>
      </c>
      <c r="G2625" s="265" t="s">
        <v>164</v>
      </c>
      <c r="H2625" s="265" t="s">
        <v>140</v>
      </c>
      <c r="I2625" s="265" t="s">
        <v>105</v>
      </c>
      <c r="J2625" s="265" t="s">
        <v>165</v>
      </c>
      <c r="K2625" s="265" t="s">
        <v>242</v>
      </c>
      <c r="L2625" s="379">
        <v>46149</v>
      </c>
      <c r="M2625" s="265">
        <v>0</v>
      </c>
      <c r="N2625" s="670" t="s">
        <v>8836</v>
      </c>
      <c r="O2625" s="268" t="s">
        <v>8837</v>
      </c>
      <c r="P2625" s="85">
        <v>2830051913</v>
      </c>
      <c r="Q2625" s="231">
        <v>46127</v>
      </c>
      <c r="R2625" s="241">
        <v>1209402991</v>
      </c>
      <c r="S2625" s="241">
        <v>224453846</v>
      </c>
      <c r="T2625" s="231">
        <v>46127</v>
      </c>
      <c r="U2625" s="261">
        <v>3798.6289999999999</v>
      </c>
      <c r="V2625" s="261">
        <v>3643.5520000000001</v>
      </c>
      <c r="W2625" s="241">
        <v>5</v>
      </c>
      <c r="X2625" s="241">
        <v>2</v>
      </c>
      <c r="Y2625" s="414">
        <v>235600590832</v>
      </c>
      <c r="Z2625" s="273" t="s">
        <v>128</v>
      </c>
      <c r="AA2625" s="273" t="s">
        <v>5436</v>
      </c>
      <c r="AB2625" s="273" t="s">
        <v>8494</v>
      </c>
      <c r="AC2625" s="414">
        <v>235600591014</v>
      </c>
      <c r="AD2625" s="182" t="s">
        <v>113</v>
      </c>
      <c r="AE2625" s="115">
        <v>46133</v>
      </c>
      <c r="AF2625" s="269">
        <v>46131.041666666664</v>
      </c>
      <c r="AG2625" s="269">
        <v>46129.625</v>
      </c>
      <c r="AH2625" s="269">
        <v>46129.625</v>
      </c>
      <c r="AI2625" s="115">
        <v>46129</v>
      </c>
      <c r="AJ2625" s="115">
        <v>46133</v>
      </c>
      <c r="AK2625" s="115">
        <v>46133</v>
      </c>
      <c r="AL2625" s="115">
        <v>46142</v>
      </c>
      <c r="AM2625" s="115">
        <v>46149</v>
      </c>
      <c r="AN2625" s="75">
        <f t="shared" si="812"/>
        <v>0</v>
      </c>
      <c r="AO2625" s="81" t="s">
        <v>121</v>
      </c>
      <c r="AP2625" s="81" t="s">
        <v>121</v>
      </c>
      <c r="AQ2625" s="81" t="s">
        <v>121</v>
      </c>
      <c r="AR2625" s="81" t="s">
        <v>121</v>
      </c>
      <c r="AS2625" s="81">
        <f t="shared" si="814"/>
        <v>46135</v>
      </c>
      <c r="AT2625" s="81" t="s">
        <v>121</v>
      </c>
      <c r="AU2625" s="241"/>
      <c r="AV2625" s="290">
        <v>46127</v>
      </c>
      <c r="AZ2625" s="271"/>
      <c r="BT2625" s="75">
        <f>IF(COUNTIF($C$3:C2625, C2625)=1, 1, 0)</f>
        <v>0</v>
      </c>
      <c r="BU2625" s="338"/>
      <c r="BZ2625" s="87">
        <f t="shared" si="808"/>
        <v>15</v>
      </c>
      <c r="CB2625" s="88">
        <f t="shared" si="809"/>
        <v>0</v>
      </c>
      <c r="CC2625" s="89"/>
      <c r="CD2625" s="22"/>
      <c r="CE2625" s="87">
        <f t="shared" si="810"/>
        <v>4</v>
      </c>
      <c r="CJ2625" s="87">
        <f t="shared" si="797"/>
        <v>4</v>
      </c>
      <c r="CK2625" s="87">
        <f t="shared" si="811"/>
        <v>16</v>
      </c>
      <c r="CM2625" s="22" t="str">
        <f t="shared" si="813"/>
        <v>1C26TAA^</v>
      </c>
    </row>
    <row r="2626" spans="1:111" s="85" customFormat="1" x14ac:dyDescent="0.25">
      <c r="B2626" s="236" t="s">
        <v>6497</v>
      </c>
      <c r="C2626" s="414">
        <v>235600591014</v>
      </c>
      <c r="D2626" s="265">
        <v>145837935</v>
      </c>
      <c r="E2626" s="241">
        <v>5320008214</v>
      </c>
      <c r="F2626" s="231">
        <v>46121</v>
      </c>
      <c r="G2626" s="265" t="s">
        <v>164</v>
      </c>
      <c r="H2626" s="265" t="s">
        <v>140</v>
      </c>
      <c r="I2626" s="265" t="s">
        <v>105</v>
      </c>
      <c r="J2626" s="265" t="s">
        <v>165</v>
      </c>
      <c r="K2626" s="265" t="s">
        <v>242</v>
      </c>
      <c r="L2626" s="379">
        <v>46148</v>
      </c>
      <c r="M2626" s="265">
        <v>0</v>
      </c>
      <c r="N2626" s="670" t="s">
        <v>8836</v>
      </c>
      <c r="O2626" s="268" t="s">
        <v>8837</v>
      </c>
      <c r="P2626" s="85">
        <v>2830051912</v>
      </c>
      <c r="Q2626" s="231">
        <v>46127</v>
      </c>
      <c r="R2626" s="241">
        <v>1209402989</v>
      </c>
      <c r="S2626" s="241">
        <v>224453840</v>
      </c>
      <c r="T2626" s="231">
        <v>46127</v>
      </c>
      <c r="U2626" s="261">
        <v>7819.9939999999997</v>
      </c>
      <c r="V2626" s="261">
        <v>7563.02</v>
      </c>
      <c r="W2626" s="241">
        <v>11</v>
      </c>
      <c r="X2626" s="241">
        <v>3</v>
      </c>
      <c r="Y2626" s="414">
        <v>235600590832</v>
      </c>
      <c r="Z2626" s="273" t="s">
        <v>128</v>
      </c>
      <c r="AA2626" s="273" t="s">
        <v>5436</v>
      </c>
      <c r="AB2626" s="273" t="s">
        <v>8494</v>
      </c>
      <c r="AC2626" s="414">
        <v>235600591014</v>
      </c>
      <c r="AD2626" s="182" t="s">
        <v>113</v>
      </c>
      <c r="AE2626" s="115">
        <v>46133</v>
      </c>
      <c r="AF2626" s="269">
        <v>46131.041666666664</v>
      </c>
      <c r="AG2626" s="269">
        <v>46129.625</v>
      </c>
      <c r="AH2626" s="269">
        <v>46129.625</v>
      </c>
      <c r="AI2626" s="115">
        <v>46129</v>
      </c>
      <c r="AJ2626" s="115">
        <v>46133</v>
      </c>
      <c r="AK2626" s="115">
        <v>46133</v>
      </c>
      <c r="AL2626" s="115">
        <v>46142</v>
      </c>
      <c r="AM2626" s="115">
        <v>46149</v>
      </c>
      <c r="AN2626" s="75"/>
      <c r="AO2626" s="81" t="s">
        <v>121</v>
      </c>
      <c r="AP2626" s="81" t="s">
        <v>121</v>
      </c>
      <c r="AQ2626" s="81" t="s">
        <v>121</v>
      </c>
      <c r="AR2626" s="81" t="s">
        <v>121</v>
      </c>
      <c r="AS2626" s="81">
        <f t="shared" si="814"/>
        <v>46135</v>
      </c>
      <c r="AT2626" s="81" t="s">
        <v>121</v>
      </c>
      <c r="AU2626" s="241"/>
      <c r="AV2626" s="290">
        <v>46127</v>
      </c>
      <c r="AZ2626" s="271"/>
      <c r="BT2626" s="75">
        <f>IF(COUNTIF($C$3:C2626, C2626)=1, 1, 0)</f>
        <v>0</v>
      </c>
      <c r="BU2626" s="338"/>
      <c r="BZ2626" s="87">
        <f t="shared" si="808"/>
        <v>15</v>
      </c>
      <c r="CB2626" s="88">
        <f t="shared" si="809"/>
        <v>0</v>
      </c>
      <c r="CC2626" s="89"/>
      <c r="CD2626" s="22"/>
      <c r="CE2626" s="87">
        <f t="shared" si="810"/>
        <v>4</v>
      </c>
      <c r="CJ2626" s="87">
        <f t="shared" si="797"/>
        <v>4</v>
      </c>
      <c r="CK2626" s="171">
        <f t="shared" si="811"/>
        <v>16</v>
      </c>
      <c r="CM2626" s="22"/>
    </row>
    <row r="2627" spans="1:111" s="85" customFormat="1" x14ac:dyDescent="0.25">
      <c r="B2627" s="236" t="s">
        <v>6497</v>
      </c>
      <c r="C2627" s="412">
        <v>235600590883</v>
      </c>
      <c r="D2627" s="265">
        <v>145843924</v>
      </c>
      <c r="E2627" s="241"/>
      <c r="F2627" s="231">
        <v>46121</v>
      </c>
      <c r="G2627" s="265" t="s">
        <v>164</v>
      </c>
      <c r="H2627" s="265" t="s">
        <v>140</v>
      </c>
      <c r="I2627" s="265" t="s">
        <v>105</v>
      </c>
      <c r="J2627" s="265" t="s">
        <v>165</v>
      </c>
      <c r="K2627" s="265" t="s">
        <v>242</v>
      </c>
      <c r="L2627" s="379">
        <v>46148</v>
      </c>
      <c r="M2627" s="265">
        <v>40</v>
      </c>
      <c r="N2627" s="268" t="s">
        <v>8838</v>
      </c>
      <c r="O2627" s="268" t="s">
        <v>8839</v>
      </c>
      <c r="P2627" s="85">
        <v>2830051893</v>
      </c>
      <c r="Q2627" s="231">
        <v>46127</v>
      </c>
      <c r="R2627" s="241">
        <v>1209402970</v>
      </c>
      <c r="S2627" s="241">
        <v>224453076</v>
      </c>
      <c r="T2627" s="231">
        <v>46127</v>
      </c>
      <c r="U2627" s="261">
        <v>18945.075000000001</v>
      </c>
      <c r="V2627" s="261">
        <v>18169.723000000002</v>
      </c>
      <c r="W2627" s="241">
        <v>21</v>
      </c>
      <c r="X2627" s="241">
        <v>11</v>
      </c>
      <c r="Y2627" s="412">
        <v>235600590883</v>
      </c>
      <c r="Z2627" s="168" t="s">
        <v>128</v>
      </c>
      <c r="AA2627" s="274" t="s">
        <v>5436</v>
      </c>
      <c r="AB2627" s="274" t="s">
        <v>8494</v>
      </c>
      <c r="AC2627" s="412">
        <v>235600590883</v>
      </c>
      <c r="AD2627" s="182" t="s">
        <v>113</v>
      </c>
      <c r="AE2627" s="115">
        <v>46133</v>
      </c>
      <c r="AF2627" s="269">
        <v>46131.041666666664</v>
      </c>
      <c r="AG2627" s="269">
        <v>46129.625</v>
      </c>
      <c r="AH2627" s="269">
        <v>46129.625</v>
      </c>
      <c r="AI2627" s="115">
        <v>46129</v>
      </c>
      <c r="AJ2627" s="115">
        <v>46133</v>
      </c>
      <c r="AK2627" s="115">
        <v>46133</v>
      </c>
      <c r="AL2627" s="115">
        <v>46142</v>
      </c>
      <c r="AM2627" s="115">
        <v>46149</v>
      </c>
      <c r="AN2627" s="75">
        <f>IF(AM2627=0,AL2627-L2627,AM2627-L2627)</f>
        <v>1</v>
      </c>
      <c r="AO2627" s="81">
        <f>IF(AH2627&lt;AG2627,IF(AH2627=0,"",AH2627-1),IF(AG2627=0,"",AG2627-1))</f>
        <v>46128.625</v>
      </c>
      <c r="AP2627" s="81">
        <f>IF(AH2627&lt;AG2627,IF(AH2627=0,"",AH2627),IF(AG2627=0,"",AG2627))</f>
        <v>46129.625</v>
      </c>
      <c r="AQ2627" s="81">
        <f>IF(AH2627&lt;AG2627,IF(AH2627=0,"",AH2627),IF(AG2627=0,"",AG2627))</f>
        <v>46129.625</v>
      </c>
      <c r="AR2627" s="81">
        <f>IF(AI2627=0,"",IF(AI2627&lt;AJ2627,AJ2627+1,AI2627+1))</f>
        <v>46134</v>
      </c>
      <c r="AS2627" s="81">
        <f t="shared" si="814"/>
        <v>46135</v>
      </c>
      <c r="AT2627" s="81">
        <f>IF(AI2627=0,"",IF(AI2627&lt;AJ2627,AJ2627+1,AI2627+1))</f>
        <v>46134</v>
      </c>
      <c r="AU2627" s="241"/>
      <c r="AV2627" s="290">
        <v>46127</v>
      </c>
      <c r="AZ2627" s="271"/>
      <c r="BT2627" s="75">
        <f>IF(COUNTIF($C$3:C2627, C2627)=1, 1, 0)</f>
        <v>1</v>
      </c>
      <c r="BU2627" s="338"/>
      <c r="BZ2627" s="87">
        <f t="shared" si="808"/>
        <v>15</v>
      </c>
      <c r="CB2627" s="88">
        <f t="shared" si="809"/>
        <v>0</v>
      </c>
      <c r="CC2627" s="89"/>
      <c r="CD2627" s="22"/>
      <c r="CE2627" s="87">
        <f t="shared" si="810"/>
        <v>4</v>
      </c>
      <c r="CF2627" s="397">
        <v>57732400</v>
      </c>
      <c r="CH2627" s="397">
        <v>57732400</v>
      </c>
      <c r="CI2627" s="85">
        <v>26242</v>
      </c>
      <c r="CJ2627" s="87">
        <f t="shared" ref="CJ2627:CJ2690" si="815">MONTH(AV2627)</f>
        <v>4</v>
      </c>
      <c r="CK2627" s="87">
        <f t="shared" si="811"/>
        <v>16</v>
      </c>
      <c r="CM2627" s="22" t="str">
        <f>IF(OR(Z2627="COSU",Z2627="EGLV",Z2627="MAEU",Z2627="REGU",Z2627="HLCU",Z2627="OOLU",Z2627="ONEY"),
    IF(Z2627="COSU","1C26TAB",
    IF(Z2627="EGLV","1C26TAA",
    IF(Z2627="MAEU","1C26TML",
    IF(Z2627="REGU","1C26TAA",
    IF(Z2627="HLCU","1C26THC",
    IF(Z2627="OOLU","1C26TAR",
    IF(Z2627="ONEY","1K26TAD",""))))))) &amp; "^" &amp; BU2627,
    BU2627)</f>
        <v>1C26TAA^</v>
      </c>
    </row>
    <row r="2628" spans="1:111" s="85" customFormat="1" x14ac:dyDescent="0.25">
      <c r="B2628" s="236" t="s">
        <v>6497</v>
      </c>
      <c r="C2628" s="412">
        <v>235600590883</v>
      </c>
      <c r="D2628" s="265">
        <v>145843930</v>
      </c>
      <c r="E2628" s="241"/>
      <c r="F2628" s="231">
        <v>46121</v>
      </c>
      <c r="G2628" s="265" t="s">
        <v>164</v>
      </c>
      <c r="H2628" s="265" t="s">
        <v>140</v>
      </c>
      <c r="I2628" s="265" t="s">
        <v>105</v>
      </c>
      <c r="J2628" s="265" t="s">
        <v>165</v>
      </c>
      <c r="K2628" s="265" t="s">
        <v>242</v>
      </c>
      <c r="L2628" s="379">
        <v>46148</v>
      </c>
      <c r="M2628" s="265">
        <v>40</v>
      </c>
      <c r="N2628" s="268" t="s">
        <v>8840</v>
      </c>
      <c r="O2628" s="268" t="s">
        <v>8841</v>
      </c>
      <c r="P2628" s="85">
        <v>2830051878</v>
      </c>
      <c r="Q2628" s="231">
        <v>46127</v>
      </c>
      <c r="R2628" s="241">
        <v>1209402907</v>
      </c>
      <c r="S2628" s="241">
        <v>224453095</v>
      </c>
      <c r="T2628" s="231">
        <v>46127</v>
      </c>
      <c r="U2628" s="261">
        <v>18999.300999999999</v>
      </c>
      <c r="V2628" s="261">
        <v>18221.882000000001</v>
      </c>
      <c r="W2628" s="241">
        <v>21</v>
      </c>
      <c r="X2628" s="241">
        <v>11</v>
      </c>
      <c r="Y2628" s="412">
        <v>235600590892</v>
      </c>
      <c r="Z2628" s="168" t="s">
        <v>128</v>
      </c>
      <c r="AA2628" s="274" t="s">
        <v>5436</v>
      </c>
      <c r="AB2628" s="274" t="s">
        <v>8494</v>
      </c>
      <c r="AC2628" s="412">
        <v>235600590883</v>
      </c>
      <c r="AD2628" s="182" t="s">
        <v>113</v>
      </c>
      <c r="AE2628" s="115">
        <v>46133</v>
      </c>
      <c r="AF2628" s="269">
        <v>46131.041666666664</v>
      </c>
      <c r="AG2628" s="269">
        <v>46129.625</v>
      </c>
      <c r="AH2628" s="269">
        <v>46129.625</v>
      </c>
      <c r="AI2628" s="115">
        <v>46129</v>
      </c>
      <c r="AJ2628" s="115">
        <v>46133</v>
      </c>
      <c r="AK2628" s="115">
        <v>46133</v>
      </c>
      <c r="AL2628" s="115">
        <v>46142</v>
      </c>
      <c r="AM2628" s="115">
        <v>46149</v>
      </c>
      <c r="AN2628" s="75">
        <f>IF(AM2628=0,AL2628-L2628,AM2628-L2628)</f>
        <v>1</v>
      </c>
      <c r="AO2628" s="81">
        <f>IF(AH2628&lt;AG2628,IF(AH2628=0,"",AH2628-1),IF(AG2628=0,"",AG2628-1))</f>
        <v>46128.625</v>
      </c>
      <c r="AP2628" s="81">
        <f>IF(AH2628&lt;AG2628,IF(AH2628=0,"",AH2628),IF(AG2628=0,"",AG2628))</f>
        <v>46129.625</v>
      </c>
      <c r="AQ2628" s="81">
        <f>IF(AH2628&lt;AG2628,IF(AH2628=0,"",AH2628),IF(AG2628=0,"",AG2628))</f>
        <v>46129.625</v>
      </c>
      <c r="AR2628" s="81">
        <f>IF(AI2628=0,"",IF(AI2628&lt;AJ2628,AJ2628+1,AI2628+1))</f>
        <v>46134</v>
      </c>
      <c r="AS2628" s="81">
        <f t="shared" si="814"/>
        <v>46135</v>
      </c>
      <c r="AT2628" s="81">
        <f>IF(AI2628=0,"",IF(AI2628&lt;AJ2628,AJ2628+1,AI2628+1))</f>
        <v>46134</v>
      </c>
      <c r="AU2628" s="241"/>
      <c r="AV2628" s="290">
        <v>46127</v>
      </c>
      <c r="AZ2628" s="271"/>
      <c r="BT2628" s="75">
        <f>IF(COUNTIF($C$3:C2628, C2628)=1, 1, 0)</f>
        <v>0</v>
      </c>
      <c r="BU2628" s="338"/>
      <c r="BZ2628" s="87">
        <f t="shared" si="808"/>
        <v>15</v>
      </c>
      <c r="CB2628" s="88">
        <f t="shared" si="809"/>
        <v>0</v>
      </c>
      <c r="CC2628" s="89"/>
      <c r="CD2628" s="22"/>
      <c r="CE2628" s="87">
        <f t="shared" si="810"/>
        <v>4</v>
      </c>
      <c r="CF2628" s="397">
        <v>57732400</v>
      </c>
      <c r="CH2628" s="397">
        <v>57732400</v>
      </c>
      <c r="CI2628" s="85">
        <v>26242</v>
      </c>
      <c r="CJ2628" s="87">
        <f t="shared" si="815"/>
        <v>4</v>
      </c>
      <c r="CK2628" s="87">
        <f t="shared" si="811"/>
        <v>16</v>
      </c>
      <c r="CM2628" s="22" t="str">
        <f>IF(OR(Z2628="COSU",Z2628="EGLV",Z2628="MAEU",Z2628="REGU",Z2628="HLCU",Z2628="OOLU",Z2628="ONEY"),
    IF(Z2628="COSU","1C26TAB",
    IF(Z2628="EGLV","1C26TAA",
    IF(Z2628="MAEU","1C26TML",
    IF(Z2628="REGU","1C26TAA",
    IF(Z2628="HLCU","1C26THC",
    IF(Z2628="OOLU","1C26TAR",
    IF(Z2628="ONEY","1K26TAD",""))))))) &amp; "^" &amp; BU2628,
    BU2628)</f>
        <v>1C26TAA^</v>
      </c>
    </row>
    <row r="2629" spans="1:111" s="85" customFormat="1" x14ac:dyDescent="0.25">
      <c r="B2629" s="236" t="s">
        <v>6497</v>
      </c>
      <c r="C2629" s="412">
        <v>235600590883</v>
      </c>
      <c r="D2629" s="265">
        <v>145843935</v>
      </c>
      <c r="E2629" s="241"/>
      <c r="F2629" s="231">
        <v>46121</v>
      </c>
      <c r="G2629" s="265" t="s">
        <v>164</v>
      </c>
      <c r="H2629" s="265" t="s">
        <v>140</v>
      </c>
      <c r="I2629" s="265" t="s">
        <v>105</v>
      </c>
      <c r="J2629" s="265" t="s">
        <v>165</v>
      </c>
      <c r="K2629" s="265" t="s">
        <v>242</v>
      </c>
      <c r="L2629" s="379">
        <v>46148</v>
      </c>
      <c r="M2629" s="265">
        <v>40</v>
      </c>
      <c r="N2629" s="268" t="s">
        <v>8842</v>
      </c>
      <c r="O2629" s="268" t="s">
        <v>8843</v>
      </c>
      <c r="P2629" s="85">
        <v>2830051906</v>
      </c>
      <c r="Q2629" s="231">
        <v>46127</v>
      </c>
      <c r="R2629" s="241">
        <v>1209402979</v>
      </c>
      <c r="S2629" s="241">
        <v>224453155</v>
      </c>
      <c r="T2629" s="231">
        <v>46127</v>
      </c>
      <c r="U2629" s="261">
        <v>18979.397000000001</v>
      </c>
      <c r="V2629" s="261">
        <v>18202.893</v>
      </c>
      <c r="W2629" s="241">
        <v>21</v>
      </c>
      <c r="X2629" s="241">
        <v>11</v>
      </c>
      <c r="Y2629" s="412">
        <v>235600590905</v>
      </c>
      <c r="Z2629" s="168" t="s">
        <v>128</v>
      </c>
      <c r="AA2629" s="274" t="s">
        <v>5436</v>
      </c>
      <c r="AB2629" s="274" t="s">
        <v>8494</v>
      </c>
      <c r="AC2629" s="412">
        <v>235600590883</v>
      </c>
      <c r="AD2629" s="182" t="s">
        <v>113</v>
      </c>
      <c r="AE2629" s="115">
        <v>46133</v>
      </c>
      <c r="AF2629" s="269">
        <v>46131.041666666664</v>
      </c>
      <c r="AG2629" s="269">
        <v>46129.625</v>
      </c>
      <c r="AH2629" s="269">
        <v>46129.625</v>
      </c>
      <c r="AI2629" s="115">
        <v>46129</v>
      </c>
      <c r="AJ2629" s="115">
        <v>46133</v>
      </c>
      <c r="AK2629" s="115">
        <v>46133</v>
      </c>
      <c r="AL2629" s="115">
        <v>46142</v>
      </c>
      <c r="AM2629" s="115">
        <v>46149</v>
      </c>
      <c r="AN2629" s="75">
        <f>IF(AM2629=0,AL2629-L2629,AM2629-L2629)</f>
        <v>1</v>
      </c>
      <c r="AO2629" s="81">
        <f>IF(AH2629&lt;AG2629,IF(AH2629=0,"",AH2629-1),IF(AG2629=0,"",AG2629-1))</f>
        <v>46128.625</v>
      </c>
      <c r="AP2629" s="81">
        <f>IF(AH2629&lt;AG2629,IF(AH2629=0,"",AH2629),IF(AG2629=0,"",AG2629))</f>
        <v>46129.625</v>
      </c>
      <c r="AQ2629" s="81">
        <f>IF(AH2629&lt;AG2629,IF(AH2629=0,"",AH2629),IF(AG2629=0,"",AG2629))</f>
        <v>46129.625</v>
      </c>
      <c r="AR2629" s="81">
        <f>IF(AI2629=0,"",IF(AI2629&lt;AJ2629,AJ2629+1,AI2629+1))</f>
        <v>46134</v>
      </c>
      <c r="AS2629" s="81">
        <f t="shared" si="814"/>
        <v>46135</v>
      </c>
      <c r="AT2629" s="81">
        <f>IF(AI2629=0,"",IF(AI2629&lt;AJ2629,AJ2629+1,AI2629+1))</f>
        <v>46134</v>
      </c>
      <c r="AU2629" s="241"/>
      <c r="AV2629" s="290">
        <v>46127</v>
      </c>
      <c r="AZ2629" s="271"/>
      <c r="BT2629" s="75">
        <f>IF(COUNTIF($C$3:C2629, C2629)=1, 1, 0)</f>
        <v>0</v>
      </c>
      <c r="BU2629" s="338"/>
      <c r="BZ2629" s="87">
        <f t="shared" si="808"/>
        <v>15</v>
      </c>
      <c r="CB2629" s="88">
        <f t="shared" si="809"/>
        <v>0</v>
      </c>
      <c r="CC2629" s="89"/>
      <c r="CD2629" s="22"/>
      <c r="CE2629" s="87">
        <f t="shared" si="810"/>
        <v>4</v>
      </c>
      <c r="CF2629" s="397">
        <v>57732400</v>
      </c>
      <c r="CH2629" s="397">
        <v>57732400</v>
      </c>
      <c r="CI2629" s="85">
        <v>26242</v>
      </c>
      <c r="CJ2629" s="87">
        <f t="shared" si="815"/>
        <v>4</v>
      </c>
      <c r="CK2629" s="87">
        <f t="shared" si="811"/>
        <v>16</v>
      </c>
      <c r="CM2629" s="22" t="str">
        <f>IF(OR(Z2629="COSU",Z2629="EGLV",Z2629="MAEU",Z2629="REGU",Z2629="HLCU",Z2629="OOLU",Z2629="ONEY"),
    IF(Z2629="COSU","1C26TAB",
    IF(Z2629="EGLV","1C26TAA",
    IF(Z2629="MAEU","1C26TML",
    IF(Z2629="REGU","1C26TAA",
    IF(Z2629="HLCU","1C26THC",
    IF(Z2629="OOLU","1C26TAR",
    IF(Z2629="ONEY","1K26TAD",""))))))) &amp; "^" &amp; BU2629,
    BU2629)</f>
        <v>1C26TAA^</v>
      </c>
    </row>
    <row r="2630" spans="1:111" s="168" customFormat="1" x14ac:dyDescent="0.25">
      <c r="B2630" s="236" t="s">
        <v>6497</v>
      </c>
      <c r="C2630" s="412">
        <v>235600590883</v>
      </c>
      <c r="D2630" s="273">
        <v>145843942</v>
      </c>
      <c r="E2630" s="274"/>
      <c r="F2630" s="275">
        <v>46121</v>
      </c>
      <c r="G2630" s="273" t="s">
        <v>164</v>
      </c>
      <c r="H2630" s="273" t="s">
        <v>140</v>
      </c>
      <c r="I2630" s="273" t="s">
        <v>105</v>
      </c>
      <c r="J2630" s="273" t="s">
        <v>165</v>
      </c>
      <c r="K2630" s="273" t="s">
        <v>242</v>
      </c>
      <c r="L2630" s="276">
        <v>46148</v>
      </c>
      <c r="M2630" s="273">
        <v>20</v>
      </c>
      <c r="N2630" s="268" t="s">
        <v>8844</v>
      </c>
      <c r="O2630" s="268" t="s">
        <v>8845</v>
      </c>
      <c r="P2630" s="168">
        <v>2830051892</v>
      </c>
      <c r="Q2630" s="275">
        <v>46127</v>
      </c>
      <c r="R2630" s="274">
        <v>1209402949</v>
      </c>
      <c r="S2630" s="274">
        <v>224453220</v>
      </c>
      <c r="T2630" s="275">
        <v>46127</v>
      </c>
      <c r="U2630" s="350">
        <v>8383.0419999999995</v>
      </c>
      <c r="V2630" s="350">
        <v>8039.6360000000004</v>
      </c>
      <c r="W2630" s="274">
        <v>10</v>
      </c>
      <c r="X2630" s="274">
        <v>5</v>
      </c>
      <c r="Y2630" s="412">
        <v>235600590913</v>
      </c>
      <c r="Z2630" s="168" t="s">
        <v>128</v>
      </c>
      <c r="AA2630" s="274" t="s">
        <v>5436</v>
      </c>
      <c r="AB2630" s="274" t="s">
        <v>8494</v>
      </c>
      <c r="AC2630" s="412">
        <v>235600590883</v>
      </c>
      <c r="AD2630" s="182" t="s">
        <v>113</v>
      </c>
      <c r="AE2630" s="115">
        <v>46133</v>
      </c>
      <c r="AF2630" s="269">
        <v>46131.041666666664</v>
      </c>
      <c r="AG2630" s="269">
        <v>46129.625</v>
      </c>
      <c r="AH2630" s="269">
        <v>46129.625</v>
      </c>
      <c r="AI2630" s="115">
        <v>46129</v>
      </c>
      <c r="AJ2630" s="115">
        <v>46133</v>
      </c>
      <c r="AK2630" s="115">
        <v>46133</v>
      </c>
      <c r="AL2630" s="115">
        <v>46142</v>
      </c>
      <c r="AM2630" s="115">
        <v>46149</v>
      </c>
      <c r="AN2630" s="75">
        <f>IF(AM2630=0,AL2630-L2630,AM2630-L2630)</f>
        <v>1</v>
      </c>
      <c r="AO2630" s="81">
        <f>IF(AH2630&lt;AG2630,IF(AH2630=0,"",AH2630-1),IF(AG2630=0,"",AG2630-1))</f>
        <v>46128.625</v>
      </c>
      <c r="AP2630" s="81">
        <f>IF(AH2630&lt;AG2630,IF(AH2630=0,"",AH2630),IF(AG2630=0,"",AG2630))</f>
        <v>46129.625</v>
      </c>
      <c r="AQ2630" s="81">
        <f>IF(AH2630&lt;AG2630,IF(AH2630=0,"",AH2630),IF(AG2630=0,"",AG2630))</f>
        <v>46129.625</v>
      </c>
      <c r="AR2630" s="81">
        <f>IF(AI2630=0,"",IF(AI2630&lt;AJ2630,AJ2630+1,AI2630+1))</f>
        <v>46134</v>
      </c>
      <c r="AS2630" s="81">
        <f t="shared" si="814"/>
        <v>46135</v>
      </c>
      <c r="AT2630" s="81">
        <f>IF(AI2630=0,"",IF(AI2630&lt;AJ2630,AJ2630+1,AI2630+1))</f>
        <v>46134</v>
      </c>
      <c r="AU2630" s="274"/>
      <c r="AV2630" s="290">
        <v>46127</v>
      </c>
      <c r="AZ2630" s="278"/>
      <c r="BT2630" s="75">
        <f>IF(COUNTIF($C$3:C2630, C2630)=1, 1, 0)</f>
        <v>0</v>
      </c>
      <c r="BU2630" s="338"/>
      <c r="BV2630" s="85"/>
      <c r="BW2630" s="85"/>
      <c r="BX2630" s="85"/>
      <c r="BY2630" s="85"/>
      <c r="BZ2630" s="87">
        <f t="shared" si="808"/>
        <v>15</v>
      </c>
      <c r="CA2630" s="85"/>
      <c r="CB2630" s="88">
        <f t="shared" si="809"/>
        <v>0</v>
      </c>
      <c r="CC2630" s="89"/>
      <c r="CD2630" s="22"/>
      <c r="CE2630" s="87">
        <f t="shared" si="810"/>
        <v>4</v>
      </c>
      <c r="CF2630" s="397">
        <v>36738800</v>
      </c>
      <c r="CG2630" s="85"/>
      <c r="CH2630" s="397">
        <v>36738800</v>
      </c>
      <c r="CI2630" s="85">
        <v>26242</v>
      </c>
      <c r="CJ2630" s="87">
        <f t="shared" si="815"/>
        <v>4</v>
      </c>
      <c r="CK2630" s="87">
        <f t="shared" si="811"/>
        <v>16</v>
      </c>
      <c r="CL2630" s="85"/>
      <c r="CM2630" s="22" t="str">
        <f>IF(OR(Z2630="COSU",Z2630="EGLV",Z2630="MAEU",Z2630="REGU",Z2630="HLCU",Z2630="OOLU",Z2630="ONEY"),
    IF(Z2630="COSU","1C26TAB",
    IF(Z2630="EGLV","1C26TAA",
    IF(Z2630="MAEU","1C26TML",
    IF(Z2630="REGU","1C26TAA",
    IF(Z2630="HLCU","1C26THC",
    IF(Z2630="OOLU","1C26TAR",
    IF(Z2630="ONEY","1K26TAD",""))))))) &amp; "^" &amp; BU2630,
    BU2630)</f>
        <v>1C26TAA^</v>
      </c>
      <c r="CN2630" s="85"/>
      <c r="CO2630" s="85"/>
      <c r="CP2630" s="85"/>
    </row>
    <row r="2631" spans="1:111" s="168" customFormat="1" x14ac:dyDescent="0.25">
      <c r="B2631" s="265" t="s">
        <v>6003</v>
      </c>
      <c r="C2631" s="412" t="s">
        <v>8846</v>
      </c>
      <c r="D2631" s="273">
        <v>145844211</v>
      </c>
      <c r="E2631" s="274">
        <v>5320008448</v>
      </c>
      <c r="F2631" s="275">
        <v>46130</v>
      </c>
      <c r="G2631" s="273" t="s">
        <v>7819</v>
      </c>
      <c r="H2631" s="273" t="s">
        <v>1495</v>
      </c>
      <c r="I2631" s="273" t="s">
        <v>105</v>
      </c>
      <c r="J2631" s="273" t="s">
        <v>3954</v>
      </c>
      <c r="K2631" s="273" t="s">
        <v>242</v>
      </c>
      <c r="L2631" s="276">
        <v>46146</v>
      </c>
      <c r="M2631" s="273">
        <v>20</v>
      </c>
      <c r="N2631" s="671" t="s">
        <v>8847</v>
      </c>
      <c r="O2631" s="671" t="s">
        <v>8848</v>
      </c>
      <c r="P2631" s="168">
        <v>2830052097</v>
      </c>
      <c r="Q2631" s="275">
        <v>46130</v>
      </c>
      <c r="R2631" s="274">
        <v>1209404163</v>
      </c>
      <c r="S2631" s="274">
        <v>224470048</v>
      </c>
      <c r="T2631" s="275">
        <v>46130</v>
      </c>
      <c r="U2631" s="274">
        <v>2462.9940000000001</v>
      </c>
      <c r="V2631" s="274">
        <v>2384.0540000000001</v>
      </c>
      <c r="W2631" s="274">
        <v>3</v>
      </c>
      <c r="X2631" s="274">
        <v>0</v>
      </c>
      <c r="Y2631" s="274">
        <v>2323928900</v>
      </c>
      <c r="Z2631" s="168" t="s">
        <v>5982</v>
      </c>
      <c r="AA2631" s="274" t="s">
        <v>183</v>
      </c>
      <c r="AB2631" s="274" t="s">
        <v>8849</v>
      </c>
      <c r="AC2631" s="274"/>
      <c r="AD2631" s="182" t="s">
        <v>113</v>
      </c>
      <c r="AE2631" s="621">
        <v>46135</v>
      </c>
      <c r="AF2631" s="269">
        <v>46133.916666666664</v>
      </c>
      <c r="AG2631" s="269">
        <v>46132.416666666664</v>
      </c>
      <c r="AH2631" s="269">
        <v>46133.75</v>
      </c>
      <c r="AI2631" s="115">
        <v>46135</v>
      </c>
      <c r="AJ2631" s="274"/>
      <c r="AK2631" s="621">
        <v>46135</v>
      </c>
      <c r="AL2631" s="115">
        <v>46139</v>
      </c>
      <c r="AM2631" s="274"/>
      <c r="AN2631" s="75">
        <f>IF(AM2631=0,AL2631-L2631,AM2631-L2631)</f>
        <v>-7</v>
      </c>
      <c r="AO2631" s="81" t="s">
        <v>121</v>
      </c>
      <c r="AP2631" s="81" t="s">
        <v>121</v>
      </c>
      <c r="AQ2631" s="81" t="s">
        <v>121</v>
      </c>
      <c r="AR2631" s="81" t="s">
        <v>121</v>
      </c>
      <c r="AS2631" s="81" t="s">
        <v>10</v>
      </c>
      <c r="AT2631" s="81" t="s">
        <v>121</v>
      </c>
      <c r="AU2631" s="274"/>
      <c r="AV2631" s="351">
        <v>46130</v>
      </c>
      <c r="AZ2631" s="278"/>
      <c r="BT2631" s="75">
        <f>IF(COUNTIF($C$3:C2631, C2631)=1, 1, 0)</f>
        <v>1</v>
      </c>
      <c r="BU2631" s="338"/>
      <c r="BV2631" s="85"/>
      <c r="BW2631" s="85"/>
      <c r="BX2631" s="85"/>
      <c r="BY2631" s="85"/>
      <c r="BZ2631" s="87">
        <f t="shared" si="808"/>
        <v>16</v>
      </c>
      <c r="CA2631" s="85"/>
      <c r="CB2631" s="88">
        <f t="shared" si="809"/>
        <v>0</v>
      </c>
      <c r="CC2631" s="89"/>
      <c r="CD2631" s="22"/>
      <c r="CE2631" s="87">
        <f t="shared" si="810"/>
        <v>4</v>
      </c>
      <c r="CF2631" s="85"/>
      <c r="CG2631" s="85"/>
      <c r="CH2631" s="85"/>
      <c r="CI2631" s="85"/>
      <c r="CJ2631" s="87">
        <f t="shared" si="815"/>
        <v>4</v>
      </c>
      <c r="CK2631" s="87">
        <f t="shared" si="811"/>
        <v>16</v>
      </c>
      <c r="CL2631" s="85"/>
      <c r="CM2631" s="22" t="str">
        <f>IF(OR(Z2631="COSU",Z2631="EGLV",Z2631="MAEU",Z2631="REGU",Z2631="HLCU",Z2631="OOLU",Z2631="ONEY"),
    IF(Z2631="COSU","1C26TAB",
    IF(Z2631="EGLV","1C26TAA",
    IF(Z2631="MAEU","1C26TML",
    IF(Z2631="REGU","1C26TAA",
    IF(Z2631="HLCU","1C26THC",
    IF(Z2631="OOLU","1C26TAR",
    IF(Z2631="ONEY","1K26TAD",""))))))) &amp; "^" &amp; BU2631,
    BU2631)</f>
        <v>1C26TAR^</v>
      </c>
      <c r="CN2631" s="85"/>
      <c r="CO2631" s="85"/>
      <c r="CP2631" s="85"/>
    </row>
    <row r="2632" spans="1:111" s="168" customFormat="1" x14ac:dyDescent="0.25">
      <c r="B2632" s="265" t="s">
        <v>6003</v>
      </c>
      <c r="C2632" s="412" t="s">
        <v>8846</v>
      </c>
      <c r="D2632" s="273">
        <v>145953232</v>
      </c>
      <c r="E2632" s="274">
        <v>5320008448</v>
      </c>
      <c r="F2632" s="275">
        <v>46130</v>
      </c>
      <c r="G2632" s="273" t="s">
        <v>3953</v>
      </c>
      <c r="H2632" s="273" t="s">
        <v>1495</v>
      </c>
      <c r="I2632" s="273" t="s">
        <v>105</v>
      </c>
      <c r="J2632" s="273" t="s">
        <v>3954</v>
      </c>
      <c r="K2632" s="273" t="s">
        <v>242</v>
      </c>
      <c r="L2632" s="276">
        <v>46147</v>
      </c>
      <c r="M2632" s="273">
        <v>0</v>
      </c>
      <c r="N2632" s="671" t="s">
        <v>8847</v>
      </c>
      <c r="O2632" s="671" t="s">
        <v>8848</v>
      </c>
      <c r="P2632" s="168">
        <v>2830052098</v>
      </c>
      <c r="Q2632" s="275">
        <v>46130</v>
      </c>
      <c r="R2632" s="274">
        <v>1209404165</v>
      </c>
      <c r="S2632" s="274">
        <v>224470043</v>
      </c>
      <c r="T2632" s="275">
        <v>46130</v>
      </c>
      <c r="U2632" s="274">
        <v>96.534999999999997</v>
      </c>
      <c r="V2632" s="274">
        <v>93.063000000000002</v>
      </c>
      <c r="W2632" s="274">
        <v>1</v>
      </c>
      <c r="X2632" s="274">
        <v>0</v>
      </c>
      <c r="Y2632" s="274">
        <v>2323928900</v>
      </c>
      <c r="Z2632" s="168" t="s">
        <v>5982</v>
      </c>
      <c r="AA2632" s="274" t="s">
        <v>183</v>
      </c>
      <c r="AB2632" s="274" t="s">
        <v>8849</v>
      </c>
      <c r="AC2632" s="274"/>
      <c r="AD2632" s="182" t="s">
        <v>113</v>
      </c>
      <c r="AE2632" s="621">
        <v>46135</v>
      </c>
      <c r="AF2632" s="269">
        <v>46133.916666666664</v>
      </c>
      <c r="AG2632" s="269">
        <v>46132.416666666664</v>
      </c>
      <c r="AH2632" s="269">
        <v>46133.75</v>
      </c>
      <c r="AI2632" s="115">
        <v>46135</v>
      </c>
      <c r="AJ2632" s="274"/>
      <c r="AK2632" s="621">
        <v>46135</v>
      </c>
      <c r="AL2632" s="115"/>
      <c r="AM2632" s="274"/>
      <c r="AN2632" s="75"/>
      <c r="AO2632" s="81" t="s">
        <v>121</v>
      </c>
      <c r="AP2632" s="81" t="s">
        <v>121</v>
      </c>
      <c r="AQ2632" s="81" t="s">
        <v>121</v>
      </c>
      <c r="AR2632" s="81" t="s">
        <v>121</v>
      </c>
      <c r="AS2632" s="81" t="s">
        <v>10</v>
      </c>
      <c r="AT2632" s="81" t="s">
        <v>121</v>
      </c>
      <c r="AU2632" s="274"/>
      <c r="AV2632" s="351">
        <v>46130</v>
      </c>
      <c r="AZ2632" s="278"/>
      <c r="BT2632" s="75"/>
      <c r="BU2632" s="338"/>
      <c r="BV2632" s="85"/>
      <c r="BW2632" s="85"/>
      <c r="BX2632" s="85"/>
      <c r="BY2632" s="85"/>
      <c r="BZ2632" s="87">
        <f t="shared" si="808"/>
        <v>16</v>
      </c>
      <c r="CA2632" s="85"/>
      <c r="CB2632" s="88"/>
      <c r="CC2632" s="89"/>
      <c r="CD2632" s="22"/>
      <c r="CE2632" s="431">
        <f t="shared" si="810"/>
        <v>4</v>
      </c>
      <c r="CF2632" s="85"/>
      <c r="CG2632" s="85"/>
      <c r="CH2632" s="85"/>
      <c r="CI2632" s="85"/>
      <c r="CJ2632" s="87">
        <f t="shared" si="815"/>
        <v>4</v>
      </c>
      <c r="CK2632" s="171">
        <f t="shared" si="811"/>
        <v>16</v>
      </c>
      <c r="CL2632" s="85"/>
      <c r="CM2632" s="22"/>
      <c r="CN2632" s="85"/>
      <c r="CO2632" s="85"/>
      <c r="CP2632" s="85"/>
    </row>
    <row r="2633" spans="1:111" s="85" customFormat="1" x14ac:dyDescent="0.25">
      <c r="B2633" s="273" t="s">
        <v>6497</v>
      </c>
      <c r="C2633" s="270" t="s">
        <v>7860</v>
      </c>
      <c r="D2633" s="265">
        <v>145772769</v>
      </c>
      <c r="E2633" s="241">
        <v>5320008119</v>
      </c>
      <c r="F2633" s="231">
        <v>46120</v>
      </c>
      <c r="G2633" s="265" t="s">
        <v>328</v>
      </c>
      <c r="H2633" s="265" t="s">
        <v>140</v>
      </c>
      <c r="I2633" s="265" t="s">
        <v>105</v>
      </c>
      <c r="J2633" s="265" t="s">
        <v>329</v>
      </c>
      <c r="K2633" s="265" t="s">
        <v>242</v>
      </c>
      <c r="L2633" s="379">
        <v>46143</v>
      </c>
      <c r="M2633" s="265">
        <v>40</v>
      </c>
      <c r="N2633" s="268" t="s">
        <v>8850</v>
      </c>
      <c r="O2633" s="268" t="s">
        <v>8851</v>
      </c>
      <c r="P2633" s="85">
        <v>2830051501</v>
      </c>
      <c r="Q2633" s="231">
        <v>46120</v>
      </c>
      <c r="R2633" s="241">
        <v>1209400956</v>
      </c>
      <c r="S2633" s="241">
        <v>224422132</v>
      </c>
      <c r="T2633" s="231">
        <v>46120</v>
      </c>
      <c r="U2633" s="261">
        <v>12386.68</v>
      </c>
      <c r="V2633" s="261">
        <v>12092.038</v>
      </c>
      <c r="W2633" s="241">
        <v>15</v>
      </c>
      <c r="X2633" s="241">
        <v>4</v>
      </c>
      <c r="Y2633" s="274" t="s">
        <v>8852</v>
      </c>
      <c r="Z2633" s="168" t="s">
        <v>258</v>
      </c>
      <c r="AA2633" s="274" t="s">
        <v>2767</v>
      </c>
      <c r="AB2633" s="274" t="s">
        <v>7864</v>
      </c>
      <c r="AC2633" s="270" t="s">
        <v>7860</v>
      </c>
      <c r="AD2633" s="182" t="s">
        <v>113</v>
      </c>
      <c r="AE2633" s="115">
        <v>46133</v>
      </c>
      <c r="AF2633" s="277">
        <v>46126.541666666664</v>
      </c>
      <c r="AG2633" s="277">
        <v>46125.625</v>
      </c>
      <c r="AH2633" s="277">
        <v>46125.625</v>
      </c>
      <c r="AI2633" s="115">
        <v>46127</v>
      </c>
      <c r="AJ2633" s="115">
        <v>46133</v>
      </c>
      <c r="AK2633" s="115">
        <v>46133</v>
      </c>
      <c r="AL2633" s="115">
        <v>46132</v>
      </c>
      <c r="AM2633" s="115">
        <v>46138</v>
      </c>
      <c r="AN2633" s="75">
        <f t="shared" ref="AN2633:AN2642" si="816">IF(AM2633=0,AL2633-L2633,AM2633-L2633)</f>
        <v>-5</v>
      </c>
      <c r="AO2633" s="81" t="s">
        <v>121</v>
      </c>
      <c r="AP2633" s="81" t="s">
        <v>121</v>
      </c>
      <c r="AQ2633" s="81" t="s">
        <v>121</v>
      </c>
      <c r="AR2633" s="81" t="s">
        <v>121</v>
      </c>
      <c r="AS2633" s="81">
        <f t="shared" ref="AS2633:AS2647" si="817">IF(AI2633=0,"",IF(AE2633=0,IF(AJ2633=0,AI2633+2,AJ2633+2),AE2633+2))</f>
        <v>46135</v>
      </c>
      <c r="AT2633" s="81" t="s">
        <v>121</v>
      </c>
      <c r="AU2633" s="241"/>
      <c r="AV2633" s="297">
        <v>46120</v>
      </c>
      <c r="AZ2633" s="271"/>
      <c r="BT2633" s="75">
        <f>IF(COUNTIF($C$3:C2633, C2633)=1, 1, 0)</f>
        <v>0</v>
      </c>
      <c r="BU2633" s="338"/>
      <c r="BZ2633" s="87">
        <f t="shared" si="808"/>
        <v>15</v>
      </c>
      <c r="CB2633" s="88">
        <f t="shared" ref="CB2633:CB2696" si="818">WEEKNUM(BV2633,)</f>
        <v>0</v>
      </c>
      <c r="CC2633" s="89"/>
      <c r="CD2633" s="22"/>
      <c r="CE2633" s="87">
        <f t="shared" si="810"/>
        <v>4</v>
      </c>
      <c r="CF2633" s="397">
        <v>27552000</v>
      </c>
      <c r="CH2633" s="397">
        <v>27552000</v>
      </c>
      <c r="CI2633" s="85">
        <v>26240</v>
      </c>
      <c r="CJ2633" s="87">
        <f t="shared" si="815"/>
        <v>4</v>
      </c>
      <c r="CK2633" s="87">
        <f t="shared" si="811"/>
        <v>15</v>
      </c>
      <c r="CM2633" s="22" t="str">
        <f t="shared" ref="CM2633:CM2696" si="819">IF(OR(Z2633="COSU",Z2633="EGLV",Z2633="MAEU",Z2633="REGU",Z2633="HLCU",Z2633="OOLU",Z2633="ONEY"),
    IF(Z2633="COSU","1C26TAB",
    IF(Z2633="EGLV","1C26TAA",
    IF(Z2633="MAEU","1C26TML",
    IF(Z2633="REGU","1C26TAA",
    IF(Z2633="HLCU","1C26THC",
    IF(Z2633="OOLU","1C26TAR",
    IF(Z2633="ONEY","1K26TAD",""))))))) &amp; "^" &amp; BU2633,
    BU2633)</f>
        <v>1C26TAA^</v>
      </c>
    </row>
    <row r="2634" spans="1:111" s="168" customFormat="1" x14ac:dyDescent="0.25">
      <c r="B2634" s="273" t="s">
        <v>6497</v>
      </c>
      <c r="C2634" s="270" t="s">
        <v>7860</v>
      </c>
      <c r="D2634" s="273">
        <v>145791483</v>
      </c>
      <c r="E2634" s="274">
        <v>5320008119</v>
      </c>
      <c r="F2634" s="275">
        <v>46120</v>
      </c>
      <c r="G2634" s="273" t="s">
        <v>328</v>
      </c>
      <c r="H2634" s="273" t="s">
        <v>140</v>
      </c>
      <c r="I2634" s="273" t="s">
        <v>105</v>
      </c>
      <c r="J2634" s="273" t="s">
        <v>329</v>
      </c>
      <c r="K2634" s="273" t="s">
        <v>242</v>
      </c>
      <c r="L2634" s="276">
        <v>46143</v>
      </c>
      <c r="M2634" s="273">
        <v>0</v>
      </c>
      <c r="N2634" s="268" t="s">
        <v>8850</v>
      </c>
      <c r="O2634" s="268" t="s">
        <v>8851</v>
      </c>
      <c r="P2634" s="168">
        <v>2830051502</v>
      </c>
      <c r="Q2634" s="275">
        <v>46120</v>
      </c>
      <c r="R2634" s="274">
        <v>1209400957</v>
      </c>
      <c r="S2634" s="274">
        <v>224422139</v>
      </c>
      <c r="T2634" s="275">
        <v>46120</v>
      </c>
      <c r="U2634" s="350">
        <v>4316.2349999999997</v>
      </c>
      <c r="V2634" s="350">
        <v>4212.2920000000004</v>
      </c>
      <c r="W2634" s="274">
        <v>6</v>
      </c>
      <c r="X2634" s="274">
        <v>2</v>
      </c>
      <c r="Y2634" s="274" t="s">
        <v>8852</v>
      </c>
      <c r="Z2634" s="168" t="s">
        <v>258</v>
      </c>
      <c r="AA2634" s="274" t="s">
        <v>2767</v>
      </c>
      <c r="AB2634" s="274" t="s">
        <v>7864</v>
      </c>
      <c r="AC2634" s="270" t="s">
        <v>7860</v>
      </c>
      <c r="AD2634" s="182" t="s">
        <v>113</v>
      </c>
      <c r="AE2634" s="115">
        <v>46133</v>
      </c>
      <c r="AF2634" s="277">
        <v>46126.541666666664</v>
      </c>
      <c r="AG2634" s="277">
        <v>46125.625</v>
      </c>
      <c r="AH2634" s="277">
        <v>46125.625</v>
      </c>
      <c r="AI2634" s="115">
        <v>46127</v>
      </c>
      <c r="AJ2634" s="115">
        <v>46133</v>
      </c>
      <c r="AK2634" s="115">
        <v>46133</v>
      </c>
      <c r="AL2634" s="115">
        <v>46132</v>
      </c>
      <c r="AM2634" s="115">
        <v>46138</v>
      </c>
      <c r="AN2634" s="75">
        <f t="shared" si="816"/>
        <v>-5</v>
      </c>
      <c r="AO2634" s="81" t="s">
        <v>121</v>
      </c>
      <c r="AP2634" s="81" t="s">
        <v>121</v>
      </c>
      <c r="AQ2634" s="81" t="s">
        <v>121</v>
      </c>
      <c r="AR2634" s="81" t="s">
        <v>121</v>
      </c>
      <c r="AS2634" s="81">
        <f t="shared" si="817"/>
        <v>46135</v>
      </c>
      <c r="AT2634" s="81" t="s">
        <v>121</v>
      </c>
      <c r="AU2634" s="274"/>
      <c r="AV2634" s="297">
        <v>46120</v>
      </c>
      <c r="AZ2634" s="278"/>
      <c r="BT2634" s="75">
        <f>IF(COUNTIF($C$3:C2634, C2634)=1, 1, 0)</f>
        <v>0</v>
      </c>
      <c r="BU2634" s="338"/>
      <c r="BV2634" s="85"/>
      <c r="BW2634" s="85"/>
      <c r="BX2634" s="85"/>
      <c r="BY2634" s="85"/>
      <c r="BZ2634" s="87">
        <f t="shared" si="808"/>
        <v>15</v>
      </c>
      <c r="CA2634" s="85"/>
      <c r="CB2634" s="88">
        <f t="shared" si="818"/>
        <v>0</v>
      </c>
      <c r="CC2634" s="89"/>
      <c r="CD2634" s="22"/>
      <c r="CE2634" s="87">
        <f t="shared" si="810"/>
        <v>4</v>
      </c>
      <c r="CF2634" s="85"/>
      <c r="CG2634" s="85"/>
      <c r="CH2634" s="85"/>
      <c r="CI2634" s="85"/>
      <c r="CJ2634" s="87">
        <f t="shared" si="815"/>
        <v>4</v>
      </c>
      <c r="CK2634" s="87">
        <f t="shared" si="811"/>
        <v>15</v>
      </c>
      <c r="CL2634" s="85"/>
      <c r="CM2634" s="22" t="str">
        <f t="shared" si="819"/>
        <v>1C26TAA^</v>
      </c>
      <c r="CN2634" s="85"/>
      <c r="CO2634" s="85"/>
      <c r="CP2634" s="85"/>
    </row>
    <row r="2635" spans="1:111" s="85" customFormat="1" x14ac:dyDescent="0.25">
      <c r="B2635" s="73" t="s">
        <v>5978</v>
      </c>
      <c r="C2635" s="274" t="s">
        <v>8853</v>
      </c>
      <c r="D2635" s="273">
        <v>145772744</v>
      </c>
      <c r="E2635" s="274"/>
      <c r="F2635" s="275">
        <v>46120</v>
      </c>
      <c r="G2635" s="273" t="s">
        <v>552</v>
      </c>
      <c r="H2635" s="273" t="s">
        <v>140</v>
      </c>
      <c r="I2635" s="273" t="s">
        <v>105</v>
      </c>
      <c r="J2635" s="273" t="s">
        <v>329</v>
      </c>
      <c r="K2635" s="273" t="s">
        <v>242</v>
      </c>
      <c r="L2635" s="276">
        <v>46146</v>
      </c>
      <c r="M2635" s="273">
        <v>40</v>
      </c>
      <c r="N2635" s="268" t="s">
        <v>8854</v>
      </c>
      <c r="O2635" s="268" t="s">
        <v>8855</v>
      </c>
      <c r="P2635" s="85">
        <v>2830051418</v>
      </c>
      <c r="Q2635" s="231">
        <v>46119</v>
      </c>
      <c r="R2635" s="241">
        <v>1209400553</v>
      </c>
      <c r="S2635" s="241">
        <v>224417534</v>
      </c>
      <c r="T2635" s="231">
        <v>46119</v>
      </c>
      <c r="U2635" s="261">
        <v>13051.241</v>
      </c>
      <c r="V2635" s="261">
        <v>12617.147000000001</v>
      </c>
      <c r="W2635" s="241">
        <v>21</v>
      </c>
      <c r="X2635" s="241">
        <v>4</v>
      </c>
      <c r="Y2635" s="274" t="s">
        <v>8856</v>
      </c>
      <c r="Z2635" s="168" t="s">
        <v>258</v>
      </c>
      <c r="AA2635" s="274" t="s">
        <v>2767</v>
      </c>
      <c r="AB2635" s="274" t="s">
        <v>7864</v>
      </c>
      <c r="AC2635" s="274" t="s">
        <v>8853</v>
      </c>
      <c r="AD2635" s="182" t="s">
        <v>113</v>
      </c>
      <c r="AE2635" s="115">
        <v>46133</v>
      </c>
      <c r="AF2635" s="277">
        <v>46126.541666666664</v>
      </c>
      <c r="AG2635" s="277">
        <v>46125.625</v>
      </c>
      <c r="AH2635" s="277">
        <v>46125.625</v>
      </c>
      <c r="AI2635" s="115">
        <v>46127</v>
      </c>
      <c r="AJ2635" s="115">
        <v>46133</v>
      </c>
      <c r="AK2635" s="115">
        <v>46133</v>
      </c>
      <c r="AL2635" s="115">
        <v>46132</v>
      </c>
      <c r="AM2635" s="115">
        <v>46138</v>
      </c>
      <c r="AN2635" s="75">
        <f t="shared" si="816"/>
        <v>-8</v>
      </c>
      <c r="AO2635" s="81">
        <f>IF(AH2635&lt;AG2635,IF(AH2635=0,"",AH2635-1),IF(AG2635=0,"",AG2635-1))</f>
        <v>46124.625</v>
      </c>
      <c r="AP2635" s="81">
        <f>IF(AH2635&lt;AG2635,IF(AH2635=0,"",AH2635),IF(AG2635=0,"",AG2635))</f>
        <v>46125.625</v>
      </c>
      <c r="AQ2635" s="81">
        <f>IF(AH2635&lt;AG2635,IF(AH2635=0,"",AH2635),IF(AG2635=0,"",AG2635))</f>
        <v>46125.625</v>
      </c>
      <c r="AR2635" s="81">
        <f t="shared" ref="AR2635:AR2647" si="820">IF(AI2635=0,"",IF(AI2635&lt;AJ2635,AJ2635+1,AI2635+1))</f>
        <v>46134</v>
      </c>
      <c r="AS2635" s="81">
        <f t="shared" si="817"/>
        <v>46135</v>
      </c>
      <c r="AT2635" s="81">
        <f t="shared" ref="AT2635:AT2647" si="821">IF(AI2635=0,"",IF(AI2635&lt;AJ2635,AJ2635+1,AI2635+1))</f>
        <v>46134</v>
      </c>
      <c r="AU2635" s="241"/>
      <c r="AV2635" s="134">
        <v>46119</v>
      </c>
      <c r="AZ2635" s="271"/>
      <c r="BT2635" s="75">
        <f>IF(COUNTIF($C$3:C2635, C2635)=1, 1, 0)</f>
        <v>1</v>
      </c>
      <c r="BU2635" s="338"/>
      <c r="BZ2635" s="87">
        <f t="shared" si="808"/>
        <v>15</v>
      </c>
      <c r="CB2635" s="88">
        <f t="shared" si="818"/>
        <v>0</v>
      </c>
      <c r="CC2635" s="89"/>
      <c r="CD2635" s="22"/>
      <c r="CE2635" s="87">
        <f t="shared" si="810"/>
        <v>4</v>
      </c>
      <c r="CF2635" s="397">
        <v>27557250</v>
      </c>
      <c r="CH2635" s="397">
        <v>27557250</v>
      </c>
      <c r="CI2635" s="397">
        <v>26245</v>
      </c>
      <c r="CJ2635" s="87">
        <f t="shared" si="815"/>
        <v>4</v>
      </c>
      <c r="CK2635" s="87">
        <f t="shared" si="811"/>
        <v>15</v>
      </c>
      <c r="CM2635" s="22" t="str">
        <f t="shared" si="819"/>
        <v>1C26TAA^</v>
      </c>
    </row>
    <row r="2636" spans="1:111" s="168" customFormat="1" x14ac:dyDescent="0.25">
      <c r="A2636" s="75">
        <f t="shared" ref="A2636:A2642" si="822">ROW()-2</f>
        <v>2634</v>
      </c>
      <c r="B2636" s="265" t="s">
        <v>6301</v>
      </c>
      <c r="C2636" s="412" t="s">
        <v>8857</v>
      </c>
      <c r="D2636" s="273">
        <v>145793311</v>
      </c>
      <c r="E2636" s="274">
        <v>5320008253</v>
      </c>
      <c r="F2636" s="275">
        <v>46127</v>
      </c>
      <c r="G2636" s="273" t="s">
        <v>328</v>
      </c>
      <c r="H2636" s="273" t="s">
        <v>140</v>
      </c>
      <c r="I2636" s="273" t="s">
        <v>105</v>
      </c>
      <c r="J2636" s="273" t="s">
        <v>329</v>
      </c>
      <c r="K2636" s="273" t="s">
        <v>242</v>
      </c>
      <c r="L2636" s="276">
        <v>46150</v>
      </c>
      <c r="M2636" s="273">
        <v>40</v>
      </c>
      <c r="N2636" s="268" t="s">
        <v>8858</v>
      </c>
      <c r="O2636" s="268" t="s">
        <v>8859</v>
      </c>
      <c r="P2636" s="168">
        <v>2830051907</v>
      </c>
      <c r="Q2636" s="275">
        <v>46127</v>
      </c>
      <c r="R2636" s="274">
        <v>1209402981</v>
      </c>
      <c r="S2636" s="274">
        <v>224457648</v>
      </c>
      <c r="T2636" s="275">
        <v>46127</v>
      </c>
      <c r="U2636" s="261">
        <v>2984.759</v>
      </c>
      <c r="V2636" s="261">
        <v>2889.0610000000001</v>
      </c>
      <c r="W2636" s="274">
        <v>5</v>
      </c>
      <c r="X2636" s="274">
        <v>2</v>
      </c>
      <c r="Y2636" s="274" t="s">
        <v>8860</v>
      </c>
      <c r="Z2636" s="168" t="s">
        <v>258</v>
      </c>
      <c r="AA2636" s="274" t="s">
        <v>2622</v>
      </c>
      <c r="AB2636" s="274" t="s">
        <v>8861</v>
      </c>
      <c r="AC2636" s="412" t="s">
        <v>8857</v>
      </c>
      <c r="AD2636" s="182" t="s">
        <v>113</v>
      </c>
      <c r="AE2636" s="274"/>
      <c r="AF2636" s="277">
        <v>46133.979166666664</v>
      </c>
      <c r="AG2636" s="277">
        <v>46133.625</v>
      </c>
      <c r="AH2636" s="277">
        <v>46133.625</v>
      </c>
      <c r="AI2636" s="115">
        <v>46134</v>
      </c>
      <c r="AJ2636" s="115">
        <v>46136</v>
      </c>
      <c r="AK2636" s="241"/>
      <c r="AL2636" s="115">
        <v>46138</v>
      </c>
      <c r="AM2636" s="274"/>
      <c r="AN2636" s="75">
        <f t="shared" si="816"/>
        <v>-12</v>
      </c>
      <c r="AO2636" s="95" t="s">
        <v>121</v>
      </c>
      <c r="AP2636" s="95" t="s">
        <v>121</v>
      </c>
      <c r="AQ2636" s="95" t="s">
        <v>121</v>
      </c>
      <c r="AR2636" s="81">
        <f t="shared" si="820"/>
        <v>46137</v>
      </c>
      <c r="AS2636" s="81">
        <f t="shared" si="817"/>
        <v>46138</v>
      </c>
      <c r="AT2636" s="81">
        <f t="shared" si="821"/>
        <v>46137</v>
      </c>
      <c r="AU2636" s="274"/>
      <c r="AV2636" s="290">
        <v>46127</v>
      </c>
      <c r="AZ2636" s="278"/>
      <c r="BT2636" s="75">
        <f>IF(COUNTIF($C$3:C2636, C2636)=1, 1, 0)</f>
        <v>1</v>
      </c>
      <c r="BU2636" s="338"/>
      <c r="BV2636" s="85"/>
      <c r="BW2636" s="85"/>
      <c r="BX2636" s="85"/>
      <c r="BY2636" s="85"/>
      <c r="BZ2636" s="87">
        <f t="shared" si="808"/>
        <v>16</v>
      </c>
      <c r="CA2636" s="85"/>
      <c r="CB2636" s="88">
        <f t="shared" si="818"/>
        <v>0</v>
      </c>
      <c r="CC2636" s="89"/>
      <c r="CD2636" s="22"/>
      <c r="CE2636" s="87">
        <f t="shared" si="810"/>
        <v>4</v>
      </c>
      <c r="CF2636" s="85"/>
      <c r="CG2636" s="85"/>
      <c r="CH2636" s="85"/>
      <c r="CI2636" s="85"/>
      <c r="CJ2636" s="87">
        <f t="shared" si="815"/>
        <v>4</v>
      </c>
      <c r="CK2636" s="87">
        <f t="shared" si="811"/>
        <v>16</v>
      </c>
      <c r="CL2636" s="85"/>
      <c r="CM2636" s="22" t="str">
        <f t="shared" si="819"/>
        <v>1C26TAA^</v>
      </c>
      <c r="CN2636" s="85"/>
      <c r="CO2636" s="85"/>
      <c r="CP2636" s="85"/>
    </row>
    <row r="2637" spans="1:111" s="168" customFormat="1" x14ac:dyDescent="0.25">
      <c r="A2637" s="75">
        <f t="shared" si="822"/>
        <v>2635</v>
      </c>
      <c r="B2637" s="265" t="s">
        <v>6301</v>
      </c>
      <c r="C2637" s="412" t="s">
        <v>8857</v>
      </c>
      <c r="D2637" s="273">
        <v>145862419</v>
      </c>
      <c r="E2637" s="274">
        <v>5320008253</v>
      </c>
      <c r="F2637" s="275">
        <v>46127</v>
      </c>
      <c r="G2637" s="273" t="s">
        <v>2358</v>
      </c>
      <c r="H2637" s="273" t="s">
        <v>140</v>
      </c>
      <c r="I2637" s="273" t="s">
        <v>105</v>
      </c>
      <c r="J2637" s="273" t="s">
        <v>329</v>
      </c>
      <c r="K2637" s="273" t="s">
        <v>242</v>
      </c>
      <c r="L2637" s="276">
        <v>46150</v>
      </c>
      <c r="M2637" s="273">
        <v>0</v>
      </c>
      <c r="N2637" s="268" t="s">
        <v>8858</v>
      </c>
      <c r="O2637" s="268" t="s">
        <v>8859</v>
      </c>
      <c r="P2637" s="168">
        <v>2830051910</v>
      </c>
      <c r="Q2637" s="275">
        <v>46127</v>
      </c>
      <c r="R2637" s="274">
        <v>1209402986</v>
      </c>
      <c r="S2637" s="274">
        <v>224457649</v>
      </c>
      <c r="T2637" s="275">
        <v>46127</v>
      </c>
      <c r="U2637" s="261">
        <v>2995.6480000000001</v>
      </c>
      <c r="V2637" s="261">
        <v>2899.616</v>
      </c>
      <c r="W2637" s="274">
        <v>5</v>
      </c>
      <c r="X2637" s="274">
        <v>2</v>
      </c>
      <c r="Y2637" s="274" t="s">
        <v>8860</v>
      </c>
      <c r="Z2637" s="168" t="s">
        <v>258</v>
      </c>
      <c r="AA2637" s="274" t="s">
        <v>2622</v>
      </c>
      <c r="AB2637" s="274" t="s">
        <v>8861</v>
      </c>
      <c r="AC2637" s="412" t="s">
        <v>8857</v>
      </c>
      <c r="AD2637" s="182" t="s">
        <v>113</v>
      </c>
      <c r="AE2637" s="274"/>
      <c r="AF2637" s="277">
        <v>46133.979166666664</v>
      </c>
      <c r="AG2637" s="277">
        <v>46133.625</v>
      </c>
      <c r="AH2637" s="277">
        <v>46133.625</v>
      </c>
      <c r="AI2637" s="115">
        <v>46134</v>
      </c>
      <c r="AJ2637" s="115">
        <v>46136</v>
      </c>
      <c r="AK2637" s="241"/>
      <c r="AL2637" s="115">
        <v>46138</v>
      </c>
      <c r="AM2637" s="274"/>
      <c r="AN2637" s="75">
        <f t="shared" si="816"/>
        <v>-12</v>
      </c>
      <c r="AO2637" s="95" t="s">
        <v>121</v>
      </c>
      <c r="AP2637" s="95" t="s">
        <v>121</v>
      </c>
      <c r="AQ2637" s="95" t="s">
        <v>121</v>
      </c>
      <c r="AR2637" s="81">
        <f t="shared" si="820"/>
        <v>46137</v>
      </c>
      <c r="AS2637" s="81">
        <f t="shared" si="817"/>
        <v>46138</v>
      </c>
      <c r="AT2637" s="81">
        <f t="shared" si="821"/>
        <v>46137</v>
      </c>
      <c r="AU2637" s="435"/>
      <c r="AV2637" s="290">
        <v>46127</v>
      </c>
      <c r="AW2637" s="345"/>
      <c r="AZ2637" s="278"/>
      <c r="BT2637" s="75"/>
      <c r="BU2637" s="338"/>
      <c r="BV2637" s="85"/>
      <c r="BW2637" s="85"/>
      <c r="BX2637" s="85"/>
      <c r="BY2637" s="85"/>
      <c r="BZ2637" s="87">
        <f t="shared" si="808"/>
        <v>16</v>
      </c>
      <c r="CA2637" s="85"/>
      <c r="CB2637" s="88">
        <f t="shared" si="818"/>
        <v>0</v>
      </c>
      <c r="CC2637" s="89"/>
      <c r="CD2637" s="22"/>
      <c r="CE2637" s="431">
        <f t="shared" si="810"/>
        <v>4</v>
      </c>
      <c r="CF2637" s="85"/>
      <c r="CG2637" s="85"/>
      <c r="CH2637" s="85"/>
      <c r="CI2637" s="85"/>
      <c r="CJ2637" s="87">
        <f t="shared" si="815"/>
        <v>4</v>
      </c>
      <c r="CK2637" s="171">
        <f t="shared" si="811"/>
        <v>16</v>
      </c>
      <c r="CL2637" s="85"/>
      <c r="CM2637" s="22" t="str">
        <f t="shared" si="819"/>
        <v>1C26TAA^</v>
      </c>
      <c r="CN2637" s="85"/>
      <c r="CO2637" s="85"/>
      <c r="CP2637" s="85"/>
    </row>
    <row r="2638" spans="1:111" s="168" customFormat="1" x14ac:dyDescent="0.25">
      <c r="A2638" s="75">
        <f t="shared" si="822"/>
        <v>2636</v>
      </c>
      <c r="B2638" s="265" t="s">
        <v>6301</v>
      </c>
      <c r="C2638" s="412" t="s">
        <v>8857</v>
      </c>
      <c r="D2638" s="273">
        <v>145852959</v>
      </c>
      <c r="E2638" s="274">
        <v>5320008253</v>
      </c>
      <c r="F2638" s="275">
        <v>46127</v>
      </c>
      <c r="G2638" s="273" t="s">
        <v>406</v>
      </c>
      <c r="H2638" s="273" t="s">
        <v>140</v>
      </c>
      <c r="I2638" s="273" t="s">
        <v>105</v>
      </c>
      <c r="J2638" s="273" t="s">
        <v>329</v>
      </c>
      <c r="K2638" s="273" t="s">
        <v>242</v>
      </c>
      <c r="L2638" s="276">
        <v>46155</v>
      </c>
      <c r="M2638" s="273">
        <v>0</v>
      </c>
      <c r="N2638" s="268" t="s">
        <v>8858</v>
      </c>
      <c r="O2638" s="268" t="s">
        <v>8859</v>
      </c>
      <c r="P2638" s="168">
        <v>2830051909</v>
      </c>
      <c r="Q2638" s="275">
        <v>46127</v>
      </c>
      <c r="R2638" s="274">
        <v>1209402985</v>
      </c>
      <c r="S2638" s="274">
        <v>224457644</v>
      </c>
      <c r="T2638" s="275">
        <v>46127</v>
      </c>
      <c r="U2638" s="261">
        <v>11616.499</v>
      </c>
      <c r="V2638" s="261">
        <v>11320.824000000001</v>
      </c>
      <c r="W2638" s="274">
        <v>13</v>
      </c>
      <c r="X2638" s="274">
        <v>5</v>
      </c>
      <c r="Y2638" s="274" t="s">
        <v>8860</v>
      </c>
      <c r="Z2638" s="168" t="s">
        <v>258</v>
      </c>
      <c r="AA2638" s="274" t="s">
        <v>2622</v>
      </c>
      <c r="AB2638" s="274" t="s">
        <v>8861</v>
      </c>
      <c r="AC2638" s="412" t="s">
        <v>8857</v>
      </c>
      <c r="AD2638" s="182" t="s">
        <v>113</v>
      </c>
      <c r="AE2638" s="274"/>
      <c r="AF2638" s="277">
        <v>46133.979166666664</v>
      </c>
      <c r="AG2638" s="277">
        <v>46133.625</v>
      </c>
      <c r="AH2638" s="277">
        <v>46133.625</v>
      </c>
      <c r="AI2638" s="115">
        <v>46134</v>
      </c>
      <c r="AJ2638" s="115">
        <v>46136</v>
      </c>
      <c r="AK2638" s="241"/>
      <c r="AL2638" s="115">
        <v>46138</v>
      </c>
      <c r="AM2638" s="274"/>
      <c r="AN2638" s="75">
        <f t="shared" si="816"/>
        <v>-17</v>
      </c>
      <c r="AO2638" s="95" t="s">
        <v>121</v>
      </c>
      <c r="AP2638" s="95" t="s">
        <v>121</v>
      </c>
      <c r="AQ2638" s="95" t="s">
        <v>121</v>
      </c>
      <c r="AR2638" s="81">
        <f t="shared" si="820"/>
        <v>46137</v>
      </c>
      <c r="AS2638" s="81">
        <f t="shared" si="817"/>
        <v>46138</v>
      </c>
      <c r="AT2638" s="81">
        <f t="shared" si="821"/>
        <v>46137</v>
      </c>
      <c r="AU2638" s="435"/>
      <c r="AV2638" s="290">
        <v>46127</v>
      </c>
      <c r="AW2638" s="345"/>
      <c r="AZ2638" s="278"/>
      <c r="BT2638" s="75"/>
      <c r="BU2638" s="338"/>
      <c r="BV2638" s="85"/>
      <c r="BW2638" s="85"/>
      <c r="BX2638" s="85"/>
      <c r="BY2638" s="85"/>
      <c r="BZ2638" s="87">
        <f t="shared" si="808"/>
        <v>16</v>
      </c>
      <c r="CA2638" s="85"/>
      <c r="CB2638" s="88">
        <f t="shared" si="818"/>
        <v>0</v>
      </c>
      <c r="CC2638" s="89"/>
      <c r="CD2638" s="22"/>
      <c r="CE2638" s="431">
        <f t="shared" si="810"/>
        <v>4</v>
      </c>
      <c r="CF2638" s="85"/>
      <c r="CG2638" s="85"/>
      <c r="CH2638" s="85"/>
      <c r="CI2638" s="85"/>
      <c r="CJ2638" s="87">
        <f t="shared" si="815"/>
        <v>4</v>
      </c>
      <c r="CK2638" s="171">
        <f t="shared" si="811"/>
        <v>16</v>
      </c>
      <c r="CL2638" s="85"/>
      <c r="CM2638" s="22" t="str">
        <f t="shared" si="819"/>
        <v>1C26TAA^</v>
      </c>
      <c r="CN2638" s="85"/>
      <c r="CO2638" s="85"/>
      <c r="CP2638" s="85"/>
    </row>
    <row r="2639" spans="1:111" s="168" customFormat="1" x14ac:dyDescent="0.25">
      <c r="A2639" s="75">
        <f t="shared" si="822"/>
        <v>2637</v>
      </c>
      <c r="B2639" s="265" t="s">
        <v>6301</v>
      </c>
      <c r="C2639" s="412" t="s">
        <v>8857</v>
      </c>
      <c r="D2639" s="273">
        <v>145852644</v>
      </c>
      <c r="E2639" s="274">
        <v>5320008253</v>
      </c>
      <c r="F2639" s="275">
        <v>46127</v>
      </c>
      <c r="G2639" s="273" t="s">
        <v>328</v>
      </c>
      <c r="H2639" s="273" t="s">
        <v>140</v>
      </c>
      <c r="I2639" s="273" t="s">
        <v>105</v>
      </c>
      <c r="J2639" s="273" t="s">
        <v>329</v>
      </c>
      <c r="K2639" s="273" t="s">
        <v>242</v>
      </c>
      <c r="L2639" s="276">
        <v>46154</v>
      </c>
      <c r="M2639" s="273">
        <v>0</v>
      </c>
      <c r="N2639" s="268" t="s">
        <v>8858</v>
      </c>
      <c r="O2639" s="268" t="s">
        <v>8859</v>
      </c>
      <c r="P2639" s="168">
        <v>2830051908</v>
      </c>
      <c r="Q2639" s="275">
        <v>46127</v>
      </c>
      <c r="R2639" s="274">
        <v>1209402983</v>
      </c>
      <c r="S2639" s="274">
        <v>224457652</v>
      </c>
      <c r="T2639" s="275">
        <v>46127</v>
      </c>
      <c r="U2639" s="261">
        <v>2504.0169999999998</v>
      </c>
      <c r="V2639" s="261">
        <v>2444.0129999999999</v>
      </c>
      <c r="W2639" s="274">
        <v>5</v>
      </c>
      <c r="X2639" s="274">
        <v>1</v>
      </c>
      <c r="Y2639" s="274" t="s">
        <v>8860</v>
      </c>
      <c r="Z2639" s="168" t="s">
        <v>258</v>
      </c>
      <c r="AA2639" s="274" t="s">
        <v>2622</v>
      </c>
      <c r="AB2639" s="274" t="s">
        <v>8861</v>
      </c>
      <c r="AC2639" s="412" t="s">
        <v>8857</v>
      </c>
      <c r="AD2639" s="182" t="s">
        <v>113</v>
      </c>
      <c r="AE2639" s="274"/>
      <c r="AF2639" s="277">
        <v>46133.979166666664</v>
      </c>
      <c r="AG2639" s="277">
        <v>46133.625</v>
      </c>
      <c r="AH2639" s="277">
        <v>46133.625</v>
      </c>
      <c r="AI2639" s="115">
        <v>46134</v>
      </c>
      <c r="AJ2639" s="115">
        <v>46136</v>
      </c>
      <c r="AK2639" s="241"/>
      <c r="AL2639" s="115">
        <v>46138</v>
      </c>
      <c r="AM2639" s="274"/>
      <c r="AN2639" s="75">
        <f t="shared" si="816"/>
        <v>-16</v>
      </c>
      <c r="AO2639" s="95" t="s">
        <v>121</v>
      </c>
      <c r="AP2639" s="95" t="s">
        <v>121</v>
      </c>
      <c r="AQ2639" s="95" t="s">
        <v>121</v>
      </c>
      <c r="AR2639" s="81">
        <f t="shared" si="820"/>
        <v>46137</v>
      </c>
      <c r="AS2639" s="81">
        <f t="shared" si="817"/>
        <v>46138</v>
      </c>
      <c r="AT2639" s="81">
        <f t="shared" si="821"/>
        <v>46137</v>
      </c>
      <c r="AU2639" s="435"/>
      <c r="AV2639" s="290">
        <v>46127</v>
      </c>
      <c r="AW2639" s="345"/>
      <c r="AZ2639" s="278"/>
      <c r="BT2639" s="75"/>
      <c r="BU2639" s="338"/>
      <c r="BV2639" s="85"/>
      <c r="BW2639" s="85"/>
      <c r="BX2639" s="85"/>
      <c r="BY2639" s="85"/>
      <c r="BZ2639" s="87">
        <f t="shared" si="808"/>
        <v>16</v>
      </c>
      <c r="CA2639" s="85"/>
      <c r="CB2639" s="88">
        <f t="shared" si="818"/>
        <v>0</v>
      </c>
      <c r="CC2639" s="89"/>
      <c r="CD2639" s="22"/>
      <c r="CE2639" s="431">
        <f t="shared" si="810"/>
        <v>4</v>
      </c>
      <c r="CF2639" s="85"/>
      <c r="CG2639" s="85"/>
      <c r="CH2639" s="85"/>
      <c r="CI2639" s="85"/>
      <c r="CJ2639" s="87">
        <f t="shared" si="815"/>
        <v>4</v>
      </c>
      <c r="CK2639" s="171">
        <f t="shared" si="811"/>
        <v>16</v>
      </c>
      <c r="CL2639" s="85"/>
      <c r="CM2639" s="22" t="str">
        <f t="shared" si="819"/>
        <v>1C26TAA^</v>
      </c>
      <c r="CN2639" s="85"/>
      <c r="CO2639" s="85"/>
      <c r="CP2639" s="85"/>
    </row>
    <row r="2640" spans="1:111" s="168" customFormat="1" x14ac:dyDescent="0.25">
      <c r="A2640" s="75">
        <f t="shared" si="822"/>
        <v>2638</v>
      </c>
      <c r="B2640" s="265" t="s">
        <v>6301</v>
      </c>
      <c r="C2640" s="412" t="s">
        <v>8857</v>
      </c>
      <c r="D2640" s="265">
        <v>145827406</v>
      </c>
      <c r="E2640" s="241">
        <v>5320008252</v>
      </c>
      <c r="F2640" s="231">
        <v>46127</v>
      </c>
      <c r="G2640" s="265" t="s">
        <v>406</v>
      </c>
      <c r="H2640" s="265" t="s">
        <v>140</v>
      </c>
      <c r="I2640" s="265" t="s">
        <v>105</v>
      </c>
      <c r="J2640" s="265" t="s">
        <v>329</v>
      </c>
      <c r="K2640" s="265" t="s">
        <v>242</v>
      </c>
      <c r="L2640" s="379">
        <v>46150</v>
      </c>
      <c r="M2640" s="265">
        <v>40</v>
      </c>
      <c r="N2640" s="268" t="s">
        <v>8862</v>
      </c>
      <c r="O2640" s="268" t="s">
        <v>8863</v>
      </c>
      <c r="P2640" s="85">
        <v>2830052083</v>
      </c>
      <c r="Q2640" s="275">
        <v>46130</v>
      </c>
      <c r="R2640" s="241">
        <v>1209404126</v>
      </c>
      <c r="S2640" s="241">
        <v>224457645</v>
      </c>
      <c r="T2640" s="275">
        <v>46130</v>
      </c>
      <c r="U2640" s="261">
        <v>15598.644</v>
      </c>
      <c r="V2640" s="261">
        <v>15088.091</v>
      </c>
      <c r="W2640" s="241">
        <v>19</v>
      </c>
      <c r="X2640" s="241">
        <v>5</v>
      </c>
      <c r="Y2640" s="274" t="s">
        <v>8864</v>
      </c>
      <c r="Z2640" s="168" t="s">
        <v>258</v>
      </c>
      <c r="AA2640" s="274" t="s">
        <v>2622</v>
      </c>
      <c r="AB2640" s="274" t="s">
        <v>8861</v>
      </c>
      <c r="AC2640" s="412" t="s">
        <v>8857</v>
      </c>
      <c r="AD2640" s="182" t="s">
        <v>113</v>
      </c>
      <c r="AE2640" s="241"/>
      <c r="AF2640" s="277">
        <v>46133.979166666664</v>
      </c>
      <c r="AG2640" s="277">
        <v>46133.625</v>
      </c>
      <c r="AH2640" s="277">
        <v>46133.625</v>
      </c>
      <c r="AI2640" s="115">
        <v>46134</v>
      </c>
      <c r="AJ2640" s="115">
        <v>46136</v>
      </c>
      <c r="AK2640" s="274"/>
      <c r="AL2640" s="115">
        <v>46138</v>
      </c>
      <c r="AM2640" s="241"/>
      <c r="AN2640" s="75">
        <f t="shared" si="816"/>
        <v>-12</v>
      </c>
      <c r="AO2640" s="95" t="s">
        <v>121</v>
      </c>
      <c r="AP2640" s="95" t="s">
        <v>121</v>
      </c>
      <c r="AQ2640" s="95" t="s">
        <v>121</v>
      </c>
      <c r="AR2640" s="81">
        <f t="shared" si="820"/>
        <v>46137</v>
      </c>
      <c r="AS2640" s="81">
        <f t="shared" si="817"/>
        <v>46138</v>
      </c>
      <c r="AT2640" s="81">
        <f t="shared" si="821"/>
        <v>46137</v>
      </c>
      <c r="AU2640" s="241"/>
      <c r="AV2640" s="290">
        <v>46129</v>
      </c>
      <c r="AW2640" s="85"/>
      <c r="AX2640" s="85"/>
      <c r="AY2640" s="85"/>
      <c r="AZ2640" s="271"/>
      <c r="BA2640" s="85"/>
      <c r="BB2640" s="85"/>
      <c r="BC2640" s="85"/>
      <c r="BD2640" s="85"/>
      <c r="BE2640" s="85"/>
      <c r="BF2640" s="85"/>
      <c r="BG2640" s="85"/>
      <c r="BH2640" s="85"/>
      <c r="BI2640" s="85"/>
      <c r="BJ2640" s="85"/>
      <c r="BK2640" s="85"/>
      <c r="BL2640" s="85"/>
      <c r="BM2640" s="85"/>
      <c r="BN2640" s="85"/>
      <c r="BO2640" s="85"/>
      <c r="BP2640" s="85"/>
      <c r="BQ2640" s="85"/>
      <c r="BR2640" s="85"/>
      <c r="BS2640" s="85"/>
      <c r="BT2640" s="75">
        <f>IF(COUNTIF($C$3:C2640, C2640)=1, 1, 0)</f>
        <v>0</v>
      </c>
      <c r="BU2640" s="338"/>
      <c r="BV2640" s="85"/>
      <c r="BW2640" s="85"/>
      <c r="BX2640" s="85"/>
      <c r="BY2640" s="85"/>
      <c r="BZ2640" s="87">
        <f t="shared" si="808"/>
        <v>16</v>
      </c>
      <c r="CA2640" s="85"/>
      <c r="CB2640" s="88">
        <f t="shared" si="818"/>
        <v>0</v>
      </c>
      <c r="CC2640" s="89"/>
      <c r="CD2640" s="22"/>
      <c r="CE2640" s="87">
        <f t="shared" si="810"/>
        <v>4</v>
      </c>
      <c r="CF2640" s="85"/>
      <c r="CG2640" s="85"/>
      <c r="CH2640" s="85"/>
      <c r="CI2640" s="85"/>
      <c r="CJ2640" s="87">
        <f t="shared" si="815"/>
        <v>4</v>
      </c>
      <c r="CK2640" s="87">
        <f t="shared" si="811"/>
        <v>16</v>
      </c>
      <c r="CL2640" s="85"/>
      <c r="CM2640" s="22" t="str">
        <f t="shared" si="819"/>
        <v>1C26TAA^</v>
      </c>
      <c r="CN2640" s="85"/>
      <c r="CO2640" s="85"/>
      <c r="CP2640" s="85"/>
      <c r="CQ2640" s="85"/>
      <c r="CR2640" s="85"/>
      <c r="CS2640" s="85"/>
      <c r="CT2640" s="85"/>
      <c r="CU2640" s="85"/>
      <c r="CV2640" s="85"/>
      <c r="CW2640" s="85"/>
      <c r="CX2640" s="85"/>
      <c r="CY2640" s="85"/>
      <c r="CZ2640" s="85"/>
      <c r="DA2640" s="85"/>
      <c r="DB2640" s="85"/>
      <c r="DC2640" s="85"/>
      <c r="DD2640" s="85"/>
      <c r="DE2640" s="85"/>
      <c r="DF2640" s="85"/>
      <c r="DG2640" s="85"/>
    </row>
    <row r="2641" spans="1:111" s="168" customFormat="1" x14ac:dyDescent="0.25">
      <c r="A2641" s="75">
        <f t="shared" si="822"/>
        <v>2639</v>
      </c>
      <c r="B2641" s="265" t="s">
        <v>6301</v>
      </c>
      <c r="C2641" s="412" t="s">
        <v>8857</v>
      </c>
      <c r="D2641" s="265">
        <v>145540442</v>
      </c>
      <c r="E2641" s="241">
        <v>5320008252</v>
      </c>
      <c r="F2641" s="231">
        <v>46127</v>
      </c>
      <c r="G2641" s="265" t="s">
        <v>2763</v>
      </c>
      <c r="H2641" s="265" t="s">
        <v>140</v>
      </c>
      <c r="I2641" s="265" t="s">
        <v>105</v>
      </c>
      <c r="J2641" s="265" t="s">
        <v>329</v>
      </c>
      <c r="K2641" s="265" t="s">
        <v>242</v>
      </c>
      <c r="L2641" s="379">
        <v>46153</v>
      </c>
      <c r="M2641" s="265">
        <v>0</v>
      </c>
      <c r="N2641" s="268" t="s">
        <v>8862</v>
      </c>
      <c r="O2641" s="268" t="s">
        <v>8863</v>
      </c>
      <c r="P2641" s="85">
        <v>2830052082</v>
      </c>
      <c r="Q2641" s="275">
        <v>46130</v>
      </c>
      <c r="R2641" s="241">
        <v>1209404125</v>
      </c>
      <c r="S2641" s="241">
        <v>224457643</v>
      </c>
      <c r="T2641" s="275">
        <v>46130</v>
      </c>
      <c r="U2641" s="261">
        <v>2983.877</v>
      </c>
      <c r="V2641" s="261">
        <v>2888.1390000000001</v>
      </c>
      <c r="W2641" s="241">
        <v>4</v>
      </c>
      <c r="X2641" s="241">
        <v>2</v>
      </c>
      <c r="Y2641" s="274" t="s">
        <v>8864</v>
      </c>
      <c r="Z2641" s="168" t="s">
        <v>258</v>
      </c>
      <c r="AA2641" s="274" t="s">
        <v>2622</v>
      </c>
      <c r="AB2641" s="274" t="s">
        <v>8861</v>
      </c>
      <c r="AC2641" s="412" t="s">
        <v>8857</v>
      </c>
      <c r="AD2641" s="182" t="s">
        <v>113</v>
      </c>
      <c r="AE2641" s="241"/>
      <c r="AF2641" s="277">
        <v>46133.979166666664</v>
      </c>
      <c r="AG2641" s="277">
        <v>46133.625</v>
      </c>
      <c r="AH2641" s="277">
        <v>46133.625</v>
      </c>
      <c r="AI2641" s="115">
        <v>46134</v>
      </c>
      <c r="AJ2641" s="115">
        <v>46136</v>
      </c>
      <c r="AK2641" s="274"/>
      <c r="AL2641" s="115">
        <v>46138</v>
      </c>
      <c r="AM2641" s="241"/>
      <c r="AN2641" s="75">
        <f t="shared" si="816"/>
        <v>-15</v>
      </c>
      <c r="AO2641" s="95" t="s">
        <v>121</v>
      </c>
      <c r="AP2641" s="95" t="s">
        <v>121</v>
      </c>
      <c r="AQ2641" s="95" t="s">
        <v>121</v>
      </c>
      <c r="AR2641" s="81">
        <f t="shared" si="820"/>
        <v>46137</v>
      </c>
      <c r="AS2641" s="81">
        <f t="shared" si="817"/>
        <v>46138</v>
      </c>
      <c r="AT2641" s="81">
        <f t="shared" si="821"/>
        <v>46137</v>
      </c>
      <c r="AU2641" s="241"/>
      <c r="AV2641" s="290">
        <v>46129</v>
      </c>
      <c r="AW2641" s="85"/>
      <c r="AX2641" s="85"/>
      <c r="AY2641" s="85"/>
      <c r="AZ2641" s="271"/>
      <c r="BA2641" s="85"/>
      <c r="BB2641" s="85"/>
      <c r="BC2641" s="85"/>
      <c r="BD2641" s="85"/>
      <c r="BE2641" s="85"/>
      <c r="BF2641" s="85"/>
      <c r="BG2641" s="85"/>
      <c r="BH2641" s="85"/>
      <c r="BI2641" s="85"/>
      <c r="BJ2641" s="85"/>
      <c r="BK2641" s="85"/>
      <c r="BL2641" s="85"/>
      <c r="BM2641" s="85"/>
      <c r="BN2641" s="85"/>
      <c r="BO2641" s="85"/>
      <c r="BP2641" s="85"/>
      <c r="BQ2641" s="85"/>
      <c r="BR2641" s="85"/>
      <c r="BS2641" s="85"/>
      <c r="BT2641" s="75"/>
      <c r="BU2641" s="338"/>
      <c r="BV2641" s="85"/>
      <c r="BW2641" s="85"/>
      <c r="BX2641" s="85"/>
      <c r="BY2641" s="85"/>
      <c r="BZ2641" s="87">
        <f t="shared" si="808"/>
        <v>16</v>
      </c>
      <c r="CA2641" s="85"/>
      <c r="CB2641" s="88">
        <f t="shared" si="818"/>
        <v>0</v>
      </c>
      <c r="CC2641" s="89"/>
      <c r="CD2641" s="22"/>
      <c r="CE2641" s="431">
        <f t="shared" si="810"/>
        <v>4</v>
      </c>
      <c r="CF2641" s="85"/>
      <c r="CG2641" s="85"/>
      <c r="CH2641" s="85"/>
      <c r="CI2641" s="85"/>
      <c r="CJ2641" s="87">
        <f t="shared" si="815"/>
        <v>4</v>
      </c>
      <c r="CK2641" s="171">
        <f t="shared" si="811"/>
        <v>16</v>
      </c>
      <c r="CL2641" s="85"/>
      <c r="CM2641" s="22" t="str">
        <f t="shared" si="819"/>
        <v>1C26TAA^</v>
      </c>
      <c r="CN2641" s="85"/>
      <c r="CO2641" s="85"/>
      <c r="CP2641" s="85"/>
      <c r="CQ2641" s="85"/>
      <c r="CR2641" s="85"/>
      <c r="CS2641" s="85"/>
      <c r="CT2641" s="85"/>
      <c r="CU2641" s="85"/>
      <c r="CV2641" s="85"/>
      <c r="CW2641" s="85"/>
      <c r="CX2641" s="85"/>
      <c r="CY2641" s="85"/>
      <c r="CZ2641" s="85"/>
      <c r="DA2641" s="85"/>
      <c r="DB2641" s="85"/>
      <c r="DC2641" s="85"/>
      <c r="DD2641" s="85"/>
      <c r="DE2641" s="85"/>
      <c r="DF2641" s="85"/>
      <c r="DG2641" s="85"/>
    </row>
    <row r="2642" spans="1:111" s="168" customFormat="1" x14ac:dyDescent="0.25">
      <c r="A2642" s="75">
        <f t="shared" si="822"/>
        <v>2640</v>
      </c>
      <c r="B2642" s="265" t="s">
        <v>6301</v>
      </c>
      <c r="C2642" s="412" t="s">
        <v>8857</v>
      </c>
      <c r="D2642" s="273">
        <v>145843979</v>
      </c>
      <c r="E2642" s="274"/>
      <c r="F2642" s="275">
        <v>46127</v>
      </c>
      <c r="G2642" s="273" t="s">
        <v>406</v>
      </c>
      <c r="H2642" s="273" t="s">
        <v>140</v>
      </c>
      <c r="I2642" s="273" t="s">
        <v>105</v>
      </c>
      <c r="J2642" s="273" t="s">
        <v>329</v>
      </c>
      <c r="K2642" s="273" t="s">
        <v>242</v>
      </c>
      <c r="L2642" s="276">
        <v>46150</v>
      </c>
      <c r="M2642" s="273">
        <v>40</v>
      </c>
      <c r="N2642" s="268" t="s">
        <v>8865</v>
      </c>
      <c r="O2642" s="268" t="s">
        <v>8866</v>
      </c>
      <c r="P2642" s="274">
        <v>2830051930</v>
      </c>
      <c r="Q2642" s="275">
        <v>46127</v>
      </c>
      <c r="R2642" s="274">
        <v>1209403032</v>
      </c>
      <c r="S2642" s="274">
        <v>224457642</v>
      </c>
      <c r="T2642" s="275">
        <v>46127</v>
      </c>
      <c r="U2642" s="261">
        <v>17628.884999999998</v>
      </c>
      <c r="V2642" s="261">
        <v>17179.177</v>
      </c>
      <c r="W2642" s="274">
        <v>19</v>
      </c>
      <c r="X2642" s="274">
        <v>8</v>
      </c>
      <c r="Y2642" s="274" t="s">
        <v>8867</v>
      </c>
      <c r="Z2642" s="168" t="s">
        <v>258</v>
      </c>
      <c r="AA2642" s="274" t="s">
        <v>2622</v>
      </c>
      <c r="AB2642" s="274" t="s">
        <v>8861</v>
      </c>
      <c r="AC2642" s="412" t="s">
        <v>8857</v>
      </c>
      <c r="AD2642" s="182" t="s">
        <v>113</v>
      </c>
      <c r="AE2642" s="274"/>
      <c r="AF2642" s="277">
        <v>46133.979166666664</v>
      </c>
      <c r="AG2642" s="277">
        <v>46133.625</v>
      </c>
      <c r="AH2642" s="277">
        <v>46133.625</v>
      </c>
      <c r="AI2642" s="115">
        <v>46134</v>
      </c>
      <c r="AJ2642" s="115">
        <v>46136</v>
      </c>
      <c r="AK2642" s="274"/>
      <c r="AL2642" s="115">
        <v>46138</v>
      </c>
      <c r="AM2642" s="274"/>
      <c r="AN2642" s="75">
        <f t="shared" si="816"/>
        <v>-12</v>
      </c>
      <c r="AO2642" s="95" t="s">
        <v>121</v>
      </c>
      <c r="AP2642" s="95" t="s">
        <v>121</v>
      </c>
      <c r="AQ2642" s="95" t="s">
        <v>121</v>
      </c>
      <c r="AR2642" s="81">
        <f t="shared" si="820"/>
        <v>46137</v>
      </c>
      <c r="AS2642" s="81">
        <f t="shared" si="817"/>
        <v>46138</v>
      </c>
      <c r="AT2642" s="81">
        <f t="shared" si="821"/>
        <v>46137</v>
      </c>
      <c r="AU2642" s="274"/>
      <c r="AV2642" s="290">
        <v>46127</v>
      </c>
      <c r="AZ2642" s="278"/>
      <c r="BT2642" s="75">
        <f>IF(COUNTIF($C$3:C2642, C2642)=1, 1, 0)</f>
        <v>0</v>
      </c>
      <c r="BU2642" s="338"/>
      <c r="BV2642" s="85"/>
      <c r="BW2642" s="85"/>
      <c r="BX2642" s="85"/>
      <c r="BY2642" s="85"/>
      <c r="BZ2642" s="87">
        <f t="shared" si="808"/>
        <v>16</v>
      </c>
      <c r="CA2642" s="85"/>
      <c r="CB2642" s="88">
        <f t="shared" si="818"/>
        <v>0</v>
      </c>
      <c r="CC2642" s="89"/>
      <c r="CD2642" s="22"/>
      <c r="CE2642" s="87">
        <f t="shared" si="810"/>
        <v>4</v>
      </c>
      <c r="CF2642" s="85"/>
      <c r="CG2642" s="85"/>
      <c r="CH2642" s="85"/>
      <c r="CI2642" s="85"/>
      <c r="CJ2642" s="87">
        <f t="shared" si="815"/>
        <v>4</v>
      </c>
      <c r="CK2642" s="87">
        <f t="shared" si="811"/>
        <v>16</v>
      </c>
      <c r="CL2642" s="85"/>
      <c r="CM2642" s="22" t="str">
        <f t="shared" si="819"/>
        <v>1C26TAA^</v>
      </c>
      <c r="CN2642" s="85"/>
      <c r="CO2642" s="85"/>
      <c r="CP2642" s="85"/>
    </row>
    <row r="2643" spans="1:111" s="85" customFormat="1" x14ac:dyDescent="0.25">
      <c r="B2643" s="265" t="s">
        <v>102</v>
      </c>
      <c r="C2643" s="301" t="s">
        <v>8868</v>
      </c>
      <c r="D2643" s="273">
        <v>145791537</v>
      </c>
      <c r="E2643" s="274"/>
      <c r="F2643" s="275">
        <v>46113</v>
      </c>
      <c r="G2643" s="273" t="s">
        <v>5552</v>
      </c>
      <c r="H2643" s="273" t="s">
        <v>140</v>
      </c>
      <c r="I2643" s="273" t="s">
        <v>105</v>
      </c>
      <c r="J2643" s="273" t="s">
        <v>329</v>
      </c>
      <c r="K2643" s="273" t="s">
        <v>242</v>
      </c>
      <c r="L2643" s="276">
        <v>46140</v>
      </c>
      <c r="M2643" s="273">
        <v>40</v>
      </c>
      <c r="N2643" s="75" t="s">
        <v>8869</v>
      </c>
      <c r="O2643" s="75" t="s">
        <v>8870</v>
      </c>
      <c r="P2643" s="85">
        <v>2830051088</v>
      </c>
      <c r="Q2643" s="231">
        <v>46113</v>
      </c>
      <c r="R2643" s="241">
        <v>1209398870</v>
      </c>
      <c r="S2643" s="241">
        <v>224397009</v>
      </c>
      <c r="T2643" s="231">
        <v>46113</v>
      </c>
      <c r="U2643" s="261">
        <v>16645.673999999999</v>
      </c>
      <c r="V2643" s="261">
        <v>15966.467000000001</v>
      </c>
      <c r="W2643" s="241">
        <v>19</v>
      </c>
      <c r="X2643" s="241">
        <v>9</v>
      </c>
      <c r="Y2643" s="270" t="s">
        <v>8871</v>
      </c>
      <c r="Z2643" s="125" t="s">
        <v>258</v>
      </c>
      <c r="AA2643" s="182" t="s">
        <v>7841</v>
      </c>
      <c r="AB2643" s="182" t="s">
        <v>7842</v>
      </c>
      <c r="AC2643" s="301" t="s">
        <v>8868</v>
      </c>
      <c r="AD2643" s="182" t="s">
        <v>113</v>
      </c>
      <c r="AE2643" s="275">
        <v>46127</v>
      </c>
      <c r="AF2643" s="277">
        <v>46125.25</v>
      </c>
      <c r="AG2643" s="277">
        <v>46118.625</v>
      </c>
      <c r="AH2643" s="277">
        <v>46118.625</v>
      </c>
      <c r="AI2643" s="115">
        <v>46120</v>
      </c>
      <c r="AJ2643" s="275">
        <v>46127</v>
      </c>
      <c r="AK2643" s="275">
        <v>46127</v>
      </c>
      <c r="AL2643" s="115">
        <v>46123</v>
      </c>
      <c r="AM2643" s="231">
        <v>46129</v>
      </c>
      <c r="AN2643" s="74">
        <v>46131</v>
      </c>
      <c r="AO2643" s="81">
        <f t="shared" ref="AO2643:AO2647" si="823">IF(AH2643&lt;AG2643,IF(AH2643=0,"",AH2643-1),IF(AG2643=0,"",AG2643-1))</f>
        <v>46117.625</v>
      </c>
      <c r="AP2643" s="81">
        <f t="shared" ref="AP2643:AP2647" si="824">IF(AH2643&lt;AG2643,IF(AH2643=0,"",AH2643),IF(AG2643=0,"",AG2643))</f>
        <v>46118.625</v>
      </c>
      <c r="AQ2643" s="81">
        <f t="shared" ref="AQ2643:AQ2647" si="825">IF(AH2643&lt;AG2643,IF(AH2643=0,"",AH2643),IF(AG2643=0,"",AG2643))</f>
        <v>46118.625</v>
      </c>
      <c r="AR2643" s="81">
        <f t="shared" si="820"/>
        <v>46128</v>
      </c>
      <c r="AS2643" s="81">
        <f t="shared" si="817"/>
        <v>46129</v>
      </c>
      <c r="AT2643" s="81">
        <f t="shared" si="821"/>
        <v>46128</v>
      </c>
      <c r="AU2643" s="310"/>
      <c r="AV2643" s="525">
        <v>46113</v>
      </c>
      <c r="AW2643" s="339"/>
      <c r="AZ2643" s="271"/>
      <c r="BT2643" s="75">
        <f>IF(COUNTIF($C$3:C2643, C2643)=1, 1, 0)</f>
        <v>1</v>
      </c>
      <c r="BU2643" s="337"/>
      <c r="BV2643" s="340"/>
      <c r="BZ2643" s="87">
        <f t="shared" si="808"/>
        <v>14</v>
      </c>
      <c r="CB2643" s="88">
        <f t="shared" si="818"/>
        <v>0</v>
      </c>
      <c r="CC2643" s="89"/>
      <c r="CD2643" s="22"/>
      <c r="CE2643" s="87">
        <f t="shared" si="810"/>
        <v>4</v>
      </c>
      <c r="CJ2643" s="87">
        <f t="shared" si="815"/>
        <v>4</v>
      </c>
      <c r="CK2643" s="87">
        <f t="shared" si="811"/>
        <v>14</v>
      </c>
      <c r="CM2643" s="22" t="str">
        <f t="shared" si="819"/>
        <v>1C26TAA^</v>
      </c>
    </row>
    <row r="2644" spans="1:111" s="85" customFormat="1" x14ac:dyDescent="0.25">
      <c r="B2644" s="73" t="s">
        <v>6003</v>
      </c>
      <c r="C2644" s="301" t="s">
        <v>8872</v>
      </c>
      <c r="D2644" s="273">
        <v>145791478</v>
      </c>
      <c r="E2644" s="274"/>
      <c r="F2644" s="275">
        <v>46120</v>
      </c>
      <c r="G2644" s="273" t="s">
        <v>328</v>
      </c>
      <c r="H2644" s="273" t="s">
        <v>140</v>
      </c>
      <c r="I2644" s="273" t="s">
        <v>105</v>
      </c>
      <c r="J2644" s="273" t="s">
        <v>329</v>
      </c>
      <c r="K2644" s="273" t="s">
        <v>242</v>
      </c>
      <c r="L2644" s="276">
        <v>46143</v>
      </c>
      <c r="M2644" s="273">
        <v>40</v>
      </c>
      <c r="N2644" s="268" t="s">
        <v>8873</v>
      </c>
      <c r="O2644" s="268" t="s">
        <v>8874</v>
      </c>
      <c r="P2644" s="85">
        <v>2830051457</v>
      </c>
      <c r="Q2644" s="231">
        <v>46119</v>
      </c>
      <c r="R2644" s="241">
        <v>1209400692</v>
      </c>
      <c r="S2644" s="241">
        <v>224417527</v>
      </c>
      <c r="T2644" s="231">
        <v>46119</v>
      </c>
      <c r="U2644" s="356">
        <v>18349.339</v>
      </c>
      <c r="V2644" s="356">
        <v>17912.588</v>
      </c>
      <c r="W2644" s="241">
        <v>21</v>
      </c>
      <c r="X2644" s="241">
        <v>6</v>
      </c>
      <c r="Y2644" s="274" t="s">
        <v>8875</v>
      </c>
      <c r="Z2644" s="168" t="s">
        <v>258</v>
      </c>
      <c r="AA2644" s="274" t="s">
        <v>2767</v>
      </c>
      <c r="AB2644" s="274" t="s">
        <v>7864</v>
      </c>
      <c r="AC2644" s="301" t="s">
        <v>8872</v>
      </c>
      <c r="AD2644" s="182" t="s">
        <v>113</v>
      </c>
      <c r="AE2644" s="115">
        <v>46133</v>
      </c>
      <c r="AF2644" s="277">
        <v>46126.541666666664</v>
      </c>
      <c r="AG2644" s="277">
        <v>46125.625</v>
      </c>
      <c r="AH2644" s="277">
        <v>46125.625</v>
      </c>
      <c r="AI2644" s="115">
        <v>46127</v>
      </c>
      <c r="AJ2644" s="115">
        <v>46133</v>
      </c>
      <c r="AK2644" s="115">
        <v>46133</v>
      </c>
      <c r="AL2644" s="115">
        <v>46132</v>
      </c>
      <c r="AM2644" s="115">
        <v>46138</v>
      </c>
      <c r="AN2644" s="75">
        <f>IF(AM2644=0,AL2644-L2644,AM2644-L2644)</f>
        <v>-5</v>
      </c>
      <c r="AO2644" s="81">
        <f t="shared" si="823"/>
        <v>46124.625</v>
      </c>
      <c r="AP2644" s="81">
        <f t="shared" si="824"/>
        <v>46125.625</v>
      </c>
      <c r="AQ2644" s="81">
        <f t="shared" si="825"/>
        <v>46125.625</v>
      </c>
      <c r="AR2644" s="81">
        <f t="shared" si="820"/>
        <v>46134</v>
      </c>
      <c r="AS2644" s="81">
        <f t="shared" si="817"/>
        <v>46135</v>
      </c>
      <c r="AT2644" s="81">
        <f t="shared" si="821"/>
        <v>46134</v>
      </c>
      <c r="AU2644" s="241"/>
      <c r="AV2644" s="134">
        <v>46119</v>
      </c>
      <c r="AZ2644" s="271"/>
      <c r="BT2644" s="75">
        <f>IF(COUNTIF($C$3:C2644, C2644)=1, 1, 0)</f>
        <v>1</v>
      </c>
      <c r="BU2644" s="338"/>
      <c r="BZ2644" s="87">
        <f t="shared" si="808"/>
        <v>15</v>
      </c>
      <c r="CB2644" s="88">
        <f t="shared" si="818"/>
        <v>0</v>
      </c>
      <c r="CC2644" s="89"/>
      <c r="CD2644" s="22"/>
      <c r="CE2644" s="87">
        <f t="shared" si="810"/>
        <v>4</v>
      </c>
      <c r="CJ2644" s="87">
        <f t="shared" si="815"/>
        <v>4</v>
      </c>
      <c r="CK2644" s="87">
        <f t="shared" si="811"/>
        <v>15</v>
      </c>
      <c r="CM2644" s="22" t="str">
        <f t="shared" si="819"/>
        <v>1C26TAA^</v>
      </c>
    </row>
    <row r="2645" spans="1:111" s="85" customFormat="1" x14ac:dyDescent="0.25">
      <c r="B2645" s="73" t="s">
        <v>6003</v>
      </c>
      <c r="C2645" s="301" t="s">
        <v>8872</v>
      </c>
      <c r="D2645" s="273">
        <v>145791482</v>
      </c>
      <c r="E2645" s="274"/>
      <c r="F2645" s="275">
        <v>46120</v>
      </c>
      <c r="G2645" s="273" t="s">
        <v>328</v>
      </c>
      <c r="H2645" s="273" t="s">
        <v>140</v>
      </c>
      <c r="I2645" s="273" t="s">
        <v>105</v>
      </c>
      <c r="J2645" s="273" t="s">
        <v>329</v>
      </c>
      <c r="K2645" s="273" t="s">
        <v>242</v>
      </c>
      <c r="L2645" s="276">
        <v>46143</v>
      </c>
      <c r="M2645" s="273">
        <v>40</v>
      </c>
      <c r="N2645" s="268" t="s">
        <v>8876</v>
      </c>
      <c r="O2645" s="268" t="s">
        <v>8877</v>
      </c>
      <c r="P2645" s="85">
        <v>2830051414</v>
      </c>
      <c r="Q2645" s="231">
        <v>46119</v>
      </c>
      <c r="R2645" s="241">
        <v>1209400545</v>
      </c>
      <c r="S2645" s="241">
        <v>224417532</v>
      </c>
      <c r="T2645" s="231">
        <v>46119</v>
      </c>
      <c r="U2645" s="356">
        <v>14843.949000000001</v>
      </c>
      <c r="V2645" s="356">
        <v>14490.771000000001</v>
      </c>
      <c r="W2645" s="241">
        <v>18</v>
      </c>
      <c r="X2645" s="241">
        <v>5</v>
      </c>
      <c r="Y2645" s="274" t="s">
        <v>8878</v>
      </c>
      <c r="Z2645" s="168" t="s">
        <v>258</v>
      </c>
      <c r="AA2645" s="274" t="s">
        <v>2767</v>
      </c>
      <c r="AB2645" s="274" t="s">
        <v>7864</v>
      </c>
      <c r="AC2645" s="301" t="s">
        <v>8872</v>
      </c>
      <c r="AD2645" s="182" t="s">
        <v>113</v>
      </c>
      <c r="AE2645" s="115">
        <v>46133</v>
      </c>
      <c r="AF2645" s="277">
        <v>46126.541666666664</v>
      </c>
      <c r="AG2645" s="277">
        <v>46125.625</v>
      </c>
      <c r="AH2645" s="277">
        <v>46125.625</v>
      </c>
      <c r="AI2645" s="115">
        <v>46127</v>
      </c>
      <c r="AJ2645" s="115">
        <v>46133</v>
      </c>
      <c r="AK2645" s="115">
        <v>46133</v>
      </c>
      <c r="AL2645" s="115">
        <v>46132</v>
      </c>
      <c r="AM2645" s="115">
        <v>46138</v>
      </c>
      <c r="AN2645" s="75">
        <f>IF(AM2645=0,AL2645-L2645,AM2645-L2645)</f>
        <v>-5</v>
      </c>
      <c r="AO2645" s="81">
        <f t="shared" si="823"/>
        <v>46124.625</v>
      </c>
      <c r="AP2645" s="81">
        <f t="shared" si="824"/>
        <v>46125.625</v>
      </c>
      <c r="AQ2645" s="81">
        <f t="shared" si="825"/>
        <v>46125.625</v>
      </c>
      <c r="AR2645" s="81">
        <f t="shared" si="820"/>
        <v>46134</v>
      </c>
      <c r="AS2645" s="81">
        <f t="shared" si="817"/>
        <v>46135</v>
      </c>
      <c r="AT2645" s="81">
        <f t="shared" si="821"/>
        <v>46134</v>
      </c>
      <c r="AU2645" s="241"/>
      <c r="AV2645" s="134">
        <v>46119</v>
      </c>
      <c r="AZ2645" s="271"/>
      <c r="BT2645" s="75">
        <f>IF(COUNTIF($C$3:C2645, C2645)=1, 1, 0)</f>
        <v>0</v>
      </c>
      <c r="BU2645" s="338"/>
      <c r="BZ2645" s="87">
        <f t="shared" si="808"/>
        <v>15</v>
      </c>
      <c r="CB2645" s="88">
        <f t="shared" si="818"/>
        <v>0</v>
      </c>
      <c r="CC2645" s="89"/>
      <c r="CD2645" s="22"/>
      <c r="CE2645" s="87">
        <f t="shared" si="810"/>
        <v>4</v>
      </c>
      <c r="CJ2645" s="87">
        <f t="shared" si="815"/>
        <v>4</v>
      </c>
      <c r="CK2645" s="87">
        <f t="shared" si="811"/>
        <v>15</v>
      </c>
      <c r="CM2645" s="22" t="str">
        <f t="shared" si="819"/>
        <v>1C26TAA^</v>
      </c>
    </row>
    <row r="2646" spans="1:111" s="85" customFormat="1" x14ac:dyDescent="0.25">
      <c r="B2646" s="273" t="s">
        <v>6497</v>
      </c>
      <c r="C2646" s="274" t="s">
        <v>8879</v>
      </c>
      <c r="D2646" s="273">
        <v>145791571</v>
      </c>
      <c r="E2646" s="274"/>
      <c r="F2646" s="275">
        <v>46120</v>
      </c>
      <c r="G2646" s="273" t="s">
        <v>5552</v>
      </c>
      <c r="H2646" s="273" t="s">
        <v>140</v>
      </c>
      <c r="I2646" s="273" t="s">
        <v>105</v>
      </c>
      <c r="J2646" s="273" t="s">
        <v>329</v>
      </c>
      <c r="K2646" s="273" t="s">
        <v>242</v>
      </c>
      <c r="L2646" s="276">
        <v>46143</v>
      </c>
      <c r="M2646" s="273">
        <v>40</v>
      </c>
      <c r="N2646" s="268" t="s">
        <v>8880</v>
      </c>
      <c r="O2646" s="268" t="s">
        <v>8881</v>
      </c>
      <c r="P2646" s="85">
        <v>2830051528</v>
      </c>
      <c r="Q2646" s="231">
        <v>46120</v>
      </c>
      <c r="R2646" s="241">
        <v>1209401037</v>
      </c>
      <c r="S2646" s="241">
        <v>224427761</v>
      </c>
      <c r="T2646" s="231">
        <v>46120</v>
      </c>
      <c r="U2646" s="261">
        <v>17741.056</v>
      </c>
      <c r="V2646" s="261">
        <v>17159.879000000001</v>
      </c>
      <c r="W2646" s="241">
        <v>21</v>
      </c>
      <c r="X2646" s="241">
        <v>6</v>
      </c>
      <c r="Y2646" s="274" t="s">
        <v>8882</v>
      </c>
      <c r="Z2646" s="168" t="s">
        <v>258</v>
      </c>
      <c r="AA2646" s="274" t="s">
        <v>2767</v>
      </c>
      <c r="AB2646" s="274" t="s">
        <v>7864</v>
      </c>
      <c r="AC2646" s="274" t="s">
        <v>8879</v>
      </c>
      <c r="AD2646" s="182" t="s">
        <v>113</v>
      </c>
      <c r="AE2646" s="115">
        <v>46133</v>
      </c>
      <c r="AF2646" s="277">
        <v>46126.541666666664</v>
      </c>
      <c r="AG2646" s="277">
        <v>46125.625</v>
      </c>
      <c r="AH2646" s="277">
        <v>46125.625</v>
      </c>
      <c r="AI2646" s="115">
        <v>46127</v>
      </c>
      <c r="AJ2646" s="115">
        <v>46133</v>
      </c>
      <c r="AK2646" s="115">
        <v>46133</v>
      </c>
      <c r="AL2646" s="115">
        <v>46132</v>
      </c>
      <c r="AM2646" s="115">
        <v>46138</v>
      </c>
      <c r="AN2646" s="75">
        <f>IF(AM2646=0,AL2646-L2646,AM2646-L2646)</f>
        <v>-5</v>
      </c>
      <c r="AO2646" s="81">
        <f t="shared" si="823"/>
        <v>46124.625</v>
      </c>
      <c r="AP2646" s="81">
        <f t="shared" si="824"/>
        <v>46125.625</v>
      </c>
      <c r="AQ2646" s="81">
        <f t="shared" si="825"/>
        <v>46125.625</v>
      </c>
      <c r="AR2646" s="81">
        <f t="shared" si="820"/>
        <v>46134</v>
      </c>
      <c r="AS2646" s="81">
        <f t="shared" si="817"/>
        <v>46135</v>
      </c>
      <c r="AT2646" s="81">
        <f t="shared" si="821"/>
        <v>46134</v>
      </c>
      <c r="AU2646" s="241"/>
      <c r="AV2646" s="297">
        <v>46120</v>
      </c>
      <c r="AZ2646" s="271"/>
      <c r="BT2646" s="75">
        <f>IF(COUNTIF($C$3:C2646, C2646)=1, 1, 0)</f>
        <v>1</v>
      </c>
      <c r="BU2646" s="338"/>
      <c r="BZ2646" s="87">
        <f t="shared" si="808"/>
        <v>15</v>
      </c>
      <c r="CB2646" s="88">
        <f t="shared" si="818"/>
        <v>0</v>
      </c>
      <c r="CC2646" s="89"/>
      <c r="CD2646" s="22"/>
      <c r="CE2646" s="87">
        <f t="shared" si="810"/>
        <v>4</v>
      </c>
      <c r="CF2646" s="397">
        <v>27552000</v>
      </c>
      <c r="CH2646" s="397">
        <v>27552000</v>
      </c>
      <c r="CI2646" s="85">
        <v>26240</v>
      </c>
      <c r="CJ2646" s="87">
        <f t="shared" si="815"/>
        <v>4</v>
      </c>
      <c r="CK2646" s="87">
        <f t="shared" si="811"/>
        <v>15</v>
      </c>
      <c r="CM2646" s="22" t="str">
        <f t="shared" si="819"/>
        <v>1C26TAA^</v>
      </c>
    </row>
    <row r="2647" spans="1:111" s="85" customFormat="1" x14ac:dyDescent="0.25">
      <c r="B2647" s="273" t="s">
        <v>6497</v>
      </c>
      <c r="C2647" s="274" t="s">
        <v>8879</v>
      </c>
      <c r="D2647" s="273">
        <v>145791573</v>
      </c>
      <c r="E2647" s="274"/>
      <c r="F2647" s="275">
        <v>46120</v>
      </c>
      <c r="G2647" s="273" t="s">
        <v>5552</v>
      </c>
      <c r="H2647" s="273" t="s">
        <v>140</v>
      </c>
      <c r="I2647" s="273" t="s">
        <v>105</v>
      </c>
      <c r="J2647" s="273" t="s">
        <v>329</v>
      </c>
      <c r="K2647" s="273" t="s">
        <v>242</v>
      </c>
      <c r="L2647" s="276">
        <v>46143</v>
      </c>
      <c r="M2647" s="273">
        <v>40</v>
      </c>
      <c r="N2647" s="268" t="s">
        <v>8883</v>
      </c>
      <c r="O2647" s="268" t="s">
        <v>8884</v>
      </c>
      <c r="P2647" s="85">
        <v>2830051503</v>
      </c>
      <c r="Q2647" s="231">
        <v>46120</v>
      </c>
      <c r="R2647" s="241">
        <v>1209400961</v>
      </c>
      <c r="S2647" s="241">
        <v>224427767</v>
      </c>
      <c r="T2647" s="231">
        <v>46120</v>
      </c>
      <c r="U2647" s="261">
        <v>17973.366999999998</v>
      </c>
      <c r="V2647" s="261">
        <v>17384.654999999999</v>
      </c>
      <c r="W2647" s="241">
        <v>22</v>
      </c>
      <c r="X2647" s="241">
        <v>6</v>
      </c>
      <c r="Y2647" s="274" t="s">
        <v>8885</v>
      </c>
      <c r="Z2647" s="168" t="s">
        <v>258</v>
      </c>
      <c r="AA2647" s="274" t="s">
        <v>2767</v>
      </c>
      <c r="AB2647" s="274" t="s">
        <v>7864</v>
      </c>
      <c r="AC2647" s="274" t="s">
        <v>8879</v>
      </c>
      <c r="AD2647" s="182" t="s">
        <v>113</v>
      </c>
      <c r="AE2647" s="115">
        <v>46133</v>
      </c>
      <c r="AF2647" s="277">
        <v>46126.541666666664</v>
      </c>
      <c r="AG2647" s="277">
        <v>46125.625</v>
      </c>
      <c r="AH2647" s="277">
        <v>46125.625</v>
      </c>
      <c r="AI2647" s="115">
        <v>46127</v>
      </c>
      <c r="AJ2647" s="115">
        <v>46133</v>
      </c>
      <c r="AK2647" s="115">
        <v>46133</v>
      </c>
      <c r="AL2647" s="115">
        <v>46132</v>
      </c>
      <c r="AM2647" s="115">
        <v>46138</v>
      </c>
      <c r="AN2647" s="75">
        <f>IF(AM2647=0,AL2647-L2647,AM2647-L2647)</f>
        <v>-5</v>
      </c>
      <c r="AO2647" s="81">
        <f t="shared" si="823"/>
        <v>46124.625</v>
      </c>
      <c r="AP2647" s="81">
        <f t="shared" si="824"/>
        <v>46125.625</v>
      </c>
      <c r="AQ2647" s="81">
        <f t="shared" si="825"/>
        <v>46125.625</v>
      </c>
      <c r="AR2647" s="81">
        <f t="shared" si="820"/>
        <v>46134</v>
      </c>
      <c r="AS2647" s="81">
        <f t="shared" si="817"/>
        <v>46135</v>
      </c>
      <c r="AT2647" s="81">
        <f t="shared" si="821"/>
        <v>46134</v>
      </c>
      <c r="AU2647" s="241"/>
      <c r="AV2647" s="297">
        <v>46120</v>
      </c>
      <c r="AZ2647" s="271"/>
      <c r="BT2647" s="75">
        <f>IF(COUNTIF($C$3:C2647, C2647)=1, 1, 0)</f>
        <v>0</v>
      </c>
      <c r="BU2647" s="338"/>
      <c r="BZ2647" s="87">
        <f t="shared" si="808"/>
        <v>15</v>
      </c>
      <c r="CB2647" s="88">
        <f t="shared" si="818"/>
        <v>0</v>
      </c>
      <c r="CC2647" s="89"/>
      <c r="CD2647" s="22"/>
      <c r="CE2647" s="87">
        <f t="shared" si="810"/>
        <v>4</v>
      </c>
      <c r="CF2647" s="397">
        <v>27552000</v>
      </c>
      <c r="CH2647" s="397">
        <v>27552000</v>
      </c>
      <c r="CI2647" s="85">
        <v>26240</v>
      </c>
      <c r="CJ2647" s="87">
        <f t="shared" si="815"/>
        <v>4</v>
      </c>
      <c r="CK2647" s="87">
        <f t="shared" si="811"/>
        <v>15</v>
      </c>
      <c r="CM2647" s="22" t="str">
        <f t="shared" si="819"/>
        <v>1C26TAA^</v>
      </c>
    </row>
    <row r="2648" spans="1:111" s="85" customFormat="1" x14ac:dyDescent="0.25">
      <c r="B2648" s="73" t="s">
        <v>5978</v>
      </c>
      <c r="C2648" s="274" t="s">
        <v>8853</v>
      </c>
      <c r="D2648" s="273">
        <v>145793308</v>
      </c>
      <c r="E2648" s="274">
        <v>5320008212</v>
      </c>
      <c r="F2648" s="275">
        <v>46120</v>
      </c>
      <c r="G2648" s="273" t="s">
        <v>328</v>
      </c>
      <c r="H2648" s="273" t="s">
        <v>140</v>
      </c>
      <c r="I2648" s="273" t="s">
        <v>105</v>
      </c>
      <c r="J2648" s="273" t="s">
        <v>329</v>
      </c>
      <c r="K2648" s="273" t="s">
        <v>242</v>
      </c>
      <c r="L2648" s="276">
        <v>46146</v>
      </c>
      <c r="M2648" s="273">
        <v>40</v>
      </c>
      <c r="N2648" s="268" t="s">
        <v>8886</v>
      </c>
      <c r="O2648" s="268" t="s">
        <v>8887</v>
      </c>
      <c r="P2648" s="85">
        <v>2830051415</v>
      </c>
      <c r="Q2648" s="231">
        <v>46119</v>
      </c>
      <c r="R2648" s="241">
        <v>1209400548</v>
      </c>
      <c r="S2648" s="241">
        <v>224417542</v>
      </c>
      <c r="T2648" s="231">
        <v>46119</v>
      </c>
      <c r="U2648" s="261">
        <v>9373.9130000000005</v>
      </c>
      <c r="V2648" s="261">
        <v>9022.5310000000009</v>
      </c>
      <c r="W2648" s="241">
        <v>14</v>
      </c>
      <c r="X2648" s="241">
        <v>7</v>
      </c>
      <c r="Y2648" s="274" t="s">
        <v>8888</v>
      </c>
      <c r="Z2648" s="168" t="s">
        <v>258</v>
      </c>
      <c r="AA2648" s="274" t="s">
        <v>2767</v>
      </c>
      <c r="AB2648" s="274" t="s">
        <v>7864</v>
      </c>
      <c r="AC2648" s="274" t="s">
        <v>8853</v>
      </c>
      <c r="AD2648" s="182" t="s">
        <v>113</v>
      </c>
      <c r="AE2648" s="115">
        <v>46133</v>
      </c>
      <c r="AF2648" s="277">
        <v>46126.541666666664</v>
      </c>
      <c r="AG2648" s="277">
        <v>46125.625</v>
      </c>
      <c r="AH2648" s="277">
        <v>46125.625</v>
      </c>
      <c r="AI2648" s="115">
        <v>46127</v>
      </c>
      <c r="AJ2648" s="115">
        <v>46133</v>
      </c>
      <c r="AK2648" s="115">
        <v>46133</v>
      </c>
      <c r="AL2648" s="115">
        <v>46132</v>
      </c>
      <c r="AM2648" s="115">
        <v>46138</v>
      </c>
      <c r="AN2648" s="75">
        <f>IF(AM2648=0,AL2648-L2648,AM2648-L2648)</f>
        <v>-8</v>
      </c>
      <c r="AO2648" s="81" t="s">
        <v>121</v>
      </c>
      <c r="AP2648" s="81" t="s">
        <v>121</v>
      </c>
      <c r="AQ2648" s="81" t="s">
        <v>121</v>
      </c>
      <c r="AR2648" s="81" t="s">
        <v>121</v>
      </c>
      <c r="AS2648" s="81" t="s">
        <v>121</v>
      </c>
      <c r="AT2648" s="81" t="s">
        <v>121</v>
      </c>
      <c r="AU2648" s="241"/>
      <c r="AV2648" s="134">
        <v>46119</v>
      </c>
      <c r="AZ2648" s="271"/>
      <c r="BT2648" s="75">
        <f>IF(COUNTIF($C$3:C2648, C2648)=1, 1, 0)</f>
        <v>0</v>
      </c>
      <c r="BU2648" s="338"/>
      <c r="BZ2648" s="87">
        <f t="shared" si="808"/>
        <v>15</v>
      </c>
      <c r="CB2648" s="88">
        <f t="shared" si="818"/>
        <v>0</v>
      </c>
      <c r="CC2648" s="89"/>
      <c r="CD2648" s="22"/>
      <c r="CE2648" s="87">
        <f t="shared" si="810"/>
        <v>4</v>
      </c>
      <c r="CF2648" s="397">
        <v>27557250</v>
      </c>
      <c r="CH2648" s="397">
        <v>27557250</v>
      </c>
      <c r="CI2648" s="397">
        <v>26245</v>
      </c>
      <c r="CJ2648" s="87">
        <f t="shared" si="815"/>
        <v>4</v>
      </c>
      <c r="CK2648" s="87">
        <f t="shared" si="811"/>
        <v>15</v>
      </c>
      <c r="CM2648" s="22" t="str">
        <f t="shared" si="819"/>
        <v>1C26TAA^</v>
      </c>
    </row>
    <row r="2649" spans="1:111" s="168" customFormat="1" x14ac:dyDescent="0.25">
      <c r="B2649" s="73" t="s">
        <v>5978</v>
      </c>
      <c r="C2649" s="274" t="s">
        <v>8853</v>
      </c>
      <c r="D2649" s="273">
        <v>145843351</v>
      </c>
      <c r="E2649" s="274">
        <v>5320008212</v>
      </c>
      <c r="F2649" s="275">
        <v>46120</v>
      </c>
      <c r="G2649" s="273" t="s">
        <v>552</v>
      </c>
      <c r="H2649" s="273" t="s">
        <v>140</v>
      </c>
      <c r="I2649" s="273" t="s">
        <v>105</v>
      </c>
      <c r="J2649" s="273" t="s">
        <v>329</v>
      </c>
      <c r="K2649" s="273" t="s">
        <v>242</v>
      </c>
      <c r="L2649" s="276">
        <v>46146</v>
      </c>
      <c r="M2649" s="273">
        <v>0</v>
      </c>
      <c r="N2649" s="268" t="s">
        <v>8886</v>
      </c>
      <c r="O2649" s="268" t="s">
        <v>8887</v>
      </c>
      <c r="P2649" s="168">
        <v>2830051417</v>
      </c>
      <c r="Q2649" s="275">
        <v>46119</v>
      </c>
      <c r="R2649" s="274">
        <v>1209400551</v>
      </c>
      <c r="S2649" s="274">
        <v>224417544</v>
      </c>
      <c r="T2649" s="275">
        <v>46119</v>
      </c>
      <c r="U2649" s="350">
        <v>3571.7269999999999</v>
      </c>
      <c r="V2649" s="350">
        <v>3453.1239999999998</v>
      </c>
      <c r="W2649" s="274">
        <v>6</v>
      </c>
      <c r="X2649" s="274">
        <v>1</v>
      </c>
      <c r="Y2649" s="274" t="s">
        <v>8888</v>
      </c>
      <c r="Z2649" s="168" t="s">
        <v>258</v>
      </c>
      <c r="AA2649" s="274" t="s">
        <v>2767</v>
      </c>
      <c r="AB2649" s="274" t="s">
        <v>7864</v>
      </c>
      <c r="AC2649" s="274" t="s">
        <v>8853</v>
      </c>
      <c r="AD2649" s="182" t="s">
        <v>113</v>
      </c>
      <c r="AE2649" s="115">
        <v>46133</v>
      </c>
      <c r="AF2649" s="277">
        <v>46126.541666666664</v>
      </c>
      <c r="AG2649" s="277">
        <v>46125.625</v>
      </c>
      <c r="AH2649" s="277">
        <v>46125.625</v>
      </c>
      <c r="AI2649" s="115">
        <v>46127</v>
      </c>
      <c r="AJ2649" s="115">
        <v>46133</v>
      </c>
      <c r="AK2649" s="115">
        <v>46133</v>
      </c>
      <c r="AL2649" s="115">
        <v>46132</v>
      </c>
      <c r="AM2649" s="115">
        <v>46138</v>
      </c>
      <c r="AN2649" s="75"/>
      <c r="AO2649" s="81" t="s">
        <v>121</v>
      </c>
      <c r="AP2649" s="81" t="s">
        <v>121</v>
      </c>
      <c r="AQ2649" s="81" t="s">
        <v>121</v>
      </c>
      <c r="AR2649" s="81" t="s">
        <v>121</v>
      </c>
      <c r="AS2649" s="81" t="s">
        <v>121</v>
      </c>
      <c r="AT2649" s="81" t="s">
        <v>121</v>
      </c>
      <c r="AU2649" s="274"/>
      <c r="AV2649" s="134">
        <v>46119</v>
      </c>
      <c r="AZ2649" s="278"/>
      <c r="BT2649" s="75"/>
      <c r="BU2649" s="338"/>
      <c r="BV2649" s="85"/>
      <c r="BW2649" s="85"/>
      <c r="BX2649" s="85"/>
      <c r="BY2649" s="85"/>
      <c r="BZ2649" s="87">
        <f t="shared" si="808"/>
        <v>15</v>
      </c>
      <c r="CA2649" s="85"/>
      <c r="CB2649" s="88">
        <f t="shared" si="818"/>
        <v>0</v>
      </c>
      <c r="CC2649" s="89"/>
      <c r="CD2649" s="22"/>
      <c r="CE2649" s="431">
        <f t="shared" si="810"/>
        <v>4</v>
      </c>
      <c r="CF2649" s="85"/>
      <c r="CG2649" s="85"/>
      <c r="CH2649" s="85"/>
      <c r="CI2649" s="85"/>
      <c r="CJ2649" s="87">
        <f t="shared" si="815"/>
        <v>4</v>
      </c>
      <c r="CK2649" s="171">
        <f t="shared" si="811"/>
        <v>15</v>
      </c>
      <c r="CL2649" s="85"/>
      <c r="CM2649" s="22" t="str">
        <f t="shared" si="819"/>
        <v>1C26TAA^</v>
      </c>
      <c r="CN2649" s="85"/>
      <c r="CO2649" s="85"/>
      <c r="CP2649" s="85"/>
    </row>
    <row r="2650" spans="1:111" s="168" customFormat="1" x14ac:dyDescent="0.25">
      <c r="B2650" s="73" t="s">
        <v>5978</v>
      </c>
      <c r="C2650" s="274" t="s">
        <v>8853</v>
      </c>
      <c r="D2650" s="273">
        <v>145836491</v>
      </c>
      <c r="E2650" s="274">
        <v>5320008212</v>
      </c>
      <c r="F2650" s="275">
        <v>46120</v>
      </c>
      <c r="G2650" s="273" t="s">
        <v>4195</v>
      </c>
      <c r="H2650" s="273" t="s">
        <v>140</v>
      </c>
      <c r="I2650" s="273" t="s">
        <v>105</v>
      </c>
      <c r="J2650" s="273" t="s">
        <v>329</v>
      </c>
      <c r="K2650" s="273" t="s">
        <v>242</v>
      </c>
      <c r="L2650" s="276">
        <v>46146</v>
      </c>
      <c r="M2650" s="273">
        <v>0</v>
      </c>
      <c r="N2650" s="268" t="s">
        <v>8886</v>
      </c>
      <c r="O2650" s="268" t="s">
        <v>8887</v>
      </c>
      <c r="P2650" s="168">
        <v>2830051416</v>
      </c>
      <c r="Q2650" s="275">
        <v>46119</v>
      </c>
      <c r="R2650" s="274">
        <v>1209400549</v>
      </c>
      <c r="S2650" s="274">
        <v>224417543</v>
      </c>
      <c r="T2650" s="275">
        <v>46119</v>
      </c>
      <c r="U2650" s="350">
        <v>2491.0340000000001</v>
      </c>
      <c r="V2650" s="350">
        <v>2409.0949999999998</v>
      </c>
      <c r="W2650" s="274">
        <v>4</v>
      </c>
      <c r="X2650" s="274">
        <v>1</v>
      </c>
      <c r="Y2650" s="274" t="s">
        <v>8888</v>
      </c>
      <c r="Z2650" s="168" t="s">
        <v>258</v>
      </c>
      <c r="AA2650" s="274" t="s">
        <v>2767</v>
      </c>
      <c r="AB2650" s="274" t="s">
        <v>7864</v>
      </c>
      <c r="AC2650" s="274" t="s">
        <v>8853</v>
      </c>
      <c r="AD2650" s="182" t="s">
        <v>113</v>
      </c>
      <c r="AE2650" s="115">
        <v>46133</v>
      </c>
      <c r="AF2650" s="277">
        <v>46126.541666666664</v>
      </c>
      <c r="AG2650" s="277">
        <v>46125.625</v>
      </c>
      <c r="AH2650" s="277">
        <v>46125.625</v>
      </c>
      <c r="AI2650" s="115">
        <v>46127</v>
      </c>
      <c r="AJ2650" s="115">
        <v>46133</v>
      </c>
      <c r="AK2650" s="115">
        <v>46133</v>
      </c>
      <c r="AL2650" s="115">
        <v>46132</v>
      </c>
      <c r="AM2650" s="115">
        <v>46138</v>
      </c>
      <c r="AN2650" s="75">
        <f>IF(AM2650=0,AL2650-L2650,AM2650-L2650)</f>
        <v>-8</v>
      </c>
      <c r="AO2650" s="81" t="s">
        <v>121</v>
      </c>
      <c r="AP2650" s="81" t="s">
        <v>121</v>
      </c>
      <c r="AQ2650" s="81" t="s">
        <v>121</v>
      </c>
      <c r="AR2650" s="81" t="s">
        <v>121</v>
      </c>
      <c r="AS2650" s="81" t="s">
        <v>121</v>
      </c>
      <c r="AT2650" s="81" t="s">
        <v>121</v>
      </c>
      <c r="AU2650" s="274"/>
      <c r="AV2650" s="134">
        <v>46119</v>
      </c>
      <c r="AZ2650" s="278"/>
      <c r="BT2650" s="75">
        <f>IF(COUNTIF($C$3:C2650, C2650)=1, 1, 0)</f>
        <v>0</v>
      </c>
      <c r="BU2650" s="338"/>
      <c r="BV2650" s="85"/>
      <c r="BW2650" s="85"/>
      <c r="BX2650" s="85"/>
      <c r="BY2650" s="85"/>
      <c r="BZ2650" s="87">
        <f t="shared" si="808"/>
        <v>15</v>
      </c>
      <c r="CA2650" s="85"/>
      <c r="CB2650" s="88">
        <f t="shared" si="818"/>
        <v>0</v>
      </c>
      <c r="CC2650" s="89"/>
      <c r="CD2650" s="22"/>
      <c r="CE2650" s="87">
        <f t="shared" si="810"/>
        <v>4</v>
      </c>
      <c r="CF2650" s="85"/>
      <c r="CG2650" s="85"/>
      <c r="CH2650" s="85"/>
      <c r="CI2650" s="85"/>
      <c r="CJ2650" s="87">
        <f t="shared" si="815"/>
        <v>4</v>
      </c>
      <c r="CK2650" s="87">
        <f t="shared" si="811"/>
        <v>15</v>
      </c>
      <c r="CL2650" s="85"/>
      <c r="CM2650" s="22" t="str">
        <f t="shared" si="819"/>
        <v>1C26TAA^</v>
      </c>
      <c r="CN2650" s="85"/>
      <c r="CO2650" s="85"/>
      <c r="CP2650" s="85"/>
    </row>
    <row r="2651" spans="1:111" s="85" customFormat="1" x14ac:dyDescent="0.25">
      <c r="B2651" s="73" t="s">
        <v>6003</v>
      </c>
      <c r="C2651" s="301" t="s">
        <v>8889</v>
      </c>
      <c r="D2651" s="265">
        <v>145834306</v>
      </c>
      <c r="E2651" s="241">
        <v>5320008197</v>
      </c>
      <c r="F2651" s="231">
        <v>46120</v>
      </c>
      <c r="G2651" s="265" t="s">
        <v>2763</v>
      </c>
      <c r="H2651" s="265" t="s">
        <v>140</v>
      </c>
      <c r="I2651" s="265" t="s">
        <v>105</v>
      </c>
      <c r="J2651" s="265" t="s">
        <v>329</v>
      </c>
      <c r="K2651" s="265" t="s">
        <v>242</v>
      </c>
      <c r="L2651" s="379">
        <v>46146</v>
      </c>
      <c r="M2651" s="265">
        <v>40</v>
      </c>
      <c r="N2651" s="268" t="s">
        <v>8890</v>
      </c>
      <c r="O2651" s="268" t="s">
        <v>8891</v>
      </c>
      <c r="P2651" s="85">
        <v>2830051495</v>
      </c>
      <c r="Q2651" s="231">
        <v>46120</v>
      </c>
      <c r="R2651" s="241">
        <v>1209400942</v>
      </c>
      <c r="S2651" s="241">
        <v>224422439</v>
      </c>
      <c r="T2651" s="231">
        <v>46120</v>
      </c>
      <c r="U2651" s="261">
        <v>2524.6089999999999</v>
      </c>
      <c r="V2651" s="261">
        <v>2464.174</v>
      </c>
      <c r="W2651" s="241">
        <v>4</v>
      </c>
      <c r="X2651" s="241">
        <v>1</v>
      </c>
      <c r="Y2651" s="274" t="s">
        <v>8892</v>
      </c>
      <c r="Z2651" s="168" t="s">
        <v>258</v>
      </c>
      <c r="AA2651" s="274" t="s">
        <v>2767</v>
      </c>
      <c r="AB2651" s="274" t="s">
        <v>7864</v>
      </c>
      <c r="AC2651" s="301" t="s">
        <v>8889</v>
      </c>
      <c r="AD2651" s="182" t="s">
        <v>113</v>
      </c>
      <c r="AE2651" s="241"/>
      <c r="AF2651" s="277">
        <v>46126.541666666664</v>
      </c>
      <c r="AG2651" s="277">
        <v>46125.625</v>
      </c>
      <c r="AH2651" s="277">
        <v>46125.625</v>
      </c>
      <c r="AI2651" s="115">
        <v>46127</v>
      </c>
      <c r="AJ2651" s="115">
        <v>46133</v>
      </c>
      <c r="AK2651" s="241"/>
      <c r="AL2651" s="115">
        <v>46132</v>
      </c>
      <c r="AM2651" s="115">
        <v>46138</v>
      </c>
      <c r="AN2651" s="75">
        <f>IF(AM2651=0,AL2651-L2651,AM2651-L2651)</f>
        <v>-8</v>
      </c>
      <c r="AO2651" s="95" t="s">
        <v>121</v>
      </c>
      <c r="AP2651" s="95" t="s">
        <v>121</v>
      </c>
      <c r="AQ2651" s="95" t="s">
        <v>121</v>
      </c>
      <c r="AR2651" s="95" t="s">
        <v>121</v>
      </c>
      <c r="AS2651" s="95" t="s">
        <v>121</v>
      </c>
      <c r="AT2651" s="95" t="s">
        <v>121</v>
      </c>
      <c r="AU2651" s="241"/>
      <c r="AV2651" s="297">
        <v>46120</v>
      </c>
      <c r="AZ2651" s="271"/>
      <c r="BT2651" s="75">
        <f>IF(COUNTIF($C$3:C2651, C2651)=1, 1, 0)</f>
        <v>1</v>
      </c>
      <c r="BU2651" s="338"/>
      <c r="BZ2651" s="87">
        <f t="shared" si="808"/>
        <v>15</v>
      </c>
      <c r="CB2651" s="88">
        <f t="shared" si="818"/>
        <v>0</v>
      </c>
      <c r="CC2651" s="89"/>
      <c r="CD2651" s="22"/>
      <c r="CE2651" s="87">
        <f t="shared" si="810"/>
        <v>4</v>
      </c>
      <c r="CF2651" s="544">
        <v>23616000</v>
      </c>
      <c r="CG2651" s="544">
        <v>3936000</v>
      </c>
      <c r="CH2651" s="544">
        <f>CF2651+CG2651</f>
        <v>27552000</v>
      </c>
      <c r="CI2651" s="544">
        <v>26240</v>
      </c>
      <c r="CJ2651" s="87">
        <f t="shared" si="815"/>
        <v>4</v>
      </c>
      <c r="CK2651" s="87">
        <f t="shared" si="811"/>
        <v>15</v>
      </c>
      <c r="CM2651" s="22" t="str">
        <f t="shared" si="819"/>
        <v>1C26TAA^</v>
      </c>
    </row>
    <row r="2652" spans="1:111" s="85" customFormat="1" x14ac:dyDescent="0.25">
      <c r="B2652" s="73" t="s">
        <v>6003</v>
      </c>
      <c r="C2652" s="301" t="s">
        <v>8889</v>
      </c>
      <c r="D2652" s="265">
        <v>145817220</v>
      </c>
      <c r="E2652" s="241">
        <v>5320008197</v>
      </c>
      <c r="F2652" s="231">
        <v>46120</v>
      </c>
      <c r="G2652" s="265" t="s">
        <v>406</v>
      </c>
      <c r="H2652" s="265" t="s">
        <v>140</v>
      </c>
      <c r="I2652" s="265" t="s">
        <v>105</v>
      </c>
      <c r="J2652" s="265" t="s">
        <v>329</v>
      </c>
      <c r="K2652" s="265" t="s">
        <v>242</v>
      </c>
      <c r="L2652" s="379">
        <v>46143</v>
      </c>
      <c r="M2652" s="265">
        <v>0</v>
      </c>
      <c r="N2652" s="268" t="s">
        <v>8890</v>
      </c>
      <c r="O2652" s="268" t="s">
        <v>8891</v>
      </c>
      <c r="P2652" s="85">
        <v>2830051494</v>
      </c>
      <c r="Q2652" s="231">
        <v>46120</v>
      </c>
      <c r="R2652" s="241">
        <v>1209400939</v>
      </c>
      <c r="S2652" s="241">
        <v>224422445</v>
      </c>
      <c r="T2652" s="231">
        <v>46120</v>
      </c>
      <c r="U2652" s="261">
        <v>15566.11</v>
      </c>
      <c r="V2652" s="261">
        <v>15056.833000000001</v>
      </c>
      <c r="W2652" s="241">
        <v>19</v>
      </c>
      <c r="X2652" s="241">
        <v>5</v>
      </c>
      <c r="Y2652" s="274" t="s">
        <v>8892</v>
      </c>
      <c r="Z2652" s="168" t="s">
        <v>258</v>
      </c>
      <c r="AA2652" s="274" t="s">
        <v>2767</v>
      </c>
      <c r="AB2652" s="274" t="s">
        <v>7864</v>
      </c>
      <c r="AC2652" s="301" t="s">
        <v>8889</v>
      </c>
      <c r="AD2652" s="182" t="s">
        <v>113</v>
      </c>
      <c r="AE2652" s="241"/>
      <c r="AF2652" s="277">
        <v>46126.541666666664</v>
      </c>
      <c r="AG2652" s="277">
        <v>46125.625</v>
      </c>
      <c r="AH2652" s="277">
        <v>46125.625</v>
      </c>
      <c r="AI2652" s="115">
        <v>46127</v>
      </c>
      <c r="AJ2652" s="115">
        <v>46133</v>
      </c>
      <c r="AK2652" s="241"/>
      <c r="AL2652" s="115">
        <v>46132</v>
      </c>
      <c r="AM2652" s="115">
        <v>46138</v>
      </c>
      <c r="AN2652" s="75">
        <f>IF(AM2652=0,AL2652-L2652,AM2652-L2652)</f>
        <v>-5</v>
      </c>
      <c r="AO2652" s="95" t="s">
        <v>121</v>
      </c>
      <c r="AP2652" s="95" t="s">
        <v>121</v>
      </c>
      <c r="AQ2652" s="95" t="s">
        <v>121</v>
      </c>
      <c r="AR2652" s="95" t="s">
        <v>121</v>
      </c>
      <c r="AS2652" s="95" t="s">
        <v>121</v>
      </c>
      <c r="AT2652" s="95" t="s">
        <v>121</v>
      </c>
      <c r="AU2652" s="241"/>
      <c r="AV2652" s="297">
        <v>46120</v>
      </c>
      <c r="AZ2652" s="271"/>
      <c r="BT2652" s="75">
        <f>IF(COUNTIF($C$3:C2652, C2652)=1, 1, 0)</f>
        <v>0</v>
      </c>
      <c r="BU2652" s="338"/>
      <c r="BZ2652" s="87">
        <f t="shared" si="808"/>
        <v>15</v>
      </c>
      <c r="CB2652" s="88">
        <f t="shared" si="818"/>
        <v>0</v>
      </c>
      <c r="CC2652" s="89"/>
      <c r="CD2652" s="22"/>
      <c r="CE2652" s="87">
        <f t="shared" si="810"/>
        <v>4</v>
      </c>
      <c r="CJ2652" s="87">
        <f t="shared" si="815"/>
        <v>4</v>
      </c>
      <c r="CK2652" s="87">
        <f t="shared" si="811"/>
        <v>15</v>
      </c>
      <c r="CM2652" s="22" t="str">
        <f t="shared" si="819"/>
        <v>1C26TAA^</v>
      </c>
    </row>
    <row r="2653" spans="1:111" s="85" customFormat="1" x14ac:dyDescent="0.25">
      <c r="B2653" s="265" t="s">
        <v>102</v>
      </c>
      <c r="C2653" s="672" t="s">
        <v>7837</v>
      </c>
      <c r="D2653" s="265">
        <v>145771816</v>
      </c>
      <c r="E2653" s="241"/>
      <c r="F2653" s="231">
        <v>46113</v>
      </c>
      <c r="G2653" s="265" t="s">
        <v>406</v>
      </c>
      <c r="H2653" s="265" t="s">
        <v>140</v>
      </c>
      <c r="I2653" s="265" t="s">
        <v>105</v>
      </c>
      <c r="J2653" s="265" t="s">
        <v>329</v>
      </c>
      <c r="K2653" s="265" t="s">
        <v>242</v>
      </c>
      <c r="L2653" s="379">
        <v>46138</v>
      </c>
      <c r="M2653" s="265">
        <v>40</v>
      </c>
      <c r="N2653" s="75" t="s">
        <v>8893</v>
      </c>
      <c r="O2653" s="75" t="s">
        <v>8894</v>
      </c>
      <c r="P2653" s="85">
        <v>2830051061</v>
      </c>
      <c r="Q2653" s="231">
        <v>46113</v>
      </c>
      <c r="R2653" s="241">
        <v>1209398541</v>
      </c>
      <c r="S2653" s="241">
        <v>224390117</v>
      </c>
      <c r="T2653" s="231">
        <v>46113</v>
      </c>
      <c r="U2653" s="261">
        <v>17814.725999999999</v>
      </c>
      <c r="V2653" s="261">
        <v>17231.272000000001</v>
      </c>
      <c r="W2653" s="241">
        <v>21</v>
      </c>
      <c r="X2653" s="241">
        <v>6</v>
      </c>
      <c r="Y2653" s="274" t="s">
        <v>8895</v>
      </c>
      <c r="Z2653" s="168" t="s">
        <v>258</v>
      </c>
      <c r="AA2653" s="274" t="s">
        <v>7841</v>
      </c>
      <c r="AB2653" s="274" t="s">
        <v>7842</v>
      </c>
      <c r="AC2653" s="301" t="s">
        <v>7837</v>
      </c>
      <c r="AD2653" s="182" t="s">
        <v>113</v>
      </c>
      <c r="AE2653" s="275">
        <v>46127</v>
      </c>
      <c r="AF2653" s="277">
        <v>46125.25</v>
      </c>
      <c r="AG2653" s="277">
        <v>46118.625</v>
      </c>
      <c r="AH2653" s="277">
        <v>46118.625</v>
      </c>
      <c r="AI2653" s="115">
        <v>46120</v>
      </c>
      <c r="AJ2653" s="275">
        <v>46127</v>
      </c>
      <c r="AK2653" s="275">
        <v>46127</v>
      </c>
      <c r="AL2653" s="115">
        <v>46123</v>
      </c>
      <c r="AM2653" s="231">
        <v>46129</v>
      </c>
      <c r="AN2653" s="74">
        <v>46131</v>
      </c>
      <c r="AO2653" s="81">
        <f>IF(AH2653&lt;AG2653,IF(AH2653=0,"",AH2653-1),IF(AG2653=0,"",AG2653-1))</f>
        <v>46117.625</v>
      </c>
      <c r="AP2653" s="81">
        <f>IF(AH2653&lt;AG2653,IF(AH2653=0,"",AH2653),IF(AG2653=0,"",AG2653))</f>
        <v>46118.625</v>
      </c>
      <c r="AQ2653" s="81">
        <f>IF(AH2653&lt;AG2653,IF(AH2653=0,"",AH2653),IF(AG2653=0,"",AG2653))</f>
        <v>46118.625</v>
      </c>
      <c r="AR2653" s="81">
        <f>IF(AI2653=0,"",IF(AI2653&lt;AJ2653,AJ2653+1,AI2653+1))</f>
        <v>46128</v>
      </c>
      <c r="AS2653" s="81">
        <f>IF(AI2653=0,"",IF(AE2653=0,IF(AJ2653=0,AI2653+2,AJ2653+2),AE2653+2))</f>
        <v>46129</v>
      </c>
      <c r="AT2653" s="81">
        <f>IF(AI2653=0,"",IF(AI2653&lt;AJ2653,AJ2653+1,AI2653+1))</f>
        <v>46128</v>
      </c>
      <c r="AU2653" s="241"/>
      <c r="AV2653" s="297">
        <v>46112</v>
      </c>
      <c r="AW2653" s="75" t="str">
        <f>_xlfn.XLOOKUP(D2653,'[1]OPS Loading report'!$E:$E,'[1]OPS Loading report'!$G:$G)</f>
        <v>CAAU6351790</v>
      </c>
      <c r="AZ2653" s="271"/>
      <c r="BT2653" s="75">
        <f>IF(COUNTIF($C$3:C2653, C2653)=1, 1, 0)</f>
        <v>0</v>
      </c>
      <c r="BU2653" s="338"/>
      <c r="BZ2653" s="87">
        <f t="shared" si="808"/>
        <v>14</v>
      </c>
      <c r="CB2653" s="88">
        <f t="shared" si="818"/>
        <v>0</v>
      </c>
      <c r="CC2653" s="89"/>
      <c r="CD2653" s="22"/>
      <c r="CE2653" s="87">
        <f>IF(AD2653="Sea waybill", IF(AK2653&lt;&gt;0, MONTH(AK2653), IF(AJ2662&gt;AI2653, MONTH(AJ2662), MONTH(AI2653))),"")</f>
        <v>4</v>
      </c>
      <c r="CJ2653" s="87">
        <f t="shared" si="815"/>
        <v>3</v>
      </c>
      <c r="CK2653" s="87">
        <f t="shared" si="811"/>
        <v>14</v>
      </c>
      <c r="CM2653" s="22" t="str">
        <f t="shared" si="819"/>
        <v>1C26TAA^</v>
      </c>
    </row>
    <row r="2654" spans="1:111" s="85" customFormat="1" x14ac:dyDescent="0.25">
      <c r="B2654" s="73" t="s">
        <v>5978</v>
      </c>
      <c r="C2654" s="274" t="s">
        <v>8853</v>
      </c>
      <c r="D2654" s="265">
        <v>145819171</v>
      </c>
      <c r="E2654" s="241">
        <v>5320008198</v>
      </c>
      <c r="F2654" s="231">
        <v>46120</v>
      </c>
      <c r="G2654" s="265" t="s">
        <v>328</v>
      </c>
      <c r="H2654" s="265" t="s">
        <v>140</v>
      </c>
      <c r="I2654" s="265" t="s">
        <v>105</v>
      </c>
      <c r="J2654" s="265" t="s">
        <v>329</v>
      </c>
      <c r="K2654" s="265" t="s">
        <v>242</v>
      </c>
      <c r="L2654" s="379">
        <v>46147</v>
      </c>
      <c r="M2654" s="265">
        <v>40</v>
      </c>
      <c r="N2654" s="268" t="s">
        <v>8896</v>
      </c>
      <c r="O2654" s="268" t="s">
        <v>8897</v>
      </c>
      <c r="P2654" s="85">
        <v>2830051427</v>
      </c>
      <c r="Q2654" s="275">
        <v>46119</v>
      </c>
      <c r="R2654" s="241">
        <v>1209400594</v>
      </c>
      <c r="S2654" s="241">
        <v>224417536</v>
      </c>
      <c r="T2654" s="275">
        <v>46119</v>
      </c>
      <c r="U2654" s="356">
        <v>15564.201999999999</v>
      </c>
      <c r="V2654" s="356">
        <v>15194.733</v>
      </c>
      <c r="W2654" s="241">
        <v>18</v>
      </c>
      <c r="X2654" s="241">
        <v>5</v>
      </c>
      <c r="Y2654" s="274" t="s">
        <v>8898</v>
      </c>
      <c r="Z2654" s="168" t="s">
        <v>258</v>
      </c>
      <c r="AA2654" s="274" t="s">
        <v>2767</v>
      </c>
      <c r="AB2654" s="274" t="s">
        <v>7864</v>
      </c>
      <c r="AC2654" s="274" t="s">
        <v>8853</v>
      </c>
      <c r="AD2654" s="182" t="s">
        <v>113</v>
      </c>
      <c r="AE2654" s="115">
        <v>46133</v>
      </c>
      <c r="AF2654" s="277">
        <v>46126.541666666664</v>
      </c>
      <c r="AG2654" s="277">
        <v>46125.625</v>
      </c>
      <c r="AH2654" s="277">
        <v>46125.625</v>
      </c>
      <c r="AI2654" s="115">
        <v>46127</v>
      </c>
      <c r="AJ2654" s="115">
        <v>46133</v>
      </c>
      <c r="AK2654" s="115">
        <v>46133</v>
      </c>
      <c r="AL2654" s="115">
        <v>46132</v>
      </c>
      <c r="AM2654" s="115">
        <v>46138</v>
      </c>
      <c r="AN2654" s="75">
        <f t="shared" ref="AN2654:AN2661" si="826">IF(AM2654=0,AL2654-L2654,AM2654-L2654)</f>
        <v>-9</v>
      </c>
      <c r="AO2654" s="81" t="s">
        <v>121</v>
      </c>
      <c r="AP2654" s="81" t="s">
        <v>121</v>
      </c>
      <c r="AQ2654" s="81" t="s">
        <v>121</v>
      </c>
      <c r="AR2654" s="81" t="s">
        <v>121</v>
      </c>
      <c r="AS2654" s="81" t="s">
        <v>121</v>
      </c>
      <c r="AT2654" s="81" t="s">
        <v>121</v>
      </c>
      <c r="AU2654" s="241"/>
      <c r="AV2654" s="134">
        <v>46119</v>
      </c>
      <c r="AZ2654" s="271"/>
      <c r="BT2654" s="75">
        <f>IF(COUNTIF($C$3:C2654, C2654)=1, 1, 0)</f>
        <v>0</v>
      </c>
      <c r="BU2654" s="338"/>
      <c r="BZ2654" s="87">
        <f t="shared" si="808"/>
        <v>15</v>
      </c>
      <c r="CB2654" s="88">
        <f t="shared" si="818"/>
        <v>0</v>
      </c>
      <c r="CC2654" s="89"/>
      <c r="CD2654" s="22"/>
      <c r="CE2654" s="87">
        <f t="shared" ref="CE2654:CE2661" si="827">IF(AD2654="Sea waybill", IF(AK2654&lt;&gt;0, MONTH(AK2654), IF(AJ2654&gt;AI2654, MONTH(AJ2654), MONTH(AI2654))),"")</f>
        <v>4</v>
      </c>
      <c r="CF2654" s="397">
        <v>27557250</v>
      </c>
      <c r="CH2654" s="397">
        <v>27557250</v>
      </c>
      <c r="CI2654" s="397">
        <v>26245</v>
      </c>
      <c r="CJ2654" s="87">
        <f t="shared" si="815"/>
        <v>4</v>
      </c>
      <c r="CK2654" s="87">
        <f t="shared" si="811"/>
        <v>15</v>
      </c>
      <c r="CM2654" s="22" t="str">
        <f t="shared" si="819"/>
        <v>1C26TAA^</v>
      </c>
    </row>
    <row r="2655" spans="1:111" s="85" customFormat="1" x14ac:dyDescent="0.25">
      <c r="B2655" s="73" t="s">
        <v>5978</v>
      </c>
      <c r="C2655" s="274" t="s">
        <v>8853</v>
      </c>
      <c r="D2655" s="265">
        <v>145727158</v>
      </c>
      <c r="E2655" s="241">
        <v>5320008198</v>
      </c>
      <c r="F2655" s="231">
        <v>46120</v>
      </c>
      <c r="G2655" s="265" t="s">
        <v>406</v>
      </c>
      <c r="H2655" s="265" t="s">
        <v>140</v>
      </c>
      <c r="I2655" s="265" t="s">
        <v>105</v>
      </c>
      <c r="J2655" s="265" t="s">
        <v>329</v>
      </c>
      <c r="K2655" s="265" t="s">
        <v>242</v>
      </c>
      <c r="L2655" s="379">
        <v>46143</v>
      </c>
      <c r="M2655" s="265">
        <v>0</v>
      </c>
      <c r="N2655" s="268" t="s">
        <v>8896</v>
      </c>
      <c r="O2655" s="268" t="s">
        <v>8897</v>
      </c>
      <c r="P2655" s="85">
        <v>2830051426</v>
      </c>
      <c r="Q2655" s="275">
        <v>46119</v>
      </c>
      <c r="R2655" s="241">
        <v>1209400593</v>
      </c>
      <c r="S2655" s="241">
        <v>224417535</v>
      </c>
      <c r="T2655" s="275">
        <v>46119</v>
      </c>
      <c r="U2655" s="261">
        <v>2514.4479999999999</v>
      </c>
      <c r="V2655" s="261">
        <v>2431.7919999999999</v>
      </c>
      <c r="W2655" s="241">
        <v>4</v>
      </c>
      <c r="X2655" s="241">
        <v>1</v>
      </c>
      <c r="Y2655" s="274" t="s">
        <v>8898</v>
      </c>
      <c r="Z2655" s="168" t="s">
        <v>258</v>
      </c>
      <c r="AA2655" s="274" t="s">
        <v>2767</v>
      </c>
      <c r="AB2655" s="274" t="s">
        <v>7864</v>
      </c>
      <c r="AC2655" s="274" t="s">
        <v>8853</v>
      </c>
      <c r="AD2655" s="182" t="s">
        <v>113</v>
      </c>
      <c r="AE2655" s="115">
        <v>46133</v>
      </c>
      <c r="AF2655" s="277">
        <v>46126.541666666664</v>
      </c>
      <c r="AG2655" s="277">
        <v>46125.625</v>
      </c>
      <c r="AH2655" s="277">
        <v>46125.625</v>
      </c>
      <c r="AI2655" s="115">
        <v>46127</v>
      </c>
      <c r="AJ2655" s="115">
        <v>46133</v>
      </c>
      <c r="AK2655" s="115">
        <v>46133</v>
      </c>
      <c r="AL2655" s="115">
        <v>46132</v>
      </c>
      <c r="AM2655" s="115">
        <v>46138</v>
      </c>
      <c r="AN2655" s="75">
        <f t="shared" si="826"/>
        <v>-5</v>
      </c>
      <c r="AO2655" s="81" t="s">
        <v>121</v>
      </c>
      <c r="AP2655" s="81" t="s">
        <v>121</v>
      </c>
      <c r="AQ2655" s="81" t="s">
        <v>121</v>
      </c>
      <c r="AR2655" s="81" t="s">
        <v>121</v>
      </c>
      <c r="AS2655" s="81" t="s">
        <v>121</v>
      </c>
      <c r="AT2655" s="81" t="s">
        <v>121</v>
      </c>
      <c r="AU2655" s="241"/>
      <c r="AV2655" s="134">
        <v>46119</v>
      </c>
      <c r="AZ2655" s="271"/>
      <c r="BT2655" s="75">
        <f>IF(COUNTIF($C$3:C2655, C2655)=1, 1, 0)</f>
        <v>0</v>
      </c>
      <c r="BU2655" s="338"/>
      <c r="BZ2655" s="87">
        <f t="shared" si="808"/>
        <v>15</v>
      </c>
      <c r="CB2655" s="88">
        <f t="shared" si="818"/>
        <v>0</v>
      </c>
      <c r="CC2655" s="89"/>
      <c r="CD2655" s="22"/>
      <c r="CE2655" s="87">
        <f t="shared" si="827"/>
        <v>4</v>
      </c>
      <c r="CJ2655" s="87">
        <f t="shared" si="815"/>
        <v>4</v>
      </c>
      <c r="CK2655" s="87">
        <f t="shared" si="811"/>
        <v>15</v>
      </c>
      <c r="CM2655" s="22" t="str">
        <f t="shared" si="819"/>
        <v>1C26TAA^</v>
      </c>
    </row>
    <row r="2656" spans="1:111" s="85" customFormat="1" x14ac:dyDescent="0.25">
      <c r="B2656" s="73" t="s">
        <v>6003</v>
      </c>
      <c r="C2656" s="301" t="s">
        <v>8889</v>
      </c>
      <c r="D2656" s="265">
        <v>145819176</v>
      </c>
      <c r="E2656" s="241"/>
      <c r="F2656" s="231">
        <v>46120</v>
      </c>
      <c r="G2656" s="265" t="s">
        <v>328</v>
      </c>
      <c r="H2656" s="265" t="s">
        <v>140</v>
      </c>
      <c r="I2656" s="265" t="s">
        <v>105</v>
      </c>
      <c r="J2656" s="265" t="s">
        <v>329</v>
      </c>
      <c r="K2656" s="265" t="s">
        <v>242</v>
      </c>
      <c r="L2656" s="379">
        <v>46147</v>
      </c>
      <c r="M2656" s="265">
        <v>40</v>
      </c>
      <c r="N2656" s="268" t="s">
        <v>8899</v>
      </c>
      <c r="O2656" s="268" t="s">
        <v>8900</v>
      </c>
      <c r="P2656" s="85">
        <v>2830051479</v>
      </c>
      <c r="Q2656" s="231">
        <v>46120</v>
      </c>
      <c r="R2656" s="241">
        <v>1209400878</v>
      </c>
      <c r="S2656" s="241">
        <v>224422122</v>
      </c>
      <c r="T2656" s="231">
        <v>46120</v>
      </c>
      <c r="U2656" s="261">
        <v>15283.883</v>
      </c>
      <c r="V2656" s="261">
        <v>14920.405000000001</v>
      </c>
      <c r="W2656" s="241">
        <v>19</v>
      </c>
      <c r="X2656" s="241">
        <v>5</v>
      </c>
      <c r="Y2656" s="274" t="s">
        <v>8901</v>
      </c>
      <c r="Z2656" s="168" t="s">
        <v>258</v>
      </c>
      <c r="AA2656" s="274" t="s">
        <v>2767</v>
      </c>
      <c r="AB2656" s="274" t="s">
        <v>7864</v>
      </c>
      <c r="AC2656" s="301" t="s">
        <v>8889</v>
      </c>
      <c r="AD2656" s="182" t="s">
        <v>113</v>
      </c>
      <c r="AE2656" s="241"/>
      <c r="AF2656" s="277">
        <v>46126.541666666664</v>
      </c>
      <c r="AG2656" s="277">
        <v>46125.625</v>
      </c>
      <c r="AH2656" s="277">
        <v>46125.625</v>
      </c>
      <c r="AI2656" s="115">
        <v>46127</v>
      </c>
      <c r="AJ2656" s="115">
        <v>46133</v>
      </c>
      <c r="AK2656" s="241"/>
      <c r="AL2656" s="115">
        <v>46132</v>
      </c>
      <c r="AM2656" s="115">
        <v>46138</v>
      </c>
      <c r="AN2656" s="75">
        <f t="shared" si="826"/>
        <v>-9</v>
      </c>
      <c r="AO2656" s="95" t="s">
        <v>121</v>
      </c>
      <c r="AP2656" s="95" t="s">
        <v>121</v>
      </c>
      <c r="AQ2656" s="95" t="s">
        <v>121</v>
      </c>
      <c r="AR2656" s="95" t="s">
        <v>121</v>
      </c>
      <c r="AS2656" s="95" t="s">
        <v>121</v>
      </c>
      <c r="AT2656" s="95" t="s">
        <v>121</v>
      </c>
      <c r="AU2656" s="241"/>
      <c r="AV2656" s="297">
        <v>46120</v>
      </c>
      <c r="AZ2656" s="271"/>
      <c r="BT2656" s="75">
        <f>IF(COUNTIF($C$3:C2656, C2656)=1, 1, 0)</f>
        <v>0</v>
      </c>
      <c r="BU2656" s="338"/>
      <c r="BZ2656" s="87">
        <f t="shared" si="808"/>
        <v>15</v>
      </c>
      <c r="CB2656" s="88">
        <f t="shared" si="818"/>
        <v>0</v>
      </c>
      <c r="CC2656" s="89"/>
      <c r="CD2656" s="22"/>
      <c r="CE2656" s="87">
        <f t="shared" si="827"/>
        <v>4</v>
      </c>
      <c r="CF2656" s="544">
        <v>23616000</v>
      </c>
      <c r="CG2656" s="544">
        <v>3936000</v>
      </c>
      <c r="CH2656" s="544">
        <f>CF2656+CG2656</f>
        <v>27552000</v>
      </c>
      <c r="CI2656" s="544">
        <v>26240</v>
      </c>
      <c r="CJ2656" s="87">
        <f t="shared" si="815"/>
        <v>4</v>
      </c>
      <c r="CK2656" s="87">
        <f t="shared" si="811"/>
        <v>15</v>
      </c>
      <c r="CM2656" s="22" t="str">
        <f t="shared" si="819"/>
        <v>1C26TAA^</v>
      </c>
    </row>
    <row r="2657" spans="2:94" s="85" customFormat="1" x14ac:dyDescent="0.25">
      <c r="B2657" s="73" t="s">
        <v>5978</v>
      </c>
      <c r="C2657" s="274" t="s">
        <v>8853</v>
      </c>
      <c r="D2657" s="265">
        <v>145819180</v>
      </c>
      <c r="E2657" s="241"/>
      <c r="F2657" s="231">
        <v>46120</v>
      </c>
      <c r="G2657" s="265" t="s">
        <v>328</v>
      </c>
      <c r="H2657" s="265" t="s">
        <v>140</v>
      </c>
      <c r="I2657" s="265" t="s">
        <v>105</v>
      </c>
      <c r="J2657" s="265" t="s">
        <v>329</v>
      </c>
      <c r="K2657" s="265" t="s">
        <v>242</v>
      </c>
      <c r="L2657" s="379">
        <v>46147</v>
      </c>
      <c r="M2657" s="265">
        <v>40</v>
      </c>
      <c r="N2657" s="268" t="s">
        <v>8902</v>
      </c>
      <c r="O2657" s="268" t="s">
        <v>8903</v>
      </c>
      <c r="P2657" s="85">
        <v>2830051413</v>
      </c>
      <c r="Q2657" s="231">
        <v>46119</v>
      </c>
      <c r="R2657" s="241">
        <v>1209400521</v>
      </c>
      <c r="S2657" s="241">
        <v>224417533</v>
      </c>
      <c r="T2657" s="231">
        <v>46119</v>
      </c>
      <c r="U2657" s="261">
        <v>18271.848000000002</v>
      </c>
      <c r="V2657" s="261">
        <v>17837.202000000001</v>
      </c>
      <c r="W2657" s="241">
        <v>21</v>
      </c>
      <c r="X2657" s="241">
        <v>6</v>
      </c>
      <c r="Y2657" s="274" t="s">
        <v>8904</v>
      </c>
      <c r="Z2657" s="168" t="s">
        <v>258</v>
      </c>
      <c r="AA2657" s="274" t="s">
        <v>2767</v>
      </c>
      <c r="AB2657" s="274" t="s">
        <v>7864</v>
      </c>
      <c r="AC2657" s="274" t="s">
        <v>8853</v>
      </c>
      <c r="AD2657" s="182" t="s">
        <v>113</v>
      </c>
      <c r="AE2657" s="115">
        <v>46133</v>
      </c>
      <c r="AF2657" s="277">
        <v>46126.541666666664</v>
      </c>
      <c r="AG2657" s="277">
        <v>46125.625</v>
      </c>
      <c r="AH2657" s="277">
        <v>46125.625</v>
      </c>
      <c r="AI2657" s="115">
        <v>46127</v>
      </c>
      <c r="AJ2657" s="115">
        <v>46133</v>
      </c>
      <c r="AK2657" s="115">
        <v>46133</v>
      </c>
      <c r="AL2657" s="115">
        <v>46132</v>
      </c>
      <c r="AM2657" s="115">
        <v>46138</v>
      </c>
      <c r="AN2657" s="75">
        <f t="shared" si="826"/>
        <v>-9</v>
      </c>
      <c r="AO2657" s="81">
        <f t="shared" ref="AO2657:AO2663" si="828">IF(AH2657&lt;AG2657,IF(AH2657=0,"",AH2657-1),IF(AG2657=0,"",AG2657-1))</f>
        <v>46124.625</v>
      </c>
      <c r="AP2657" s="81">
        <f t="shared" ref="AP2657:AP2663" si="829">IF(AH2657&lt;AG2657,IF(AH2657=0,"",AH2657),IF(AG2657=0,"",AG2657))</f>
        <v>46125.625</v>
      </c>
      <c r="AQ2657" s="81">
        <f t="shared" ref="AQ2657:AQ2663" si="830">IF(AH2657&lt;AG2657,IF(AH2657=0,"",AH2657),IF(AG2657=0,"",AG2657))</f>
        <v>46125.625</v>
      </c>
      <c r="AR2657" s="81">
        <f t="shared" ref="AR2657:AR2663" si="831">IF(AI2657=0,"",IF(AI2657&lt;AJ2657,AJ2657+1,AI2657+1))</f>
        <v>46134</v>
      </c>
      <c r="AS2657" s="81">
        <f t="shared" ref="AS2657:AS2663" si="832">IF(AI2657=0,"",IF(AE2657=0,IF(AJ2657=0,AI2657+2,AJ2657+2),AE2657+2))</f>
        <v>46135</v>
      </c>
      <c r="AT2657" s="81">
        <f t="shared" ref="AT2657:AT2663" si="833">IF(AI2657=0,"",IF(AI2657&lt;AJ2657,AJ2657+1,AI2657+1))</f>
        <v>46134</v>
      </c>
      <c r="AU2657" s="241"/>
      <c r="AV2657" s="134">
        <v>46119</v>
      </c>
      <c r="AZ2657" s="271"/>
      <c r="BT2657" s="75">
        <f>IF(COUNTIF($C$3:C2657, C2657)=1, 1, 0)</f>
        <v>0</v>
      </c>
      <c r="BU2657" s="338"/>
      <c r="BZ2657" s="87">
        <f t="shared" si="808"/>
        <v>15</v>
      </c>
      <c r="CB2657" s="88">
        <f t="shared" si="818"/>
        <v>0</v>
      </c>
      <c r="CC2657" s="89"/>
      <c r="CD2657" s="22"/>
      <c r="CE2657" s="87">
        <f t="shared" si="827"/>
        <v>4</v>
      </c>
      <c r="CF2657" s="397">
        <v>27557250</v>
      </c>
      <c r="CH2657" s="397">
        <v>27557250</v>
      </c>
      <c r="CI2657" s="397">
        <v>26245</v>
      </c>
      <c r="CJ2657" s="87">
        <f t="shared" si="815"/>
        <v>4</v>
      </c>
      <c r="CK2657" s="87">
        <f t="shared" si="811"/>
        <v>15</v>
      </c>
      <c r="CM2657" s="22" t="str">
        <f t="shared" si="819"/>
        <v>1C26TAA^</v>
      </c>
    </row>
    <row r="2658" spans="2:94" s="85" customFormat="1" x14ac:dyDescent="0.25">
      <c r="B2658" s="273" t="s">
        <v>5978</v>
      </c>
      <c r="C2658" s="270" t="s">
        <v>8905</v>
      </c>
      <c r="D2658" s="265">
        <v>145825606</v>
      </c>
      <c r="E2658" s="241"/>
      <c r="F2658" s="231">
        <v>46120</v>
      </c>
      <c r="G2658" s="265" t="s">
        <v>328</v>
      </c>
      <c r="H2658" s="265" t="s">
        <v>140</v>
      </c>
      <c r="I2658" s="265" t="s">
        <v>105</v>
      </c>
      <c r="J2658" s="265" t="s">
        <v>329</v>
      </c>
      <c r="K2658" s="265" t="s">
        <v>242</v>
      </c>
      <c r="L2658" s="379">
        <v>46147</v>
      </c>
      <c r="M2658" s="265">
        <v>40</v>
      </c>
      <c r="N2658" s="668" t="s">
        <v>8906</v>
      </c>
      <c r="O2658" s="668" t="s">
        <v>8907</v>
      </c>
      <c r="P2658" s="85">
        <v>2830051540</v>
      </c>
      <c r="Q2658" s="231">
        <v>46121</v>
      </c>
      <c r="R2658" s="241">
        <v>1209401228</v>
      </c>
      <c r="S2658" s="241">
        <v>224429332</v>
      </c>
      <c r="T2658" s="231">
        <v>46121</v>
      </c>
      <c r="U2658" s="261">
        <v>18332.060000000001</v>
      </c>
      <c r="V2658" s="261">
        <v>17895.874</v>
      </c>
      <c r="W2658" s="241">
        <v>21</v>
      </c>
      <c r="X2658" s="241">
        <v>6</v>
      </c>
      <c r="Y2658" s="274">
        <v>2324246890</v>
      </c>
      <c r="Z2658" s="168" t="s">
        <v>5982</v>
      </c>
      <c r="AA2658" s="274" t="s">
        <v>1426</v>
      </c>
      <c r="AB2658" s="274" t="s">
        <v>6807</v>
      </c>
      <c r="AC2658" s="270" t="s">
        <v>8905</v>
      </c>
      <c r="AD2658" s="182" t="s">
        <v>113</v>
      </c>
      <c r="AE2658" s="115">
        <v>46129</v>
      </c>
      <c r="AF2658" s="277">
        <v>46127.416666666664</v>
      </c>
      <c r="AG2658" s="277">
        <v>46126.416666666664</v>
      </c>
      <c r="AH2658" s="277">
        <v>46127.25</v>
      </c>
      <c r="AI2658" s="115">
        <v>46125</v>
      </c>
      <c r="AJ2658" s="115">
        <v>46129</v>
      </c>
      <c r="AK2658" s="115">
        <v>46129</v>
      </c>
      <c r="AL2658" s="115">
        <v>46140</v>
      </c>
      <c r="AM2658" s="275">
        <v>46141</v>
      </c>
      <c r="AN2658" s="75">
        <f t="shared" si="826"/>
        <v>-6</v>
      </c>
      <c r="AO2658" s="81">
        <f t="shared" si="828"/>
        <v>46125.416666666664</v>
      </c>
      <c r="AP2658" s="81">
        <f t="shared" si="829"/>
        <v>46126.416666666664</v>
      </c>
      <c r="AQ2658" s="81">
        <f t="shared" si="830"/>
        <v>46126.416666666664</v>
      </c>
      <c r="AR2658" s="81">
        <f t="shared" si="831"/>
        <v>46130</v>
      </c>
      <c r="AS2658" s="81">
        <f t="shared" si="832"/>
        <v>46131</v>
      </c>
      <c r="AT2658" s="81">
        <f t="shared" si="833"/>
        <v>46130</v>
      </c>
      <c r="AU2658" s="241"/>
      <c r="AV2658" s="297">
        <v>46121</v>
      </c>
      <c r="AZ2658" s="271"/>
      <c r="BT2658" s="75">
        <f>IF(COUNTIF($C$3:C2658, C2658)=1, 1, 0)</f>
        <v>1</v>
      </c>
      <c r="BU2658" s="338"/>
      <c r="BZ2658" s="87">
        <f t="shared" si="808"/>
        <v>15</v>
      </c>
      <c r="CB2658" s="88">
        <f t="shared" si="818"/>
        <v>0</v>
      </c>
      <c r="CC2658" s="89"/>
      <c r="CD2658" s="22"/>
      <c r="CE2658" s="87">
        <f t="shared" si="827"/>
        <v>4</v>
      </c>
      <c r="CF2658" s="397">
        <v>22091356</v>
      </c>
      <c r="CH2658" s="397">
        <v>22091356</v>
      </c>
      <c r="CI2658" s="85">
        <v>26362</v>
      </c>
      <c r="CJ2658" s="87">
        <f t="shared" si="815"/>
        <v>4</v>
      </c>
      <c r="CK2658" s="87">
        <f t="shared" si="811"/>
        <v>15</v>
      </c>
      <c r="CM2658" s="22" t="str">
        <f t="shared" si="819"/>
        <v>1C26TAR^</v>
      </c>
    </row>
    <row r="2659" spans="2:94" s="85" customFormat="1" x14ac:dyDescent="0.25">
      <c r="B2659" s="73" t="s">
        <v>6003</v>
      </c>
      <c r="C2659" s="301" t="s">
        <v>8889</v>
      </c>
      <c r="D2659" s="265">
        <v>145825614</v>
      </c>
      <c r="E2659" s="241"/>
      <c r="F2659" s="231">
        <v>46120</v>
      </c>
      <c r="G2659" s="265" t="s">
        <v>328</v>
      </c>
      <c r="H2659" s="265" t="s">
        <v>140</v>
      </c>
      <c r="I2659" s="265" t="s">
        <v>105</v>
      </c>
      <c r="J2659" s="265" t="s">
        <v>329</v>
      </c>
      <c r="K2659" s="265" t="s">
        <v>242</v>
      </c>
      <c r="L2659" s="379">
        <v>46147</v>
      </c>
      <c r="M2659" s="265">
        <v>40</v>
      </c>
      <c r="N2659" s="268" t="s">
        <v>8908</v>
      </c>
      <c r="O2659" s="268" t="s">
        <v>8909</v>
      </c>
      <c r="P2659" s="85">
        <v>2830051518</v>
      </c>
      <c r="Q2659" s="231">
        <v>46120</v>
      </c>
      <c r="R2659" s="241">
        <v>1209401004</v>
      </c>
      <c r="S2659" s="241">
        <v>224427760</v>
      </c>
      <c r="T2659" s="231">
        <v>46120</v>
      </c>
      <c r="U2659" s="261">
        <v>18359.483</v>
      </c>
      <c r="V2659" s="261">
        <v>17922.705999999998</v>
      </c>
      <c r="W2659" s="241">
        <v>21</v>
      </c>
      <c r="X2659" s="241">
        <v>6</v>
      </c>
      <c r="Y2659" s="274" t="s">
        <v>8910</v>
      </c>
      <c r="Z2659" s="168" t="s">
        <v>258</v>
      </c>
      <c r="AA2659" s="274" t="s">
        <v>2767</v>
      </c>
      <c r="AB2659" s="274" t="s">
        <v>7864</v>
      </c>
      <c r="AC2659" s="301" t="s">
        <v>8889</v>
      </c>
      <c r="AD2659" s="182" t="s">
        <v>113</v>
      </c>
      <c r="AE2659" s="241"/>
      <c r="AF2659" s="277">
        <v>46126.541666666664</v>
      </c>
      <c r="AG2659" s="277">
        <v>46125.625</v>
      </c>
      <c r="AH2659" s="277">
        <v>46125.625</v>
      </c>
      <c r="AI2659" s="115">
        <v>46127</v>
      </c>
      <c r="AJ2659" s="115">
        <v>46133</v>
      </c>
      <c r="AK2659" s="241"/>
      <c r="AL2659" s="115">
        <v>46132</v>
      </c>
      <c r="AM2659" s="115">
        <v>46138</v>
      </c>
      <c r="AN2659" s="75">
        <f t="shared" si="826"/>
        <v>-9</v>
      </c>
      <c r="AO2659" s="95" t="s">
        <v>121</v>
      </c>
      <c r="AP2659" s="95" t="s">
        <v>121</v>
      </c>
      <c r="AQ2659" s="95" t="s">
        <v>121</v>
      </c>
      <c r="AR2659" s="95" t="s">
        <v>121</v>
      </c>
      <c r="AS2659" s="95" t="s">
        <v>121</v>
      </c>
      <c r="AT2659" s="95" t="s">
        <v>121</v>
      </c>
      <c r="AU2659" s="241"/>
      <c r="AV2659" s="297">
        <v>46120</v>
      </c>
      <c r="AZ2659" s="271"/>
      <c r="BT2659" s="75">
        <f>IF(COUNTIF($C$3:C2659, C2659)=1, 1, 0)</f>
        <v>0</v>
      </c>
      <c r="BU2659" s="338"/>
      <c r="BZ2659" s="87">
        <f t="shared" si="808"/>
        <v>15</v>
      </c>
      <c r="CB2659" s="88">
        <f t="shared" si="818"/>
        <v>0</v>
      </c>
      <c r="CC2659" s="89"/>
      <c r="CD2659" s="22"/>
      <c r="CE2659" s="87">
        <f t="shared" si="827"/>
        <v>4</v>
      </c>
      <c r="CF2659" s="544">
        <v>23616000</v>
      </c>
      <c r="CG2659" s="544">
        <v>3936000</v>
      </c>
      <c r="CH2659" s="544">
        <f>CF2659+CG2659</f>
        <v>27552000</v>
      </c>
      <c r="CI2659" s="544">
        <v>26240</v>
      </c>
      <c r="CJ2659" s="87">
        <f t="shared" si="815"/>
        <v>4</v>
      </c>
      <c r="CK2659" s="87">
        <f t="shared" si="811"/>
        <v>15</v>
      </c>
      <c r="CM2659" s="22" t="str">
        <f t="shared" si="819"/>
        <v>1C26TAA^</v>
      </c>
    </row>
    <row r="2660" spans="2:94" s="85" customFormat="1" x14ac:dyDescent="0.25">
      <c r="B2660" s="273" t="s">
        <v>5978</v>
      </c>
      <c r="C2660" s="270" t="s">
        <v>8905</v>
      </c>
      <c r="D2660" s="265">
        <v>145825618</v>
      </c>
      <c r="E2660" s="241"/>
      <c r="F2660" s="231">
        <v>46120</v>
      </c>
      <c r="G2660" s="265" t="s">
        <v>328</v>
      </c>
      <c r="H2660" s="265" t="s">
        <v>140</v>
      </c>
      <c r="I2660" s="265" t="s">
        <v>105</v>
      </c>
      <c r="J2660" s="265" t="s">
        <v>329</v>
      </c>
      <c r="K2660" s="265" t="s">
        <v>242</v>
      </c>
      <c r="L2660" s="379">
        <v>46147</v>
      </c>
      <c r="M2660" s="265">
        <v>40</v>
      </c>
      <c r="N2660" s="268" t="s">
        <v>8911</v>
      </c>
      <c r="O2660" s="268" t="s">
        <v>8912</v>
      </c>
      <c r="P2660" s="85">
        <v>2830051551</v>
      </c>
      <c r="Q2660" s="231">
        <v>46121</v>
      </c>
      <c r="R2660" s="241">
        <v>1209401304</v>
      </c>
      <c r="S2660" s="241">
        <v>224429337</v>
      </c>
      <c r="T2660" s="231">
        <v>46121</v>
      </c>
      <c r="U2660" s="261">
        <v>18790.47</v>
      </c>
      <c r="V2660" s="261">
        <v>18343.650000000001</v>
      </c>
      <c r="W2660" s="241">
        <v>22</v>
      </c>
      <c r="X2660" s="241">
        <v>6</v>
      </c>
      <c r="Y2660" s="274">
        <v>2324246930</v>
      </c>
      <c r="Z2660" s="168" t="s">
        <v>5982</v>
      </c>
      <c r="AA2660" s="274" t="s">
        <v>1426</v>
      </c>
      <c r="AB2660" s="274" t="s">
        <v>6807</v>
      </c>
      <c r="AC2660" s="270" t="s">
        <v>8905</v>
      </c>
      <c r="AD2660" s="182" t="s">
        <v>113</v>
      </c>
      <c r="AE2660" s="115">
        <v>46129</v>
      </c>
      <c r="AF2660" s="277">
        <v>46127.416666666664</v>
      </c>
      <c r="AG2660" s="277">
        <v>46126.416666666664</v>
      </c>
      <c r="AH2660" s="277">
        <v>46127.25</v>
      </c>
      <c r="AI2660" s="115">
        <v>46125</v>
      </c>
      <c r="AJ2660" s="115">
        <v>46129</v>
      </c>
      <c r="AK2660" s="115">
        <v>46129</v>
      </c>
      <c r="AL2660" s="115">
        <v>46140</v>
      </c>
      <c r="AM2660" s="275">
        <v>46141</v>
      </c>
      <c r="AN2660" s="75">
        <f t="shared" si="826"/>
        <v>-6</v>
      </c>
      <c r="AO2660" s="81">
        <f t="shared" si="828"/>
        <v>46125.416666666664</v>
      </c>
      <c r="AP2660" s="81">
        <f t="shared" si="829"/>
        <v>46126.416666666664</v>
      </c>
      <c r="AQ2660" s="81">
        <f t="shared" si="830"/>
        <v>46126.416666666664</v>
      </c>
      <c r="AR2660" s="81">
        <f t="shared" si="831"/>
        <v>46130</v>
      </c>
      <c r="AS2660" s="81">
        <f t="shared" si="832"/>
        <v>46131</v>
      </c>
      <c r="AT2660" s="81">
        <f t="shared" si="833"/>
        <v>46130</v>
      </c>
      <c r="AU2660" s="241"/>
      <c r="AV2660" s="297">
        <v>46121</v>
      </c>
      <c r="AZ2660" s="271"/>
      <c r="BT2660" s="75">
        <f>IF(COUNTIF($C$3:C2660, C2660)=1, 1, 0)</f>
        <v>0</v>
      </c>
      <c r="BU2660" s="338"/>
      <c r="BZ2660" s="87">
        <f t="shared" si="808"/>
        <v>15</v>
      </c>
      <c r="CB2660" s="88">
        <f t="shared" si="818"/>
        <v>0</v>
      </c>
      <c r="CC2660" s="89"/>
      <c r="CD2660" s="22"/>
      <c r="CE2660" s="87">
        <f t="shared" si="827"/>
        <v>4</v>
      </c>
      <c r="CF2660" s="397">
        <v>22091356</v>
      </c>
      <c r="CH2660" s="397">
        <v>22091356</v>
      </c>
      <c r="CI2660" s="85">
        <v>26362</v>
      </c>
      <c r="CJ2660" s="87">
        <f t="shared" si="815"/>
        <v>4</v>
      </c>
      <c r="CK2660" s="87">
        <f t="shared" si="811"/>
        <v>15</v>
      </c>
      <c r="CM2660" s="22" t="str">
        <f t="shared" si="819"/>
        <v>1C26TAR^</v>
      </c>
    </row>
    <row r="2661" spans="2:94" s="85" customFormat="1" x14ac:dyDescent="0.25">
      <c r="B2661" s="73" t="s">
        <v>5978</v>
      </c>
      <c r="C2661" s="274" t="s">
        <v>8913</v>
      </c>
      <c r="D2661" s="265">
        <v>145825623</v>
      </c>
      <c r="E2661" s="241"/>
      <c r="F2661" s="231">
        <v>46120</v>
      </c>
      <c r="G2661" s="265" t="s">
        <v>328</v>
      </c>
      <c r="H2661" s="265" t="s">
        <v>140</v>
      </c>
      <c r="I2661" s="265" t="s">
        <v>105</v>
      </c>
      <c r="J2661" s="265" t="s">
        <v>329</v>
      </c>
      <c r="K2661" s="265" t="s">
        <v>242</v>
      </c>
      <c r="L2661" s="379">
        <v>46147</v>
      </c>
      <c r="M2661" s="265">
        <v>40</v>
      </c>
      <c r="N2661" s="268" t="s">
        <v>8914</v>
      </c>
      <c r="O2661" s="268" t="s">
        <v>8915</v>
      </c>
      <c r="P2661" s="85">
        <v>2830051670</v>
      </c>
      <c r="Q2661" s="231">
        <v>46122</v>
      </c>
      <c r="R2661" s="241">
        <v>1209401769</v>
      </c>
      <c r="S2661" s="241">
        <v>224434845</v>
      </c>
      <c r="T2661" s="231">
        <v>46122</v>
      </c>
      <c r="U2661" s="261">
        <v>16539.401999999998</v>
      </c>
      <c r="V2661" s="261">
        <v>16146.68</v>
      </c>
      <c r="W2661" s="241">
        <v>20</v>
      </c>
      <c r="X2661" s="241">
        <v>5</v>
      </c>
      <c r="Y2661" s="274" t="s">
        <v>8916</v>
      </c>
      <c r="Z2661" s="168" t="s">
        <v>258</v>
      </c>
      <c r="AA2661" s="274" t="s">
        <v>2767</v>
      </c>
      <c r="AB2661" s="274" t="s">
        <v>7864</v>
      </c>
      <c r="AC2661" s="274" t="s">
        <v>8913</v>
      </c>
      <c r="AD2661" s="182" t="s">
        <v>113</v>
      </c>
      <c r="AE2661" s="115">
        <v>46133</v>
      </c>
      <c r="AF2661" s="277">
        <v>46126.541666666664</v>
      </c>
      <c r="AG2661" s="277">
        <v>46125.625</v>
      </c>
      <c r="AH2661" s="277">
        <v>46125.625</v>
      </c>
      <c r="AI2661" s="115">
        <v>46127</v>
      </c>
      <c r="AJ2661" s="115">
        <v>46133</v>
      </c>
      <c r="AK2661" s="115">
        <v>46133</v>
      </c>
      <c r="AL2661" s="115">
        <v>46132</v>
      </c>
      <c r="AM2661" s="115">
        <v>46138</v>
      </c>
      <c r="AN2661" s="75">
        <f t="shared" si="826"/>
        <v>-9</v>
      </c>
      <c r="AO2661" s="81">
        <f t="shared" si="828"/>
        <v>46124.625</v>
      </c>
      <c r="AP2661" s="81">
        <f t="shared" si="829"/>
        <v>46125.625</v>
      </c>
      <c r="AQ2661" s="81">
        <f t="shared" si="830"/>
        <v>46125.625</v>
      </c>
      <c r="AR2661" s="81">
        <f t="shared" si="831"/>
        <v>46134</v>
      </c>
      <c r="AS2661" s="81">
        <f t="shared" si="832"/>
        <v>46135</v>
      </c>
      <c r="AT2661" s="81">
        <f t="shared" si="833"/>
        <v>46134</v>
      </c>
      <c r="AU2661" s="241"/>
      <c r="AV2661" s="297">
        <v>46122</v>
      </c>
      <c r="AZ2661" s="271"/>
      <c r="BT2661" s="75">
        <f>IF(COUNTIF($C$3:C2661, C2661)=1, 1, 0)</f>
        <v>1</v>
      </c>
      <c r="BU2661" s="338"/>
      <c r="BZ2661" s="87">
        <f t="shared" si="808"/>
        <v>15</v>
      </c>
      <c r="CB2661" s="88">
        <f t="shared" si="818"/>
        <v>0</v>
      </c>
      <c r="CC2661" s="89"/>
      <c r="CD2661" s="22"/>
      <c r="CE2661" s="87">
        <f t="shared" si="827"/>
        <v>4</v>
      </c>
      <c r="CF2661" s="397">
        <v>27552000</v>
      </c>
      <c r="CH2661" s="397">
        <v>27552000</v>
      </c>
      <c r="CI2661" s="85">
        <v>26240</v>
      </c>
      <c r="CJ2661" s="87">
        <f t="shared" si="815"/>
        <v>4</v>
      </c>
      <c r="CK2661" s="87">
        <f t="shared" si="811"/>
        <v>15</v>
      </c>
      <c r="CM2661" s="22" t="str">
        <f t="shared" si="819"/>
        <v>1C26TAA^</v>
      </c>
    </row>
    <row r="2662" spans="2:94" s="85" customFormat="1" x14ac:dyDescent="0.25">
      <c r="B2662" s="265" t="s">
        <v>102</v>
      </c>
      <c r="C2662" s="270" t="s">
        <v>7868</v>
      </c>
      <c r="D2662" s="265">
        <v>145825628</v>
      </c>
      <c r="E2662" s="241"/>
      <c r="F2662" s="231">
        <v>46113</v>
      </c>
      <c r="G2662" s="265" t="s">
        <v>2774</v>
      </c>
      <c r="H2662" s="265" t="s">
        <v>140</v>
      </c>
      <c r="I2662" s="265" t="s">
        <v>105</v>
      </c>
      <c r="J2662" s="265" t="s">
        <v>329</v>
      </c>
      <c r="K2662" s="265" t="s">
        <v>242</v>
      </c>
      <c r="L2662" s="379">
        <v>46141</v>
      </c>
      <c r="M2662" s="265">
        <v>40</v>
      </c>
      <c r="N2662" s="75" t="s">
        <v>8917</v>
      </c>
      <c r="O2662" s="75" t="s">
        <v>8918</v>
      </c>
      <c r="P2662" s="85">
        <v>2830051096</v>
      </c>
      <c r="Q2662" s="231">
        <v>46113</v>
      </c>
      <c r="R2662" s="241">
        <v>1209398916</v>
      </c>
      <c r="S2662" s="241">
        <v>224397011</v>
      </c>
      <c r="T2662" s="231">
        <v>46113</v>
      </c>
      <c r="U2662" s="261">
        <v>16848.327000000001</v>
      </c>
      <c r="V2662" s="261">
        <v>16308.707</v>
      </c>
      <c r="W2662" s="241">
        <v>17</v>
      </c>
      <c r="X2662" s="241">
        <v>11</v>
      </c>
      <c r="Y2662" s="274" t="s">
        <v>8919</v>
      </c>
      <c r="Z2662" s="168" t="s">
        <v>258</v>
      </c>
      <c r="AA2662" s="274" t="s">
        <v>7841</v>
      </c>
      <c r="AB2662" s="274" t="s">
        <v>7842</v>
      </c>
      <c r="AC2662" s="270" t="s">
        <v>7868</v>
      </c>
      <c r="AD2662" s="182" t="s">
        <v>113</v>
      </c>
      <c r="AE2662" s="275">
        <v>46127</v>
      </c>
      <c r="AF2662" s="277">
        <v>46125.25</v>
      </c>
      <c r="AG2662" s="277">
        <v>46118.625</v>
      </c>
      <c r="AH2662" s="277">
        <v>46118.625</v>
      </c>
      <c r="AI2662" s="115">
        <v>46120</v>
      </c>
      <c r="AJ2662" s="275">
        <v>46127</v>
      </c>
      <c r="AK2662" s="275">
        <v>46127</v>
      </c>
      <c r="AL2662" s="115">
        <v>46123</v>
      </c>
      <c r="AM2662" s="231">
        <v>46129</v>
      </c>
      <c r="AN2662" s="74">
        <v>46131</v>
      </c>
      <c r="AO2662" s="81">
        <f t="shared" si="828"/>
        <v>46117.625</v>
      </c>
      <c r="AP2662" s="81">
        <f t="shared" si="829"/>
        <v>46118.625</v>
      </c>
      <c r="AQ2662" s="81">
        <f t="shared" si="830"/>
        <v>46118.625</v>
      </c>
      <c r="AR2662" s="81">
        <f t="shared" si="831"/>
        <v>46128</v>
      </c>
      <c r="AS2662" s="81">
        <f t="shared" si="832"/>
        <v>46129</v>
      </c>
      <c r="AT2662" s="81">
        <f t="shared" si="833"/>
        <v>46128</v>
      </c>
      <c r="AU2662" s="310" t="s">
        <v>7872</v>
      </c>
      <c r="AV2662" s="525">
        <v>46113</v>
      </c>
      <c r="AW2662" s="339"/>
      <c r="AZ2662" s="271"/>
      <c r="BT2662" s="75">
        <f>IF(COUNTIF($C$3:C2662, C2662)=1, 1, 0)</f>
        <v>0</v>
      </c>
      <c r="BU2662">
        <v>30179</v>
      </c>
      <c r="BV2662" s="340">
        <v>46135</v>
      </c>
      <c r="BZ2662" s="87">
        <f t="shared" si="808"/>
        <v>14</v>
      </c>
      <c r="CA2662" s="85" t="s">
        <v>7873</v>
      </c>
      <c r="CB2662" s="88">
        <f t="shared" si="818"/>
        <v>17</v>
      </c>
      <c r="CC2662" s="89"/>
      <c r="CD2662" s="22"/>
      <c r="CE2662" s="87">
        <f>IF(AD2662="Sea waybill", IF(AK2662&lt;&gt;0, MONTH(AK2662), IF(#REF!&gt;AI2662, MONTH(#REF!), MONTH(AI2662))),"")</f>
        <v>4</v>
      </c>
      <c r="CF2662" s="397">
        <v>27552000</v>
      </c>
      <c r="CH2662" s="397">
        <v>27552000</v>
      </c>
      <c r="CI2662" s="397">
        <v>26240</v>
      </c>
      <c r="CJ2662" s="87">
        <f t="shared" si="815"/>
        <v>4</v>
      </c>
      <c r="CK2662" s="87">
        <f t="shared" si="811"/>
        <v>14</v>
      </c>
      <c r="CL2662" s="85" t="s">
        <v>6243</v>
      </c>
      <c r="CM2662" s="22" t="str">
        <f t="shared" si="819"/>
        <v>1C26TAA^30179</v>
      </c>
    </row>
    <row r="2663" spans="2:94" s="85" customFormat="1" x14ac:dyDescent="0.25">
      <c r="B2663" s="73" t="s">
        <v>5978</v>
      </c>
      <c r="C2663" s="274" t="s">
        <v>8913</v>
      </c>
      <c r="D2663" s="265">
        <v>145843354</v>
      </c>
      <c r="E2663" s="241"/>
      <c r="F2663" s="231">
        <v>46120</v>
      </c>
      <c r="G2663" s="265" t="s">
        <v>552</v>
      </c>
      <c r="H2663" s="265" t="s">
        <v>140</v>
      </c>
      <c r="I2663" s="265" t="s">
        <v>105</v>
      </c>
      <c r="J2663" s="265" t="s">
        <v>329</v>
      </c>
      <c r="K2663" s="265" t="s">
        <v>242</v>
      </c>
      <c r="L2663" s="379">
        <v>46146</v>
      </c>
      <c r="M2663" s="265">
        <v>40</v>
      </c>
      <c r="N2663" s="268" t="s">
        <v>8920</v>
      </c>
      <c r="O2663" s="268" t="s">
        <v>8921</v>
      </c>
      <c r="P2663" s="85">
        <v>2830051671</v>
      </c>
      <c r="Q2663" s="231">
        <v>46122</v>
      </c>
      <c r="R2663" s="241">
        <v>1209401771</v>
      </c>
      <c r="S2663" s="241">
        <v>224434855</v>
      </c>
      <c r="T2663" s="231">
        <v>46122</v>
      </c>
      <c r="U2663" s="261">
        <v>17862.492999999999</v>
      </c>
      <c r="V2663" s="261">
        <v>17267.218000000001</v>
      </c>
      <c r="W2663" s="241">
        <v>23</v>
      </c>
      <c r="X2663" s="241">
        <v>6</v>
      </c>
      <c r="Y2663" s="274" t="s">
        <v>8922</v>
      </c>
      <c r="Z2663" s="168" t="s">
        <v>258</v>
      </c>
      <c r="AA2663" s="274" t="s">
        <v>2767</v>
      </c>
      <c r="AB2663" s="274" t="s">
        <v>8923</v>
      </c>
      <c r="AC2663" s="274" t="s">
        <v>8913</v>
      </c>
      <c r="AD2663" s="182" t="s">
        <v>113</v>
      </c>
      <c r="AE2663" s="115">
        <v>46133</v>
      </c>
      <c r="AF2663" s="277">
        <v>46126.541666666664</v>
      </c>
      <c r="AG2663" s="277">
        <v>46125.625</v>
      </c>
      <c r="AH2663" s="277">
        <v>46125.625</v>
      </c>
      <c r="AI2663" s="115">
        <v>46127</v>
      </c>
      <c r="AJ2663" s="115">
        <v>46133</v>
      </c>
      <c r="AK2663" s="115">
        <v>46133</v>
      </c>
      <c r="AL2663" s="115">
        <v>46132</v>
      </c>
      <c r="AM2663" s="115">
        <v>46138</v>
      </c>
      <c r="AN2663" s="75">
        <f t="shared" ref="AN2663:AN2681" si="834">IF(AM2663=0,AL2663-L2663,AM2663-L2663)</f>
        <v>-8</v>
      </c>
      <c r="AO2663" s="81">
        <f t="shared" si="828"/>
        <v>46124.625</v>
      </c>
      <c r="AP2663" s="81">
        <f t="shared" si="829"/>
        <v>46125.625</v>
      </c>
      <c r="AQ2663" s="81">
        <f t="shared" si="830"/>
        <v>46125.625</v>
      </c>
      <c r="AR2663" s="81">
        <f t="shared" si="831"/>
        <v>46134</v>
      </c>
      <c r="AS2663" s="81">
        <f t="shared" si="832"/>
        <v>46135</v>
      </c>
      <c r="AT2663" s="81">
        <f t="shared" si="833"/>
        <v>46134</v>
      </c>
      <c r="AU2663" s="241"/>
      <c r="AV2663" s="297">
        <v>46122</v>
      </c>
      <c r="AZ2663" s="271"/>
      <c r="BT2663" s="75">
        <f>IF(COUNTIF($C$3:C2663, C2663)=1, 1, 0)</f>
        <v>0</v>
      </c>
      <c r="BU2663" s="338"/>
      <c r="BZ2663" s="87">
        <f t="shared" si="808"/>
        <v>15</v>
      </c>
      <c r="CB2663" s="88">
        <f t="shared" si="818"/>
        <v>0</v>
      </c>
      <c r="CC2663" s="89"/>
      <c r="CD2663" s="22"/>
      <c r="CE2663" s="87">
        <f t="shared" ref="CE2663:CE2726" si="835">IF(AD2663="Sea waybill", IF(AK2663&lt;&gt;0, MONTH(AK2663), IF(AJ2663&gt;AI2663, MONTH(AJ2663), MONTH(AI2663))),"")</f>
        <v>4</v>
      </c>
      <c r="CF2663" s="397">
        <v>27552000</v>
      </c>
      <c r="CH2663" s="397">
        <v>27552000</v>
      </c>
      <c r="CI2663" s="85">
        <v>26240</v>
      </c>
      <c r="CJ2663" s="87">
        <f t="shared" si="815"/>
        <v>4</v>
      </c>
      <c r="CK2663" s="87">
        <f t="shared" si="811"/>
        <v>15</v>
      </c>
      <c r="CM2663" s="22" t="str">
        <f t="shared" si="819"/>
        <v>1C26TAA^</v>
      </c>
    </row>
    <row r="2664" spans="2:94" s="168" customFormat="1" x14ac:dyDescent="0.25">
      <c r="B2664" s="260" t="s">
        <v>5978</v>
      </c>
      <c r="C2664" s="301" t="s">
        <v>8924</v>
      </c>
      <c r="D2664" s="273">
        <v>145720502</v>
      </c>
      <c r="E2664" s="274">
        <v>5320007998</v>
      </c>
      <c r="F2664" s="275">
        <v>46113</v>
      </c>
      <c r="G2664" s="273" t="s">
        <v>1569</v>
      </c>
      <c r="H2664" s="273" t="s">
        <v>2845</v>
      </c>
      <c r="I2664" s="273" t="s">
        <v>105</v>
      </c>
      <c r="J2664" s="273" t="s">
        <v>1570</v>
      </c>
      <c r="K2664" s="273" t="s">
        <v>242</v>
      </c>
      <c r="L2664" s="276">
        <v>46153</v>
      </c>
      <c r="M2664" s="273">
        <v>40</v>
      </c>
      <c r="N2664" s="75" t="s">
        <v>8925</v>
      </c>
      <c r="O2664" s="75" t="s">
        <v>8926</v>
      </c>
      <c r="P2664" s="168">
        <v>2830051339</v>
      </c>
      <c r="Q2664" s="275">
        <v>46118</v>
      </c>
      <c r="R2664" s="274">
        <v>1209400126</v>
      </c>
      <c r="S2664" s="274">
        <v>224414556</v>
      </c>
      <c r="T2664" s="275">
        <v>46118</v>
      </c>
      <c r="U2664" s="350">
        <v>5790.7709999999997</v>
      </c>
      <c r="V2664" s="350">
        <v>5588.1220000000003</v>
      </c>
      <c r="W2664" s="274">
        <v>9</v>
      </c>
      <c r="X2664" s="274">
        <v>0</v>
      </c>
      <c r="Y2664" s="673">
        <v>2322891330</v>
      </c>
      <c r="Z2664" s="168" t="s">
        <v>5982</v>
      </c>
      <c r="AA2664" s="274" t="s">
        <v>5983</v>
      </c>
      <c r="AB2664" s="274" t="s">
        <v>8927</v>
      </c>
      <c r="AC2664" s="301" t="s">
        <v>8924</v>
      </c>
      <c r="AD2664" s="182" t="s">
        <v>113</v>
      </c>
      <c r="AE2664" s="275">
        <v>46125</v>
      </c>
      <c r="AF2664" s="269">
        <v>46121.833333333336</v>
      </c>
      <c r="AG2664" s="130">
        <v>46120.416666666664</v>
      </c>
      <c r="AH2664" s="269">
        <v>46121.666666666664</v>
      </c>
      <c r="AI2664" s="115">
        <v>46121</v>
      </c>
      <c r="AJ2664" s="115">
        <v>46122</v>
      </c>
      <c r="AK2664" s="275">
        <v>46125</v>
      </c>
      <c r="AL2664" s="115">
        <v>46139</v>
      </c>
      <c r="AM2664" s="275">
        <v>46146</v>
      </c>
      <c r="AN2664" s="75">
        <f t="shared" si="834"/>
        <v>-7</v>
      </c>
      <c r="AO2664" s="81" t="s">
        <v>121</v>
      </c>
      <c r="AP2664" s="81" t="s">
        <v>121</v>
      </c>
      <c r="AQ2664" s="81" t="s">
        <v>121</v>
      </c>
      <c r="AR2664" s="81" t="s">
        <v>121</v>
      </c>
      <c r="AS2664" s="81" t="s">
        <v>121</v>
      </c>
      <c r="AT2664" s="81" t="s">
        <v>121</v>
      </c>
      <c r="AU2664" s="82" t="s">
        <v>6241</v>
      </c>
      <c r="AV2664" s="134">
        <v>46118</v>
      </c>
      <c r="AZ2664" s="278"/>
      <c r="BT2664" s="75">
        <f>IF(COUNTIF($C$3:C2664, C2664)=1, 1, 0)</f>
        <v>1</v>
      </c>
      <c r="BU2664">
        <v>63574</v>
      </c>
      <c r="BV2664" s="340">
        <v>46126</v>
      </c>
      <c r="BW2664" s="85"/>
      <c r="BX2664" s="85"/>
      <c r="BY2664" s="85"/>
      <c r="BZ2664" s="87">
        <f t="shared" si="808"/>
        <v>14</v>
      </c>
      <c r="CA2664" s="85"/>
      <c r="CB2664" s="88">
        <f t="shared" si="818"/>
        <v>16</v>
      </c>
      <c r="CC2664" s="89"/>
      <c r="CD2664" s="22"/>
      <c r="CE2664" s="87">
        <f t="shared" si="835"/>
        <v>4</v>
      </c>
      <c r="CF2664" s="397">
        <v>63278355</v>
      </c>
      <c r="CG2664" s="85"/>
      <c r="CH2664" s="397">
        <v>63278355</v>
      </c>
      <c r="CI2664" s="85">
        <v>26355</v>
      </c>
      <c r="CJ2664" s="87">
        <f t="shared" si="815"/>
        <v>4</v>
      </c>
      <c r="CK2664" s="87">
        <f t="shared" si="811"/>
        <v>15</v>
      </c>
      <c r="CL2664" s="85" t="s">
        <v>6276</v>
      </c>
      <c r="CM2664" s="22" t="str">
        <f t="shared" si="819"/>
        <v>1C26TAR^63574</v>
      </c>
      <c r="CN2664" s="85"/>
      <c r="CO2664" s="85"/>
      <c r="CP2664" s="85"/>
    </row>
    <row r="2665" spans="2:94" s="85" customFormat="1" x14ac:dyDescent="0.25">
      <c r="B2665" s="260" t="s">
        <v>5978</v>
      </c>
      <c r="C2665" s="301" t="s">
        <v>8924</v>
      </c>
      <c r="D2665" s="265">
        <v>145667594</v>
      </c>
      <c r="E2665" s="241">
        <v>5320007998</v>
      </c>
      <c r="F2665" s="231">
        <v>46113</v>
      </c>
      <c r="G2665" s="265" t="s">
        <v>1569</v>
      </c>
      <c r="H2665" s="265" t="s">
        <v>2845</v>
      </c>
      <c r="I2665" s="265" t="s">
        <v>105</v>
      </c>
      <c r="J2665" s="265" t="s">
        <v>1570</v>
      </c>
      <c r="K2665" s="265" t="s">
        <v>242</v>
      </c>
      <c r="L2665" s="379">
        <v>46149</v>
      </c>
      <c r="M2665" s="265">
        <v>0</v>
      </c>
      <c r="N2665" s="75" t="s">
        <v>8925</v>
      </c>
      <c r="O2665" s="75" t="s">
        <v>8926</v>
      </c>
      <c r="P2665" s="85">
        <v>2830051338</v>
      </c>
      <c r="Q2665" s="231">
        <v>46118</v>
      </c>
      <c r="R2665" s="241">
        <v>1209400125</v>
      </c>
      <c r="S2665" s="241">
        <v>224414558</v>
      </c>
      <c r="T2665" s="231">
        <v>46118</v>
      </c>
      <c r="U2665" s="261">
        <v>18512.853999999999</v>
      </c>
      <c r="V2665" s="261">
        <v>17852.659</v>
      </c>
      <c r="W2665" s="241">
        <v>31</v>
      </c>
      <c r="X2665" s="241">
        <v>6</v>
      </c>
      <c r="Y2665" s="423">
        <v>2322891330</v>
      </c>
      <c r="Z2665" s="85" t="s">
        <v>5982</v>
      </c>
      <c r="AA2665" s="241" t="s">
        <v>5983</v>
      </c>
      <c r="AB2665" s="241" t="s">
        <v>8927</v>
      </c>
      <c r="AC2665" s="301" t="s">
        <v>8924</v>
      </c>
      <c r="AD2665" s="182" t="s">
        <v>113</v>
      </c>
      <c r="AE2665" s="275">
        <v>46125</v>
      </c>
      <c r="AF2665" s="269">
        <v>46121.833333333336</v>
      </c>
      <c r="AG2665" s="130">
        <v>46120.416666666664</v>
      </c>
      <c r="AH2665" s="269">
        <v>46121.666666666664</v>
      </c>
      <c r="AI2665" s="115">
        <v>46121</v>
      </c>
      <c r="AJ2665" s="115">
        <v>46122</v>
      </c>
      <c r="AK2665" s="275">
        <v>46125</v>
      </c>
      <c r="AL2665" s="115">
        <v>46139</v>
      </c>
      <c r="AM2665" s="275">
        <v>46146</v>
      </c>
      <c r="AN2665" s="75">
        <f t="shared" si="834"/>
        <v>-3</v>
      </c>
      <c r="AO2665" s="81" t="s">
        <v>121</v>
      </c>
      <c r="AP2665" s="81" t="s">
        <v>121</v>
      </c>
      <c r="AQ2665" s="81" t="s">
        <v>121</v>
      </c>
      <c r="AR2665" s="81" t="s">
        <v>121</v>
      </c>
      <c r="AS2665" s="81" t="s">
        <v>121</v>
      </c>
      <c r="AT2665" s="81" t="s">
        <v>121</v>
      </c>
      <c r="AU2665" s="82" t="s">
        <v>6241</v>
      </c>
      <c r="AV2665" s="134">
        <v>46118</v>
      </c>
      <c r="AZ2665" s="271"/>
      <c r="BT2665" s="75">
        <f>IF(COUNTIF($C$3:C2665, C2665)=1, 1, 0)</f>
        <v>0</v>
      </c>
      <c r="BU2665">
        <v>63574</v>
      </c>
      <c r="BV2665" s="340">
        <v>46126</v>
      </c>
      <c r="BZ2665" s="87">
        <f t="shared" si="808"/>
        <v>14</v>
      </c>
      <c r="CB2665" s="88">
        <f t="shared" si="818"/>
        <v>16</v>
      </c>
      <c r="CC2665" s="89"/>
      <c r="CD2665" s="22"/>
      <c r="CE2665" s="87">
        <f t="shared" si="835"/>
        <v>4</v>
      </c>
      <c r="CJ2665" s="87">
        <f t="shared" si="815"/>
        <v>4</v>
      </c>
      <c r="CK2665" s="87">
        <f t="shared" si="811"/>
        <v>15</v>
      </c>
      <c r="CL2665" s="85" t="s">
        <v>6276</v>
      </c>
      <c r="CM2665" s="22" t="str">
        <f t="shared" si="819"/>
        <v>1C26TAR^63574</v>
      </c>
    </row>
    <row r="2666" spans="2:94" s="85" customFormat="1" x14ac:dyDescent="0.25">
      <c r="B2666" s="260" t="s">
        <v>5978</v>
      </c>
      <c r="C2666" s="301" t="s">
        <v>8924</v>
      </c>
      <c r="D2666" s="265">
        <v>145720484</v>
      </c>
      <c r="E2666" s="241"/>
      <c r="F2666" s="231">
        <v>46113</v>
      </c>
      <c r="G2666" s="265" t="s">
        <v>1569</v>
      </c>
      <c r="H2666" s="265" t="s">
        <v>2845</v>
      </c>
      <c r="I2666" s="265" t="s">
        <v>105</v>
      </c>
      <c r="J2666" s="265" t="s">
        <v>1570</v>
      </c>
      <c r="K2666" s="265" t="s">
        <v>242</v>
      </c>
      <c r="L2666" s="379">
        <v>46153</v>
      </c>
      <c r="M2666" s="265">
        <v>40</v>
      </c>
      <c r="N2666" s="75" t="s">
        <v>8928</v>
      </c>
      <c r="O2666" s="75" t="s">
        <v>8929</v>
      </c>
      <c r="P2666" s="85">
        <v>2830051371</v>
      </c>
      <c r="Q2666" s="231">
        <v>46118</v>
      </c>
      <c r="R2666" s="241">
        <v>1209400248</v>
      </c>
      <c r="S2666" s="241">
        <v>224414549</v>
      </c>
      <c r="T2666" s="231">
        <v>46118</v>
      </c>
      <c r="U2666" s="261">
        <v>23580.423999999999</v>
      </c>
      <c r="V2666" s="261">
        <v>22755.225999999999</v>
      </c>
      <c r="W2666" s="241">
        <v>37</v>
      </c>
      <c r="X2666" s="241">
        <v>0</v>
      </c>
      <c r="Y2666" s="674">
        <v>2322916880</v>
      </c>
      <c r="Z2666" s="85" t="s">
        <v>5982</v>
      </c>
      <c r="AA2666" s="241" t="s">
        <v>5983</v>
      </c>
      <c r="AB2666" s="241" t="s">
        <v>8927</v>
      </c>
      <c r="AC2666" s="301" t="s">
        <v>8924</v>
      </c>
      <c r="AD2666" s="182" t="s">
        <v>113</v>
      </c>
      <c r="AE2666" s="275">
        <v>46125</v>
      </c>
      <c r="AF2666" s="269">
        <v>46121.833333333336</v>
      </c>
      <c r="AG2666" s="130">
        <v>46120.416666666664</v>
      </c>
      <c r="AH2666" s="269">
        <v>46121.666666666664</v>
      </c>
      <c r="AI2666" s="115">
        <v>46121</v>
      </c>
      <c r="AJ2666" s="115">
        <v>46122</v>
      </c>
      <c r="AK2666" s="275">
        <v>46125</v>
      </c>
      <c r="AL2666" s="115">
        <v>46139</v>
      </c>
      <c r="AM2666" s="275">
        <v>46146</v>
      </c>
      <c r="AN2666" s="75">
        <f t="shared" si="834"/>
        <v>-7</v>
      </c>
      <c r="AO2666" s="81">
        <f>IF(AH2666&lt;AG2666,IF(AH2666=0,"",AH2666-1),IF(AG2666=0,"",AG2666-1))</f>
        <v>46119.416666666664</v>
      </c>
      <c r="AP2666" s="81">
        <f>IF(AH2666&lt;AG2666,IF(AH2666=0,"",AH2666),IF(AG2666=0,"",AG2666))</f>
        <v>46120.416666666664</v>
      </c>
      <c r="AQ2666" s="81">
        <f>IF(AH2666&lt;AG2666,IF(AH2666=0,"",AH2666),IF(AG2666=0,"",AG2666))</f>
        <v>46120.416666666664</v>
      </c>
      <c r="AR2666" s="81">
        <f>IF(AI2666=0,"",IF(AI2666&lt;AJ2666,AJ2666+1,AI2666+1))</f>
        <v>46123</v>
      </c>
      <c r="AS2666" s="81">
        <f>IF(AI2666=0,"",IF(AE2666=0,IF(AJ2666=0,AI2666+2,AJ2666+2),AE2666+2))</f>
        <v>46127</v>
      </c>
      <c r="AT2666" s="81">
        <f>IF(AI2666=0,"",IF(AI2666&lt;AJ2666,AJ2666+1,AI2666+1))</f>
        <v>46123</v>
      </c>
      <c r="AU2666" s="82" t="s">
        <v>6241</v>
      </c>
      <c r="AV2666" s="134">
        <v>46118</v>
      </c>
      <c r="AZ2666" s="271"/>
      <c r="BT2666" s="75">
        <f>IF(COUNTIF($C$3:C2666, C2666)=1, 1, 0)</f>
        <v>0</v>
      </c>
      <c r="BU2666">
        <v>63574</v>
      </c>
      <c r="BV2666" s="340">
        <v>46126</v>
      </c>
      <c r="BZ2666" s="87">
        <f t="shared" si="808"/>
        <v>14</v>
      </c>
      <c r="CB2666" s="88">
        <f t="shared" si="818"/>
        <v>16</v>
      </c>
      <c r="CC2666" s="89"/>
      <c r="CD2666" s="22"/>
      <c r="CE2666" s="87">
        <f t="shared" si="835"/>
        <v>4</v>
      </c>
      <c r="CF2666" s="397">
        <v>63278355</v>
      </c>
      <c r="CH2666" s="397">
        <v>63278355</v>
      </c>
      <c r="CI2666" s="85">
        <v>26355</v>
      </c>
      <c r="CJ2666" s="87">
        <f t="shared" si="815"/>
        <v>4</v>
      </c>
      <c r="CK2666" s="87">
        <f t="shared" si="811"/>
        <v>15</v>
      </c>
      <c r="CL2666" s="85" t="s">
        <v>6276</v>
      </c>
      <c r="CM2666" s="22" t="str">
        <f t="shared" si="819"/>
        <v>1C26TAR^63574</v>
      </c>
    </row>
    <row r="2667" spans="2:94" s="85" customFormat="1" x14ac:dyDescent="0.25">
      <c r="B2667" s="260" t="s">
        <v>5978</v>
      </c>
      <c r="C2667" s="301" t="s">
        <v>8930</v>
      </c>
      <c r="D2667" s="265">
        <v>145739136</v>
      </c>
      <c r="E2667" s="241"/>
      <c r="F2667" s="231">
        <v>46113</v>
      </c>
      <c r="G2667" s="265" t="s">
        <v>3332</v>
      </c>
      <c r="H2667" s="265" t="s">
        <v>2845</v>
      </c>
      <c r="I2667" s="265" t="s">
        <v>105</v>
      </c>
      <c r="J2667" s="265" t="s">
        <v>1570</v>
      </c>
      <c r="K2667" s="265" t="s">
        <v>242</v>
      </c>
      <c r="L2667" s="379">
        <v>46153</v>
      </c>
      <c r="M2667" s="265">
        <v>40</v>
      </c>
      <c r="N2667" s="75" t="s">
        <v>8931</v>
      </c>
      <c r="O2667" s="75" t="s">
        <v>8932</v>
      </c>
      <c r="P2667" s="85">
        <v>2830051356</v>
      </c>
      <c r="Q2667" s="231">
        <v>46118</v>
      </c>
      <c r="R2667" s="241">
        <v>1209400215</v>
      </c>
      <c r="S2667" s="241">
        <v>224414547</v>
      </c>
      <c r="T2667" s="231">
        <v>46118</v>
      </c>
      <c r="U2667" s="261">
        <v>23700.835999999999</v>
      </c>
      <c r="V2667" s="261">
        <v>23115.812999999998</v>
      </c>
      <c r="W2667" s="241">
        <v>36</v>
      </c>
      <c r="X2667" s="241">
        <v>8</v>
      </c>
      <c r="Y2667" s="674">
        <v>2323240290</v>
      </c>
      <c r="Z2667" s="85" t="s">
        <v>5982</v>
      </c>
      <c r="AA2667" s="241" t="s">
        <v>5983</v>
      </c>
      <c r="AB2667" s="241" t="s">
        <v>8927</v>
      </c>
      <c r="AC2667" s="301" t="s">
        <v>8930</v>
      </c>
      <c r="AD2667" s="182" t="s">
        <v>113</v>
      </c>
      <c r="AE2667" s="115">
        <v>46122</v>
      </c>
      <c r="AF2667" s="269">
        <v>46121.833333333336</v>
      </c>
      <c r="AG2667" s="130">
        <v>46120.416666666664</v>
      </c>
      <c r="AH2667" s="269">
        <v>46121.666666666664</v>
      </c>
      <c r="AI2667" s="115">
        <v>46121</v>
      </c>
      <c r="AJ2667" s="115">
        <v>46122</v>
      </c>
      <c r="AK2667" s="115">
        <v>46122</v>
      </c>
      <c r="AL2667" s="115">
        <v>46139</v>
      </c>
      <c r="AM2667" s="241"/>
      <c r="AN2667" s="75">
        <f t="shared" si="834"/>
        <v>-14</v>
      </c>
      <c r="AO2667" s="81">
        <f>IF(AH2667&lt;AG2667,IF(AH2667=0,"",AH2667-1),IF(AG2667=0,"",AG2667-1))</f>
        <v>46119.416666666664</v>
      </c>
      <c r="AP2667" s="81">
        <f>IF(AH2667&lt;AG2667,IF(AH2667=0,"",AH2667),IF(AG2667=0,"",AG2667))</f>
        <v>46120.416666666664</v>
      </c>
      <c r="AQ2667" s="81">
        <f>IF(AH2667&lt;AG2667,IF(AH2667=0,"",AH2667),IF(AG2667=0,"",AG2667))</f>
        <v>46120.416666666664</v>
      </c>
      <c r="AR2667" s="81">
        <f>IF(AI2667=0,"",IF(AI2667&lt;AJ2667,AJ2667+1,AI2667+1))</f>
        <v>46123</v>
      </c>
      <c r="AS2667" s="81">
        <f>IF(AI2667=0,"",IF(AE2667=0,IF(AJ2667=0,AI2667+2,AJ2667+2),AE2667+2))</f>
        <v>46124</v>
      </c>
      <c r="AT2667" s="81">
        <f>IF(AI2667=0,"",IF(AI2667&lt;AJ2667,AJ2667+1,AI2667+1))</f>
        <v>46123</v>
      </c>
      <c r="AU2667" s="82" t="s">
        <v>6241</v>
      </c>
      <c r="AV2667" s="134">
        <v>46118</v>
      </c>
      <c r="AZ2667" s="271"/>
      <c r="BT2667" s="75">
        <f>IF(COUNTIF($C$3:C2667, C2667)=1, 1, 0)</f>
        <v>1</v>
      </c>
      <c r="BU2667">
        <v>63575</v>
      </c>
      <c r="BV2667" s="340">
        <v>46126</v>
      </c>
      <c r="BZ2667" s="87">
        <f t="shared" si="808"/>
        <v>14</v>
      </c>
      <c r="CB2667" s="88">
        <f t="shared" si="818"/>
        <v>16</v>
      </c>
      <c r="CC2667" s="89"/>
      <c r="CD2667" s="22"/>
      <c r="CE2667" s="87">
        <f t="shared" si="835"/>
        <v>4</v>
      </c>
      <c r="CF2667" s="675">
        <v>63278355</v>
      </c>
      <c r="CH2667" s="675">
        <v>63278355</v>
      </c>
      <c r="CI2667" s="85">
        <v>26355</v>
      </c>
      <c r="CJ2667" s="87">
        <f t="shared" si="815"/>
        <v>4</v>
      </c>
      <c r="CK2667" s="87">
        <f t="shared" si="811"/>
        <v>15</v>
      </c>
      <c r="CL2667" s="85" t="s">
        <v>6276</v>
      </c>
      <c r="CM2667" s="22" t="str">
        <f t="shared" si="819"/>
        <v>1C26TAR^63575</v>
      </c>
    </row>
    <row r="2668" spans="2:94" s="85" customFormat="1" x14ac:dyDescent="0.25">
      <c r="B2668" s="260" t="s">
        <v>5978</v>
      </c>
      <c r="C2668" s="301" t="s">
        <v>8924</v>
      </c>
      <c r="D2668" s="265">
        <v>145765469</v>
      </c>
      <c r="E2668" s="241">
        <v>5320008169</v>
      </c>
      <c r="F2668" s="231">
        <v>46113</v>
      </c>
      <c r="G2668" s="265" t="s">
        <v>1591</v>
      </c>
      <c r="H2668" s="265" t="s">
        <v>2845</v>
      </c>
      <c r="I2668" s="265" t="s">
        <v>105</v>
      </c>
      <c r="J2668" s="265" t="s">
        <v>1570</v>
      </c>
      <c r="K2668" s="265" t="s">
        <v>242</v>
      </c>
      <c r="L2668" s="379">
        <v>46149</v>
      </c>
      <c r="M2668" s="265">
        <v>20</v>
      </c>
      <c r="N2668" s="75" t="s">
        <v>8933</v>
      </c>
      <c r="O2668" s="75" t="s">
        <v>8934</v>
      </c>
      <c r="P2668" s="85">
        <v>2830051393</v>
      </c>
      <c r="Q2668" s="231">
        <v>46118</v>
      </c>
      <c r="R2668" s="241">
        <v>1209400298</v>
      </c>
      <c r="S2668" s="241">
        <v>224414580</v>
      </c>
      <c r="T2668" s="231">
        <v>46118</v>
      </c>
      <c r="U2668" s="261">
        <v>2620.0720000000001</v>
      </c>
      <c r="V2668" s="261">
        <v>2522.3939999999998</v>
      </c>
      <c r="W2668" s="241">
        <v>5</v>
      </c>
      <c r="X2668" s="241">
        <v>2</v>
      </c>
      <c r="Y2668" s="674">
        <v>2323534110</v>
      </c>
      <c r="Z2668" s="85" t="s">
        <v>5982</v>
      </c>
      <c r="AA2668" s="241" t="s">
        <v>5983</v>
      </c>
      <c r="AB2668" s="241" t="s">
        <v>8927</v>
      </c>
      <c r="AC2668" s="301" t="s">
        <v>8924</v>
      </c>
      <c r="AD2668" s="182" t="s">
        <v>113</v>
      </c>
      <c r="AE2668" s="275">
        <v>46125</v>
      </c>
      <c r="AF2668" s="269">
        <v>46121.833333333336</v>
      </c>
      <c r="AG2668" s="130">
        <v>46120.416666666664</v>
      </c>
      <c r="AH2668" s="269">
        <v>46121.666666666664</v>
      </c>
      <c r="AI2668" s="115">
        <v>46121</v>
      </c>
      <c r="AJ2668" s="115">
        <v>46122</v>
      </c>
      <c r="AK2668" s="275">
        <v>46125</v>
      </c>
      <c r="AL2668" s="115">
        <v>46139</v>
      </c>
      <c r="AM2668" s="275">
        <v>46146</v>
      </c>
      <c r="AN2668" s="75">
        <f t="shared" si="834"/>
        <v>-3</v>
      </c>
      <c r="AO2668" s="81" t="s">
        <v>121</v>
      </c>
      <c r="AP2668" s="81" t="s">
        <v>121</v>
      </c>
      <c r="AQ2668" s="81" t="s">
        <v>121</v>
      </c>
      <c r="AR2668" s="81" t="s">
        <v>121</v>
      </c>
      <c r="AS2668" s="81" t="s">
        <v>121</v>
      </c>
      <c r="AT2668" s="81" t="s">
        <v>121</v>
      </c>
      <c r="AU2668" s="82" t="s">
        <v>6241</v>
      </c>
      <c r="AV2668" s="134">
        <v>46118</v>
      </c>
      <c r="AZ2668" s="271"/>
      <c r="BT2668" s="75">
        <f>IF(COUNTIF($C$3:C2668, C2668)=1, 1, 0)</f>
        <v>0</v>
      </c>
      <c r="BU2668">
        <v>63574</v>
      </c>
      <c r="BV2668" s="340">
        <v>46126</v>
      </c>
      <c r="BZ2668" s="87">
        <f t="shared" si="808"/>
        <v>14</v>
      </c>
      <c r="CB2668" s="88">
        <f t="shared" si="818"/>
        <v>16</v>
      </c>
      <c r="CC2668" s="89"/>
      <c r="CD2668" s="22"/>
      <c r="CE2668" s="87">
        <f t="shared" si="835"/>
        <v>4</v>
      </c>
      <c r="CF2668" s="397">
        <v>35605605</v>
      </c>
      <c r="CH2668" s="397">
        <v>35605605</v>
      </c>
      <c r="CI2668" s="85">
        <v>26355</v>
      </c>
      <c r="CJ2668" s="87">
        <f t="shared" si="815"/>
        <v>4</v>
      </c>
      <c r="CK2668" s="87">
        <f t="shared" si="811"/>
        <v>15</v>
      </c>
      <c r="CL2668" s="85" t="s">
        <v>6276</v>
      </c>
      <c r="CM2668" s="22" t="str">
        <f t="shared" si="819"/>
        <v>1C26TAR^63574</v>
      </c>
    </row>
    <row r="2669" spans="2:94" s="85" customFormat="1" x14ac:dyDescent="0.25">
      <c r="B2669" s="260" t="s">
        <v>5978</v>
      </c>
      <c r="C2669" s="301" t="s">
        <v>8924</v>
      </c>
      <c r="D2669" s="265">
        <v>145817232</v>
      </c>
      <c r="E2669" s="241">
        <v>5320008169</v>
      </c>
      <c r="F2669" s="231">
        <v>46113</v>
      </c>
      <c r="G2669" s="265" t="s">
        <v>1569</v>
      </c>
      <c r="H2669" s="265" t="s">
        <v>2845</v>
      </c>
      <c r="I2669" s="265" t="s">
        <v>105</v>
      </c>
      <c r="J2669" s="265" t="s">
        <v>1570</v>
      </c>
      <c r="K2669" s="265" t="s">
        <v>242</v>
      </c>
      <c r="L2669" s="379">
        <v>46149</v>
      </c>
      <c r="M2669" s="265">
        <v>0</v>
      </c>
      <c r="N2669" s="75" t="s">
        <v>8933</v>
      </c>
      <c r="O2669" s="75" t="s">
        <v>8934</v>
      </c>
      <c r="P2669" s="85">
        <v>2830051394</v>
      </c>
      <c r="Q2669" s="231">
        <v>46118</v>
      </c>
      <c r="R2669" s="241">
        <v>1209400299</v>
      </c>
      <c r="S2669" s="241">
        <v>224414583</v>
      </c>
      <c r="T2669" s="231">
        <v>46118</v>
      </c>
      <c r="U2669" s="261">
        <v>566.64099999999996</v>
      </c>
      <c r="V2669" s="261">
        <v>544.77499999999998</v>
      </c>
      <c r="W2669" s="241">
        <v>3</v>
      </c>
      <c r="X2669" s="241">
        <v>1</v>
      </c>
      <c r="Y2669" s="423">
        <v>2323534110</v>
      </c>
      <c r="Z2669" s="85" t="s">
        <v>5982</v>
      </c>
      <c r="AA2669" s="241" t="s">
        <v>5983</v>
      </c>
      <c r="AB2669" s="241" t="s">
        <v>8927</v>
      </c>
      <c r="AC2669" s="301" t="s">
        <v>8924</v>
      </c>
      <c r="AD2669" s="182" t="s">
        <v>113</v>
      </c>
      <c r="AE2669" s="275">
        <v>46125</v>
      </c>
      <c r="AF2669" s="269">
        <v>46121.833333333336</v>
      </c>
      <c r="AG2669" s="130">
        <v>46120.416666666664</v>
      </c>
      <c r="AH2669" s="269">
        <v>46121.666666666664</v>
      </c>
      <c r="AI2669" s="115">
        <v>46121</v>
      </c>
      <c r="AJ2669" s="115">
        <v>46122</v>
      </c>
      <c r="AK2669" s="275">
        <v>46125</v>
      </c>
      <c r="AL2669" s="115">
        <v>46139</v>
      </c>
      <c r="AM2669" s="275">
        <v>46146</v>
      </c>
      <c r="AN2669" s="75">
        <f t="shared" si="834"/>
        <v>-3</v>
      </c>
      <c r="AO2669" s="81" t="s">
        <v>121</v>
      </c>
      <c r="AP2669" s="81" t="s">
        <v>121</v>
      </c>
      <c r="AQ2669" s="81" t="s">
        <v>121</v>
      </c>
      <c r="AR2669" s="81" t="s">
        <v>121</v>
      </c>
      <c r="AS2669" s="81" t="s">
        <v>121</v>
      </c>
      <c r="AT2669" s="81" t="s">
        <v>121</v>
      </c>
      <c r="AU2669" s="82" t="s">
        <v>6241</v>
      </c>
      <c r="AV2669" s="134">
        <v>46118</v>
      </c>
      <c r="AZ2669" s="271"/>
      <c r="BT2669" s="75">
        <f>IF(COUNTIF($C$3:C2669, C2669)=1, 1, 0)</f>
        <v>0</v>
      </c>
      <c r="BU2669">
        <v>63574</v>
      </c>
      <c r="BV2669" s="340">
        <v>46126</v>
      </c>
      <c r="BZ2669" s="87">
        <f t="shared" si="808"/>
        <v>14</v>
      </c>
      <c r="CB2669" s="88">
        <f t="shared" si="818"/>
        <v>16</v>
      </c>
      <c r="CC2669" s="89"/>
      <c r="CD2669" s="22"/>
      <c r="CE2669" s="87">
        <f t="shared" si="835"/>
        <v>4</v>
      </c>
      <c r="CJ2669" s="87">
        <f t="shared" si="815"/>
        <v>4</v>
      </c>
      <c r="CK2669" s="87">
        <f t="shared" si="811"/>
        <v>15</v>
      </c>
      <c r="CL2669" s="85" t="s">
        <v>6276</v>
      </c>
      <c r="CM2669" s="22" t="str">
        <f t="shared" si="819"/>
        <v>1C26TAR^63574</v>
      </c>
    </row>
    <row r="2670" spans="2:94" s="85" customFormat="1" x14ac:dyDescent="0.25">
      <c r="B2670" s="260" t="s">
        <v>5978</v>
      </c>
      <c r="C2670" s="301" t="s">
        <v>8924</v>
      </c>
      <c r="D2670" s="265">
        <v>145817233</v>
      </c>
      <c r="E2670" s="241">
        <v>5320008169</v>
      </c>
      <c r="F2670" s="231">
        <v>46113</v>
      </c>
      <c r="G2670" s="265" t="s">
        <v>1569</v>
      </c>
      <c r="H2670" s="265" t="s">
        <v>2845</v>
      </c>
      <c r="I2670" s="265" t="s">
        <v>105</v>
      </c>
      <c r="J2670" s="265" t="s">
        <v>1570</v>
      </c>
      <c r="K2670" s="265" t="s">
        <v>242</v>
      </c>
      <c r="L2670" s="379">
        <v>46150</v>
      </c>
      <c r="M2670" s="265">
        <v>0</v>
      </c>
      <c r="N2670" s="75" t="s">
        <v>8933</v>
      </c>
      <c r="O2670" s="75" t="s">
        <v>8934</v>
      </c>
      <c r="P2670" s="85">
        <v>2830051395</v>
      </c>
      <c r="Q2670" s="231">
        <v>46118</v>
      </c>
      <c r="R2670" s="241">
        <v>1209400300</v>
      </c>
      <c r="S2670" s="241">
        <v>224414586</v>
      </c>
      <c r="T2670" s="231">
        <v>46118</v>
      </c>
      <c r="U2670" s="261">
        <v>1623.3530000000001</v>
      </c>
      <c r="V2670" s="261">
        <v>1566.5440000000001</v>
      </c>
      <c r="W2670" s="241">
        <v>3</v>
      </c>
      <c r="X2670" s="241">
        <v>0</v>
      </c>
      <c r="Y2670" s="423">
        <v>2323534110</v>
      </c>
      <c r="Z2670" s="85" t="s">
        <v>5982</v>
      </c>
      <c r="AA2670" s="241" t="s">
        <v>5983</v>
      </c>
      <c r="AB2670" s="241" t="s">
        <v>8927</v>
      </c>
      <c r="AC2670" s="301" t="s">
        <v>8924</v>
      </c>
      <c r="AD2670" s="182" t="s">
        <v>113</v>
      </c>
      <c r="AE2670" s="275">
        <v>46125</v>
      </c>
      <c r="AF2670" s="269">
        <v>46121.833333333336</v>
      </c>
      <c r="AG2670" s="130">
        <v>46120.416666666664</v>
      </c>
      <c r="AH2670" s="269">
        <v>46121.666666666664</v>
      </c>
      <c r="AI2670" s="115">
        <v>46121</v>
      </c>
      <c r="AJ2670" s="115">
        <v>46122</v>
      </c>
      <c r="AK2670" s="275">
        <v>46125</v>
      </c>
      <c r="AL2670" s="115">
        <v>46139</v>
      </c>
      <c r="AM2670" s="275">
        <v>46146</v>
      </c>
      <c r="AN2670" s="75">
        <f t="shared" si="834"/>
        <v>-4</v>
      </c>
      <c r="AO2670" s="81" t="s">
        <v>121</v>
      </c>
      <c r="AP2670" s="81" t="s">
        <v>121</v>
      </c>
      <c r="AQ2670" s="81" t="s">
        <v>121</v>
      </c>
      <c r="AR2670" s="81" t="s">
        <v>121</v>
      </c>
      <c r="AS2670" s="81" t="s">
        <v>121</v>
      </c>
      <c r="AT2670" s="81" t="s">
        <v>121</v>
      </c>
      <c r="AU2670" s="82" t="s">
        <v>6241</v>
      </c>
      <c r="AV2670" s="134">
        <v>46118</v>
      </c>
      <c r="AZ2670" s="271"/>
      <c r="BT2670" s="75">
        <f>IF(COUNTIF($C$3:C2670, C2670)=1, 1, 0)</f>
        <v>0</v>
      </c>
      <c r="BU2670">
        <v>63574</v>
      </c>
      <c r="BV2670" s="340">
        <v>46126</v>
      </c>
      <c r="BZ2670" s="87">
        <f t="shared" si="808"/>
        <v>14</v>
      </c>
      <c r="CB2670" s="88">
        <f t="shared" si="818"/>
        <v>16</v>
      </c>
      <c r="CC2670" s="89"/>
      <c r="CD2670" s="22"/>
      <c r="CE2670" s="87">
        <f t="shared" si="835"/>
        <v>4</v>
      </c>
      <c r="CJ2670" s="87">
        <f t="shared" si="815"/>
        <v>4</v>
      </c>
      <c r="CK2670" s="87">
        <f t="shared" si="811"/>
        <v>15</v>
      </c>
      <c r="CL2670" s="85" t="s">
        <v>6276</v>
      </c>
      <c r="CM2670" s="22" t="str">
        <f t="shared" si="819"/>
        <v>1C26TAR^63574</v>
      </c>
    </row>
    <row r="2671" spans="2:94" s="85" customFormat="1" x14ac:dyDescent="0.25">
      <c r="B2671" s="260" t="s">
        <v>5978</v>
      </c>
      <c r="C2671" s="301" t="s">
        <v>8924</v>
      </c>
      <c r="D2671" s="265">
        <v>145844641</v>
      </c>
      <c r="E2671" s="241">
        <v>5320008169</v>
      </c>
      <c r="F2671" s="231">
        <v>46113</v>
      </c>
      <c r="G2671" s="265" t="s">
        <v>1569</v>
      </c>
      <c r="H2671" s="265" t="s">
        <v>2845</v>
      </c>
      <c r="I2671" s="265" t="s">
        <v>105</v>
      </c>
      <c r="J2671" s="265" t="s">
        <v>1570</v>
      </c>
      <c r="K2671" s="265" t="s">
        <v>242</v>
      </c>
      <c r="L2671" s="379">
        <v>46149</v>
      </c>
      <c r="M2671" s="265">
        <v>0</v>
      </c>
      <c r="N2671" s="75" t="s">
        <v>8933</v>
      </c>
      <c r="O2671" s="75" t="s">
        <v>8934</v>
      </c>
      <c r="P2671" s="85">
        <v>2830051398</v>
      </c>
      <c r="Q2671" s="231">
        <v>46118</v>
      </c>
      <c r="R2671" s="241">
        <v>1209400304</v>
      </c>
      <c r="S2671" s="241">
        <v>224414595</v>
      </c>
      <c r="T2671" s="231">
        <v>46118</v>
      </c>
      <c r="U2671" s="261">
        <v>1943.346</v>
      </c>
      <c r="V2671" s="261">
        <v>1875.3389999999999</v>
      </c>
      <c r="W2671" s="241">
        <v>3</v>
      </c>
      <c r="X2671" s="241">
        <v>0</v>
      </c>
      <c r="Y2671" s="423">
        <v>2323534110</v>
      </c>
      <c r="Z2671" s="85" t="s">
        <v>5982</v>
      </c>
      <c r="AA2671" s="241" t="s">
        <v>5983</v>
      </c>
      <c r="AB2671" s="241" t="s">
        <v>8927</v>
      </c>
      <c r="AC2671" s="301" t="s">
        <v>8924</v>
      </c>
      <c r="AD2671" s="182" t="s">
        <v>113</v>
      </c>
      <c r="AE2671" s="275">
        <v>46125</v>
      </c>
      <c r="AF2671" s="269">
        <v>46121.833333333336</v>
      </c>
      <c r="AG2671" s="130">
        <v>46120.416666666664</v>
      </c>
      <c r="AH2671" s="269">
        <v>46121.666666666664</v>
      </c>
      <c r="AI2671" s="115">
        <v>46121</v>
      </c>
      <c r="AJ2671" s="115">
        <v>46122</v>
      </c>
      <c r="AK2671" s="275">
        <v>46125</v>
      </c>
      <c r="AL2671" s="115">
        <v>46139</v>
      </c>
      <c r="AM2671" s="275">
        <v>46146</v>
      </c>
      <c r="AN2671" s="75">
        <f t="shared" si="834"/>
        <v>-3</v>
      </c>
      <c r="AO2671" s="81" t="s">
        <v>121</v>
      </c>
      <c r="AP2671" s="81" t="s">
        <v>121</v>
      </c>
      <c r="AQ2671" s="81" t="s">
        <v>121</v>
      </c>
      <c r="AR2671" s="81" t="s">
        <v>121</v>
      </c>
      <c r="AS2671" s="81" t="s">
        <v>121</v>
      </c>
      <c r="AT2671" s="81" t="s">
        <v>121</v>
      </c>
      <c r="AU2671" s="82" t="s">
        <v>6241</v>
      </c>
      <c r="AV2671" s="134">
        <v>46118</v>
      </c>
      <c r="AZ2671" s="271"/>
      <c r="BT2671" s="75">
        <f>IF(COUNTIF($C$3:C2671, C2671)=1, 1, 0)</f>
        <v>0</v>
      </c>
      <c r="BU2671">
        <v>63574</v>
      </c>
      <c r="BV2671" s="340">
        <v>46126</v>
      </c>
      <c r="BZ2671" s="87">
        <f t="shared" si="808"/>
        <v>14</v>
      </c>
      <c r="CB2671" s="88">
        <f t="shared" si="818"/>
        <v>16</v>
      </c>
      <c r="CC2671" s="89"/>
      <c r="CD2671" s="22"/>
      <c r="CE2671" s="87">
        <f t="shared" si="835"/>
        <v>4</v>
      </c>
      <c r="CJ2671" s="87">
        <f t="shared" si="815"/>
        <v>4</v>
      </c>
      <c r="CK2671" s="87">
        <f t="shared" si="811"/>
        <v>15</v>
      </c>
      <c r="CL2671" s="85" t="s">
        <v>6276</v>
      </c>
      <c r="CM2671" s="22" t="str">
        <f t="shared" si="819"/>
        <v>1C26TAR^63574</v>
      </c>
    </row>
    <row r="2672" spans="2:94" s="85" customFormat="1" x14ac:dyDescent="0.25">
      <c r="B2672" s="260" t="s">
        <v>5978</v>
      </c>
      <c r="C2672" s="301" t="s">
        <v>8924</v>
      </c>
      <c r="D2672" s="265">
        <v>145817234</v>
      </c>
      <c r="E2672" s="241">
        <v>5320008169</v>
      </c>
      <c r="F2672" s="231">
        <v>46113</v>
      </c>
      <c r="G2672" s="265" t="s">
        <v>1569</v>
      </c>
      <c r="H2672" s="265" t="s">
        <v>2845</v>
      </c>
      <c r="I2672" s="265" t="s">
        <v>105</v>
      </c>
      <c r="J2672" s="265" t="s">
        <v>1570</v>
      </c>
      <c r="K2672" s="265" t="s">
        <v>242</v>
      </c>
      <c r="L2672" s="379">
        <v>46150</v>
      </c>
      <c r="M2672" s="265">
        <v>0</v>
      </c>
      <c r="N2672" s="75" t="s">
        <v>8933</v>
      </c>
      <c r="O2672" s="75" t="s">
        <v>8934</v>
      </c>
      <c r="P2672" s="85">
        <v>2830051396</v>
      </c>
      <c r="Q2672" s="231">
        <v>46118</v>
      </c>
      <c r="R2672" s="241">
        <v>1209400301</v>
      </c>
      <c r="S2672" s="241">
        <v>224414591</v>
      </c>
      <c r="T2672" s="231">
        <v>46118</v>
      </c>
      <c r="U2672" s="261">
        <v>1290.6010000000001</v>
      </c>
      <c r="V2672" s="261">
        <v>1245.4359999999999</v>
      </c>
      <c r="W2672" s="241">
        <v>2</v>
      </c>
      <c r="X2672" s="241">
        <v>0</v>
      </c>
      <c r="Y2672" s="423">
        <v>2323534110</v>
      </c>
      <c r="Z2672" s="85" t="s">
        <v>5982</v>
      </c>
      <c r="AA2672" s="241" t="s">
        <v>5983</v>
      </c>
      <c r="AB2672" s="241" t="s">
        <v>8927</v>
      </c>
      <c r="AC2672" s="301" t="s">
        <v>8924</v>
      </c>
      <c r="AD2672" s="182" t="s">
        <v>113</v>
      </c>
      <c r="AE2672" s="275">
        <v>46125</v>
      </c>
      <c r="AF2672" s="269">
        <v>46121.833333333336</v>
      </c>
      <c r="AG2672" s="130">
        <v>46120.416666666664</v>
      </c>
      <c r="AH2672" s="269">
        <v>46121.666666666664</v>
      </c>
      <c r="AI2672" s="115">
        <v>46121</v>
      </c>
      <c r="AJ2672" s="115">
        <v>46122</v>
      </c>
      <c r="AK2672" s="275">
        <v>46125</v>
      </c>
      <c r="AL2672" s="115">
        <v>46139</v>
      </c>
      <c r="AM2672" s="275">
        <v>46146</v>
      </c>
      <c r="AN2672" s="75">
        <f t="shared" si="834"/>
        <v>-4</v>
      </c>
      <c r="AO2672" s="81" t="s">
        <v>121</v>
      </c>
      <c r="AP2672" s="81" t="s">
        <v>121</v>
      </c>
      <c r="AQ2672" s="81" t="s">
        <v>121</v>
      </c>
      <c r="AR2672" s="81" t="s">
        <v>121</v>
      </c>
      <c r="AS2672" s="81" t="s">
        <v>121</v>
      </c>
      <c r="AT2672" s="81" t="s">
        <v>121</v>
      </c>
      <c r="AU2672" s="82" t="s">
        <v>6241</v>
      </c>
      <c r="AV2672" s="134">
        <v>46118</v>
      </c>
      <c r="AZ2672" s="271"/>
      <c r="BT2672" s="75">
        <f>IF(COUNTIF($C$3:C2672, C2672)=1, 1, 0)</f>
        <v>0</v>
      </c>
      <c r="BU2672">
        <v>63574</v>
      </c>
      <c r="BV2672" s="340">
        <v>46126</v>
      </c>
      <c r="BZ2672" s="87">
        <f t="shared" si="808"/>
        <v>14</v>
      </c>
      <c r="CB2672" s="88">
        <f t="shared" si="818"/>
        <v>16</v>
      </c>
      <c r="CC2672" s="89"/>
      <c r="CD2672" s="22"/>
      <c r="CE2672" s="87">
        <f t="shared" si="835"/>
        <v>4</v>
      </c>
      <c r="CJ2672" s="87">
        <f t="shared" si="815"/>
        <v>4</v>
      </c>
      <c r="CK2672" s="87">
        <f t="shared" si="811"/>
        <v>15</v>
      </c>
      <c r="CL2672" s="85" t="s">
        <v>6276</v>
      </c>
      <c r="CM2672" s="22" t="str">
        <f t="shared" si="819"/>
        <v>1C26TAR^63574</v>
      </c>
    </row>
    <row r="2673" spans="1:94" s="168" customFormat="1" x14ac:dyDescent="0.25">
      <c r="B2673" s="260" t="s">
        <v>5978</v>
      </c>
      <c r="C2673" s="301" t="s">
        <v>8924</v>
      </c>
      <c r="D2673" s="273">
        <v>145817235</v>
      </c>
      <c r="E2673" s="274">
        <v>5320008169</v>
      </c>
      <c r="F2673" s="275">
        <v>46113</v>
      </c>
      <c r="G2673" s="273" t="s">
        <v>1569</v>
      </c>
      <c r="H2673" s="273" t="s">
        <v>2845</v>
      </c>
      <c r="I2673" s="273" t="s">
        <v>105</v>
      </c>
      <c r="J2673" s="273" t="s">
        <v>1570</v>
      </c>
      <c r="K2673" s="273" t="s">
        <v>242</v>
      </c>
      <c r="L2673" s="276">
        <v>46152</v>
      </c>
      <c r="M2673" s="273">
        <v>0</v>
      </c>
      <c r="N2673" s="75" t="s">
        <v>8933</v>
      </c>
      <c r="O2673" s="75" t="s">
        <v>8934</v>
      </c>
      <c r="P2673" s="168">
        <v>2830051397</v>
      </c>
      <c r="Q2673" s="231">
        <v>46118</v>
      </c>
      <c r="R2673" s="274">
        <v>1209400303</v>
      </c>
      <c r="S2673" s="274">
        <v>224414592</v>
      </c>
      <c r="T2673" s="231">
        <v>46118</v>
      </c>
      <c r="U2673" s="350">
        <v>2589.0540000000001</v>
      </c>
      <c r="V2673" s="350">
        <v>2498.453</v>
      </c>
      <c r="W2673" s="274">
        <v>4</v>
      </c>
      <c r="X2673" s="274">
        <v>0</v>
      </c>
      <c r="Y2673" s="424">
        <v>2323534110</v>
      </c>
      <c r="Z2673" s="168" t="s">
        <v>5982</v>
      </c>
      <c r="AA2673" s="274" t="s">
        <v>5983</v>
      </c>
      <c r="AB2673" s="274" t="s">
        <v>8927</v>
      </c>
      <c r="AC2673" s="301" t="s">
        <v>8924</v>
      </c>
      <c r="AD2673" s="182" t="s">
        <v>113</v>
      </c>
      <c r="AE2673" s="275">
        <v>46125</v>
      </c>
      <c r="AF2673" s="269">
        <v>46121.833333333336</v>
      </c>
      <c r="AG2673" s="130">
        <v>46120.416666666664</v>
      </c>
      <c r="AH2673" s="269">
        <v>46121.666666666664</v>
      </c>
      <c r="AI2673" s="115">
        <v>46121</v>
      </c>
      <c r="AJ2673" s="115">
        <v>46122</v>
      </c>
      <c r="AK2673" s="275">
        <v>46125</v>
      </c>
      <c r="AL2673" s="115">
        <v>46139</v>
      </c>
      <c r="AM2673" s="275">
        <v>46146</v>
      </c>
      <c r="AN2673" s="75">
        <f t="shared" si="834"/>
        <v>-6</v>
      </c>
      <c r="AO2673" s="81" t="s">
        <v>121</v>
      </c>
      <c r="AP2673" s="81" t="s">
        <v>121</v>
      </c>
      <c r="AQ2673" s="81" t="s">
        <v>121</v>
      </c>
      <c r="AR2673" s="81" t="s">
        <v>121</v>
      </c>
      <c r="AS2673" s="81" t="s">
        <v>121</v>
      </c>
      <c r="AT2673" s="81" t="s">
        <v>121</v>
      </c>
      <c r="AU2673" s="82" t="s">
        <v>6241</v>
      </c>
      <c r="AV2673" s="134">
        <v>46118</v>
      </c>
      <c r="AZ2673" s="278"/>
      <c r="BT2673" s="75">
        <f>IF(COUNTIF($C$3:C2673, C2673)=1, 1, 0)</f>
        <v>0</v>
      </c>
      <c r="BU2673">
        <v>63574</v>
      </c>
      <c r="BV2673" s="340">
        <v>46126</v>
      </c>
      <c r="BW2673" s="85"/>
      <c r="BX2673" s="85"/>
      <c r="BY2673" s="85"/>
      <c r="BZ2673" s="87">
        <f t="shared" si="808"/>
        <v>14</v>
      </c>
      <c r="CA2673" s="85"/>
      <c r="CB2673" s="88">
        <f t="shared" si="818"/>
        <v>16</v>
      </c>
      <c r="CC2673" s="89"/>
      <c r="CD2673" s="22"/>
      <c r="CE2673" s="87">
        <f t="shared" si="835"/>
        <v>4</v>
      </c>
      <c r="CF2673" s="85"/>
      <c r="CG2673" s="85"/>
      <c r="CH2673" s="85"/>
      <c r="CI2673" s="85"/>
      <c r="CJ2673" s="87">
        <f t="shared" si="815"/>
        <v>4</v>
      </c>
      <c r="CK2673" s="87">
        <f t="shared" si="811"/>
        <v>15</v>
      </c>
      <c r="CL2673" s="85" t="s">
        <v>6276</v>
      </c>
      <c r="CM2673" s="22" t="str">
        <f t="shared" si="819"/>
        <v>1C26TAR^63574</v>
      </c>
      <c r="CN2673" s="85"/>
      <c r="CO2673" s="85"/>
      <c r="CP2673" s="85"/>
    </row>
    <row r="2674" spans="1:94" s="85" customFormat="1" x14ac:dyDescent="0.25">
      <c r="B2674" s="73" t="s">
        <v>5978</v>
      </c>
      <c r="C2674" s="98" t="s">
        <v>5979</v>
      </c>
      <c r="D2674" s="265">
        <v>145765667</v>
      </c>
      <c r="E2674" s="241"/>
      <c r="F2674" s="231">
        <v>46120</v>
      </c>
      <c r="G2674" s="265" t="s">
        <v>1569</v>
      </c>
      <c r="H2674" s="265" t="s">
        <v>2845</v>
      </c>
      <c r="I2674" s="265" t="s">
        <v>105</v>
      </c>
      <c r="J2674" s="265" t="s">
        <v>1570</v>
      </c>
      <c r="K2674" s="265" t="s">
        <v>242</v>
      </c>
      <c r="L2674" s="379">
        <v>46157</v>
      </c>
      <c r="M2674" s="265">
        <v>20</v>
      </c>
      <c r="N2674" s="268" t="s">
        <v>8935</v>
      </c>
      <c r="O2674" s="268" t="s">
        <v>8936</v>
      </c>
      <c r="P2674" s="85">
        <v>2830051738</v>
      </c>
      <c r="Q2674" s="231">
        <v>46123</v>
      </c>
      <c r="R2674" s="241">
        <v>1209402043</v>
      </c>
      <c r="S2674" s="241">
        <v>224429381</v>
      </c>
      <c r="T2674" s="231">
        <v>46123</v>
      </c>
      <c r="U2674" s="261">
        <v>11818.674000000001</v>
      </c>
      <c r="V2674" s="261">
        <v>11394.819</v>
      </c>
      <c r="W2674" s="241">
        <v>20</v>
      </c>
      <c r="X2674" s="241">
        <v>5</v>
      </c>
      <c r="Y2674" s="168">
        <v>2322917270</v>
      </c>
      <c r="Z2674" s="273" t="s">
        <v>5982</v>
      </c>
      <c r="AA2674" s="274" t="s">
        <v>5983</v>
      </c>
      <c r="AB2674" s="274" t="s">
        <v>3190</v>
      </c>
      <c r="AC2674" s="98" t="s">
        <v>5979</v>
      </c>
      <c r="AD2674" s="182" t="s">
        <v>113</v>
      </c>
      <c r="AE2674" s="99">
        <v>46129</v>
      </c>
      <c r="AF2674" s="269">
        <v>46127.166666666664</v>
      </c>
      <c r="AG2674" s="269">
        <v>46125.416666666664</v>
      </c>
      <c r="AH2674" s="269">
        <v>46127.416666666664</v>
      </c>
      <c r="AI2674" s="115">
        <v>46125</v>
      </c>
      <c r="AJ2674" s="99">
        <v>46129</v>
      </c>
      <c r="AK2674" s="99">
        <v>46129</v>
      </c>
      <c r="AL2674" s="115">
        <v>46148</v>
      </c>
      <c r="AM2674" s="74">
        <v>46153</v>
      </c>
      <c r="AN2674" s="75">
        <f t="shared" si="834"/>
        <v>-4</v>
      </c>
      <c r="AO2674" s="81">
        <f>IF(AH2674&lt;AG2674,IF(AH2674=0,"",AH2674-1),IF(AG2674=0,"",AG2674-1))</f>
        <v>46124.416666666664</v>
      </c>
      <c r="AP2674" s="81">
        <f>IF(AH2674&lt;AG2674,IF(AH2674=0,"",AH2674),IF(AG2674=0,"",AG2674))</f>
        <v>46125.416666666664</v>
      </c>
      <c r="AQ2674" s="81">
        <f>IF(AH2674&lt;AG2674,IF(AH2674=0,"",AH2674),IF(AG2674=0,"",AG2674))</f>
        <v>46125.416666666664</v>
      </c>
      <c r="AR2674" s="81">
        <f>IF(AI2674=0,"",IF(AI2674&lt;AJ2674,AJ2674+1,AI2674+1))</f>
        <v>46130</v>
      </c>
      <c r="AS2674" s="81">
        <f t="shared" ref="AS2674:AS2687" si="836">IF(AI2674=0,"",IF(AE2674=0,IF(AJ2674=0,AI2674+2,AJ2674+2),AE2674+2))</f>
        <v>46131</v>
      </c>
      <c r="AT2674" s="81">
        <f t="shared" ref="AT2674:AT2679" si="837">IF(AI2674=0,"",IF(AI2674&lt;AJ2674,AJ2674+1,AI2674+1))</f>
        <v>46130</v>
      </c>
      <c r="AU2674" s="241"/>
      <c r="AV2674" s="134">
        <v>46123</v>
      </c>
      <c r="AZ2674" s="271"/>
      <c r="BT2674" s="75">
        <f>IF(COUNTIF($C$3:C2674, C2674)=1, 1, 0)</f>
        <v>0</v>
      </c>
      <c r="BU2674" s="338"/>
      <c r="BZ2674" s="87">
        <f t="shared" si="808"/>
        <v>15</v>
      </c>
      <c r="CB2674" s="88">
        <f t="shared" si="818"/>
        <v>0</v>
      </c>
      <c r="CC2674" s="89"/>
      <c r="CD2674" s="22"/>
      <c r="CE2674" s="87">
        <f t="shared" si="835"/>
        <v>4</v>
      </c>
      <c r="CF2674" s="397">
        <v>35615062</v>
      </c>
      <c r="CH2674" s="397">
        <v>35615062</v>
      </c>
      <c r="CI2674" s="22">
        <v>26362</v>
      </c>
      <c r="CJ2674" s="87">
        <f t="shared" si="815"/>
        <v>4</v>
      </c>
      <c r="CK2674" s="87">
        <f t="shared" si="811"/>
        <v>15</v>
      </c>
      <c r="CM2674" s="22" t="str">
        <f t="shared" si="819"/>
        <v>1C26TAR^</v>
      </c>
    </row>
    <row r="2675" spans="1:94" s="85" customFormat="1" x14ac:dyDescent="0.25">
      <c r="B2675" s="265" t="s">
        <v>3052</v>
      </c>
      <c r="C2675" s="301"/>
      <c r="D2675" s="265">
        <v>145540450</v>
      </c>
      <c r="E2675" s="241">
        <v>5320008215</v>
      </c>
      <c r="F2675" s="231">
        <v>46148</v>
      </c>
      <c r="G2675" s="265" t="s">
        <v>2763</v>
      </c>
      <c r="H2675" s="265" t="s">
        <v>140</v>
      </c>
      <c r="I2675" s="265" t="s">
        <v>105</v>
      </c>
      <c r="J2675" s="265" t="s">
        <v>329</v>
      </c>
      <c r="K2675" s="265" t="s">
        <v>242</v>
      </c>
      <c r="L2675" s="379">
        <v>46174</v>
      </c>
      <c r="M2675" s="265">
        <v>20</v>
      </c>
      <c r="Q2675" s="241"/>
      <c r="R2675" s="241"/>
      <c r="S2675" s="241"/>
      <c r="T2675" s="241"/>
      <c r="U2675" s="241"/>
      <c r="V2675" s="241"/>
      <c r="W2675" s="241"/>
      <c r="X2675" s="241"/>
      <c r="Y2675" s="303"/>
      <c r="Z2675" s="265"/>
      <c r="AB2675" s="265"/>
      <c r="AC2675" s="270"/>
      <c r="AD2675" s="241"/>
      <c r="AE2675" s="241"/>
      <c r="AF2675" s="241"/>
      <c r="AG2675" s="241"/>
      <c r="AH2675" s="241"/>
      <c r="AI2675" s="241"/>
      <c r="AJ2675" s="241"/>
      <c r="AK2675" s="241"/>
      <c r="AL2675" s="241"/>
      <c r="AM2675" s="241"/>
      <c r="AN2675" s="75">
        <f t="shared" si="834"/>
        <v>-46174</v>
      </c>
      <c r="AO2675" s="81" t="str">
        <f>IF(AH2675&lt;AG2675,IF(AH2675=0,"",AH2675-1),IF(AG2675=0,"",AG2675-1))</f>
        <v/>
      </c>
      <c r="AP2675" s="81" t="str">
        <f>IF(AH2675&lt;AG2675,IF(AH2675=0,"",AH2675),IF(AG2675=0,"",AG2675))</f>
        <v/>
      </c>
      <c r="AQ2675" s="81" t="str">
        <f>IF(AH2675&lt;AG2675,IF(AH2675=0,"",AH2675),IF(AG2675=0,"",AG2675))</f>
        <v/>
      </c>
      <c r="AR2675" s="81" t="str">
        <f>IF(AI2675=0,"",IF(AI2675&lt;AJ2675,AJ2675+1,AI2675+1))</f>
        <v/>
      </c>
      <c r="AS2675" s="81" t="str">
        <f t="shared" si="836"/>
        <v/>
      </c>
      <c r="AT2675" s="81" t="str">
        <f t="shared" si="837"/>
        <v/>
      </c>
      <c r="AU2675" s="241"/>
      <c r="AZ2675" s="271"/>
      <c r="BT2675" s="75">
        <f>IF(COUNTIF($C$3:C2675, C2675)=1, 1, 0)</f>
        <v>0</v>
      </c>
      <c r="BU2675" s="338"/>
      <c r="BZ2675" s="87">
        <f t="shared" si="808"/>
        <v>19</v>
      </c>
      <c r="CB2675" s="88">
        <f t="shared" si="818"/>
        <v>0</v>
      </c>
      <c r="CC2675" s="89"/>
      <c r="CD2675" s="22"/>
      <c r="CE2675" s="431" t="str">
        <f t="shared" si="835"/>
        <v/>
      </c>
      <c r="CJ2675" s="87">
        <f t="shared" si="815"/>
        <v>1</v>
      </c>
      <c r="CK2675" s="87">
        <f t="shared" si="811"/>
        <v>1</v>
      </c>
      <c r="CM2675" s="22">
        <f t="shared" si="819"/>
        <v>0</v>
      </c>
    </row>
    <row r="2676" spans="1:94" s="168" customFormat="1" x14ac:dyDescent="0.25">
      <c r="B2676" s="265" t="s">
        <v>3052</v>
      </c>
      <c r="C2676" s="412"/>
      <c r="D2676" s="273">
        <v>145836514</v>
      </c>
      <c r="E2676" s="274">
        <v>5320008215</v>
      </c>
      <c r="F2676" s="275">
        <v>46148</v>
      </c>
      <c r="G2676" s="273" t="s">
        <v>4195</v>
      </c>
      <c r="H2676" s="273" t="s">
        <v>140</v>
      </c>
      <c r="I2676" s="273" t="s">
        <v>105</v>
      </c>
      <c r="J2676" s="273" t="s">
        <v>329</v>
      </c>
      <c r="K2676" s="273" t="s">
        <v>242</v>
      </c>
      <c r="L2676" s="276">
        <v>46172</v>
      </c>
      <c r="M2676" s="273">
        <v>0</v>
      </c>
      <c r="Q2676" s="274"/>
      <c r="R2676" s="274"/>
      <c r="S2676" s="274"/>
      <c r="T2676" s="274"/>
      <c r="U2676" s="274"/>
      <c r="V2676" s="274"/>
      <c r="W2676" s="274"/>
      <c r="X2676" s="274"/>
      <c r="Y2676" s="386"/>
      <c r="Z2676" s="273"/>
      <c r="AB2676" s="273"/>
      <c r="AC2676" s="246"/>
      <c r="AD2676" s="274"/>
      <c r="AE2676" s="274"/>
      <c r="AF2676" s="274"/>
      <c r="AG2676" s="274"/>
      <c r="AH2676" s="274"/>
      <c r="AI2676" s="274"/>
      <c r="AJ2676" s="274"/>
      <c r="AK2676" s="274"/>
      <c r="AL2676" s="274"/>
      <c r="AM2676" s="274"/>
      <c r="AN2676" s="75">
        <f t="shared" si="834"/>
        <v>-46172</v>
      </c>
      <c r="AO2676" s="81" t="str">
        <f>IF(AH2676&lt;AG2676,IF(AH2676=0,"",AH2676-1),IF(AG2676=0,"",AG2676-1))</f>
        <v/>
      </c>
      <c r="AP2676" s="81" t="str">
        <f>IF(AH2676&lt;AG2676,IF(AH2676=0,"",AH2676),IF(AG2676=0,"",AG2676))</f>
        <v/>
      </c>
      <c r="AQ2676" s="81" t="str">
        <f>IF(AH2676&lt;AG2676,IF(AH2676=0,"",AH2676),IF(AG2676=0,"",AG2676))</f>
        <v/>
      </c>
      <c r="AR2676" s="81" t="str">
        <f>IF(AI2676=0,"",IF(AI2676&lt;AJ2676,AJ2676+1,AI2676+1))</f>
        <v/>
      </c>
      <c r="AS2676" s="81" t="str">
        <f t="shared" si="836"/>
        <v/>
      </c>
      <c r="AT2676" s="81" t="str">
        <f t="shared" si="837"/>
        <v/>
      </c>
      <c r="AU2676" s="274"/>
      <c r="AZ2676" s="278"/>
      <c r="BT2676" s="75">
        <f>IF(COUNTIF($C$3:C2676, C2676)=1, 1, 0)</f>
        <v>0</v>
      </c>
      <c r="BU2676" s="338"/>
      <c r="BV2676" s="85"/>
      <c r="BW2676" s="85"/>
      <c r="BX2676" s="85"/>
      <c r="BY2676" s="85"/>
      <c r="BZ2676" s="87">
        <f t="shared" si="808"/>
        <v>19</v>
      </c>
      <c r="CA2676" s="85"/>
      <c r="CB2676" s="88">
        <f t="shared" si="818"/>
        <v>0</v>
      </c>
      <c r="CC2676" s="89"/>
      <c r="CD2676" s="22"/>
      <c r="CE2676" s="431" t="str">
        <f t="shared" si="835"/>
        <v/>
      </c>
      <c r="CF2676" s="85"/>
      <c r="CG2676" s="85"/>
      <c r="CH2676" s="85"/>
      <c r="CI2676" s="85"/>
      <c r="CJ2676" s="87">
        <f t="shared" si="815"/>
        <v>1</v>
      </c>
      <c r="CK2676" s="87">
        <f t="shared" si="811"/>
        <v>1</v>
      </c>
      <c r="CL2676" s="85"/>
      <c r="CM2676" s="22">
        <f t="shared" si="819"/>
        <v>0</v>
      </c>
      <c r="CN2676" s="85"/>
      <c r="CO2676" s="85"/>
      <c r="CP2676" s="85"/>
    </row>
    <row r="2677" spans="1:94" s="85" customFormat="1" x14ac:dyDescent="0.25">
      <c r="A2677" s="75">
        <f>ROW()-2</f>
        <v>2675</v>
      </c>
      <c r="B2677" s="265" t="s">
        <v>6497</v>
      </c>
      <c r="C2677" s="301" t="s">
        <v>8937</v>
      </c>
      <c r="D2677" s="273">
        <v>145856366</v>
      </c>
      <c r="E2677" s="274">
        <v>5320008300</v>
      </c>
      <c r="F2677" s="275">
        <v>46127</v>
      </c>
      <c r="G2677" s="273" t="s">
        <v>1591</v>
      </c>
      <c r="H2677" s="273" t="s">
        <v>2845</v>
      </c>
      <c r="I2677" s="273" t="s">
        <v>105</v>
      </c>
      <c r="J2677" s="273" t="s">
        <v>1570</v>
      </c>
      <c r="K2677" s="273" t="s">
        <v>242</v>
      </c>
      <c r="L2677" s="276">
        <v>46164</v>
      </c>
      <c r="M2677" s="265">
        <v>20</v>
      </c>
      <c r="N2677" s="268" t="s">
        <v>8938</v>
      </c>
      <c r="O2677" s="268" t="s">
        <v>8939</v>
      </c>
      <c r="P2677" s="85">
        <v>2830052046</v>
      </c>
      <c r="Q2677" s="231">
        <v>46129</v>
      </c>
      <c r="R2677" s="241">
        <v>1209403805</v>
      </c>
      <c r="S2677" s="241">
        <v>224454016</v>
      </c>
      <c r="T2677" s="231">
        <v>46129</v>
      </c>
      <c r="U2677" s="261">
        <v>5426.3220000000001</v>
      </c>
      <c r="V2677" s="261">
        <v>5224.1840000000002</v>
      </c>
      <c r="W2677" s="241">
        <v>10</v>
      </c>
      <c r="X2677" s="241">
        <v>4</v>
      </c>
      <c r="Y2677" s="168">
        <v>2324579800</v>
      </c>
      <c r="Z2677" s="168" t="s">
        <v>5982</v>
      </c>
      <c r="AA2677" s="274" t="s">
        <v>5983</v>
      </c>
      <c r="AB2677" s="274" t="s">
        <v>8940</v>
      </c>
      <c r="AC2677" s="301">
        <v>2324579800</v>
      </c>
      <c r="AD2677" s="182" t="s">
        <v>113</v>
      </c>
      <c r="AE2677" s="115">
        <v>46136</v>
      </c>
      <c r="AF2677" s="130">
        <v>46134.125</v>
      </c>
      <c r="AG2677" s="130">
        <v>46132.416666666664</v>
      </c>
      <c r="AH2677" s="130">
        <v>46133.958333333336</v>
      </c>
      <c r="AI2677" s="115">
        <v>46132</v>
      </c>
      <c r="AJ2677" s="115">
        <v>46135</v>
      </c>
      <c r="AK2677" s="115">
        <v>46135</v>
      </c>
      <c r="AL2677" s="115">
        <v>46153</v>
      </c>
      <c r="AM2677" s="241"/>
      <c r="AN2677" s="75">
        <f t="shared" si="834"/>
        <v>-11</v>
      </c>
      <c r="AO2677" s="95" t="s">
        <v>121</v>
      </c>
      <c r="AP2677" s="95" t="s">
        <v>121</v>
      </c>
      <c r="AQ2677" s="95" t="s">
        <v>121</v>
      </c>
      <c r="AR2677" s="95" t="s">
        <v>121</v>
      </c>
      <c r="AS2677" s="81">
        <f t="shared" si="836"/>
        <v>46138</v>
      </c>
      <c r="AT2677" s="81">
        <f t="shared" si="837"/>
        <v>46136</v>
      </c>
      <c r="AU2677" s="241"/>
      <c r="AV2677" s="290">
        <v>46129</v>
      </c>
      <c r="AZ2677" s="271"/>
      <c r="BT2677" s="75">
        <f>IF(COUNTIF($C$3:C2677, C2677)=1, 1, 0)</f>
        <v>1</v>
      </c>
      <c r="BU2677" s="338"/>
      <c r="BZ2677" s="87">
        <f t="shared" si="808"/>
        <v>16</v>
      </c>
      <c r="CB2677" s="88">
        <f t="shared" si="818"/>
        <v>0</v>
      </c>
      <c r="CC2677" s="89"/>
      <c r="CD2677" s="22"/>
      <c r="CE2677" s="87">
        <f t="shared" si="835"/>
        <v>4</v>
      </c>
      <c r="CJ2677" s="87">
        <f t="shared" si="815"/>
        <v>4</v>
      </c>
      <c r="CK2677" s="87">
        <f t="shared" si="811"/>
        <v>16</v>
      </c>
      <c r="CM2677" s="22" t="str">
        <f t="shared" si="819"/>
        <v>1C26TAR^</v>
      </c>
    </row>
    <row r="2678" spans="1:94" s="85" customFormat="1" x14ac:dyDescent="0.25">
      <c r="A2678" s="75">
        <f>ROW()-2</f>
        <v>2676</v>
      </c>
      <c r="B2678" s="265" t="s">
        <v>6497</v>
      </c>
      <c r="C2678" s="301" t="s">
        <v>8937</v>
      </c>
      <c r="D2678" s="676">
        <v>145828998</v>
      </c>
      <c r="E2678" s="274">
        <v>5320008300</v>
      </c>
      <c r="F2678" s="275">
        <v>46127</v>
      </c>
      <c r="G2678" s="273" t="s">
        <v>1569</v>
      </c>
      <c r="H2678" s="273" t="s">
        <v>2845</v>
      </c>
      <c r="I2678" s="273" t="s">
        <v>105</v>
      </c>
      <c r="J2678" s="273" t="s">
        <v>1570</v>
      </c>
      <c r="K2678" s="273" t="s">
        <v>242</v>
      </c>
      <c r="L2678" s="276">
        <v>46167</v>
      </c>
      <c r="M2678" s="265">
        <v>0</v>
      </c>
      <c r="N2678" s="268" t="s">
        <v>8938</v>
      </c>
      <c r="O2678" s="268" t="s">
        <v>8939</v>
      </c>
      <c r="P2678" s="85">
        <v>2830052045</v>
      </c>
      <c r="Q2678" s="231">
        <v>46129</v>
      </c>
      <c r="R2678" s="241">
        <v>1209403804</v>
      </c>
      <c r="S2678" s="241">
        <v>224454018</v>
      </c>
      <c r="T2678" s="231">
        <v>46129</v>
      </c>
      <c r="U2678" s="261">
        <v>4976.5600000000004</v>
      </c>
      <c r="V2678" s="261">
        <v>4802.4059999999999</v>
      </c>
      <c r="W2678" s="241">
        <v>8</v>
      </c>
      <c r="X2678" s="241">
        <v>0</v>
      </c>
      <c r="Y2678" s="168">
        <v>2324579800</v>
      </c>
      <c r="Z2678" s="168" t="s">
        <v>5982</v>
      </c>
      <c r="AA2678" s="274" t="s">
        <v>5983</v>
      </c>
      <c r="AB2678" s="274" t="s">
        <v>8940</v>
      </c>
      <c r="AC2678" s="301">
        <v>2324579800</v>
      </c>
      <c r="AD2678" s="182" t="s">
        <v>113</v>
      </c>
      <c r="AE2678" s="115">
        <v>46136</v>
      </c>
      <c r="AF2678" s="130">
        <v>46134.125</v>
      </c>
      <c r="AG2678" s="130">
        <v>46132.416666666664</v>
      </c>
      <c r="AH2678" s="130">
        <v>46133.958333333336</v>
      </c>
      <c r="AI2678" s="115">
        <v>46132</v>
      </c>
      <c r="AJ2678" s="115">
        <v>46135</v>
      </c>
      <c r="AK2678" s="115">
        <v>46135</v>
      </c>
      <c r="AL2678" s="115">
        <v>46153</v>
      </c>
      <c r="AM2678" s="241"/>
      <c r="AN2678" s="75">
        <f t="shared" si="834"/>
        <v>-14</v>
      </c>
      <c r="AO2678" s="95" t="s">
        <v>121</v>
      </c>
      <c r="AP2678" s="95" t="s">
        <v>121</v>
      </c>
      <c r="AQ2678" s="95" t="s">
        <v>121</v>
      </c>
      <c r="AR2678" s="95" t="s">
        <v>121</v>
      </c>
      <c r="AS2678" s="81">
        <f t="shared" si="836"/>
        <v>46138</v>
      </c>
      <c r="AT2678" s="81">
        <f t="shared" si="837"/>
        <v>46136</v>
      </c>
      <c r="AU2678" s="241"/>
      <c r="AV2678" s="290">
        <v>46129</v>
      </c>
      <c r="AZ2678" s="271"/>
      <c r="BT2678" s="75"/>
      <c r="BU2678" s="338"/>
      <c r="BZ2678" s="87">
        <f t="shared" si="808"/>
        <v>16</v>
      </c>
      <c r="CB2678" s="88">
        <f t="shared" si="818"/>
        <v>0</v>
      </c>
      <c r="CC2678" s="89"/>
      <c r="CD2678" s="22"/>
      <c r="CE2678" s="431">
        <f t="shared" si="835"/>
        <v>4</v>
      </c>
      <c r="CJ2678" s="87">
        <f t="shared" si="815"/>
        <v>4</v>
      </c>
      <c r="CK2678" s="171">
        <f t="shared" si="811"/>
        <v>16</v>
      </c>
      <c r="CM2678" s="22" t="str">
        <f t="shared" si="819"/>
        <v>1C26TAR^</v>
      </c>
    </row>
    <row r="2679" spans="1:94" x14ac:dyDescent="0.25">
      <c r="B2679" s="260" t="s">
        <v>6003</v>
      </c>
      <c r="C2679" s="506" t="s">
        <v>8941</v>
      </c>
      <c r="D2679" s="273">
        <v>145830209</v>
      </c>
      <c r="E2679" s="274"/>
      <c r="F2679" s="275">
        <v>46113</v>
      </c>
      <c r="G2679" s="273" t="s">
        <v>2934</v>
      </c>
      <c r="H2679" s="273" t="s">
        <v>2935</v>
      </c>
      <c r="I2679" s="273" t="s">
        <v>105</v>
      </c>
      <c r="J2679" s="75" t="s">
        <v>193</v>
      </c>
      <c r="K2679" s="273" t="s">
        <v>242</v>
      </c>
      <c r="L2679" s="276">
        <v>46152</v>
      </c>
      <c r="M2679" s="273">
        <v>40</v>
      </c>
      <c r="N2679" s="75" t="s">
        <v>8942</v>
      </c>
      <c r="O2679" s="75" t="s">
        <v>8943</v>
      </c>
      <c r="P2679" s="22">
        <v>2830051086</v>
      </c>
      <c r="Q2679" s="353">
        <v>46113</v>
      </c>
      <c r="R2679" s="380">
        <v>1209398858</v>
      </c>
      <c r="S2679" s="380">
        <v>224401722</v>
      </c>
      <c r="T2679" s="353">
        <v>46113</v>
      </c>
      <c r="U2679" s="382">
        <v>14794.989</v>
      </c>
      <c r="V2679" s="382">
        <v>14310.769</v>
      </c>
      <c r="W2679" s="380">
        <v>18</v>
      </c>
      <c r="X2679" s="380">
        <v>0</v>
      </c>
      <c r="Y2679" s="412" t="s">
        <v>8944</v>
      </c>
      <c r="Z2679" s="168" t="s">
        <v>258</v>
      </c>
      <c r="AA2679" s="274" t="s">
        <v>8945</v>
      </c>
      <c r="AB2679" s="274" t="s">
        <v>8946</v>
      </c>
      <c r="AC2679" s="506" t="s">
        <v>8941</v>
      </c>
      <c r="AD2679" s="182" t="s">
        <v>113</v>
      </c>
      <c r="AE2679" s="115">
        <v>46119</v>
      </c>
      <c r="AF2679" s="375">
        <v>46116.958333333336</v>
      </c>
      <c r="AG2679" s="375">
        <v>46115.416666666664</v>
      </c>
      <c r="AH2679" s="375">
        <v>46115.416666666664</v>
      </c>
      <c r="AI2679" s="115">
        <v>46116</v>
      </c>
      <c r="AJ2679" s="115">
        <v>46118</v>
      </c>
      <c r="AK2679" s="115">
        <v>46118</v>
      </c>
      <c r="AL2679" s="115">
        <v>46136</v>
      </c>
      <c r="AN2679" s="75">
        <f t="shared" si="834"/>
        <v>-16</v>
      </c>
      <c r="AO2679" s="81">
        <f>IF(AH2679&lt;AG2679,IF(AH2679=0,"",AH2679-1),IF(AG2679=0,"",AG2679-1))</f>
        <v>46114.416666666664</v>
      </c>
      <c r="AP2679" s="81">
        <f>IF(AH2679&lt;AG2679,IF(AH2679=0,"",AH2679),IF(AG2679=0,"",AG2679))</f>
        <v>46115.416666666664</v>
      </c>
      <c r="AQ2679" s="81">
        <f>IF(AH2679&lt;AG2679,IF(AH2679=0,"",AH2679),IF(AG2679=0,"",AG2679))</f>
        <v>46115.416666666664</v>
      </c>
      <c r="AR2679" s="81">
        <f>IF(AI2679=0,"",IF(AI2679&lt;AJ2679,AJ2679+1,AI2679+1))</f>
        <v>46119</v>
      </c>
      <c r="AS2679" s="81">
        <f t="shared" si="836"/>
        <v>46121</v>
      </c>
      <c r="AT2679" s="81">
        <f t="shared" si="837"/>
        <v>46119</v>
      </c>
      <c r="AU2679" s="82" t="s">
        <v>6196</v>
      </c>
      <c r="AV2679" s="525">
        <v>46113</v>
      </c>
      <c r="AW2679" s="75" t="str">
        <f>_xlfn.XLOOKUP(D2679,'[1]OPS Loading report'!$E:$E,'[1]OPS Loading report'!$G:$G)</f>
        <v>REGU5243526</v>
      </c>
      <c r="AX2679" s="75" t="str">
        <f>_xlfn.XLOOKUP(D2679,'[1]OPS Loading report'!$E:$E,'[1]OPS Loading report'!$H:$H)</f>
        <v>VNSGN2600196</v>
      </c>
      <c r="BT2679" s="75">
        <f>IF(COUNTIF($C$3:C2679, C2679)=1, 1, 0)</f>
        <v>1</v>
      </c>
      <c r="BU2679" s="337" t="s">
        <v>8947</v>
      </c>
      <c r="BV2679" s="340">
        <v>46119</v>
      </c>
      <c r="BW2679" s="85"/>
      <c r="BX2679" s="85"/>
      <c r="BY2679" s="85"/>
      <c r="BZ2679" s="87">
        <f t="shared" si="808"/>
        <v>14</v>
      </c>
      <c r="CA2679" s="85"/>
      <c r="CB2679" s="88">
        <f t="shared" si="818"/>
        <v>15</v>
      </c>
      <c r="CC2679" s="89"/>
      <c r="CE2679" s="87">
        <f t="shared" si="835"/>
        <v>4</v>
      </c>
      <c r="CF2679" s="397">
        <v>36751400</v>
      </c>
      <c r="CG2679" s="397">
        <v>9187850</v>
      </c>
      <c r="CH2679" s="397">
        <f>SUM(CF2679:CG2679)</f>
        <v>45939250</v>
      </c>
      <c r="CI2679" s="85">
        <v>26251</v>
      </c>
      <c r="CJ2679" s="87">
        <f t="shared" si="815"/>
        <v>4</v>
      </c>
      <c r="CK2679" s="87">
        <f t="shared" si="811"/>
        <v>14</v>
      </c>
      <c r="CL2679" s="22" t="s">
        <v>6198</v>
      </c>
      <c r="CM2679" s="22" t="str">
        <f t="shared" si="819"/>
        <v>1C26TAA^26248</v>
      </c>
      <c r="CN2679" s="85"/>
      <c r="CO2679" s="85"/>
      <c r="CP2679" s="85"/>
    </row>
    <row r="2680" spans="1:94" s="85" customFormat="1" x14ac:dyDescent="0.25">
      <c r="B2680" s="265" t="s">
        <v>6497</v>
      </c>
      <c r="C2680" s="301">
        <v>235600469308</v>
      </c>
      <c r="D2680" s="273">
        <v>145763032</v>
      </c>
      <c r="E2680" s="274">
        <v>5320008086</v>
      </c>
      <c r="F2680" s="275">
        <v>46126</v>
      </c>
      <c r="G2680" s="273" t="s">
        <v>2163</v>
      </c>
      <c r="H2680" s="273" t="s">
        <v>1657</v>
      </c>
      <c r="I2680" s="273" t="s">
        <v>105</v>
      </c>
      <c r="J2680" s="75" t="s">
        <v>322</v>
      </c>
      <c r="K2680" s="273" t="s">
        <v>242</v>
      </c>
      <c r="L2680" s="276">
        <v>46149</v>
      </c>
      <c r="M2680" s="273">
        <v>40</v>
      </c>
      <c r="N2680" s="677" t="s">
        <v>8948</v>
      </c>
      <c r="O2680" s="677" t="s">
        <v>8949</v>
      </c>
      <c r="P2680" s="85">
        <v>2830051853</v>
      </c>
      <c r="Q2680" s="231">
        <v>46126</v>
      </c>
      <c r="R2680" s="241">
        <v>1209402649</v>
      </c>
      <c r="S2680" s="241">
        <v>224451851</v>
      </c>
      <c r="T2680" s="231">
        <v>46126</v>
      </c>
      <c r="U2680" s="261">
        <v>7639.4139999999998</v>
      </c>
      <c r="V2680" s="261">
        <v>7466.7209999999995</v>
      </c>
      <c r="W2680" s="241">
        <v>9</v>
      </c>
      <c r="X2680" s="241">
        <v>0</v>
      </c>
      <c r="Y2680" s="414">
        <v>235600469308</v>
      </c>
      <c r="Z2680" s="273" t="s">
        <v>128</v>
      </c>
      <c r="AA2680" s="273" t="s">
        <v>280</v>
      </c>
      <c r="AB2680" s="273" t="s">
        <v>8950</v>
      </c>
      <c r="AC2680" s="301">
        <v>235600469308</v>
      </c>
      <c r="AD2680" s="129" t="s">
        <v>113</v>
      </c>
      <c r="AE2680" s="115">
        <v>46134</v>
      </c>
      <c r="AF2680" s="375">
        <v>46132.041666666664</v>
      </c>
      <c r="AG2680" s="375">
        <v>46132.5</v>
      </c>
      <c r="AH2680" s="375">
        <v>46131.708333333336</v>
      </c>
      <c r="AI2680" s="115">
        <v>46131</v>
      </c>
      <c r="AJ2680" s="115">
        <v>46134</v>
      </c>
      <c r="AK2680" s="115">
        <v>46134</v>
      </c>
      <c r="AL2680" s="115">
        <v>46134</v>
      </c>
      <c r="AM2680" s="115">
        <v>46136</v>
      </c>
      <c r="AN2680" s="75">
        <f t="shared" si="834"/>
        <v>-13</v>
      </c>
      <c r="AO2680" s="81" t="s">
        <v>121</v>
      </c>
      <c r="AP2680" s="81" t="s">
        <v>121</v>
      </c>
      <c r="AQ2680" s="81" t="s">
        <v>121</v>
      </c>
      <c r="AR2680" s="81" t="s">
        <v>121</v>
      </c>
      <c r="AS2680" s="81">
        <f t="shared" si="836"/>
        <v>46136</v>
      </c>
      <c r="AT2680" s="81" t="s">
        <v>121</v>
      </c>
      <c r="AU2680" s="241"/>
      <c r="AV2680" s="347">
        <v>46126</v>
      </c>
      <c r="AZ2680" s="271"/>
      <c r="BT2680" s="75">
        <f>IF(COUNTIF($C$3:C2680, C2680)=1, 1, 0)</f>
        <v>1</v>
      </c>
      <c r="BU2680" s="338"/>
      <c r="BZ2680" s="87">
        <f t="shared" si="808"/>
        <v>16</v>
      </c>
      <c r="CB2680" s="88">
        <f t="shared" si="818"/>
        <v>0</v>
      </c>
      <c r="CC2680" s="89"/>
      <c r="CD2680" s="22"/>
      <c r="CE2680" s="87">
        <f t="shared" si="835"/>
        <v>4</v>
      </c>
      <c r="CF2680" s="397">
        <v>11152850</v>
      </c>
      <c r="CH2680" s="397">
        <v>11152850</v>
      </c>
      <c r="CI2680" s="85">
        <v>26242</v>
      </c>
      <c r="CJ2680" s="87">
        <f t="shared" si="815"/>
        <v>4</v>
      </c>
      <c r="CK2680" s="87">
        <f t="shared" si="811"/>
        <v>16</v>
      </c>
      <c r="CM2680" s="22" t="str">
        <f t="shared" si="819"/>
        <v>1C26TAA^</v>
      </c>
    </row>
    <row r="2681" spans="1:94" s="168" customFormat="1" x14ac:dyDescent="0.25">
      <c r="B2681" s="265" t="s">
        <v>6497</v>
      </c>
      <c r="C2681" s="301">
        <v>235600469308</v>
      </c>
      <c r="D2681" s="273">
        <v>145853169</v>
      </c>
      <c r="E2681" s="274">
        <v>5320008086</v>
      </c>
      <c r="F2681" s="275">
        <v>46126</v>
      </c>
      <c r="G2681" s="273" t="s">
        <v>2611</v>
      </c>
      <c r="H2681" s="273" t="s">
        <v>1657</v>
      </c>
      <c r="I2681" s="273" t="s">
        <v>105</v>
      </c>
      <c r="J2681" s="75" t="s">
        <v>322</v>
      </c>
      <c r="K2681" s="273" t="s">
        <v>242</v>
      </c>
      <c r="L2681" s="276">
        <v>46143</v>
      </c>
      <c r="M2681" s="273">
        <v>0</v>
      </c>
      <c r="N2681" s="677" t="s">
        <v>8948</v>
      </c>
      <c r="O2681" s="677" t="s">
        <v>8949</v>
      </c>
      <c r="P2681" s="168">
        <v>2830051855</v>
      </c>
      <c r="Q2681" s="275">
        <v>46126</v>
      </c>
      <c r="R2681" s="274">
        <v>1209402651</v>
      </c>
      <c r="S2681" s="274">
        <v>224451865</v>
      </c>
      <c r="T2681" s="275">
        <v>46126</v>
      </c>
      <c r="U2681" s="350">
        <v>2450.5569999999998</v>
      </c>
      <c r="V2681" s="350">
        <v>2392.5450000000001</v>
      </c>
      <c r="W2681" s="274">
        <v>3</v>
      </c>
      <c r="X2681" s="274">
        <v>0</v>
      </c>
      <c r="Y2681" s="414">
        <v>235600469308</v>
      </c>
      <c r="Z2681" s="273" t="s">
        <v>128</v>
      </c>
      <c r="AA2681" s="273" t="s">
        <v>280</v>
      </c>
      <c r="AB2681" s="273" t="s">
        <v>8950</v>
      </c>
      <c r="AC2681" s="301">
        <v>235600469308</v>
      </c>
      <c r="AD2681" s="129" t="s">
        <v>113</v>
      </c>
      <c r="AE2681" s="115">
        <v>46134</v>
      </c>
      <c r="AF2681" s="375">
        <v>46132.041666666664</v>
      </c>
      <c r="AG2681" s="375">
        <v>46132.5</v>
      </c>
      <c r="AH2681" s="375">
        <v>46131.708333333336</v>
      </c>
      <c r="AI2681" s="115">
        <v>46131</v>
      </c>
      <c r="AJ2681" s="115">
        <v>46134</v>
      </c>
      <c r="AK2681" s="115">
        <v>46134</v>
      </c>
      <c r="AL2681" s="115">
        <v>46134</v>
      </c>
      <c r="AM2681" s="115">
        <v>46136</v>
      </c>
      <c r="AN2681" s="75">
        <f t="shared" si="834"/>
        <v>-7</v>
      </c>
      <c r="AO2681" s="81" t="s">
        <v>121</v>
      </c>
      <c r="AP2681" s="81" t="s">
        <v>121</v>
      </c>
      <c r="AQ2681" s="81" t="s">
        <v>121</v>
      </c>
      <c r="AR2681" s="81" t="s">
        <v>121</v>
      </c>
      <c r="AS2681" s="81">
        <f t="shared" si="836"/>
        <v>46136</v>
      </c>
      <c r="AT2681" s="81" t="s">
        <v>121</v>
      </c>
      <c r="AU2681" s="274"/>
      <c r="AV2681" s="290">
        <v>46126</v>
      </c>
      <c r="AZ2681" s="278"/>
      <c r="BT2681" s="75">
        <f>IF(COUNTIF($C$3:C2681, C2681)=1, 1, 0)</f>
        <v>0</v>
      </c>
      <c r="BU2681" s="338"/>
      <c r="BV2681" s="85"/>
      <c r="BW2681" s="85"/>
      <c r="BX2681" s="85"/>
      <c r="BY2681" s="85"/>
      <c r="BZ2681" s="87">
        <f t="shared" si="808"/>
        <v>16</v>
      </c>
      <c r="CA2681" s="85"/>
      <c r="CB2681" s="88">
        <f t="shared" si="818"/>
        <v>0</v>
      </c>
      <c r="CC2681" s="89"/>
      <c r="CD2681" s="22"/>
      <c r="CE2681" s="87">
        <f t="shared" si="835"/>
        <v>4</v>
      </c>
      <c r="CF2681" s="85"/>
      <c r="CG2681" s="85"/>
      <c r="CH2681" s="85"/>
      <c r="CI2681" s="85"/>
      <c r="CJ2681" s="87">
        <f t="shared" si="815"/>
        <v>4</v>
      </c>
      <c r="CK2681" s="87">
        <f t="shared" si="811"/>
        <v>16</v>
      </c>
      <c r="CL2681" s="85"/>
      <c r="CM2681" s="22" t="str">
        <f t="shared" si="819"/>
        <v>1C26TAA^</v>
      </c>
      <c r="CN2681" s="85"/>
      <c r="CO2681" s="85"/>
      <c r="CP2681" s="85"/>
    </row>
    <row r="2682" spans="1:94" s="168" customFormat="1" x14ac:dyDescent="0.25">
      <c r="B2682" s="265" t="s">
        <v>6497</v>
      </c>
      <c r="C2682" s="301">
        <v>235600469308</v>
      </c>
      <c r="D2682" s="273">
        <v>145763036</v>
      </c>
      <c r="E2682" s="274">
        <v>5320008086</v>
      </c>
      <c r="F2682" s="275">
        <v>46126</v>
      </c>
      <c r="G2682" s="273" t="s">
        <v>2163</v>
      </c>
      <c r="H2682" s="273" t="s">
        <v>1657</v>
      </c>
      <c r="I2682" s="273" t="s">
        <v>105</v>
      </c>
      <c r="J2682" s="75" t="s">
        <v>322</v>
      </c>
      <c r="K2682" s="273" t="s">
        <v>242</v>
      </c>
      <c r="L2682" s="276">
        <v>46144</v>
      </c>
      <c r="M2682" s="273">
        <v>0</v>
      </c>
      <c r="N2682" s="677" t="s">
        <v>8948</v>
      </c>
      <c r="O2682" s="677" t="s">
        <v>8949</v>
      </c>
      <c r="P2682" s="168">
        <v>2830051854</v>
      </c>
      <c r="Q2682" s="275">
        <v>46126</v>
      </c>
      <c r="R2682" s="274">
        <v>1209402650</v>
      </c>
      <c r="S2682" s="274">
        <v>224451857</v>
      </c>
      <c r="T2682" s="275">
        <v>46126</v>
      </c>
      <c r="U2682" s="350">
        <v>6028.52</v>
      </c>
      <c r="V2682" s="350">
        <v>5870.8450000000003</v>
      </c>
      <c r="W2682" s="274">
        <v>6</v>
      </c>
      <c r="X2682" s="274">
        <v>0</v>
      </c>
      <c r="Y2682" s="414">
        <v>235600469308</v>
      </c>
      <c r="Z2682" s="273" t="s">
        <v>128</v>
      </c>
      <c r="AA2682" s="273" t="s">
        <v>280</v>
      </c>
      <c r="AB2682" s="273" t="s">
        <v>8950</v>
      </c>
      <c r="AC2682" s="301">
        <v>235600469308</v>
      </c>
      <c r="AD2682" s="129" t="s">
        <v>113</v>
      </c>
      <c r="AE2682" s="115">
        <v>46134</v>
      </c>
      <c r="AF2682" s="375">
        <v>46132.041666666664</v>
      </c>
      <c r="AG2682" s="375">
        <v>46132.5</v>
      </c>
      <c r="AH2682" s="375">
        <v>46131.708333333336</v>
      </c>
      <c r="AI2682" s="115">
        <v>46131</v>
      </c>
      <c r="AJ2682" s="115">
        <v>46134</v>
      </c>
      <c r="AK2682" s="115">
        <v>46134</v>
      </c>
      <c r="AL2682" s="115">
        <v>46134</v>
      </c>
      <c r="AM2682" s="115">
        <v>46136</v>
      </c>
      <c r="AN2682" s="75"/>
      <c r="AO2682" s="81" t="s">
        <v>121</v>
      </c>
      <c r="AP2682" s="81" t="s">
        <v>121</v>
      </c>
      <c r="AQ2682" s="81" t="s">
        <v>121</v>
      </c>
      <c r="AR2682" s="81" t="s">
        <v>121</v>
      </c>
      <c r="AS2682" s="81">
        <f t="shared" si="836"/>
        <v>46136</v>
      </c>
      <c r="AT2682" s="81" t="s">
        <v>121</v>
      </c>
      <c r="AU2682" s="274"/>
      <c r="AV2682" s="290">
        <v>46126</v>
      </c>
      <c r="AZ2682" s="278"/>
      <c r="BT2682" s="75"/>
      <c r="BU2682" s="338"/>
      <c r="BV2682" s="85"/>
      <c r="BW2682" s="85"/>
      <c r="BX2682" s="85"/>
      <c r="BY2682" s="85"/>
      <c r="BZ2682" s="87">
        <f t="shared" si="808"/>
        <v>16</v>
      </c>
      <c r="CA2682" s="85"/>
      <c r="CB2682" s="88">
        <f t="shared" si="818"/>
        <v>0</v>
      </c>
      <c r="CC2682" s="89"/>
      <c r="CD2682" s="22"/>
      <c r="CE2682" s="431">
        <f t="shared" si="835"/>
        <v>4</v>
      </c>
      <c r="CF2682" s="85"/>
      <c r="CG2682" s="85"/>
      <c r="CH2682" s="85"/>
      <c r="CI2682" s="85"/>
      <c r="CJ2682" s="87">
        <f t="shared" si="815"/>
        <v>4</v>
      </c>
      <c r="CK2682" s="171">
        <f t="shared" si="811"/>
        <v>16</v>
      </c>
      <c r="CL2682" s="85"/>
      <c r="CM2682" s="22" t="str">
        <f t="shared" si="819"/>
        <v>1C26TAA^</v>
      </c>
      <c r="CN2682" s="85"/>
      <c r="CO2682" s="85"/>
      <c r="CP2682" s="85"/>
    </row>
    <row r="2683" spans="1:94" s="85" customFormat="1" x14ac:dyDescent="0.25">
      <c r="B2683" s="236" t="s">
        <v>6497</v>
      </c>
      <c r="C2683" s="414">
        <v>235600469359</v>
      </c>
      <c r="D2683" s="265">
        <v>145772650</v>
      </c>
      <c r="E2683" s="241">
        <v>5320008103</v>
      </c>
      <c r="F2683" s="231">
        <v>46126</v>
      </c>
      <c r="G2683" s="265" t="s">
        <v>2163</v>
      </c>
      <c r="H2683" s="265" t="s">
        <v>1657</v>
      </c>
      <c r="I2683" s="265" t="s">
        <v>105</v>
      </c>
      <c r="J2683" s="265" t="s">
        <v>322</v>
      </c>
      <c r="K2683" s="265" t="s">
        <v>242</v>
      </c>
      <c r="L2683" s="379">
        <v>46144</v>
      </c>
      <c r="M2683" s="265">
        <v>0</v>
      </c>
      <c r="N2683" s="677" t="s">
        <v>8951</v>
      </c>
      <c r="O2683" s="677" t="s">
        <v>8952</v>
      </c>
      <c r="P2683" s="85">
        <v>2830051923</v>
      </c>
      <c r="Q2683" s="231">
        <v>46127</v>
      </c>
      <c r="R2683" s="241">
        <v>1209403017</v>
      </c>
      <c r="S2683" s="241">
        <v>224453891</v>
      </c>
      <c r="T2683" s="231">
        <v>46127</v>
      </c>
      <c r="U2683" s="261">
        <v>2813.989</v>
      </c>
      <c r="V2683" s="261">
        <v>2740.39</v>
      </c>
      <c r="W2683" s="241">
        <v>4</v>
      </c>
      <c r="X2683" s="241">
        <v>0</v>
      </c>
      <c r="Y2683" s="414">
        <v>235600469359</v>
      </c>
      <c r="Z2683" s="273" t="s">
        <v>128</v>
      </c>
      <c r="AA2683" s="273" t="s">
        <v>280</v>
      </c>
      <c r="AB2683" s="273" t="s">
        <v>8950</v>
      </c>
      <c r="AC2683" s="414">
        <v>235600469359</v>
      </c>
      <c r="AD2683" s="129" t="s">
        <v>113</v>
      </c>
      <c r="AE2683" s="115">
        <v>46134</v>
      </c>
      <c r="AF2683" s="375">
        <v>46132.041666666664</v>
      </c>
      <c r="AG2683" s="375">
        <v>46132.5</v>
      </c>
      <c r="AH2683" s="375">
        <v>46131.708333333336</v>
      </c>
      <c r="AI2683" s="115">
        <v>46131</v>
      </c>
      <c r="AJ2683" s="115">
        <v>46134</v>
      </c>
      <c r="AK2683" s="115">
        <v>46134</v>
      </c>
      <c r="AL2683" s="115">
        <v>46134</v>
      </c>
      <c r="AM2683" s="115">
        <v>46136</v>
      </c>
      <c r="AN2683" s="75">
        <f>IF(AM2683=0,AL2683-L2683,AM2683-L2683)</f>
        <v>-8</v>
      </c>
      <c r="AO2683" s="81" t="s">
        <v>121</v>
      </c>
      <c r="AP2683" s="81" t="s">
        <v>121</v>
      </c>
      <c r="AQ2683" s="81" t="s">
        <v>121</v>
      </c>
      <c r="AR2683" s="81" t="s">
        <v>121</v>
      </c>
      <c r="AS2683" s="81">
        <f t="shared" si="836"/>
        <v>46136</v>
      </c>
      <c r="AT2683" s="81" t="s">
        <v>121</v>
      </c>
      <c r="AU2683" s="241"/>
      <c r="AV2683" s="290">
        <v>46127</v>
      </c>
      <c r="AZ2683" s="271"/>
      <c r="BT2683" s="75">
        <f>IF(COUNTIF($C$3:C2683, C2683)=1, 1, 0)</f>
        <v>1</v>
      </c>
      <c r="BU2683" s="338"/>
      <c r="BZ2683" s="87">
        <f t="shared" ref="BZ2683:BZ2746" si="838">_xlfn.ISOWEEKNUM(F2683)</f>
        <v>16</v>
      </c>
      <c r="CB2683" s="88">
        <f t="shared" si="818"/>
        <v>0</v>
      </c>
      <c r="CC2683" s="89"/>
      <c r="CD2683" s="22"/>
      <c r="CE2683" s="87">
        <f t="shared" si="835"/>
        <v>4</v>
      </c>
      <c r="CJ2683" s="87">
        <f t="shared" si="815"/>
        <v>4</v>
      </c>
      <c r="CK2683" s="87">
        <f t="shared" ref="CK2683:CK2746" si="839">WEEKNUM(AV2683,2)</f>
        <v>16</v>
      </c>
      <c r="CM2683" s="22" t="str">
        <f t="shared" si="819"/>
        <v>1C26TAA^</v>
      </c>
    </row>
    <row r="2684" spans="1:94" s="85" customFormat="1" x14ac:dyDescent="0.25">
      <c r="B2684" s="236" t="s">
        <v>6497</v>
      </c>
      <c r="C2684" s="414">
        <v>235600469359</v>
      </c>
      <c r="D2684" s="265">
        <v>145772646</v>
      </c>
      <c r="E2684" s="241">
        <v>5320008103</v>
      </c>
      <c r="F2684" s="231">
        <v>46126</v>
      </c>
      <c r="G2684" s="265" t="s">
        <v>2163</v>
      </c>
      <c r="H2684" s="265" t="s">
        <v>1657</v>
      </c>
      <c r="I2684" s="265" t="s">
        <v>105</v>
      </c>
      <c r="J2684" s="265" t="s">
        <v>322</v>
      </c>
      <c r="K2684" s="265" t="s">
        <v>242</v>
      </c>
      <c r="L2684" s="379">
        <v>46144</v>
      </c>
      <c r="M2684" s="265">
        <v>40</v>
      </c>
      <c r="N2684" s="677" t="s">
        <v>8951</v>
      </c>
      <c r="O2684" s="677" t="s">
        <v>8952</v>
      </c>
      <c r="P2684" s="85">
        <v>2830051922</v>
      </c>
      <c r="Q2684" s="231">
        <v>46127</v>
      </c>
      <c r="R2684" s="241">
        <v>1209403016</v>
      </c>
      <c r="S2684" s="241">
        <v>224453877</v>
      </c>
      <c r="T2684" s="231">
        <v>46127</v>
      </c>
      <c r="U2684" s="261">
        <v>2514.13</v>
      </c>
      <c r="V2684" s="261">
        <v>2414.134</v>
      </c>
      <c r="W2684" s="241">
        <v>3</v>
      </c>
      <c r="X2684" s="241">
        <v>0</v>
      </c>
      <c r="Y2684" s="414">
        <v>235600469359</v>
      </c>
      <c r="Z2684" s="273" t="s">
        <v>128</v>
      </c>
      <c r="AA2684" s="273" t="s">
        <v>280</v>
      </c>
      <c r="AB2684" s="273" t="s">
        <v>8950</v>
      </c>
      <c r="AC2684" s="414">
        <v>235600469359</v>
      </c>
      <c r="AD2684" s="129" t="s">
        <v>113</v>
      </c>
      <c r="AE2684" s="115">
        <v>46134</v>
      </c>
      <c r="AF2684" s="375">
        <v>46132.041666666664</v>
      </c>
      <c r="AG2684" s="375">
        <v>46132.5</v>
      </c>
      <c r="AH2684" s="375">
        <v>46131.708333333336</v>
      </c>
      <c r="AI2684" s="115">
        <v>46131</v>
      </c>
      <c r="AJ2684" s="115">
        <v>46134</v>
      </c>
      <c r="AK2684" s="115">
        <v>46134</v>
      </c>
      <c r="AL2684" s="115">
        <v>46134</v>
      </c>
      <c r="AM2684" s="115">
        <v>46136</v>
      </c>
      <c r="AN2684" s="75">
        <f>IF(AM2684=0,AL2684-L2684,AM2684-L2684)</f>
        <v>-8</v>
      </c>
      <c r="AO2684" s="81" t="s">
        <v>121</v>
      </c>
      <c r="AP2684" s="81" t="s">
        <v>121</v>
      </c>
      <c r="AQ2684" s="81" t="s">
        <v>121</v>
      </c>
      <c r="AR2684" s="81" t="s">
        <v>121</v>
      </c>
      <c r="AS2684" s="81">
        <f t="shared" si="836"/>
        <v>46136</v>
      </c>
      <c r="AT2684" s="81" t="s">
        <v>121</v>
      </c>
      <c r="AU2684" s="241"/>
      <c r="AV2684" s="290">
        <v>46127</v>
      </c>
      <c r="AZ2684" s="271"/>
      <c r="BT2684" s="75">
        <f>IF(COUNTIF($C$3:C2684, C2684)=1, 1, 0)</f>
        <v>0</v>
      </c>
      <c r="BU2684" s="338"/>
      <c r="BZ2684" s="87">
        <f t="shared" si="838"/>
        <v>16</v>
      </c>
      <c r="CB2684" s="88">
        <f t="shared" si="818"/>
        <v>0</v>
      </c>
      <c r="CC2684" s="89"/>
      <c r="CD2684" s="22"/>
      <c r="CE2684" s="87">
        <f t="shared" si="835"/>
        <v>4</v>
      </c>
      <c r="CF2684" s="397">
        <v>11152850</v>
      </c>
      <c r="CH2684" s="397">
        <v>11152850</v>
      </c>
      <c r="CI2684" s="85">
        <v>26242</v>
      </c>
      <c r="CJ2684" s="87">
        <f t="shared" si="815"/>
        <v>4</v>
      </c>
      <c r="CK2684" s="87">
        <f t="shared" si="839"/>
        <v>16</v>
      </c>
      <c r="CM2684" s="22" t="str">
        <f t="shared" si="819"/>
        <v>1C26TAA^</v>
      </c>
    </row>
    <row r="2685" spans="1:94" s="85" customFormat="1" x14ac:dyDescent="0.25">
      <c r="B2685" s="236" t="s">
        <v>6497</v>
      </c>
      <c r="C2685" s="414">
        <v>235600469359</v>
      </c>
      <c r="D2685" s="265">
        <v>145843356</v>
      </c>
      <c r="E2685" s="241">
        <v>5320008103</v>
      </c>
      <c r="F2685" s="231">
        <v>46126</v>
      </c>
      <c r="G2685" s="265" t="s">
        <v>2163</v>
      </c>
      <c r="H2685" s="265" t="s">
        <v>1657</v>
      </c>
      <c r="I2685" s="265" t="s">
        <v>105</v>
      </c>
      <c r="J2685" s="265" t="s">
        <v>322</v>
      </c>
      <c r="K2685" s="265" t="s">
        <v>242</v>
      </c>
      <c r="L2685" s="379">
        <v>46149</v>
      </c>
      <c r="M2685" s="265">
        <v>0</v>
      </c>
      <c r="N2685" s="677" t="s">
        <v>8951</v>
      </c>
      <c r="O2685" s="677" t="s">
        <v>8952</v>
      </c>
      <c r="P2685" s="85">
        <v>2830051925</v>
      </c>
      <c r="Q2685" s="231">
        <v>46127</v>
      </c>
      <c r="R2685" s="241">
        <v>1209403019</v>
      </c>
      <c r="S2685" s="241">
        <v>224453901</v>
      </c>
      <c r="T2685" s="231">
        <v>46127</v>
      </c>
      <c r="U2685" s="261">
        <v>2358.83</v>
      </c>
      <c r="V2685" s="261">
        <v>2305.5059999999999</v>
      </c>
      <c r="W2685" s="241">
        <v>3</v>
      </c>
      <c r="X2685" s="241">
        <v>0</v>
      </c>
      <c r="Y2685" s="414">
        <v>235600469359</v>
      </c>
      <c r="Z2685" s="273" t="s">
        <v>128</v>
      </c>
      <c r="AA2685" s="273" t="s">
        <v>280</v>
      </c>
      <c r="AB2685" s="273" t="s">
        <v>8950</v>
      </c>
      <c r="AC2685" s="414">
        <v>235600469359</v>
      </c>
      <c r="AD2685" s="129" t="s">
        <v>113</v>
      </c>
      <c r="AE2685" s="115">
        <v>46134</v>
      </c>
      <c r="AF2685" s="375">
        <v>46132.041666666664</v>
      </c>
      <c r="AG2685" s="375">
        <v>46132.5</v>
      </c>
      <c r="AH2685" s="375">
        <v>46131.708333333336</v>
      </c>
      <c r="AI2685" s="115">
        <v>46131</v>
      </c>
      <c r="AJ2685" s="115">
        <v>46134</v>
      </c>
      <c r="AK2685" s="115">
        <v>46134</v>
      </c>
      <c r="AL2685" s="115">
        <v>46134</v>
      </c>
      <c r="AM2685" s="115">
        <v>46136</v>
      </c>
      <c r="AN2685" s="75">
        <f>IF(AM2685=0,AL2685-L2685,AM2685-L2685)</f>
        <v>-13</v>
      </c>
      <c r="AO2685" s="81" t="s">
        <v>121</v>
      </c>
      <c r="AP2685" s="81" t="s">
        <v>121</v>
      </c>
      <c r="AQ2685" s="81" t="s">
        <v>121</v>
      </c>
      <c r="AR2685" s="81" t="s">
        <v>121</v>
      </c>
      <c r="AS2685" s="81">
        <f t="shared" si="836"/>
        <v>46136</v>
      </c>
      <c r="AT2685" s="81" t="s">
        <v>121</v>
      </c>
      <c r="AU2685" s="241"/>
      <c r="AV2685" s="290">
        <v>46127</v>
      </c>
      <c r="AZ2685" s="271"/>
      <c r="BT2685" s="75">
        <f>IF(COUNTIF($C$3:C2685, C2685)=1, 1, 0)</f>
        <v>0</v>
      </c>
      <c r="BU2685" s="338"/>
      <c r="BZ2685" s="87">
        <f t="shared" si="838"/>
        <v>16</v>
      </c>
      <c r="CB2685" s="88">
        <f t="shared" si="818"/>
        <v>0</v>
      </c>
      <c r="CC2685" s="89"/>
      <c r="CD2685" s="22"/>
      <c r="CE2685" s="87">
        <f t="shared" si="835"/>
        <v>4</v>
      </c>
      <c r="CJ2685" s="87">
        <f t="shared" si="815"/>
        <v>4</v>
      </c>
      <c r="CK2685" s="87">
        <f t="shared" si="839"/>
        <v>16</v>
      </c>
      <c r="CM2685" s="22" t="str">
        <f t="shared" si="819"/>
        <v>1C26TAA^</v>
      </c>
    </row>
    <row r="2686" spans="1:94" s="85" customFormat="1" x14ac:dyDescent="0.25">
      <c r="B2686" s="236" t="s">
        <v>6497</v>
      </c>
      <c r="C2686" s="414">
        <v>235600469359</v>
      </c>
      <c r="D2686" s="265">
        <v>145782988</v>
      </c>
      <c r="E2686" s="241">
        <v>5320008103</v>
      </c>
      <c r="F2686" s="231">
        <v>46126</v>
      </c>
      <c r="G2686" s="265" t="s">
        <v>2163</v>
      </c>
      <c r="H2686" s="265" t="s">
        <v>1657</v>
      </c>
      <c r="I2686" s="265" t="s">
        <v>105</v>
      </c>
      <c r="J2686" s="265" t="s">
        <v>322</v>
      </c>
      <c r="K2686" s="265" t="s">
        <v>242</v>
      </c>
      <c r="L2686" s="379">
        <v>46149</v>
      </c>
      <c r="M2686" s="265">
        <v>0</v>
      </c>
      <c r="N2686" s="677" t="s">
        <v>8951</v>
      </c>
      <c r="O2686" s="677" t="s">
        <v>8952</v>
      </c>
      <c r="P2686" s="85">
        <v>2830051924</v>
      </c>
      <c r="Q2686" s="231">
        <v>46127</v>
      </c>
      <c r="R2686" s="241">
        <v>1209403018</v>
      </c>
      <c r="S2686" s="241">
        <v>224453896</v>
      </c>
      <c r="T2686" s="231">
        <v>46127</v>
      </c>
      <c r="U2686" s="261">
        <v>2590.2089999999998</v>
      </c>
      <c r="V2686" s="261">
        <v>2531.6469999999999</v>
      </c>
      <c r="W2686" s="241">
        <v>4</v>
      </c>
      <c r="X2686" s="241">
        <v>0</v>
      </c>
      <c r="Y2686" s="414">
        <v>235600469359</v>
      </c>
      <c r="Z2686" s="273" t="s">
        <v>128</v>
      </c>
      <c r="AA2686" s="273" t="s">
        <v>280</v>
      </c>
      <c r="AB2686" s="273" t="s">
        <v>8950</v>
      </c>
      <c r="AC2686" s="414">
        <v>235600469359</v>
      </c>
      <c r="AD2686" s="129" t="s">
        <v>113</v>
      </c>
      <c r="AE2686" s="115">
        <v>46134</v>
      </c>
      <c r="AF2686" s="375">
        <v>46132.041666666664</v>
      </c>
      <c r="AG2686" s="375">
        <v>46132.5</v>
      </c>
      <c r="AH2686" s="375">
        <v>46131.708333333336</v>
      </c>
      <c r="AI2686" s="115">
        <v>46131</v>
      </c>
      <c r="AJ2686" s="115">
        <v>46134</v>
      </c>
      <c r="AK2686" s="115">
        <v>46134</v>
      </c>
      <c r="AL2686" s="115">
        <v>46134</v>
      </c>
      <c r="AM2686" s="115">
        <v>46136</v>
      </c>
      <c r="AN2686" s="75">
        <f>IF(AM2686=0,AL2686-L2686,AM2686-L2686)</f>
        <v>-13</v>
      </c>
      <c r="AO2686" s="81" t="s">
        <v>121</v>
      </c>
      <c r="AP2686" s="81" t="s">
        <v>121</v>
      </c>
      <c r="AQ2686" s="81" t="s">
        <v>121</v>
      </c>
      <c r="AR2686" s="81" t="s">
        <v>121</v>
      </c>
      <c r="AS2686" s="81">
        <f t="shared" si="836"/>
        <v>46136</v>
      </c>
      <c r="AT2686" s="81" t="s">
        <v>121</v>
      </c>
      <c r="AU2686" s="241"/>
      <c r="AV2686" s="290">
        <v>46127</v>
      </c>
      <c r="AZ2686" s="271"/>
      <c r="BT2686" s="75">
        <f>IF(COUNTIF($C$3:C2686, C2686)=1, 1, 0)</f>
        <v>0</v>
      </c>
      <c r="BU2686" s="338"/>
      <c r="BZ2686" s="87">
        <f t="shared" si="838"/>
        <v>16</v>
      </c>
      <c r="CB2686" s="88">
        <f t="shared" si="818"/>
        <v>0</v>
      </c>
      <c r="CC2686" s="89"/>
      <c r="CD2686" s="22"/>
      <c r="CE2686" s="87">
        <f t="shared" si="835"/>
        <v>4</v>
      </c>
      <c r="CJ2686" s="87">
        <f t="shared" si="815"/>
        <v>4</v>
      </c>
      <c r="CK2686" s="87">
        <f t="shared" si="839"/>
        <v>16</v>
      </c>
      <c r="CM2686" s="22" t="str">
        <f t="shared" si="819"/>
        <v>1C26TAA^</v>
      </c>
    </row>
    <row r="2687" spans="1:94" s="168" customFormat="1" x14ac:dyDescent="0.25">
      <c r="B2687" s="236" t="s">
        <v>6497</v>
      </c>
      <c r="C2687" s="414">
        <v>235600469359</v>
      </c>
      <c r="D2687" s="273">
        <v>145727187</v>
      </c>
      <c r="E2687" s="274">
        <v>5320008103</v>
      </c>
      <c r="F2687" s="275">
        <v>46126</v>
      </c>
      <c r="G2687" s="273" t="s">
        <v>290</v>
      </c>
      <c r="H2687" s="273" t="s">
        <v>1657</v>
      </c>
      <c r="I2687" s="273" t="s">
        <v>105</v>
      </c>
      <c r="J2687" s="273" t="s">
        <v>322</v>
      </c>
      <c r="K2687" s="273" t="s">
        <v>242</v>
      </c>
      <c r="L2687" s="276">
        <v>46147</v>
      </c>
      <c r="M2687" s="273">
        <v>0</v>
      </c>
      <c r="N2687" s="677" t="s">
        <v>8951</v>
      </c>
      <c r="O2687" s="677" t="s">
        <v>8952</v>
      </c>
      <c r="P2687" s="168">
        <v>2830051921</v>
      </c>
      <c r="Q2687" s="275">
        <v>46127</v>
      </c>
      <c r="R2687" s="274">
        <v>1209403015</v>
      </c>
      <c r="S2687" s="274">
        <v>224454824</v>
      </c>
      <c r="T2687" s="275">
        <v>46127</v>
      </c>
      <c r="U2687" s="350">
        <v>3102.471</v>
      </c>
      <c r="V2687" s="350">
        <v>2990.902</v>
      </c>
      <c r="W2687" s="274">
        <v>4</v>
      </c>
      <c r="X2687" s="274">
        <v>0</v>
      </c>
      <c r="Y2687" s="414">
        <v>235600469359</v>
      </c>
      <c r="Z2687" s="273" t="s">
        <v>128</v>
      </c>
      <c r="AA2687" s="273" t="s">
        <v>280</v>
      </c>
      <c r="AB2687" s="273" t="s">
        <v>8950</v>
      </c>
      <c r="AC2687" s="414">
        <v>235600469359</v>
      </c>
      <c r="AD2687" s="129" t="s">
        <v>113</v>
      </c>
      <c r="AE2687" s="115">
        <v>46134</v>
      </c>
      <c r="AF2687" s="375">
        <v>46132.041666666664</v>
      </c>
      <c r="AG2687" s="375">
        <v>46132.5</v>
      </c>
      <c r="AH2687" s="375">
        <v>46131.708333333336</v>
      </c>
      <c r="AI2687" s="115">
        <v>46131</v>
      </c>
      <c r="AJ2687" s="115">
        <v>46134</v>
      </c>
      <c r="AK2687" s="115">
        <v>46134</v>
      </c>
      <c r="AL2687" s="115">
        <v>46134</v>
      </c>
      <c r="AM2687" s="115">
        <v>46136</v>
      </c>
      <c r="AN2687" s="75">
        <f>IF(AM2687=0,AL2687-L2687,AM2687-L2687)</f>
        <v>-11</v>
      </c>
      <c r="AO2687" s="81" t="s">
        <v>121</v>
      </c>
      <c r="AP2687" s="81" t="s">
        <v>121</v>
      </c>
      <c r="AQ2687" s="81" t="s">
        <v>121</v>
      </c>
      <c r="AR2687" s="81" t="s">
        <v>121</v>
      </c>
      <c r="AS2687" s="81">
        <f t="shared" si="836"/>
        <v>46136</v>
      </c>
      <c r="AT2687" s="81" t="s">
        <v>121</v>
      </c>
      <c r="AU2687" s="274"/>
      <c r="AV2687" s="290">
        <v>46127</v>
      </c>
      <c r="AZ2687" s="278"/>
      <c r="BT2687" s="75">
        <f>IF(COUNTIF($C$3:C2687, C2687)=1, 1, 0)</f>
        <v>0</v>
      </c>
      <c r="BU2687" s="338"/>
      <c r="BV2687" s="85"/>
      <c r="BW2687" s="85"/>
      <c r="BX2687" s="85"/>
      <c r="BY2687" s="85"/>
      <c r="BZ2687" s="87">
        <f t="shared" si="838"/>
        <v>16</v>
      </c>
      <c r="CA2687" s="85"/>
      <c r="CB2687" s="88">
        <f t="shared" si="818"/>
        <v>0</v>
      </c>
      <c r="CC2687" s="89"/>
      <c r="CD2687" s="22"/>
      <c r="CE2687" s="87">
        <f t="shared" si="835"/>
        <v>4</v>
      </c>
      <c r="CF2687" s="85"/>
      <c r="CG2687" s="85"/>
      <c r="CH2687" s="85"/>
      <c r="CI2687" s="85"/>
      <c r="CJ2687" s="87">
        <f t="shared" si="815"/>
        <v>4</v>
      </c>
      <c r="CK2687" s="87">
        <f t="shared" si="839"/>
        <v>16</v>
      </c>
      <c r="CL2687" s="85"/>
      <c r="CM2687" s="22" t="str">
        <f t="shared" si="819"/>
        <v>1C26TAA^</v>
      </c>
      <c r="CN2687" s="85"/>
      <c r="CO2687" s="85"/>
      <c r="CP2687" s="85"/>
    </row>
    <row r="2688" spans="1:94" s="85" customFormat="1" x14ac:dyDescent="0.25">
      <c r="B2688" s="273" t="s">
        <v>102</v>
      </c>
      <c r="C2688" s="301">
        <v>235600469219</v>
      </c>
      <c r="D2688" s="265">
        <v>145782341</v>
      </c>
      <c r="E2688" s="241">
        <v>5320008115</v>
      </c>
      <c r="F2688" s="231">
        <v>46119</v>
      </c>
      <c r="G2688" s="265" t="s">
        <v>290</v>
      </c>
      <c r="H2688" s="265" t="s">
        <v>1657</v>
      </c>
      <c r="I2688" s="265" t="s">
        <v>105</v>
      </c>
      <c r="J2688" s="265" t="s">
        <v>322</v>
      </c>
      <c r="K2688" s="265" t="s">
        <v>242</v>
      </c>
      <c r="L2688" s="379">
        <v>46139</v>
      </c>
      <c r="M2688" s="265">
        <v>40</v>
      </c>
      <c r="N2688" s="268" t="s">
        <v>8953</v>
      </c>
      <c r="O2688" s="268" t="s">
        <v>8954</v>
      </c>
      <c r="P2688" s="85">
        <v>2830051445</v>
      </c>
      <c r="Q2688" s="231">
        <v>46119</v>
      </c>
      <c r="R2688" s="241">
        <v>1209400650</v>
      </c>
      <c r="S2688" s="241">
        <v>224417493</v>
      </c>
      <c r="T2688" s="231">
        <v>46119</v>
      </c>
      <c r="U2688" s="261">
        <v>3232.3310000000001</v>
      </c>
      <c r="V2688" s="261">
        <v>3146.6640000000002</v>
      </c>
      <c r="W2688" s="241">
        <v>4</v>
      </c>
      <c r="X2688" s="241">
        <v>0</v>
      </c>
      <c r="Y2688" s="412">
        <v>235600469219</v>
      </c>
      <c r="Z2688" s="168" t="s">
        <v>128</v>
      </c>
      <c r="AA2688" s="274" t="s">
        <v>1649</v>
      </c>
      <c r="AB2688" s="274" t="s">
        <v>7944</v>
      </c>
      <c r="AC2688" s="301">
        <v>235600469219</v>
      </c>
      <c r="AD2688" s="182" t="s">
        <v>113</v>
      </c>
      <c r="AE2688" s="231">
        <v>46128</v>
      </c>
      <c r="AF2688" s="375">
        <v>46126.708333333336</v>
      </c>
      <c r="AG2688" s="375">
        <v>46126.5</v>
      </c>
      <c r="AH2688" s="375">
        <v>46126.416666666664</v>
      </c>
      <c r="AI2688" s="115">
        <v>46127</v>
      </c>
      <c r="AJ2688" s="274"/>
      <c r="AK2688" s="115">
        <v>46127</v>
      </c>
      <c r="AL2688" s="115">
        <v>46131</v>
      </c>
      <c r="AM2688" s="241"/>
      <c r="AN2688" s="231">
        <v>46130</v>
      </c>
      <c r="AO2688" s="81" t="s">
        <v>121</v>
      </c>
      <c r="AP2688" s="81" t="s">
        <v>121</v>
      </c>
      <c r="AQ2688" s="81" t="s">
        <v>121</v>
      </c>
      <c r="AR2688" s="81" t="s">
        <v>121</v>
      </c>
      <c r="AS2688" s="81" t="s">
        <v>121</v>
      </c>
      <c r="AT2688" s="81" t="s">
        <v>121</v>
      </c>
      <c r="AU2688" s="82" t="s">
        <v>6241</v>
      </c>
      <c r="AV2688" s="134">
        <v>46119</v>
      </c>
      <c r="AZ2688" s="271"/>
      <c r="BT2688" s="75">
        <f>IF(COUNTIF($C$3:C2688, C2688)=1, 1, 0)</f>
        <v>1</v>
      </c>
      <c r="BU2688">
        <v>106988</v>
      </c>
      <c r="BV2688" s="340">
        <v>46128</v>
      </c>
      <c r="BZ2688" s="87">
        <f t="shared" si="838"/>
        <v>15</v>
      </c>
      <c r="CB2688" s="88">
        <f t="shared" si="818"/>
        <v>16</v>
      </c>
      <c r="CC2688" s="89"/>
      <c r="CD2688" s="22"/>
      <c r="CE2688" s="87">
        <f t="shared" si="835"/>
        <v>4</v>
      </c>
      <c r="CF2688" s="397">
        <v>11156675</v>
      </c>
      <c r="CH2688" s="397">
        <v>11156675</v>
      </c>
      <c r="CI2688" s="85">
        <v>26251</v>
      </c>
      <c r="CJ2688" s="87">
        <f t="shared" si="815"/>
        <v>4</v>
      </c>
      <c r="CK2688" s="87">
        <f t="shared" si="839"/>
        <v>15</v>
      </c>
      <c r="CL2688" s="85" t="s">
        <v>6276</v>
      </c>
      <c r="CM2688" s="22" t="str">
        <f t="shared" si="819"/>
        <v>1C26TAA^106988</v>
      </c>
    </row>
    <row r="2689" spans="1:94" s="85" customFormat="1" x14ac:dyDescent="0.25">
      <c r="B2689" s="273" t="s">
        <v>102</v>
      </c>
      <c r="C2689" s="301">
        <v>235600469219</v>
      </c>
      <c r="D2689" s="265">
        <v>145828048</v>
      </c>
      <c r="E2689" s="241">
        <v>5320008115</v>
      </c>
      <c r="F2689" s="231">
        <v>46119</v>
      </c>
      <c r="G2689" s="265" t="s">
        <v>2163</v>
      </c>
      <c r="H2689" s="265" t="s">
        <v>1657</v>
      </c>
      <c r="I2689" s="265" t="s">
        <v>105</v>
      </c>
      <c r="J2689" s="265" t="s">
        <v>322</v>
      </c>
      <c r="K2689" s="265" t="s">
        <v>242</v>
      </c>
      <c r="L2689" s="379">
        <v>46142</v>
      </c>
      <c r="M2689" s="265">
        <v>0</v>
      </c>
      <c r="N2689" s="268" t="s">
        <v>8953</v>
      </c>
      <c r="O2689" s="268" t="s">
        <v>8954</v>
      </c>
      <c r="P2689" s="85">
        <v>2830051446</v>
      </c>
      <c r="Q2689" s="231">
        <v>46119</v>
      </c>
      <c r="R2689" s="241">
        <v>1209400651</v>
      </c>
      <c r="S2689" s="241">
        <v>224417448</v>
      </c>
      <c r="T2689" s="231">
        <v>46119</v>
      </c>
      <c r="U2689" s="261">
        <v>11602.298000000001</v>
      </c>
      <c r="V2689" s="261">
        <v>11318.031999999999</v>
      </c>
      <c r="W2689" s="241">
        <v>12</v>
      </c>
      <c r="X2689" s="241">
        <v>0</v>
      </c>
      <c r="Y2689" s="412">
        <v>235600469219</v>
      </c>
      <c r="Z2689" s="168" t="s">
        <v>128</v>
      </c>
      <c r="AA2689" s="274" t="s">
        <v>1649</v>
      </c>
      <c r="AB2689" s="274" t="s">
        <v>7944</v>
      </c>
      <c r="AC2689" s="301">
        <v>235600469219</v>
      </c>
      <c r="AD2689" s="182" t="s">
        <v>113</v>
      </c>
      <c r="AE2689" s="231">
        <v>46128</v>
      </c>
      <c r="AF2689" s="375">
        <v>46126.708333333336</v>
      </c>
      <c r="AG2689" s="375">
        <v>46126.5</v>
      </c>
      <c r="AH2689" s="375">
        <v>46126.416666666664</v>
      </c>
      <c r="AI2689" s="115">
        <v>46127</v>
      </c>
      <c r="AJ2689" s="274"/>
      <c r="AK2689" s="115">
        <v>46127</v>
      </c>
      <c r="AL2689" s="115">
        <v>46131</v>
      </c>
      <c r="AM2689" s="241"/>
      <c r="AN2689" s="231">
        <v>46130</v>
      </c>
      <c r="AO2689" s="81" t="s">
        <v>121</v>
      </c>
      <c r="AP2689" s="81" t="s">
        <v>121</v>
      </c>
      <c r="AQ2689" s="81" t="s">
        <v>121</v>
      </c>
      <c r="AR2689" s="81" t="s">
        <v>121</v>
      </c>
      <c r="AS2689" s="81" t="s">
        <v>121</v>
      </c>
      <c r="AT2689" s="81" t="s">
        <v>121</v>
      </c>
      <c r="AU2689" s="82" t="s">
        <v>6241</v>
      </c>
      <c r="AV2689" s="134">
        <v>46119</v>
      </c>
      <c r="AZ2689" s="271"/>
      <c r="BT2689" s="75">
        <f>IF(COUNTIF($C$3:C2689, C2689)=1, 1, 0)</f>
        <v>0</v>
      </c>
      <c r="BU2689">
        <v>106988</v>
      </c>
      <c r="BV2689" s="340">
        <v>46128</v>
      </c>
      <c r="BZ2689" s="87">
        <f t="shared" si="838"/>
        <v>15</v>
      </c>
      <c r="CB2689" s="88">
        <f t="shared" si="818"/>
        <v>16</v>
      </c>
      <c r="CC2689" s="89"/>
      <c r="CD2689" s="22"/>
      <c r="CE2689" s="87">
        <f t="shared" si="835"/>
        <v>4</v>
      </c>
      <c r="CJ2689" s="87">
        <f t="shared" si="815"/>
        <v>4</v>
      </c>
      <c r="CK2689" s="87">
        <f t="shared" si="839"/>
        <v>15</v>
      </c>
      <c r="CL2689" s="85" t="s">
        <v>6276</v>
      </c>
      <c r="CM2689" s="22" t="str">
        <f t="shared" si="819"/>
        <v>1C26TAA^106988</v>
      </c>
    </row>
    <row r="2690" spans="1:94" s="168" customFormat="1" x14ac:dyDescent="0.25">
      <c r="B2690" s="273" t="s">
        <v>102</v>
      </c>
      <c r="C2690" s="301">
        <v>235600469219</v>
      </c>
      <c r="D2690" s="273">
        <v>145657718</v>
      </c>
      <c r="E2690" s="274">
        <v>5320008115</v>
      </c>
      <c r="F2690" s="275">
        <v>46119</v>
      </c>
      <c r="G2690" s="273" t="s">
        <v>290</v>
      </c>
      <c r="H2690" s="273" t="s">
        <v>1657</v>
      </c>
      <c r="I2690" s="273" t="s">
        <v>105</v>
      </c>
      <c r="J2690" s="273" t="s">
        <v>322</v>
      </c>
      <c r="K2690" s="273" t="s">
        <v>242</v>
      </c>
      <c r="L2690" s="276">
        <v>46136</v>
      </c>
      <c r="M2690" s="273">
        <v>0</v>
      </c>
      <c r="N2690" s="268" t="s">
        <v>8953</v>
      </c>
      <c r="O2690" s="268" t="s">
        <v>8954</v>
      </c>
      <c r="P2690" s="168">
        <v>2830051444</v>
      </c>
      <c r="Q2690" s="275">
        <v>46119</v>
      </c>
      <c r="R2690" s="274">
        <v>1209400649</v>
      </c>
      <c r="S2690" s="274">
        <v>224417455</v>
      </c>
      <c r="T2690" s="275">
        <v>46119</v>
      </c>
      <c r="U2690" s="350">
        <v>2927.5630000000001</v>
      </c>
      <c r="V2690" s="350">
        <v>2822.2820000000002</v>
      </c>
      <c r="W2690" s="274">
        <v>3</v>
      </c>
      <c r="X2690" s="274">
        <v>0</v>
      </c>
      <c r="Y2690" s="412">
        <v>235600469219</v>
      </c>
      <c r="Z2690" s="168" t="s">
        <v>128</v>
      </c>
      <c r="AA2690" s="274" t="s">
        <v>1649</v>
      </c>
      <c r="AB2690" s="274" t="s">
        <v>7944</v>
      </c>
      <c r="AC2690" s="301">
        <v>235600469219</v>
      </c>
      <c r="AD2690" s="182" t="s">
        <v>113</v>
      </c>
      <c r="AE2690" s="231">
        <v>46128</v>
      </c>
      <c r="AF2690" s="375">
        <v>46126.708333333336</v>
      </c>
      <c r="AG2690" s="375">
        <v>46126.5</v>
      </c>
      <c r="AH2690" s="375">
        <v>46126.416666666664</v>
      </c>
      <c r="AI2690" s="115">
        <v>46127</v>
      </c>
      <c r="AJ2690" s="274"/>
      <c r="AK2690" s="115">
        <v>46127</v>
      </c>
      <c r="AL2690" s="115">
        <v>46131</v>
      </c>
      <c r="AM2690" s="274"/>
      <c r="AN2690" s="231">
        <v>46130</v>
      </c>
      <c r="AO2690" s="81" t="s">
        <v>121</v>
      </c>
      <c r="AP2690" s="81" t="s">
        <v>121</v>
      </c>
      <c r="AQ2690" s="81" t="s">
        <v>121</v>
      </c>
      <c r="AR2690" s="81" t="s">
        <v>121</v>
      </c>
      <c r="AS2690" s="81" t="s">
        <v>121</v>
      </c>
      <c r="AT2690" s="81" t="s">
        <v>121</v>
      </c>
      <c r="AU2690" s="82" t="s">
        <v>6241</v>
      </c>
      <c r="AV2690" s="134">
        <v>46119</v>
      </c>
      <c r="AZ2690" s="278"/>
      <c r="BT2690" s="75">
        <f>IF(COUNTIF($C$3:C2690, C2690)=1, 1, 0)</f>
        <v>0</v>
      </c>
      <c r="BU2690">
        <v>106988</v>
      </c>
      <c r="BV2690" s="340">
        <v>46128</v>
      </c>
      <c r="BW2690" s="85"/>
      <c r="BX2690" s="85"/>
      <c r="BY2690" s="85"/>
      <c r="BZ2690" s="87">
        <f t="shared" si="838"/>
        <v>15</v>
      </c>
      <c r="CA2690" s="85"/>
      <c r="CB2690" s="88">
        <f t="shared" si="818"/>
        <v>16</v>
      </c>
      <c r="CC2690" s="89"/>
      <c r="CD2690" s="22"/>
      <c r="CE2690" s="87">
        <f t="shared" si="835"/>
        <v>4</v>
      </c>
      <c r="CF2690" s="85"/>
      <c r="CG2690" s="85"/>
      <c r="CH2690" s="85"/>
      <c r="CI2690" s="85"/>
      <c r="CJ2690" s="87">
        <f t="shared" si="815"/>
        <v>4</v>
      </c>
      <c r="CK2690" s="87">
        <f t="shared" si="839"/>
        <v>15</v>
      </c>
      <c r="CL2690" s="85" t="s">
        <v>6276</v>
      </c>
      <c r="CM2690" s="22" t="str">
        <f t="shared" si="819"/>
        <v>1C26TAA^106988</v>
      </c>
      <c r="CN2690" s="85"/>
      <c r="CO2690" s="85"/>
      <c r="CP2690" s="85"/>
    </row>
    <row r="2691" spans="1:94" s="168" customFormat="1" x14ac:dyDescent="0.25">
      <c r="A2691" s="75">
        <f>ROW()-2</f>
        <v>2689</v>
      </c>
      <c r="B2691" s="265" t="s">
        <v>102</v>
      </c>
      <c r="C2691" s="386">
        <v>235600524180</v>
      </c>
      <c r="D2691" s="273">
        <v>145681800</v>
      </c>
      <c r="E2691" s="274"/>
      <c r="F2691" s="275">
        <v>46104</v>
      </c>
      <c r="G2691" s="273" t="s">
        <v>532</v>
      </c>
      <c r="H2691" s="273" t="s">
        <v>2213</v>
      </c>
      <c r="I2691" s="273" t="s">
        <v>105</v>
      </c>
      <c r="J2691" s="273" t="s">
        <v>518</v>
      </c>
      <c r="K2691" s="273" t="s">
        <v>242</v>
      </c>
      <c r="L2691" s="275">
        <v>46133</v>
      </c>
      <c r="M2691" s="273">
        <v>40</v>
      </c>
      <c r="N2691" s="182" t="s">
        <v>8955</v>
      </c>
      <c r="O2691" s="182" t="s">
        <v>8956</v>
      </c>
      <c r="P2691" s="168">
        <v>2830051068</v>
      </c>
      <c r="Q2691" s="275">
        <v>46112</v>
      </c>
      <c r="R2691" s="274">
        <v>1209398590</v>
      </c>
      <c r="S2691" s="274">
        <v>224395598</v>
      </c>
      <c r="T2691" s="275">
        <v>46112</v>
      </c>
      <c r="U2691" s="350">
        <v>17181.245999999999</v>
      </c>
      <c r="V2691" s="350">
        <v>16563.376</v>
      </c>
      <c r="W2691" s="274">
        <v>21</v>
      </c>
      <c r="X2691" s="274">
        <v>0</v>
      </c>
      <c r="Y2691" s="386">
        <v>235600524180</v>
      </c>
      <c r="Z2691" s="273" t="s">
        <v>128</v>
      </c>
      <c r="AA2691" s="168" t="s">
        <v>5297</v>
      </c>
      <c r="AB2691" s="273" t="s">
        <v>7917</v>
      </c>
      <c r="AC2691" s="386">
        <v>235600524180</v>
      </c>
      <c r="AD2691" s="182" t="s">
        <v>113</v>
      </c>
      <c r="AE2691" s="74">
        <v>46119</v>
      </c>
      <c r="AF2691" s="304">
        <v>46118.125</v>
      </c>
      <c r="AG2691" s="304">
        <v>46115.583333333336</v>
      </c>
      <c r="AH2691" s="304">
        <v>46116.625</v>
      </c>
      <c r="AI2691" s="115">
        <v>46112</v>
      </c>
      <c r="AJ2691" s="115">
        <v>46119</v>
      </c>
      <c r="AK2691" s="275">
        <v>46119</v>
      </c>
      <c r="AL2691" s="448">
        <v>46128</v>
      </c>
      <c r="AM2691" s="74">
        <v>46129</v>
      </c>
      <c r="AN2691" s="74">
        <v>46130</v>
      </c>
      <c r="AO2691" s="81">
        <f>IF(AH2691&lt;AG2691,IF(AH2691=0,"",AH2691-1),IF(AG2691=0,"",AG2691-1))</f>
        <v>46114.583333333336</v>
      </c>
      <c r="AP2691" s="81">
        <f>IF(AH2691&lt;AG2691,IF(AH2691=0,"",AH2691),IF(AG2691=0,"",AG2691))</f>
        <v>46115.583333333336</v>
      </c>
      <c r="AQ2691" s="81">
        <f>IF(AH2691&lt;AG2691,IF(AH2691=0,"",AH2691),IF(AG2691=0,"",AG2691))</f>
        <v>46115.583333333336</v>
      </c>
      <c r="AR2691" s="81">
        <f>IF(AI2691=0,"",IF(AI2691&lt;AJ2691,AJ2691+1,AI2691+1))</f>
        <v>46120</v>
      </c>
      <c r="AS2691" s="81">
        <f>IF(AI2691=0,"",IF(AE2691=0,IF(AJ2691=0,AI2691+2,AJ2691+2),AE2691+2))</f>
        <v>46121</v>
      </c>
      <c r="AT2691" s="81">
        <f>IF(AI2691=0,"",IF(AI2691&lt;AJ2691,AJ2691+1,AI2691+1))</f>
        <v>46120</v>
      </c>
      <c r="AU2691" s="82" t="s">
        <v>6196</v>
      </c>
      <c r="AV2691" s="351">
        <v>46112</v>
      </c>
      <c r="AW2691" s="75" t="str">
        <f>_xlfn.XLOOKUP(D2691,'[1]OPS Loading report'!$E:$E,'[1]OPS Loading report'!$G:$G)</f>
        <v>EMCU1665672</v>
      </c>
      <c r="AX2691" s="75" t="str">
        <f>_xlfn.XLOOKUP(D2691,'[1]OPS Loading report'!$E:$E,'[1]OPS Loading report'!$H:$H)</f>
        <v>EMCCYS7655</v>
      </c>
      <c r="AZ2691" s="278"/>
      <c r="BT2691" s="75">
        <f>IF(COUNTIF($C$3:C2691, C2691)=1, 1, 0)</f>
        <v>1</v>
      </c>
      <c r="BU2691" s="678" t="s">
        <v>8957</v>
      </c>
      <c r="BV2691" s="343">
        <v>46119</v>
      </c>
      <c r="BW2691" s="85"/>
      <c r="BX2691" s="85"/>
      <c r="BY2691" s="85"/>
      <c r="BZ2691" s="87">
        <f t="shared" si="838"/>
        <v>13</v>
      </c>
      <c r="CB2691" s="88">
        <f t="shared" si="818"/>
        <v>15</v>
      </c>
      <c r="CC2691" s="89"/>
      <c r="CD2691" s="22"/>
      <c r="CE2691" s="87">
        <f t="shared" si="835"/>
        <v>4</v>
      </c>
      <c r="CF2691" s="397">
        <v>14438600</v>
      </c>
      <c r="CG2691" s="85"/>
      <c r="CH2691" s="397">
        <v>14438600</v>
      </c>
      <c r="CI2691" s="85">
        <v>26252</v>
      </c>
      <c r="CJ2691" s="87">
        <f t="shared" ref="CJ2691:CJ2754" si="840">MONTH(AV2691)</f>
        <v>3</v>
      </c>
      <c r="CK2691" s="87">
        <f t="shared" si="839"/>
        <v>14</v>
      </c>
      <c r="CL2691" s="22" t="s">
        <v>6198</v>
      </c>
      <c r="CM2691" s="22" t="str">
        <f t="shared" si="819"/>
        <v>1C26TAA^00096740</v>
      </c>
      <c r="CN2691" s="85"/>
      <c r="CO2691" s="85"/>
      <c r="CP2691" s="85"/>
    </row>
    <row r="2692" spans="1:94" s="85" customFormat="1" x14ac:dyDescent="0.25">
      <c r="B2692" s="265" t="s">
        <v>6497</v>
      </c>
      <c r="C2692" s="270">
        <v>267850634</v>
      </c>
      <c r="D2692" s="265">
        <v>145739196</v>
      </c>
      <c r="E2692" s="241"/>
      <c r="F2692" s="231">
        <v>46112</v>
      </c>
      <c r="G2692" s="265" t="s">
        <v>1439</v>
      </c>
      <c r="H2692" s="265" t="s">
        <v>2845</v>
      </c>
      <c r="I2692" s="265" t="s">
        <v>105</v>
      </c>
      <c r="J2692" s="265" t="s">
        <v>1440</v>
      </c>
      <c r="K2692" s="265" t="s">
        <v>242</v>
      </c>
      <c r="L2692" s="231">
        <v>46160</v>
      </c>
      <c r="M2692" s="265">
        <v>20</v>
      </c>
      <c r="N2692" s="75" t="s">
        <v>8958</v>
      </c>
      <c r="O2692" s="75" t="s">
        <v>8959</v>
      </c>
      <c r="P2692" s="85">
        <v>2830051095</v>
      </c>
      <c r="Q2692" s="231">
        <v>46113</v>
      </c>
      <c r="R2692" s="241">
        <v>1209398907</v>
      </c>
      <c r="S2692" s="241">
        <v>224396995</v>
      </c>
      <c r="T2692" s="231">
        <v>46113</v>
      </c>
      <c r="U2692" s="261">
        <v>5892.98</v>
      </c>
      <c r="V2692" s="261">
        <v>5714.6750000000002</v>
      </c>
      <c r="W2692" s="241">
        <v>9</v>
      </c>
      <c r="X2692" s="241">
        <v>0</v>
      </c>
      <c r="Y2692" s="270">
        <v>267850634</v>
      </c>
      <c r="Z2692" s="241" t="s">
        <v>110</v>
      </c>
      <c r="AA2692" s="85" t="s">
        <v>111</v>
      </c>
      <c r="AB2692" s="265" t="s">
        <v>8960</v>
      </c>
      <c r="AC2692" s="270">
        <v>267850634</v>
      </c>
      <c r="AD2692" s="75" t="s">
        <v>113</v>
      </c>
      <c r="AE2692" s="74">
        <v>46118</v>
      </c>
      <c r="AF2692" s="375">
        <v>46117.333333333336</v>
      </c>
      <c r="AG2692" s="375">
        <v>46116.333333333336</v>
      </c>
      <c r="AH2692" s="375">
        <v>46117.25</v>
      </c>
      <c r="AI2692" s="74">
        <v>46118</v>
      </c>
      <c r="AJ2692" s="241"/>
      <c r="AK2692" s="74">
        <v>46118</v>
      </c>
      <c r="AL2692" s="74">
        <v>46137</v>
      </c>
      <c r="AM2692" s="241"/>
      <c r="AN2692" s="241"/>
      <c r="AO2692" s="81">
        <f>IF(AH2692&lt;AG2692,IF(AH2692=0,"",AH2692-1),IF(AG2692=0,"",AG2692-1))</f>
        <v>46115.333333333336</v>
      </c>
      <c r="AP2692" s="81">
        <f>IF(AH2692&lt;AG2692,IF(AH2692=0,"",AH2692),IF(AG2692=0,"",AG2692))</f>
        <v>46116.333333333336</v>
      </c>
      <c r="AQ2692" s="81">
        <f>IF(AH2692&lt;AG2692,IF(AH2692=0,"",AH2692),IF(AG2692=0,"",AG2692))</f>
        <v>46116.333333333336</v>
      </c>
      <c r="AR2692" s="81">
        <f>IF(AI2692=0,"",IF(AI2692&lt;AJ2692,AJ2692+1,AI2692+1))</f>
        <v>46119</v>
      </c>
      <c r="AS2692" s="81">
        <f>IF(AI2692=0,"",IF(AE2692=0,IF(AJ2692=0,AI2692+2,AJ2692+2),AE2692+2))</f>
        <v>46120</v>
      </c>
      <c r="AT2692" s="81">
        <f>IF(AI2692=0,"",IF(AI2692&lt;AJ2692,AJ2692+1,AI2692+1))</f>
        <v>46119</v>
      </c>
      <c r="AU2692" s="82" t="s">
        <v>6241</v>
      </c>
      <c r="AV2692" s="525">
        <v>46113</v>
      </c>
      <c r="AW2692" s="339"/>
      <c r="AZ2692" s="271"/>
      <c r="BT2692" s="69">
        <f>IF(COUNTIF($C$3:C2692, C2692)=1, 1, 0)</f>
        <v>1</v>
      </c>
      <c r="BU2692" s="337" t="s">
        <v>8961</v>
      </c>
      <c r="BV2692" s="340">
        <v>46127</v>
      </c>
      <c r="BW2692" s="339"/>
      <c r="BZ2692" s="87">
        <f t="shared" si="838"/>
        <v>14</v>
      </c>
      <c r="CA2692" s="85" t="s">
        <v>8962</v>
      </c>
      <c r="CB2692" s="565">
        <f t="shared" si="818"/>
        <v>16</v>
      </c>
      <c r="CC2692" s="89"/>
      <c r="CD2692" s="22"/>
      <c r="CE2692" s="87">
        <f t="shared" si="835"/>
        <v>4</v>
      </c>
      <c r="CF2692" s="397">
        <v>40124732</v>
      </c>
      <c r="CG2692" s="397">
        <v>5346400</v>
      </c>
      <c r="CH2692" s="397">
        <v>45471132</v>
      </c>
      <c r="CI2692" s="397">
        <v>26732</v>
      </c>
      <c r="CJ2692" s="87">
        <f t="shared" si="840"/>
        <v>4</v>
      </c>
      <c r="CK2692" s="87">
        <f t="shared" si="839"/>
        <v>14</v>
      </c>
      <c r="CL2692" s="85" t="s">
        <v>6276</v>
      </c>
      <c r="CM2692" s="22" t="str">
        <f t="shared" si="819"/>
        <v>1C26TML^147410</v>
      </c>
    </row>
    <row r="2693" spans="1:94" s="85" customFormat="1" x14ac:dyDescent="0.25">
      <c r="A2693" s="75">
        <f t="shared" ref="A2693:A2728" si="841">ROW()-2</f>
        <v>2691</v>
      </c>
      <c r="B2693" s="265" t="s">
        <v>6003</v>
      </c>
      <c r="C2693" s="301">
        <v>267415266</v>
      </c>
      <c r="D2693" s="265">
        <v>145659407</v>
      </c>
      <c r="E2693" s="241">
        <v>5320007865</v>
      </c>
      <c r="F2693" s="231">
        <v>46107</v>
      </c>
      <c r="G2693" s="265" t="s">
        <v>516</v>
      </c>
      <c r="H2693" s="265" t="s">
        <v>2213</v>
      </c>
      <c r="I2693" s="265" t="s">
        <v>105</v>
      </c>
      <c r="J2693" s="265" t="s">
        <v>518</v>
      </c>
      <c r="K2693" s="265" t="s">
        <v>242</v>
      </c>
      <c r="L2693" s="231">
        <v>46136</v>
      </c>
      <c r="M2693" s="265">
        <v>40</v>
      </c>
      <c r="N2693" s="75" t="s">
        <v>8963</v>
      </c>
      <c r="O2693" s="75" t="s">
        <v>8964</v>
      </c>
      <c r="P2693" s="85">
        <v>2830051070</v>
      </c>
      <c r="Q2693" s="231">
        <v>46113</v>
      </c>
      <c r="R2693" s="241">
        <v>1209398816</v>
      </c>
      <c r="S2693" s="241">
        <v>224396425</v>
      </c>
      <c r="T2693" s="231">
        <v>46113</v>
      </c>
      <c r="U2693" s="261">
        <v>12531.632</v>
      </c>
      <c r="V2693" s="261">
        <v>12199.495999999999</v>
      </c>
      <c r="W2693" s="241">
        <v>14</v>
      </c>
      <c r="X2693" s="241">
        <v>0</v>
      </c>
      <c r="Y2693" s="303">
        <v>267415266</v>
      </c>
      <c r="Z2693" s="265" t="s">
        <v>110</v>
      </c>
      <c r="AA2693" s="85" t="s">
        <v>535</v>
      </c>
      <c r="AB2693" s="265" t="s">
        <v>8960</v>
      </c>
      <c r="AC2693" s="270">
        <v>267415266</v>
      </c>
      <c r="AD2693" s="75" t="s">
        <v>113</v>
      </c>
      <c r="AE2693" s="231">
        <v>46118</v>
      </c>
      <c r="AF2693" s="375">
        <v>46117.333333333336</v>
      </c>
      <c r="AG2693" s="375">
        <v>46116.333333333336</v>
      </c>
      <c r="AH2693" s="375">
        <v>46117.25</v>
      </c>
      <c r="AI2693" s="231">
        <v>46118</v>
      </c>
      <c r="AJ2693" s="241"/>
      <c r="AK2693" s="231">
        <v>46118</v>
      </c>
      <c r="AL2693" s="231">
        <v>46131</v>
      </c>
      <c r="AM2693" s="231">
        <v>46135</v>
      </c>
      <c r="AN2693" s="75">
        <f>IF(AM2693=0,AL2693-L2693,AM2693-L2693)</f>
        <v>-1</v>
      </c>
      <c r="AO2693" s="95" t="s">
        <v>121</v>
      </c>
      <c r="AP2693" s="95" t="s">
        <v>121</v>
      </c>
      <c r="AQ2693" s="95" t="s">
        <v>121</v>
      </c>
      <c r="AR2693" s="95" t="s">
        <v>121</v>
      </c>
      <c r="AS2693" s="95" t="s">
        <v>121</v>
      </c>
      <c r="AT2693" s="81" t="s">
        <v>2057</v>
      </c>
      <c r="AU2693" s="82" t="s">
        <v>6196</v>
      </c>
      <c r="AV2693" s="525">
        <v>46113</v>
      </c>
      <c r="AW2693" s="75" t="str">
        <f>_xlfn.XLOOKUP(D2693,'[1]OPS Loading report'!$E:$E,'[1]OPS Loading report'!$G:$G)</f>
        <v>MRSU9476334</v>
      </c>
      <c r="AX2693" s="75" t="str">
        <f>_xlfn.XLOOKUP(D2693,'[1]OPS Loading report'!$E:$E,'[1]OPS Loading report'!$H:$H)</f>
        <v>ML-VN1275860</v>
      </c>
      <c r="AZ2693" s="271"/>
      <c r="BT2693" s="75">
        <f>IF(COUNTIF($C$3:C2693, C2693)=1, 1, 0)</f>
        <v>1</v>
      </c>
      <c r="BU2693" s="444" t="s">
        <v>8965</v>
      </c>
      <c r="BV2693" s="399">
        <v>46118</v>
      </c>
      <c r="BZ2693" s="87">
        <f t="shared" si="838"/>
        <v>13</v>
      </c>
      <c r="CA2693" s="176" t="s">
        <v>8966</v>
      </c>
      <c r="CB2693" s="88">
        <f t="shared" si="818"/>
        <v>15</v>
      </c>
      <c r="CC2693" s="89"/>
      <c r="CD2693" s="22"/>
      <c r="CE2693" s="87">
        <f t="shared" si="835"/>
        <v>4</v>
      </c>
      <c r="CF2693" s="397">
        <v>24593440</v>
      </c>
      <c r="CG2693" s="397">
        <v>5961236</v>
      </c>
      <c r="CH2693" s="397">
        <v>27881476</v>
      </c>
      <c r="CI2693" s="397">
        <v>26732</v>
      </c>
      <c r="CJ2693" s="87">
        <f t="shared" si="840"/>
        <v>4</v>
      </c>
      <c r="CK2693" s="87">
        <f t="shared" si="839"/>
        <v>14</v>
      </c>
      <c r="CL2693" s="22" t="s">
        <v>6198</v>
      </c>
      <c r="CM2693" s="22" t="str">
        <f t="shared" si="819"/>
        <v>1C26TML^132245</v>
      </c>
    </row>
    <row r="2694" spans="1:94" s="85" customFormat="1" x14ac:dyDescent="0.25">
      <c r="A2694" s="75">
        <f t="shared" si="841"/>
        <v>2692</v>
      </c>
      <c r="B2694" s="265" t="s">
        <v>6003</v>
      </c>
      <c r="C2694" s="301">
        <v>267415266</v>
      </c>
      <c r="D2694" s="265">
        <v>145659332</v>
      </c>
      <c r="E2694" s="241">
        <v>5320007865</v>
      </c>
      <c r="F2694" s="231">
        <v>46107</v>
      </c>
      <c r="G2694" s="265" t="s">
        <v>796</v>
      </c>
      <c r="H2694" s="265" t="s">
        <v>2213</v>
      </c>
      <c r="I2694" s="265" t="s">
        <v>105</v>
      </c>
      <c r="J2694" s="265" t="s">
        <v>518</v>
      </c>
      <c r="K2694" s="265" t="s">
        <v>242</v>
      </c>
      <c r="L2694" s="231">
        <v>46136</v>
      </c>
      <c r="M2694" s="265">
        <v>0</v>
      </c>
      <c r="N2694" s="75" t="s">
        <v>8963</v>
      </c>
      <c r="O2694" s="75" t="s">
        <v>8964</v>
      </c>
      <c r="P2694" s="85">
        <v>2830051069</v>
      </c>
      <c r="Q2694" s="231">
        <v>46113</v>
      </c>
      <c r="R2694" s="241">
        <v>1209398815</v>
      </c>
      <c r="S2694" s="241">
        <v>224396428</v>
      </c>
      <c r="T2694" s="231">
        <v>46113</v>
      </c>
      <c r="U2694" s="261">
        <v>3111.9969999999998</v>
      </c>
      <c r="V2694" s="261">
        <v>3000.0819999999999</v>
      </c>
      <c r="W2694" s="241">
        <v>4</v>
      </c>
      <c r="X2694" s="241">
        <v>0</v>
      </c>
      <c r="Y2694" s="303">
        <v>267415266</v>
      </c>
      <c r="Z2694" s="265" t="s">
        <v>110</v>
      </c>
      <c r="AA2694" s="85" t="s">
        <v>535</v>
      </c>
      <c r="AB2694" s="265" t="s">
        <v>8960</v>
      </c>
      <c r="AC2694" s="270">
        <v>267415266</v>
      </c>
      <c r="AD2694" s="75" t="s">
        <v>113</v>
      </c>
      <c r="AE2694" s="231">
        <v>46118</v>
      </c>
      <c r="AF2694" s="375">
        <v>46117.333333333336</v>
      </c>
      <c r="AG2694" s="375">
        <v>46116.333333333336</v>
      </c>
      <c r="AH2694" s="375">
        <v>46117.25</v>
      </c>
      <c r="AI2694" s="231">
        <v>46118</v>
      </c>
      <c r="AJ2694" s="241"/>
      <c r="AK2694" s="231">
        <v>46118</v>
      </c>
      <c r="AL2694" s="231">
        <v>46131</v>
      </c>
      <c r="AM2694" s="231">
        <v>46135</v>
      </c>
      <c r="AN2694" s="75">
        <f>IF(AM2694=0,AL2694-L2694,AM2694-L2694)</f>
        <v>-1</v>
      </c>
      <c r="AO2694" s="95" t="s">
        <v>121</v>
      </c>
      <c r="AP2694" s="95" t="s">
        <v>121</v>
      </c>
      <c r="AQ2694" s="95" t="s">
        <v>121</v>
      </c>
      <c r="AR2694" s="95" t="s">
        <v>121</v>
      </c>
      <c r="AS2694" s="95" t="s">
        <v>121</v>
      </c>
      <c r="AT2694" s="81" t="s">
        <v>2057</v>
      </c>
      <c r="AU2694" s="82" t="s">
        <v>6196</v>
      </c>
      <c r="AV2694" s="525">
        <v>46113</v>
      </c>
      <c r="AW2694" s="75">
        <f>_xlfn.XLOOKUP(D2694,'[1]OPS Loading report'!$E:$E,'[1]OPS Loading report'!$G:$G)</f>
        <v>0</v>
      </c>
      <c r="AX2694" s="75">
        <f>_xlfn.XLOOKUP(D2694,'[1]OPS Loading report'!$E:$E,'[1]OPS Loading report'!$H:$H)</f>
        <v>0</v>
      </c>
      <c r="AZ2694" s="271"/>
      <c r="BT2694" s="75">
        <f>IF(COUNTIF($C$3:C2694, C2694)=1, 1, 0)</f>
        <v>0</v>
      </c>
      <c r="BU2694" s="337" t="s">
        <v>8965</v>
      </c>
      <c r="BV2694" s="340">
        <v>46118</v>
      </c>
      <c r="BZ2694" s="87">
        <f t="shared" si="838"/>
        <v>13</v>
      </c>
      <c r="CB2694" s="88">
        <f t="shared" si="818"/>
        <v>15</v>
      </c>
      <c r="CC2694" s="89"/>
      <c r="CD2694" s="22"/>
      <c r="CE2694" s="87">
        <f t="shared" si="835"/>
        <v>4</v>
      </c>
      <c r="CJ2694" s="87">
        <f t="shared" si="840"/>
        <v>4</v>
      </c>
      <c r="CK2694" s="87">
        <f t="shared" si="839"/>
        <v>14</v>
      </c>
      <c r="CL2694" s="22" t="s">
        <v>6198</v>
      </c>
      <c r="CM2694" s="22" t="str">
        <f t="shared" si="819"/>
        <v>1C26TML^132245</v>
      </c>
    </row>
    <row r="2695" spans="1:94" s="85" customFormat="1" x14ac:dyDescent="0.25">
      <c r="A2695" s="75">
        <f t="shared" si="841"/>
        <v>2693</v>
      </c>
      <c r="B2695" s="265" t="s">
        <v>102</v>
      </c>
      <c r="C2695" s="303" t="s">
        <v>8967</v>
      </c>
      <c r="D2695" s="73">
        <v>145762998</v>
      </c>
      <c r="E2695" s="241"/>
      <c r="F2695" s="231">
        <v>46104</v>
      </c>
      <c r="G2695" s="265" t="s">
        <v>858</v>
      </c>
      <c r="H2695" s="265" t="s">
        <v>2213</v>
      </c>
      <c r="I2695" s="265" t="s">
        <v>105</v>
      </c>
      <c r="J2695" s="265" t="s">
        <v>518</v>
      </c>
      <c r="K2695" s="265" t="s">
        <v>242</v>
      </c>
      <c r="L2695" s="231">
        <v>46134</v>
      </c>
      <c r="M2695" s="265">
        <v>40</v>
      </c>
      <c r="N2695" s="75" t="s">
        <v>8968</v>
      </c>
      <c r="O2695" s="75" t="s">
        <v>8969</v>
      </c>
      <c r="P2695" s="85">
        <v>2830051128</v>
      </c>
      <c r="Q2695" s="231">
        <v>46114</v>
      </c>
      <c r="R2695" s="241">
        <v>1209399201</v>
      </c>
      <c r="S2695" s="241">
        <v>224396401</v>
      </c>
      <c r="T2695" s="231">
        <v>46114</v>
      </c>
      <c r="U2695" s="261">
        <v>16148.392</v>
      </c>
      <c r="V2695" s="261">
        <v>15645.064</v>
      </c>
      <c r="W2695" s="241">
        <v>21</v>
      </c>
      <c r="X2695" s="241">
        <v>0</v>
      </c>
      <c r="Y2695" s="303">
        <v>7267521431</v>
      </c>
      <c r="Z2695" s="265" t="s">
        <v>354</v>
      </c>
      <c r="AA2695" s="85" t="s">
        <v>719</v>
      </c>
      <c r="AB2695" s="265" t="s">
        <v>8970</v>
      </c>
      <c r="AC2695" s="303" t="s">
        <v>8967</v>
      </c>
      <c r="AD2695" s="75" t="s">
        <v>113</v>
      </c>
      <c r="AE2695" s="241"/>
      <c r="AF2695" s="375">
        <v>46117.291666666664</v>
      </c>
      <c r="AG2695" s="375">
        <v>46114.583333333336</v>
      </c>
      <c r="AH2695" s="375">
        <v>46114.583333333336</v>
      </c>
      <c r="AI2695" s="376">
        <v>46118</v>
      </c>
      <c r="AJ2695" s="231">
        <v>46120</v>
      </c>
      <c r="AK2695" s="241"/>
      <c r="AL2695" s="376">
        <v>46123</v>
      </c>
      <c r="AM2695" s="231">
        <v>46125</v>
      </c>
      <c r="AN2695" s="74">
        <v>46126</v>
      </c>
      <c r="AO2695" s="81">
        <f>IF(AH2695&lt;AG2695,IF(AH2695=0,"",AH2695-1),IF(AG2695=0,"",AG2695-1))</f>
        <v>46113.583333333336</v>
      </c>
      <c r="AP2695" s="81">
        <f>IF(AH2695&lt;AG2695,IF(AH2695=0,"",AH2695),IF(AG2695=0,"",AG2695))</f>
        <v>46114.583333333336</v>
      </c>
      <c r="AQ2695" s="81">
        <f>IF(AH2695&lt;AG2695,IF(AH2695=0,"",AH2695),IF(AG2695=0,"",AG2695))</f>
        <v>46114.583333333336</v>
      </c>
      <c r="AR2695" s="81">
        <f>IF(AI2695=0,"",IF(AI2695&lt;AJ2695,AJ2695+1,AI2695+1))</f>
        <v>46121</v>
      </c>
      <c r="AS2695" s="81">
        <f>IF(AI2695=0,"",IF(AE2695=0,IF(AJ2695=0,AI2695+2,AJ2695+2),AE2695+2))</f>
        <v>46122</v>
      </c>
      <c r="AT2695" s="81">
        <f>IF(AI2695=0,"",IF(AI2695&lt;AJ2695,AJ2695+1,AI2695+1))</f>
        <v>46121</v>
      </c>
      <c r="AU2695" s="82" t="s">
        <v>6196</v>
      </c>
      <c r="AV2695" s="525">
        <v>46114</v>
      </c>
      <c r="AW2695" s="75" t="str">
        <f>_xlfn.XLOOKUP(D2695,'[1]OPS Loading report'!$E:$E,'[1]OPS Loading report'!$G:$G)</f>
        <v>CSGU6493899</v>
      </c>
      <c r="AX2695" s="75">
        <f>_xlfn.XLOOKUP(D2695,'[1]OPS Loading report'!$E:$E,'[1]OPS Loading report'!$H:$H)</f>
        <v>32667268</v>
      </c>
      <c r="AZ2695" s="271"/>
      <c r="BT2695" s="69">
        <f>IF(COUNTIF($C$3:C2695, C2695)=1, 1, 0)</f>
        <v>1</v>
      </c>
      <c r="BU2695" s="398">
        <v>70685</v>
      </c>
      <c r="BV2695" s="340">
        <v>46121</v>
      </c>
      <c r="BW2695" s="339"/>
      <c r="BZ2695" s="87">
        <f t="shared" si="838"/>
        <v>13</v>
      </c>
      <c r="CB2695" s="88">
        <f t="shared" si="818"/>
        <v>15</v>
      </c>
      <c r="CC2695" s="89"/>
      <c r="CD2695" s="22"/>
      <c r="CE2695" s="87">
        <f t="shared" si="835"/>
        <v>4</v>
      </c>
      <c r="CF2695" s="397">
        <v>6721035</v>
      </c>
      <c r="CH2695" s="397">
        <v>6721035</v>
      </c>
      <c r="CI2695" s="85">
        <v>26357</v>
      </c>
      <c r="CJ2695" s="87">
        <f t="shared" si="840"/>
        <v>4</v>
      </c>
      <c r="CK2695" s="87">
        <f t="shared" si="839"/>
        <v>14</v>
      </c>
      <c r="CL2695" s="22" t="s">
        <v>6198</v>
      </c>
      <c r="CM2695" s="22" t="str">
        <f t="shared" si="819"/>
        <v>1C26TAB^70685</v>
      </c>
    </row>
    <row r="2696" spans="1:94" s="85" customFormat="1" x14ac:dyDescent="0.25">
      <c r="A2696" s="75">
        <f t="shared" si="841"/>
        <v>2694</v>
      </c>
      <c r="B2696" s="265" t="s">
        <v>102</v>
      </c>
      <c r="C2696" s="303" t="s">
        <v>8967</v>
      </c>
      <c r="D2696" s="73">
        <v>145834529</v>
      </c>
      <c r="E2696" s="241"/>
      <c r="F2696" s="231">
        <v>46107</v>
      </c>
      <c r="G2696" s="265" t="s">
        <v>612</v>
      </c>
      <c r="H2696" s="265" t="s">
        <v>2213</v>
      </c>
      <c r="I2696" s="265" t="s">
        <v>105</v>
      </c>
      <c r="J2696" s="265" t="s">
        <v>518</v>
      </c>
      <c r="K2696" s="265" t="s">
        <v>242</v>
      </c>
      <c r="L2696" s="231">
        <v>46135</v>
      </c>
      <c r="M2696" s="265">
        <v>40</v>
      </c>
      <c r="N2696" s="75" t="s">
        <v>8971</v>
      </c>
      <c r="O2696" s="75" t="s">
        <v>8972</v>
      </c>
      <c r="P2696" s="85">
        <v>2830051097</v>
      </c>
      <c r="Q2696" s="231">
        <v>46113</v>
      </c>
      <c r="R2696" s="241">
        <v>1209398917</v>
      </c>
      <c r="S2696" s="241">
        <v>224396404</v>
      </c>
      <c r="T2696" s="231">
        <v>46113</v>
      </c>
      <c r="U2696" s="261">
        <v>20096.076000000001</v>
      </c>
      <c r="V2696" s="261">
        <v>19518.484</v>
      </c>
      <c r="W2696" s="241">
        <v>21</v>
      </c>
      <c r="X2696" s="241">
        <v>0</v>
      </c>
      <c r="Y2696" s="303">
        <v>7267521434</v>
      </c>
      <c r="Z2696" s="265" t="s">
        <v>354</v>
      </c>
      <c r="AA2696" s="85" t="s">
        <v>719</v>
      </c>
      <c r="AB2696" s="265" t="s">
        <v>8970</v>
      </c>
      <c r="AC2696" s="303" t="s">
        <v>8967</v>
      </c>
      <c r="AD2696" s="75" t="s">
        <v>113</v>
      </c>
      <c r="AE2696" s="241"/>
      <c r="AF2696" s="375">
        <v>46117.291666666664</v>
      </c>
      <c r="AG2696" s="375">
        <v>46114.583333333336</v>
      </c>
      <c r="AH2696" s="375">
        <v>46114.583333333336</v>
      </c>
      <c r="AI2696" s="376">
        <v>46118</v>
      </c>
      <c r="AJ2696" s="231">
        <v>46120</v>
      </c>
      <c r="AK2696" s="241"/>
      <c r="AL2696" s="376">
        <v>46123</v>
      </c>
      <c r="AM2696" s="231">
        <v>46125</v>
      </c>
      <c r="AN2696" s="74">
        <v>46126</v>
      </c>
      <c r="AO2696" s="81">
        <f>IF(AH2696&lt;AG2696,IF(AH2696=0,"",AH2696-1),IF(AG2696=0,"",AG2696-1))</f>
        <v>46113.583333333336</v>
      </c>
      <c r="AP2696" s="81">
        <f>IF(AH2696&lt;AG2696,IF(AH2696=0,"",AH2696),IF(AG2696=0,"",AG2696))</f>
        <v>46114.583333333336</v>
      </c>
      <c r="AQ2696" s="81">
        <f>IF(AH2696&lt;AG2696,IF(AH2696=0,"",AH2696),IF(AG2696=0,"",AG2696))</f>
        <v>46114.583333333336</v>
      </c>
      <c r="AR2696" s="81">
        <f>IF(AI2696=0,"",IF(AI2696&lt;AJ2696,AJ2696+1,AI2696+1))</f>
        <v>46121</v>
      </c>
      <c r="AS2696" s="81">
        <f>IF(AI2696=0,"",IF(AE2696=0,IF(AJ2696=0,AI2696+2,AJ2696+2),AE2696+2))</f>
        <v>46122</v>
      </c>
      <c r="AT2696" s="81">
        <f>IF(AI2696=0,"",IF(AI2696&lt;AJ2696,AJ2696+1,AI2696+1))</f>
        <v>46121</v>
      </c>
      <c r="AU2696" s="82" t="s">
        <v>6196</v>
      </c>
      <c r="AV2696" s="525">
        <v>46113</v>
      </c>
      <c r="AW2696" s="75" t="str">
        <f>_xlfn.XLOOKUP(D2696,'[1]OPS Loading report'!$E:$E,'[1]OPS Loading report'!$G:$G)</f>
        <v>CSNU5948143</v>
      </c>
      <c r="AX2696" s="75">
        <f>_xlfn.XLOOKUP(D2696,'[1]OPS Loading report'!$E:$E,'[1]OPS Loading report'!$H:$H)</f>
        <v>32705859</v>
      </c>
      <c r="AZ2696" s="271"/>
      <c r="BT2696" s="69">
        <f>IF(COUNTIF($C$3:C2696, C2696)=1, 1, 0)</f>
        <v>0</v>
      </c>
      <c r="BU2696" s="398">
        <v>70685</v>
      </c>
      <c r="BV2696" s="340">
        <v>46121</v>
      </c>
      <c r="BW2696" s="339"/>
      <c r="BZ2696" s="87">
        <f t="shared" si="838"/>
        <v>13</v>
      </c>
      <c r="CB2696" s="88">
        <f t="shared" si="818"/>
        <v>15</v>
      </c>
      <c r="CC2696" s="89"/>
      <c r="CD2696" s="22"/>
      <c r="CE2696" s="87">
        <f t="shared" si="835"/>
        <v>4</v>
      </c>
      <c r="CF2696" s="397">
        <v>6721035</v>
      </c>
      <c r="CH2696" s="397">
        <v>6721035</v>
      </c>
      <c r="CI2696" s="85">
        <v>26357</v>
      </c>
      <c r="CJ2696" s="87">
        <f t="shared" si="840"/>
        <v>4</v>
      </c>
      <c r="CK2696" s="87">
        <f t="shared" si="839"/>
        <v>14</v>
      </c>
      <c r="CL2696" s="22" t="s">
        <v>6198</v>
      </c>
      <c r="CM2696" s="22" t="str">
        <f t="shared" si="819"/>
        <v>1C26TAB^70685</v>
      </c>
    </row>
    <row r="2697" spans="1:94" s="85" customFormat="1" x14ac:dyDescent="0.25">
      <c r="A2697" s="75">
        <f t="shared" si="841"/>
        <v>2695</v>
      </c>
      <c r="B2697" s="265" t="s">
        <v>102</v>
      </c>
      <c r="C2697" s="303" t="s">
        <v>8967</v>
      </c>
      <c r="D2697" s="73">
        <v>145834600</v>
      </c>
      <c r="E2697" s="241"/>
      <c r="F2697" s="231">
        <v>46107</v>
      </c>
      <c r="G2697" s="265" t="s">
        <v>612</v>
      </c>
      <c r="H2697" s="265" t="s">
        <v>2213</v>
      </c>
      <c r="I2697" s="265" t="s">
        <v>105</v>
      </c>
      <c r="J2697" s="265" t="s">
        <v>518</v>
      </c>
      <c r="K2697" s="265" t="s">
        <v>242</v>
      </c>
      <c r="L2697" s="231">
        <v>46135</v>
      </c>
      <c r="M2697" s="265">
        <v>40</v>
      </c>
      <c r="N2697" s="75" t="s">
        <v>8973</v>
      </c>
      <c r="O2697" s="75" t="s">
        <v>8974</v>
      </c>
      <c r="P2697" s="85">
        <v>2830051087</v>
      </c>
      <c r="Q2697" s="231">
        <v>46113</v>
      </c>
      <c r="R2697" s="241">
        <v>1209398868</v>
      </c>
      <c r="S2697" s="241">
        <v>224396410</v>
      </c>
      <c r="T2697" s="231">
        <v>46113</v>
      </c>
      <c r="U2697" s="261">
        <v>18444.241999999998</v>
      </c>
      <c r="V2697" s="261">
        <v>17955.396000000001</v>
      </c>
      <c r="W2697" s="241">
        <v>20</v>
      </c>
      <c r="X2697" s="241">
        <v>0</v>
      </c>
      <c r="Y2697" s="303">
        <v>7267521436</v>
      </c>
      <c r="Z2697" s="265" t="s">
        <v>354</v>
      </c>
      <c r="AA2697" s="85" t="s">
        <v>719</v>
      </c>
      <c r="AB2697" s="265" t="s">
        <v>8970</v>
      </c>
      <c r="AC2697" s="303" t="s">
        <v>8967</v>
      </c>
      <c r="AD2697" s="75" t="s">
        <v>113</v>
      </c>
      <c r="AE2697" s="241"/>
      <c r="AF2697" s="375">
        <v>46117.291666666664</v>
      </c>
      <c r="AG2697" s="375">
        <v>46114.583333333336</v>
      </c>
      <c r="AH2697" s="375">
        <v>46114.583333333336</v>
      </c>
      <c r="AI2697" s="376">
        <v>46118</v>
      </c>
      <c r="AJ2697" s="231">
        <v>46120</v>
      </c>
      <c r="AK2697" s="241"/>
      <c r="AL2697" s="376">
        <v>46123</v>
      </c>
      <c r="AM2697" s="231">
        <v>46125</v>
      </c>
      <c r="AN2697" s="74">
        <v>46126</v>
      </c>
      <c r="AO2697" s="81">
        <f>IF(AH2697&lt;AG2697,IF(AH2697=0,"",AH2697-1),IF(AG2697=0,"",AG2697-1))</f>
        <v>46113.583333333336</v>
      </c>
      <c r="AP2697" s="81">
        <f>IF(AH2697&lt;AG2697,IF(AH2697=0,"",AH2697),IF(AG2697=0,"",AG2697))</f>
        <v>46114.583333333336</v>
      </c>
      <c r="AQ2697" s="81">
        <f>IF(AH2697&lt;AG2697,IF(AH2697=0,"",AH2697),IF(AG2697=0,"",AG2697))</f>
        <v>46114.583333333336</v>
      </c>
      <c r="AR2697" s="81">
        <f>IF(AI2697=0,"",IF(AI2697&lt;AJ2697,AJ2697+1,AI2697+1))</f>
        <v>46121</v>
      </c>
      <c r="AS2697" s="81">
        <f>IF(AI2697=0,"",IF(AE2697=0,IF(AJ2697=0,AI2697+2,AJ2697+2),AE2697+2))</f>
        <v>46122</v>
      </c>
      <c r="AT2697" s="81">
        <f>IF(AI2697=0,"",IF(AI2697&lt;AJ2697,AJ2697+1,AI2697+1))</f>
        <v>46121</v>
      </c>
      <c r="AU2697" s="82" t="s">
        <v>6196</v>
      </c>
      <c r="AV2697" s="525">
        <v>46113</v>
      </c>
      <c r="AW2697" s="75" t="str">
        <f>_xlfn.XLOOKUP(D2697,'[1]OPS Loading report'!$E:$E,'[1]OPS Loading report'!$G:$G)</f>
        <v>CSNU5908963</v>
      </c>
      <c r="AX2697" s="75">
        <f>_xlfn.XLOOKUP(D2697,'[1]OPS Loading report'!$E:$E,'[1]OPS Loading report'!$H:$H)</f>
        <v>32705367</v>
      </c>
      <c r="AZ2697" s="271"/>
      <c r="BT2697" s="69">
        <f>IF(COUNTIF($C$3:C2697, C2697)=1, 1, 0)</f>
        <v>0</v>
      </c>
      <c r="BU2697" s="398">
        <v>70685</v>
      </c>
      <c r="BV2697" s="340">
        <v>46121</v>
      </c>
      <c r="BW2697" s="339"/>
      <c r="BZ2697" s="87">
        <f t="shared" si="838"/>
        <v>13</v>
      </c>
      <c r="CB2697" s="88">
        <f t="shared" ref="CB2697:CB2748" si="842">WEEKNUM(BV2697,)</f>
        <v>15</v>
      </c>
      <c r="CC2697" s="89"/>
      <c r="CD2697" s="22"/>
      <c r="CE2697" s="87">
        <f t="shared" si="835"/>
        <v>4</v>
      </c>
      <c r="CF2697" s="397">
        <v>6721035</v>
      </c>
      <c r="CH2697" s="397">
        <v>6721035</v>
      </c>
      <c r="CI2697" s="85">
        <v>26357</v>
      </c>
      <c r="CJ2697" s="87">
        <f t="shared" si="840"/>
        <v>4</v>
      </c>
      <c r="CK2697" s="87">
        <f t="shared" si="839"/>
        <v>14</v>
      </c>
      <c r="CL2697" s="22" t="s">
        <v>6198</v>
      </c>
      <c r="CM2697" s="22" t="str">
        <f t="shared" ref="CM2697:CM2748" si="843">IF(OR(Z2697="COSU",Z2697="EGLV",Z2697="MAEU",Z2697="REGU",Z2697="HLCU",Z2697="OOLU",Z2697="ONEY"),
    IF(Z2697="COSU","1C26TAB",
    IF(Z2697="EGLV","1C26TAA",
    IF(Z2697="MAEU","1C26TML",
    IF(Z2697="REGU","1C26TAA",
    IF(Z2697="HLCU","1C26THC",
    IF(Z2697="OOLU","1C26TAR",
    IF(Z2697="ONEY","1K26TAD",""))))))) &amp; "^" &amp; BU2697,
    BU2697)</f>
        <v>1C26TAB^70685</v>
      </c>
    </row>
    <row r="2698" spans="1:94" s="85" customFormat="1" x14ac:dyDescent="0.25">
      <c r="A2698" s="75">
        <f t="shared" si="841"/>
        <v>2696</v>
      </c>
      <c r="B2698" s="265" t="s">
        <v>102</v>
      </c>
      <c r="C2698" s="301" t="s">
        <v>8975</v>
      </c>
      <c r="D2698" s="73">
        <v>145834607</v>
      </c>
      <c r="E2698" s="241"/>
      <c r="F2698" s="231">
        <v>46107</v>
      </c>
      <c r="G2698" s="265" t="s">
        <v>612</v>
      </c>
      <c r="H2698" s="265" t="s">
        <v>2213</v>
      </c>
      <c r="I2698" s="265" t="s">
        <v>105</v>
      </c>
      <c r="J2698" s="265" t="s">
        <v>518</v>
      </c>
      <c r="K2698" s="265" t="s">
        <v>242</v>
      </c>
      <c r="L2698" s="231">
        <v>46135</v>
      </c>
      <c r="M2698" s="265">
        <v>40</v>
      </c>
      <c r="N2698" s="75" t="s">
        <v>8976</v>
      </c>
      <c r="O2698" s="75" t="s">
        <v>8977</v>
      </c>
      <c r="P2698" s="85">
        <v>2830051071</v>
      </c>
      <c r="Q2698" s="231">
        <v>46113</v>
      </c>
      <c r="R2698" s="241">
        <v>1209398830</v>
      </c>
      <c r="S2698" s="241">
        <v>224396417</v>
      </c>
      <c r="T2698" s="231">
        <v>46113</v>
      </c>
      <c r="U2698" s="261">
        <v>18268.838</v>
      </c>
      <c r="V2698" s="261">
        <v>17784.644</v>
      </c>
      <c r="W2698" s="241">
        <v>20</v>
      </c>
      <c r="X2698" s="241">
        <v>0</v>
      </c>
      <c r="Y2698" s="303">
        <v>7267521437</v>
      </c>
      <c r="Z2698" s="265" t="s">
        <v>354</v>
      </c>
      <c r="AA2698" s="85" t="s">
        <v>719</v>
      </c>
      <c r="AB2698" s="265" t="s">
        <v>8970</v>
      </c>
      <c r="AC2698" s="301" t="s">
        <v>8975</v>
      </c>
      <c r="AD2698" s="75" t="s">
        <v>113</v>
      </c>
      <c r="AE2698" s="231">
        <v>46120</v>
      </c>
      <c r="AF2698" s="375">
        <v>46117.291666666664</v>
      </c>
      <c r="AG2698" s="375">
        <v>46115.458333333336</v>
      </c>
      <c r="AH2698" s="375">
        <v>46115.458333333336</v>
      </c>
      <c r="AI2698" s="376">
        <v>46118</v>
      </c>
      <c r="AJ2698" s="231">
        <v>46120</v>
      </c>
      <c r="AK2698" s="231">
        <v>46120</v>
      </c>
      <c r="AL2698" s="376">
        <v>46123</v>
      </c>
      <c r="AM2698" s="231">
        <v>46129</v>
      </c>
      <c r="AN2698" s="231">
        <v>46129</v>
      </c>
      <c r="AO2698" s="95" t="s">
        <v>121</v>
      </c>
      <c r="AP2698" s="95" t="s">
        <v>121</v>
      </c>
      <c r="AQ2698" s="95" t="s">
        <v>121</v>
      </c>
      <c r="AR2698" s="95" t="s">
        <v>121</v>
      </c>
      <c r="AS2698" s="95" t="s">
        <v>121</v>
      </c>
      <c r="AT2698" s="95" t="s">
        <v>121</v>
      </c>
      <c r="AU2698" s="82" t="s">
        <v>6196</v>
      </c>
      <c r="AV2698" s="525">
        <v>46113</v>
      </c>
      <c r="AW2698" s="75" t="str">
        <f>_xlfn.XLOOKUP(D2698,'[1]OPS Loading report'!$E:$E,'[1]OPS Loading report'!$G:$G)</f>
        <v>CSGU6083370</v>
      </c>
      <c r="AX2698" s="75">
        <f>_xlfn.XLOOKUP(D2698,'[1]OPS Loading report'!$E:$E,'[1]OPS Loading report'!$H:$H)</f>
        <v>32705425</v>
      </c>
      <c r="AZ2698" s="271"/>
      <c r="BT2698" s="75">
        <f>IF(COUNTIF($C$3:C2698, C2698)=1, 1, 0)</f>
        <v>1</v>
      </c>
      <c r="BU2698" s="444" t="s">
        <v>8978</v>
      </c>
      <c r="BV2698" s="399">
        <v>46121</v>
      </c>
      <c r="BZ2698" s="87">
        <f t="shared" si="838"/>
        <v>13</v>
      </c>
      <c r="CB2698" s="88">
        <f t="shared" si="842"/>
        <v>15</v>
      </c>
      <c r="CC2698" s="89"/>
      <c r="CD2698" s="22"/>
      <c r="CE2698" s="87">
        <f t="shared" si="835"/>
        <v>4</v>
      </c>
      <c r="CF2698" s="397">
        <v>6721035</v>
      </c>
      <c r="CH2698" s="397">
        <v>6721035</v>
      </c>
      <c r="CI2698" s="85">
        <v>26357</v>
      </c>
      <c r="CJ2698" s="87">
        <f t="shared" si="840"/>
        <v>4</v>
      </c>
      <c r="CK2698" s="87">
        <f t="shared" si="839"/>
        <v>14</v>
      </c>
      <c r="CL2698" s="22" t="s">
        <v>6198</v>
      </c>
      <c r="CM2698" s="22" t="str">
        <f t="shared" si="843"/>
        <v>1C26TAB^70679</v>
      </c>
    </row>
    <row r="2699" spans="1:94" s="85" customFormat="1" x14ac:dyDescent="0.25">
      <c r="A2699" s="75">
        <f t="shared" si="841"/>
        <v>2697</v>
      </c>
      <c r="B2699" s="265" t="s">
        <v>102</v>
      </c>
      <c r="C2699" s="301" t="s">
        <v>8975</v>
      </c>
      <c r="D2699" s="73">
        <v>145834518</v>
      </c>
      <c r="E2699" s="241">
        <v>5320008187</v>
      </c>
      <c r="F2699" s="231">
        <v>46107</v>
      </c>
      <c r="G2699" s="265" t="s">
        <v>612</v>
      </c>
      <c r="H2699" s="265" t="s">
        <v>2213</v>
      </c>
      <c r="I2699" s="265" t="s">
        <v>105</v>
      </c>
      <c r="J2699" s="265" t="s">
        <v>518</v>
      </c>
      <c r="K2699" s="265" t="s">
        <v>242</v>
      </c>
      <c r="L2699" s="231">
        <v>46135</v>
      </c>
      <c r="M2699" s="265">
        <v>40</v>
      </c>
      <c r="N2699" s="75" t="s">
        <v>8979</v>
      </c>
      <c r="O2699" s="75" t="s">
        <v>8980</v>
      </c>
      <c r="P2699" s="85">
        <v>2830051099</v>
      </c>
      <c r="Q2699" s="231">
        <v>46113</v>
      </c>
      <c r="R2699" s="241">
        <v>1209398951</v>
      </c>
      <c r="S2699" s="241">
        <v>224396435</v>
      </c>
      <c r="T2699" s="231">
        <v>46113</v>
      </c>
      <c r="U2699" s="261">
        <v>17090.901000000002</v>
      </c>
      <c r="V2699" s="261">
        <v>16637.925999999999</v>
      </c>
      <c r="W2699" s="241">
        <v>19</v>
      </c>
      <c r="X2699" s="241">
        <v>0</v>
      </c>
      <c r="Y2699" s="303">
        <v>7267521438</v>
      </c>
      <c r="Z2699" s="265" t="s">
        <v>354</v>
      </c>
      <c r="AA2699" s="85" t="s">
        <v>719</v>
      </c>
      <c r="AB2699" s="265" t="s">
        <v>8970</v>
      </c>
      <c r="AC2699" s="301" t="s">
        <v>8975</v>
      </c>
      <c r="AD2699" s="75" t="s">
        <v>113</v>
      </c>
      <c r="AE2699" s="231">
        <v>46120</v>
      </c>
      <c r="AF2699" s="375">
        <v>46117.291666666664</v>
      </c>
      <c r="AG2699" s="375">
        <v>46115.458333333336</v>
      </c>
      <c r="AH2699" s="375">
        <v>46115.458333333336</v>
      </c>
      <c r="AI2699" s="376">
        <v>46118</v>
      </c>
      <c r="AJ2699" s="231">
        <v>46120</v>
      </c>
      <c r="AK2699" s="231">
        <v>46120</v>
      </c>
      <c r="AL2699" s="376">
        <v>46123</v>
      </c>
      <c r="AM2699" s="231">
        <v>46129</v>
      </c>
      <c r="AN2699" s="231">
        <v>46129</v>
      </c>
      <c r="AO2699" s="95" t="s">
        <v>121</v>
      </c>
      <c r="AP2699" s="95" t="s">
        <v>121</v>
      </c>
      <c r="AQ2699" s="95" t="s">
        <v>121</v>
      </c>
      <c r="AR2699" s="95" t="s">
        <v>121</v>
      </c>
      <c r="AS2699" s="95" t="s">
        <v>121</v>
      </c>
      <c r="AT2699" s="95" t="s">
        <v>121</v>
      </c>
      <c r="AU2699" s="82" t="s">
        <v>6196</v>
      </c>
      <c r="AV2699" s="525">
        <v>46113</v>
      </c>
      <c r="AW2699" s="75" t="str">
        <f>_xlfn.XLOOKUP(D2699,'[1]OPS Loading report'!$E:$E,'[1]OPS Loading report'!$G:$G)</f>
        <v>CSNU5875319</v>
      </c>
      <c r="AX2699" s="75">
        <f>_xlfn.XLOOKUP(D2699,'[1]OPS Loading report'!$E:$E,'[1]OPS Loading report'!$H:$H)</f>
        <v>32666804</v>
      </c>
      <c r="AZ2699" s="271"/>
      <c r="BT2699" s="75">
        <f>IF(COUNTIF($C$3:C2699, C2699)=1, 1, 0)</f>
        <v>0</v>
      </c>
      <c r="BU2699" s="444" t="s">
        <v>8978</v>
      </c>
      <c r="BV2699" s="399">
        <v>46121</v>
      </c>
      <c r="BZ2699" s="87">
        <f t="shared" si="838"/>
        <v>13</v>
      </c>
      <c r="CB2699" s="88">
        <f t="shared" si="842"/>
        <v>15</v>
      </c>
      <c r="CC2699" s="89"/>
      <c r="CD2699" s="22"/>
      <c r="CE2699" s="87">
        <f t="shared" si="835"/>
        <v>4</v>
      </c>
      <c r="CF2699" s="397">
        <v>6721035</v>
      </c>
      <c r="CH2699" s="397">
        <v>6721035</v>
      </c>
      <c r="CI2699" s="85">
        <v>26357</v>
      </c>
      <c r="CJ2699" s="87">
        <f t="shared" si="840"/>
        <v>4</v>
      </c>
      <c r="CK2699" s="87">
        <f t="shared" si="839"/>
        <v>14</v>
      </c>
      <c r="CL2699" s="22" t="s">
        <v>6198</v>
      </c>
      <c r="CM2699" s="22" t="str">
        <f t="shared" si="843"/>
        <v>1C26TAB^70679</v>
      </c>
    </row>
    <row r="2700" spans="1:94" s="85" customFormat="1" x14ac:dyDescent="0.25">
      <c r="A2700" s="75">
        <f t="shared" si="841"/>
        <v>2698</v>
      </c>
      <c r="B2700" s="265" t="s">
        <v>102</v>
      </c>
      <c r="C2700" s="301" t="s">
        <v>8975</v>
      </c>
      <c r="D2700" s="73">
        <v>145834520</v>
      </c>
      <c r="E2700" s="241">
        <v>5320008187</v>
      </c>
      <c r="F2700" s="231">
        <v>46107</v>
      </c>
      <c r="G2700" s="265" t="s">
        <v>612</v>
      </c>
      <c r="H2700" s="265" t="s">
        <v>2213</v>
      </c>
      <c r="I2700" s="265" t="s">
        <v>105</v>
      </c>
      <c r="J2700" s="265" t="s">
        <v>518</v>
      </c>
      <c r="K2700" s="265" t="s">
        <v>242</v>
      </c>
      <c r="L2700" s="231">
        <v>46135</v>
      </c>
      <c r="M2700" s="265">
        <v>0</v>
      </c>
      <c r="N2700" s="75" t="s">
        <v>8979</v>
      </c>
      <c r="O2700" s="75" t="s">
        <v>8980</v>
      </c>
      <c r="P2700" s="85">
        <v>2830051100</v>
      </c>
      <c r="Q2700" s="231">
        <v>46113</v>
      </c>
      <c r="R2700" s="241">
        <v>1209398952</v>
      </c>
      <c r="S2700" s="241">
        <v>224396442</v>
      </c>
      <c r="T2700" s="231">
        <v>46113</v>
      </c>
      <c r="U2700" s="261">
        <v>816.32</v>
      </c>
      <c r="V2700" s="261">
        <v>794.68399999999997</v>
      </c>
      <c r="W2700" s="241">
        <v>1</v>
      </c>
      <c r="X2700" s="241">
        <v>0</v>
      </c>
      <c r="Y2700" s="303">
        <v>7267521438</v>
      </c>
      <c r="Z2700" s="265" t="s">
        <v>354</v>
      </c>
      <c r="AA2700" s="85" t="s">
        <v>719</v>
      </c>
      <c r="AB2700" s="265" t="s">
        <v>8970</v>
      </c>
      <c r="AC2700" s="301" t="s">
        <v>8975</v>
      </c>
      <c r="AD2700" s="75" t="s">
        <v>113</v>
      </c>
      <c r="AE2700" s="231">
        <v>46120</v>
      </c>
      <c r="AF2700" s="375">
        <v>46117.291666666664</v>
      </c>
      <c r="AG2700" s="375">
        <v>46115.458333333336</v>
      </c>
      <c r="AH2700" s="375">
        <v>46115.458333333336</v>
      </c>
      <c r="AI2700" s="376">
        <v>46118</v>
      </c>
      <c r="AJ2700" s="231">
        <v>46120</v>
      </c>
      <c r="AK2700" s="231">
        <v>46120</v>
      </c>
      <c r="AL2700" s="376">
        <v>46123</v>
      </c>
      <c r="AM2700" s="231">
        <v>46129</v>
      </c>
      <c r="AN2700" s="231">
        <v>46129</v>
      </c>
      <c r="AO2700" s="95" t="s">
        <v>121</v>
      </c>
      <c r="AP2700" s="95" t="s">
        <v>121</v>
      </c>
      <c r="AQ2700" s="95" t="s">
        <v>121</v>
      </c>
      <c r="AR2700" s="95" t="s">
        <v>121</v>
      </c>
      <c r="AS2700" s="95" t="s">
        <v>121</v>
      </c>
      <c r="AT2700" s="95" t="s">
        <v>121</v>
      </c>
      <c r="AU2700" s="82" t="s">
        <v>6196</v>
      </c>
      <c r="AV2700" s="525">
        <v>46113</v>
      </c>
      <c r="AW2700" s="75">
        <f>_xlfn.XLOOKUP(D2700,'[1]OPS Loading report'!$E:$E,'[1]OPS Loading report'!$G:$G)</f>
        <v>0</v>
      </c>
      <c r="AX2700" s="75">
        <f>_xlfn.XLOOKUP(D2700,'[1]OPS Loading report'!$E:$E,'[1]OPS Loading report'!$H:$H)</f>
        <v>0</v>
      </c>
      <c r="AZ2700" s="271"/>
      <c r="BT2700" s="75">
        <f>IF(COUNTIF($C$3:C2700, C2700)=1, 1, 0)</f>
        <v>0</v>
      </c>
      <c r="BU2700" s="444" t="s">
        <v>8978</v>
      </c>
      <c r="BV2700" s="399">
        <v>46121</v>
      </c>
      <c r="BZ2700" s="87">
        <f t="shared" si="838"/>
        <v>13</v>
      </c>
      <c r="CB2700" s="88">
        <f t="shared" si="842"/>
        <v>15</v>
      </c>
      <c r="CC2700" s="89"/>
      <c r="CD2700" s="22"/>
      <c r="CE2700" s="87">
        <f t="shared" si="835"/>
        <v>4</v>
      </c>
      <c r="CJ2700" s="87">
        <f t="shared" si="840"/>
        <v>4</v>
      </c>
      <c r="CK2700" s="87">
        <f t="shared" si="839"/>
        <v>14</v>
      </c>
      <c r="CL2700" s="22" t="s">
        <v>6198</v>
      </c>
      <c r="CM2700" s="22" t="str">
        <f t="shared" si="843"/>
        <v>1C26TAB^70679</v>
      </c>
    </row>
    <row r="2701" spans="1:94" s="85" customFormat="1" x14ac:dyDescent="0.25">
      <c r="A2701" s="75">
        <f t="shared" si="841"/>
        <v>2699</v>
      </c>
      <c r="B2701" s="265" t="s">
        <v>102</v>
      </c>
      <c r="C2701" s="301" t="s">
        <v>8975</v>
      </c>
      <c r="D2701" s="73">
        <v>145834535</v>
      </c>
      <c r="E2701" s="241">
        <v>5320008189</v>
      </c>
      <c r="F2701" s="231">
        <v>46107</v>
      </c>
      <c r="G2701" s="265" t="s">
        <v>612</v>
      </c>
      <c r="H2701" s="265" t="s">
        <v>2213</v>
      </c>
      <c r="I2701" s="265" t="s">
        <v>105</v>
      </c>
      <c r="J2701" s="265" t="s">
        <v>518</v>
      </c>
      <c r="K2701" s="265" t="s">
        <v>242</v>
      </c>
      <c r="L2701" s="231">
        <v>46135</v>
      </c>
      <c r="M2701" s="265">
        <v>40</v>
      </c>
      <c r="N2701" s="75" t="s">
        <v>8981</v>
      </c>
      <c r="O2701" s="75" t="s">
        <v>8982</v>
      </c>
      <c r="P2701" s="85">
        <v>2830051149</v>
      </c>
      <c r="Q2701" s="231">
        <v>46114</v>
      </c>
      <c r="R2701" s="241">
        <v>1209399285</v>
      </c>
      <c r="S2701" s="241">
        <v>224396989</v>
      </c>
      <c r="T2701" s="231">
        <v>46114</v>
      </c>
      <c r="U2701" s="261">
        <v>17095.433000000001</v>
      </c>
      <c r="V2701" s="261">
        <v>16642.334999999999</v>
      </c>
      <c r="W2701" s="241">
        <v>19</v>
      </c>
      <c r="X2701" s="241">
        <v>0</v>
      </c>
      <c r="Y2701" s="303">
        <v>7267521440</v>
      </c>
      <c r="Z2701" s="265" t="s">
        <v>354</v>
      </c>
      <c r="AA2701" s="85" t="s">
        <v>719</v>
      </c>
      <c r="AB2701" s="265" t="s">
        <v>8970</v>
      </c>
      <c r="AC2701" s="301" t="s">
        <v>8975</v>
      </c>
      <c r="AD2701" s="75" t="s">
        <v>113</v>
      </c>
      <c r="AE2701" s="231">
        <v>46120</v>
      </c>
      <c r="AF2701" s="375">
        <v>46117.291666666664</v>
      </c>
      <c r="AG2701" s="375">
        <v>46115.458333333336</v>
      </c>
      <c r="AH2701" s="375">
        <v>46115.458333333336</v>
      </c>
      <c r="AI2701" s="376">
        <v>46118</v>
      </c>
      <c r="AJ2701" s="231">
        <v>46120</v>
      </c>
      <c r="AK2701" s="231">
        <v>46120</v>
      </c>
      <c r="AL2701" s="376">
        <v>46123</v>
      </c>
      <c r="AM2701" s="231">
        <v>46129</v>
      </c>
      <c r="AN2701" s="231">
        <v>46129</v>
      </c>
      <c r="AO2701" s="95" t="s">
        <v>121</v>
      </c>
      <c r="AP2701" s="95" t="s">
        <v>121</v>
      </c>
      <c r="AQ2701" s="95" t="s">
        <v>121</v>
      </c>
      <c r="AR2701" s="95" t="s">
        <v>121</v>
      </c>
      <c r="AS2701" s="95" t="s">
        <v>121</v>
      </c>
      <c r="AT2701" s="95" t="s">
        <v>121</v>
      </c>
      <c r="AU2701" s="82" t="s">
        <v>6196</v>
      </c>
      <c r="AV2701" s="525">
        <v>46114</v>
      </c>
      <c r="AW2701" s="75" t="str">
        <f>_xlfn.XLOOKUP(D2701,'[1]OPS Loading report'!$E:$E,'[1]OPS Loading report'!$G:$G)</f>
        <v>CSNU5853032</v>
      </c>
      <c r="AX2701" s="75">
        <f>_xlfn.XLOOKUP(D2701,'[1]OPS Loading report'!$E:$E,'[1]OPS Loading report'!$H:$H)</f>
        <v>31325598</v>
      </c>
      <c r="AZ2701" s="271"/>
      <c r="BT2701" s="75">
        <f>IF(COUNTIF($C$3:C2701, C2701)=1, 1, 0)</f>
        <v>0</v>
      </c>
      <c r="BU2701" s="444" t="s">
        <v>8978</v>
      </c>
      <c r="BV2701" s="399">
        <v>46121</v>
      </c>
      <c r="BZ2701" s="87">
        <f t="shared" si="838"/>
        <v>13</v>
      </c>
      <c r="CB2701" s="88">
        <f t="shared" si="842"/>
        <v>15</v>
      </c>
      <c r="CC2701" s="89"/>
      <c r="CD2701" s="22"/>
      <c r="CE2701" s="87">
        <f t="shared" si="835"/>
        <v>4</v>
      </c>
      <c r="CF2701" s="397">
        <v>6721035</v>
      </c>
      <c r="CH2701" s="397">
        <v>6721035</v>
      </c>
      <c r="CI2701" s="85">
        <v>26357</v>
      </c>
      <c r="CJ2701" s="87">
        <f t="shared" si="840"/>
        <v>4</v>
      </c>
      <c r="CK2701" s="87">
        <f t="shared" si="839"/>
        <v>14</v>
      </c>
      <c r="CL2701" s="22" t="s">
        <v>6198</v>
      </c>
      <c r="CM2701" s="22" t="str">
        <f t="shared" si="843"/>
        <v>1C26TAB^70679</v>
      </c>
    </row>
    <row r="2702" spans="1:94" s="168" customFormat="1" x14ac:dyDescent="0.25">
      <c r="A2702" s="75">
        <f t="shared" si="841"/>
        <v>2700</v>
      </c>
      <c r="B2702" s="265" t="s">
        <v>102</v>
      </c>
      <c r="C2702" s="301" t="s">
        <v>8975</v>
      </c>
      <c r="D2702" s="156">
        <v>145834540</v>
      </c>
      <c r="E2702" s="274">
        <v>5320008189</v>
      </c>
      <c r="F2702" s="275">
        <v>46107</v>
      </c>
      <c r="G2702" s="273" t="s">
        <v>612</v>
      </c>
      <c r="H2702" s="273" t="s">
        <v>2213</v>
      </c>
      <c r="I2702" s="273" t="s">
        <v>105</v>
      </c>
      <c r="J2702" s="273" t="s">
        <v>518</v>
      </c>
      <c r="K2702" s="273" t="s">
        <v>242</v>
      </c>
      <c r="L2702" s="275">
        <v>46135</v>
      </c>
      <c r="M2702" s="273">
        <v>0</v>
      </c>
      <c r="N2702" s="182" t="s">
        <v>8981</v>
      </c>
      <c r="O2702" s="182" t="s">
        <v>8982</v>
      </c>
      <c r="P2702" s="168">
        <v>2830051150</v>
      </c>
      <c r="Q2702" s="231">
        <v>46114</v>
      </c>
      <c r="R2702" s="274">
        <v>1209399286</v>
      </c>
      <c r="S2702" s="274">
        <v>224396992</v>
      </c>
      <c r="T2702" s="231">
        <v>46114</v>
      </c>
      <c r="U2702" s="261">
        <v>871.40300000000002</v>
      </c>
      <c r="V2702" s="261">
        <v>846.21100000000001</v>
      </c>
      <c r="W2702" s="274">
        <v>1</v>
      </c>
      <c r="X2702" s="274">
        <v>0</v>
      </c>
      <c r="Y2702" s="386">
        <v>7267521440</v>
      </c>
      <c r="Z2702" s="273" t="s">
        <v>354</v>
      </c>
      <c r="AA2702" s="168" t="s">
        <v>719</v>
      </c>
      <c r="AB2702" s="273" t="s">
        <v>8970</v>
      </c>
      <c r="AC2702" s="301" t="s">
        <v>8975</v>
      </c>
      <c r="AD2702" s="182" t="s">
        <v>113</v>
      </c>
      <c r="AE2702" s="231">
        <v>46120</v>
      </c>
      <c r="AF2702" s="304">
        <v>46117.291666666664</v>
      </c>
      <c r="AG2702" s="375">
        <v>46115.458333333336</v>
      </c>
      <c r="AH2702" s="375">
        <v>46115.458333333336</v>
      </c>
      <c r="AI2702" s="448">
        <v>46118</v>
      </c>
      <c r="AJ2702" s="231">
        <v>46120</v>
      </c>
      <c r="AK2702" s="231">
        <v>46120</v>
      </c>
      <c r="AL2702" s="448">
        <v>46123</v>
      </c>
      <c r="AM2702" s="231">
        <v>46129</v>
      </c>
      <c r="AN2702" s="231">
        <v>46129</v>
      </c>
      <c r="AO2702" s="95" t="s">
        <v>121</v>
      </c>
      <c r="AP2702" s="95" t="s">
        <v>121</v>
      </c>
      <c r="AQ2702" s="95" t="s">
        <v>121</v>
      </c>
      <c r="AR2702" s="95" t="s">
        <v>121</v>
      </c>
      <c r="AS2702" s="95" t="s">
        <v>121</v>
      </c>
      <c r="AT2702" s="95" t="s">
        <v>121</v>
      </c>
      <c r="AU2702" s="82" t="s">
        <v>6196</v>
      </c>
      <c r="AV2702" s="679">
        <v>46114</v>
      </c>
      <c r="AW2702" s="75">
        <f>_xlfn.XLOOKUP(D2702,'[1]OPS Loading report'!$E:$E,'[1]OPS Loading report'!$G:$G)</f>
        <v>0</v>
      </c>
      <c r="AX2702" s="75">
        <f>_xlfn.XLOOKUP(D2702,'[1]OPS Loading report'!$E:$E,'[1]OPS Loading report'!$H:$H)</f>
        <v>0</v>
      </c>
      <c r="AZ2702" s="278"/>
      <c r="BT2702" s="75">
        <f>IF(COUNTIF($C$3:C2702, C2702)=1, 1, 0)</f>
        <v>0</v>
      </c>
      <c r="BU2702" s="444" t="s">
        <v>8978</v>
      </c>
      <c r="BV2702" s="399">
        <v>46121</v>
      </c>
      <c r="BW2702" s="85"/>
      <c r="BX2702" s="85"/>
      <c r="BY2702" s="85"/>
      <c r="BZ2702" s="87">
        <f t="shared" si="838"/>
        <v>13</v>
      </c>
      <c r="CA2702" s="85"/>
      <c r="CB2702" s="88">
        <f t="shared" si="842"/>
        <v>15</v>
      </c>
      <c r="CC2702" s="89"/>
      <c r="CD2702" s="22"/>
      <c r="CE2702" s="87">
        <f t="shared" si="835"/>
        <v>4</v>
      </c>
      <c r="CF2702" s="85"/>
      <c r="CG2702" s="85"/>
      <c r="CH2702" s="85"/>
      <c r="CI2702" s="85"/>
      <c r="CJ2702" s="87">
        <f t="shared" si="840"/>
        <v>4</v>
      </c>
      <c r="CK2702" s="87">
        <f t="shared" si="839"/>
        <v>14</v>
      </c>
      <c r="CL2702" s="22" t="s">
        <v>6198</v>
      </c>
      <c r="CM2702" s="22" t="str">
        <f t="shared" si="843"/>
        <v>1C26TAB^70679</v>
      </c>
      <c r="CN2702" s="85"/>
      <c r="CO2702" s="85"/>
      <c r="CP2702" s="85"/>
    </row>
    <row r="2703" spans="1:94" s="85" customFormat="1" x14ac:dyDescent="0.25">
      <c r="A2703" s="75">
        <f t="shared" si="841"/>
        <v>2701</v>
      </c>
      <c r="B2703" s="265" t="s">
        <v>6003</v>
      </c>
      <c r="C2703" s="301">
        <v>267415266</v>
      </c>
      <c r="D2703" s="73">
        <v>145659387</v>
      </c>
      <c r="E2703" s="241"/>
      <c r="F2703" s="231">
        <v>46107</v>
      </c>
      <c r="G2703" s="265" t="s">
        <v>516</v>
      </c>
      <c r="H2703" s="265" t="s">
        <v>2213</v>
      </c>
      <c r="I2703" s="265" t="s">
        <v>105</v>
      </c>
      <c r="J2703" s="265" t="s">
        <v>518</v>
      </c>
      <c r="K2703" s="265" t="s">
        <v>242</v>
      </c>
      <c r="L2703" s="231">
        <v>46136</v>
      </c>
      <c r="M2703" s="265">
        <v>40</v>
      </c>
      <c r="N2703" s="85" t="s">
        <v>8983</v>
      </c>
      <c r="O2703" s="85" t="s">
        <v>8984</v>
      </c>
      <c r="P2703" s="85">
        <v>2830051145</v>
      </c>
      <c r="Q2703" s="231">
        <v>46114</v>
      </c>
      <c r="R2703" s="241">
        <v>1209399277</v>
      </c>
      <c r="S2703" s="241">
        <v>224401988</v>
      </c>
      <c r="T2703" s="231">
        <v>46114</v>
      </c>
      <c r="U2703" s="261">
        <v>18433.157999999999</v>
      </c>
      <c r="V2703" s="261">
        <v>17944.611000000001</v>
      </c>
      <c r="W2703" s="241">
        <v>20</v>
      </c>
      <c r="X2703" s="241">
        <v>0</v>
      </c>
      <c r="Y2703" s="386">
        <v>267415339</v>
      </c>
      <c r="Z2703" s="265" t="s">
        <v>110</v>
      </c>
      <c r="AA2703" s="85" t="s">
        <v>535</v>
      </c>
      <c r="AB2703" s="265" t="s">
        <v>8960</v>
      </c>
      <c r="AC2703" s="270">
        <v>267415266</v>
      </c>
      <c r="AD2703" s="75" t="s">
        <v>113</v>
      </c>
      <c r="AE2703" s="231">
        <v>46118</v>
      </c>
      <c r="AF2703" s="375">
        <v>46117.333333333336</v>
      </c>
      <c r="AG2703" s="375">
        <v>46116.333333333336</v>
      </c>
      <c r="AH2703" s="375">
        <v>46117.25</v>
      </c>
      <c r="AI2703" s="231">
        <v>46118</v>
      </c>
      <c r="AJ2703" s="241"/>
      <c r="AK2703" s="231">
        <v>46118</v>
      </c>
      <c r="AL2703" s="231">
        <v>46131</v>
      </c>
      <c r="AM2703" s="231">
        <v>46135</v>
      </c>
      <c r="AN2703" s="75">
        <f>IF(AM2703=0,AL2703-L2703,AM2703-L2703)</f>
        <v>-1</v>
      </c>
      <c r="AO2703" s="95" t="s">
        <v>121</v>
      </c>
      <c r="AP2703" s="95" t="s">
        <v>121</v>
      </c>
      <c r="AQ2703" s="95" t="s">
        <v>121</v>
      </c>
      <c r="AR2703" s="95" t="s">
        <v>121</v>
      </c>
      <c r="AS2703" s="95" t="s">
        <v>121</v>
      </c>
      <c r="AT2703" s="81" t="s">
        <v>2057</v>
      </c>
      <c r="AU2703" s="82" t="s">
        <v>6196</v>
      </c>
      <c r="AV2703" s="297">
        <v>46114</v>
      </c>
      <c r="AW2703" s="75" t="str">
        <f>_xlfn.XLOOKUP(D2703,'[1]OPS Loading report'!$E:$E,'[1]OPS Loading report'!$G:$G)</f>
        <v>FFAU7596595</v>
      </c>
      <c r="AX2703" s="75" t="str">
        <f>_xlfn.XLOOKUP(D2703,'[1]OPS Loading report'!$E:$E,'[1]OPS Loading report'!$H:$H)</f>
        <v>ML-VN1324927</v>
      </c>
      <c r="AZ2703" s="271"/>
      <c r="BT2703" s="75">
        <f>IF(COUNTIF($C$3:C2703, C2703)=1, 1, 0)</f>
        <v>0</v>
      </c>
      <c r="BU2703" s="337" t="s">
        <v>8965</v>
      </c>
      <c r="BV2703" s="340">
        <v>46118</v>
      </c>
      <c r="BZ2703" s="87">
        <f t="shared" si="838"/>
        <v>13</v>
      </c>
      <c r="CA2703" s="85" t="s">
        <v>8966</v>
      </c>
      <c r="CB2703" s="88">
        <f t="shared" si="842"/>
        <v>15</v>
      </c>
      <c r="CC2703" s="89"/>
      <c r="CD2703" s="22"/>
      <c r="CE2703" s="87">
        <f t="shared" si="835"/>
        <v>4</v>
      </c>
      <c r="CF2703" s="397">
        <v>24593440</v>
      </c>
      <c r="CG2703" s="397">
        <v>5961236</v>
      </c>
      <c r="CH2703" s="397">
        <v>27881476</v>
      </c>
      <c r="CI2703" s="397">
        <v>26732</v>
      </c>
      <c r="CJ2703" s="87">
        <f t="shared" si="840"/>
        <v>4</v>
      </c>
      <c r="CK2703" s="87">
        <f t="shared" si="839"/>
        <v>14</v>
      </c>
      <c r="CL2703" s="22" t="s">
        <v>6198</v>
      </c>
      <c r="CM2703" s="22" t="str">
        <f t="shared" si="843"/>
        <v>1C26TML^132245</v>
      </c>
    </row>
    <row r="2704" spans="1:94" s="85" customFormat="1" x14ac:dyDescent="0.25">
      <c r="A2704" s="75">
        <f t="shared" si="841"/>
        <v>2702</v>
      </c>
      <c r="B2704" s="265" t="s">
        <v>6003</v>
      </c>
      <c r="C2704" s="301">
        <v>267415266</v>
      </c>
      <c r="D2704" s="73">
        <v>145659397</v>
      </c>
      <c r="E2704" s="241"/>
      <c r="F2704" s="231">
        <v>46107</v>
      </c>
      <c r="G2704" s="265" t="s">
        <v>516</v>
      </c>
      <c r="H2704" s="265" t="s">
        <v>2213</v>
      </c>
      <c r="I2704" s="265" t="s">
        <v>105</v>
      </c>
      <c r="J2704" s="265" t="s">
        <v>518</v>
      </c>
      <c r="K2704" s="265" t="s">
        <v>242</v>
      </c>
      <c r="L2704" s="231">
        <v>46136</v>
      </c>
      <c r="M2704" s="265">
        <v>40</v>
      </c>
      <c r="N2704" s="85" t="s">
        <v>8985</v>
      </c>
      <c r="O2704" s="85" t="s">
        <v>8986</v>
      </c>
      <c r="P2704" s="85">
        <v>2830051117</v>
      </c>
      <c r="Q2704" s="231">
        <v>46114</v>
      </c>
      <c r="R2704" s="241">
        <v>1209399150</v>
      </c>
      <c r="S2704" s="241">
        <v>224401992</v>
      </c>
      <c r="T2704" s="231">
        <v>46114</v>
      </c>
      <c r="U2704" s="261">
        <v>18619.509999999998</v>
      </c>
      <c r="V2704" s="261">
        <v>18126.018</v>
      </c>
      <c r="W2704" s="241">
        <v>21</v>
      </c>
      <c r="X2704" s="241">
        <v>0</v>
      </c>
      <c r="Y2704" s="386">
        <v>267415466</v>
      </c>
      <c r="Z2704" s="265" t="s">
        <v>110</v>
      </c>
      <c r="AA2704" s="85" t="s">
        <v>535</v>
      </c>
      <c r="AB2704" s="265" t="s">
        <v>8960</v>
      </c>
      <c r="AC2704" s="270">
        <v>267415266</v>
      </c>
      <c r="AD2704" s="75" t="s">
        <v>113</v>
      </c>
      <c r="AE2704" s="231">
        <v>46118</v>
      </c>
      <c r="AF2704" s="375">
        <v>46117.333333333336</v>
      </c>
      <c r="AG2704" s="375">
        <v>46116.333333333336</v>
      </c>
      <c r="AH2704" s="375">
        <v>46117.25</v>
      </c>
      <c r="AI2704" s="231">
        <v>46118</v>
      </c>
      <c r="AJ2704" s="241"/>
      <c r="AK2704" s="231">
        <v>46118</v>
      </c>
      <c r="AL2704" s="231">
        <v>46131</v>
      </c>
      <c r="AM2704" s="231">
        <v>46135</v>
      </c>
      <c r="AN2704" s="75">
        <f>IF(AM2704=0,AL2704-L2704,AM2704-L2704)</f>
        <v>-1</v>
      </c>
      <c r="AO2704" s="95" t="s">
        <v>121</v>
      </c>
      <c r="AP2704" s="95" t="s">
        <v>121</v>
      </c>
      <c r="AQ2704" s="95" t="s">
        <v>121</v>
      </c>
      <c r="AR2704" s="95" t="s">
        <v>121</v>
      </c>
      <c r="AS2704" s="95" t="s">
        <v>121</v>
      </c>
      <c r="AT2704" s="81" t="s">
        <v>2057</v>
      </c>
      <c r="AU2704" s="82" t="s">
        <v>6196</v>
      </c>
      <c r="AV2704" s="297">
        <v>46114</v>
      </c>
      <c r="AW2704" s="75" t="str">
        <f>_xlfn.XLOOKUP(D2704,'[1]OPS Loading report'!$E:$E,'[1]OPS Loading report'!$G:$G)</f>
        <v>SEKU4724775</v>
      </c>
      <c r="AX2704" s="75" t="str">
        <f>_xlfn.XLOOKUP(D2704,'[1]OPS Loading report'!$E:$E,'[1]OPS Loading report'!$H:$H)</f>
        <v>ML-VN1324990</v>
      </c>
      <c r="AZ2704" s="271"/>
      <c r="BT2704" s="75">
        <f>IF(COUNTIF($C$3:C2704, C2704)=1, 1, 0)</f>
        <v>0</v>
      </c>
      <c r="BU2704" s="337" t="s">
        <v>8965</v>
      </c>
      <c r="BV2704" s="340">
        <v>46118</v>
      </c>
      <c r="BW2704" s="168"/>
      <c r="BZ2704" s="87">
        <f t="shared" si="838"/>
        <v>13</v>
      </c>
      <c r="CA2704" s="85" t="s">
        <v>8966</v>
      </c>
      <c r="CB2704" s="88">
        <f t="shared" si="842"/>
        <v>15</v>
      </c>
      <c r="CC2704" s="89"/>
      <c r="CD2704" s="22"/>
      <c r="CE2704" s="87">
        <f t="shared" si="835"/>
        <v>4</v>
      </c>
      <c r="CF2704" s="397">
        <v>24593440</v>
      </c>
      <c r="CG2704" s="397">
        <v>5961236</v>
      </c>
      <c r="CH2704" s="397">
        <v>27881476</v>
      </c>
      <c r="CI2704" s="397">
        <v>26732</v>
      </c>
      <c r="CJ2704" s="87">
        <f t="shared" si="840"/>
        <v>4</v>
      </c>
      <c r="CK2704" s="87">
        <f t="shared" si="839"/>
        <v>14</v>
      </c>
      <c r="CL2704" s="22" t="s">
        <v>6198</v>
      </c>
      <c r="CM2704" s="22" t="str">
        <f t="shared" si="843"/>
        <v>1C26TML^132245</v>
      </c>
    </row>
    <row r="2705" spans="1:91" s="85" customFormat="1" x14ac:dyDescent="0.25">
      <c r="A2705" s="75">
        <f t="shared" si="841"/>
        <v>2703</v>
      </c>
      <c r="B2705" s="265" t="s">
        <v>102</v>
      </c>
      <c r="C2705" s="301" t="s">
        <v>8987</v>
      </c>
      <c r="D2705" s="73">
        <v>145834515</v>
      </c>
      <c r="E2705" s="241"/>
      <c r="F2705" s="231">
        <v>46107</v>
      </c>
      <c r="G2705" s="265" t="s">
        <v>612</v>
      </c>
      <c r="H2705" s="265" t="s">
        <v>2213</v>
      </c>
      <c r="I2705" s="265" t="s">
        <v>105</v>
      </c>
      <c r="J2705" s="265" t="s">
        <v>518</v>
      </c>
      <c r="K2705" s="265" t="s">
        <v>242</v>
      </c>
      <c r="L2705" s="231">
        <v>46135</v>
      </c>
      <c r="M2705" s="265">
        <v>40</v>
      </c>
      <c r="N2705" s="85" t="s">
        <v>8988</v>
      </c>
      <c r="O2705" s="85" t="s">
        <v>8989</v>
      </c>
      <c r="P2705" s="85">
        <v>2830051143</v>
      </c>
      <c r="Q2705" s="231">
        <v>46114</v>
      </c>
      <c r="R2705" s="241">
        <v>1209399260</v>
      </c>
      <c r="S2705" s="241">
        <v>224401997</v>
      </c>
      <c r="T2705" s="231">
        <v>46114</v>
      </c>
      <c r="U2705" s="261">
        <v>18448.78</v>
      </c>
      <c r="V2705" s="261">
        <v>17959.812999999998</v>
      </c>
      <c r="W2705" s="241">
        <v>20</v>
      </c>
      <c r="X2705" s="241">
        <v>0</v>
      </c>
      <c r="Y2705" s="614">
        <v>7267521430</v>
      </c>
      <c r="Z2705" s="265" t="s">
        <v>354</v>
      </c>
      <c r="AA2705" s="85" t="s">
        <v>719</v>
      </c>
      <c r="AB2705" s="265" t="s">
        <v>8970</v>
      </c>
      <c r="AC2705" s="301" t="s">
        <v>8987</v>
      </c>
      <c r="AD2705" s="75" t="s">
        <v>113</v>
      </c>
      <c r="AE2705" s="241"/>
      <c r="AF2705" s="375">
        <v>46117.291666666664</v>
      </c>
      <c r="AG2705" s="375">
        <v>46115.458333333336</v>
      </c>
      <c r="AH2705" s="375">
        <v>46115.458333333336</v>
      </c>
      <c r="AI2705" s="376">
        <v>46118</v>
      </c>
      <c r="AJ2705" s="376">
        <v>46120</v>
      </c>
      <c r="AK2705" s="241"/>
      <c r="AL2705" s="376">
        <v>46123</v>
      </c>
      <c r="AM2705" s="376">
        <v>46125</v>
      </c>
      <c r="AN2705" s="74">
        <v>46126</v>
      </c>
      <c r="AO2705" s="81">
        <f>IF(AH2705&lt;AG2705,IF(AH2705=0,"",AH2705-1),IF(AG2705=0,"",AG2705-1))</f>
        <v>46114.458333333336</v>
      </c>
      <c r="AP2705" s="81">
        <f>IF(AH2705&lt;AG2705,IF(AH2705=0,"",AH2705),IF(AG2705=0,"",AG2705))</f>
        <v>46115.458333333336</v>
      </c>
      <c r="AQ2705" s="81">
        <f>IF(AH2705&lt;AG2705,IF(AH2705=0,"",AH2705),IF(AG2705=0,"",AG2705))</f>
        <v>46115.458333333336</v>
      </c>
      <c r="AR2705" s="81">
        <f>IF(AI2705=0,"",IF(AI2705&lt;AJ2705,AJ2705+1,AI2705+1))</f>
        <v>46121</v>
      </c>
      <c r="AS2705" s="81">
        <f>IF(AI2705=0,"",IF(AE2705=0,IF(AJ2705=0,AI2705+2,AJ2705+2),AE2705+2))</f>
        <v>46122</v>
      </c>
      <c r="AT2705" s="81">
        <f>IF(AI2705=0,"",IF(AI2705&lt;AJ2705,AJ2705+1,AI2705+1))</f>
        <v>46121</v>
      </c>
      <c r="AU2705" s="82" t="s">
        <v>6196</v>
      </c>
      <c r="AV2705" s="297">
        <v>46114</v>
      </c>
      <c r="AW2705" s="75" t="str">
        <f>_xlfn.XLOOKUP(D2705,'[1]OPS Loading report'!$E:$E,'[1]OPS Loading report'!$G:$G)</f>
        <v>TIIU6018193</v>
      </c>
      <c r="AX2705" s="75">
        <f>_xlfn.XLOOKUP(D2705,'[1]OPS Loading report'!$E:$E,'[1]OPS Loading report'!$H:$H)</f>
        <v>32707987</v>
      </c>
      <c r="AZ2705" s="271"/>
      <c r="BT2705" s="69">
        <f>IF(COUNTIF($C$3:C2705, C2705)=1, 1, 0)</f>
        <v>1</v>
      </c>
      <c r="BU2705" s="398">
        <v>70684</v>
      </c>
      <c r="BV2705" s="340">
        <v>46121</v>
      </c>
      <c r="BX2705" s="339"/>
      <c r="BZ2705" s="87">
        <f t="shared" si="838"/>
        <v>13</v>
      </c>
      <c r="CB2705" s="88">
        <f t="shared" si="842"/>
        <v>15</v>
      </c>
      <c r="CC2705" s="89"/>
      <c r="CD2705" s="22"/>
      <c r="CE2705" s="87">
        <f t="shared" si="835"/>
        <v>4</v>
      </c>
      <c r="CF2705" s="397">
        <v>6721035</v>
      </c>
      <c r="CH2705" s="397">
        <v>6721035</v>
      </c>
      <c r="CI2705" s="85">
        <v>26357</v>
      </c>
      <c r="CJ2705" s="87">
        <f t="shared" si="840"/>
        <v>4</v>
      </c>
      <c r="CK2705" s="87">
        <f t="shared" si="839"/>
        <v>14</v>
      </c>
      <c r="CL2705" s="22" t="s">
        <v>6198</v>
      </c>
      <c r="CM2705" s="22" t="str">
        <f t="shared" si="843"/>
        <v>1C26TAB^70684</v>
      </c>
    </row>
    <row r="2706" spans="1:91" s="85" customFormat="1" x14ac:dyDescent="0.25">
      <c r="A2706" s="75">
        <f t="shared" si="841"/>
        <v>2704</v>
      </c>
      <c r="B2706" s="265" t="s">
        <v>102</v>
      </c>
      <c r="C2706" s="386">
        <v>235600524180</v>
      </c>
      <c r="D2706" s="73">
        <v>145834524</v>
      </c>
      <c r="E2706" s="241"/>
      <c r="F2706" s="231">
        <v>46107</v>
      </c>
      <c r="G2706" s="265" t="s">
        <v>612</v>
      </c>
      <c r="H2706" s="265" t="s">
        <v>2213</v>
      </c>
      <c r="I2706" s="265" t="s">
        <v>105</v>
      </c>
      <c r="J2706" s="265" t="s">
        <v>518</v>
      </c>
      <c r="K2706" s="265" t="s">
        <v>242</v>
      </c>
      <c r="L2706" s="231">
        <v>46135</v>
      </c>
      <c r="M2706" s="265">
        <v>40</v>
      </c>
      <c r="N2706" s="85" t="s">
        <v>8990</v>
      </c>
      <c r="O2706" s="85" t="s">
        <v>8991</v>
      </c>
      <c r="P2706" s="85">
        <v>2830051173</v>
      </c>
      <c r="Q2706" s="231">
        <v>46114</v>
      </c>
      <c r="R2706" s="241">
        <v>1209399351</v>
      </c>
      <c r="S2706" s="241">
        <v>224407151</v>
      </c>
      <c r="T2706" s="231">
        <v>46114</v>
      </c>
      <c r="U2706" s="261">
        <v>18697.047999999999</v>
      </c>
      <c r="V2706" s="261">
        <v>18159.668000000001</v>
      </c>
      <c r="W2706" s="241">
        <v>19</v>
      </c>
      <c r="X2706" s="241">
        <v>0</v>
      </c>
      <c r="Y2706" s="303">
        <v>235600461510</v>
      </c>
      <c r="Z2706" s="265" t="s">
        <v>128</v>
      </c>
      <c r="AA2706" s="85" t="s">
        <v>5297</v>
      </c>
      <c r="AB2706" s="265" t="s">
        <v>7917</v>
      </c>
      <c r="AC2706" s="386">
        <v>235600524180</v>
      </c>
      <c r="AD2706" s="75" t="s">
        <v>113</v>
      </c>
      <c r="AE2706" s="275">
        <v>46119</v>
      </c>
      <c r="AF2706" s="375">
        <v>46118.125</v>
      </c>
      <c r="AG2706" s="375">
        <v>46115.583333333336</v>
      </c>
      <c r="AH2706" s="375">
        <v>46116.625</v>
      </c>
      <c r="AI2706" s="74">
        <v>46112</v>
      </c>
      <c r="AJ2706" s="74">
        <v>46119</v>
      </c>
      <c r="AK2706" s="275">
        <v>46119</v>
      </c>
      <c r="AL2706" s="376">
        <v>46128</v>
      </c>
      <c r="AM2706" s="74">
        <v>46129</v>
      </c>
      <c r="AN2706" s="74">
        <v>46130</v>
      </c>
      <c r="AO2706" s="81">
        <f>IF(AH2706&lt;AG2706,IF(AH2706=0,"",AH2706-1),IF(AG2706=0,"",AG2706-1))</f>
        <v>46114.583333333336</v>
      </c>
      <c r="AP2706" s="81">
        <f>IF(AH2706&lt;AG2706,IF(AH2706=0,"",AH2706),IF(AG2706=0,"",AG2706))</f>
        <v>46115.583333333336</v>
      </c>
      <c r="AQ2706" s="81">
        <f>IF(AH2706&lt;AG2706,IF(AH2706=0,"",AH2706),IF(AG2706=0,"",AG2706))</f>
        <v>46115.583333333336</v>
      </c>
      <c r="AR2706" s="81">
        <f>IF(AI2706=0,"",IF(AI2706&lt;AJ2706,AJ2706+1,AI2706+1))</f>
        <v>46120</v>
      </c>
      <c r="AS2706" s="81">
        <f>IF(AI2706=0,"",IF(AE2706=0,IF(AJ2706=0,AI2706+2,AJ2706+2),AE2706+2))</f>
        <v>46121</v>
      </c>
      <c r="AT2706" s="81">
        <f>IF(AI2706=0,"",IF(AI2706&lt;AJ2706,AJ2706+1,AI2706+1))</f>
        <v>46120</v>
      </c>
      <c r="AU2706" s="82" t="s">
        <v>6196</v>
      </c>
      <c r="AV2706" s="297">
        <v>46114</v>
      </c>
      <c r="AW2706" s="75" t="str">
        <f>_xlfn.XLOOKUP(D2706,'[1]OPS Loading report'!$E:$E,'[1]OPS Loading report'!$G:$G)</f>
        <v>TXGU7246397</v>
      </c>
      <c r="AX2706" s="75" t="str">
        <f>_xlfn.XLOOKUP(D2706,'[1]OPS Loading report'!$E:$E,'[1]OPS Loading report'!$H:$H)</f>
        <v>EMCXBE8854</v>
      </c>
      <c r="AZ2706" s="271"/>
      <c r="BT2706" s="75">
        <f>IF(COUNTIF($C$3:C2706, C2706)=1, 1, 0)</f>
        <v>0</v>
      </c>
      <c r="BU2706" s="680" t="s">
        <v>8957</v>
      </c>
      <c r="BV2706" s="459">
        <v>46119</v>
      </c>
      <c r="BW2706" s="176"/>
      <c r="BZ2706" s="87">
        <f t="shared" si="838"/>
        <v>13</v>
      </c>
      <c r="CB2706" s="88">
        <f t="shared" si="842"/>
        <v>15</v>
      </c>
      <c r="CC2706" s="89"/>
      <c r="CD2706" s="22"/>
      <c r="CE2706" s="87">
        <f t="shared" si="835"/>
        <v>4</v>
      </c>
      <c r="CF2706" s="397">
        <v>14438600</v>
      </c>
      <c r="CH2706" s="397">
        <v>14438600</v>
      </c>
      <c r="CI2706" s="85">
        <v>26252</v>
      </c>
      <c r="CJ2706" s="87">
        <f t="shared" si="840"/>
        <v>4</v>
      </c>
      <c r="CK2706" s="87">
        <f t="shared" si="839"/>
        <v>14</v>
      </c>
      <c r="CL2706" s="22" t="s">
        <v>6198</v>
      </c>
      <c r="CM2706" s="22" t="str">
        <f t="shared" si="843"/>
        <v>1C26TAA^00096740</v>
      </c>
    </row>
    <row r="2707" spans="1:91" s="85" customFormat="1" x14ac:dyDescent="0.25">
      <c r="A2707" s="75">
        <f t="shared" si="841"/>
        <v>2705</v>
      </c>
      <c r="B2707" s="265" t="s">
        <v>102</v>
      </c>
      <c r="C2707" s="270" t="s">
        <v>8992</v>
      </c>
      <c r="D2707" s="73">
        <v>145834592</v>
      </c>
      <c r="E2707" s="241"/>
      <c r="F2707" s="231">
        <v>46107</v>
      </c>
      <c r="G2707" s="265" t="s">
        <v>612</v>
      </c>
      <c r="H2707" s="265" t="s">
        <v>2213</v>
      </c>
      <c r="I2707" s="265" t="s">
        <v>105</v>
      </c>
      <c r="J2707" s="265" t="s">
        <v>518</v>
      </c>
      <c r="K2707" s="265" t="s">
        <v>242</v>
      </c>
      <c r="L2707" s="231">
        <v>46135</v>
      </c>
      <c r="M2707" s="265">
        <v>40</v>
      </c>
      <c r="N2707" s="85" t="s">
        <v>8993</v>
      </c>
      <c r="O2707" s="85" t="s">
        <v>8994</v>
      </c>
      <c r="P2707" s="85">
        <v>2830051129</v>
      </c>
      <c r="Q2707" s="231">
        <v>46114</v>
      </c>
      <c r="R2707" s="241">
        <v>1209399220</v>
      </c>
      <c r="S2707" s="241">
        <v>224402001</v>
      </c>
      <c r="T2707" s="231">
        <v>46114</v>
      </c>
      <c r="U2707" s="261">
        <v>18440.116999999998</v>
      </c>
      <c r="V2707" s="261">
        <v>17951.382000000001</v>
      </c>
      <c r="W2707" s="241">
        <v>20</v>
      </c>
      <c r="X2707" s="241">
        <v>0</v>
      </c>
      <c r="Y2707" s="386">
        <v>7267521435</v>
      </c>
      <c r="Z2707" s="265" t="s">
        <v>354</v>
      </c>
      <c r="AA2707" s="85" t="s">
        <v>719</v>
      </c>
      <c r="AB2707" s="265" t="s">
        <v>8970</v>
      </c>
      <c r="AC2707" s="270" t="s">
        <v>8992</v>
      </c>
      <c r="AD2707" s="75" t="s">
        <v>113</v>
      </c>
      <c r="AE2707" s="231">
        <v>46120</v>
      </c>
      <c r="AF2707" s="375">
        <v>46117.291666666664</v>
      </c>
      <c r="AG2707" s="375">
        <v>46115.458333333336</v>
      </c>
      <c r="AH2707" s="375">
        <v>46115.458333333336</v>
      </c>
      <c r="AI2707" s="376">
        <v>46118</v>
      </c>
      <c r="AJ2707" s="231">
        <v>46120</v>
      </c>
      <c r="AK2707" s="231">
        <v>46120</v>
      </c>
      <c r="AL2707" s="448">
        <v>46123</v>
      </c>
      <c r="AM2707" s="231">
        <v>46128</v>
      </c>
      <c r="AN2707" s="231">
        <v>46128</v>
      </c>
      <c r="AO2707" s="95" t="s">
        <v>121</v>
      </c>
      <c r="AP2707" s="95" t="s">
        <v>121</v>
      </c>
      <c r="AQ2707" s="95" t="s">
        <v>121</v>
      </c>
      <c r="AR2707" s="95" t="s">
        <v>121</v>
      </c>
      <c r="AS2707" s="95" t="s">
        <v>121</v>
      </c>
      <c r="AT2707" s="95" t="s">
        <v>121</v>
      </c>
      <c r="AU2707" s="82" t="s">
        <v>6196</v>
      </c>
      <c r="AV2707" s="297">
        <v>46114</v>
      </c>
      <c r="AW2707" s="75" t="str">
        <f>_xlfn.XLOOKUP(D2707,'[1]OPS Loading report'!$E:$E,'[1]OPS Loading report'!$G:$G)</f>
        <v>OOCU9582433</v>
      </c>
      <c r="AX2707" s="75">
        <f>_xlfn.XLOOKUP(D2707,'[1]OPS Loading report'!$E:$E,'[1]OPS Loading report'!$H:$H)</f>
        <v>32705872</v>
      </c>
      <c r="AZ2707" s="271"/>
      <c r="BT2707" s="75">
        <f>IF(COUNTIF($C$3:C2707, C2707)=1, 1, 0)</f>
        <v>1</v>
      </c>
      <c r="BU2707" s="337" t="s">
        <v>8995</v>
      </c>
      <c r="BV2707" s="340">
        <v>46121</v>
      </c>
      <c r="BZ2707" s="87">
        <f t="shared" si="838"/>
        <v>13</v>
      </c>
      <c r="CB2707" s="88">
        <f t="shared" si="842"/>
        <v>15</v>
      </c>
      <c r="CC2707" s="89"/>
      <c r="CD2707" s="22"/>
      <c r="CE2707" s="87">
        <f t="shared" si="835"/>
        <v>4</v>
      </c>
      <c r="CF2707" s="397">
        <v>6721035</v>
      </c>
      <c r="CH2707" s="397">
        <v>6721035</v>
      </c>
      <c r="CI2707" s="544">
        <v>26357</v>
      </c>
      <c r="CJ2707" s="87">
        <f t="shared" si="840"/>
        <v>4</v>
      </c>
      <c r="CK2707" s="87">
        <f t="shared" si="839"/>
        <v>14</v>
      </c>
      <c r="CL2707" s="22" t="s">
        <v>6198</v>
      </c>
      <c r="CM2707" s="22" t="str">
        <f t="shared" si="843"/>
        <v>1C26TAB^70681</v>
      </c>
    </row>
    <row r="2708" spans="1:91" s="85" customFormat="1" x14ac:dyDescent="0.25">
      <c r="A2708" s="75">
        <f t="shared" si="841"/>
        <v>2706</v>
      </c>
      <c r="B2708" s="265" t="s">
        <v>102</v>
      </c>
      <c r="C2708" s="270" t="s">
        <v>8992</v>
      </c>
      <c r="D2708" s="73">
        <v>145834531</v>
      </c>
      <c r="E2708" s="241">
        <v>5320008188</v>
      </c>
      <c r="F2708" s="231">
        <v>46107</v>
      </c>
      <c r="G2708" s="265" t="s">
        <v>612</v>
      </c>
      <c r="H2708" s="265" t="s">
        <v>2213</v>
      </c>
      <c r="I2708" s="265" t="s">
        <v>105</v>
      </c>
      <c r="J2708" s="265" t="s">
        <v>518</v>
      </c>
      <c r="K2708" s="265" t="s">
        <v>242</v>
      </c>
      <c r="L2708" s="231">
        <v>46135</v>
      </c>
      <c r="M2708" s="265">
        <v>40</v>
      </c>
      <c r="N2708" s="85" t="s">
        <v>8996</v>
      </c>
      <c r="O2708" s="85" t="s">
        <v>8997</v>
      </c>
      <c r="P2708" s="85">
        <v>2830051115</v>
      </c>
      <c r="Q2708" s="231">
        <v>46114</v>
      </c>
      <c r="R2708" s="241">
        <v>1209399138</v>
      </c>
      <c r="S2708" s="241">
        <v>224402096</v>
      </c>
      <c r="T2708" s="231">
        <v>46114</v>
      </c>
      <c r="U2708" s="261">
        <v>2959.875</v>
      </c>
      <c r="V2708" s="261">
        <v>2874.8</v>
      </c>
      <c r="W2708" s="241">
        <v>3</v>
      </c>
      <c r="X2708" s="241">
        <v>0</v>
      </c>
      <c r="Y2708" s="386">
        <v>7267521439</v>
      </c>
      <c r="Z2708" s="265" t="s">
        <v>354</v>
      </c>
      <c r="AA2708" s="85" t="s">
        <v>719</v>
      </c>
      <c r="AB2708" s="265" t="s">
        <v>8970</v>
      </c>
      <c r="AC2708" s="270" t="s">
        <v>8992</v>
      </c>
      <c r="AD2708" s="75" t="s">
        <v>113</v>
      </c>
      <c r="AE2708" s="231">
        <v>46120</v>
      </c>
      <c r="AF2708" s="375">
        <v>46117.291666666664</v>
      </c>
      <c r="AG2708" s="375">
        <v>46115.458333333336</v>
      </c>
      <c r="AH2708" s="375">
        <v>46115.458333333336</v>
      </c>
      <c r="AI2708" s="376">
        <v>46118</v>
      </c>
      <c r="AJ2708" s="231">
        <v>46120</v>
      </c>
      <c r="AK2708" s="231">
        <v>46120</v>
      </c>
      <c r="AL2708" s="448">
        <v>46123</v>
      </c>
      <c r="AM2708" s="231">
        <v>46128</v>
      </c>
      <c r="AN2708" s="231">
        <v>46128</v>
      </c>
      <c r="AO2708" s="95" t="s">
        <v>121</v>
      </c>
      <c r="AP2708" s="95" t="s">
        <v>121</v>
      </c>
      <c r="AQ2708" s="95" t="s">
        <v>121</v>
      </c>
      <c r="AR2708" s="95" t="s">
        <v>121</v>
      </c>
      <c r="AS2708" s="95" t="s">
        <v>121</v>
      </c>
      <c r="AT2708" s="95" t="s">
        <v>121</v>
      </c>
      <c r="AU2708" s="82" t="s">
        <v>6196</v>
      </c>
      <c r="AV2708" s="297">
        <v>46114</v>
      </c>
      <c r="AW2708" s="75" t="str">
        <f>_xlfn.XLOOKUP(D2708,'[1]OPS Loading report'!$E:$E,'[1]OPS Loading report'!$G:$G)</f>
        <v>CSNU8826909</v>
      </c>
      <c r="AX2708" s="75">
        <f>_xlfn.XLOOKUP(D2708,'[1]OPS Loading report'!$E:$E,'[1]OPS Loading report'!$H:$H)</f>
        <v>32705364</v>
      </c>
      <c r="AZ2708" s="271"/>
      <c r="BT2708" s="75">
        <f>IF(COUNTIF($C$3:C2708, C2708)=1, 1, 0)</f>
        <v>0</v>
      </c>
      <c r="BU2708" s="337" t="s">
        <v>8995</v>
      </c>
      <c r="BV2708" s="340">
        <v>46121</v>
      </c>
      <c r="BZ2708" s="87">
        <f t="shared" si="838"/>
        <v>13</v>
      </c>
      <c r="CB2708" s="88">
        <f t="shared" si="842"/>
        <v>15</v>
      </c>
      <c r="CC2708" s="89"/>
      <c r="CD2708" s="22"/>
      <c r="CE2708" s="87">
        <f t="shared" si="835"/>
        <v>4</v>
      </c>
      <c r="CF2708" s="397">
        <v>6721035</v>
      </c>
      <c r="CH2708" s="397">
        <v>6721035</v>
      </c>
      <c r="CI2708" s="544">
        <v>26357</v>
      </c>
      <c r="CJ2708" s="87">
        <f t="shared" si="840"/>
        <v>4</v>
      </c>
      <c r="CK2708" s="87">
        <f t="shared" si="839"/>
        <v>14</v>
      </c>
      <c r="CL2708" s="22" t="s">
        <v>6198</v>
      </c>
      <c r="CM2708" s="22" t="str">
        <f t="shared" si="843"/>
        <v>1C26TAB^70681</v>
      </c>
    </row>
    <row r="2709" spans="1:91" s="85" customFormat="1" x14ac:dyDescent="0.25">
      <c r="A2709" s="75">
        <f t="shared" si="841"/>
        <v>2707</v>
      </c>
      <c r="B2709" s="265" t="s">
        <v>102</v>
      </c>
      <c r="C2709" s="270" t="s">
        <v>8992</v>
      </c>
      <c r="D2709" s="73">
        <v>145834532</v>
      </c>
      <c r="E2709" s="241">
        <v>5320008188</v>
      </c>
      <c r="F2709" s="231">
        <v>46107</v>
      </c>
      <c r="G2709" s="265" t="s">
        <v>612</v>
      </c>
      <c r="H2709" s="265" t="s">
        <v>2213</v>
      </c>
      <c r="I2709" s="265" t="s">
        <v>105</v>
      </c>
      <c r="J2709" s="265" t="s">
        <v>518</v>
      </c>
      <c r="K2709" s="265" t="s">
        <v>242</v>
      </c>
      <c r="L2709" s="231">
        <v>46135</v>
      </c>
      <c r="M2709" s="265">
        <v>0</v>
      </c>
      <c r="N2709" s="85" t="s">
        <v>8996</v>
      </c>
      <c r="O2709" s="85" t="s">
        <v>8997</v>
      </c>
      <c r="P2709" s="85">
        <v>2830051116</v>
      </c>
      <c r="Q2709" s="231">
        <v>46114</v>
      </c>
      <c r="R2709" s="241">
        <v>1209399139</v>
      </c>
      <c r="S2709" s="241">
        <v>224402097</v>
      </c>
      <c r="T2709" s="231">
        <v>46114</v>
      </c>
      <c r="U2709" s="261">
        <v>15145.552</v>
      </c>
      <c r="V2709" s="261">
        <v>14649.856</v>
      </c>
      <c r="W2709" s="241">
        <v>18</v>
      </c>
      <c r="X2709" s="241">
        <v>0</v>
      </c>
      <c r="Y2709" s="386">
        <v>7267521439</v>
      </c>
      <c r="Z2709" s="265" t="s">
        <v>354</v>
      </c>
      <c r="AA2709" s="85" t="s">
        <v>719</v>
      </c>
      <c r="AB2709" s="265" t="s">
        <v>8970</v>
      </c>
      <c r="AC2709" s="270" t="s">
        <v>8992</v>
      </c>
      <c r="AD2709" s="75" t="s">
        <v>113</v>
      </c>
      <c r="AE2709" s="231">
        <v>46120</v>
      </c>
      <c r="AF2709" s="375">
        <v>46117.291666666664</v>
      </c>
      <c r="AG2709" s="375">
        <v>46115.458333333336</v>
      </c>
      <c r="AH2709" s="375">
        <v>46115.458333333336</v>
      </c>
      <c r="AI2709" s="376">
        <v>46118</v>
      </c>
      <c r="AJ2709" s="231">
        <v>46120</v>
      </c>
      <c r="AK2709" s="231">
        <v>46120</v>
      </c>
      <c r="AL2709" s="448">
        <v>46123</v>
      </c>
      <c r="AM2709" s="231">
        <v>46128</v>
      </c>
      <c r="AN2709" s="231">
        <v>46128</v>
      </c>
      <c r="AO2709" s="95" t="s">
        <v>121</v>
      </c>
      <c r="AP2709" s="95" t="s">
        <v>121</v>
      </c>
      <c r="AQ2709" s="95" t="s">
        <v>121</v>
      </c>
      <c r="AR2709" s="95" t="s">
        <v>121</v>
      </c>
      <c r="AS2709" s="95" t="s">
        <v>121</v>
      </c>
      <c r="AT2709" s="95" t="s">
        <v>121</v>
      </c>
      <c r="AU2709" s="82" t="s">
        <v>6196</v>
      </c>
      <c r="AV2709" s="297">
        <v>46114</v>
      </c>
      <c r="AW2709" s="75">
        <f>_xlfn.XLOOKUP(D2709,'[1]OPS Loading report'!$E:$E,'[1]OPS Loading report'!$G:$G)</f>
        <v>0</v>
      </c>
      <c r="AX2709" s="75">
        <f>_xlfn.XLOOKUP(D2709,'[1]OPS Loading report'!$E:$E,'[1]OPS Loading report'!$H:$H)</f>
        <v>0</v>
      </c>
      <c r="AZ2709" s="271"/>
      <c r="BT2709" s="75">
        <f>IF(COUNTIF($C$3:C2709, C2709)=1, 1, 0)</f>
        <v>0</v>
      </c>
      <c r="BU2709" s="337" t="s">
        <v>8995</v>
      </c>
      <c r="BV2709" s="340">
        <v>46121</v>
      </c>
      <c r="BZ2709" s="87">
        <f t="shared" si="838"/>
        <v>13</v>
      </c>
      <c r="CB2709" s="88">
        <f t="shared" si="842"/>
        <v>15</v>
      </c>
      <c r="CC2709" s="89"/>
      <c r="CD2709" s="22"/>
      <c r="CE2709" s="87">
        <f t="shared" si="835"/>
        <v>4</v>
      </c>
      <c r="CI2709" s="544"/>
      <c r="CJ2709" s="87">
        <f t="shared" si="840"/>
        <v>4</v>
      </c>
      <c r="CK2709" s="87">
        <f t="shared" si="839"/>
        <v>14</v>
      </c>
      <c r="CL2709" s="22" t="s">
        <v>6198</v>
      </c>
      <c r="CM2709" s="22" t="str">
        <f t="shared" si="843"/>
        <v>1C26TAB^70681</v>
      </c>
    </row>
    <row r="2710" spans="1:91" s="85" customFormat="1" x14ac:dyDescent="0.25">
      <c r="A2710" s="75">
        <f t="shared" si="841"/>
        <v>2708</v>
      </c>
      <c r="B2710" s="265" t="s">
        <v>102</v>
      </c>
      <c r="C2710" s="270" t="s">
        <v>8992</v>
      </c>
      <c r="D2710" s="73">
        <v>145834545</v>
      </c>
      <c r="E2710" s="241">
        <v>5320008190</v>
      </c>
      <c r="F2710" s="231">
        <v>46107</v>
      </c>
      <c r="G2710" s="265" t="s">
        <v>612</v>
      </c>
      <c r="H2710" s="265" t="s">
        <v>2213</v>
      </c>
      <c r="I2710" s="265" t="s">
        <v>105</v>
      </c>
      <c r="J2710" s="265" t="s">
        <v>518</v>
      </c>
      <c r="K2710" s="265" t="s">
        <v>242</v>
      </c>
      <c r="L2710" s="231">
        <v>46135</v>
      </c>
      <c r="M2710" s="265">
        <v>40</v>
      </c>
      <c r="N2710" s="85" t="s">
        <v>8998</v>
      </c>
      <c r="O2710" s="85" t="s">
        <v>8999</v>
      </c>
      <c r="P2710" s="85">
        <v>2830051134</v>
      </c>
      <c r="Q2710" s="231">
        <v>46114</v>
      </c>
      <c r="R2710" s="241">
        <v>1209399229</v>
      </c>
      <c r="S2710" s="241">
        <v>224402098</v>
      </c>
      <c r="T2710" s="231">
        <v>46114</v>
      </c>
      <c r="U2710" s="261">
        <v>16083.749</v>
      </c>
      <c r="V2710" s="261">
        <v>15657.467000000001</v>
      </c>
      <c r="W2710" s="241">
        <v>18</v>
      </c>
      <c r="X2710" s="241">
        <v>0</v>
      </c>
      <c r="Y2710" s="386">
        <v>7267521441</v>
      </c>
      <c r="Z2710" s="265" t="s">
        <v>354</v>
      </c>
      <c r="AA2710" s="85" t="s">
        <v>719</v>
      </c>
      <c r="AB2710" s="265" t="s">
        <v>8970</v>
      </c>
      <c r="AC2710" s="270" t="s">
        <v>8992</v>
      </c>
      <c r="AD2710" s="75" t="s">
        <v>113</v>
      </c>
      <c r="AE2710" s="231">
        <v>46120</v>
      </c>
      <c r="AF2710" s="375">
        <v>46117.291666666664</v>
      </c>
      <c r="AG2710" s="375">
        <v>46115.458333333336</v>
      </c>
      <c r="AH2710" s="375">
        <v>46115.458333333336</v>
      </c>
      <c r="AI2710" s="376">
        <v>46118</v>
      </c>
      <c r="AJ2710" s="231">
        <v>46120</v>
      </c>
      <c r="AK2710" s="231">
        <v>46120</v>
      </c>
      <c r="AL2710" s="448">
        <v>46123</v>
      </c>
      <c r="AM2710" s="231">
        <v>46128</v>
      </c>
      <c r="AN2710" s="231">
        <v>46128</v>
      </c>
      <c r="AO2710" s="95" t="s">
        <v>121</v>
      </c>
      <c r="AP2710" s="95" t="s">
        <v>121</v>
      </c>
      <c r="AQ2710" s="95" t="s">
        <v>121</v>
      </c>
      <c r="AR2710" s="95" t="s">
        <v>121</v>
      </c>
      <c r="AS2710" s="95" t="s">
        <v>121</v>
      </c>
      <c r="AT2710" s="95" t="s">
        <v>121</v>
      </c>
      <c r="AU2710" s="82" t="s">
        <v>6196</v>
      </c>
      <c r="AV2710" s="297">
        <v>46114</v>
      </c>
      <c r="AW2710" s="75" t="str">
        <f>_xlfn.XLOOKUP(D2710,'[1]OPS Loading report'!$E:$E,'[1]OPS Loading report'!$G:$G)</f>
        <v>TIIU5861325</v>
      </c>
      <c r="AX2710" s="75">
        <f>_xlfn.XLOOKUP(D2710,'[1]OPS Loading report'!$E:$E,'[1]OPS Loading report'!$H:$H)</f>
        <v>32705845</v>
      </c>
      <c r="AZ2710" s="271"/>
      <c r="BT2710" s="75">
        <f>IF(COUNTIF($C$3:C2710, C2710)=1, 1, 0)</f>
        <v>0</v>
      </c>
      <c r="BU2710" s="337" t="s">
        <v>8995</v>
      </c>
      <c r="BV2710" s="340">
        <v>46121</v>
      </c>
      <c r="BZ2710" s="87">
        <f t="shared" si="838"/>
        <v>13</v>
      </c>
      <c r="CB2710" s="88">
        <f t="shared" si="842"/>
        <v>15</v>
      </c>
      <c r="CC2710" s="89"/>
      <c r="CD2710" s="22"/>
      <c r="CE2710" s="87">
        <f t="shared" si="835"/>
        <v>4</v>
      </c>
      <c r="CF2710" s="397">
        <v>6721035</v>
      </c>
      <c r="CH2710" s="397">
        <v>6721035</v>
      </c>
      <c r="CI2710" s="544">
        <v>26357</v>
      </c>
      <c r="CJ2710" s="87">
        <f t="shared" si="840"/>
        <v>4</v>
      </c>
      <c r="CK2710" s="87">
        <f t="shared" si="839"/>
        <v>14</v>
      </c>
      <c r="CL2710" s="22" t="s">
        <v>6198</v>
      </c>
      <c r="CM2710" s="22" t="str">
        <f t="shared" si="843"/>
        <v>1C26TAB^70681</v>
      </c>
    </row>
    <row r="2711" spans="1:91" s="85" customFormat="1" x14ac:dyDescent="0.25">
      <c r="A2711" s="75">
        <f t="shared" si="841"/>
        <v>2709</v>
      </c>
      <c r="B2711" s="265" t="s">
        <v>102</v>
      </c>
      <c r="C2711" s="270" t="s">
        <v>8992</v>
      </c>
      <c r="D2711" s="681">
        <v>145834549</v>
      </c>
      <c r="E2711" s="241">
        <v>5320008190</v>
      </c>
      <c r="F2711" s="231">
        <v>46107</v>
      </c>
      <c r="G2711" s="265" t="s">
        <v>612</v>
      </c>
      <c r="H2711" s="265" t="s">
        <v>2213</v>
      </c>
      <c r="I2711" s="265" t="s">
        <v>105</v>
      </c>
      <c r="J2711" s="265" t="s">
        <v>518</v>
      </c>
      <c r="K2711" s="265" t="s">
        <v>242</v>
      </c>
      <c r="L2711" s="231">
        <v>46135</v>
      </c>
      <c r="M2711" s="265">
        <v>0</v>
      </c>
      <c r="N2711" s="85" t="s">
        <v>8998</v>
      </c>
      <c r="O2711" s="85" t="s">
        <v>8999</v>
      </c>
      <c r="P2711" s="85">
        <v>2830051135</v>
      </c>
      <c r="Q2711" s="231">
        <v>46114</v>
      </c>
      <c r="R2711" s="241">
        <v>1209399231</v>
      </c>
      <c r="S2711" s="241">
        <v>224402099</v>
      </c>
      <c r="T2711" s="231">
        <v>46114</v>
      </c>
      <c r="U2711" s="261">
        <v>1828.9280000000001</v>
      </c>
      <c r="V2711" s="261">
        <v>1776.056</v>
      </c>
      <c r="W2711" s="241">
        <v>3</v>
      </c>
      <c r="X2711" s="241">
        <v>0</v>
      </c>
      <c r="Y2711" s="386">
        <v>7267521441</v>
      </c>
      <c r="Z2711" s="265" t="s">
        <v>354</v>
      </c>
      <c r="AA2711" s="85" t="s">
        <v>719</v>
      </c>
      <c r="AB2711" s="265" t="s">
        <v>8970</v>
      </c>
      <c r="AC2711" s="270" t="s">
        <v>8992</v>
      </c>
      <c r="AD2711" s="75" t="s">
        <v>113</v>
      </c>
      <c r="AE2711" s="231">
        <v>46120</v>
      </c>
      <c r="AF2711" s="375">
        <v>46117.291666666664</v>
      </c>
      <c r="AG2711" s="375">
        <v>46115.458333333336</v>
      </c>
      <c r="AH2711" s="375">
        <v>46115.458333333336</v>
      </c>
      <c r="AI2711" s="376">
        <v>46118</v>
      </c>
      <c r="AJ2711" s="231">
        <v>46120</v>
      </c>
      <c r="AK2711" s="231">
        <v>46120</v>
      </c>
      <c r="AL2711" s="448">
        <v>46123</v>
      </c>
      <c r="AM2711" s="231">
        <v>46128</v>
      </c>
      <c r="AN2711" s="231">
        <v>46128</v>
      </c>
      <c r="AO2711" s="95" t="s">
        <v>121</v>
      </c>
      <c r="AP2711" s="95" t="s">
        <v>121</v>
      </c>
      <c r="AQ2711" s="95" t="s">
        <v>121</v>
      </c>
      <c r="AR2711" s="95" t="s">
        <v>121</v>
      </c>
      <c r="AS2711" s="95" t="s">
        <v>121</v>
      </c>
      <c r="AT2711" s="95" t="s">
        <v>121</v>
      </c>
      <c r="AU2711" s="82" t="s">
        <v>6196</v>
      </c>
      <c r="AV2711" s="297">
        <v>46114</v>
      </c>
      <c r="AW2711" s="75">
        <f>_xlfn.XLOOKUP(D2711,'[1]OPS Loading report'!$E:$E,'[1]OPS Loading report'!$G:$G)</f>
        <v>0</v>
      </c>
      <c r="AX2711" s="75">
        <f>_xlfn.XLOOKUP(D2711,'[1]OPS Loading report'!$E:$E,'[1]OPS Loading report'!$H:$H)</f>
        <v>0</v>
      </c>
      <c r="AZ2711" s="271"/>
      <c r="BT2711" s="75">
        <f>IF(COUNTIF($C$3:C2711, C2711)=1, 1, 0)</f>
        <v>0</v>
      </c>
      <c r="BU2711" s="337" t="s">
        <v>8995</v>
      </c>
      <c r="BV2711" s="340">
        <v>46121</v>
      </c>
      <c r="BZ2711" s="87">
        <f t="shared" si="838"/>
        <v>13</v>
      </c>
      <c r="CB2711" s="88">
        <f t="shared" si="842"/>
        <v>15</v>
      </c>
      <c r="CC2711" s="89"/>
      <c r="CD2711" s="22"/>
      <c r="CE2711" s="87">
        <f t="shared" si="835"/>
        <v>4</v>
      </c>
      <c r="CI2711" s="544"/>
      <c r="CJ2711" s="87">
        <f t="shared" si="840"/>
        <v>4</v>
      </c>
      <c r="CK2711" s="87">
        <f t="shared" si="839"/>
        <v>14</v>
      </c>
      <c r="CL2711" s="22" t="s">
        <v>6198</v>
      </c>
      <c r="CM2711" s="22" t="str">
        <f t="shared" si="843"/>
        <v>1C26TAB^70681</v>
      </c>
    </row>
    <row r="2712" spans="1:91" s="85" customFormat="1" x14ac:dyDescent="0.25">
      <c r="A2712" s="75">
        <f t="shared" si="841"/>
        <v>2710</v>
      </c>
      <c r="B2712" s="265" t="s">
        <v>102</v>
      </c>
      <c r="C2712" s="270" t="s">
        <v>8992</v>
      </c>
      <c r="D2712" s="73">
        <v>145834554</v>
      </c>
      <c r="E2712" s="241">
        <v>5320008191</v>
      </c>
      <c r="F2712" s="231">
        <v>46107</v>
      </c>
      <c r="G2712" s="265" t="s">
        <v>612</v>
      </c>
      <c r="H2712" s="265" t="s">
        <v>2213</v>
      </c>
      <c r="I2712" s="265" t="s">
        <v>105</v>
      </c>
      <c r="J2712" s="265" t="s">
        <v>518</v>
      </c>
      <c r="K2712" s="265" t="s">
        <v>242</v>
      </c>
      <c r="L2712" s="231">
        <v>46135</v>
      </c>
      <c r="M2712" s="265">
        <v>40</v>
      </c>
      <c r="N2712" s="85" t="s">
        <v>9000</v>
      </c>
      <c r="O2712" s="85" t="s">
        <v>9001</v>
      </c>
      <c r="P2712" s="85">
        <v>2830051126</v>
      </c>
      <c r="Q2712" s="231">
        <v>46114</v>
      </c>
      <c r="R2712" s="241">
        <v>1209399194</v>
      </c>
      <c r="S2712" s="241">
        <v>224402100</v>
      </c>
      <c r="T2712" s="231">
        <v>46114</v>
      </c>
      <c r="U2712" s="261">
        <v>15536.43</v>
      </c>
      <c r="V2712" s="261">
        <v>15124.652</v>
      </c>
      <c r="W2712" s="241">
        <v>17</v>
      </c>
      <c r="X2712" s="241">
        <v>0</v>
      </c>
      <c r="Y2712" s="386">
        <v>7267521442</v>
      </c>
      <c r="Z2712" s="265" t="s">
        <v>354</v>
      </c>
      <c r="AA2712" s="85" t="s">
        <v>719</v>
      </c>
      <c r="AB2712" s="265" t="s">
        <v>8970</v>
      </c>
      <c r="AC2712" s="270" t="s">
        <v>8992</v>
      </c>
      <c r="AD2712" s="75" t="s">
        <v>113</v>
      </c>
      <c r="AE2712" s="231">
        <v>46120</v>
      </c>
      <c r="AF2712" s="375">
        <v>46117.291666666664</v>
      </c>
      <c r="AG2712" s="375">
        <v>46115.458333333336</v>
      </c>
      <c r="AH2712" s="375">
        <v>46115.458333333336</v>
      </c>
      <c r="AI2712" s="376">
        <v>46118</v>
      </c>
      <c r="AJ2712" s="231">
        <v>46120</v>
      </c>
      <c r="AK2712" s="231">
        <v>46120</v>
      </c>
      <c r="AL2712" s="448">
        <v>46123</v>
      </c>
      <c r="AM2712" s="231">
        <v>46128</v>
      </c>
      <c r="AN2712" s="231">
        <v>46128</v>
      </c>
      <c r="AO2712" s="95" t="s">
        <v>121</v>
      </c>
      <c r="AP2712" s="95" t="s">
        <v>121</v>
      </c>
      <c r="AQ2712" s="95" t="s">
        <v>121</v>
      </c>
      <c r="AR2712" s="95" t="s">
        <v>121</v>
      </c>
      <c r="AS2712" s="95" t="s">
        <v>121</v>
      </c>
      <c r="AT2712" s="95" t="s">
        <v>121</v>
      </c>
      <c r="AU2712" s="82" t="s">
        <v>6196</v>
      </c>
      <c r="AV2712" s="297">
        <v>46114</v>
      </c>
      <c r="AW2712" s="75" t="str">
        <f>_xlfn.XLOOKUP(D2712,'[1]OPS Loading report'!$E:$E,'[1]OPS Loading report'!$G:$G)</f>
        <v>TIIU5584149</v>
      </c>
      <c r="AX2712" s="75">
        <f>_xlfn.XLOOKUP(D2712,'[1]OPS Loading report'!$E:$E,'[1]OPS Loading report'!$H:$H)</f>
        <v>32705858</v>
      </c>
      <c r="AZ2712" s="271"/>
      <c r="BT2712" s="75">
        <f>IF(COUNTIF($C$3:C2712, C2712)=1, 1, 0)</f>
        <v>0</v>
      </c>
      <c r="BU2712" s="337" t="s">
        <v>8995</v>
      </c>
      <c r="BV2712" s="340">
        <v>46121</v>
      </c>
      <c r="BZ2712" s="87">
        <f t="shared" si="838"/>
        <v>13</v>
      </c>
      <c r="CB2712" s="88">
        <f t="shared" si="842"/>
        <v>15</v>
      </c>
      <c r="CC2712" s="89"/>
      <c r="CD2712" s="22"/>
      <c r="CE2712" s="87">
        <f t="shared" si="835"/>
        <v>4</v>
      </c>
      <c r="CF2712" s="397">
        <v>6721035</v>
      </c>
      <c r="CH2712" s="397">
        <v>6721035</v>
      </c>
      <c r="CI2712" s="544">
        <v>26357</v>
      </c>
      <c r="CJ2712" s="87">
        <f t="shared" si="840"/>
        <v>4</v>
      </c>
      <c r="CK2712" s="87">
        <f t="shared" si="839"/>
        <v>14</v>
      </c>
      <c r="CL2712" s="22" t="s">
        <v>6198</v>
      </c>
      <c r="CM2712" s="22" t="str">
        <f t="shared" si="843"/>
        <v>1C26TAB^70681</v>
      </c>
    </row>
    <row r="2713" spans="1:91" s="85" customFormat="1" x14ac:dyDescent="0.25">
      <c r="A2713" s="75">
        <f t="shared" si="841"/>
        <v>2711</v>
      </c>
      <c r="B2713" s="265" t="s">
        <v>102</v>
      </c>
      <c r="C2713" s="270" t="s">
        <v>8992</v>
      </c>
      <c r="D2713" s="73">
        <v>145834558</v>
      </c>
      <c r="E2713" s="241">
        <v>5320008191</v>
      </c>
      <c r="F2713" s="231">
        <v>46107</v>
      </c>
      <c r="G2713" s="265" t="s">
        <v>612</v>
      </c>
      <c r="H2713" s="265" t="s">
        <v>2213</v>
      </c>
      <c r="I2713" s="265" t="s">
        <v>105</v>
      </c>
      <c r="J2713" s="265" t="s">
        <v>518</v>
      </c>
      <c r="K2713" s="265" t="s">
        <v>242</v>
      </c>
      <c r="L2713" s="231">
        <v>46135</v>
      </c>
      <c r="M2713" s="265">
        <v>0</v>
      </c>
      <c r="N2713" s="85" t="s">
        <v>9000</v>
      </c>
      <c r="O2713" s="85" t="s">
        <v>9001</v>
      </c>
      <c r="P2713" s="85">
        <v>2830051127</v>
      </c>
      <c r="Q2713" s="231">
        <v>46114</v>
      </c>
      <c r="R2713" s="241">
        <v>1209399196</v>
      </c>
      <c r="S2713" s="241">
        <v>224402102</v>
      </c>
      <c r="T2713" s="231">
        <v>46114</v>
      </c>
      <c r="U2713" s="261">
        <v>3470.828</v>
      </c>
      <c r="V2713" s="261">
        <v>3370.4960000000001</v>
      </c>
      <c r="W2713" s="241">
        <v>4</v>
      </c>
      <c r="X2713" s="241">
        <v>0</v>
      </c>
      <c r="Y2713" s="386">
        <v>7267521442</v>
      </c>
      <c r="Z2713" s="265" t="s">
        <v>354</v>
      </c>
      <c r="AA2713" s="85" t="s">
        <v>719</v>
      </c>
      <c r="AB2713" s="265" t="s">
        <v>8970</v>
      </c>
      <c r="AC2713" s="270" t="s">
        <v>8992</v>
      </c>
      <c r="AD2713" s="75" t="s">
        <v>113</v>
      </c>
      <c r="AE2713" s="231">
        <v>46120</v>
      </c>
      <c r="AF2713" s="375">
        <v>46117.291666666664</v>
      </c>
      <c r="AG2713" s="375">
        <v>46115.458333333336</v>
      </c>
      <c r="AH2713" s="375">
        <v>46115.458333333336</v>
      </c>
      <c r="AI2713" s="376">
        <v>46118</v>
      </c>
      <c r="AJ2713" s="231">
        <v>46120</v>
      </c>
      <c r="AK2713" s="231">
        <v>46120</v>
      </c>
      <c r="AL2713" s="448">
        <v>46123</v>
      </c>
      <c r="AM2713" s="231">
        <v>46128</v>
      </c>
      <c r="AN2713" s="231">
        <v>46128</v>
      </c>
      <c r="AO2713" s="95" t="s">
        <v>121</v>
      </c>
      <c r="AP2713" s="95" t="s">
        <v>121</v>
      </c>
      <c r="AQ2713" s="95" t="s">
        <v>121</v>
      </c>
      <c r="AR2713" s="95" t="s">
        <v>121</v>
      </c>
      <c r="AS2713" s="95" t="s">
        <v>121</v>
      </c>
      <c r="AT2713" s="95" t="s">
        <v>121</v>
      </c>
      <c r="AU2713" s="82" t="s">
        <v>6196</v>
      </c>
      <c r="AV2713" s="297">
        <v>46114</v>
      </c>
      <c r="AW2713" s="75">
        <f>_xlfn.XLOOKUP(D2713,'[1]OPS Loading report'!$E:$E,'[1]OPS Loading report'!$G:$G)</f>
        <v>0</v>
      </c>
      <c r="AX2713" s="75">
        <f>_xlfn.XLOOKUP(D2713,'[1]OPS Loading report'!$E:$E,'[1]OPS Loading report'!$H:$H)</f>
        <v>0</v>
      </c>
      <c r="AZ2713" s="271"/>
      <c r="BT2713" s="75">
        <f>IF(COUNTIF($C$3:C2713, C2713)=1, 1, 0)</f>
        <v>0</v>
      </c>
      <c r="BU2713" s="337" t="s">
        <v>8995</v>
      </c>
      <c r="BV2713" s="340">
        <v>46121</v>
      </c>
      <c r="BZ2713" s="87">
        <f t="shared" si="838"/>
        <v>13</v>
      </c>
      <c r="CB2713" s="88">
        <f t="shared" si="842"/>
        <v>15</v>
      </c>
      <c r="CC2713" s="89"/>
      <c r="CD2713" s="22"/>
      <c r="CE2713" s="87">
        <f t="shared" si="835"/>
        <v>4</v>
      </c>
      <c r="CJ2713" s="87">
        <f t="shared" si="840"/>
        <v>4</v>
      </c>
      <c r="CK2713" s="87">
        <f t="shared" si="839"/>
        <v>14</v>
      </c>
      <c r="CL2713" s="22" t="s">
        <v>6198</v>
      </c>
      <c r="CM2713" s="22" t="str">
        <f t="shared" si="843"/>
        <v>1C26TAB^70681</v>
      </c>
    </row>
    <row r="2714" spans="1:91" s="85" customFormat="1" x14ac:dyDescent="0.25">
      <c r="A2714" s="75">
        <f t="shared" si="841"/>
        <v>2712</v>
      </c>
      <c r="B2714" s="265" t="s">
        <v>102</v>
      </c>
      <c r="C2714" s="301" t="s">
        <v>9002</v>
      </c>
      <c r="D2714" s="73">
        <v>145834565</v>
      </c>
      <c r="E2714" s="241">
        <v>5320008192</v>
      </c>
      <c r="F2714" s="231">
        <v>46107</v>
      </c>
      <c r="G2714" s="265" t="s">
        <v>612</v>
      </c>
      <c r="H2714" s="265" t="s">
        <v>2213</v>
      </c>
      <c r="I2714" s="265" t="s">
        <v>105</v>
      </c>
      <c r="J2714" s="265" t="s">
        <v>518</v>
      </c>
      <c r="K2714" s="265" t="s">
        <v>242</v>
      </c>
      <c r="L2714" s="231">
        <v>46135</v>
      </c>
      <c r="M2714" s="265">
        <v>40</v>
      </c>
      <c r="N2714" s="85" t="s">
        <v>9003</v>
      </c>
      <c r="O2714" s="85" t="s">
        <v>9004</v>
      </c>
      <c r="P2714" s="85">
        <v>2830051111</v>
      </c>
      <c r="Q2714" s="231">
        <v>46114</v>
      </c>
      <c r="R2714" s="241">
        <v>1209399125</v>
      </c>
      <c r="S2714" s="241">
        <v>224402104</v>
      </c>
      <c r="T2714" s="231">
        <v>46114</v>
      </c>
      <c r="U2714" s="261">
        <v>16188.901</v>
      </c>
      <c r="V2714" s="261">
        <v>15759.831</v>
      </c>
      <c r="W2714" s="241">
        <v>18</v>
      </c>
      <c r="X2714" s="241">
        <v>0</v>
      </c>
      <c r="Y2714" s="386">
        <v>7267521443</v>
      </c>
      <c r="Z2714" s="265" t="s">
        <v>354</v>
      </c>
      <c r="AA2714" s="85" t="s">
        <v>719</v>
      </c>
      <c r="AB2714" s="265" t="s">
        <v>8970</v>
      </c>
      <c r="AC2714" s="301" t="s">
        <v>9002</v>
      </c>
      <c r="AD2714" s="75" t="s">
        <v>113</v>
      </c>
      <c r="AE2714" s="231">
        <v>46120</v>
      </c>
      <c r="AF2714" s="375">
        <v>46117.291666666664</v>
      </c>
      <c r="AG2714" s="375">
        <v>46115.458333333336</v>
      </c>
      <c r="AH2714" s="375">
        <v>46115.458333333336</v>
      </c>
      <c r="AI2714" s="376">
        <v>46118</v>
      </c>
      <c r="AJ2714" s="231">
        <v>46120</v>
      </c>
      <c r="AK2714" s="231">
        <v>46120</v>
      </c>
      <c r="AL2714" s="448">
        <v>46123</v>
      </c>
      <c r="AM2714" s="231">
        <v>46129</v>
      </c>
      <c r="AN2714" s="231">
        <v>46129</v>
      </c>
      <c r="AO2714" s="95" t="s">
        <v>121</v>
      </c>
      <c r="AP2714" s="95" t="s">
        <v>121</v>
      </c>
      <c r="AQ2714" s="95" t="s">
        <v>121</v>
      </c>
      <c r="AR2714" s="95" t="s">
        <v>121</v>
      </c>
      <c r="AS2714" s="95" t="s">
        <v>121</v>
      </c>
      <c r="AT2714" s="95" t="s">
        <v>121</v>
      </c>
      <c r="AU2714" s="82" t="s">
        <v>6196</v>
      </c>
      <c r="AV2714" s="297">
        <v>46114</v>
      </c>
      <c r="AW2714" s="75" t="str">
        <f>_xlfn.XLOOKUP(D2714,'[1]OPS Loading report'!$E:$E,'[1]OPS Loading report'!$G:$G)</f>
        <v>CSGU6230418</v>
      </c>
      <c r="AX2714" s="75">
        <f>_xlfn.XLOOKUP(D2714,'[1]OPS Loading report'!$E:$E,'[1]OPS Loading report'!$H:$H)</f>
        <v>32705790</v>
      </c>
      <c r="AZ2714" s="271"/>
      <c r="BT2714" s="75">
        <f>IF(COUNTIF($C$3:C2714, C2714)=1, 1, 0)</f>
        <v>1</v>
      </c>
      <c r="BU2714" s="337" t="s">
        <v>9005</v>
      </c>
      <c r="BV2714" s="340">
        <v>46121</v>
      </c>
      <c r="BZ2714" s="87">
        <f t="shared" si="838"/>
        <v>13</v>
      </c>
      <c r="CB2714" s="88">
        <f t="shared" si="842"/>
        <v>15</v>
      </c>
      <c r="CC2714" s="89"/>
      <c r="CD2714" s="22"/>
      <c r="CE2714" s="87">
        <f t="shared" si="835"/>
        <v>4</v>
      </c>
      <c r="CF2714" s="397">
        <v>6721035</v>
      </c>
      <c r="CH2714" s="397">
        <v>6721035</v>
      </c>
      <c r="CI2714" s="85">
        <v>26357</v>
      </c>
      <c r="CJ2714" s="87">
        <f t="shared" si="840"/>
        <v>4</v>
      </c>
      <c r="CK2714" s="87">
        <f t="shared" si="839"/>
        <v>14</v>
      </c>
      <c r="CL2714" s="22" t="s">
        <v>6198</v>
      </c>
      <c r="CM2714" s="22" t="str">
        <f t="shared" si="843"/>
        <v>1C26TAB^70680</v>
      </c>
    </row>
    <row r="2715" spans="1:91" s="85" customFormat="1" x14ac:dyDescent="0.25">
      <c r="A2715" s="75">
        <f t="shared" si="841"/>
        <v>2713</v>
      </c>
      <c r="B2715" s="265" t="s">
        <v>102</v>
      </c>
      <c r="C2715" s="301" t="s">
        <v>9002</v>
      </c>
      <c r="D2715" s="73">
        <v>145834569</v>
      </c>
      <c r="E2715" s="241">
        <v>5320008192</v>
      </c>
      <c r="F2715" s="231">
        <v>46107</v>
      </c>
      <c r="G2715" s="265" t="s">
        <v>612</v>
      </c>
      <c r="H2715" s="265" t="s">
        <v>2213</v>
      </c>
      <c r="I2715" s="265" t="s">
        <v>105</v>
      </c>
      <c r="J2715" s="265" t="s">
        <v>518</v>
      </c>
      <c r="K2715" s="265" t="s">
        <v>242</v>
      </c>
      <c r="L2715" s="231">
        <v>46135</v>
      </c>
      <c r="M2715" s="265">
        <v>0</v>
      </c>
      <c r="N2715" s="85" t="s">
        <v>9003</v>
      </c>
      <c r="O2715" s="85" t="s">
        <v>9004</v>
      </c>
      <c r="P2715" s="85">
        <v>2830051112</v>
      </c>
      <c r="Q2715" s="231">
        <v>46114</v>
      </c>
      <c r="R2715" s="241">
        <v>1209399126</v>
      </c>
      <c r="S2715" s="241">
        <v>224402105</v>
      </c>
      <c r="T2715" s="231">
        <v>46114</v>
      </c>
      <c r="U2715" s="261">
        <v>1839.731</v>
      </c>
      <c r="V2715" s="261">
        <v>1790.971</v>
      </c>
      <c r="W2715" s="241">
        <v>2</v>
      </c>
      <c r="X2715" s="241">
        <v>0</v>
      </c>
      <c r="Y2715" s="386">
        <v>7267521443</v>
      </c>
      <c r="Z2715" s="265" t="s">
        <v>354</v>
      </c>
      <c r="AA2715" s="85" t="s">
        <v>719</v>
      </c>
      <c r="AB2715" s="265" t="s">
        <v>8970</v>
      </c>
      <c r="AC2715" s="301" t="s">
        <v>9002</v>
      </c>
      <c r="AD2715" s="75" t="s">
        <v>113</v>
      </c>
      <c r="AE2715" s="231">
        <v>46120</v>
      </c>
      <c r="AF2715" s="375">
        <v>46117.291666666664</v>
      </c>
      <c r="AG2715" s="375">
        <v>46115.458333333336</v>
      </c>
      <c r="AH2715" s="375">
        <v>46115.458333333336</v>
      </c>
      <c r="AI2715" s="376">
        <v>46118</v>
      </c>
      <c r="AJ2715" s="231">
        <v>46120</v>
      </c>
      <c r="AK2715" s="231">
        <v>46120</v>
      </c>
      <c r="AL2715" s="448">
        <v>46123</v>
      </c>
      <c r="AM2715" s="231">
        <v>46129</v>
      </c>
      <c r="AN2715" s="231">
        <v>46129</v>
      </c>
      <c r="AO2715" s="95" t="s">
        <v>121</v>
      </c>
      <c r="AP2715" s="95" t="s">
        <v>121</v>
      </c>
      <c r="AQ2715" s="95" t="s">
        <v>121</v>
      </c>
      <c r="AR2715" s="95" t="s">
        <v>121</v>
      </c>
      <c r="AS2715" s="95" t="s">
        <v>121</v>
      </c>
      <c r="AT2715" s="95" t="s">
        <v>121</v>
      </c>
      <c r="AU2715" s="82" t="s">
        <v>6196</v>
      </c>
      <c r="AV2715" s="297">
        <v>46114</v>
      </c>
      <c r="AW2715" s="75">
        <f>_xlfn.XLOOKUP(D2715,'[1]OPS Loading report'!$E:$E,'[1]OPS Loading report'!$G:$G)</f>
        <v>0</v>
      </c>
      <c r="AX2715" s="75">
        <f>_xlfn.XLOOKUP(D2715,'[1]OPS Loading report'!$E:$E,'[1]OPS Loading report'!$H:$H)</f>
        <v>0</v>
      </c>
      <c r="AZ2715" s="271"/>
      <c r="BT2715" s="75">
        <f>IF(COUNTIF($C$3:C2715, C2715)=1, 1, 0)</f>
        <v>0</v>
      </c>
      <c r="BU2715" s="337" t="s">
        <v>9005</v>
      </c>
      <c r="BV2715" s="340">
        <v>46121</v>
      </c>
      <c r="BZ2715" s="87">
        <f t="shared" si="838"/>
        <v>13</v>
      </c>
      <c r="CB2715" s="88">
        <f t="shared" si="842"/>
        <v>15</v>
      </c>
      <c r="CC2715" s="89"/>
      <c r="CD2715" s="22"/>
      <c r="CE2715" s="87">
        <f t="shared" si="835"/>
        <v>4</v>
      </c>
      <c r="CJ2715" s="87">
        <f t="shared" si="840"/>
        <v>4</v>
      </c>
      <c r="CK2715" s="87">
        <f t="shared" si="839"/>
        <v>14</v>
      </c>
      <c r="CL2715" s="22" t="s">
        <v>6198</v>
      </c>
      <c r="CM2715" s="22" t="str">
        <f t="shared" si="843"/>
        <v>1C26TAB^70680</v>
      </c>
    </row>
    <row r="2716" spans="1:91" s="85" customFormat="1" x14ac:dyDescent="0.25">
      <c r="A2716" s="75">
        <f t="shared" si="841"/>
        <v>2714</v>
      </c>
      <c r="B2716" s="265" t="s">
        <v>102</v>
      </c>
      <c r="C2716" s="301" t="s">
        <v>9002</v>
      </c>
      <c r="D2716" s="73">
        <v>145834577</v>
      </c>
      <c r="E2716" s="241">
        <v>5320008193</v>
      </c>
      <c r="F2716" s="231">
        <v>46107</v>
      </c>
      <c r="G2716" s="265" t="s">
        <v>612</v>
      </c>
      <c r="H2716" s="265" t="s">
        <v>2213</v>
      </c>
      <c r="I2716" s="265" t="s">
        <v>105</v>
      </c>
      <c r="J2716" s="265" t="s">
        <v>518</v>
      </c>
      <c r="K2716" s="265" t="s">
        <v>242</v>
      </c>
      <c r="L2716" s="231">
        <v>46135</v>
      </c>
      <c r="M2716" s="265">
        <v>40</v>
      </c>
      <c r="N2716" s="85" t="s">
        <v>9006</v>
      </c>
      <c r="O2716" s="85" t="s">
        <v>9007</v>
      </c>
      <c r="P2716" s="85">
        <v>2830051131</v>
      </c>
      <c r="Q2716" s="231">
        <v>46114</v>
      </c>
      <c r="R2716" s="241">
        <v>1209399225</v>
      </c>
      <c r="S2716" s="241">
        <v>224402112</v>
      </c>
      <c r="T2716" s="231">
        <v>46114</v>
      </c>
      <c r="U2716" s="261">
        <v>15863.239</v>
      </c>
      <c r="V2716" s="261">
        <v>15442.8</v>
      </c>
      <c r="W2716" s="241">
        <v>18</v>
      </c>
      <c r="X2716" s="241">
        <v>0</v>
      </c>
      <c r="Y2716" s="386">
        <v>7267521444</v>
      </c>
      <c r="Z2716" s="265" t="s">
        <v>354</v>
      </c>
      <c r="AA2716" s="85" t="s">
        <v>719</v>
      </c>
      <c r="AB2716" s="265" t="s">
        <v>8970</v>
      </c>
      <c r="AC2716" s="301" t="s">
        <v>9002</v>
      </c>
      <c r="AD2716" s="75" t="s">
        <v>113</v>
      </c>
      <c r="AE2716" s="231">
        <v>46120</v>
      </c>
      <c r="AF2716" s="375">
        <v>46117.291666666664</v>
      </c>
      <c r="AG2716" s="375">
        <v>46115.458333333336</v>
      </c>
      <c r="AH2716" s="375">
        <v>46115.458333333336</v>
      </c>
      <c r="AI2716" s="376">
        <v>46118</v>
      </c>
      <c r="AJ2716" s="231">
        <v>46120</v>
      </c>
      <c r="AK2716" s="231">
        <v>46120</v>
      </c>
      <c r="AL2716" s="448">
        <v>46123</v>
      </c>
      <c r="AM2716" s="231">
        <v>46129</v>
      </c>
      <c r="AN2716" s="231">
        <v>46129</v>
      </c>
      <c r="AO2716" s="95" t="s">
        <v>121</v>
      </c>
      <c r="AP2716" s="95" t="s">
        <v>121</v>
      </c>
      <c r="AQ2716" s="95" t="s">
        <v>121</v>
      </c>
      <c r="AR2716" s="95" t="s">
        <v>121</v>
      </c>
      <c r="AS2716" s="95" t="s">
        <v>121</v>
      </c>
      <c r="AT2716" s="95" t="s">
        <v>121</v>
      </c>
      <c r="AU2716" s="82" t="s">
        <v>6196</v>
      </c>
      <c r="AV2716" s="297">
        <v>46114</v>
      </c>
      <c r="AW2716" s="75" t="str">
        <f>_xlfn.XLOOKUP(D2716,'[1]OPS Loading report'!$E:$E,'[1]OPS Loading report'!$G:$G)</f>
        <v>CSNU8692266</v>
      </c>
      <c r="AX2716" s="75">
        <f>_xlfn.XLOOKUP(D2716,'[1]OPS Loading report'!$E:$E,'[1]OPS Loading report'!$H:$H)</f>
        <v>32705475</v>
      </c>
      <c r="AZ2716" s="271"/>
      <c r="BT2716" s="75">
        <f>IF(COUNTIF($C$3:C2716, C2716)=1, 1, 0)</f>
        <v>0</v>
      </c>
      <c r="BU2716" s="337" t="s">
        <v>9005</v>
      </c>
      <c r="BV2716" s="340">
        <v>46121</v>
      </c>
      <c r="BZ2716" s="87">
        <f t="shared" si="838"/>
        <v>13</v>
      </c>
      <c r="CB2716" s="88">
        <f t="shared" si="842"/>
        <v>15</v>
      </c>
      <c r="CC2716" s="89"/>
      <c r="CD2716" s="22"/>
      <c r="CE2716" s="87">
        <f t="shared" si="835"/>
        <v>4</v>
      </c>
      <c r="CF2716" s="397">
        <v>6721035</v>
      </c>
      <c r="CH2716" s="397">
        <v>6721035</v>
      </c>
      <c r="CI2716" s="85">
        <v>26357</v>
      </c>
      <c r="CJ2716" s="87">
        <f t="shared" si="840"/>
        <v>4</v>
      </c>
      <c r="CK2716" s="87">
        <f t="shared" si="839"/>
        <v>14</v>
      </c>
      <c r="CL2716" s="22" t="s">
        <v>6198</v>
      </c>
      <c r="CM2716" s="22" t="str">
        <f t="shared" si="843"/>
        <v>1C26TAB^70680</v>
      </c>
    </row>
    <row r="2717" spans="1:91" s="85" customFormat="1" x14ac:dyDescent="0.25">
      <c r="A2717" s="75">
        <f t="shared" si="841"/>
        <v>2715</v>
      </c>
      <c r="B2717" s="265" t="s">
        <v>102</v>
      </c>
      <c r="C2717" s="301" t="s">
        <v>9002</v>
      </c>
      <c r="D2717" s="73">
        <v>145834584</v>
      </c>
      <c r="E2717" s="241">
        <v>5320008193</v>
      </c>
      <c r="F2717" s="231">
        <v>46107</v>
      </c>
      <c r="G2717" s="265" t="s">
        <v>612</v>
      </c>
      <c r="H2717" s="265" t="s">
        <v>2213</v>
      </c>
      <c r="I2717" s="265" t="s">
        <v>105</v>
      </c>
      <c r="J2717" s="265" t="s">
        <v>518</v>
      </c>
      <c r="K2717" s="265" t="s">
        <v>242</v>
      </c>
      <c r="L2717" s="231">
        <v>46135</v>
      </c>
      <c r="M2717" s="265">
        <v>0</v>
      </c>
      <c r="N2717" s="85" t="s">
        <v>9006</v>
      </c>
      <c r="O2717" s="85" t="s">
        <v>9007</v>
      </c>
      <c r="P2717" s="85">
        <v>2830051132</v>
      </c>
      <c r="Q2717" s="231">
        <v>46114</v>
      </c>
      <c r="R2717" s="241">
        <v>1209399226</v>
      </c>
      <c r="S2717" s="241">
        <v>224402115</v>
      </c>
      <c r="T2717" s="231">
        <v>46114</v>
      </c>
      <c r="U2717" s="261">
        <v>1167.2470000000001</v>
      </c>
      <c r="V2717" s="261">
        <v>1136.308</v>
      </c>
      <c r="W2717" s="241">
        <v>2</v>
      </c>
      <c r="X2717" s="241">
        <v>0</v>
      </c>
      <c r="Y2717" s="386">
        <v>7267521444</v>
      </c>
      <c r="Z2717" s="265" t="s">
        <v>354</v>
      </c>
      <c r="AA2717" s="85" t="s">
        <v>719</v>
      </c>
      <c r="AB2717" s="265" t="s">
        <v>8970</v>
      </c>
      <c r="AC2717" s="301" t="s">
        <v>9002</v>
      </c>
      <c r="AD2717" s="75" t="s">
        <v>113</v>
      </c>
      <c r="AE2717" s="231">
        <v>46120</v>
      </c>
      <c r="AF2717" s="375">
        <v>46117.291666666664</v>
      </c>
      <c r="AG2717" s="375">
        <v>46115.458333333336</v>
      </c>
      <c r="AH2717" s="375">
        <v>46115.458333333336</v>
      </c>
      <c r="AI2717" s="376">
        <v>46118</v>
      </c>
      <c r="AJ2717" s="231">
        <v>46120</v>
      </c>
      <c r="AK2717" s="231">
        <v>46120</v>
      </c>
      <c r="AL2717" s="448">
        <v>46123</v>
      </c>
      <c r="AM2717" s="231">
        <v>46129</v>
      </c>
      <c r="AN2717" s="231">
        <v>46129</v>
      </c>
      <c r="AO2717" s="95" t="s">
        <v>121</v>
      </c>
      <c r="AP2717" s="95" t="s">
        <v>121</v>
      </c>
      <c r="AQ2717" s="95" t="s">
        <v>121</v>
      </c>
      <c r="AR2717" s="95" t="s">
        <v>121</v>
      </c>
      <c r="AS2717" s="95" t="s">
        <v>121</v>
      </c>
      <c r="AT2717" s="95" t="s">
        <v>121</v>
      </c>
      <c r="AU2717" s="82" t="s">
        <v>6196</v>
      </c>
      <c r="AV2717" s="297">
        <v>46114</v>
      </c>
      <c r="AW2717" s="75">
        <f>_xlfn.XLOOKUP(D2717,'[1]OPS Loading report'!$E:$E,'[1]OPS Loading report'!$G:$G)</f>
        <v>0</v>
      </c>
      <c r="AX2717" s="75">
        <f>_xlfn.XLOOKUP(D2717,'[1]OPS Loading report'!$E:$E,'[1]OPS Loading report'!$H:$H)</f>
        <v>0</v>
      </c>
      <c r="AZ2717" s="271"/>
      <c r="BT2717" s="75">
        <f>IF(COUNTIF($C$3:C2717, C2717)=1, 1, 0)</f>
        <v>0</v>
      </c>
      <c r="BU2717" s="337" t="s">
        <v>9005</v>
      </c>
      <c r="BV2717" s="340">
        <v>46121</v>
      </c>
      <c r="BZ2717" s="87">
        <f t="shared" si="838"/>
        <v>13</v>
      </c>
      <c r="CB2717" s="88">
        <f t="shared" si="842"/>
        <v>15</v>
      </c>
      <c r="CC2717" s="89"/>
      <c r="CD2717" s="22"/>
      <c r="CE2717" s="87">
        <f t="shared" si="835"/>
        <v>4</v>
      </c>
      <c r="CJ2717" s="87">
        <f t="shared" si="840"/>
        <v>4</v>
      </c>
      <c r="CK2717" s="87">
        <f t="shared" si="839"/>
        <v>14</v>
      </c>
      <c r="CL2717" s="22" t="s">
        <v>6198</v>
      </c>
      <c r="CM2717" s="22" t="str">
        <f t="shared" si="843"/>
        <v>1C26TAB^70680</v>
      </c>
    </row>
    <row r="2718" spans="1:91" s="85" customFormat="1" x14ac:dyDescent="0.25">
      <c r="A2718" s="75">
        <f t="shared" si="841"/>
        <v>2716</v>
      </c>
      <c r="B2718" s="265" t="s">
        <v>102</v>
      </c>
      <c r="C2718" s="301" t="s">
        <v>9002</v>
      </c>
      <c r="D2718" s="73">
        <v>145835376</v>
      </c>
      <c r="E2718" s="241">
        <v>5320008194</v>
      </c>
      <c r="F2718" s="231">
        <v>46107</v>
      </c>
      <c r="G2718" s="265" t="s">
        <v>612</v>
      </c>
      <c r="H2718" s="265" t="s">
        <v>2213</v>
      </c>
      <c r="I2718" s="265" t="s">
        <v>105</v>
      </c>
      <c r="J2718" s="265" t="s">
        <v>518</v>
      </c>
      <c r="K2718" s="265" t="s">
        <v>242</v>
      </c>
      <c r="L2718" s="231">
        <v>46136</v>
      </c>
      <c r="M2718" s="265">
        <v>40</v>
      </c>
      <c r="N2718" s="85" t="s">
        <v>9008</v>
      </c>
      <c r="O2718" s="85" t="s">
        <v>9009</v>
      </c>
      <c r="P2718" s="85">
        <v>2830051121</v>
      </c>
      <c r="Q2718" s="231">
        <v>46114</v>
      </c>
      <c r="R2718" s="241">
        <v>1209399158</v>
      </c>
      <c r="S2718" s="241">
        <v>224402122</v>
      </c>
      <c r="T2718" s="231">
        <v>46114</v>
      </c>
      <c r="U2718" s="261">
        <v>1906.83</v>
      </c>
      <c r="V2718" s="261">
        <v>1856.2929999999999</v>
      </c>
      <c r="W2718" s="241">
        <v>3</v>
      </c>
      <c r="X2718" s="241">
        <v>0</v>
      </c>
      <c r="Y2718" s="386">
        <v>7267521445</v>
      </c>
      <c r="Z2718" s="265" t="s">
        <v>354</v>
      </c>
      <c r="AA2718" s="85" t="s">
        <v>719</v>
      </c>
      <c r="AB2718" s="265" t="s">
        <v>8970</v>
      </c>
      <c r="AC2718" s="301" t="s">
        <v>9002</v>
      </c>
      <c r="AD2718" s="75" t="s">
        <v>113</v>
      </c>
      <c r="AE2718" s="231">
        <v>46120</v>
      </c>
      <c r="AF2718" s="375">
        <v>46117.291666666664</v>
      </c>
      <c r="AG2718" s="375">
        <v>46115.458333333336</v>
      </c>
      <c r="AH2718" s="375">
        <v>46115.458333333336</v>
      </c>
      <c r="AI2718" s="376">
        <v>46118</v>
      </c>
      <c r="AJ2718" s="231">
        <v>46120</v>
      </c>
      <c r="AK2718" s="231">
        <v>46120</v>
      </c>
      <c r="AL2718" s="448">
        <v>46123</v>
      </c>
      <c r="AM2718" s="231">
        <v>46129</v>
      </c>
      <c r="AN2718" s="231">
        <v>46129</v>
      </c>
      <c r="AO2718" s="95" t="s">
        <v>121</v>
      </c>
      <c r="AP2718" s="95" t="s">
        <v>121</v>
      </c>
      <c r="AQ2718" s="95" t="s">
        <v>121</v>
      </c>
      <c r="AR2718" s="95" t="s">
        <v>121</v>
      </c>
      <c r="AS2718" s="95" t="s">
        <v>121</v>
      </c>
      <c r="AT2718" s="95" t="s">
        <v>121</v>
      </c>
      <c r="AU2718" s="82" t="s">
        <v>6196</v>
      </c>
      <c r="AV2718" s="297">
        <v>46114</v>
      </c>
      <c r="AW2718" s="75" t="str">
        <f>_xlfn.XLOOKUP(D2718,'[1]OPS Loading report'!$E:$E,'[1]OPS Loading report'!$G:$G)</f>
        <v>CSGU6254298</v>
      </c>
      <c r="AX2718" s="75">
        <f>_xlfn.XLOOKUP(D2718,'[1]OPS Loading report'!$E:$E,'[1]OPS Loading report'!$H:$H)</f>
        <v>32705850</v>
      </c>
      <c r="AZ2718" s="271"/>
      <c r="BT2718" s="75">
        <f>IF(COUNTIF($C$3:C2718, C2718)=1, 1, 0)</f>
        <v>0</v>
      </c>
      <c r="BU2718" s="337" t="s">
        <v>9005</v>
      </c>
      <c r="BV2718" s="340">
        <v>46121</v>
      </c>
      <c r="BZ2718" s="87">
        <f t="shared" si="838"/>
        <v>13</v>
      </c>
      <c r="CB2718" s="88">
        <f t="shared" si="842"/>
        <v>15</v>
      </c>
      <c r="CC2718" s="89"/>
      <c r="CD2718" s="22"/>
      <c r="CE2718" s="87">
        <f t="shared" si="835"/>
        <v>4</v>
      </c>
      <c r="CF2718" s="397">
        <v>6721035</v>
      </c>
      <c r="CH2718" s="397">
        <v>6721035</v>
      </c>
      <c r="CI2718" s="85">
        <v>26357</v>
      </c>
      <c r="CJ2718" s="87">
        <f t="shared" si="840"/>
        <v>4</v>
      </c>
      <c r="CK2718" s="87">
        <f t="shared" si="839"/>
        <v>14</v>
      </c>
      <c r="CL2718" s="22" t="s">
        <v>6198</v>
      </c>
      <c r="CM2718" s="22" t="str">
        <f t="shared" si="843"/>
        <v>1C26TAB^70680</v>
      </c>
    </row>
    <row r="2719" spans="1:91" s="85" customFormat="1" x14ac:dyDescent="0.25">
      <c r="A2719" s="75">
        <f t="shared" si="841"/>
        <v>2717</v>
      </c>
      <c r="B2719" s="265" t="s">
        <v>102</v>
      </c>
      <c r="C2719" s="301" t="s">
        <v>9002</v>
      </c>
      <c r="D2719" s="73">
        <v>145835506</v>
      </c>
      <c r="E2719" s="241">
        <v>5320008194</v>
      </c>
      <c r="F2719" s="231">
        <v>46107</v>
      </c>
      <c r="G2719" s="265" t="s">
        <v>612</v>
      </c>
      <c r="H2719" s="265" t="s">
        <v>2213</v>
      </c>
      <c r="I2719" s="265" t="s">
        <v>105</v>
      </c>
      <c r="J2719" s="265" t="s">
        <v>518</v>
      </c>
      <c r="K2719" s="265" t="s">
        <v>242</v>
      </c>
      <c r="L2719" s="231">
        <v>46136</v>
      </c>
      <c r="M2719" s="265">
        <v>0</v>
      </c>
      <c r="N2719" s="85" t="s">
        <v>9008</v>
      </c>
      <c r="O2719" s="85" t="s">
        <v>9009</v>
      </c>
      <c r="P2719" s="85">
        <v>2830051122</v>
      </c>
      <c r="Q2719" s="231">
        <v>46114</v>
      </c>
      <c r="R2719" s="241">
        <v>1209399159</v>
      </c>
      <c r="S2719" s="241">
        <v>224402126</v>
      </c>
      <c r="T2719" s="231">
        <v>46114</v>
      </c>
      <c r="U2719" s="261">
        <v>10035.379000000001</v>
      </c>
      <c r="V2719" s="261">
        <v>9706.9349999999995</v>
      </c>
      <c r="W2719" s="241">
        <v>12</v>
      </c>
      <c r="X2719" s="241">
        <v>0</v>
      </c>
      <c r="Y2719" s="386">
        <v>7267521445</v>
      </c>
      <c r="Z2719" s="265" t="s">
        <v>354</v>
      </c>
      <c r="AA2719" s="85" t="s">
        <v>719</v>
      </c>
      <c r="AB2719" s="265" t="s">
        <v>8970</v>
      </c>
      <c r="AC2719" s="301" t="s">
        <v>9002</v>
      </c>
      <c r="AD2719" s="75" t="s">
        <v>113</v>
      </c>
      <c r="AE2719" s="231">
        <v>46120</v>
      </c>
      <c r="AF2719" s="375">
        <v>46117.291666666664</v>
      </c>
      <c r="AG2719" s="375">
        <v>46115.458333333336</v>
      </c>
      <c r="AH2719" s="375">
        <v>46115.458333333336</v>
      </c>
      <c r="AI2719" s="376">
        <v>46118</v>
      </c>
      <c r="AJ2719" s="231">
        <v>46120</v>
      </c>
      <c r="AK2719" s="231">
        <v>46120</v>
      </c>
      <c r="AL2719" s="448">
        <v>46123</v>
      </c>
      <c r="AM2719" s="231">
        <v>46129</v>
      </c>
      <c r="AN2719" s="231">
        <v>46129</v>
      </c>
      <c r="AO2719" s="95" t="s">
        <v>121</v>
      </c>
      <c r="AP2719" s="95" t="s">
        <v>121</v>
      </c>
      <c r="AQ2719" s="95" t="s">
        <v>121</v>
      </c>
      <c r="AR2719" s="95" t="s">
        <v>121</v>
      </c>
      <c r="AS2719" s="95" t="s">
        <v>121</v>
      </c>
      <c r="AT2719" s="95" t="s">
        <v>121</v>
      </c>
      <c r="AU2719" s="82" t="s">
        <v>6196</v>
      </c>
      <c r="AV2719" s="297">
        <v>46114</v>
      </c>
      <c r="AW2719" s="75">
        <f>_xlfn.XLOOKUP(D2719,'[1]OPS Loading report'!$E:$E,'[1]OPS Loading report'!$G:$G)</f>
        <v>0</v>
      </c>
      <c r="AX2719" s="75">
        <f>_xlfn.XLOOKUP(D2719,'[1]OPS Loading report'!$E:$E,'[1]OPS Loading report'!$H:$H)</f>
        <v>0</v>
      </c>
      <c r="AZ2719" s="271"/>
      <c r="BT2719" s="75">
        <f>IF(COUNTIF($C$3:C2719, C2719)=1, 1, 0)</f>
        <v>0</v>
      </c>
      <c r="BU2719" s="337" t="s">
        <v>9005</v>
      </c>
      <c r="BV2719" s="340">
        <v>46121</v>
      </c>
      <c r="BZ2719" s="87">
        <f t="shared" si="838"/>
        <v>13</v>
      </c>
      <c r="CB2719" s="88">
        <f t="shared" si="842"/>
        <v>15</v>
      </c>
      <c r="CC2719" s="89"/>
      <c r="CD2719" s="22"/>
      <c r="CE2719" s="87">
        <f t="shared" si="835"/>
        <v>4</v>
      </c>
      <c r="CJ2719" s="87">
        <f t="shared" si="840"/>
        <v>4</v>
      </c>
      <c r="CK2719" s="87">
        <f t="shared" si="839"/>
        <v>14</v>
      </c>
      <c r="CL2719" s="22" t="s">
        <v>6198</v>
      </c>
      <c r="CM2719" s="22" t="str">
        <f t="shared" si="843"/>
        <v>1C26TAB^70680</v>
      </c>
    </row>
    <row r="2720" spans="1:91" s="85" customFormat="1" x14ac:dyDescent="0.25">
      <c r="A2720" s="75">
        <f t="shared" si="841"/>
        <v>2718</v>
      </c>
      <c r="B2720" s="265" t="s">
        <v>102</v>
      </c>
      <c r="C2720" s="301" t="s">
        <v>9002</v>
      </c>
      <c r="D2720" s="73">
        <v>145835510</v>
      </c>
      <c r="E2720" s="241">
        <v>5320008194</v>
      </c>
      <c r="F2720" s="231">
        <v>46107</v>
      </c>
      <c r="G2720" s="265" t="s">
        <v>612</v>
      </c>
      <c r="H2720" s="265" t="s">
        <v>2213</v>
      </c>
      <c r="I2720" s="265" t="s">
        <v>105</v>
      </c>
      <c r="J2720" s="265" t="s">
        <v>518</v>
      </c>
      <c r="K2720" s="265" t="s">
        <v>242</v>
      </c>
      <c r="L2720" s="231">
        <v>46136</v>
      </c>
      <c r="M2720" s="265">
        <v>0</v>
      </c>
      <c r="N2720" s="85" t="s">
        <v>9008</v>
      </c>
      <c r="O2720" s="85" t="s">
        <v>9009</v>
      </c>
      <c r="P2720" s="85">
        <v>2830051123</v>
      </c>
      <c r="Q2720" s="231">
        <v>46114</v>
      </c>
      <c r="R2720" s="241">
        <v>1209399162</v>
      </c>
      <c r="S2720" s="241">
        <v>224402129</v>
      </c>
      <c r="T2720" s="231">
        <v>46114</v>
      </c>
      <c r="U2720" s="261">
        <v>5531.15</v>
      </c>
      <c r="V2720" s="261">
        <v>5384.5510000000004</v>
      </c>
      <c r="W2720" s="241">
        <v>6</v>
      </c>
      <c r="X2720" s="241">
        <v>0</v>
      </c>
      <c r="Y2720" s="386">
        <v>7267521445</v>
      </c>
      <c r="Z2720" s="265" t="s">
        <v>354</v>
      </c>
      <c r="AA2720" s="85" t="s">
        <v>719</v>
      </c>
      <c r="AB2720" s="265" t="s">
        <v>8970</v>
      </c>
      <c r="AC2720" s="301" t="s">
        <v>9002</v>
      </c>
      <c r="AD2720" s="75" t="s">
        <v>113</v>
      </c>
      <c r="AE2720" s="231">
        <v>46120</v>
      </c>
      <c r="AF2720" s="375">
        <v>46117.291666666664</v>
      </c>
      <c r="AG2720" s="375">
        <v>46115.458333333336</v>
      </c>
      <c r="AH2720" s="375">
        <v>46115.458333333336</v>
      </c>
      <c r="AI2720" s="376">
        <v>46118</v>
      </c>
      <c r="AJ2720" s="231">
        <v>46120</v>
      </c>
      <c r="AK2720" s="231">
        <v>46120</v>
      </c>
      <c r="AL2720" s="448">
        <v>46123</v>
      </c>
      <c r="AM2720" s="231">
        <v>46129</v>
      </c>
      <c r="AN2720" s="231">
        <v>46129</v>
      </c>
      <c r="AO2720" s="95" t="s">
        <v>121</v>
      </c>
      <c r="AP2720" s="95" t="s">
        <v>121</v>
      </c>
      <c r="AQ2720" s="95" t="s">
        <v>121</v>
      </c>
      <c r="AR2720" s="95" t="s">
        <v>121</v>
      </c>
      <c r="AS2720" s="95" t="s">
        <v>121</v>
      </c>
      <c r="AT2720" s="95" t="s">
        <v>121</v>
      </c>
      <c r="AU2720" s="82" t="s">
        <v>6196</v>
      </c>
      <c r="AV2720" s="297">
        <v>46114</v>
      </c>
      <c r="AW2720" s="75">
        <f>_xlfn.XLOOKUP(D2720,'[1]OPS Loading report'!$E:$E,'[1]OPS Loading report'!$G:$G)</f>
        <v>0</v>
      </c>
      <c r="AX2720" s="75">
        <f>_xlfn.XLOOKUP(D2720,'[1]OPS Loading report'!$E:$E,'[1]OPS Loading report'!$H:$H)</f>
        <v>0</v>
      </c>
      <c r="AZ2720" s="271"/>
      <c r="BT2720" s="75">
        <f>IF(COUNTIF($C$3:C2720, C2720)=1, 1, 0)</f>
        <v>0</v>
      </c>
      <c r="BU2720" s="337" t="s">
        <v>9005</v>
      </c>
      <c r="BV2720" s="340">
        <v>46121</v>
      </c>
      <c r="BW2720" s="168"/>
      <c r="BZ2720" s="87">
        <f t="shared" si="838"/>
        <v>13</v>
      </c>
      <c r="CB2720" s="88">
        <f t="shared" si="842"/>
        <v>15</v>
      </c>
      <c r="CC2720" s="89"/>
      <c r="CD2720" s="22"/>
      <c r="CE2720" s="87">
        <f t="shared" si="835"/>
        <v>4</v>
      </c>
      <c r="CJ2720" s="87">
        <f t="shared" si="840"/>
        <v>4</v>
      </c>
      <c r="CK2720" s="87">
        <f t="shared" si="839"/>
        <v>14</v>
      </c>
      <c r="CL2720" s="22" t="s">
        <v>6198</v>
      </c>
      <c r="CM2720" s="22" t="str">
        <f t="shared" si="843"/>
        <v>1C26TAB^70680</v>
      </c>
    </row>
    <row r="2721" spans="1:94" s="85" customFormat="1" x14ac:dyDescent="0.25">
      <c r="A2721" s="75">
        <f t="shared" si="841"/>
        <v>2719</v>
      </c>
      <c r="B2721" s="265" t="s">
        <v>102</v>
      </c>
      <c r="C2721" s="301" t="s">
        <v>8987</v>
      </c>
      <c r="D2721" s="73">
        <v>145835513</v>
      </c>
      <c r="E2721" s="241">
        <v>5320008195</v>
      </c>
      <c r="F2721" s="231">
        <v>46107</v>
      </c>
      <c r="G2721" s="265" t="s">
        <v>612</v>
      </c>
      <c r="H2721" s="265" t="s">
        <v>2213</v>
      </c>
      <c r="I2721" s="265" t="s">
        <v>105</v>
      </c>
      <c r="J2721" s="265" t="s">
        <v>518</v>
      </c>
      <c r="K2721" s="265" t="s">
        <v>242</v>
      </c>
      <c r="L2721" s="231">
        <v>46136</v>
      </c>
      <c r="M2721" s="265">
        <v>40</v>
      </c>
      <c r="N2721" s="85" t="s">
        <v>9010</v>
      </c>
      <c r="O2721" s="85" t="s">
        <v>9011</v>
      </c>
      <c r="P2721" s="85">
        <v>2830051147</v>
      </c>
      <c r="Q2721" s="231">
        <v>46114</v>
      </c>
      <c r="R2721" s="241">
        <v>1209399278</v>
      </c>
      <c r="S2721" s="241">
        <v>224402130</v>
      </c>
      <c r="T2721" s="231">
        <v>46114</v>
      </c>
      <c r="U2721" s="261">
        <v>6405.6270000000004</v>
      </c>
      <c r="V2721" s="261">
        <v>6235.85</v>
      </c>
      <c r="W2721" s="241">
        <v>7</v>
      </c>
      <c r="X2721" s="241">
        <v>0</v>
      </c>
      <c r="Y2721" s="682">
        <v>7267521446</v>
      </c>
      <c r="Z2721" s="265" t="s">
        <v>354</v>
      </c>
      <c r="AA2721" s="85" t="s">
        <v>719</v>
      </c>
      <c r="AB2721" s="265" t="s">
        <v>8970</v>
      </c>
      <c r="AC2721" s="301" t="s">
        <v>8987</v>
      </c>
      <c r="AD2721" s="75" t="s">
        <v>113</v>
      </c>
      <c r="AE2721" s="241"/>
      <c r="AF2721" s="375">
        <v>46117.291666666664</v>
      </c>
      <c r="AG2721" s="375">
        <v>46115.458333333336</v>
      </c>
      <c r="AH2721" s="375">
        <v>46115.458333333336</v>
      </c>
      <c r="AI2721" s="376">
        <v>46118</v>
      </c>
      <c r="AJ2721" s="376">
        <v>46120</v>
      </c>
      <c r="AK2721" s="241"/>
      <c r="AL2721" s="376">
        <v>46123</v>
      </c>
      <c r="AM2721" s="376">
        <v>46125</v>
      </c>
      <c r="AN2721" s="74">
        <v>46126</v>
      </c>
      <c r="AO2721" s="81" t="s">
        <v>121</v>
      </c>
      <c r="AP2721" s="81" t="s">
        <v>121</v>
      </c>
      <c r="AQ2721" s="81" t="s">
        <v>121</v>
      </c>
      <c r="AR2721" s="81" t="s">
        <v>121</v>
      </c>
      <c r="AS2721" s="81" t="s">
        <v>121</v>
      </c>
      <c r="AT2721" s="81" t="s">
        <v>121</v>
      </c>
      <c r="AU2721" s="82" t="s">
        <v>6196</v>
      </c>
      <c r="AV2721" s="297">
        <v>46114</v>
      </c>
      <c r="AW2721" s="75" t="str">
        <f>_xlfn.XLOOKUP(D2721,'[1]OPS Loading report'!$E:$E,'[1]OPS Loading report'!$G:$G)</f>
        <v>OOCU6218916</v>
      </c>
      <c r="AX2721" s="75">
        <f>_xlfn.XLOOKUP(D2721,'[1]OPS Loading report'!$E:$E,'[1]OPS Loading report'!$H:$H)</f>
        <v>31325538</v>
      </c>
      <c r="AZ2721" s="271"/>
      <c r="BT2721" s="69">
        <f>IF(COUNTIF($C$3:C2721, C2721)=1, 1, 0)</f>
        <v>0</v>
      </c>
      <c r="BU2721" s="398">
        <v>70684</v>
      </c>
      <c r="BV2721" s="340">
        <v>46121</v>
      </c>
      <c r="BX2721" s="339"/>
      <c r="BZ2721" s="87">
        <f t="shared" si="838"/>
        <v>13</v>
      </c>
      <c r="CB2721" s="88">
        <f t="shared" si="842"/>
        <v>15</v>
      </c>
      <c r="CC2721" s="89"/>
      <c r="CD2721" s="22"/>
      <c r="CE2721" s="87">
        <f t="shared" si="835"/>
        <v>4</v>
      </c>
      <c r="CF2721" s="397">
        <v>6721035</v>
      </c>
      <c r="CH2721" s="397">
        <v>6721035</v>
      </c>
      <c r="CI2721" s="85">
        <v>26357</v>
      </c>
      <c r="CJ2721" s="87">
        <f t="shared" si="840"/>
        <v>4</v>
      </c>
      <c r="CK2721" s="87">
        <f t="shared" si="839"/>
        <v>14</v>
      </c>
      <c r="CL2721" s="22" t="s">
        <v>6198</v>
      </c>
      <c r="CM2721" s="22" t="str">
        <f t="shared" si="843"/>
        <v>1C26TAB^70684</v>
      </c>
    </row>
    <row r="2722" spans="1:94" s="85" customFormat="1" x14ac:dyDescent="0.25">
      <c r="A2722" s="75">
        <f t="shared" si="841"/>
        <v>2720</v>
      </c>
      <c r="B2722" s="265" t="s">
        <v>102</v>
      </c>
      <c r="C2722" s="301" t="s">
        <v>8987</v>
      </c>
      <c r="D2722" s="73">
        <v>145835516</v>
      </c>
      <c r="E2722" s="241">
        <v>5320008195</v>
      </c>
      <c r="F2722" s="231">
        <v>46107</v>
      </c>
      <c r="G2722" s="265" t="s">
        <v>612</v>
      </c>
      <c r="H2722" s="265" t="s">
        <v>2213</v>
      </c>
      <c r="I2722" s="265" t="s">
        <v>105</v>
      </c>
      <c r="J2722" s="265" t="s">
        <v>518</v>
      </c>
      <c r="K2722" s="265" t="s">
        <v>242</v>
      </c>
      <c r="L2722" s="231">
        <v>46136</v>
      </c>
      <c r="M2722" s="265">
        <v>0</v>
      </c>
      <c r="N2722" s="85" t="s">
        <v>9010</v>
      </c>
      <c r="O2722" s="85" t="s">
        <v>9011</v>
      </c>
      <c r="P2722" s="85">
        <v>2830051148</v>
      </c>
      <c r="Q2722" s="231">
        <v>46114</v>
      </c>
      <c r="R2722" s="241">
        <v>1209399279</v>
      </c>
      <c r="S2722" s="241">
        <v>224402135</v>
      </c>
      <c r="T2722" s="231">
        <v>46114</v>
      </c>
      <c r="U2722" s="261">
        <v>11228.555</v>
      </c>
      <c r="V2722" s="261">
        <v>10930.955</v>
      </c>
      <c r="W2722" s="241">
        <v>13</v>
      </c>
      <c r="X2722" s="241">
        <v>0</v>
      </c>
      <c r="Y2722" s="614">
        <v>7267521446</v>
      </c>
      <c r="Z2722" s="265" t="s">
        <v>354</v>
      </c>
      <c r="AA2722" s="85" t="s">
        <v>719</v>
      </c>
      <c r="AB2722" s="265" t="s">
        <v>8970</v>
      </c>
      <c r="AC2722" s="301" t="s">
        <v>8987</v>
      </c>
      <c r="AD2722" s="75" t="s">
        <v>113</v>
      </c>
      <c r="AE2722" s="241"/>
      <c r="AF2722" s="375">
        <v>46117.291666666664</v>
      </c>
      <c r="AG2722" s="375">
        <v>46115.458333333336</v>
      </c>
      <c r="AH2722" s="375">
        <v>46115.458333333336</v>
      </c>
      <c r="AI2722" s="376">
        <v>46118</v>
      </c>
      <c r="AJ2722" s="376">
        <v>46120</v>
      </c>
      <c r="AK2722" s="241"/>
      <c r="AL2722" s="376">
        <v>46123</v>
      </c>
      <c r="AM2722" s="376">
        <v>46125</v>
      </c>
      <c r="AN2722" s="74">
        <v>46126</v>
      </c>
      <c r="AO2722" s="81" t="s">
        <v>121</v>
      </c>
      <c r="AP2722" s="81" t="s">
        <v>121</v>
      </c>
      <c r="AQ2722" s="81" t="s">
        <v>121</v>
      </c>
      <c r="AR2722" s="81" t="s">
        <v>121</v>
      </c>
      <c r="AS2722" s="81" t="s">
        <v>121</v>
      </c>
      <c r="AT2722" s="81" t="s">
        <v>121</v>
      </c>
      <c r="AU2722" s="82" t="s">
        <v>6196</v>
      </c>
      <c r="AV2722" s="297">
        <v>46114</v>
      </c>
      <c r="AW2722" s="75">
        <f>_xlfn.XLOOKUP(D2722,'[1]OPS Loading report'!$E:$E,'[1]OPS Loading report'!$G:$G)</f>
        <v>0</v>
      </c>
      <c r="AX2722" s="75">
        <f>_xlfn.XLOOKUP(D2722,'[1]OPS Loading report'!$E:$E,'[1]OPS Loading report'!$H:$H)</f>
        <v>0</v>
      </c>
      <c r="AZ2722" s="271"/>
      <c r="BT2722" s="69">
        <f>IF(COUNTIF($C$3:C2722, C2722)=1, 1, 0)</f>
        <v>0</v>
      </c>
      <c r="BU2722" s="398">
        <v>70684</v>
      </c>
      <c r="BV2722" s="340">
        <v>46121</v>
      </c>
      <c r="BX2722" s="339"/>
      <c r="BZ2722" s="87">
        <f t="shared" si="838"/>
        <v>13</v>
      </c>
      <c r="CB2722" s="88">
        <f t="shared" si="842"/>
        <v>15</v>
      </c>
      <c r="CC2722" s="89"/>
      <c r="CD2722" s="22"/>
      <c r="CE2722" s="87">
        <f t="shared" si="835"/>
        <v>4</v>
      </c>
      <c r="CJ2722" s="87">
        <f t="shared" si="840"/>
        <v>4</v>
      </c>
      <c r="CK2722" s="87">
        <f t="shared" si="839"/>
        <v>14</v>
      </c>
      <c r="CL2722" s="22" t="s">
        <v>6198</v>
      </c>
      <c r="CM2722" s="22" t="str">
        <f t="shared" si="843"/>
        <v>1C26TAB^70684</v>
      </c>
    </row>
    <row r="2723" spans="1:94" s="85" customFormat="1" x14ac:dyDescent="0.25">
      <c r="A2723" s="75">
        <f t="shared" si="841"/>
        <v>2721</v>
      </c>
      <c r="B2723" s="265" t="s">
        <v>5978</v>
      </c>
      <c r="C2723" s="270">
        <v>267415514</v>
      </c>
      <c r="D2723" s="73">
        <v>145835460</v>
      </c>
      <c r="E2723" s="241"/>
      <c r="F2723" s="231">
        <v>46107</v>
      </c>
      <c r="G2723" s="265" t="s">
        <v>612</v>
      </c>
      <c r="H2723" s="265" t="s">
        <v>2213</v>
      </c>
      <c r="I2723" s="265" t="s">
        <v>105</v>
      </c>
      <c r="J2723" s="265" t="s">
        <v>518</v>
      </c>
      <c r="K2723" s="265" t="s">
        <v>242</v>
      </c>
      <c r="L2723" s="231">
        <v>46136</v>
      </c>
      <c r="M2723" s="265">
        <v>40</v>
      </c>
      <c r="N2723" s="85" t="s">
        <v>9012</v>
      </c>
      <c r="O2723" s="85" t="s">
        <v>9013</v>
      </c>
      <c r="P2723" s="85">
        <v>2830051175</v>
      </c>
      <c r="Q2723" s="231">
        <v>46114</v>
      </c>
      <c r="R2723" s="241">
        <v>1209399371</v>
      </c>
      <c r="S2723" s="241">
        <v>224402081</v>
      </c>
      <c r="T2723" s="231">
        <v>46114</v>
      </c>
      <c r="U2723" s="261">
        <v>18450.925999999999</v>
      </c>
      <c r="V2723" s="261">
        <v>17961.937999999998</v>
      </c>
      <c r="W2723" s="241">
        <v>20</v>
      </c>
      <c r="X2723" s="241">
        <v>0</v>
      </c>
      <c r="Y2723" s="682">
        <v>267415514</v>
      </c>
      <c r="Z2723" s="265" t="s">
        <v>110</v>
      </c>
      <c r="AA2723" s="85" t="s">
        <v>535</v>
      </c>
      <c r="AB2723" s="265" t="s">
        <v>8960</v>
      </c>
      <c r="AC2723" s="270">
        <v>267415514</v>
      </c>
      <c r="AD2723" s="75" t="s">
        <v>113</v>
      </c>
      <c r="AE2723" s="74">
        <v>46118</v>
      </c>
      <c r="AF2723" s="375">
        <v>46117.333333333336</v>
      </c>
      <c r="AG2723" s="375">
        <v>46116.333333333336</v>
      </c>
      <c r="AH2723" s="375">
        <v>46117.25</v>
      </c>
      <c r="AI2723" s="376">
        <v>46118</v>
      </c>
      <c r="AJ2723" s="241"/>
      <c r="AK2723" s="74">
        <v>46118</v>
      </c>
      <c r="AL2723" s="376">
        <v>46131</v>
      </c>
      <c r="AM2723" s="376">
        <v>46135</v>
      </c>
      <c r="AN2723" s="75">
        <f>IF(AM2723=0,AL2723-L2723,AM2723-L2723)</f>
        <v>-1</v>
      </c>
      <c r="AO2723" s="81">
        <f>IF(AH2723&lt;AG2723,IF(AH2723=0,"",AH2723-1),IF(AG2723=0,"",AG2723-1))</f>
        <v>46115.333333333336</v>
      </c>
      <c r="AP2723" s="81">
        <f>IF(AH2723&lt;AG2723,IF(AH2723=0,"",AH2723),IF(AG2723=0,"",AG2723))</f>
        <v>46116.333333333336</v>
      </c>
      <c r="AQ2723" s="81">
        <f>IF(AH2723&lt;AG2723,IF(AH2723=0,"",AH2723),IF(AG2723=0,"",AG2723))</f>
        <v>46116.333333333336</v>
      </c>
      <c r="AR2723" s="81">
        <f>IF(AI2723=0,"",IF(AI2723&lt;AJ2723,AJ2723+1,AI2723+1))</f>
        <v>46119</v>
      </c>
      <c r="AS2723" s="81">
        <f>IF(AI2723=0,"",IF(AE2723=0,IF(AJ2723=0,AI2723+2,AJ2723+2),AE2723+2))</f>
        <v>46120</v>
      </c>
      <c r="AT2723" s="81">
        <f>IF(AI2723=0,"",IF(AI2723&lt;AJ2723,AJ2723+1,AI2723+1))</f>
        <v>46119</v>
      </c>
      <c r="AU2723" s="82" t="s">
        <v>6196</v>
      </c>
      <c r="AV2723" s="297">
        <v>46114</v>
      </c>
      <c r="AW2723" s="75" t="str">
        <f>_xlfn.XLOOKUP(D2723,'[1]OPS Loading report'!$E:$E,'[1]OPS Loading report'!$G:$G)</f>
        <v>FFAU5083530</v>
      </c>
      <c r="AX2723" s="75" t="str">
        <f>_xlfn.XLOOKUP(D2723,'[1]OPS Loading report'!$E:$E,'[1]OPS Loading report'!$H:$H)</f>
        <v>ML-VN1324852</v>
      </c>
      <c r="AZ2723" s="271"/>
      <c r="BT2723" s="75">
        <f>IF(COUNTIF($C$3:C2723, C2723)=1, 1, 0)</f>
        <v>1</v>
      </c>
      <c r="BU2723" s="444" t="s">
        <v>9014</v>
      </c>
      <c r="BV2723" s="399">
        <v>46118</v>
      </c>
      <c r="BW2723" s="176"/>
      <c r="BZ2723" s="87">
        <f t="shared" si="838"/>
        <v>13</v>
      </c>
      <c r="CB2723" s="88">
        <f t="shared" si="842"/>
        <v>15</v>
      </c>
      <c r="CC2723" s="89"/>
      <c r="CD2723" s="22"/>
      <c r="CE2723" s="87">
        <f t="shared" si="835"/>
        <v>4</v>
      </c>
      <c r="CF2723" s="397">
        <v>21920240</v>
      </c>
      <c r="CG2723" s="397">
        <v>5961236</v>
      </c>
      <c r="CH2723" s="397">
        <v>27881476</v>
      </c>
      <c r="CI2723" s="683" t="s">
        <v>9015</v>
      </c>
      <c r="CJ2723" s="87">
        <f t="shared" si="840"/>
        <v>4</v>
      </c>
      <c r="CK2723" s="87">
        <f t="shared" si="839"/>
        <v>14</v>
      </c>
      <c r="CL2723" s="22" t="s">
        <v>6198</v>
      </c>
      <c r="CM2723" s="22" t="str">
        <f t="shared" si="843"/>
        <v>1C26TML^131962</v>
      </c>
    </row>
    <row r="2724" spans="1:94" s="85" customFormat="1" x14ac:dyDescent="0.25">
      <c r="A2724" s="75">
        <f t="shared" si="841"/>
        <v>2722</v>
      </c>
      <c r="B2724" s="265" t="s">
        <v>5978</v>
      </c>
      <c r="C2724" s="270">
        <v>267415514</v>
      </c>
      <c r="D2724" s="73">
        <v>145835466</v>
      </c>
      <c r="E2724" s="241"/>
      <c r="F2724" s="231">
        <v>46107</v>
      </c>
      <c r="G2724" s="265" t="s">
        <v>612</v>
      </c>
      <c r="H2724" s="265" t="s">
        <v>2213</v>
      </c>
      <c r="I2724" s="265" t="s">
        <v>105</v>
      </c>
      <c r="J2724" s="265" t="s">
        <v>518</v>
      </c>
      <c r="K2724" s="265" t="s">
        <v>242</v>
      </c>
      <c r="L2724" s="231">
        <v>46136</v>
      </c>
      <c r="M2724" s="265">
        <v>40</v>
      </c>
      <c r="N2724" s="85" t="s">
        <v>9016</v>
      </c>
      <c r="O2724" s="85" t="s">
        <v>9017</v>
      </c>
      <c r="P2724" s="85">
        <v>2830051151</v>
      </c>
      <c r="Q2724" s="231">
        <v>46114</v>
      </c>
      <c r="R2724" s="241">
        <v>1209399287</v>
      </c>
      <c r="S2724" s="241">
        <v>224402094</v>
      </c>
      <c r="T2724" s="231">
        <v>46114</v>
      </c>
      <c r="U2724" s="261">
        <v>18458.525000000001</v>
      </c>
      <c r="V2724" s="261">
        <v>17969.302</v>
      </c>
      <c r="W2724" s="241">
        <v>20</v>
      </c>
      <c r="X2724" s="241">
        <v>0</v>
      </c>
      <c r="Y2724" s="682">
        <v>267415738</v>
      </c>
      <c r="Z2724" s="265" t="s">
        <v>110</v>
      </c>
      <c r="AA2724" s="85" t="s">
        <v>535</v>
      </c>
      <c r="AB2724" s="265" t="s">
        <v>8960</v>
      </c>
      <c r="AC2724" s="270">
        <v>267415514</v>
      </c>
      <c r="AD2724" s="75" t="s">
        <v>113</v>
      </c>
      <c r="AE2724" s="74">
        <v>46118</v>
      </c>
      <c r="AF2724" s="375">
        <v>46117.333333333336</v>
      </c>
      <c r="AG2724" s="375">
        <v>46116.333333333336</v>
      </c>
      <c r="AH2724" s="375">
        <v>46117.25</v>
      </c>
      <c r="AI2724" s="376">
        <v>46118</v>
      </c>
      <c r="AJ2724" s="241"/>
      <c r="AK2724" s="74">
        <v>46118</v>
      </c>
      <c r="AL2724" s="376">
        <v>46131</v>
      </c>
      <c r="AM2724" s="376">
        <v>46135</v>
      </c>
      <c r="AN2724" s="75">
        <f>IF(AM2724=0,AL2724-L2724,AM2724-L2724)</f>
        <v>-1</v>
      </c>
      <c r="AO2724" s="81">
        <f>IF(AH2724&lt;AG2724,IF(AH2724=0,"",AH2724-1),IF(AG2724=0,"",AG2724-1))</f>
        <v>46115.333333333336</v>
      </c>
      <c r="AP2724" s="81">
        <f>IF(AH2724&lt;AG2724,IF(AH2724=0,"",AH2724),IF(AG2724=0,"",AG2724))</f>
        <v>46116.333333333336</v>
      </c>
      <c r="AQ2724" s="81">
        <f>IF(AH2724&lt;AG2724,IF(AH2724=0,"",AH2724),IF(AG2724=0,"",AG2724))</f>
        <v>46116.333333333336</v>
      </c>
      <c r="AR2724" s="81">
        <f>IF(AI2724=0,"",IF(AI2724&lt;AJ2724,AJ2724+1,AI2724+1))</f>
        <v>46119</v>
      </c>
      <c r="AS2724" s="81">
        <f>IF(AI2724=0,"",IF(AE2724=0,IF(AJ2724=0,AI2724+2,AJ2724+2),AE2724+2))</f>
        <v>46120</v>
      </c>
      <c r="AT2724" s="81">
        <f>IF(AI2724=0,"",IF(AI2724&lt;AJ2724,AJ2724+1,AI2724+1))</f>
        <v>46119</v>
      </c>
      <c r="AU2724" s="82" t="s">
        <v>6196</v>
      </c>
      <c r="AV2724" s="297">
        <v>46114</v>
      </c>
      <c r="AW2724" s="75" t="str">
        <f>_xlfn.XLOOKUP(D2724,'[1]OPS Loading report'!$E:$E,'[1]OPS Loading report'!$G:$G)</f>
        <v>TIIU5594471</v>
      </c>
      <c r="AX2724" s="75" t="str">
        <f>_xlfn.XLOOKUP(D2724,'[1]OPS Loading report'!$E:$E,'[1]OPS Loading report'!$H:$H)</f>
        <v>ML-VN1324930</v>
      </c>
      <c r="AZ2724" s="271"/>
      <c r="BT2724" s="75">
        <f>IF(COUNTIF($C$3:C2724, C2724)=1, 1, 0)</f>
        <v>0</v>
      </c>
      <c r="BU2724" s="444" t="s">
        <v>9014</v>
      </c>
      <c r="BV2724" s="343">
        <v>46118</v>
      </c>
      <c r="BW2724" s="168"/>
      <c r="BZ2724" s="87">
        <f t="shared" si="838"/>
        <v>13</v>
      </c>
      <c r="CB2724" s="88">
        <f t="shared" si="842"/>
        <v>15</v>
      </c>
      <c r="CC2724" s="89"/>
      <c r="CD2724" s="22"/>
      <c r="CE2724" s="87">
        <f t="shared" si="835"/>
        <v>4</v>
      </c>
      <c r="CF2724" s="397">
        <v>21920240</v>
      </c>
      <c r="CG2724" s="397">
        <v>5961236</v>
      </c>
      <c r="CH2724" s="397">
        <v>27881476</v>
      </c>
      <c r="CI2724" s="683" t="s">
        <v>9015</v>
      </c>
      <c r="CJ2724" s="87">
        <f t="shared" si="840"/>
        <v>4</v>
      </c>
      <c r="CK2724" s="87">
        <f t="shared" si="839"/>
        <v>14</v>
      </c>
      <c r="CL2724" s="22" t="s">
        <v>6198</v>
      </c>
      <c r="CM2724" s="22" t="str">
        <f t="shared" si="843"/>
        <v>1C26TML^131962</v>
      </c>
    </row>
    <row r="2725" spans="1:94" s="85" customFormat="1" x14ac:dyDescent="0.25">
      <c r="A2725" s="75">
        <f t="shared" si="841"/>
        <v>2723</v>
      </c>
      <c r="B2725" s="265" t="s">
        <v>102</v>
      </c>
      <c r="C2725" s="301" t="s">
        <v>8987</v>
      </c>
      <c r="D2725" s="73">
        <v>145835485</v>
      </c>
      <c r="E2725" s="241">
        <v>5320008200</v>
      </c>
      <c r="F2725" s="231">
        <v>46107</v>
      </c>
      <c r="G2725" s="265" t="s">
        <v>612</v>
      </c>
      <c r="H2725" s="265" t="s">
        <v>2213</v>
      </c>
      <c r="I2725" s="265" t="s">
        <v>105</v>
      </c>
      <c r="J2725" s="265" t="s">
        <v>518</v>
      </c>
      <c r="K2725" s="265" t="s">
        <v>242</v>
      </c>
      <c r="L2725" s="231">
        <v>46136</v>
      </c>
      <c r="M2725" s="265">
        <v>40</v>
      </c>
      <c r="N2725" s="85" t="s">
        <v>9018</v>
      </c>
      <c r="O2725" s="85" t="s">
        <v>9019</v>
      </c>
      <c r="P2725" s="85">
        <v>2830051224</v>
      </c>
      <c r="Q2725" s="231">
        <v>46115</v>
      </c>
      <c r="R2725" s="241">
        <v>1209399746</v>
      </c>
      <c r="S2725" s="241">
        <v>224402216</v>
      </c>
      <c r="T2725" s="231">
        <v>46115</v>
      </c>
      <c r="U2725" s="261">
        <v>14884.046</v>
      </c>
      <c r="V2725" s="261">
        <v>14489.56</v>
      </c>
      <c r="W2725" s="241">
        <v>17</v>
      </c>
      <c r="X2725" s="241">
        <v>0</v>
      </c>
      <c r="Y2725" s="614">
        <v>7268151570</v>
      </c>
      <c r="Z2725" s="265" t="s">
        <v>354</v>
      </c>
      <c r="AA2725" s="85" t="s">
        <v>719</v>
      </c>
      <c r="AB2725" s="265" t="s">
        <v>8970</v>
      </c>
      <c r="AC2725" s="301" t="s">
        <v>8987</v>
      </c>
      <c r="AD2725" s="75" t="s">
        <v>113</v>
      </c>
      <c r="AE2725" s="241"/>
      <c r="AF2725" s="375">
        <v>46117.291666666664</v>
      </c>
      <c r="AG2725" s="375">
        <v>46115.458333333336</v>
      </c>
      <c r="AH2725" s="375">
        <v>46115.458333333336</v>
      </c>
      <c r="AI2725" s="376">
        <v>46118</v>
      </c>
      <c r="AJ2725" s="376">
        <v>46120</v>
      </c>
      <c r="AK2725" s="241"/>
      <c r="AL2725" s="376">
        <v>46123</v>
      </c>
      <c r="AM2725" s="376">
        <v>46125</v>
      </c>
      <c r="AN2725" s="74">
        <v>46126</v>
      </c>
      <c r="AO2725" s="81" t="s">
        <v>121</v>
      </c>
      <c r="AP2725" s="81" t="s">
        <v>121</v>
      </c>
      <c r="AQ2725" s="81" t="s">
        <v>121</v>
      </c>
      <c r="AR2725" s="81" t="s">
        <v>121</v>
      </c>
      <c r="AS2725" s="81" t="s">
        <v>121</v>
      </c>
      <c r="AT2725" s="81" t="s">
        <v>121</v>
      </c>
      <c r="AU2725" s="82" t="s">
        <v>6196</v>
      </c>
      <c r="AV2725" s="297">
        <v>46115</v>
      </c>
      <c r="AW2725" s="75" t="str">
        <f>_xlfn.XLOOKUP(D2725,'[1]OPS Loading report'!$E:$E,'[1]OPS Loading report'!$G:$G)</f>
        <v>OOCU9417779</v>
      </c>
      <c r="AX2725" s="75">
        <f>_xlfn.XLOOKUP(D2725,'[1]OPS Loading report'!$E:$E,'[1]OPS Loading report'!$H:$H)</f>
        <v>32707988</v>
      </c>
      <c r="AZ2725" s="271"/>
      <c r="BT2725" s="69">
        <f>IF(COUNTIF($C$3:C2725, C2725)=1, 1, 0)</f>
        <v>0</v>
      </c>
      <c r="BU2725" s="398">
        <v>70684</v>
      </c>
      <c r="BV2725" s="340">
        <v>46121</v>
      </c>
      <c r="BX2725" s="339"/>
      <c r="BZ2725" s="87">
        <f t="shared" si="838"/>
        <v>13</v>
      </c>
      <c r="CB2725" s="88">
        <f t="shared" si="842"/>
        <v>15</v>
      </c>
      <c r="CC2725" s="89"/>
      <c r="CD2725" s="22"/>
      <c r="CE2725" s="87">
        <f t="shared" si="835"/>
        <v>4</v>
      </c>
      <c r="CF2725" s="397">
        <v>6721035</v>
      </c>
      <c r="CH2725" s="397">
        <v>6721035</v>
      </c>
      <c r="CI2725" s="85">
        <v>26357</v>
      </c>
      <c r="CJ2725" s="87">
        <f t="shared" si="840"/>
        <v>4</v>
      </c>
      <c r="CK2725" s="87">
        <f t="shared" si="839"/>
        <v>14</v>
      </c>
      <c r="CL2725" s="22" t="s">
        <v>6198</v>
      </c>
      <c r="CM2725" s="22" t="str">
        <f t="shared" si="843"/>
        <v>1C26TAB^70684</v>
      </c>
    </row>
    <row r="2726" spans="1:94" s="85" customFormat="1" x14ac:dyDescent="0.25">
      <c r="A2726" s="75">
        <f t="shared" si="841"/>
        <v>2724</v>
      </c>
      <c r="B2726" s="265" t="s">
        <v>102</v>
      </c>
      <c r="C2726" s="301" t="s">
        <v>8987</v>
      </c>
      <c r="D2726" s="73">
        <v>145835596</v>
      </c>
      <c r="E2726" s="241">
        <v>5320008200</v>
      </c>
      <c r="F2726" s="231">
        <v>46107</v>
      </c>
      <c r="G2726" s="265" t="s">
        <v>7029</v>
      </c>
      <c r="H2726" s="265" t="s">
        <v>2213</v>
      </c>
      <c r="I2726" s="265" t="s">
        <v>105</v>
      </c>
      <c r="J2726" s="265" t="s">
        <v>518</v>
      </c>
      <c r="K2726" s="265" t="s">
        <v>242</v>
      </c>
      <c r="L2726" s="231">
        <v>46136</v>
      </c>
      <c r="M2726" s="265">
        <v>0</v>
      </c>
      <c r="N2726" s="85" t="s">
        <v>9018</v>
      </c>
      <c r="O2726" s="85" t="s">
        <v>9019</v>
      </c>
      <c r="P2726" s="85">
        <v>2830051225</v>
      </c>
      <c r="Q2726" s="231">
        <v>46115</v>
      </c>
      <c r="R2726" s="241">
        <v>1209399747</v>
      </c>
      <c r="S2726" s="241">
        <v>224402215</v>
      </c>
      <c r="T2726" s="231">
        <v>46115</v>
      </c>
      <c r="U2726" s="261">
        <v>1725.432</v>
      </c>
      <c r="V2726" s="261">
        <v>1679.701</v>
      </c>
      <c r="W2726" s="241">
        <v>2</v>
      </c>
      <c r="X2726" s="241">
        <v>0</v>
      </c>
      <c r="Y2726" s="614">
        <v>7268151570</v>
      </c>
      <c r="Z2726" s="265" t="s">
        <v>354</v>
      </c>
      <c r="AA2726" s="85" t="s">
        <v>719</v>
      </c>
      <c r="AB2726" s="265" t="s">
        <v>8970</v>
      </c>
      <c r="AC2726" s="301" t="s">
        <v>8987</v>
      </c>
      <c r="AD2726" s="75" t="s">
        <v>113</v>
      </c>
      <c r="AE2726" s="241"/>
      <c r="AF2726" s="375">
        <v>46117.291666666664</v>
      </c>
      <c r="AG2726" s="375">
        <v>46115.458333333336</v>
      </c>
      <c r="AH2726" s="375">
        <v>46115.458333333336</v>
      </c>
      <c r="AI2726" s="376">
        <v>46118</v>
      </c>
      <c r="AJ2726" s="376">
        <v>46120</v>
      </c>
      <c r="AK2726" s="241"/>
      <c r="AL2726" s="376">
        <v>46123</v>
      </c>
      <c r="AM2726" s="376">
        <v>46125</v>
      </c>
      <c r="AN2726" s="74">
        <v>46126</v>
      </c>
      <c r="AO2726" s="81" t="s">
        <v>121</v>
      </c>
      <c r="AP2726" s="81" t="s">
        <v>121</v>
      </c>
      <c r="AQ2726" s="81" t="s">
        <v>121</v>
      </c>
      <c r="AR2726" s="81" t="s">
        <v>121</v>
      </c>
      <c r="AS2726" s="81" t="s">
        <v>121</v>
      </c>
      <c r="AT2726" s="81" t="s">
        <v>121</v>
      </c>
      <c r="AU2726" s="82" t="s">
        <v>6196</v>
      </c>
      <c r="AV2726" s="297">
        <v>46115</v>
      </c>
      <c r="AW2726" s="75">
        <f>_xlfn.XLOOKUP(D2726,'[1]OPS Loading report'!$E:$E,'[1]OPS Loading report'!$G:$G)</f>
        <v>0</v>
      </c>
      <c r="AX2726" s="75">
        <f>_xlfn.XLOOKUP(D2726,'[1]OPS Loading report'!$E:$E,'[1]OPS Loading report'!$H:$H)</f>
        <v>0</v>
      </c>
      <c r="AZ2726" s="271"/>
      <c r="BT2726" s="69">
        <f>IF(COUNTIF($C$3:C2726, C2726)=1, 1, 0)</f>
        <v>0</v>
      </c>
      <c r="BU2726" s="398">
        <v>70684</v>
      </c>
      <c r="BV2726" s="340">
        <v>46121</v>
      </c>
      <c r="BX2726" s="339"/>
      <c r="BZ2726" s="87">
        <f t="shared" si="838"/>
        <v>13</v>
      </c>
      <c r="CB2726" s="88">
        <f t="shared" si="842"/>
        <v>15</v>
      </c>
      <c r="CC2726" s="89"/>
      <c r="CD2726" s="22"/>
      <c r="CE2726" s="87">
        <f t="shared" si="835"/>
        <v>4</v>
      </c>
      <c r="CJ2726" s="87">
        <f t="shared" si="840"/>
        <v>4</v>
      </c>
      <c r="CK2726" s="87">
        <f t="shared" si="839"/>
        <v>14</v>
      </c>
      <c r="CL2726" s="22" t="s">
        <v>6198</v>
      </c>
      <c r="CM2726" s="22" t="str">
        <f t="shared" si="843"/>
        <v>1C26TAB^70684</v>
      </c>
    </row>
    <row r="2727" spans="1:94" s="85" customFormat="1" x14ac:dyDescent="0.25">
      <c r="A2727" s="75">
        <f t="shared" si="841"/>
        <v>2725</v>
      </c>
      <c r="B2727" s="265" t="s">
        <v>102</v>
      </c>
      <c r="C2727" s="301" t="s">
        <v>8987</v>
      </c>
      <c r="D2727" s="73">
        <v>145835504</v>
      </c>
      <c r="E2727" s="241">
        <v>5320008199</v>
      </c>
      <c r="F2727" s="231">
        <v>46107</v>
      </c>
      <c r="G2727" s="265" t="s">
        <v>612</v>
      </c>
      <c r="H2727" s="265" t="s">
        <v>2213</v>
      </c>
      <c r="I2727" s="265" t="s">
        <v>105</v>
      </c>
      <c r="J2727" s="265" t="s">
        <v>518</v>
      </c>
      <c r="K2727" s="265" t="s">
        <v>242</v>
      </c>
      <c r="L2727" s="231">
        <v>46136</v>
      </c>
      <c r="M2727" s="265">
        <v>40</v>
      </c>
      <c r="N2727" s="85" t="s">
        <v>9020</v>
      </c>
      <c r="O2727" s="85" t="s">
        <v>9021</v>
      </c>
      <c r="P2727" s="85">
        <v>2830051171</v>
      </c>
      <c r="Q2727" s="231">
        <v>46114</v>
      </c>
      <c r="R2727" s="241">
        <v>1209399333</v>
      </c>
      <c r="S2727" s="241">
        <v>224402167</v>
      </c>
      <c r="T2727" s="231">
        <v>46114</v>
      </c>
      <c r="U2727" s="261">
        <v>15315.946</v>
      </c>
      <c r="V2727" s="261">
        <v>14765.153</v>
      </c>
      <c r="W2727" s="241">
        <v>18</v>
      </c>
      <c r="X2727" s="241">
        <v>0</v>
      </c>
      <c r="Y2727" s="682">
        <v>7267521433</v>
      </c>
      <c r="Z2727" s="265" t="s">
        <v>354</v>
      </c>
      <c r="AA2727" s="85" t="s">
        <v>719</v>
      </c>
      <c r="AB2727" s="265" t="s">
        <v>8970</v>
      </c>
      <c r="AC2727" s="301" t="s">
        <v>8987</v>
      </c>
      <c r="AD2727" s="75" t="s">
        <v>113</v>
      </c>
      <c r="AE2727" s="241"/>
      <c r="AF2727" s="375">
        <v>46117.291666666664</v>
      </c>
      <c r="AG2727" s="375">
        <v>46115.458333333336</v>
      </c>
      <c r="AH2727" s="375">
        <v>46115.458333333336</v>
      </c>
      <c r="AI2727" s="376">
        <v>46118</v>
      </c>
      <c r="AJ2727" s="376">
        <v>46120</v>
      </c>
      <c r="AK2727" s="241"/>
      <c r="AL2727" s="376">
        <v>46123</v>
      </c>
      <c r="AM2727" s="376">
        <v>46125</v>
      </c>
      <c r="AN2727" s="74">
        <v>46126</v>
      </c>
      <c r="AO2727" s="81" t="s">
        <v>121</v>
      </c>
      <c r="AP2727" s="81" t="s">
        <v>121</v>
      </c>
      <c r="AQ2727" s="81" t="s">
        <v>121</v>
      </c>
      <c r="AR2727" s="81" t="s">
        <v>121</v>
      </c>
      <c r="AS2727" s="81" t="s">
        <v>121</v>
      </c>
      <c r="AT2727" s="81" t="s">
        <v>121</v>
      </c>
      <c r="AU2727" s="82" t="s">
        <v>6196</v>
      </c>
      <c r="AV2727" s="297">
        <v>46114</v>
      </c>
      <c r="AW2727" s="75" t="str">
        <f>_xlfn.XLOOKUP(D2727,'[1]OPS Loading report'!$E:$E,'[1]OPS Loading report'!$G:$G)</f>
        <v>OOCU9177467</v>
      </c>
      <c r="AX2727" s="75">
        <f>_xlfn.XLOOKUP(D2727,'[1]OPS Loading report'!$E:$E,'[1]OPS Loading report'!$H:$H)</f>
        <v>32705463</v>
      </c>
      <c r="AZ2727" s="271"/>
      <c r="BT2727" s="69">
        <f>IF(COUNTIF($C$3:C2727, C2727)=1, 1, 0)</f>
        <v>0</v>
      </c>
      <c r="BU2727" s="398">
        <v>70684</v>
      </c>
      <c r="BV2727" s="340">
        <v>46121</v>
      </c>
      <c r="BX2727" s="339"/>
      <c r="BZ2727" s="87">
        <f t="shared" si="838"/>
        <v>13</v>
      </c>
      <c r="CB2727" s="88">
        <f t="shared" si="842"/>
        <v>15</v>
      </c>
      <c r="CC2727" s="89"/>
      <c r="CD2727" s="22"/>
      <c r="CE2727" s="87">
        <f t="shared" ref="CE2727:CE2760" si="844">IF(AD2727="Sea waybill", IF(AK2727&lt;&gt;0, MONTH(AK2727), IF(AJ2727&gt;AI2727, MONTH(AJ2727), MONTH(AI2727))),"")</f>
        <v>4</v>
      </c>
      <c r="CF2727" s="397">
        <v>6721035</v>
      </c>
      <c r="CH2727" s="397">
        <v>6721035</v>
      </c>
      <c r="CI2727" s="85">
        <v>26357</v>
      </c>
      <c r="CJ2727" s="87">
        <f t="shared" si="840"/>
        <v>4</v>
      </c>
      <c r="CK2727" s="87">
        <f t="shared" si="839"/>
        <v>14</v>
      </c>
      <c r="CL2727" s="22" t="s">
        <v>6198</v>
      </c>
      <c r="CM2727" s="22" t="str">
        <f t="shared" si="843"/>
        <v>1C26TAB^70684</v>
      </c>
    </row>
    <row r="2728" spans="1:94" s="85" customFormat="1" x14ac:dyDescent="0.25">
      <c r="A2728" s="75">
        <f t="shared" si="841"/>
        <v>2726</v>
      </c>
      <c r="B2728" s="265" t="s">
        <v>102</v>
      </c>
      <c r="C2728" s="301" t="s">
        <v>8987</v>
      </c>
      <c r="D2728" s="681">
        <v>145835589</v>
      </c>
      <c r="E2728" s="241">
        <v>5320008199</v>
      </c>
      <c r="F2728" s="231">
        <v>46107</v>
      </c>
      <c r="G2728" s="265" t="s">
        <v>516</v>
      </c>
      <c r="H2728" s="265" t="s">
        <v>2213</v>
      </c>
      <c r="I2728" s="265" t="s">
        <v>105</v>
      </c>
      <c r="J2728" s="265" t="s">
        <v>518</v>
      </c>
      <c r="K2728" s="265" t="s">
        <v>242</v>
      </c>
      <c r="L2728" s="231">
        <v>46136</v>
      </c>
      <c r="M2728" s="265">
        <v>0</v>
      </c>
      <c r="N2728" s="85" t="s">
        <v>9020</v>
      </c>
      <c r="O2728" s="85" t="s">
        <v>9021</v>
      </c>
      <c r="P2728" s="85">
        <v>2830051172</v>
      </c>
      <c r="Q2728" s="231">
        <v>46114</v>
      </c>
      <c r="R2728" s="241">
        <v>1209399334</v>
      </c>
      <c r="S2728" s="241">
        <v>224402149</v>
      </c>
      <c r="T2728" s="231">
        <v>46114</v>
      </c>
      <c r="U2728" s="261">
        <v>1337.1010000000001</v>
      </c>
      <c r="V2728" s="261">
        <v>1295.9269999999999</v>
      </c>
      <c r="W2728" s="241">
        <v>2</v>
      </c>
      <c r="X2728" s="241">
        <v>0</v>
      </c>
      <c r="Y2728" s="614">
        <v>7267521433</v>
      </c>
      <c r="Z2728" s="265" t="s">
        <v>354</v>
      </c>
      <c r="AA2728" s="85" t="s">
        <v>719</v>
      </c>
      <c r="AB2728" s="265" t="s">
        <v>8970</v>
      </c>
      <c r="AC2728" s="301" t="s">
        <v>8987</v>
      </c>
      <c r="AD2728" s="75" t="s">
        <v>113</v>
      </c>
      <c r="AE2728" s="241"/>
      <c r="AF2728" s="375">
        <v>46117.291666666664</v>
      </c>
      <c r="AG2728" s="375">
        <v>46115.458333333336</v>
      </c>
      <c r="AH2728" s="375">
        <v>46115.458333333336</v>
      </c>
      <c r="AI2728" s="376">
        <v>46118</v>
      </c>
      <c r="AJ2728" s="376">
        <v>46120</v>
      </c>
      <c r="AK2728" s="241"/>
      <c r="AL2728" s="376">
        <v>46123</v>
      </c>
      <c r="AM2728" s="376">
        <v>46125</v>
      </c>
      <c r="AN2728" s="74">
        <v>46126</v>
      </c>
      <c r="AO2728" s="81" t="s">
        <v>121</v>
      </c>
      <c r="AP2728" s="81" t="s">
        <v>121</v>
      </c>
      <c r="AQ2728" s="81" t="s">
        <v>121</v>
      </c>
      <c r="AR2728" s="81" t="s">
        <v>121</v>
      </c>
      <c r="AS2728" s="81" t="s">
        <v>121</v>
      </c>
      <c r="AT2728" s="81" t="s">
        <v>121</v>
      </c>
      <c r="AU2728" s="82" t="s">
        <v>6196</v>
      </c>
      <c r="AV2728" s="297">
        <v>46114</v>
      </c>
      <c r="AW2728" s="75">
        <f>_xlfn.XLOOKUP(D2728,'[1]OPS Loading report'!$E:$E,'[1]OPS Loading report'!$G:$G)</f>
        <v>0</v>
      </c>
      <c r="AX2728" s="75">
        <f>_xlfn.XLOOKUP(D2728,'[1]OPS Loading report'!$E:$E,'[1]OPS Loading report'!$H:$H)</f>
        <v>0</v>
      </c>
      <c r="AZ2728" s="271"/>
      <c r="BT2728" s="69">
        <f>IF(COUNTIF($C$3:C2728, C2728)=1, 1, 0)</f>
        <v>0</v>
      </c>
      <c r="BU2728" s="398">
        <v>70684</v>
      </c>
      <c r="BV2728" s="340">
        <v>46121</v>
      </c>
      <c r="BX2728" s="339"/>
      <c r="BZ2728" s="87">
        <f t="shared" si="838"/>
        <v>13</v>
      </c>
      <c r="CB2728" s="88">
        <f t="shared" si="842"/>
        <v>15</v>
      </c>
      <c r="CC2728" s="89"/>
      <c r="CD2728" s="22"/>
      <c r="CE2728" s="87">
        <f t="shared" si="844"/>
        <v>4</v>
      </c>
      <c r="CJ2728" s="87">
        <f t="shared" si="840"/>
        <v>4</v>
      </c>
      <c r="CK2728" s="87">
        <f t="shared" si="839"/>
        <v>14</v>
      </c>
      <c r="CL2728" s="22" t="s">
        <v>6198</v>
      </c>
      <c r="CM2728" s="22" t="str">
        <f t="shared" si="843"/>
        <v>1C26TAB^70684</v>
      </c>
    </row>
    <row r="2729" spans="1:94" s="85" customFormat="1" ht="15" customHeight="1" x14ac:dyDescent="0.25">
      <c r="B2729" s="265" t="s">
        <v>102</v>
      </c>
      <c r="C2729" s="301">
        <v>2323548630</v>
      </c>
      <c r="D2729" s="681">
        <v>145863952</v>
      </c>
      <c r="E2729" s="241">
        <v>5320008273</v>
      </c>
      <c r="F2729" s="231">
        <v>46114</v>
      </c>
      <c r="G2729" s="265" t="s">
        <v>1178</v>
      </c>
      <c r="H2729" s="265" t="s">
        <v>2963</v>
      </c>
      <c r="I2729" s="265" t="s">
        <v>105</v>
      </c>
      <c r="J2729" s="265" t="s">
        <v>1161</v>
      </c>
      <c r="K2729" s="265" t="s">
        <v>242</v>
      </c>
      <c r="L2729" s="231">
        <v>46133</v>
      </c>
      <c r="M2729" s="265">
        <v>0</v>
      </c>
      <c r="N2729" s="85" t="s">
        <v>9022</v>
      </c>
      <c r="O2729" s="85" t="s">
        <v>9023</v>
      </c>
      <c r="P2729" s="85">
        <v>2830051170</v>
      </c>
      <c r="Q2729" s="231">
        <v>46114</v>
      </c>
      <c r="R2729" s="241">
        <v>1209399331</v>
      </c>
      <c r="S2729" s="241">
        <v>224404269</v>
      </c>
      <c r="T2729" s="231">
        <v>46114</v>
      </c>
      <c r="U2729" s="356">
        <v>4260.3720000000003</v>
      </c>
      <c r="V2729" s="356">
        <v>4084.9479999999999</v>
      </c>
      <c r="W2729" s="241">
        <v>5</v>
      </c>
      <c r="X2729" s="241">
        <v>3</v>
      </c>
      <c r="Y2729" s="303">
        <v>2324459670</v>
      </c>
      <c r="Z2729" s="265" t="s">
        <v>5982</v>
      </c>
      <c r="AA2729" s="85" t="s">
        <v>8381</v>
      </c>
      <c r="AB2729" s="265" t="s">
        <v>3190</v>
      </c>
      <c r="AC2729" s="270">
        <v>2323548630</v>
      </c>
      <c r="AD2729" s="75" t="s">
        <v>113</v>
      </c>
      <c r="AE2729" s="74">
        <v>46121</v>
      </c>
      <c r="AF2729" s="375">
        <v>46120.625</v>
      </c>
      <c r="AG2729" s="375">
        <v>46119.416666666664</v>
      </c>
      <c r="AH2729" s="375">
        <v>46119.416666666664</v>
      </c>
      <c r="AI2729" s="231">
        <v>46120</v>
      </c>
      <c r="AJ2729" s="74">
        <v>46121</v>
      </c>
      <c r="AK2729" s="74">
        <v>46121</v>
      </c>
      <c r="AL2729" s="74">
        <v>46122</v>
      </c>
      <c r="AM2729" s="74">
        <v>46123</v>
      </c>
      <c r="AN2729" s="74">
        <v>46123</v>
      </c>
      <c r="AO2729" s="81" t="s">
        <v>121</v>
      </c>
      <c r="AP2729" s="81" t="s">
        <v>121</v>
      </c>
      <c r="AQ2729" s="81" t="s">
        <v>121</v>
      </c>
      <c r="AR2729" s="81" t="s">
        <v>121</v>
      </c>
      <c r="AS2729" s="81" t="s">
        <v>121</v>
      </c>
      <c r="AT2729" s="81" t="s">
        <v>121</v>
      </c>
      <c r="AU2729" s="82" t="s">
        <v>6196</v>
      </c>
      <c r="AV2729" s="297">
        <v>46114</v>
      </c>
      <c r="AW2729" s="75" t="str">
        <f>_xlfn.XLOOKUP(D2729,'[1]OPS Loading report'!$E:$E,'[1]OPS Loading report'!$G:$G)</f>
        <v>OOCU5876532</v>
      </c>
      <c r="AX2729" s="75" t="str">
        <f>_xlfn.XLOOKUP(D2729,'[1]OPS Loading report'!$E:$E,'[1]OPS Loading report'!$H:$H)</f>
        <v>OOLKVD8764</v>
      </c>
      <c r="AZ2729" s="271"/>
      <c r="BT2729" s="75">
        <f>IF(COUNTIF($C$3:C2729, C2729)=1, 1, 0)</f>
        <v>0</v>
      </c>
      <c r="BU2729" s="337" t="s">
        <v>8387</v>
      </c>
      <c r="BV2729" s="340">
        <v>46122</v>
      </c>
      <c r="BW2729" s="176"/>
      <c r="BZ2729" s="87">
        <f t="shared" si="838"/>
        <v>14</v>
      </c>
      <c r="CB2729" s="88">
        <f t="shared" si="842"/>
        <v>15</v>
      </c>
      <c r="CC2729" s="89"/>
      <c r="CD2729" s="22"/>
      <c r="CE2729" s="87">
        <f t="shared" si="844"/>
        <v>4</v>
      </c>
      <c r="CJ2729" s="87">
        <f t="shared" si="840"/>
        <v>4</v>
      </c>
      <c r="CK2729" s="87">
        <f t="shared" si="839"/>
        <v>14</v>
      </c>
      <c r="CL2729" s="22" t="s">
        <v>6198</v>
      </c>
      <c r="CM2729" s="22" t="str">
        <f t="shared" si="843"/>
        <v>1C26TAR^61497</v>
      </c>
    </row>
    <row r="2730" spans="1:94" s="85" customFormat="1" ht="15" customHeight="1" x14ac:dyDescent="0.25">
      <c r="B2730" s="265" t="s">
        <v>102</v>
      </c>
      <c r="C2730" s="301">
        <v>2323548630</v>
      </c>
      <c r="D2730" s="681">
        <v>145806599</v>
      </c>
      <c r="E2730" s="241">
        <v>5320008273</v>
      </c>
      <c r="F2730" s="231">
        <v>46114</v>
      </c>
      <c r="G2730" s="265" t="s">
        <v>1186</v>
      </c>
      <c r="H2730" s="265" t="s">
        <v>2963</v>
      </c>
      <c r="I2730" s="265" t="s">
        <v>105</v>
      </c>
      <c r="J2730" s="265" t="s">
        <v>1161</v>
      </c>
      <c r="K2730" s="265" t="s">
        <v>242</v>
      </c>
      <c r="L2730" s="231">
        <v>46132</v>
      </c>
      <c r="M2730" s="265">
        <v>40</v>
      </c>
      <c r="N2730" s="85" t="s">
        <v>9022</v>
      </c>
      <c r="O2730" s="85" t="s">
        <v>9023</v>
      </c>
      <c r="P2730" s="85">
        <v>2830051169</v>
      </c>
      <c r="Q2730" s="231">
        <v>46114</v>
      </c>
      <c r="R2730" s="241">
        <v>1209399330</v>
      </c>
      <c r="S2730" s="241">
        <v>224404263</v>
      </c>
      <c r="T2730" s="231">
        <v>46114</v>
      </c>
      <c r="U2730" s="356">
        <v>13405.822</v>
      </c>
      <c r="V2730" s="356">
        <v>12871.374</v>
      </c>
      <c r="W2730" s="241">
        <v>14</v>
      </c>
      <c r="X2730" s="241">
        <v>30</v>
      </c>
      <c r="Y2730" s="303">
        <v>2324459670</v>
      </c>
      <c r="Z2730" s="265" t="s">
        <v>5982</v>
      </c>
      <c r="AA2730" s="85" t="s">
        <v>8381</v>
      </c>
      <c r="AB2730" s="265" t="s">
        <v>3190</v>
      </c>
      <c r="AC2730" s="270">
        <v>2323548630</v>
      </c>
      <c r="AD2730" s="75" t="s">
        <v>113</v>
      </c>
      <c r="AE2730" s="74">
        <v>46121</v>
      </c>
      <c r="AF2730" s="375">
        <v>46120.625</v>
      </c>
      <c r="AG2730" s="375">
        <v>46119.416666666664</v>
      </c>
      <c r="AH2730" s="375">
        <v>46119.416666666664</v>
      </c>
      <c r="AI2730" s="231">
        <v>46120</v>
      </c>
      <c r="AJ2730" s="74">
        <v>46121</v>
      </c>
      <c r="AK2730" s="74">
        <v>46121</v>
      </c>
      <c r="AL2730" s="74">
        <v>46122</v>
      </c>
      <c r="AM2730" s="74">
        <v>46123</v>
      </c>
      <c r="AN2730" s="74">
        <v>46123</v>
      </c>
      <c r="AO2730" s="81" t="s">
        <v>121</v>
      </c>
      <c r="AP2730" s="81" t="s">
        <v>121</v>
      </c>
      <c r="AQ2730" s="81" t="s">
        <v>121</v>
      </c>
      <c r="AR2730" s="81" t="s">
        <v>121</v>
      </c>
      <c r="AS2730" s="81" t="s">
        <v>121</v>
      </c>
      <c r="AT2730" s="81" t="s">
        <v>121</v>
      </c>
      <c r="AU2730" s="82" t="s">
        <v>6196</v>
      </c>
      <c r="AV2730" s="297">
        <v>46114</v>
      </c>
      <c r="AW2730" s="75">
        <f>_xlfn.XLOOKUP(D2730,'[1]OPS Loading report'!$E:$E,'[1]OPS Loading report'!$G:$G)</f>
        <v>0</v>
      </c>
      <c r="AX2730" s="75">
        <f>_xlfn.XLOOKUP(D2730,'[1]OPS Loading report'!$E:$E,'[1]OPS Loading report'!$H:$H)</f>
        <v>0</v>
      </c>
      <c r="AZ2730" s="271"/>
      <c r="BT2730" s="75">
        <f>IF(COUNTIF($C$3:C2730, C2730)=1, 1, 0)</f>
        <v>0</v>
      </c>
      <c r="BU2730" s="337" t="s">
        <v>8387</v>
      </c>
      <c r="BV2730" s="340">
        <v>46122</v>
      </c>
      <c r="BZ2730" s="87">
        <f t="shared" si="838"/>
        <v>14</v>
      </c>
      <c r="CB2730" s="88">
        <f t="shared" si="842"/>
        <v>15</v>
      </c>
      <c r="CC2730" s="89"/>
      <c r="CD2730" s="22"/>
      <c r="CE2730" s="87">
        <f t="shared" si="844"/>
        <v>4</v>
      </c>
      <c r="CF2730" s="570">
        <v>6272490</v>
      </c>
      <c r="CH2730" s="544">
        <v>6272490</v>
      </c>
      <c r="CI2730" s="570">
        <v>26355</v>
      </c>
      <c r="CJ2730" s="87">
        <f t="shared" si="840"/>
        <v>4</v>
      </c>
      <c r="CK2730" s="87">
        <f t="shared" si="839"/>
        <v>14</v>
      </c>
      <c r="CL2730" s="22" t="s">
        <v>6198</v>
      </c>
      <c r="CM2730" s="22" t="str">
        <f t="shared" si="843"/>
        <v>1C26TAR^61497</v>
      </c>
    </row>
    <row r="2731" spans="1:94" x14ac:dyDescent="0.25">
      <c r="A2731" s="75">
        <f>ROW()-2</f>
        <v>2729</v>
      </c>
      <c r="B2731" s="70" t="s">
        <v>6003</v>
      </c>
      <c r="C2731" s="506" t="s">
        <v>9024</v>
      </c>
      <c r="D2731" s="681">
        <v>145835476</v>
      </c>
      <c r="E2731" s="380"/>
      <c r="F2731" s="353">
        <v>46107</v>
      </c>
      <c r="G2731" s="236" t="s">
        <v>612</v>
      </c>
      <c r="H2731" s="236" t="s">
        <v>2213</v>
      </c>
      <c r="I2731" s="236" t="s">
        <v>105</v>
      </c>
      <c r="J2731" s="236" t="s">
        <v>518</v>
      </c>
      <c r="K2731" s="236" t="s">
        <v>242</v>
      </c>
      <c r="L2731" s="353">
        <v>46136</v>
      </c>
      <c r="M2731" s="265">
        <v>40</v>
      </c>
      <c r="N2731" s="22" t="s">
        <v>9025</v>
      </c>
      <c r="O2731" s="22" t="s">
        <v>9026</v>
      </c>
      <c r="P2731" s="22">
        <v>2830051192</v>
      </c>
      <c r="Q2731" s="353">
        <v>46115</v>
      </c>
      <c r="R2731" s="380">
        <v>1209399666</v>
      </c>
      <c r="S2731" s="380">
        <v>224407162</v>
      </c>
      <c r="T2731" s="353">
        <v>46115</v>
      </c>
      <c r="U2731" s="382">
        <v>18421.163</v>
      </c>
      <c r="V2731" s="433">
        <v>17932.934000000001</v>
      </c>
      <c r="W2731" s="380">
        <v>20</v>
      </c>
      <c r="X2731" s="380">
        <v>0</v>
      </c>
      <c r="Y2731" s="609" t="s">
        <v>9027</v>
      </c>
      <c r="Z2731" s="236" t="s">
        <v>258</v>
      </c>
      <c r="AA2731" s="22" t="s">
        <v>1258</v>
      </c>
      <c r="AB2731" s="236" t="s">
        <v>8400</v>
      </c>
      <c r="AC2731" s="506" t="s">
        <v>9024</v>
      </c>
      <c r="AD2731" s="75" t="s">
        <v>113</v>
      </c>
      <c r="AE2731" s="104">
        <v>46122</v>
      </c>
      <c r="AF2731" s="550">
        <v>46207.333333333336</v>
      </c>
      <c r="AG2731" s="550">
        <v>46117.625</v>
      </c>
      <c r="AH2731" s="550">
        <v>46117.625</v>
      </c>
      <c r="AI2731" s="104">
        <v>46119</v>
      </c>
      <c r="AJ2731" s="104">
        <v>46122</v>
      </c>
      <c r="AK2731" s="104">
        <v>46122</v>
      </c>
      <c r="AL2731" s="502">
        <v>46129</v>
      </c>
      <c r="AM2731" s="502">
        <v>46136</v>
      </c>
      <c r="AN2731" s="75">
        <f>IF(AM2731=0,AL2731-L2731,AM2731-L2731)</f>
        <v>0</v>
      </c>
      <c r="AO2731" s="81">
        <f t="shared" ref="AO2731:AO2736" si="845">IF(AH2731&lt;AG2731,IF(AH2731=0,"",AH2731-1),IF(AG2731=0,"",AG2731-1))</f>
        <v>46116.625</v>
      </c>
      <c r="AP2731" s="81">
        <f t="shared" ref="AP2731:AP2736" si="846">IF(AH2731&lt;AG2731,IF(AH2731=0,"",AH2731),IF(AG2731=0,"",AG2731))</f>
        <v>46117.625</v>
      </c>
      <c r="AQ2731" s="81">
        <f t="shared" ref="AQ2731:AQ2736" si="847">IF(AH2731&lt;AG2731,IF(AH2731=0,"",AH2731),IF(AG2731=0,"",AG2731))</f>
        <v>46117.625</v>
      </c>
      <c r="AR2731" s="81">
        <f t="shared" ref="AR2731:AR2736" si="848">IF(AI2731=0,"",IF(AI2731&lt;AJ2731,AJ2731+1,AI2731+1))</f>
        <v>46123</v>
      </c>
      <c r="AS2731" s="81">
        <f t="shared" ref="AS2731:AS2765" si="849">IF(AI2731=0,"",IF(AE2731=0,IF(AJ2731=0,AI2731+2,AJ2731+2),AE2731+2))</f>
        <v>46124</v>
      </c>
      <c r="AT2731" s="81">
        <f t="shared" ref="AT2731:AT2736" si="850">IF(AI2731=0,"",IF(AI2731&lt;AJ2731,AJ2731+1,AI2731+1))</f>
        <v>46123</v>
      </c>
      <c r="AU2731" s="380" t="s">
        <v>6196</v>
      </c>
      <c r="AV2731" s="297">
        <v>46115</v>
      </c>
      <c r="AW2731" s="75" t="str">
        <f>_xlfn.XLOOKUP(D2731,'[1]OPS Loading report'!$E:$E,'[1]OPS Loading report'!$G:$G)</f>
        <v>CAAU7666220</v>
      </c>
      <c r="AX2731" s="75" t="str">
        <f>_xlfn.XLOOKUP(D2731,'[1]OPS Loading report'!$E:$E,'[1]OPS Loading report'!$H:$H)</f>
        <v>VNSGN2601461</v>
      </c>
      <c r="BT2731" s="75">
        <f>IF(COUNTIF($C$3:C2731, C2731)=1, 1, 0)</f>
        <v>1</v>
      </c>
      <c r="BU2731" s="337" t="s">
        <v>9028</v>
      </c>
      <c r="BV2731" s="340">
        <v>46127</v>
      </c>
      <c r="BW2731" s="85"/>
      <c r="BX2731" s="85"/>
      <c r="BY2731" s="85"/>
      <c r="BZ2731" s="87">
        <f t="shared" si="838"/>
        <v>13</v>
      </c>
      <c r="CA2731" s="85" t="s">
        <v>6711</v>
      </c>
      <c r="CB2731" s="88">
        <f t="shared" si="842"/>
        <v>16</v>
      </c>
      <c r="CC2731" s="89"/>
      <c r="CE2731" s="87">
        <f t="shared" si="844"/>
        <v>4</v>
      </c>
      <c r="CF2731" s="544">
        <v>14438050</v>
      </c>
      <c r="CG2731" s="544">
        <v>3937650</v>
      </c>
      <c r="CH2731" s="544">
        <v>18375700</v>
      </c>
      <c r="CI2731" s="544">
        <v>26251</v>
      </c>
      <c r="CJ2731" s="87">
        <f t="shared" si="840"/>
        <v>4</v>
      </c>
      <c r="CK2731" s="87">
        <f t="shared" si="839"/>
        <v>14</v>
      </c>
      <c r="CL2731" s="22" t="s">
        <v>6198</v>
      </c>
      <c r="CM2731" s="22" t="str">
        <f t="shared" si="843"/>
        <v>1C26TAA^28331</v>
      </c>
      <c r="CN2731" s="85"/>
      <c r="CO2731" s="85"/>
      <c r="CP2731" s="85"/>
    </row>
    <row r="2732" spans="1:94" x14ac:dyDescent="0.25">
      <c r="A2732" s="75">
        <f>ROW()-2</f>
        <v>2730</v>
      </c>
      <c r="B2732" s="70" t="s">
        <v>6003</v>
      </c>
      <c r="C2732" s="506" t="s">
        <v>9024</v>
      </c>
      <c r="D2732" s="676">
        <v>145835491</v>
      </c>
      <c r="E2732" s="380"/>
      <c r="F2732" s="353">
        <v>46107</v>
      </c>
      <c r="G2732" s="236" t="s">
        <v>612</v>
      </c>
      <c r="H2732" s="236" t="s">
        <v>2213</v>
      </c>
      <c r="I2732" s="236" t="s">
        <v>105</v>
      </c>
      <c r="J2732" s="236" t="s">
        <v>518</v>
      </c>
      <c r="K2732" s="236" t="s">
        <v>242</v>
      </c>
      <c r="L2732" s="353">
        <v>46136</v>
      </c>
      <c r="M2732" s="273">
        <v>40</v>
      </c>
      <c r="N2732" s="22" t="s">
        <v>9029</v>
      </c>
      <c r="O2732" s="22" t="s">
        <v>9030</v>
      </c>
      <c r="P2732" s="22">
        <v>2830051168</v>
      </c>
      <c r="Q2732" s="353">
        <v>46114</v>
      </c>
      <c r="R2732" s="380">
        <v>1209399327</v>
      </c>
      <c r="S2732" s="380">
        <v>224407169</v>
      </c>
      <c r="T2732" s="353">
        <v>46114</v>
      </c>
      <c r="U2732" s="433">
        <v>17349.103999999999</v>
      </c>
      <c r="V2732" s="433">
        <v>16725.196</v>
      </c>
      <c r="W2732" s="380">
        <v>20</v>
      </c>
      <c r="X2732" s="380">
        <v>0</v>
      </c>
      <c r="Y2732" s="609" t="s">
        <v>9031</v>
      </c>
      <c r="Z2732" s="236" t="s">
        <v>258</v>
      </c>
      <c r="AA2732" s="22" t="s">
        <v>1258</v>
      </c>
      <c r="AB2732" s="236" t="s">
        <v>8400</v>
      </c>
      <c r="AC2732" s="506" t="s">
        <v>9024</v>
      </c>
      <c r="AD2732" s="182" t="s">
        <v>113</v>
      </c>
      <c r="AE2732" s="104">
        <v>46122</v>
      </c>
      <c r="AF2732" s="550">
        <v>46207.333333333336</v>
      </c>
      <c r="AG2732" s="550">
        <v>46117.625</v>
      </c>
      <c r="AH2732" s="550">
        <v>46117.625</v>
      </c>
      <c r="AI2732" s="104">
        <v>46119</v>
      </c>
      <c r="AJ2732" s="104">
        <v>46122</v>
      </c>
      <c r="AK2732" s="104">
        <v>46122</v>
      </c>
      <c r="AL2732" s="502">
        <v>46129</v>
      </c>
      <c r="AM2732" s="684">
        <v>46136</v>
      </c>
      <c r="AN2732" s="182">
        <f>IF(AM2732=0,AL2732-L2732,AM2732-L2732)</f>
        <v>0</v>
      </c>
      <c r="AO2732" s="81">
        <f t="shared" si="845"/>
        <v>46116.625</v>
      </c>
      <c r="AP2732" s="81">
        <f t="shared" si="846"/>
        <v>46117.625</v>
      </c>
      <c r="AQ2732" s="81">
        <f t="shared" si="847"/>
        <v>46117.625</v>
      </c>
      <c r="AR2732" s="81">
        <f t="shared" si="848"/>
        <v>46123</v>
      </c>
      <c r="AS2732" s="81">
        <f t="shared" si="849"/>
        <v>46124</v>
      </c>
      <c r="AT2732" s="81">
        <f t="shared" si="850"/>
        <v>46123</v>
      </c>
      <c r="AU2732" s="380" t="s">
        <v>6196</v>
      </c>
      <c r="AV2732" s="351">
        <v>46114</v>
      </c>
      <c r="AW2732" s="75" t="str">
        <f>_xlfn.XLOOKUP(D2732,'[1]OPS Loading report'!$E:$E,'[1]OPS Loading report'!$G:$G)</f>
        <v>REGU5137843</v>
      </c>
      <c r="AX2732" s="75" t="str">
        <f>_xlfn.XLOOKUP(D2732,'[1]OPS Loading report'!$E:$E,'[1]OPS Loading report'!$H:$H)</f>
        <v>VNSGN2537267</v>
      </c>
      <c r="BT2732" s="75">
        <f>IF(COUNTIF($C$3:C2732, C2732)=1, 1, 0)</f>
        <v>0</v>
      </c>
      <c r="BU2732" s="338" t="s">
        <v>9028</v>
      </c>
      <c r="BV2732" s="340">
        <v>46127</v>
      </c>
      <c r="BW2732" s="85"/>
      <c r="BX2732" s="85"/>
      <c r="BY2732" s="85"/>
      <c r="BZ2732" s="87">
        <f t="shared" si="838"/>
        <v>13</v>
      </c>
      <c r="CA2732" s="85" t="s">
        <v>6711</v>
      </c>
      <c r="CB2732" s="88">
        <f t="shared" si="842"/>
        <v>16</v>
      </c>
      <c r="CC2732" s="89"/>
      <c r="CE2732" s="87">
        <f t="shared" si="844"/>
        <v>4</v>
      </c>
      <c r="CF2732" s="544">
        <v>14438050</v>
      </c>
      <c r="CG2732" s="544">
        <v>3937650</v>
      </c>
      <c r="CH2732" s="544">
        <v>18375700</v>
      </c>
      <c r="CI2732" s="544">
        <v>26251</v>
      </c>
      <c r="CJ2732" s="87">
        <f t="shared" si="840"/>
        <v>4</v>
      </c>
      <c r="CK2732" s="87">
        <f t="shared" si="839"/>
        <v>14</v>
      </c>
      <c r="CL2732" s="22" t="s">
        <v>6198</v>
      </c>
      <c r="CM2732" s="22" t="str">
        <f t="shared" si="843"/>
        <v>1C26TAA^28331</v>
      </c>
      <c r="CN2732" s="85"/>
      <c r="CO2732" s="85"/>
      <c r="CP2732" s="85"/>
    </row>
    <row r="2733" spans="1:94" s="85" customFormat="1" x14ac:dyDescent="0.25">
      <c r="A2733" s="75"/>
      <c r="B2733" s="73" t="s">
        <v>102</v>
      </c>
      <c r="C2733" s="301">
        <v>235600442655</v>
      </c>
      <c r="D2733" s="265">
        <v>145814497</v>
      </c>
      <c r="E2733" s="241"/>
      <c r="F2733" s="231">
        <v>46116</v>
      </c>
      <c r="G2733" s="265" t="s">
        <v>1187</v>
      </c>
      <c r="H2733" s="265" t="s">
        <v>2963</v>
      </c>
      <c r="I2733" s="265" t="s">
        <v>105</v>
      </c>
      <c r="J2733" s="265" t="s">
        <v>1161</v>
      </c>
      <c r="K2733" s="265" t="s">
        <v>242</v>
      </c>
      <c r="L2733" s="231">
        <v>46133</v>
      </c>
      <c r="M2733" s="265">
        <v>40</v>
      </c>
      <c r="N2733" s="85" t="s">
        <v>9032</v>
      </c>
      <c r="O2733" s="85" t="s">
        <v>9033</v>
      </c>
      <c r="P2733" s="85">
        <v>2830051315</v>
      </c>
      <c r="Q2733" s="231">
        <v>46117</v>
      </c>
      <c r="R2733" s="241">
        <v>1209400063</v>
      </c>
      <c r="S2733" s="241">
        <v>224414607</v>
      </c>
      <c r="T2733" s="231">
        <v>46117</v>
      </c>
      <c r="U2733" s="261">
        <v>12454.063</v>
      </c>
      <c r="V2733" s="261">
        <v>12046.503000000001</v>
      </c>
      <c r="W2733" s="241">
        <v>15</v>
      </c>
      <c r="X2733" s="241">
        <v>4</v>
      </c>
      <c r="Y2733" s="303">
        <v>235600427583</v>
      </c>
      <c r="Z2733" s="85" t="s">
        <v>128</v>
      </c>
      <c r="AA2733" s="85" t="s">
        <v>2339</v>
      </c>
      <c r="AB2733" s="265" t="s">
        <v>8365</v>
      </c>
      <c r="AC2733" s="301">
        <v>235600442655</v>
      </c>
      <c r="AD2733" s="75" t="s">
        <v>113</v>
      </c>
      <c r="AE2733" s="74">
        <v>46122</v>
      </c>
      <c r="AF2733" s="375">
        <v>46120.041666666664</v>
      </c>
      <c r="AG2733" s="375">
        <v>46120.041666666664</v>
      </c>
      <c r="AH2733" s="375">
        <v>46120.041666666664</v>
      </c>
      <c r="AI2733" s="74">
        <v>46116</v>
      </c>
      <c r="AJ2733" s="74">
        <v>46121</v>
      </c>
      <c r="AK2733" s="74">
        <v>46121</v>
      </c>
      <c r="AL2733" s="74">
        <v>46118</v>
      </c>
      <c r="AM2733" s="74">
        <v>46123</v>
      </c>
      <c r="AN2733" s="74">
        <v>46124</v>
      </c>
      <c r="AO2733" s="81">
        <f t="shared" si="845"/>
        <v>46119.041666666664</v>
      </c>
      <c r="AP2733" s="81">
        <f t="shared" si="846"/>
        <v>46120.041666666664</v>
      </c>
      <c r="AQ2733" s="81">
        <f t="shared" si="847"/>
        <v>46120.041666666664</v>
      </c>
      <c r="AR2733" s="81">
        <f t="shared" si="848"/>
        <v>46122</v>
      </c>
      <c r="AS2733" s="81">
        <f t="shared" si="849"/>
        <v>46124</v>
      </c>
      <c r="AT2733" s="81">
        <f t="shared" si="850"/>
        <v>46122</v>
      </c>
      <c r="AU2733" s="82" t="s">
        <v>6196</v>
      </c>
      <c r="AV2733" s="297">
        <v>46117</v>
      </c>
      <c r="AW2733" s="75" t="str">
        <f>_xlfn.XLOOKUP(D2733,'[1]OPS Loading report'!$E:$E,'[1]OPS Loading report'!$G:$G)</f>
        <v>EGSU1312313</v>
      </c>
      <c r="AX2733" s="75" t="str">
        <f>_xlfn.XLOOKUP(D2733,'[1]OPS Loading report'!$E:$E,'[1]OPS Loading report'!$H:$H)</f>
        <v>EMCCYS6485</v>
      </c>
      <c r="AZ2733" s="271"/>
      <c r="BT2733" s="75">
        <f>IF(COUNTIF($C$3:C2733, C2733)=1, 1, 0)</f>
        <v>0</v>
      </c>
      <c r="BU2733" s="337" t="s">
        <v>8366</v>
      </c>
      <c r="BV2733" s="340">
        <v>46122</v>
      </c>
      <c r="BZ2733" s="87">
        <f t="shared" si="838"/>
        <v>14</v>
      </c>
      <c r="CB2733" s="88">
        <f t="shared" si="842"/>
        <v>15</v>
      </c>
      <c r="CC2733" s="89"/>
      <c r="CD2733" s="22"/>
      <c r="CE2733" s="87">
        <f t="shared" si="844"/>
        <v>4</v>
      </c>
      <c r="CF2733" s="397">
        <v>4725540</v>
      </c>
      <c r="CH2733" s="397">
        <v>4725540</v>
      </c>
      <c r="CI2733" s="397">
        <v>26253</v>
      </c>
      <c r="CJ2733" s="87">
        <f t="shared" si="840"/>
        <v>4</v>
      </c>
      <c r="CK2733" s="87">
        <f t="shared" si="839"/>
        <v>14</v>
      </c>
      <c r="CL2733" s="22" t="s">
        <v>6198</v>
      </c>
      <c r="CM2733" s="22" t="str">
        <f t="shared" si="843"/>
        <v>1C26TAA^101448</v>
      </c>
    </row>
    <row r="2734" spans="1:94" x14ac:dyDescent="0.25">
      <c r="A2734" s="75">
        <f>ROW()-2</f>
        <v>2732</v>
      </c>
      <c r="B2734" s="73" t="s">
        <v>6003</v>
      </c>
      <c r="C2734" s="365" t="s">
        <v>9034</v>
      </c>
      <c r="D2734" s="346">
        <v>145726208</v>
      </c>
      <c r="E2734" s="362"/>
      <c r="F2734" s="363">
        <v>46111</v>
      </c>
      <c r="G2734" s="346" t="s">
        <v>740</v>
      </c>
      <c r="H2734" s="346" t="s">
        <v>2213</v>
      </c>
      <c r="I2734" s="346" t="s">
        <v>105</v>
      </c>
      <c r="J2734" s="346" t="s">
        <v>518</v>
      </c>
      <c r="K2734" s="346" t="s">
        <v>242</v>
      </c>
      <c r="L2734" s="363">
        <v>46139</v>
      </c>
      <c r="M2734" s="346">
        <v>40</v>
      </c>
      <c r="N2734" s="22" t="s">
        <v>9035</v>
      </c>
      <c r="O2734" s="176" t="s">
        <v>9036</v>
      </c>
      <c r="P2734" s="176">
        <v>2830051188</v>
      </c>
      <c r="Q2734" s="363">
        <v>46115</v>
      </c>
      <c r="R2734" s="362">
        <v>1209399649</v>
      </c>
      <c r="S2734" s="362">
        <v>224408612</v>
      </c>
      <c r="T2734" s="363">
        <v>46115</v>
      </c>
      <c r="U2734" s="442">
        <v>13683.880999999999</v>
      </c>
      <c r="V2734" s="442">
        <v>13321.206</v>
      </c>
      <c r="W2734" s="362">
        <v>18</v>
      </c>
      <c r="X2734" s="362">
        <v>0</v>
      </c>
      <c r="Y2734" s="610" t="s">
        <v>9037</v>
      </c>
      <c r="Z2734" s="176" t="s">
        <v>258</v>
      </c>
      <c r="AA2734" s="176" t="s">
        <v>1258</v>
      </c>
      <c r="AB2734" s="346" t="s">
        <v>8400</v>
      </c>
      <c r="AC2734" s="365" t="s">
        <v>9034</v>
      </c>
      <c r="AD2734" s="317" t="s">
        <v>113</v>
      </c>
      <c r="AE2734" s="104">
        <v>46125</v>
      </c>
      <c r="AF2734" s="550">
        <v>46207.333333333336</v>
      </c>
      <c r="AG2734" s="550">
        <v>46117.625</v>
      </c>
      <c r="AH2734" s="550">
        <v>46117.625</v>
      </c>
      <c r="AI2734" s="104">
        <v>46119</v>
      </c>
      <c r="AJ2734" s="104">
        <v>46122</v>
      </c>
      <c r="AK2734" s="104">
        <v>46122</v>
      </c>
      <c r="AL2734" s="502">
        <v>46129</v>
      </c>
      <c r="AM2734" s="684">
        <v>46136</v>
      </c>
      <c r="AN2734" s="105">
        <f>IF(AM2734=0,AL2734-L2734,AM2734-L2734)</f>
        <v>-3</v>
      </c>
      <c r="AO2734" s="95" t="s">
        <v>121</v>
      </c>
      <c r="AP2734" s="95" t="s">
        <v>121</v>
      </c>
      <c r="AQ2734" s="95" t="s">
        <v>121</v>
      </c>
      <c r="AR2734" s="95" t="s">
        <v>121</v>
      </c>
      <c r="AS2734" s="95" t="s">
        <v>121</v>
      </c>
      <c r="AT2734" s="95" t="s">
        <v>121</v>
      </c>
      <c r="AU2734" s="241" t="s">
        <v>6196</v>
      </c>
      <c r="AV2734" s="297">
        <v>46115</v>
      </c>
      <c r="AW2734" s="75" t="str">
        <f>_xlfn.XLOOKUP(D2734,'[1]OPS Loading report'!$E:$E,'[1]OPS Loading report'!$G:$G)</f>
        <v>REGU5203499</v>
      </c>
      <c r="AX2734" s="75" t="str">
        <f>_xlfn.XLOOKUP(D2734,'[1]OPS Loading report'!$E:$E,'[1]OPS Loading report'!$H:$H)</f>
        <v>VNSGN2539502</v>
      </c>
      <c r="AY2734" s="176"/>
      <c r="AZ2734" s="369"/>
      <c r="BA2734" s="176"/>
      <c r="BB2734" s="176"/>
      <c r="BC2734" s="176"/>
      <c r="BD2734" s="176"/>
      <c r="BE2734" s="176"/>
      <c r="BF2734" s="176"/>
      <c r="BG2734" s="176"/>
      <c r="BH2734" s="176"/>
      <c r="BI2734" s="176"/>
      <c r="BJ2734" s="176"/>
      <c r="BK2734" s="176"/>
      <c r="BL2734" s="176"/>
      <c r="BM2734" s="176"/>
      <c r="BN2734" s="176"/>
      <c r="BO2734" s="176"/>
      <c r="BP2734" s="176"/>
      <c r="BQ2734" s="176"/>
      <c r="BR2734" s="176"/>
      <c r="BS2734" s="176"/>
      <c r="BT2734" s="75">
        <f>IF(COUNTIF($C$3:C2734, C2734)=1, 1, 0)</f>
        <v>1</v>
      </c>
      <c r="BU2734" s="337" t="s">
        <v>9038</v>
      </c>
      <c r="BV2734" s="340">
        <v>46127</v>
      </c>
      <c r="BW2734" s="85"/>
      <c r="BX2734" s="85"/>
      <c r="BY2734" s="85"/>
      <c r="BZ2734" s="87">
        <f t="shared" si="838"/>
        <v>14</v>
      </c>
      <c r="CA2734" s="85" t="s">
        <v>6711</v>
      </c>
      <c r="CB2734" s="88">
        <f t="shared" si="842"/>
        <v>16</v>
      </c>
      <c r="CC2734" s="89"/>
      <c r="CE2734" s="87">
        <f t="shared" si="844"/>
        <v>4</v>
      </c>
      <c r="CF2734" s="544">
        <v>14438050</v>
      </c>
      <c r="CG2734" s="544">
        <v>3937650</v>
      </c>
      <c r="CH2734" s="544">
        <v>18375700</v>
      </c>
      <c r="CI2734" s="544">
        <v>26251</v>
      </c>
      <c r="CJ2734" s="87">
        <f t="shared" si="840"/>
        <v>4</v>
      </c>
      <c r="CK2734" s="87">
        <f t="shared" si="839"/>
        <v>14</v>
      </c>
      <c r="CL2734" s="22" t="s">
        <v>6198</v>
      </c>
      <c r="CM2734" s="22" t="str">
        <f t="shared" si="843"/>
        <v>1C26TAA^28332</v>
      </c>
      <c r="CN2734" s="85"/>
      <c r="CO2734" s="85"/>
      <c r="CP2734" s="85"/>
    </row>
    <row r="2735" spans="1:94" x14ac:dyDescent="0.25">
      <c r="A2735" s="75">
        <f>ROW()-2</f>
        <v>2733</v>
      </c>
      <c r="B2735" s="73" t="s">
        <v>6003</v>
      </c>
      <c r="C2735" s="365" t="s">
        <v>9034</v>
      </c>
      <c r="D2735" s="265">
        <v>145835498</v>
      </c>
      <c r="E2735" s="241"/>
      <c r="F2735" s="231">
        <v>46107</v>
      </c>
      <c r="G2735" s="265" t="s">
        <v>612</v>
      </c>
      <c r="H2735" s="265" t="s">
        <v>2213</v>
      </c>
      <c r="I2735" s="265" t="s">
        <v>105</v>
      </c>
      <c r="J2735" s="265" t="s">
        <v>518</v>
      </c>
      <c r="K2735" s="265" t="s">
        <v>242</v>
      </c>
      <c r="L2735" s="231">
        <v>46136</v>
      </c>
      <c r="M2735" s="265">
        <v>40</v>
      </c>
      <c r="N2735" s="22" t="s">
        <v>9039</v>
      </c>
      <c r="O2735" s="85" t="s">
        <v>9040</v>
      </c>
      <c r="P2735" s="85">
        <v>2830051207</v>
      </c>
      <c r="Q2735" s="231">
        <v>46115</v>
      </c>
      <c r="R2735" s="241">
        <v>1209399695</v>
      </c>
      <c r="S2735" s="241">
        <v>224408578</v>
      </c>
      <c r="T2735" s="231">
        <v>46115</v>
      </c>
      <c r="U2735" s="261">
        <v>17216.599999999999</v>
      </c>
      <c r="V2735" s="261">
        <v>16597.456999999999</v>
      </c>
      <c r="W2735" s="241">
        <v>20</v>
      </c>
      <c r="X2735" s="241">
        <v>0</v>
      </c>
      <c r="Y2735" s="614" t="s">
        <v>9041</v>
      </c>
      <c r="Z2735" s="85" t="s">
        <v>258</v>
      </c>
      <c r="AA2735" s="85" t="s">
        <v>1258</v>
      </c>
      <c r="AB2735" s="265" t="s">
        <v>8400</v>
      </c>
      <c r="AC2735" s="365" t="s">
        <v>9034</v>
      </c>
      <c r="AD2735" s="182" t="s">
        <v>113</v>
      </c>
      <c r="AE2735" s="104">
        <v>46125</v>
      </c>
      <c r="AF2735" s="550">
        <v>46207.333333333336</v>
      </c>
      <c r="AG2735" s="550">
        <v>46117.625</v>
      </c>
      <c r="AH2735" s="550">
        <v>46117.625</v>
      </c>
      <c r="AI2735" s="104">
        <v>46119</v>
      </c>
      <c r="AJ2735" s="104">
        <v>46122</v>
      </c>
      <c r="AK2735" s="104">
        <v>46122</v>
      </c>
      <c r="AL2735" s="502">
        <v>46129</v>
      </c>
      <c r="AM2735" s="684">
        <v>46136</v>
      </c>
      <c r="AN2735" s="75">
        <f>IF(AM2735=0,AL2735-L2735,AM2735-L2735)</f>
        <v>0</v>
      </c>
      <c r="AO2735" s="95" t="s">
        <v>121</v>
      </c>
      <c r="AP2735" s="95" t="s">
        <v>121</v>
      </c>
      <c r="AQ2735" s="95" t="s">
        <v>121</v>
      </c>
      <c r="AR2735" s="95" t="s">
        <v>121</v>
      </c>
      <c r="AS2735" s="95" t="s">
        <v>121</v>
      </c>
      <c r="AT2735" s="95" t="s">
        <v>121</v>
      </c>
      <c r="AU2735" s="241" t="s">
        <v>6196</v>
      </c>
      <c r="AV2735" s="297">
        <v>46115</v>
      </c>
      <c r="AW2735" s="75" t="str">
        <f>_xlfn.XLOOKUP(D2735,'[1]OPS Loading report'!$E:$E,'[1]OPS Loading report'!$G:$G)</f>
        <v>REGU5165995</v>
      </c>
      <c r="AX2735" s="75" t="str">
        <f>_xlfn.XLOOKUP(D2735,'[1]OPS Loading report'!$E:$E,'[1]OPS Loading report'!$H:$H)</f>
        <v>VNSGN2606736</v>
      </c>
      <c r="AY2735" s="85"/>
      <c r="AZ2735" s="271"/>
      <c r="BA2735" s="85"/>
      <c r="BB2735" s="85"/>
      <c r="BC2735" s="85"/>
      <c r="BD2735" s="85"/>
      <c r="BE2735" s="85"/>
      <c r="BF2735" s="85"/>
      <c r="BG2735" s="85"/>
      <c r="BH2735" s="85"/>
      <c r="BI2735" s="85"/>
      <c r="BJ2735" s="85"/>
      <c r="BK2735" s="85"/>
      <c r="BL2735" s="85"/>
      <c r="BM2735" s="85"/>
      <c r="BN2735" s="85"/>
      <c r="BO2735" s="85"/>
      <c r="BP2735" s="85"/>
      <c r="BQ2735" s="85"/>
      <c r="BR2735" s="85"/>
      <c r="BS2735" s="85"/>
      <c r="BT2735" s="75">
        <f>IF(COUNTIF($C$3:C2735, C2735)=1, 1, 0)</f>
        <v>0</v>
      </c>
      <c r="BU2735" s="337" t="s">
        <v>9038</v>
      </c>
      <c r="BV2735" s="340">
        <v>46127</v>
      </c>
      <c r="BW2735" s="85"/>
      <c r="BX2735" s="85"/>
      <c r="BY2735" s="85"/>
      <c r="BZ2735" s="87">
        <f t="shared" si="838"/>
        <v>13</v>
      </c>
      <c r="CA2735" s="85" t="s">
        <v>6711</v>
      </c>
      <c r="CB2735" s="88">
        <f t="shared" si="842"/>
        <v>16</v>
      </c>
      <c r="CC2735" s="89"/>
      <c r="CE2735" s="87">
        <f t="shared" si="844"/>
        <v>4</v>
      </c>
      <c r="CF2735" s="544">
        <v>14438050</v>
      </c>
      <c r="CG2735" s="544">
        <v>3937650</v>
      </c>
      <c r="CH2735" s="544">
        <v>18375700</v>
      </c>
      <c r="CI2735" s="544">
        <v>26251</v>
      </c>
      <c r="CJ2735" s="87">
        <f t="shared" si="840"/>
        <v>4</v>
      </c>
      <c r="CK2735" s="87">
        <f t="shared" si="839"/>
        <v>14</v>
      </c>
      <c r="CL2735" s="22" t="s">
        <v>6198</v>
      </c>
      <c r="CM2735" s="22" t="str">
        <f t="shared" si="843"/>
        <v>1C26TAA^28332</v>
      </c>
      <c r="CN2735" s="85"/>
      <c r="CO2735" s="85"/>
      <c r="CP2735" s="85"/>
    </row>
    <row r="2736" spans="1:94" x14ac:dyDescent="0.25">
      <c r="A2736" s="75"/>
      <c r="B2736" s="260" t="s">
        <v>6003</v>
      </c>
      <c r="C2736" s="301" t="s">
        <v>9042</v>
      </c>
      <c r="D2736" s="265">
        <v>145860221</v>
      </c>
      <c r="E2736" s="241"/>
      <c r="F2736" s="231">
        <v>46118</v>
      </c>
      <c r="G2736" s="265" t="s">
        <v>2934</v>
      </c>
      <c r="H2736" s="265" t="s">
        <v>2935</v>
      </c>
      <c r="I2736" s="265" t="s">
        <v>105</v>
      </c>
      <c r="J2736" s="75" t="s">
        <v>193</v>
      </c>
      <c r="K2736" s="265" t="s">
        <v>242</v>
      </c>
      <c r="L2736" s="231">
        <v>46162</v>
      </c>
      <c r="M2736" s="265">
        <v>40</v>
      </c>
      <c r="N2736" s="75" t="s">
        <v>9043</v>
      </c>
      <c r="O2736" s="75" t="s">
        <v>9044</v>
      </c>
      <c r="P2736" s="85">
        <v>2830051237</v>
      </c>
      <c r="Q2736" s="231">
        <v>46116</v>
      </c>
      <c r="R2736" s="241">
        <v>1209399873</v>
      </c>
      <c r="S2736" s="241">
        <v>224409557</v>
      </c>
      <c r="T2736" s="231">
        <v>46116</v>
      </c>
      <c r="U2736" s="261">
        <v>6036.018</v>
      </c>
      <c r="V2736" s="261">
        <v>5837.0360000000001</v>
      </c>
      <c r="W2736" s="241">
        <v>11</v>
      </c>
      <c r="X2736" s="241">
        <v>0</v>
      </c>
      <c r="Y2736" s="386" t="s">
        <v>9045</v>
      </c>
      <c r="Z2736" s="85" t="s">
        <v>258</v>
      </c>
      <c r="AA2736" s="85" t="s">
        <v>8945</v>
      </c>
      <c r="AB2736" s="265" t="s">
        <v>8946</v>
      </c>
      <c r="AC2736" s="270" t="s">
        <v>9042</v>
      </c>
      <c r="AD2736" s="182" t="s">
        <v>113</v>
      </c>
      <c r="AE2736" s="115">
        <v>46119</v>
      </c>
      <c r="AF2736" s="375">
        <v>46116.958333333336</v>
      </c>
      <c r="AG2736" s="375">
        <v>46115.416666666664</v>
      </c>
      <c r="AH2736" s="375">
        <v>46115.416666666664</v>
      </c>
      <c r="AI2736" s="115">
        <v>46116</v>
      </c>
      <c r="AJ2736" s="115">
        <v>46118</v>
      </c>
      <c r="AK2736" s="115">
        <v>46118</v>
      </c>
      <c r="AL2736" s="115">
        <v>46136</v>
      </c>
      <c r="AM2736" s="74">
        <v>46137</v>
      </c>
      <c r="AN2736" s="75"/>
      <c r="AO2736" s="81">
        <f t="shared" si="845"/>
        <v>46114.416666666664</v>
      </c>
      <c r="AP2736" s="81">
        <f t="shared" si="846"/>
        <v>46115.416666666664</v>
      </c>
      <c r="AQ2736" s="81">
        <f t="shared" si="847"/>
        <v>46115.416666666664</v>
      </c>
      <c r="AR2736" s="81">
        <f t="shared" si="848"/>
        <v>46119</v>
      </c>
      <c r="AS2736" s="81">
        <f t="shared" si="849"/>
        <v>46121</v>
      </c>
      <c r="AT2736" s="81">
        <f t="shared" si="850"/>
        <v>46119</v>
      </c>
      <c r="AU2736" s="82" t="s">
        <v>6196</v>
      </c>
      <c r="AV2736" s="297">
        <v>46116</v>
      </c>
      <c r="AW2736" s="75" t="str">
        <f>_xlfn.XLOOKUP(D2736,'[1]OPS Loading report'!$E:$E,'[1]OPS Loading report'!$G:$G)</f>
        <v>TXGU8260419</v>
      </c>
      <c r="AX2736" s="75" t="str">
        <f>_xlfn.XLOOKUP(D2736,'[1]OPS Loading report'!$E:$E,'[1]OPS Loading report'!$H:$H)</f>
        <v>VNSGN2539539</v>
      </c>
      <c r="AY2736" s="85"/>
      <c r="AZ2736" s="271"/>
      <c r="BA2736" s="85"/>
      <c r="BB2736" s="85"/>
      <c r="BC2736" s="85"/>
      <c r="BD2736" s="85"/>
      <c r="BE2736" s="85"/>
      <c r="BF2736" s="85"/>
      <c r="BG2736" s="85"/>
      <c r="BH2736" s="85"/>
      <c r="BI2736" s="85"/>
      <c r="BJ2736" s="85"/>
      <c r="BK2736" s="85"/>
      <c r="BL2736" s="85"/>
      <c r="BM2736" s="85"/>
      <c r="BN2736" s="85"/>
      <c r="BO2736" s="85"/>
      <c r="BP2736" s="85"/>
      <c r="BQ2736" s="85"/>
      <c r="BR2736" s="85"/>
      <c r="BS2736" s="85"/>
      <c r="BT2736" s="75">
        <f>IF(COUNTIF($C$3:C2736, C2736)=1, 1, 0)</f>
        <v>1</v>
      </c>
      <c r="BU2736" s="337" t="s">
        <v>9046</v>
      </c>
      <c r="BV2736" s="340">
        <v>46119</v>
      </c>
      <c r="BW2736" s="85"/>
      <c r="BX2736" s="85"/>
      <c r="BY2736" s="85"/>
      <c r="BZ2736" s="87">
        <f t="shared" si="838"/>
        <v>15</v>
      </c>
      <c r="CA2736" s="85"/>
      <c r="CB2736" s="88">
        <f t="shared" si="842"/>
        <v>15</v>
      </c>
      <c r="CC2736" s="89"/>
      <c r="CE2736" s="87">
        <f t="shared" si="844"/>
        <v>4</v>
      </c>
      <c r="CF2736" s="544">
        <v>36751400</v>
      </c>
      <c r="CG2736" s="544">
        <v>9187850</v>
      </c>
      <c r="CH2736" s="544">
        <v>45939250</v>
      </c>
      <c r="CI2736" s="85">
        <v>26251</v>
      </c>
      <c r="CJ2736" s="87">
        <f t="shared" si="840"/>
        <v>4</v>
      </c>
      <c r="CK2736" s="87">
        <f t="shared" si="839"/>
        <v>14</v>
      </c>
      <c r="CL2736" s="22" t="s">
        <v>6198</v>
      </c>
      <c r="CM2736" s="22" t="str">
        <f t="shared" si="843"/>
        <v>1C26TAA^26249</v>
      </c>
      <c r="CN2736" s="85"/>
      <c r="CO2736" s="85"/>
      <c r="CP2736" s="85"/>
    </row>
    <row r="2737" spans="2:94" s="85" customFormat="1" x14ac:dyDescent="0.25">
      <c r="B2737" s="265" t="s">
        <v>6497</v>
      </c>
      <c r="C2737" s="73" t="s">
        <v>9047</v>
      </c>
      <c r="D2737" s="265">
        <v>145850833</v>
      </c>
      <c r="E2737" s="241">
        <v>5320008225</v>
      </c>
      <c r="F2737" s="231">
        <v>46128</v>
      </c>
      <c r="G2737" s="265" t="s">
        <v>1186</v>
      </c>
      <c r="H2737" s="265" t="s">
        <v>2963</v>
      </c>
      <c r="I2737" s="265" t="s">
        <v>105</v>
      </c>
      <c r="J2737" s="265" t="s">
        <v>1161</v>
      </c>
      <c r="K2737" s="265" t="s">
        <v>242</v>
      </c>
      <c r="L2737" s="231">
        <v>46147</v>
      </c>
      <c r="M2737" s="73">
        <v>40</v>
      </c>
      <c r="N2737" s="85" t="s">
        <v>9048</v>
      </c>
      <c r="O2737" s="85" t="s">
        <v>9049</v>
      </c>
      <c r="P2737" s="85">
        <v>2830051961</v>
      </c>
      <c r="Q2737" s="231">
        <v>46128</v>
      </c>
      <c r="R2737" s="241">
        <v>1209403423</v>
      </c>
      <c r="S2737" s="241">
        <v>224457820</v>
      </c>
      <c r="T2737" s="231">
        <v>46128</v>
      </c>
      <c r="U2737" s="261">
        <v>10033.581</v>
      </c>
      <c r="V2737" s="261">
        <v>9679.5319999999992</v>
      </c>
      <c r="W2737" s="241">
        <v>10</v>
      </c>
      <c r="X2737" s="241">
        <v>0</v>
      </c>
      <c r="Y2737" s="73">
        <v>2324464690</v>
      </c>
      <c r="Z2737" s="85" t="s">
        <v>5982</v>
      </c>
      <c r="AA2737" s="85" t="s">
        <v>8783</v>
      </c>
      <c r="AB2737" s="265" t="s">
        <v>260</v>
      </c>
      <c r="AC2737" s="73" t="s">
        <v>9047</v>
      </c>
      <c r="AD2737" s="75" t="s">
        <v>113</v>
      </c>
      <c r="AE2737" s="376">
        <v>46135</v>
      </c>
      <c r="AF2737" s="375">
        <v>46134.625</v>
      </c>
      <c r="AG2737" s="375">
        <v>46133.416666666664</v>
      </c>
      <c r="AH2737" s="375">
        <v>46133.416666666664</v>
      </c>
      <c r="AI2737" s="376">
        <v>46135</v>
      </c>
      <c r="AJ2737" s="241"/>
      <c r="AK2737" s="376">
        <v>46135</v>
      </c>
      <c r="AL2737" s="376">
        <v>46136</v>
      </c>
      <c r="AM2737" s="376">
        <v>46137</v>
      </c>
      <c r="AN2737" s="75">
        <f t="shared" ref="AN2737:AN2755" si="851">IF(AM2737=0,AL2737-L2737,AM2737-L2737)</f>
        <v>-10</v>
      </c>
      <c r="AO2737" s="81" t="s">
        <v>121</v>
      </c>
      <c r="AP2737" s="81" t="s">
        <v>121</v>
      </c>
      <c r="AQ2737" s="81" t="s">
        <v>121</v>
      </c>
      <c r="AR2737" s="81" t="s">
        <v>121</v>
      </c>
      <c r="AS2737" s="81">
        <f t="shared" si="849"/>
        <v>46137</v>
      </c>
      <c r="AT2737" s="81" t="s">
        <v>121</v>
      </c>
      <c r="AU2737" s="241"/>
      <c r="AV2737" s="290">
        <v>46128</v>
      </c>
      <c r="AZ2737" s="271"/>
      <c r="BT2737" s="75">
        <f>IF(COUNTIF($C$3:C2737, C2737)=1, 1, 0)</f>
        <v>1</v>
      </c>
      <c r="BU2737" s="338"/>
      <c r="BZ2737" s="171">
        <f t="shared" si="838"/>
        <v>16</v>
      </c>
      <c r="CA2737" s="85" t="s">
        <v>9050</v>
      </c>
      <c r="CB2737" s="85">
        <f t="shared" si="842"/>
        <v>0</v>
      </c>
      <c r="CC2737" s="172"/>
      <c r="CE2737" s="171">
        <f t="shared" si="844"/>
        <v>4</v>
      </c>
      <c r="CF2737" s="397">
        <v>6273680</v>
      </c>
      <c r="CG2737" s="397">
        <v>118620</v>
      </c>
      <c r="CH2737" s="397">
        <v>6392300</v>
      </c>
      <c r="CI2737" s="85">
        <v>26360</v>
      </c>
      <c r="CJ2737" s="171">
        <f t="shared" si="840"/>
        <v>4</v>
      </c>
      <c r="CK2737" s="171">
        <f t="shared" si="839"/>
        <v>16</v>
      </c>
      <c r="CM2737" s="85" t="str">
        <f t="shared" si="843"/>
        <v>1C26TAR^</v>
      </c>
    </row>
    <row r="2738" spans="2:94" s="85" customFormat="1" x14ac:dyDescent="0.25">
      <c r="B2738" s="265" t="s">
        <v>6497</v>
      </c>
      <c r="C2738" s="73" t="s">
        <v>9047</v>
      </c>
      <c r="D2738" s="265">
        <v>145850836</v>
      </c>
      <c r="E2738" s="241">
        <v>5320008225</v>
      </c>
      <c r="F2738" s="231">
        <v>46128</v>
      </c>
      <c r="G2738" s="265" t="s">
        <v>1186</v>
      </c>
      <c r="H2738" s="265" t="s">
        <v>2963</v>
      </c>
      <c r="I2738" s="265" t="s">
        <v>105</v>
      </c>
      <c r="J2738" s="265" t="s">
        <v>1161</v>
      </c>
      <c r="K2738" s="265" t="s">
        <v>242</v>
      </c>
      <c r="L2738" s="231">
        <v>46147</v>
      </c>
      <c r="M2738" s="73">
        <v>0</v>
      </c>
      <c r="N2738" s="85" t="s">
        <v>9048</v>
      </c>
      <c r="O2738" s="85" t="s">
        <v>9049</v>
      </c>
      <c r="P2738" s="85">
        <v>2830051962</v>
      </c>
      <c r="Q2738" s="231">
        <v>46128</v>
      </c>
      <c r="R2738" s="241">
        <v>1209403424</v>
      </c>
      <c r="S2738" s="241">
        <v>224463188</v>
      </c>
      <c r="T2738" s="231">
        <v>46128</v>
      </c>
      <c r="U2738" s="261">
        <v>6520.0370000000003</v>
      </c>
      <c r="V2738" s="261">
        <v>6289.9740000000002</v>
      </c>
      <c r="W2738" s="241">
        <v>6</v>
      </c>
      <c r="X2738" s="241">
        <v>0</v>
      </c>
      <c r="Y2738" s="73">
        <v>2324464690</v>
      </c>
      <c r="Z2738" s="85" t="s">
        <v>5982</v>
      </c>
      <c r="AA2738" s="85" t="s">
        <v>8783</v>
      </c>
      <c r="AB2738" s="265" t="s">
        <v>260</v>
      </c>
      <c r="AC2738" s="73" t="s">
        <v>9047</v>
      </c>
      <c r="AD2738" s="75" t="s">
        <v>113</v>
      </c>
      <c r="AE2738" s="376">
        <v>46135</v>
      </c>
      <c r="AF2738" s="375">
        <v>46134.625</v>
      </c>
      <c r="AG2738" s="375">
        <v>46133.416666666664</v>
      </c>
      <c r="AH2738" s="375">
        <v>46133.416666666664</v>
      </c>
      <c r="AI2738" s="376">
        <v>46135</v>
      </c>
      <c r="AJ2738" s="241"/>
      <c r="AK2738" s="376">
        <v>46135</v>
      </c>
      <c r="AL2738" s="376">
        <v>46136</v>
      </c>
      <c r="AM2738" s="376">
        <v>46137</v>
      </c>
      <c r="AN2738" s="75">
        <f t="shared" si="851"/>
        <v>-10</v>
      </c>
      <c r="AO2738" s="81" t="s">
        <v>121</v>
      </c>
      <c r="AP2738" s="81" t="s">
        <v>121</v>
      </c>
      <c r="AQ2738" s="81" t="s">
        <v>121</v>
      </c>
      <c r="AR2738" s="81" t="s">
        <v>121</v>
      </c>
      <c r="AS2738" s="81">
        <f t="shared" si="849"/>
        <v>46137</v>
      </c>
      <c r="AT2738" s="81" t="s">
        <v>121</v>
      </c>
      <c r="AU2738" s="241"/>
      <c r="AV2738" s="290">
        <v>46128</v>
      </c>
      <c r="AZ2738" s="271"/>
      <c r="BT2738" s="75">
        <f>IF(COUNTIF($C$3:C2738, C2738)=1, 1, 0)</f>
        <v>0</v>
      </c>
      <c r="BU2738" s="338"/>
      <c r="BZ2738" s="171">
        <f t="shared" si="838"/>
        <v>16</v>
      </c>
      <c r="CB2738" s="85">
        <f t="shared" si="842"/>
        <v>0</v>
      </c>
      <c r="CC2738" s="172"/>
      <c r="CE2738" s="171">
        <f t="shared" si="844"/>
        <v>4</v>
      </c>
      <c r="CJ2738" s="171">
        <f t="shared" si="840"/>
        <v>4</v>
      </c>
      <c r="CK2738" s="171">
        <f t="shared" si="839"/>
        <v>16</v>
      </c>
      <c r="CM2738" s="85" t="str">
        <f t="shared" si="843"/>
        <v>1C26TAR^</v>
      </c>
    </row>
    <row r="2739" spans="2:94" s="85" customFormat="1" x14ac:dyDescent="0.25">
      <c r="B2739" s="265" t="s">
        <v>6497</v>
      </c>
      <c r="C2739" s="73" t="s">
        <v>9047</v>
      </c>
      <c r="D2739" s="265">
        <v>145850837</v>
      </c>
      <c r="E2739" s="241">
        <v>5320008225</v>
      </c>
      <c r="F2739" s="231">
        <v>46128</v>
      </c>
      <c r="G2739" s="265" t="s">
        <v>1186</v>
      </c>
      <c r="H2739" s="265" t="s">
        <v>2963</v>
      </c>
      <c r="I2739" s="265" t="s">
        <v>105</v>
      </c>
      <c r="J2739" s="265" t="s">
        <v>1161</v>
      </c>
      <c r="K2739" s="265" t="s">
        <v>242</v>
      </c>
      <c r="L2739" s="231">
        <v>46147</v>
      </c>
      <c r="M2739" s="73">
        <v>0</v>
      </c>
      <c r="N2739" s="85" t="s">
        <v>9048</v>
      </c>
      <c r="O2739" s="85" t="s">
        <v>9049</v>
      </c>
      <c r="P2739" s="85">
        <v>2830051963</v>
      </c>
      <c r="Q2739" s="231">
        <v>46128</v>
      </c>
      <c r="R2739" s="241">
        <v>1209403427</v>
      </c>
      <c r="S2739" s="241">
        <v>224459302</v>
      </c>
      <c r="T2739" s="231">
        <v>46128</v>
      </c>
      <c r="U2739" s="261">
        <v>2813.183</v>
      </c>
      <c r="V2739" s="261">
        <v>2713.9160000000002</v>
      </c>
      <c r="W2739" s="241">
        <v>3</v>
      </c>
      <c r="X2739" s="241">
        <v>0</v>
      </c>
      <c r="Y2739" s="73">
        <v>2324464690</v>
      </c>
      <c r="Z2739" s="85" t="s">
        <v>5982</v>
      </c>
      <c r="AA2739" s="85" t="s">
        <v>8783</v>
      </c>
      <c r="AB2739" s="265" t="s">
        <v>260</v>
      </c>
      <c r="AC2739" s="73" t="s">
        <v>9047</v>
      </c>
      <c r="AD2739" s="75" t="s">
        <v>113</v>
      </c>
      <c r="AE2739" s="376">
        <v>46135</v>
      </c>
      <c r="AF2739" s="375">
        <v>46134.625</v>
      </c>
      <c r="AG2739" s="375">
        <v>46133.416666666664</v>
      </c>
      <c r="AH2739" s="375">
        <v>46133.416666666664</v>
      </c>
      <c r="AI2739" s="376">
        <v>46135</v>
      </c>
      <c r="AJ2739" s="241"/>
      <c r="AK2739" s="376">
        <v>46135</v>
      </c>
      <c r="AL2739" s="376">
        <v>46136</v>
      </c>
      <c r="AM2739" s="376">
        <v>46137</v>
      </c>
      <c r="AN2739" s="75">
        <f t="shared" si="851"/>
        <v>-10</v>
      </c>
      <c r="AO2739" s="81" t="s">
        <v>121</v>
      </c>
      <c r="AP2739" s="81" t="s">
        <v>121</v>
      </c>
      <c r="AQ2739" s="81" t="s">
        <v>121</v>
      </c>
      <c r="AR2739" s="81" t="s">
        <v>121</v>
      </c>
      <c r="AS2739" s="81">
        <f t="shared" si="849"/>
        <v>46137</v>
      </c>
      <c r="AT2739" s="81" t="s">
        <v>121</v>
      </c>
      <c r="AU2739" s="241"/>
      <c r="AV2739" s="290">
        <v>46128</v>
      </c>
      <c r="AZ2739" s="271"/>
      <c r="BT2739" s="75">
        <f>IF(COUNTIF($C$3:C2739, C2739)=1, 1, 0)</f>
        <v>0</v>
      </c>
      <c r="BU2739" s="338"/>
      <c r="BZ2739" s="171">
        <f t="shared" si="838"/>
        <v>16</v>
      </c>
      <c r="CB2739" s="85">
        <f t="shared" si="842"/>
        <v>0</v>
      </c>
      <c r="CC2739" s="172"/>
      <c r="CE2739" s="171">
        <f t="shared" si="844"/>
        <v>4</v>
      </c>
      <c r="CJ2739" s="171">
        <f t="shared" si="840"/>
        <v>4</v>
      </c>
      <c r="CK2739" s="171">
        <f t="shared" si="839"/>
        <v>16</v>
      </c>
      <c r="CM2739" s="85" t="str">
        <f t="shared" si="843"/>
        <v>1C26TAR^</v>
      </c>
    </row>
    <row r="2740" spans="2:94" s="85" customFormat="1" x14ac:dyDescent="0.25">
      <c r="B2740" s="265" t="s">
        <v>6497</v>
      </c>
      <c r="C2740" s="73" t="s">
        <v>9047</v>
      </c>
      <c r="D2740" s="265">
        <v>145852000</v>
      </c>
      <c r="E2740" s="241">
        <v>5320008246</v>
      </c>
      <c r="F2740" s="231">
        <v>46128</v>
      </c>
      <c r="G2740" s="265" t="s">
        <v>1228</v>
      </c>
      <c r="H2740" s="265" t="s">
        <v>2963</v>
      </c>
      <c r="I2740" s="265" t="s">
        <v>105</v>
      </c>
      <c r="J2740" s="265" t="s">
        <v>1161</v>
      </c>
      <c r="K2740" s="265" t="s">
        <v>242</v>
      </c>
      <c r="L2740" s="231">
        <v>46146</v>
      </c>
      <c r="M2740" s="73">
        <v>40</v>
      </c>
      <c r="N2740" s="85" t="s">
        <v>9051</v>
      </c>
      <c r="O2740" s="85" t="s">
        <v>9052</v>
      </c>
      <c r="P2740" s="85">
        <v>2830051959</v>
      </c>
      <c r="Q2740" s="231">
        <v>46128</v>
      </c>
      <c r="R2740" s="241">
        <v>1209403418</v>
      </c>
      <c r="S2740" s="241">
        <v>224458050</v>
      </c>
      <c r="T2740" s="231">
        <v>46128</v>
      </c>
      <c r="U2740" s="261">
        <v>10334.065000000001</v>
      </c>
      <c r="V2740" s="261">
        <v>9996.5759999999991</v>
      </c>
      <c r="W2740" s="241">
        <v>12</v>
      </c>
      <c r="X2740" s="241">
        <v>3</v>
      </c>
      <c r="Y2740" s="73">
        <v>2324464670</v>
      </c>
      <c r="Z2740" s="85" t="s">
        <v>5982</v>
      </c>
      <c r="AA2740" s="85" t="s">
        <v>8783</v>
      </c>
      <c r="AB2740" s="265" t="s">
        <v>260</v>
      </c>
      <c r="AC2740" s="73" t="s">
        <v>9047</v>
      </c>
      <c r="AD2740" s="75" t="s">
        <v>113</v>
      </c>
      <c r="AE2740" s="376">
        <v>46135</v>
      </c>
      <c r="AF2740" s="375">
        <v>46134.625</v>
      </c>
      <c r="AG2740" s="375">
        <v>46133.416666666664</v>
      </c>
      <c r="AH2740" s="375">
        <v>46133.416666666664</v>
      </c>
      <c r="AI2740" s="376">
        <v>46135</v>
      </c>
      <c r="AJ2740" s="241"/>
      <c r="AK2740" s="376">
        <v>46135</v>
      </c>
      <c r="AL2740" s="376">
        <v>46136</v>
      </c>
      <c r="AM2740" s="376">
        <v>46137</v>
      </c>
      <c r="AN2740" s="75">
        <f t="shared" si="851"/>
        <v>-9</v>
      </c>
      <c r="AO2740" s="81" t="s">
        <v>121</v>
      </c>
      <c r="AP2740" s="81" t="s">
        <v>121</v>
      </c>
      <c r="AQ2740" s="81" t="s">
        <v>121</v>
      </c>
      <c r="AR2740" s="81" t="s">
        <v>121</v>
      </c>
      <c r="AS2740" s="81">
        <f t="shared" si="849"/>
        <v>46137</v>
      </c>
      <c r="AT2740" s="81" t="s">
        <v>121</v>
      </c>
      <c r="AU2740" s="241"/>
      <c r="AV2740" s="290">
        <v>46128</v>
      </c>
      <c r="AZ2740" s="271"/>
      <c r="BT2740" s="75">
        <f>IF(COUNTIF($C$3:C2740, C2740)=1, 1, 0)</f>
        <v>0</v>
      </c>
      <c r="BU2740" s="338"/>
      <c r="BZ2740" s="171">
        <f t="shared" si="838"/>
        <v>16</v>
      </c>
      <c r="CB2740" s="85">
        <f t="shared" si="842"/>
        <v>0</v>
      </c>
      <c r="CC2740" s="172"/>
      <c r="CE2740" s="171">
        <f t="shared" si="844"/>
        <v>4</v>
      </c>
      <c r="CF2740" s="397">
        <v>6273680</v>
      </c>
      <c r="CH2740" s="397">
        <v>6273680</v>
      </c>
      <c r="CI2740" s="85">
        <v>26360</v>
      </c>
      <c r="CJ2740" s="171">
        <f t="shared" si="840"/>
        <v>4</v>
      </c>
      <c r="CK2740" s="171">
        <f t="shared" si="839"/>
        <v>16</v>
      </c>
      <c r="CM2740" s="85" t="str">
        <f t="shared" si="843"/>
        <v>1C26TAR^</v>
      </c>
    </row>
    <row r="2741" spans="2:94" s="85" customFormat="1" x14ac:dyDescent="0.25">
      <c r="B2741" s="265" t="s">
        <v>6497</v>
      </c>
      <c r="C2741" s="73" t="s">
        <v>9047</v>
      </c>
      <c r="D2741" s="265">
        <v>145852002</v>
      </c>
      <c r="E2741" s="241">
        <v>5320008246</v>
      </c>
      <c r="F2741" s="231">
        <v>46128</v>
      </c>
      <c r="G2741" s="265" t="s">
        <v>1228</v>
      </c>
      <c r="H2741" s="265" t="s">
        <v>2963</v>
      </c>
      <c r="I2741" s="265" t="s">
        <v>105</v>
      </c>
      <c r="J2741" s="265" t="s">
        <v>1161</v>
      </c>
      <c r="K2741" s="265" t="s">
        <v>242</v>
      </c>
      <c r="L2741" s="231">
        <v>46146</v>
      </c>
      <c r="M2741" s="73">
        <v>0</v>
      </c>
      <c r="N2741" s="85" t="s">
        <v>9051</v>
      </c>
      <c r="O2741" s="85" t="s">
        <v>9052</v>
      </c>
      <c r="P2741" s="85">
        <v>2830051960</v>
      </c>
      <c r="Q2741" s="231">
        <v>46128</v>
      </c>
      <c r="R2741" s="241">
        <v>1209403420</v>
      </c>
      <c r="S2741" s="241">
        <v>224463195</v>
      </c>
      <c r="T2741" s="231">
        <v>46128</v>
      </c>
      <c r="U2741" s="261">
        <v>6873.6279999999997</v>
      </c>
      <c r="V2741" s="261">
        <v>6649.0879999999997</v>
      </c>
      <c r="W2741" s="241">
        <v>9</v>
      </c>
      <c r="X2741" s="241">
        <v>2</v>
      </c>
      <c r="Y2741" s="73">
        <v>2324464670</v>
      </c>
      <c r="Z2741" s="85" t="s">
        <v>5982</v>
      </c>
      <c r="AA2741" s="85" t="s">
        <v>8783</v>
      </c>
      <c r="AB2741" s="265" t="s">
        <v>260</v>
      </c>
      <c r="AC2741" s="73" t="s">
        <v>9047</v>
      </c>
      <c r="AD2741" s="75" t="s">
        <v>113</v>
      </c>
      <c r="AE2741" s="376">
        <v>46135</v>
      </c>
      <c r="AF2741" s="375">
        <v>46134.625</v>
      </c>
      <c r="AG2741" s="375">
        <v>46133.416666666664</v>
      </c>
      <c r="AH2741" s="375">
        <v>46133.416666666664</v>
      </c>
      <c r="AI2741" s="376">
        <v>46135</v>
      </c>
      <c r="AJ2741" s="241"/>
      <c r="AK2741" s="376">
        <v>46135</v>
      </c>
      <c r="AL2741" s="376">
        <v>46136</v>
      </c>
      <c r="AM2741" s="376">
        <v>46137</v>
      </c>
      <c r="AN2741" s="75">
        <f t="shared" si="851"/>
        <v>-9</v>
      </c>
      <c r="AO2741" s="81" t="s">
        <v>121</v>
      </c>
      <c r="AP2741" s="81" t="s">
        <v>121</v>
      </c>
      <c r="AQ2741" s="81" t="s">
        <v>121</v>
      </c>
      <c r="AR2741" s="81" t="s">
        <v>121</v>
      </c>
      <c r="AS2741" s="81">
        <f t="shared" si="849"/>
        <v>46137</v>
      </c>
      <c r="AT2741" s="81" t="s">
        <v>121</v>
      </c>
      <c r="AU2741" s="241"/>
      <c r="AV2741" s="290">
        <v>46128</v>
      </c>
      <c r="AZ2741" s="271"/>
      <c r="BT2741" s="75">
        <f>IF(COUNTIF($C$3:C2741, C2741)=1, 1, 0)</f>
        <v>0</v>
      </c>
      <c r="BU2741" s="338"/>
      <c r="BZ2741" s="171">
        <f t="shared" si="838"/>
        <v>16</v>
      </c>
      <c r="CB2741" s="85">
        <f t="shared" si="842"/>
        <v>0</v>
      </c>
      <c r="CC2741" s="172"/>
      <c r="CE2741" s="171">
        <f t="shared" si="844"/>
        <v>4</v>
      </c>
      <c r="CJ2741" s="171">
        <f t="shared" si="840"/>
        <v>4</v>
      </c>
      <c r="CK2741" s="171">
        <f t="shared" si="839"/>
        <v>16</v>
      </c>
      <c r="CM2741" s="85" t="str">
        <f t="shared" si="843"/>
        <v>1C26TAR^</v>
      </c>
    </row>
    <row r="2742" spans="2:94" s="85" customFormat="1" x14ac:dyDescent="0.25">
      <c r="B2742" s="265" t="s">
        <v>6497</v>
      </c>
      <c r="C2742" s="73" t="s">
        <v>9047</v>
      </c>
      <c r="D2742" s="265">
        <v>145851999</v>
      </c>
      <c r="E2742" s="241">
        <v>5320008247</v>
      </c>
      <c r="F2742" s="231">
        <v>46128</v>
      </c>
      <c r="G2742" s="265" t="s">
        <v>1228</v>
      </c>
      <c r="H2742" s="265" t="s">
        <v>2963</v>
      </c>
      <c r="I2742" s="265" t="s">
        <v>105</v>
      </c>
      <c r="J2742" s="265" t="s">
        <v>1161</v>
      </c>
      <c r="K2742" s="265" t="s">
        <v>242</v>
      </c>
      <c r="L2742" s="231">
        <v>46146</v>
      </c>
      <c r="M2742" s="73">
        <v>40</v>
      </c>
      <c r="N2742" s="85" t="s">
        <v>9053</v>
      </c>
      <c r="O2742" s="85" t="s">
        <v>9054</v>
      </c>
      <c r="P2742" s="85">
        <v>2830051969</v>
      </c>
      <c r="Q2742" s="231">
        <v>46128</v>
      </c>
      <c r="R2742" s="241">
        <v>1209403454</v>
      </c>
      <c r="S2742" s="241">
        <v>224458053</v>
      </c>
      <c r="T2742" s="231">
        <v>46128</v>
      </c>
      <c r="U2742" s="261">
        <v>10369.950000000001</v>
      </c>
      <c r="V2742" s="261">
        <v>10029.175999999999</v>
      </c>
      <c r="W2742" s="241">
        <v>12</v>
      </c>
      <c r="X2742" s="241">
        <v>4</v>
      </c>
      <c r="Y2742" s="73">
        <v>2324464530</v>
      </c>
      <c r="Z2742" s="85" t="s">
        <v>5982</v>
      </c>
      <c r="AA2742" s="85" t="s">
        <v>8783</v>
      </c>
      <c r="AB2742" s="265" t="s">
        <v>260</v>
      </c>
      <c r="AC2742" s="73" t="s">
        <v>9047</v>
      </c>
      <c r="AD2742" s="75" t="s">
        <v>113</v>
      </c>
      <c r="AE2742" s="376">
        <v>46135</v>
      </c>
      <c r="AF2742" s="375">
        <v>46134.625</v>
      </c>
      <c r="AG2742" s="375">
        <v>46133.416666666664</v>
      </c>
      <c r="AH2742" s="375">
        <v>46133.416666666664</v>
      </c>
      <c r="AI2742" s="376">
        <v>46135</v>
      </c>
      <c r="AJ2742" s="241"/>
      <c r="AK2742" s="376">
        <v>46135</v>
      </c>
      <c r="AL2742" s="376">
        <v>46136</v>
      </c>
      <c r="AM2742" s="376">
        <v>46137</v>
      </c>
      <c r="AN2742" s="75">
        <f t="shared" si="851"/>
        <v>-9</v>
      </c>
      <c r="AO2742" s="81" t="s">
        <v>121</v>
      </c>
      <c r="AP2742" s="81" t="s">
        <v>121</v>
      </c>
      <c r="AQ2742" s="81" t="s">
        <v>121</v>
      </c>
      <c r="AR2742" s="81" t="s">
        <v>121</v>
      </c>
      <c r="AS2742" s="81">
        <f t="shared" si="849"/>
        <v>46137</v>
      </c>
      <c r="AT2742" s="81" t="s">
        <v>121</v>
      </c>
      <c r="AU2742" s="241"/>
      <c r="AV2742" s="290">
        <v>46128</v>
      </c>
      <c r="AZ2742" s="271"/>
      <c r="BT2742" s="75">
        <f>IF(COUNTIF($C$3:C2742, C2742)=1, 1, 0)</f>
        <v>0</v>
      </c>
      <c r="BU2742" s="338"/>
      <c r="BZ2742" s="171">
        <f t="shared" si="838"/>
        <v>16</v>
      </c>
      <c r="CB2742" s="85">
        <f t="shared" si="842"/>
        <v>0</v>
      </c>
      <c r="CC2742" s="172"/>
      <c r="CE2742" s="171">
        <f t="shared" si="844"/>
        <v>4</v>
      </c>
      <c r="CF2742" s="397">
        <v>6273680</v>
      </c>
      <c r="CH2742" s="397">
        <v>6273680</v>
      </c>
      <c r="CI2742" s="85">
        <v>26360</v>
      </c>
      <c r="CJ2742" s="171">
        <f t="shared" si="840"/>
        <v>4</v>
      </c>
      <c r="CK2742" s="171">
        <f t="shared" si="839"/>
        <v>16</v>
      </c>
      <c r="CM2742" s="85" t="str">
        <f t="shared" si="843"/>
        <v>1C26TAR^</v>
      </c>
    </row>
    <row r="2743" spans="2:94" s="85" customFormat="1" x14ac:dyDescent="0.25">
      <c r="B2743" s="265" t="s">
        <v>6497</v>
      </c>
      <c r="C2743" s="73" t="s">
        <v>9047</v>
      </c>
      <c r="D2743" s="265">
        <v>145852003</v>
      </c>
      <c r="E2743" s="241">
        <v>5320008247</v>
      </c>
      <c r="F2743" s="231">
        <v>46128</v>
      </c>
      <c r="G2743" s="265" t="s">
        <v>1228</v>
      </c>
      <c r="H2743" s="265" t="s">
        <v>2963</v>
      </c>
      <c r="I2743" s="265" t="s">
        <v>105</v>
      </c>
      <c r="J2743" s="265" t="s">
        <v>1161</v>
      </c>
      <c r="K2743" s="265" t="s">
        <v>242</v>
      </c>
      <c r="L2743" s="231">
        <v>46146</v>
      </c>
      <c r="M2743" s="73">
        <v>0</v>
      </c>
      <c r="N2743" s="85" t="s">
        <v>9053</v>
      </c>
      <c r="O2743" s="85" t="s">
        <v>9054</v>
      </c>
      <c r="P2743" s="85">
        <v>2830051970</v>
      </c>
      <c r="Q2743" s="231">
        <v>46128</v>
      </c>
      <c r="R2743" s="241">
        <v>1209403455</v>
      </c>
      <c r="S2743" s="241">
        <v>224458063</v>
      </c>
      <c r="T2743" s="231">
        <v>46128</v>
      </c>
      <c r="U2743" s="261">
        <v>6669.3230000000003</v>
      </c>
      <c r="V2743" s="261">
        <v>6451.3050000000003</v>
      </c>
      <c r="W2743" s="241">
        <v>8</v>
      </c>
      <c r="X2743" s="241">
        <v>2</v>
      </c>
      <c r="Y2743" s="73">
        <v>2324464530</v>
      </c>
      <c r="Z2743" s="85" t="s">
        <v>5982</v>
      </c>
      <c r="AA2743" s="85" t="s">
        <v>8783</v>
      </c>
      <c r="AB2743" s="265" t="s">
        <v>260</v>
      </c>
      <c r="AC2743" s="73" t="s">
        <v>9047</v>
      </c>
      <c r="AD2743" s="75" t="s">
        <v>113</v>
      </c>
      <c r="AE2743" s="376">
        <v>46135</v>
      </c>
      <c r="AF2743" s="375">
        <v>46134.625</v>
      </c>
      <c r="AG2743" s="375">
        <v>46133.416666666664</v>
      </c>
      <c r="AH2743" s="375">
        <v>46133.416666666664</v>
      </c>
      <c r="AI2743" s="376">
        <v>46135</v>
      </c>
      <c r="AJ2743" s="241"/>
      <c r="AK2743" s="376">
        <v>46135</v>
      </c>
      <c r="AL2743" s="376">
        <v>46136</v>
      </c>
      <c r="AM2743" s="376">
        <v>46137</v>
      </c>
      <c r="AN2743" s="75">
        <f t="shared" si="851"/>
        <v>-9</v>
      </c>
      <c r="AO2743" s="81" t="s">
        <v>121</v>
      </c>
      <c r="AP2743" s="81" t="s">
        <v>121</v>
      </c>
      <c r="AQ2743" s="81" t="s">
        <v>121</v>
      </c>
      <c r="AR2743" s="81" t="s">
        <v>121</v>
      </c>
      <c r="AS2743" s="81">
        <f t="shared" si="849"/>
        <v>46137</v>
      </c>
      <c r="AT2743" s="81" t="s">
        <v>121</v>
      </c>
      <c r="AU2743" s="241"/>
      <c r="AV2743" s="290">
        <v>46128</v>
      </c>
      <c r="AZ2743" s="271"/>
      <c r="BT2743" s="75">
        <f>IF(COUNTIF($C$3:C2743, C2743)=1, 1, 0)</f>
        <v>0</v>
      </c>
      <c r="BU2743" s="338"/>
      <c r="BZ2743" s="171">
        <f t="shared" si="838"/>
        <v>16</v>
      </c>
      <c r="CB2743" s="85">
        <f t="shared" si="842"/>
        <v>0</v>
      </c>
      <c r="CC2743" s="172"/>
      <c r="CE2743" s="171">
        <f t="shared" si="844"/>
        <v>4</v>
      </c>
      <c r="CJ2743" s="171">
        <f t="shared" si="840"/>
        <v>4</v>
      </c>
      <c r="CK2743" s="171">
        <f t="shared" si="839"/>
        <v>16</v>
      </c>
      <c r="CM2743" s="85" t="str">
        <f t="shared" si="843"/>
        <v>1C26TAR^</v>
      </c>
    </row>
    <row r="2744" spans="2:94" s="85" customFormat="1" x14ac:dyDescent="0.25">
      <c r="B2744" s="265" t="s">
        <v>6301</v>
      </c>
      <c r="C2744" s="301" t="s">
        <v>9055</v>
      </c>
      <c r="D2744" s="265">
        <v>145853126</v>
      </c>
      <c r="E2744" s="241">
        <v>5320008248</v>
      </c>
      <c r="F2744" s="231">
        <v>46128</v>
      </c>
      <c r="G2744" s="265" t="s">
        <v>1178</v>
      </c>
      <c r="H2744" s="265" t="s">
        <v>2963</v>
      </c>
      <c r="I2744" s="265" t="s">
        <v>105</v>
      </c>
      <c r="J2744" s="265" t="s">
        <v>1161</v>
      </c>
      <c r="K2744" s="265" t="s">
        <v>242</v>
      </c>
      <c r="L2744" s="231">
        <v>46146</v>
      </c>
      <c r="M2744" s="73">
        <v>40</v>
      </c>
      <c r="N2744" s="85" t="s">
        <v>9056</v>
      </c>
      <c r="O2744" s="85" t="s">
        <v>9057</v>
      </c>
      <c r="P2744" s="85">
        <v>2830051966</v>
      </c>
      <c r="Q2744" s="231">
        <v>46128</v>
      </c>
      <c r="R2744" s="241">
        <v>1209403451</v>
      </c>
      <c r="S2744" s="241">
        <v>224457912</v>
      </c>
      <c r="T2744" s="231">
        <v>46128</v>
      </c>
      <c r="U2744" s="356">
        <v>5219.509</v>
      </c>
      <c r="V2744" s="356">
        <v>5047.99</v>
      </c>
      <c r="W2744" s="241">
        <v>6</v>
      </c>
      <c r="X2744" s="241">
        <v>2</v>
      </c>
      <c r="Y2744" s="73">
        <v>2324464680</v>
      </c>
      <c r="Z2744" s="85" t="s">
        <v>5982</v>
      </c>
      <c r="AA2744" s="85" t="s">
        <v>8783</v>
      </c>
      <c r="AB2744" s="265" t="s">
        <v>260</v>
      </c>
      <c r="AC2744" s="301" t="s">
        <v>9055</v>
      </c>
      <c r="AD2744" s="75" t="s">
        <v>113</v>
      </c>
      <c r="AE2744" s="241"/>
      <c r="AF2744" s="375">
        <v>46134.625</v>
      </c>
      <c r="AG2744" s="375">
        <v>46133.416666666664</v>
      </c>
      <c r="AH2744" s="375">
        <v>46133.416666666664</v>
      </c>
      <c r="AI2744" s="376">
        <v>46135</v>
      </c>
      <c r="AJ2744" s="241"/>
      <c r="AK2744" s="241"/>
      <c r="AL2744" s="376">
        <v>46136</v>
      </c>
      <c r="AM2744" s="241"/>
      <c r="AN2744" s="75">
        <f t="shared" si="851"/>
        <v>-10</v>
      </c>
      <c r="AO2744" s="81" t="s">
        <v>121</v>
      </c>
      <c r="AP2744" s="81" t="s">
        <v>121</v>
      </c>
      <c r="AQ2744" s="81" t="s">
        <v>121</v>
      </c>
      <c r="AR2744" s="81">
        <f t="shared" ref="AR2744:AR2765" si="852">IF(AI2744=0,"",IF(AI2744&lt;AJ2744,AJ2744+1,AI2744+1))</f>
        <v>46136</v>
      </c>
      <c r="AS2744" s="81">
        <f t="shared" si="849"/>
        <v>46137</v>
      </c>
      <c r="AT2744" s="81">
        <f t="shared" ref="AT2744:AT2765" si="853">IF(AI2744=0,"",IF(AI2744&lt;AJ2744,AJ2744+1,AI2744+1))</f>
        <v>46136</v>
      </c>
      <c r="AU2744" s="241"/>
      <c r="AV2744" s="290">
        <v>46128</v>
      </c>
      <c r="AZ2744" s="271"/>
      <c r="BT2744" s="75">
        <f>IF(COUNTIF($C$3:C2744, C2744)=1, 1, 0)</f>
        <v>1</v>
      </c>
      <c r="BU2744" s="338"/>
      <c r="BZ2744" s="171">
        <f t="shared" si="838"/>
        <v>16</v>
      </c>
      <c r="CB2744" s="85">
        <f t="shared" si="842"/>
        <v>0</v>
      </c>
      <c r="CC2744" s="172"/>
      <c r="CE2744" s="171">
        <f t="shared" si="844"/>
        <v>4</v>
      </c>
      <c r="CJ2744" s="171">
        <f t="shared" si="840"/>
        <v>4</v>
      </c>
      <c r="CK2744" s="171">
        <f t="shared" si="839"/>
        <v>16</v>
      </c>
      <c r="CM2744" s="85" t="str">
        <f t="shared" si="843"/>
        <v>1C26TAR^</v>
      </c>
    </row>
    <row r="2745" spans="2:94" s="85" customFormat="1" x14ac:dyDescent="0.25">
      <c r="B2745" s="265" t="s">
        <v>6301</v>
      </c>
      <c r="C2745" s="301" t="s">
        <v>9055</v>
      </c>
      <c r="D2745" s="265">
        <v>145851967</v>
      </c>
      <c r="E2745" s="241">
        <v>5320008248</v>
      </c>
      <c r="F2745" s="231">
        <v>46128</v>
      </c>
      <c r="G2745" s="265" t="s">
        <v>1194</v>
      </c>
      <c r="H2745" s="265" t="s">
        <v>2963</v>
      </c>
      <c r="I2745" s="265" t="s">
        <v>105</v>
      </c>
      <c r="J2745" s="265" t="s">
        <v>1161</v>
      </c>
      <c r="K2745" s="265" t="s">
        <v>242</v>
      </c>
      <c r="L2745" s="231">
        <v>46146</v>
      </c>
      <c r="M2745" s="73">
        <v>0</v>
      </c>
      <c r="N2745" s="85" t="s">
        <v>9056</v>
      </c>
      <c r="O2745" s="85" t="s">
        <v>9057</v>
      </c>
      <c r="P2745" s="85">
        <v>2830051965</v>
      </c>
      <c r="Q2745" s="231">
        <v>46128</v>
      </c>
      <c r="R2745" s="241">
        <v>1209403450</v>
      </c>
      <c r="S2745" s="241">
        <v>224459329</v>
      </c>
      <c r="T2745" s="231">
        <v>46128</v>
      </c>
      <c r="U2745" s="356">
        <v>4955.6139999999996</v>
      </c>
      <c r="V2745" s="356">
        <v>4792.6139999999996</v>
      </c>
      <c r="W2745" s="241">
        <v>8</v>
      </c>
      <c r="X2745" s="241">
        <v>2</v>
      </c>
      <c r="Y2745" s="73">
        <v>2324464680</v>
      </c>
      <c r="Z2745" s="85" t="s">
        <v>5982</v>
      </c>
      <c r="AA2745" s="85" t="s">
        <v>8783</v>
      </c>
      <c r="AB2745" s="265" t="s">
        <v>260</v>
      </c>
      <c r="AC2745" s="301" t="s">
        <v>9055</v>
      </c>
      <c r="AD2745" s="75" t="s">
        <v>113</v>
      </c>
      <c r="AE2745" s="241"/>
      <c r="AF2745" s="375">
        <v>46134.625</v>
      </c>
      <c r="AG2745" s="375">
        <v>46133.416666666664</v>
      </c>
      <c r="AH2745" s="375">
        <v>46133.416666666664</v>
      </c>
      <c r="AI2745" s="376">
        <v>46135</v>
      </c>
      <c r="AJ2745" s="241"/>
      <c r="AK2745" s="241"/>
      <c r="AL2745" s="376">
        <v>46136</v>
      </c>
      <c r="AM2745" s="241"/>
      <c r="AN2745" s="75">
        <f t="shared" si="851"/>
        <v>-10</v>
      </c>
      <c r="AO2745" s="81" t="s">
        <v>121</v>
      </c>
      <c r="AP2745" s="81" t="s">
        <v>121</v>
      </c>
      <c r="AQ2745" s="81" t="s">
        <v>121</v>
      </c>
      <c r="AR2745" s="81">
        <f t="shared" si="852"/>
        <v>46136</v>
      </c>
      <c r="AS2745" s="81">
        <f t="shared" si="849"/>
        <v>46137</v>
      </c>
      <c r="AT2745" s="81">
        <f t="shared" si="853"/>
        <v>46136</v>
      </c>
      <c r="AU2745" s="241"/>
      <c r="AV2745" s="290">
        <v>46128</v>
      </c>
      <c r="AZ2745" s="271"/>
      <c r="BT2745" s="75">
        <f>IF(COUNTIF($C$3:C2745, C2745)=1, 1, 0)</f>
        <v>0</v>
      </c>
      <c r="BU2745" s="338"/>
      <c r="BZ2745" s="171">
        <f t="shared" si="838"/>
        <v>16</v>
      </c>
      <c r="CB2745" s="85">
        <f t="shared" si="842"/>
        <v>0</v>
      </c>
      <c r="CC2745" s="172"/>
      <c r="CE2745" s="171">
        <f t="shared" si="844"/>
        <v>4</v>
      </c>
      <c r="CJ2745" s="171">
        <f t="shared" si="840"/>
        <v>4</v>
      </c>
      <c r="CK2745" s="171">
        <f t="shared" si="839"/>
        <v>16</v>
      </c>
      <c r="CM2745" s="85" t="str">
        <f t="shared" si="843"/>
        <v>1C26TAR^</v>
      </c>
    </row>
    <row r="2746" spans="2:94" s="85" customFormat="1" x14ac:dyDescent="0.25">
      <c r="B2746" s="265" t="s">
        <v>6301</v>
      </c>
      <c r="C2746" s="301" t="s">
        <v>9055</v>
      </c>
      <c r="D2746" s="265">
        <v>145853376</v>
      </c>
      <c r="E2746" s="241">
        <v>5320008248</v>
      </c>
      <c r="F2746" s="231">
        <v>46128</v>
      </c>
      <c r="G2746" s="265" t="s">
        <v>1228</v>
      </c>
      <c r="H2746" s="265" t="s">
        <v>2963</v>
      </c>
      <c r="I2746" s="265" t="s">
        <v>105</v>
      </c>
      <c r="J2746" s="265" t="s">
        <v>1161</v>
      </c>
      <c r="K2746" s="265" t="s">
        <v>242</v>
      </c>
      <c r="L2746" s="231">
        <v>46146</v>
      </c>
      <c r="M2746" s="73">
        <v>0</v>
      </c>
      <c r="N2746" s="85" t="s">
        <v>9056</v>
      </c>
      <c r="O2746" s="85" t="s">
        <v>9057</v>
      </c>
      <c r="P2746" s="85">
        <v>2830051967</v>
      </c>
      <c r="Q2746" s="231">
        <v>46128</v>
      </c>
      <c r="R2746" s="241">
        <v>1209403452</v>
      </c>
      <c r="S2746" s="241">
        <v>224463200</v>
      </c>
      <c r="T2746" s="231">
        <v>46128</v>
      </c>
      <c r="U2746" s="356">
        <v>3436.134</v>
      </c>
      <c r="V2746" s="356">
        <v>3323.9</v>
      </c>
      <c r="W2746" s="241">
        <v>4</v>
      </c>
      <c r="X2746" s="241">
        <v>1</v>
      </c>
      <c r="Y2746" s="73">
        <v>2324464680</v>
      </c>
      <c r="Z2746" s="85" t="s">
        <v>5982</v>
      </c>
      <c r="AA2746" s="85" t="s">
        <v>8783</v>
      </c>
      <c r="AB2746" s="265" t="s">
        <v>260</v>
      </c>
      <c r="AC2746" s="301" t="s">
        <v>9055</v>
      </c>
      <c r="AD2746" s="75" t="s">
        <v>113</v>
      </c>
      <c r="AE2746" s="241"/>
      <c r="AF2746" s="375">
        <v>46134.625</v>
      </c>
      <c r="AG2746" s="375">
        <v>46133.416666666664</v>
      </c>
      <c r="AH2746" s="375">
        <v>46133.416666666664</v>
      </c>
      <c r="AI2746" s="376">
        <v>46135</v>
      </c>
      <c r="AJ2746" s="241"/>
      <c r="AK2746" s="241"/>
      <c r="AL2746" s="376">
        <v>46136</v>
      </c>
      <c r="AM2746" s="241"/>
      <c r="AN2746" s="75">
        <f t="shared" si="851"/>
        <v>-10</v>
      </c>
      <c r="AO2746" s="81" t="s">
        <v>121</v>
      </c>
      <c r="AP2746" s="81" t="s">
        <v>121</v>
      </c>
      <c r="AQ2746" s="81" t="s">
        <v>121</v>
      </c>
      <c r="AR2746" s="81">
        <f t="shared" si="852"/>
        <v>46136</v>
      </c>
      <c r="AS2746" s="81">
        <f t="shared" si="849"/>
        <v>46137</v>
      </c>
      <c r="AT2746" s="81">
        <f t="shared" si="853"/>
        <v>46136</v>
      </c>
      <c r="AU2746" s="241"/>
      <c r="AV2746" s="290">
        <v>46128</v>
      </c>
      <c r="AZ2746" s="271"/>
      <c r="BT2746" s="75">
        <f>IF(COUNTIF($C$3:C2746, C2746)=1, 1, 0)</f>
        <v>0</v>
      </c>
      <c r="BU2746" s="338"/>
      <c r="BZ2746" s="171">
        <f t="shared" si="838"/>
        <v>16</v>
      </c>
      <c r="CB2746" s="85">
        <f t="shared" si="842"/>
        <v>0</v>
      </c>
      <c r="CC2746" s="172"/>
      <c r="CE2746" s="171">
        <f t="shared" si="844"/>
        <v>4</v>
      </c>
      <c r="CJ2746" s="171">
        <f t="shared" si="840"/>
        <v>4</v>
      </c>
      <c r="CK2746" s="171">
        <f t="shared" si="839"/>
        <v>16</v>
      </c>
      <c r="CM2746" s="85" t="str">
        <f t="shared" si="843"/>
        <v>1C26TAR^</v>
      </c>
    </row>
    <row r="2747" spans="2:94" s="85" customFormat="1" x14ac:dyDescent="0.25">
      <c r="B2747" s="265" t="s">
        <v>6301</v>
      </c>
      <c r="C2747" s="301" t="s">
        <v>9055</v>
      </c>
      <c r="D2747" s="265">
        <v>145853389</v>
      </c>
      <c r="E2747" s="241">
        <v>5320008248</v>
      </c>
      <c r="F2747" s="231">
        <v>46128</v>
      </c>
      <c r="G2747" s="265" t="s">
        <v>1228</v>
      </c>
      <c r="H2747" s="265" t="s">
        <v>2963</v>
      </c>
      <c r="I2747" s="265" t="s">
        <v>105</v>
      </c>
      <c r="J2747" s="265" t="s">
        <v>1161</v>
      </c>
      <c r="K2747" s="265" t="s">
        <v>242</v>
      </c>
      <c r="L2747" s="231">
        <v>46146</v>
      </c>
      <c r="M2747" s="73">
        <v>0</v>
      </c>
      <c r="N2747" s="85" t="s">
        <v>9056</v>
      </c>
      <c r="O2747" s="85" t="s">
        <v>9057</v>
      </c>
      <c r="P2747" s="85">
        <v>2830051968</v>
      </c>
      <c r="Q2747" s="231">
        <v>46128</v>
      </c>
      <c r="R2747" s="241">
        <v>1209403453</v>
      </c>
      <c r="S2747" s="241">
        <v>224463218</v>
      </c>
      <c r="T2747" s="231">
        <v>46128</v>
      </c>
      <c r="U2747" s="356">
        <v>3333.614</v>
      </c>
      <c r="V2747" s="356">
        <v>3224.6660000000002</v>
      </c>
      <c r="W2747" s="241">
        <v>4</v>
      </c>
      <c r="X2747" s="241">
        <v>1</v>
      </c>
      <c r="Y2747" s="73">
        <v>2324464680</v>
      </c>
      <c r="Z2747" s="85" t="s">
        <v>5982</v>
      </c>
      <c r="AA2747" s="85" t="s">
        <v>8783</v>
      </c>
      <c r="AB2747" s="265" t="s">
        <v>260</v>
      </c>
      <c r="AC2747" s="301" t="s">
        <v>9055</v>
      </c>
      <c r="AD2747" s="75" t="s">
        <v>113</v>
      </c>
      <c r="AE2747" s="241"/>
      <c r="AF2747" s="375">
        <v>46134.625</v>
      </c>
      <c r="AG2747" s="375">
        <v>46133.416666666664</v>
      </c>
      <c r="AH2747" s="375">
        <v>46133.416666666664</v>
      </c>
      <c r="AI2747" s="376">
        <v>46135</v>
      </c>
      <c r="AJ2747" s="241"/>
      <c r="AK2747" s="241"/>
      <c r="AL2747" s="376">
        <v>46136</v>
      </c>
      <c r="AM2747" s="241"/>
      <c r="AN2747" s="75">
        <f t="shared" si="851"/>
        <v>-10</v>
      </c>
      <c r="AO2747" s="81" t="s">
        <v>121</v>
      </c>
      <c r="AP2747" s="81" t="s">
        <v>121</v>
      </c>
      <c r="AQ2747" s="81" t="s">
        <v>121</v>
      </c>
      <c r="AR2747" s="81">
        <f t="shared" si="852"/>
        <v>46136</v>
      </c>
      <c r="AS2747" s="81">
        <f t="shared" si="849"/>
        <v>46137</v>
      </c>
      <c r="AT2747" s="81">
        <f t="shared" si="853"/>
        <v>46136</v>
      </c>
      <c r="AU2747" s="241"/>
      <c r="AV2747" s="290">
        <v>46128</v>
      </c>
      <c r="AZ2747" s="271"/>
      <c r="BT2747" s="75">
        <f>IF(COUNTIF($C$3:C2747, C2747)=1, 1, 0)</f>
        <v>0</v>
      </c>
      <c r="BU2747" s="338"/>
      <c r="BZ2747" s="171">
        <f t="shared" ref="BZ2747:BZ2760" si="854">_xlfn.ISOWEEKNUM(F2747)</f>
        <v>16</v>
      </c>
      <c r="CB2747" s="85">
        <f t="shared" si="842"/>
        <v>0</v>
      </c>
      <c r="CC2747" s="172"/>
      <c r="CE2747" s="171">
        <f t="shared" si="844"/>
        <v>4</v>
      </c>
      <c r="CJ2747" s="171">
        <f t="shared" si="840"/>
        <v>4</v>
      </c>
      <c r="CK2747" s="171">
        <f t="shared" ref="CK2747:CK2760" si="855">WEEKNUM(AV2747,2)</f>
        <v>16</v>
      </c>
      <c r="CM2747" s="85" t="str">
        <f t="shared" si="843"/>
        <v>1C26TAR^</v>
      </c>
    </row>
    <row r="2748" spans="2:94" s="85" customFormat="1" x14ac:dyDescent="0.25">
      <c r="B2748" s="236" t="s">
        <v>6301</v>
      </c>
      <c r="C2748" s="301" t="s">
        <v>8780</v>
      </c>
      <c r="D2748" s="265">
        <v>145832212</v>
      </c>
      <c r="E2748" s="685">
        <v>5320008454</v>
      </c>
      <c r="F2748" s="231">
        <v>46128</v>
      </c>
      <c r="G2748" s="265" t="s">
        <v>1735</v>
      </c>
      <c r="H2748" s="265" t="s">
        <v>2963</v>
      </c>
      <c r="I2748" s="265" t="s">
        <v>105</v>
      </c>
      <c r="J2748" s="265" t="s">
        <v>1161</v>
      </c>
      <c r="K2748" s="265" t="s">
        <v>242</v>
      </c>
      <c r="L2748" s="231">
        <v>46147</v>
      </c>
      <c r="M2748" s="73">
        <v>40</v>
      </c>
      <c r="N2748" s="85" t="s">
        <v>9058</v>
      </c>
      <c r="O2748" s="85" t="s">
        <v>9059</v>
      </c>
      <c r="P2748" s="85">
        <v>2830051978</v>
      </c>
      <c r="Q2748" s="231">
        <v>46128</v>
      </c>
      <c r="R2748" s="241">
        <v>1209403471</v>
      </c>
      <c r="S2748" s="241">
        <v>224463487</v>
      </c>
      <c r="T2748" s="231">
        <v>46128</v>
      </c>
      <c r="U2748" s="356">
        <v>13022.05</v>
      </c>
      <c r="V2748" s="356">
        <v>12539.562</v>
      </c>
      <c r="W2748" s="241">
        <v>14</v>
      </c>
      <c r="X2748" s="241">
        <v>9</v>
      </c>
      <c r="Y2748" s="73">
        <v>2324460100</v>
      </c>
      <c r="Z2748" s="85" t="s">
        <v>5982</v>
      </c>
      <c r="AA2748" s="85" t="s">
        <v>8783</v>
      </c>
      <c r="AB2748" s="265" t="s">
        <v>260</v>
      </c>
      <c r="AC2748" s="301" t="s">
        <v>8780</v>
      </c>
      <c r="AD2748" s="75" t="s">
        <v>113</v>
      </c>
      <c r="AE2748" s="241"/>
      <c r="AF2748" s="375">
        <v>46134.625</v>
      </c>
      <c r="AG2748" s="375">
        <v>46133.416666666664</v>
      </c>
      <c r="AH2748" s="375">
        <v>46133.416666666664</v>
      </c>
      <c r="AI2748" s="376">
        <v>46135</v>
      </c>
      <c r="AJ2748" s="241"/>
      <c r="AK2748" s="241"/>
      <c r="AL2748" s="376">
        <v>46136</v>
      </c>
      <c r="AM2748" s="241"/>
      <c r="AN2748" s="75">
        <f t="shared" si="851"/>
        <v>-11</v>
      </c>
      <c r="AO2748" s="81" t="s">
        <v>121</v>
      </c>
      <c r="AP2748" s="81" t="s">
        <v>121</v>
      </c>
      <c r="AQ2748" s="81" t="s">
        <v>121</v>
      </c>
      <c r="AR2748" s="81">
        <f t="shared" si="852"/>
        <v>46136</v>
      </c>
      <c r="AS2748" s="81">
        <f t="shared" si="849"/>
        <v>46137</v>
      </c>
      <c r="AT2748" s="81">
        <f t="shared" si="853"/>
        <v>46136</v>
      </c>
      <c r="AU2748" s="241"/>
      <c r="AV2748" s="297">
        <v>46128</v>
      </c>
      <c r="AZ2748" s="271"/>
      <c r="BT2748" s="75">
        <f>IF(COUNTIF($C$3:C2748, C2748)=1, 1, 0)</f>
        <v>0</v>
      </c>
      <c r="BU2748" s="338"/>
      <c r="BZ2748" s="171">
        <f t="shared" si="854"/>
        <v>16</v>
      </c>
      <c r="CB2748" s="85">
        <f t="shared" si="842"/>
        <v>0</v>
      </c>
      <c r="CC2748" s="172"/>
      <c r="CE2748" s="171">
        <f t="shared" si="844"/>
        <v>4</v>
      </c>
      <c r="CF2748" s="397">
        <v>6273680</v>
      </c>
      <c r="CH2748" s="397">
        <v>6273680</v>
      </c>
      <c r="CI2748" s="85">
        <v>26360</v>
      </c>
      <c r="CJ2748" s="171">
        <f t="shared" si="840"/>
        <v>4</v>
      </c>
      <c r="CK2748" s="171">
        <f t="shared" si="855"/>
        <v>16</v>
      </c>
      <c r="CM2748" s="85" t="str">
        <f t="shared" si="843"/>
        <v>1C26TAR^</v>
      </c>
    </row>
    <row r="2749" spans="2:94" s="176" customFormat="1" x14ac:dyDescent="0.25">
      <c r="B2749" s="236" t="s">
        <v>6301</v>
      </c>
      <c r="C2749" s="301" t="s">
        <v>8780</v>
      </c>
      <c r="D2749" s="686">
        <v>145967048</v>
      </c>
      <c r="E2749" s="685">
        <v>5320008454</v>
      </c>
      <c r="F2749" s="687">
        <v>46128</v>
      </c>
      <c r="G2749" s="688" t="s">
        <v>1735</v>
      </c>
      <c r="H2749" s="688" t="s">
        <v>2963</v>
      </c>
      <c r="I2749" s="688" t="s">
        <v>105</v>
      </c>
      <c r="J2749" s="688" t="s">
        <v>1161</v>
      </c>
      <c r="K2749" s="688" t="s">
        <v>242</v>
      </c>
      <c r="L2749" s="687">
        <v>46154</v>
      </c>
      <c r="M2749" s="186">
        <v>0</v>
      </c>
      <c r="N2749" s="176" t="s">
        <v>9058</v>
      </c>
      <c r="O2749" s="176" t="s">
        <v>9059</v>
      </c>
      <c r="P2749" s="176">
        <v>2830051979</v>
      </c>
      <c r="Q2749" s="363">
        <v>46128</v>
      </c>
      <c r="R2749" s="362">
        <v>1209403473</v>
      </c>
      <c r="S2749" s="362">
        <v>224463489</v>
      </c>
      <c r="T2749" s="363">
        <v>46128</v>
      </c>
      <c r="U2749" s="437">
        <v>3785.9430000000002</v>
      </c>
      <c r="V2749" s="437">
        <v>3644.8980000000001</v>
      </c>
      <c r="W2749" s="362">
        <v>5</v>
      </c>
      <c r="X2749" s="362">
        <v>3</v>
      </c>
      <c r="Y2749" s="73">
        <v>2324460100</v>
      </c>
      <c r="Z2749" s="85" t="s">
        <v>5982</v>
      </c>
      <c r="AA2749" s="85" t="s">
        <v>8783</v>
      </c>
      <c r="AB2749" s="265" t="s">
        <v>260</v>
      </c>
      <c r="AC2749" s="301" t="s">
        <v>8780</v>
      </c>
      <c r="AD2749" s="105"/>
      <c r="AE2749" s="362"/>
      <c r="AF2749" s="375">
        <v>46134.625</v>
      </c>
      <c r="AG2749" s="375">
        <v>46133.416666666664</v>
      </c>
      <c r="AH2749" s="375">
        <v>46133.416666666664</v>
      </c>
      <c r="AI2749" s="376">
        <v>46135</v>
      </c>
      <c r="AJ2749" s="241"/>
      <c r="AK2749" s="241"/>
      <c r="AL2749" s="376">
        <v>46136</v>
      </c>
      <c r="AM2749" s="241"/>
      <c r="AN2749" s="75">
        <f t="shared" si="851"/>
        <v>-18</v>
      </c>
      <c r="AO2749" s="81" t="s">
        <v>121</v>
      </c>
      <c r="AP2749" s="81" t="s">
        <v>121</v>
      </c>
      <c r="AQ2749" s="81" t="s">
        <v>121</v>
      </c>
      <c r="AR2749" s="81">
        <f t="shared" si="852"/>
        <v>46136</v>
      </c>
      <c r="AS2749" s="81">
        <f t="shared" si="849"/>
        <v>46137</v>
      </c>
      <c r="AT2749" s="81">
        <f t="shared" si="853"/>
        <v>46136</v>
      </c>
      <c r="AU2749" s="241"/>
      <c r="AV2749" s="297">
        <v>46128</v>
      </c>
      <c r="AZ2749" s="369"/>
      <c r="BT2749" s="105"/>
      <c r="BU2749" s="393"/>
      <c r="BZ2749" s="87">
        <f t="shared" si="854"/>
        <v>16</v>
      </c>
      <c r="CB2749" s="22"/>
      <c r="CC2749" s="89"/>
      <c r="CD2749" s="22"/>
      <c r="CE2749" s="431" t="str">
        <f t="shared" si="844"/>
        <v/>
      </c>
      <c r="CJ2749" s="87">
        <f t="shared" si="840"/>
        <v>4</v>
      </c>
      <c r="CK2749" s="87">
        <f t="shared" si="855"/>
        <v>16</v>
      </c>
      <c r="CM2749" s="22"/>
    </row>
    <row r="2750" spans="2:94" s="176" customFormat="1" x14ac:dyDescent="0.25">
      <c r="B2750" s="236" t="s">
        <v>6301</v>
      </c>
      <c r="C2750" s="390" t="s">
        <v>9060</v>
      </c>
      <c r="D2750" s="346">
        <v>145831418</v>
      </c>
      <c r="E2750" s="362"/>
      <c r="F2750" s="363">
        <v>46128</v>
      </c>
      <c r="G2750" s="346" t="s">
        <v>1159</v>
      </c>
      <c r="H2750" s="346" t="s">
        <v>2963</v>
      </c>
      <c r="I2750" s="346" t="s">
        <v>105</v>
      </c>
      <c r="J2750" s="346" t="s">
        <v>1161</v>
      </c>
      <c r="K2750" s="346" t="s">
        <v>242</v>
      </c>
      <c r="L2750" s="363">
        <v>46144</v>
      </c>
      <c r="M2750" s="186">
        <v>40</v>
      </c>
      <c r="N2750" s="176" t="s">
        <v>9061</v>
      </c>
      <c r="O2750" s="176" t="s">
        <v>9062</v>
      </c>
      <c r="P2750" s="176">
        <v>2830051886</v>
      </c>
      <c r="Q2750" s="363">
        <v>46127</v>
      </c>
      <c r="R2750" s="362">
        <v>1209402927</v>
      </c>
      <c r="S2750" s="362">
        <v>224454036</v>
      </c>
      <c r="T2750" s="363">
        <v>46127</v>
      </c>
      <c r="U2750" s="437">
        <v>18204.494999999999</v>
      </c>
      <c r="V2750" s="437">
        <v>17549.826000000001</v>
      </c>
      <c r="W2750" s="362">
        <v>19</v>
      </c>
      <c r="X2750" s="362">
        <v>0</v>
      </c>
      <c r="Y2750" s="186">
        <v>2324460110</v>
      </c>
      <c r="Z2750" s="176" t="s">
        <v>5982</v>
      </c>
      <c r="AA2750" s="176" t="s">
        <v>8783</v>
      </c>
      <c r="AB2750" s="346" t="s">
        <v>260</v>
      </c>
      <c r="AC2750" s="390" t="s">
        <v>9060</v>
      </c>
      <c r="AD2750" s="105" t="s">
        <v>113</v>
      </c>
      <c r="AE2750" s="362"/>
      <c r="AF2750" s="550">
        <v>46134.625</v>
      </c>
      <c r="AG2750" s="550">
        <v>46133.416666666664</v>
      </c>
      <c r="AH2750" s="550">
        <v>46133.416666666664</v>
      </c>
      <c r="AI2750" s="689">
        <v>46135</v>
      </c>
      <c r="AJ2750" s="690"/>
      <c r="AK2750" s="690"/>
      <c r="AL2750" s="689">
        <v>46136</v>
      </c>
      <c r="AM2750" s="362"/>
      <c r="AN2750" s="105">
        <f t="shared" si="851"/>
        <v>-8</v>
      </c>
      <c r="AO2750" s="81">
        <f t="shared" ref="AO2750:AO2762" si="856">IF(AH2750&lt;AG2750,IF(AH2750=0,"",AH2750-1),IF(AG2750=0,"",AG2750-1))</f>
        <v>46132.416666666664</v>
      </c>
      <c r="AP2750" s="81">
        <f t="shared" ref="AP2750:AP2762" si="857">IF(AH2750&lt;AG2750,IF(AH2750=0,"",AH2750),IF(AG2750=0,"",AG2750))</f>
        <v>46133.416666666664</v>
      </c>
      <c r="AQ2750" s="81">
        <f t="shared" ref="AQ2750:AQ2762" si="858">IF(AH2750&lt;AG2750,IF(AH2750=0,"",AH2750),IF(AG2750=0,"",AG2750))</f>
        <v>46133.416666666664</v>
      </c>
      <c r="AR2750" s="81">
        <f t="shared" si="852"/>
        <v>46136</v>
      </c>
      <c r="AS2750" s="81">
        <f t="shared" si="849"/>
        <v>46137</v>
      </c>
      <c r="AT2750" s="81">
        <f t="shared" si="853"/>
        <v>46136</v>
      </c>
      <c r="AU2750" s="362"/>
      <c r="AV2750" s="290">
        <v>46127</v>
      </c>
      <c r="AZ2750" s="369"/>
      <c r="BT2750" s="105">
        <f>IF(COUNTIF($C$3:C2750, C2750)=1, 1, 0)</f>
        <v>1</v>
      </c>
      <c r="BU2750" s="393"/>
      <c r="BZ2750" s="87">
        <f t="shared" si="854"/>
        <v>16</v>
      </c>
      <c r="CB2750" s="612">
        <f t="shared" ref="CB2750:CB2760" si="859">WEEKNUM(BV2750,)</f>
        <v>0</v>
      </c>
      <c r="CC2750" s="89"/>
      <c r="CD2750" s="22"/>
      <c r="CE2750" s="87">
        <f t="shared" si="844"/>
        <v>4</v>
      </c>
      <c r="CJ2750" s="87">
        <f t="shared" si="840"/>
        <v>4</v>
      </c>
      <c r="CK2750" s="87">
        <f t="shared" si="855"/>
        <v>16</v>
      </c>
      <c r="CM2750" s="22" t="str">
        <f t="shared" ref="CM2750:CM2760" si="860">IF(OR(Z2750="COSU",Z2750="EGLV",Z2750="MAEU",Z2750="REGU",Z2750="HLCU",Z2750="OOLU",Z2750="ONEY"),
    IF(Z2750="COSU","1C26TAB",
    IF(Z2750="EGLV","1C26TAA",
    IF(Z2750="MAEU","1C26TML",
    IF(Z2750="REGU","1C26TAA",
    IF(Z2750="HLCU","1C26THC",
    IF(Z2750="OOLU","1C26TAR",
    IF(Z2750="ONEY","1K26TAD",""))))))) &amp; "^" &amp; BU2750,
    BU2750)</f>
        <v>1C26TAR^</v>
      </c>
    </row>
    <row r="2751" spans="2:94" x14ac:dyDescent="0.25">
      <c r="B2751" s="236" t="s">
        <v>6301</v>
      </c>
      <c r="C2751" s="301" t="s">
        <v>9063</v>
      </c>
      <c r="D2751" s="265">
        <v>145831425</v>
      </c>
      <c r="E2751" s="241"/>
      <c r="F2751" s="231">
        <v>46128</v>
      </c>
      <c r="G2751" s="265" t="s">
        <v>1159</v>
      </c>
      <c r="H2751" s="265" t="s">
        <v>2963</v>
      </c>
      <c r="I2751" s="265" t="s">
        <v>105</v>
      </c>
      <c r="J2751" s="265" t="s">
        <v>1161</v>
      </c>
      <c r="K2751" s="265" t="s">
        <v>242</v>
      </c>
      <c r="L2751" s="231">
        <v>46146</v>
      </c>
      <c r="M2751" s="73">
        <v>40</v>
      </c>
      <c r="N2751" s="22" t="s">
        <v>9064</v>
      </c>
      <c r="O2751" s="22" t="s">
        <v>9065</v>
      </c>
      <c r="P2751" s="22">
        <v>2830051948</v>
      </c>
      <c r="Q2751" s="353">
        <v>46128</v>
      </c>
      <c r="R2751" s="380">
        <v>1209403353</v>
      </c>
      <c r="S2751" s="380">
        <v>224454065</v>
      </c>
      <c r="T2751" s="353">
        <v>46128</v>
      </c>
      <c r="U2751" s="433">
        <v>18835.438999999998</v>
      </c>
      <c r="V2751" s="433">
        <v>18158.080999999998</v>
      </c>
      <c r="W2751" s="380">
        <v>19</v>
      </c>
      <c r="X2751" s="380">
        <v>0</v>
      </c>
      <c r="Y2751" s="73">
        <v>2324459930</v>
      </c>
      <c r="Z2751" s="265" t="s">
        <v>5982</v>
      </c>
      <c r="AA2751" s="85" t="s">
        <v>8783</v>
      </c>
      <c r="AB2751" s="265" t="s">
        <v>260</v>
      </c>
      <c r="AD2751" s="182" t="s">
        <v>113</v>
      </c>
      <c r="AF2751" s="375">
        <v>46134.625</v>
      </c>
      <c r="AG2751" s="375">
        <v>46133.416666666664</v>
      </c>
      <c r="AH2751" s="375">
        <v>46133.416666666664</v>
      </c>
      <c r="AI2751" s="691">
        <v>46135</v>
      </c>
      <c r="AJ2751" s="310"/>
      <c r="AK2751" s="310"/>
      <c r="AL2751" s="691">
        <v>46136</v>
      </c>
      <c r="AN2751" s="132">
        <f t="shared" si="851"/>
        <v>-10</v>
      </c>
      <c r="AO2751" s="81">
        <f t="shared" si="856"/>
        <v>46132.416666666664</v>
      </c>
      <c r="AP2751" s="81">
        <f t="shared" si="857"/>
        <v>46133.416666666664</v>
      </c>
      <c r="AQ2751" s="81">
        <f t="shared" si="858"/>
        <v>46133.416666666664</v>
      </c>
      <c r="AR2751" s="81">
        <f t="shared" si="852"/>
        <v>46136</v>
      </c>
      <c r="AS2751" s="81">
        <f t="shared" si="849"/>
        <v>46137</v>
      </c>
      <c r="AT2751" s="81">
        <f t="shared" si="853"/>
        <v>46136</v>
      </c>
      <c r="AV2751" s="290">
        <v>46127</v>
      </c>
      <c r="BT2751" s="75">
        <f>IF(COUNTIF($C$3:C2751, C2751)=1, 1, 0)</f>
        <v>1</v>
      </c>
      <c r="BU2751" s="338"/>
      <c r="BV2751" s="85"/>
      <c r="BW2751" s="85"/>
      <c r="BX2751" s="85"/>
      <c r="BY2751" s="85"/>
      <c r="BZ2751" s="87">
        <f t="shared" si="854"/>
        <v>16</v>
      </c>
      <c r="CA2751" s="85"/>
      <c r="CB2751" s="88">
        <f t="shared" si="859"/>
        <v>0</v>
      </c>
      <c r="CC2751" s="89"/>
      <c r="CE2751" s="87">
        <f t="shared" si="844"/>
        <v>4</v>
      </c>
      <c r="CF2751" s="85"/>
      <c r="CG2751" s="85"/>
      <c r="CH2751" s="85"/>
      <c r="CI2751" s="85"/>
      <c r="CJ2751" s="87">
        <f t="shared" si="840"/>
        <v>4</v>
      </c>
      <c r="CK2751" s="87">
        <f t="shared" si="855"/>
        <v>16</v>
      </c>
      <c r="CL2751" s="85"/>
      <c r="CM2751" s="22" t="str">
        <f t="shared" si="860"/>
        <v>1C26TAR^</v>
      </c>
      <c r="CN2751" s="85"/>
      <c r="CO2751" s="85"/>
      <c r="CP2751" s="85"/>
    </row>
    <row r="2752" spans="2:94" x14ac:dyDescent="0.25">
      <c r="B2752" s="236" t="s">
        <v>6301</v>
      </c>
      <c r="C2752" s="301" t="s">
        <v>8780</v>
      </c>
      <c r="D2752" s="265">
        <v>145832241</v>
      </c>
      <c r="E2752" s="241"/>
      <c r="F2752" s="231">
        <v>46128</v>
      </c>
      <c r="G2752" s="265" t="s">
        <v>1280</v>
      </c>
      <c r="H2752" s="265" t="s">
        <v>2963</v>
      </c>
      <c r="I2752" s="265" t="s">
        <v>105</v>
      </c>
      <c r="J2752" s="265" t="s">
        <v>1161</v>
      </c>
      <c r="K2752" s="265" t="s">
        <v>242</v>
      </c>
      <c r="L2752" s="231">
        <v>46146</v>
      </c>
      <c r="M2752" s="73">
        <v>40</v>
      </c>
      <c r="N2752" s="22" t="s">
        <v>9066</v>
      </c>
      <c r="O2752" s="22" t="s">
        <v>9067</v>
      </c>
      <c r="P2752" s="22">
        <v>2830051986</v>
      </c>
      <c r="Q2752" s="353">
        <v>46128</v>
      </c>
      <c r="R2752" s="380">
        <v>1209403490</v>
      </c>
      <c r="S2752" s="380">
        <v>224463146</v>
      </c>
      <c r="T2752" s="353">
        <v>46128</v>
      </c>
      <c r="U2752" s="433">
        <v>17289.72</v>
      </c>
      <c r="V2752" s="433">
        <v>16672.425999999999</v>
      </c>
      <c r="W2752" s="380">
        <v>21</v>
      </c>
      <c r="X2752" s="380">
        <v>6</v>
      </c>
      <c r="Y2752" s="73">
        <v>2324460170</v>
      </c>
      <c r="Z2752" s="265" t="s">
        <v>5982</v>
      </c>
      <c r="AA2752" s="85" t="s">
        <v>8783</v>
      </c>
      <c r="AB2752" s="265" t="s">
        <v>260</v>
      </c>
      <c r="AC2752" s="301" t="s">
        <v>8780</v>
      </c>
      <c r="AD2752" s="182" t="s">
        <v>113</v>
      </c>
      <c r="AF2752" s="375">
        <v>46134.625</v>
      </c>
      <c r="AG2752" s="375">
        <v>46133.416666666664</v>
      </c>
      <c r="AH2752" s="375">
        <v>46133.416666666664</v>
      </c>
      <c r="AI2752" s="691">
        <v>46135</v>
      </c>
      <c r="AJ2752" s="310"/>
      <c r="AK2752" s="310"/>
      <c r="AL2752" s="691">
        <v>46136</v>
      </c>
      <c r="AN2752" s="132">
        <f t="shared" si="851"/>
        <v>-10</v>
      </c>
      <c r="AO2752" s="81">
        <f t="shared" si="856"/>
        <v>46132.416666666664</v>
      </c>
      <c r="AP2752" s="81">
        <f t="shared" si="857"/>
        <v>46133.416666666664</v>
      </c>
      <c r="AQ2752" s="81">
        <f t="shared" si="858"/>
        <v>46133.416666666664</v>
      </c>
      <c r="AR2752" s="81">
        <f t="shared" si="852"/>
        <v>46136</v>
      </c>
      <c r="AS2752" s="81">
        <f t="shared" si="849"/>
        <v>46137</v>
      </c>
      <c r="AT2752" s="81">
        <f t="shared" si="853"/>
        <v>46136</v>
      </c>
      <c r="AV2752" s="290">
        <v>46128</v>
      </c>
      <c r="BT2752" s="75">
        <f>IF(COUNTIF($C$3:C2752, C2752)=1, 1, 0)</f>
        <v>0</v>
      </c>
      <c r="BU2752" s="338"/>
      <c r="BV2752" s="85"/>
      <c r="BW2752" s="85"/>
      <c r="BX2752" s="85"/>
      <c r="BY2752" s="85"/>
      <c r="BZ2752" s="87">
        <f t="shared" si="854"/>
        <v>16</v>
      </c>
      <c r="CA2752" s="85"/>
      <c r="CB2752" s="88">
        <f t="shared" si="859"/>
        <v>0</v>
      </c>
      <c r="CC2752" s="89"/>
      <c r="CE2752" s="87">
        <f t="shared" si="844"/>
        <v>4</v>
      </c>
      <c r="CF2752" s="397">
        <v>6273680</v>
      </c>
      <c r="CG2752" s="85"/>
      <c r="CH2752" s="397">
        <v>6273680</v>
      </c>
      <c r="CI2752" s="85">
        <v>26360</v>
      </c>
      <c r="CJ2752" s="87">
        <f t="shared" si="840"/>
        <v>4</v>
      </c>
      <c r="CK2752" s="87">
        <f t="shared" si="855"/>
        <v>16</v>
      </c>
      <c r="CL2752" s="85"/>
      <c r="CM2752" s="22" t="str">
        <f t="shared" si="860"/>
        <v>1C26TAR^</v>
      </c>
      <c r="CN2752" s="85"/>
      <c r="CO2752" s="85"/>
      <c r="CP2752" s="85"/>
    </row>
    <row r="2753" spans="1:111" x14ac:dyDescent="0.25">
      <c r="B2753" s="236" t="s">
        <v>6301</v>
      </c>
      <c r="C2753" s="301" t="s">
        <v>9063</v>
      </c>
      <c r="D2753" s="273">
        <v>145829404</v>
      </c>
      <c r="E2753" s="274"/>
      <c r="F2753" s="275">
        <v>46128</v>
      </c>
      <c r="G2753" s="273" t="s">
        <v>1422</v>
      </c>
      <c r="H2753" s="273" t="s">
        <v>2963</v>
      </c>
      <c r="I2753" s="273" t="s">
        <v>105</v>
      </c>
      <c r="J2753" s="273" t="s">
        <v>1161</v>
      </c>
      <c r="K2753" s="273" t="s">
        <v>242</v>
      </c>
      <c r="L2753" s="275">
        <v>46146</v>
      </c>
      <c r="M2753" s="156">
        <v>40</v>
      </c>
      <c r="N2753" s="22" t="s">
        <v>9068</v>
      </c>
      <c r="O2753" s="22" t="s">
        <v>9069</v>
      </c>
      <c r="P2753" s="22">
        <v>2830051932</v>
      </c>
      <c r="Q2753" s="353">
        <v>46127</v>
      </c>
      <c r="R2753" s="380">
        <v>1209403060</v>
      </c>
      <c r="S2753" s="380">
        <v>224453624</v>
      </c>
      <c r="T2753" s="353">
        <v>46127</v>
      </c>
      <c r="U2753" s="433">
        <v>17251.12</v>
      </c>
      <c r="V2753" s="433">
        <v>16832.407999999999</v>
      </c>
      <c r="W2753" s="380">
        <v>19</v>
      </c>
      <c r="X2753" s="380">
        <v>6</v>
      </c>
      <c r="Y2753" s="156">
        <v>2324460120</v>
      </c>
      <c r="Z2753" s="273" t="s">
        <v>5982</v>
      </c>
      <c r="AA2753" s="168" t="s">
        <v>8783</v>
      </c>
      <c r="AB2753" s="273" t="s">
        <v>260</v>
      </c>
      <c r="AD2753" s="182" t="s">
        <v>113</v>
      </c>
      <c r="AF2753" s="304">
        <v>46134.625</v>
      </c>
      <c r="AG2753" s="304">
        <v>46133.416666666664</v>
      </c>
      <c r="AH2753" s="304">
        <v>46133.416666666664</v>
      </c>
      <c r="AI2753" s="692">
        <v>46135</v>
      </c>
      <c r="AJ2753" s="435"/>
      <c r="AK2753" s="435"/>
      <c r="AL2753" s="692">
        <v>46136</v>
      </c>
      <c r="AN2753" s="132">
        <f t="shared" si="851"/>
        <v>-10</v>
      </c>
      <c r="AO2753" s="81">
        <f t="shared" si="856"/>
        <v>46132.416666666664</v>
      </c>
      <c r="AP2753" s="81">
        <f t="shared" si="857"/>
        <v>46133.416666666664</v>
      </c>
      <c r="AQ2753" s="81">
        <f t="shared" si="858"/>
        <v>46133.416666666664</v>
      </c>
      <c r="AR2753" s="81">
        <f t="shared" si="852"/>
        <v>46136</v>
      </c>
      <c r="AS2753" s="81">
        <f t="shared" si="849"/>
        <v>46137</v>
      </c>
      <c r="AT2753" s="81">
        <f t="shared" si="853"/>
        <v>46136</v>
      </c>
      <c r="AV2753" s="290">
        <v>46127</v>
      </c>
      <c r="BT2753" s="182">
        <f>IF(COUNTIF($C$3:C2753, C2753)=1, 1, 0)</f>
        <v>0</v>
      </c>
      <c r="BU2753" s="395"/>
      <c r="BV2753" s="168"/>
      <c r="BW2753" s="168"/>
      <c r="BX2753" s="168"/>
      <c r="BY2753" s="168"/>
      <c r="BZ2753" s="87">
        <f t="shared" si="854"/>
        <v>16</v>
      </c>
      <c r="CA2753" s="168"/>
      <c r="CB2753" s="607">
        <f t="shared" si="859"/>
        <v>0</v>
      </c>
      <c r="CC2753" s="89"/>
      <c r="CE2753" s="87">
        <f t="shared" si="844"/>
        <v>4</v>
      </c>
      <c r="CF2753" s="168"/>
      <c r="CG2753" s="168"/>
      <c r="CH2753" s="168"/>
      <c r="CI2753" s="168"/>
      <c r="CJ2753" s="87">
        <f t="shared" si="840"/>
        <v>4</v>
      </c>
      <c r="CK2753" s="87">
        <f t="shared" si="855"/>
        <v>16</v>
      </c>
      <c r="CL2753" s="168"/>
      <c r="CM2753" s="22" t="str">
        <f t="shared" si="860"/>
        <v>1C26TAR^</v>
      </c>
      <c r="CN2753" s="168"/>
      <c r="CO2753" s="168"/>
      <c r="CP2753" s="168"/>
    </row>
    <row r="2754" spans="1:111" s="85" customFormat="1" x14ac:dyDescent="0.25">
      <c r="B2754" s="265" t="s">
        <v>6301</v>
      </c>
      <c r="C2754" s="301" t="s">
        <v>9055</v>
      </c>
      <c r="D2754" s="265">
        <v>145850838</v>
      </c>
      <c r="E2754" s="241"/>
      <c r="F2754" s="231">
        <v>46128</v>
      </c>
      <c r="G2754" s="265" t="s">
        <v>1186</v>
      </c>
      <c r="H2754" s="265" t="s">
        <v>2963</v>
      </c>
      <c r="I2754" s="265" t="s">
        <v>105</v>
      </c>
      <c r="J2754" s="265" t="s">
        <v>1161</v>
      </c>
      <c r="K2754" s="265" t="s">
        <v>242</v>
      </c>
      <c r="L2754" s="231">
        <v>46147</v>
      </c>
      <c r="M2754" s="73">
        <v>40</v>
      </c>
      <c r="N2754" s="85" t="s">
        <v>9070</v>
      </c>
      <c r="O2754" s="85" t="s">
        <v>9071</v>
      </c>
      <c r="P2754" s="85">
        <v>2830051998</v>
      </c>
      <c r="Q2754" s="231">
        <v>46129</v>
      </c>
      <c r="R2754" s="241">
        <v>1209403658</v>
      </c>
      <c r="S2754" s="241">
        <v>224463148</v>
      </c>
      <c r="T2754" s="231">
        <v>46129</v>
      </c>
      <c r="U2754" s="356">
        <v>20536.843000000001</v>
      </c>
      <c r="V2754" s="356">
        <v>19750.728999999999</v>
      </c>
      <c r="W2754" s="241">
        <v>20</v>
      </c>
      <c r="X2754" s="241">
        <v>30</v>
      </c>
      <c r="Y2754" s="73">
        <v>2324464520</v>
      </c>
      <c r="Z2754" s="265" t="s">
        <v>5982</v>
      </c>
      <c r="AA2754" s="85" t="s">
        <v>8783</v>
      </c>
      <c r="AB2754" s="265" t="s">
        <v>260</v>
      </c>
      <c r="AC2754" s="301" t="s">
        <v>9055</v>
      </c>
      <c r="AD2754" s="75" t="s">
        <v>113</v>
      </c>
      <c r="AE2754" s="241"/>
      <c r="AF2754" s="375">
        <v>46134.625</v>
      </c>
      <c r="AG2754" s="375">
        <v>46133.416666666664</v>
      </c>
      <c r="AH2754" s="375">
        <v>46133.416666666664</v>
      </c>
      <c r="AI2754" s="376">
        <v>46135</v>
      </c>
      <c r="AJ2754" s="241"/>
      <c r="AK2754" s="241"/>
      <c r="AL2754" s="376">
        <v>46136</v>
      </c>
      <c r="AM2754" s="241"/>
      <c r="AN2754" s="75">
        <f t="shared" si="851"/>
        <v>-11</v>
      </c>
      <c r="AO2754" s="81">
        <f t="shared" si="856"/>
        <v>46132.416666666664</v>
      </c>
      <c r="AP2754" s="81">
        <f t="shared" si="857"/>
        <v>46133.416666666664</v>
      </c>
      <c r="AQ2754" s="81">
        <f t="shared" si="858"/>
        <v>46133.416666666664</v>
      </c>
      <c r="AR2754" s="81">
        <f t="shared" si="852"/>
        <v>46136</v>
      </c>
      <c r="AS2754" s="81">
        <f t="shared" si="849"/>
        <v>46137</v>
      </c>
      <c r="AT2754" s="81">
        <f t="shared" si="853"/>
        <v>46136</v>
      </c>
      <c r="AU2754" s="241"/>
      <c r="AV2754" s="290">
        <v>46128</v>
      </c>
      <c r="AZ2754" s="271"/>
      <c r="BT2754" s="75">
        <f>IF(COUNTIF($C$3:C2754, C2754)=1, 1, 0)</f>
        <v>0</v>
      </c>
      <c r="BU2754" s="338"/>
      <c r="BZ2754" s="171">
        <f t="shared" si="854"/>
        <v>16</v>
      </c>
      <c r="CB2754" s="85">
        <f t="shared" si="859"/>
        <v>0</v>
      </c>
      <c r="CC2754" s="172"/>
      <c r="CE2754" s="171">
        <f t="shared" si="844"/>
        <v>4</v>
      </c>
      <c r="CJ2754" s="171">
        <f t="shared" si="840"/>
        <v>4</v>
      </c>
      <c r="CK2754" s="171">
        <f t="shared" si="855"/>
        <v>16</v>
      </c>
      <c r="CM2754" s="85" t="str">
        <f t="shared" si="860"/>
        <v>1C26TAR^</v>
      </c>
    </row>
    <row r="2755" spans="1:111" s="85" customFormat="1" x14ac:dyDescent="0.25">
      <c r="B2755" s="265" t="s">
        <v>6301</v>
      </c>
      <c r="C2755" s="301" t="s">
        <v>9055</v>
      </c>
      <c r="D2755" s="265">
        <v>145850843</v>
      </c>
      <c r="E2755" s="241"/>
      <c r="F2755" s="231">
        <v>46128</v>
      </c>
      <c r="G2755" s="265" t="s">
        <v>1186</v>
      </c>
      <c r="H2755" s="265" t="s">
        <v>2963</v>
      </c>
      <c r="I2755" s="265" t="s">
        <v>105</v>
      </c>
      <c r="J2755" s="265" t="s">
        <v>1161</v>
      </c>
      <c r="K2755" s="265" t="s">
        <v>242</v>
      </c>
      <c r="L2755" s="231">
        <v>46147</v>
      </c>
      <c r="M2755" s="73">
        <v>40</v>
      </c>
      <c r="N2755" s="85" t="s">
        <v>9072</v>
      </c>
      <c r="O2755" s="85" t="s">
        <v>9073</v>
      </c>
      <c r="P2755" s="85">
        <v>2830052004</v>
      </c>
      <c r="Q2755" s="231">
        <v>46129</v>
      </c>
      <c r="R2755" s="241">
        <v>1209403672</v>
      </c>
      <c r="S2755" s="241">
        <v>224461166</v>
      </c>
      <c r="T2755" s="231">
        <v>46129</v>
      </c>
      <c r="U2755" s="356">
        <v>21659.760999999999</v>
      </c>
      <c r="V2755" s="356">
        <v>20895.46</v>
      </c>
      <c r="W2755" s="241">
        <v>21</v>
      </c>
      <c r="X2755" s="241">
        <v>0</v>
      </c>
      <c r="Y2755" s="73">
        <v>2324464660</v>
      </c>
      <c r="Z2755" s="265" t="s">
        <v>5982</v>
      </c>
      <c r="AA2755" s="85" t="s">
        <v>8783</v>
      </c>
      <c r="AB2755" s="265" t="s">
        <v>260</v>
      </c>
      <c r="AC2755" s="301" t="s">
        <v>9055</v>
      </c>
      <c r="AD2755" s="75" t="s">
        <v>113</v>
      </c>
      <c r="AE2755" s="241"/>
      <c r="AF2755" s="375">
        <v>46134.625</v>
      </c>
      <c r="AG2755" s="375">
        <v>46133.416666666664</v>
      </c>
      <c r="AH2755" s="375">
        <v>46133.416666666664</v>
      </c>
      <c r="AI2755" s="376">
        <v>46135</v>
      </c>
      <c r="AJ2755" s="241"/>
      <c r="AK2755" s="241"/>
      <c r="AL2755" s="376">
        <v>46136</v>
      </c>
      <c r="AM2755" s="241"/>
      <c r="AN2755" s="75">
        <f t="shared" si="851"/>
        <v>-11</v>
      </c>
      <c r="AO2755" s="81">
        <f t="shared" si="856"/>
        <v>46132.416666666664</v>
      </c>
      <c r="AP2755" s="81">
        <f t="shared" si="857"/>
        <v>46133.416666666664</v>
      </c>
      <c r="AQ2755" s="81">
        <f t="shared" si="858"/>
        <v>46133.416666666664</v>
      </c>
      <c r="AR2755" s="81">
        <f t="shared" si="852"/>
        <v>46136</v>
      </c>
      <c r="AS2755" s="81">
        <f t="shared" si="849"/>
        <v>46137</v>
      </c>
      <c r="AT2755" s="81">
        <f t="shared" si="853"/>
        <v>46136</v>
      </c>
      <c r="AU2755" s="241"/>
      <c r="AV2755" s="290">
        <v>46128</v>
      </c>
      <c r="AZ2755" s="271"/>
      <c r="BT2755" s="75">
        <f>IF(COUNTIF($C$3:C2755, C2755)=1, 1, 0)</f>
        <v>0</v>
      </c>
      <c r="BU2755" s="338"/>
      <c r="BZ2755" s="171">
        <f t="shared" si="854"/>
        <v>16</v>
      </c>
      <c r="CB2755" s="85">
        <f t="shared" si="859"/>
        <v>0</v>
      </c>
      <c r="CC2755" s="172"/>
      <c r="CE2755" s="171">
        <f t="shared" si="844"/>
        <v>4</v>
      </c>
      <c r="CJ2755" s="171">
        <f t="shared" ref="CJ2755:CJ2818" si="861">MONTH(AV2755)</f>
        <v>4</v>
      </c>
      <c r="CK2755" s="171">
        <f t="shared" si="855"/>
        <v>16</v>
      </c>
      <c r="CM2755" s="85" t="str">
        <f t="shared" si="860"/>
        <v>1C26TAR^</v>
      </c>
    </row>
    <row r="2756" spans="1:111" s="255" customFormat="1" x14ac:dyDescent="0.25">
      <c r="A2756" s="22"/>
      <c r="B2756" s="236" t="s">
        <v>102</v>
      </c>
      <c r="C2756" s="450" t="s">
        <v>9074</v>
      </c>
      <c r="D2756" s="385">
        <v>145852006</v>
      </c>
      <c r="E2756" s="427"/>
      <c r="F2756" s="426">
        <v>46127</v>
      </c>
      <c r="G2756" s="385" t="s">
        <v>2987</v>
      </c>
      <c r="H2756" s="385" t="s">
        <v>2963</v>
      </c>
      <c r="I2756" s="385" t="s">
        <v>105</v>
      </c>
      <c r="J2756" s="385" t="s">
        <v>1161</v>
      </c>
      <c r="K2756" s="385" t="s">
        <v>242</v>
      </c>
      <c r="L2756" s="426">
        <v>46142</v>
      </c>
      <c r="M2756" s="540">
        <v>40</v>
      </c>
      <c r="N2756" s="22" t="s">
        <v>9075</v>
      </c>
      <c r="O2756" s="22" t="s">
        <v>9076</v>
      </c>
      <c r="P2756" s="22">
        <v>2830051856</v>
      </c>
      <c r="Q2756" s="353">
        <v>46126</v>
      </c>
      <c r="R2756" s="380">
        <v>1209402656</v>
      </c>
      <c r="S2756" s="380">
        <v>224447443</v>
      </c>
      <c r="T2756" s="353">
        <v>46126</v>
      </c>
      <c r="U2756" s="433">
        <v>17808.992999999999</v>
      </c>
      <c r="V2756" s="433">
        <v>17225.617999999999</v>
      </c>
      <c r="W2756" s="380">
        <v>20</v>
      </c>
      <c r="X2756" s="380">
        <v>6</v>
      </c>
      <c r="Y2756" s="693" t="s">
        <v>9074</v>
      </c>
      <c r="Z2756" s="385" t="s">
        <v>128</v>
      </c>
      <c r="AA2756" s="385" t="s">
        <v>8737</v>
      </c>
      <c r="AB2756" s="385" t="s">
        <v>8738</v>
      </c>
      <c r="AC2756" s="609"/>
      <c r="AD2756" s="132" t="s">
        <v>113</v>
      </c>
      <c r="AE2756" s="221">
        <v>46131</v>
      </c>
      <c r="AF2756" s="446">
        <v>46128.875</v>
      </c>
      <c r="AG2756" s="446">
        <v>46128.416666666664</v>
      </c>
      <c r="AH2756" s="446">
        <v>46128.416666666664</v>
      </c>
      <c r="AI2756" s="353">
        <v>46121</v>
      </c>
      <c r="AJ2756" s="221">
        <v>46131</v>
      </c>
      <c r="AK2756" s="221">
        <v>46131</v>
      </c>
      <c r="AL2756" s="353">
        <v>46123</v>
      </c>
      <c r="AM2756" s="376">
        <v>46133</v>
      </c>
      <c r="AN2756" s="376">
        <v>46133</v>
      </c>
      <c r="AO2756" s="81">
        <f t="shared" si="856"/>
        <v>46127.416666666664</v>
      </c>
      <c r="AP2756" s="81">
        <f t="shared" si="857"/>
        <v>46128.416666666664</v>
      </c>
      <c r="AQ2756" s="81">
        <f t="shared" si="858"/>
        <v>46128.416666666664</v>
      </c>
      <c r="AR2756" s="81">
        <f t="shared" si="852"/>
        <v>46132</v>
      </c>
      <c r="AS2756" s="81">
        <f t="shared" si="849"/>
        <v>46133</v>
      </c>
      <c r="AT2756" s="81">
        <f t="shared" si="853"/>
        <v>46132</v>
      </c>
      <c r="AU2756" s="380"/>
      <c r="AV2756" s="290">
        <v>46126</v>
      </c>
      <c r="AW2756" s="22"/>
      <c r="AX2756" s="22"/>
      <c r="AY2756" s="22"/>
      <c r="AZ2756" s="383"/>
      <c r="BA2756" s="22"/>
      <c r="BB2756" s="22"/>
      <c r="BC2756" s="22"/>
      <c r="BD2756" s="22"/>
      <c r="BE2756" s="22"/>
      <c r="BF2756" s="22"/>
      <c r="BG2756" s="22"/>
      <c r="BH2756" s="22"/>
      <c r="BI2756" s="22"/>
      <c r="BJ2756" s="22"/>
      <c r="BK2756" s="22"/>
      <c r="BL2756" s="22"/>
      <c r="BM2756" s="22"/>
      <c r="BN2756" s="22"/>
      <c r="BO2756" s="22"/>
      <c r="BP2756" s="22"/>
      <c r="BQ2756" s="22"/>
      <c r="BR2756" s="22"/>
      <c r="BS2756" s="22"/>
      <c r="BT2756" s="317">
        <f>IF(COUNTIF($C$3:C2756, C2756)=1, 1, 0)</f>
        <v>1</v>
      </c>
      <c r="BU2756" s="458" t="s">
        <v>9077</v>
      </c>
      <c r="BV2756" s="459">
        <v>46132</v>
      </c>
      <c r="BW2756" s="392"/>
      <c r="BX2756" s="392"/>
      <c r="BY2756" s="392"/>
      <c r="BZ2756" s="87">
        <f t="shared" si="854"/>
        <v>16</v>
      </c>
      <c r="CA2756" s="392"/>
      <c r="CB2756" s="640">
        <f t="shared" si="859"/>
        <v>17</v>
      </c>
      <c r="CC2756" s="89"/>
      <c r="CD2756" s="22"/>
      <c r="CE2756" s="87">
        <f t="shared" si="844"/>
        <v>4</v>
      </c>
      <c r="CF2756" s="392"/>
      <c r="CG2756" s="392"/>
      <c r="CH2756" s="392"/>
      <c r="CI2756" s="392"/>
      <c r="CJ2756" s="87">
        <f t="shared" si="861"/>
        <v>4</v>
      </c>
      <c r="CK2756" s="87">
        <f t="shared" si="855"/>
        <v>16</v>
      </c>
      <c r="CL2756" s="392"/>
      <c r="CM2756" s="22" t="str">
        <f t="shared" si="860"/>
        <v>1C26TAA^111569</v>
      </c>
      <c r="CN2756" s="392"/>
      <c r="CO2756" s="392"/>
      <c r="CP2756" s="392"/>
      <c r="CQ2756" s="22"/>
      <c r="CR2756" s="22"/>
      <c r="CS2756" s="22"/>
      <c r="CT2756" s="22"/>
      <c r="CU2756" s="22"/>
      <c r="CV2756" s="22"/>
      <c r="CW2756" s="22"/>
      <c r="CX2756" s="22"/>
      <c r="CY2756" s="22"/>
      <c r="CZ2756" s="22"/>
      <c r="DA2756" s="22"/>
      <c r="DB2756" s="22"/>
      <c r="DC2756" s="22"/>
      <c r="DD2756" s="22"/>
      <c r="DE2756" s="22"/>
      <c r="DF2756" s="22"/>
      <c r="DG2756" s="22"/>
    </row>
    <row r="2757" spans="1:111" s="85" customFormat="1" x14ac:dyDescent="0.25">
      <c r="B2757" s="265" t="s">
        <v>6301</v>
      </c>
      <c r="C2757" s="301" t="s">
        <v>9078</v>
      </c>
      <c r="D2757" s="265">
        <v>145852009</v>
      </c>
      <c r="E2757" s="241"/>
      <c r="F2757" s="231">
        <v>46127</v>
      </c>
      <c r="G2757" s="265" t="s">
        <v>2987</v>
      </c>
      <c r="H2757" s="265" t="s">
        <v>2963</v>
      </c>
      <c r="I2757" s="265" t="s">
        <v>105</v>
      </c>
      <c r="J2757" s="265" t="s">
        <v>1161</v>
      </c>
      <c r="K2757" s="265" t="s">
        <v>242</v>
      </c>
      <c r="L2757" s="231">
        <v>46142</v>
      </c>
      <c r="M2757" s="73">
        <v>40</v>
      </c>
      <c r="N2757" s="85" t="s">
        <v>9079</v>
      </c>
      <c r="O2757" s="85" t="s">
        <v>9080</v>
      </c>
      <c r="P2757" s="85">
        <v>2830052053</v>
      </c>
      <c r="Q2757" s="231">
        <v>46129</v>
      </c>
      <c r="R2757" s="241">
        <v>1209403849</v>
      </c>
      <c r="S2757" s="241">
        <v>224447449</v>
      </c>
      <c r="T2757" s="231">
        <v>46129</v>
      </c>
      <c r="U2757" s="356">
        <v>16137.353999999999</v>
      </c>
      <c r="V2757" s="356">
        <v>15607.419</v>
      </c>
      <c r="W2757" s="241">
        <v>19</v>
      </c>
      <c r="X2757" s="241">
        <v>6</v>
      </c>
      <c r="Y2757" s="73">
        <v>2324459920</v>
      </c>
      <c r="Z2757" s="265" t="s">
        <v>5982</v>
      </c>
      <c r="AA2757" s="265" t="s">
        <v>8783</v>
      </c>
      <c r="AB2757" s="265" t="s">
        <v>260</v>
      </c>
      <c r="AC2757" s="301" t="s">
        <v>9078</v>
      </c>
      <c r="AD2757" s="75" t="s">
        <v>113</v>
      </c>
      <c r="AE2757" s="241"/>
      <c r="AF2757" s="375">
        <v>46134.625</v>
      </c>
      <c r="AG2757" s="375">
        <v>46133.416666666664</v>
      </c>
      <c r="AH2757" s="375">
        <v>46133.416666666664</v>
      </c>
      <c r="AI2757" s="376">
        <v>46135</v>
      </c>
      <c r="AJ2757" s="241"/>
      <c r="AK2757" s="241"/>
      <c r="AL2757" s="376">
        <v>46136</v>
      </c>
      <c r="AM2757" s="376"/>
      <c r="AN2757" s="75">
        <f t="shared" ref="AN2757:AN2765" si="862">IF(AM2757=0,AL2757-L2757,AM2757-L2757)</f>
        <v>-6</v>
      </c>
      <c r="AO2757" s="81">
        <f t="shared" si="856"/>
        <v>46132.416666666664</v>
      </c>
      <c r="AP2757" s="81">
        <f t="shared" si="857"/>
        <v>46133.416666666664</v>
      </c>
      <c r="AQ2757" s="81">
        <f t="shared" si="858"/>
        <v>46133.416666666664</v>
      </c>
      <c r="AR2757" s="81">
        <f t="shared" si="852"/>
        <v>46136</v>
      </c>
      <c r="AS2757" s="81">
        <f t="shared" si="849"/>
        <v>46137</v>
      </c>
      <c r="AT2757" s="81">
        <f t="shared" si="853"/>
        <v>46136</v>
      </c>
      <c r="AU2757" s="241"/>
      <c r="AV2757" s="290">
        <v>46129</v>
      </c>
      <c r="AZ2757" s="271"/>
      <c r="BT2757" s="75">
        <f>IF(COUNTIF($C$3:C2757, C2757)=1, 1, 0)</f>
        <v>1</v>
      </c>
      <c r="BU2757" s="338"/>
      <c r="BZ2757" s="171">
        <f t="shared" si="854"/>
        <v>16</v>
      </c>
      <c r="CB2757" s="85">
        <f t="shared" si="859"/>
        <v>0</v>
      </c>
      <c r="CC2757" s="172"/>
      <c r="CE2757" s="171">
        <f t="shared" si="844"/>
        <v>4</v>
      </c>
      <c r="CJ2757" s="171">
        <f t="shared" si="861"/>
        <v>4</v>
      </c>
      <c r="CK2757" s="171">
        <f t="shared" si="855"/>
        <v>16</v>
      </c>
      <c r="CM2757" s="85" t="str">
        <f t="shared" si="860"/>
        <v>1C26TAR^</v>
      </c>
    </row>
    <row r="2758" spans="1:111" s="85" customFormat="1" x14ac:dyDescent="0.25">
      <c r="B2758" s="236" t="s">
        <v>6301</v>
      </c>
      <c r="C2758" s="301" t="s">
        <v>9063</v>
      </c>
      <c r="D2758" s="265">
        <v>145852012</v>
      </c>
      <c r="E2758" s="241"/>
      <c r="F2758" s="231">
        <v>46127</v>
      </c>
      <c r="G2758" s="265" t="s">
        <v>2987</v>
      </c>
      <c r="H2758" s="265" t="s">
        <v>2963</v>
      </c>
      <c r="I2758" s="265" t="s">
        <v>105</v>
      </c>
      <c r="J2758" s="265" t="s">
        <v>1161</v>
      </c>
      <c r="K2758" s="265" t="s">
        <v>242</v>
      </c>
      <c r="L2758" s="231">
        <v>46142</v>
      </c>
      <c r="M2758" s="73">
        <v>40</v>
      </c>
      <c r="N2758" s="85" t="s">
        <v>9081</v>
      </c>
      <c r="O2758" s="85" t="s">
        <v>9082</v>
      </c>
      <c r="P2758" s="85">
        <v>2830051933</v>
      </c>
      <c r="Q2758" s="231">
        <v>46127</v>
      </c>
      <c r="R2758" s="241">
        <v>1209403063</v>
      </c>
      <c r="S2758" s="241">
        <v>224457637</v>
      </c>
      <c r="T2758" s="231">
        <v>46127</v>
      </c>
      <c r="U2758" s="356">
        <v>17791.991999999998</v>
      </c>
      <c r="V2758" s="356">
        <v>17209.035</v>
      </c>
      <c r="W2758" s="241">
        <v>20</v>
      </c>
      <c r="X2758" s="241">
        <v>6</v>
      </c>
      <c r="Y2758" s="73">
        <v>2324459900</v>
      </c>
      <c r="Z2758" s="265" t="s">
        <v>5982</v>
      </c>
      <c r="AA2758" s="85" t="s">
        <v>8783</v>
      </c>
      <c r="AB2758" s="265" t="s">
        <v>260</v>
      </c>
      <c r="AC2758" s="270"/>
      <c r="AD2758" s="75" t="s">
        <v>113</v>
      </c>
      <c r="AE2758" s="241"/>
      <c r="AF2758" s="375">
        <v>46134.625</v>
      </c>
      <c r="AG2758" s="375">
        <v>46133.416666666664</v>
      </c>
      <c r="AH2758" s="375">
        <v>46133.416666666664</v>
      </c>
      <c r="AI2758" s="376">
        <v>46135</v>
      </c>
      <c r="AJ2758" s="241"/>
      <c r="AK2758" s="241"/>
      <c r="AL2758" s="376">
        <v>46136</v>
      </c>
      <c r="AM2758" s="241"/>
      <c r="AN2758" s="75">
        <f t="shared" si="862"/>
        <v>-6</v>
      </c>
      <c r="AO2758" s="81">
        <f t="shared" si="856"/>
        <v>46132.416666666664</v>
      </c>
      <c r="AP2758" s="81">
        <f t="shared" si="857"/>
        <v>46133.416666666664</v>
      </c>
      <c r="AQ2758" s="81">
        <f t="shared" si="858"/>
        <v>46133.416666666664</v>
      </c>
      <c r="AR2758" s="81">
        <f t="shared" si="852"/>
        <v>46136</v>
      </c>
      <c r="AS2758" s="81">
        <f t="shared" si="849"/>
        <v>46137</v>
      </c>
      <c r="AT2758" s="81">
        <f t="shared" si="853"/>
        <v>46136</v>
      </c>
      <c r="AU2758" s="241"/>
      <c r="AV2758" s="297">
        <v>46127</v>
      </c>
      <c r="AZ2758" s="271"/>
      <c r="BT2758" s="75">
        <f>IF(COUNTIF($C$3:C2758, C2758)=1, 1, 0)</f>
        <v>0</v>
      </c>
      <c r="BU2758" s="338"/>
      <c r="BZ2758" s="171">
        <f t="shared" si="854"/>
        <v>16</v>
      </c>
      <c r="CB2758" s="85">
        <f t="shared" si="859"/>
        <v>0</v>
      </c>
      <c r="CC2758" s="172"/>
      <c r="CE2758" s="171">
        <f t="shared" si="844"/>
        <v>4</v>
      </c>
      <c r="CJ2758" s="171">
        <f t="shared" si="861"/>
        <v>4</v>
      </c>
      <c r="CK2758" s="171">
        <f t="shared" si="855"/>
        <v>16</v>
      </c>
      <c r="CM2758" s="85" t="str">
        <f t="shared" si="860"/>
        <v>1C26TAR^</v>
      </c>
    </row>
    <row r="2759" spans="1:111" s="85" customFormat="1" ht="15" customHeight="1" x14ac:dyDescent="0.25">
      <c r="B2759" s="236" t="s">
        <v>6301</v>
      </c>
      <c r="C2759" s="301" t="s">
        <v>9063</v>
      </c>
      <c r="D2759" s="265">
        <v>145852013</v>
      </c>
      <c r="E2759" s="241"/>
      <c r="F2759" s="231">
        <v>46127</v>
      </c>
      <c r="G2759" s="265" t="s">
        <v>2987</v>
      </c>
      <c r="H2759" s="265" t="s">
        <v>2963</v>
      </c>
      <c r="I2759" s="265" t="s">
        <v>105</v>
      </c>
      <c r="J2759" s="265" t="s">
        <v>1161</v>
      </c>
      <c r="K2759" s="265" t="s">
        <v>242</v>
      </c>
      <c r="L2759" s="231">
        <v>46142</v>
      </c>
      <c r="M2759" s="73">
        <v>40</v>
      </c>
      <c r="N2759" s="85" t="s">
        <v>9083</v>
      </c>
      <c r="O2759" s="85" t="s">
        <v>9084</v>
      </c>
      <c r="P2759" s="85">
        <v>2830051929</v>
      </c>
      <c r="Q2759" s="231">
        <v>46127</v>
      </c>
      <c r="R2759" s="241">
        <v>1209403030</v>
      </c>
      <c r="S2759" s="241">
        <v>224457638</v>
      </c>
      <c r="T2759" s="231">
        <v>46127</v>
      </c>
      <c r="U2759" s="356">
        <v>17720.983</v>
      </c>
      <c r="V2759" s="356">
        <v>17140.285</v>
      </c>
      <c r="W2759" s="241">
        <v>20</v>
      </c>
      <c r="X2759" s="241">
        <v>6</v>
      </c>
      <c r="Y2759" s="73">
        <v>2324459990</v>
      </c>
      <c r="Z2759" s="265" t="s">
        <v>5982</v>
      </c>
      <c r="AA2759" s="85" t="s">
        <v>8783</v>
      </c>
      <c r="AB2759" s="265" t="s">
        <v>260</v>
      </c>
      <c r="AC2759" s="270"/>
      <c r="AD2759" s="75" t="s">
        <v>113</v>
      </c>
      <c r="AE2759" s="241"/>
      <c r="AF2759" s="375">
        <v>46134.625</v>
      </c>
      <c r="AG2759" s="375">
        <v>46133.416666666664</v>
      </c>
      <c r="AH2759" s="375">
        <v>46133.416666666664</v>
      </c>
      <c r="AI2759" s="376">
        <v>46135</v>
      </c>
      <c r="AJ2759" s="241"/>
      <c r="AK2759" s="241"/>
      <c r="AL2759" s="376">
        <v>46136</v>
      </c>
      <c r="AM2759" s="241"/>
      <c r="AN2759" s="75">
        <f t="shared" si="862"/>
        <v>-6</v>
      </c>
      <c r="AO2759" s="81">
        <f t="shared" si="856"/>
        <v>46132.416666666664</v>
      </c>
      <c r="AP2759" s="81">
        <f t="shared" si="857"/>
        <v>46133.416666666664</v>
      </c>
      <c r="AQ2759" s="81">
        <f t="shared" si="858"/>
        <v>46133.416666666664</v>
      </c>
      <c r="AR2759" s="81">
        <f t="shared" si="852"/>
        <v>46136</v>
      </c>
      <c r="AS2759" s="81">
        <f t="shared" si="849"/>
        <v>46137</v>
      </c>
      <c r="AT2759" s="81">
        <f t="shared" si="853"/>
        <v>46136</v>
      </c>
      <c r="AU2759" s="241"/>
      <c r="AV2759" s="297">
        <v>46127</v>
      </c>
      <c r="AZ2759" s="271"/>
      <c r="BT2759" s="75">
        <f>IF(COUNTIF($C$3:C2759, C2759)=1, 1, 0)</f>
        <v>0</v>
      </c>
      <c r="BU2759" s="338"/>
      <c r="BZ2759" s="171">
        <f t="shared" si="854"/>
        <v>16</v>
      </c>
      <c r="CB2759" s="85">
        <f t="shared" si="859"/>
        <v>0</v>
      </c>
      <c r="CC2759" s="172"/>
      <c r="CE2759" s="171">
        <f t="shared" si="844"/>
        <v>4</v>
      </c>
      <c r="CJ2759" s="171">
        <f t="shared" si="861"/>
        <v>4</v>
      </c>
      <c r="CK2759" s="171">
        <f t="shared" si="855"/>
        <v>16</v>
      </c>
      <c r="CM2759" s="85" t="str">
        <f t="shared" si="860"/>
        <v>1C26TAR^</v>
      </c>
    </row>
    <row r="2760" spans="1:111" s="85" customFormat="1" ht="15" customHeight="1" x14ac:dyDescent="0.25">
      <c r="B2760" s="236" t="s">
        <v>6301</v>
      </c>
      <c r="C2760" s="301" t="s">
        <v>8780</v>
      </c>
      <c r="D2760" s="265">
        <v>145852014</v>
      </c>
      <c r="E2760" s="241"/>
      <c r="F2760" s="231">
        <v>46127</v>
      </c>
      <c r="G2760" s="265" t="s">
        <v>2987</v>
      </c>
      <c r="H2760" s="265" t="s">
        <v>2963</v>
      </c>
      <c r="I2760" s="265" t="s">
        <v>105</v>
      </c>
      <c r="J2760" s="265" t="s">
        <v>1161</v>
      </c>
      <c r="K2760" s="265" t="s">
        <v>242</v>
      </c>
      <c r="L2760" s="231">
        <v>46142</v>
      </c>
      <c r="M2760" s="73">
        <v>40</v>
      </c>
      <c r="N2760" s="85" t="s">
        <v>9085</v>
      </c>
      <c r="O2760" s="85" t="s">
        <v>9086</v>
      </c>
      <c r="P2760" s="85">
        <v>2830051934</v>
      </c>
      <c r="Q2760" s="231">
        <v>46127</v>
      </c>
      <c r="R2760" s="241">
        <v>1209403067</v>
      </c>
      <c r="S2760" s="241">
        <v>224457640</v>
      </c>
      <c r="T2760" s="231">
        <v>46127</v>
      </c>
      <c r="U2760" s="356">
        <v>16143.128000000001</v>
      </c>
      <c r="V2760" s="356">
        <v>15615.186</v>
      </c>
      <c r="W2760" s="241">
        <v>19</v>
      </c>
      <c r="X2760" s="241">
        <v>5</v>
      </c>
      <c r="Y2760" s="73">
        <v>2324460060</v>
      </c>
      <c r="Z2760" s="265" t="s">
        <v>5982</v>
      </c>
      <c r="AA2760" s="85" t="s">
        <v>8783</v>
      </c>
      <c r="AB2760" s="265" t="s">
        <v>260</v>
      </c>
      <c r="AC2760" s="301" t="s">
        <v>8780</v>
      </c>
      <c r="AD2760" s="75" t="s">
        <v>113</v>
      </c>
      <c r="AE2760" s="241"/>
      <c r="AF2760" s="375">
        <v>46134.625</v>
      </c>
      <c r="AG2760" s="375">
        <v>46133.416666666664</v>
      </c>
      <c r="AH2760" s="375">
        <v>46133.416666666664</v>
      </c>
      <c r="AI2760" s="376">
        <v>46135</v>
      </c>
      <c r="AJ2760" s="241"/>
      <c r="AK2760" s="241"/>
      <c r="AL2760" s="376">
        <v>46136</v>
      </c>
      <c r="AM2760" s="241"/>
      <c r="AN2760" s="75">
        <f t="shared" si="862"/>
        <v>-6</v>
      </c>
      <c r="AO2760" s="81">
        <f t="shared" si="856"/>
        <v>46132.416666666664</v>
      </c>
      <c r="AP2760" s="81">
        <f t="shared" si="857"/>
        <v>46133.416666666664</v>
      </c>
      <c r="AQ2760" s="81">
        <f t="shared" si="858"/>
        <v>46133.416666666664</v>
      </c>
      <c r="AR2760" s="81">
        <f t="shared" si="852"/>
        <v>46136</v>
      </c>
      <c r="AS2760" s="81">
        <f t="shared" si="849"/>
        <v>46137</v>
      </c>
      <c r="AT2760" s="81">
        <f t="shared" si="853"/>
        <v>46136</v>
      </c>
      <c r="AU2760" s="241"/>
      <c r="AV2760" s="297">
        <v>46127</v>
      </c>
      <c r="AZ2760" s="271"/>
      <c r="BT2760" s="75">
        <f>IF(COUNTIF($C$3:C2760, C2760)=1, 1, 0)</f>
        <v>0</v>
      </c>
      <c r="BU2760" s="338"/>
      <c r="BZ2760" s="171">
        <f t="shared" si="854"/>
        <v>16</v>
      </c>
      <c r="CB2760" s="85">
        <f t="shared" si="859"/>
        <v>0</v>
      </c>
      <c r="CC2760" s="172"/>
      <c r="CE2760" s="171">
        <f t="shared" si="844"/>
        <v>4</v>
      </c>
      <c r="CF2760" s="397">
        <v>6273680</v>
      </c>
      <c r="CH2760" s="397">
        <v>6273680</v>
      </c>
      <c r="CI2760" s="85">
        <v>26360</v>
      </c>
      <c r="CJ2760" s="171">
        <f t="shared" si="861"/>
        <v>4</v>
      </c>
      <c r="CK2760" s="171">
        <f t="shared" si="855"/>
        <v>16</v>
      </c>
      <c r="CM2760" s="85" t="str">
        <f t="shared" si="860"/>
        <v>1C26TAR^</v>
      </c>
    </row>
    <row r="2761" spans="1:111" s="694" customFormat="1" x14ac:dyDescent="0.25">
      <c r="A2761" s="694" t="s">
        <v>9087</v>
      </c>
      <c r="B2761" s="22" t="s">
        <v>9088</v>
      </c>
      <c r="C2761" s="695" t="s">
        <v>9089</v>
      </c>
      <c r="D2761" s="696">
        <v>145850880</v>
      </c>
      <c r="E2761" s="697">
        <v>5320008228</v>
      </c>
      <c r="F2761" s="698">
        <v>46135</v>
      </c>
      <c r="G2761" s="696" t="s">
        <v>1186</v>
      </c>
      <c r="H2761" s="696" t="s">
        <v>2963</v>
      </c>
      <c r="I2761" s="696" t="s">
        <v>105</v>
      </c>
      <c r="J2761" s="696" t="s">
        <v>1161</v>
      </c>
      <c r="K2761" s="696" t="s">
        <v>242</v>
      </c>
      <c r="L2761" s="698">
        <v>46153</v>
      </c>
      <c r="M2761" s="699">
        <v>40</v>
      </c>
      <c r="N2761" s="694" t="s">
        <v>9090</v>
      </c>
      <c r="O2761" s="694" t="s">
        <v>9091</v>
      </c>
      <c r="Q2761" s="697"/>
      <c r="R2761" s="697"/>
      <c r="S2761" s="697"/>
      <c r="T2761" s="697"/>
      <c r="U2761" s="697"/>
      <c r="V2761" s="697"/>
      <c r="W2761" s="697"/>
      <c r="X2761" s="697"/>
      <c r="Y2761" s="700">
        <v>7267447468</v>
      </c>
      <c r="Z2761" s="694" t="s">
        <v>354</v>
      </c>
      <c r="AA2761" s="694" t="s">
        <v>9092</v>
      </c>
      <c r="AB2761" s="694" t="s">
        <v>9093</v>
      </c>
      <c r="AC2761" s="701"/>
      <c r="AD2761" s="702" t="s">
        <v>113</v>
      </c>
      <c r="AE2761" s="697"/>
      <c r="AF2761" s="703">
        <v>46141</v>
      </c>
      <c r="AG2761" s="703">
        <v>46140.375</v>
      </c>
      <c r="AH2761" s="703">
        <v>46140.375</v>
      </c>
      <c r="AI2761" s="704">
        <v>46138</v>
      </c>
      <c r="AJ2761" s="704">
        <v>46142</v>
      </c>
      <c r="AK2761" s="705"/>
      <c r="AL2761" s="704">
        <v>46139</v>
      </c>
      <c r="AM2761" s="706">
        <v>46144</v>
      </c>
      <c r="AN2761" s="707">
        <f t="shared" si="862"/>
        <v>-9</v>
      </c>
      <c r="AO2761" s="708">
        <f t="shared" si="856"/>
        <v>46139.375</v>
      </c>
      <c r="AP2761" s="708">
        <f t="shared" si="857"/>
        <v>46140.375</v>
      </c>
      <c r="AQ2761" s="708">
        <f t="shared" si="858"/>
        <v>46140.375</v>
      </c>
      <c r="AR2761" s="708">
        <f t="shared" si="852"/>
        <v>46143</v>
      </c>
      <c r="AS2761" s="708">
        <f t="shared" si="849"/>
        <v>46144</v>
      </c>
      <c r="AT2761" s="708">
        <f t="shared" si="853"/>
        <v>46143</v>
      </c>
      <c r="AU2761" s="697"/>
      <c r="AV2761" s="709">
        <v>46139</v>
      </c>
      <c r="AZ2761" s="710"/>
      <c r="BU2761" s="711"/>
      <c r="BZ2761" s="712"/>
      <c r="CB2761" s="713"/>
      <c r="CC2761" s="712"/>
      <c r="CD2761" s="712"/>
      <c r="CE2761" s="712"/>
      <c r="CJ2761" s="714">
        <f t="shared" si="861"/>
        <v>4</v>
      </c>
      <c r="CK2761" s="712"/>
      <c r="CM2761" s="712"/>
    </row>
    <row r="2762" spans="1:111" s="694" customFormat="1" x14ac:dyDescent="0.25">
      <c r="A2762" s="694" t="s">
        <v>9087</v>
      </c>
      <c r="B2762" s="22" t="s">
        <v>9088</v>
      </c>
      <c r="C2762" s="695" t="s">
        <v>9089</v>
      </c>
      <c r="D2762" s="696">
        <v>145850882</v>
      </c>
      <c r="E2762" s="697">
        <v>5320008228</v>
      </c>
      <c r="F2762" s="698">
        <v>46135</v>
      </c>
      <c r="G2762" s="696" t="s">
        <v>1186</v>
      </c>
      <c r="H2762" s="696" t="s">
        <v>2963</v>
      </c>
      <c r="I2762" s="696" t="s">
        <v>105</v>
      </c>
      <c r="J2762" s="696" t="s">
        <v>1161</v>
      </c>
      <c r="K2762" s="696" t="s">
        <v>242</v>
      </c>
      <c r="L2762" s="698">
        <v>46153</v>
      </c>
      <c r="M2762" s="715">
        <v>0</v>
      </c>
      <c r="N2762" s="694" t="s">
        <v>9090</v>
      </c>
      <c r="O2762" s="694" t="s">
        <v>9091</v>
      </c>
      <c r="Q2762" s="697"/>
      <c r="R2762" s="697"/>
      <c r="S2762" s="697"/>
      <c r="T2762" s="697"/>
      <c r="U2762" s="697"/>
      <c r="V2762" s="697"/>
      <c r="W2762" s="697"/>
      <c r="X2762" s="697"/>
      <c r="Y2762" s="700">
        <v>7267447468</v>
      </c>
      <c r="Z2762" s="694" t="s">
        <v>354</v>
      </c>
      <c r="AA2762" s="694" t="s">
        <v>9092</v>
      </c>
      <c r="AB2762" s="694" t="s">
        <v>9093</v>
      </c>
      <c r="AC2762" s="701"/>
      <c r="AD2762" s="702" t="s">
        <v>113</v>
      </c>
      <c r="AE2762" s="697"/>
      <c r="AF2762" s="703">
        <v>46141</v>
      </c>
      <c r="AG2762" s="703">
        <v>46140.375</v>
      </c>
      <c r="AH2762" s="703">
        <v>46140.375</v>
      </c>
      <c r="AI2762" s="704">
        <v>46138</v>
      </c>
      <c r="AJ2762" s="704">
        <v>46142</v>
      </c>
      <c r="AK2762" s="705"/>
      <c r="AL2762" s="704">
        <v>46139</v>
      </c>
      <c r="AM2762" s="706">
        <v>46144</v>
      </c>
      <c r="AN2762" s="707">
        <f t="shared" si="862"/>
        <v>-9</v>
      </c>
      <c r="AO2762" s="708">
        <f t="shared" si="856"/>
        <v>46139.375</v>
      </c>
      <c r="AP2762" s="708">
        <f t="shared" si="857"/>
        <v>46140.375</v>
      </c>
      <c r="AQ2762" s="708">
        <f t="shared" si="858"/>
        <v>46140.375</v>
      </c>
      <c r="AR2762" s="708">
        <f t="shared" si="852"/>
        <v>46143</v>
      </c>
      <c r="AS2762" s="708">
        <f t="shared" si="849"/>
        <v>46144</v>
      </c>
      <c r="AT2762" s="708">
        <f t="shared" si="853"/>
        <v>46143</v>
      </c>
      <c r="AU2762" s="697"/>
      <c r="AV2762" s="709">
        <v>46139</v>
      </c>
      <c r="AZ2762" s="710"/>
      <c r="BU2762" s="711"/>
      <c r="BZ2762" s="712"/>
      <c r="CB2762" s="713"/>
      <c r="CC2762" s="712"/>
      <c r="CD2762" s="712"/>
      <c r="CE2762" s="712"/>
      <c r="CJ2762" s="714">
        <f t="shared" si="861"/>
        <v>4</v>
      </c>
      <c r="CK2762" s="712"/>
      <c r="CM2762" s="712"/>
    </row>
    <row r="2763" spans="1:111" s="85" customFormat="1" x14ac:dyDescent="0.25">
      <c r="B2763" s="301" t="s">
        <v>6301</v>
      </c>
      <c r="C2763" s="301">
        <v>235600443032</v>
      </c>
      <c r="D2763" s="265">
        <v>145831766</v>
      </c>
      <c r="E2763" s="241">
        <v>5320008236</v>
      </c>
      <c r="F2763" s="231">
        <v>46127</v>
      </c>
      <c r="G2763" s="265" t="s">
        <v>1178</v>
      </c>
      <c r="H2763" s="265" t="s">
        <v>2963</v>
      </c>
      <c r="I2763" s="265" t="s">
        <v>105</v>
      </c>
      <c r="J2763" s="265" t="s">
        <v>1161</v>
      </c>
      <c r="K2763" s="265" t="s">
        <v>242</v>
      </c>
      <c r="L2763" s="231">
        <v>46142</v>
      </c>
      <c r="M2763" s="273">
        <v>40</v>
      </c>
      <c r="N2763" s="85" t="s">
        <v>9094</v>
      </c>
      <c r="O2763" s="85" t="s">
        <v>9095</v>
      </c>
      <c r="P2763" s="85">
        <v>2830052247</v>
      </c>
      <c r="Q2763" s="231">
        <v>46133</v>
      </c>
      <c r="R2763" s="241">
        <v>1209404974</v>
      </c>
      <c r="S2763" s="241">
        <v>224466330</v>
      </c>
      <c r="T2763" s="231">
        <v>46133</v>
      </c>
      <c r="U2763" s="356">
        <v>14252.111000000001</v>
      </c>
      <c r="V2763" s="356">
        <v>13784.764999999999</v>
      </c>
      <c r="W2763" s="241">
        <v>16</v>
      </c>
      <c r="X2763" s="241">
        <v>5</v>
      </c>
      <c r="Y2763" s="303">
        <v>235600443032</v>
      </c>
      <c r="Z2763" s="85" t="s">
        <v>128</v>
      </c>
      <c r="AA2763" s="85" t="s">
        <v>383</v>
      </c>
      <c r="AB2763" s="85" t="s">
        <v>7891</v>
      </c>
      <c r="AC2763" s="270"/>
      <c r="AD2763" s="182" t="s">
        <v>113</v>
      </c>
      <c r="AE2763" s="241"/>
      <c r="AF2763" s="550">
        <v>46135.25</v>
      </c>
      <c r="AG2763" s="550">
        <v>46134.416666666664</v>
      </c>
      <c r="AH2763" s="550">
        <v>46134.416666666664</v>
      </c>
      <c r="AI2763" s="275">
        <v>46131</v>
      </c>
      <c r="AJ2763" s="275">
        <v>46136</v>
      </c>
      <c r="AK2763" s="275"/>
      <c r="AL2763" s="275">
        <v>46133</v>
      </c>
      <c r="AM2763" s="231">
        <v>46137</v>
      </c>
      <c r="AN2763" s="132">
        <f t="shared" si="862"/>
        <v>-5</v>
      </c>
      <c r="AO2763" s="81" t="s">
        <v>121</v>
      </c>
      <c r="AP2763" s="81" t="s">
        <v>121</v>
      </c>
      <c r="AQ2763" s="81" t="s">
        <v>121</v>
      </c>
      <c r="AR2763" s="81">
        <f t="shared" si="852"/>
        <v>46137</v>
      </c>
      <c r="AS2763" s="81">
        <f t="shared" si="849"/>
        <v>46138</v>
      </c>
      <c r="AT2763" s="81">
        <f t="shared" si="853"/>
        <v>46137</v>
      </c>
      <c r="AU2763" s="241"/>
      <c r="AV2763" s="297">
        <v>46132</v>
      </c>
      <c r="AZ2763" s="271"/>
      <c r="BU2763" s="312"/>
      <c r="BZ2763" s="87">
        <f t="shared" ref="BZ2763:BZ2826" si="863">_xlfn.ISOWEEKNUM(F2763)</f>
        <v>16</v>
      </c>
      <c r="CB2763" s="22"/>
      <c r="CC2763" s="22"/>
      <c r="CD2763" s="22"/>
      <c r="CE2763" s="431">
        <f t="shared" ref="CE2763:CE2826" si="864">IF(AD2763="Sea waybill", IF(AK2763&lt;&gt;0, MONTH(AK2763), IF(AJ2763&gt;AI2763, MONTH(AJ2763), MONTH(AI2763))),"")</f>
        <v>4</v>
      </c>
      <c r="CJ2763" s="87">
        <f t="shared" si="861"/>
        <v>4</v>
      </c>
      <c r="CK2763" s="171">
        <f t="shared" ref="CK2763:CK2826" si="865">WEEKNUM(AV2763,2)</f>
        <v>17</v>
      </c>
      <c r="CM2763" s="22"/>
    </row>
    <row r="2764" spans="1:111" s="85" customFormat="1" x14ac:dyDescent="0.25">
      <c r="B2764" s="236" t="s">
        <v>6301</v>
      </c>
      <c r="C2764" s="301" t="s">
        <v>9063</v>
      </c>
      <c r="D2764" s="681">
        <v>145881663</v>
      </c>
      <c r="E2764" s="241">
        <v>5320008298</v>
      </c>
      <c r="F2764" s="231">
        <v>46128</v>
      </c>
      <c r="G2764" s="265" t="s">
        <v>3932</v>
      </c>
      <c r="H2764" s="265" t="s">
        <v>2963</v>
      </c>
      <c r="I2764" s="265" t="s">
        <v>105</v>
      </c>
      <c r="J2764" s="265" t="s">
        <v>1161</v>
      </c>
      <c r="K2764" s="265" t="s">
        <v>242</v>
      </c>
      <c r="L2764" s="231">
        <v>46153</v>
      </c>
      <c r="M2764" s="265">
        <v>40</v>
      </c>
      <c r="N2764" s="85" t="s">
        <v>9096</v>
      </c>
      <c r="O2764" s="85" t="s">
        <v>9097</v>
      </c>
      <c r="P2764" s="85">
        <v>2830051936</v>
      </c>
      <c r="Q2764" s="231">
        <v>46127</v>
      </c>
      <c r="R2764" s="241">
        <v>1209403082</v>
      </c>
      <c r="S2764" s="241">
        <v>224454305</v>
      </c>
      <c r="T2764" s="231">
        <v>46127</v>
      </c>
      <c r="U2764" s="356">
        <v>6100.3810000000003</v>
      </c>
      <c r="V2764" s="356">
        <v>5870.7759999999998</v>
      </c>
      <c r="W2764" s="241">
        <v>10</v>
      </c>
      <c r="X2764" s="241">
        <v>5</v>
      </c>
      <c r="Y2764" s="303">
        <v>2324871810</v>
      </c>
      <c r="Z2764" s="265" t="s">
        <v>5982</v>
      </c>
      <c r="AA2764" s="85" t="s">
        <v>8783</v>
      </c>
      <c r="AB2764" s="265" t="s">
        <v>260</v>
      </c>
      <c r="AC2764" s="270"/>
      <c r="AD2764" s="75" t="s">
        <v>113</v>
      </c>
      <c r="AE2764" s="241"/>
      <c r="AF2764" s="375">
        <v>46134.625</v>
      </c>
      <c r="AG2764" s="375">
        <v>46133.416666666664</v>
      </c>
      <c r="AH2764" s="375">
        <v>46133.416666666664</v>
      </c>
      <c r="AI2764" s="376">
        <v>46135</v>
      </c>
      <c r="AJ2764" s="241"/>
      <c r="AK2764" s="241"/>
      <c r="AL2764" s="376">
        <v>46136</v>
      </c>
      <c r="AM2764" s="241"/>
      <c r="AN2764" s="75">
        <f t="shared" si="862"/>
        <v>-17</v>
      </c>
      <c r="AO2764" s="81" t="s">
        <v>121</v>
      </c>
      <c r="AP2764" s="81" t="s">
        <v>121</v>
      </c>
      <c r="AQ2764" s="81" t="s">
        <v>121</v>
      </c>
      <c r="AR2764" s="81">
        <f t="shared" si="852"/>
        <v>46136</v>
      </c>
      <c r="AS2764" s="81">
        <f t="shared" si="849"/>
        <v>46137</v>
      </c>
      <c r="AT2764" s="81">
        <f t="shared" si="853"/>
        <v>46136</v>
      </c>
      <c r="AU2764" s="241"/>
      <c r="AV2764" s="297">
        <v>46127</v>
      </c>
      <c r="AZ2764" s="271"/>
      <c r="BT2764" s="75">
        <f>IF(COUNTIF($C$3:C2764, C2764)=1, 1, 0)</f>
        <v>0</v>
      </c>
      <c r="BU2764" s="338"/>
      <c r="BZ2764" s="171">
        <f t="shared" si="863"/>
        <v>16</v>
      </c>
      <c r="CB2764" s="85">
        <f t="shared" ref="CB2764:CB2824" si="866">WEEKNUM(BV2764,)</f>
        <v>0</v>
      </c>
      <c r="CC2764" s="172"/>
      <c r="CE2764" s="171">
        <f t="shared" si="864"/>
        <v>4</v>
      </c>
      <c r="CJ2764" s="171">
        <f t="shared" si="861"/>
        <v>4</v>
      </c>
      <c r="CK2764" s="171">
        <f t="shared" si="865"/>
        <v>16</v>
      </c>
      <c r="CM2764" s="85" t="str">
        <f t="shared" ref="CM2764:CM2824" si="867">IF(OR(Z2764="COSU",Z2764="EGLV",Z2764="MAEU",Z2764="REGU",Z2764="HLCU",Z2764="OOLU",Z2764="ONEY"),
    IF(Z2764="COSU","1C26TAB",
    IF(Z2764="EGLV","1C26TAA",
    IF(Z2764="MAEU","1C26TML",
    IF(Z2764="REGU","1C26TAA",
    IF(Z2764="HLCU","1C26THC",
    IF(Z2764="OOLU","1C26TAR",
    IF(Z2764="ONEY","1K26TAD",""))))))) &amp; "^" &amp; BU2764,
    BU2764)</f>
        <v>1C26TAR^</v>
      </c>
    </row>
    <row r="2765" spans="1:111" s="85" customFormat="1" x14ac:dyDescent="0.25">
      <c r="B2765" s="236" t="s">
        <v>6301</v>
      </c>
      <c r="C2765" s="301" t="s">
        <v>9063</v>
      </c>
      <c r="D2765" s="681">
        <v>145832194</v>
      </c>
      <c r="E2765" s="241">
        <v>5320008298</v>
      </c>
      <c r="F2765" s="231">
        <v>46127</v>
      </c>
      <c r="G2765" s="265" t="s">
        <v>3719</v>
      </c>
      <c r="H2765" s="265" t="s">
        <v>2963</v>
      </c>
      <c r="I2765" s="265" t="s">
        <v>105</v>
      </c>
      <c r="J2765" s="265" t="s">
        <v>1161</v>
      </c>
      <c r="K2765" s="265" t="s">
        <v>242</v>
      </c>
      <c r="L2765" s="231">
        <v>46141</v>
      </c>
      <c r="M2765" s="265">
        <v>0</v>
      </c>
      <c r="N2765" s="85" t="s">
        <v>9096</v>
      </c>
      <c r="O2765" s="85" t="s">
        <v>9097</v>
      </c>
      <c r="P2765" s="85">
        <v>2830051935</v>
      </c>
      <c r="Q2765" s="231">
        <v>46127</v>
      </c>
      <c r="R2765" s="241">
        <v>1209403078</v>
      </c>
      <c r="S2765" s="241">
        <v>224454272</v>
      </c>
      <c r="T2765" s="231">
        <v>46127</v>
      </c>
      <c r="U2765" s="356">
        <v>5759.6459999999997</v>
      </c>
      <c r="V2765" s="356">
        <v>5596.049</v>
      </c>
      <c r="W2765" s="241">
        <v>9</v>
      </c>
      <c r="X2765" s="241">
        <v>6</v>
      </c>
      <c r="Y2765" s="303">
        <v>2324871810</v>
      </c>
      <c r="Z2765" s="265" t="s">
        <v>5982</v>
      </c>
      <c r="AA2765" s="85" t="s">
        <v>8783</v>
      </c>
      <c r="AB2765" s="265" t="s">
        <v>260</v>
      </c>
      <c r="AC2765" s="270"/>
      <c r="AD2765" s="75" t="s">
        <v>113</v>
      </c>
      <c r="AE2765" s="241"/>
      <c r="AF2765" s="375">
        <v>46134.625</v>
      </c>
      <c r="AG2765" s="375">
        <v>46133.416666666664</v>
      </c>
      <c r="AH2765" s="375">
        <v>46133.416666666664</v>
      </c>
      <c r="AI2765" s="376">
        <v>46135</v>
      </c>
      <c r="AJ2765" s="241"/>
      <c r="AK2765" s="241"/>
      <c r="AL2765" s="376">
        <v>46136</v>
      </c>
      <c r="AM2765" s="241"/>
      <c r="AN2765" s="75">
        <f t="shared" si="862"/>
        <v>-5</v>
      </c>
      <c r="AO2765" s="81" t="s">
        <v>121</v>
      </c>
      <c r="AP2765" s="81" t="s">
        <v>121</v>
      </c>
      <c r="AQ2765" s="81" t="s">
        <v>121</v>
      </c>
      <c r="AR2765" s="81">
        <f t="shared" si="852"/>
        <v>46136</v>
      </c>
      <c r="AS2765" s="81">
        <f t="shared" si="849"/>
        <v>46137</v>
      </c>
      <c r="AT2765" s="81">
        <f t="shared" si="853"/>
        <v>46136</v>
      </c>
      <c r="AU2765" s="241"/>
      <c r="AV2765" s="297">
        <v>46127</v>
      </c>
      <c r="AZ2765" s="271"/>
      <c r="BT2765" s="75">
        <f>IF(COUNTIF($C$3:C2765, C2765)=1, 1, 0)</f>
        <v>0</v>
      </c>
      <c r="BU2765" s="338"/>
      <c r="BZ2765" s="171">
        <f t="shared" si="863"/>
        <v>16</v>
      </c>
      <c r="CB2765" s="85">
        <f t="shared" si="866"/>
        <v>0</v>
      </c>
      <c r="CC2765" s="172"/>
      <c r="CE2765" s="171">
        <f t="shared" si="864"/>
        <v>4</v>
      </c>
      <c r="CJ2765" s="171">
        <f t="shared" si="861"/>
        <v>4</v>
      </c>
      <c r="CK2765" s="171">
        <f t="shared" si="865"/>
        <v>16</v>
      </c>
      <c r="CM2765" s="85" t="str">
        <f t="shared" si="867"/>
        <v>1C26TAR^</v>
      </c>
    </row>
    <row r="2766" spans="1:111" s="176" customFormat="1" x14ac:dyDescent="0.25">
      <c r="B2766" s="73" t="s">
        <v>102</v>
      </c>
      <c r="C2766" s="365" t="s">
        <v>8709</v>
      </c>
      <c r="D2766" s="716">
        <v>145887571</v>
      </c>
      <c r="E2766" s="362">
        <v>5320008295</v>
      </c>
      <c r="F2766" s="363">
        <v>46121</v>
      </c>
      <c r="G2766" s="346" t="s">
        <v>1159</v>
      </c>
      <c r="H2766" s="346" t="s">
        <v>2963</v>
      </c>
      <c r="I2766" s="346" t="s">
        <v>105</v>
      </c>
      <c r="J2766" s="346" t="s">
        <v>1161</v>
      </c>
      <c r="K2766" s="346" t="s">
        <v>242</v>
      </c>
      <c r="L2766" s="363">
        <v>46137</v>
      </c>
      <c r="M2766" s="346">
        <v>40</v>
      </c>
      <c r="N2766" s="176" t="s">
        <v>9098</v>
      </c>
      <c r="O2766" s="176" t="s">
        <v>9099</v>
      </c>
      <c r="P2766" s="176">
        <v>2830051592</v>
      </c>
      <c r="Q2766" s="363">
        <v>46121</v>
      </c>
      <c r="R2766" s="362">
        <v>1209401427</v>
      </c>
      <c r="S2766" s="362">
        <v>224433502</v>
      </c>
      <c r="T2766" s="363">
        <v>46121</v>
      </c>
      <c r="U2766" s="437">
        <v>11823.451999999999</v>
      </c>
      <c r="V2766" s="437">
        <v>11461.183000000001</v>
      </c>
      <c r="W2766" s="362">
        <v>12</v>
      </c>
      <c r="X2766" s="362">
        <v>0</v>
      </c>
      <c r="Y2766" s="657">
        <v>2324134100</v>
      </c>
      <c r="Z2766" s="176" t="s">
        <v>5982</v>
      </c>
      <c r="AA2766" s="176" t="s">
        <v>8726</v>
      </c>
      <c r="AB2766" s="346" t="s">
        <v>3190</v>
      </c>
      <c r="AC2766" s="365" t="s">
        <v>8709</v>
      </c>
      <c r="AD2766" s="105" t="s">
        <v>113</v>
      </c>
      <c r="AE2766" s="231">
        <v>46128</v>
      </c>
      <c r="AF2766" s="550">
        <v>46127.708333333336</v>
      </c>
      <c r="AG2766" s="550">
        <v>46126.416666666664</v>
      </c>
      <c r="AH2766" s="550">
        <v>46126.416666666664</v>
      </c>
      <c r="AI2766" s="363">
        <v>46128</v>
      </c>
      <c r="AJ2766" s="363"/>
      <c r="AK2766" s="231">
        <v>46128</v>
      </c>
      <c r="AL2766" s="363">
        <v>46130</v>
      </c>
      <c r="AM2766" s="363"/>
      <c r="AN2766" s="231">
        <v>46130</v>
      </c>
      <c r="AO2766" s="81" t="s">
        <v>121</v>
      </c>
      <c r="AP2766" s="81" t="s">
        <v>121</v>
      </c>
      <c r="AQ2766" s="81" t="s">
        <v>121</v>
      </c>
      <c r="AR2766" s="81" t="s">
        <v>121</v>
      </c>
      <c r="AS2766" s="81" t="s">
        <v>121</v>
      </c>
      <c r="AT2766" s="81" t="s">
        <v>121</v>
      </c>
      <c r="AU2766" s="82" t="s">
        <v>6241</v>
      </c>
      <c r="AV2766" s="347">
        <v>46121</v>
      </c>
      <c r="AZ2766" s="369"/>
      <c r="BT2766" s="105">
        <f>IF(COUNTIF($C$3:C2766, C2766)=1, 1, 0)</f>
        <v>0</v>
      </c>
      <c r="BU2766" s="337" t="s">
        <v>8712</v>
      </c>
      <c r="BV2766" s="340">
        <v>46128</v>
      </c>
      <c r="BZ2766" s="87">
        <f t="shared" si="863"/>
        <v>15</v>
      </c>
      <c r="CB2766" s="612">
        <f t="shared" si="866"/>
        <v>16</v>
      </c>
      <c r="CC2766" s="89"/>
      <c r="CD2766" s="22"/>
      <c r="CE2766" s="87">
        <f t="shared" si="864"/>
        <v>4</v>
      </c>
      <c r="CF2766" s="397">
        <v>6274156</v>
      </c>
      <c r="CH2766" s="397">
        <v>6274156</v>
      </c>
      <c r="CI2766" s="85">
        <v>26362</v>
      </c>
      <c r="CJ2766" s="87">
        <f t="shared" si="861"/>
        <v>4</v>
      </c>
      <c r="CK2766" s="87">
        <f t="shared" si="865"/>
        <v>15</v>
      </c>
      <c r="CL2766" s="85" t="s">
        <v>6276</v>
      </c>
      <c r="CM2766" s="22" t="str">
        <f t="shared" si="867"/>
        <v>1C26TAR^65871</v>
      </c>
    </row>
    <row r="2767" spans="1:111" s="85" customFormat="1" x14ac:dyDescent="0.25">
      <c r="B2767" s="73" t="s">
        <v>102</v>
      </c>
      <c r="C2767" s="270" t="s">
        <v>8709</v>
      </c>
      <c r="D2767" s="265">
        <v>145887577</v>
      </c>
      <c r="E2767" s="241">
        <v>5320008295</v>
      </c>
      <c r="F2767" s="231">
        <v>46121</v>
      </c>
      <c r="G2767" s="265" t="s">
        <v>1159</v>
      </c>
      <c r="H2767" s="265" t="s">
        <v>2963</v>
      </c>
      <c r="I2767" s="265" t="s">
        <v>105</v>
      </c>
      <c r="J2767" s="265" t="s">
        <v>1161</v>
      </c>
      <c r="K2767" s="265" t="s">
        <v>242</v>
      </c>
      <c r="L2767" s="231">
        <v>46137</v>
      </c>
      <c r="M2767" s="265">
        <v>0</v>
      </c>
      <c r="N2767" s="85" t="s">
        <v>9098</v>
      </c>
      <c r="O2767" s="85" t="s">
        <v>9099</v>
      </c>
      <c r="P2767" s="85">
        <v>2830051593</v>
      </c>
      <c r="Q2767" s="231">
        <v>46121</v>
      </c>
      <c r="R2767" s="241">
        <v>1209401429</v>
      </c>
      <c r="S2767" s="241">
        <v>224433513</v>
      </c>
      <c r="T2767" s="231">
        <v>46121</v>
      </c>
      <c r="U2767" s="356">
        <v>4612.9780000000001</v>
      </c>
      <c r="V2767" s="356">
        <v>4274.91</v>
      </c>
      <c r="W2767" s="241">
        <v>8</v>
      </c>
      <c r="X2767" s="241">
        <v>99</v>
      </c>
      <c r="Y2767" s="303">
        <v>2324134100</v>
      </c>
      <c r="Z2767" s="85" t="s">
        <v>5982</v>
      </c>
      <c r="AA2767" s="85" t="s">
        <v>8726</v>
      </c>
      <c r="AB2767" s="265" t="s">
        <v>3190</v>
      </c>
      <c r="AC2767" s="270" t="s">
        <v>8709</v>
      </c>
      <c r="AD2767" s="75" t="s">
        <v>113</v>
      </c>
      <c r="AE2767" s="231">
        <v>46128</v>
      </c>
      <c r="AF2767" s="375">
        <v>46127.708333333336</v>
      </c>
      <c r="AG2767" s="375">
        <v>46126.416666666664</v>
      </c>
      <c r="AH2767" s="375">
        <v>46126.416666666664</v>
      </c>
      <c r="AI2767" s="231">
        <v>46128</v>
      </c>
      <c r="AJ2767" s="231"/>
      <c r="AK2767" s="231">
        <v>46128</v>
      </c>
      <c r="AL2767" s="231">
        <v>46130</v>
      </c>
      <c r="AM2767" s="231"/>
      <c r="AN2767" s="231">
        <v>46130</v>
      </c>
      <c r="AO2767" s="81" t="s">
        <v>121</v>
      </c>
      <c r="AP2767" s="81" t="s">
        <v>121</v>
      </c>
      <c r="AQ2767" s="81" t="s">
        <v>121</v>
      </c>
      <c r="AR2767" s="81" t="s">
        <v>121</v>
      </c>
      <c r="AS2767" s="81" t="s">
        <v>121</v>
      </c>
      <c r="AT2767" s="81" t="s">
        <v>121</v>
      </c>
      <c r="AU2767" s="82" t="s">
        <v>6241</v>
      </c>
      <c r="AV2767" s="297">
        <v>46121</v>
      </c>
      <c r="AZ2767" s="271"/>
      <c r="BT2767" s="75">
        <f>IF(COUNTIF($C$3:C2767, C2767)=1, 1, 0)</f>
        <v>0</v>
      </c>
      <c r="BU2767" s="337" t="s">
        <v>8712</v>
      </c>
      <c r="BV2767" s="340">
        <v>46128</v>
      </c>
      <c r="BZ2767" s="87">
        <f t="shared" si="863"/>
        <v>15</v>
      </c>
      <c r="CB2767" s="88">
        <f t="shared" si="866"/>
        <v>16</v>
      </c>
      <c r="CC2767" s="89"/>
      <c r="CD2767" s="22"/>
      <c r="CE2767" s="87">
        <f t="shared" si="864"/>
        <v>4</v>
      </c>
      <c r="CJ2767" s="87">
        <f t="shared" si="861"/>
        <v>4</v>
      </c>
      <c r="CK2767" s="87">
        <f t="shared" si="865"/>
        <v>15</v>
      </c>
      <c r="CL2767" s="85" t="s">
        <v>6276</v>
      </c>
      <c r="CM2767" s="22" t="str">
        <f t="shared" si="867"/>
        <v>1C26TAR^65871</v>
      </c>
    </row>
    <row r="2768" spans="1:111" s="85" customFormat="1" x14ac:dyDescent="0.25">
      <c r="B2768" s="236" t="s">
        <v>6301</v>
      </c>
      <c r="C2768" s="390" t="s">
        <v>9060</v>
      </c>
      <c r="D2768" s="265">
        <v>145887739</v>
      </c>
      <c r="E2768" s="241">
        <v>5320008313</v>
      </c>
      <c r="F2768" s="231">
        <v>46127</v>
      </c>
      <c r="G2768" s="265" t="s">
        <v>1274</v>
      </c>
      <c r="H2768" s="265" t="s">
        <v>2963</v>
      </c>
      <c r="I2768" s="265" t="s">
        <v>105</v>
      </c>
      <c r="J2768" s="265" t="s">
        <v>1161</v>
      </c>
      <c r="K2768" s="265" t="s">
        <v>242</v>
      </c>
      <c r="L2768" s="231">
        <v>46143</v>
      </c>
      <c r="M2768" s="265">
        <v>40</v>
      </c>
      <c r="N2768" s="85" t="s">
        <v>9100</v>
      </c>
      <c r="O2768" s="85" t="s">
        <v>9101</v>
      </c>
      <c r="P2768" s="85">
        <v>2830051832</v>
      </c>
      <c r="Q2768" s="231">
        <v>46126</v>
      </c>
      <c r="R2768" s="241">
        <v>1209402535</v>
      </c>
      <c r="S2768" s="241">
        <v>224447457</v>
      </c>
      <c r="T2768" s="231">
        <v>46126</v>
      </c>
      <c r="U2768" s="261">
        <v>12059.129000000001</v>
      </c>
      <c r="V2768" s="261">
        <v>11752.464</v>
      </c>
      <c r="W2768" s="241">
        <v>12</v>
      </c>
      <c r="X2768" s="241">
        <v>5</v>
      </c>
      <c r="Y2768" s="303">
        <v>2324459870</v>
      </c>
      <c r="Z2768" s="265" t="s">
        <v>5982</v>
      </c>
      <c r="AA2768" s="265" t="s">
        <v>8783</v>
      </c>
      <c r="AB2768" s="265" t="s">
        <v>260</v>
      </c>
      <c r="AC2768" s="390" t="s">
        <v>9060</v>
      </c>
      <c r="AD2768" s="75" t="s">
        <v>113</v>
      </c>
      <c r="AE2768" s="241"/>
      <c r="AF2768" s="375">
        <v>46134.625</v>
      </c>
      <c r="AG2768" s="375">
        <v>46133.416666666664</v>
      </c>
      <c r="AH2768" s="375">
        <v>46133.416666666664</v>
      </c>
      <c r="AI2768" s="376">
        <v>46135</v>
      </c>
      <c r="AJ2768" s="241"/>
      <c r="AK2768" s="241"/>
      <c r="AL2768" s="376">
        <v>46136</v>
      </c>
      <c r="AM2768" s="241"/>
      <c r="AN2768" s="75">
        <f t="shared" ref="AN2768:AN2815" si="868">IF(AM2768=0,AL2768-L2768,AM2768-L2768)</f>
        <v>-7</v>
      </c>
      <c r="AO2768" s="81" t="s">
        <v>121</v>
      </c>
      <c r="AP2768" s="81" t="s">
        <v>121</v>
      </c>
      <c r="AQ2768" s="81" t="s">
        <v>121</v>
      </c>
      <c r="AR2768" s="81">
        <f>IF(AI2768=0,"",IF(AI2768&lt;AJ2768,AJ2768+1,AI2768+1))</f>
        <v>46136</v>
      </c>
      <c r="AS2768" s="81">
        <f>IF(AI2768=0,"",IF(AE2768=0,IF(AJ2768=0,AI2768+2,AJ2768+2),AE2768+2))</f>
        <v>46137</v>
      </c>
      <c r="AT2768" s="81">
        <f>IF(AI2768=0,"",IF(AI2768&lt;AJ2768,AJ2768+1,AI2768+1))</f>
        <v>46136</v>
      </c>
      <c r="AU2768" s="241"/>
      <c r="AV2768" s="297">
        <v>46126</v>
      </c>
      <c r="AZ2768" s="271"/>
      <c r="BT2768" s="75">
        <f>IF(COUNTIF($C$3:C2768, C2768)=1, 1, 0)</f>
        <v>0</v>
      </c>
      <c r="BU2768" s="338"/>
      <c r="BZ2768" s="171">
        <f t="shared" si="863"/>
        <v>16</v>
      </c>
      <c r="CB2768" s="85">
        <f t="shared" si="866"/>
        <v>0</v>
      </c>
      <c r="CC2768" s="172"/>
      <c r="CE2768" s="171">
        <f t="shared" si="864"/>
        <v>4</v>
      </c>
      <c r="CJ2768" s="171">
        <f t="shared" si="861"/>
        <v>4</v>
      </c>
      <c r="CK2768" s="171">
        <f t="shared" si="865"/>
        <v>16</v>
      </c>
      <c r="CM2768" s="85" t="str">
        <f t="shared" si="867"/>
        <v>1C26TAR^</v>
      </c>
    </row>
    <row r="2769" spans="1:94" s="85" customFormat="1" x14ac:dyDescent="0.25">
      <c r="B2769" s="236" t="s">
        <v>6301</v>
      </c>
      <c r="C2769" s="390" t="s">
        <v>9060</v>
      </c>
      <c r="D2769" s="265">
        <v>145891482</v>
      </c>
      <c r="E2769" s="241">
        <v>5320008313</v>
      </c>
      <c r="F2769" s="231">
        <v>46127</v>
      </c>
      <c r="G2769" s="265" t="s">
        <v>1188</v>
      </c>
      <c r="H2769" s="265" t="s">
        <v>2963</v>
      </c>
      <c r="I2769" s="265" t="s">
        <v>105</v>
      </c>
      <c r="J2769" s="265" t="s">
        <v>1161</v>
      </c>
      <c r="K2769" s="265" t="s">
        <v>242</v>
      </c>
      <c r="L2769" s="231">
        <v>46143</v>
      </c>
      <c r="M2769" s="265">
        <v>0</v>
      </c>
      <c r="N2769" s="85" t="s">
        <v>9100</v>
      </c>
      <c r="O2769" s="85" t="s">
        <v>9101</v>
      </c>
      <c r="P2769" s="85">
        <v>2830051833</v>
      </c>
      <c r="Q2769" s="231">
        <v>46126</v>
      </c>
      <c r="R2769" s="241">
        <v>1209402536</v>
      </c>
      <c r="S2769" s="241">
        <v>224447460</v>
      </c>
      <c r="T2769" s="231">
        <v>46126</v>
      </c>
      <c r="U2769" s="261">
        <v>5719.1970000000001</v>
      </c>
      <c r="V2769" s="261">
        <v>5574.6279999999997</v>
      </c>
      <c r="W2769" s="241">
        <v>8</v>
      </c>
      <c r="X2769" s="241">
        <v>2</v>
      </c>
      <c r="Y2769" s="303">
        <v>2324459870</v>
      </c>
      <c r="Z2769" s="265" t="s">
        <v>5982</v>
      </c>
      <c r="AA2769" s="265" t="s">
        <v>8783</v>
      </c>
      <c r="AB2769" s="265" t="s">
        <v>260</v>
      </c>
      <c r="AC2769" s="390" t="s">
        <v>9060</v>
      </c>
      <c r="AD2769" s="75" t="s">
        <v>113</v>
      </c>
      <c r="AE2769" s="241"/>
      <c r="AF2769" s="375">
        <v>46134.625</v>
      </c>
      <c r="AG2769" s="375">
        <v>46133.416666666664</v>
      </c>
      <c r="AH2769" s="375">
        <v>46133.416666666664</v>
      </c>
      <c r="AI2769" s="376">
        <v>46135</v>
      </c>
      <c r="AJ2769" s="241"/>
      <c r="AK2769" s="241"/>
      <c r="AL2769" s="376">
        <v>46136</v>
      </c>
      <c r="AM2769" s="241"/>
      <c r="AN2769" s="75">
        <f t="shared" si="868"/>
        <v>-7</v>
      </c>
      <c r="AO2769" s="81" t="s">
        <v>121</v>
      </c>
      <c r="AP2769" s="81" t="s">
        <v>121</v>
      </c>
      <c r="AQ2769" s="81" t="s">
        <v>121</v>
      </c>
      <c r="AR2769" s="81">
        <f>IF(AI2769=0,"",IF(AI2769&lt;AJ2769,AJ2769+1,AI2769+1))</f>
        <v>46136</v>
      </c>
      <c r="AS2769" s="81">
        <f>IF(AI2769=0,"",IF(AE2769=0,IF(AJ2769=0,AI2769+2,AJ2769+2),AE2769+2))</f>
        <v>46137</v>
      </c>
      <c r="AT2769" s="81">
        <f>IF(AI2769=0,"",IF(AI2769&lt;AJ2769,AJ2769+1,AI2769+1))</f>
        <v>46136</v>
      </c>
      <c r="AU2769" s="241"/>
      <c r="AV2769" s="297">
        <v>46126</v>
      </c>
      <c r="AZ2769" s="271"/>
      <c r="BT2769" s="75"/>
      <c r="BU2769" s="338"/>
      <c r="BZ2769" s="87">
        <f t="shared" si="863"/>
        <v>16</v>
      </c>
      <c r="CB2769" s="85">
        <f t="shared" si="866"/>
        <v>0</v>
      </c>
      <c r="CC2769" s="172"/>
      <c r="CE2769" s="431">
        <f t="shared" si="864"/>
        <v>4</v>
      </c>
      <c r="CJ2769" s="87">
        <f t="shared" si="861"/>
        <v>4</v>
      </c>
      <c r="CK2769" s="171">
        <f t="shared" si="865"/>
        <v>16</v>
      </c>
      <c r="CM2769" s="85" t="str">
        <f t="shared" si="867"/>
        <v>1C26TAR^</v>
      </c>
    </row>
    <row r="2770" spans="1:94" s="176" customFormat="1" x14ac:dyDescent="0.25">
      <c r="A2770" s="105">
        <f t="shared" ref="A2770:A2817" si="869">ROW()-2</f>
        <v>2768</v>
      </c>
      <c r="B2770" s="186" t="s">
        <v>6003</v>
      </c>
      <c r="C2770" s="390">
        <v>235600436868</v>
      </c>
      <c r="D2770" s="346">
        <v>145763013</v>
      </c>
      <c r="E2770" s="362">
        <v>5320008079</v>
      </c>
      <c r="F2770" s="363">
        <v>46114</v>
      </c>
      <c r="G2770" s="346" t="s">
        <v>858</v>
      </c>
      <c r="H2770" s="346" t="s">
        <v>2213</v>
      </c>
      <c r="I2770" s="346" t="s">
        <v>105</v>
      </c>
      <c r="J2770" s="346" t="s">
        <v>518</v>
      </c>
      <c r="K2770" s="346" t="s">
        <v>242</v>
      </c>
      <c r="L2770" s="363">
        <v>46143</v>
      </c>
      <c r="M2770" s="346">
        <v>40</v>
      </c>
      <c r="N2770" s="176" t="s">
        <v>9102</v>
      </c>
      <c r="O2770" s="105" t="s">
        <v>9103</v>
      </c>
      <c r="P2770" s="105">
        <v>2830051248</v>
      </c>
      <c r="Q2770" s="363">
        <v>46116</v>
      </c>
      <c r="R2770" s="362">
        <v>1209399882</v>
      </c>
      <c r="S2770" s="362">
        <v>224413954</v>
      </c>
      <c r="T2770" s="363">
        <v>46116</v>
      </c>
      <c r="U2770" s="442">
        <v>8756.49</v>
      </c>
      <c r="V2770" s="442">
        <v>8483.5560000000005</v>
      </c>
      <c r="W2770" s="362">
        <v>12</v>
      </c>
      <c r="X2770" s="362">
        <v>0</v>
      </c>
      <c r="Y2770" s="610">
        <v>235600436868</v>
      </c>
      <c r="Z2770" s="176" t="s">
        <v>128</v>
      </c>
      <c r="AA2770" s="176" t="s">
        <v>1649</v>
      </c>
      <c r="AB2770" s="346" t="s">
        <v>7944</v>
      </c>
      <c r="AC2770" s="390">
        <v>235600436868</v>
      </c>
      <c r="AD2770" s="105" t="s">
        <v>113</v>
      </c>
      <c r="AE2770" s="476">
        <v>46128</v>
      </c>
      <c r="AF2770" s="453">
        <v>46127.916666666664</v>
      </c>
      <c r="AG2770" s="453">
        <v>46127.333333333336</v>
      </c>
      <c r="AH2770" s="453">
        <v>46127.333333333336</v>
      </c>
      <c r="AI2770" s="456">
        <v>46125</v>
      </c>
      <c r="AJ2770" s="454">
        <v>46128</v>
      </c>
      <c r="AK2770" s="454">
        <v>46127</v>
      </c>
      <c r="AL2770" s="717">
        <v>46136</v>
      </c>
      <c r="AM2770" s="717">
        <v>46138</v>
      </c>
      <c r="AN2770" s="105">
        <f t="shared" si="868"/>
        <v>-5</v>
      </c>
      <c r="AO2770" s="81" t="s">
        <v>121</v>
      </c>
      <c r="AP2770" s="81" t="s">
        <v>121</v>
      </c>
      <c r="AQ2770" s="81" t="s">
        <v>121</v>
      </c>
      <c r="AR2770" s="81" t="s">
        <v>121</v>
      </c>
      <c r="AS2770" s="81" t="s">
        <v>121</v>
      </c>
      <c r="AT2770" s="81" t="s">
        <v>121</v>
      </c>
      <c r="AU2770" s="82" t="s">
        <v>6241</v>
      </c>
      <c r="AV2770" s="233">
        <v>46116</v>
      </c>
      <c r="AZ2770" s="369"/>
      <c r="BT2770" s="105">
        <f>IF(COUNTIF($C$3:C2770, C2770)=1, 1, 0)</f>
        <v>1</v>
      </c>
      <c r="BU2770" s="444" t="s">
        <v>9104</v>
      </c>
      <c r="BV2770" s="399">
        <v>46128</v>
      </c>
      <c r="BZ2770" s="439">
        <f t="shared" si="863"/>
        <v>14</v>
      </c>
      <c r="CB2770" s="612">
        <f t="shared" si="866"/>
        <v>16</v>
      </c>
      <c r="CC2770" s="462"/>
      <c r="CE2770" s="439">
        <f t="shared" si="864"/>
        <v>4</v>
      </c>
      <c r="CF2770" s="613">
        <v>14438050</v>
      </c>
      <c r="CH2770" s="613">
        <v>14438050</v>
      </c>
      <c r="CI2770" s="613">
        <v>26251</v>
      </c>
      <c r="CJ2770" s="439">
        <f t="shared" si="861"/>
        <v>4</v>
      </c>
      <c r="CK2770" s="439">
        <f t="shared" si="865"/>
        <v>14</v>
      </c>
      <c r="CL2770" s="176" t="s">
        <v>6276</v>
      </c>
      <c r="CM2770" s="22" t="str">
        <f t="shared" si="867"/>
        <v>1C26TAA^106743</v>
      </c>
    </row>
    <row r="2771" spans="1:94" s="85" customFormat="1" x14ac:dyDescent="0.25">
      <c r="A2771" s="75">
        <f t="shared" si="869"/>
        <v>2769</v>
      </c>
      <c r="B2771" s="186" t="s">
        <v>6003</v>
      </c>
      <c r="C2771" s="301">
        <v>235600436868</v>
      </c>
      <c r="D2771" s="265">
        <v>145763022</v>
      </c>
      <c r="E2771" s="241">
        <v>5320008079</v>
      </c>
      <c r="F2771" s="231">
        <v>46114</v>
      </c>
      <c r="G2771" s="265" t="s">
        <v>858</v>
      </c>
      <c r="H2771" s="265" t="s">
        <v>2213</v>
      </c>
      <c r="I2771" s="265" t="s">
        <v>105</v>
      </c>
      <c r="J2771" s="265" t="s">
        <v>518</v>
      </c>
      <c r="K2771" s="265" t="s">
        <v>242</v>
      </c>
      <c r="L2771" s="231">
        <v>46143</v>
      </c>
      <c r="M2771" s="265">
        <v>0</v>
      </c>
      <c r="N2771" s="85" t="s">
        <v>9102</v>
      </c>
      <c r="O2771" s="75" t="s">
        <v>9103</v>
      </c>
      <c r="P2771" s="75">
        <v>2830051250</v>
      </c>
      <c r="Q2771" s="231">
        <v>46116</v>
      </c>
      <c r="R2771" s="241">
        <v>1209399884</v>
      </c>
      <c r="S2771" s="241">
        <v>224413960</v>
      </c>
      <c r="T2771" s="231">
        <v>46116</v>
      </c>
      <c r="U2771" s="261">
        <v>1446.6849999999999</v>
      </c>
      <c r="V2771" s="261">
        <v>1401.5940000000001</v>
      </c>
      <c r="W2771" s="241">
        <v>2</v>
      </c>
      <c r="X2771" s="241">
        <v>0</v>
      </c>
      <c r="Y2771" s="614">
        <v>235600436868</v>
      </c>
      <c r="Z2771" s="85" t="s">
        <v>128</v>
      </c>
      <c r="AA2771" s="85" t="s">
        <v>1649</v>
      </c>
      <c r="AB2771" s="265" t="s">
        <v>7944</v>
      </c>
      <c r="AC2771" s="301">
        <v>235600436868</v>
      </c>
      <c r="AD2771" s="75" t="s">
        <v>113</v>
      </c>
      <c r="AE2771" s="476">
        <v>46128</v>
      </c>
      <c r="AF2771" s="277">
        <v>46127.916666666664</v>
      </c>
      <c r="AG2771" s="277">
        <v>46127.333333333336</v>
      </c>
      <c r="AH2771" s="277">
        <v>46127.333333333336</v>
      </c>
      <c r="AI2771" s="263">
        <v>46125</v>
      </c>
      <c r="AJ2771" s="476">
        <v>46128</v>
      </c>
      <c r="AK2771" s="454">
        <v>46127</v>
      </c>
      <c r="AL2771" s="376">
        <v>46136</v>
      </c>
      <c r="AM2771" s="717">
        <v>46138</v>
      </c>
      <c r="AN2771" s="75">
        <f t="shared" si="868"/>
        <v>-5</v>
      </c>
      <c r="AO2771" s="81" t="s">
        <v>121</v>
      </c>
      <c r="AP2771" s="81" t="s">
        <v>121</v>
      </c>
      <c r="AQ2771" s="81" t="s">
        <v>121</v>
      </c>
      <c r="AR2771" s="81" t="s">
        <v>121</v>
      </c>
      <c r="AS2771" s="81" t="s">
        <v>121</v>
      </c>
      <c r="AT2771" s="81" t="s">
        <v>121</v>
      </c>
      <c r="AU2771" s="82" t="s">
        <v>6241</v>
      </c>
      <c r="AV2771" s="134">
        <v>46116</v>
      </c>
      <c r="AZ2771" s="271"/>
      <c r="BT2771" s="75">
        <f>IF(COUNTIF($C$3:C2771, C2771)=1, 1, 0)</f>
        <v>0</v>
      </c>
      <c r="BU2771" s="444" t="s">
        <v>9104</v>
      </c>
      <c r="BV2771" s="399">
        <v>46128</v>
      </c>
      <c r="BZ2771" s="171">
        <f t="shared" si="863"/>
        <v>14</v>
      </c>
      <c r="CB2771" s="88">
        <f t="shared" si="866"/>
        <v>16</v>
      </c>
      <c r="CC2771" s="172"/>
      <c r="CE2771" s="171">
        <f t="shared" si="864"/>
        <v>4</v>
      </c>
      <c r="CJ2771" s="171">
        <f t="shared" si="861"/>
        <v>4</v>
      </c>
      <c r="CK2771" s="171">
        <f t="shared" si="865"/>
        <v>14</v>
      </c>
      <c r="CL2771" s="176" t="s">
        <v>6276</v>
      </c>
      <c r="CM2771" s="22" t="str">
        <f t="shared" si="867"/>
        <v>1C26TAA^106743</v>
      </c>
    </row>
    <row r="2772" spans="1:94" s="85" customFormat="1" x14ac:dyDescent="0.25">
      <c r="A2772" s="75">
        <f t="shared" si="869"/>
        <v>2770</v>
      </c>
      <c r="B2772" s="186" t="s">
        <v>6003</v>
      </c>
      <c r="C2772" s="301">
        <v>235600436868</v>
      </c>
      <c r="D2772" s="265">
        <v>145763016</v>
      </c>
      <c r="E2772" s="241">
        <v>5320008079</v>
      </c>
      <c r="F2772" s="231">
        <v>46114</v>
      </c>
      <c r="G2772" s="265" t="s">
        <v>858</v>
      </c>
      <c r="H2772" s="265" t="s">
        <v>2213</v>
      </c>
      <c r="I2772" s="265" t="s">
        <v>105</v>
      </c>
      <c r="J2772" s="265" t="s">
        <v>518</v>
      </c>
      <c r="K2772" s="265" t="s">
        <v>242</v>
      </c>
      <c r="L2772" s="231">
        <v>46143</v>
      </c>
      <c r="M2772" s="265">
        <v>0</v>
      </c>
      <c r="N2772" s="85" t="s">
        <v>9102</v>
      </c>
      <c r="O2772" s="75" t="s">
        <v>9103</v>
      </c>
      <c r="P2772" s="75">
        <v>2830051249</v>
      </c>
      <c r="Q2772" s="231">
        <v>46116</v>
      </c>
      <c r="R2772" s="241">
        <v>1209399883</v>
      </c>
      <c r="S2772" s="241">
        <v>224413955</v>
      </c>
      <c r="T2772" s="231">
        <v>46116</v>
      </c>
      <c r="U2772" s="261">
        <v>5884.2030000000004</v>
      </c>
      <c r="V2772" s="261">
        <v>5700.7910000000002</v>
      </c>
      <c r="W2772" s="241">
        <v>8</v>
      </c>
      <c r="X2772" s="241">
        <v>0</v>
      </c>
      <c r="Y2772" s="614">
        <v>235600436868</v>
      </c>
      <c r="Z2772" s="85" t="s">
        <v>128</v>
      </c>
      <c r="AA2772" s="85" t="s">
        <v>1649</v>
      </c>
      <c r="AB2772" s="265" t="s">
        <v>7944</v>
      </c>
      <c r="AC2772" s="301">
        <v>235600436868</v>
      </c>
      <c r="AD2772" s="75" t="s">
        <v>113</v>
      </c>
      <c r="AE2772" s="476">
        <v>46128</v>
      </c>
      <c r="AF2772" s="277">
        <v>46127.916666666664</v>
      </c>
      <c r="AG2772" s="277">
        <v>46127.333333333336</v>
      </c>
      <c r="AH2772" s="277">
        <v>46127.333333333336</v>
      </c>
      <c r="AI2772" s="263">
        <v>46125</v>
      </c>
      <c r="AJ2772" s="476">
        <v>46128</v>
      </c>
      <c r="AK2772" s="454">
        <v>46127</v>
      </c>
      <c r="AL2772" s="376">
        <v>46136</v>
      </c>
      <c r="AM2772" s="717">
        <v>46138</v>
      </c>
      <c r="AN2772" s="75">
        <f t="shared" si="868"/>
        <v>-5</v>
      </c>
      <c r="AO2772" s="81" t="s">
        <v>121</v>
      </c>
      <c r="AP2772" s="81" t="s">
        <v>121</v>
      </c>
      <c r="AQ2772" s="81" t="s">
        <v>121</v>
      </c>
      <c r="AR2772" s="81" t="s">
        <v>121</v>
      </c>
      <c r="AS2772" s="81" t="s">
        <v>121</v>
      </c>
      <c r="AT2772" s="81" t="s">
        <v>121</v>
      </c>
      <c r="AU2772" s="82" t="s">
        <v>6241</v>
      </c>
      <c r="AV2772" s="134">
        <v>46116</v>
      </c>
      <c r="AZ2772" s="271"/>
      <c r="BT2772" s="75">
        <f>IF(COUNTIF($C$3:C2772, C2772)=1, 1, 0)</f>
        <v>0</v>
      </c>
      <c r="BU2772" s="444" t="s">
        <v>9104</v>
      </c>
      <c r="BV2772" s="399">
        <v>46128</v>
      </c>
      <c r="BZ2772" s="171">
        <f t="shared" si="863"/>
        <v>14</v>
      </c>
      <c r="CB2772" s="88">
        <f t="shared" si="866"/>
        <v>16</v>
      </c>
      <c r="CC2772" s="172"/>
      <c r="CE2772" s="171">
        <f t="shared" si="864"/>
        <v>4</v>
      </c>
      <c r="CJ2772" s="171">
        <f t="shared" si="861"/>
        <v>4</v>
      </c>
      <c r="CK2772" s="171">
        <f t="shared" si="865"/>
        <v>14</v>
      </c>
      <c r="CL2772" s="176" t="s">
        <v>6276</v>
      </c>
      <c r="CM2772" s="22" t="str">
        <f t="shared" si="867"/>
        <v>1C26TAA^106743</v>
      </c>
    </row>
    <row r="2773" spans="1:94" x14ac:dyDescent="0.25">
      <c r="A2773" s="75">
        <f t="shared" si="869"/>
        <v>2771</v>
      </c>
      <c r="B2773" s="186" t="s">
        <v>6003</v>
      </c>
      <c r="C2773" s="301">
        <v>235600436868</v>
      </c>
      <c r="D2773" s="236">
        <v>145763018</v>
      </c>
      <c r="E2773" s="380">
        <v>5320008083</v>
      </c>
      <c r="F2773" s="353">
        <v>46114</v>
      </c>
      <c r="G2773" s="236" t="s">
        <v>858</v>
      </c>
      <c r="H2773" s="236" t="s">
        <v>2213</v>
      </c>
      <c r="I2773" s="236" t="s">
        <v>105</v>
      </c>
      <c r="J2773" s="236" t="s">
        <v>518</v>
      </c>
      <c r="K2773" s="236" t="s">
        <v>242</v>
      </c>
      <c r="L2773" s="353">
        <v>46143</v>
      </c>
      <c r="M2773" s="236">
        <v>40</v>
      </c>
      <c r="N2773" s="75" t="s">
        <v>9105</v>
      </c>
      <c r="O2773" s="75" t="s">
        <v>9106</v>
      </c>
      <c r="P2773" s="75">
        <v>2830051280</v>
      </c>
      <c r="Q2773" s="353">
        <v>46116</v>
      </c>
      <c r="R2773" s="380">
        <v>1209399975</v>
      </c>
      <c r="S2773" s="380">
        <v>224414132</v>
      </c>
      <c r="T2773" s="353">
        <v>46116</v>
      </c>
      <c r="U2773" s="382">
        <v>2947.9470000000001</v>
      </c>
      <c r="V2773" s="382">
        <v>2856.0630000000001</v>
      </c>
      <c r="W2773" s="380">
        <v>4</v>
      </c>
      <c r="X2773" s="380">
        <v>0</v>
      </c>
      <c r="Y2773" s="614">
        <v>235600436558</v>
      </c>
      <c r="Z2773" s="85" t="s">
        <v>128</v>
      </c>
      <c r="AA2773" s="85" t="s">
        <v>1649</v>
      </c>
      <c r="AB2773" s="265" t="s">
        <v>7944</v>
      </c>
      <c r="AC2773" s="301">
        <v>235600436868</v>
      </c>
      <c r="AD2773" s="75" t="s">
        <v>113</v>
      </c>
      <c r="AE2773" s="476">
        <v>46128</v>
      </c>
      <c r="AF2773" s="277">
        <v>46127.916666666664</v>
      </c>
      <c r="AG2773" s="277">
        <v>46127.333333333336</v>
      </c>
      <c r="AH2773" s="277">
        <v>46127.333333333336</v>
      </c>
      <c r="AI2773" s="263">
        <v>46125</v>
      </c>
      <c r="AJ2773" s="476">
        <v>46128</v>
      </c>
      <c r="AK2773" s="454">
        <v>46127</v>
      </c>
      <c r="AL2773" s="376">
        <v>46136</v>
      </c>
      <c r="AM2773" s="717">
        <v>46138</v>
      </c>
      <c r="AN2773" s="132">
        <f t="shared" si="868"/>
        <v>-5</v>
      </c>
      <c r="AO2773" s="81" t="s">
        <v>121</v>
      </c>
      <c r="AP2773" s="81" t="s">
        <v>121</v>
      </c>
      <c r="AQ2773" s="81" t="s">
        <v>121</v>
      </c>
      <c r="AR2773" s="81" t="s">
        <v>121</v>
      </c>
      <c r="AS2773" s="81" t="s">
        <v>121</v>
      </c>
      <c r="AT2773" s="81" t="s">
        <v>121</v>
      </c>
      <c r="AU2773" s="82" t="s">
        <v>6241</v>
      </c>
      <c r="AV2773" s="134">
        <v>46116</v>
      </c>
      <c r="BT2773" s="75">
        <f>IF(COUNTIF($C$3:C2773, C2773)=1, 1, 0)</f>
        <v>0</v>
      </c>
      <c r="BU2773" s="444" t="s">
        <v>9104</v>
      </c>
      <c r="BV2773" s="399">
        <v>46128</v>
      </c>
      <c r="BW2773" s="85"/>
      <c r="BX2773" s="85"/>
      <c r="BY2773" s="85"/>
      <c r="BZ2773" s="87">
        <f t="shared" si="863"/>
        <v>14</v>
      </c>
      <c r="CA2773" s="85"/>
      <c r="CB2773" s="88">
        <f t="shared" si="866"/>
        <v>16</v>
      </c>
      <c r="CC2773" s="89"/>
      <c r="CE2773" s="87">
        <f t="shared" si="864"/>
        <v>4</v>
      </c>
      <c r="CF2773" s="613">
        <v>14438050</v>
      </c>
      <c r="CG2773" s="176"/>
      <c r="CH2773" s="613">
        <v>14438050</v>
      </c>
      <c r="CI2773" s="613">
        <v>26251</v>
      </c>
      <c r="CJ2773" s="87">
        <f t="shared" si="861"/>
        <v>4</v>
      </c>
      <c r="CK2773" s="87">
        <f t="shared" si="865"/>
        <v>14</v>
      </c>
      <c r="CL2773" s="176" t="s">
        <v>6276</v>
      </c>
      <c r="CM2773" s="22" t="str">
        <f t="shared" si="867"/>
        <v>1C26TAA^106743</v>
      </c>
      <c r="CN2773" s="85"/>
      <c r="CO2773" s="85"/>
      <c r="CP2773" s="85"/>
    </row>
    <row r="2774" spans="1:94" x14ac:dyDescent="0.25">
      <c r="A2774" s="75">
        <f t="shared" si="869"/>
        <v>2772</v>
      </c>
      <c r="B2774" s="186" t="s">
        <v>6003</v>
      </c>
      <c r="C2774" s="301">
        <v>235600436868</v>
      </c>
      <c r="D2774" s="236">
        <v>145742415</v>
      </c>
      <c r="E2774" s="380">
        <v>5320008083</v>
      </c>
      <c r="F2774" s="353">
        <v>46114</v>
      </c>
      <c r="G2774" s="236" t="s">
        <v>758</v>
      </c>
      <c r="H2774" s="236" t="s">
        <v>2213</v>
      </c>
      <c r="I2774" s="236" t="s">
        <v>105</v>
      </c>
      <c r="J2774" s="236" t="s">
        <v>518</v>
      </c>
      <c r="K2774" s="236" t="s">
        <v>242</v>
      </c>
      <c r="L2774" s="353">
        <v>46143</v>
      </c>
      <c r="M2774" s="236">
        <v>0</v>
      </c>
      <c r="N2774" s="75" t="s">
        <v>9105</v>
      </c>
      <c r="O2774" s="75" t="s">
        <v>9106</v>
      </c>
      <c r="P2774" s="75">
        <v>2830051284</v>
      </c>
      <c r="Q2774" s="353">
        <v>46116</v>
      </c>
      <c r="R2774" s="380">
        <v>1209399979</v>
      </c>
      <c r="S2774" s="380">
        <v>224414139</v>
      </c>
      <c r="T2774" s="353">
        <v>46116</v>
      </c>
      <c r="U2774" s="382">
        <v>2973.828</v>
      </c>
      <c r="V2774" s="382">
        <v>2869.761</v>
      </c>
      <c r="W2774" s="380">
        <v>4</v>
      </c>
      <c r="X2774" s="380">
        <v>0</v>
      </c>
      <c r="Y2774" s="614">
        <v>235600436558</v>
      </c>
      <c r="Z2774" s="85" t="s">
        <v>128</v>
      </c>
      <c r="AA2774" s="85" t="s">
        <v>1649</v>
      </c>
      <c r="AB2774" s="265" t="s">
        <v>7944</v>
      </c>
      <c r="AC2774" s="301">
        <v>235600436868</v>
      </c>
      <c r="AD2774" s="75" t="s">
        <v>113</v>
      </c>
      <c r="AE2774" s="476">
        <v>46128</v>
      </c>
      <c r="AF2774" s="277">
        <v>46127.916666666664</v>
      </c>
      <c r="AG2774" s="277">
        <v>46127.333333333336</v>
      </c>
      <c r="AH2774" s="277">
        <v>46127.333333333336</v>
      </c>
      <c r="AI2774" s="263">
        <v>46125</v>
      </c>
      <c r="AJ2774" s="476">
        <v>46128</v>
      </c>
      <c r="AK2774" s="454">
        <v>46127</v>
      </c>
      <c r="AL2774" s="376">
        <v>46136</v>
      </c>
      <c r="AM2774" s="717">
        <v>46138</v>
      </c>
      <c r="AN2774" s="132">
        <f t="shared" si="868"/>
        <v>-5</v>
      </c>
      <c r="AO2774" s="81" t="s">
        <v>121</v>
      </c>
      <c r="AP2774" s="81" t="s">
        <v>121</v>
      </c>
      <c r="AQ2774" s="81" t="s">
        <v>121</v>
      </c>
      <c r="AR2774" s="81" t="s">
        <v>121</v>
      </c>
      <c r="AS2774" s="81" t="s">
        <v>121</v>
      </c>
      <c r="AT2774" s="81" t="s">
        <v>121</v>
      </c>
      <c r="AU2774" s="82" t="s">
        <v>6241</v>
      </c>
      <c r="AV2774" s="134">
        <v>46116</v>
      </c>
      <c r="BT2774" s="75">
        <f>IF(COUNTIF($C$3:C2774, C2774)=1, 1, 0)</f>
        <v>0</v>
      </c>
      <c r="BU2774" s="444" t="s">
        <v>9104</v>
      </c>
      <c r="BV2774" s="399">
        <v>46128</v>
      </c>
      <c r="BW2774" s="85"/>
      <c r="BX2774" s="85"/>
      <c r="BY2774" s="85"/>
      <c r="BZ2774" s="87">
        <f t="shared" si="863"/>
        <v>14</v>
      </c>
      <c r="CA2774" s="85"/>
      <c r="CB2774" s="88">
        <f t="shared" si="866"/>
        <v>16</v>
      </c>
      <c r="CC2774" s="89"/>
      <c r="CE2774" s="87">
        <f t="shared" si="864"/>
        <v>4</v>
      </c>
      <c r="CF2774" s="85"/>
      <c r="CG2774" s="85"/>
      <c r="CH2774" s="85"/>
      <c r="CI2774" s="85"/>
      <c r="CJ2774" s="87">
        <f t="shared" si="861"/>
        <v>4</v>
      </c>
      <c r="CK2774" s="87">
        <f t="shared" si="865"/>
        <v>14</v>
      </c>
      <c r="CL2774" s="176" t="s">
        <v>6276</v>
      </c>
      <c r="CM2774" s="22" t="str">
        <f t="shared" si="867"/>
        <v>1C26TAA^106743</v>
      </c>
      <c r="CN2774" s="85"/>
      <c r="CO2774" s="85"/>
      <c r="CP2774" s="85"/>
    </row>
    <row r="2775" spans="1:94" x14ac:dyDescent="0.25">
      <c r="A2775" s="75">
        <f t="shared" si="869"/>
        <v>2773</v>
      </c>
      <c r="B2775" s="186" t="s">
        <v>6003</v>
      </c>
      <c r="C2775" s="301">
        <v>235600436868</v>
      </c>
      <c r="D2775" s="236">
        <v>145763029</v>
      </c>
      <c r="E2775" s="380">
        <v>5320008083</v>
      </c>
      <c r="F2775" s="353">
        <v>46114</v>
      </c>
      <c r="G2775" s="236" t="s">
        <v>858</v>
      </c>
      <c r="H2775" s="236" t="s">
        <v>2213</v>
      </c>
      <c r="I2775" s="236" t="s">
        <v>105</v>
      </c>
      <c r="J2775" s="236" t="s">
        <v>518</v>
      </c>
      <c r="K2775" s="236" t="s">
        <v>242</v>
      </c>
      <c r="L2775" s="353">
        <v>46143</v>
      </c>
      <c r="M2775" s="236">
        <v>0</v>
      </c>
      <c r="N2775" s="75" t="s">
        <v>9105</v>
      </c>
      <c r="O2775" s="75" t="s">
        <v>9106</v>
      </c>
      <c r="P2775" s="75">
        <v>2830051281</v>
      </c>
      <c r="Q2775" s="353">
        <v>46116</v>
      </c>
      <c r="R2775" s="380">
        <v>1209399976</v>
      </c>
      <c r="S2775" s="380">
        <v>224414135</v>
      </c>
      <c r="T2775" s="353">
        <v>46116</v>
      </c>
      <c r="U2775" s="382">
        <v>1446.7819999999999</v>
      </c>
      <c r="V2775" s="382">
        <v>1401.6869999999999</v>
      </c>
      <c r="W2775" s="380">
        <v>2</v>
      </c>
      <c r="X2775" s="380">
        <v>0</v>
      </c>
      <c r="Y2775" s="614">
        <v>235600436558</v>
      </c>
      <c r="Z2775" s="85" t="s">
        <v>128</v>
      </c>
      <c r="AA2775" s="85" t="s">
        <v>1649</v>
      </c>
      <c r="AB2775" s="265" t="s">
        <v>7944</v>
      </c>
      <c r="AC2775" s="301">
        <v>235600436868</v>
      </c>
      <c r="AD2775" s="75" t="s">
        <v>113</v>
      </c>
      <c r="AE2775" s="476">
        <v>46128</v>
      </c>
      <c r="AF2775" s="277">
        <v>46127.916666666664</v>
      </c>
      <c r="AG2775" s="277">
        <v>46127.333333333336</v>
      </c>
      <c r="AH2775" s="277">
        <v>46127.333333333336</v>
      </c>
      <c r="AI2775" s="263">
        <v>46125</v>
      </c>
      <c r="AJ2775" s="476">
        <v>46128</v>
      </c>
      <c r="AK2775" s="454">
        <v>46127</v>
      </c>
      <c r="AL2775" s="376">
        <v>46136</v>
      </c>
      <c r="AM2775" s="717">
        <v>46138</v>
      </c>
      <c r="AN2775" s="132">
        <f t="shared" si="868"/>
        <v>-5</v>
      </c>
      <c r="AO2775" s="81" t="s">
        <v>121</v>
      </c>
      <c r="AP2775" s="81" t="s">
        <v>121</v>
      </c>
      <c r="AQ2775" s="81" t="s">
        <v>121</v>
      </c>
      <c r="AR2775" s="81" t="s">
        <v>121</v>
      </c>
      <c r="AS2775" s="81" t="s">
        <v>121</v>
      </c>
      <c r="AT2775" s="81" t="s">
        <v>121</v>
      </c>
      <c r="AU2775" s="82" t="s">
        <v>6241</v>
      </c>
      <c r="AV2775" s="134">
        <v>46116</v>
      </c>
      <c r="BT2775" s="75">
        <f>IF(COUNTIF($C$3:C2775, C2775)=1, 1, 0)</f>
        <v>0</v>
      </c>
      <c r="BU2775" s="444" t="s">
        <v>9104</v>
      </c>
      <c r="BV2775" s="399">
        <v>46128</v>
      </c>
      <c r="BW2775" s="85"/>
      <c r="BX2775" s="85"/>
      <c r="BY2775" s="85"/>
      <c r="BZ2775" s="87">
        <f t="shared" si="863"/>
        <v>14</v>
      </c>
      <c r="CA2775" s="85"/>
      <c r="CB2775" s="88">
        <f t="shared" si="866"/>
        <v>16</v>
      </c>
      <c r="CC2775" s="89"/>
      <c r="CE2775" s="87">
        <f t="shared" si="864"/>
        <v>4</v>
      </c>
      <c r="CF2775" s="85"/>
      <c r="CG2775" s="85"/>
      <c r="CH2775" s="85"/>
      <c r="CI2775" s="85"/>
      <c r="CJ2775" s="87">
        <f t="shared" si="861"/>
        <v>4</v>
      </c>
      <c r="CK2775" s="87">
        <f t="shared" si="865"/>
        <v>14</v>
      </c>
      <c r="CL2775" s="176" t="s">
        <v>6276</v>
      </c>
      <c r="CM2775" s="22" t="str">
        <f t="shared" si="867"/>
        <v>1C26TAA^106743</v>
      </c>
      <c r="CN2775" s="85"/>
      <c r="CO2775" s="85"/>
      <c r="CP2775" s="85"/>
    </row>
    <row r="2776" spans="1:94" x14ac:dyDescent="0.25">
      <c r="A2776" s="75">
        <f t="shared" si="869"/>
        <v>2774</v>
      </c>
      <c r="B2776" s="186" t="s">
        <v>6003</v>
      </c>
      <c r="C2776" s="301">
        <v>235600436868</v>
      </c>
      <c r="D2776" s="236">
        <v>145773166</v>
      </c>
      <c r="E2776" s="380">
        <v>5320008083</v>
      </c>
      <c r="F2776" s="353">
        <v>46114</v>
      </c>
      <c r="G2776" s="236" t="s">
        <v>2198</v>
      </c>
      <c r="H2776" s="236" t="s">
        <v>2213</v>
      </c>
      <c r="I2776" s="236" t="s">
        <v>105</v>
      </c>
      <c r="J2776" s="236" t="s">
        <v>518</v>
      </c>
      <c r="K2776" s="236" t="s">
        <v>242</v>
      </c>
      <c r="L2776" s="353">
        <v>46143</v>
      </c>
      <c r="M2776" s="236">
        <v>0</v>
      </c>
      <c r="N2776" s="75" t="s">
        <v>9105</v>
      </c>
      <c r="O2776" s="75" t="s">
        <v>9106</v>
      </c>
      <c r="P2776" s="75">
        <v>2830051282</v>
      </c>
      <c r="Q2776" s="353">
        <v>46116</v>
      </c>
      <c r="R2776" s="380">
        <v>1209399977</v>
      </c>
      <c r="S2776" s="380">
        <v>224414136</v>
      </c>
      <c r="T2776" s="353">
        <v>46116</v>
      </c>
      <c r="U2776" s="382">
        <v>3095.828</v>
      </c>
      <c r="V2776" s="382">
        <v>2984.4989999999998</v>
      </c>
      <c r="W2776" s="380">
        <v>4</v>
      </c>
      <c r="X2776" s="380">
        <v>0</v>
      </c>
      <c r="Y2776" s="614">
        <v>235600436558</v>
      </c>
      <c r="Z2776" s="85" t="s">
        <v>128</v>
      </c>
      <c r="AA2776" s="85" t="s">
        <v>1649</v>
      </c>
      <c r="AB2776" s="265" t="s">
        <v>7944</v>
      </c>
      <c r="AC2776" s="301">
        <v>235600436868</v>
      </c>
      <c r="AD2776" s="75" t="s">
        <v>113</v>
      </c>
      <c r="AE2776" s="476">
        <v>46128</v>
      </c>
      <c r="AF2776" s="277">
        <v>46127.916666666664</v>
      </c>
      <c r="AG2776" s="277">
        <v>46127.333333333336</v>
      </c>
      <c r="AH2776" s="277">
        <v>46127.333333333336</v>
      </c>
      <c r="AI2776" s="263">
        <v>46125</v>
      </c>
      <c r="AJ2776" s="476">
        <v>46128</v>
      </c>
      <c r="AK2776" s="454">
        <v>46127</v>
      </c>
      <c r="AL2776" s="376">
        <v>46136</v>
      </c>
      <c r="AM2776" s="717">
        <v>46138</v>
      </c>
      <c r="AN2776" s="132">
        <f t="shared" si="868"/>
        <v>-5</v>
      </c>
      <c r="AO2776" s="81" t="s">
        <v>121</v>
      </c>
      <c r="AP2776" s="81" t="s">
        <v>121</v>
      </c>
      <c r="AQ2776" s="81" t="s">
        <v>121</v>
      </c>
      <c r="AR2776" s="81" t="s">
        <v>121</v>
      </c>
      <c r="AS2776" s="81" t="s">
        <v>121</v>
      </c>
      <c r="AT2776" s="81" t="s">
        <v>121</v>
      </c>
      <c r="AU2776" s="82" t="s">
        <v>6241</v>
      </c>
      <c r="AV2776" s="134">
        <v>46116</v>
      </c>
      <c r="BT2776" s="75">
        <f>IF(COUNTIF($C$3:C2776, C2776)=1, 1, 0)</f>
        <v>0</v>
      </c>
      <c r="BU2776" s="444" t="s">
        <v>9104</v>
      </c>
      <c r="BV2776" s="399">
        <v>46128</v>
      </c>
      <c r="BW2776" s="85"/>
      <c r="BX2776" s="85"/>
      <c r="BY2776" s="85"/>
      <c r="BZ2776" s="87">
        <f t="shared" si="863"/>
        <v>14</v>
      </c>
      <c r="CA2776" s="85"/>
      <c r="CB2776" s="88">
        <f t="shared" si="866"/>
        <v>16</v>
      </c>
      <c r="CC2776" s="89"/>
      <c r="CE2776" s="87">
        <f t="shared" si="864"/>
        <v>4</v>
      </c>
      <c r="CF2776" s="85"/>
      <c r="CG2776" s="85"/>
      <c r="CH2776" s="85"/>
      <c r="CI2776" s="85"/>
      <c r="CJ2776" s="87">
        <f t="shared" si="861"/>
        <v>4</v>
      </c>
      <c r="CK2776" s="87">
        <f t="shared" si="865"/>
        <v>14</v>
      </c>
      <c r="CL2776" s="176" t="s">
        <v>6276</v>
      </c>
      <c r="CM2776" s="22" t="str">
        <f t="shared" si="867"/>
        <v>1C26TAA^106743</v>
      </c>
      <c r="CN2776" s="85"/>
      <c r="CO2776" s="85"/>
      <c r="CP2776" s="85"/>
    </row>
    <row r="2777" spans="1:94" x14ac:dyDescent="0.25">
      <c r="A2777" s="75">
        <f t="shared" si="869"/>
        <v>2775</v>
      </c>
      <c r="B2777" s="186" t="s">
        <v>6003</v>
      </c>
      <c r="C2777" s="301">
        <v>235600436868</v>
      </c>
      <c r="D2777" s="236">
        <v>145773028</v>
      </c>
      <c r="E2777" s="380">
        <v>5320008083</v>
      </c>
      <c r="F2777" s="353">
        <v>46114</v>
      </c>
      <c r="G2777" s="236" t="s">
        <v>591</v>
      </c>
      <c r="H2777" s="236" t="s">
        <v>2213</v>
      </c>
      <c r="I2777" s="236" t="s">
        <v>105</v>
      </c>
      <c r="J2777" s="236" t="s">
        <v>518</v>
      </c>
      <c r="K2777" s="236" t="s">
        <v>242</v>
      </c>
      <c r="L2777" s="353">
        <v>46143</v>
      </c>
      <c r="M2777" s="236">
        <v>0</v>
      </c>
      <c r="N2777" s="75" t="s">
        <v>9105</v>
      </c>
      <c r="O2777" s="75" t="s">
        <v>9106</v>
      </c>
      <c r="P2777" s="75">
        <v>2830051283</v>
      </c>
      <c r="Q2777" s="353">
        <v>46116</v>
      </c>
      <c r="R2777" s="380">
        <v>1209399978</v>
      </c>
      <c r="S2777" s="380">
        <v>224414137</v>
      </c>
      <c r="T2777" s="353">
        <v>46116</v>
      </c>
      <c r="U2777" s="382">
        <v>5296.0990000000002</v>
      </c>
      <c r="V2777" s="382">
        <v>5106.8270000000002</v>
      </c>
      <c r="W2777" s="380">
        <v>7</v>
      </c>
      <c r="X2777" s="380">
        <v>0</v>
      </c>
      <c r="Y2777" s="614">
        <v>235600436558</v>
      </c>
      <c r="Z2777" s="85" t="s">
        <v>128</v>
      </c>
      <c r="AA2777" s="85" t="s">
        <v>1649</v>
      </c>
      <c r="AB2777" s="265" t="s">
        <v>7944</v>
      </c>
      <c r="AC2777" s="301">
        <v>235600436868</v>
      </c>
      <c r="AD2777" s="75" t="s">
        <v>113</v>
      </c>
      <c r="AE2777" s="476">
        <v>46128</v>
      </c>
      <c r="AF2777" s="277">
        <v>46127.916666666664</v>
      </c>
      <c r="AG2777" s="277">
        <v>46127.333333333336</v>
      </c>
      <c r="AH2777" s="277">
        <v>46127.333333333336</v>
      </c>
      <c r="AI2777" s="263">
        <v>46125</v>
      </c>
      <c r="AJ2777" s="476">
        <v>46128</v>
      </c>
      <c r="AK2777" s="454">
        <v>46127</v>
      </c>
      <c r="AL2777" s="376">
        <v>46136</v>
      </c>
      <c r="AM2777" s="717">
        <v>46138</v>
      </c>
      <c r="AN2777" s="132">
        <f t="shared" si="868"/>
        <v>-5</v>
      </c>
      <c r="AO2777" s="81" t="s">
        <v>121</v>
      </c>
      <c r="AP2777" s="81" t="s">
        <v>121</v>
      </c>
      <c r="AQ2777" s="81" t="s">
        <v>121</v>
      </c>
      <c r="AR2777" s="81" t="s">
        <v>121</v>
      </c>
      <c r="AS2777" s="81" t="s">
        <v>121</v>
      </c>
      <c r="AT2777" s="81" t="s">
        <v>121</v>
      </c>
      <c r="AU2777" s="82" t="s">
        <v>6241</v>
      </c>
      <c r="AV2777" s="134">
        <v>46116</v>
      </c>
      <c r="BT2777" s="75">
        <f>IF(COUNTIF($C$3:C2777, C2777)=1, 1, 0)</f>
        <v>0</v>
      </c>
      <c r="BU2777" s="444" t="s">
        <v>9104</v>
      </c>
      <c r="BV2777" s="399">
        <v>46128</v>
      </c>
      <c r="BW2777" s="85"/>
      <c r="BX2777" s="85"/>
      <c r="BY2777" s="85"/>
      <c r="BZ2777" s="87">
        <f t="shared" si="863"/>
        <v>14</v>
      </c>
      <c r="CA2777" s="85"/>
      <c r="CB2777" s="88">
        <f t="shared" si="866"/>
        <v>16</v>
      </c>
      <c r="CC2777" s="89"/>
      <c r="CE2777" s="87">
        <f t="shared" si="864"/>
        <v>4</v>
      </c>
      <c r="CF2777" s="85"/>
      <c r="CG2777" s="85"/>
      <c r="CH2777" s="85"/>
      <c r="CI2777" s="85"/>
      <c r="CJ2777" s="87">
        <f t="shared" si="861"/>
        <v>4</v>
      </c>
      <c r="CK2777" s="87">
        <f t="shared" si="865"/>
        <v>14</v>
      </c>
      <c r="CL2777" s="176" t="s">
        <v>6276</v>
      </c>
      <c r="CM2777" s="22" t="str">
        <f t="shared" si="867"/>
        <v>1C26TAA^106743</v>
      </c>
      <c r="CN2777" s="85"/>
      <c r="CO2777" s="85"/>
      <c r="CP2777" s="85"/>
    </row>
    <row r="2778" spans="1:94" s="85" customFormat="1" x14ac:dyDescent="0.25">
      <c r="A2778" s="75">
        <f t="shared" si="869"/>
        <v>2776</v>
      </c>
      <c r="B2778" s="186" t="s">
        <v>6003</v>
      </c>
      <c r="C2778" s="301">
        <v>235600436868</v>
      </c>
      <c r="D2778" s="265">
        <v>145681880</v>
      </c>
      <c r="E2778" s="241"/>
      <c r="F2778" s="231">
        <v>46111</v>
      </c>
      <c r="G2778" s="265" t="s">
        <v>516</v>
      </c>
      <c r="H2778" s="265" t="s">
        <v>2213</v>
      </c>
      <c r="I2778" s="265" t="s">
        <v>105</v>
      </c>
      <c r="J2778" s="265" t="s">
        <v>518</v>
      </c>
      <c r="K2778" s="265" t="s">
        <v>242</v>
      </c>
      <c r="L2778" s="231">
        <v>46140</v>
      </c>
      <c r="M2778" s="265">
        <v>40</v>
      </c>
      <c r="N2778" s="85" t="s">
        <v>9107</v>
      </c>
      <c r="O2778" s="75" t="s">
        <v>9108</v>
      </c>
      <c r="P2778" s="75">
        <v>2830051269</v>
      </c>
      <c r="Q2778" s="231">
        <v>46116</v>
      </c>
      <c r="R2778" s="241">
        <v>1209399940</v>
      </c>
      <c r="S2778" s="241">
        <v>224413809</v>
      </c>
      <c r="T2778" s="231">
        <v>46116</v>
      </c>
      <c r="U2778" s="261">
        <v>17624.141</v>
      </c>
      <c r="V2778" s="261">
        <v>16990.339</v>
      </c>
      <c r="W2778" s="241">
        <v>21</v>
      </c>
      <c r="X2778" s="241">
        <v>0</v>
      </c>
      <c r="Y2778" s="614">
        <v>235600436591</v>
      </c>
      <c r="Z2778" s="85" t="s">
        <v>128</v>
      </c>
      <c r="AA2778" s="85" t="s">
        <v>1649</v>
      </c>
      <c r="AB2778" s="265" t="s">
        <v>7944</v>
      </c>
      <c r="AC2778" s="301">
        <v>235600436868</v>
      </c>
      <c r="AD2778" s="75" t="s">
        <v>113</v>
      </c>
      <c r="AE2778" s="476">
        <v>46128</v>
      </c>
      <c r="AF2778" s="277">
        <v>46127.916666666664</v>
      </c>
      <c r="AG2778" s="277">
        <v>46127.333333333336</v>
      </c>
      <c r="AH2778" s="277">
        <v>46127.333333333336</v>
      </c>
      <c r="AI2778" s="263">
        <v>46125</v>
      </c>
      <c r="AJ2778" s="476">
        <v>46128</v>
      </c>
      <c r="AK2778" s="454">
        <v>46127</v>
      </c>
      <c r="AL2778" s="376">
        <v>46136</v>
      </c>
      <c r="AM2778" s="717">
        <v>46138</v>
      </c>
      <c r="AN2778" s="75">
        <f t="shared" si="868"/>
        <v>-2</v>
      </c>
      <c r="AO2778" s="81">
        <f t="shared" ref="AO2778:AO2781" si="870">IF(AH2778&lt;AG2778,IF(AH2778=0,"",AH2778-1),IF(AG2778=0,"",AG2778-1))</f>
        <v>46126.333333333336</v>
      </c>
      <c r="AP2778" s="81">
        <f t="shared" ref="AP2778:AP2781" si="871">IF(AH2778&lt;AG2778,IF(AH2778=0,"",AH2778),IF(AG2778=0,"",AG2778))</f>
        <v>46127.333333333336</v>
      </c>
      <c r="AQ2778" s="81">
        <f t="shared" ref="AQ2778:AQ2781" si="872">IF(AH2778&lt;AG2778,IF(AH2778=0,"",AH2778),IF(AG2778=0,"",AG2778))</f>
        <v>46127.333333333336</v>
      </c>
      <c r="AR2778" s="81">
        <f t="shared" ref="AR2778:AR2781" si="873">IF(AI2778=0,"",IF(AI2778&lt;AJ2778,AJ2778+1,AI2778+1))</f>
        <v>46129</v>
      </c>
      <c r="AS2778" s="81">
        <f t="shared" ref="AS2778:AS2781" si="874">IF(AI2778=0,"",IF(AE2778=0,IF(AJ2778=0,AI2778+2,AJ2778+2),AE2778+2))</f>
        <v>46130</v>
      </c>
      <c r="AT2778" s="81">
        <f t="shared" ref="AT2778:AT2781" si="875">IF(AI2778=0,"",IF(AI2778&lt;AJ2778,AJ2778+1,AI2778+1))</f>
        <v>46129</v>
      </c>
      <c r="AU2778" s="82" t="s">
        <v>6241</v>
      </c>
      <c r="AV2778" s="134">
        <v>46116</v>
      </c>
      <c r="AZ2778" s="271"/>
      <c r="BT2778" s="75">
        <f>IF(COUNTIF($C$3:C2778, C2778)=1, 1, 0)</f>
        <v>0</v>
      </c>
      <c r="BU2778" s="444" t="s">
        <v>9104</v>
      </c>
      <c r="BV2778" s="399">
        <v>46128</v>
      </c>
      <c r="BZ2778" s="171">
        <f t="shared" si="863"/>
        <v>14</v>
      </c>
      <c r="CB2778" s="88">
        <f t="shared" si="866"/>
        <v>16</v>
      </c>
      <c r="CC2778" s="172"/>
      <c r="CE2778" s="171">
        <f t="shared" si="864"/>
        <v>4</v>
      </c>
      <c r="CF2778" s="613">
        <v>14438050</v>
      </c>
      <c r="CG2778" s="176"/>
      <c r="CH2778" s="613">
        <v>14438050</v>
      </c>
      <c r="CI2778" s="613">
        <v>26251</v>
      </c>
      <c r="CJ2778" s="171">
        <f t="shared" si="861"/>
        <v>4</v>
      </c>
      <c r="CK2778" s="171">
        <f t="shared" si="865"/>
        <v>14</v>
      </c>
      <c r="CL2778" s="176" t="s">
        <v>6276</v>
      </c>
      <c r="CM2778" s="22" t="str">
        <f t="shared" si="867"/>
        <v>1C26TAA^106743</v>
      </c>
    </row>
    <row r="2779" spans="1:94" s="85" customFormat="1" x14ac:dyDescent="0.25">
      <c r="A2779" s="75">
        <f t="shared" si="869"/>
        <v>2777</v>
      </c>
      <c r="B2779" s="186" t="s">
        <v>6003</v>
      </c>
      <c r="C2779" s="301">
        <v>235600436868</v>
      </c>
      <c r="D2779" s="265">
        <v>145681889</v>
      </c>
      <c r="E2779" s="241"/>
      <c r="F2779" s="231">
        <v>46111</v>
      </c>
      <c r="G2779" s="265" t="s">
        <v>516</v>
      </c>
      <c r="H2779" s="265" t="s">
        <v>2213</v>
      </c>
      <c r="I2779" s="265" t="s">
        <v>105</v>
      </c>
      <c r="J2779" s="265" t="s">
        <v>518</v>
      </c>
      <c r="K2779" s="265" t="s">
        <v>242</v>
      </c>
      <c r="L2779" s="231">
        <v>46140</v>
      </c>
      <c r="M2779" s="265">
        <v>40</v>
      </c>
      <c r="N2779" s="85" t="s">
        <v>9109</v>
      </c>
      <c r="O2779" s="75" t="s">
        <v>9110</v>
      </c>
      <c r="P2779" s="75">
        <v>2830051261</v>
      </c>
      <c r="Q2779" s="231">
        <v>46116</v>
      </c>
      <c r="R2779" s="241">
        <v>1209399927</v>
      </c>
      <c r="S2779" s="241">
        <v>224413813</v>
      </c>
      <c r="T2779" s="231">
        <v>46116</v>
      </c>
      <c r="U2779" s="261">
        <v>16946.221000000001</v>
      </c>
      <c r="V2779" s="261">
        <v>16336.82</v>
      </c>
      <c r="W2779" s="241">
        <v>20</v>
      </c>
      <c r="X2779" s="241">
        <v>0</v>
      </c>
      <c r="Y2779" s="614">
        <v>235600436604</v>
      </c>
      <c r="Z2779" s="85" t="s">
        <v>128</v>
      </c>
      <c r="AA2779" s="85" t="s">
        <v>1649</v>
      </c>
      <c r="AB2779" s="265" t="s">
        <v>7944</v>
      </c>
      <c r="AC2779" s="301">
        <v>235600436868</v>
      </c>
      <c r="AD2779" s="75" t="s">
        <v>113</v>
      </c>
      <c r="AE2779" s="476">
        <v>46128</v>
      </c>
      <c r="AF2779" s="277">
        <v>46127.916666666664</v>
      </c>
      <c r="AG2779" s="277">
        <v>46127.333333333336</v>
      </c>
      <c r="AH2779" s="277">
        <v>46127.333333333336</v>
      </c>
      <c r="AI2779" s="263">
        <v>46125</v>
      </c>
      <c r="AJ2779" s="476">
        <v>46128</v>
      </c>
      <c r="AK2779" s="454">
        <v>46127</v>
      </c>
      <c r="AL2779" s="376">
        <v>46136</v>
      </c>
      <c r="AM2779" s="717">
        <v>46138</v>
      </c>
      <c r="AN2779" s="75">
        <f t="shared" si="868"/>
        <v>-2</v>
      </c>
      <c r="AO2779" s="81">
        <f t="shared" si="870"/>
        <v>46126.333333333336</v>
      </c>
      <c r="AP2779" s="81">
        <f t="shared" si="871"/>
        <v>46127.333333333336</v>
      </c>
      <c r="AQ2779" s="81">
        <f t="shared" si="872"/>
        <v>46127.333333333336</v>
      </c>
      <c r="AR2779" s="81">
        <f t="shared" si="873"/>
        <v>46129</v>
      </c>
      <c r="AS2779" s="81">
        <f t="shared" si="874"/>
        <v>46130</v>
      </c>
      <c r="AT2779" s="81">
        <f t="shared" si="875"/>
        <v>46129</v>
      </c>
      <c r="AU2779" s="82" t="s">
        <v>6241</v>
      </c>
      <c r="AV2779" s="134">
        <v>46116</v>
      </c>
      <c r="AZ2779" s="271"/>
      <c r="BT2779" s="75">
        <f>IF(COUNTIF($C$3:C2779, C2779)=1, 1, 0)</f>
        <v>0</v>
      </c>
      <c r="BU2779" s="444" t="s">
        <v>9104</v>
      </c>
      <c r="BV2779" s="399">
        <v>46128</v>
      </c>
      <c r="BZ2779" s="171">
        <f t="shared" si="863"/>
        <v>14</v>
      </c>
      <c r="CB2779" s="88">
        <f t="shared" si="866"/>
        <v>16</v>
      </c>
      <c r="CC2779" s="172"/>
      <c r="CE2779" s="171">
        <f t="shared" si="864"/>
        <v>4</v>
      </c>
      <c r="CF2779" s="613">
        <v>14438050</v>
      </c>
      <c r="CG2779" s="176"/>
      <c r="CH2779" s="613">
        <v>14438050</v>
      </c>
      <c r="CI2779" s="613">
        <v>26251</v>
      </c>
      <c r="CJ2779" s="171">
        <f t="shared" si="861"/>
        <v>4</v>
      </c>
      <c r="CK2779" s="171">
        <f t="shared" si="865"/>
        <v>14</v>
      </c>
      <c r="CL2779" s="176" t="s">
        <v>6276</v>
      </c>
      <c r="CM2779" s="22" t="str">
        <f t="shared" si="867"/>
        <v>1C26TAA^106743</v>
      </c>
    </row>
    <row r="2780" spans="1:94" s="85" customFormat="1" x14ac:dyDescent="0.25">
      <c r="A2780" s="75">
        <f t="shared" si="869"/>
        <v>2778</v>
      </c>
      <c r="B2780" s="186" t="s">
        <v>6003</v>
      </c>
      <c r="C2780" s="506">
        <v>235600436400</v>
      </c>
      <c r="D2780" s="265">
        <v>145681897</v>
      </c>
      <c r="E2780" s="241"/>
      <c r="F2780" s="231">
        <v>46111</v>
      </c>
      <c r="G2780" s="265" t="s">
        <v>516</v>
      </c>
      <c r="H2780" s="265" t="s">
        <v>2213</v>
      </c>
      <c r="I2780" s="265" t="s">
        <v>105</v>
      </c>
      <c r="J2780" s="265" t="s">
        <v>518</v>
      </c>
      <c r="K2780" s="265" t="s">
        <v>242</v>
      </c>
      <c r="L2780" s="231">
        <v>46140</v>
      </c>
      <c r="M2780" s="265">
        <v>40</v>
      </c>
      <c r="N2780" s="85" t="s">
        <v>9111</v>
      </c>
      <c r="O2780" s="75" t="s">
        <v>9112</v>
      </c>
      <c r="P2780" s="75">
        <v>2830051278</v>
      </c>
      <c r="Q2780" s="231">
        <v>46116</v>
      </c>
      <c r="R2780" s="241">
        <v>1209399966</v>
      </c>
      <c r="S2780" s="241">
        <v>224413815</v>
      </c>
      <c r="T2780" s="231">
        <v>46116</v>
      </c>
      <c r="U2780" s="261">
        <v>18145.041000000001</v>
      </c>
      <c r="V2780" s="261">
        <v>17589.085999999999</v>
      </c>
      <c r="W2780" s="241">
        <v>20</v>
      </c>
      <c r="X2780" s="241">
        <v>0</v>
      </c>
      <c r="Y2780" s="614">
        <v>235600436612</v>
      </c>
      <c r="Z2780" s="85" t="s">
        <v>128</v>
      </c>
      <c r="AA2780" s="85" t="s">
        <v>1649</v>
      </c>
      <c r="AB2780" s="265" t="s">
        <v>7944</v>
      </c>
      <c r="AC2780" s="506">
        <v>235600436400</v>
      </c>
      <c r="AD2780" s="75" t="s">
        <v>113</v>
      </c>
      <c r="AE2780" s="476">
        <v>46128</v>
      </c>
      <c r="AF2780" s="277">
        <v>46127.916666666664</v>
      </c>
      <c r="AG2780" s="277">
        <v>46127.333333333336</v>
      </c>
      <c r="AH2780" s="277">
        <v>46127.333333333336</v>
      </c>
      <c r="AI2780" s="263">
        <v>46125</v>
      </c>
      <c r="AJ2780" s="476">
        <v>46128</v>
      </c>
      <c r="AK2780" s="454">
        <v>46127</v>
      </c>
      <c r="AL2780" s="376">
        <v>46136</v>
      </c>
      <c r="AM2780" s="717">
        <v>46138</v>
      </c>
      <c r="AN2780" s="75">
        <f t="shared" si="868"/>
        <v>-2</v>
      </c>
      <c r="AO2780" s="81">
        <f t="shared" si="870"/>
        <v>46126.333333333336</v>
      </c>
      <c r="AP2780" s="81">
        <f t="shared" si="871"/>
        <v>46127.333333333336</v>
      </c>
      <c r="AQ2780" s="81">
        <f t="shared" si="872"/>
        <v>46127.333333333336</v>
      </c>
      <c r="AR2780" s="81">
        <f t="shared" si="873"/>
        <v>46129</v>
      </c>
      <c r="AS2780" s="81">
        <f t="shared" si="874"/>
        <v>46130</v>
      </c>
      <c r="AT2780" s="81">
        <f t="shared" si="875"/>
        <v>46129</v>
      </c>
      <c r="AU2780" s="82" t="s">
        <v>6241</v>
      </c>
      <c r="AV2780" s="134">
        <v>46116</v>
      </c>
      <c r="AZ2780" s="271"/>
      <c r="BT2780" s="75">
        <f>IF(COUNTIF($C$3:C2780, C2780)=1, 1, 0)</f>
        <v>1</v>
      </c>
      <c r="BU2780" s="337" t="s">
        <v>9113</v>
      </c>
      <c r="BV2780" s="340">
        <v>46128</v>
      </c>
      <c r="BZ2780" s="171">
        <f t="shared" si="863"/>
        <v>14</v>
      </c>
      <c r="CB2780" s="88">
        <f t="shared" si="866"/>
        <v>16</v>
      </c>
      <c r="CC2780" s="172"/>
      <c r="CE2780" s="171">
        <f t="shared" si="864"/>
        <v>4</v>
      </c>
      <c r="CF2780" s="613">
        <v>14438050</v>
      </c>
      <c r="CG2780" s="176"/>
      <c r="CH2780" s="613">
        <v>14438050</v>
      </c>
      <c r="CI2780" s="613">
        <v>26251</v>
      </c>
      <c r="CJ2780" s="171">
        <f t="shared" si="861"/>
        <v>4</v>
      </c>
      <c r="CK2780" s="171">
        <f t="shared" si="865"/>
        <v>14</v>
      </c>
      <c r="CL2780" s="85" t="s">
        <v>6276</v>
      </c>
      <c r="CM2780" s="22" t="str">
        <f t="shared" si="867"/>
        <v>1C26TAA^106745</v>
      </c>
    </row>
    <row r="2781" spans="1:94" s="85" customFormat="1" x14ac:dyDescent="0.25">
      <c r="A2781" s="75">
        <f t="shared" si="869"/>
        <v>2779</v>
      </c>
      <c r="B2781" s="186" t="s">
        <v>6497</v>
      </c>
      <c r="C2781" s="506">
        <v>235600436388</v>
      </c>
      <c r="D2781" s="273">
        <v>145681820</v>
      </c>
      <c r="E2781" s="274"/>
      <c r="F2781" s="275">
        <v>46111</v>
      </c>
      <c r="G2781" s="273" t="s">
        <v>532</v>
      </c>
      <c r="H2781" s="273" t="s">
        <v>2213</v>
      </c>
      <c r="I2781" s="273" t="s">
        <v>105</v>
      </c>
      <c r="J2781" s="273" t="s">
        <v>518</v>
      </c>
      <c r="K2781" s="273" t="s">
        <v>242</v>
      </c>
      <c r="L2781" s="275">
        <v>46140</v>
      </c>
      <c r="M2781" s="273">
        <v>40</v>
      </c>
      <c r="N2781" s="168" t="s">
        <v>9114</v>
      </c>
      <c r="O2781" s="182" t="s">
        <v>9115</v>
      </c>
      <c r="P2781" s="182">
        <v>2830051251</v>
      </c>
      <c r="Q2781" s="275">
        <v>46116</v>
      </c>
      <c r="R2781" s="274">
        <v>1209399886</v>
      </c>
      <c r="S2781" s="274">
        <v>224413853</v>
      </c>
      <c r="T2781" s="275">
        <v>46116</v>
      </c>
      <c r="U2781" s="350">
        <v>17846.821</v>
      </c>
      <c r="V2781" s="350">
        <v>17205.013999999999</v>
      </c>
      <c r="W2781" s="274">
        <v>22</v>
      </c>
      <c r="X2781" s="274">
        <v>0</v>
      </c>
      <c r="Y2781" s="644">
        <v>235600436639</v>
      </c>
      <c r="Z2781" s="168" t="s">
        <v>128</v>
      </c>
      <c r="AA2781" s="168" t="s">
        <v>1649</v>
      </c>
      <c r="AB2781" s="273" t="s">
        <v>7944</v>
      </c>
      <c r="AC2781" s="506">
        <v>235600436388</v>
      </c>
      <c r="AD2781" s="182" t="s">
        <v>113</v>
      </c>
      <c r="AE2781" s="476">
        <v>46128</v>
      </c>
      <c r="AF2781" s="277">
        <v>46127.916666666664</v>
      </c>
      <c r="AG2781" s="277">
        <v>46127.333333333336</v>
      </c>
      <c r="AH2781" s="277">
        <v>46127.333333333336</v>
      </c>
      <c r="AI2781" s="263">
        <v>46125</v>
      </c>
      <c r="AJ2781" s="476">
        <v>46128</v>
      </c>
      <c r="AK2781" s="454">
        <v>46127</v>
      </c>
      <c r="AL2781" s="448">
        <v>46136</v>
      </c>
      <c r="AM2781" s="717">
        <v>46138</v>
      </c>
      <c r="AN2781" s="182">
        <f t="shared" si="868"/>
        <v>-2</v>
      </c>
      <c r="AO2781" s="81">
        <f t="shared" si="870"/>
        <v>46126.333333333336</v>
      </c>
      <c r="AP2781" s="81">
        <f t="shared" si="871"/>
        <v>46127.333333333336</v>
      </c>
      <c r="AQ2781" s="81">
        <f t="shared" si="872"/>
        <v>46127.333333333336</v>
      </c>
      <c r="AR2781" s="81">
        <f t="shared" si="873"/>
        <v>46129</v>
      </c>
      <c r="AS2781" s="81">
        <f t="shared" si="874"/>
        <v>46130</v>
      </c>
      <c r="AT2781" s="81">
        <f t="shared" si="875"/>
        <v>46129</v>
      </c>
      <c r="AU2781" s="82" t="s">
        <v>6241</v>
      </c>
      <c r="AV2781" s="263">
        <v>46116</v>
      </c>
      <c r="AW2781" s="168"/>
      <c r="AX2781" s="168"/>
      <c r="AY2781" s="168"/>
      <c r="AZ2781" s="278"/>
      <c r="BA2781" s="168"/>
      <c r="BB2781" s="168"/>
      <c r="BC2781" s="168"/>
      <c r="BD2781" s="168"/>
      <c r="BE2781" s="168"/>
      <c r="BF2781" s="168"/>
      <c r="BG2781" s="168"/>
      <c r="BH2781" s="168"/>
      <c r="BI2781" s="168"/>
      <c r="BJ2781" s="168"/>
      <c r="BK2781" s="168"/>
      <c r="BL2781" s="168"/>
      <c r="BM2781" s="168"/>
      <c r="BN2781" s="168"/>
      <c r="BO2781" s="168"/>
      <c r="BP2781" s="168"/>
      <c r="BQ2781" s="168"/>
      <c r="BR2781" s="168"/>
      <c r="BS2781" s="168"/>
      <c r="BT2781" s="182">
        <f>IF(COUNTIF($C$3:C2781, C2781)=1, 1, 0)</f>
        <v>1</v>
      </c>
      <c r="BU2781" s="401" t="s">
        <v>9116</v>
      </c>
      <c r="BV2781" s="343">
        <v>46128</v>
      </c>
      <c r="BW2781" s="168"/>
      <c r="BX2781" s="168"/>
      <c r="BY2781" s="168"/>
      <c r="BZ2781" s="431">
        <f t="shared" si="863"/>
        <v>14</v>
      </c>
      <c r="CA2781" s="168"/>
      <c r="CB2781" s="88">
        <f t="shared" si="866"/>
        <v>16</v>
      </c>
      <c r="CC2781" s="172"/>
      <c r="CE2781" s="171">
        <f t="shared" si="864"/>
        <v>4</v>
      </c>
      <c r="CF2781" s="613">
        <v>14438050</v>
      </c>
      <c r="CG2781" s="176"/>
      <c r="CH2781" s="613">
        <v>14438050</v>
      </c>
      <c r="CI2781" s="613">
        <v>26251</v>
      </c>
      <c r="CJ2781" s="171">
        <f t="shared" si="861"/>
        <v>4</v>
      </c>
      <c r="CK2781" s="171">
        <f t="shared" si="865"/>
        <v>14</v>
      </c>
      <c r="CL2781" s="85" t="s">
        <v>6276</v>
      </c>
      <c r="CM2781" s="22" t="str">
        <f t="shared" si="867"/>
        <v>1C26TAA^106747</v>
      </c>
    </row>
    <row r="2782" spans="1:94" x14ac:dyDescent="0.25">
      <c r="A2782" s="75">
        <f t="shared" si="869"/>
        <v>2780</v>
      </c>
      <c r="B2782" s="73" t="s">
        <v>6003</v>
      </c>
      <c r="C2782" s="270">
        <v>235600436574</v>
      </c>
      <c r="D2782" s="265">
        <v>145742412</v>
      </c>
      <c r="E2782" s="241"/>
      <c r="F2782" s="231">
        <v>46114</v>
      </c>
      <c r="G2782" s="265" t="s">
        <v>758</v>
      </c>
      <c r="H2782" s="265" t="s">
        <v>2213</v>
      </c>
      <c r="I2782" s="265" t="s">
        <v>105</v>
      </c>
      <c r="J2782" s="265" t="s">
        <v>518</v>
      </c>
      <c r="K2782" s="265" t="s">
        <v>242</v>
      </c>
      <c r="L2782" s="231">
        <v>46143</v>
      </c>
      <c r="M2782" s="265">
        <v>40</v>
      </c>
      <c r="N2782" s="75" t="s">
        <v>9117</v>
      </c>
      <c r="O2782" s="75" t="s">
        <v>9118</v>
      </c>
      <c r="P2782" s="75">
        <v>2830051257</v>
      </c>
      <c r="Q2782" s="231">
        <v>46116</v>
      </c>
      <c r="R2782" s="241">
        <v>1209399922</v>
      </c>
      <c r="S2782" s="241">
        <v>224414131</v>
      </c>
      <c r="T2782" s="231">
        <v>46116</v>
      </c>
      <c r="U2782" s="261">
        <v>17225.906999999999</v>
      </c>
      <c r="V2782" s="261">
        <v>16623.067999999999</v>
      </c>
      <c r="W2782" s="241">
        <v>20</v>
      </c>
      <c r="X2782" s="241">
        <v>0</v>
      </c>
      <c r="Y2782" s="614">
        <v>235600436574</v>
      </c>
      <c r="Z2782" s="85" t="s">
        <v>128</v>
      </c>
      <c r="AA2782" s="85" t="s">
        <v>1649</v>
      </c>
      <c r="AB2782" s="265" t="s">
        <v>7944</v>
      </c>
      <c r="AC2782" s="270">
        <v>235600436574</v>
      </c>
      <c r="AD2782" s="75" t="s">
        <v>113</v>
      </c>
      <c r="AE2782" s="231">
        <v>46128</v>
      </c>
      <c r="AF2782" s="277">
        <v>46127.916666666664</v>
      </c>
      <c r="AG2782" s="277">
        <v>46127.333333333336</v>
      </c>
      <c r="AH2782" s="277">
        <v>46127.333333333336</v>
      </c>
      <c r="AI2782" s="231">
        <v>46125</v>
      </c>
      <c r="AJ2782" s="231">
        <v>46128</v>
      </c>
      <c r="AK2782" s="231">
        <v>46127</v>
      </c>
      <c r="AL2782" s="231">
        <v>46136</v>
      </c>
      <c r="AM2782" s="717">
        <v>46138</v>
      </c>
      <c r="AN2782" s="75">
        <f t="shared" si="868"/>
        <v>-5</v>
      </c>
      <c r="AO2782" s="95" t="s">
        <v>121</v>
      </c>
      <c r="AP2782" s="95" t="s">
        <v>121</v>
      </c>
      <c r="AQ2782" s="95" t="s">
        <v>121</v>
      </c>
      <c r="AR2782" s="95" t="s">
        <v>121</v>
      </c>
      <c r="AS2782" s="95" t="s">
        <v>121</v>
      </c>
      <c r="AT2782" s="95" t="s">
        <v>121</v>
      </c>
      <c r="AU2782" s="82" t="s">
        <v>6241</v>
      </c>
      <c r="AV2782" s="134">
        <v>46116</v>
      </c>
      <c r="AW2782" s="85"/>
      <c r="AX2782" s="85"/>
      <c r="AY2782" s="85"/>
      <c r="AZ2782" s="271"/>
      <c r="BA2782" s="85"/>
      <c r="BB2782" s="85"/>
      <c r="BC2782" s="85"/>
      <c r="BD2782" s="85"/>
      <c r="BE2782" s="85"/>
      <c r="BF2782" s="85"/>
      <c r="BG2782" s="85"/>
      <c r="BH2782" s="85"/>
      <c r="BI2782" s="85"/>
      <c r="BJ2782" s="85"/>
      <c r="BK2782" s="85"/>
      <c r="BL2782" s="85"/>
      <c r="BM2782" s="85"/>
      <c r="BN2782" s="85"/>
      <c r="BO2782" s="85"/>
      <c r="BP2782" s="85"/>
      <c r="BQ2782" s="85"/>
      <c r="BR2782" s="85"/>
      <c r="BS2782" s="85"/>
      <c r="BT2782" s="75">
        <f>IF(COUNTIF($C$3:C2782, C2782)=1, 1, 0)</f>
        <v>1</v>
      </c>
      <c r="BU2782" s="337" t="s">
        <v>9119</v>
      </c>
      <c r="BV2782" s="340">
        <v>46129</v>
      </c>
      <c r="BW2782" s="85"/>
      <c r="BX2782" s="85"/>
      <c r="BY2782" s="85"/>
      <c r="BZ2782" s="171">
        <f t="shared" si="863"/>
        <v>14</v>
      </c>
      <c r="CA2782" s="85"/>
      <c r="CB2782" s="88">
        <f t="shared" si="866"/>
        <v>16</v>
      </c>
      <c r="CC2782" s="89"/>
      <c r="CE2782" s="87">
        <f t="shared" si="864"/>
        <v>4</v>
      </c>
      <c r="CF2782" s="544">
        <v>14438050</v>
      </c>
      <c r="CG2782" s="544"/>
      <c r="CH2782" s="544">
        <v>14438050</v>
      </c>
      <c r="CI2782" s="544">
        <v>26251</v>
      </c>
      <c r="CJ2782" s="87">
        <f t="shared" si="861"/>
        <v>4</v>
      </c>
      <c r="CK2782" s="87">
        <f t="shared" si="865"/>
        <v>14</v>
      </c>
      <c r="CL2782" s="85" t="s">
        <v>6276</v>
      </c>
      <c r="CM2782" s="22" t="str">
        <f t="shared" si="867"/>
        <v>1C26TAA^108378</v>
      </c>
      <c r="CN2782" s="85"/>
      <c r="CO2782" s="85"/>
      <c r="CP2782" s="85"/>
    </row>
    <row r="2783" spans="1:94" s="85" customFormat="1" x14ac:dyDescent="0.25">
      <c r="A2783" s="75">
        <f t="shared" si="869"/>
        <v>2781</v>
      </c>
      <c r="B2783" s="73" t="s">
        <v>6003</v>
      </c>
      <c r="C2783" s="270">
        <v>235600436574</v>
      </c>
      <c r="D2783" s="265">
        <v>145526970</v>
      </c>
      <c r="E2783" s="241"/>
      <c r="F2783" s="231">
        <v>46115</v>
      </c>
      <c r="G2783" s="265" t="s">
        <v>811</v>
      </c>
      <c r="H2783" s="265" t="s">
        <v>2213</v>
      </c>
      <c r="I2783" s="265" t="s">
        <v>105</v>
      </c>
      <c r="J2783" s="265" t="s">
        <v>518</v>
      </c>
      <c r="K2783" s="265" t="s">
        <v>242</v>
      </c>
      <c r="L2783" s="231">
        <v>46146</v>
      </c>
      <c r="M2783" s="265">
        <v>40</v>
      </c>
      <c r="N2783" s="85" t="s">
        <v>9120</v>
      </c>
      <c r="O2783" s="75" t="s">
        <v>9121</v>
      </c>
      <c r="P2783" s="75">
        <v>2830051299</v>
      </c>
      <c r="Q2783" s="231">
        <v>46116</v>
      </c>
      <c r="R2783" s="241">
        <v>1209400003</v>
      </c>
      <c r="S2783" s="241">
        <v>224413975</v>
      </c>
      <c r="T2783" s="231">
        <v>46116</v>
      </c>
      <c r="U2783" s="261">
        <v>20172.649000000001</v>
      </c>
      <c r="V2783" s="261">
        <v>19600.205999999998</v>
      </c>
      <c r="W2783" s="241">
        <v>21</v>
      </c>
      <c r="X2783" s="241">
        <v>0</v>
      </c>
      <c r="Y2783" s="614">
        <v>235600436418</v>
      </c>
      <c r="Z2783" s="85" t="s">
        <v>128</v>
      </c>
      <c r="AA2783" s="85" t="s">
        <v>1649</v>
      </c>
      <c r="AB2783" s="265" t="s">
        <v>7944</v>
      </c>
      <c r="AC2783" s="270">
        <v>235600436574</v>
      </c>
      <c r="AD2783" s="75" t="s">
        <v>113</v>
      </c>
      <c r="AE2783" s="231">
        <v>46128</v>
      </c>
      <c r="AF2783" s="277">
        <v>46127.916666666664</v>
      </c>
      <c r="AG2783" s="277">
        <v>46127.333333333336</v>
      </c>
      <c r="AH2783" s="277">
        <v>46127.333333333336</v>
      </c>
      <c r="AI2783" s="231">
        <v>46125</v>
      </c>
      <c r="AJ2783" s="231">
        <v>46128</v>
      </c>
      <c r="AK2783" s="231">
        <v>46127</v>
      </c>
      <c r="AL2783" s="231">
        <v>46136</v>
      </c>
      <c r="AM2783" s="717">
        <v>46138</v>
      </c>
      <c r="AN2783" s="75">
        <f t="shared" si="868"/>
        <v>-8</v>
      </c>
      <c r="AO2783" s="95" t="s">
        <v>121</v>
      </c>
      <c r="AP2783" s="95" t="s">
        <v>121</v>
      </c>
      <c r="AQ2783" s="95" t="s">
        <v>121</v>
      </c>
      <c r="AR2783" s="95" t="s">
        <v>121</v>
      </c>
      <c r="AS2783" s="95" t="s">
        <v>121</v>
      </c>
      <c r="AT2783" s="95" t="s">
        <v>121</v>
      </c>
      <c r="AU2783" s="82" t="s">
        <v>6241</v>
      </c>
      <c r="AV2783" s="134">
        <v>46116</v>
      </c>
      <c r="AZ2783" s="271"/>
      <c r="BT2783" s="75">
        <f>IF(COUNTIF($C$3:C2783, C2783)=1, 1, 0)</f>
        <v>0</v>
      </c>
      <c r="BU2783" s="337" t="s">
        <v>9119</v>
      </c>
      <c r="BV2783" s="340">
        <v>46129</v>
      </c>
      <c r="BZ2783" s="171">
        <f t="shared" si="863"/>
        <v>14</v>
      </c>
      <c r="CB2783" s="88">
        <f t="shared" si="866"/>
        <v>16</v>
      </c>
      <c r="CC2783" s="718"/>
      <c r="CE2783" s="171">
        <f t="shared" si="864"/>
        <v>4</v>
      </c>
      <c r="CF2783" s="544">
        <v>14438050</v>
      </c>
      <c r="CG2783" s="544"/>
      <c r="CH2783" s="544">
        <v>14438050</v>
      </c>
      <c r="CI2783" s="544">
        <v>26251</v>
      </c>
      <c r="CJ2783" s="171">
        <f t="shared" si="861"/>
        <v>4</v>
      </c>
      <c r="CK2783" s="171">
        <f t="shared" si="865"/>
        <v>14</v>
      </c>
      <c r="CL2783" s="85" t="s">
        <v>6276</v>
      </c>
      <c r="CM2783" s="22" t="str">
        <f t="shared" si="867"/>
        <v>1C26TAA^108378</v>
      </c>
    </row>
    <row r="2784" spans="1:94" s="85" customFormat="1" x14ac:dyDescent="0.25">
      <c r="A2784" s="75">
        <f t="shared" si="869"/>
        <v>2782</v>
      </c>
      <c r="B2784" s="73" t="s">
        <v>6003</v>
      </c>
      <c r="C2784" s="365" t="s">
        <v>9034</v>
      </c>
      <c r="D2784" s="265">
        <v>145835472</v>
      </c>
      <c r="E2784" s="241"/>
      <c r="F2784" s="231">
        <v>46107</v>
      </c>
      <c r="G2784" s="265" t="s">
        <v>612</v>
      </c>
      <c r="H2784" s="265" t="s">
        <v>2213</v>
      </c>
      <c r="I2784" s="265" t="s">
        <v>105</v>
      </c>
      <c r="J2784" s="265" t="s">
        <v>518</v>
      </c>
      <c r="K2784" s="265" t="s">
        <v>242</v>
      </c>
      <c r="L2784" s="231">
        <v>46136</v>
      </c>
      <c r="M2784" s="265">
        <v>40</v>
      </c>
      <c r="N2784" s="85" t="s">
        <v>9122</v>
      </c>
      <c r="O2784" s="75" t="s">
        <v>9123</v>
      </c>
      <c r="P2784" s="85">
        <v>2830051252</v>
      </c>
      <c r="Q2784" s="231">
        <v>46116</v>
      </c>
      <c r="R2784" s="241">
        <v>1209399915</v>
      </c>
      <c r="S2784" s="241">
        <v>224408577</v>
      </c>
      <c r="T2784" s="231">
        <v>46116</v>
      </c>
      <c r="U2784" s="261">
        <v>17484.550999999999</v>
      </c>
      <c r="V2784" s="261">
        <v>17021.143</v>
      </c>
      <c r="W2784" s="241">
        <v>19</v>
      </c>
      <c r="X2784" s="241">
        <v>0</v>
      </c>
      <c r="Y2784" s="571" t="s">
        <v>9124</v>
      </c>
      <c r="Z2784" s="85" t="s">
        <v>258</v>
      </c>
      <c r="AA2784" s="85" t="s">
        <v>1258</v>
      </c>
      <c r="AB2784" s="265" t="s">
        <v>8400</v>
      </c>
      <c r="AC2784" s="365" t="s">
        <v>9034</v>
      </c>
      <c r="AD2784" s="75" t="s">
        <v>113</v>
      </c>
      <c r="AE2784" s="104">
        <v>46125</v>
      </c>
      <c r="AF2784" s="375">
        <v>46207.333333333336</v>
      </c>
      <c r="AG2784" s="375">
        <v>46117.625</v>
      </c>
      <c r="AH2784" s="375">
        <v>46117.625</v>
      </c>
      <c r="AI2784" s="74">
        <v>46119</v>
      </c>
      <c r="AJ2784" s="104">
        <v>46122</v>
      </c>
      <c r="AK2784" s="104">
        <v>46122</v>
      </c>
      <c r="AL2784" s="376">
        <v>46129</v>
      </c>
      <c r="AM2784" s="684">
        <v>46136</v>
      </c>
      <c r="AN2784" s="75">
        <f t="shared" si="868"/>
        <v>0</v>
      </c>
      <c r="AO2784" s="95" t="s">
        <v>121</v>
      </c>
      <c r="AP2784" s="95" t="s">
        <v>121</v>
      </c>
      <c r="AQ2784" s="95" t="s">
        <v>121</v>
      </c>
      <c r="AR2784" s="95" t="s">
        <v>121</v>
      </c>
      <c r="AS2784" s="95" t="s">
        <v>121</v>
      </c>
      <c r="AT2784" s="95" t="s">
        <v>121</v>
      </c>
      <c r="AU2784" s="241" t="s">
        <v>6196</v>
      </c>
      <c r="AV2784" s="134">
        <v>46116</v>
      </c>
      <c r="AW2784" s="75">
        <f>_xlfn.XLOOKUP(D2784,'[1]OPS Loading report'!$E:$E,'[1]OPS Loading report'!$G:$G)</f>
        <v>0</v>
      </c>
      <c r="AX2784" s="75">
        <f>_xlfn.XLOOKUP(D2784,'[1]OPS Loading report'!$E:$E,'[1]OPS Loading report'!$H:$H)</f>
        <v>0</v>
      </c>
      <c r="AZ2784" s="271"/>
      <c r="BT2784" s="75">
        <f>IF(COUNTIF($C$3:C2784, C2784)=1, 1, 0)</f>
        <v>0</v>
      </c>
      <c r="BU2784" s="337" t="s">
        <v>9038</v>
      </c>
      <c r="BV2784" s="340">
        <v>46127</v>
      </c>
      <c r="BZ2784" s="171">
        <f t="shared" si="863"/>
        <v>13</v>
      </c>
      <c r="CA2784" s="85" t="s">
        <v>6711</v>
      </c>
      <c r="CB2784" s="88">
        <f t="shared" si="866"/>
        <v>16</v>
      </c>
      <c r="CC2784" s="172"/>
      <c r="CE2784" s="171">
        <f t="shared" si="864"/>
        <v>4</v>
      </c>
      <c r="CF2784" s="544">
        <v>14438050</v>
      </c>
      <c r="CG2784" s="544">
        <v>3937650</v>
      </c>
      <c r="CH2784" s="544">
        <v>18375700</v>
      </c>
      <c r="CI2784" s="544">
        <v>26251</v>
      </c>
      <c r="CJ2784" s="171">
        <f t="shared" si="861"/>
        <v>4</v>
      </c>
      <c r="CK2784" s="171">
        <f t="shared" si="865"/>
        <v>14</v>
      </c>
      <c r="CL2784" s="22" t="s">
        <v>6198</v>
      </c>
      <c r="CM2784" s="22" t="str">
        <f t="shared" si="867"/>
        <v>1C26TAA^28332</v>
      </c>
    </row>
    <row r="2785" spans="1:94" x14ac:dyDescent="0.25">
      <c r="A2785" s="75">
        <f t="shared" si="869"/>
        <v>2783</v>
      </c>
      <c r="B2785" s="265" t="s">
        <v>6003</v>
      </c>
      <c r="C2785" s="301">
        <v>268533071</v>
      </c>
      <c r="D2785" s="265">
        <v>145843937</v>
      </c>
      <c r="E2785" s="241"/>
      <c r="F2785" s="231">
        <v>46118</v>
      </c>
      <c r="G2785" s="265" t="s">
        <v>516</v>
      </c>
      <c r="H2785" s="265" t="s">
        <v>2213</v>
      </c>
      <c r="I2785" s="265" t="s">
        <v>105</v>
      </c>
      <c r="J2785" s="265" t="s">
        <v>518</v>
      </c>
      <c r="K2785" s="265" t="s">
        <v>242</v>
      </c>
      <c r="L2785" s="231">
        <v>46149</v>
      </c>
      <c r="M2785" s="265">
        <v>40</v>
      </c>
      <c r="N2785" s="85" t="s">
        <v>9125</v>
      </c>
      <c r="O2785" s="75" t="s">
        <v>9126</v>
      </c>
      <c r="P2785" s="75">
        <v>2830051392</v>
      </c>
      <c r="Q2785" s="231">
        <v>46118</v>
      </c>
      <c r="R2785" s="241">
        <v>1209400291</v>
      </c>
      <c r="S2785" s="241">
        <v>224416768</v>
      </c>
      <c r="T2785" s="231">
        <v>46118</v>
      </c>
      <c r="U2785" s="261">
        <v>17353.221000000001</v>
      </c>
      <c r="V2785" s="261">
        <v>16729.187999999998</v>
      </c>
      <c r="W2785" s="241">
        <v>20</v>
      </c>
      <c r="X2785" s="241">
        <v>0</v>
      </c>
      <c r="Y2785" s="614">
        <v>268533071</v>
      </c>
      <c r="Z2785" s="85" t="s">
        <v>110</v>
      </c>
      <c r="AA2785" s="85" t="s">
        <v>9127</v>
      </c>
      <c r="AB2785" s="265" t="s">
        <v>6695</v>
      </c>
      <c r="AC2785" s="270">
        <v>268533071</v>
      </c>
      <c r="AD2785" s="75" t="s">
        <v>113</v>
      </c>
      <c r="AE2785" s="231">
        <v>46127</v>
      </c>
      <c r="AF2785" s="375">
        <v>46121.333333333336</v>
      </c>
      <c r="AG2785" s="375">
        <v>46119.333333333336</v>
      </c>
      <c r="AH2785" s="375">
        <v>46119.333333333336</v>
      </c>
      <c r="AI2785" s="376">
        <v>46122</v>
      </c>
      <c r="AJ2785" s="231">
        <v>46126</v>
      </c>
      <c r="AK2785" s="231">
        <v>46127</v>
      </c>
      <c r="AL2785" s="376">
        <v>46141</v>
      </c>
      <c r="AM2785" s="241"/>
      <c r="AN2785" s="75">
        <f t="shared" si="868"/>
        <v>-8</v>
      </c>
      <c r="AO2785" s="95" t="s">
        <v>121</v>
      </c>
      <c r="AP2785" s="95" t="s">
        <v>121</v>
      </c>
      <c r="AQ2785" s="95" t="s">
        <v>121</v>
      </c>
      <c r="AR2785" s="95" t="s">
        <v>121</v>
      </c>
      <c r="AS2785" s="95" t="s">
        <v>121</v>
      </c>
      <c r="AT2785" s="81" t="s">
        <v>2057</v>
      </c>
      <c r="AU2785" s="82" t="s">
        <v>6241</v>
      </c>
      <c r="AV2785" s="134">
        <v>46118</v>
      </c>
      <c r="AW2785" s="85"/>
      <c r="AX2785" s="85"/>
      <c r="AY2785" s="85"/>
      <c r="AZ2785" s="271"/>
      <c r="BA2785" s="85"/>
      <c r="BB2785" s="85"/>
      <c r="BC2785" s="85"/>
      <c r="BD2785" s="85"/>
      <c r="BE2785" s="85"/>
      <c r="BF2785" s="85"/>
      <c r="BG2785" s="85"/>
      <c r="BH2785" s="85"/>
      <c r="BI2785" s="85"/>
      <c r="BJ2785" s="85"/>
      <c r="BK2785" s="85"/>
      <c r="BL2785" s="85"/>
      <c r="BM2785" s="85"/>
      <c r="BN2785" s="85"/>
      <c r="BO2785" s="85"/>
      <c r="BP2785" s="85"/>
      <c r="BQ2785" s="85"/>
      <c r="BR2785" s="85"/>
      <c r="BS2785" s="85"/>
      <c r="BT2785" s="75">
        <f>IF(COUNTIF($C$3:C2785, C2785)=1, 1, 0)</f>
        <v>1</v>
      </c>
      <c r="BU2785" s="337" t="s">
        <v>9128</v>
      </c>
      <c r="BV2785" s="340">
        <v>46127</v>
      </c>
      <c r="BW2785" s="85"/>
      <c r="BX2785" s="85"/>
      <c r="BY2785" s="85"/>
      <c r="BZ2785" s="171">
        <f t="shared" si="863"/>
        <v>15</v>
      </c>
      <c r="CA2785" s="85"/>
      <c r="CB2785" s="88">
        <f t="shared" si="866"/>
        <v>16</v>
      </c>
      <c r="CC2785" s="89"/>
      <c r="CE2785" s="87">
        <f t="shared" si="864"/>
        <v>4</v>
      </c>
      <c r="CF2785" s="397">
        <v>21903020</v>
      </c>
      <c r="CG2785" s="397">
        <v>5956553</v>
      </c>
      <c r="CH2785" s="397">
        <v>27859573</v>
      </c>
      <c r="CI2785" s="397">
        <v>26711</v>
      </c>
      <c r="CJ2785" s="87">
        <f t="shared" si="861"/>
        <v>4</v>
      </c>
      <c r="CK2785" s="87">
        <f t="shared" si="865"/>
        <v>15</v>
      </c>
      <c r="CL2785" s="85" t="s">
        <v>6276</v>
      </c>
      <c r="CM2785" s="22" t="str">
        <f t="shared" si="867"/>
        <v>1C26TML^148826</v>
      </c>
      <c r="CN2785" s="85"/>
      <c r="CO2785" s="85"/>
      <c r="CP2785" s="85"/>
    </row>
    <row r="2786" spans="1:94" x14ac:dyDescent="0.25">
      <c r="A2786" s="75">
        <f t="shared" si="869"/>
        <v>2784</v>
      </c>
      <c r="B2786" s="265" t="s">
        <v>6003</v>
      </c>
      <c r="C2786" s="301">
        <v>268533071</v>
      </c>
      <c r="D2786" s="265">
        <v>145843969</v>
      </c>
      <c r="E2786" s="241"/>
      <c r="F2786" s="231">
        <v>46118</v>
      </c>
      <c r="G2786" s="265" t="s">
        <v>516</v>
      </c>
      <c r="H2786" s="265" t="s">
        <v>2213</v>
      </c>
      <c r="I2786" s="265" t="s">
        <v>105</v>
      </c>
      <c r="J2786" s="265" t="s">
        <v>518</v>
      </c>
      <c r="K2786" s="265" t="s">
        <v>242</v>
      </c>
      <c r="L2786" s="231">
        <v>46149</v>
      </c>
      <c r="M2786" s="265">
        <v>40</v>
      </c>
      <c r="N2786" s="85" t="s">
        <v>9129</v>
      </c>
      <c r="O2786" s="75" t="s">
        <v>9130</v>
      </c>
      <c r="P2786" s="75">
        <v>2830051367</v>
      </c>
      <c r="Q2786" s="231">
        <v>46118</v>
      </c>
      <c r="R2786" s="241">
        <v>1209400229</v>
      </c>
      <c r="S2786" s="241">
        <v>224416789</v>
      </c>
      <c r="T2786" s="231">
        <v>46118</v>
      </c>
      <c r="U2786" s="261">
        <v>17322.277999999998</v>
      </c>
      <c r="V2786" s="261">
        <v>16699.348999999998</v>
      </c>
      <c r="W2786" s="241">
        <v>20</v>
      </c>
      <c r="X2786" s="241">
        <v>0</v>
      </c>
      <c r="Y2786" s="614">
        <v>268533312</v>
      </c>
      <c r="Z2786" s="85" t="s">
        <v>110</v>
      </c>
      <c r="AA2786" s="85" t="s">
        <v>9127</v>
      </c>
      <c r="AB2786" s="265" t="s">
        <v>6695</v>
      </c>
      <c r="AC2786" s="270">
        <v>268533071</v>
      </c>
      <c r="AD2786" s="75" t="s">
        <v>113</v>
      </c>
      <c r="AE2786" s="231">
        <v>46127</v>
      </c>
      <c r="AF2786" s="375">
        <v>46121.333333333336</v>
      </c>
      <c r="AG2786" s="375">
        <v>46119.333333333336</v>
      </c>
      <c r="AH2786" s="375">
        <v>46119.333333333336</v>
      </c>
      <c r="AI2786" s="376">
        <v>46122</v>
      </c>
      <c r="AJ2786" s="231">
        <v>46126</v>
      </c>
      <c r="AK2786" s="231">
        <v>46127</v>
      </c>
      <c r="AL2786" s="376">
        <v>46141</v>
      </c>
      <c r="AM2786" s="241"/>
      <c r="AN2786" s="75">
        <f t="shared" si="868"/>
        <v>-8</v>
      </c>
      <c r="AO2786" s="95" t="s">
        <v>121</v>
      </c>
      <c r="AP2786" s="95" t="s">
        <v>121</v>
      </c>
      <c r="AQ2786" s="95" t="s">
        <v>121</v>
      </c>
      <c r="AR2786" s="95" t="s">
        <v>121</v>
      </c>
      <c r="AS2786" s="95" t="s">
        <v>121</v>
      </c>
      <c r="AT2786" s="81" t="s">
        <v>2057</v>
      </c>
      <c r="AU2786" s="82" t="s">
        <v>6241</v>
      </c>
      <c r="AV2786" s="134">
        <v>46118</v>
      </c>
      <c r="AW2786" s="85"/>
      <c r="AX2786" s="85"/>
      <c r="AY2786" s="85"/>
      <c r="AZ2786" s="271"/>
      <c r="BA2786" s="85"/>
      <c r="BB2786" s="85"/>
      <c r="BC2786" s="85"/>
      <c r="BD2786" s="85"/>
      <c r="BE2786" s="85"/>
      <c r="BF2786" s="85"/>
      <c r="BG2786" s="85"/>
      <c r="BH2786" s="85"/>
      <c r="BI2786" s="85"/>
      <c r="BJ2786" s="85"/>
      <c r="BK2786" s="85"/>
      <c r="BL2786" s="85"/>
      <c r="BM2786" s="85"/>
      <c r="BN2786" s="85"/>
      <c r="BO2786" s="85"/>
      <c r="BP2786" s="85"/>
      <c r="BQ2786" s="85"/>
      <c r="BR2786" s="85"/>
      <c r="BS2786" s="85"/>
      <c r="BT2786" s="75">
        <f>IF(COUNTIF($C$3:C2786, C2786)=1, 1, 0)</f>
        <v>0</v>
      </c>
      <c r="BU2786" s="337" t="s">
        <v>9128</v>
      </c>
      <c r="BV2786" s="340">
        <v>46127</v>
      </c>
      <c r="BW2786" s="85"/>
      <c r="BX2786" s="85"/>
      <c r="BY2786" s="85"/>
      <c r="BZ2786" s="171">
        <f t="shared" si="863"/>
        <v>15</v>
      </c>
      <c r="CA2786" s="85"/>
      <c r="CB2786" s="88">
        <f t="shared" si="866"/>
        <v>16</v>
      </c>
      <c r="CC2786" s="89"/>
      <c r="CE2786" s="87">
        <f t="shared" si="864"/>
        <v>4</v>
      </c>
      <c r="CF2786" s="397">
        <v>21903020</v>
      </c>
      <c r="CG2786" s="397">
        <v>5956553</v>
      </c>
      <c r="CH2786" s="397">
        <v>27859573</v>
      </c>
      <c r="CI2786" s="397">
        <v>26711</v>
      </c>
      <c r="CJ2786" s="87">
        <f t="shared" si="861"/>
        <v>4</v>
      </c>
      <c r="CK2786" s="87">
        <f t="shared" si="865"/>
        <v>15</v>
      </c>
      <c r="CL2786" s="85" t="s">
        <v>6276</v>
      </c>
      <c r="CM2786" s="22" t="str">
        <f t="shared" si="867"/>
        <v>1C26TML^148826</v>
      </c>
      <c r="CN2786" s="85"/>
      <c r="CO2786" s="85"/>
      <c r="CP2786" s="85"/>
    </row>
    <row r="2787" spans="1:94" x14ac:dyDescent="0.25">
      <c r="A2787" s="75">
        <f t="shared" si="869"/>
        <v>2785</v>
      </c>
      <c r="B2787" s="265" t="s">
        <v>6003</v>
      </c>
      <c r="C2787" s="301">
        <v>268533071</v>
      </c>
      <c r="D2787" s="265">
        <v>145843973</v>
      </c>
      <c r="E2787" s="241"/>
      <c r="F2787" s="231">
        <v>46118</v>
      </c>
      <c r="G2787" s="265" t="s">
        <v>516</v>
      </c>
      <c r="H2787" s="265" t="s">
        <v>2213</v>
      </c>
      <c r="I2787" s="265" t="s">
        <v>105</v>
      </c>
      <c r="J2787" s="265" t="s">
        <v>518</v>
      </c>
      <c r="K2787" s="265" t="s">
        <v>242</v>
      </c>
      <c r="L2787" s="231">
        <v>46149</v>
      </c>
      <c r="M2787" s="265">
        <v>40</v>
      </c>
      <c r="N2787" s="85" t="s">
        <v>9131</v>
      </c>
      <c r="O2787" s="75" t="s">
        <v>9132</v>
      </c>
      <c r="P2787" s="75">
        <v>2830051384</v>
      </c>
      <c r="Q2787" s="231">
        <v>46118</v>
      </c>
      <c r="R2787" s="241">
        <v>1209400277</v>
      </c>
      <c r="S2787" s="241">
        <v>224416792</v>
      </c>
      <c r="T2787" s="231">
        <v>46118</v>
      </c>
      <c r="U2787" s="261">
        <v>18058.011999999999</v>
      </c>
      <c r="V2787" s="261">
        <v>17408.611000000001</v>
      </c>
      <c r="W2787" s="241">
        <v>21</v>
      </c>
      <c r="X2787" s="241">
        <v>0</v>
      </c>
      <c r="Y2787" s="614">
        <v>268533222</v>
      </c>
      <c r="Z2787" s="85" t="s">
        <v>110</v>
      </c>
      <c r="AA2787" s="85" t="s">
        <v>9127</v>
      </c>
      <c r="AB2787" s="265" t="s">
        <v>6695</v>
      </c>
      <c r="AC2787" s="270">
        <v>268533071</v>
      </c>
      <c r="AD2787" s="75" t="s">
        <v>113</v>
      </c>
      <c r="AE2787" s="231">
        <v>46127</v>
      </c>
      <c r="AF2787" s="375">
        <v>46121.333333333336</v>
      </c>
      <c r="AG2787" s="375">
        <v>46119.333333333336</v>
      </c>
      <c r="AH2787" s="375">
        <v>46119.333333333336</v>
      </c>
      <c r="AI2787" s="376">
        <v>46122</v>
      </c>
      <c r="AJ2787" s="231">
        <v>46126</v>
      </c>
      <c r="AK2787" s="231">
        <v>46127</v>
      </c>
      <c r="AL2787" s="376">
        <v>46141</v>
      </c>
      <c r="AM2787" s="241"/>
      <c r="AN2787" s="75">
        <f t="shared" si="868"/>
        <v>-8</v>
      </c>
      <c r="AO2787" s="95" t="s">
        <v>121</v>
      </c>
      <c r="AP2787" s="95" t="s">
        <v>121</v>
      </c>
      <c r="AQ2787" s="95" t="s">
        <v>121</v>
      </c>
      <c r="AR2787" s="95" t="s">
        <v>121</v>
      </c>
      <c r="AS2787" s="95" t="s">
        <v>121</v>
      </c>
      <c r="AT2787" s="81" t="s">
        <v>2057</v>
      </c>
      <c r="AU2787" s="82" t="s">
        <v>6241</v>
      </c>
      <c r="AV2787" s="134">
        <v>46118</v>
      </c>
      <c r="AW2787" s="85"/>
      <c r="AX2787" s="85"/>
      <c r="AY2787" s="85"/>
      <c r="AZ2787" s="271"/>
      <c r="BA2787" s="85"/>
      <c r="BB2787" s="85"/>
      <c r="BC2787" s="85"/>
      <c r="BD2787" s="85"/>
      <c r="BE2787" s="85"/>
      <c r="BF2787" s="85"/>
      <c r="BG2787" s="85"/>
      <c r="BH2787" s="85"/>
      <c r="BI2787" s="85"/>
      <c r="BJ2787" s="85"/>
      <c r="BK2787" s="85"/>
      <c r="BL2787" s="85"/>
      <c r="BM2787" s="85"/>
      <c r="BN2787" s="85"/>
      <c r="BO2787" s="85"/>
      <c r="BP2787" s="85"/>
      <c r="BQ2787" s="85"/>
      <c r="BR2787" s="85"/>
      <c r="BS2787" s="85"/>
      <c r="BT2787" s="75">
        <f>IF(COUNTIF($C$3:C2787, C2787)=1, 1, 0)</f>
        <v>0</v>
      </c>
      <c r="BU2787" s="337" t="s">
        <v>9128</v>
      </c>
      <c r="BV2787" s="340">
        <v>46127</v>
      </c>
      <c r="BW2787" s="85"/>
      <c r="BX2787" s="85"/>
      <c r="BY2787" s="85"/>
      <c r="BZ2787" s="171">
        <f t="shared" si="863"/>
        <v>15</v>
      </c>
      <c r="CA2787" s="85"/>
      <c r="CB2787" s="88">
        <f t="shared" si="866"/>
        <v>16</v>
      </c>
      <c r="CC2787" s="89"/>
      <c r="CE2787" s="87">
        <f t="shared" si="864"/>
        <v>4</v>
      </c>
      <c r="CF2787" s="397">
        <v>21903020</v>
      </c>
      <c r="CG2787" s="397">
        <v>5956553</v>
      </c>
      <c r="CH2787" s="397">
        <v>27859573</v>
      </c>
      <c r="CI2787" s="397">
        <v>26711</v>
      </c>
      <c r="CJ2787" s="87">
        <f t="shared" si="861"/>
        <v>4</v>
      </c>
      <c r="CK2787" s="87">
        <f t="shared" si="865"/>
        <v>15</v>
      </c>
      <c r="CL2787" s="85" t="s">
        <v>6276</v>
      </c>
      <c r="CM2787" s="22" t="str">
        <f t="shared" si="867"/>
        <v>1C26TML^148826</v>
      </c>
      <c r="CN2787" s="85"/>
      <c r="CO2787" s="85"/>
      <c r="CP2787" s="85"/>
    </row>
    <row r="2788" spans="1:94" x14ac:dyDescent="0.25">
      <c r="A2788" s="75">
        <f t="shared" si="869"/>
        <v>2786</v>
      </c>
      <c r="B2788" s="265" t="s">
        <v>6003</v>
      </c>
      <c r="C2788" s="301">
        <v>268533400</v>
      </c>
      <c r="D2788" s="265">
        <v>145852444</v>
      </c>
      <c r="E2788" s="241"/>
      <c r="F2788" s="231">
        <v>46118</v>
      </c>
      <c r="G2788" s="265" t="s">
        <v>612</v>
      </c>
      <c r="H2788" s="265" t="s">
        <v>2213</v>
      </c>
      <c r="I2788" s="265" t="s">
        <v>105</v>
      </c>
      <c r="J2788" s="265" t="s">
        <v>518</v>
      </c>
      <c r="K2788" s="265" t="s">
        <v>242</v>
      </c>
      <c r="L2788" s="231">
        <v>46146</v>
      </c>
      <c r="M2788" s="265">
        <v>40</v>
      </c>
      <c r="N2788" s="85" t="s">
        <v>9133</v>
      </c>
      <c r="O2788" s="75" t="s">
        <v>9134</v>
      </c>
      <c r="P2788" s="75">
        <v>2830051333</v>
      </c>
      <c r="Q2788" s="231">
        <v>46118</v>
      </c>
      <c r="R2788" s="241">
        <v>1209400112</v>
      </c>
      <c r="S2788" s="241">
        <v>224415266</v>
      </c>
      <c r="T2788" s="231">
        <v>46118</v>
      </c>
      <c r="U2788" s="261">
        <v>15453.273999999999</v>
      </c>
      <c r="V2788" s="261">
        <v>14899.717000000001</v>
      </c>
      <c r="W2788" s="241">
        <v>20</v>
      </c>
      <c r="X2788" s="241">
        <v>0</v>
      </c>
      <c r="Y2788" s="614">
        <v>268533400</v>
      </c>
      <c r="Z2788" s="85" t="s">
        <v>110</v>
      </c>
      <c r="AA2788" s="85" t="s">
        <v>9127</v>
      </c>
      <c r="AB2788" s="265" t="s">
        <v>6695</v>
      </c>
      <c r="AC2788" s="301">
        <v>268533400</v>
      </c>
      <c r="AD2788" s="75" t="s">
        <v>113</v>
      </c>
      <c r="AE2788" s="231">
        <v>46127</v>
      </c>
      <c r="AF2788" s="375">
        <v>46121.333333333336</v>
      </c>
      <c r="AG2788" s="375">
        <v>46119.333333333336</v>
      </c>
      <c r="AH2788" s="375">
        <v>46119.333333333336</v>
      </c>
      <c r="AI2788" s="376">
        <v>46122</v>
      </c>
      <c r="AJ2788" s="231">
        <v>46126</v>
      </c>
      <c r="AK2788" s="231">
        <v>46127</v>
      </c>
      <c r="AL2788" s="376">
        <v>46141</v>
      </c>
      <c r="AM2788" s="241"/>
      <c r="AN2788" s="75">
        <f t="shared" si="868"/>
        <v>-5</v>
      </c>
      <c r="AO2788" s="95" t="s">
        <v>121</v>
      </c>
      <c r="AP2788" s="95" t="s">
        <v>121</v>
      </c>
      <c r="AQ2788" s="95" t="s">
        <v>121</v>
      </c>
      <c r="AR2788" s="95" t="s">
        <v>121</v>
      </c>
      <c r="AS2788" s="95" t="s">
        <v>121</v>
      </c>
      <c r="AT2788" s="81" t="s">
        <v>2057</v>
      </c>
      <c r="AU2788" s="82" t="s">
        <v>6241</v>
      </c>
      <c r="AV2788" s="134">
        <v>46118</v>
      </c>
      <c r="AW2788" s="85"/>
      <c r="AX2788" s="85"/>
      <c r="AY2788" s="85"/>
      <c r="AZ2788" s="271"/>
      <c r="BA2788" s="85"/>
      <c r="BB2788" s="85"/>
      <c r="BC2788" s="85"/>
      <c r="BD2788" s="85"/>
      <c r="BE2788" s="85"/>
      <c r="BF2788" s="85"/>
      <c r="BG2788" s="85"/>
      <c r="BH2788" s="85"/>
      <c r="BI2788" s="85"/>
      <c r="BJ2788" s="85"/>
      <c r="BK2788" s="85"/>
      <c r="BL2788" s="85"/>
      <c r="BM2788" s="85"/>
      <c r="BN2788" s="85"/>
      <c r="BO2788" s="85"/>
      <c r="BP2788" s="85"/>
      <c r="BQ2788" s="85"/>
      <c r="BR2788" s="85"/>
      <c r="BS2788" s="85"/>
      <c r="BT2788" s="75">
        <f>IF(COUNTIF($C$3:C2788, C2788)=1, 1, 0)</f>
        <v>1</v>
      </c>
      <c r="BU2788" s="337" t="s">
        <v>9135</v>
      </c>
      <c r="BV2788" s="340">
        <v>46127</v>
      </c>
      <c r="BW2788" s="85"/>
      <c r="BX2788" s="85"/>
      <c r="BY2788" s="85"/>
      <c r="BZ2788" s="171">
        <f t="shared" si="863"/>
        <v>15</v>
      </c>
      <c r="CA2788" s="85"/>
      <c r="CB2788" s="88">
        <f t="shared" si="866"/>
        <v>16</v>
      </c>
      <c r="CC2788" s="89"/>
      <c r="CE2788" s="87">
        <f t="shared" si="864"/>
        <v>4</v>
      </c>
      <c r="CF2788" s="397">
        <v>21903020</v>
      </c>
      <c r="CG2788" s="397">
        <v>5956553</v>
      </c>
      <c r="CH2788" s="397">
        <v>27859573</v>
      </c>
      <c r="CI2788" s="397">
        <v>26711</v>
      </c>
      <c r="CJ2788" s="87">
        <f t="shared" si="861"/>
        <v>4</v>
      </c>
      <c r="CK2788" s="87">
        <f t="shared" si="865"/>
        <v>15</v>
      </c>
      <c r="CL2788" s="85" t="s">
        <v>6276</v>
      </c>
      <c r="CM2788" s="22" t="str">
        <f t="shared" si="867"/>
        <v>1C26TML^146839</v>
      </c>
      <c r="CN2788" s="85"/>
      <c r="CO2788" s="85"/>
      <c r="CP2788" s="85"/>
    </row>
    <row r="2789" spans="1:94" x14ac:dyDescent="0.25">
      <c r="A2789" s="75">
        <f t="shared" si="869"/>
        <v>2787</v>
      </c>
      <c r="B2789" s="265" t="s">
        <v>6003</v>
      </c>
      <c r="C2789" s="301">
        <v>268533400</v>
      </c>
      <c r="D2789" s="265">
        <v>145852446</v>
      </c>
      <c r="E2789" s="241">
        <v>5320008268</v>
      </c>
      <c r="F2789" s="231">
        <v>46118</v>
      </c>
      <c r="G2789" s="265" t="s">
        <v>612</v>
      </c>
      <c r="H2789" s="265" t="s">
        <v>2213</v>
      </c>
      <c r="I2789" s="265" t="s">
        <v>105</v>
      </c>
      <c r="J2789" s="265" t="s">
        <v>518</v>
      </c>
      <c r="K2789" s="265" t="s">
        <v>242</v>
      </c>
      <c r="L2789" s="231">
        <v>46146</v>
      </c>
      <c r="M2789" s="265">
        <v>40</v>
      </c>
      <c r="N2789" s="85" t="s">
        <v>9136</v>
      </c>
      <c r="O2789" s="75" t="s">
        <v>9137</v>
      </c>
      <c r="P2789" s="75">
        <v>2830051334</v>
      </c>
      <c r="Q2789" s="231">
        <v>46118</v>
      </c>
      <c r="R2789" s="241">
        <v>1209400113</v>
      </c>
      <c r="S2789" s="241">
        <v>224415268</v>
      </c>
      <c r="T2789" s="231">
        <v>46118</v>
      </c>
      <c r="U2789" s="261">
        <v>11365.08</v>
      </c>
      <c r="V2789" s="261">
        <v>10957.981</v>
      </c>
      <c r="W2789" s="241">
        <v>16</v>
      </c>
      <c r="X2789" s="241">
        <v>0</v>
      </c>
      <c r="Y2789" s="614">
        <v>268533610</v>
      </c>
      <c r="Z2789" s="85" t="s">
        <v>110</v>
      </c>
      <c r="AA2789" s="85" t="s">
        <v>9127</v>
      </c>
      <c r="AB2789" s="265" t="s">
        <v>6695</v>
      </c>
      <c r="AC2789" s="301">
        <v>268533400</v>
      </c>
      <c r="AD2789" s="75" t="s">
        <v>113</v>
      </c>
      <c r="AE2789" s="231">
        <v>46127</v>
      </c>
      <c r="AF2789" s="375">
        <v>46121.333333333336</v>
      </c>
      <c r="AG2789" s="375">
        <v>46119.333333333336</v>
      </c>
      <c r="AH2789" s="375">
        <v>46119.333333333336</v>
      </c>
      <c r="AI2789" s="376">
        <v>46122</v>
      </c>
      <c r="AJ2789" s="231">
        <v>46126</v>
      </c>
      <c r="AK2789" s="231">
        <v>46127</v>
      </c>
      <c r="AL2789" s="376">
        <v>46141</v>
      </c>
      <c r="AM2789" s="241"/>
      <c r="AN2789" s="75">
        <f t="shared" si="868"/>
        <v>-5</v>
      </c>
      <c r="AO2789" s="95" t="s">
        <v>121</v>
      </c>
      <c r="AP2789" s="95" t="s">
        <v>121</v>
      </c>
      <c r="AQ2789" s="95" t="s">
        <v>121</v>
      </c>
      <c r="AR2789" s="95" t="s">
        <v>121</v>
      </c>
      <c r="AS2789" s="95" t="s">
        <v>121</v>
      </c>
      <c r="AT2789" s="81" t="s">
        <v>2057</v>
      </c>
      <c r="AU2789" s="82" t="s">
        <v>6241</v>
      </c>
      <c r="AV2789" s="134">
        <v>46118</v>
      </c>
      <c r="AW2789" s="85"/>
      <c r="AX2789" s="85"/>
      <c r="AY2789" s="85"/>
      <c r="AZ2789" s="271"/>
      <c r="BA2789" s="85"/>
      <c r="BB2789" s="85"/>
      <c r="BC2789" s="85"/>
      <c r="BD2789" s="85"/>
      <c r="BE2789" s="85"/>
      <c r="BF2789" s="85"/>
      <c r="BG2789" s="85"/>
      <c r="BH2789" s="85"/>
      <c r="BI2789" s="85"/>
      <c r="BJ2789" s="85"/>
      <c r="BK2789" s="85"/>
      <c r="BL2789" s="85"/>
      <c r="BM2789" s="85"/>
      <c r="BN2789" s="85"/>
      <c r="BO2789" s="85"/>
      <c r="BP2789" s="85"/>
      <c r="BQ2789" s="85"/>
      <c r="BR2789" s="85"/>
      <c r="BS2789" s="85"/>
      <c r="BT2789" s="75">
        <f>IF(COUNTIF($C$3:C2789, C2789)=1, 1, 0)</f>
        <v>0</v>
      </c>
      <c r="BU2789" s="337" t="s">
        <v>9135</v>
      </c>
      <c r="BV2789" s="340">
        <v>46127</v>
      </c>
      <c r="BW2789" s="85"/>
      <c r="BX2789" s="85"/>
      <c r="BY2789" s="85"/>
      <c r="BZ2789" s="171">
        <f t="shared" si="863"/>
        <v>15</v>
      </c>
      <c r="CA2789" s="85"/>
      <c r="CB2789" s="88">
        <f t="shared" si="866"/>
        <v>16</v>
      </c>
      <c r="CC2789" s="89"/>
      <c r="CE2789" s="87">
        <f t="shared" si="864"/>
        <v>4</v>
      </c>
      <c r="CF2789" s="397">
        <v>21903020</v>
      </c>
      <c r="CG2789" s="397">
        <v>5956553</v>
      </c>
      <c r="CH2789" s="397">
        <v>27859573</v>
      </c>
      <c r="CI2789" s="397">
        <v>26711</v>
      </c>
      <c r="CJ2789" s="87">
        <f t="shared" si="861"/>
        <v>4</v>
      </c>
      <c r="CK2789" s="87">
        <f t="shared" si="865"/>
        <v>15</v>
      </c>
      <c r="CL2789" s="85" t="s">
        <v>6276</v>
      </c>
      <c r="CM2789" s="22" t="str">
        <f t="shared" si="867"/>
        <v>1C26TML^146839</v>
      </c>
      <c r="CN2789" s="85"/>
      <c r="CO2789" s="85"/>
      <c r="CP2789" s="85"/>
    </row>
    <row r="2790" spans="1:94" x14ac:dyDescent="0.25">
      <c r="A2790" s="75">
        <f t="shared" si="869"/>
        <v>2788</v>
      </c>
      <c r="B2790" s="265" t="s">
        <v>6003</v>
      </c>
      <c r="C2790" s="301">
        <v>268533400</v>
      </c>
      <c r="D2790" s="265">
        <v>145863185</v>
      </c>
      <c r="E2790" s="241">
        <v>5320008268</v>
      </c>
      <c r="F2790" s="231">
        <v>46118</v>
      </c>
      <c r="G2790" s="265" t="s">
        <v>612</v>
      </c>
      <c r="H2790" s="265" t="s">
        <v>2213</v>
      </c>
      <c r="I2790" s="265" t="s">
        <v>105</v>
      </c>
      <c r="J2790" s="265" t="s">
        <v>518</v>
      </c>
      <c r="K2790" s="265" t="s">
        <v>242</v>
      </c>
      <c r="L2790" s="231">
        <v>46146</v>
      </c>
      <c r="M2790" s="265">
        <v>0</v>
      </c>
      <c r="N2790" s="85" t="s">
        <v>9136</v>
      </c>
      <c r="O2790" s="75" t="s">
        <v>9137</v>
      </c>
      <c r="P2790" s="75">
        <v>2830051335</v>
      </c>
      <c r="Q2790" s="231">
        <v>46118</v>
      </c>
      <c r="R2790" s="241">
        <v>1209400114</v>
      </c>
      <c r="S2790" s="241">
        <v>224415269</v>
      </c>
      <c r="T2790" s="231">
        <v>46118</v>
      </c>
      <c r="U2790" s="261">
        <v>6444.7070000000003</v>
      </c>
      <c r="V2790" s="261">
        <v>6273.8950000000004</v>
      </c>
      <c r="W2790" s="241">
        <v>7</v>
      </c>
      <c r="X2790" s="241">
        <v>0</v>
      </c>
      <c r="Y2790" s="614">
        <v>268533610</v>
      </c>
      <c r="Z2790" s="85" t="s">
        <v>110</v>
      </c>
      <c r="AA2790" s="85" t="s">
        <v>9127</v>
      </c>
      <c r="AB2790" s="265" t="s">
        <v>6695</v>
      </c>
      <c r="AC2790" s="301">
        <v>268533400</v>
      </c>
      <c r="AD2790" s="75" t="s">
        <v>113</v>
      </c>
      <c r="AE2790" s="231">
        <v>46127</v>
      </c>
      <c r="AF2790" s="375">
        <v>46121.333333333336</v>
      </c>
      <c r="AG2790" s="375">
        <v>46119.333333333336</v>
      </c>
      <c r="AH2790" s="375">
        <v>46119.333333333336</v>
      </c>
      <c r="AI2790" s="376">
        <v>46122</v>
      </c>
      <c r="AJ2790" s="231">
        <v>46126</v>
      </c>
      <c r="AK2790" s="231">
        <v>46127</v>
      </c>
      <c r="AL2790" s="376">
        <v>46141</v>
      </c>
      <c r="AM2790" s="241"/>
      <c r="AN2790" s="75">
        <f t="shared" si="868"/>
        <v>-5</v>
      </c>
      <c r="AO2790" s="95" t="s">
        <v>121</v>
      </c>
      <c r="AP2790" s="95" t="s">
        <v>121</v>
      </c>
      <c r="AQ2790" s="95" t="s">
        <v>121</v>
      </c>
      <c r="AR2790" s="95" t="s">
        <v>121</v>
      </c>
      <c r="AS2790" s="95" t="s">
        <v>121</v>
      </c>
      <c r="AT2790" s="81" t="s">
        <v>2057</v>
      </c>
      <c r="AU2790" s="82" t="s">
        <v>6241</v>
      </c>
      <c r="AV2790" s="134">
        <v>46118</v>
      </c>
      <c r="AW2790" s="85"/>
      <c r="AX2790" s="85"/>
      <c r="AY2790" s="85"/>
      <c r="AZ2790" s="271"/>
      <c r="BA2790" s="85"/>
      <c r="BB2790" s="85"/>
      <c r="BC2790" s="85"/>
      <c r="BD2790" s="85"/>
      <c r="BE2790" s="85"/>
      <c r="BF2790" s="85"/>
      <c r="BG2790" s="85"/>
      <c r="BH2790" s="85"/>
      <c r="BI2790" s="85"/>
      <c r="BJ2790" s="85"/>
      <c r="BK2790" s="85"/>
      <c r="BL2790" s="85"/>
      <c r="BM2790" s="85"/>
      <c r="BN2790" s="85"/>
      <c r="BO2790" s="85"/>
      <c r="BP2790" s="85"/>
      <c r="BQ2790" s="85"/>
      <c r="BR2790" s="85"/>
      <c r="BS2790" s="85"/>
      <c r="BT2790" s="75">
        <f>IF(COUNTIF($C$3:C2790, C2790)=1, 1, 0)</f>
        <v>0</v>
      </c>
      <c r="BU2790" s="337" t="s">
        <v>9135</v>
      </c>
      <c r="BV2790" s="340">
        <v>46127</v>
      </c>
      <c r="BW2790" s="85"/>
      <c r="BX2790" s="85"/>
      <c r="BY2790" s="85"/>
      <c r="BZ2790" s="171">
        <f t="shared" si="863"/>
        <v>15</v>
      </c>
      <c r="CA2790" s="85"/>
      <c r="CB2790" s="88">
        <f t="shared" si="866"/>
        <v>16</v>
      </c>
      <c r="CC2790" s="89"/>
      <c r="CE2790" s="87">
        <f t="shared" si="864"/>
        <v>4</v>
      </c>
      <c r="CF2790" s="85"/>
      <c r="CG2790" s="85"/>
      <c r="CH2790" s="85"/>
      <c r="CI2790" s="85"/>
      <c r="CJ2790" s="87">
        <f t="shared" si="861"/>
        <v>4</v>
      </c>
      <c r="CK2790" s="87">
        <f t="shared" si="865"/>
        <v>15</v>
      </c>
      <c r="CL2790" s="85" t="s">
        <v>6276</v>
      </c>
      <c r="CM2790" s="22" t="str">
        <f t="shared" si="867"/>
        <v>1C26TML^146839</v>
      </c>
      <c r="CN2790" s="85"/>
      <c r="CO2790" s="85"/>
      <c r="CP2790" s="85"/>
    </row>
    <row r="2791" spans="1:94" x14ac:dyDescent="0.25">
      <c r="A2791" s="75">
        <f t="shared" si="869"/>
        <v>2789</v>
      </c>
      <c r="B2791" s="265" t="s">
        <v>6003</v>
      </c>
      <c r="C2791" s="301">
        <v>235600436523</v>
      </c>
      <c r="D2791" s="265">
        <v>145854117</v>
      </c>
      <c r="E2791" s="241"/>
      <c r="F2791" s="231">
        <v>46115</v>
      </c>
      <c r="G2791" s="265" t="s">
        <v>612</v>
      </c>
      <c r="H2791" s="265" t="s">
        <v>2213</v>
      </c>
      <c r="I2791" s="265" t="s">
        <v>105</v>
      </c>
      <c r="J2791" s="265" t="s">
        <v>518</v>
      </c>
      <c r="K2791" s="265" t="s">
        <v>242</v>
      </c>
      <c r="L2791" s="231">
        <v>46142</v>
      </c>
      <c r="M2791" s="265">
        <v>40</v>
      </c>
      <c r="N2791" s="85" t="s">
        <v>9138</v>
      </c>
      <c r="O2791" s="75" t="s">
        <v>9139</v>
      </c>
      <c r="P2791" s="75">
        <v>2830051309</v>
      </c>
      <c r="Q2791" s="231">
        <v>46117</v>
      </c>
      <c r="R2791" s="241">
        <v>1209400057</v>
      </c>
      <c r="S2791" s="241">
        <v>224413970</v>
      </c>
      <c r="T2791" s="231">
        <v>46117</v>
      </c>
      <c r="U2791" s="261">
        <v>17341.323</v>
      </c>
      <c r="V2791" s="261">
        <v>16717.673999999999</v>
      </c>
      <c r="W2791" s="241">
        <v>20</v>
      </c>
      <c r="X2791" s="241">
        <v>0</v>
      </c>
      <c r="Y2791" s="303">
        <v>235600436523</v>
      </c>
      <c r="Z2791" s="85" t="s">
        <v>128</v>
      </c>
      <c r="AA2791" s="85" t="s">
        <v>1649</v>
      </c>
      <c r="AB2791" s="265" t="s">
        <v>7944</v>
      </c>
      <c r="AC2791" s="301">
        <v>235600436523</v>
      </c>
      <c r="AD2791" s="75" t="s">
        <v>113</v>
      </c>
      <c r="AE2791" s="231">
        <v>46128</v>
      </c>
      <c r="AF2791" s="277">
        <v>46127.916666666664</v>
      </c>
      <c r="AG2791" s="277">
        <v>46127.333333333336</v>
      </c>
      <c r="AH2791" s="277">
        <v>46127.333333333336</v>
      </c>
      <c r="AI2791" s="231">
        <v>46125</v>
      </c>
      <c r="AJ2791" s="231">
        <v>46128</v>
      </c>
      <c r="AK2791" s="231">
        <v>46127</v>
      </c>
      <c r="AL2791" s="231">
        <v>46136</v>
      </c>
      <c r="AM2791" s="717">
        <v>46138</v>
      </c>
      <c r="AN2791" s="75">
        <f t="shared" si="868"/>
        <v>-4</v>
      </c>
      <c r="AO2791" s="95" t="s">
        <v>121</v>
      </c>
      <c r="AP2791" s="95" t="s">
        <v>121</v>
      </c>
      <c r="AQ2791" s="95" t="s">
        <v>121</v>
      </c>
      <c r="AR2791" s="95" t="s">
        <v>121</v>
      </c>
      <c r="AS2791" s="95" t="s">
        <v>121</v>
      </c>
      <c r="AT2791" s="95" t="s">
        <v>121</v>
      </c>
      <c r="AU2791" s="82" t="s">
        <v>6241</v>
      </c>
      <c r="AV2791" s="297">
        <v>46117</v>
      </c>
      <c r="AW2791" s="85"/>
      <c r="AX2791" s="85"/>
      <c r="AY2791" s="85"/>
      <c r="AZ2791" s="271"/>
      <c r="BA2791" s="85"/>
      <c r="BB2791" s="85"/>
      <c r="BC2791" s="85"/>
      <c r="BD2791" s="85"/>
      <c r="BE2791" s="85"/>
      <c r="BF2791" s="85"/>
      <c r="BG2791" s="85"/>
      <c r="BH2791" s="85"/>
      <c r="BI2791" s="85"/>
      <c r="BJ2791" s="85"/>
      <c r="BK2791" s="85"/>
      <c r="BL2791" s="85"/>
      <c r="BM2791" s="85"/>
      <c r="BN2791" s="85"/>
      <c r="BO2791" s="85"/>
      <c r="BP2791" s="85"/>
      <c r="BQ2791" s="85"/>
      <c r="BR2791" s="85"/>
      <c r="BS2791" s="85"/>
      <c r="BT2791" s="75">
        <f>IF(COUNTIF($C$3:C2791, C2791)=1, 1, 0)</f>
        <v>1</v>
      </c>
      <c r="BU2791" s="337" t="s">
        <v>9140</v>
      </c>
      <c r="BV2791" s="340">
        <v>46129</v>
      </c>
      <c r="BW2791" s="85"/>
      <c r="BX2791" s="85"/>
      <c r="BY2791" s="85"/>
      <c r="BZ2791" s="171">
        <f t="shared" si="863"/>
        <v>14</v>
      </c>
      <c r="CA2791" s="85"/>
      <c r="CB2791" s="88">
        <f t="shared" si="866"/>
        <v>16</v>
      </c>
      <c r="CC2791" s="89"/>
      <c r="CE2791" s="87">
        <f t="shared" si="864"/>
        <v>4</v>
      </c>
      <c r="CF2791" s="544">
        <v>14438050</v>
      </c>
      <c r="CG2791" s="544"/>
      <c r="CH2791" s="544">
        <v>14438050</v>
      </c>
      <c r="CI2791" s="544">
        <v>26251</v>
      </c>
      <c r="CJ2791" s="87">
        <f t="shared" si="861"/>
        <v>4</v>
      </c>
      <c r="CK2791" s="87">
        <f t="shared" si="865"/>
        <v>14</v>
      </c>
      <c r="CL2791" s="85" t="s">
        <v>6276</v>
      </c>
      <c r="CM2791" s="22" t="str">
        <f t="shared" si="867"/>
        <v>1C26TAA^108383</v>
      </c>
      <c r="CN2791" s="85"/>
      <c r="CO2791" s="85"/>
      <c r="CP2791" s="85"/>
    </row>
    <row r="2792" spans="1:94" x14ac:dyDescent="0.25">
      <c r="A2792" s="75">
        <f t="shared" si="869"/>
        <v>2790</v>
      </c>
      <c r="B2792" s="265" t="s">
        <v>6003</v>
      </c>
      <c r="C2792" s="301">
        <v>235600436523</v>
      </c>
      <c r="D2792" s="265">
        <v>145854129</v>
      </c>
      <c r="E2792" s="241"/>
      <c r="F2792" s="231">
        <v>46115</v>
      </c>
      <c r="G2792" s="265" t="s">
        <v>612</v>
      </c>
      <c r="H2792" s="265" t="s">
        <v>2213</v>
      </c>
      <c r="I2792" s="265" t="s">
        <v>105</v>
      </c>
      <c r="J2792" s="265" t="s">
        <v>518</v>
      </c>
      <c r="K2792" s="265" t="s">
        <v>242</v>
      </c>
      <c r="L2792" s="231">
        <v>46142</v>
      </c>
      <c r="M2792" s="265">
        <v>40</v>
      </c>
      <c r="N2792" s="75" t="s">
        <v>9141</v>
      </c>
      <c r="O2792" s="75" t="s">
        <v>9142</v>
      </c>
      <c r="P2792" s="75">
        <v>2830051296</v>
      </c>
      <c r="Q2792" s="231">
        <v>46116</v>
      </c>
      <c r="R2792" s="241">
        <v>1209400000</v>
      </c>
      <c r="S2792" s="241">
        <v>224414140</v>
      </c>
      <c r="T2792" s="231">
        <v>46116</v>
      </c>
      <c r="U2792" s="261">
        <v>17347.856</v>
      </c>
      <c r="V2792" s="261">
        <v>16723.989000000001</v>
      </c>
      <c r="W2792" s="241">
        <v>20</v>
      </c>
      <c r="X2792" s="241">
        <v>0</v>
      </c>
      <c r="Y2792" s="614">
        <v>235600436582</v>
      </c>
      <c r="Z2792" s="85" t="s">
        <v>128</v>
      </c>
      <c r="AA2792" s="85" t="s">
        <v>1649</v>
      </c>
      <c r="AB2792" s="265" t="s">
        <v>7944</v>
      </c>
      <c r="AC2792" s="301">
        <v>235600436523</v>
      </c>
      <c r="AD2792" s="75" t="s">
        <v>113</v>
      </c>
      <c r="AE2792" s="231">
        <v>46128</v>
      </c>
      <c r="AF2792" s="277">
        <v>46127.916666666664</v>
      </c>
      <c r="AG2792" s="277">
        <v>46127.333333333336</v>
      </c>
      <c r="AH2792" s="277">
        <v>46127.333333333336</v>
      </c>
      <c r="AI2792" s="231">
        <v>46125</v>
      </c>
      <c r="AJ2792" s="231">
        <v>46128</v>
      </c>
      <c r="AK2792" s="231">
        <v>46127</v>
      </c>
      <c r="AL2792" s="231">
        <v>46136</v>
      </c>
      <c r="AM2792" s="717">
        <v>46138</v>
      </c>
      <c r="AN2792" s="75">
        <f t="shared" si="868"/>
        <v>-4</v>
      </c>
      <c r="AO2792" s="95" t="s">
        <v>121</v>
      </c>
      <c r="AP2792" s="95" t="s">
        <v>121</v>
      </c>
      <c r="AQ2792" s="95" t="s">
        <v>121</v>
      </c>
      <c r="AR2792" s="95" t="s">
        <v>121</v>
      </c>
      <c r="AS2792" s="95" t="s">
        <v>121</v>
      </c>
      <c r="AT2792" s="95" t="s">
        <v>121</v>
      </c>
      <c r="AU2792" s="82" t="s">
        <v>6241</v>
      </c>
      <c r="AV2792" s="134">
        <v>46116</v>
      </c>
      <c r="AW2792" s="85"/>
      <c r="AX2792" s="85"/>
      <c r="AY2792" s="85"/>
      <c r="AZ2792" s="271"/>
      <c r="BA2792" s="85"/>
      <c r="BB2792" s="85"/>
      <c r="BC2792" s="85"/>
      <c r="BD2792" s="85"/>
      <c r="BE2792" s="85"/>
      <c r="BF2792" s="85"/>
      <c r="BG2792" s="85"/>
      <c r="BH2792" s="85"/>
      <c r="BI2792" s="85"/>
      <c r="BJ2792" s="85"/>
      <c r="BK2792" s="85"/>
      <c r="BL2792" s="85"/>
      <c r="BM2792" s="85"/>
      <c r="BN2792" s="85"/>
      <c r="BO2792" s="85"/>
      <c r="BP2792" s="85"/>
      <c r="BQ2792" s="85"/>
      <c r="BR2792" s="85"/>
      <c r="BS2792" s="85"/>
      <c r="BT2792" s="75">
        <f>IF(COUNTIF($C$3:C2792, C2792)=1, 1, 0)</f>
        <v>0</v>
      </c>
      <c r="BU2792" s="337" t="s">
        <v>9140</v>
      </c>
      <c r="BV2792" s="340">
        <v>46129</v>
      </c>
      <c r="BW2792" s="85"/>
      <c r="BX2792" s="85"/>
      <c r="BY2792" s="85"/>
      <c r="BZ2792" s="171">
        <f t="shared" si="863"/>
        <v>14</v>
      </c>
      <c r="CA2792" s="85"/>
      <c r="CB2792" s="88">
        <f t="shared" si="866"/>
        <v>16</v>
      </c>
      <c r="CC2792" s="89"/>
      <c r="CE2792" s="87">
        <f t="shared" si="864"/>
        <v>4</v>
      </c>
      <c r="CF2792" s="544">
        <v>14438050</v>
      </c>
      <c r="CG2792" s="544"/>
      <c r="CH2792" s="544">
        <v>14438050</v>
      </c>
      <c r="CI2792" s="544">
        <v>26251</v>
      </c>
      <c r="CJ2792" s="87">
        <f t="shared" si="861"/>
        <v>4</v>
      </c>
      <c r="CK2792" s="87">
        <f t="shared" si="865"/>
        <v>14</v>
      </c>
      <c r="CL2792" s="85" t="s">
        <v>6276</v>
      </c>
      <c r="CM2792" s="22" t="str">
        <f t="shared" si="867"/>
        <v>1C26TAA^108383</v>
      </c>
      <c r="CN2792" s="85"/>
      <c r="CO2792" s="85"/>
      <c r="CP2792" s="85"/>
    </row>
    <row r="2793" spans="1:94" x14ac:dyDescent="0.25">
      <c r="A2793" s="75">
        <f t="shared" si="869"/>
        <v>2791</v>
      </c>
      <c r="B2793" s="265" t="s">
        <v>6003</v>
      </c>
      <c r="C2793" s="301">
        <v>235600436523</v>
      </c>
      <c r="D2793" s="265">
        <v>145854017</v>
      </c>
      <c r="E2793" s="241">
        <v>5320008255</v>
      </c>
      <c r="F2793" s="231">
        <v>46115</v>
      </c>
      <c r="G2793" s="265" t="s">
        <v>612</v>
      </c>
      <c r="H2793" s="265" t="s">
        <v>2213</v>
      </c>
      <c r="I2793" s="265" t="s">
        <v>105</v>
      </c>
      <c r="J2793" s="265" t="s">
        <v>518</v>
      </c>
      <c r="K2793" s="265" t="s">
        <v>242</v>
      </c>
      <c r="L2793" s="231">
        <v>46142</v>
      </c>
      <c r="M2793" s="265">
        <v>40</v>
      </c>
      <c r="N2793" s="75" t="s">
        <v>9143</v>
      </c>
      <c r="O2793" s="75" t="s">
        <v>9144</v>
      </c>
      <c r="P2793" s="75">
        <v>2830051240</v>
      </c>
      <c r="Q2793" s="231">
        <v>46116</v>
      </c>
      <c r="R2793" s="241">
        <v>1209399876</v>
      </c>
      <c r="S2793" s="241">
        <v>224414141</v>
      </c>
      <c r="T2793" s="231">
        <v>46116</v>
      </c>
      <c r="U2793" s="261">
        <v>16801.284</v>
      </c>
      <c r="V2793" s="261">
        <v>16355.985000000001</v>
      </c>
      <c r="W2793" s="241">
        <v>19</v>
      </c>
      <c r="X2793" s="241">
        <v>0</v>
      </c>
      <c r="Y2793" s="614">
        <v>235600436621</v>
      </c>
      <c r="Z2793" s="85" t="s">
        <v>128</v>
      </c>
      <c r="AA2793" s="85" t="s">
        <v>1649</v>
      </c>
      <c r="AB2793" s="265" t="s">
        <v>7944</v>
      </c>
      <c r="AC2793" s="301">
        <v>235600436523</v>
      </c>
      <c r="AD2793" s="75" t="s">
        <v>113</v>
      </c>
      <c r="AE2793" s="231">
        <v>46128</v>
      </c>
      <c r="AF2793" s="277">
        <v>46127.916666666664</v>
      </c>
      <c r="AG2793" s="277">
        <v>46127.333333333336</v>
      </c>
      <c r="AH2793" s="277">
        <v>46127.333333333336</v>
      </c>
      <c r="AI2793" s="231">
        <v>46125</v>
      </c>
      <c r="AJ2793" s="231">
        <v>46128</v>
      </c>
      <c r="AK2793" s="231">
        <v>46127</v>
      </c>
      <c r="AL2793" s="231">
        <v>46136</v>
      </c>
      <c r="AM2793" s="717">
        <v>46138</v>
      </c>
      <c r="AN2793" s="75">
        <f t="shared" si="868"/>
        <v>-4</v>
      </c>
      <c r="AO2793" s="95" t="s">
        <v>121</v>
      </c>
      <c r="AP2793" s="95" t="s">
        <v>121</v>
      </c>
      <c r="AQ2793" s="95" t="s">
        <v>121</v>
      </c>
      <c r="AR2793" s="95" t="s">
        <v>121</v>
      </c>
      <c r="AS2793" s="95" t="s">
        <v>121</v>
      </c>
      <c r="AT2793" s="95" t="s">
        <v>121</v>
      </c>
      <c r="AU2793" s="82" t="s">
        <v>6241</v>
      </c>
      <c r="AV2793" s="134">
        <v>46116</v>
      </c>
      <c r="AW2793" s="85"/>
      <c r="AX2793" s="85"/>
      <c r="AY2793" s="85"/>
      <c r="AZ2793" s="271"/>
      <c r="BA2793" s="85"/>
      <c r="BB2793" s="85"/>
      <c r="BC2793" s="85"/>
      <c r="BD2793" s="85"/>
      <c r="BE2793" s="85"/>
      <c r="BF2793" s="85"/>
      <c r="BG2793" s="85"/>
      <c r="BH2793" s="85"/>
      <c r="BI2793" s="85"/>
      <c r="BJ2793" s="85"/>
      <c r="BK2793" s="85"/>
      <c r="BL2793" s="85"/>
      <c r="BM2793" s="85"/>
      <c r="BN2793" s="85"/>
      <c r="BO2793" s="85"/>
      <c r="BP2793" s="85"/>
      <c r="BQ2793" s="85"/>
      <c r="BR2793" s="85"/>
      <c r="BS2793" s="85"/>
      <c r="BT2793" s="75">
        <f>IF(COUNTIF($C$3:C2793, C2793)=1, 1, 0)</f>
        <v>0</v>
      </c>
      <c r="BU2793" s="337" t="s">
        <v>9140</v>
      </c>
      <c r="BV2793" s="340">
        <v>46129</v>
      </c>
      <c r="BW2793" s="85"/>
      <c r="BX2793" s="85"/>
      <c r="BY2793" s="85"/>
      <c r="BZ2793" s="171">
        <f t="shared" si="863"/>
        <v>14</v>
      </c>
      <c r="CA2793" s="85"/>
      <c r="CB2793" s="88">
        <f t="shared" si="866"/>
        <v>16</v>
      </c>
      <c r="CC2793" s="89"/>
      <c r="CE2793" s="87">
        <f t="shared" si="864"/>
        <v>4</v>
      </c>
      <c r="CF2793" s="544">
        <v>14438050</v>
      </c>
      <c r="CG2793" s="544"/>
      <c r="CH2793" s="544">
        <v>14438050</v>
      </c>
      <c r="CI2793" s="544">
        <v>26251</v>
      </c>
      <c r="CJ2793" s="87">
        <f t="shared" si="861"/>
        <v>4</v>
      </c>
      <c r="CK2793" s="87">
        <f t="shared" si="865"/>
        <v>14</v>
      </c>
      <c r="CL2793" s="85" t="s">
        <v>6276</v>
      </c>
      <c r="CM2793" s="22" t="str">
        <f t="shared" si="867"/>
        <v>1C26TAA^108383</v>
      </c>
      <c r="CN2793" s="85"/>
      <c r="CO2793" s="85"/>
      <c r="CP2793" s="85"/>
    </row>
    <row r="2794" spans="1:94" x14ac:dyDescent="0.25">
      <c r="A2794" s="75">
        <f t="shared" si="869"/>
        <v>2792</v>
      </c>
      <c r="B2794" s="265" t="s">
        <v>6003</v>
      </c>
      <c r="C2794" s="301">
        <v>235600436523</v>
      </c>
      <c r="D2794" s="265">
        <v>145854019</v>
      </c>
      <c r="E2794" s="241">
        <v>5320008255</v>
      </c>
      <c r="F2794" s="231">
        <v>46115</v>
      </c>
      <c r="G2794" s="265" t="s">
        <v>612</v>
      </c>
      <c r="H2794" s="265" t="s">
        <v>2213</v>
      </c>
      <c r="I2794" s="265" t="s">
        <v>105</v>
      </c>
      <c r="J2794" s="265" t="s">
        <v>518</v>
      </c>
      <c r="K2794" s="265" t="s">
        <v>242</v>
      </c>
      <c r="L2794" s="231">
        <v>46142</v>
      </c>
      <c r="M2794" s="265">
        <v>0</v>
      </c>
      <c r="N2794" s="75" t="s">
        <v>9143</v>
      </c>
      <c r="O2794" s="75" t="s">
        <v>9144</v>
      </c>
      <c r="P2794" s="75">
        <v>2830051241</v>
      </c>
      <c r="Q2794" s="231">
        <v>46116</v>
      </c>
      <c r="R2794" s="241">
        <v>1209399877</v>
      </c>
      <c r="S2794" s="241">
        <v>224414144</v>
      </c>
      <c r="T2794" s="231">
        <v>46116</v>
      </c>
      <c r="U2794" s="261">
        <v>867.91800000000001</v>
      </c>
      <c r="V2794" s="261">
        <v>836.70600000000002</v>
      </c>
      <c r="W2794" s="241">
        <v>1</v>
      </c>
      <c r="X2794" s="241">
        <v>0</v>
      </c>
      <c r="Y2794" s="614">
        <v>235600436621</v>
      </c>
      <c r="Z2794" s="85" t="s">
        <v>128</v>
      </c>
      <c r="AA2794" s="85" t="s">
        <v>1649</v>
      </c>
      <c r="AB2794" s="265" t="s">
        <v>7944</v>
      </c>
      <c r="AC2794" s="301">
        <v>235600436523</v>
      </c>
      <c r="AD2794" s="75" t="s">
        <v>113</v>
      </c>
      <c r="AE2794" s="231">
        <v>46128</v>
      </c>
      <c r="AF2794" s="277">
        <v>46127.916666666664</v>
      </c>
      <c r="AG2794" s="277">
        <v>46127.333333333336</v>
      </c>
      <c r="AH2794" s="277">
        <v>46127.333333333336</v>
      </c>
      <c r="AI2794" s="231">
        <v>46125</v>
      </c>
      <c r="AJ2794" s="231">
        <v>46128</v>
      </c>
      <c r="AK2794" s="231">
        <v>46127</v>
      </c>
      <c r="AL2794" s="231">
        <v>46136</v>
      </c>
      <c r="AM2794" s="717">
        <v>46138</v>
      </c>
      <c r="AN2794" s="75">
        <f t="shared" si="868"/>
        <v>-4</v>
      </c>
      <c r="AO2794" s="95" t="s">
        <v>121</v>
      </c>
      <c r="AP2794" s="95" t="s">
        <v>121</v>
      </c>
      <c r="AQ2794" s="95" t="s">
        <v>121</v>
      </c>
      <c r="AR2794" s="95" t="s">
        <v>121</v>
      </c>
      <c r="AS2794" s="95" t="s">
        <v>121</v>
      </c>
      <c r="AT2794" s="95" t="s">
        <v>121</v>
      </c>
      <c r="AU2794" s="82" t="s">
        <v>6241</v>
      </c>
      <c r="AV2794" s="134">
        <v>46116</v>
      </c>
      <c r="AW2794" s="85"/>
      <c r="AX2794" s="85"/>
      <c r="AY2794" s="85"/>
      <c r="AZ2794" s="271"/>
      <c r="BA2794" s="85"/>
      <c r="BB2794" s="85"/>
      <c r="BC2794" s="85"/>
      <c r="BD2794" s="85"/>
      <c r="BE2794" s="85"/>
      <c r="BF2794" s="85"/>
      <c r="BG2794" s="85"/>
      <c r="BH2794" s="85"/>
      <c r="BI2794" s="85"/>
      <c r="BJ2794" s="85"/>
      <c r="BK2794" s="85"/>
      <c r="BL2794" s="85"/>
      <c r="BM2794" s="85"/>
      <c r="BN2794" s="85"/>
      <c r="BO2794" s="85"/>
      <c r="BP2794" s="85"/>
      <c r="BQ2794" s="85"/>
      <c r="BR2794" s="85"/>
      <c r="BS2794" s="85"/>
      <c r="BT2794" s="75">
        <f>IF(COUNTIF($C$3:C2794, C2794)=1, 1, 0)</f>
        <v>0</v>
      </c>
      <c r="BU2794" s="337" t="s">
        <v>9140</v>
      </c>
      <c r="BV2794" s="340">
        <v>46129</v>
      </c>
      <c r="BW2794" s="85"/>
      <c r="BX2794" s="85"/>
      <c r="BY2794" s="85"/>
      <c r="BZ2794" s="171">
        <f t="shared" si="863"/>
        <v>14</v>
      </c>
      <c r="CA2794" s="85"/>
      <c r="CB2794" s="88">
        <f t="shared" si="866"/>
        <v>16</v>
      </c>
      <c r="CC2794" s="89"/>
      <c r="CE2794" s="87">
        <f t="shared" si="864"/>
        <v>4</v>
      </c>
      <c r="CF2794" s="85"/>
      <c r="CG2794" s="85"/>
      <c r="CH2794" s="85"/>
      <c r="CI2794" s="85"/>
      <c r="CJ2794" s="87">
        <f t="shared" si="861"/>
        <v>4</v>
      </c>
      <c r="CK2794" s="87">
        <f t="shared" si="865"/>
        <v>14</v>
      </c>
      <c r="CL2794" s="85" t="s">
        <v>6276</v>
      </c>
      <c r="CM2794" s="22" t="str">
        <f t="shared" si="867"/>
        <v>1C26TAA^108383</v>
      </c>
      <c r="CN2794" s="85"/>
      <c r="CO2794" s="85"/>
      <c r="CP2794" s="85"/>
    </row>
    <row r="2795" spans="1:94" x14ac:dyDescent="0.25">
      <c r="A2795" s="75">
        <f t="shared" si="869"/>
        <v>2793</v>
      </c>
      <c r="B2795" s="265" t="s">
        <v>6003</v>
      </c>
      <c r="C2795" s="301">
        <v>235600436523</v>
      </c>
      <c r="D2795" s="265">
        <v>145854023</v>
      </c>
      <c r="E2795" s="241">
        <v>5320008256</v>
      </c>
      <c r="F2795" s="231">
        <v>46115</v>
      </c>
      <c r="G2795" s="265" t="s">
        <v>612</v>
      </c>
      <c r="H2795" s="265" t="s">
        <v>2213</v>
      </c>
      <c r="I2795" s="265" t="s">
        <v>105</v>
      </c>
      <c r="J2795" s="265" t="s">
        <v>518</v>
      </c>
      <c r="K2795" s="265" t="s">
        <v>242</v>
      </c>
      <c r="L2795" s="231">
        <v>46142</v>
      </c>
      <c r="M2795" s="265">
        <v>40</v>
      </c>
      <c r="N2795" s="75" t="s">
        <v>9145</v>
      </c>
      <c r="O2795" s="75" t="s">
        <v>9146</v>
      </c>
      <c r="P2795" s="75">
        <v>2830051297</v>
      </c>
      <c r="Q2795" s="231">
        <v>46116</v>
      </c>
      <c r="R2795" s="241">
        <v>1209400001</v>
      </c>
      <c r="S2795" s="241">
        <v>224414148</v>
      </c>
      <c r="T2795" s="231">
        <v>46116</v>
      </c>
      <c r="U2795" s="261">
        <v>16031.848</v>
      </c>
      <c r="V2795" s="261">
        <v>15606.941999999999</v>
      </c>
      <c r="W2795" s="241">
        <v>18</v>
      </c>
      <c r="X2795" s="241">
        <v>0</v>
      </c>
      <c r="Y2795" s="614">
        <v>235600436647</v>
      </c>
      <c r="Z2795" s="85" t="s">
        <v>128</v>
      </c>
      <c r="AA2795" s="85" t="s">
        <v>1649</v>
      </c>
      <c r="AB2795" s="265" t="s">
        <v>7944</v>
      </c>
      <c r="AC2795" s="301">
        <v>235600436523</v>
      </c>
      <c r="AD2795" s="75" t="s">
        <v>113</v>
      </c>
      <c r="AE2795" s="231">
        <v>46128</v>
      </c>
      <c r="AF2795" s="277">
        <v>46127.916666666664</v>
      </c>
      <c r="AG2795" s="277">
        <v>46127.333333333336</v>
      </c>
      <c r="AH2795" s="277">
        <v>46127.333333333336</v>
      </c>
      <c r="AI2795" s="231">
        <v>46125</v>
      </c>
      <c r="AJ2795" s="231">
        <v>46128</v>
      </c>
      <c r="AK2795" s="231">
        <v>46127</v>
      </c>
      <c r="AL2795" s="231">
        <v>46136</v>
      </c>
      <c r="AM2795" s="717">
        <v>46138</v>
      </c>
      <c r="AN2795" s="75">
        <f t="shared" si="868"/>
        <v>-4</v>
      </c>
      <c r="AO2795" s="95" t="s">
        <v>121</v>
      </c>
      <c r="AP2795" s="95" t="s">
        <v>121</v>
      </c>
      <c r="AQ2795" s="95" t="s">
        <v>121</v>
      </c>
      <c r="AR2795" s="95" t="s">
        <v>121</v>
      </c>
      <c r="AS2795" s="95" t="s">
        <v>121</v>
      </c>
      <c r="AT2795" s="95" t="s">
        <v>121</v>
      </c>
      <c r="AU2795" s="82" t="s">
        <v>6241</v>
      </c>
      <c r="AV2795" s="134">
        <v>46116</v>
      </c>
      <c r="AW2795" s="85"/>
      <c r="AX2795" s="85"/>
      <c r="AY2795" s="85"/>
      <c r="AZ2795" s="271"/>
      <c r="BA2795" s="85"/>
      <c r="BB2795" s="85"/>
      <c r="BC2795" s="85"/>
      <c r="BD2795" s="85"/>
      <c r="BE2795" s="85"/>
      <c r="BF2795" s="85"/>
      <c r="BG2795" s="85"/>
      <c r="BH2795" s="85"/>
      <c r="BI2795" s="85"/>
      <c r="BJ2795" s="85"/>
      <c r="BK2795" s="85"/>
      <c r="BL2795" s="85"/>
      <c r="BM2795" s="85"/>
      <c r="BN2795" s="85"/>
      <c r="BO2795" s="85"/>
      <c r="BP2795" s="85"/>
      <c r="BQ2795" s="85"/>
      <c r="BR2795" s="85"/>
      <c r="BS2795" s="85"/>
      <c r="BT2795" s="75">
        <f>IF(COUNTIF($C$3:C2795, C2795)=1, 1, 0)</f>
        <v>0</v>
      </c>
      <c r="BU2795" s="337" t="s">
        <v>9140</v>
      </c>
      <c r="BV2795" s="340">
        <v>46129</v>
      </c>
      <c r="BW2795" s="85"/>
      <c r="BX2795" s="85"/>
      <c r="BY2795" s="85"/>
      <c r="BZ2795" s="171">
        <f t="shared" si="863"/>
        <v>14</v>
      </c>
      <c r="CA2795" s="85"/>
      <c r="CB2795" s="88">
        <f t="shared" si="866"/>
        <v>16</v>
      </c>
      <c r="CC2795" s="89"/>
      <c r="CE2795" s="87">
        <f t="shared" si="864"/>
        <v>4</v>
      </c>
      <c r="CF2795" s="544">
        <v>14438050</v>
      </c>
      <c r="CG2795" s="544"/>
      <c r="CH2795" s="544">
        <v>14438050</v>
      </c>
      <c r="CI2795" s="544">
        <v>26251</v>
      </c>
      <c r="CJ2795" s="87">
        <f t="shared" si="861"/>
        <v>4</v>
      </c>
      <c r="CK2795" s="87">
        <f t="shared" si="865"/>
        <v>14</v>
      </c>
      <c r="CL2795" s="85" t="s">
        <v>6276</v>
      </c>
      <c r="CM2795" s="22" t="str">
        <f t="shared" si="867"/>
        <v>1C26TAA^108383</v>
      </c>
      <c r="CN2795" s="85"/>
      <c r="CO2795" s="85"/>
      <c r="CP2795" s="85"/>
    </row>
    <row r="2796" spans="1:94" x14ac:dyDescent="0.25">
      <c r="A2796" s="75">
        <f t="shared" si="869"/>
        <v>2794</v>
      </c>
      <c r="B2796" s="265" t="s">
        <v>6003</v>
      </c>
      <c r="C2796" s="301">
        <v>235600436523</v>
      </c>
      <c r="D2796" s="265">
        <v>145854032</v>
      </c>
      <c r="E2796" s="241">
        <v>5320008256</v>
      </c>
      <c r="F2796" s="231">
        <v>46115</v>
      </c>
      <c r="G2796" s="265" t="s">
        <v>612</v>
      </c>
      <c r="H2796" s="265" t="s">
        <v>2213</v>
      </c>
      <c r="I2796" s="265" t="s">
        <v>105</v>
      </c>
      <c r="J2796" s="265" t="s">
        <v>518</v>
      </c>
      <c r="K2796" s="265" t="s">
        <v>242</v>
      </c>
      <c r="L2796" s="231">
        <v>46142</v>
      </c>
      <c r="M2796" s="265">
        <v>0</v>
      </c>
      <c r="N2796" s="75" t="s">
        <v>9145</v>
      </c>
      <c r="O2796" s="75" t="s">
        <v>9146</v>
      </c>
      <c r="P2796" s="75">
        <v>2830051298</v>
      </c>
      <c r="Q2796" s="231">
        <v>46116</v>
      </c>
      <c r="R2796" s="241">
        <v>1209400002</v>
      </c>
      <c r="S2796" s="241">
        <v>224414150</v>
      </c>
      <c r="T2796" s="231">
        <v>46116</v>
      </c>
      <c r="U2796" s="261">
        <v>2306.107</v>
      </c>
      <c r="V2796" s="261">
        <v>2223.1770000000001</v>
      </c>
      <c r="W2796" s="241">
        <v>3</v>
      </c>
      <c r="X2796" s="241">
        <v>0</v>
      </c>
      <c r="Y2796" s="614">
        <v>235600436647</v>
      </c>
      <c r="Z2796" s="85" t="s">
        <v>128</v>
      </c>
      <c r="AA2796" s="85" t="s">
        <v>1649</v>
      </c>
      <c r="AB2796" s="265" t="s">
        <v>7944</v>
      </c>
      <c r="AC2796" s="301">
        <v>235600436523</v>
      </c>
      <c r="AD2796" s="75" t="s">
        <v>113</v>
      </c>
      <c r="AE2796" s="231">
        <v>46128</v>
      </c>
      <c r="AF2796" s="277">
        <v>46127.916666666664</v>
      </c>
      <c r="AG2796" s="277">
        <v>46127.333333333336</v>
      </c>
      <c r="AH2796" s="277">
        <v>46127.333333333336</v>
      </c>
      <c r="AI2796" s="231">
        <v>46125</v>
      </c>
      <c r="AJ2796" s="231">
        <v>46128</v>
      </c>
      <c r="AK2796" s="231">
        <v>46127</v>
      </c>
      <c r="AL2796" s="231">
        <v>46136</v>
      </c>
      <c r="AM2796" s="717">
        <v>46138</v>
      </c>
      <c r="AN2796" s="75">
        <f t="shared" si="868"/>
        <v>-4</v>
      </c>
      <c r="AO2796" s="95" t="s">
        <v>121</v>
      </c>
      <c r="AP2796" s="95" t="s">
        <v>121</v>
      </c>
      <c r="AQ2796" s="95" t="s">
        <v>121</v>
      </c>
      <c r="AR2796" s="95" t="s">
        <v>121</v>
      </c>
      <c r="AS2796" s="95" t="s">
        <v>121</v>
      </c>
      <c r="AT2796" s="95" t="s">
        <v>121</v>
      </c>
      <c r="AU2796" s="82" t="s">
        <v>6241</v>
      </c>
      <c r="AV2796" s="134">
        <v>46116</v>
      </c>
      <c r="AW2796" s="85"/>
      <c r="AX2796" s="85"/>
      <c r="AY2796" s="85"/>
      <c r="AZ2796" s="271"/>
      <c r="BA2796" s="85"/>
      <c r="BB2796" s="85"/>
      <c r="BC2796" s="85"/>
      <c r="BD2796" s="85"/>
      <c r="BE2796" s="85"/>
      <c r="BF2796" s="85"/>
      <c r="BG2796" s="85"/>
      <c r="BH2796" s="85"/>
      <c r="BI2796" s="85"/>
      <c r="BJ2796" s="85"/>
      <c r="BK2796" s="85"/>
      <c r="BL2796" s="85"/>
      <c r="BM2796" s="85"/>
      <c r="BN2796" s="85"/>
      <c r="BO2796" s="85"/>
      <c r="BP2796" s="85"/>
      <c r="BQ2796" s="85"/>
      <c r="BR2796" s="85"/>
      <c r="BS2796" s="85"/>
      <c r="BT2796" s="75">
        <f>IF(COUNTIF($C$3:C2796, C2796)=1, 1, 0)</f>
        <v>0</v>
      </c>
      <c r="BU2796" s="337" t="s">
        <v>9140</v>
      </c>
      <c r="BV2796" s="340">
        <v>46129</v>
      </c>
      <c r="BW2796" s="85"/>
      <c r="BX2796" s="85"/>
      <c r="BY2796" s="85"/>
      <c r="BZ2796" s="171">
        <f t="shared" si="863"/>
        <v>14</v>
      </c>
      <c r="CA2796" s="85"/>
      <c r="CB2796" s="88">
        <f t="shared" si="866"/>
        <v>16</v>
      </c>
      <c r="CC2796" s="89"/>
      <c r="CE2796" s="87">
        <f t="shared" si="864"/>
        <v>4</v>
      </c>
      <c r="CF2796" s="85"/>
      <c r="CG2796" s="85"/>
      <c r="CH2796" s="85"/>
      <c r="CI2796" s="85"/>
      <c r="CJ2796" s="87">
        <f t="shared" si="861"/>
        <v>4</v>
      </c>
      <c r="CK2796" s="87">
        <f t="shared" si="865"/>
        <v>14</v>
      </c>
      <c r="CL2796" s="85" t="s">
        <v>6276</v>
      </c>
      <c r="CM2796" s="22" t="str">
        <f t="shared" si="867"/>
        <v>1C26TAA^108383</v>
      </c>
      <c r="CN2796" s="85"/>
      <c r="CO2796" s="85"/>
      <c r="CP2796" s="85"/>
    </row>
    <row r="2797" spans="1:94" x14ac:dyDescent="0.25">
      <c r="A2797" s="75">
        <f t="shared" si="869"/>
        <v>2795</v>
      </c>
      <c r="B2797" s="73" t="s">
        <v>6003</v>
      </c>
      <c r="C2797" s="301">
        <v>235600436672</v>
      </c>
      <c r="D2797" s="265">
        <v>145854035</v>
      </c>
      <c r="E2797" s="241">
        <v>5320008257</v>
      </c>
      <c r="F2797" s="231">
        <v>46115</v>
      </c>
      <c r="G2797" s="265" t="s">
        <v>612</v>
      </c>
      <c r="H2797" s="265" t="s">
        <v>2213</v>
      </c>
      <c r="I2797" s="265" t="s">
        <v>105</v>
      </c>
      <c r="J2797" s="265" t="s">
        <v>518</v>
      </c>
      <c r="K2797" s="265" t="s">
        <v>242</v>
      </c>
      <c r="L2797" s="231">
        <v>46142</v>
      </c>
      <c r="M2797" s="265">
        <v>40</v>
      </c>
      <c r="N2797" s="75" t="s">
        <v>9147</v>
      </c>
      <c r="O2797" s="75" t="s">
        <v>9148</v>
      </c>
      <c r="P2797" s="75">
        <v>2830051263</v>
      </c>
      <c r="Q2797" s="231">
        <v>46116</v>
      </c>
      <c r="R2797" s="241">
        <v>1209399930</v>
      </c>
      <c r="S2797" s="241">
        <v>224414152</v>
      </c>
      <c r="T2797" s="231">
        <v>46116</v>
      </c>
      <c r="U2797" s="261">
        <v>16858.691999999999</v>
      </c>
      <c r="V2797" s="261">
        <v>16411.87</v>
      </c>
      <c r="W2797" s="241">
        <v>19</v>
      </c>
      <c r="X2797" s="241">
        <v>0</v>
      </c>
      <c r="Y2797" s="614">
        <v>235600436672</v>
      </c>
      <c r="Z2797" s="85" t="s">
        <v>128</v>
      </c>
      <c r="AA2797" s="85" t="s">
        <v>1649</v>
      </c>
      <c r="AB2797" s="265" t="s">
        <v>7944</v>
      </c>
      <c r="AC2797" s="301">
        <v>235600436672</v>
      </c>
      <c r="AD2797" s="75" t="s">
        <v>113</v>
      </c>
      <c r="AE2797" s="231">
        <v>46128</v>
      </c>
      <c r="AF2797" s="277">
        <v>46127.916666666664</v>
      </c>
      <c r="AG2797" s="277">
        <v>46127.333333333336</v>
      </c>
      <c r="AH2797" s="277">
        <v>46127.333333333336</v>
      </c>
      <c r="AI2797" s="231">
        <v>46125</v>
      </c>
      <c r="AJ2797" s="231">
        <v>46128</v>
      </c>
      <c r="AK2797" s="231">
        <v>46127</v>
      </c>
      <c r="AL2797" s="231">
        <v>46136</v>
      </c>
      <c r="AM2797" s="717">
        <v>46138</v>
      </c>
      <c r="AN2797" s="75">
        <f t="shared" si="868"/>
        <v>-4</v>
      </c>
      <c r="AO2797" s="95" t="s">
        <v>121</v>
      </c>
      <c r="AP2797" s="95" t="s">
        <v>121</v>
      </c>
      <c r="AQ2797" s="95" t="s">
        <v>121</v>
      </c>
      <c r="AR2797" s="95" t="s">
        <v>121</v>
      </c>
      <c r="AS2797" s="95" t="s">
        <v>121</v>
      </c>
      <c r="AT2797" s="95" t="s">
        <v>121</v>
      </c>
      <c r="AU2797" s="82" t="s">
        <v>6241</v>
      </c>
      <c r="AV2797" s="134">
        <v>46116</v>
      </c>
      <c r="AW2797" s="85"/>
      <c r="AX2797" s="85"/>
      <c r="AY2797" s="85"/>
      <c r="AZ2797" s="271"/>
      <c r="BA2797" s="85"/>
      <c r="BB2797" s="85"/>
      <c r="BC2797" s="85"/>
      <c r="BD2797" s="85"/>
      <c r="BE2797" s="85"/>
      <c r="BF2797" s="85"/>
      <c r="BG2797" s="85"/>
      <c r="BH2797" s="85"/>
      <c r="BI2797" s="85"/>
      <c r="BJ2797" s="85"/>
      <c r="BK2797" s="85"/>
      <c r="BL2797" s="85"/>
      <c r="BM2797" s="85"/>
      <c r="BN2797" s="85"/>
      <c r="BO2797" s="85"/>
      <c r="BP2797" s="85"/>
      <c r="BQ2797" s="85"/>
      <c r="BR2797" s="85"/>
      <c r="BS2797" s="85"/>
      <c r="BT2797" s="75">
        <f>IF(COUNTIF($C$3:C2797, C2797)=1, 1, 0)</f>
        <v>1</v>
      </c>
      <c r="BU2797" s="337" t="s">
        <v>9149</v>
      </c>
      <c r="BV2797" s="340">
        <v>46129</v>
      </c>
      <c r="BW2797" s="85"/>
      <c r="BX2797" s="85"/>
      <c r="BY2797" s="85"/>
      <c r="BZ2797" s="171">
        <f t="shared" si="863"/>
        <v>14</v>
      </c>
      <c r="CA2797" s="85"/>
      <c r="CB2797" s="88">
        <f t="shared" si="866"/>
        <v>16</v>
      </c>
      <c r="CC2797" s="89"/>
      <c r="CE2797" s="87">
        <f t="shared" si="864"/>
        <v>4</v>
      </c>
      <c r="CF2797" s="544">
        <v>14438050</v>
      </c>
      <c r="CG2797" s="544"/>
      <c r="CH2797" s="544">
        <v>14438050</v>
      </c>
      <c r="CI2797" s="544">
        <v>26251</v>
      </c>
      <c r="CJ2797" s="87">
        <f t="shared" si="861"/>
        <v>4</v>
      </c>
      <c r="CK2797" s="87">
        <f t="shared" si="865"/>
        <v>14</v>
      </c>
      <c r="CL2797" s="85" t="s">
        <v>6276</v>
      </c>
      <c r="CM2797" s="22" t="str">
        <f t="shared" si="867"/>
        <v>1C26TAA^108384</v>
      </c>
      <c r="CN2797" s="85"/>
      <c r="CO2797" s="85"/>
      <c r="CP2797" s="85"/>
    </row>
    <row r="2798" spans="1:94" x14ac:dyDescent="0.25">
      <c r="A2798" s="75">
        <f t="shared" si="869"/>
        <v>2796</v>
      </c>
      <c r="B2798" s="73" t="s">
        <v>6003</v>
      </c>
      <c r="C2798" s="301">
        <v>235600436672</v>
      </c>
      <c r="D2798" s="265">
        <v>145854041</v>
      </c>
      <c r="E2798" s="241">
        <v>5320008257</v>
      </c>
      <c r="F2798" s="231">
        <v>46115</v>
      </c>
      <c r="G2798" s="265" t="s">
        <v>612</v>
      </c>
      <c r="H2798" s="265" t="s">
        <v>2213</v>
      </c>
      <c r="I2798" s="265" t="s">
        <v>105</v>
      </c>
      <c r="J2798" s="265" t="s">
        <v>518</v>
      </c>
      <c r="K2798" s="265" t="s">
        <v>242</v>
      </c>
      <c r="L2798" s="231">
        <v>46142</v>
      </c>
      <c r="M2798" s="265">
        <v>0</v>
      </c>
      <c r="N2798" s="75" t="s">
        <v>9147</v>
      </c>
      <c r="O2798" s="75" t="s">
        <v>9148</v>
      </c>
      <c r="P2798" s="75">
        <v>2830051264</v>
      </c>
      <c r="Q2798" s="231">
        <v>46116</v>
      </c>
      <c r="R2798" s="241">
        <v>1209399931</v>
      </c>
      <c r="S2798" s="241">
        <v>224414172</v>
      </c>
      <c r="T2798" s="231">
        <v>46116</v>
      </c>
      <c r="U2798" s="261">
        <v>867.91800000000001</v>
      </c>
      <c r="V2798" s="261">
        <v>836.70600000000002</v>
      </c>
      <c r="W2798" s="241">
        <v>1</v>
      </c>
      <c r="X2798" s="241">
        <v>0</v>
      </c>
      <c r="Y2798" s="614">
        <v>235600436672</v>
      </c>
      <c r="Z2798" s="85" t="s">
        <v>128</v>
      </c>
      <c r="AA2798" s="85" t="s">
        <v>1649</v>
      </c>
      <c r="AB2798" s="265" t="s">
        <v>7944</v>
      </c>
      <c r="AC2798" s="301">
        <v>235600436672</v>
      </c>
      <c r="AD2798" s="75" t="s">
        <v>113</v>
      </c>
      <c r="AE2798" s="231">
        <v>46128</v>
      </c>
      <c r="AF2798" s="277">
        <v>46127.916666666664</v>
      </c>
      <c r="AG2798" s="277">
        <v>46127.333333333336</v>
      </c>
      <c r="AH2798" s="277">
        <v>46127.333333333336</v>
      </c>
      <c r="AI2798" s="231">
        <v>46125</v>
      </c>
      <c r="AJ2798" s="231">
        <v>46128</v>
      </c>
      <c r="AK2798" s="231">
        <v>46127</v>
      </c>
      <c r="AL2798" s="231">
        <v>46136</v>
      </c>
      <c r="AM2798" s="717">
        <v>46138</v>
      </c>
      <c r="AN2798" s="75">
        <f t="shared" si="868"/>
        <v>-4</v>
      </c>
      <c r="AO2798" s="95" t="s">
        <v>121</v>
      </c>
      <c r="AP2798" s="95" t="s">
        <v>121</v>
      </c>
      <c r="AQ2798" s="95" t="s">
        <v>121</v>
      </c>
      <c r="AR2798" s="95" t="s">
        <v>121</v>
      </c>
      <c r="AS2798" s="95" t="s">
        <v>121</v>
      </c>
      <c r="AT2798" s="95" t="s">
        <v>121</v>
      </c>
      <c r="AU2798" s="82" t="s">
        <v>6241</v>
      </c>
      <c r="AV2798" s="134">
        <v>46116</v>
      </c>
      <c r="AW2798" s="85"/>
      <c r="AX2798" s="85"/>
      <c r="AY2798" s="85"/>
      <c r="AZ2798" s="271"/>
      <c r="BA2798" s="85"/>
      <c r="BB2798" s="85"/>
      <c r="BC2798" s="85"/>
      <c r="BD2798" s="85"/>
      <c r="BE2798" s="85"/>
      <c r="BF2798" s="85"/>
      <c r="BG2798" s="85"/>
      <c r="BH2798" s="85"/>
      <c r="BI2798" s="85"/>
      <c r="BJ2798" s="85"/>
      <c r="BK2798" s="85"/>
      <c r="BL2798" s="85"/>
      <c r="BM2798" s="85"/>
      <c r="BN2798" s="85"/>
      <c r="BO2798" s="85"/>
      <c r="BP2798" s="85"/>
      <c r="BQ2798" s="85"/>
      <c r="BR2798" s="85"/>
      <c r="BS2798" s="85"/>
      <c r="BT2798" s="75">
        <f>IF(COUNTIF($C$3:C2798, C2798)=1, 1, 0)</f>
        <v>0</v>
      </c>
      <c r="BU2798" s="337" t="s">
        <v>9149</v>
      </c>
      <c r="BV2798" s="340">
        <v>46129</v>
      </c>
      <c r="BW2798" s="85"/>
      <c r="BX2798" s="85"/>
      <c r="BY2798" s="85"/>
      <c r="BZ2798" s="171">
        <f t="shared" si="863"/>
        <v>14</v>
      </c>
      <c r="CA2798" s="85"/>
      <c r="CB2798" s="88">
        <f t="shared" si="866"/>
        <v>16</v>
      </c>
      <c r="CC2798" s="89"/>
      <c r="CE2798" s="87">
        <f t="shared" si="864"/>
        <v>4</v>
      </c>
      <c r="CF2798" s="85"/>
      <c r="CG2798" s="85"/>
      <c r="CH2798" s="85"/>
      <c r="CI2798" s="85"/>
      <c r="CJ2798" s="87">
        <f t="shared" si="861"/>
        <v>4</v>
      </c>
      <c r="CK2798" s="87">
        <f t="shared" si="865"/>
        <v>14</v>
      </c>
      <c r="CL2798" s="85" t="s">
        <v>6276</v>
      </c>
      <c r="CM2798" s="22" t="str">
        <f t="shared" si="867"/>
        <v>1C26TAA^108384</v>
      </c>
      <c r="CN2798" s="85"/>
      <c r="CO2798" s="85"/>
      <c r="CP2798" s="85"/>
    </row>
    <row r="2799" spans="1:94" x14ac:dyDescent="0.25">
      <c r="A2799" s="75">
        <f t="shared" si="869"/>
        <v>2797</v>
      </c>
      <c r="B2799" s="73" t="s">
        <v>6003</v>
      </c>
      <c r="C2799" s="301">
        <v>235600436672</v>
      </c>
      <c r="D2799" s="265">
        <v>145854043</v>
      </c>
      <c r="E2799" s="241">
        <v>5320008258</v>
      </c>
      <c r="F2799" s="231">
        <v>46115</v>
      </c>
      <c r="G2799" s="265" t="s">
        <v>612</v>
      </c>
      <c r="H2799" s="265" t="s">
        <v>2213</v>
      </c>
      <c r="I2799" s="265" t="s">
        <v>105</v>
      </c>
      <c r="J2799" s="265" t="s">
        <v>518</v>
      </c>
      <c r="K2799" s="265" t="s">
        <v>242</v>
      </c>
      <c r="L2799" s="231">
        <v>46142</v>
      </c>
      <c r="M2799" s="265">
        <v>40</v>
      </c>
      <c r="N2799" s="85" t="s">
        <v>9150</v>
      </c>
      <c r="O2799" s="75" t="s">
        <v>9151</v>
      </c>
      <c r="P2799" s="75">
        <v>2830051259</v>
      </c>
      <c r="Q2799" s="231">
        <v>46116</v>
      </c>
      <c r="R2799" s="241">
        <v>1209399925</v>
      </c>
      <c r="S2799" s="241">
        <v>224414175</v>
      </c>
      <c r="T2799" s="231">
        <v>46116</v>
      </c>
      <c r="U2799" s="261">
        <v>16119.593999999999</v>
      </c>
      <c r="V2799" s="261">
        <v>15692.364</v>
      </c>
      <c r="W2799" s="241">
        <v>19</v>
      </c>
      <c r="X2799" s="241">
        <v>0</v>
      </c>
      <c r="Y2799" s="614">
        <v>235600436680</v>
      </c>
      <c r="Z2799" s="85" t="s">
        <v>128</v>
      </c>
      <c r="AA2799" s="85" t="s">
        <v>1649</v>
      </c>
      <c r="AB2799" s="265" t="s">
        <v>7944</v>
      </c>
      <c r="AC2799" s="301">
        <v>235600436672</v>
      </c>
      <c r="AD2799" s="75" t="s">
        <v>113</v>
      </c>
      <c r="AE2799" s="231">
        <v>46128</v>
      </c>
      <c r="AF2799" s="277">
        <v>46127.916666666664</v>
      </c>
      <c r="AG2799" s="277">
        <v>46127.333333333336</v>
      </c>
      <c r="AH2799" s="277">
        <v>46127.333333333336</v>
      </c>
      <c r="AI2799" s="231">
        <v>46125</v>
      </c>
      <c r="AJ2799" s="231">
        <v>46128</v>
      </c>
      <c r="AK2799" s="231">
        <v>46127</v>
      </c>
      <c r="AL2799" s="231">
        <v>46136</v>
      </c>
      <c r="AM2799" s="717">
        <v>46138</v>
      </c>
      <c r="AN2799" s="75">
        <f t="shared" si="868"/>
        <v>-4</v>
      </c>
      <c r="AO2799" s="95" t="s">
        <v>121</v>
      </c>
      <c r="AP2799" s="95" t="s">
        <v>121</v>
      </c>
      <c r="AQ2799" s="95" t="s">
        <v>121</v>
      </c>
      <c r="AR2799" s="95" t="s">
        <v>121</v>
      </c>
      <c r="AS2799" s="95" t="s">
        <v>121</v>
      </c>
      <c r="AT2799" s="95" t="s">
        <v>121</v>
      </c>
      <c r="AU2799" s="82" t="s">
        <v>6241</v>
      </c>
      <c r="AV2799" s="134">
        <v>46116</v>
      </c>
      <c r="AW2799" s="85"/>
      <c r="AX2799" s="85"/>
      <c r="AY2799" s="85"/>
      <c r="AZ2799" s="271"/>
      <c r="BA2799" s="85"/>
      <c r="BB2799" s="85"/>
      <c r="BC2799" s="85"/>
      <c r="BD2799" s="85"/>
      <c r="BE2799" s="85"/>
      <c r="BF2799" s="85"/>
      <c r="BG2799" s="85"/>
      <c r="BH2799" s="85"/>
      <c r="BI2799" s="85"/>
      <c r="BJ2799" s="85"/>
      <c r="BK2799" s="85"/>
      <c r="BL2799" s="85"/>
      <c r="BM2799" s="85"/>
      <c r="BN2799" s="85"/>
      <c r="BO2799" s="85"/>
      <c r="BP2799" s="85"/>
      <c r="BQ2799" s="85"/>
      <c r="BR2799" s="85"/>
      <c r="BS2799" s="85"/>
      <c r="BT2799" s="75">
        <f>IF(COUNTIF($C$3:C2799, C2799)=1, 1, 0)</f>
        <v>0</v>
      </c>
      <c r="BU2799" s="337" t="s">
        <v>9149</v>
      </c>
      <c r="BV2799" s="340">
        <v>46129</v>
      </c>
      <c r="BW2799" s="85"/>
      <c r="BX2799" s="85"/>
      <c r="BY2799" s="85"/>
      <c r="BZ2799" s="171">
        <f t="shared" si="863"/>
        <v>14</v>
      </c>
      <c r="CA2799" s="85"/>
      <c r="CB2799" s="88">
        <f t="shared" si="866"/>
        <v>16</v>
      </c>
      <c r="CC2799" s="89"/>
      <c r="CE2799" s="87">
        <f t="shared" si="864"/>
        <v>4</v>
      </c>
      <c r="CF2799" s="544">
        <v>14438050</v>
      </c>
      <c r="CG2799" s="544"/>
      <c r="CH2799" s="544">
        <v>14438050</v>
      </c>
      <c r="CI2799" s="544">
        <v>26251</v>
      </c>
      <c r="CJ2799" s="87">
        <f t="shared" si="861"/>
        <v>4</v>
      </c>
      <c r="CK2799" s="87">
        <f t="shared" si="865"/>
        <v>14</v>
      </c>
      <c r="CL2799" s="85" t="s">
        <v>6276</v>
      </c>
      <c r="CM2799" s="22" t="str">
        <f t="shared" si="867"/>
        <v>1C26TAA^108384</v>
      </c>
      <c r="CN2799" s="85"/>
      <c r="CO2799" s="85"/>
      <c r="CP2799" s="85"/>
    </row>
    <row r="2800" spans="1:94" x14ac:dyDescent="0.25">
      <c r="A2800" s="75">
        <f t="shared" si="869"/>
        <v>2798</v>
      </c>
      <c r="B2800" s="73" t="s">
        <v>6003</v>
      </c>
      <c r="C2800" s="301">
        <v>235600436672</v>
      </c>
      <c r="D2800" s="265">
        <v>145854048</v>
      </c>
      <c r="E2800" s="241">
        <v>5320008258</v>
      </c>
      <c r="F2800" s="231">
        <v>46115</v>
      </c>
      <c r="G2800" s="265" t="s">
        <v>612</v>
      </c>
      <c r="H2800" s="265" t="s">
        <v>2213</v>
      </c>
      <c r="I2800" s="265" t="s">
        <v>105</v>
      </c>
      <c r="J2800" s="265" t="s">
        <v>518</v>
      </c>
      <c r="K2800" s="265" t="s">
        <v>242</v>
      </c>
      <c r="L2800" s="231">
        <v>46142</v>
      </c>
      <c r="M2800" s="265">
        <v>0</v>
      </c>
      <c r="N2800" s="85" t="s">
        <v>9150</v>
      </c>
      <c r="O2800" s="75" t="s">
        <v>9151</v>
      </c>
      <c r="P2800" s="75">
        <v>2830051260</v>
      </c>
      <c r="Q2800" s="231">
        <v>46116</v>
      </c>
      <c r="R2800" s="241">
        <v>1209399926</v>
      </c>
      <c r="S2800" s="241">
        <v>224414177</v>
      </c>
      <c r="T2800" s="231">
        <v>46116</v>
      </c>
      <c r="U2800" s="261">
        <v>867.82500000000005</v>
      </c>
      <c r="V2800" s="261">
        <v>836.62199999999996</v>
      </c>
      <c r="W2800" s="241">
        <v>1</v>
      </c>
      <c r="X2800" s="241">
        <v>0</v>
      </c>
      <c r="Y2800" s="614">
        <v>235600436680</v>
      </c>
      <c r="Z2800" s="85" t="s">
        <v>128</v>
      </c>
      <c r="AA2800" s="85" t="s">
        <v>1649</v>
      </c>
      <c r="AB2800" s="265" t="s">
        <v>7944</v>
      </c>
      <c r="AC2800" s="301">
        <v>235600436672</v>
      </c>
      <c r="AD2800" s="75" t="s">
        <v>113</v>
      </c>
      <c r="AE2800" s="231">
        <v>46128</v>
      </c>
      <c r="AF2800" s="277">
        <v>46127.916666666664</v>
      </c>
      <c r="AG2800" s="277">
        <v>46127.333333333336</v>
      </c>
      <c r="AH2800" s="277">
        <v>46127.333333333336</v>
      </c>
      <c r="AI2800" s="231">
        <v>46125</v>
      </c>
      <c r="AJ2800" s="231">
        <v>46128</v>
      </c>
      <c r="AK2800" s="231">
        <v>46127</v>
      </c>
      <c r="AL2800" s="231">
        <v>46136</v>
      </c>
      <c r="AM2800" s="717">
        <v>46138</v>
      </c>
      <c r="AN2800" s="75">
        <f t="shared" si="868"/>
        <v>-4</v>
      </c>
      <c r="AO2800" s="95" t="s">
        <v>121</v>
      </c>
      <c r="AP2800" s="95" t="s">
        <v>121</v>
      </c>
      <c r="AQ2800" s="95" t="s">
        <v>121</v>
      </c>
      <c r="AR2800" s="95" t="s">
        <v>121</v>
      </c>
      <c r="AS2800" s="95" t="s">
        <v>121</v>
      </c>
      <c r="AT2800" s="95" t="s">
        <v>121</v>
      </c>
      <c r="AU2800" s="82" t="s">
        <v>6241</v>
      </c>
      <c r="AV2800" s="134">
        <v>46116</v>
      </c>
      <c r="AW2800" s="85"/>
      <c r="AX2800" s="85"/>
      <c r="AY2800" s="85"/>
      <c r="AZ2800" s="271"/>
      <c r="BA2800" s="85"/>
      <c r="BB2800" s="85"/>
      <c r="BC2800" s="85"/>
      <c r="BD2800" s="85"/>
      <c r="BE2800" s="85"/>
      <c r="BF2800" s="85"/>
      <c r="BG2800" s="85"/>
      <c r="BH2800" s="85"/>
      <c r="BI2800" s="85"/>
      <c r="BJ2800" s="85"/>
      <c r="BK2800" s="85"/>
      <c r="BL2800" s="85"/>
      <c r="BM2800" s="85"/>
      <c r="BN2800" s="85"/>
      <c r="BO2800" s="85"/>
      <c r="BP2800" s="85"/>
      <c r="BQ2800" s="85"/>
      <c r="BR2800" s="85"/>
      <c r="BS2800" s="85"/>
      <c r="BT2800" s="75">
        <f>IF(COUNTIF($C$3:C2800, C2800)=1, 1, 0)</f>
        <v>0</v>
      </c>
      <c r="BU2800" s="337" t="s">
        <v>9149</v>
      </c>
      <c r="BV2800" s="340">
        <v>46129</v>
      </c>
      <c r="BW2800" s="85"/>
      <c r="BX2800" s="85"/>
      <c r="BY2800" s="85"/>
      <c r="BZ2800" s="171">
        <f t="shared" si="863"/>
        <v>14</v>
      </c>
      <c r="CA2800" s="85"/>
      <c r="CB2800" s="88">
        <f t="shared" si="866"/>
        <v>16</v>
      </c>
      <c r="CC2800" s="89"/>
      <c r="CE2800" s="87">
        <f t="shared" si="864"/>
        <v>4</v>
      </c>
      <c r="CF2800" s="85"/>
      <c r="CG2800" s="85"/>
      <c r="CH2800" s="85"/>
      <c r="CI2800" s="85"/>
      <c r="CJ2800" s="87">
        <f t="shared" si="861"/>
        <v>4</v>
      </c>
      <c r="CK2800" s="87">
        <f t="shared" si="865"/>
        <v>14</v>
      </c>
      <c r="CL2800" s="85" t="s">
        <v>6276</v>
      </c>
      <c r="CM2800" s="22" t="str">
        <f t="shared" si="867"/>
        <v>1C26TAA^108384</v>
      </c>
      <c r="CN2800" s="85"/>
      <c r="CO2800" s="85"/>
      <c r="CP2800" s="85"/>
    </row>
    <row r="2801" spans="1:94" x14ac:dyDescent="0.25">
      <c r="A2801" s="75">
        <f t="shared" si="869"/>
        <v>2799</v>
      </c>
      <c r="B2801" s="73" t="s">
        <v>6003</v>
      </c>
      <c r="C2801" s="301">
        <v>235600436672</v>
      </c>
      <c r="D2801" s="265">
        <v>145854050</v>
      </c>
      <c r="E2801" s="241">
        <v>5320008259</v>
      </c>
      <c r="F2801" s="231">
        <v>46115</v>
      </c>
      <c r="G2801" s="265" t="s">
        <v>612</v>
      </c>
      <c r="H2801" s="265" t="s">
        <v>2213</v>
      </c>
      <c r="I2801" s="265" t="s">
        <v>105</v>
      </c>
      <c r="J2801" s="265" t="s">
        <v>518</v>
      </c>
      <c r="K2801" s="265" t="s">
        <v>242</v>
      </c>
      <c r="L2801" s="231">
        <v>46142</v>
      </c>
      <c r="M2801" s="265">
        <v>40</v>
      </c>
      <c r="N2801" s="85" t="s">
        <v>9152</v>
      </c>
      <c r="O2801" s="75" t="s">
        <v>9153</v>
      </c>
      <c r="P2801" s="75">
        <v>2830051292</v>
      </c>
      <c r="Q2801" s="231">
        <v>46116</v>
      </c>
      <c r="R2801" s="241">
        <v>1209399991</v>
      </c>
      <c r="S2801" s="241">
        <v>224414180</v>
      </c>
      <c r="T2801" s="231">
        <v>46116</v>
      </c>
      <c r="U2801" s="261">
        <v>16863.048999999999</v>
      </c>
      <c r="V2801" s="261">
        <v>16416.115000000002</v>
      </c>
      <c r="W2801" s="241">
        <v>19</v>
      </c>
      <c r="X2801" s="241">
        <v>0</v>
      </c>
      <c r="Y2801" s="614">
        <v>235600436698</v>
      </c>
      <c r="Z2801" s="85" t="s">
        <v>128</v>
      </c>
      <c r="AA2801" s="85" t="s">
        <v>1649</v>
      </c>
      <c r="AB2801" s="265" t="s">
        <v>7944</v>
      </c>
      <c r="AC2801" s="301">
        <v>235600436672</v>
      </c>
      <c r="AD2801" s="75" t="s">
        <v>113</v>
      </c>
      <c r="AE2801" s="231">
        <v>46128</v>
      </c>
      <c r="AF2801" s="277">
        <v>46127.916666666664</v>
      </c>
      <c r="AG2801" s="277">
        <v>46127.333333333336</v>
      </c>
      <c r="AH2801" s="277">
        <v>46127.333333333336</v>
      </c>
      <c r="AI2801" s="231">
        <v>46125</v>
      </c>
      <c r="AJ2801" s="231">
        <v>46128</v>
      </c>
      <c r="AK2801" s="231">
        <v>46127</v>
      </c>
      <c r="AL2801" s="231">
        <v>46136</v>
      </c>
      <c r="AM2801" s="717">
        <v>46138</v>
      </c>
      <c r="AN2801" s="75">
        <f t="shared" si="868"/>
        <v>-4</v>
      </c>
      <c r="AO2801" s="95" t="s">
        <v>121</v>
      </c>
      <c r="AP2801" s="95" t="s">
        <v>121</v>
      </c>
      <c r="AQ2801" s="95" t="s">
        <v>121</v>
      </c>
      <c r="AR2801" s="95" t="s">
        <v>121</v>
      </c>
      <c r="AS2801" s="95" t="s">
        <v>121</v>
      </c>
      <c r="AT2801" s="95" t="s">
        <v>121</v>
      </c>
      <c r="AU2801" s="82" t="s">
        <v>6241</v>
      </c>
      <c r="AV2801" s="134">
        <v>46116</v>
      </c>
      <c r="AW2801" s="85"/>
      <c r="AX2801" s="85"/>
      <c r="AY2801" s="85"/>
      <c r="AZ2801" s="271"/>
      <c r="BA2801" s="85"/>
      <c r="BB2801" s="85"/>
      <c r="BC2801" s="85"/>
      <c r="BD2801" s="85"/>
      <c r="BE2801" s="85"/>
      <c r="BF2801" s="85"/>
      <c r="BG2801" s="85"/>
      <c r="BH2801" s="85"/>
      <c r="BI2801" s="85"/>
      <c r="BJ2801" s="85"/>
      <c r="BK2801" s="85"/>
      <c r="BL2801" s="85"/>
      <c r="BM2801" s="85"/>
      <c r="BN2801" s="85"/>
      <c r="BO2801" s="85"/>
      <c r="BP2801" s="85"/>
      <c r="BQ2801" s="85"/>
      <c r="BR2801" s="85"/>
      <c r="BS2801" s="85"/>
      <c r="BT2801" s="75">
        <f>IF(COUNTIF($C$3:C2801, C2801)=1, 1, 0)</f>
        <v>0</v>
      </c>
      <c r="BU2801" s="337" t="s">
        <v>9149</v>
      </c>
      <c r="BV2801" s="340">
        <v>46129</v>
      </c>
      <c r="BW2801" s="85"/>
      <c r="BX2801" s="85"/>
      <c r="BY2801" s="85"/>
      <c r="BZ2801" s="171">
        <f t="shared" si="863"/>
        <v>14</v>
      </c>
      <c r="CA2801" s="85"/>
      <c r="CB2801" s="88">
        <f t="shared" si="866"/>
        <v>16</v>
      </c>
      <c r="CC2801" s="89"/>
      <c r="CE2801" s="87">
        <f t="shared" si="864"/>
        <v>4</v>
      </c>
      <c r="CF2801" s="544">
        <v>14438050</v>
      </c>
      <c r="CG2801" s="544"/>
      <c r="CH2801" s="544">
        <v>14438050</v>
      </c>
      <c r="CI2801" s="544">
        <v>26251</v>
      </c>
      <c r="CJ2801" s="87">
        <f t="shared" si="861"/>
        <v>4</v>
      </c>
      <c r="CK2801" s="87">
        <f t="shared" si="865"/>
        <v>14</v>
      </c>
      <c r="CL2801" s="85" t="s">
        <v>6276</v>
      </c>
      <c r="CM2801" s="22" t="str">
        <f t="shared" si="867"/>
        <v>1C26TAA^108384</v>
      </c>
      <c r="CN2801" s="85"/>
      <c r="CO2801" s="85"/>
      <c r="CP2801" s="85"/>
    </row>
    <row r="2802" spans="1:94" x14ac:dyDescent="0.25">
      <c r="A2802" s="75">
        <f t="shared" si="869"/>
        <v>2800</v>
      </c>
      <c r="B2802" s="73" t="s">
        <v>6003</v>
      </c>
      <c r="C2802" s="301">
        <v>235600436672</v>
      </c>
      <c r="D2802" s="265">
        <v>145854054</v>
      </c>
      <c r="E2802" s="241">
        <v>5320008259</v>
      </c>
      <c r="F2802" s="231">
        <v>46115</v>
      </c>
      <c r="G2802" s="265" t="s">
        <v>612</v>
      </c>
      <c r="H2802" s="265" t="s">
        <v>2213</v>
      </c>
      <c r="I2802" s="265" t="s">
        <v>105</v>
      </c>
      <c r="J2802" s="265" t="s">
        <v>518</v>
      </c>
      <c r="K2802" s="265" t="s">
        <v>242</v>
      </c>
      <c r="L2802" s="231">
        <v>46142</v>
      </c>
      <c r="M2802" s="265">
        <v>0</v>
      </c>
      <c r="N2802" s="85" t="s">
        <v>9152</v>
      </c>
      <c r="O2802" s="75" t="s">
        <v>9153</v>
      </c>
      <c r="P2802" s="75">
        <v>2830051293</v>
      </c>
      <c r="Q2802" s="231">
        <v>46116</v>
      </c>
      <c r="R2802" s="241">
        <v>1209399992</v>
      </c>
      <c r="S2802" s="241">
        <v>224414182</v>
      </c>
      <c r="T2802" s="231">
        <v>46116</v>
      </c>
      <c r="U2802" s="261">
        <v>866.91499999999996</v>
      </c>
      <c r="V2802" s="261">
        <v>836.62400000000002</v>
      </c>
      <c r="W2802" s="241">
        <v>1</v>
      </c>
      <c r="X2802" s="241">
        <v>0</v>
      </c>
      <c r="Y2802" s="614">
        <v>235600436698</v>
      </c>
      <c r="Z2802" s="85" t="s">
        <v>128</v>
      </c>
      <c r="AA2802" s="85" t="s">
        <v>1649</v>
      </c>
      <c r="AB2802" s="265" t="s">
        <v>7944</v>
      </c>
      <c r="AC2802" s="301">
        <v>235600436672</v>
      </c>
      <c r="AD2802" s="75" t="s">
        <v>113</v>
      </c>
      <c r="AE2802" s="231">
        <v>46128</v>
      </c>
      <c r="AF2802" s="277">
        <v>46127.916666666664</v>
      </c>
      <c r="AG2802" s="277">
        <v>46127.333333333336</v>
      </c>
      <c r="AH2802" s="277">
        <v>46127.333333333336</v>
      </c>
      <c r="AI2802" s="231">
        <v>46125</v>
      </c>
      <c r="AJ2802" s="231">
        <v>46128</v>
      </c>
      <c r="AK2802" s="231">
        <v>46127</v>
      </c>
      <c r="AL2802" s="231">
        <v>46136</v>
      </c>
      <c r="AM2802" s="717">
        <v>46138</v>
      </c>
      <c r="AN2802" s="75">
        <f t="shared" si="868"/>
        <v>-4</v>
      </c>
      <c r="AO2802" s="95" t="s">
        <v>121</v>
      </c>
      <c r="AP2802" s="95" t="s">
        <v>121</v>
      </c>
      <c r="AQ2802" s="95" t="s">
        <v>121</v>
      </c>
      <c r="AR2802" s="95" t="s">
        <v>121</v>
      </c>
      <c r="AS2802" s="95" t="s">
        <v>121</v>
      </c>
      <c r="AT2802" s="95" t="s">
        <v>121</v>
      </c>
      <c r="AU2802" s="82" t="s">
        <v>6241</v>
      </c>
      <c r="AV2802" s="134">
        <v>46116</v>
      </c>
      <c r="AW2802" s="85"/>
      <c r="AX2802" s="85"/>
      <c r="AY2802" s="85"/>
      <c r="AZ2802" s="271"/>
      <c r="BA2802" s="85"/>
      <c r="BB2802" s="85"/>
      <c r="BC2802" s="85"/>
      <c r="BD2802" s="85"/>
      <c r="BE2802" s="85"/>
      <c r="BF2802" s="85"/>
      <c r="BG2802" s="85"/>
      <c r="BH2802" s="85"/>
      <c r="BI2802" s="85"/>
      <c r="BJ2802" s="85"/>
      <c r="BK2802" s="85"/>
      <c r="BL2802" s="85"/>
      <c r="BM2802" s="85"/>
      <c r="BN2802" s="85"/>
      <c r="BO2802" s="85"/>
      <c r="BP2802" s="85"/>
      <c r="BQ2802" s="85"/>
      <c r="BR2802" s="85"/>
      <c r="BS2802" s="85"/>
      <c r="BT2802" s="75">
        <f>IF(COUNTIF($C$3:C2802, C2802)=1, 1, 0)</f>
        <v>0</v>
      </c>
      <c r="BU2802" s="337" t="s">
        <v>9149</v>
      </c>
      <c r="BV2802" s="340">
        <v>46129</v>
      </c>
      <c r="BW2802" s="85"/>
      <c r="BX2802" s="85"/>
      <c r="BY2802" s="85"/>
      <c r="BZ2802" s="171">
        <f t="shared" si="863"/>
        <v>14</v>
      </c>
      <c r="CA2802" s="85"/>
      <c r="CB2802" s="88">
        <f t="shared" si="866"/>
        <v>16</v>
      </c>
      <c r="CC2802" s="89"/>
      <c r="CE2802" s="87">
        <f t="shared" si="864"/>
        <v>4</v>
      </c>
      <c r="CF2802" s="85"/>
      <c r="CG2802" s="85"/>
      <c r="CH2802" s="85"/>
      <c r="CI2802" s="85"/>
      <c r="CJ2802" s="87">
        <f t="shared" si="861"/>
        <v>4</v>
      </c>
      <c r="CK2802" s="87">
        <f t="shared" si="865"/>
        <v>14</v>
      </c>
      <c r="CL2802" s="85" t="s">
        <v>6276</v>
      </c>
      <c r="CM2802" s="22" t="str">
        <f t="shared" si="867"/>
        <v>1C26TAA^108384</v>
      </c>
      <c r="CN2802" s="85"/>
      <c r="CO2802" s="85"/>
      <c r="CP2802" s="85"/>
    </row>
    <row r="2803" spans="1:94" ht="14.45" customHeight="1" x14ac:dyDescent="0.25">
      <c r="A2803" s="75">
        <f t="shared" si="869"/>
        <v>2801</v>
      </c>
      <c r="B2803" s="186" t="s">
        <v>6003</v>
      </c>
      <c r="C2803" s="506">
        <v>235600436400</v>
      </c>
      <c r="D2803" s="236">
        <v>145854058</v>
      </c>
      <c r="E2803" s="380">
        <v>5320008260</v>
      </c>
      <c r="F2803" s="353">
        <v>46115</v>
      </c>
      <c r="G2803" s="236" t="s">
        <v>612</v>
      </c>
      <c r="H2803" s="236" t="s">
        <v>2213</v>
      </c>
      <c r="I2803" s="236" t="s">
        <v>105</v>
      </c>
      <c r="J2803" s="236" t="s">
        <v>518</v>
      </c>
      <c r="K2803" s="236" t="s">
        <v>242</v>
      </c>
      <c r="L2803" s="353">
        <v>46142</v>
      </c>
      <c r="M2803" s="236">
        <v>40</v>
      </c>
      <c r="N2803" s="22" t="s">
        <v>9154</v>
      </c>
      <c r="O2803" s="105" t="s">
        <v>9155</v>
      </c>
      <c r="P2803" s="105">
        <v>2830051347</v>
      </c>
      <c r="Q2803" s="353">
        <v>46118</v>
      </c>
      <c r="R2803" s="380">
        <v>1209400166</v>
      </c>
      <c r="S2803" s="380">
        <v>224413980</v>
      </c>
      <c r="T2803" s="353">
        <v>46118</v>
      </c>
      <c r="U2803" s="382">
        <v>16846.13</v>
      </c>
      <c r="V2803" s="382">
        <v>16399.644</v>
      </c>
      <c r="W2803" s="380">
        <v>19</v>
      </c>
      <c r="X2803" s="380">
        <v>0</v>
      </c>
      <c r="Y2803" s="610">
        <v>235600436345</v>
      </c>
      <c r="Z2803" s="176" t="s">
        <v>128</v>
      </c>
      <c r="AA2803" s="176" t="s">
        <v>1649</v>
      </c>
      <c r="AB2803" s="346" t="s">
        <v>7944</v>
      </c>
      <c r="AC2803" s="506">
        <v>235600436400</v>
      </c>
      <c r="AD2803" s="105" t="s">
        <v>113</v>
      </c>
      <c r="AE2803" s="476">
        <v>46128</v>
      </c>
      <c r="AF2803" s="277">
        <v>46127.916666666664</v>
      </c>
      <c r="AG2803" s="277">
        <v>46127.333333333336</v>
      </c>
      <c r="AH2803" s="277">
        <v>46127.333333333336</v>
      </c>
      <c r="AI2803" s="263">
        <v>46125</v>
      </c>
      <c r="AJ2803" s="476">
        <v>46128</v>
      </c>
      <c r="AK2803" s="454">
        <v>46127</v>
      </c>
      <c r="AL2803" s="502">
        <v>46136</v>
      </c>
      <c r="AM2803" s="717">
        <v>46138</v>
      </c>
      <c r="AN2803" s="132">
        <f t="shared" si="868"/>
        <v>-4</v>
      </c>
      <c r="AO2803" s="81" t="s">
        <v>121</v>
      </c>
      <c r="AP2803" s="81" t="s">
        <v>121</v>
      </c>
      <c r="AQ2803" s="81" t="s">
        <v>121</v>
      </c>
      <c r="AR2803" s="81" t="s">
        <v>121</v>
      </c>
      <c r="AS2803" s="81" t="s">
        <v>121</v>
      </c>
      <c r="AT2803" s="81" t="s">
        <v>121</v>
      </c>
      <c r="AU2803" s="82" t="s">
        <v>6241</v>
      </c>
      <c r="AV2803" s="233">
        <v>46118</v>
      </c>
      <c r="BT2803" s="105">
        <f>IF(COUNTIF($C$3:C2803, C2803)=1, 1, 0)</f>
        <v>0</v>
      </c>
      <c r="BU2803" s="337" t="s">
        <v>9113</v>
      </c>
      <c r="BV2803" s="340">
        <v>46128</v>
      </c>
      <c r="BW2803" s="176"/>
      <c r="BX2803" s="176"/>
      <c r="BY2803" s="176"/>
      <c r="BZ2803" s="87">
        <f t="shared" si="863"/>
        <v>14</v>
      </c>
      <c r="CA2803" s="176"/>
      <c r="CB2803" s="88">
        <f t="shared" si="866"/>
        <v>16</v>
      </c>
      <c r="CC2803" s="89"/>
      <c r="CE2803" s="87">
        <f t="shared" si="864"/>
        <v>4</v>
      </c>
      <c r="CF2803" s="613">
        <v>14438050</v>
      </c>
      <c r="CG2803" s="176"/>
      <c r="CH2803" s="613">
        <v>14438050</v>
      </c>
      <c r="CI2803" s="613">
        <v>26251</v>
      </c>
      <c r="CJ2803" s="87">
        <f t="shared" si="861"/>
        <v>4</v>
      </c>
      <c r="CK2803" s="87">
        <f t="shared" si="865"/>
        <v>15</v>
      </c>
      <c r="CL2803" s="85" t="s">
        <v>6276</v>
      </c>
      <c r="CM2803" s="22" t="str">
        <f t="shared" si="867"/>
        <v>1C26TAA^106745</v>
      </c>
      <c r="CN2803" s="85"/>
      <c r="CO2803" s="85"/>
      <c r="CP2803" s="85"/>
    </row>
    <row r="2804" spans="1:94" ht="14.45" customHeight="1" x14ac:dyDescent="0.25">
      <c r="A2804" s="75">
        <f t="shared" si="869"/>
        <v>2802</v>
      </c>
      <c r="B2804" s="186" t="s">
        <v>6003</v>
      </c>
      <c r="C2804" s="506">
        <v>235600436400</v>
      </c>
      <c r="D2804" s="236">
        <v>145854064</v>
      </c>
      <c r="E2804" s="380">
        <v>5320008260</v>
      </c>
      <c r="F2804" s="353">
        <v>46115</v>
      </c>
      <c r="G2804" s="236" t="s">
        <v>612</v>
      </c>
      <c r="H2804" s="236" t="s">
        <v>2213</v>
      </c>
      <c r="I2804" s="236" t="s">
        <v>105</v>
      </c>
      <c r="J2804" s="236" t="s">
        <v>518</v>
      </c>
      <c r="K2804" s="236" t="s">
        <v>242</v>
      </c>
      <c r="L2804" s="353">
        <v>46142</v>
      </c>
      <c r="M2804" s="236">
        <v>0</v>
      </c>
      <c r="N2804" s="22" t="s">
        <v>9154</v>
      </c>
      <c r="O2804" s="75" t="s">
        <v>9155</v>
      </c>
      <c r="P2804" s="75">
        <v>2830051348</v>
      </c>
      <c r="Q2804" s="353">
        <v>46118</v>
      </c>
      <c r="R2804" s="380">
        <v>1209400167</v>
      </c>
      <c r="S2804" s="380">
        <v>224413985</v>
      </c>
      <c r="T2804" s="353">
        <v>46118</v>
      </c>
      <c r="U2804" s="382">
        <v>763.81</v>
      </c>
      <c r="V2804" s="382">
        <v>736.34299999999996</v>
      </c>
      <c r="W2804" s="380">
        <v>1</v>
      </c>
      <c r="X2804" s="380">
        <v>0</v>
      </c>
      <c r="Y2804" s="614">
        <v>235600436345</v>
      </c>
      <c r="Z2804" s="85" t="s">
        <v>128</v>
      </c>
      <c r="AA2804" s="85" t="s">
        <v>1649</v>
      </c>
      <c r="AB2804" s="265" t="s">
        <v>7944</v>
      </c>
      <c r="AC2804" s="506">
        <v>235600436400</v>
      </c>
      <c r="AD2804" s="75" t="s">
        <v>113</v>
      </c>
      <c r="AE2804" s="476">
        <v>46128</v>
      </c>
      <c r="AF2804" s="277">
        <v>46127.916666666664</v>
      </c>
      <c r="AG2804" s="277">
        <v>46127.333333333336</v>
      </c>
      <c r="AH2804" s="277">
        <v>46127.333333333336</v>
      </c>
      <c r="AI2804" s="263">
        <v>46125</v>
      </c>
      <c r="AJ2804" s="476">
        <v>46128</v>
      </c>
      <c r="AK2804" s="454">
        <v>46127</v>
      </c>
      <c r="AL2804" s="502">
        <v>46136</v>
      </c>
      <c r="AM2804" s="717">
        <v>46138</v>
      </c>
      <c r="AN2804" s="132">
        <f t="shared" si="868"/>
        <v>-4</v>
      </c>
      <c r="AO2804" s="81" t="s">
        <v>121</v>
      </c>
      <c r="AP2804" s="81" t="s">
        <v>121</v>
      </c>
      <c r="AQ2804" s="81" t="s">
        <v>121</v>
      </c>
      <c r="AR2804" s="81" t="s">
        <v>121</v>
      </c>
      <c r="AS2804" s="81" t="s">
        <v>121</v>
      </c>
      <c r="AT2804" s="81" t="s">
        <v>121</v>
      </c>
      <c r="AU2804" s="82" t="s">
        <v>6241</v>
      </c>
      <c r="AV2804" s="134">
        <v>46118</v>
      </c>
      <c r="BT2804" s="75">
        <f>IF(COUNTIF($C$3:C2804, C2804)=1, 1, 0)</f>
        <v>0</v>
      </c>
      <c r="BU2804" s="337" t="s">
        <v>9113</v>
      </c>
      <c r="BV2804" s="340">
        <v>46128</v>
      </c>
      <c r="BW2804" s="85"/>
      <c r="BX2804" s="85"/>
      <c r="BY2804" s="85"/>
      <c r="BZ2804" s="87">
        <f t="shared" si="863"/>
        <v>14</v>
      </c>
      <c r="CA2804" s="85"/>
      <c r="CB2804" s="88">
        <f t="shared" si="866"/>
        <v>16</v>
      </c>
      <c r="CC2804" s="89"/>
      <c r="CE2804" s="87">
        <f t="shared" si="864"/>
        <v>4</v>
      </c>
      <c r="CF2804" s="85"/>
      <c r="CG2804" s="85"/>
      <c r="CH2804" s="85"/>
      <c r="CI2804" s="85"/>
      <c r="CJ2804" s="87">
        <f t="shared" si="861"/>
        <v>4</v>
      </c>
      <c r="CK2804" s="87">
        <f t="shared" si="865"/>
        <v>15</v>
      </c>
      <c r="CL2804" s="85" t="s">
        <v>6276</v>
      </c>
      <c r="CM2804" s="22" t="str">
        <f t="shared" si="867"/>
        <v>1C26TAA^106745</v>
      </c>
      <c r="CN2804" s="85"/>
      <c r="CO2804" s="85"/>
      <c r="CP2804" s="85"/>
    </row>
    <row r="2805" spans="1:94" x14ac:dyDescent="0.25">
      <c r="A2805" s="75">
        <f t="shared" si="869"/>
        <v>2803</v>
      </c>
      <c r="B2805" s="186" t="s">
        <v>6497</v>
      </c>
      <c r="C2805" s="506">
        <v>235600436388</v>
      </c>
      <c r="D2805" s="236">
        <v>145854071</v>
      </c>
      <c r="E2805" s="380">
        <v>5320008261</v>
      </c>
      <c r="F2805" s="353">
        <v>46115</v>
      </c>
      <c r="G2805" s="236" t="s">
        <v>612</v>
      </c>
      <c r="H2805" s="236" t="s">
        <v>2213</v>
      </c>
      <c r="I2805" s="236" t="s">
        <v>105</v>
      </c>
      <c r="J2805" s="236" t="s">
        <v>518</v>
      </c>
      <c r="K2805" s="236" t="s">
        <v>242</v>
      </c>
      <c r="L2805" s="353">
        <v>46142</v>
      </c>
      <c r="M2805" s="236">
        <v>40</v>
      </c>
      <c r="N2805" s="22" t="s">
        <v>9156</v>
      </c>
      <c r="O2805" s="75" t="s">
        <v>9157</v>
      </c>
      <c r="P2805" s="75">
        <v>2830051342</v>
      </c>
      <c r="Q2805" s="353">
        <v>46118</v>
      </c>
      <c r="R2805" s="380">
        <v>1209400139</v>
      </c>
      <c r="S2805" s="380">
        <v>224413987</v>
      </c>
      <c r="T2805" s="353">
        <v>46118</v>
      </c>
      <c r="U2805" s="382">
        <v>16036.953</v>
      </c>
      <c r="V2805" s="382">
        <v>15611.91</v>
      </c>
      <c r="W2805" s="380">
        <v>18</v>
      </c>
      <c r="X2805" s="380">
        <v>0</v>
      </c>
      <c r="Y2805" s="614">
        <v>235600436388</v>
      </c>
      <c r="Z2805" s="85" t="s">
        <v>128</v>
      </c>
      <c r="AA2805" s="85" t="s">
        <v>1649</v>
      </c>
      <c r="AB2805" s="265" t="s">
        <v>7944</v>
      </c>
      <c r="AC2805" s="506">
        <v>235600436388</v>
      </c>
      <c r="AD2805" s="75" t="s">
        <v>113</v>
      </c>
      <c r="AE2805" s="476">
        <v>46128</v>
      </c>
      <c r="AF2805" s="277">
        <v>46127.916666666664</v>
      </c>
      <c r="AG2805" s="277">
        <v>46127.333333333336</v>
      </c>
      <c r="AH2805" s="277">
        <v>46127.333333333336</v>
      </c>
      <c r="AI2805" s="263">
        <v>46125</v>
      </c>
      <c r="AJ2805" s="476">
        <v>46128</v>
      </c>
      <c r="AK2805" s="454">
        <v>46127</v>
      </c>
      <c r="AL2805" s="502">
        <v>46136</v>
      </c>
      <c r="AM2805" s="717">
        <v>46138</v>
      </c>
      <c r="AN2805" s="132">
        <f t="shared" si="868"/>
        <v>-4</v>
      </c>
      <c r="AO2805" s="81" t="s">
        <v>121</v>
      </c>
      <c r="AP2805" s="81" t="s">
        <v>121</v>
      </c>
      <c r="AQ2805" s="81" t="s">
        <v>121</v>
      </c>
      <c r="AR2805" s="81" t="s">
        <v>121</v>
      </c>
      <c r="AS2805" s="81">
        <f>IF(AI2805=0,"",IF(AE2805=0,IF(AJ2805=0,AI2805+2,AJ2805+2),AE2805+2))</f>
        <v>46130</v>
      </c>
      <c r="AT2805" s="81" t="s">
        <v>121</v>
      </c>
      <c r="AU2805" s="82" t="s">
        <v>6241</v>
      </c>
      <c r="AV2805" s="134">
        <v>46118</v>
      </c>
      <c r="BT2805" s="75">
        <f>IF(COUNTIF($C$3:C2805, C2805)=1, 1, 0)</f>
        <v>0</v>
      </c>
      <c r="BU2805" s="401" t="s">
        <v>9116</v>
      </c>
      <c r="BV2805" s="343">
        <v>46128</v>
      </c>
      <c r="BW2805" s="85"/>
      <c r="BX2805" s="85"/>
      <c r="BY2805" s="85"/>
      <c r="BZ2805" s="87">
        <f t="shared" si="863"/>
        <v>14</v>
      </c>
      <c r="CA2805" s="85"/>
      <c r="CB2805" s="88">
        <f t="shared" si="866"/>
        <v>16</v>
      </c>
      <c r="CC2805" s="89"/>
      <c r="CE2805" s="87">
        <f t="shared" si="864"/>
        <v>4</v>
      </c>
      <c r="CF2805" s="613">
        <v>14438050</v>
      </c>
      <c r="CG2805" s="176"/>
      <c r="CH2805" s="613">
        <v>14438050</v>
      </c>
      <c r="CI2805" s="613">
        <v>26251</v>
      </c>
      <c r="CJ2805" s="87">
        <f t="shared" si="861"/>
        <v>4</v>
      </c>
      <c r="CK2805" s="87">
        <f t="shared" si="865"/>
        <v>15</v>
      </c>
      <c r="CL2805" s="85" t="s">
        <v>6276</v>
      </c>
      <c r="CM2805" s="22" t="str">
        <f t="shared" si="867"/>
        <v>1C26TAA^106747</v>
      </c>
      <c r="CN2805" s="85"/>
      <c r="CO2805" s="85"/>
      <c r="CP2805" s="85"/>
    </row>
    <row r="2806" spans="1:94" x14ac:dyDescent="0.25">
      <c r="A2806" s="75">
        <f t="shared" si="869"/>
        <v>2804</v>
      </c>
      <c r="B2806" s="186" t="s">
        <v>6497</v>
      </c>
      <c r="C2806" s="506">
        <v>235600436388</v>
      </c>
      <c r="D2806" s="236">
        <v>145854077</v>
      </c>
      <c r="E2806" s="380">
        <v>5320008261</v>
      </c>
      <c r="F2806" s="353">
        <v>46115</v>
      </c>
      <c r="G2806" s="236" t="s">
        <v>612</v>
      </c>
      <c r="H2806" s="236" t="s">
        <v>2213</v>
      </c>
      <c r="I2806" s="236" t="s">
        <v>105</v>
      </c>
      <c r="J2806" s="236" t="s">
        <v>518</v>
      </c>
      <c r="K2806" s="236" t="s">
        <v>242</v>
      </c>
      <c r="L2806" s="353">
        <v>46142</v>
      </c>
      <c r="M2806" s="236">
        <v>0</v>
      </c>
      <c r="N2806" s="22" t="s">
        <v>9156</v>
      </c>
      <c r="O2806" s="75" t="s">
        <v>9157</v>
      </c>
      <c r="P2806" s="75">
        <v>2830051344</v>
      </c>
      <c r="Q2806" s="353">
        <v>46118</v>
      </c>
      <c r="R2806" s="380">
        <v>1209400140</v>
      </c>
      <c r="S2806" s="380">
        <v>224413990</v>
      </c>
      <c r="T2806" s="353">
        <v>46118</v>
      </c>
      <c r="U2806" s="382">
        <v>1717.27</v>
      </c>
      <c r="V2806" s="382">
        <v>1655.508</v>
      </c>
      <c r="W2806" s="380">
        <v>2</v>
      </c>
      <c r="X2806" s="380">
        <v>0</v>
      </c>
      <c r="Y2806" s="614">
        <v>235600436388</v>
      </c>
      <c r="Z2806" s="85" t="s">
        <v>128</v>
      </c>
      <c r="AA2806" s="85" t="s">
        <v>1649</v>
      </c>
      <c r="AB2806" s="265" t="s">
        <v>7944</v>
      </c>
      <c r="AC2806" s="506">
        <v>235600436388</v>
      </c>
      <c r="AD2806" s="75" t="s">
        <v>113</v>
      </c>
      <c r="AE2806" s="476">
        <v>46128</v>
      </c>
      <c r="AF2806" s="277">
        <v>46127.916666666664</v>
      </c>
      <c r="AG2806" s="277">
        <v>46127.333333333336</v>
      </c>
      <c r="AH2806" s="277">
        <v>46127.333333333336</v>
      </c>
      <c r="AI2806" s="263">
        <v>46125</v>
      </c>
      <c r="AJ2806" s="476">
        <v>46128</v>
      </c>
      <c r="AK2806" s="454">
        <v>46127</v>
      </c>
      <c r="AL2806" s="502">
        <v>46136</v>
      </c>
      <c r="AM2806" s="717">
        <v>46138</v>
      </c>
      <c r="AN2806" s="132">
        <f t="shared" si="868"/>
        <v>-4</v>
      </c>
      <c r="AO2806" s="81" t="s">
        <v>121</v>
      </c>
      <c r="AP2806" s="81" t="s">
        <v>121</v>
      </c>
      <c r="AQ2806" s="81" t="s">
        <v>121</v>
      </c>
      <c r="AR2806" s="81" t="s">
        <v>121</v>
      </c>
      <c r="AS2806" s="81">
        <f>IF(AI2806=0,"",IF(AE2806=0,IF(AJ2806=0,AI2806+2,AJ2806+2),AE2806+2))</f>
        <v>46130</v>
      </c>
      <c r="AT2806" s="81" t="s">
        <v>121</v>
      </c>
      <c r="AU2806" s="82" t="s">
        <v>6241</v>
      </c>
      <c r="AV2806" s="134">
        <v>46118</v>
      </c>
      <c r="BT2806" s="75">
        <f>IF(COUNTIF($C$3:C2806, C2806)=1, 1, 0)</f>
        <v>0</v>
      </c>
      <c r="BU2806" s="401" t="s">
        <v>9116</v>
      </c>
      <c r="BV2806" s="343">
        <v>46128</v>
      </c>
      <c r="BW2806" s="85"/>
      <c r="BX2806" s="85"/>
      <c r="BY2806" s="85"/>
      <c r="BZ2806" s="87">
        <f t="shared" si="863"/>
        <v>14</v>
      </c>
      <c r="CA2806" s="85"/>
      <c r="CB2806" s="88">
        <f t="shared" si="866"/>
        <v>16</v>
      </c>
      <c r="CC2806" s="89"/>
      <c r="CE2806" s="87">
        <f t="shared" si="864"/>
        <v>4</v>
      </c>
      <c r="CF2806" s="85"/>
      <c r="CG2806" s="85"/>
      <c r="CH2806" s="85"/>
      <c r="CI2806" s="85"/>
      <c r="CJ2806" s="87">
        <f t="shared" si="861"/>
        <v>4</v>
      </c>
      <c r="CK2806" s="87">
        <f t="shared" si="865"/>
        <v>15</v>
      </c>
      <c r="CL2806" s="85" t="s">
        <v>6276</v>
      </c>
      <c r="CM2806" s="22" t="str">
        <f t="shared" si="867"/>
        <v>1C26TAA^106747</v>
      </c>
      <c r="CN2806" s="85"/>
      <c r="CO2806" s="85"/>
      <c r="CP2806" s="85"/>
    </row>
    <row r="2807" spans="1:94" x14ac:dyDescent="0.25">
      <c r="A2807" s="75">
        <f t="shared" si="869"/>
        <v>2805</v>
      </c>
      <c r="B2807" s="186" t="s">
        <v>6497</v>
      </c>
      <c r="C2807" s="506">
        <v>235600436388</v>
      </c>
      <c r="D2807" s="236">
        <v>145854082</v>
      </c>
      <c r="E2807" s="380">
        <v>5320008262</v>
      </c>
      <c r="F2807" s="353">
        <v>46115</v>
      </c>
      <c r="G2807" s="236" t="s">
        <v>612</v>
      </c>
      <c r="H2807" s="236" t="s">
        <v>2213</v>
      </c>
      <c r="I2807" s="236" t="s">
        <v>105</v>
      </c>
      <c r="J2807" s="236" t="s">
        <v>518</v>
      </c>
      <c r="K2807" s="236" t="s">
        <v>242</v>
      </c>
      <c r="L2807" s="353">
        <v>46142</v>
      </c>
      <c r="M2807" s="236">
        <v>40</v>
      </c>
      <c r="N2807" s="22" t="s">
        <v>9158</v>
      </c>
      <c r="O2807" s="75" t="s">
        <v>9159</v>
      </c>
      <c r="P2807" s="75">
        <v>2830051336</v>
      </c>
      <c r="Q2807" s="353">
        <v>46118</v>
      </c>
      <c r="R2807" s="380">
        <v>1209400118</v>
      </c>
      <c r="S2807" s="380">
        <v>224414008</v>
      </c>
      <c r="T2807" s="353">
        <v>46118</v>
      </c>
      <c r="U2807" s="382">
        <v>16103.937</v>
      </c>
      <c r="V2807" s="382">
        <v>15677.123</v>
      </c>
      <c r="W2807" s="380">
        <v>18</v>
      </c>
      <c r="X2807" s="380">
        <v>0</v>
      </c>
      <c r="Y2807" s="614">
        <v>235600436396</v>
      </c>
      <c r="Z2807" s="85" t="s">
        <v>128</v>
      </c>
      <c r="AA2807" s="85" t="s">
        <v>1649</v>
      </c>
      <c r="AB2807" s="265" t="s">
        <v>7944</v>
      </c>
      <c r="AC2807" s="506">
        <v>235600436388</v>
      </c>
      <c r="AD2807" s="75" t="s">
        <v>113</v>
      </c>
      <c r="AE2807" s="476">
        <v>46128</v>
      </c>
      <c r="AF2807" s="277">
        <v>46127.916666666664</v>
      </c>
      <c r="AG2807" s="277">
        <v>46127.333333333336</v>
      </c>
      <c r="AH2807" s="277">
        <v>46127.333333333336</v>
      </c>
      <c r="AI2807" s="263">
        <v>46125</v>
      </c>
      <c r="AJ2807" s="476">
        <v>46128</v>
      </c>
      <c r="AK2807" s="454">
        <v>46127</v>
      </c>
      <c r="AL2807" s="502">
        <v>46136</v>
      </c>
      <c r="AM2807" s="717">
        <v>46138</v>
      </c>
      <c r="AN2807" s="132">
        <f t="shared" si="868"/>
        <v>-4</v>
      </c>
      <c r="AO2807" s="81" t="s">
        <v>121</v>
      </c>
      <c r="AP2807" s="81" t="s">
        <v>121</v>
      </c>
      <c r="AQ2807" s="81" t="s">
        <v>121</v>
      </c>
      <c r="AR2807" s="81" t="s">
        <v>121</v>
      </c>
      <c r="AS2807" s="81">
        <f>IF(AI2807=0,"",IF(AE2807=0,IF(AJ2807=0,AI2807+2,AJ2807+2),AE2807+2))</f>
        <v>46130</v>
      </c>
      <c r="AT2807" s="81" t="s">
        <v>121</v>
      </c>
      <c r="AU2807" s="82" t="s">
        <v>6241</v>
      </c>
      <c r="AV2807" s="134">
        <v>46118</v>
      </c>
      <c r="BT2807" s="75">
        <f>IF(COUNTIF($C$3:C2807, C2807)=1, 1, 0)</f>
        <v>0</v>
      </c>
      <c r="BU2807" s="401" t="s">
        <v>9116</v>
      </c>
      <c r="BV2807" s="343">
        <v>46128</v>
      </c>
      <c r="BW2807" s="85"/>
      <c r="BX2807" s="85"/>
      <c r="BY2807" s="85"/>
      <c r="BZ2807" s="87">
        <f t="shared" si="863"/>
        <v>14</v>
      </c>
      <c r="CA2807" s="85"/>
      <c r="CB2807" s="88">
        <f t="shared" si="866"/>
        <v>16</v>
      </c>
      <c r="CC2807" s="89"/>
      <c r="CE2807" s="87">
        <f t="shared" si="864"/>
        <v>4</v>
      </c>
      <c r="CF2807" s="613">
        <v>14438050</v>
      </c>
      <c r="CG2807" s="176"/>
      <c r="CH2807" s="613">
        <v>14438050</v>
      </c>
      <c r="CI2807" s="613">
        <v>26251</v>
      </c>
      <c r="CJ2807" s="87">
        <f t="shared" si="861"/>
        <v>4</v>
      </c>
      <c r="CK2807" s="87">
        <f t="shared" si="865"/>
        <v>15</v>
      </c>
      <c r="CL2807" s="85" t="s">
        <v>6276</v>
      </c>
      <c r="CM2807" s="22" t="str">
        <f t="shared" si="867"/>
        <v>1C26TAA^106747</v>
      </c>
      <c r="CN2807" s="85"/>
      <c r="CO2807" s="85"/>
      <c r="CP2807" s="85"/>
    </row>
    <row r="2808" spans="1:94" x14ac:dyDescent="0.25">
      <c r="A2808" s="75">
        <f t="shared" si="869"/>
        <v>2806</v>
      </c>
      <c r="B2808" s="186" t="s">
        <v>6497</v>
      </c>
      <c r="C2808" s="506">
        <v>235600436388</v>
      </c>
      <c r="D2808" s="236">
        <v>145854088</v>
      </c>
      <c r="E2808" s="380">
        <v>5320008262</v>
      </c>
      <c r="F2808" s="353">
        <v>46115</v>
      </c>
      <c r="G2808" s="236" t="s">
        <v>612</v>
      </c>
      <c r="H2808" s="236" t="s">
        <v>2213</v>
      </c>
      <c r="I2808" s="236" t="s">
        <v>105</v>
      </c>
      <c r="J2808" s="236" t="s">
        <v>518</v>
      </c>
      <c r="K2808" s="236" t="s">
        <v>242</v>
      </c>
      <c r="L2808" s="353">
        <v>46142</v>
      </c>
      <c r="M2808" s="236">
        <v>0</v>
      </c>
      <c r="N2808" s="22" t="s">
        <v>9158</v>
      </c>
      <c r="O2808" s="75" t="s">
        <v>9159</v>
      </c>
      <c r="P2808" s="75">
        <v>2830051337</v>
      </c>
      <c r="Q2808" s="353">
        <v>46118</v>
      </c>
      <c r="R2808" s="380">
        <v>1209400119</v>
      </c>
      <c r="S2808" s="380">
        <v>224414032</v>
      </c>
      <c r="T2808" s="353">
        <v>46118</v>
      </c>
      <c r="U2808" s="382">
        <v>1723.692</v>
      </c>
      <c r="V2808" s="382">
        <v>1661.69</v>
      </c>
      <c r="W2808" s="380">
        <v>2</v>
      </c>
      <c r="X2808" s="380">
        <v>0</v>
      </c>
      <c r="Y2808" s="614">
        <v>235600436396</v>
      </c>
      <c r="Z2808" s="85" t="s">
        <v>128</v>
      </c>
      <c r="AA2808" s="85" t="s">
        <v>1649</v>
      </c>
      <c r="AB2808" s="265" t="s">
        <v>7944</v>
      </c>
      <c r="AC2808" s="506">
        <v>235600436388</v>
      </c>
      <c r="AD2808" s="75" t="s">
        <v>113</v>
      </c>
      <c r="AE2808" s="476">
        <v>46128</v>
      </c>
      <c r="AF2808" s="277">
        <v>46127.916666666664</v>
      </c>
      <c r="AG2808" s="277">
        <v>46127.333333333336</v>
      </c>
      <c r="AH2808" s="277">
        <v>46127.333333333336</v>
      </c>
      <c r="AI2808" s="263">
        <v>46125</v>
      </c>
      <c r="AJ2808" s="476">
        <v>46128</v>
      </c>
      <c r="AK2808" s="454">
        <v>46127</v>
      </c>
      <c r="AL2808" s="502">
        <v>46136</v>
      </c>
      <c r="AM2808" s="717">
        <v>46138</v>
      </c>
      <c r="AN2808" s="132">
        <f t="shared" si="868"/>
        <v>-4</v>
      </c>
      <c r="AO2808" s="81" t="s">
        <v>121</v>
      </c>
      <c r="AP2808" s="81" t="s">
        <v>121</v>
      </c>
      <c r="AQ2808" s="81" t="s">
        <v>121</v>
      </c>
      <c r="AR2808" s="81" t="s">
        <v>121</v>
      </c>
      <c r="AS2808" s="81">
        <f>IF(AI2808=0,"",IF(AE2808=0,IF(AJ2808=0,AI2808+2,AJ2808+2),AE2808+2))</f>
        <v>46130</v>
      </c>
      <c r="AT2808" s="81" t="s">
        <v>121</v>
      </c>
      <c r="AU2808" s="82" t="s">
        <v>6241</v>
      </c>
      <c r="AV2808" s="134">
        <v>46118</v>
      </c>
      <c r="BT2808" s="75">
        <f>IF(COUNTIF($C$3:C2808, C2808)=1, 1, 0)</f>
        <v>0</v>
      </c>
      <c r="BU2808" s="401" t="s">
        <v>9116</v>
      </c>
      <c r="BV2808" s="343">
        <v>46128</v>
      </c>
      <c r="BW2808" s="85"/>
      <c r="BX2808" s="85"/>
      <c r="BY2808" s="85"/>
      <c r="BZ2808" s="87">
        <f t="shared" si="863"/>
        <v>14</v>
      </c>
      <c r="CA2808" s="85"/>
      <c r="CB2808" s="88">
        <f t="shared" si="866"/>
        <v>16</v>
      </c>
      <c r="CC2808" s="89"/>
      <c r="CE2808" s="87">
        <f t="shared" si="864"/>
        <v>4</v>
      </c>
      <c r="CF2808" s="85"/>
      <c r="CG2808" s="85"/>
      <c r="CH2808" s="85"/>
      <c r="CI2808" s="85"/>
      <c r="CJ2808" s="87">
        <f t="shared" si="861"/>
        <v>4</v>
      </c>
      <c r="CK2808" s="87">
        <f t="shared" si="865"/>
        <v>15</v>
      </c>
      <c r="CL2808" s="85" t="s">
        <v>6276</v>
      </c>
      <c r="CM2808" s="22" t="str">
        <f t="shared" si="867"/>
        <v>1C26TAA^106747</v>
      </c>
      <c r="CN2808" s="85"/>
      <c r="CO2808" s="85"/>
      <c r="CP2808" s="85"/>
    </row>
    <row r="2809" spans="1:94" x14ac:dyDescent="0.25">
      <c r="A2809" s="75">
        <f t="shared" si="869"/>
        <v>2807</v>
      </c>
      <c r="B2809" s="186" t="s">
        <v>6003</v>
      </c>
      <c r="C2809" s="506">
        <v>235600436400</v>
      </c>
      <c r="D2809" s="236">
        <v>145854092</v>
      </c>
      <c r="E2809" s="380">
        <v>5320008263</v>
      </c>
      <c r="F2809" s="353">
        <v>46115</v>
      </c>
      <c r="G2809" s="236" t="s">
        <v>612</v>
      </c>
      <c r="H2809" s="236" t="s">
        <v>2213</v>
      </c>
      <c r="I2809" s="236" t="s">
        <v>105</v>
      </c>
      <c r="J2809" s="236" t="s">
        <v>518</v>
      </c>
      <c r="K2809" s="236" t="s">
        <v>242</v>
      </c>
      <c r="L2809" s="353">
        <v>46142</v>
      </c>
      <c r="M2809" s="236">
        <v>40</v>
      </c>
      <c r="N2809" s="22" t="s">
        <v>9160</v>
      </c>
      <c r="O2809" s="75" t="s">
        <v>9161</v>
      </c>
      <c r="P2809" s="75">
        <v>2830051349</v>
      </c>
      <c r="Q2809" s="353">
        <v>46118</v>
      </c>
      <c r="R2809" s="380">
        <v>1209400171</v>
      </c>
      <c r="S2809" s="380">
        <v>224414038</v>
      </c>
      <c r="T2809" s="353">
        <v>46118</v>
      </c>
      <c r="U2809" s="382">
        <v>9612.1710000000003</v>
      </c>
      <c r="V2809" s="382">
        <v>9334.2909999999993</v>
      </c>
      <c r="W2809" s="380">
        <v>12</v>
      </c>
      <c r="X2809" s="380">
        <v>0</v>
      </c>
      <c r="Y2809" s="614">
        <v>235600436400</v>
      </c>
      <c r="Z2809" s="85" t="s">
        <v>128</v>
      </c>
      <c r="AA2809" s="85" t="s">
        <v>1649</v>
      </c>
      <c r="AB2809" s="265" t="s">
        <v>7944</v>
      </c>
      <c r="AC2809" s="506">
        <v>235600436400</v>
      </c>
      <c r="AD2809" s="75" t="s">
        <v>113</v>
      </c>
      <c r="AE2809" s="476">
        <v>46128</v>
      </c>
      <c r="AF2809" s="277">
        <v>46127.916666666664</v>
      </c>
      <c r="AG2809" s="277">
        <v>46127.333333333336</v>
      </c>
      <c r="AH2809" s="277">
        <v>46127.333333333336</v>
      </c>
      <c r="AI2809" s="263">
        <v>46125</v>
      </c>
      <c r="AJ2809" s="476">
        <v>46128</v>
      </c>
      <c r="AK2809" s="454">
        <v>46127</v>
      </c>
      <c r="AL2809" s="502">
        <v>46136</v>
      </c>
      <c r="AM2809" s="717">
        <v>46138</v>
      </c>
      <c r="AN2809" s="132">
        <f t="shared" si="868"/>
        <v>-4</v>
      </c>
      <c r="AO2809" s="81" t="s">
        <v>121</v>
      </c>
      <c r="AP2809" s="81" t="s">
        <v>121</v>
      </c>
      <c r="AQ2809" s="81" t="s">
        <v>121</v>
      </c>
      <c r="AR2809" s="81" t="s">
        <v>121</v>
      </c>
      <c r="AS2809" s="81" t="s">
        <v>121</v>
      </c>
      <c r="AT2809" s="81" t="s">
        <v>121</v>
      </c>
      <c r="AU2809" s="82" t="s">
        <v>6241</v>
      </c>
      <c r="AV2809" s="134">
        <v>46118</v>
      </c>
      <c r="BT2809" s="75">
        <f>IF(COUNTIF($C$3:C2809, C2809)=1, 1, 0)</f>
        <v>0</v>
      </c>
      <c r="BU2809" s="337" t="s">
        <v>9113</v>
      </c>
      <c r="BV2809" s="340">
        <v>46128</v>
      </c>
      <c r="BW2809" s="85"/>
      <c r="BX2809" s="85"/>
      <c r="BY2809" s="85"/>
      <c r="BZ2809" s="87">
        <f t="shared" si="863"/>
        <v>14</v>
      </c>
      <c r="CA2809" s="85"/>
      <c r="CB2809" s="88">
        <f t="shared" si="866"/>
        <v>16</v>
      </c>
      <c r="CC2809" s="89"/>
      <c r="CE2809" s="87">
        <f t="shared" si="864"/>
        <v>4</v>
      </c>
      <c r="CF2809" s="613">
        <v>14438050</v>
      </c>
      <c r="CG2809" s="176"/>
      <c r="CH2809" s="613">
        <v>14438050</v>
      </c>
      <c r="CI2809" s="613">
        <v>26251</v>
      </c>
      <c r="CJ2809" s="87">
        <f t="shared" si="861"/>
        <v>4</v>
      </c>
      <c r="CK2809" s="87">
        <f t="shared" si="865"/>
        <v>15</v>
      </c>
      <c r="CL2809" s="85" t="s">
        <v>6276</v>
      </c>
      <c r="CM2809" s="22" t="str">
        <f t="shared" si="867"/>
        <v>1C26TAA^106745</v>
      </c>
      <c r="CN2809" s="85"/>
      <c r="CO2809" s="85"/>
      <c r="CP2809" s="85"/>
    </row>
    <row r="2810" spans="1:94" x14ac:dyDescent="0.25">
      <c r="A2810" s="75">
        <f t="shared" si="869"/>
        <v>2808</v>
      </c>
      <c r="B2810" s="186" t="s">
        <v>6003</v>
      </c>
      <c r="C2810" s="506">
        <v>235600436400</v>
      </c>
      <c r="D2810" s="236">
        <v>145883395</v>
      </c>
      <c r="E2810" s="380">
        <v>5320008263</v>
      </c>
      <c r="F2810" s="353">
        <v>46115</v>
      </c>
      <c r="G2810" s="236" t="s">
        <v>858</v>
      </c>
      <c r="H2810" s="236" t="s">
        <v>2213</v>
      </c>
      <c r="I2810" s="236" t="s">
        <v>105</v>
      </c>
      <c r="J2810" s="236" t="s">
        <v>518</v>
      </c>
      <c r="K2810" s="236" t="s">
        <v>242</v>
      </c>
      <c r="L2810" s="353">
        <v>46146</v>
      </c>
      <c r="M2810" s="236">
        <v>0</v>
      </c>
      <c r="N2810" s="22" t="s">
        <v>9160</v>
      </c>
      <c r="O2810" s="75" t="s">
        <v>9161</v>
      </c>
      <c r="P2810" s="75">
        <v>2830051351</v>
      </c>
      <c r="Q2810" s="353">
        <v>46118</v>
      </c>
      <c r="R2810" s="380">
        <v>1209400175</v>
      </c>
      <c r="S2810" s="380">
        <v>224414036</v>
      </c>
      <c r="T2810" s="353">
        <v>46118</v>
      </c>
      <c r="U2810" s="382">
        <v>807.88199999999995</v>
      </c>
      <c r="V2810" s="382">
        <v>782.702</v>
      </c>
      <c r="W2810" s="380">
        <v>1</v>
      </c>
      <c r="X2810" s="380">
        <v>0</v>
      </c>
      <c r="Y2810" s="614">
        <v>235600436400</v>
      </c>
      <c r="Z2810" s="85" t="s">
        <v>128</v>
      </c>
      <c r="AA2810" s="85" t="s">
        <v>1649</v>
      </c>
      <c r="AB2810" s="265" t="s">
        <v>7944</v>
      </c>
      <c r="AC2810" s="506">
        <v>235600436400</v>
      </c>
      <c r="AD2810" s="75" t="s">
        <v>113</v>
      </c>
      <c r="AE2810" s="476">
        <v>46128</v>
      </c>
      <c r="AF2810" s="277">
        <v>46127.916666666664</v>
      </c>
      <c r="AG2810" s="277">
        <v>46127.333333333336</v>
      </c>
      <c r="AH2810" s="277">
        <v>46127.333333333336</v>
      </c>
      <c r="AI2810" s="263">
        <v>46125</v>
      </c>
      <c r="AJ2810" s="476">
        <v>46128</v>
      </c>
      <c r="AK2810" s="454">
        <v>46127</v>
      </c>
      <c r="AL2810" s="502">
        <v>46136</v>
      </c>
      <c r="AM2810" s="717">
        <v>46138</v>
      </c>
      <c r="AN2810" s="132">
        <f t="shared" si="868"/>
        <v>-8</v>
      </c>
      <c r="AO2810" s="81" t="s">
        <v>121</v>
      </c>
      <c r="AP2810" s="81" t="s">
        <v>121</v>
      </c>
      <c r="AQ2810" s="81" t="s">
        <v>121</v>
      </c>
      <c r="AR2810" s="81" t="s">
        <v>121</v>
      </c>
      <c r="AS2810" s="81" t="s">
        <v>121</v>
      </c>
      <c r="AT2810" s="81" t="s">
        <v>121</v>
      </c>
      <c r="AU2810" s="82" t="s">
        <v>6241</v>
      </c>
      <c r="AV2810" s="134">
        <v>46118</v>
      </c>
      <c r="BT2810" s="75">
        <f>IF(COUNTIF($C$3:C2810, C2810)=1, 1, 0)</f>
        <v>0</v>
      </c>
      <c r="BU2810" s="337" t="s">
        <v>9113</v>
      </c>
      <c r="BV2810" s="340">
        <v>46128</v>
      </c>
      <c r="BW2810" s="85"/>
      <c r="BX2810" s="85"/>
      <c r="BY2810" s="85"/>
      <c r="BZ2810" s="87">
        <f t="shared" si="863"/>
        <v>14</v>
      </c>
      <c r="CA2810" s="85"/>
      <c r="CB2810" s="88">
        <f t="shared" si="866"/>
        <v>16</v>
      </c>
      <c r="CC2810" s="89"/>
      <c r="CE2810" s="87">
        <f t="shared" si="864"/>
        <v>4</v>
      </c>
      <c r="CF2810" s="85"/>
      <c r="CG2810" s="85"/>
      <c r="CH2810" s="85"/>
      <c r="CI2810" s="85"/>
      <c r="CJ2810" s="87">
        <f t="shared" si="861"/>
        <v>4</v>
      </c>
      <c r="CK2810" s="87">
        <f t="shared" si="865"/>
        <v>15</v>
      </c>
      <c r="CL2810" s="85" t="s">
        <v>6276</v>
      </c>
      <c r="CM2810" s="22" t="str">
        <f t="shared" si="867"/>
        <v>1C26TAA^106745</v>
      </c>
      <c r="CN2810" s="85"/>
      <c r="CO2810" s="85"/>
      <c r="CP2810" s="85"/>
    </row>
    <row r="2811" spans="1:94" x14ac:dyDescent="0.25">
      <c r="A2811" s="75">
        <f t="shared" si="869"/>
        <v>2809</v>
      </c>
      <c r="B2811" s="186" t="s">
        <v>6003</v>
      </c>
      <c r="C2811" s="506">
        <v>235600436400</v>
      </c>
      <c r="D2811" s="236">
        <v>145854105</v>
      </c>
      <c r="E2811" s="380">
        <v>5320008263</v>
      </c>
      <c r="F2811" s="353">
        <v>46115</v>
      </c>
      <c r="G2811" s="236" t="s">
        <v>612</v>
      </c>
      <c r="H2811" s="236" t="s">
        <v>2213</v>
      </c>
      <c r="I2811" s="236" t="s">
        <v>105</v>
      </c>
      <c r="J2811" s="236" t="s">
        <v>518</v>
      </c>
      <c r="K2811" s="236" t="s">
        <v>242</v>
      </c>
      <c r="L2811" s="353">
        <v>46142</v>
      </c>
      <c r="M2811" s="236">
        <v>0</v>
      </c>
      <c r="N2811" s="22" t="s">
        <v>9160</v>
      </c>
      <c r="O2811" s="182" t="s">
        <v>9161</v>
      </c>
      <c r="P2811" s="182">
        <v>2830051350</v>
      </c>
      <c r="Q2811" s="353">
        <v>46118</v>
      </c>
      <c r="R2811" s="380">
        <v>1209400174</v>
      </c>
      <c r="S2811" s="380">
        <v>224414039</v>
      </c>
      <c r="T2811" s="353">
        <v>46118</v>
      </c>
      <c r="U2811" s="382">
        <v>5206.6149999999998</v>
      </c>
      <c r="V2811" s="382">
        <v>5019.3739999999998</v>
      </c>
      <c r="W2811" s="380">
        <v>6</v>
      </c>
      <c r="X2811" s="380">
        <v>0</v>
      </c>
      <c r="Y2811" s="644">
        <v>235600436400</v>
      </c>
      <c r="Z2811" s="168" t="s">
        <v>128</v>
      </c>
      <c r="AA2811" s="168" t="s">
        <v>1649</v>
      </c>
      <c r="AB2811" s="273" t="s">
        <v>7944</v>
      </c>
      <c r="AC2811" s="506">
        <v>235600436400</v>
      </c>
      <c r="AD2811" s="182" t="s">
        <v>113</v>
      </c>
      <c r="AE2811" s="476">
        <v>46128</v>
      </c>
      <c r="AF2811" s="277">
        <v>46127.916666666664</v>
      </c>
      <c r="AG2811" s="277">
        <v>46127.333333333336</v>
      </c>
      <c r="AH2811" s="277">
        <v>46127.333333333336</v>
      </c>
      <c r="AI2811" s="263">
        <v>46125</v>
      </c>
      <c r="AJ2811" s="476">
        <v>46128</v>
      </c>
      <c r="AK2811" s="454">
        <v>46127</v>
      </c>
      <c r="AL2811" s="502">
        <v>46136</v>
      </c>
      <c r="AM2811" s="717">
        <v>46138</v>
      </c>
      <c r="AN2811" s="132">
        <f t="shared" si="868"/>
        <v>-4</v>
      </c>
      <c r="AO2811" s="81" t="s">
        <v>121</v>
      </c>
      <c r="AP2811" s="81" t="s">
        <v>121</v>
      </c>
      <c r="AQ2811" s="81" t="s">
        <v>121</v>
      </c>
      <c r="AR2811" s="81" t="s">
        <v>121</v>
      </c>
      <c r="AS2811" s="81" t="s">
        <v>121</v>
      </c>
      <c r="AT2811" s="81" t="s">
        <v>121</v>
      </c>
      <c r="AU2811" s="82" t="s">
        <v>6241</v>
      </c>
      <c r="AV2811" s="263">
        <v>46118</v>
      </c>
      <c r="BT2811" s="182">
        <f>IF(COUNTIF($C$3:C2811, C2811)=1, 1, 0)</f>
        <v>0</v>
      </c>
      <c r="BU2811" s="337" t="s">
        <v>9113</v>
      </c>
      <c r="BV2811" s="340">
        <v>46128</v>
      </c>
      <c r="BW2811" s="168"/>
      <c r="BX2811" s="168"/>
      <c r="BY2811" s="168"/>
      <c r="BZ2811" s="87">
        <f t="shared" si="863"/>
        <v>14</v>
      </c>
      <c r="CA2811" s="168"/>
      <c r="CB2811" s="88">
        <f t="shared" si="866"/>
        <v>16</v>
      </c>
      <c r="CC2811" s="89"/>
      <c r="CE2811" s="87">
        <f t="shared" si="864"/>
        <v>4</v>
      </c>
      <c r="CF2811" s="85"/>
      <c r="CG2811" s="85"/>
      <c r="CH2811" s="85"/>
      <c r="CI2811" s="85"/>
      <c r="CJ2811" s="87">
        <f t="shared" si="861"/>
        <v>4</v>
      </c>
      <c r="CK2811" s="87">
        <f t="shared" si="865"/>
        <v>15</v>
      </c>
      <c r="CL2811" s="85" t="s">
        <v>6276</v>
      </c>
      <c r="CM2811" s="22" t="str">
        <f t="shared" si="867"/>
        <v>1C26TAA^106745</v>
      </c>
      <c r="CN2811" s="85"/>
      <c r="CO2811" s="85"/>
      <c r="CP2811" s="85"/>
    </row>
    <row r="2812" spans="1:94" x14ac:dyDescent="0.25">
      <c r="A2812" s="75">
        <f t="shared" si="869"/>
        <v>2810</v>
      </c>
      <c r="B2812" s="265" t="s">
        <v>6003</v>
      </c>
      <c r="C2812" s="301">
        <v>268533400</v>
      </c>
      <c r="D2812" s="265">
        <v>145863188</v>
      </c>
      <c r="E2812" s="241"/>
      <c r="F2812" s="231">
        <v>46118</v>
      </c>
      <c r="G2812" s="265" t="s">
        <v>612</v>
      </c>
      <c r="H2812" s="265" t="s">
        <v>2213</v>
      </c>
      <c r="I2812" s="265" t="s">
        <v>105</v>
      </c>
      <c r="J2812" s="265" t="s">
        <v>518</v>
      </c>
      <c r="K2812" s="265" t="s">
        <v>242</v>
      </c>
      <c r="L2812" s="231">
        <v>46146</v>
      </c>
      <c r="M2812" s="265">
        <v>40</v>
      </c>
      <c r="N2812" s="85" t="s">
        <v>9162</v>
      </c>
      <c r="O2812" s="75" t="s">
        <v>9163</v>
      </c>
      <c r="P2812" s="75">
        <v>2830051365</v>
      </c>
      <c r="Q2812" s="231">
        <v>46118</v>
      </c>
      <c r="R2812" s="241">
        <v>1209400223</v>
      </c>
      <c r="S2812" s="241">
        <v>224415267</v>
      </c>
      <c r="T2812" s="231">
        <v>46118</v>
      </c>
      <c r="U2812" s="261">
        <v>17553.904999999999</v>
      </c>
      <c r="V2812" s="261">
        <v>17046.437999999998</v>
      </c>
      <c r="W2812" s="241">
        <v>21</v>
      </c>
      <c r="X2812" s="241">
        <v>0</v>
      </c>
      <c r="Y2812" s="303">
        <v>268533674</v>
      </c>
      <c r="Z2812" s="85" t="s">
        <v>110</v>
      </c>
      <c r="AA2812" s="85" t="s">
        <v>9127</v>
      </c>
      <c r="AB2812" s="265" t="s">
        <v>6695</v>
      </c>
      <c r="AC2812" s="270">
        <v>268533400</v>
      </c>
      <c r="AD2812" s="75" t="s">
        <v>113</v>
      </c>
      <c r="AE2812" s="231">
        <v>46127</v>
      </c>
      <c r="AF2812" s="375">
        <v>46121.333333333336</v>
      </c>
      <c r="AG2812" s="375">
        <v>46119.333333333336</v>
      </c>
      <c r="AH2812" s="375">
        <v>46119.333333333336</v>
      </c>
      <c r="AI2812" s="376">
        <v>46122</v>
      </c>
      <c r="AJ2812" s="231">
        <v>46126</v>
      </c>
      <c r="AK2812" s="231">
        <v>46127</v>
      </c>
      <c r="AL2812" s="376">
        <v>46141</v>
      </c>
      <c r="AM2812" s="241"/>
      <c r="AN2812" s="75">
        <f t="shared" si="868"/>
        <v>-5</v>
      </c>
      <c r="AO2812" s="95" t="s">
        <v>121</v>
      </c>
      <c r="AP2812" s="95" t="s">
        <v>121</v>
      </c>
      <c r="AQ2812" s="95" t="s">
        <v>121</v>
      </c>
      <c r="AR2812" s="95" t="s">
        <v>121</v>
      </c>
      <c r="AS2812" s="95" t="s">
        <v>121</v>
      </c>
      <c r="AT2812" s="81" t="s">
        <v>2057</v>
      </c>
      <c r="AU2812" s="82" t="s">
        <v>6241</v>
      </c>
      <c r="AV2812" s="134">
        <v>46118</v>
      </c>
      <c r="AW2812" s="85"/>
      <c r="AX2812" s="85"/>
      <c r="AY2812" s="85"/>
      <c r="AZ2812" s="271"/>
      <c r="BA2812" s="85"/>
      <c r="BB2812" s="85"/>
      <c r="BC2812" s="85"/>
      <c r="BD2812" s="85"/>
      <c r="BE2812" s="85"/>
      <c r="BF2812" s="85"/>
      <c r="BG2812" s="85"/>
      <c r="BH2812" s="85"/>
      <c r="BI2812" s="85"/>
      <c r="BJ2812" s="85"/>
      <c r="BK2812" s="85"/>
      <c r="BL2812" s="85"/>
      <c r="BM2812" s="85"/>
      <c r="BN2812" s="85"/>
      <c r="BO2812" s="85"/>
      <c r="BP2812" s="85"/>
      <c r="BQ2812" s="85"/>
      <c r="BR2812" s="85"/>
      <c r="BS2812" s="85"/>
      <c r="BT2812" s="75">
        <f>IF(COUNTIF($C$3:C2812, C2812)=1, 1, 0)</f>
        <v>0</v>
      </c>
      <c r="BU2812" s="337" t="s">
        <v>9135</v>
      </c>
      <c r="BV2812" s="340">
        <v>46127</v>
      </c>
      <c r="BW2812" s="85"/>
      <c r="BX2812" s="85"/>
      <c r="BY2812" s="85"/>
      <c r="BZ2812" s="171">
        <f t="shared" si="863"/>
        <v>15</v>
      </c>
      <c r="CA2812" s="85"/>
      <c r="CB2812" s="88">
        <f t="shared" si="866"/>
        <v>16</v>
      </c>
      <c r="CC2812" s="89"/>
      <c r="CE2812" s="87">
        <f t="shared" si="864"/>
        <v>4</v>
      </c>
      <c r="CF2812" s="397">
        <v>21903020</v>
      </c>
      <c r="CG2812" s="397">
        <v>5956553</v>
      </c>
      <c r="CH2812" s="397">
        <v>27859573</v>
      </c>
      <c r="CI2812" s="397">
        <v>26711</v>
      </c>
      <c r="CJ2812" s="87">
        <f t="shared" si="861"/>
        <v>4</v>
      </c>
      <c r="CK2812" s="87">
        <f t="shared" si="865"/>
        <v>15</v>
      </c>
      <c r="CL2812" s="85" t="s">
        <v>6276</v>
      </c>
      <c r="CM2812" s="22" t="str">
        <f t="shared" si="867"/>
        <v>1C26TML^146839</v>
      </c>
      <c r="CN2812" s="85"/>
      <c r="CO2812" s="85"/>
      <c r="CP2812" s="85"/>
    </row>
    <row r="2813" spans="1:94" x14ac:dyDescent="0.25">
      <c r="A2813" s="75">
        <f t="shared" si="869"/>
        <v>2811</v>
      </c>
      <c r="B2813" s="73" t="s">
        <v>6003</v>
      </c>
      <c r="C2813" s="270">
        <v>235600436574</v>
      </c>
      <c r="D2813" s="265">
        <v>145863199</v>
      </c>
      <c r="E2813" s="241"/>
      <c r="F2813" s="231">
        <v>46118</v>
      </c>
      <c r="G2813" s="265" t="s">
        <v>612</v>
      </c>
      <c r="H2813" s="265" t="s">
        <v>2213</v>
      </c>
      <c r="I2813" s="265" t="s">
        <v>105</v>
      </c>
      <c r="J2813" s="265" t="s">
        <v>518</v>
      </c>
      <c r="K2813" s="265" t="s">
        <v>242</v>
      </c>
      <c r="L2813" s="231">
        <v>46146</v>
      </c>
      <c r="M2813" s="265">
        <v>40</v>
      </c>
      <c r="N2813" s="85" t="s">
        <v>9164</v>
      </c>
      <c r="O2813" s="75" t="s">
        <v>9165</v>
      </c>
      <c r="P2813" s="75">
        <v>2830051268</v>
      </c>
      <c r="Q2813" s="231">
        <v>46116</v>
      </c>
      <c r="R2813" s="241">
        <v>1209399938</v>
      </c>
      <c r="S2813" s="241">
        <v>224414201</v>
      </c>
      <c r="T2813" s="231">
        <v>46116</v>
      </c>
      <c r="U2813" s="261">
        <v>18443.815999999999</v>
      </c>
      <c r="V2813" s="261">
        <v>17954.984</v>
      </c>
      <c r="W2813" s="241">
        <v>20</v>
      </c>
      <c r="X2813" s="241">
        <v>0</v>
      </c>
      <c r="Y2813" s="614">
        <v>235600436702</v>
      </c>
      <c r="Z2813" s="85" t="s">
        <v>128</v>
      </c>
      <c r="AA2813" s="85" t="s">
        <v>1649</v>
      </c>
      <c r="AB2813" s="265" t="s">
        <v>7944</v>
      </c>
      <c r="AC2813" s="270">
        <v>235600436574</v>
      </c>
      <c r="AD2813" s="75" t="s">
        <v>113</v>
      </c>
      <c r="AE2813" s="231">
        <v>46128</v>
      </c>
      <c r="AF2813" s="277">
        <v>46127.916666666664</v>
      </c>
      <c r="AG2813" s="277">
        <v>46127.333333333336</v>
      </c>
      <c r="AH2813" s="277">
        <v>46127.333333333336</v>
      </c>
      <c r="AI2813" s="231">
        <v>46125</v>
      </c>
      <c r="AJ2813" s="231">
        <v>46128</v>
      </c>
      <c r="AK2813" s="231">
        <v>46127</v>
      </c>
      <c r="AL2813" s="231">
        <v>46136</v>
      </c>
      <c r="AM2813" s="717">
        <v>46138</v>
      </c>
      <c r="AN2813" s="75">
        <f t="shared" si="868"/>
        <v>-8</v>
      </c>
      <c r="AO2813" s="95" t="s">
        <v>121</v>
      </c>
      <c r="AP2813" s="95" t="s">
        <v>121</v>
      </c>
      <c r="AQ2813" s="95" t="s">
        <v>121</v>
      </c>
      <c r="AR2813" s="95" t="s">
        <v>121</v>
      </c>
      <c r="AS2813" s="95" t="s">
        <v>121</v>
      </c>
      <c r="AT2813" s="95" t="s">
        <v>121</v>
      </c>
      <c r="AU2813" s="82" t="s">
        <v>6241</v>
      </c>
      <c r="AV2813" s="134">
        <v>46116</v>
      </c>
      <c r="AW2813" s="85"/>
      <c r="AX2813" s="85"/>
      <c r="AY2813" s="85"/>
      <c r="AZ2813" s="271"/>
      <c r="BA2813" s="85"/>
      <c r="BB2813" s="85"/>
      <c r="BC2813" s="85"/>
      <c r="BD2813" s="85"/>
      <c r="BE2813" s="85"/>
      <c r="BF2813" s="85"/>
      <c r="BG2813" s="85"/>
      <c r="BH2813" s="85"/>
      <c r="BI2813" s="85"/>
      <c r="BJ2813" s="85"/>
      <c r="BK2813" s="85"/>
      <c r="BL2813" s="85"/>
      <c r="BM2813" s="85"/>
      <c r="BN2813" s="85"/>
      <c r="BO2813" s="85"/>
      <c r="BP2813" s="85"/>
      <c r="BQ2813" s="85"/>
      <c r="BR2813" s="85"/>
      <c r="BS2813" s="85"/>
      <c r="BT2813" s="75">
        <f>IF(COUNTIF($C$3:C2813, C2813)=1, 1, 0)</f>
        <v>0</v>
      </c>
      <c r="BU2813" s="337" t="s">
        <v>9119</v>
      </c>
      <c r="BV2813" s="340">
        <v>46129</v>
      </c>
      <c r="BW2813" s="85"/>
      <c r="BX2813" s="85"/>
      <c r="BY2813" s="85"/>
      <c r="BZ2813" s="171">
        <f t="shared" si="863"/>
        <v>15</v>
      </c>
      <c r="CA2813" s="85"/>
      <c r="CB2813" s="88">
        <f t="shared" si="866"/>
        <v>16</v>
      </c>
      <c r="CC2813" s="89"/>
      <c r="CE2813" s="87">
        <f t="shared" si="864"/>
        <v>4</v>
      </c>
      <c r="CF2813" s="544">
        <v>14438050</v>
      </c>
      <c r="CG2813" s="544"/>
      <c r="CH2813" s="544">
        <v>14438050</v>
      </c>
      <c r="CI2813" s="544">
        <v>26251</v>
      </c>
      <c r="CJ2813" s="87">
        <f t="shared" si="861"/>
        <v>4</v>
      </c>
      <c r="CK2813" s="87">
        <f t="shared" si="865"/>
        <v>14</v>
      </c>
      <c r="CL2813" s="85" t="s">
        <v>6276</v>
      </c>
      <c r="CM2813" s="22" t="str">
        <f t="shared" si="867"/>
        <v>1C26TAA^108378</v>
      </c>
      <c r="CN2813" s="85"/>
      <c r="CO2813" s="85"/>
      <c r="CP2813" s="85"/>
    </row>
    <row r="2814" spans="1:94" x14ac:dyDescent="0.25">
      <c r="A2814" s="75">
        <f t="shared" si="869"/>
        <v>2812</v>
      </c>
      <c r="B2814" s="73" t="s">
        <v>6003</v>
      </c>
      <c r="C2814" s="270">
        <v>235600436574</v>
      </c>
      <c r="D2814" s="265">
        <v>145873879</v>
      </c>
      <c r="E2814" s="241">
        <v>5320008282</v>
      </c>
      <c r="F2814" s="231">
        <v>46118</v>
      </c>
      <c r="G2814" s="265" t="s">
        <v>612</v>
      </c>
      <c r="H2814" s="265" t="s">
        <v>2213</v>
      </c>
      <c r="I2814" s="265" t="s">
        <v>105</v>
      </c>
      <c r="J2814" s="265" t="s">
        <v>518</v>
      </c>
      <c r="K2814" s="265" t="s">
        <v>242</v>
      </c>
      <c r="L2814" s="231">
        <v>46146</v>
      </c>
      <c r="M2814" s="265">
        <v>40</v>
      </c>
      <c r="N2814" s="85" t="s">
        <v>9166</v>
      </c>
      <c r="O2814" s="75" t="s">
        <v>9167</v>
      </c>
      <c r="P2814" s="75">
        <v>2830051324</v>
      </c>
      <c r="Q2814" s="231">
        <v>46117</v>
      </c>
      <c r="R2814" s="241">
        <v>1209400074</v>
      </c>
      <c r="S2814" s="241">
        <v>224415270</v>
      </c>
      <c r="T2814" s="231">
        <v>46117</v>
      </c>
      <c r="U2814" s="261">
        <v>15886.781999999999</v>
      </c>
      <c r="V2814" s="261">
        <v>15465.72</v>
      </c>
      <c r="W2814" s="241">
        <v>18</v>
      </c>
      <c r="X2814" s="241">
        <v>0</v>
      </c>
      <c r="Y2814" s="303">
        <v>235600436710</v>
      </c>
      <c r="Z2814" s="85" t="s">
        <v>128</v>
      </c>
      <c r="AA2814" s="85" t="s">
        <v>1649</v>
      </c>
      <c r="AB2814" s="265" t="s">
        <v>7944</v>
      </c>
      <c r="AC2814" s="270">
        <v>235600436574</v>
      </c>
      <c r="AD2814" s="75" t="s">
        <v>113</v>
      </c>
      <c r="AE2814" s="231">
        <v>46128</v>
      </c>
      <c r="AF2814" s="277">
        <v>46127.916666666664</v>
      </c>
      <c r="AG2814" s="277">
        <v>46127.333333333336</v>
      </c>
      <c r="AH2814" s="277">
        <v>46127.333333333336</v>
      </c>
      <c r="AI2814" s="231">
        <v>46125</v>
      </c>
      <c r="AJ2814" s="231">
        <v>46128</v>
      </c>
      <c r="AK2814" s="231">
        <v>46127</v>
      </c>
      <c r="AL2814" s="231">
        <v>46136</v>
      </c>
      <c r="AM2814" s="717">
        <v>46138</v>
      </c>
      <c r="AN2814" s="75">
        <f t="shared" si="868"/>
        <v>-8</v>
      </c>
      <c r="AO2814" s="95" t="s">
        <v>121</v>
      </c>
      <c r="AP2814" s="95" t="s">
        <v>121</v>
      </c>
      <c r="AQ2814" s="95" t="s">
        <v>121</v>
      </c>
      <c r="AR2814" s="95" t="s">
        <v>121</v>
      </c>
      <c r="AS2814" s="95" t="s">
        <v>121</v>
      </c>
      <c r="AT2814" s="95" t="s">
        <v>121</v>
      </c>
      <c r="AU2814" s="82" t="s">
        <v>6241</v>
      </c>
      <c r="AV2814" s="297">
        <v>46117</v>
      </c>
      <c r="AW2814" s="85"/>
      <c r="AX2814" s="85"/>
      <c r="AY2814" s="85"/>
      <c r="AZ2814" s="271"/>
      <c r="BA2814" s="85"/>
      <c r="BB2814" s="85"/>
      <c r="BC2814" s="85"/>
      <c r="BD2814" s="85"/>
      <c r="BE2814" s="85"/>
      <c r="BF2814" s="85"/>
      <c r="BG2814" s="85"/>
      <c r="BH2814" s="85"/>
      <c r="BI2814" s="85"/>
      <c r="BJ2814" s="85"/>
      <c r="BK2814" s="85"/>
      <c r="BL2814" s="85"/>
      <c r="BM2814" s="85"/>
      <c r="BN2814" s="85"/>
      <c r="BO2814" s="85"/>
      <c r="BP2814" s="85"/>
      <c r="BQ2814" s="85"/>
      <c r="BR2814" s="85"/>
      <c r="BS2814" s="85"/>
      <c r="BT2814" s="75">
        <f>IF(COUNTIF($C$3:C2814, C2814)=1, 1, 0)</f>
        <v>0</v>
      </c>
      <c r="BU2814" s="337" t="s">
        <v>9119</v>
      </c>
      <c r="BV2814" s="340">
        <v>46129</v>
      </c>
      <c r="BW2814" s="85"/>
      <c r="BX2814" s="85"/>
      <c r="BY2814" s="85"/>
      <c r="BZ2814" s="171">
        <f t="shared" si="863"/>
        <v>15</v>
      </c>
      <c r="CA2814" s="85"/>
      <c r="CB2814" s="88">
        <f t="shared" si="866"/>
        <v>16</v>
      </c>
      <c r="CC2814" s="89"/>
      <c r="CE2814" s="87">
        <f t="shared" si="864"/>
        <v>4</v>
      </c>
      <c r="CF2814" s="544">
        <v>14438050</v>
      </c>
      <c r="CG2814" s="544"/>
      <c r="CH2814" s="544">
        <v>14438050</v>
      </c>
      <c r="CI2814" s="544">
        <v>26251</v>
      </c>
      <c r="CJ2814" s="87">
        <f t="shared" si="861"/>
        <v>4</v>
      </c>
      <c r="CK2814" s="87">
        <f t="shared" si="865"/>
        <v>14</v>
      </c>
      <c r="CL2814" s="85" t="s">
        <v>6276</v>
      </c>
      <c r="CM2814" s="22" t="str">
        <f t="shared" si="867"/>
        <v>1C26TAA^108378</v>
      </c>
      <c r="CN2814" s="85"/>
      <c r="CO2814" s="85"/>
      <c r="CP2814" s="85"/>
    </row>
    <row r="2815" spans="1:94" x14ac:dyDescent="0.25">
      <c r="A2815" s="75">
        <f t="shared" si="869"/>
        <v>2813</v>
      </c>
      <c r="B2815" s="73" t="s">
        <v>6003</v>
      </c>
      <c r="C2815" s="246">
        <v>235600436574</v>
      </c>
      <c r="D2815" s="273">
        <v>145880539</v>
      </c>
      <c r="E2815" s="274">
        <v>5320008282</v>
      </c>
      <c r="F2815" s="275">
        <v>46118</v>
      </c>
      <c r="G2815" s="273" t="s">
        <v>612</v>
      </c>
      <c r="H2815" s="273" t="s">
        <v>2213</v>
      </c>
      <c r="I2815" s="273" t="s">
        <v>105</v>
      </c>
      <c r="J2815" s="273" t="s">
        <v>518</v>
      </c>
      <c r="K2815" s="273" t="s">
        <v>242</v>
      </c>
      <c r="L2815" s="275">
        <v>46146</v>
      </c>
      <c r="M2815" s="273">
        <v>0</v>
      </c>
      <c r="N2815" s="168" t="s">
        <v>9166</v>
      </c>
      <c r="O2815" s="182" t="s">
        <v>9167</v>
      </c>
      <c r="P2815" s="182">
        <v>2830051325</v>
      </c>
      <c r="Q2815" s="275">
        <v>46117</v>
      </c>
      <c r="R2815" s="274">
        <v>1209400075</v>
      </c>
      <c r="S2815" s="274">
        <v>224415271</v>
      </c>
      <c r="T2815" s="275">
        <v>46117</v>
      </c>
      <c r="U2815" s="350">
        <v>1735.836</v>
      </c>
      <c r="V2815" s="350">
        <v>1673.412</v>
      </c>
      <c r="W2815" s="274">
        <v>2</v>
      </c>
      <c r="X2815" s="274">
        <v>0</v>
      </c>
      <c r="Y2815" s="386">
        <v>235600436710</v>
      </c>
      <c r="Z2815" s="168" t="s">
        <v>128</v>
      </c>
      <c r="AA2815" s="168" t="s">
        <v>1649</v>
      </c>
      <c r="AB2815" s="273" t="s">
        <v>7944</v>
      </c>
      <c r="AC2815" s="246">
        <v>235600436574</v>
      </c>
      <c r="AD2815" s="182" t="s">
        <v>113</v>
      </c>
      <c r="AE2815" s="231">
        <v>46128</v>
      </c>
      <c r="AF2815" s="277">
        <v>46127.916666666664</v>
      </c>
      <c r="AG2815" s="277">
        <v>46127.333333333336</v>
      </c>
      <c r="AH2815" s="277">
        <v>46127.333333333336</v>
      </c>
      <c r="AI2815" s="231">
        <v>46125</v>
      </c>
      <c r="AJ2815" s="231">
        <v>46128</v>
      </c>
      <c r="AK2815" s="231">
        <v>46127</v>
      </c>
      <c r="AL2815" s="231">
        <v>46136</v>
      </c>
      <c r="AM2815" s="717">
        <v>46138</v>
      </c>
      <c r="AN2815" s="182">
        <f t="shared" si="868"/>
        <v>-8</v>
      </c>
      <c r="AO2815" s="95" t="s">
        <v>121</v>
      </c>
      <c r="AP2815" s="95" t="s">
        <v>121</v>
      </c>
      <c r="AQ2815" s="95" t="s">
        <v>121</v>
      </c>
      <c r="AR2815" s="95" t="s">
        <v>121</v>
      </c>
      <c r="AS2815" s="95" t="s">
        <v>121</v>
      </c>
      <c r="AT2815" s="95" t="s">
        <v>121</v>
      </c>
      <c r="AU2815" s="82" t="s">
        <v>6241</v>
      </c>
      <c r="AV2815" s="351">
        <v>46117</v>
      </c>
      <c r="AW2815" s="168"/>
      <c r="AX2815" s="168"/>
      <c r="AY2815" s="168"/>
      <c r="AZ2815" s="278"/>
      <c r="BA2815" s="168"/>
      <c r="BB2815" s="168"/>
      <c r="BC2815" s="168"/>
      <c r="BD2815" s="168"/>
      <c r="BE2815" s="168"/>
      <c r="BF2815" s="168"/>
      <c r="BG2815" s="168"/>
      <c r="BH2815" s="168"/>
      <c r="BI2815" s="168"/>
      <c r="BJ2815" s="168"/>
      <c r="BK2815" s="168"/>
      <c r="BL2815" s="168"/>
      <c r="BM2815" s="168"/>
      <c r="BN2815" s="168"/>
      <c r="BO2815" s="168"/>
      <c r="BP2815" s="168"/>
      <c r="BQ2815" s="168"/>
      <c r="BR2815" s="168"/>
      <c r="BS2815" s="168"/>
      <c r="BT2815" s="182">
        <f>IF(COUNTIF($C$3:C2815, C2815)=1, 1, 0)</f>
        <v>0</v>
      </c>
      <c r="BU2815" s="337" t="s">
        <v>9119</v>
      </c>
      <c r="BV2815" s="340">
        <v>46129</v>
      </c>
      <c r="BW2815" s="168"/>
      <c r="BX2815" s="168"/>
      <c r="BY2815" s="168"/>
      <c r="BZ2815" s="431">
        <f t="shared" si="863"/>
        <v>15</v>
      </c>
      <c r="CA2815" s="168"/>
      <c r="CB2815" s="88">
        <f t="shared" si="866"/>
        <v>16</v>
      </c>
      <c r="CC2815" s="89"/>
      <c r="CE2815" s="87">
        <f t="shared" si="864"/>
        <v>4</v>
      </c>
      <c r="CF2815" s="85"/>
      <c r="CG2815" s="85"/>
      <c r="CH2815" s="85"/>
      <c r="CI2815" s="85"/>
      <c r="CJ2815" s="87">
        <f t="shared" si="861"/>
        <v>4</v>
      </c>
      <c r="CK2815" s="87">
        <f t="shared" si="865"/>
        <v>14</v>
      </c>
      <c r="CL2815" s="85" t="s">
        <v>6276</v>
      </c>
      <c r="CM2815" s="22" t="str">
        <f t="shared" si="867"/>
        <v>1C26TAA^108378</v>
      </c>
      <c r="CN2815" s="85"/>
      <c r="CO2815" s="85"/>
      <c r="CP2815" s="85"/>
    </row>
    <row r="2816" spans="1:94" x14ac:dyDescent="0.25">
      <c r="A2816" s="75">
        <f t="shared" si="869"/>
        <v>2814</v>
      </c>
      <c r="B2816" s="558" t="s">
        <v>102</v>
      </c>
      <c r="C2816" s="270" t="s">
        <v>9168</v>
      </c>
      <c r="D2816" s="265">
        <v>145891269</v>
      </c>
      <c r="E2816" s="241">
        <v>5300008407</v>
      </c>
      <c r="F2816" s="231">
        <v>46122</v>
      </c>
      <c r="G2816" s="265" t="s">
        <v>612</v>
      </c>
      <c r="H2816" s="265" t="s">
        <v>2213</v>
      </c>
      <c r="I2816" s="265" t="s">
        <v>105</v>
      </c>
      <c r="J2816" s="265" t="s">
        <v>518</v>
      </c>
      <c r="K2816" s="265" t="s">
        <v>242</v>
      </c>
      <c r="L2816" s="231">
        <v>46150</v>
      </c>
      <c r="M2816" s="265">
        <v>0</v>
      </c>
      <c r="N2816" s="85" t="s">
        <v>9169</v>
      </c>
      <c r="O2816" s="75" t="s">
        <v>9170</v>
      </c>
      <c r="P2816" s="75">
        <v>2830051548</v>
      </c>
      <c r="Q2816" s="231">
        <v>46121</v>
      </c>
      <c r="R2816" s="241">
        <v>1209401285</v>
      </c>
      <c r="S2816" s="241">
        <v>224429558</v>
      </c>
      <c r="T2816" s="231">
        <v>46121</v>
      </c>
      <c r="U2816" s="261">
        <v>869.56600000000003</v>
      </c>
      <c r="V2816" s="261">
        <v>844.42700000000002</v>
      </c>
      <c r="W2816" s="241">
        <v>1</v>
      </c>
      <c r="X2816" s="241">
        <v>0</v>
      </c>
      <c r="Y2816" s="303">
        <v>7267527841</v>
      </c>
      <c r="Z2816" s="85" t="s">
        <v>354</v>
      </c>
      <c r="AA2816" s="85" t="s">
        <v>521</v>
      </c>
      <c r="AB2816" s="265" t="s">
        <v>8826</v>
      </c>
      <c r="AC2816" s="270" t="s">
        <v>9168</v>
      </c>
      <c r="AD2816" s="75" t="s">
        <v>113</v>
      </c>
      <c r="AE2816" s="115">
        <v>46125</v>
      </c>
      <c r="AF2816" s="130">
        <v>46124.291666666664</v>
      </c>
      <c r="AG2816" s="130">
        <v>46122.416666666664</v>
      </c>
      <c r="AH2816" s="130">
        <v>46122.416666666664</v>
      </c>
      <c r="AI2816" s="115">
        <v>46125</v>
      </c>
      <c r="AJ2816" s="134"/>
      <c r="AK2816" s="115">
        <v>46125</v>
      </c>
      <c r="AL2816" s="115">
        <v>46130</v>
      </c>
      <c r="AM2816" s="231"/>
      <c r="AN2816" s="115">
        <v>46130</v>
      </c>
      <c r="AO2816" s="95" t="s">
        <v>121</v>
      </c>
      <c r="AP2816" s="95" t="s">
        <v>121</v>
      </c>
      <c r="AQ2816" s="95" t="s">
        <v>121</v>
      </c>
      <c r="AR2816" s="95" t="s">
        <v>121</v>
      </c>
      <c r="AS2816" s="95" t="s">
        <v>121</v>
      </c>
      <c r="AT2816" s="95" t="s">
        <v>121</v>
      </c>
      <c r="AU2816" s="82" t="s">
        <v>6241</v>
      </c>
      <c r="AV2816" s="297">
        <v>46121</v>
      </c>
      <c r="AW2816" s="85"/>
      <c r="AX2816" s="85"/>
      <c r="AY2816" s="85"/>
      <c r="AZ2816" s="271"/>
      <c r="BA2816" s="85"/>
      <c r="BB2816" s="85"/>
      <c r="BC2816" s="85"/>
      <c r="BD2816" s="85"/>
      <c r="BE2816" s="85"/>
      <c r="BF2816" s="85"/>
      <c r="BG2816" s="85"/>
      <c r="BH2816" s="85"/>
      <c r="BI2816" s="85"/>
      <c r="BJ2816" s="85"/>
      <c r="BK2816" s="85"/>
      <c r="BL2816" s="85"/>
      <c r="BM2816" s="85"/>
      <c r="BN2816" s="85"/>
      <c r="BO2816" s="85"/>
      <c r="BP2816" s="85"/>
      <c r="BQ2816" s="85"/>
      <c r="BR2816" s="85"/>
      <c r="BS2816" s="85"/>
      <c r="BT2816" s="75"/>
      <c r="BU2816" s="337" t="s">
        <v>9171</v>
      </c>
      <c r="BV2816" s="340">
        <v>46125</v>
      </c>
      <c r="BW2816" s="85"/>
      <c r="BX2816" s="85"/>
      <c r="BY2816" s="85"/>
      <c r="BZ2816" s="87">
        <f t="shared" si="863"/>
        <v>15</v>
      </c>
      <c r="CA2816" s="85"/>
      <c r="CB2816" s="88">
        <f t="shared" si="866"/>
        <v>16</v>
      </c>
      <c r="CC2816" s="89"/>
      <c r="CE2816" s="431">
        <f t="shared" si="864"/>
        <v>4</v>
      </c>
      <c r="CF2816" s="85"/>
      <c r="CG2816" s="85"/>
      <c r="CH2816" s="85"/>
      <c r="CI2816" s="85"/>
      <c r="CJ2816" s="87">
        <f t="shared" si="861"/>
        <v>4</v>
      </c>
      <c r="CK2816" s="171">
        <f t="shared" si="865"/>
        <v>15</v>
      </c>
      <c r="CL2816" s="85" t="s">
        <v>6276</v>
      </c>
      <c r="CM2816" s="22" t="str">
        <f t="shared" si="867"/>
        <v>1C26TAB^73841</v>
      </c>
      <c r="CN2816" s="85"/>
      <c r="CO2816" s="85"/>
      <c r="CP2816" s="85"/>
    </row>
    <row r="2817" spans="1:94" x14ac:dyDescent="0.25">
      <c r="A2817" s="75">
        <f t="shared" si="869"/>
        <v>2815</v>
      </c>
      <c r="B2817" s="558" t="s">
        <v>102</v>
      </c>
      <c r="C2817" s="270" t="s">
        <v>9168</v>
      </c>
      <c r="D2817" s="265">
        <v>145881490</v>
      </c>
      <c r="E2817" s="241">
        <v>5300008407</v>
      </c>
      <c r="F2817" s="231">
        <v>46122</v>
      </c>
      <c r="G2817" s="265" t="s">
        <v>612</v>
      </c>
      <c r="H2817" s="265" t="s">
        <v>2213</v>
      </c>
      <c r="I2817" s="265" t="s">
        <v>105</v>
      </c>
      <c r="J2817" s="265" t="s">
        <v>518</v>
      </c>
      <c r="K2817" s="265" t="s">
        <v>242</v>
      </c>
      <c r="L2817" s="231">
        <v>46149</v>
      </c>
      <c r="M2817" s="265">
        <v>40</v>
      </c>
      <c r="N2817" s="85" t="s">
        <v>9169</v>
      </c>
      <c r="O2817" s="75" t="s">
        <v>9170</v>
      </c>
      <c r="P2817" s="75">
        <v>2830051547</v>
      </c>
      <c r="Q2817" s="231">
        <v>46121</v>
      </c>
      <c r="R2817" s="241">
        <v>1209401284</v>
      </c>
      <c r="S2817" s="241">
        <v>224429552</v>
      </c>
      <c r="T2817" s="231">
        <v>46121</v>
      </c>
      <c r="U2817" s="261">
        <v>18884.346000000001</v>
      </c>
      <c r="V2817" s="261">
        <v>18305.737000000001</v>
      </c>
      <c r="W2817" s="241">
        <v>21</v>
      </c>
      <c r="X2817" s="241">
        <v>0</v>
      </c>
      <c r="Y2817" s="303">
        <v>7267527841</v>
      </c>
      <c r="Z2817" s="85" t="s">
        <v>354</v>
      </c>
      <c r="AA2817" s="85" t="s">
        <v>521</v>
      </c>
      <c r="AB2817" s="265" t="s">
        <v>8826</v>
      </c>
      <c r="AC2817" s="270" t="s">
        <v>9168</v>
      </c>
      <c r="AD2817" s="75" t="s">
        <v>113</v>
      </c>
      <c r="AE2817" s="115">
        <v>46125</v>
      </c>
      <c r="AF2817" s="130">
        <v>46124.291666666664</v>
      </c>
      <c r="AG2817" s="130">
        <v>46122.416666666664</v>
      </c>
      <c r="AH2817" s="130">
        <v>46122.416666666664</v>
      </c>
      <c r="AI2817" s="115">
        <v>46125</v>
      </c>
      <c r="AJ2817" s="134"/>
      <c r="AK2817" s="115">
        <v>46125</v>
      </c>
      <c r="AL2817" s="115">
        <v>46130</v>
      </c>
      <c r="AM2817" s="231"/>
      <c r="AN2817" s="115">
        <v>46130</v>
      </c>
      <c r="AO2817" s="95" t="s">
        <v>121</v>
      </c>
      <c r="AP2817" s="95" t="s">
        <v>121</v>
      </c>
      <c r="AQ2817" s="95" t="s">
        <v>121</v>
      </c>
      <c r="AR2817" s="95" t="s">
        <v>121</v>
      </c>
      <c r="AS2817" s="95" t="s">
        <v>121</v>
      </c>
      <c r="AT2817" s="95" t="s">
        <v>121</v>
      </c>
      <c r="AU2817" s="82" t="s">
        <v>6241</v>
      </c>
      <c r="AV2817" s="297">
        <v>46121</v>
      </c>
      <c r="AW2817" s="85"/>
      <c r="AX2817" s="85"/>
      <c r="AY2817" s="85"/>
      <c r="AZ2817" s="271"/>
      <c r="BA2817" s="85"/>
      <c r="BB2817" s="85"/>
      <c r="BC2817" s="85"/>
      <c r="BD2817" s="85"/>
      <c r="BE2817" s="85"/>
      <c r="BF2817" s="85"/>
      <c r="BG2817" s="85"/>
      <c r="BH2817" s="85"/>
      <c r="BI2817" s="85"/>
      <c r="BJ2817" s="85"/>
      <c r="BK2817" s="85"/>
      <c r="BL2817" s="85"/>
      <c r="BM2817" s="85"/>
      <c r="BN2817" s="85"/>
      <c r="BO2817" s="85"/>
      <c r="BP2817" s="85"/>
      <c r="BQ2817" s="85"/>
      <c r="BR2817" s="85"/>
      <c r="BS2817" s="85"/>
      <c r="BT2817" s="75">
        <f>IF(COUNTIF($C$3:C2817, C2817)=1, 1, 0)</f>
        <v>0</v>
      </c>
      <c r="BU2817" s="337" t="s">
        <v>9171</v>
      </c>
      <c r="BV2817" s="340">
        <v>46125</v>
      </c>
      <c r="BW2817" s="85"/>
      <c r="BX2817" s="85"/>
      <c r="BY2817" s="85"/>
      <c r="BZ2817" s="171">
        <f t="shared" si="863"/>
        <v>15</v>
      </c>
      <c r="CA2817" s="85"/>
      <c r="CB2817" s="88">
        <f t="shared" si="866"/>
        <v>16</v>
      </c>
      <c r="CC2817" s="89"/>
      <c r="CE2817" s="87">
        <f t="shared" si="864"/>
        <v>4</v>
      </c>
      <c r="CF2817" s="544">
        <v>6721800</v>
      </c>
      <c r="CG2817" s="544"/>
      <c r="CH2817" s="544">
        <v>6721800</v>
      </c>
      <c r="CI2817" s="544">
        <v>26360</v>
      </c>
      <c r="CJ2817" s="87">
        <f t="shared" si="861"/>
        <v>4</v>
      </c>
      <c r="CK2817" s="87">
        <f t="shared" si="865"/>
        <v>15</v>
      </c>
      <c r="CL2817" s="85" t="s">
        <v>6276</v>
      </c>
      <c r="CM2817" s="22" t="str">
        <f t="shared" si="867"/>
        <v>1C26TAB^73841</v>
      </c>
      <c r="CN2817" s="85"/>
      <c r="CO2817" s="85"/>
      <c r="CP2817" s="85"/>
    </row>
    <row r="2818" spans="1:94" s="85" customFormat="1" x14ac:dyDescent="0.25">
      <c r="B2818" s="73" t="s">
        <v>102</v>
      </c>
      <c r="C2818" s="412">
        <v>235600469197</v>
      </c>
      <c r="D2818" s="265">
        <v>145744814</v>
      </c>
      <c r="E2818" s="241"/>
      <c r="F2818" s="231">
        <v>46119</v>
      </c>
      <c r="G2818" s="265" t="s">
        <v>299</v>
      </c>
      <c r="H2818" s="265" t="s">
        <v>1657</v>
      </c>
      <c r="I2818" s="265" t="s">
        <v>105</v>
      </c>
      <c r="J2818" s="265" t="s">
        <v>322</v>
      </c>
      <c r="K2818" s="265" t="s">
        <v>242</v>
      </c>
      <c r="L2818" s="231">
        <v>46136</v>
      </c>
      <c r="M2818" s="265">
        <v>40</v>
      </c>
      <c r="N2818" s="75" t="s">
        <v>9172</v>
      </c>
      <c r="O2818" s="75" t="s">
        <v>9173</v>
      </c>
      <c r="P2818" s="85">
        <v>2830051314</v>
      </c>
      <c r="Q2818" s="231">
        <v>46117</v>
      </c>
      <c r="R2818" s="241">
        <v>1209400062</v>
      </c>
      <c r="S2818" s="241">
        <v>224414105</v>
      </c>
      <c r="T2818" s="231">
        <v>46117</v>
      </c>
      <c r="U2818" s="261">
        <v>14997.672</v>
      </c>
      <c r="V2818" s="261">
        <v>14445.138000000001</v>
      </c>
      <c r="W2818" s="241">
        <v>19</v>
      </c>
      <c r="X2818" s="241">
        <v>0</v>
      </c>
      <c r="Y2818" s="614">
        <v>235600469197</v>
      </c>
      <c r="Z2818" s="85" t="s">
        <v>128</v>
      </c>
      <c r="AA2818" s="85" t="s">
        <v>1649</v>
      </c>
      <c r="AB2818" s="265" t="s">
        <v>7944</v>
      </c>
      <c r="AC2818" s="412">
        <v>235600469197</v>
      </c>
      <c r="AD2818" s="75" t="s">
        <v>113</v>
      </c>
      <c r="AE2818" s="476">
        <v>46128</v>
      </c>
      <c r="AF2818" s="277">
        <v>46127.916666666664</v>
      </c>
      <c r="AG2818" s="277">
        <v>46127.333333333336</v>
      </c>
      <c r="AH2818" s="277">
        <v>46127.333333333336</v>
      </c>
      <c r="AI2818" s="263">
        <v>46125</v>
      </c>
      <c r="AJ2818" s="476">
        <v>46128</v>
      </c>
      <c r="AK2818" s="231">
        <v>46127</v>
      </c>
      <c r="AL2818" s="133">
        <v>46129</v>
      </c>
      <c r="AM2818" s="275">
        <v>46131</v>
      </c>
      <c r="AN2818" s="74">
        <v>46130</v>
      </c>
      <c r="AO2818" s="81">
        <f>IF(AH2818&lt;AG2818,IF(AH2818=0,"",AH2818-1),IF(AG2818=0,"",AG2818-1))</f>
        <v>46126.333333333336</v>
      </c>
      <c r="AP2818" s="81">
        <f>IF(AH2818&lt;AG2818,IF(AH2818=0,"",AH2818),IF(AG2818=0,"",AG2818))</f>
        <v>46127.333333333336</v>
      </c>
      <c r="AQ2818" s="81">
        <f>IF(AH2818&lt;AG2818,IF(AH2818=0,"",AH2818),IF(AG2818=0,"",AG2818))</f>
        <v>46127.333333333336</v>
      </c>
      <c r="AR2818" s="81">
        <f>IF(AI2818=0,"",IF(AI2818&lt;AJ2818,AJ2818+1,AI2818+1))</f>
        <v>46129</v>
      </c>
      <c r="AS2818" s="81">
        <f>IF(AI2818=0,"",IF(AE2818=0,IF(AJ2818=0,AI2818+2,AJ2818+2),AE2818+2))</f>
        <v>46130</v>
      </c>
      <c r="AT2818" s="81">
        <f>IF(AI2818=0,"",IF(AI2818&lt;AJ2818,AJ2818+1,AI2818+1))</f>
        <v>46129</v>
      </c>
      <c r="AU2818" s="82" t="s">
        <v>6241</v>
      </c>
      <c r="AV2818" s="134">
        <v>46117</v>
      </c>
      <c r="AZ2818" s="271"/>
      <c r="BU2818">
        <v>107001</v>
      </c>
      <c r="BV2818" s="340">
        <v>46128</v>
      </c>
      <c r="BZ2818" s="87">
        <f t="shared" si="863"/>
        <v>15</v>
      </c>
      <c r="CB2818" s="88">
        <f t="shared" si="866"/>
        <v>16</v>
      </c>
      <c r="CE2818" s="431">
        <f t="shared" si="864"/>
        <v>4</v>
      </c>
      <c r="CF2818" s="397">
        <v>11156675</v>
      </c>
      <c r="CH2818" s="397">
        <v>11156675</v>
      </c>
      <c r="CI2818" s="85">
        <v>26251</v>
      </c>
      <c r="CJ2818" s="87">
        <f t="shared" si="861"/>
        <v>4</v>
      </c>
      <c r="CK2818" s="171">
        <f t="shared" si="865"/>
        <v>14</v>
      </c>
      <c r="CL2818" s="85" t="s">
        <v>6276</v>
      </c>
      <c r="CM2818" s="22" t="str">
        <f t="shared" si="867"/>
        <v>1C26TAA^107001</v>
      </c>
    </row>
    <row r="2819" spans="1:94" s="168" customFormat="1" x14ac:dyDescent="0.25">
      <c r="B2819" s="73" t="s">
        <v>102</v>
      </c>
      <c r="C2819" s="412">
        <v>235600469197</v>
      </c>
      <c r="D2819" s="273">
        <v>145744837</v>
      </c>
      <c r="E2819" s="274"/>
      <c r="F2819" s="275">
        <v>46119</v>
      </c>
      <c r="G2819" s="273" t="s">
        <v>299</v>
      </c>
      <c r="H2819" s="273" t="s">
        <v>1657</v>
      </c>
      <c r="I2819" s="273" t="s">
        <v>105</v>
      </c>
      <c r="J2819" s="273" t="s">
        <v>322</v>
      </c>
      <c r="K2819" s="273" t="s">
        <v>242</v>
      </c>
      <c r="L2819" s="275">
        <v>46136</v>
      </c>
      <c r="M2819" s="273">
        <v>20</v>
      </c>
      <c r="N2819" s="182" t="s">
        <v>9174</v>
      </c>
      <c r="O2819" s="182" t="s">
        <v>9175</v>
      </c>
      <c r="P2819" s="168">
        <v>2830051242</v>
      </c>
      <c r="Q2819" s="275">
        <v>46116</v>
      </c>
      <c r="R2819" s="274">
        <v>1209399878</v>
      </c>
      <c r="S2819" s="274">
        <v>224414108</v>
      </c>
      <c r="T2819" s="275">
        <v>46116</v>
      </c>
      <c r="U2819" s="350">
        <v>8216.2090000000007</v>
      </c>
      <c r="V2819" s="350">
        <v>7913.51</v>
      </c>
      <c r="W2819" s="274">
        <v>10</v>
      </c>
      <c r="X2819" s="274">
        <v>0</v>
      </c>
      <c r="Y2819" s="644">
        <v>235600543087</v>
      </c>
      <c r="Z2819" s="168" t="s">
        <v>128</v>
      </c>
      <c r="AA2819" s="168" t="s">
        <v>1649</v>
      </c>
      <c r="AB2819" s="273" t="s">
        <v>7944</v>
      </c>
      <c r="AC2819" s="412">
        <v>235600469197</v>
      </c>
      <c r="AD2819" s="182" t="s">
        <v>113</v>
      </c>
      <c r="AE2819" s="476">
        <v>46128</v>
      </c>
      <c r="AF2819" s="277">
        <v>46127.916666666664</v>
      </c>
      <c r="AG2819" s="277">
        <v>46127.333333333336</v>
      </c>
      <c r="AH2819" s="277">
        <v>46127.333333333336</v>
      </c>
      <c r="AI2819" s="263">
        <v>46125</v>
      </c>
      <c r="AJ2819" s="476">
        <v>46128</v>
      </c>
      <c r="AK2819" s="231">
        <v>46127</v>
      </c>
      <c r="AL2819" s="149">
        <v>46129</v>
      </c>
      <c r="AM2819" s="275">
        <v>46131</v>
      </c>
      <c r="AN2819" s="74">
        <v>46130</v>
      </c>
      <c r="AO2819" s="81">
        <f>IF(AH2819&lt;AG2819,IF(AH2819=0,"",AH2819-1),IF(AG2819=0,"",AG2819-1))</f>
        <v>46126.333333333336</v>
      </c>
      <c r="AP2819" s="81">
        <f>IF(AH2819&lt;AG2819,IF(AH2819=0,"",AH2819),IF(AG2819=0,"",AG2819))</f>
        <v>46127.333333333336</v>
      </c>
      <c r="AQ2819" s="81">
        <f>IF(AH2819&lt;AG2819,IF(AH2819=0,"",AH2819),IF(AG2819=0,"",AG2819))</f>
        <v>46127.333333333336</v>
      </c>
      <c r="AR2819" s="81">
        <f>IF(AI2819=0,"",IF(AI2819&lt;AJ2819,AJ2819+1,AI2819+1))</f>
        <v>46129</v>
      </c>
      <c r="AS2819" s="81">
        <f>IF(AI2819=0,"",IF(AE2819=0,IF(AJ2819=0,AI2819+2,AJ2819+2),AE2819+2))</f>
        <v>46130</v>
      </c>
      <c r="AT2819" s="81">
        <f>IF(AI2819=0,"",IF(AI2819&lt;AJ2819,AJ2819+1,AI2819+1))</f>
        <v>46129</v>
      </c>
      <c r="AU2819" s="82" t="s">
        <v>6241</v>
      </c>
      <c r="AV2819" s="263">
        <v>46116</v>
      </c>
      <c r="AZ2819" s="278"/>
      <c r="BU2819">
        <v>107001</v>
      </c>
      <c r="BV2819" s="340">
        <v>46128</v>
      </c>
      <c r="BZ2819" s="87">
        <f t="shared" si="863"/>
        <v>15</v>
      </c>
      <c r="CB2819" s="88">
        <f t="shared" si="866"/>
        <v>16</v>
      </c>
      <c r="CE2819" s="431">
        <f t="shared" si="864"/>
        <v>4</v>
      </c>
      <c r="CF2819" s="495">
        <v>6562750</v>
      </c>
      <c r="CH2819" s="495">
        <v>6562750</v>
      </c>
      <c r="CI2819" s="85">
        <v>26251</v>
      </c>
      <c r="CJ2819" s="87">
        <f t="shared" ref="CJ2819:CJ2875" si="876">MONTH(AV2819)</f>
        <v>4</v>
      </c>
      <c r="CK2819" s="171">
        <f t="shared" si="865"/>
        <v>14</v>
      </c>
      <c r="CL2819" s="85" t="s">
        <v>6276</v>
      </c>
      <c r="CM2819" s="22" t="str">
        <f t="shared" si="867"/>
        <v>1C26TAA^107001</v>
      </c>
    </row>
    <row r="2820" spans="1:94" s="85" customFormat="1" x14ac:dyDescent="0.25">
      <c r="B2820" s="273" t="s">
        <v>102</v>
      </c>
      <c r="C2820" s="301" t="s">
        <v>9176</v>
      </c>
      <c r="D2820" s="265">
        <v>145816658</v>
      </c>
      <c r="E2820" s="241"/>
      <c r="F2820" s="231">
        <v>46116</v>
      </c>
      <c r="G2820" s="265" t="s">
        <v>2500</v>
      </c>
      <c r="H2820" s="265" t="s">
        <v>2501</v>
      </c>
      <c r="I2820" s="265" t="s">
        <v>105</v>
      </c>
      <c r="J2820" s="265" t="s">
        <v>9177</v>
      </c>
      <c r="K2820" s="265" t="s">
        <v>242</v>
      </c>
      <c r="L2820" s="231">
        <v>46138</v>
      </c>
      <c r="M2820" s="265">
        <v>40</v>
      </c>
      <c r="N2820" s="75" t="s">
        <v>9178</v>
      </c>
      <c r="O2820" s="75" t="s">
        <v>9179</v>
      </c>
      <c r="P2820" s="85">
        <v>2830051310</v>
      </c>
      <c r="Q2820" s="231">
        <v>46117</v>
      </c>
      <c r="R2820" s="241">
        <v>1209400058</v>
      </c>
      <c r="S2820" s="241">
        <v>224414185</v>
      </c>
      <c r="T2820" s="231">
        <v>46117</v>
      </c>
      <c r="U2820" s="261">
        <v>12222.886</v>
      </c>
      <c r="V2820" s="261">
        <v>11814.183999999999</v>
      </c>
      <c r="W2820" s="241">
        <v>20</v>
      </c>
      <c r="X2820" s="241">
        <v>0</v>
      </c>
      <c r="Y2820" s="303">
        <v>2324486800</v>
      </c>
      <c r="Z2820" s="85" t="s">
        <v>5982</v>
      </c>
      <c r="AA2820" s="85" t="s">
        <v>9180</v>
      </c>
      <c r="AB2820" s="265" t="s">
        <v>9181</v>
      </c>
      <c r="AC2820" s="301" t="s">
        <v>9176</v>
      </c>
      <c r="AD2820" s="75" t="s">
        <v>113</v>
      </c>
      <c r="AE2820" s="231">
        <v>46125</v>
      </c>
      <c r="AF2820" s="269">
        <v>46121.416666666664</v>
      </c>
      <c r="AG2820" s="269">
        <v>46120.625</v>
      </c>
      <c r="AH2820" s="269">
        <v>46121.25</v>
      </c>
      <c r="AI2820" s="133">
        <v>46120</v>
      </c>
      <c r="AJ2820" s="74">
        <v>46122</v>
      </c>
      <c r="AK2820" s="231">
        <v>46124</v>
      </c>
      <c r="AL2820" s="133">
        <v>46125</v>
      </c>
      <c r="AM2820" s="74">
        <v>46127</v>
      </c>
      <c r="AN2820" s="74">
        <v>46131</v>
      </c>
      <c r="AO2820" s="81">
        <f>IF(AH2820&lt;AG2820,IF(AH2820=0,"",AH2820-1),IF(AG2820=0,"",AG2820-1))</f>
        <v>46119.625</v>
      </c>
      <c r="AP2820" s="81">
        <f>IF(AH2820&lt;AG2820,IF(AH2820=0,"",AH2820),IF(AG2820=0,"",AG2820))</f>
        <v>46120.625</v>
      </c>
      <c r="AQ2820" s="81">
        <f>IF(AH2820&lt;AG2820,IF(AH2820=0,"",AH2820),IF(AG2820=0,"",AG2820))</f>
        <v>46120.625</v>
      </c>
      <c r="AR2820" s="81">
        <f>IF(AI2820=0,"",IF(AI2820&lt;AJ2820,AJ2820+1,AI2820+1))</f>
        <v>46123</v>
      </c>
      <c r="AS2820" s="81">
        <f>IF(AI2820=0,"",IF(AE2820=0,IF(AJ2820=0,AI2820+2,AJ2820+2),AE2820+2))</f>
        <v>46127</v>
      </c>
      <c r="AT2820" s="81">
        <f>IF(AI2820=0,"",IF(AI2820&lt;AJ2820,AJ2820+1,AI2820+1))</f>
        <v>46123</v>
      </c>
      <c r="AU2820" s="82" t="s">
        <v>6241</v>
      </c>
      <c r="AV2820" s="297">
        <v>46117</v>
      </c>
      <c r="AZ2820" s="271"/>
      <c r="BU2820" s="312">
        <v>63577</v>
      </c>
      <c r="BV2820" s="340">
        <v>46126</v>
      </c>
      <c r="BZ2820" s="87">
        <f t="shared" si="863"/>
        <v>14</v>
      </c>
      <c r="CB2820" s="88">
        <f t="shared" si="866"/>
        <v>16</v>
      </c>
      <c r="CE2820" s="431">
        <f t="shared" si="864"/>
        <v>4</v>
      </c>
      <c r="CF2820" s="397">
        <v>4954740</v>
      </c>
      <c r="CH2820" s="397">
        <v>4954740</v>
      </c>
      <c r="CI2820" s="85">
        <v>26355</v>
      </c>
      <c r="CJ2820" s="87">
        <f t="shared" si="876"/>
        <v>4</v>
      </c>
      <c r="CK2820" s="171">
        <f t="shared" si="865"/>
        <v>14</v>
      </c>
      <c r="CL2820" s="85" t="s">
        <v>6276</v>
      </c>
      <c r="CM2820" s="22" t="str">
        <f t="shared" si="867"/>
        <v>1C26TAR^63577</v>
      </c>
    </row>
    <row r="2821" spans="1:94" s="85" customFormat="1" x14ac:dyDescent="0.25">
      <c r="B2821" s="273" t="s">
        <v>102</v>
      </c>
      <c r="C2821" s="301" t="s">
        <v>9176</v>
      </c>
      <c r="D2821" s="265">
        <v>145816670</v>
      </c>
      <c r="E2821" s="241">
        <v>5320008168</v>
      </c>
      <c r="F2821" s="231">
        <v>46116</v>
      </c>
      <c r="G2821" s="265" t="s">
        <v>2500</v>
      </c>
      <c r="H2821" s="265" t="s">
        <v>2501</v>
      </c>
      <c r="I2821" s="265" t="s">
        <v>105</v>
      </c>
      <c r="J2821" s="265" t="s">
        <v>9177</v>
      </c>
      <c r="K2821" s="265" t="s">
        <v>242</v>
      </c>
      <c r="L2821" s="231">
        <v>46138</v>
      </c>
      <c r="M2821" s="265">
        <v>40</v>
      </c>
      <c r="N2821" s="75" t="s">
        <v>9182</v>
      </c>
      <c r="O2821" s="75" t="s">
        <v>9183</v>
      </c>
      <c r="P2821" s="85">
        <v>2830051328</v>
      </c>
      <c r="Q2821" s="231">
        <v>46117</v>
      </c>
      <c r="R2821" s="241">
        <v>1209400084</v>
      </c>
      <c r="S2821" s="241">
        <v>224414192</v>
      </c>
      <c r="T2821" s="231">
        <v>46117</v>
      </c>
      <c r="U2821" s="261">
        <v>6129.9189999999999</v>
      </c>
      <c r="V2821" s="261">
        <v>5924.951</v>
      </c>
      <c r="W2821" s="241">
        <v>10</v>
      </c>
      <c r="X2821" s="241">
        <v>0</v>
      </c>
      <c r="Y2821" s="303">
        <v>2324708640</v>
      </c>
      <c r="Z2821" s="85" t="s">
        <v>5982</v>
      </c>
      <c r="AA2821" s="85" t="s">
        <v>9180</v>
      </c>
      <c r="AB2821" s="265" t="s">
        <v>9181</v>
      </c>
      <c r="AC2821" s="301" t="s">
        <v>9176</v>
      </c>
      <c r="AD2821" s="75" t="s">
        <v>113</v>
      </c>
      <c r="AE2821" s="231">
        <v>46125</v>
      </c>
      <c r="AF2821" s="269">
        <v>46121.416666666664</v>
      </c>
      <c r="AG2821" s="269">
        <v>46120.625</v>
      </c>
      <c r="AH2821" s="269">
        <v>46121.25</v>
      </c>
      <c r="AI2821" s="133">
        <v>46120</v>
      </c>
      <c r="AJ2821" s="74">
        <v>46122</v>
      </c>
      <c r="AK2821" s="231">
        <v>46124</v>
      </c>
      <c r="AL2821" s="133">
        <v>46125</v>
      </c>
      <c r="AM2821" s="74">
        <v>46127</v>
      </c>
      <c r="AN2821" s="74">
        <v>46131</v>
      </c>
      <c r="AO2821" s="81" t="s">
        <v>121</v>
      </c>
      <c r="AP2821" s="81" t="s">
        <v>121</v>
      </c>
      <c r="AQ2821" s="81" t="s">
        <v>121</v>
      </c>
      <c r="AR2821" s="81" t="s">
        <v>121</v>
      </c>
      <c r="AS2821" s="81" t="s">
        <v>261</v>
      </c>
      <c r="AT2821" s="81" t="s">
        <v>121</v>
      </c>
      <c r="AU2821" s="82" t="s">
        <v>6241</v>
      </c>
      <c r="AV2821" s="297">
        <v>46117</v>
      </c>
      <c r="AZ2821" s="271"/>
      <c r="BU2821" s="312">
        <v>63577</v>
      </c>
      <c r="BV2821" s="340">
        <v>46126</v>
      </c>
      <c r="BZ2821" s="87">
        <f t="shared" si="863"/>
        <v>14</v>
      </c>
      <c r="CB2821" s="88">
        <f t="shared" si="866"/>
        <v>16</v>
      </c>
      <c r="CE2821" s="431">
        <f t="shared" si="864"/>
        <v>4</v>
      </c>
      <c r="CF2821" s="397">
        <v>4954740</v>
      </c>
      <c r="CH2821" s="397">
        <v>4954740</v>
      </c>
      <c r="CI2821" s="85">
        <v>26355</v>
      </c>
      <c r="CJ2821" s="87">
        <f t="shared" si="876"/>
        <v>4</v>
      </c>
      <c r="CK2821" s="171">
        <f t="shared" si="865"/>
        <v>14</v>
      </c>
      <c r="CL2821" s="85" t="s">
        <v>6276</v>
      </c>
      <c r="CM2821" s="22" t="str">
        <f t="shared" si="867"/>
        <v>1C26TAR^63577</v>
      </c>
    </row>
    <row r="2822" spans="1:94" s="168" customFormat="1" x14ac:dyDescent="0.25">
      <c r="B2822" s="273" t="s">
        <v>102</v>
      </c>
      <c r="C2822" s="301" t="s">
        <v>9176</v>
      </c>
      <c r="D2822" s="273">
        <v>145816679</v>
      </c>
      <c r="E2822" s="274">
        <v>5320008168</v>
      </c>
      <c r="F2822" s="275">
        <v>46116</v>
      </c>
      <c r="G2822" s="273" t="s">
        <v>2500</v>
      </c>
      <c r="H2822" s="273" t="s">
        <v>2501</v>
      </c>
      <c r="I2822" s="273" t="s">
        <v>105</v>
      </c>
      <c r="J2822" s="273" t="s">
        <v>9177</v>
      </c>
      <c r="K2822" s="273" t="s">
        <v>242</v>
      </c>
      <c r="L2822" s="275">
        <v>46138</v>
      </c>
      <c r="M2822" s="273">
        <v>0</v>
      </c>
      <c r="N2822" s="182" t="s">
        <v>9182</v>
      </c>
      <c r="O2822" s="182" t="s">
        <v>9183</v>
      </c>
      <c r="P2822" s="168">
        <v>2830051329</v>
      </c>
      <c r="Q2822" s="231">
        <v>46117</v>
      </c>
      <c r="R2822" s="274">
        <v>1209400085</v>
      </c>
      <c r="S2822" s="274">
        <v>224414196</v>
      </c>
      <c r="T2822" s="231">
        <v>46117</v>
      </c>
      <c r="U2822" s="350">
        <v>2854.1419999999998</v>
      </c>
      <c r="V2822" s="350">
        <v>2760.0540000000001</v>
      </c>
      <c r="W2822" s="274">
        <v>5</v>
      </c>
      <c r="X2822" s="274">
        <v>0</v>
      </c>
      <c r="Y2822" s="386">
        <v>2324708640</v>
      </c>
      <c r="Z2822" s="168" t="s">
        <v>5982</v>
      </c>
      <c r="AA2822" s="168" t="s">
        <v>9180</v>
      </c>
      <c r="AB2822" s="273" t="s">
        <v>9181</v>
      </c>
      <c r="AC2822" s="301" t="s">
        <v>9176</v>
      </c>
      <c r="AD2822" s="182" t="s">
        <v>113</v>
      </c>
      <c r="AE2822" s="231">
        <v>46125</v>
      </c>
      <c r="AF2822" s="269">
        <v>46121.416666666664</v>
      </c>
      <c r="AG2822" s="269">
        <v>46120.625</v>
      </c>
      <c r="AH2822" s="269">
        <v>46121.25</v>
      </c>
      <c r="AI2822" s="149">
        <v>46120</v>
      </c>
      <c r="AJ2822" s="115">
        <v>46122</v>
      </c>
      <c r="AK2822" s="231">
        <v>46124</v>
      </c>
      <c r="AL2822" s="149">
        <v>46125</v>
      </c>
      <c r="AM2822" s="115">
        <v>46127</v>
      </c>
      <c r="AN2822" s="74">
        <v>46131</v>
      </c>
      <c r="AO2822" s="81" t="s">
        <v>121</v>
      </c>
      <c r="AP2822" s="81" t="s">
        <v>121</v>
      </c>
      <c r="AQ2822" s="81" t="s">
        <v>121</v>
      </c>
      <c r="AR2822" s="81" t="s">
        <v>121</v>
      </c>
      <c r="AS2822" s="81" t="s">
        <v>261</v>
      </c>
      <c r="AT2822" s="81" t="s">
        <v>121</v>
      </c>
      <c r="AU2822" s="82" t="s">
        <v>6241</v>
      </c>
      <c r="AV2822" s="351">
        <v>46117</v>
      </c>
      <c r="AZ2822" s="278"/>
      <c r="BU2822" s="312">
        <v>63577</v>
      </c>
      <c r="BV2822" s="340">
        <v>46126</v>
      </c>
      <c r="BZ2822" s="87">
        <f t="shared" si="863"/>
        <v>14</v>
      </c>
      <c r="CB2822" s="88">
        <f t="shared" si="866"/>
        <v>16</v>
      </c>
      <c r="CE2822" s="431">
        <f t="shared" si="864"/>
        <v>4</v>
      </c>
      <c r="CJ2822" s="87">
        <f t="shared" si="876"/>
        <v>4</v>
      </c>
      <c r="CK2822" s="171">
        <f t="shared" si="865"/>
        <v>14</v>
      </c>
      <c r="CL2822" s="85" t="s">
        <v>6276</v>
      </c>
      <c r="CM2822" s="22" t="str">
        <f t="shared" si="867"/>
        <v>1C26TAR^63577</v>
      </c>
    </row>
    <row r="2823" spans="1:94" s="168" customFormat="1" x14ac:dyDescent="0.25">
      <c r="B2823" s="507" t="s">
        <v>6497</v>
      </c>
      <c r="C2823" s="506" t="s">
        <v>9184</v>
      </c>
      <c r="D2823" s="273">
        <v>145882453</v>
      </c>
      <c r="E2823" s="274"/>
      <c r="F2823" s="275">
        <v>46120</v>
      </c>
      <c r="G2823" s="273" t="s">
        <v>2934</v>
      </c>
      <c r="H2823" s="273" t="s">
        <v>2935</v>
      </c>
      <c r="I2823" s="273" t="s">
        <v>105</v>
      </c>
      <c r="J2823" s="182" t="s">
        <v>193</v>
      </c>
      <c r="K2823" s="273" t="s">
        <v>242</v>
      </c>
      <c r="L2823" s="275">
        <v>46160</v>
      </c>
      <c r="M2823" s="273">
        <v>40</v>
      </c>
      <c r="N2823" s="182" t="s">
        <v>9185</v>
      </c>
      <c r="O2823" s="182" t="s">
        <v>9186</v>
      </c>
      <c r="P2823" s="168">
        <v>2830051366</v>
      </c>
      <c r="Q2823" s="275">
        <v>46118</v>
      </c>
      <c r="R2823" s="274">
        <v>1209400224</v>
      </c>
      <c r="S2823" s="274">
        <v>224416826</v>
      </c>
      <c r="T2823" s="275">
        <v>46118</v>
      </c>
      <c r="U2823" s="350">
        <v>11839.178</v>
      </c>
      <c r="V2823" s="350">
        <v>11448.891</v>
      </c>
      <c r="W2823" s="274">
        <v>23</v>
      </c>
      <c r="X2823" s="274">
        <v>0</v>
      </c>
      <c r="Y2823" s="644">
        <v>7268176050</v>
      </c>
      <c r="Z2823" s="168" t="s">
        <v>354</v>
      </c>
      <c r="AA2823" s="168" t="s">
        <v>6305</v>
      </c>
      <c r="AB2823" s="273" t="s">
        <v>7940</v>
      </c>
      <c r="AC2823" s="506" t="s">
        <v>9184</v>
      </c>
      <c r="AD2823" s="182" t="s">
        <v>113</v>
      </c>
      <c r="AE2823" s="275">
        <v>46122</v>
      </c>
      <c r="AF2823" s="277">
        <v>46121.3125</v>
      </c>
      <c r="AG2823" s="277">
        <v>46120.375</v>
      </c>
      <c r="AH2823" s="277">
        <v>46120.375</v>
      </c>
      <c r="AI2823" s="263">
        <v>46117</v>
      </c>
      <c r="AJ2823" s="476">
        <v>46121</v>
      </c>
      <c r="AK2823" s="476">
        <v>46121</v>
      </c>
      <c r="AL2823" s="275">
        <v>46133</v>
      </c>
      <c r="AM2823" s="275">
        <v>46139</v>
      </c>
      <c r="AN2823" s="182">
        <f t="shared" ref="AN2823:AN2832" si="877">IF(AM2823=0,AL2823-L2823,AM2823-L2823)</f>
        <v>-21</v>
      </c>
      <c r="AO2823" s="81">
        <f>IF(AH2823&lt;AG2823,IF(AH2823=0,"",AH2823-1),IF(AG2823=0,"",AG2823-1))</f>
        <v>46119.375</v>
      </c>
      <c r="AP2823" s="81">
        <f>IF(AH2823&lt;AG2823,IF(AH2823=0,"",AH2823),IF(AG2823=0,"",AG2823))</f>
        <v>46120.375</v>
      </c>
      <c r="AQ2823" s="81">
        <f>IF(AH2823&lt;AG2823,IF(AH2823=0,"",AH2823),IF(AG2823=0,"",AG2823))</f>
        <v>46120.375</v>
      </c>
      <c r="AR2823" s="81">
        <f>IF(AI2823=0,"",IF(AI2823&lt;AJ2823,AJ2823+1,AI2823+1))</f>
        <v>46122</v>
      </c>
      <c r="AS2823" s="81">
        <f t="shared" ref="AS2823:AS2830" si="878">IF(AI2823=0,"",IF(AE2823=0,IF(AJ2823=0,AI2823+2,AJ2823+2),AE2823+2))</f>
        <v>46124</v>
      </c>
      <c r="AT2823" s="81">
        <f>IF(AI2823=0,"",IF(AI2823&lt;AJ2823,AJ2823+1,AI2823+1))</f>
        <v>46122</v>
      </c>
      <c r="AU2823" s="82" t="s">
        <v>6241</v>
      </c>
      <c r="AV2823" s="263">
        <v>46118</v>
      </c>
      <c r="AZ2823" s="278"/>
      <c r="BU2823" s="556">
        <v>73043</v>
      </c>
      <c r="BV2823" s="343">
        <v>46125</v>
      </c>
      <c r="BZ2823" s="87">
        <f t="shared" si="863"/>
        <v>15</v>
      </c>
      <c r="CB2823" s="88">
        <f t="shared" si="866"/>
        <v>16</v>
      </c>
      <c r="CE2823" s="431">
        <f t="shared" si="864"/>
        <v>4</v>
      </c>
      <c r="CF2823" s="495">
        <v>28994900</v>
      </c>
      <c r="CH2823" s="495">
        <v>28994900</v>
      </c>
      <c r="CI2823" s="168">
        <v>26359</v>
      </c>
      <c r="CJ2823" s="87">
        <f t="shared" si="876"/>
        <v>4</v>
      </c>
      <c r="CK2823" s="171">
        <f t="shared" si="865"/>
        <v>15</v>
      </c>
      <c r="CL2823" s="22" t="s">
        <v>6276</v>
      </c>
      <c r="CM2823" s="22" t="str">
        <f t="shared" si="867"/>
        <v>1C26TAB^73043</v>
      </c>
    </row>
    <row r="2824" spans="1:94" s="168" customFormat="1" x14ac:dyDescent="0.25">
      <c r="B2824" s="273" t="s">
        <v>6497</v>
      </c>
      <c r="C2824" s="301" t="s">
        <v>9187</v>
      </c>
      <c r="D2824" s="273">
        <v>145892396</v>
      </c>
      <c r="E2824" s="274"/>
      <c r="F2824" s="275">
        <v>46121</v>
      </c>
      <c r="G2824" s="273" t="s">
        <v>2934</v>
      </c>
      <c r="H2824" s="273" t="s">
        <v>2935</v>
      </c>
      <c r="I2824" s="273" t="s">
        <v>105</v>
      </c>
      <c r="J2824" s="182" t="s">
        <v>9188</v>
      </c>
      <c r="K2824" s="273" t="s">
        <v>242</v>
      </c>
      <c r="L2824" s="275">
        <v>46164</v>
      </c>
      <c r="M2824" s="273">
        <v>40</v>
      </c>
      <c r="N2824" s="268" t="s">
        <v>9189</v>
      </c>
      <c r="O2824" s="268" t="s">
        <v>9190</v>
      </c>
      <c r="P2824" s="168">
        <v>2830051486</v>
      </c>
      <c r="Q2824" s="275">
        <v>46120</v>
      </c>
      <c r="R2824" s="274">
        <v>1209400919</v>
      </c>
      <c r="S2824" s="274">
        <v>224423501</v>
      </c>
      <c r="T2824" s="275">
        <v>46120</v>
      </c>
      <c r="U2824" s="350">
        <v>12419.298000000001</v>
      </c>
      <c r="V2824" s="350">
        <v>12009.885</v>
      </c>
      <c r="W2824" s="274">
        <v>25</v>
      </c>
      <c r="X2824" s="274">
        <v>0</v>
      </c>
      <c r="Y2824" s="386">
        <v>7268220780</v>
      </c>
      <c r="Z2824" s="168" t="s">
        <v>354</v>
      </c>
      <c r="AA2824" s="168" t="s">
        <v>521</v>
      </c>
      <c r="AB2824" s="273" t="s">
        <v>8826</v>
      </c>
      <c r="AC2824" s="386" t="s">
        <v>9187</v>
      </c>
      <c r="AD2824" s="182" t="s">
        <v>113</v>
      </c>
      <c r="AE2824" s="275">
        <v>46125</v>
      </c>
      <c r="AF2824" s="277">
        <v>46124.291666666664</v>
      </c>
      <c r="AG2824" s="130">
        <v>46122.416666666664</v>
      </c>
      <c r="AH2824" s="130">
        <v>46122.416666666664</v>
      </c>
      <c r="AI2824" s="115">
        <v>46127</v>
      </c>
      <c r="AJ2824" s="274"/>
      <c r="AK2824" s="275">
        <v>46125</v>
      </c>
      <c r="AL2824" s="115">
        <v>46139</v>
      </c>
      <c r="AM2824" s="274"/>
      <c r="AN2824" s="182">
        <f t="shared" si="877"/>
        <v>-25</v>
      </c>
      <c r="AO2824" s="81">
        <f>IF(AH2824&lt;AG2824,IF(AH2824=0,"",AH2824-1),IF(AG2824=0,"",AG2824-1))</f>
        <v>46121.416666666664</v>
      </c>
      <c r="AP2824" s="81">
        <f>IF(AH2824&lt;AG2824,IF(AH2824=0,"",AH2824),IF(AG2824=0,"",AG2824))</f>
        <v>46122.416666666664</v>
      </c>
      <c r="AQ2824" s="81">
        <f>IF(AH2824&lt;AG2824,IF(AH2824=0,"",AH2824),IF(AG2824=0,"",AG2824))</f>
        <v>46122.416666666664</v>
      </c>
      <c r="AR2824" s="81">
        <f>IF(AI2824=0,"",IF(AI2824&lt;AJ2824,AJ2824+1,AI2824+1))</f>
        <v>46128</v>
      </c>
      <c r="AS2824" s="81">
        <f t="shared" si="878"/>
        <v>46127</v>
      </c>
      <c r="AT2824" s="81">
        <f>IF(AI2824=0,"",IF(AI2824&lt;AJ2824,AJ2824+1,AI2824+1))</f>
        <v>46128</v>
      </c>
      <c r="AU2824" s="82" t="s">
        <v>6241</v>
      </c>
      <c r="AV2824" s="297">
        <v>46120</v>
      </c>
      <c r="AZ2824" s="278"/>
      <c r="BU2824">
        <v>74930</v>
      </c>
      <c r="BV2824" s="343">
        <v>46126</v>
      </c>
      <c r="BZ2824" s="87">
        <f t="shared" si="863"/>
        <v>15</v>
      </c>
      <c r="CB2824" s="88">
        <f t="shared" si="866"/>
        <v>16</v>
      </c>
      <c r="CE2824" s="431">
        <f t="shared" si="864"/>
        <v>4</v>
      </c>
      <c r="CF2824" s="495">
        <v>28996000</v>
      </c>
      <c r="CH2824" s="495">
        <v>28996000</v>
      </c>
      <c r="CI2824" s="168">
        <v>26360</v>
      </c>
      <c r="CJ2824" s="87">
        <f t="shared" si="876"/>
        <v>4</v>
      </c>
      <c r="CK2824" s="171">
        <f t="shared" si="865"/>
        <v>15</v>
      </c>
      <c r="CL2824" s="168" t="s">
        <v>6276</v>
      </c>
      <c r="CM2824" s="22" t="str">
        <f t="shared" si="867"/>
        <v>1C26TAB^74930</v>
      </c>
    </row>
    <row r="2825" spans="1:94" s="85" customFormat="1" x14ac:dyDescent="0.25">
      <c r="B2825" s="301" t="s">
        <v>6301</v>
      </c>
      <c r="C2825" s="301">
        <v>235600443032</v>
      </c>
      <c r="D2825" s="265">
        <v>145850871</v>
      </c>
      <c r="E2825" s="241">
        <v>5320008236</v>
      </c>
      <c r="F2825" s="231">
        <v>46127</v>
      </c>
      <c r="G2825" s="265" t="s">
        <v>1186</v>
      </c>
      <c r="H2825" s="265" t="s">
        <v>2963</v>
      </c>
      <c r="I2825" s="265" t="s">
        <v>105</v>
      </c>
      <c r="J2825" s="265" t="s">
        <v>1161</v>
      </c>
      <c r="K2825" s="265" t="s">
        <v>242</v>
      </c>
      <c r="L2825" s="231">
        <v>46143</v>
      </c>
      <c r="M2825" s="265">
        <v>0</v>
      </c>
      <c r="N2825" s="85" t="s">
        <v>9094</v>
      </c>
      <c r="O2825" s="85" t="s">
        <v>9095</v>
      </c>
      <c r="P2825" s="85">
        <v>2830052248</v>
      </c>
      <c r="Q2825" s="231">
        <v>46133</v>
      </c>
      <c r="R2825" s="241">
        <v>1209404975</v>
      </c>
      <c r="S2825" s="241">
        <v>224466320</v>
      </c>
      <c r="T2825" s="231">
        <v>46133</v>
      </c>
      <c r="U2825" s="356">
        <v>3277.5680000000002</v>
      </c>
      <c r="V2825" s="356">
        <v>3161.9140000000002</v>
      </c>
      <c r="W2825" s="241">
        <v>4</v>
      </c>
      <c r="X2825" s="241">
        <v>0</v>
      </c>
      <c r="Y2825" s="303">
        <v>235600443032</v>
      </c>
      <c r="Z2825" s="168" t="s">
        <v>128</v>
      </c>
      <c r="AA2825" s="168" t="s">
        <v>383</v>
      </c>
      <c r="AB2825" s="168" t="s">
        <v>7891</v>
      </c>
      <c r="AC2825" s="270"/>
      <c r="AD2825" s="182" t="s">
        <v>113</v>
      </c>
      <c r="AE2825" s="241"/>
      <c r="AF2825" s="375">
        <v>46135.25</v>
      </c>
      <c r="AG2825" s="375">
        <v>46134.416666666664</v>
      </c>
      <c r="AH2825" s="375">
        <v>46134.416666666664</v>
      </c>
      <c r="AI2825" s="231">
        <v>46131</v>
      </c>
      <c r="AJ2825" s="275">
        <v>46136</v>
      </c>
      <c r="AK2825" s="275"/>
      <c r="AL2825" s="275">
        <v>46133</v>
      </c>
      <c r="AM2825" s="231">
        <v>46137</v>
      </c>
      <c r="AN2825" s="182">
        <f t="shared" si="877"/>
        <v>-6</v>
      </c>
      <c r="AO2825" s="81" t="s">
        <v>121</v>
      </c>
      <c r="AP2825" s="81" t="s">
        <v>121</v>
      </c>
      <c r="AQ2825" s="81" t="s">
        <v>121</v>
      </c>
      <c r="AR2825" s="81">
        <f>IF(AI2825=0,"",IF(AI2825&lt;AJ2825,AJ2825+1,AI2825+1))</f>
        <v>46137</v>
      </c>
      <c r="AS2825" s="81">
        <f t="shared" si="878"/>
        <v>46138</v>
      </c>
      <c r="AT2825" s="81">
        <f>IF(AI2825=0,"",IF(AI2825&lt;AJ2825,AJ2825+1,AI2825+1))</f>
        <v>46137</v>
      </c>
      <c r="AU2825" s="241"/>
      <c r="AV2825" s="297">
        <v>46132</v>
      </c>
      <c r="AZ2825" s="271"/>
      <c r="BU2825" s="312"/>
      <c r="BZ2825" s="87">
        <f t="shared" si="863"/>
        <v>16</v>
      </c>
      <c r="CB2825" s="88"/>
      <c r="CE2825" s="431">
        <f t="shared" si="864"/>
        <v>4</v>
      </c>
      <c r="CJ2825" s="87">
        <f t="shared" si="876"/>
        <v>4</v>
      </c>
      <c r="CK2825" s="171">
        <f t="shared" si="865"/>
        <v>17</v>
      </c>
      <c r="CM2825" s="22"/>
    </row>
    <row r="2826" spans="1:94" s="85" customFormat="1" x14ac:dyDescent="0.25">
      <c r="B2826" s="301" t="s">
        <v>6497</v>
      </c>
      <c r="C2826" s="301">
        <v>235600442892</v>
      </c>
      <c r="D2826" s="265">
        <v>145839394</v>
      </c>
      <c r="E2826" s="241">
        <v>5320008243</v>
      </c>
      <c r="F2826" s="231">
        <v>46127</v>
      </c>
      <c r="G2826" s="265" t="s">
        <v>1421</v>
      </c>
      <c r="H2826" s="265" t="s">
        <v>2963</v>
      </c>
      <c r="I2826" s="265" t="s">
        <v>105</v>
      </c>
      <c r="J2826" s="265" t="s">
        <v>1161</v>
      </c>
      <c r="K2826" s="265" t="s">
        <v>242</v>
      </c>
      <c r="L2826" s="231">
        <v>46144</v>
      </c>
      <c r="M2826" s="265">
        <v>40</v>
      </c>
      <c r="N2826" s="85" t="s">
        <v>9191</v>
      </c>
      <c r="O2826" s="85" t="s">
        <v>9192</v>
      </c>
      <c r="P2826" s="85">
        <v>2830052160</v>
      </c>
      <c r="Q2826" s="231">
        <v>46132</v>
      </c>
      <c r="R2826" s="241">
        <v>1209404526</v>
      </c>
      <c r="S2826" s="241">
        <v>224466372</v>
      </c>
      <c r="T2826" s="231">
        <v>46132</v>
      </c>
      <c r="U2826" s="261">
        <v>2705.5309999999999</v>
      </c>
      <c r="V2826" s="261">
        <v>2597.9189999999999</v>
      </c>
      <c r="W2826" s="241">
        <v>4</v>
      </c>
      <c r="X2826" s="241">
        <v>0</v>
      </c>
      <c r="Y2826" s="303">
        <v>235600443058</v>
      </c>
      <c r="Z2826" s="168" t="s">
        <v>128</v>
      </c>
      <c r="AA2826" s="168" t="s">
        <v>383</v>
      </c>
      <c r="AB2826" s="168" t="s">
        <v>7891</v>
      </c>
      <c r="AC2826" s="301">
        <v>235600442892</v>
      </c>
      <c r="AD2826" s="182" t="s">
        <v>113</v>
      </c>
      <c r="AE2826" s="275">
        <v>46136</v>
      </c>
      <c r="AF2826" s="375">
        <v>46135.25</v>
      </c>
      <c r="AG2826" s="375">
        <v>46134.416666666664</v>
      </c>
      <c r="AH2826" s="375">
        <v>46134.416666666664</v>
      </c>
      <c r="AI2826" s="231">
        <v>46131</v>
      </c>
      <c r="AJ2826" s="275">
        <v>46136</v>
      </c>
      <c r="AK2826" s="275">
        <v>46136</v>
      </c>
      <c r="AL2826" s="275">
        <v>46133</v>
      </c>
      <c r="AM2826" s="231">
        <v>46137</v>
      </c>
      <c r="AN2826" s="182">
        <f t="shared" si="877"/>
        <v>-7</v>
      </c>
      <c r="AO2826" s="81" t="s">
        <v>121</v>
      </c>
      <c r="AP2826" s="81" t="s">
        <v>121</v>
      </c>
      <c r="AQ2826" s="81" t="s">
        <v>121</v>
      </c>
      <c r="AR2826" s="81" t="s">
        <v>121</v>
      </c>
      <c r="AS2826" s="81">
        <f t="shared" si="878"/>
        <v>46138</v>
      </c>
      <c r="AT2826" s="81" t="s">
        <v>121</v>
      </c>
      <c r="AU2826" s="241"/>
      <c r="AV2826" s="297">
        <v>46132</v>
      </c>
      <c r="AZ2826" s="271"/>
      <c r="BU2826" s="312"/>
      <c r="BZ2826" s="87">
        <f t="shared" si="863"/>
        <v>16</v>
      </c>
      <c r="CB2826" s="88"/>
      <c r="CE2826" s="431">
        <f t="shared" si="864"/>
        <v>4</v>
      </c>
      <c r="CF2826" s="397">
        <v>4723560</v>
      </c>
      <c r="CH2826" s="397">
        <v>4723560</v>
      </c>
      <c r="CI2826" s="85">
        <v>26242</v>
      </c>
      <c r="CJ2826" s="87">
        <f t="shared" si="876"/>
        <v>4</v>
      </c>
      <c r="CK2826" s="171">
        <f t="shared" si="865"/>
        <v>17</v>
      </c>
      <c r="CM2826" s="22"/>
    </row>
    <row r="2827" spans="1:94" s="85" customFormat="1" x14ac:dyDescent="0.25">
      <c r="B2827" s="301" t="s">
        <v>6497</v>
      </c>
      <c r="C2827" s="301">
        <v>235600442892</v>
      </c>
      <c r="D2827" s="265">
        <v>145839361</v>
      </c>
      <c r="E2827" s="241">
        <v>5320008243</v>
      </c>
      <c r="F2827" s="231">
        <v>46127</v>
      </c>
      <c r="G2827" s="265" t="s">
        <v>1421</v>
      </c>
      <c r="H2827" s="265" t="s">
        <v>2963</v>
      </c>
      <c r="I2827" s="265" t="s">
        <v>105</v>
      </c>
      <c r="J2827" s="265" t="s">
        <v>1161</v>
      </c>
      <c r="K2827" s="265" t="s">
        <v>242</v>
      </c>
      <c r="L2827" s="231">
        <v>46147</v>
      </c>
      <c r="M2827" s="265">
        <v>0</v>
      </c>
      <c r="N2827" s="85" t="s">
        <v>9191</v>
      </c>
      <c r="O2827" s="85" t="s">
        <v>9192</v>
      </c>
      <c r="P2827" s="85">
        <v>2830052159</v>
      </c>
      <c r="Q2827" s="231">
        <v>46132</v>
      </c>
      <c r="R2827" s="241">
        <v>1209404525</v>
      </c>
      <c r="S2827" s="241">
        <v>224466367</v>
      </c>
      <c r="T2827" s="231">
        <v>46132</v>
      </c>
      <c r="U2827" s="261">
        <v>2689.9110000000001</v>
      </c>
      <c r="V2827" s="261">
        <v>2582.9250000000002</v>
      </c>
      <c r="W2827" s="241">
        <v>4</v>
      </c>
      <c r="X2827" s="241">
        <v>0</v>
      </c>
      <c r="Y2827" s="303">
        <v>235600443058</v>
      </c>
      <c r="Z2827" s="168" t="s">
        <v>128</v>
      </c>
      <c r="AA2827" s="168" t="s">
        <v>383</v>
      </c>
      <c r="AB2827" s="168" t="s">
        <v>7891</v>
      </c>
      <c r="AC2827" s="301">
        <v>235600442892</v>
      </c>
      <c r="AD2827" s="182" t="s">
        <v>113</v>
      </c>
      <c r="AE2827" s="275">
        <v>46136</v>
      </c>
      <c r="AF2827" s="375">
        <v>46135.25</v>
      </c>
      <c r="AG2827" s="375">
        <v>46134.416666666664</v>
      </c>
      <c r="AH2827" s="375">
        <v>46134.416666666664</v>
      </c>
      <c r="AI2827" s="231">
        <v>46131</v>
      </c>
      <c r="AJ2827" s="275">
        <v>46136</v>
      </c>
      <c r="AK2827" s="275">
        <v>46136</v>
      </c>
      <c r="AL2827" s="275">
        <v>46133</v>
      </c>
      <c r="AM2827" s="231">
        <v>46137</v>
      </c>
      <c r="AN2827" s="182">
        <f t="shared" si="877"/>
        <v>-10</v>
      </c>
      <c r="AO2827" s="81" t="s">
        <v>121</v>
      </c>
      <c r="AP2827" s="81" t="s">
        <v>121</v>
      </c>
      <c r="AQ2827" s="81" t="s">
        <v>121</v>
      </c>
      <c r="AR2827" s="81" t="s">
        <v>121</v>
      </c>
      <c r="AS2827" s="81">
        <f t="shared" si="878"/>
        <v>46138</v>
      </c>
      <c r="AT2827" s="81" t="s">
        <v>121</v>
      </c>
      <c r="AU2827" s="241"/>
      <c r="AV2827" s="297">
        <v>46132</v>
      </c>
      <c r="AZ2827" s="271"/>
      <c r="BU2827" s="312"/>
      <c r="BZ2827" s="87">
        <f t="shared" ref="BZ2827:BZ2875" si="879">_xlfn.ISOWEEKNUM(F2827)</f>
        <v>16</v>
      </c>
      <c r="CB2827" s="88"/>
      <c r="CE2827" s="431">
        <f t="shared" ref="CE2827:CE2838" si="880">IF(AD2827="Sea waybill", IF(AK2827&lt;&gt;0, MONTH(AK2827), IF(AJ2827&gt;AI2827, MONTH(AJ2827), MONTH(AI2827))),"")</f>
        <v>4</v>
      </c>
      <c r="CJ2827" s="87">
        <f t="shared" si="876"/>
        <v>4</v>
      </c>
      <c r="CK2827" s="171">
        <f t="shared" ref="CK2827:CK2875" si="881">WEEKNUM(AV2827,2)</f>
        <v>17</v>
      </c>
      <c r="CM2827" s="22"/>
    </row>
    <row r="2828" spans="1:94" s="85" customFormat="1" x14ac:dyDescent="0.25">
      <c r="B2828" s="301" t="s">
        <v>6497</v>
      </c>
      <c r="C2828" s="301">
        <v>235600442892</v>
      </c>
      <c r="D2828" s="265">
        <v>145852028</v>
      </c>
      <c r="E2828" s="241">
        <v>5320008243</v>
      </c>
      <c r="F2828" s="231">
        <v>46127</v>
      </c>
      <c r="G2828" s="265" t="s">
        <v>9193</v>
      </c>
      <c r="H2828" s="265" t="s">
        <v>2963</v>
      </c>
      <c r="I2828" s="265" t="s">
        <v>105</v>
      </c>
      <c r="J2828" s="265" t="s">
        <v>1161</v>
      </c>
      <c r="K2828" s="265" t="s">
        <v>242</v>
      </c>
      <c r="L2828" s="231">
        <v>46142</v>
      </c>
      <c r="M2828" s="265">
        <v>0</v>
      </c>
      <c r="N2828" s="85" t="s">
        <v>9191</v>
      </c>
      <c r="O2828" s="85" t="s">
        <v>9192</v>
      </c>
      <c r="P2828" s="85">
        <v>2830052161</v>
      </c>
      <c r="Q2828" s="231">
        <v>46132</v>
      </c>
      <c r="R2828" s="241">
        <v>1209404527</v>
      </c>
      <c r="S2828" s="241">
        <v>224466356</v>
      </c>
      <c r="T2828" s="231">
        <v>46132</v>
      </c>
      <c r="U2828" s="261">
        <v>6104.5169999999998</v>
      </c>
      <c r="V2828" s="261">
        <v>5875.4830000000002</v>
      </c>
      <c r="W2828" s="241">
        <v>7</v>
      </c>
      <c r="X2828" s="241">
        <v>5</v>
      </c>
      <c r="Y2828" s="303">
        <v>235600443058</v>
      </c>
      <c r="Z2828" s="85" t="s">
        <v>128</v>
      </c>
      <c r="AA2828" s="85" t="s">
        <v>383</v>
      </c>
      <c r="AB2828" s="85" t="s">
        <v>7891</v>
      </c>
      <c r="AC2828" s="301">
        <v>235600442892</v>
      </c>
      <c r="AD2828" s="75" t="s">
        <v>113</v>
      </c>
      <c r="AE2828" s="275">
        <v>46136</v>
      </c>
      <c r="AF2828" s="375">
        <v>46135.25</v>
      </c>
      <c r="AG2828" s="375">
        <v>46134.416666666664</v>
      </c>
      <c r="AH2828" s="375">
        <v>46134.416666666664</v>
      </c>
      <c r="AI2828" s="231">
        <v>46131</v>
      </c>
      <c r="AJ2828" s="231">
        <v>46136</v>
      </c>
      <c r="AK2828" s="275">
        <v>46136</v>
      </c>
      <c r="AL2828" s="231">
        <v>46133</v>
      </c>
      <c r="AM2828" s="231">
        <v>46137</v>
      </c>
      <c r="AN2828" s="75">
        <f t="shared" si="877"/>
        <v>-5</v>
      </c>
      <c r="AO2828" s="81" t="s">
        <v>121</v>
      </c>
      <c r="AP2828" s="81" t="s">
        <v>121</v>
      </c>
      <c r="AQ2828" s="81" t="s">
        <v>121</v>
      </c>
      <c r="AR2828" s="81" t="s">
        <v>121</v>
      </c>
      <c r="AS2828" s="81">
        <f t="shared" si="878"/>
        <v>46138</v>
      </c>
      <c r="AT2828" s="81" t="s">
        <v>121</v>
      </c>
      <c r="AU2828" s="241"/>
      <c r="AV2828" s="297">
        <v>46132</v>
      </c>
      <c r="AZ2828" s="271"/>
      <c r="BU2828" s="312"/>
      <c r="BZ2828" s="87">
        <f t="shared" si="879"/>
        <v>16</v>
      </c>
      <c r="CB2828" s="88"/>
      <c r="CE2828" s="431">
        <f t="shared" si="880"/>
        <v>4</v>
      </c>
      <c r="CJ2828" s="87">
        <f t="shared" si="876"/>
        <v>4</v>
      </c>
      <c r="CK2828" s="87">
        <f t="shared" si="881"/>
        <v>17</v>
      </c>
      <c r="CM2828" s="22"/>
    </row>
    <row r="2829" spans="1:94" s="85" customFormat="1" x14ac:dyDescent="0.25">
      <c r="B2829" s="301" t="s">
        <v>6497</v>
      </c>
      <c r="C2829" s="301">
        <v>235600442892</v>
      </c>
      <c r="D2829" s="265">
        <v>145852029</v>
      </c>
      <c r="E2829" s="241">
        <v>5320008243</v>
      </c>
      <c r="F2829" s="231">
        <v>46127</v>
      </c>
      <c r="G2829" s="265" t="s">
        <v>9193</v>
      </c>
      <c r="H2829" s="265" t="s">
        <v>2963</v>
      </c>
      <c r="I2829" s="265" t="s">
        <v>105</v>
      </c>
      <c r="J2829" s="265" t="s">
        <v>1161</v>
      </c>
      <c r="K2829" s="265" t="s">
        <v>242</v>
      </c>
      <c r="L2829" s="231">
        <v>46142</v>
      </c>
      <c r="M2829" s="265">
        <v>0</v>
      </c>
      <c r="N2829" s="85" t="s">
        <v>9191</v>
      </c>
      <c r="O2829" s="85" t="s">
        <v>9192</v>
      </c>
      <c r="P2829" s="85">
        <v>2830052162</v>
      </c>
      <c r="Q2829" s="231">
        <v>46132</v>
      </c>
      <c r="R2829" s="241">
        <v>1209404528</v>
      </c>
      <c r="S2829" s="241">
        <v>224466361</v>
      </c>
      <c r="T2829" s="231">
        <v>46132</v>
      </c>
      <c r="U2829" s="261">
        <v>3080.0419999999999</v>
      </c>
      <c r="V2829" s="261">
        <v>2963.4830000000002</v>
      </c>
      <c r="W2829" s="241">
        <v>3</v>
      </c>
      <c r="X2829" s="241">
        <v>3</v>
      </c>
      <c r="Y2829" s="303">
        <v>235600443058</v>
      </c>
      <c r="Z2829" s="85" t="s">
        <v>128</v>
      </c>
      <c r="AA2829" s="85" t="s">
        <v>383</v>
      </c>
      <c r="AB2829" s="85" t="s">
        <v>7891</v>
      </c>
      <c r="AC2829" s="301">
        <v>235600442892</v>
      </c>
      <c r="AD2829" s="75" t="s">
        <v>113</v>
      </c>
      <c r="AE2829" s="275">
        <v>46136</v>
      </c>
      <c r="AF2829" s="375">
        <v>46135.25</v>
      </c>
      <c r="AG2829" s="375">
        <v>46134.416666666664</v>
      </c>
      <c r="AH2829" s="375">
        <v>46134.416666666664</v>
      </c>
      <c r="AI2829" s="231">
        <v>46131</v>
      </c>
      <c r="AJ2829" s="231">
        <v>46136</v>
      </c>
      <c r="AK2829" s="275">
        <v>46136</v>
      </c>
      <c r="AL2829" s="231">
        <v>46133</v>
      </c>
      <c r="AM2829" s="231">
        <v>46137</v>
      </c>
      <c r="AN2829" s="75">
        <f t="shared" si="877"/>
        <v>-5</v>
      </c>
      <c r="AO2829" s="81" t="s">
        <v>121</v>
      </c>
      <c r="AP2829" s="81" t="s">
        <v>121</v>
      </c>
      <c r="AQ2829" s="81" t="s">
        <v>121</v>
      </c>
      <c r="AR2829" s="81" t="s">
        <v>121</v>
      </c>
      <c r="AS2829" s="81">
        <f t="shared" si="878"/>
        <v>46138</v>
      </c>
      <c r="AT2829" s="81" t="s">
        <v>121</v>
      </c>
      <c r="AU2829" s="241"/>
      <c r="AV2829" s="297">
        <v>46132</v>
      </c>
      <c r="AZ2829" s="271"/>
      <c r="BU2829" s="312"/>
      <c r="BZ2829" s="87">
        <f t="shared" si="879"/>
        <v>16</v>
      </c>
      <c r="CB2829" s="88"/>
      <c r="CE2829" s="431">
        <f t="shared" si="880"/>
        <v>4</v>
      </c>
      <c r="CJ2829" s="87">
        <f t="shared" si="876"/>
        <v>4</v>
      </c>
      <c r="CK2829" s="87">
        <f t="shared" si="881"/>
        <v>17</v>
      </c>
      <c r="CM2829" s="22"/>
    </row>
    <row r="2830" spans="1:94" s="168" customFormat="1" x14ac:dyDescent="0.25">
      <c r="B2830" s="301" t="s">
        <v>6301</v>
      </c>
      <c r="C2830" s="301">
        <v>235600442876</v>
      </c>
      <c r="D2830" s="273">
        <v>145852011</v>
      </c>
      <c r="E2830" s="274">
        <v>5320008244</v>
      </c>
      <c r="F2830" s="275">
        <v>46128</v>
      </c>
      <c r="G2830" s="273" t="s">
        <v>2987</v>
      </c>
      <c r="H2830" s="273" t="s">
        <v>2963</v>
      </c>
      <c r="I2830" s="273" t="s">
        <v>105</v>
      </c>
      <c r="J2830" s="273" t="s">
        <v>1161</v>
      </c>
      <c r="K2830" s="273" t="s">
        <v>242</v>
      </c>
      <c r="L2830" s="275">
        <v>46142</v>
      </c>
      <c r="M2830" s="273">
        <v>40</v>
      </c>
      <c r="N2830" s="168" t="s">
        <v>9194</v>
      </c>
      <c r="O2830" s="168" t="s">
        <v>9195</v>
      </c>
      <c r="P2830" s="168">
        <v>2830052132</v>
      </c>
      <c r="Q2830" s="275">
        <v>46132</v>
      </c>
      <c r="R2830" s="274">
        <v>1209404430</v>
      </c>
      <c r="S2830" s="274">
        <v>224474063</v>
      </c>
      <c r="T2830" s="275">
        <v>46132</v>
      </c>
      <c r="U2830" s="422">
        <v>3751.9029999999998</v>
      </c>
      <c r="V2830" s="422">
        <v>3629.5189999999998</v>
      </c>
      <c r="W2830" s="274">
        <v>5</v>
      </c>
      <c r="X2830" s="274">
        <v>1</v>
      </c>
      <c r="Y2830" s="386">
        <v>235600443155</v>
      </c>
      <c r="Z2830" s="168" t="s">
        <v>128</v>
      </c>
      <c r="AA2830" s="168" t="s">
        <v>383</v>
      </c>
      <c r="AB2830" s="168" t="s">
        <v>7891</v>
      </c>
      <c r="AC2830" s="246"/>
      <c r="AD2830" s="182" t="s">
        <v>113</v>
      </c>
      <c r="AE2830" s="274"/>
      <c r="AF2830" s="304">
        <v>46135.25</v>
      </c>
      <c r="AG2830" s="304">
        <v>46134.416666666664</v>
      </c>
      <c r="AH2830" s="304">
        <v>46134.416666666664</v>
      </c>
      <c r="AI2830" s="275">
        <v>46131</v>
      </c>
      <c r="AJ2830" s="275">
        <v>46136</v>
      </c>
      <c r="AK2830" s="275"/>
      <c r="AL2830" s="275">
        <v>46133</v>
      </c>
      <c r="AM2830" s="275">
        <v>46137</v>
      </c>
      <c r="AN2830" s="182">
        <f t="shared" si="877"/>
        <v>-5</v>
      </c>
      <c r="AO2830" s="81" t="s">
        <v>121</v>
      </c>
      <c r="AP2830" s="81" t="s">
        <v>121</v>
      </c>
      <c r="AQ2830" s="81" t="s">
        <v>121</v>
      </c>
      <c r="AR2830" s="81">
        <f>IF(AI2830=0,"",IF(AI2830&lt;AJ2830,AJ2830+1,AI2830+1))</f>
        <v>46137</v>
      </c>
      <c r="AS2830" s="81">
        <f t="shared" si="878"/>
        <v>46138</v>
      </c>
      <c r="AT2830" s="81">
        <f>IF(AI2830=0,"",IF(AI2830&lt;AJ2830,AJ2830+1,AI2830+1))</f>
        <v>46137</v>
      </c>
      <c r="AU2830" s="274"/>
      <c r="AV2830" s="351">
        <v>46132</v>
      </c>
      <c r="AZ2830" s="278"/>
      <c r="BU2830" s="605"/>
      <c r="BZ2830" s="87">
        <f t="shared" si="879"/>
        <v>16</v>
      </c>
      <c r="CB2830" s="88"/>
      <c r="CE2830" s="431">
        <f t="shared" si="880"/>
        <v>4</v>
      </c>
      <c r="CJ2830" s="87">
        <f t="shared" si="876"/>
        <v>4</v>
      </c>
      <c r="CK2830" s="87">
        <f t="shared" si="881"/>
        <v>17</v>
      </c>
      <c r="CM2830" s="22"/>
    </row>
    <row r="2831" spans="1:94" s="85" customFormat="1" x14ac:dyDescent="0.25">
      <c r="B2831" s="220" t="s">
        <v>6497</v>
      </c>
      <c r="C2831" s="220" t="s">
        <v>9196</v>
      </c>
      <c r="D2831" s="265">
        <v>145912884</v>
      </c>
      <c r="E2831" s="241">
        <v>5320008394</v>
      </c>
      <c r="F2831" s="231">
        <v>46123</v>
      </c>
      <c r="G2831" s="265" t="s">
        <v>6312</v>
      </c>
      <c r="H2831" s="265" t="s">
        <v>1495</v>
      </c>
      <c r="I2831" s="265" t="s">
        <v>105</v>
      </c>
      <c r="J2831" s="75" t="s">
        <v>3954</v>
      </c>
      <c r="K2831" s="265" t="s">
        <v>242</v>
      </c>
      <c r="L2831" s="231">
        <v>46140</v>
      </c>
      <c r="M2831" s="265">
        <v>20</v>
      </c>
      <c r="N2831" s="268" t="s">
        <v>9197</v>
      </c>
      <c r="O2831" s="268" t="s">
        <v>9198</v>
      </c>
      <c r="P2831" s="85">
        <v>2830051786</v>
      </c>
      <c r="Q2831" s="231">
        <v>46125</v>
      </c>
      <c r="R2831" s="241">
        <v>1209402287</v>
      </c>
      <c r="S2831" s="241">
        <v>224444924</v>
      </c>
      <c r="T2831" s="231">
        <v>46125</v>
      </c>
      <c r="U2831" s="261">
        <v>3155.3110000000001</v>
      </c>
      <c r="V2831" s="261">
        <v>3071.6819999999998</v>
      </c>
      <c r="W2831" s="241">
        <v>6</v>
      </c>
      <c r="X2831" s="241">
        <v>0</v>
      </c>
      <c r="Y2831" s="303">
        <v>2325463790</v>
      </c>
      <c r="Z2831" s="85" t="s">
        <v>5982</v>
      </c>
      <c r="AA2831" s="85" t="s">
        <v>1426</v>
      </c>
      <c r="AB2831" s="265" t="s">
        <v>6807</v>
      </c>
      <c r="AC2831" s="220" t="s">
        <v>9196</v>
      </c>
      <c r="AD2831" s="75" t="s">
        <v>113</v>
      </c>
      <c r="AE2831" s="115">
        <v>46129</v>
      </c>
      <c r="AF2831" s="277">
        <v>46127.416666666664</v>
      </c>
      <c r="AG2831" s="277">
        <v>46126.416666666664</v>
      </c>
      <c r="AH2831" s="277">
        <v>46127.25</v>
      </c>
      <c r="AI2831" s="115">
        <v>46125</v>
      </c>
      <c r="AJ2831" s="115">
        <v>46129</v>
      </c>
      <c r="AK2831" s="115">
        <v>46129</v>
      </c>
      <c r="AL2831" s="115">
        <v>46140</v>
      </c>
      <c r="AM2831" s="275">
        <v>46133</v>
      </c>
      <c r="AN2831" s="75">
        <f t="shared" si="877"/>
        <v>-7</v>
      </c>
      <c r="AO2831" s="81" t="s">
        <v>121</v>
      </c>
      <c r="AP2831" s="81" t="s">
        <v>121</v>
      </c>
      <c r="AQ2831" s="81" t="s">
        <v>121</v>
      </c>
      <c r="AR2831" s="81" t="s">
        <v>121</v>
      </c>
      <c r="AS2831" s="81" t="s">
        <v>261</v>
      </c>
      <c r="AT2831" s="81" t="s">
        <v>121</v>
      </c>
      <c r="AU2831" s="241"/>
      <c r="AV2831" s="134">
        <v>46125</v>
      </c>
      <c r="AZ2831" s="271"/>
      <c r="BU2831" s="338"/>
      <c r="BZ2831" s="87">
        <f t="shared" si="879"/>
        <v>15</v>
      </c>
      <c r="CB2831" s="88">
        <f>WEEKNUM(BV2831,)</f>
        <v>0</v>
      </c>
      <c r="CE2831" s="431">
        <f t="shared" si="880"/>
        <v>4</v>
      </c>
      <c r="CF2831" s="397">
        <v>5087866</v>
      </c>
      <c r="CH2831" s="397">
        <v>5087866</v>
      </c>
      <c r="CI2831" s="168">
        <v>26362</v>
      </c>
      <c r="CJ2831" s="87">
        <f t="shared" si="876"/>
        <v>4</v>
      </c>
      <c r="CK2831" s="171">
        <f t="shared" si="881"/>
        <v>16</v>
      </c>
      <c r="CM2831" s="85" t="str">
        <f>IF(OR(Z2831="COSU",Z2831="EGLV",Z2831="MAEU",Z2831="REGU",Z2831="HLCU",Z2831="OOLU",Z2831="ONEY"),
    IF(Z2831="COSU","1C26TAB",
    IF(Z2831="EGLV","1C26TAA",
    IF(Z2831="MAEU","1C26TML",
    IF(Z2831="REGU","1C26TAA",
    IF(Z2831="HLCU","1C26THC",
    IF(Z2831="OOLU","1C26TAR",
    IF(Z2831="ONEY","1K26TAD",""))))))) &amp; "^" &amp; BU2831,
    BU2831)</f>
        <v>1C26TAR^</v>
      </c>
    </row>
    <row r="2832" spans="1:94" s="85" customFormat="1" x14ac:dyDescent="0.25">
      <c r="B2832" s="220" t="s">
        <v>6497</v>
      </c>
      <c r="C2832" s="220" t="s">
        <v>9196</v>
      </c>
      <c r="D2832" s="265">
        <v>145865785</v>
      </c>
      <c r="E2832" s="241">
        <v>5320008394</v>
      </c>
      <c r="F2832" s="231">
        <v>46123</v>
      </c>
      <c r="G2832" s="265" t="s">
        <v>7821</v>
      </c>
      <c r="H2832" s="265" t="s">
        <v>1495</v>
      </c>
      <c r="I2832" s="265" t="s">
        <v>105</v>
      </c>
      <c r="J2832" s="75" t="s">
        <v>3954</v>
      </c>
      <c r="K2832" s="265" t="s">
        <v>242</v>
      </c>
      <c r="L2832" s="231">
        <v>46174</v>
      </c>
      <c r="M2832" s="265">
        <v>0</v>
      </c>
      <c r="N2832" s="268" t="s">
        <v>9197</v>
      </c>
      <c r="O2832" s="268" t="s">
        <v>9198</v>
      </c>
      <c r="P2832" s="85">
        <v>2830051785</v>
      </c>
      <c r="Q2832" s="231">
        <v>46125</v>
      </c>
      <c r="R2832" s="241">
        <v>1209402285</v>
      </c>
      <c r="S2832" s="241">
        <v>224444922</v>
      </c>
      <c r="T2832" s="231">
        <v>46125</v>
      </c>
      <c r="U2832" s="261">
        <v>2517.056</v>
      </c>
      <c r="V2832" s="261">
        <v>2436.3850000000002</v>
      </c>
      <c r="W2832" s="241">
        <v>3</v>
      </c>
      <c r="X2832" s="241">
        <v>0</v>
      </c>
      <c r="Y2832" s="303">
        <v>2325463790</v>
      </c>
      <c r="Z2832" s="85" t="s">
        <v>5982</v>
      </c>
      <c r="AA2832" s="85" t="s">
        <v>1426</v>
      </c>
      <c r="AB2832" s="265" t="s">
        <v>6807</v>
      </c>
      <c r="AC2832" s="220" t="s">
        <v>9196</v>
      </c>
      <c r="AD2832" s="75" t="s">
        <v>113</v>
      </c>
      <c r="AE2832" s="115">
        <v>46129</v>
      </c>
      <c r="AF2832" s="277">
        <v>46127.416666666664</v>
      </c>
      <c r="AG2832" s="277">
        <v>46126.416666666664</v>
      </c>
      <c r="AH2832" s="277">
        <v>46127.25</v>
      </c>
      <c r="AI2832" s="115">
        <v>46125</v>
      </c>
      <c r="AJ2832" s="115">
        <v>46129</v>
      </c>
      <c r="AK2832" s="115">
        <v>46129</v>
      </c>
      <c r="AL2832" s="115">
        <v>46140</v>
      </c>
      <c r="AM2832" s="275">
        <v>46133</v>
      </c>
      <c r="AN2832" s="75">
        <f t="shared" si="877"/>
        <v>-41</v>
      </c>
      <c r="AO2832" s="81" t="s">
        <v>121</v>
      </c>
      <c r="AP2832" s="81" t="s">
        <v>121</v>
      </c>
      <c r="AQ2832" s="81" t="s">
        <v>121</v>
      </c>
      <c r="AR2832" s="81" t="s">
        <v>121</v>
      </c>
      <c r="AS2832" s="81" t="s">
        <v>261</v>
      </c>
      <c r="AT2832" s="81" t="s">
        <v>121</v>
      </c>
      <c r="AU2832" s="241"/>
      <c r="AV2832" s="134">
        <v>46125</v>
      </c>
      <c r="AZ2832" s="271"/>
      <c r="BU2832" s="338"/>
      <c r="BZ2832" s="87">
        <f t="shared" si="879"/>
        <v>15</v>
      </c>
      <c r="CB2832" s="88">
        <f>WEEKNUM(BV2832,)</f>
        <v>0</v>
      </c>
      <c r="CE2832" s="431">
        <f t="shared" si="880"/>
        <v>4</v>
      </c>
      <c r="CJ2832" s="87">
        <f t="shared" si="876"/>
        <v>4</v>
      </c>
      <c r="CK2832" s="171">
        <f t="shared" si="881"/>
        <v>16</v>
      </c>
    </row>
    <row r="2833" spans="2:91" s="640" customFormat="1" x14ac:dyDescent="0.25">
      <c r="B2833" s="236" t="s">
        <v>9199</v>
      </c>
      <c r="C2833" s="301" t="s">
        <v>9200</v>
      </c>
      <c r="D2833" s="385">
        <v>145854072</v>
      </c>
      <c r="E2833" s="427">
        <v>5320008303</v>
      </c>
      <c r="F2833" s="426">
        <v>46127</v>
      </c>
      <c r="G2833" s="385" t="s">
        <v>2045</v>
      </c>
      <c r="H2833" s="385" t="s">
        <v>4340</v>
      </c>
      <c r="I2833" s="385" t="s">
        <v>105</v>
      </c>
      <c r="J2833" s="317" t="s">
        <v>2035</v>
      </c>
      <c r="K2833" s="385" t="s">
        <v>242</v>
      </c>
      <c r="L2833" s="426">
        <v>46148</v>
      </c>
      <c r="M2833" s="385">
        <v>20</v>
      </c>
      <c r="N2833" s="268" t="s">
        <v>9201</v>
      </c>
      <c r="O2833" s="268" t="s">
        <v>9202</v>
      </c>
      <c r="P2833" s="640">
        <v>2830051864</v>
      </c>
      <c r="Q2833" s="353">
        <v>46126</v>
      </c>
      <c r="R2833" s="635">
        <v>1209402697</v>
      </c>
      <c r="S2833" s="635">
        <v>224451921</v>
      </c>
      <c r="T2833" s="353">
        <v>46126</v>
      </c>
      <c r="U2833" s="719">
        <v>3108.1790000000001</v>
      </c>
      <c r="V2833" s="719">
        <v>3002.817</v>
      </c>
      <c r="W2833" s="635">
        <v>3</v>
      </c>
      <c r="X2833" s="635">
        <v>0</v>
      </c>
      <c r="Y2833" s="666" t="s">
        <v>9203</v>
      </c>
      <c r="Z2833" s="385" t="s">
        <v>258</v>
      </c>
      <c r="AA2833" s="385" t="s">
        <v>2039</v>
      </c>
      <c r="AB2833" s="385" t="s">
        <v>3554</v>
      </c>
      <c r="AC2833" s="720"/>
      <c r="AD2833" s="129" t="s">
        <v>113</v>
      </c>
      <c r="AE2833" s="635"/>
      <c r="AF2833" s="453">
        <v>46129.1875</v>
      </c>
      <c r="AG2833" s="669">
        <v>46128.625</v>
      </c>
      <c r="AH2833" s="669">
        <v>46128.625</v>
      </c>
      <c r="AI2833" s="541">
        <v>46130</v>
      </c>
      <c r="AJ2833" s="541">
        <v>46140</v>
      </c>
      <c r="AK2833" s="427"/>
      <c r="AL2833" s="541">
        <v>46138</v>
      </c>
      <c r="AM2833" s="635"/>
      <c r="AN2833" s="635"/>
      <c r="AO2833" s="81" t="s">
        <v>121</v>
      </c>
      <c r="AP2833" s="81" t="s">
        <v>121</v>
      </c>
      <c r="AQ2833" s="81" t="s">
        <v>121</v>
      </c>
      <c r="AR2833" s="81">
        <f t="shared" ref="AR2833:AR2844" si="882">IF(AI2833=0,"",IF(AI2833&lt;AJ2833,AJ2833+1,AI2833+1))</f>
        <v>46141</v>
      </c>
      <c r="AS2833" s="81">
        <f t="shared" ref="AS2833:AS2844" si="883">IF(AI2833=0,"",IF(AE2833=0,IF(AJ2833=0,AI2833+2,AJ2833+2),AE2833+2))</f>
        <v>46142</v>
      </c>
      <c r="AT2833" s="81">
        <f t="shared" ref="AT2833:AT2844" si="884">IF(AI2833=0,"",IF(AI2833&lt;AJ2833,AJ2833+1,AI2833+1))</f>
        <v>46141</v>
      </c>
      <c r="AU2833" s="635"/>
      <c r="AV2833" s="290">
        <v>46126</v>
      </c>
      <c r="AZ2833" s="721"/>
      <c r="BU2833" s="722"/>
      <c r="BZ2833" s="87">
        <f t="shared" si="879"/>
        <v>16</v>
      </c>
      <c r="CB2833" s="88">
        <f>WEEKNUM(BV2833,)</f>
        <v>0</v>
      </c>
      <c r="CE2833" s="431">
        <f t="shared" si="880"/>
        <v>4</v>
      </c>
      <c r="CJ2833" s="87">
        <f t="shared" si="876"/>
        <v>4</v>
      </c>
      <c r="CK2833" s="171">
        <f t="shared" si="881"/>
        <v>16</v>
      </c>
      <c r="CM2833" s="22" t="str">
        <f>IF(OR(Z2833="COSU",Z2833="EGLV",Z2833="MAEU",Z2833="REGU",Z2833="HLCU",Z2833="OOLU",Z2833="ONEY"),
    IF(Z2833="COSU","1C26TAB",
    IF(Z2833="EGLV","1C26TAA",
    IF(Z2833="MAEU","1C26TML",
    IF(Z2833="REGU","1C26TAA",
    IF(Z2833="HLCU","1C26THC",
    IF(Z2833="OOLU","1C26TAR",
    IF(Z2833="ONEY","1K26TAD",""))))))) &amp; "^" &amp; BU2833,
    BU2833)</f>
        <v>1C26TAA^</v>
      </c>
    </row>
    <row r="2834" spans="2:91" s="607" customFormat="1" x14ac:dyDescent="0.25">
      <c r="B2834" s="236" t="s">
        <v>9199</v>
      </c>
      <c r="C2834" s="301" t="s">
        <v>9200</v>
      </c>
      <c r="D2834" s="507">
        <v>145890585</v>
      </c>
      <c r="E2834" s="624">
        <v>5320008303</v>
      </c>
      <c r="F2834" s="619">
        <v>46127</v>
      </c>
      <c r="G2834" s="507" t="s">
        <v>627</v>
      </c>
      <c r="H2834" s="507" t="s">
        <v>4340</v>
      </c>
      <c r="I2834" s="507" t="s">
        <v>105</v>
      </c>
      <c r="J2834" s="628" t="s">
        <v>2035</v>
      </c>
      <c r="K2834" s="507" t="s">
        <v>242</v>
      </c>
      <c r="L2834" s="619">
        <v>46150</v>
      </c>
      <c r="M2834" s="507">
        <v>0</v>
      </c>
      <c r="N2834" s="268" t="s">
        <v>9201</v>
      </c>
      <c r="O2834" s="268" t="s">
        <v>9202</v>
      </c>
      <c r="P2834" s="607">
        <v>2830051865</v>
      </c>
      <c r="Q2834" s="353">
        <v>46126</v>
      </c>
      <c r="R2834" s="624">
        <v>1209402698</v>
      </c>
      <c r="S2834" s="624">
        <v>224451908</v>
      </c>
      <c r="T2834" s="353">
        <v>46126</v>
      </c>
      <c r="U2834" s="723">
        <v>3064.7840000000001</v>
      </c>
      <c r="V2834" s="723">
        <v>2960.8939999999998</v>
      </c>
      <c r="W2834" s="624">
        <v>3</v>
      </c>
      <c r="X2834" s="624">
        <v>0</v>
      </c>
      <c r="Y2834" s="386" t="s">
        <v>9203</v>
      </c>
      <c r="Z2834" s="273" t="s">
        <v>258</v>
      </c>
      <c r="AA2834" s="273" t="s">
        <v>2039</v>
      </c>
      <c r="AB2834" s="273" t="s">
        <v>3554</v>
      </c>
      <c r="AC2834" s="724"/>
      <c r="AD2834" s="129" t="s">
        <v>113</v>
      </c>
      <c r="AE2834" s="624"/>
      <c r="AF2834" s="277">
        <v>46129.1875</v>
      </c>
      <c r="AG2834" s="269">
        <v>46128.625</v>
      </c>
      <c r="AH2834" s="269">
        <v>46128.625</v>
      </c>
      <c r="AI2834" s="115">
        <v>46130</v>
      </c>
      <c r="AJ2834" s="541">
        <v>46140</v>
      </c>
      <c r="AK2834" s="274"/>
      <c r="AL2834" s="115">
        <v>46138</v>
      </c>
      <c r="AM2834" s="624"/>
      <c r="AN2834" s="624"/>
      <c r="AO2834" s="81" t="s">
        <v>121</v>
      </c>
      <c r="AP2834" s="81" t="s">
        <v>121</v>
      </c>
      <c r="AQ2834" s="81" t="s">
        <v>121</v>
      </c>
      <c r="AR2834" s="81">
        <f t="shared" si="882"/>
        <v>46141</v>
      </c>
      <c r="AS2834" s="81">
        <f t="shared" si="883"/>
        <v>46142</v>
      </c>
      <c r="AT2834" s="81">
        <f t="shared" si="884"/>
        <v>46141</v>
      </c>
      <c r="AU2834" s="624"/>
      <c r="AV2834" s="347">
        <v>46126</v>
      </c>
      <c r="AZ2834" s="626"/>
      <c r="BU2834" s="725"/>
      <c r="BZ2834" s="87">
        <f t="shared" si="879"/>
        <v>16</v>
      </c>
      <c r="CB2834" s="88">
        <f>WEEKNUM(BV2834,)</f>
        <v>0</v>
      </c>
      <c r="CE2834" s="431">
        <f t="shared" si="880"/>
        <v>4</v>
      </c>
      <c r="CJ2834" s="87">
        <f t="shared" si="876"/>
        <v>4</v>
      </c>
      <c r="CK2834" s="171">
        <f t="shared" si="881"/>
        <v>16</v>
      </c>
      <c r="CM2834" s="22" t="str">
        <f>IF(OR(Z2834="COSU",Z2834="EGLV",Z2834="MAEU",Z2834="REGU",Z2834="HLCU",Z2834="OOLU",Z2834="ONEY"),
    IF(Z2834="COSU","1C26TAB",
    IF(Z2834="EGLV","1C26TAA",
    IF(Z2834="MAEU","1C26TML",
    IF(Z2834="REGU","1C26TAA",
    IF(Z2834="HLCU","1C26THC",
    IF(Z2834="OOLU","1C26TAR",
    IF(Z2834="ONEY","1K26TAD",""))))))) &amp; "^" &amp; BU2834,
    BU2834)</f>
        <v>1C26TAA^</v>
      </c>
    </row>
    <row r="2835" spans="2:91" s="85" customFormat="1" x14ac:dyDescent="0.25">
      <c r="B2835" s="301" t="s">
        <v>6301</v>
      </c>
      <c r="C2835" s="301">
        <v>235600442876</v>
      </c>
      <c r="D2835" s="507">
        <v>145851994</v>
      </c>
      <c r="E2835" s="624">
        <v>5320008244</v>
      </c>
      <c r="F2835" s="619">
        <v>46128</v>
      </c>
      <c r="G2835" s="507" t="s">
        <v>3932</v>
      </c>
      <c r="H2835" s="507" t="s">
        <v>2963</v>
      </c>
      <c r="I2835" s="507" t="s">
        <v>105</v>
      </c>
      <c r="J2835" s="507" t="s">
        <v>1161</v>
      </c>
      <c r="K2835" s="507" t="s">
        <v>242</v>
      </c>
      <c r="L2835" s="619">
        <v>46147</v>
      </c>
      <c r="M2835" s="507">
        <v>0</v>
      </c>
      <c r="N2835" s="85" t="s">
        <v>9194</v>
      </c>
      <c r="O2835" s="85" t="s">
        <v>9195</v>
      </c>
      <c r="P2835" s="85">
        <v>2830052131</v>
      </c>
      <c r="Q2835" s="231">
        <v>46132</v>
      </c>
      <c r="R2835" s="241">
        <v>1209404429</v>
      </c>
      <c r="S2835" s="241">
        <v>224474065</v>
      </c>
      <c r="T2835" s="231">
        <v>46132</v>
      </c>
      <c r="U2835" s="356">
        <v>16397.679</v>
      </c>
      <c r="V2835" s="356">
        <v>15920.611000000001</v>
      </c>
      <c r="W2835" s="241">
        <v>16</v>
      </c>
      <c r="X2835" s="241">
        <v>12</v>
      </c>
      <c r="Y2835" s="303">
        <v>235600443155</v>
      </c>
      <c r="Z2835" s="85" t="s">
        <v>128</v>
      </c>
      <c r="AA2835" s="85" t="s">
        <v>383</v>
      </c>
      <c r="AB2835" s="85" t="s">
        <v>7891</v>
      </c>
      <c r="AC2835" s="270"/>
      <c r="AD2835" s="75" t="s">
        <v>113</v>
      </c>
      <c r="AE2835" s="241"/>
      <c r="AF2835" s="375">
        <v>46135.25</v>
      </c>
      <c r="AG2835" s="375">
        <v>46134.416666666664</v>
      </c>
      <c r="AH2835" s="375">
        <v>46134.416666666664</v>
      </c>
      <c r="AI2835" s="231">
        <v>46131</v>
      </c>
      <c r="AJ2835" s="231">
        <v>46136</v>
      </c>
      <c r="AK2835" s="231"/>
      <c r="AL2835" s="231">
        <v>46133</v>
      </c>
      <c r="AM2835" s="231">
        <v>46137</v>
      </c>
      <c r="AN2835" s="75">
        <f>IF(AM2835=0,AL2835-L2835,AM2835-L2835)</f>
        <v>-10</v>
      </c>
      <c r="AO2835" s="81" t="s">
        <v>121</v>
      </c>
      <c r="AP2835" s="81" t="s">
        <v>121</v>
      </c>
      <c r="AQ2835" s="81" t="s">
        <v>121</v>
      </c>
      <c r="AR2835" s="81">
        <f t="shared" si="882"/>
        <v>46137</v>
      </c>
      <c r="AS2835" s="81">
        <f t="shared" si="883"/>
        <v>46138</v>
      </c>
      <c r="AT2835" s="81">
        <f t="shared" si="884"/>
        <v>46137</v>
      </c>
      <c r="AU2835" s="241"/>
      <c r="AV2835" s="297">
        <v>46132</v>
      </c>
      <c r="AZ2835" s="271"/>
      <c r="BU2835" s="312"/>
      <c r="BZ2835" s="87">
        <f t="shared" si="879"/>
        <v>16</v>
      </c>
      <c r="CB2835" s="88"/>
      <c r="CE2835" s="431">
        <f t="shared" si="880"/>
        <v>4</v>
      </c>
      <c r="CJ2835" s="87">
        <f t="shared" si="876"/>
        <v>4</v>
      </c>
      <c r="CK2835" s="87">
        <f t="shared" si="881"/>
        <v>17</v>
      </c>
      <c r="CM2835" s="22"/>
    </row>
    <row r="2836" spans="2:91" s="85" customFormat="1" x14ac:dyDescent="0.25">
      <c r="B2836" s="265" t="s">
        <v>6688</v>
      </c>
      <c r="C2836" s="301" t="s">
        <v>9204</v>
      </c>
      <c r="D2836" s="507">
        <v>145852750</v>
      </c>
      <c r="E2836" s="624">
        <v>5320008254</v>
      </c>
      <c r="F2836" s="619">
        <v>46133</v>
      </c>
      <c r="G2836" s="507" t="s">
        <v>2163</v>
      </c>
      <c r="H2836" s="507" t="s">
        <v>1657</v>
      </c>
      <c r="I2836" s="507" t="s">
        <v>105</v>
      </c>
      <c r="J2836" s="628" t="s">
        <v>322</v>
      </c>
      <c r="K2836" s="507" t="s">
        <v>242</v>
      </c>
      <c r="L2836" s="619">
        <v>46151</v>
      </c>
      <c r="M2836" s="507">
        <v>20</v>
      </c>
      <c r="N2836" s="85" t="s">
        <v>9205</v>
      </c>
      <c r="O2836" s="85" t="s">
        <v>9206</v>
      </c>
      <c r="Q2836" s="241"/>
      <c r="R2836" s="241"/>
      <c r="S2836" s="241"/>
      <c r="T2836" s="241"/>
      <c r="U2836" s="241"/>
      <c r="V2836" s="241"/>
      <c r="W2836" s="241"/>
      <c r="X2836" s="241"/>
      <c r="Y2836" s="614">
        <v>2324684550</v>
      </c>
      <c r="Z2836" s="85" t="s">
        <v>5982</v>
      </c>
      <c r="AA2836" s="85" t="s">
        <v>595</v>
      </c>
      <c r="AB2836" s="265" t="s">
        <v>6692</v>
      </c>
      <c r="AC2836" s="726"/>
      <c r="AD2836" s="75" t="s">
        <v>113</v>
      </c>
      <c r="AE2836" s="241"/>
      <c r="AF2836" s="550">
        <v>46140.416666666664</v>
      </c>
      <c r="AG2836" s="550">
        <v>46139.416666666664</v>
      </c>
      <c r="AH2836" s="550">
        <v>46140.25</v>
      </c>
      <c r="AI2836" s="104">
        <v>46141</v>
      </c>
      <c r="AJ2836" s="74"/>
      <c r="AK2836" s="241"/>
      <c r="AL2836" s="104">
        <v>46143</v>
      </c>
      <c r="AM2836" s="241"/>
      <c r="AN2836" s="241"/>
      <c r="AO2836" s="81">
        <f>IF(AH2836&lt;AG2836,IF(AH2836=0,"",AH2836-1),IF(AG2836=0,"",AG2836-1))</f>
        <v>46138.416666666664</v>
      </c>
      <c r="AP2836" s="81">
        <f>IF(AH2836&lt;AG2836,IF(AH2836=0,"",AH2836),IF(AG2836=0,"",AG2836))</f>
        <v>46139.416666666664</v>
      </c>
      <c r="AQ2836" s="81">
        <f>IF(AH2836&lt;AG2836,IF(AH2836=0,"",AH2836),IF(AG2836=0,"",AG2836))</f>
        <v>46139.416666666664</v>
      </c>
      <c r="AR2836" s="81">
        <f t="shared" si="882"/>
        <v>46142</v>
      </c>
      <c r="AS2836" s="81">
        <f t="shared" si="883"/>
        <v>46143</v>
      </c>
      <c r="AT2836" s="81">
        <f t="shared" si="884"/>
        <v>46142</v>
      </c>
      <c r="AU2836" s="241"/>
      <c r="AV2836" s="347">
        <v>46137</v>
      </c>
      <c r="AZ2836" s="271"/>
      <c r="BU2836" s="338"/>
      <c r="BZ2836" s="87">
        <f t="shared" si="879"/>
        <v>17</v>
      </c>
      <c r="CB2836" s="88">
        <f>WEEKNUM(BV2836,)</f>
        <v>0</v>
      </c>
      <c r="CE2836" s="431">
        <f t="shared" si="880"/>
        <v>4</v>
      </c>
      <c r="CJ2836" s="87">
        <f t="shared" si="876"/>
        <v>4</v>
      </c>
      <c r="CK2836" s="87">
        <f t="shared" si="881"/>
        <v>17</v>
      </c>
      <c r="CM2836" s="22" t="str">
        <f>IF(OR(Z2836="COSU",Z2836="EGLV",Z2836="MAEU",Z2836="REGU",Z2836="HLCU",Z2836="OOLU",Z2836="ONEY"),
    IF(Z2836="COSU","1C26TAB",
    IF(Z2836="EGLV","1C26TAA",
    IF(Z2836="MAEU","1C26TML",
    IF(Z2836="REGU","1C26TAA",
    IF(Z2836="HLCU","1C26THC",
    IF(Z2836="OOLU","1C26TAR",
    IF(Z2836="ONEY","1K26TAD",""))))))) &amp; "^" &amp; BU2836,
    BU2836)</f>
        <v>1C26TAR^</v>
      </c>
    </row>
    <row r="2837" spans="2:91" s="85" customFormat="1" x14ac:dyDescent="0.25">
      <c r="B2837" s="265" t="s">
        <v>6688</v>
      </c>
      <c r="C2837" s="301" t="s">
        <v>9204</v>
      </c>
      <c r="D2837" s="507">
        <v>145825570</v>
      </c>
      <c r="E2837" s="624">
        <v>5320008254</v>
      </c>
      <c r="F2837" s="619">
        <v>46133</v>
      </c>
      <c r="G2837" s="507" t="s">
        <v>2163</v>
      </c>
      <c r="H2837" s="507" t="s">
        <v>1657</v>
      </c>
      <c r="I2837" s="507" t="s">
        <v>105</v>
      </c>
      <c r="J2837" s="628" t="s">
        <v>322</v>
      </c>
      <c r="K2837" s="507" t="s">
        <v>242</v>
      </c>
      <c r="L2837" s="619">
        <v>46152</v>
      </c>
      <c r="M2837" s="507">
        <v>0</v>
      </c>
      <c r="N2837" s="85" t="s">
        <v>9205</v>
      </c>
      <c r="O2837" s="85" t="s">
        <v>9206</v>
      </c>
      <c r="Q2837" s="241"/>
      <c r="R2837" s="241"/>
      <c r="S2837" s="241"/>
      <c r="T2837" s="241"/>
      <c r="U2837" s="241"/>
      <c r="V2837" s="241"/>
      <c r="W2837" s="241"/>
      <c r="X2837" s="241"/>
      <c r="Y2837" s="614">
        <v>2324684550</v>
      </c>
      <c r="Z2837" s="85" t="s">
        <v>5982</v>
      </c>
      <c r="AA2837" s="85" t="s">
        <v>595</v>
      </c>
      <c r="AB2837" s="265" t="s">
        <v>6692</v>
      </c>
      <c r="AC2837" s="726"/>
      <c r="AD2837" s="75" t="s">
        <v>113</v>
      </c>
      <c r="AE2837" s="241"/>
      <c r="AF2837" s="550">
        <v>46140.416666666664</v>
      </c>
      <c r="AG2837" s="550">
        <v>46139.416666666664</v>
      </c>
      <c r="AH2837" s="550">
        <v>46140.25</v>
      </c>
      <c r="AI2837" s="104">
        <v>46141</v>
      </c>
      <c r="AJ2837" s="74"/>
      <c r="AK2837" s="241"/>
      <c r="AL2837" s="104">
        <v>46143</v>
      </c>
      <c r="AM2837" s="241"/>
      <c r="AN2837" s="241"/>
      <c r="AO2837" s="81">
        <f>IF(AH2837&lt;AG2837,IF(AH2837=0,"",AH2837-1),IF(AG2837=0,"",AG2837-1))</f>
        <v>46138.416666666664</v>
      </c>
      <c r="AP2837" s="81">
        <f>IF(AH2837&lt;AG2837,IF(AH2837=0,"",AH2837),IF(AG2837=0,"",AG2837))</f>
        <v>46139.416666666664</v>
      </c>
      <c r="AQ2837" s="81">
        <f>IF(AH2837&lt;AG2837,IF(AH2837=0,"",AH2837),IF(AG2837=0,"",AG2837))</f>
        <v>46139.416666666664</v>
      </c>
      <c r="AR2837" s="81">
        <f t="shared" si="882"/>
        <v>46142</v>
      </c>
      <c r="AS2837" s="81">
        <f t="shared" si="883"/>
        <v>46143</v>
      </c>
      <c r="AT2837" s="81">
        <f t="shared" si="884"/>
        <v>46142</v>
      </c>
      <c r="AU2837" s="241"/>
      <c r="AV2837" s="347">
        <v>46137</v>
      </c>
      <c r="AZ2837" s="271"/>
      <c r="BU2837" s="338"/>
      <c r="BZ2837" s="87">
        <f t="shared" si="879"/>
        <v>17</v>
      </c>
      <c r="CB2837" s="88">
        <f>WEEKNUM(BV2837,)</f>
        <v>0</v>
      </c>
      <c r="CE2837" s="431">
        <f t="shared" si="880"/>
        <v>4</v>
      </c>
      <c r="CJ2837" s="87">
        <f t="shared" si="876"/>
        <v>4</v>
      </c>
      <c r="CK2837" s="87">
        <f t="shared" si="881"/>
        <v>17</v>
      </c>
      <c r="CM2837" s="22" t="str">
        <f>IF(OR(Z2837="COSU",Z2837="EGLV",Z2837="MAEU",Z2837="REGU",Z2837="HLCU",Z2837="OOLU",Z2837="ONEY"),
    IF(Z2837="COSU","1C26TAB",
    IF(Z2837="EGLV","1C26TAA",
    IF(Z2837="MAEU","1C26TML",
    IF(Z2837="REGU","1C26TAA",
    IF(Z2837="HLCU","1C26THC",
    IF(Z2837="OOLU","1C26TAR",
    IF(Z2837="ONEY","1K26TAD",""))))))) &amp; "^" &amp; BU2837,
    BU2837)</f>
        <v>1C26TAR^</v>
      </c>
    </row>
    <row r="2838" spans="2:91" s="85" customFormat="1" x14ac:dyDescent="0.25">
      <c r="B2838" s="301" t="s">
        <v>6301</v>
      </c>
      <c r="C2838" s="301">
        <v>235600672839</v>
      </c>
      <c r="D2838" s="507">
        <v>145771776</v>
      </c>
      <c r="E2838" s="624">
        <v>5320008264</v>
      </c>
      <c r="F2838" s="619">
        <v>46133</v>
      </c>
      <c r="G2838" s="507" t="s">
        <v>479</v>
      </c>
      <c r="H2838" s="507" t="s">
        <v>2531</v>
      </c>
      <c r="I2838" s="507" t="s">
        <v>105</v>
      </c>
      <c r="J2838" s="507" t="s">
        <v>430</v>
      </c>
      <c r="K2838" s="507" t="s">
        <v>242</v>
      </c>
      <c r="L2838" s="619">
        <v>46147</v>
      </c>
      <c r="M2838" s="507">
        <v>40</v>
      </c>
      <c r="N2838" s="268" t="s">
        <v>9207</v>
      </c>
      <c r="O2838" s="268" t="s">
        <v>9208</v>
      </c>
      <c r="P2838" s="85">
        <v>2830052190</v>
      </c>
      <c r="Q2838" s="231">
        <v>46133</v>
      </c>
      <c r="R2838" s="241">
        <v>1209404775</v>
      </c>
      <c r="S2838" s="241">
        <v>224478269</v>
      </c>
      <c r="T2838" s="231">
        <v>46133</v>
      </c>
      <c r="U2838" s="356">
        <v>4588.9549999999999</v>
      </c>
      <c r="V2838" s="356">
        <v>4475.93</v>
      </c>
      <c r="W2838" s="241">
        <v>8</v>
      </c>
      <c r="X2838" s="241">
        <v>2</v>
      </c>
      <c r="Y2838" s="614">
        <v>235600672839</v>
      </c>
      <c r="Z2838" s="265" t="s">
        <v>128</v>
      </c>
      <c r="AA2838" s="265" t="s">
        <v>399</v>
      </c>
      <c r="AB2838" s="265" t="s">
        <v>9209</v>
      </c>
      <c r="AC2838" s="270"/>
      <c r="AD2838" s="75" t="s">
        <v>113</v>
      </c>
      <c r="AE2838" s="241"/>
      <c r="AF2838" s="375">
        <v>46137.041666666664</v>
      </c>
      <c r="AG2838" s="375">
        <v>46136.5</v>
      </c>
      <c r="AH2838" s="375">
        <v>46136.5</v>
      </c>
      <c r="AI2838" s="74">
        <v>46136</v>
      </c>
      <c r="AJ2838" s="74">
        <v>46139</v>
      </c>
      <c r="AK2838" s="241"/>
      <c r="AL2838" s="74">
        <v>46140</v>
      </c>
      <c r="AM2838" s="74">
        <v>46141</v>
      </c>
      <c r="AN2838" s="75">
        <f>IF(AM2838=0,AL2838-L2838,AM2838-L2838)</f>
        <v>-6</v>
      </c>
      <c r="AO2838" s="81" t="s">
        <v>121</v>
      </c>
      <c r="AP2838" s="81" t="s">
        <v>121</v>
      </c>
      <c r="AQ2838" s="81" t="s">
        <v>121</v>
      </c>
      <c r="AR2838" s="81">
        <f t="shared" si="882"/>
        <v>46140</v>
      </c>
      <c r="AS2838" s="81">
        <f t="shared" si="883"/>
        <v>46141</v>
      </c>
      <c r="AT2838" s="81">
        <f t="shared" si="884"/>
        <v>46140</v>
      </c>
      <c r="AU2838" s="241"/>
      <c r="AV2838" s="297">
        <v>46133</v>
      </c>
      <c r="AW2838" s="85" t="e">
        <v>#N/A</v>
      </c>
      <c r="AX2838" s="85" t="e">
        <v>#N/A</v>
      </c>
      <c r="AZ2838" s="271"/>
      <c r="BT2838" s="75">
        <f>IF(COUNTIF($C$3:C2838, C2838)=1, 1, 0)</f>
        <v>1</v>
      </c>
      <c r="BU2838" s="338"/>
      <c r="BZ2838" s="87">
        <f t="shared" si="879"/>
        <v>17</v>
      </c>
      <c r="CB2838" s="88">
        <f>WEEKNUM(BV2838,)</f>
        <v>0</v>
      </c>
      <c r="CC2838" s="172"/>
      <c r="CE2838" s="431">
        <f t="shared" si="880"/>
        <v>4</v>
      </c>
      <c r="CJ2838" s="87">
        <f t="shared" si="876"/>
        <v>4</v>
      </c>
      <c r="CK2838" s="87">
        <f t="shared" si="881"/>
        <v>17</v>
      </c>
      <c r="CM2838" s="22" t="str">
        <f>IF(OR(Z2838="COSU",Z2838="EGLV",Z2838="MAEU",Z2838="REGU",Z2838="HLCU",Z2838="OOLU",Z2838="ONEY"),
    IF(Z2838="COSU","1C26TAB",
    IF(Z2838="EGLV","1C26TAA",
    IF(Z2838="MAEU","1C26TML",
    IF(Z2838="REGU","1C26TAA",
    IF(Z2838="HLCU","1C26THC",
    IF(Z2838="OOLU","1C26TAR",
    IF(Z2838="ONEY","1K26TAD",""))))))) &amp; "^" &amp; BU2838,
    BU2838)</f>
        <v>1C26TAA^</v>
      </c>
    </row>
    <row r="2839" spans="2:91" s="85" customFormat="1" x14ac:dyDescent="0.25">
      <c r="B2839" s="301" t="s">
        <v>6301</v>
      </c>
      <c r="C2839" s="301">
        <v>235600672839</v>
      </c>
      <c r="D2839" s="507">
        <v>145854857</v>
      </c>
      <c r="E2839" s="624">
        <v>5320008264</v>
      </c>
      <c r="F2839" s="619">
        <v>46133</v>
      </c>
      <c r="G2839" s="507" t="s">
        <v>479</v>
      </c>
      <c r="H2839" s="507" t="s">
        <v>2531</v>
      </c>
      <c r="I2839" s="507" t="s">
        <v>105</v>
      </c>
      <c r="J2839" s="507" t="s">
        <v>430</v>
      </c>
      <c r="K2839" s="507" t="s">
        <v>242</v>
      </c>
      <c r="L2839" s="619">
        <v>46147</v>
      </c>
      <c r="M2839" s="507">
        <v>0</v>
      </c>
      <c r="N2839" s="268" t="s">
        <v>9207</v>
      </c>
      <c r="O2839" s="268" t="s">
        <v>9208</v>
      </c>
      <c r="P2839" s="85">
        <v>2830052192</v>
      </c>
      <c r="Q2839" s="231">
        <v>46133</v>
      </c>
      <c r="R2839" s="241">
        <v>1209404777</v>
      </c>
      <c r="S2839" s="241">
        <v>224478289</v>
      </c>
      <c r="T2839" s="231">
        <v>46133</v>
      </c>
      <c r="U2839" s="356">
        <v>2456.991</v>
      </c>
      <c r="V2839" s="356">
        <v>2396.6280000000002</v>
      </c>
      <c r="W2839" s="241">
        <v>5</v>
      </c>
      <c r="X2839" s="241">
        <v>1</v>
      </c>
      <c r="Y2839" s="614">
        <v>235600672839</v>
      </c>
      <c r="Z2839" s="265" t="s">
        <v>128</v>
      </c>
      <c r="AA2839" s="265" t="s">
        <v>399</v>
      </c>
      <c r="AB2839" s="265" t="s">
        <v>9209</v>
      </c>
      <c r="AC2839" s="270"/>
      <c r="AD2839" s="75" t="s">
        <v>113</v>
      </c>
      <c r="AE2839" s="241"/>
      <c r="AF2839" s="375">
        <v>46137.041666666664</v>
      </c>
      <c r="AG2839" s="375">
        <v>46136.5</v>
      </c>
      <c r="AH2839" s="375">
        <v>46136.5</v>
      </c>
      <c r="AI2839" s="74">
        <v>46136</v>
      </c>
      <c r="AJ2839" s="74">
        <v>46139</v>
      </c>
      <c r="AK2839" s="241"/>
      <c r="AL2839" s="74">
        <v>46140</v>
      </c>
      <c r="AM2839" s="74">
        <v>46141</v>
      </c>
      <c r="AN2839" s="75"/>
      <c r="AO2839" s="81" t="s">
        <v>121</v>
      </c>
      <c r="AP2839" s="81" t="s">
        <v>121</v>
      </c>
      <c r="AQ2839" s="81" t="s">
        <v>121</v>
      </c>
      <c r="AR2839" s="81">
        <f t="shared" si="882"/>
        <v>46140</v>
      </c>
      <c r="AS2839" s="81">
        <f t="shared" si="883"/>
        <v>46141</v>
      </c>
      <c r="AT2839" s="81">
        <f t="shared" si="884"/>
        <v>46140</v>
      </c>
      <c r="AU2839" s="241"/>
      <c r="AV2839" s="297">
        <v>46133</v>
      </c>
      <c r="AZ2839" s="271"/>
      <c r="BT2839" s="75"/>
      <c r="BU2839" s="338"/>
      <c r="BZ2839" s="87">
        <f t="shared" si="879"/>
        <v>17</v>
      </c>
      <c r="CB2839" s="88">
        <f>WEEKNUM(BV2839,)</f>
        <v>0</v>
      </c>
      <c r="CC2839" s="172"/>
      <c r="CE2839" s="431"/>
      <c r="CJ2839" s="87">
        <f t="shared" si="876"/>
        <v>4</v>
      </c>
      <c r="CK2839" s="87">
        <f t="shared" si="881"/>
        <v>17</v>
      </c>
      <c r="CM2839" s="22" t="str">
        <f>IF(OR(Z2839="COSU",Z2839="EGLV",Z2839="MAEU",Z2839="REGU",Z2839="HLCU",Z2839="OOLU",Z2839="ONEY"),
    IF(Z2839="COSU","1C26TAB",
    IF(Z2839="EGLV","1C26TAA",
    IF(Z2839="MAEU","1C26TML",
    IF(Z2839="REGU","1C26TAA",
    IF(Z2839="HLCU","1C26THC",
    IF(Z2839="OOLU","1C26TAR",
    IF(Z2839="ONEY","1K26TAD",""))))))) &amp; "^" &amp; BU2839,
    BU2839)</f>
        <v>1C26TAA^</v>
      </c>
    </row>
    <row r="2840" spans="2:91" s="168" customFormat="1" x14ac:dyDescent="0.25">
      <c r="B2840" s="301" t="s">
        <v>6301</v>
      </c>
      <c r="C2840" s="301">
        <v>235600672839</v>
      </c>
      <c r="D2840" s="507">
        <v>145843989</v>
      </c>
      <c r="E2840" s="624">
        <v>5320008264</v>
      </c>
      <c r="F2840" s="619">
        <v>46133</v>
      </c>
      <c r="G2840" s="507" t="s">
        <v>479</v>
      </c>
      <c r="H2840" s="507" t="s">
        <v>2531</v>
      </c>
      <c r="I2840" s="507" t="s">
        <v>105</v>
      </c>
      <c r="J2840" s="507" t="s">
        <v>430</v>
      </c>
      <c r="K2840" s="507" t="s">
        <v>242</v>
      </c>
      <c r="L2840" s="619">
        <v>46147</v>
      </c>
      <c r="M2840" s="507">
        <v>0</v>
      </c>
      <c r="N2840" s="727" t="s">
        <v>9207</v>
      </c>
      <c r="O2840" s="727" t="s">
        <v>9208</v>
      </c>
      <c r="P2840" s="168">
        <v>2830052191</v>
      </c>
      <c r="Q2840" s="275">
        <v>46133</v>
      </c>
      <c r="R2840" s="274">
        <v>1209404776</v>
      </c>
      <c r="S2840" s="274">
        <v>224478284</v>
      </c>
      <c r="T2840" s="275">
        <v>46133</v>
      </c>
      <c r="U2840" s="422">
        <v>4898.8050000000003</v>
      </c>
      <c r="V2840" s="422">
        <v>4778.3829999999998</v>
      </c>
      <c r="W2840" s="274">
        <v>10</v>
      </c>
      <c r="X2840" s="274">
        <v>2</v>
      </c>
      <c r="Y2840" s="644">
        <v>235600672839</v>
      </c>
      <c r="Z2840" s="273" t="s">
        <v>128</v>
      </c>
      <c r="AA2840" s="273" t="s">
        <v>399</v>
      </c>
      <c r="AB2840" s="273" t="s">
        <v>9209</v>
      </c>
      <c r="AC2840" s="246"/>
      <c r="AD2840" s="182" t="s">
        <v>113</v>
      </c>
      <c r="AE2840" s="274"/>
      <c r="AF2840" s="304">
        <v>46137.041666666664</v>
      </c>
      <c r="AG2840" s="304">
        <v>46136.5</v>
      </c>
      <c r="AH2840" s="304">
        <v>46136.5</v>
      </c>
      <c r="AI2840" s="115">
        <v>46136</v>
      </c>
      <c r="AJ2840" s="115">
        <v>46139</v>
      </c>
      <c r="AK2840" s="274"/>
      <c r="AL2840" s="115">
        <v>46140</v>
      </c>
      <c r="AM2840" s="115">
        <v>46141</v>
      </c>
      <c r="AN2840" s="182"/>
      <c r="AO2840" s="81" t="s">
        <v>121</v>
      </c>
      <c r="AP2840" s="81" t="s">
        <v>121</v>
      </c>
      <c r="AQ2840" s="81" t="s">
        <v>121</v>
      </c>
      <c r="AR2840" s="81">
        <f t="shared" si="882"/>
        <v>46140</v>
      </c>
      <c r="AS2840" s="81">
        <f t="shared" si="883"/>
        <v>46141</v>
      </c>
      <c r="AT2840" s="81">
        <f t="shared" si="884"/>
        <v>46140</v>
      </c>
      <c r="AU2840" s="274"/>
      <c r="AV2840" s="351">
        <v>46133</v>
      </c>
      <c r="AZ2840" s="278"/>
      <c r="BT2840" s="182"/>
      <c r="BU2840" s="395"/>
      <c r="BZ2840" s="87">
        <f t="shared" si="879"/>
        <v>17</v>
      </c>
      <c r="CB2840" s="88"/>
      <c r="CC2840" s="414"/>
      <c r="CE2840" s="431"/>
      <c r="CJ2840" s="87">
        <f t="shared" si="876"/>
        <v>4</v>
      </c>
      <c r="CK2840" s="87">
        <f t="shared" si="881"/>
        <v>17</v>
      </c>
      <c r="CM2840" s="22"/>
    </row>
    <row r="2841" spans="2:91" s="85" customFormat="1" x14ac:dyDescent="0.25">
      <c r="B2841" s="273" t="s">
        <v>8625</v>
      </c>
      <c r="C2841" s="301"/>
      <c r="D2841" s="265">
        <v>145726295</v>
      </c>
      <c r="E2841" s="241">
        <v>5320008269</v>
      </c>
      <c r="F2841" s="231">
        <v>46146</v>
      </c>
      <c r="G2841" s="265" t="s">
        <v>811</v>
      </c>
      <c r="H2841" s="265" t="s">
        <v>2213</v>
      </c>
      <c r="I2841" s="265" t="s">
        <v>105</v>
      </c>
      <c r="J2841" s="265" t="s">
        <v>518</v>
      </c>
      <c r="K2841" s="265" t="s">
        <v>242</v>
      </c>
      <c r="L2841" s="231">
        <v>46174</v>
      </c>
      <c r="M2841" s="265">
        <v>40</v>
      </c>
      <c r="Q2841" s="241"/>
      <c r="R2841" s="241"/>
      <c r="S2841" s="241"/>
      <c r="T2841" s="241"/>
      <c r="U2841" s="241"/>
      <c r="V2841" s="241"/>
      <c r="W2841" s="241"/>
      <c r="X2841" s="241"/>
      <c r="Y2841" s="303">
        <v>268749206</v>
      </c>
      <c r="Z2841" s="85" t="s">
        <v>110</v>
      </c>
      <c r="AA2841" s="85" t="s">
        <v>535</v>
      </c>
      <c r="AB2841" s="85" t="s">
        <v>9210</v>
      </c>
      <c r="AC2841" s="270"/>
      <c r="AD2841" s="182" t="s">
        <v>113</v>
      </c>
      <c r="AE2841" s="241"/>
      <c r="AF2841" s="241"/>
      <c r="AG2841" s="241"/>
      <c r="AH2841" s="241"/>
      <c r="AI2841" s="316">
        <v>46153</v>
      </c>
      <c r="AJ2841" s="241"/>
      <c r="AK2841" s="241"/>
      <c r="AL2841" s="728">
        <v>46163</v>
      </c>
      <c r="AM2841" s="241"/>
      <c r="AN2841" s="75">
        <f>IF(AM2841=0,AL2841-L2841,AM2841-L2841)</f>
        <v>-11</v>
      </c>
      <c r="AO2841" s="81" t="str">
        <f>IF(AH2841&lt;AG2841,IF(AH2841=0,"",AH2841-1),IF(AG2841=0,"",AG2841-1))</f>
        <v/>
      </c>
      <c r="AP2841" s="81" t="str">
        <f>IF(AH2841&lt;AG2841,IF(AH2841=0,"",AH2841),IF(AG2841=0,"",AG2841))</f>
        <v/>
      </c>
      <c r="AQ2841" s="81" t="str">
        <f>IF(AH2841&lt;AG2841,IF(AH2841=0,"",AH2841),IF(AG2841=0,"",AG2841))</f>
        <v/>
      </c>
      <c r="AR2841" s="81">
        <f t="shared" si="882"/>
        <v>46154</v>
      </c>
      <c r="AS2841" s="81">
        <f t="shared" si="883"/>
        <v>46155</v>
      </c>
      <c r="AT2841" s="81">
        <f t="shared" si="884"/>
        <v>46154</v>
      </c>
      <c r="AU2841" s="241"/>
      <c r="AZ2841" s="271"/>
      <c r="BU2841" s="312"/>
      <c r="BZ2841" s="87">
        <f t="shared" si="879"/>
        <v>19</v>
      </c>
      <c r="CB2841" s="88"/>
      <c r="CE2841" s="431">
        <f t="shared" ref="CE2841:CE2875" si="885">IF(AD2841="Sea waybill", IF(AK2841&lt;&gt;0, MONTH(AK2841), IF(AJ2841&gt;AI2841, MONTH(AJ2841), MONTH(AI2841))),"")</f>
        <v>5</v>
      </c>
      <c r="CJ2841" s="87">
        <f t="shared" si="876"/>
        <v>1</v>
      </c>
      <c r="CK2841" s="171">
        <f t="shared" si="881"/>
        <v>1</v>
      </c>
      <c r="CM2841" s="22"/>
    </row>
    <row r="2842" spans="2:91" s="168" customFormat="1" x14ac:dyDescent="0.25">
      <c r="B2842" s="73" t="s">
        <v>5978</v>
      </c>
      <c r="C2842" s="386" t="s">
        <v>9211</v>
      </c>
      <c r="D2842" s="273">
        <v>145884929</v>
      </c>
      <c r="E2842" s="274"/>
      <c r="F2842" s="275">
        <v>46134</v>
      </c>
      <c r="G2842" s="273" t="s">
        <v>5977</v>
      </c>
      <c r="H2842" s="273" t="s">
        <v>2845</v>
      </c>
      <c r="I2842" s="273" t="s">
        <v>105</v>
      </c>
      <c r="J2842" s="182" t="s">
        <v>1570</v>
      </c>
      <c r="K2842" s="273" t="s">
        <v>242</v>
      </c>
      <c r="L2842" s="275">
        <v>46174</v>
      </c>
      <c r="M2842" s="273">
        <v>40</v>
      </c>
      <c r="N2842" t="s">
        <v>9212</v>
      </c>
      <c r="O2842" t="s">
        <v>9213</v>
      </c>
      <c r="P2842" s="168">
        <v>2830051729</v>
      </c>
      <c r="Q2842" s="275">
        <v>46123</v>
      </c>
      <c r="R2842" s="274">
        <v>1209402018</v>
      </c>
      <c r="S2842" s="274">
        <v>224435283</v>
      </c>
      <c r="T2842" s="275">
        <v>46123</v>
      </c>
      <c r="U2842" s="350">
        <v>15546.888999999999</v>
      </c>
      <c r="V2842" s="350">
        <v>15011.314</v>
      </c>
      <c r="W2842" s="274">
        <v>25</v>
      </c>
      <c r="X2842" s="274">
        <v>11</v>
      </c>
      <c r="Y2842" s="386">
        <v>2323240300</v>
      </c>
      <c r="Z2842" s="168" t="s">
        <v>5982</v>
      </c>
      <c r="AA2842" s="168" t="s">
        <v>5983</v>
      </c>
      <c r="AB2842" s="273" t="s">
        <v>3190</v>
      </c>
      <c r="AC2842" s="386" t="s">
        <v>9211</v>
      </c>
      <c r="AD2842" s="182" t="s">
        <v>113</v>
      </c>
      <c r="AE2842" s="99">
        <v>46129</v>
      </c>
      <c r="AF2842" s="269">
        <v>46127.166666666664</v>
      </c>
      <c r="AG2842" s="269">
        <v>46125.416666666664</v>
      </c>
      <c r="AH2842" s="269">
        <v>46127.416666666664</v>
      </c>
      <c r="AI2842" s="99">
        <v>46125</v>
      </c>
      <c r="AJ2842" s="99">
        <v>46129</v>
      </c>
      <c r="AK2842" s="99">
        <v>46129</v>
      </c>
      <c r="AL2842" s="99">
        <v>46148</v>
      </c>
      <c r="AM2842" s="74">
        <v>46153</v>
      </c>
      <c r="AN2842" s="274"/>
      <c r="AO2842" s="81">
        <f>IF(AH2842&lt;AG2842,IF(AH2842=0,"",AH2842-1),IF(AG2842=0,"",AG2842-1))</f>
        <v>46124.416666666664</v>
      </c>
      <c r="AP2842" s="81">
        <f>IF(AH2842&lt;AG2842,IF(AH2842=0,"",AH2842),IF(AG2842=0,"",AG2842))</f>
        <v>46125.416666666664</v>
      </c>
      <c r="AQ2842" s="81">
        <f>IF(AH2842&lt;AG2842,IF(AH2842=0,"",AH2842),IF(AG2842=0,"",AG2842))</f>
        <v>46125.416666666664</v>
      </c>
      <c r="AR2842" s="81">
        <f t="shared" si="882"/>
        <v>46130</v>
      </c>
      <c r="AS2842" s="81">
        <f t="shared" si="883"/>
        <v>46131</v>
      </c>
      <c r="AT2842" s="81">
        <f t="shared" si="884"/>
        <v>46130</v>
      </c>
      <c r="AU2842" s="274"/>
      <c r="AV2842" s="134">
        <v>46123</v>
      </c>
      <c r="AZ2842" s="278"/>
      <c r="BU2842" s="395"/>
      <c r="BZ2842" s="87">
        <f t="shared" si="879"/>
        <v>17</v>
      </c>
      <c r="CB2842" s="88">
        <f>WEEKNUM(BV2842,)</f>
        <v>0</v>
      </c>
      <c r="CE2842" s="431">
        <f t="shared" si="885"/>
        <v>4</v>
      </c>
      <c r="CF2842" s="495">
        <v>63295162</v>
      </c>
      <c r="CH2842" s="495">
        <v>63295162</v>
      </c>
      <c r="CI2842" s="168">
        <v>26362</v>
      </c>
      <c r="CJ2842" s="87">
        <f t="shared" si="876"/>
        <v>4</v>
      </c>
      <c r="CK2842" s="171">
        <f t="shared" si="881"/>
        <v>15</v>
      </c>
      <c r="CM2842" s="22" t="str">
        <f>IF(OR(Z2842="COSU",Z2842="EGLV",Z2842="MAEU",Z2842="REGU",Z2842="HLCU",Z2842="OOLU",Z2842="ONEY"),
    IF(Z2842="COSU","1C26TAB",
    IF(Z2842="EGLV","1C26TAA",
    IF(Z2842="MAEU","1C26TML",
    IF(Z2842="REGU","1C26TAA",
    IF(Z2842="HLCU","1C26THC",
    IF(Z2842="OOLU","1C26TAR",
    IF(Z2842="ONEY","1K26TAD",""))))))) &amp; "^" &amp; BU2842,
    BU2842)</f>
        <v>1C26TAR^</v>
      </c>
    </row>
    <row r="2843" spans="2:91" s="85" customFormat="1" x14ac:dyDescent="0.25">
      <c r="B2843" s="265" t="s">
        <v>8625</v>
      </c>
      <c r="C2843" s="301"/>
      <c r="D2843" s="273">
        <v>145706791</v>
      </c>
      <c r="E2843" s="274">
        <v>5320008269</v>
      </c>
      <c r="F2843" s="275">
        <v>46146</v>
      </c>
      <c r="G2843" s="273" t="s">
        <v>811</v>
      </c>
      <c r="H2843" s="273" t="s">
        <v>2213</v>
      </c>
      <c r="I2843" s="273" t="s">
        <v>105</v>
      </c>
      <c r="J2843" s="273" t="s">
        <v>518</v>
      </c>
      <c r="K2843" s="273" t="s">
        <v>242</v>
      </c>
      <c r="L2843" s="275">
        <v>46174</v>
      </c>
      <c r="M2843" s="273">
        <v>0</v>
      </c>
      <c r="Q2843" s="241"/>
      <c r="R2843" s="241"/>
      <c r="S2843" s="241"/>
      <c r="T2843" s="241"/>
      <c r="U2843" s="241"/>
      <c r="V2843" s="241"/>
      <c r="W2843" s="241"/>
      <c r="X2843" s="241"/>
      <c r="Y2843" s="386">
        <v>268749206</v>
      </c>
      <c r="Z2843" s="168" t="s">
        <v>110</v>
      </c>
      <c r="AA2843" s="168" t="s">
        <v>535</v>
      </c>
      <c r="AB2843" s="168" t="s">
        <v>9210</v>
      </c>
      <c r="AC2843" s="270"/>
      <c r="AD2843" s="182" t="s">
        <v>113</v>
      </c>
      <c r="AE2843" s="241"/>
      <c r="AF2843" s="624"/>
      <c r="AG2843" s="624"/>
      <c r="AH2843" s="624"/>
      <c r="AI2843" s="729">
        <v>46153</v>
      </c>
      <c r="AJ2843" s="310"/>
      <c r="AK2843" s="310"/>
      <c r="AL2843" s="730">
        <v>46163</v>
      </c>
      <c r="AM2843" s="241"/>
      <c r="AN2843" s="75">
        <f>IF(AM2843=0,AL2843-L2843,AM2843-L2843)</f>
        <v>-11</v>
      </c>
      <c r="AO2843" s="81" t="str">
        <f>IF(AH2843&lt;AG2843,IF(AH2843=0,"",AH2843-1),IF(AG2843=0,"",AG2843-1))</f>
        <v/>
      </c>
      <c r="AP2843" s="81" t="str">
        <f>IF(AH2843&lt;AG2843,IF(AH2843=0,"",AH2843),IF(AG2843=0,"",AG2843))</f>
        <v/>
      </c>
      <c r="AQ2843" s="81" t="str">
        <f>IF(AH2843&lt;AG2843,IF(AH2843=0,"",AH2843),IF(AG2843=0,"",AG2843))</f>
        <v/>
      </c>
      <c r="AR2843" s="81">
        <f t="shared" si="882"/>
        <v>46154</v>
      </c>
      <c r="AS2843" s="81">
        <f t="shared" si="883"/>
        <v>46155</v>
      </c>
      <c r="AT2843" s="81">
        <f t="shared" si="884"/>
        <v>46154</v>
      </c>
      <c r="AU2843" s="241"/>
      <c r="AZ2843" s="271"/>
      <c r="BU2843" s="312"/>
      <c r="BZ2843" s="87">
        <f t="shared" si="879"/>
        <v>19</v>
      </c>
      <c r="CB2843" s="88"/>
      <c r="CE2843" s="431">
        <f t="shared" si="885"/>
        <v>5</v>
      </c>
      <c r="CJ2843" s="87">
        <f t="shared" si="876"/>
        <v>1</v>
      </c>
      <c r="CK2843" s="171">
        <f t="shared" si="881"/>
        <v>1</v>
      </c>
      <c r="CM2843" s="22"/>
    </row>
    <row r="2844" spans="2:91" s="168" customFormat="1" x14ac:dyDescent="0.25">
      <c r="B2844" s="265" t="s">
        <v>3052</v>
      </c>
      <c r="C2844" s="412"/>
      <c r="D2844" s="273">
        <v>145862416</v>
      </c>
      <c r="E2844" s="274">
        <v>5320008275</v>
      </c>
      <c r="F2844" s="275">
        <v>46148</v>
      </c>
      <c r="G2844" s="273" t="s">
        <v>2763</v>
      </c>
      <c r="H2844" s="273" t="s">
        <v>140</v>
      </c>
      <c r="I2844" s="273" t="s">
        <v>105</v>
      </c>
      <c r="J2844" s="182" t="s">
        <v>329</v>
      </c>
      <c r="K2844" s="273" t="s">
        <v>242</v>
      </c>
      <c r="L2844" s="275">
        <v>46174</v>
      </c>
      <c r="M2844" s="273">
        <v>40</v>
      </c>
      <c r="N2844" s="85" t="s">
        <v>9088</v>
      </c>
      <c r="O2844" s="85"/>
      <c r="Q2844" s="274"/>
      <c r="R2844" s="274"/>
      <c r="S2844" s="274"/>
      <c r="T2844" s="274"/>
      <c r="U2844" s="274"/>
      <c r="V2844" s="274"/>
      <c r="W2844" s="274"/>
      <c r="X2844" s="274"/>
      <c r="Y2844" s="386"/>
      <c r="AB2844" s="273"/>
      <c r="AC2844" s="246"/>
      <c r="AD2844" s="274"/>
      <c r="AE2844" s="274"/>
      <c r="AF2844" s="624"/>
      <c r="AG2844" s="624"/>
      <c r="AH2844" s="624"/>
      <c r="AI2844" s="310"/>
      <c r="AJ2844" s="310"/>
      <c r="AK2844" s="310"/>
      <c r="AL2844" s="310"/>
      <c r="AM2844" s="274"/>
      <c r="AN2844" s="241"/>
      <c r="AO2844" s="81" t="str">
        <f>IF(AH2844&lt;AG2844,IF(AH2844=0,"",AH2844-1),IF(AG2844=0,"",AG2844-1))</f>
        <v/>
      </c>
      <c r="AP2844" s="81" t="str">
        <f>IF(AH2844&lt;AG2844,IF(AH2844=0,"",AH2844),IF(AG2844=0,"",AG2844))</f>
        <v/>
      </c>
      <c r="AQ2844" s="81" t="str">
        <f>IF(AH2844&lt;AG2844,IF(AH2844=0,"",AH2844),IF(AG2844=0,"",AG2844))</f>
        <v/>
      </c>
      <c r="AR2844" s="81" t="str">
        <f t="shared" si="882"/>
        <v/>
      </c>
      <c r="AS2844" s="81" t="str">
        <f t="shared" si="883"/>
        <v/>
      </c>
      <c r="AT2844" s="81" t="str">
        <f t="shared" si="884"/>
        <v/>
      </c>
      <c r="AU2844" s="274"/>
      <c r="AV2844" s="85"/>
      <c r="AZ2844" s="278"/>
      <c r="BU2844" s="395"/>
      <c r="BZ2844" s="87">
        <f t="shared" si="879"/>
        <v>19</v>
      </c>
      <c r="CB2844" s="88">
        <f t="shared" ref="CB2844:CB2867" si="886">WEEKNUM(BV2844,)</f>
        <v>0</v>
      </c>
      <c r="CE2844" s="431" t="str">
        <f t="shared" si="885"/>
        <v/>
      </c>
      <c r="CJ2844" s="87">
        <f t="shared" si="876"/>
        <v>1</v>
      </c>
      <c r="CK2844" s="171">
        <f t="shared" si="881"/>
        <v>1</v>
      </c>
      <c r="CM2844" s="22">
        <f t="shared" ref="CM2844:CM2859" si="887">IF(OR(Z2844="COSU",Z2844="EGLV",Z2844="MAEU",Z2844="REGU",Z2844="HLCU",Z2844="OOLU",Z2844="ONEY"),
    IF(Z2844="COSU","1C26TAB",
    IF(Z2844="EGLV","1C26TAA",
    IF(Z2844="MAEU","1C26TML",
    IF(Z2844="REGU","1C26TAA",
    IF(Z2844="HLCU","1C26THC",
    IF(Z2844="OOLU","1C26TAR",
    IF(Z2844="ONEY","1K26TAD",""))))))) &amp; "^" &amp; BU2844,
    BU2844)</f>
        <v>0</v>
      </c>
    </row>
    <row r="2845" spans="2:91" s="85" customFormat="1" x14ac:dyDescent="0.25">
      <c r="B2845" s="273" t="s">
        <v>5978</v>
      </c>
      <c r="C2845" s="274" t="s">
        <v>8823</v>
      </c>
      <c r="D2845" s="265">
        <v>145852660</v>
      </c>
      <c r="E2845" s="241">
        <v>5320008251</v>
      </c>
      <c r="F2845" s="231">
        <v>46121</v>
      </c>
      <c r="G2845" s="265" t="s">
        <v>395</v>
      </c>
      <c r="H2845" s="265" t="s">
        <v>1657</v>
      </c>
      <c r="I2845" s="265" t="s">
        <v>105</v>
      </c>
      <c r="J2845" s="75" t="s">
        <v>396</v>
      </c>
      <c r="K2845" s="265" t="s">
        <v>242</v>
      </c>
      <c r="L2845" s="231">
        <v>46150</v>
      </c>
      <c r="M2845" s="507">
        <v>20</v>
      </c>
      <c r="N2845" s="268" t="s">
        <v>9214</v>
      </c>
      <c r="O2845" s="268" t="s">
        <v>9215</v>
      </c>
      <c r="P2845" s="85">
        <v>2830051534</v>
      </c>
      <c r="Q2845" s="231">
        <v>46121</v>
      </c>
      <c r="R2845" s="241">
        <v>1209401221</v>
      </c>
      <c r="S2845" s="241">
        <v>224429499</v>
      </c>
      <c r="T2845" s="231">
        <v>46121</v>
      </c>
      <c r="U2845" s="261">
        <v>4072.7289999999998</v>
      </c>
      <c r="V2845" s="261">
        <v>3980.6610000000001</v>
      </c>
      <c r="W2845" s="241">
        <v>5</v>
      </c>
      <c r="X2845" s="241">
        <v>0</v>
      </c>
      <c r="Y2845" s="386">
        <v>7268143810</v>
      </c>
      <c r="Z2845" s="168" t="s">
        <v>354</v>
      </c>
      <c r="AA2845" s="168" t="s">
        <v>521</v>
      </c>
      <c r="AB2845" s="273" t="s">
        <v>8826</v>
      </c>
      <c r="AC2845" s="274" t="s">
        <v>8823</v>
      </c>
      <c r="AD2845" s="182" t="s">
        <v>113</v>
      </c>
      <c r="AE2845" s="115">
        <v>46125</v>
      </c>
      <c r="AF2845" s="130">
        <v>46124.291666666664</v>
      </c>
      <c r="AG2845" s="130">
        <v>46122.416666666664</v>
      </c>
      <c r="AH2845" s="130">
        <v>46122.416666666664</v>
      </c>
      <c r="AI2845" s="74">
        <v>46125</v>
      </c>
      <c r="AJ2845" s="241"/>
      <c r="AK2845" s="115">
        <v>46125</v>
      </c>
      <c r="AL2845" s="74">
        <v>46131</v>
      </c>
      <c r="AM2845" s="241"/>
      <c r="AN2845" s="241"/>
      <c r="AO2845" s="81" t="s">
        <v>121</v>
      </c>
      <c r="AP2845" s="81" t="s">
        <v>121</v>
      </c>
      <c r="AQ2845" s="81" t="s">
        <v>121</v>
      </c>
      <c r="AR2845" s="81" t="s">
        <v>121</v>
      </c>
      <c r="AS2845" s="81" t="s">
        <v>121</v>
      </c>
      <c r="AT2845" s="81" t="s">
        <v>121</v>
      </c>
      <c r="AU2845" s="82" t="s">
        <v>6241</v>
      </c>
      <c r="AV2845" s="297">
        <v>46121</v>
      </c>
      <c r="AZ2845" s="271"/>
      <c r="BU2845">
        <v>74929</v>
      </c>
      <c r="BV2845" s="343">
        <v>46126</v>
      </c>
      <c r="BZ2845" s="87">
        <f t="shared" si="879"/>
        <v>15</v>
      </c>
      <c r="CB2845" s="88">
        <f t="shared" si="886"/>
        <v>16</v>
      </c>
      <c r="CE2845" s="431">
        <f t="shared" si="885"/>
        <v>4</v>
      </c>
      <c r="CF2845" s="397">
        <v>7908000</v>
      </c>
      <c r="CG2845" s="168" t="s">
        <v>6276</v>
      </c>
      <c r="CH2845" s="397">
        <v>7908000</v>
      </c>
      <c r="CI2845" s="168">
        <v>26360</v>
      </c>
      <c r="CJ2845" s="87">
        <f t="shared" si="876"/>
        <v>4</v>
      </c>
      <c r="CK2845" s="171">
        <f t="shared" si="881"/>
        <v>15</v>
      </c>
      <c r="CL2845" s="168" t="s">
        <v>6276</v>
      </c>
      <c r="CM2845" s="22" t="str">
        <f t="shared" si="887"/>
        <v>1C26TAB^74929</v>
      </c>
    </row>
    <row r="2846" spans="2:91" s="168" customFormat="1" x14ac:dyDescent="0.25">
      <c r="B2846" s="273" t="s">
        <v>5978</v>
      </c>
      <c r="C2846" s="274" t="s">
        <v>8823</v>
      </c>
      <c r="D2846" s="273">
        <v>145852662</v>
      </c>
      <c r="E2846" s="274">
        <v>5320008251</v>
      </c>
      <c r="F2846" s="275">
        <v>46121</v>
      </c>
      <c r="G2846" s="273" t="s">
        <v>395</v>
      </c>
      <c r="H2846" s="273" t="s">
        <v>1657</v>
      </c>
      <c r="I2846" s="273" t="s">
        <v>105</v>
      </c>
      <c r="J2846" s="182" t="s">
        <v>396</v>
      </c>
      <c r="K2846" s="273" t="s">
        <v>242</v>
      </c>
      <c r="L2846" s="275">
        <v>46150</v>
      </c>
      <c r="M2846" s="507">
        <v>0</v>
      </c>
      <c r="N2846" s="268" t="s">
        <v>9214</v>
      </c>
      <c r="O2846" s="268" t="s">
        <v>9215</v>
      </c>
      <c r="P2846" s="168">
        <v>2830051535</v>
      </c>
      <c r="Q2846" s="275">
        <v>46121</v>
      </c>
      <c r="R2846" s="274">
        <v>1209401222</v>
      </c>
      <c r="S2846" s="274">
        <v>224429504</v>
      </c>
      <c r="T2846" s="275">
        <v>46121</v>
      </c>
      <c r="U2846" s="350">
        <v>4165.9610000000002</v>
      </c>
      <c r="V2846" s="350">
        <v>4071.7829999999999</v>
      </c>
      <c r="W2846" s="274">
        <v>5</v>
      </c>
      <c r="X2846" s="274">
        <v>0</v>
      </c>
      <c r="Y2846" s="386">
        <v>7268143810</v>
      </c>
      <c r="Z2846" s="168" t="s">
        <v>354</v>
      </c>
      <c r="AA2846" s="168" t="s">
        <v>521</v>
      </c>
      <c r="AB2846" s="273" t="s">
        <v>8826</v>
      </c>
      <c r="AC2846" s="274" t="s">
        <v>8823</v>
      </c>
      <c r="AD2846" s="182" t="s">
        <v>113</v>
      </c>
      <c r="AE2846" s="115">
        <v>46125</v>
      </c>
      <c r="AF2846" s="277">
        <v>46124.291666666664</v>
      </c>
      <c r="AG2846" s="130">
        <v>46122.416666666664</v>
      </c>
      <c r="AH2846" s="130">
        <v>46122.416666666664</v>
      </c>
      <c r="AI2846" s="115">
        <v>46125</v>
      </c>
      <c r="AJ2846" s="274"/>
      <c r="AK2846" s="115">
        <v>46125</v>
      </c>
      <c r="AL2846" s="115">
        <v>46131</v>
      </c>
      <c r="AM2846" s="274"/>
      <c r="AN2846" s="274"/>
      <c r="AO2846" s="81" t="s">
        <v>121</v>
      </c>
      <c r="AP2846" s="81" t="s">
        <v>121</v>
      </c>
      <c r="AQ2846" s="81" t="s">
        <v>121</v>
      </c>
      <c r="AR2846" s="81" t="s">
        <v>121</v>
      </c>
      <c r="AS2846" s="81" t="s">
        <v>121</v>
      </c>
      <c r="AT2846" s="81" t="s">
        <v>121</v>
      </c>
      <c r="AU2846" s="82" t="s">
        <v>6241</v>
      </c>
      <c r="AV2846" s="297">
        <v>46121</v>
      </c>
      <c r="AZ2846" s="278"/>
      <c r="BU2846">
        <v>74929</v>
      </c>
      <c r="BV2846" s="343">
        <v>46126</v>
      </c>
      <c r="BZ2846" s="87">
        <f t="shared" si="879"/>
        <v>15</v>
      </c>
      <c r="CB2846" s="88">
        <f t="shared" si="886"/>
        <v>16</v>
      </c>
      <c r="CE2846" s="431">
        <f t="shared" si="885"/>
        <v>4</v>
      </c>
      <c r="CG2846" s="168" t="s">
        <v>6276</v>
      </c>
      <c r="CJ2846" s="87">
        <f t="shared" si="876"/>
        <v>4</v>
      </c>
      <c r="CK2846" s="171">
        <f t="shared" si="881"/>
        <v>15</v>
      </c>
      <c r="CL2846" s="168" t="s">
        <v>6276</v>
      </c>
      <c r="CM2846" s="22" t="str">
        <f t="shared" si="887"/>
        <v>1C26TAB^74929</v>
      </c>
    </row>
    <row r="2847" spans="2:91" s="85" customFormat="1" x14ac:dyDescent="0.25">
      <c r="B2847" s="70" t="s">
        <v>102</v>
      </c>
      <c r="C2847" s="303" t="s">
        <v>9216</v>
      </c>
      <c r="D2847" s="265">
        <v>145851973</v>
      </c>
      <c r="E2847" s="241"/>
      <c r="F2847" s="231">
        <v>46128</v>
      </c>
      <c r="G2847" s="265" t="s">
        <v>2891</v>
      </c>
      <c r="H2847" s="265" t="s">
        <v>2892</v>
      </c>
      <c r="I2847" s="265" t="s">
        <v>240</v>
      </c>
      <c r="J2847" s="75" t="s">
        <v>7263</v>
      </c>
      <c r="K2847" s="265" t="s">
        <v>242</v>
      </c>
      <c r="L2847" s="231">
        <v>46139</v>
      </c>
      <c r="M2847" s="265">
        <v>40</v>
      </c>
      <c r="N2847" s="268" t="s">
        <v>9217</v>
      </c>
      <c r="O2847" s="268" t="s">
        <v>9218</v>
      </c>
      <c r="P2847" s="85">
        <v>2830051751</v>
      </c>
      <c r="Q2847" s="231">
        <v>46123</v>
      </c>
      <c r="R2847" s="241">
        <v>1209402066</v>
      </c>
      <c r="S2847" s="241">
        <v>224441695</v>
      </c>
      <c r="T2847" s="231">
        <v>46123</v>
      </c>
      <c r="U2847" s="261">
        <v>19088.285</v>
      </c>
      <c r="V2847" s="261">
        <v>18582.368999999999</v>
      </c>
      <c r="W2847" s="241">
        <v>21</v>
      </c>
      <c r="X2847" s="241">
        <v>0</v>
      </c>
      <c r="Y2847" s="303" t="s">
        <v>9216</v>
      </c>
      <c r="Z2847" s="85" t="s">
        <v>220</v>
      </c>
      <c r="AA2847" s="85" t="s">
        <v>5369</v>
      </c>
      <c r="AB2847" s="265" t="s">
        <v>9219</v>
      </c>
      <c r="AC2847" s="303" t="s">
        <v>9216</v>
      </c>
      <c r="AD2847" s="75" t="s">
        <v>113</v>
      </c>
      <c r="AE2847" s="231">
        <v>46128</v>
      </c>
      <c r="AF2847" s="375">
        <v>46126.416666666664</v>
      </c>
      <c r="AG2847" s="375">
        <v>46126.416666666664</v>
      </c>
      <c r="AH2847" s="375">
        <v>46126.416666666664</v>
      </c>
      <c r="AI2847" s="115">
        <v>46127</v>
      </c>
      <c r="AJ2847" s="274"/>
      <c r="AK2847" s="115">
        <v>46127</v>
      </c>
      <c r="AL2847" s="115">
        <v>46131</v>
      </c>
      <c r="AM2847" s="241"/>
      <c r="AN2847" s="231">
        <v>46130</v>
      </c>
      <c r="AO2847" s="81">
        <f t="shared" ref="AO2847:AO2857" si="888">IF(AH2847&lt;AG2847,IF(AH2847=0,"",AH2847-1),IF(AG2847=0,"",AG2847-1))</f>
        <v>46125.416666666664</v>
      </c>
      <c r="AP2847" s="81">
        <f t="shared" ref="AP2847:AP2857" si="889">IF(AH2847&lt;AG2847,IF(AH2847=0,"",AH2847),IF(AG2847=0,"",AG2847))</f>
        <v>46126.416666666664</v>
      </c>
      <c r="AQ2847" s="81">
        <f t="shared" ref="AQ2847:AQ2857" si="890">IF(AH2847&lt;AG2847,IF(AH2847=0,"",AH2847),IF(AG2847=0,"",AG2847))</f>
        <v>46126.416666666664</v>
      </c>
      <c r="AR2847" s="81">
        <f t="shared" ref="AR2847:AR2857" si="891">IF(AI2847=0,"",IF(AI2847&lt;AJ2847,AJ2847+1,AI2847+1))</f>
        <v>46128</v>
      </c>
      <c r="AS2847" s="81">
        <f t="shared" ref="AS2847:AS2857" si="892">IF(AI2847=0,"",IF(AE2847=0,IF(AJ2847=0,AI2847+2,AJ2847+2),AE2847+2))</f>
        <v>46130</v>
      </c>
      <c r="AT2847" s="81">
        <f t="shared" ref="AT2847:AT2857" si="893">IF(AI2847=0,"",IF(AI2847&lt;AJ2847,AJ2847+1,AI2847+1))</f>
        <v>46128</v>
      </c>
      <c r="AU2847" s="82" t="s">
        <v>6241</v>
      </c>
      <c r="AV2847" s="134">
        <v>46123</v>
      </c>
      <c r="AZ2847" s="271"/>
      <c r="BU2847" s="337" t="s">
        <v>9220</v>
      </c>
      <c r="BV2847" s="340">
        <v>46129</v>
      </c>
      <c r="BZ2847" s="87">
        <f t="shared" si="879"/>
        <v>16</v>
      </c>
      <c r="CB2847" s="88">
        <f t="shared" si="886"/>
        <v>16</v>
      </c>
      <c r="CE2847" s="431">
        <f t="shared" si="885"/>
        <v>4</v>
      </c>
      <c r="CF2847" s="397">
        <v>14893956</v>
      </c>
      <c r="CH2847" s="397">
        <v>14893956</v>
      </c>
      <c r="CI2847" s="85">
        <v>26268</v>
      </c>
      <c r="CJ2847" s="87">
        <f t="shared" si="876"/>
        <v>4</v>
      </c>
      <c r="CK2847" s="171">
        <f t="shared" si="881"/>
        <v>15</v>
      </c>
      <c r="CL2847" s="85" t="s">
        <v>6276</v>
      </c>
      <c r="CM2847" s="22" t="str">
        <f t="shared" si="887"/>
        <v>1K26TAD^106643</v>
      </c>
    </row>
    <row r="2848" spans="2:91" s="85" customFormat="1" x14ac:dyDescent="0.25">
      <c r="B2848" s="70" t="s">
        <v>102</v>
      </c>
      <c r="C2848" s="303" t="s">
        <v>9216</v>
      </c>
      <c r="D2848" s="265">
        <v>145851974</v>
      </c>
      <c r="E2848" s="241"/>
      <c r="F2848" s="231">
        <v>46128</v>
      </c>
      <c r="G2848" s="265" t="s">
        <v>2891</v>
      </c>
      <c r="H2848" s="265" t="s">
        <v>2892</v>
      </c>
      <c r="I2848" s="265" t="s">
        <v>240</v>
      </c>
      <c r="J2848" s="75" t="s">
        <v>7263</v>
      </c>
      <c r="K2848" s="265" t="s">
        <v>242</v>
      </c>
      <c r="L2848" s="231">
        <v>46139</v>
      </c>
      <c r="M2848" s="265">
        <v>40</v>
      </c>
      <c r="N2848" s="268" t="s">
        <v>9221</v>
      </c>
      <c r="O2848" s="268" t="s">
        <v>9222</v>
      </c>
      <c r="P2848" s="85">
        <v>2830051725</v>
      </c>
      <c r="Q2848" s="231">
        <v>46123</v>
      </c>
      <c r="R2848" s="241">
        <v>1209402011</v>
      </c>
      <c r="S2848" s="241">
        <v>224441708</v>
      </c>
      <c r="T2848" s="231">
        <v>46123</v>
      </c>
      <c r="U2848" s="261">
        <v>18446.59</v>
      </c>
      <c r="V2848" s="261">
        <v>17957.670999999998</v>
      </c>
      <c r="W2848" s="241">
        <v>20</v>
      </c>
      <c r="X2848" s="241">
        <v>0</v>
      </c>
      <c r="Y2848" s="303" t="s">
        <v>9223</v>
      </c>
      <c r="Z2848" s="85" t="s">
        <v>220</v>
      </c>
      <c r="AA2848" s="85" t="s">
        <v>5369</v>
      </c>
      <c r="AB2848" s="265" t="s">
        <v>9219</v>
      </c>
      <c r="AC2848" s="303" t="s">
        <v>9216</v>
      </c>
      <c r="AD2848" s="75" t="s">
        <v>113</v>
      </c>
      <c r="AE2848" s="231">
        <v>46128</v>
      </c>
      <c r="AF2848" s="375">
        <v>46126.416666666664</v>
      </c>
      <c r="AG2848" s="375">
        <v>46126.416666666664</v>
      </c>
      <c r="AH2848" s="375">
        <v>46126.416666666664</v>
      </c>
      <c r="AI2848" s="115">
        <v>46127</v>
      </c>
      <c r="AJ2848" s="274"/>
      <c r="AK2848" s="115">
        <v>46127</v>
      </c>
      <c r="AL2848" s="115">
        <v>46131</v>
      </c>
      <c r="AM2848" s="241"/>
      <c r="AN2848" s="231">
        <v>46130</v>
      </c>
      <c r="AO2848" s="81">
        <f t="shared" si="888"/>
        <v>46125.416666666664</v>
      </c>
      <c r="AP2848" s="81">
        <f t="shared" si="889"/>
        <v>46126.416666666664</v>
      </c>
      <c r="AQ2848" s="81">
        <f t="shared" si="890"/>
        <v>46126.416666666664</v>
      </c>
      <c r="AR2848" s="81">
        <f t="shared" si="891"/>
        <v>46128</v>
      </c>
      <c r="AS2848" s="81">
        <f t="shared" si="892"/>
        <v>46130</v>
      </c>
      <c r="AT2848" s="81">
        <f t="shared" si="893"/>
        <v>46128</v>
      </c>
      <c r="AU2848" s="82" t="s">
        <v>6241</v>
      </c>
      <c r="AV2848" s="134">
        <v>46123</v>
      </c>
      <c r="AZ2848" s="271"/>
      <c r="BU2848" s="337" t="s">
        <v>9220</v>
      </c>
      <c r="BV2848" s="340">
        <v>46129</v>
      </c>
      <c r="BZ2848" s="87">
        <f t="shared" si="879"/>
        <v>16</v>
      </c>
      <c r="CB2848" s="88">
        <f t="shared" si="886"/>
        <v>16</v>
      </c>
      <c r="CE2848" s="431">
        <f t="shared" si="885"/>
        <v>4</v>
      </c>
      <c r="CF2848" s="397">
        <v>14893956</v>
      </c>
      <c r="CH2848" s="397">
        <v>14893956</v>
      </c>
      <c r="CI2848" s="85">
        <v>26268</v>
      </c>
      <c r="CJ2848" s="87">
        <f t="shared" si="876"/>
        <v>4</v>
      </c>
      <c r="CK2848" s="171">
        <f t="shared" si="881"/>
        <v>15</v>
      </c>
      <c r="CL2848" s="85" t="s">
        <v>6276</v>
      </c>
      <c r="CM2848" s="22" t="str">
        <f t="shared" si="887"/>
        <v>1K26TAD^106643</v>
      </c>
    </row>
    <row r="2849" spans="1:111" s="85" customFormat="1" x14ac:dyDescent="0.25">
      <c r="B2849" s="506" t="s">
        <v>6301</v>
      </c>
      <c r="C2849" s="303" t="s">
        <v>9224</v>
      </c>
      <c r="D2849" s="265">
        <v>145851982</v>
      </c>
      <c r="E2849" s="241"/>
      <c r="F2849" s="231">
        <v>46128</v>
      </c>
      <c r="G2849" s="265" t="s">
        <v>2891</v>
      </c>
      <c r="H2849" s="265" t="s">
        <v>2892</v>
      </c>
      <c r="I2849" s="265" t="s">
        <v>240</v>
      </c>
      <c r="J2849" s="75" t="s">
        <v>7263</v>
      </c>
      <c r="K2849" s="265" t="s">
        <v>242</v>
      </c>
      <c r="L2849" s="231">
        <v>46139</v>
      </c>
      <c r="M2849" s="265">
        <v>40</v>
      </c>
      <c r="N2849" s="268" t="s">
        <v>9225</v>
      </c>
      <c r="O2849" s="410" t="s">
        <v>9226</v>
      </c>
      <c r="P2849" s="85">
        <v>2830052121</v>
      </c>
      <c r="Q2849" s="231">
        <v>46132</v>
      </c>
      <c r="R2849" s="241">
        <v>1209404394</v>
      </c>
      <c r="S2849" s="241">
        <v>224464978</v>
      </c>
      <c r="T2849" s="231">
        <v>46132</v>
      </c>
      <c r="U2849" s="261">
        <v>18392.662</v>
      </c>
      <c r="V2849" s="261">
        <v>17905.177</v>
      </c>
      <c r="W2849" s="241">
        <v>20</v>
      </c>
      <c r="X2849" s="241">
        <v>0</v>
      </c>
      <c r="Y2849" s="303" t="s">
        <v>9224</v>
      </c>
      <c r="Z2849" s="85" t="s">
        <v>220</v>
      </c>
      <c r="AA2849" s="85" t="s">
        <v>1452</v>
      </c>
      <c r="AB2849" s="265" t="s">
        <v>9227</v>
      </c>
      <c r="AC2849" s="303" t="s">
        <v>9224</v>
      </c>
      <c r="AD2849" s="75" t="s">
        <v>113</v>
      </c>
      <c r="AE2849" s="275">
        <v>46136</v>
      </c>
      <c r="AF2849" s="375">
        <v>46133.416666666664</v>
      </c>
      <c r="AG2849" s="375">
        <v>46133.416666666664</v>
      </c>
      <c r="AH2849" s="375">
        <v>46133.416666666664</v>
      </c>
      <c r="AI2849" s="115">
        <v>46134</v>
      </c>
      <c r="AJ2849" s="274"/>
      <c r="AK2849" s="275">
        <v>46136</v>
      </c>
      <c r="AL2849" s="115">
        <v>46138</v>
      </c>
      <c r="AM2849" s="241"/>
      <c r="AN2849" s="241"/>
      <c r="AO2849" s="81">
        <f t="shared" si="888"/>
        <v>46132.416666666664</v>
      </c>
      <c r="AP2849" s="81">
        <f t="shared" si="889"/>
        <v>46133.416666666664</v>
      </c>
      <c r="AQ2849" s="81">
        <f t="shared" si="890"/>
        <v>46133.416666666664</v>
      </c>
      <c r="AR2849" s="81">
        <f t="shared" si="891"/>
        <v>46135</v>
      </c>
      <c r="AS2849" s="81">
        <f t="shared" si="892"/>
        <v>46138</v>
      </c>
      <c r="AT2849" s="81">
        <f t="shared" si="893"/>
        <v>46135</v>
      </c>
      <c r="AU2849" s="241"/>
      <c r="AV2849" s="297">
        <v>46132</v>
      </c>
      <c r="AZ2849" s="271"/>
      <c r="BU2849" s="338"/>
      <c r="BZ2849" s="87">
        <f t="shared" si="879"/>
        <v>16</v>
      </c>
      <c r="CB2849" s="88">
        <f t="shared" si="886"/>
        <v>0</v>
      </c>
      <c r="CE2849" s="431">
        <f t="shared" si="885"/>
        <v>4</v>
      </c>
      <c r="CJ2849" s="87">
        <f t="shared" si="876"/>
        <v>4</v>
      </c>
      <c r="CK2849" s="171">
        <f t="shared" si="881"/>
        <v>17</v>
      </c>
      <c r="CM2849" s="22" t="str">
        <f t="shared" si="887"/>
        <v>1K26TAD^</v>
      </c>
    </row>
    <row r="2850" spans="1:111" s="85" customFormat="1" x14ac:dyDescent="0.25">
      <c r="B2850" s="506" t="s">
        <v>6301</v>
      </c>
      <c r="C2850" s="303" t="s">
        <v>9224</v>
      </c>
      <c r="D2850" s="265">
        <v>145851986</v>
      </c>
      <c r="E2850" s="241"/>
      <c r="F2850" s="231">
        <v>46128</v>
      </c>
      <c r="G2850" s="265" t="s">
        <v>2891</v>
      </c>
      <c r="H2850" s="265" t="s">
        <v>2892</v>
      </c>
      <c r="I2850" s="265" t="s">
        <v>240</v>
      </c>
      <c r="J2850" s="75" t="s">
        <v>7263</v>
      </c>
      <c r="K2850" s="265" t="s">
        <v>242</v>
      </c>
      <c r="L2850" s="231">
        <v>46139</v>
      </c>
      <c r="M2850" s="265">
        <v>40</v>
      </c>
      <c r="N2850" s="268" t="s">
        <v>9228</v>
      </c>
      <c r="O2850" s="410" t="s">
        <v>9229</v>
      </c>
      <c r="P2850" s="85">
        <v>2830052050</v>
      </c>
      <c r="Q2850" s="231">
        <v>46129</v>
      </c>
      <c r="R2850" s="241">
        <v>1209403817</v>
      </c>
      <c r="S2850" s="241">
        <v>224464989</v>
      </c>
      <c r="T2850" s="231">
        <v>46129</v>
      </c>
      <c r="U2850" s="261">
        <v>18461.539000000001</v>
      </c>
      <c r="V2850" s="261">
        <v>17972.327000000001</v>
      </c>
      <c r="W2850" s="241">
        <v>20</v>
      </c>
      <c r="X2850" s="241">
        <v>0</v>
      </c>
      <c r="Y2850" s="303" t="s">
        <v>9230</v>
      </c>
      <c r="Z2850" s="85" t="s">
        <v>220</v>
      </c>
      <c r="AA2850" s="85" t="s">
        <v>1452</v>
      </c>
      <c r="AB2850" s="265" t="s">
        <v>9227</v>
      </c>
      <c r="AC2850" s="303" t="s">
        <v>9224</v>
      </c>
      <c r="AD2850" s="75" t="s">
        <v>113</v>
      </c>
      <c r="AE2850" s="275">
        <v>46136</v>
      </c>
      <c r="AF2850" s="375">
        <v>46133.416666666664</v>
      </c>
      <c r="AG2850" s="375">
        <v>46133.416666666664</v>
      </c>
      <c r="AH2850" s="375">
        <v>46133.416666666664</v>
      </c>
      <c r="AI2850" s="115">
        <v>46134</v>
      </c>
      <c r="AJ2850" s="274"/>
      <c r="AK2850" s="275">
        <v>46136</v>
      </c>
      <c r="AL2850" s="115">
        <v>46138</v>
      </c>
      <c r="AM2850" s="241"/>
      <c r="AN2850" s="241"/>
      <c r="AO2850" s="81">
        <f t="shared" si="888"/>
        <v>46132.416666666664</v>
      </c>
      <c r="AP2850" s="81">
        <f t="shared" si="889"/>
        <v>46133.416666666664</v>
      </c>
      <c r="AQ2850" s="81">
        <f t="shared" si="890"/>
        <v>46133.416666666664</v>
      </c>
      <c r="AR2850" s="81">
        <f t="shared" si="891"/>
        <v>46135</v>
      </c>
      <c r="AS2850" s="81">
        <f t="shared" si="892"/>
        <v>46138</v>
      </c>
      <c r="AT2850" s="81">
        <f t="shared" si="893"/>
        <v>46135</v>
      </c>
      <c r="AU2850" s="241"/>
      <c r="AV2850" s="290">
        <v>46129</v>
      </c>
      <c r="AZ2850" s="271"/>
      <c r="BU2850" s="338"/>
      <c r="BZ2850" s="87">
        <f t="shared" si="879"/>
        <v>16</v>
      </c>
      <c r="CB2850" s="88">
        <f t="shared" si="886"/>
        <v>0</v>
      </c>
      <c r="CE2850" s="431">
        <f t="shared" si="885"/>
        <v>4</v>
      </c>
      <c r="CJ2850" s="87">
        <f t="shared" si="876"/>
        <v>4</v>
      </c>
      <c r="CK2850" s="171">
        <f t="shared" si="881"/>
        <v>16</v>
      </c>
      <c r="CM2850" s="22" t="str">
        <f t="shared" si="887"/>
        <v>1K26TAD^</v>
      </c>
    </row>
    <row r="2851" spans="1:111" s="85" customFormat="1" x14ac:dyDescent="0.25">
      <c r="B2851" s="506" t="s">
        <v>6301</v>
      </c>
      <c r="C2851" s="303" t="s">
        <v>9224</v>
      </c>
      <c r="D2851" s="265">
        <v>145851987</v>
      </c>
      <c r="E2851" s="241"/>
      <c r="F2851" s="231">
        <v>46128</v>
      </c>
      <c r="G2851" s="265" t="s">
        <v>2891</v>
      </c>
      <c r="H2851" s="265" t="s">
        <v>2892</v>
      </c>
      <c r="I2851" s="265" t="s">
        <v>240</v>
      </c>
      <c r="J2851" s="75" t="s">
        <v>7263</v>
      </c>
      <c r="K2851" s="265" t="s">
        <v>242</v>
      </c>
      <c r="L2851" s="231">
        <v>46139</v>
      </c>
      <c r="M2851" s="265">
        <v>40</v>
      </c>
      <c r="N2851" s="268" t="s">
        <v>9231</v>
      </c>
      <c r="O2851" s="410" t="s">
        <v>9232</v>
      </c>
      <c r="P2851" s="85">
        <v>2830052013</v>
      </c>
      <c r="Q2851" s="231">
        <v>46129</v>
      </c>
      <c r="R2851" s="241">
        <v>1209403731</v>
      </c>
      <c r="S2851" s="241">
        <v>224464993</v>
      </c>
      <c r="T2851" s="231">
        <v>46129</v>
      </c>
      <c r="U2851" s="261">
        <v>15951.703</v>
      </c>
      <c r="V2851" s="261">
        <v>15528.919</v>
      </c>
      <c r="W2851" s="241">
        <v>18</v>
      </c>
      <c r="X2851" s="241">
        <v>0</v>
      </c>
      <c r="Y2851" s="303" t="s">
        <v>9233</v>
      </c>
      <c r="Z2851" s="85" t="s">
        <v>220</v>
      </c>
      <c r="AA2851" s="85" t="s">
        <v>1452</v>
      </c>
      <c r="AB2851" s="265" t="s">
        <v>9227</v>
      </c>
      <c r="AC2851" s="303" t="s">
        <v>9224</v>
      </c>
      <c r="AD2851" s="75" t="s">
        <v>113</v>
      </c>
      <c r="AE2851" s="275">
        <v>46136</v>
      </c>
      <c r="AF2851" s="375">
        <v>46133.416666666664</v>
      </c>
      <c r="AG2851" s="375">
        <v>46133.416666666664</v>
      </c>
      <c r="AH2851" s="375">
        <v>46133.416666666664</v>
      </c>
      <c r="AI2851" s="115">
        <v>46134</v>
      </c>
      <c r="AJ2851" s="274"/>
      <c r="AK2851" s="275">
        <v>46136</v>
      </c>
      <c r="AL2851" s="115">
        <v>46138</v>
      </c>
      <c r="AM2851" s="241"/>
      <c r="AN2851" s="241"/>
      <c r="AO2851" s="81">
        <f t="shared" si="888"/>
        <v>46132.416666666664</v>
      </c>
      <c r="AP2851" s="81">
        <f t="shared" si="889"/>
        <v>46133.416666666664</v>
      </c>
      <c r="AQ2851" s="81">
        <f t="shared" si="890"/>
        <v>46133.416666666664</v>
      </c>
      <c r="AR2851" s="81">
        <f t="shared" si="891"/>
        <v>46135</v>
      </c>
      <c r="AS2851" s="81">
        <f t="shared" si="892"/>
        <v>46138</v>
      </c>
      <c r="AT2851" s="81">
        <f t="shared" si="893"/>
        <v>46135</v>
      </c>
      <c r="AU2851" s="241"/>
      <c r="AV2851" s="290">
        <v>46129</v>
      </c>
      <c r="AZ2851" s="271"/>
      <c r="BU2851" s="338"/>
      <c r="BZ2851" s="87">
        <f t="shared" si="879"/>
        <v>16</v>
      </c>
      <c r="CB2851" s="88">
        <f t="shared" si="886"/>
        <v>0</v>
      </c>
      <c r="CE2851" s="431">
        <f t="shared" si="885"/>
        <v>4</v>
      </c>
      <c r="CJ2851" s="87">
        <f t="shared" si="876"/>
        <v>4</v>
      </c>
      <c r="CK2851" s="171">
        <f t="shared" si="881"/>
        <v>16</v>
      </c>
      <c r="CM2851" s="22" t="str">
        <f t="shared" si="887"/>
        <v>1K26TAD^</v>
      </c>
    </row>
    <row r="2852" spans="1:111" s="85" customFormat="1" x14ac:dyDescent="0.25">
      <c r="B2852" s="70" t="s">
        <v>102</v>
      </c>
      <c r="C2852" s="303" t="s">
        <v>9216</v>
      </c>
      <c r="D2852" s="265">
        <v>145936276</v>
      </c>
      <c r="E2852" s="241"/>
      <c r="F2852" s="231">
        <v>46128</v>
      </c>
      <c r="G2852" s="265" t="s">
        <v>2891</v>
      </c>
      <c r="H2852" s="265" t="s">
        <v>2892</v>
      </c>
      <c r="I2852" s="265" t="s">
        <v>240</v>
      </c>
      <c r="J2852" s="75" t="s">
        <v>7263</v>
      </c>
      <c r="K2852" s="265" t="s">
        <v>242</v>
      </c>
      <c r="L2852" s="231">
        <v>46139</v>
      </c>
      <c r="M2852" s="265">
        <v>40</v>
      </c>
      <c r="N2852" s="268" t="s">
        <v>9234</v>
      </c>
      <c r="O2852" s="410" t="s">
        <v>9235</v>
      </c>
      <c r="P2852" s="85">
        <v>2830051753</v>
      </c>
      <c r="Q2852" s="231">
        <v>46123</v>
      </c>
      <c r="R2852" s="241">
        <v>1209402068</v>
      </c>
      <c r="S2852" s="241">
        <v>224444067</v>
      </c>
      <c r="T2852" s="231">
        <v>46123</v>
      </c>
      <c r="U2852" s="261">
        <v>15080.531999999999</v>
      </c>
      <c r="V2852" s="261">
        <v>14640.296</v>
      </c>
      <c r="W2852" s="241">
        <v>17</v>
      </c>
      <c r="X2852" s="241">
        <v>22</v>
      </c>
      <c r="Y2852" s="731" t="s">
        <v>9236</v>
      </c>
      <c r="Z2852" s="85" t="s">
        <v>220</v>
      </c>
      <c r="AA2852" s="85" t="s">
        <v>5369</v>
      </c>
      <c r="AB2852" s="265" t="s">
        <v>9219</v>
      </c>
      <c r="AC2852" s="303" t="s">
        <v>9216</v>
      </c>
      <c r="AD2852" s="75" t="s">
        <v>113</v>
      </c>
      <c r="AE2852" s="231">
        <v>46128</v>
      </c>
      <c r="AF2852" s="375">
        <v>46126.416666666664</v>
      </c>
      <c r="AG2852" s="375">
        <v>46126.416666666664</v>
      </c>
      <c r="AH2852" s="375">
        <v>46126.416666666664</v>
      </c>
      <c r="AI2852" s="115">
        <v>46127</v>
      </c>
      <c r="AJ2852" s="274"/>
      <c r="AK2852" s="115">
        <v>46127</v>
      </c>
      <c r="AL2852" s="115">
        <v>46131</v>
      </c>
      <c r="AM2852" s="241"/>
      <c r="AN2852" s="231">
        <v>46130</v>
      </c>
      <c r="AO2852" s="81">
        <f t="shared" si="888"/>
        <v>46125.416666666664</v>
      </c>
      <c r="AP2852" s="81">
        <f t="shared" si="889"/>
        <v>46126.416666666664</v>
      </c>
      <c r="AQ2852" s="81">
        <f t="shared" si="890"/>
        <v>46126.416666666664</v>
      </c>
      <c r="AR2852" s="81">
        <f t="shared" si="891"/>
        <v>46128</v>
      </c>
      <c r="AS2852" s="81">
        <f t="shared" si="892"/>
        <v>46130</v>
      </c>
      <c r="AT2852" s="81">
        <f t="shared" si="893"/>
        <v>46128</v>
      </c>
      <c r="AU2852" s="82" t="s">
        <v>6241</v>
      </c>
      <c r="AV2852" s="134">
        <v>46123</v>
      </c>
      <c r="AZ2852" s="271"/>
      <c r="BU2852" s="337" t="s">
        <v>9220</v>
      </c>
      <c r="BV2852" s="340">
        <v>46129</v>
      </c>
      <c r="BZ2852" s="87">
        <f t="shared" si="879"/>
        <v>16</v>
      </c>
      <c r="CB2852" s="88">
        <f t="shared" si="886"/>
        <v>16</v>
      </c>
      <c r="CE2852" s="431">
        <f t="shared" si="885"/>
        <v>4</v>
      </c>
      <c r="CF2852" s="397">
        <v>14893956</v>
      </c>
      <c r="CH2852" s="397">
        <v>14893956</v>
      </c>
      <c r="CI2852" s="85">
        <v>26268</v>
      </c>
      <c r="CJ2852" s="87">
        <f t="shared" si="876"/>
        <v>4</v>
      </c>
      <c r="CK2852" s="171">
        <f t="shared" si="881"/>
        <v>15</v>
      </c>
      <c r="CL2852" s="85" t="s">
        <v>6276</v>
      </c>
      <c r="CM2852" s="22" t="str">
        <f t="shared" si="887"/>
        <v>1K26TAD^106643</v>
      </c>
    </row>
    <row r="2853" spans="1:111" s="85" customFormat="1" x14ac:dyDescent="0.25">
      <c r="B2853" s="70" t="s">
        <v>102</v>
      </c>
      <c r="C2853" s="303" t="s">
        <v>9237</v>
      </c>
      <c r="D2853" s="265">
        <v>145874944</v>
      </c>
      <c r="E2853" s="241"/>
      <c r="F2853" s="231">
        <v>46121</v>
      </c>
      <c r="G2853" s="265" t="s">
        <v>2891</v>
      </c>
      <c r="H2853" s="265" t="s">
        <v>2892</v>
      </c>
      <c r="I2853" s="265" t="s">
        <v>240</v>
      </c>
      <c r="J2853" s="75" t="s">
        <v>7263</v>
      </c>
      <c r="K2853" s="265" t="s">
        <v>242</v>
      </c>
      <c r="L2853" s="231">
        <v>46142</v>
      </c>
      <c r="M2853" s="265">
        <v>20</v>
      </c>
      <c r="N2853" s="732" t="s">
        <v>9238</v>
      </c>
      <c r="O2853" s="268" t="s">
        <v>9239</v>
      </c>
      <c r="P2853" s="85">
        <v>2830051641</v>
      </c>
      <c r="Q2853" s="231">
        <v>46122</v>
      </c>
      <c r="R2853" s="241">
        <v>1209401666</v>
      </c>
      <c r="S2853" s="241">
        <v>224435215</v>
      </c>
      <c r="T2853" s="231">
        <v>46122</v>
      </c>
      <c r="U2853" s="261">
        <v>5814.7280000000001</v>
      </c>
      <c r="V2853" s="261">
        <v>5683.2070000000003</v>
      </c>
      <c r="W2853" s="241">
        <v>8</v>
      </c>
      <c r="X2853" s="241">
        <v>0</v>
      </c>
      <c r="Y2853" s="303" t="s">
        <v>9237</v>
      </c>
      <c r="Z2853" s="85" t="s">
        <v>220</v>
      </c>
      <c r="AA2853" s="85" t="s">
        <v>5369</v>
      </c>
      <c r="AB2853" s="265" t="s">
        <v>9219</v>
      </c>
      <c r="AC2853" s="303" t="s">
        <v>9237</v>
      </c>
      <c r="AD2853" s="75" t="s">
        <v>113</v>
      </c>
      <c r="AE2853" s="231">
        <v>46128</v>
      </c>
      <c r="AF2853" s="375">
        <v>46126.416666666664</v>
      </c>
      <c r="AG2853" s="375">
        <v>46126.416666666664</v>
      </c>
      <c r="AH2853" s="375">
        <v>46126.416666666664</v>
      </c>
      <c r="AI2853" s="115">
        <v>46127</v>
      </c>
      <c r="AJ2853" s="274"/>
      <c r="AK2853" s="115">
        <v>46127</v>
      </c>
      <c r="AL2853" s="115">
        <v>46131</v>
      </c>
      <c r="AM2853" s="241"/>
      <c r="AN2853" s="231">
        <v>46130</v>
      </c>
      <c r="AO2853" s="81">
        <f t="shared" si="888"/>
        <v>46125.416666666664</v>
      </c>
      <c r="AP2853" s="81">
        <f t="shared" si="889"/>
        <v>46126.416666666664</v>
      </c>
      <c r="AQ2853" s="81">
        <f t="shared" si="890"/>
        <v>46126.416666666664</v>
      </c>
      <c r="AR2853" s="81">
        <f t="shared" si="891"/>
        <v>46128</v>
      </c>
      <c r="AS2853" s="81">
        <f t="shared" si="892"/>
        <v>46130</v>
      </c>
      <c r="AT2853" s="81">
        <f t="shared" si="893"/>
        <v>46128</v>
      </c>
      <c r="AU2853" s="82" t="s">
        <v>6241</v>
      </c>
      <c r="AV2853" s="297">
        <v>46122</v>
      </c>
      <c r="AZ2853" s="271"/>
      <c r="BU2853">
        <v>106639</v>
      </c>
      <c r="BV2853" s="340">
        <v>46129</v>
      </c>
      <c r="BZ2853" s="87">
        <f t="shared" si="879"/>
        <v>15</v>
      </c>
      <c r="CB2853" s="88">
        <f t="shared" si="886"/>
        <v>16</v>
      </c>
      <c r="CE2853" s="431">
        <f t="shared" si="885"/>
        <v>4</v>
      </c>
      <c r="CF2853" s="397">
        <v>10086912</v>
      </c>
      <c r="CH2853" s="397">
        <v>10086912</v>
      </c>
      <c r="CI2853" s="596">
        <v>26268</v>
      </c>
      <c r="CJ2853" s="87">
        <f t="shared" si="876"/>
        <v>4</v>
      </c>
      <c r="CK2853" s="171">
        <f t="shared" si="881"/>
        <v>15</v>
      </c>
      <c r="CL2853" s="85" t="s">
        <v>6276</v>
      </c>
      <c r="CM2853" s="22" t="str">
        <f t="shared" si="887"/>
        <v>1K26TAD^106639</v>
      </c>
    </row>
    <row r="2854" spans="1:111" s="85" customFormat="1" x14ac:dyDescent="0.25">
      <c r="B2854" s="70" t="s">
        <v>102</v>
      </c>
      <c r="C2854" s="303" t="s">
        <v>9216</v>
      </c>
      <c r="D2854" s="265">
        <v>145874829</v>
      </c>
      <c r="E2854" s="241"/>
      <c r="F2854" s="231">
        <v>46122</v>
      </c>
      <c r="G2854" s="265" t="s">
        <v>2891</v>
      </c>
      <c r="H2854" s="265" t="s">
        <v>2892</v>
      </c>
      <c r="I2854" s="265" t="s">
        <v>240</v>
      </c>
      <c r="J2854" s="75" t="s">
        <v>7263</v>
      </c>
      <c r="K2854" s="265" t="s">
        <v>242</v>
      </c>
      <c r="L2854" s="231">
        <v>46142</v>
      </c>
      <c r="M2854" s="265">
        <v>40</v>
      </c>
      <c r="N2854" s="268" t="s">
        <v>9240</v>
      </c>
      <c r="O2854" s="268" t="s">
        <v>9241</v>
      </c>
      <c r="P2854" s="85">
        <v>2830051749</v>
      </c>
      <c r="Q2854" s="231">
        <v>46123</v>
      </c>
      <c r="R2854" s="241">
        <v>1209402062</v>
      </c>
      <c r="S2854" s="241">
        <v>224441334</v>
      </c>
      <c r="T2854" s="231">
        <v>46123</v>
      </c>
      <c r="U2854" s="261">
        <v>14587.509</v>
      </c>
      <c r="V2854" s="261">
        <v>14257.745000000001</v>
      </c>
      <c r="W2854" s="241">
        <v>21</v>
      </c>
      <c r="X2854" s="241">
        <v>0</v>
      </c>
      <c r="Y2854" s="268" t="s">
        <v>9242</v>
      </c>
      <c r="Z2854" s="85" t="s">
        <v>220</v>
      </c>
      <c r="AA2854" s="85" t="s">
        <v>5369</v>
      </c>
      <c r="AB2854" s="265" t="s">
        <v>9219</v>
      </c>
      <c r="AC2854" s="303" t="s">
        <v>9216</v>
      </c>
      <c r="AD2854" s="75" t="s">
        <v>113</v>
      </c>
      <c r="AE2854" s="231">
        <v>46128</v>
      </c>
      <c r="AF2854" s="375">
        <v>46126.416666666664</v>
      </c>
      <c r="AG2854" s="375">
        <v>46126.416666666664</v>
      </c>
      <c r="AH2854" s="375">
        <v>46126.416666666664</v>
      </c>
      <c r="AI2854" s="115">
        <v>46127</v>
      </c>
      <c r="AJ2854" s="274"/>
      <c r="AK2854" s="115">
        <v>46127</v>
      </c>
      <c r="AL2854" s="115">
        <v>46131</v>
      </c>
      <c r="AM2854" s="241"/>
      <c r="AN2854" s="231">
        <v>46130</v>
      </c>
      <c r="AO2854" s="81">
        <f t="shared" si="888"/>
        <v>46125.416666666664</v>
      </c>
      <c r="AP2854" s="81">
        <f t="shared" si="889"/>
        <v>46126.416666666664</v>
      </c>
      <c r="AQ2854" s="81">
        <f t="shared" si="890"/>
        <v>46126.416666666664</v>
      </c>
      <c r="AR2854" s="81">
        <f t="shared" si="891"/>
        <v>46128</v>
      </c>
      <c r="AS2854" s="81">
        <f t="shared" si="892"/>
        <v>46130</v>
      </c>
      <c r="AT2854" s="81">
        <f t="shared" si="893"/>
        <v>46128</v>
      </c>
      <c r="AU2854" s="82" t="s">
        <v>6241</v>
      </c>
      <c r="AV2854" s="134">
        <v>46123</v>
      </c>
      <c r="AZ2854" s="271"/>
      <c r="BU2854" s="337" t="s">
        <v>9220</v>
      </c>
      <c r="BV2854" s="340">
        <v>46129</v>
      </c>
      <c r="BZ2854" s="87">
        <f t="shared" si="879"/>
        <v>15</v>
      </c>
      <c r="CB2854" s="88">
        <f t="shared" si="886"/>
        <v>16</v>
      </c>
      <c r="CE2854" s="431">
        <f t="shared" si="885"/>
        <v>4</v>
      </c>
      <c r="CF2854" s="397">
        <v>14893956</v>
      </c>
      <c r="CH2854" s="397">
        <v>14893956</v>
      </c>
      <c r="CI2854" s="85">
        <v>26268</v>
      </c>
      <c r="CJ2854" s="87">
        <f t="shared" si="876"/>
        <v>4</v>
      </c>
      <c r="CK2854" s="171">
        <f t="shared" si="881"/>
        <v>15</v>
      </c>
      <c r="CL2854" s="85" t="s">
        <v>6276</v>
      </c>
      <c r="CM2854" s="22" t="str">
        <f t="shared" si="887"/>
        <v>1K26TAD^106643</v>
      </c>
    </row>
    <row r="2855" spans="1:111" s="168" customFormat="1" x14ac:dyDescent="0.25">
      <c r="B2855" s="70" t="s">
        <v>102</v>
      </c>
      <c r="C2855" s="303" t="s">
        <v>9237</v>
      </c>
      <c r="D2855" s="273">
        <v>145874975</v>
      </c>
      <c r="E2855" s="274"/>
      <c r="F2855" s="275">
        <v>46122</v>
      </c>
      <c r="G2855" s="273" t="s">
        <v>2891</v>
      </c>
      <c r="H2855" s="273" t="s">
        <v>2892</v>
      </c>
      <c r="I2855" s="273" t="s">
        <v>240</v>
      </c>
      <c r="J2855" s="182" t="s">
        <v>7263</v>
      </c>
      <c r="K2855" s="273" t="s">
        <v>242</v>
      </c>
      <c r="L2855" s="275">
        <v>46136</v>
      </c>
      <c r="M2855" s="273">
        <v>40</v>
      </c>
      <c r="N2855" s="732" t="s">
        <v>9243</v>
      </c>
      <c r="O2855" s="268" t="s">
        <v>9244</v>
      </c>
      <c r="P2855" s="168">
        <v>2830051654</v>
      </c>
      <c r="Q2855" s="275">
        <v>46122</v>
      </c>
      <c r="R2855" s="274">
        <v>1209401704</v>
      </c>
      <c r="S2855" s="274">
        <v>224435239</v>
      </c>
      <c r="T2855" s="275">
        <v>46122</v>
      </c>
      <c r="U2855" s="350">
        <v>15255.593999999999</v>
      </c>
      <c r="V2855" s="350">
        <v>14910.696</v>
      </c>
      <c r="W2855" s="274">
        <v>21</v>
      </c>
      <c r="X2855" s="274">
        <v>0</v>
      </c>
      <c r="Y2855" s="386" t="s">
        <v>9245</v>
      </c>
      <c r="Z2855" s="168" t="s">
        <v>220</v>
      </c>
      <c r="AA2855" s="85" t="s">
        <v>5369</v>
      </c>
      <c r="AB2855" s="265" t="s">
        <v>9219</v>
      </c>
      <c r="AC2855" s="303" t="s">
        <v>9237</v>
      </c>
      <c r="AD2855" s="182" t="s">
        <v>113</v>
      </c>
      <c r="AE2855" s="231">
        <v>46128</v>
      </c>
      <c r="AF2855" s="375">
        <v>46126.416666666664</v>
      </c>
      <c r="AG2855" s="375">
        <v>46126.416666666664</v>
      </c>
      <c r="AH2855" s="375">
        <v>46126.416666666664</v>
      </c>
      <c r="AI2855" s="115">
        <v>46127</v>
      </c>
      <c r="AJ2855" s="274"/>
      <c r="AK2855" s="115">
        <v>46127</v>
      </c>
      <c r="AL2855" s="115">
        <v>46131</v>
      </c>
      <c r="AM2855" s="274"/>
      <c r="AN2855" s="231">
        <v>46130</v>
      </c>
      <c r="AO2855" s="81">
        <f t="shared" si="888"/>
        <v>46125.416666666664</v>
      </c>
      <c r="AP2855" s="81">
        <f t="shared" si="889"/>
        <v>46126.416666666664</v>
      </c>
      <c r="AQ2855" s="81">
        <f t="shared" si="890"/>
        <v>46126.416666666664</v>
      </c>
      <c r="AR2855" s="81">
        <f t="shared" si="891"/>
        <v>46128</v>
      </c>
      <c r="AS2855" s="81">
        <f t="shared" si="892"/>
        <v>46130</v>
      </c>
      <c r="AT2855" s="81">
        <f t="shared" si="893"/>
        <v>46128</v>
      </c>
      <c r="AU2855" s="82" t="s">
        <v>6241</v>
      </c>
      <c r="AV2855" s="297">
        <v>46122</v>
      </c>
      <c r="AZ2855" s="278"/>
      <c r="BU2855">
        <v>106639</v>
      </c>
      <c r="BV2855" s="340">
        <v>46129</v>
      </c>
      <c r="BZ2855" s="87">
        <f t="shared" si="879"/>
        <v>15</v>
      </c>
      <c r="CB2855" s="88">
        <f t="shared" si="886"/>
        <v>16</v>
      </c>
      <c r="CE2855" s="431">
        <f t="shared" si="885"/>
        <v>4</v>
      </c>
      <c r="CF2855" s="495">
        <v>14893956</v>
      </c>
      <c r="CH2855" s="495">
        <v>14893956</v>
      </c>
      <c r="CI2855" s="596">
        <v>26268</v>
      </c>
      <c r="CJ2855" s="87">
        <f t="shared" si="876"/>
        <v>4</v>
      </c>
      <c r="CK2855" s="171">
        <f t="shared" si="881"/>
        <v>15</v>
      </c>
      <c r="CL2855" s="85" t="s">
        <v>6276</v>
      </c>
      <c r="CM2855" s="22" t="str">
        <f t="shared" si="887"/>
        <v>1K26TAD^106639</v>
      </c>
    </row>
    <row r="2856" spans="1:111" s="85" customFormat="1" x14ac:dyDescent="0.25">
      <c r="B2856" s="265" t="s">
        <v>3052</v>
      </c>
      <c r="C2856" s="301"/>
      <c r="D2856" s="265">
        <v>145864574</v>
      </c>
      <c r="E2856" s="241">
        <v>5320008275</v>
      </c>
      <c r="F2856" s="231">
        <v>46148</v>
      </c>
      <c r="G2856" s="265" t="s">
        <v>2763</v>
      </c>
      <c r="H2856" s="265" t="s">
        <v>140</v>
      </c>
      <c r="I2856" s="265" t="s">
        <v>105</v>
      </c>
      <c r="J2856" s="75" t="s">
        <v>329</v>
      </c>
      <c r="K2856" s="265" t="s">
        <v>242</v>
      </c>
      <c r="L2856" s="231">
        <v>46174</v>
      </c>
      <c r="M2856" s="265">
        <v>0</v>
      </c>
      <c r="Q2856" s="241"/>
      <c r="R2856" s="241"/>
      <c r="S2856" s="241"/>
      <c r="T2856" s="241"/>
      <c r="U2856" s="241"/>
      <c r="V2856" s="241"/>
      <c r="W2856" s="241"/>
      <c r="X2856" s="241"/>
      <c r="Y2856" s="303"/>
      <c r="AB2856" s="265"/>
      <c r="AC2856" s="270"/>
      <c r="AD2856" s="241"/>
      <c r="AE2856" s="241"/>
      <c r="AF2856" s="241"/>
      <c r="AG2856" s="241"/>
      <c r="AH2856" s="241"/>
      <c r="AI2856" s="241"/>
      <c r="AJ2856" s="241"/>
      <c r="AK2856" s="241"/>
      <c r="AL2856" s="241"/>
      <c r="AM2856" s="241"/>
      <c r="AN2856" s="241"/>
      <c r="AO2856" s="81" t="str">
        <f t="shared" si="888"/>
        <v/>
      </c>
      <c r="AP2856" s="81" t="str">
        <f t="shared" si="889"/>
        <v/>
      </c>
      <c r="AQ2856" s="81" t="str">
        <f t="shared" si="890"/>
        <v/>
      </c>
      <c r="AR2856" s="81" t="str">
        <f t="shared" si="891"/>
        <v/>
      </c>
      <c r="AS2856" s="81" t="str">
        <f t="shared" si="892"/>
        <v/>
      </c>
      <c r="AT2856" s="81" t="str">
        <f t="shared" si="893"/>
        <v/>
      </c>
      <c r="AU2856" s="241"/>
      <c r="AZ2856" s="271"/>
      <c r="BU2856" s="338"/>
      <c r="BZ2856" s="87">
        <f t="shared" si="879"/>
        <v>19</v>
      </c>
      <c r="CB2856" s="88">
        <f t="shared" si="886"/>
        <v>0</v>
      </c>
      <c r="CE2856" s="431" t="str">
        <f t="shared" si="885"/>
        <v/>
      </c>
      <c r="CJ2856" s="87">
        <f t="shared" si="876"/>
        <v>1</v>
      </c>
      <c r="CK2856" s="171">
        <f t="shared" si="881"/>
        <v>1</v>
      </c>
      <c r="CM2856" s="22">
        <f t="shared" si="887"/>
        <v>0</v>
      </c>
    </row>
    <row r="2857" spans="1:111" s="85" customFormat="1" x14ac:dyDescent="0.25">
      <c r="B2857" s="265" t="s">
        <v>3052</v>
      </c>
      <c r="C2857" s="301"/>
      <c r="D2857" s="265">
        <v>145882433</v>
      </c>
      <c r="E2857" s="241">
        <v>5320008286</v>
      </c>
      <c r="F2857" s="231">
        <v>46148</v>
      </c>
      <c r="G2857" s="265" t="s">
        <v>406</v>
      </c>
      <c r="H2857" s="265" t="s">
        <v>140</v>
      </c>
      <c r="I2857" s="265" t="s">
        <v>105</v>
      </c>
      <c r="J2857" s="75" t="s">
        <v>329</v>
      </c>
      <c r="K2857" s="265" t="s">
        <v>242</v>
      </c>
      <c r="L2857" s="231">
        <v>46174</v>
      </c>
      <c r="M2857" s="265">
        <v>40</v>
      </c>
      <c r="Q2857" s="241"/>
      <c r="R2857" s="241"/>
      <c r="S2857" s="241"/>
      <c r="T2857" s="241"/>
      <c r="U2857" s="241"/>
      <c r="V2857" s="241"/>
      <c r="W2857" s="241"/>
      <c r="X2857" s="241"/>
      <c r="Y2857" s="303"/>
      <c r="AB2857" s="265"/>
      <c r="AC2857" s="270"/>
      <c r="AD2857" s="241"/>
      <c r="AE2857" s="241"/>
      <c r="AF2857" s="241"/>
      <c r="AG2857" s="241"/>
      <c r="AH2857" s="241"/>
      <c r="AI2857" s="241"/>
      <c r="AJ2857" s="241"/>
      <c r="AK2857" s="241"/>
      <c r="AL2857" s="241"/>
      <c r="AM2857" s="241"/>
      <c r="AN2857" s="241"/>
      <c r="AO2857" s="81" t="str">
        <f t="shared" si="888"/>
        <v/>
      </c>
      <c r="AP2857" s="81" t="str">
        <f t="shared" si="889"/>
        <v/>
      </c>
      <c r="AQ2857" s="81" t="str">
        <f t="shared" si="890"/>
        <v/>
      </c>
      <c r="AR2857" s="81" t="str">
        <f t="shared" si="891"/>
        <v/>
      </c>
      <c r="AS2857" s="81" t="str">
        <f t="shared" si="892"/>
        <v/>
      </c>
      <c r="AT2857" s="81" t="str">
        <f t="shared" si="893"/>
        <v/>
      </c>
      <c r="AU2857" s="241"/>
      <c r="AZ2857" s="271"/>
      <c r="BU2857" s="338"/>
      <c r="BZ2857" s="87">
        <f t="shared" si="879"/>
        <v>19</v>
      </c>
      <c r="CB2857" s="88">
        <f t="shared" si="886"/>
        <v>0</v>
      </c>
      <c r="CE2857" s="431" t="str">
        <f t="shared" si="885"/>
        <v/>
      </c>
      <c r="CJ2857" s="87">
        <f t="shared" si="876"/>
        <v>1</v>
      </c>
      <c r="CK2857" s="171">
        <f t="shared" si="881"/>
        <v>1</v>
      </c>
      <c r="CM2857" s="22">
        <f t="shared" si="887"/>
        <v>0</v>
      </c>
    </row>
    <row r="2858" spans="1:111" s="85" customFormat="1" x14ac:dyDescent="0.25">
      <c r="B2858" s="265" t="s">
        <v>6497</v>
      </c>
      <c r="C2858" s="301">
        <v>235600469324</v>
      </c>
      <c r="D2858" s="265">
        <v>145735813</v>
      </c>
      <c r="E2858" s="241">
        <v>5320008127</v>
      </c>
      <c r="F2858" s="231">
        <v>46126</v>
      </c>
      <c r="G2858" s="265" t="s">
        <v>266</v>
      </c>
      <c r="H2858" s="265" t="s">
        <v>1657</v>
      </c>
      <c r="I2858" s="265" t="s">
        <v>105</v>
      </c>
      <c r="J2858" s="75" t="s">
        <v>254</v>
      </c>
      <c r="K2858" s="265" t="s">
        <v>242</v>
      </c>
      <c r="L2858" s="231">
        <v>46140</v>
      </c>
      <c r="M2858" s="265">
        <v>40</v>
      </c>
      <c r="N2858" s="733" t="s">
        <v>9246</v>
      </c>
      <c r="O2858" s="733" t="s">
        <v>9247</v>
      </c>
      <c r="P2858" s="85">
        <v>2830051860</v>
      </c>
      <c r="Q2858" s="231">
        <v>46126</v>
      </c>
      <c r="R2858" s="241">
        <v>1209402686</v>
      </c>
      <c r="S2858" s="241">
        <v>224451892</v>
      </c>
      <c r="T2858" s="231">
        <v>46126</v>
      </c>
      <c r="U2858" s="261">
        <v>3406.18</v>
      </c>
      <c r="V2858" s="261">
        <v>3262.3690000000001</v>
      </c>
      <c r="W2858" s="241">
        <v>5</v>
      </c>
      <c r="X2858" s="241">
        <v>15</v>
      </c>
      <c r="Y2858" s="303">
        <v>235600469324</v>
      </c>
      <c r="Z2858" s="265" t="s">
        <v>128</v>
      </c>
      <c r="AA2858" s="265" t="s">
        <v>280</v>
      </c>
      <c r="AB2858" s="265" t="s">
        <v>8950</v>
      </c>
      <c r="AC2858" s="270">
        <v>235600469324</v>
      </c>
      <c r="AD2858" s="129" t="s">
        <v>113</v>
      </c>
      <c r="AE2858" s="115">
        <v>46135</v>
      </c>
      <c r="AF2858" s="375">
        <v>46132.041666666664</v>
      </c>
      <c r="AG2858" s="375">
        <v>46132.5</v>
      </c>
      <c r="AH2858" s="375">
        <v>46131.708333333336</v>
      </c>
      <c r="AI2858" s="115">
        <v>46131</v>
      </c>
      <c r="AJ2858" s="115">
        <v>46134</v>
      </c>
      <c r="AK2858" s="115">
        <v>46134</v>
      </c>
      <c r="AL2858" s="115">
        <v>46134</v>
      </c>
      <c r="AM2858" s="115">
        <v>46136</v>
      </c>
      <c r="AN2858" s="241"/>
      <c r="AO2858" s="95" t="s">
        <v>121</v>
      </c>
      <c r="AP2858" s="95" t="s">
        <v>121</v>
      </c>
      <c r="AQ2858" s="95" t="s">
        <v>121</v>
      </c>
      <c r="AR2858" s="95" t="s">
        <v>121</v>
      </c>
      <c r="AS2858" s="734" t="s">
        <v>261</v>
      </c>
      <c r="AT2858" s="95" t="s">
        <v>121</v>
      </c>
      <c r="AU2858" s="241"/>
      <c r="AV2858" s="290">
        <v>46126</v>
      </c>
      <c r="AZ2858" s="271"/>
      <c r="BD2858" s="735" t="s">
        <v>261</v>
      </c>
      <c r="BU2858" s="338"/>
      <c r="BZ2858" s="87">
        <f t="shared" si="879"/>
        <v>16</v>
      </c>
      <c r="CB2858" s="88">
        <f t="shared" si="886"/>
        <v>0</v>
      </c>
      <c r="CE2858" s="431">
        <f t="shared" si="885"/>
        <v>4</v>
      </c>
      <c r="CF2858" s="397">
        <v>11152850</v>
      </c>
      <c r="CH2858" s="397">
        <v>11152850</v>
      </c>
      <c r="CI2858" s="397">
        <v>26242</v>
      </c>
      <c r="CJ2858" s="87">
        <f t="shared" si="876"/>
        <v>4</v>
      </c>
      <c r="CK2858" s="171">
        <f t="shared" si="881"/>
        <v>16</v>
      </c>
      <c r="CM2858" s="22" t="str">
        <f t="shared" si="887"/>
        <v>1C26TAA^</v>
      </c>
    </row>
    <row r="2859" spans="1:111" s="168" customFormat="1" x14ac:dyDescent="0.25">
      <c r="B2859" s="265" t="s">
        <v>6497</v>
      </c>
      <c r="C2859" s="301">
        <v>235600469324</v>
      </c>
      <c r="D2859" s="273">
        <v>145735807</v>
      </c>
      <c r="E2859" s="274">
        <v>5320008127</v>
      </c>
      <c r="F2859" s="275">
        <v>46126</v>
      </c>
      <c r="G2859" s="273" t="s">
        <v>266</v>
      </c>
      <c r="H2859" s="273" t="s">
        <v>1657</v>
      </c>
      <c r="I2859" s="273" t="s">
        <v>105</v>
      </c>
      <c r="J2859" s="75" t="s">
        <v>254</v>
      </c>
      <c r="K2859" s="273" t="s">
        <v>242</v>
      </c>
      <c r="L2859" s="275">
        <v>46140</v>
      </c>
      <c r="M2859" s="273">
        <v>0</v>
      </c>
      <c r="N2859" s="733" t="s">
        <v>9246</v>
      </c>
      <c r="O2859" s="733" t="s">
        <v>9247</v>
      </c>
      <c r="P2859" s="168">
        <v>2830051859</v>
      </c>
      <c r="Q2859" s="231">
        <v>46126</v>
      </c>
      <c r="R2859" s="274">
        <v>1209402684</v>
      </c>
      <c r="S2859" s="274">
        <v>224451879</v>
      </c>
      <c r="T2859" s="231">
        <v>46126</v>
      </c>
      <c r="U2859" s="261">
        <v>5730.3109999999997</v>
      </c>
      <c r="V2859" s="261">
        <v>5538.7020000000002</v>
      </c>
      <c r="W2859" s="274">
        <v>8</v>
      </c>
      <c r="X2859" s="274">
        <v>0</v>
      </c>
      <c r="Y2859" s="386">
        <v>235600469324</v>
      </c>
      <c r="Z2859" s="273" t="s">
        <v>128</v>
      </c>
      <c r="AA2859" s="273" t="s">
        <v>280</v>
      </c>
      <c r="AB2859" s="273" t="s">
        <v>8950</v>
      </c>
      <c r="AC2859" s="246">
        <v>235600469324</v>
      </c>
      <c r="AD2859" s="129" t="s">
        <v>113</v>
      </c>
      <c r="AE2859" s="115">
        <v>46135</v>
      </c>
      <c r="AF2859" s="304">
        <v>46132.041666666664</v>
      </c>
      <c r="AG2859" s="304">
        <v>46132.5</v>
      </c>
      <c r="AH2859" s="304">
        <v>46131.708333333336</v>
      </c>
      <c r="AI2859" s="115">
        <v>46131</v>
      </c>
      <c r="AJ2859" s="115">
        <v>46134</v>
      </c>
      <c r="AK2859" s="115">
        <v>46134</v>
      </c>
      <c r="AL2859" s="115">
        <v>46134</v>
      </c>
      <c r="AM2859" s="115">
        <v>46136</v>
      </c>
      <c r="AN2859" s="274"/>
      <c r="AO2859" s="95" t="s">
        <v>121</v>
      </c>
      <c r="AP2859" s="95" t="s">
        <v>121</v>
      </c>
      <c r="AQ2859" s="95" t="s">
        <v>121</v>
      </c>
      <c r="AR2859" s="95" t="s">
        <v>121</v>
      </c>
      <c r="AS2859" s="734" t="s">
        <v>261</v>
      </c>
      <c r="AT2859" s="95" t="s">
        <v>121</v>
      </c>
      <c r="AU2859" s="274"/>
      <c r="AV2859" s="290">
        <v>46126</v>
      </c>
      <c r="AZ2859" s="278"/>
      <c r="BD2859" s="735" t="s">
        <v>261</v>
      </c>
      <c r="BU2859" s="395"/>
      <c r="BZ2859" s="87">
        <f t="shared" si="879"/>
        <v>16</v>
      </c>
      <c r="CB2859" s="88">
        <f t="shared" si="886"/>
        <v>0</v>
      </c>
      <c r="CE2859" s="431">
        <f t="shared" si="885"/>
        <v>4</v>
      </c>
      <c r="CJ2859" s="87">
        <f t="shared" si="876"/>
        <v>4</v>
      </c>
      <c r="CK2859" s="171">
        <f t="shared" si="881"/>
        <v>16</v>
      </c>
      <c r="CM2859" s="22" t="str">
        <f t="shared" si="887"/>
        <v>1C26TAA^</v>
      </c>
    </row>
    <row r="2860" spans="1:111" s="168" customFormat="1" x14ac:dyDescent="0.25">
      <c r="A2860" s="85"/>
      <c r="B2860" s="265" t="s">
        <v>102</v>
      </c>
      <c r="C2860" s="301">
        <v>235600598248</v>
      </c>
      <c r="D2860" s="265">
        <v>145895600</v>
      </c>
      <c r="E2860" s="241">
        <v>5320008385</v>
      </c>
      <c r="F2860" s="231">
        <v>46125</v>
      </c>
      <c r="G2860" s="265" t="s">
        <v>290</v>
      </c>
      <c r="H2860" s="265" t="s">
        <v>1657</v>
      </c>
      <c r="I2860" s="265" t="s">
        <v>105</v>
      </c>
      <c r="J2860" s="75" t="s">
        <v>254</v>
      </c>
      <c r="K2860" s="265" t="s">
        <v>242</v>
      </c>
      <c r="L2860" s="231">
        <v>46147</v>
      </c>
      <c r="M2860" s="265">
        <v>40</v>
      </c>
      <c r="N2860" s="268" t="s">
        <v>9248</v>
      </c>
      <c r="O2860" s="268" t="s">
        <v>9249</v>
      </c>
      <c r="P2860" s="85">
        <v>2830051813</v>
      </c>
      <c r="Q2860" s="231">
        <v>46125</v>
      </c>
      <c r="R2860" s="241">
        <v>1209402362</v>
      </c>
      <c r="S2860" s="241">
        <v>224444934</v>
      </c>
      <c r="T2860" s="231">
        <v>46125</v>
      </c>
      <c r="U2860" s="261">
        <v>15503.867</v>
      </c>
      <c r="V2860" s="261">
        <v>14946.316000000001</v>
      </c>
      <c r="W2860" s="241">
        <v>16</v>
      </c>
      <c r="X2860" s="241">
        <v>0</v>
      </c>
      <c r="Y2860" s="303">
        <v>235600598248</v>
      </c>
      <c r="Z2860" s="85" t="s">
        <v>128</v>
      </c>
      <c r="AA2860" s="85" t="s">
        <v>280</v>
      </c>
      <c r="AB2860" s="265" t="s">
        <v>8950</v>
      </c>
      <c r="AC2860" s="270">
        <v>235600598248</v>
      </c>
      <c r="AD2860" s="75" t="s">
        <v>113</v>
      </c>
      <c r="AE2860" s="115">
        <v>46135</v>
      </c>
      <c r="AF2860" s="375">
        <v>46132.041666666664</v>
      </c>
      <c r="AG2860" s="375">
        <v>46132.5</v>
      </c>
      <c r="AH2860" s="375">
        <v>46131.708333333336</v>
      </c>
      <c r="AI2860" s="74">
        <v>46133</v>
      </c>
      <c r="AJ2860" s="115">
        <v>46134</v>
      </c>
      <c r="AK2860" s="115">
        <v>46134</v>
      </c>
      <c r="AL2860" s="74">
        <v>46135</v>
      </c>
      <c r="AM2860" s="74">
        <v>46136</v>
      </c>
      <c r="AN2860" s="74">
        <v>46136</v>
      </c>
      <c r="AO2860" s="95" t="s">
        <v>121</v>
      </c>
      <c r="AP2860" s="95" t="s">
        <v>121</v>
      </c>
      <c r="AQ2860" s="95" t="s">
        <v>121</v>
      </c>
      <c r="AR2860" s="95" t="s">
        <v>121</v>
      </c>
      <c r="AS2860" s="95" t="s">
        <v>121</v>
      </c>
      <c r="AT2860" s="95" t="s">
        <v>121</v>
      </c>
      <c r="AU2860" s="241"/>
      <c r="AV2860" s="134">
        <v>46125</v>
      </c>
      <c r="AW2860" s="85"/>
      <c r="AX2860" s="85"/>
      <c r="AY2860" s="85"/>
      <c r="AZ2860" s="271"/>
      <c r="BA2860" s="85"/>
      <c r="BB2860" s="85"/>
      <c r="BC2860" s="85"/>
      <c r="BD2860" s="85"/>
      <c r="BE2860" s="85"/>
      <c r="BF2860" s="85"/>
      <c r="BG2860" s="85"/>
      <c r="BH2860" s="85"/>
      <c r="BI2860" s="85"/>
      <c r="BJ2860" s="85"/>
      <c r="BK2860" s="85"/>
      <c r="BL2860" s="85"/>
      <c r="BM2860" s="85"/>
      <c r="BN2860" s="85"/>
      <c r="BO2860" s="85"/>
      <c r="BP2860" s="85"/>
      <c r="BQ2860" s="85"/>
      <c r="BR2860" s="85"/>
      <c r="BS2860" s="85"/>
      <c r="BT2860" s="85"/>
      <c r="BU2860" s="388"/>
      <c r="BV2860" s="85"/>
      <c r="BW2860" s="85"/>
      <c r="BX2860" s="85"/>
      <c r="BY2860" s="85"/>
      <c r="BZ2860" s="87">
        <f t="shared" si="879"/>
        <v>16</v>
      </c>
      <c r="CA2860" s="85"/>
      <c r="CB2860" s="88">
        <f t="shared" si="886"/>
        <v>0</v>
      </c>
      <c r="CC2860" s="85"/>
      <c r="CD2860" s="85"/>
      <c r="CE2860" s="431">
        <f t="shared" si="885"/>
        <v>4</v>
      </c>
      <c r="CF2860" s="397">
        <v>11152850</v>
      </c>
      <c r="CG2860" s="85"/>
      <c r="CH2860" s="397">
        <v>11152850</v>
      </c>
      <c r="CI2860" s="544">
        <v>26242</v>
      </c>
      <c r="CJ2860" s="87">
        <f t="shared" si="876"/>
        <v>4</v>
      </c>
      <c r="CK2860" s="171">
        <f t="shared" si="881"/>
        <v>16</v>
      </c>
      <c r="CL2860" s="85"/>
      <c r="CM2860" s="85"/>
      <c r="CN2860" s="85"/>
      <c r="CO2860" s="85"/>
      <c r="CP2860" s="85"/>
      <c r="CQ2860" s="85"/>
      <c r="CR2860" s="85"/>
      <c r="CS2860" s="85"/>
      <c r="CT2860" s="85"/>
      <c r="CU2860" s="85"/>
      <c r="CV2860" s="85"/>
      <c r="CW2860" s="85"/>
      <c r="CX2860" s="85"/>
      <c r="CY2860" s="85"/>
      <c r="CZ2860" s="85"/>
      <c r="DA2860" s="85"/>
      <c r="DB2860" s="85"/>
      <c r="DC2860" s="85"/>
      <c r="DD2860" s="85"/>
      <c r="DE2860" s="85"/>
      <c r="DF2860" s="85"/>
      <c r="DG2860" s="85"/>
    </row>
    <row r="2861" spans="1:111" s="168" customFormat="1" x14ac:dyDescent="0.25">
      <c r="B2861" s="265" t="s">
        <v>102</v>
      </c>
      <c r="C2861" s="301">
        <v>235600598248</v>
      </c>
      <c r="D2861" s="273">
        <v>145863816</v>
      </c>
      <c r="E2861" s="274">
        <v>5320008385</v>
      </c>
      <c r="F2861" s="275">
        <v>46126</v>
      </c>
      <c r="G2861" s="273" t="s">
        <v>2611</v>
      </c>
      <c r="H2861" s="273" t="s">
        <v>1657</v>
      </c>
      <c r="I2861" s="273" t="s">
        <v>105</v>
      </c>
      <c r="J2861" s="75" t="s">
        <v>254</v>
      </c>
      <c r="K2861" s="273" t="s">
        <v>242</v>
      </c>
      <c r="L2861" s="275">
        <v>46143</v>
      </c>
      <c r="M2861" s="273">
        <v>0</v>
      </c>
      <c r="N2861" s="727" t="s">
        <v>9248</v>
      </c>
      <c r="O2861" s="727" t="s">
        <v>9249</v>
      </c>
      <c r="P2861" s="168">
        <v>2830051812</v>
      </c>
      <c r="Q2861" s="231">
        <v>46125</v>
      </c>
      <c r="R2861" s="274">
        <v>1209402361</v>
      </c>
      <c r="S2861" s="274">
        <v>224444932</v>
      </c>
      <c r="T2861" s="231">
        <v>46125</v>
      </c>
      <c r="U2861" s="261">
        <v>2510.0010000000002</v>
      </c>
      <c r="V2861" s="261">
        <v>2450.58</v>
      </c>
      <c r="W2861" s="274">
        <v>4</v>
      </c>
      <c r="X2861" s="274">
        <v>0</v>
      </c>
      <c r="Y2861" s="386">
        <v>235600598248</v>
      </c>
      <c r="Z2861" s="168" t="s">
        <v>128</v>
      </c>
      <c r="AA2861" s="168" t="s">
        <v>280</v>
      </c>
      <c r="AB2861" s="273" t="s">
        <v>8950</v>
      </c>
      <c r="AC2861" s="246">
        <v>235600598248</v>
      </c>
      <c r="AD2861" s="182" t="s">
        <v>113</v>
      </c>
      <c r="AE2861" s="115">
        <v>46135</v>
      </c>
      <c r="AF2861" s="304">
        <v>46132.041666666664</v>
      </c>
      <c r="AG2861" s="304">
        <v>46132.5</v>
      </c>
      <c r="AH2861" s="304">
        <v>46131.708333333336</v>
      </c>
      <c r="AI2861" s="115">
        <v>46133</v>
      </c>
      <c r="AJ2861" s="115">
        <v>46134</v>
      </c>
      <c r="AK2861" s="115">
        <v>46134</v>
      </c>
      <c r="AL2861" s="115">
        <v>46135</v>
      </c>
      <c r="AM2861" s="74">
        <v>46136</v>
      </c>
      <c r="AN2861" s="74">
        <v>46136</v>
      </c>
      <c r="AO2861" s="95" t="s">
        <v>121</v>
      </c>
      <c r="AP2861" s="95" t="s">
        <v>121</v>
      </c>
      <c r="AQ2861" s="95" t="s">
        <v>121</v>
      </c>
      <c r="AR2861" s="95" t="s">
        <v>121</v>
      </c>
      <c r="AS2861" s="95" t="s">
        <v>121</v>
      </c>
      <c r="AT2861" s="95" t="s">
        <v>121</v>
      </c>
      <c r="AU2861" s="274"/>
      <c r="AV2861" s="263">
        <v>46125</v>
      </c>
      <c r="AZ2861" s="278"/>
      <c r="BU2861" s="543"/>
      <c r="BZ2861" s="87">
        <f t="shared" si="879"/>
        <v>16</v>
      </c>
      <c r="CB2861" s="88">
        <f t="shared" si="886"/>
        <v>0</v>
      </c>
      <c r="CE2861" s="431">
        <f t="shared" si="885"/>
        <v>4</v>
      </c>
      <c r="CJ2861" s="87">
        <f t="shared" si="876"/>
        <v>4</v>
      </c>
      <c r="CK2861" s="171">
        <f t="shared" si="881"/>
        <v>16</v>
      </c>
    </row>
    <row r="2862" spans="1:111" s="85" customFormat="1" x14ac:dyDescent="0.25">
      <c r="B2862" s="265" t="s">
        <v>3052</v>
      </c>
      <c r="C2862" s="301"/>
      <c r="D2862" s="265">
        <v>145882416</v>
      </c>
      <c r="E2862" s="241">
        <v>5320008286</v>
      </c>
      <c r="F2862" s="231">
        <v>46148</v>
      </c>
      <c r="G2862" s="265" t="s">
        <v>2774</v>
      </c>
      <c r="H2862" s="265" t="s">
        <v>140</v>
      </c>
      <c r="I2862" s="265" t="s">
        <v>105</v>
      </c>
      <c r="J2862" s="75" t="s">
        <v>329</v>
      </c>
      <c r="K2862" s="265" t="s">
        <v>242</v>
      </c>
      <c r="L2862" s="231">
        <v>46174</v>
      </c>
      <c r="M2862" s="265">
        <v>0</v>
      </c>
      <c r="Q2862" s="241"/>
      <c r="R2862" s="241"/>
      <c r="S2862" s="241"/>
      <c r="T2862" s="241"/>
      <c r="U2862" s="241"/>
      <c r="V2862" s="241"/>
      <c r="W2862" s="241"/>
      <c r="X2862" s="241"/>
      <c r="Y2862" s="303"/>
      <c r="AB2862" s="265"/>
      <c r="AC2862" s="270"/>
      <c r="AD2862" s="241"/>
      <c r="AE2862" s="241"/>
      <c r="AF2862" s="241"/>
      <c r="AG2862" s="241"/>
      <c r="AH2862" s="241"/>
      <c r="AI2862" s="241"/>
      <c r="AJ2862" s="241"/>
      <c r="AK2862" s="241"/>
      <c r="AL2862" s="241"/>
      <c r="AM2862" s="241"/>
      <c r="AN2862" s="241"/>
      <c r="AO2862" s="81" t="str">
        <f t="shared" ref="AO2862:AO2867" si="894">IF(AH2862&lt;AG2862,IF(AH2862=0,"",AH2862-1),IF(AG2862=0,"",AG2862-1))</f>
        <v/>
      </c>
      <c r="AP2862" s="81" t="str">
        <f t="shared" ref="AP2862:AP2867" si="895">IF(AH2862&lt;AG2862,IF(AH2862=0,"",AH2862),IF(AG2862=0,"",AG2862))</f>
        <v/>
      </c>
      <c r="AQ2862" s="81" t="str">
        <f t="shared" ref="AQ2862:AQ2867" si="896">IF(AH2862&lt;AG2862,IF(AH2862=0,"",AH2862),IF(AG2862=0,"",AG2862))</f>
        <v/>
      </c>
      <c r="AR2862" s="81" t="str">
        <f t="shared" ref="AR2862:AR2867" si="897">IF(AI2862=0,"",IF(AI2862&lt;AJ2862,AJ2862+1,AI2862+1))</f>
        <v/>
      </c>
      <c r="AS2862" s="81" t="str">
        <f t="shared" ref="AS2862:AS2867" si="898">IF(AI2862=0,"",IF(AE2862=0,IF(AJ2862=0,AI2862+2,AJ2862+2),AE2862+2))</f>
        <v/>
      </c>
      <c r="AT2862" s="81" t="str">
        <f t="shared" ref="AT2862:AT2867" si="899">IF(AI2862=0,"",IF(AI2862&lt;AJ2862,AJ2862+1,AI2862+1))</f>
        <v/>
      </c>
      <c r="AU2862" s="241"/>
      <c r="AZ2862" s="271"/>
      <c r="BU2862" s="338"/>
      <c r="BZ2862" s="87">
        <f t="shared" si="879"/>
        <v>19</v>
      </c>
      <c r="CB2862" s="88">
        <f t="shared" si="886"/>
        <v>0</v>
      </c>
      <c r="CE2862" s="431" t="str">
        <f t="shared" si="885"/>
        <v/>
      </c>
      <c r="CJ2862" s="87">
        <f t="shared" si="876"/>
        <v>1</v>
      </c>
      <c r="CK2862" s="87">
        <f t="shared" si="881"/>
        <v>1</v>
      </c>
      <c r="CM2862" s="22">
        <f t="shared" ref="CM2862:CM2867" si="900">IF(OR(Z2862="COSU",Z2862="EGLV",Z2862="MAEU",Z2862="REGU",Z2862="HLCU",Z2862="OOLU",Z2862="ONEY"),
    IF(Z2862="COSU","1C26TAB",
    IF(Z2862="EGLV","1C26TAA",
    IF(Z2862="MAEU","1C26TML",
    IF(Z2862="REGU","1C26TAA",
    IF(Z2862="HLCU","1C26THC",
    IF(Z2862="OOLU","1C26TAR",
    IF(Z2862="ONEY","1K26TAD",""))))))) &amp; "^" &amp; BU2862,
    BU2862)</f>
        <v>0</v>
      </c>
    </row>
    <row r="2863" spans="1:111" s="85" customFormat="1" x14ac:dyDescent="0.25">
      <c r="B2863" s="265" t="s">
        <v>3052</v>
      </c>
      <c r="C2863" s="301"/>
      <c r="D2863" s="265">
        <v>145827365</v>
      </c>
      <c r="E2863" s="241">
        <v>5320008301</v>
      </c>
      <c r="F2863" s="231">
        <v>46154</v>
      </c>
      <c r="G2863" s="265" t="s">
        <v>290</v>
      </c>
      <c r="H2863" s="265" t="s">
        <v>1657</v>
      </c>
      <c r="I2863" s="265" t="s">
        <v>105</v>
      </c>
      <c r="J2863" s="75" t="s">
        <v>322</v>
      </c>
      <c r="K2863" s="265" t="s">
        <v>242</v>
      </c>
      <c r="L2863" s="231">
        <v>46176</v>
      </c>
      <c r="M2863" s="265">
        <v>0</v>
      </c>
      <c r="Q2863" s="241"/>
      <c r="R2863" s="241"/>
      <c r="S2863" s="241"/>
      <c r="T2863" s="241"/>
      <c r="U2863" s="241"/>
      <c r="V2863" s="241"/>
      <c r="W2863" s="241"/>
      <c r="X2863" s="241"/>
      <c r="Y2863" s="303"/>
      <c r="AB2863" s="265"/>
      <c r="AC2863" s="270"/>
      <c r="AD2863" s="241"/>
      <c r="AE2863" s="241"/>
      <c r="AF2863" s="241"/>
      <c r="AG2863" s="241"/>
      <c r="AH2863" s="241"/>
      <c r="AI2863" s="241"/>
      <c r="AJ2863" s="241"/>
      <c r="AK2863" s="241"/>
      <c r="AL2863" s="241"/>
      <c r="AM2863" s="241"/>
      <c r="AN2863" s="241"/>
      <c r="AO2863" s="81" t="str">
        <f t="shared" si="894"/>
        <v/>
      </c>
      <c r="AP2863" s="81" t="str">
        <f t="shared" si="895"/>
        <v/>
      </c>
      <c r="AQ2863" s="81" t="str">
        <f t="shared" si="896"/>
        <v/>
      </c>
      <c r="AR2863" s="81" t="str">
        <f t="shared" si="897"/>
        <v/>
      </c>
      <c r="AS2863" s="81" t="str">
        <f t="shared" si="898"/>
        <v/>
      </c>
      <c r="AT2863" s="81" t="str">
        <f t="shared" si="899"/>
        <v/>
      </c>
      <c r="AU2863" s="241"/>
      <c r="AZ2863" s="271"/>
      <c r="BU2863" s="338"/>
      <c r="BZ2863" s="87">
        <f t="shared" si="879"/>
        <v>20</v>
      </c>
      <c r="CB2863" s="88">
        <f t="shared" si="886"/>
        <v>0</v>
      </c>
      <c r="CE2863" s="431" t="str">
        <f t="shared" si="885"/>
        <v/>
      </c>
      <c r="CJ2863" s="87">
        <f t="shared" si="876"/>
        <v>1</v>
      </c>
      <c r="CK2863" s="87">
        <f t="shared" si="881"/>
        <v>1</v>
      </c>
      <c r="CM2863" s="22">
        <f t="shared" si="900"/>
        <v>0</v>
      </c>
    </row>
    <row r="2864" spans="1:111" s="85" customFormat="1" x14ac:dyDescent="0.25">
      <c r="B2864" s="273" t="s">
        <v>102</v>
      </c>
      <c r="C2864" s="386">
        <v>235600501627</v>
      </c>
      <c r="D2864" s="265">
        <v>145818096</v>
      </c>
      <c r="E2864" s="241"/>
      <c r="F2864" s="231">
        <v>46119</v>
      </c>
      <c r="G2864" s="265" t="s">
        <v>266</v>
      </c>
      <c r="H2864" s="265" t="s">
        <v>1657</v>
      </c>
      <c r="I2864" s="265" t="s">
        <v>105</v>
      </c>
      <c r="J2864" s="75" t="s">
        <v>322</v>
      </c>
      <c r="K2864" s="265" t="s">
        <v>242</v>
      </c>
      <c r="L2864" s="231">
        <v>46137</v>
      </c>
      <c r="M2864" s="265">
        <v>20</v>
      </c>
      <c r="N2864" s="268" t="s">
        <v>9250</v>
      </c>
      <c r="O2864" s="268" t="s">
        <v>9251</v>
      </c>
      <c r="P2864" s="85">
        <v>2830051447</v>
      </c>
      <c r="Q2864" s="231">
        <v>46119</v>
      </c>
      <c r="R2864" s="241">
        <v>1209400653</v>
      </c>
      <c r="S2864" s="241">
        <v>224417437</v>
      </c>
      <c r="T2864" s="231">
        <v>46119</v>
      </c>
      <c r="U2864" s="261">
        <v>2887.57</v>
      </c>
      <c r="V2864" s="261">
        <v>2792.3789999999999</v>
      </c>
      <c r="W2864" s="241">
        <v>5</v>
      </c>
      <c r="X2864" s="241">
        <v>0</v>
      </c>
      <c r="Y2864" s="386">
        <v>235600501627</v>
      </c>
      <c r="Z2864" s="168" t="s">
        <v>128</v>
      </c>
      <c r="AA2864" s="168" t="s">
        <v>1649</v>
      </c>
      <c r="AB2864" s="273" t="s">
        <v>7944</v>
      </c>
      <c r="AC2864" s="386">
        <v>235600501627</v>
      </c>
      <c r="AD2864" s="182" t="s">
        <v>113</v>
      </c>
      <c r="AE2864" s="476">
        <v>46128</v>
      </c>
      <c r="AF2864" s="277">
        <v>46127.916666666664</v>
      </c>
      <c r="AG2864" s="277">
        <v>46127.333333333336</v>
      </c>
      <c r="AH2864" s="277">
        <v>46127.333333333336</v>
      </c>
      <c r="AI2864" s="263">
        <v>46125</v>
      </c>
      <c r="AJ2864" s="476">
        <v>46128</v>
      </c>
      <c r="AK2864" s="275">
        <v>46127</v>
      </c>
      <c r="AL2864" s="149">
        <v>46129</v>
      </c>
      <c r="AM2864" s="241"/>
      <c r="AN2864" s="231">
        <v>46130</v>
      </c>
      <c r="AO2864" s="81">
        <f t="shared" si="894"/>
        <v>46126.333333333336</v>
      </c>
      <c r="AP2864" s="81">
        <f t="shared" si="895"/>
        <v>46127.333333333336</v>
      </c>
      <c r="AQ2864" s="81">
        <f t="shared" si="896"/>
        <v>46127.333333333336</v>
      </c>
      <c r="AR2864" s="81">
        <f t="shared" si="897"/>
        <v>46129</v>
      </c>
      <c r="AS2864" s="81">
        <f t="shared" si="898"/>
        <v>46130</v>
      </c>
      <c r="AT2864" s="81">
        <f t="shared" si="899"/>
        <v>46129</v>
      </c>
      <c r="AU2864" s="82" t="s">
        <v>6241</v>
      </c>
      <c r="AV2864" s="134">
        <v>46119</v>
      </c>
      <c r="AZ2864" s="271"/>
      <c r="BU2864">
        <v>106991</v>
      </c>
      <c r="BV2864" s="340">
        <v>46128</v>
      </c>
      <c r="BZ2864" s="87">
        <f t="shared" si="879"/>
        <v>15</v>
      </c>
      <c r="CB2864" s="88">
        <f t="shared" si="886"/>
        <v>16</v>
      </c>
      <c r="CE2864" s="431">
        <f t="shared" si="885"/>
        <v>4</v>
      </c>
      <c r="CF2864" s="397">
        <v>6562750</v>
      </c>
      <c r="CH2864" s="397">
        <v>6562750</v>
      </c>
      <c r="CI2864" s="85">
        <v>26251</v>
      </c>
      <c r="CJ2864" s="87">
        <f t="shared" si="876"/>
        <v>4</v>
      </c>
      <c r="CK2864" s="171">
        <f t="shared" si="881"/>
        <v>15</v>
      </c>
      <c r="CL2864" s="85" t="s">
        <v>6276</v>
      </c>
      <c r="CM2864" s="22" t="str">
        <f t="shared" si="900"/>
        <v>1C26TAA^106991</v>
      </c>
    </row>
    <row r="2865" spans="1:91" s="85" customFormat="1" x14ac:dyDescent="0.25">
      <c r="B2865" s="273" t="s">
        <v>102</v>
      </c>
      <c r="C2865" s="386">
        <v>235600501627</v>
      </c>
      <c r="D2865" s="265">
        <v>145818749</v>
      </c>
      <c r="E2865" s="241"/>
      <c r="F2865" s="231">
        <v>46119</v>
      </c>
      <c r="G2865" s="265" t="s">
        <v>266</v>
      </c>
      <c r="H2865" s="265" t="s">
        <v>1657</v>
      </c>
      <c r="I2865" s="265" t="s">
        <v>105</v>
      </c>
      <c r="J2865" s="75" t="s">
        <v>322</v>
      </c>
      <c r="K2865" s="265" t="s">
        <v>242</v>
      </c>
      <c r="L2865" s="231">
        <v>46133</v>
      </c>
      <c r="M2865" s="265">
        <v>40</v>
      </c>
      <c r="N2865" s="268" t="s">
        <v>9252</v>
      </c>
      <c r="O2865" s="268" t="s">
        <v>9253</v>
      </c>
      <c r="P2865" s="85">
        <v>2830051441</v>
      </c>
      <c r="Q2865" s="231">
        <v>46119</v>
      </c>
      <c r="R2865" s="241">
        <v>1209400633</v>
      </c>
      <c r="S2865" s="241">
        <v>224417440</v>
      </c>
      <c r="T2865" s="231">
        <v>46119</v>
      </c>
      <c r="U2865" s="261">
        <v>13135.378000000001</v>
      </c>
      <c r="V2865" s="261">
        <v>12665.592000000001</v>
      </c>
      <c r="W2865" s="241">
        <v>19</v>
      </c>
      <c r="X2865" s="241">
        <v>5</v>
      </c>
      <c r="Y2865" s="386">
        <v>235600543052</v>
      </c>
      <c r="Z2865" s="168" t="s">
        <v>128</v>
      </c>
      <c r="AA2865" s="168" t="s">
        <v>1649</v>
      </c>
      <c r="AB2865" s="273" t="s">
        <v>7944</v>
      </c>
      <c r="AC2865" s="386">
        <v>235600501627</v>
      </c>
      <c r="AD2865" s="182" t="s">
        <v>113</v>
      </c>
      <c r="AE2865" s="476">
        <v>46128</v>
      </c>
      <c r="AF2865" s="277">
        <v>46127.916666666664</v>
      </c>
      <c r="AG2865" s="277">
        <v>46127.333333333336</v>
      </c>
      <c r="AH2865" s="277">
        <v>46127.333333333336</v>
      </c>
      <c r="AI2865" s="263">
        <v>46125</v>
      </c>
      <c r="AJ2865" s="476">
        <v>46128</v>
      </c>
      <c r="AK2865" s="275">
        <v>46127</v>
      </c>
      <c r="AL2865" s="149">
        <v>46129</v>
      </c>
      <c r="AM2865" s="241"/>
      <c r="AN2865" s="231">
        <v>46130</v>
      </c>
      <c r="AO2865" s="81">
        <f t="shared" si="894"/>
        <v>46126.333333333336</v>
      </c>
      <c r="AP2865" s="81">
        <f t="shared" si="895"/>
        <v>46127.333333333336</v>
      </c>
      <c r="AQ2865" s="81">
        <f t="shared" si="896"/>
        <v>46127.333333333336</v>
      </c>
      <c r="AR2865" s="81">
        <f t="shared" si="897"/>
        <v>46129</v>
      </c>
      <c r="AS2865" s="81">
        <f t="shared" si="898"/>
        <v>46130</v>
      </c>
      <c r="AT2865" s="81">
        <f t="shared" si="899"/>
        <v>46129</v>
      </c>
      <c r="AU2865" s="82" t="s">
        <v>6241</v>
      </c>
      <c r="AV2865" s="134">
        <v>46119</v>
      </c>
      <c r="AZ2865" s="271"/>
      <c r="BU2865">
        <v>106991</v>
      </c>
      <c r="BV2865" s="340">
        <v>46128</v>
      </c>
      <c r="BZ2865" s="87">
        <f t="shared" si="879"/>
        <v>15</v>
      </c>
      <c r="CB2865" s="88">
        <f t="shared" si="886"/>
        <v>16</v>
      </c>
      <c r="CE2865" s="431">
        <f t="shared" si="885"/>
        <v>4</v>
      </c>
      <c r="CF2865" s="397">
        <v>11156675</v>
      </c>
      <c r="CH2865" s="397">
        <v>11156675</v>
      </c>
      <c r="CI2865" s="85">
        <v>26251</v>
      </c>
      <c r="CJ2865" s="87">
        <f t="shared" si="876"/>
        <v>4</v>
      </c>
      <c r="CK2865" s="171">
        <f t="shared" si="881"/>
        <v>15</v>
      </c>
      <c r="CL2865" s="85" t="s">
        <v>6276</v>
      </c>
      <c r="CM2865" s="22" t="str">
        <f t="shared" si="900"/>
        <v>1C26TAA^106991</v>
      </c>
    </row>
    <row r="2866" spans="1:91" s="85" customFormat="1" x14ac:dyDescent="0.25">
      <c r="B2866" s="273" t="s">
        <v>102</v>
      </c>
      <c r="C2866" s="386">
        <v>235600501627</v>
      </c>
      <c r="D2866" s="265">
        <v>145818760</v>
      </c>
      <c r="E2866" s="241"/>
      <c r="F2866" s="231">
        <v>46119</v>
      </c>
      <c r="G2866" s="265" t="s">
        <v>266</v>
      </c>
      <c r="H2866" s="265" t="s">
        <v>1657</v>
      </c>
      <c r="I2866" s="265" t="s">
        <v>105</v>
      </c>
      <c r="J2866" s="75" t="s">
        <v>322</v>
      </c>
      <c r="K2866" s="265" t="s">
        <v>242</v>
      </c>
      <c r="L2866" s="231">
        <v>46133</v>
      </c>
      <c r="M2866" s="265">
        <v>40</v>
      </c>
      <c r="N2866" s="268" t="s">
        <v>9254</v>
      </c>
      <c r="O2866" s="268" t="s">
        <v>9255</v>
      </c>
      <c r="P2866" s="85">
        <v>2830051430</v>
      </c>
      <c r="Q2866" s="231">
        <v>46119</v>
      </c>
      <c r="R2866" s="241">
        <v>1209400600</v>
      </c>
      <c r="S2866" s="241">
        <v>224417445</v>
      </c>
      <c r="T2866" s="231">
        <v>46119</v>
      </c>
      <c r="U2866" s="261">
        <v>15698.111999999999</v>
      </c>
      <c r="V2866" s="261">
        <v>15235.117</v>
      </c>
      <c r="W2866" s="241">
        <v>18</v>
      </c>
      <c r="X2866" s="241">
        <v>39</v>
      </c>
      <c r="Y2866" s="386">
        <v>235600543061</v>
      </c>
      <c r="Z2866" s="168" t="s">
        <v>128</v>
      </c>
      <c r="AA2866" s="168" t="s">
        <v>1649</v>
      </c>
      <c r="AB2866" s="273" t="s">
        <v>7944</v>
      </c>
      <c r="AC2866" s="386">
        <v>235600501627</v>
      </c>
      <c r="AD2866" s="182" t="s">
        <v>113</v>
      </c>
      <c r="AE2866" s="476">
        <v>46128</v>
      </c>
      <c r="AF2866" s="277">
        <v>46127.916666666664</v>
      </c>
      <c r="AG2866" s="277">
        <v>46127.333333333336</v>
      </c>
      <c r="AH2866" s="277">
        <v>46127.333333333336</v>
      </c>
      <c r="AI2866" s="263">
        <v>46125</v>
      </c>
      <c r="AJ2866" s="476">
        <v>46128</v>
      </c>
      <c r="AK2866" s="275">
        <v>46127</v>
      </c>
      <c r="AL2866" s="149">
        <v>46129</v>
      </c>
      <c r="AM2866" s="241"/>
      <c r="AN2866" s="231">
        <v>46130</v>
      </c>
      <c r="AO2866" s="81">
        <f t="shared" si="894"/>
        <v>46126.333333333336</v>
      </c>
      <c r="AP2866" s="81">
        <f t="shared" si="895"/>
        <v>46127.333333333336</v>
      </c>
      <c r="AQ2866" s="81">
        <f t="shared" si="896"/>
        <v>46127.333333333336</v>
      </c>
      <c r="AR2866" s="81">
        <f t="shared" si="897"/>
        <v>46129</v>
      </c>
      <c r="AS2866" s="81">
        <f t="shared" si="898"/>
        <v>46130</v>
      </c>
      <c r="AT2866" s="81">
        <f t="shared" si="899"/>
        <v>46129</v>
      </c>
      <c r="AU2866" s="82" t="s">
        <v>6241</v>
      </c>
      <c r="AV2866" s="134">
        <v>46119</v>
      </c>
      <c r="AZ2866" s="271"/>
      <c r="BU2866">
        <v>106991</v>
      </c>
      <c r="BV2866" s="340">
        <v>46128</v>
      </c>
      <c r="BZ2866" s="87">
        <f t="shared" si="879"/>
        <v>15</v>
      </c>
      <c r="CB2866" s="88">
        <f t="shared" si="886"/>
        <v>16</v>
      </c>
      <c r="CE2866" s="431">
        <f t="shared" si="885"/>
        <v>4</v>
      </c>
      <c r="CF2866" s="397">
        <v>11156675</v>
      </c>
      <c r="CH2866" s="397">
        <v>11156675</v>
      </c>
      <c r="CI2866" s="85">
        <v>26251</v>
      </c>
      <c r="CJ2866" s="87">
        <f t="shared" si="876"/>
        <v>4</v>
      </c>
      <c r="CK2866" s="171">
        <f t="shared" si="881"/>
        <v>15</v>
      </c>
      <c r="CL2866" s="85" t="s">
        <v>6276</v>
      </c>
      <c r="CM2866" s="22" t="str">
        <f t="shared" si="900"/>
        <v>1C26TAA^106991</v>
      </c>
    </row>
    <row r="2867" spans="1:91" s="85" customFormat="1" x14ac:dyDescent="0.25">
      <c r="B2867" s="265" t="s">
        <v>3052</v>
      </c>
      <c r="C2867" s="301"/>
      <c r="D2867" s="265">
        <v>145865291</v>
      </c>
      <c r="E2867" s="241">
        <v>5320008301</v>
      </c>
      <c r="F2867" s="231">
        <v>46154</v>
      </c>
      <c r="G2867" s="265" t="s">
        <v>4306</v>
      </c>
      <c r="H2867" s="265" t="s">
        <v>1657</v>
      </c>
      <c r="I2867" s="265" t="s">
        <v>105</v>
      </c>
      <c r="J2867" s="75" t="s">
        <v>322</v>
      </c>
      <c r="K2867" s="265" t="s">
        <v>242</v>
      </c>
      <c r="L2867" s="231">
        <v>46174</v>
      </c>
      <c r="M2867" s="265">
        <v>40</v>
      </c>
      <c r="Q2867" s="241"/>
      <c r="R2867" s="241"/>
      <c r="S2867" s="241"/>
      <c r="T2867" s="241"/>
      <c r="U2867" s="241"/>
      <c r="V2867" s="241"/>
      <c r="W2867" s="241"/>
      <c r="X2867" s="241"/>
      <c r="Y2867" s="303"/>
      <c r="AB2867" s="265"/>
      <c r="AC2867" s="270"/>
      <c r="AD2867" s="241"/>
      <c r="AE2867" s="241"/>
      <c r="AF2867" s="241"/>
      <c r="AG2867" s="241"/>
      <c r="AH2867" s="241"/>
      <c r="AI2867" s="241"/>
      <c r="AJ2867" s="241"/>
      <c r="AK2867" s="241"/>
      <c r="AL2867" s="241"/>
      <c r="AM2867" s="241"/>
      <c r="AN2867" s="241"/>
      <c r="AO2867" s="81" t="str">
        <f t="shared" si="894"/>
        <v/>
      </c>
      <c r="AP2867" s="81" t="str">
        <f t="shared" si="895"/>
        <v/>
      </c>
      <c r="AQ2867" s="81" t="str">
        <f t="shared" si="896"/>
        <v/>
      </c>
      <c r="AR2867" s="81" t="str">
        <f t="shared" si="897"/>
        <v/>
      </c>
      <c r="AS2867" s="81" t="str">
        <f t="shared" si="898"/>
        <v/>
      </c>
      <c r="AT2867" s="81" t="str">
        <f t="shared" si="899"/>
        <v/>
      </c>
      <c r="AU2867" s="241"/>
      <c r="AZ2867" s="271"/>
      <c r="BU2867" s="338"/>
      <c r="BZ2867" s="87">
        <f t="shared" si="879"/>
        <v>20</v>
      </c>
      <c r="CB2867" s="88">
        <f t="shared" si="886"/>
        <v>0</v>
      </c>
      <c r="CE2867" s="431" t="str">
        <f t="shared" si="885"/>
        <v/>
      </c>
      <c r="CJ2867" s="87">
        <f t="shared" si="876"/>
        <v>1</v>
      </c>
      <c r="CK2867" s="87">
        <f t="shared" si="881"/>
        <v>1</v>
      </c>
      <c r="CM2867" s="22">
        <f t="shared" si="900"/>
        <v>0</v>
      </c>
    </row>
    <row r="2868" spans="1:91" s="143" customFormat="1" x14ac:dyDescent="0.25">
      <c r="B2868" s="352" t="s">
        <v>8625</v>
      </c>
      <c r="C2868" s="402"/>
      <c r="D2868" s="352">
        <v>145893572</v>
      </c>
      <c r="E2868" s="403">
        <v>5320008572</v>
      </c>
      <c r="F2868" s="404">
        <v>46141</v>
      </c>
      <c r="G2868" s="352" t="s">
        <v>1178</v>
      </c>
      <c r="H2868" s="352" t="s">
        <v>2963</v>
      </c>
      <c r="I2868" s="352" t="s">
        <v>105</v>
      </c>
      <c r="J2868" s="352" t="s">
        <v>1161</v>
      </c>
      <c r="K2868" s="352" t="s">
        <v>242</v>
      </c>
      <c r="L2868" s="404">
        <v>46164</v>
      </c>
      <c r="M2868" s="736">
        <v>40</v>
      </c>
      <c r="Q2868" s="403"/>
      <c r="R2868" s="403"/>
      <c r="S2868" s="403"/>
      <c r="T2868" s="403"/>
      <c r="U2868" s="403"/>
      <c r="V2868" s="403"/>
      <c r="W2868" s="403"/>
      <c r="X2868" s="403"/>
      <c r="Y2868" s="737">
        <v>7268388780</v>
      </c>
      <c r="Z2868" s="737" t="s">
        <v>354</v>
      </c>
      <c r="AA2868" s="737" t="s">
        <v>1258</v>
      </c>
      <c r="AB2868" s="737" t="s">
        <v>9256</v>
      </c>
      <c r="AC2868" s="406"/>
      <c r="AD2868" s="139" t="s">
        <v>113</v>
      </c>
      <c r="AE2868" s="403"/>
      <c r="AF2868" s="482">
        <v>46145</v>
      </c>
      <c r="AG2868" s="482">
        <v>46142.375</v>
      </c>
      <c r="AH2868" s="482">
        <v>46142.375</v>
      </c>
      <c r="AI2868" s="545">
        <v>46145</v>
      </c>
      <c r="AJ2868" s="403"/>
      <c r="AK2868" s="403"/>
      <c r="AL2868" s="545">
        <v>46147</v>
      </c>
      <c r="AM2868" s="403"/>
      <c r="AN2868" s="139">
        <f>IF(AM2868=0,AL2868-L2868,AM2868-L2868)</f>
        <v>-17</v>
      </c>
      <c r="AO2868" s="403"/>
      <c r="AP2868" s="403"/>
      <c r="AQ2868" s="403"/>
      <c r="AR2868" s="403"/>
      <c r="AS2868" s="403"/>
      <c r="AT2868" s="403"/>
      <c r="AU2868" s="403"/>
      <c r="AZ2868" s="408"/>
      <c r="BU2868" s="738"/>
      <c r="BZ2868" s="254">
        <f t="shared" si="879"/>
        <v>18</v>
      </c>
      <c r="CB2868" s="739"/>
      <c r="CE2868" s="740">
        <f t="shared" si="885"/>
        <v>5</v>
      </c>
      <c r="CJ2868" s="254">
        <f t="shared" si="876"/>
        <v>1</v>
      </c>
      <c r="CK2868" s="254">
        <f t="shared" si="881"/>
        <v>1</v>
      </c>
      <c r="CM2868" s="255"/>
    </row>
    <row r="2869" spans="1:91" s="143" customFormat="1" x14ac:dyDescent="0.25">
      <c r="B2869" s="352" t="s">
        <v>8625</v>
      </c>
      <c r="C2869" s="402"/>
      <c r="D2869" s="352">
        <v>145906579</v>
      </c>
      <c r="E2869" s="403">
        <v>5320008572</v>
      </c>
      <c r="F2869" s="404">
        <v>46141</v>
      </c>
      <c r="G2869" s="352" t="s">
        <v>2987</v>
      </c>
      <c r="H2869" s="352" t="s">
        <v>2963</v>
      </c>
      <c r="I2869" s="352" t="s">
        <v>105</v>
      </c>
      <c r="J2869" s="352" t="s">
        <v>1161</v>
      </c>
      <c r="K2869" s="352" t="s">
        <v>242</v>
      </c>
      <c r="L2869" s="404">
        <v>46157</v>
      </c>
      <c r="M2869" s="736">
        <v>0</v>
      </c>
      <c r="Q2869" s="403"/>
      <c r="R2869" s="403"/>
      <c r="S2869" s="403"/>
      <c r="T2869" s="403"/>
      <c r="U2869" s="403"/>
      <c r="V2869" s="403"/>
      <c r="W2869" s="403"/>
      <c r="X2869" s="403"/>
      <c r="Y2869" s="741">
        <v>7268388780</v>
      </c>
      <c r="Z2869" s="741" t="s">
        <v>354</v>
      </c>
      <c r="AA2869" s="741" t="s">
        <v>1258</v>
      </c>
      <c r="AB2869" s="741" t="s">
        <v>9256</v>
      </c>
      <c r="AC2869" s="406"/>
      <c r="AD2869" s="419" t="s">
        <v>113</v>
      </c>
      <c r="AE2869" s="403"/>
      <c r="AF2869" s="482">
        <v>46145</v>
      </c>
      <c r="AG2869" s="482">
        <v>46142.375</v>
      </c>
      <c r="AH2869" s="482">
        <v>46142.375</v>
      </c>
      <c r="AI2869" s="742">
        <v>46145</v>
      </c>
      <c r="AJ2869" s="465"/>
      <c r="AK2869" s="465"/>
      <c r="AL2869" s="742">
        <v>46147</v>
      </c>
      <c r="AM2869" s="403"/>
      <c r="AN2869" s="139">
        <f>IF(AM2869=0,AL2869-L2869,AM2869-L2869)</f>
        <v>-10</v>
      </c>
      <c r="AO2869" s="403"/>
      <c r="AP2869" s="403"/>
      <c r="AQ2869" s="403"/>
      <c r="AR2869" s="403"/>
      <c r="AS2869" s="403"/>
      <c r="AT2869" s="403"/>
      <c r="AU2869" s="403"/>
      <c r="AZ2869" s="408"/>
      <c r="BU2869" s="738"/>
      <c r="BZ2869" s="254">
        <f t="shared" si="879"/>
        <v>18</v>
      </c>
      <c r="CB2869" s="739"/>
      <c r="CE2869" s="740">
        <f t="shared" si="885"/>
        <v>5</v>
      </c>
      <c r="CJ2869" s="254">
        <f t="shared" si="876"/>
        <v>1</v>
      </c>
      <c r="CK2869" s="743">
        <f t="shared" si="881"/>
        <v>1</v>
      </c>
      <c r="CM2869" s="255"/>
    </row>
    <row r="2870" spans="1:91" s="85" customFormat="1" x14ac:dyDescent="0.25">
      <c r="B2870" s="73" t="s">
        <v>3052</v>
      </c>
      <c r="C2870" s="301"/>
      <c r="D2870" s="265">
        <v>145895560</v>
      </c>
      <c r="E2870" s="241">
        <v>5320008331</v>
      </c>
      <c r="F2870" s="231">
        <v>46154</v>
      </c>
      <c r="G2870" s="265" t="s">
        <v>428</v>
      </c>
      <c r="H2870" s="265" t="s">
        <v>2531</v>
      </c>
      <c r="I2870" s="265" t="s">
        <v>656</v>
      </c>
      <c r="J2870" s="75" t="s">
        <v>6277</v>
      </c>
      <c r="K2870" s="265" t="s">
        <v>242</v>
      </c>
      <c r="L2870" s="231">
        <v>46168</v>
      </c>
      <c r="M2870" s="265">
        <v>20</v>
      </c>
      <c r="Q2870" s="241"/>
      <c r="R2870" s="241"/>
      <c r="S2870" s="241"/>
      <c r="T2870" s="241"/>
      <c r="U2870" s="241"/>
      <c r="V2870" s="241"/>
      <c r="W2870" s="265"/>
      <c r="X2870" s="265"/>
      <c r="Y2870" s="386"/>
      <c r="Z2870" s="168"/>
      <c r="AA2870" s="168"/>
      <c r="AB2870" s="273"/>
      <c r="AC2870" s="270"/>
      <c r="AD2870" s="182" t="s">
        <v>113</v>
      </c>
      <c r="AE2870" s="241"/>
      <c r="AF2870" s="241"/>
      <c r="AG2870" s="241"/>
      <c r="AH2870" s="241"/>
      <c r="AI2870" s="274"/>
      <c r="AJ2870" s="274"/>
      <c r="AK2870" s="274"/>
      <c r="AL2870" s="274"/>
      <c r="AM2870" s="241"/>
      <c r="AN2870" s="241"/>
      <c r="AO2870" s="81" t="str">
        <f>IF(AH2870&lt;AG2870,IF(AH2870=0,"",AH2870-1),IF(AG2870=0,"",AG2870-1))</f>
        <v/>
      </c>
      <c r="AP2870" s="81" t="str">
        <f>IF(AH2870&lt;AG2870,IF(AH2870=0,"",AH2870),IF(AG2870=0,"",AG2870))</f>
        <v/>
      </c>
      <c r="AQ2870" s="81" t="str">
        <f>IF(AH2870&lt;AG2870,IF(AH2870=0,"",AH2870),IF(AG2870=0,"",AG2870))</f>
        <v/>
      </c>
      <c r="AR2870" s="81" t="str">
        <f>IF(AI2870=0,"",IF(AI2870&lt;AJ2870,AJ2870+1,AI2870+1))</f>
        <v/>
      </c>
      <c r="AS2870" s="81" t="str">
        <f>IF(AI2870=0,"",IF(AE2870=0,IF(AJ2870=0,AI2870+2,AJ2870+2),AE2870+2))</f>
        <v/>
      </c>
      <c r="AT2870" s="81" t="str">
        <f>IF(AI2870=0,"",IF(AI2870&lt;AJ2870,AJ2870+1,AI2870+1))</f>
        <v/>
      </c>
      <c r="AU2870" s="241"/>
      <c r="AZ2870" s="271"/>
      <c r="BU2870" s="338"/>
      <c r="BZ2870" s="87">
        <f t="shared" si="879"/>
        <v>20</v>
      </c>
      <c r="CB2870" s="88">
        <f>WEEKNUM(BV2870,)</f>
        <v>0</v>
      </c>
      <c r="CE2870" s="431">
        <f t="shared" si="885"/>
        <v>1</v>
      </c>
      <c r="CJ2870" s="87">
        <f t="shared" si="876"/>
        <v>1</v>
      </c>
      <c r="CK2870" s="171">
        <f t="shared" si="881"/>
        <v>1</v>
      </c>
      <c r="CM2870" s="22">
        <f>IF(OR(Z2870="COSU",Z2870="EGLV",Z2870="MAEU",Z2870="REGU",Z2870="HLCU",Z2870="OOLU",Z2870="ONEY"),
    IF(Z2870="COSU","1C26TAB",
    IF(Z2870="EGLV","1C26TAA",
    IF(Z2870="MAEU","1C26TML",
    IF(Z2870="REGU","1C26TAA",
    IF(Z2870="HLCU","1C26THC",
    IF(Z2870="OOLU","1C26TAR",
    IF(Z2870="ONEY","1K26TAD",""))))))) &amp; "^" &amp; BU2870,
    BU2870)</f>
        <v>0</v>
      </c>
    </row>
    <row r="2871" spans="1:91" s="85" customFormat="1" x14ac:dyDescent="0.25">
      <c r="B2871" s="73" t="s">
        <v>3052</v>
      </c>
      <c r="C2871" s="301"/>
      <c r="D2871" s="265">
        <v>145895576</v>
      </c>
      <c r="E2871" s="241">
        <v>5320008331</v>
      </c>
      <c r="F2871" s="231">
        <v>46154</v>
      </c>
      <c r="G2871" s="265" t="s">
        <v>428</v>
      </c>
      <c r="H2871" s="265" t="s">
        <v>2531</v>
      </c>
      <c r="I2871" s="265" t="s">
        <v>656</v>
      </c>
      <c r="J2871" s="75" t="s">
        <v>6277</v>
      </c>
      <c r="K2871" s="265" t="s">
        <v>242</v>
      </c>
      <c r="L2871" s="231">
        <v>46168</v>
      </c>
      <c r="M2871" s="265">
        <v>0</v>
      </c>
      <c r="Q2871" s="241"/>
      <c r="R2871" s="241"/>
      <c r="S2871" s="241"/>
      <c r="T2871" s="241"/>
      <c r="U2871" s="241"/>
      <c r="V2871" s="241"/>
      <c r="W2871" s="265"/>
      <c r="X2871" s="265"/>
      <c r="Y2871" s="303"/>
      <c r="AB2871" s="265"/>
      <c r="AC2871" s="270"/>
      <c r="AD2871" s="75" t="s">
        <v>113</v>
      </c>
      <c r="AE2871" s="241"/>
      <c r="AF2871" s="241"/>
      <c r="AG2871" s="241"/>
      <c r="AH2871" s="241"/>
      <c r="AI2871" s="241"/>
      <c r="AJ2871" s="241"/>
      <c r="AK2871" s="241"/>
      <c r="AL2871" s="241"/>
      <c r="AM2871" s="241"/>
      <c r="AN2871" s="241"/>
      <c r="AO2871" s="81" t="str">
        <f>IF(AH2871&lt;AG2871,IF(AH2871=0,"",AH2871-1),IF(AG2871=0,"",AG2871-1))</f>
        <v/>
      </c>
      <c r="AP2871" s="81" t="str">
        <f>IF(AH2871&lt;AG2871,IF(AH2871=0,"",AH2871),IF(AG2871=0,"",AG2871))</f>
        <v/>
      </c>
      <c r="AQ2871" s="81" t="str">
        <f>IF(AH2871&lt;AG2871,IF(AH2871=0,"",AH2871),IF(AG2871=0,"",AG2871))</f>
        <v/>
      </c>
      <c r="AR2871" s="81" t="str">
        <f>IF(AI2871=0,"",IF(AI2871&lt;AJ2871,AJ2871+1,AI2871+1))</f>
        <v/>
      </c>
      <c r="AS2871" s="81" t="str">
        <f>IF(AI2871=0,"",IF(AE2871=0,IF(AJ2871=0,AI2871+2,AJ2871+2),AE2871+2))</f>
        <v/>
      </c>
      <c r="AT2871" s="81" t="str">
        <f>IF(AI2871=0,"",IF(AI2871&lt;AJ2871,AJ2871+1,AI2871+1))</f>
        <v/>
      </c>
      <c r="AU2871" s="241"/>
      <c r="AZ2871" s="271"/>
      <c r="BU2871" s="338"/>
      <c r="BZ2871" s="87">
        <f t="shared" si="879"/>
        <v>20</v>
      </c>
      <c r="CB2871" s="88">
        <f>WEEKNUM(BV2871,)</f>
        <v>0</v>
      </c>
      <c r="CE2871" s="431">
        <f t="shared" si="885"/>
        <v>1</v>
      </c>
      <c r="CJ2871" s="87">
        <f t="shared" si="876"/>
        <v>1</v>
      </c>
      <c r="CK2871" s="87">
        <f t="shared" si="881"/>
        <v>1</v>
      </c>
      <c r="CM2871" s="22">
        <f>IF(OR(Z2871="COSU",Z2871="EGLV",Z2871="MAEU",Z2871="REGU",Z2871="HLCU",Z2871="OOLU",Z2871="ONEY"),
    IF(Z2871="COSU","1C26TAB",
    IF(Z2871="EGLV","1C26TAA",
    IF(Z2871="MAEU","1C26TML",
    IF(Z2871="REGU","1C26TAA",
    IF(Z2871="HLCU","1C26THC",
    IF(Z2871="OOLU","1C26TAR",
    IF(Z2871="ONEY","1K26TAD",""))))))) &amp; "^" &amp; BU2871,
    BU2871)</f>
        <v>0</v>
      </c>
    </row>
    <row r="2872" spans="1:91" s="85" customFormat="1" x14ac:dyDescent="0.25">
      <c r="B2872" s="273" t="s">
        <v>102</v>
      </c>
      <c r="C2872" s="386">
        <v>235600543079</v>
      </c>
      <c r="D2872" s="265">
        <v>145843355</v>
      </c>
      <c r="E2872" s="241">
        <v>5320008250</v>
      </c>
      <c r="F2872" s="231">
        <v>46119</v>
      </c>
      <c r="G2872" s="265" t="s">
        <v>2163</v>
      </c>
      <c r="H2872" s="265" t="s">
        <v>1657</v>
      </c>
      <c r="I2872" s="265" t="s">
        <v>105</v>
      </c>
      <c r="J2872" s="75" t="s">
        <v>322</v>
      </c>
      <c r="K2872" s="265" t="s">
        <v>242</v>
      </c>
      <c r="L2872" s="231">
        <v>46142</v>
      </c>
      <c r="M2872" s="265">
        <v>40</v>
      </c>
      <c r="N2872" s="268" t="s">
        <v>9257</v>
      </c>
      <c r="O2872" s="268" t="s">
        <v>9258</v>
      </c>
      <c r="P2872" s="85">
        <v>2830051460</v>
      </c>
      <c r="Q2872" s="231">
        <v>46120</v>
      </c>
      <c r="R2872" s="241">
        <v>1209400816</v>
      </c>
      <c r="S2872" s="241">
        <v>224420896</v>
      </c>
      <c r="T2872" s="231">
        <v>46120</v>
      </c>
      <c r="U2872" s="261">
        <v>14411.834999999999</v>
      </c>
      <c r="V2872" s="261">
        <v>14058.737999999999</v>
      </c>
      <c r="W2872" s="241">
        <v>15</v>
      </c>
      <c r="X2872" s="241">
        <v>0</v>
      </c>
      <c r="Y2872" s="386">
        <v>235600543079</v>
      </c>
      <c r="Z2872" s="168" t="s">
        <v>128</v>
      </c>
      <c r="AA2872" s="168" t="s">
        <v>1649</v>
      </c>
      <c r="AB2872" s="273" t="s">
        <v>7944</v>
      </c>
      <c r="AC2872" s="386">
        <v>235600543079</v>
      </c>
      <c r="AD2872" s="182" t="s">
        <v>113</v>
      </c>
      <c r="AE2872" s="476">
        <v>46128</v>
      </c>
      <c r="AF2872" s="277">
        <v>46127.916666666664</v>
      </c>
      <c r="AG2872" s="277">
        <v>46127.333333333336</v>
      </c>
      <c r="AH2872" s="277">
        <v>46127.333333333336</v>
      </c>
      <c r="AI2872" s="263">
        <v>46125</v>
      </c>
      <c r="AJ2872" s="476">
        <v>46128</v>
      </c>
      <c r="AK2872" s="231">
        <v>46127</v>
      </c>
      <c r="AL2872" s="149">
        <v>46129</v>
      </c>
      <c r="AM2872" s="241"/>
      <c r="AN2872" s="231">
        <v>46130</v>
      </c>
      <c r="AO2872" s="81" t="s">
        <v>121</v>
      </c>
      <c r="AP2872" s="81" t="s">
        <v>121</v>
      </c>
      <c r="AQ2872" s="81" t="s">
        <v>121</v>
      </c>
      <c r="AR2872" s="81" t="s">
        <v>121</v>
      </c>
      <c r="AS2872" s="81" t="s">
        <v>121</v>
      </c>
      <c r="AT2872" s="81" t="s">
        <v>121</v>
      </c>
      <c r="AU2872" s="82" t="s">
        <v>6241</v>
      </c>
      <c r="AV2872" s="134">
        <v>46119</v>
      </c>
      <c r="AZ2872" s="271"/>
      <c r="BU2872" s="87">
        <v>106997</v>
      </c>
      <c r="BV2872" s="340">
        <v>46128</v>
      </c>
      <c r="BZ2872" s="87">
        <f t="shared" si="879"/>
        <v>15</v>
      </c>
      <c r="CB2872" s="88">
        <f>WEEKNUM(BV2872,)</f>
        <v>16</v>
      </c>
      <c r="CE2872" s="431">
        <f t="shared" si="885"/>
        <v>4</v>
      </c>
      <c r="CF2872" s="397">
        <v>11156675</v>
      </c>
      <c r="CH2872" s="397">
        <v>11156675</v>
      </c>
      <c r="CI2872" s="85">
        <v>26251</v>
      </c>
      <c r="CJ2872" s="87">
        <f t="shared" si="876"/>
        <v>4</v>
      </c>
      <c r="CK2872" s="171">
        <f t="shared" si="881"/>
        <v>15</v>
      </c>
      <c r="CL2872" s="85" t="s">
        <v>6276</v>
      </c>
      <c r="CM2872" s="22" t="str">
        <f>IF(OR(Z2872="COSU",Z2872="EGLV",Z2872="MAEU",Z2872="REGU",Z2872="HLCU",Z2872="OOLU",Z2872="ONEY"),
    IF(Z2872="COSU","1C26TAB",
    IF(Z2872="EGLV","1C26TAA",
    IF(Z2872="MAEU","1C26TML",
    IF(Z2872="REGU","1C26TAA",
    IF(Z2872="HLCU","1C26THC",
    IF(Z2872="OOLU","1C26TAR",
    IF(Z2872="ONEY","1K26TAD",""))))))) &amp; "^" &amp; BU2872,
    BU2872)</f>
        <v>1C26TAA^106997</v>
      </c>
    </row>
    <row r="2873" spans="1:91" s="85" customFormat="1" x14ac:dyDescent="0.25">
      <c r="B2873" s="273" t="s">
        <v>102</v>
      </c>
      <c r="C2873" s="386">
        <v>235600543079</v>
      </c>
      <c r="D2873" s="265">
        <v>145852648</v>
      </c>
      <c r="E2873" s="241">
        <v>5320008250</v>
      </c>
      <c r="F2873" s="231">
        <v>46119</v>
      </c>
      <c r="G2873" s="265" t="s">
        <v>2163</v>
      </c>
      <c r="H2873" s="265" t="s">
        <v>1657</v>
      </c>
      <c r="I2873" s="265" t="s">
        <v>105</v>
      </c>
      <c r="J2873" s="75" t="s">
        <v>322</v>
      </c>
      <c r="K2873" s="265" t="s">
        <v>242</v>
      </c>
      <c r="L2873" s="231">
        <v>46137</v>
      </c>
      <c r="M2873" s="265">
        <v>0</v>
      </c>
      <c r="N2873" s="268" t="s">
        <v>9257</v>
      </c>
      <c r="O2873" s="268" t="s">
        <v>9258</v>
      </c>
      <c r="P2873" s="85">
        <v>2830051461</v>
      </c>
      <c r="Q2873" s="231">
        <v>46120</v>
      </c>
      <c r="R2873" s="241">
        <v>1209400817</v>
      </c>
      <c r="S2873" s="241">
        <v>224420900</v>
      </c>
      <c r="T2873" s="231">
        <v>46120</v>
      </c>
      <c r="U2873" s="261">
        <v>3009.2689999999998</v>
      </c>
      <c r="V2873" s="261">
        <v>2930.5619999999999</v>
      </c>
      <c r="W2873" s="241">
        <v>3</v>
      </c>
      <c r="X2873" s="241">
        <v>0</v>
      </c>
      <c r="Y2873" s="386">
        <v>235600543079</v>
      </c>
      <c r="Z2873" s="168" t="s">
        <v>128</v>
      </c>
      <c r="AA2873" s="168" t="s">
        <v>1649</v>
      </c>
      <c r="AB2873" s="273" t="s">
        <v>7944</v>
      </c>
      <c r="AC2873" s="386">
        <v>235600543079</v>
      </c>
      <c r="AD2873" s="182" t="s">
        <v>113</v>
      </c>
      <c r="AE2873" s="476">
        <v>46128</v>
      </c>
      <c r="AF2873" s="277">
        <v>46127.916666666664</v>
      </c>
      <c r="AG2873" s="277">
        <v>46127.333333333336</v>
      </c>
      <c r="AH2873" s="277">
        <v>46127.333333333336</v>
      </c>
      <c r="AI2873" s="263">
        <v>46125</v>
      </c>
      <c r="AJ2873" s="476">
        <v>46128</v>
      </c>
      <c r="AK2873" s="231">
        <v>46127</v>
      </c>
      <c r="AL2873" s="149">
        <v>46129</v>
      </c>
      <c r="AM2873" s="241"/>
      <c r="AN2873" s="231">
        <v>46130</v>
      </c>
      <c r="AO2873" s="81" t="s">
        <v>121</v>
      </c>
      <c r="AP2873" s="81" t="s">
        <v>121</v>
      </c>
      <c r="AQ2873" s="81" t="s">
        <v>121</v>
      </c>
      <c r="AR2873" s="81" t="s">
        <v>121</v>
      </c>
      <c r="AS2873" s="81" t="s">
        <v>121</v>
      </c>
      <c r="AT2873" s="81" t="s">
        <v>121</v>
      </c>
      <c r="AU2873" s="82" t="s">
        <v>6241</v>
      </c>
      <c r="AV2873" s="134">
        <v>46119</v>
      </c>
      <c r="AZ2873" s="271"/>
      <c r="BU2873" s="87">
        <v>106997</v>
      </c>
      <c r="BV2873" s="340">
        <v>46128</v>
      </c>
      <c r="BZ2873" s="87">
        <f t="shared" si="879"/>
        <v>15</v>
      </c>
      <c r="CB2873" s="88">
        <f>WEEKNUM(BV2873,)</f>
        <v>16</v>
      </c>
      <c r="CE2873" s="431">
        <f t="shared" si="885"/>
        <v>4</v>
      </c>
      <c r="CJ2873" s="87">
        <f t="shared" si="876"/>
        <v>4</v>
      </c>
      <c r="CK2873" s="171">
        <f t="shared" si="881"/>
        <v>15</v>
      </c>
      <c r="CL2873" s="85" t="s">
        <v>6276</v>
      </c>
      <c r="CM2873" s="22" t="str">
        <f>IF(OR(Z2873="COSU",Z2873="EGLV",Z2873="MAEU",Z2873="REGU",Z2873="HLCU",Z2873="OOLU",Z2873="ONEY"),
    IF(Z2873="COSU","1C26TAB",
    IF(Z2873="EGLV","1C26TAA",
    IF(Z2873="MAEU","1C26TML",
    IF(Z2873="REGU","1C26TAA",
    IF(Z2873="HLCU","1C26THC",
    IF(Z2873="OOLU","1C26TAR",
    IF(Z2873="ONEY","1K26TAD",""))))))) &amp; "^" &amp; BU2873,
    BU2873)</f>
        <v>1C26TAA^106997</v>
      </c>
    </row>
    <row r="2874" spans="1:91" s="85" customFormat="1" x14ac:dyDescent="0.25">
      <c r="B2874" s="265" t="s">
        <v>6682</v>
      </c>
      <c r="C2874" s="301"/>
      <c r="D2874" s="265">
        <v>145735892</v>
      </c>
      <c r="E2874" s="241">
        <v>5320008336</v>
      </c>
      <c r="F2874" s="231">
        <v>46141</v>
      </c>
      <c r="G2874" s="265" t="s">
        <v>6683</v>
      </c>
      <c r="H2874" s="265" t="s">
        <v>2213</v>
      </c>
      <c r="I2874" s="265" t="s">
        <v>105</v>
      </c>
      <c r="J2874" s="265" t="s">
        <v>6684</v>
      </c>
      <c r="K2874" s="265" t="s">
        <v>242</v>
      </c>
      <c r="L2874" s="231">
        <v>46175</v>
      </c>
      <c r="M2874" s="265">
        <v>40</v>
      </c>
      <c r="N2874" s="85" t="s">
        <v>9259</v>
      </c>
      <c r="O2874" s="85" t="s">
        <v>9260</v>
      </c>
      <c r="Q2874" s="241"/>
      <c r="R2874" s="241"/>
      <c r="S2874" s="241"/>
      <c r="T2874" s="241"/>
      <c r="U2874" s="241"/>
      <c r="V2874" s="241"/>
      <c r="W2874" s="241"/>
      <c r="X2874" s="241"/>
      <c r="Y2874" s="303">
        <v>7268434361</v>
      </c>
      <c r="Z2874" s="85" t="s">
        <v>354</v>
      </c>
      <c r="AA2874" s="85" t="s">
        <v>1680</v>
      </c>
      <c r="AB2874" s="85" t="s">
        <v>6687</v>
      </c>
      <c r="AC2874" s="270"/>
      <c r="AD2874" s="75" t="s">
        <v>113</v>
      </c>
      <c r="AE2874" s="241"/>
      <c r="AF2874" s="375">
        <v>46144.375</v>
      </c>
      <c r="AG2874" s="375">
        <v>46141.375</v>
      </c>
      <c r="AH2874" s="375">
        <v>46141.375</v>
      </c>
      <c r="AI2874" s="231">
        <v>46145</v>
      </c>
      <c r="AJ2874" s="241"/>
      <c r="AK2874" s="241"/>
      <c r="AL2874" s="231">
        <v>46152</v>
      </c>
      <c r="AM2874" s="241"/>
      <c r="AN2874" s="387">
        <f>IF(AM2874=0,AL2874-L2874,AM2874-L2874)</f>
        <v>-23</v>
      </c>
      <c r="AO2874" s="81">
        <f t="shared" ref="AO2874:AO2881" si="901">IF(AH2874&lt;AG2874,IF(AH2874=0,"",AH2874-1),IF(AG2874=0,"",AG2874-1))</f>
        <v>46140.375</v>
      </c>
      <c r="AP2874" s="81">
        <f t="shared" ref="AP2874:AP2881" si="902">IF(AH2874&lt;AG2874,IF(AH2874=0,"",AH2874),IF(AG2874=0,"",AG2874))</f>
        <v>46141.375</v>
      </c>
      <c r="AQ2874" s="81">
        <f t="shared" ref="AQ2874:AQ2881" si="903">IF(AH2874&lt;AG2874,IF(AH2874=0,"",AH2874),IF(AG2874=0,"",AG2874))</f>
        <v>46141.375</v>
      </c>
      <c r="AR2874" s="81">
        <f t="shared" ref="AR2874:AR2881" si="904">IF(AI2874=0,"",IF(AI2874&lt;AJ2874,AJ2874+1,AI2874+1))</f>
        <v>46146</v>
      </c>
      <c r="AS2874" s="81">
        <f t="shared" ref="AS2874:AS2881" si="905">IF(AI2874=0,"",IF(AE2874=0,IF(AJ2874=0,AI2874+2,AJ2874+2),AE2874+2))</f>
        <v>46147</v>
      </c>
      <c r="AT2874" s="81">
        <f t="shared" ref="AT2874:AT2881" si="906">IF(AI2874=0,"",IF(AI2874&lt;AJ2874,AJ2874+1,AI2874+1))</f>
        <v>46146</v>
      </c>
      <c r="AU2874" s="241"/>
      <c r="AV2874" s="297">
        <v>46140</v>
      </c>
      <c r="AZ2874" s="271"/>
      <c r="BU2874" s="388"/>
      <c r="BZ2874" s="87">
        <f t="shared" si="879"/>
        <v>18</v>
      </c>
      <c r="CB2874" s="88"/>
      <c r="CE2874" s="431">
        <f t="shared" si="885"/>
        <v>5</v>
      </c>
      <c r="CJ2874" s="87">
        <f t="shared" si="876"/>
        <v>4</v>
      </c>
      <c r="CK2874" s="87">
        <f t="shared" si="881"/>
        <v>18</v>
      </c>
      <c r="CM2874" s="22"/>
    </row>
    <row r="2875" spans="1:91" s="85" customFormat="1" x14ac:dyDescent="0.25">
      <c r="B2875" s="265" t="s">
        <v>6682</v>
      </c>
      <c r="C2875" s="301"/>
      <c r="D2875" s="265">
        <v>145895659</v>
      </c>
      <c r="E2875" s="241">
        <v>5320008336</v>
      </c>
      <c r="F2875" s="231">
        <v>46141</v>
      </c>
      <c r="G2875" s="265" t="s">
        <v>6683</v>
      </c>
      <c r="H2875" s="265" t="s">
        <v>2213</v>
      </c>
      <c r="I2875" s="265" t="s">
        <v>105</v>
      </c>
      <c r="J2875" s="265" t="s">
        <v>6684</v>
      </c>
      <c r="K2875" s="265" t="s">
        <v>242</v>
      </c>
      <c r="L2875" s="231">
        <v>46174</v>
      </c>
      <c r="M2875" s="265">
        <v>0</v>
      </c>
      <c r="N2875" s="85" t="s">
        <v>9259</v>
      </c>
      <c r="O2875" s="85" t="s">
        <v>9260</v>
      </c>
      <c r="Q2875" s="241"/>
      <c r="R2875" s="241"/>
      <c r="S2875" s="241"/>
      <c r="T2875" s="241"/>
      <c r="U2875" s="241"/>
      <c r="V2875" s="241"/>
      <c r="W2875" s="241"/>
      <c r="X2875" s="241"/>
      <c r="Y2875" s="303">
        <v>7268434361</v>
      </c>
      <c r="Z2875" s="168" t="s">
        <v>354</v>
      </c>
      <c r="AA2875" s="168" t="s">
        <v>1680</v>
      </c>
      <c r="AB2875" s="168" t="s">
        <v>6687</v>
      </c>
      <c r="AC2875" s="270"/>
      <c r="AD2875" s="182" t="s">
        <v>113</v>
      </c>
      <c r="AE2875" s="241"/>
      <c r="AF2875" s="375">
        <v>46144.375</v>
      </c>
      <c r="AG2875" s="375">
        <v>46141.375</v>
      </c>
      <c r="AH2875" s="375">
        <v>46141.375</v>
      </c>
      <c r="AI2875" s="231">
        <v>46145</v>
      </c>
      <c r="AJ2875" s="241"/>
      <c r="AK2875" s="241"/>
      <c r="AL2875" s="231">
        <v>46152</v>
      </c>
      <c r="AM2875" s="241"/>
      <c r="AN2875" s="387">
        <f>IF(AM2875=0,AL2875-L2875,AM2875-L2875)</f>
        <v>-22</v>
      </c>
      <c r="AO2875" s="81">
        <f t="shared" si="901"/>
        <v>46140.375</v>
      </c>
      <c r="AP2875" s="81">
        <f t="shared" si="902"/>
        <v>46141.375</v>
      </c>
      <c r="AQ2875" s="81">
        <f t="shared" si="903"/>
        <v>46141.375</v>
      </c>
      <c r="AR2875" s="81">
        <f t="shared" si="904"/>
        <v>46146</v>
      </c>
      <c r="AS2875" s="81">
        <f t="shared" si="905"/>
        <v>46147</v>
      </c>
      <c r="AT2875" s="81">
        <f t="shared" si="906"/>
        <v>46146</v>
      </c>
      <c r="AU2875" s="241"/>
      <c r="AV2875" s="297">
        <v>46140</v>
      </c>
      <c r="AZ2875" s="271"/>
      <c r="BU2875" s="388"/>
      <c r="BZ2875" s="87">
        <f t="shared" si="879"/>
        <v>18</v>
      </c>
      <c r="CB2875" s="88"/>
      <c r="CE2875" s="431">
        <f t="shared" si="885"/>
        <v>5</v>
      </c>
      <c r="CJ2875" s="87">
        <f t="shared" si="876"/>
        <v>4</v>
      </c>
      <c r="CK2875" s="171">
        <f t="shared" si="881"/>
        <v>18</v>
      </c>
      <c r="CM2875" s="22"/>
    </row>
    <row r="2876" spans="1:91" s="85" customFormat="1" x14ac:dyDescent="0.25">
      <c r="B2876" s="265" t="s">
        <v>6682</v>
      </c>
      <c r="C2876" s="301"/>
      <c r="D2876" s="265">
        <v>145940639</v>
      </c>
      <c r="E2876" s="241">
        <v>5320008336</v>
      </c>
      <c r="F2876" s="231">
        <v>46135</v>
      </c>
      <c r="G2876" s="265" t="s">
        <v>6683</v>
      </c>
      <c r="H2876" s="265" t="s">
        <v>2213</v>
      </c>
      <c r="I2876" s="265" t="s">
        <v>105</v>
      </c>
      <c r="J2876" s="265" t="s">
        <v>577</v>
      </c>
      <c r="K2876" s="265" t="s">
        <v>242</v>
      </c>
      <c r="L2876" s="231">
        <v>46169</v>
      </c>
      <c r="M2876" s="265">
        <v>0</v>
      </c>
      <c r="N2876" s="85" t="s">
        <v>9259</v>
      </c>
      <c r="O2876" s="85" t="s">
        <v>9260</v>
      </c>
      <c r="Q2876" s="241"/>
      <c r="R2876" s="241"/>
      <c r="S2876" s="241"/>
      <c r="T2876" s="241"/>
      <c r="U2876" s="241"/>
      <c r="V2876" s="241"/>
      <c r="W2876" s="241"/>
      <c r="X2876" s="241"/>
      <c r="Y2876" s="303">
        <v>7268434361</v>
      </c>
      <c r="Z2876" s="168" t="s">
        <v>354</v>
      </c>
      <c r="AA2876" s="168" t="s">
        <v>1680</v>
      </c>
      <c r="AB2876" s="168" t="s">
        <v>6687</v>
      </c>
      <c r="AC2876" s="270"/>
      <c r="AD2876" s="182" t="s">
        <v>113</v>
      </c>
      <c r="AE2876" s="274"/>
      <c r="AF2876" s="446">
        <v>46144.375</v>
      </c>
      <c r="AG2876" s="446">
        <v>46141.375</v>
      </c>
      <c r="AH2876" s="446">
        <v>46141.375</v>
      </c>
      <c r="AI2876" s="275">
        <v>46145</v>
      </c>
      <c r="AJ2876" s="274"/>
      <c r="AK2876" s="274"/>
      <c r="AL2876" s="275"/>
      <c r="AM2876" s="241"/>
      <c r="AN2876" s="744">
        <f>IF(AM2876=0,AL2876-L2876,AM2876-L2876)</f>
        <v>-46169</v>
      </c>
      <c r="AO2876" s="81">
        <f t="shared" si="901"/>
        <v>46140.375</v>
      </c>
      <c r="AP2876" s="81">
        <f t="shared" si="902"/>
        <v>46141.375</v>
      </c>
      <c r="AQ2876" s="81">
        <f t="shared" si="903"/>
        <v>46141.375</v>
      </c>
      <c r="AR2876" s="81">
        <f t="shared" si="904"/>
        <v>46146</v>
      </c>
      <c r="AS2876" s="81">
        <f t="shared" si="905"/>
        <v>46147</v>
      </c>
      <c r="AT2876" s="81">
        <f t="shared" si="906"/>
        <v>46146</v>
      </c>
      <c r="AU2876" s="241"/>
      <c r="AV2876" s="290">
        <v>46140</v>
      </c>
      <c r="AZ2876" s="271"/>
      <c r="BU2876" s="388"/>
      <c r="BZ2876" s="87"/>
      <c r="CB2876" s="88"/>
      <c r="CE2876" s="431"/>
      <c r="CJ2876" s="87"/>
      <c r="CK2876" s="171"/>
      <c r="CM2876" s="22"/>
    </row>
    <row r="2877" spans="1:91" s="85" customFormat="1" x14ac:dyDescent="0.25">
      <c r="A2877" s="75">
        <f>ROW()-2</f>
        <v>2875</v>
      </c>
      <c r="B2877" s="265" t="s">
        <v>102</v>
      </c>
      <c r="C2877" s="301">
        <v>235600598256</v>
      </c>
      <c r="D2877" s="265">
        <v>145862889</v>
      </c>
      <c r="E2877" s="241"/>
      <c r="F2877" s="231">
        <v>46133</v>
      </c>
      <c r="G2877" s="265" t="s">
        <v>299</v>
      </c>
      <c r="H2877" s="265" t="s">
        <v>1657</v>
      </c>
      <c r="I2877" s="265" t="s">
        <v>105</v>
      </c>
      <c r="J2877" s="75" t="s">
        <v>322</v>
      </c>
      <c r="K2877" s="265" t="s">
        <v>242</v>
      </c>
      <c r="L2877" s="231">
        <v>46150</v>
      </c>
      <c r="M2877" s="265">
        <v>40</v>
      </c>
      <c r="N2877" s="727" t="s">
        <v>9261</v>
      </c>
      <c r="O2877" s="727" t="s">
        <v>9262</v>
      </c>
      <c r="P2877" s="85">
        <v>2830052048</v>
      </c>
      <c r="Q2877" s="231">
        <v>46129</v>
      </c>
      <c r="R2877" s="241">
        <v>1209403809</v>
      </c>
      <c r="S2877" s="241">
        <v>224465111</v>
      </c>
      <c r="T2877" s="231">
        <v>46129</v>
      </c>
      <c r="U2877" s="261">
        <v>18024.715</v>
      </c>
      <c r="V2877" s="261">
        <v>17360.669000000002</v>
      </c>
      <c r="W2877" s="241">
        <v>20</v>
      </c>
      <c r="X2877" s="241">
        <v>0</v>
      </c>
      <c r="Y2877" s="386">
        <v>235600598256</v>
      </c>
      <c r="Z2877" s="273" t="s">
        <v>128</v>
      </c>
      <c r="AA2877" s="273" t="s">
        <v>280</v>
      </c>
      <c r="AB2877" s="273" t="s">
        <v>8950</v>
      </c>
      <c r="AC2877" s="301">
        <v>235600598256</v>
      </c>
      <c r="AD2877" s="182" t="s">
        <v>113</v>
      </c>
      <c r="AE2877" s="115">
        <v>46135</v>
      </c>
      <c r="AF2877" s="446">
        <v>46132.041666666664</v>
      </c>
      <c r="AG2877" s="446">
        <v>46132.5</v>
      </c>
      <c r="AH2877" s="446">
        <v>46131.708333333336</v>
      </c>
      <c r="AI2877" s="115">
        <v>46134</v>
      </c>
      <c r="AJ2877" s="115">
        <v>46134</v>
      </c>
      <c r="AK2877" s="115">
        <v>46134</v>
      </c>
      <c r="AL2877" s="115">
        <v>46136</v>
      </c>
      <c r="AM2877" s="241"/>
      <c r="AN2877" s="115">
        <v>46136</v>
      </c>
      <c r="AO2877" s="95" t="s">
        <v>121</v>
      </c>
      <c r="AP2877" s="95" t="s">
        <v>121</v>
      </c>
      <c r="AQ2877" s="95" t="s">
        <v>121</v>
      </c>
      <c r="AR2877" s="95" t="s">
        <v>121</v>
      </c>
      <c r="AS2877" s="81">
        <f t="shared" si="905"/>
        <v>46137</v>
      </c>
      <c r="AT2877" s="81">
        <f t="shared" si="906"/>
        <v>46135</v>
      </c>
      <c r="AU2877" s="241"/>
      <c r="AV2877" s="290">
        <v>46129</v>
      </c>
      <c r="AZ2877" s="271"/>
      <c r="BU2877" s="338"/>
      <c r="BZ2877" s="87">
        <f t="shared" ref="BZ2877:BZ2915" si="907">_xlfn.ISOWEEKNUM(F2877)</f>
        <v>17</v>
      </c>
      <c r="CB2877" s="88">
        <f>WEEKNUM(BV2877,)</f>
        <v>0</v>
      </c>
      <c r="CE2877" s="431">
        <f t="shared" ref="CE2877:CE2915" si="908">IF(AD2877="Sea waybill", IF(AK2877&lt;&gt;0, MONTH(AK2877), IF(AJ2877&gt;AI2877, MONTH(AJ2877), MONTH(AI2877))),"")</f>
        <v>4</v>
      </c>
      <c r="CF2877" s="397">
        <v>11152850</v>
      </c>
      <c r="CH2877" s="397">
        <v>11152850</v>
      </c>
      <c r="CI2877" s="544">
        <v>26242</v>
      </c>
      <c r="CJ2877" s="87">
        <f t="shared" ref="CJ2877:CJ2940" si="909">MONTH(AV2877)</f>
        <v>4</v>
      </c>
      <c r="CK2877" s="171">
        <f t="shared" ref="CK2877:CK2915" si="910">WEEKNUM(AV2877,2)</f>
        <v>16</v>
      </c>
      <c r="CM2877" s="22" t="str">
        <f>IF(OR(Z2877="COSU",Z2877="EGLV",Z2877="MAEU",Z2877="REGU",Z2877="HLCU",Z2877="OOLU",Z2877="ONEY"),
    IF(Z2877="COSU","1C26TAB",
    IF(Z2877="EGLV","1C26TAA",
    IF(Z2877="MAEU","1C26TML",
    IF(Z2877="REGU","1C26TAA",
    IF(Z2877="HLCU","1C26THC",
    IF(Z2877="OOLU","1C26TAR",
    IF(Z2877="ONEY","1K26TAD",""))))))) &amp; "^" &amp; BU2877,
    BU2877)</f>
        <v>1C26TAA^</v>
      </c>
    </row>
    <row r="2878" spans="1:91" s="85" customFormat="1" x14ac:dyDescent="0.25">
      <c r="A2878" s="75">
        <f>ROW()-2</f>
        <v>2876</v>
      </c>
      <c r="B2878" s="265" t="s">
        <v>6497</v>
      </c>
      <c r="C2878" s="301" t="s">
        <v>9263</v>
      </c>
      <c r="D2878" s="265">
        <v>145862885</v>
      </c>
      <c r="E2878" s="241"/>
      <c r="F2878" s="231">
        <v>46133</v>
      </c>
      <c r="G2878" s="265" t="s">
        <v>299</v>
      </c>
      <c r="H2878" s="265" t="s">
        <v>1657</v>
      </c>
      <c r="I2878" s="265" t="s">
        <v>105</v>
      </c>
      <c r="J2878" s="75" t="s">
        <v>322</v>
      </c>
      <c r="K2878" s="265" t="s">
        <v>242</v>
      </c>
      <c r="L2878" s="231">
        <v>46150</v>
      </c>
      <c r="M2878" s="265">
        <v>40</v>
      </c>
      <c r="N2878" s="268" t="s">
        <v>9264</v>
      </c>
      <c r="O2878" s="410" t="s">
        <v>9265</v>
      </c>
      <c r="P2878" s="85">
        <v>2830052109</v>
      </c>
      <c r="Q2878" s="231">
        <v>46130</v>
      </c>
      <c r="R2878" s="241">
        <v>1209404187</v>
      </c>
      <c r="S2878" s="241">
        <v>224465115</v>
      </c>
      <c r="T2878" s="231">
        <v>46130</v>
      </c>
      <c r="U2878" s="261">
        <v>13637.014999999999</v>
      </c>
      <c r="V2878" s="261">
        <v>13134.493</v>
      </c>
      <c r="W2878" s="241">
        <v>16</v>
      </c>
      <c r="X2878" s="241">
        <v>0</v>
      </c>
      <c r="Y2878" s="386">
        <v>2325829000</v>
      </c>
      <c r="Z2878" s="273" t="s">
        <v>5982</v>
      </c>
      <c r="AA2878" s="273" t="s">
        <v>3189</v>
      </c>
      <c r="AB2878" s="273" t="s">
        <v>5199</v>
      </c>
      <c r="AC2878" s="270" t="s">
        <v>9263</v>
      </c>
      <c r="AD2878" s="182" t="s">
        <v>113</v>
      </c>
      <c r="AE2878" s="115">
        <v>46135</v>
      </c>
      <c r="AF2878" s="304">
        <v>46133.416666666664</v>
      </c>
      <c r="AG2878" s="304">
        <v>46132.416666666664</v>
      </c>
      <c r="AH2878" s="304">
        <v>46133.25</v>
      </c>
      <c r="AI2878" s="115">
        <v>46133</v>
      </c>
      <c r="AJ2878" s="115">
        <v>46134</v>
      </c>
      <c r="AK2878" s="115">
        <v>46134</v>
      </c>
      <c r="AL2878" s="115">
        <v>46136</v>
      </c>
      <c r="AM2878" s="115">
        <v>46137</v>
      </c>
      <c r="AN2878" s="75">
        <f>IF(AM2878=0,AL2878-L2878,AM2878-L2878)</f>
        <v>-13</v>
      </c>
      <c r="AO2878" s="95" t="s">
        <v>121</v>
      </c>
      <c r="AP2878" s="95" t="s">
        <v>121</v>
      </c>
      <c r="AQ2878" s="95" t="s">
        <v>121</v>
      </c>
      <c r="AR2878" s="95" t="s">
        <v>121</v>
      </c>
      <c r="AS2878" s="81">
        <f t="shared" si="905"/>
        <v>46137</v>
      </c>
      <c r="AT2878" s="81">
        <f t="shared" si="906"/>
        <v>46135</v>
      </c>
      <c r="AU2878" s="241"/>
      <c r="AV2878" s="290">
        <v>46129</v>
      </c>
      <c r="AZ2878" s="271"/>
      <c r="BU2878" s="338"/>
      <c r="BZ2878" s="87">
        <f t="shared" si="907"/>
        <v>17</v>
      </c>
      <c r="CB2878" s="88">
        <f>WEEKNUM(BV2878,)</f>
        <v>0</v>
      </c>
      <c r="CE2878" s="431">
        <f t="shared" si="908"/>
        <v>4</v>
      </c>
      <c r="CJ2878" s="87">
        <f t="shared" si="909"/>
        <v>4</v>
      </c>
      <c r="CK2878" s="171">
        <f t="shared" si="910"/>
        <v>16</v>
      </c>
      <c r="CM2878" s="22" t="str">
        <f>IF(OR(Z2878="COSU",Z2878="EGLV",Z2878="MAEU",Z2878="REGU",Z2878="HLCU",Z2878="OOLU",Z2878="ONEY"),
    IF(Z2878="COSU","1C26TAB",
    IF(Z2878="EGLV","1C26TAA",
    IF(Z2878="MAEU","1C26TML",
    IF(Z2878="REGU","1C26TAA",
    IF(Z2878="HLCU","1C26THC",
    IF(Z2878="OOLU","1C26TAR",
    IF(Z2878="ONEY","1K26TAD",""))))))) &amp; "^" &amp; BU2878,
    BU2878)</f>
        <v>1C26TAR^</v>
      </c>
    </row>
    <row r="2879" spans="1:91" s="85" customFormat="1" x14ac:dyDescent="0.25">
      <c r="B2879" s="265" t="s">
        <v>6497</v>
      </c>
      <c r="C2879" s="301">
        <v>235600469308</v>
      </c>
      <c r="D2879" s="265">
        <v>145863819</v>
      </c>
      <c r="E2879" s="241"/>
      <c r="F2879" s="231">
        <v>46133</v>
      </c>
      <c r="G2879" s="265" t="s">
        <v>2611</v>
      </c>
      <c r="H2879" s="265" t="s">
        <v>1657</v>
      </c>
      <c r="I2879" s="265" t="s">
        <v>105</v>
      </c>
      <c r="J2879" s="75" t="s">
        <v>322</v>
      </c>
      <c r="K2879" s="265" t="s">
        <v>242</v>
      </c>
      <c r="L2879" s="231">
        <v>46156</v>
      </c>
      <c r="M2879" s="265">
        <v>20</v>
      </c>
      <c r="N2879" s="677" t="s">
        <v>9266</v>
      </c>
      <c r="O2879" s="677" t="s">
        <v>9267</v>
      </c>
      <c r="P2879" s="85">
        <v>2830051834</v>
      </c>
      <c r="Q2879" s="231">
        <v>46126</v>
      </c>
      <c r="R2879" s="241">
        <v>1209402554</v>
      </c>
      <c r="S2879" s="241">
        <v>224447705</v>
      </c>
      <c r="T2879" s="231">
        <v>46126</v>
      </c>
      <c r="U2879" s="261">
        <v>4976.7359999999999</v>
      </c>
      <c r="V2879" s="261">
        <v>4859.8580000000002</v>
      </c>
      <c r="W2879" s="241">
        <v>6</v>
      </c>
      <c r="X2879" s="241">
        <v>0</v>
      </c>
      <c r="Y2879" s="386">
        <v>235600563584</v>
      </c>
      <c r="Z2879" s="273" t="s">
        <v>128</v>
      </c>
      <c r="AA2879" s="273" t="s">
        <v>280</v>
      </c>
      <c r="AB2879" s="273" t="s">
        <v>8950</v>
      </c>
      <c r="AC2879" s="301">
        <v>235600469308</v>
      </c>
      <c r="AD2879" s="132" t="s">
        <v>113</v>
      </c>
      <c r="AE2879" s="115">
        <v>46134</v>
      </c>
      <c r="AF2879" s="304">
        <v>46132.041666666664</v>
      </c>
      <c r="AG2879" s="304">
        <v>46132.5</v>
      </c>
      <c r="AH2879" s="304">
        <v>46131.708333333336</v>
      </c>
      <c r="AI2879" s="115">
        <v>46131</v>
      </c>
      <c r="AJ2879" s="115">
        <v>46134</v>
      </c>
      <c r="AK2879" s="115">
        <v>46134</v>
      </c>
      <c r="AL2879" s="115">
        <v>46134</v>
      </c>
      <c r="AM2879" s="115">
        <v>46136</v>
      </c>
      <c r="AN2879" s="274"/>
      <c r="AO2879" s="81">
        <f t="shared" si="901"/>
        <v>46130.708333333336</v>
      </c>
      <c r="AP2879" s="81">
        <f t="shared" si="902"/>
        <v>46131.708333333336</v>
      </c>
      <c r="AQ2879" s="81">
        <f t="shared" si="903"/>
        <v>46131.708333333336</v>
      </c>
      <c r="AR2879" s="81">
        <f t="shared" si="904"/>
        <v>46135</v>
      </c>
      <c r="AS2879" s="81">
        <f t="shared" si="905"/>
        <v>46136</v>
      </c>
      <c r="AT2879" s="81">
        <f t="shared" si="906"/>
        <v>46135</v>
      </c>
      <c r="AU2879" s="241"/>
      <c r="AV2879" s="290">
        <v>46126</v>
      </c>
      <c r="AZ2879" s="271"/>
      <c r="BU2879" s="338"/>
      <c r="BZ2879" s="87">
        <f t="shared" si="907"/>
        <v>17</v>
      </c>
      <c r="CB2879" s="88">
        <f>WEEKNUM(BV2879,)</f>
        <v>0</v>
      </c>
      <c r="CE2879" s="431">
        <f t="shared" si="908"/>
        <v>4</v>
      </c>
      <c r="CF2879" s="397">
        <v>6560500</v>
      </c>
      <c r="CH2879" s="397">
        <v>6560500</v>
      </c>
      <c r="CI2879" s="85">
        <v>26242</v>
      </c>
      <c r="CJ2879" s="87">
        <f t="shared" si="909"/>
        <v>4</v>
      </c>
      <c r="CK2879" s="171">
        <f t="shared" si="910"/>
        <v>16</v>
      </c>
      <c r="CM2879" s="22" t="str">
        <f>IF(OR(Z2879="COSU",Z2879="EGLV",Z2879="MAEU",Z2879="REGU",Z2879="HLCU",Z2879="OOLU",Z2879="ONEY"),
    IF(Z2879="COSU","1C26TAB",
    IF(Z2879="EGLV","1C26TAA",
    IF(Z2879="MAEU","1C26TML",
    IF(Z2879="REGU","1C26TAA",
    IF(Z2879="HLCU","1C26THC",
    IF(Z2879="OOLU","1C26TAR",
    IF(Z2879="ONEY","1K26TAD",""))))))) &amp; "^" &amp; BU2879,
    BU2879)</f>
        <v>1C26TAA^</v>
      </c>
    </row>
    <row r="2880" spans="1:91" s="168" customFormat="1" x14ac:dyDescent="0.25">
      <c r="B2880" s="273" t="s">
        <v>8625</v>
      </c>
      <c r="C2880" s="412"/>
      <c r="D2880" s="273">
        <v>145900219</v>
      </c>
      <c r="E2880" s="274">
        <v>5320008341</v>
      </c>
      <c r="F2880" s="275">
        <v>46141</v>
      </c>
      <c r="G2880" s="273" t="s">
        <v>164</v>
      </c>
      <c r="H2880" s="273" t="s">
        <v>140</v>
      </c>
      <c r="I2880" s="273" t="s">
        <v>105</v>
      </c>
      <c r="J2880" s="273" t="s">
        <v>165</v>
      </c>
      <c r="K2880" s="273" t="s">
        <v>242</v>
      </c>
      <c r="L2880" s="275">
        <v>46174</v>
      </c>
      <c r="M2880" s="156">
        <v>40</v>
      </c>
      <c r="Q2880" s="274"/>
      <c r="R2880" s="274"/>
      <c r="S2880" s="274"/>
      <c r="T2880" s="274"/>
      <c r="U2880" s="274"/>
      <c r="V2880" s="274"/>
      <c r="W2880" s="274"/>
      <c r="X2880" s="274"/>
      <c r="Y2880" s="156" t="s">
        <v>9268</v>
      </c>
      <c r="Z2880" s="273" t="s">
        <v>128</v>
      </c>
      <c r="AA2880" s="168" t="s">
        <v>1426</v>
      </c>
      <c r="AB2880" s="273" t="s">
        <v>9269</v>
      </c>
      <c r="AC2880" s="246"/>
      <c r="AD2880" s="182" t="s">
        <v>113</v>
      </c>
      <c r="AE2880" s="274"/>
      <c r="AF2880" s="304">
        <v>46146.041666666664</v>
      </c>
      <c r="AG2880" s="304">
        <v>46146.5</v>
      </c>
      <c r="AH2880" s="304">
        <v>46146.5</v>
      </c>
      <c r="AI2880" s="115">
        <v>46148</v>
      </c>
      <c r="AJ2880" s="274"/>
      <c r="AK2880" s="274"/>
      <c r="AL2880" s="115">
        <v>46163</v>
      </c>
      <c r="AM2880" s="274"/>
      <c r="AN2880" s="317">
        <f>IF(AM2880=0,AL2880-L2880,AM2880-L2880)</f>
        <v>-11</v>
      </c>
      <c r="AO2880" s="81">
        <f t="shared" si="901"/>
        <v>46145.5</v>
      </c>
      <c r="AP2880" s="81">
        <f t="shared" si="902"/>
        <v>46146.5</v>
      </c>
      <c r="AQ2880" s="81">
        <f t="shared" si="903"/>
        <v>46146.5</v>
      </c>
      <c r="AR2880" s="81">
        <f t="shared" si="904"/>
        <v>46149</v>
      </c>
      <c r="AS2880" s="81">
        <f t="shared" si="905"/>
        <v>46150</v>
      </c>
      <c r="AT2880" s="81">
        <f t="shared" si="906"/>
        <v>46149</v>
      </c>
      <c r="AU2880" s="274"/>
      <c r="AZ2880" s="278"/>
      <c r="BT2880" s="182">
        <f>IF(COUNTIF($C$3:C2880, C2880)=1, 1, 0)</f>
        <v>0</v>
      </c>
      <c r="BU2880" s="395"/>
      <c r="BZ2880" s="87">
        <f t="shared" si="907"/>
        <v>18</v>
      </c>
      <c r="CB2880" s="88">
        <f>WEEKNUM(BV2880,)</f>
        <v>0</v>
      </c>
      <c r="CC2880" s="414"/>
      <c r="CE2880" s="431">
        <f t="shared" si="908"/>
        <v>5</v>
      </c>
      <c r="CJ2880" s="87">
        <f t="shared" si="909"/>
        <v>1</v>
      </c>
      <c r="CK2880" s="87">
        <f t="shared" si="910"/>
        <v>1</v>
      </c>
      <c r="CM2880" s="22" t="str">
        <f>IF(OR(Z2880="COSU",Z2880="EGLV",Z2880="MAEU",Z2880="REGU",Z2880="HLCU",Z2880="OOLU",Z2880="ONEY"),
    IF(Z2880="COSU","1C26TAB",
    IF(Z2880="EGLV","1C26TAA",
    IF(Z2880="MAEU","1C26TML",
    IF(Z2880="REGU","1C26TAA",
    IF(Z2880="HLCU","1C26THC",
    IF(Z2880="OOLU","1C26TAR",
    IF(Z2880="ONEY","1K26TAD",""))))))) &amp; "^" &amp; BU2880,
    BU2880)</f>
        <v>1C26TAA^</v>
      </c>
    </row>
    <row r="2881" spans="1:94" s="85" customFormat="1" x14ac:dyDescent="0.25">
      <c r="B2881" s="265" t="s">
        <v>6301</v>
      </c>
      <c r="C2881" s="412">
        <v>235600581591</v>
      </c>
      <c r="D2881" s="273">
        <v>145826587</v>
      </c>
      <c r="E2881" s="274"/>
      <c r="F2881" s="275">
        <v>46133</v>
      </c>
      <c r="G2881" s="273" t="s">
        <v>497</v>
      </c>
      <c r="H2881" s="273" t="s">
        <v>2531</v>
      </c>
      <c r="I2881" s="273" t="s">
        <v>656</v>
      </c>
      <c r="J2881" s="182" t="s">
        <v>430</v>
      </c>
      <c r="K2881" s="273" t="s">
        <v>242</v>
      </c>
      <c r="L2881" s="275">
        <v>46147</v>
      </c>
      <c r="M2881" s="273">
        <v>20</v>
      </c>
      <c r="N2881" s="268" t="s">
        <v>9270</v>
      </c>
      <c r="O2881" s="410" t="s">
        <v>9271</v>
      </c>
      <c r="P2881" s="85">
        <v>2830052103</v>
      </c>
      <c r="Q2881" s="231">
        <v>46130</v>
      </c>
      <c r="R2881" s="241">
        <v>1209404175</v>
      </c>
      <c r="S2881" s="241">
        <v>224466500</v>
      </c>
      <c r="T2881" s="231">
        <v>46130</v>
      </c>
      <c r="U2881" s="356">
        <v>5602.68</v>
      </c>
      <c r="V2881" s="356">
        <v>5471.1</v>
      </c>
      <c r="W2881" s="241">
        <v>6</v>
      </c>
      <c r="X2881" s="241">
        <v>0</v>
      </c>
      <c r="Y2881" s="386">
        <v>235600581591</v>
      </c>
      <c r="Z2881" s="273" t="s">
        <v>128</v>
      </c>
      <c r="AA2881" s="273" t="s">
        <v>399</v>
      </c>
      <c r="AB2881" s="273" t="s">
        <v>9209</v>
      </c>
      <c r="AC2881" s="270"/>
      <c r="AD2881" s="182" t="s">
        <v>113</v>
      </c>
      <c r="AE2881" s="241"/>
      <c r="AF2881" s="304">
        <v>46137.041666666664</v>
      </c>
      <c r="AG2881" s="304">
        <v>46136.5</v>
      </c>
      <c r="AH2881" s="304">
        <v>46136.5</v>
      </c>
      <c r="AI2881" s="115">
        <v>46136</v>
      </c>
      <c r="AJ2881" s="115">
        <v>46139</v>
      </c>
      <c r="AK2881" s="241"/>
      <c r="AL2881" s="115">
        <v>46140</v>
      </c>
      <c r="AM2881" s="115">
        <v>46141</v>
      </c>
      <c r="AN2881" s="241"/>
      <c r="AO2881" s="81">
        <f t="shared" si="901"/>
        <v>46135.5</v>
      </c>
      <c r="AP2881" s="81">
        <f t="shared" si="902"/>
        <v>46136.5</v>
      </c>
      <c r="AQ2881" s="81">
        <f t="shared" si="903"/>
        <v>46136.5</v>
      </c>
      <c r="AR2881" s="81">
        <f t="shared" si="904"/>
        <v>46140</v>
      </c>
      <c r="AS2881" s="81">
        <f t="shared" si="905"/>
        <v>46141</v>
      </c>
      <c r="AT2881" s="81">
        <f t="shared" si="906"/>
        <v>46140</v>
      </c>
      <c r="AU2881" s="241"/>
      <c r="AV2881" s="297">
        <v>46130</v>
      </c>
      <c r="AZ2881" s="271"/>
      <c r="BU2881" s="338"/>
      <c r="BZ2881" s="87">
        <f t="shared" si="907"/>
        <v>17</v>
      </c>
      <c r="CB2881" s="88">
        <f>WEEKNUM(BV2881,)</f>
        <v>0</v>
      </c>
      <c r="CE2881" s="431">
        <f t="shared" si="908"/>
        <v>4</v>
      </c>
      <c r="CJ2881" s="87">
        <f t="shared" si="909"/>
        <v>4</v>
      </c>
      <c r="CK2881" s="171">
        <f t="shared" si="910"/>
        <v>16</v>
      </c>
      <c r="CM2881" s="22" t="str">
        <f>IF(OR(Z2881="COSU",Z2881="EGLV",Z2881="MAEU",Z2881="REGU",Z2881="HLCU",Z2881="OOLU",Z2881="ONEY"),
    IF(Z2881="COSU","1C26TAB",
    IF(Z2881="EGLV","1C26TAA",
    IF(Z2881="MAEU","1C26TML",
    IF(Z2881="REGU","1C26TAA",
    IF(Z2881="HLCU","1C26THC",
    IF(Z2881="OOLU","1C26TAR",
    IF(Z2881="ONEY","1K26TAD",""))))))) &amp; "^" &amp; BU2881,
    BU2881)</f>
        <v>1C26TAA^</v>
      </c>
    </row>
    <row r="2882" spans="1:94" s="85" customFormat="1" x14ac:dyDescent="0.25">
      <c r="B2882" s="265" t="s">
        <v>8625</v>
      </c>
      <c r="C2882" s="301"/>
      <c r="D2882" s="273">
        <v>145882121</v>
      </c>
      <c r="E2882" s="274">
        <v>5320008341</v>
      </c>
      <c r="F2882" s="275">
        <v>46141</v>
      </c>
      <c r="G2882" s="273" t="s">
        <v>164</v>
      </c>
      <c r="H2882" s="273" t="s">
        <v>140</v>
      </c>
      <c r="I2882" s="273" t="s">
        <v>105</v>
      </c>
      <c r="J2882" s="273" t="s">
        <v>165</v>
      </c>
      <c r="K2882" s="273" t="s">
        <v>242</v>
      </c>
      <c r="L2882" s="275">
        <v>46174</v>
      </c>
      <c r="M2882" s="156">
        <v>0</v>
      </c>
      <c r="Q2882" s="241"/>
      <c r="R2882" s="241"/>
      <c r="S2882" s="241"/>
      <c r="T2882" s="241"/>
      <c r="U2882" s="241"/>
      <c r="V2882" s="241"/>
      <c r="W2882" s="241"/>
      <c r="X2882" s="241"/>
      <c r="Y2882" s="73" t="s">
        <v>9268</v>
      </c>
      <c r="Z2882" s="265" t="s">
        <v>128</v>
      </c>
      <c r="AA2882" s="85" t="s">
        <v>1426</v>
      </c>
      <c r="AB2882" s="265" t="s">
        <v>9269</v>
      </c>
      <c r="AC2882" s="270"/>
      <c r="AD2882" s="75" t="s">
        <v>113</v>
      </c>
      <c r="AE2882" s="241"/>
      <c r="AF2882" s="375">
        <v>46146.041666666664</v>
      </c>
      <c r="AG2882" s="375">
        <v>46146.5</v>
      </c>
      <c r="AH2882" s="375">
        <v>46146.5</v>
      </c>
      <c r="AI2882" s="74">
        <v>46148</v>
      </c>
      <c r="AJ2882" s="241"/>
      <c r="AK2882" s="241"/>
      <c r="AL2882" s="74">
        <v>46163</v>
      </c>
      <c r="AM2882" s="241"/>
      <c r="AN2882" s="75"/>
      <c r="AO2882" s="81"/>
      <c r="AP2882" s="81"/>
      <c r="AQ2882" s="81"/>
      <c r="AR2882" s="81"/>
      <c r="AS2882" s="81"/>
      <c r="AT2882" s="81"/>
      <c r="AU2882" s="241"/>
      <c r="AZ2882" s="271"/>
      <c r="BT2882" s="75"/>
      <c r="BU2882" s="338"/>
      <c r="BZ2882" s="87">
        <f t="shared" si="907"/>
        <v>18</v>
      </c>
      <c r="CB2882" s="88"/>
      <c r="CC2882" s="172"/>
      <c r="CE2882" s="431">
        <f t="shared" si="908"/>
        <v>5</v>
      </c>
      <c r="CJ2882" s="87">
        <f t="shared" si="909"/>
        <v>1</v>
      </c>
      <c r="CK2882" s="87">
        <f t="shared" si="910"/>
        <v>1</v>
      </c>
      <c r="CM2882" s="22"/>
    </row>
    <row r="2883" spans="1:94" s="85" customFormat="1" x14ac:dyDescent="0.25">
      <c r="B2883" s="265"/>
      <c r="C2883" s="301"/>
      <c r="D2883" s="273">
        <v>145900038</v>
      </c>
      <c r="E2883" s="274">
        <v>5320008345</v>
      </c>
      <c r="F2883" s="275">
        <v>46149</v>
      </c>
      <c r="G2883" s="273" t="s">
        <v>395</v>
      </c>
      <c r="H2883" s="273" t="s">
        <v>1657</v>
      </c>
      <c r="I2883" s="273" t="s">
        <v>105</v>
      </c>
      <c r="J2883" s="273" t="s">
        <v>396</v>
      </c>
      <c r="K2883" s="273" t="s">
        <v>242</v>
      </c>
      <c r="L2883" s="275">
        <v>46174</v>
      </c>
      <c r="M2883" s="273">
        <v>40</v>
      </c>
      <c r="Q2883" s="241"/>
      <c r="R2883" s="241"/>
      <c r="S2883" s="241"/>
      <c r="T2883" s="241"/>
      <c r="U2883" s="261"/>
      <c r="V2883" s="241"/>
      <c r="W2883" s="241"/>
      <c r="X2883" s="241"/>
      <c r="Y2883" s="303"/>
      <c r="AB2883" s="265"/>
      <c r="AC2883" s="270"/>
      <c r="AD2883" s="75" t="s">
        <v>113</v>
      </c>
      <c r="AE2883" s="241"/>
      <c r="AF2883" s="241"/>
      <c r="AG2883" s="241"/>
      <c r="AH2883" s="241"/>
      <c r="AI2883" s="241"/>
      <c r="AJ2883" s="241"/>
      <c r="AK2883" s="241"/>
      <c r="AL2883" s="241"/>
      <c r="AM2883" s="241"/>
      <c r="AN2883" s="241"/>
      <c r="AO2883" s="81" t="str">
        <f t="shared" ref="AO2883:AO2884" si="911">IF(AH2883&lt;AG2883,IF(AH2883=0,"",AH2883-1),IF(AG2883=0,"",AG2883-1))</f>
        <v/>
      </c>
      <c r="AP2883" s="81" t="str">
        <f t="shared" ref="AP2883:AP2884" si="912">IF(AH2883&lt;AG2883,IF(AH2883=0,"",AH2883),IF(AG2883=0,"",AG2883))</f>
        <v/>
      </c>
      <c r="AQ2883" s="81" t="str">
        <f t="shared" ref="AQ2883:AQ2884" si="913">IF(AH2883&lt;AG2883,IF(AH2883=0,"",AH2883),IF(AG2883=0,"",AG2883))</f>
        <v/>
      </c>
      <c r="AR2883" s="81" t="str">
        <f t="shared" ref="AR2883:AR2889" si="914">IF(AI2883=0,"",IF(AI2883&lt;AJ2883,AJ2883+1,AI2883+1))</f>
        <v/>
      </c>
      <c r="AS2883" s="81" t="str">
        <f t="shared" ref="AS2883:AS2889" si="915">IF(AI2883=0,"",IF(AE2883=0,IF(AJ2883=0,AI2883+2,AJ2883+2),AE2883+2))</f>
        <v/>
      </c>
      <c r="AT2883" s="81" t="str">
        <f t="shared" ref="AT2883:AT2884" si="916">IF(AI2883=0,"",IF(AI2883&lt;AJ2883,AJ2883+1,AI2883+1))</f>
        <v/>
      </c>
      <c r="AU2883" s="241"/>
      <c r="AZ2883" s="271"/>
      <c r="BU2883" s="338"/>
      <c r="BZ2883" s="87">
        <f t="shared" si="907"/>
        <v>19</v>
      </c>
      <c r="CB2883" s="88">
        <f t="shared" ref="CB2883:CB2915" si="917">WEEKNUM(BV2883,)</f>
        <v>0</v>
      </c>
      <c r="CE2883" s="431">
        <f t="shared" si="908"/>
        <v>1</v>
      </c>
      <c r="CJ2883" s="87">
        <f t="shared" si="909"/>
        <v>1</v>
      </c>
      <c r="CK2883" s="87">
        <f t="shared" si="910"/>
        <v>1</v>
      </c>
      <c r="CM2883" s="22">
        <f t="shared" ref="CM2883:CM2915" si="918">IF(OR(Z2883="COSU",Z2883="EGLV",Z2883="MAEU",Z2883="REGU",Z2883="HLCU",Z2883="OOLU",Z2883="ONEY"),
    IF(Z2883="COSU","1C26TAB",
    IF(Z2883="EGLV","1C26TAA",
    IF(Z2883="MAEU","1C26TML",
    IF(Z2883="REGU","1C26TAA",
    IF(Z2883="HLCU","1C26THC",
    IF(Z2883="OOLU","1C26TAR",
    IF(Z2883="ONEY","1K26TAD",""))))))) &amp; "^" &amp; BU2883,
    BU2883)</f>
        <v>0</v>
      </c>
    </row>
    <row r="2884" spans="1:94" s="85" customFormat="1" x14ac:dyDescent="0.25">
      <c r="B2884" s="265"/>
      <c r="C2884" s="301"/>
      <c r="D2884" s="273">
        <v>145900046</v>
      </c>
      <c r="E2884" s="274">
        <v>5320008345</v>
      </c>
      <c r="F2884" s="275">
        <v>46149</v>
      </c>
      <c r="G2884" s="273" t="s">
        <v>395</v>
      </c>
      <c r="H2884" s="273" t="s">
        <v>1657</v>
      </c>
      <c r="I2884" s="273" t="s">
        <v>105</v>
      </c>
      <c r="J2884" s="273" t="s">
        <v>396</v>
      </c>
      <c r="K2884" s="273" t="s">
        <v>242</v>
      </c>
      <c r="L2884" s="275">
        <v>46174</v>
      </c>
      <c r="M2884" s="273">
        <v>0</v>
      </c>
      <c r="Q2884" s="241"/>
      <c r="R2884" s="241"/>
      <c r="S2884" s="241"/>
      <c r="T2884" s="241"/>
      <c r="U2884" s="241"/>
      <c r="V2884" s="241"/>
      <c r="W2884" s="241"/>
      <c r="X2884" s="241"/>
      <c r="Y2884" s="303"/>
      <c r="AB2884" s="265"/>
      <c r="AC2884" s="270"/>
      <c r="AD2884" s="75" t="s">
        <v>113</v>
      </c>
      <c r="AE2884" s="241"/>
      <c r="AF2884" s="241"/>
      <c r="AG2884" s="241"/>
      <c r="AH2884" s="241"/>
      <c r="AI2884" s="241"/>
      <c r="AJ2884" s="241"/>
      <c r="AK2884" s="241"/>
      <c r="AL2884" s="241"/>
      <c r="AM2884" s="241"/>
      <c r="AN2884" s="241"/>
      <c r="AO2884" s="81" t="str">
        <f t="shared" si="911"/>
        <v/>
      </c>
      <c r="AP2884" s="81" t="str">
        <f t="shared" si="912"/>
        <v/>
      </c>
      <c r="AQ2884" s="81" t="str">
        <f t="shared" si="913"/>
        <v/>
      </c>
      <c r="AR2884" s="81" t="str">
        <f t="shared" si="914"/>
        <v/>
      </c>
      <c r="AS2884" s="81" t="str">
        <f t="shared" si="915"/>
        <v/>
      </c>
      <c r="AT2884" s="81" t="str">
        <f t="shared" si="916"/>
        <v/>
      </c>
      <c r="AU2884" s="241"/>
      <c r="AZ2884" s="271"/>
      <c r="BU2884" s="338"/>
      <c r="BZ2884" s="87">
        <f t="shared" si="907"/>
        <v>19</v>
      </c>
      <c r="CB2884" s="88">
        <f t="shared" si="917"/>
        <v>0</v>
      </c>
      <c r="CE2884" s="431">
        <f t="shared" si="908"/>
        <v>1</v>
      </c>
      <c r="CJ2884" s="87">
        <f t="shared" si="909"/>
        <v>1</v>
      </c>
      <c r="CK2884" s="87">
        <f t="shared" si="910"/>
        <v>1</v>
      </c>
      <c r="CM2884" s="22">
        <f t="shared" si="918"/>
        <v>0</v>
      </c>
    </row>
    <row r="2885" spans="1:94" s="85" customFormat="1" x14ac:dyDescent="0.25">
      <c r="A2885" s="69">
        <f>ROW()-2</f>
        <v>2883</v>
      </c>
      <c r="B2885" s="265" t="s">
        <v>6003</v>
      </c>
      <c r="C2885" s="301">
        <v>235600581540</v>
      </c>
      <c r="D2885" s="273">
        <v>145681553</v>
      </c>
      <c r="E2885" s="274"/>
      <c r="F2885" s="275">
        <v>46112</v>
      </c>
      <c r="G2885" s="273" t="s">
        <v>497</v>
      </c>
      <c r="H2885" s="273" t="s">
        <v>2531</v>
      </c>
      <c r="I2885" s="273" t="s">
        <v>656</v>
      </c>
      <c r="J2885" s="75" t="s">
        <v>430</v>
      </c>
      <c r="K2885" s="273" t="s">
        <v>242</v>
      </c>
      <c r="L2885" s="275">
        <v>46125</v>
      </c>
      <c r="M2885" s="273">
        <v>20</v>
      </c>
      <c r="N2885" s="268" t="s">
        <v>9272</v>
      </c>
      <c r="O2885" s="268" t="s">
        <v>9273</v>
      </c>
      <c r="P2885" s="85">
        <v>2830051849</v>
      </c>
      <c r="Q2885" s="231">
        <v>46126</v>
      </c>
      <c r="R2885" s="241">
        <v>1209402636</v>
      </c>
      <c r="S2885" s="241">
        <v>224451810</v>
      </c>
      <c r="T2885" s="231">
        <v>46126</v>
      </c>
      <c r="U2885" s="261">
        <v>16668.458999999999</v>
      </c>
      <c r="V2885" s="261">
        <v>16076.349</v>
      </c>
      <c r="W2885" s="241">
        <v>19</v>
      </c>
      <c r="X2885" s="241">
        <v>0</v>
      </c>
      <c r="Y2885" s="386">
        <v>235600581540</v>
      </c>
      <c r="Z2885" s="73" t="s">
        <v>128</v>
      </c>
      <c r="AA2885" s="73" t="s">
        <v>196</v>
      </c>
      <c r="AB2885" s="73" t="s">
        <v>6258</v>
      </c>
      <c r="AC2885" s="301">
        <v>235600581540</v>
      </c>
      <c r="AD2885" s="132" t="s">
        <v>113</v>
      </c>
      <c r="AE2885" s="115">
        <v>46132</v>
      </c>
      <c r="AF2885" s="304">
        <v>46128.625</v>
      </c>
      <c r="AG2885" s="304">
        <v>46128.5</v>
      </c>
      <c r="AH2885" s="304">
        <v>46127.625</v>
      </c>
      <c r="AI2885" s="115">
        <v>46129</v>
      </c>
      <c r="AJ2885" s="115"/>
      <c r="AK2885" s="115">
        <v>46129</v>
      </c>
      <c r="AL2885" s="115">
        <v>46132</v>
      </c>
      <c r="AM2885" s="241"/>
      <c r="AN2885" s="75">
        <f>IF(AM2885=0,AL2885-L2885,AM2885-L2885)</f>
        <v>7</v>
      </c>
      <c r="AO2885" s="95" t="s">
        <v>121</v>
      </c>
      <c r="AP2885" s="95" t="s">
        <v>121</v>
      </c>
      <c r="AQ2885" s="95" t="s">
        <v>121</v>
      </c>
      <c r="AR2885" s="95" t="s">
        <v>121</v>
      </c>
      <c r="AS2885" s="95" t="s">
        <v>121</v>
      </c>
      <c r="AT2885" s="95" t="s">
        <v>121</v>
      </c>
      <c r="AU2885" s="82"/>
      <c r="AV2885" s="290">
        <v>46126</v>
      </c>
      <c r="AW2885" s="182" t="e">
        <v>#N/A</v>
      </c>
      <c r="AX2885" s="182" t="e">
        <v>#N/A</v>
      </c>
      <c r="AZ2885" s="271"/>
      <c r="BT2885" s="75">
        <f>IF(COUNTIF($C$3:C2885, C2885)=1, 1, 0)</f>
        <v>1</v>
      </c>
      <c r="BU2885" s="337" t="s">
        <v>9274</v>
      </c>
      <c r="BV2885" s="340">
        <v>46134</v>
      </c>
      <c r="BZ2885" s="87">
        <f t="shared" si="907"/>
        <v>14</v>
      </c>
      <c r="CB2885" s="88">
        <f t="shared" si="917"/>
        <v>17</v>
      </c>
      <c r="CC2885" s="172"/>
      <c r="CE2885" s="171">
        <f t="shared" si="908"/>
        <v>4</v>
      </c>
      <c r="CF2885" s="173">
        <v>8531575</v>
      </c>
      <c r="CG2885" s="173"/>
      <c r="CH2885" s="173">
        <v>8531575</v>
      </c>
      <c r="CI2885" s="173">
        <v>26251</v>
      </c>
      <c r="CJ2885" s="171">
        <f t="shared" si="909"/>
        <v>4</v>
      </c>
      <c r="CK2885" s="171">
        <f t="shared" si="910"/>
        <v>16</v>
      </c>
      <c r="CM2885" s="22" t="str">
        <f t="shared" si="918"/>
        <v>1C26TAA^113612</v>
      </c>
    </row>
    <row r="2886" spans="1:94" s="85" customFormat="1" x14ac:dyDescent="0.25">
      <c r="A2886" s="69">
        <f>ROW()-2</f>
        <v>2884</v>
      </c>
      <c r="B2886" s="265" t="s">
        <v>6003</v>
      </c>
      <c r="C2886" s="301">
        <v>235600581540</v>
      </c>
      <c r="D2886" s="273">
        <v>145681560</v>
      </c>
      <c r="E2886" s="274"/>
      <c r="F2886" s="275">
        <v>46112</v>
      </c>
      <c r="G2886" s="273" t="s">
        <v>497</v>
      </c>
      <c r="H2886" s="273" t="s">
        <v>2531</v>
      </c>
      <c r="I2886" s="273" t="s">
        <v>656</v>
      </c>
      <c r="J2886" s="75" t="s">
        <v>430</v>
      </c>
      <c r="K2886" s="273" t="s">
        <v>242</v>
      </c>
      <c r="L2886" s="275">
        <v>46125</v>
      </c>
      <c r="M2886" s="273">
        <v>20</v>
      </c>
      <c r="N2886" s="268" t="s">
        <v>9275</v>
      </c>
      <c r="O2886" s="268" t="s">
        <v>9276</v>
      </c>
      <c r="P2886" s="85">
        <v>2830051850</v>
      </c>
      <c r="Q2886" s="231">
        <v>46126</v>
      </c>
      <c r="R2886" s="241">
        <v>1209402640</v>
      </c>
      <c r="S2886" s="241">
        <v>224451822</v>
      </c>
      <c r="T2886" s="231">
        <v>46126</v>
      </c>
      <c r="U2886" s="261">
        <v>16689.665000000001</v>
      </c>
      <c r="V2886" s="261">
        <v>16097.584000000001</v>
      </c>
      <c r="W2886" s="241">
        <v>20</v>
      </c>
      <c r="X2886" s="241">
        <v>0</v>
      </c>
      <c r="Y2886" s="386">
        <v>235600581558</v>
      </c>
      <c r="Z2886" s="73" t="s">
        <v>128</v>
      </c>
      <c r="AA2886" s="73" t="s">
        <v>196</v>
      </c>
      <c r="AB2886" s="73" t="s">
        <v>6258</v>
      </c>
      <c r="AC2886" s="301">
        <v>235600581540</v>
      </c>
      <c r="AD2886" s="132" t="s">
        <v>113</v>
      </c>
      <c r="AE2886" s="115">
        <v>46132</v>
      </c>
      <c r="AF2886" s="304">
        <v>46128.625</v>
      </c>
      <c r="AG2886" s="304">
        <v>46128.5</v>
      </c>
      <c r="AH2886" s="304">
        <v>46127.625</v>
      </c>
      <c r="AI2886" s="115">
        <v>46129</v>
      </c>
      <c r="AJ2886" s="115"/>
      <c r="AK2886" s="115">
        <v>46129</v>
      </c>
      <c r="AL2886" s="115">
        <v>46132</v>
      </c>
      <c r="AM2886" s="241"/>
      <c r="AN2886" s="75">
        <f>IF(AM2886=0,AL2886-L2886,AM2886-L2886)</f>
        <v>7</v>
      </c>
      <c r="AO2886" s="95" t="s">
        <v>121</v>
      </c>
      <c r="AP2886" s="95" t="s">
        <v>121</v>
      </c>
      <c r="AQ2886" s="95" t="s">
        <v>121</v>
      </c>
      <c r="AR2886" s="95" t="s">
        <v>121</v>
      </c>
      <c r="AS2886" s="95" t="s">
        <v>121</v>
      </c>
      <c r="AT2886" s="95" t="s">
        <v>121</v>
      </c>
      <c r="AU2886" s="241"/>
      <c r="AV2886" s="290">
        <v>46126</v>
      </c>
      <c r="AW2886" s="182" t="e">
        <v>#N/A</v>
      </c>
      <c r="AX2886" s="182" t="e">
        <v>#N/A</v>
      </c>
      <c r="AZ2886" s="271"/>
      <c r="BT2886" s="75">
        <f>IF(COUNTIF($C$3:C2886, C2886)=1, 1, 0)</f>
        <v>0</v>
      </c>
      <c r="BU2886" s="337" t="s">
        <v>9274</v>
      </c>
      <c r="BV2886" s="340">
        <v>46134</v>
      </c>
      <c r="BZ2886" s="87">
        <f t="shared" si="907"/>
        <v>14</v>
      </c>
      <c r="CB2886" s="88">
        <f t="shared" si="917"/>
        <v>17</v>
      </c>
      <c r="CC2886" s="172"/>
      <c r="CE2886" s="171">
        <f t="shared" si="908"/>
        <v>4</v>
      </c>
      <c r="CF2886" s="173">
        <v>8531575</v>
      </c>
      <c r="CG2886" s="173"/>
      <c r="CH2886" s="173">
        <v>8531575</v>
      </c>
      <c r="CI2886" s="173">
        <v>26251</v>
      </c>
      <c r="CJ2886" s="171">
        <f t="shared" si="909"/>
        <v>4</v>
      </c>
      <c r="CK2886" s="171">
        <f t="shared" si="910"/>
        <v>16</v>
      </c>
      <c r="CM2886" s="22" t="str">
        <f t="shared" si="918"/>
        <v>1C26TAA^113612</v>
      </c>
    </row>
    <row r="2887" spans="1:94" s="85" customFormat="1" x14ac:dyDescent="0.25">
      <c r="B2887" s="265" t="s">
        <v>6003</v>
      </c>
      <c r="C2887" s="301">
        <v>235600581540</v>
      </c>
      <c r="D2887" s="273">
        <v>145881713</v>
      </c>
      <c r="E2887" s="274"/>
      <c r="F2887" s="275">
        <v>46126</v>
      </c>
      <c r="G2887" s="273" t="s">
        <v>497</v>
      </c>
      <c r="H2887" s="273" t="s">
        <v>2531</v>
      </c>
      <c r="I2887" s="273" t="s">
        <v>656</v>
      </c>
      <c r="J2887" s="182" t="s">
        <v>430</v>
      </c>
      <c r="K2887" s="273" t="s">
        <v>242</v>
      </c>
      <c r="L2887" s="275">
        <v>46139</v>
      </c>
      <c r="M2887" s="273">
        <v>20</v>
      </c>
      <c r="N2887" s="268" t="s">
        <v>9277</v>
      </c>
      <c r="O2887" s="268" t="s">
        <v>9278</v>
      </c>
      <c r="P2887" s="85">
        <v>2830051867</v>
      </c>
      <c r="Q2887" s="231">
        <v>46126</v>
      </c>
      <c r="R2887" s="241">
        <v>1209402710</v>
      </c>
      <c r="S2887" s="241">
        <v>224451829</v>
      </c>
      <c r="T2887" s="231">
        <v>46126</v>
      </c>
      <c r="U2887" s="261">
        <v>17536.954000000002</v>
      </c>
      <c r="V2887" s="261">
        <v>16914.871999999999</v>
      </c>
      <c r="W2887" s="241">
        <v>20</v>
      </c>
      <c r="X2887" s="241">
        <v>0</v>
      </c>
      <c r="Y2887" s="386">
        <v>235600590336</v>
      </c>
      <c r="Z2887" s="273" t="s">
        <v>128</v>
      </c>
      <c r="AA2887" s="273" t="s">
        <v>196</v>
      </c>
      <c r="AB2887" s="273" t="s">
        <v>6258</v>
      </c>
      <c r="AC2887" s="301">
        <v>235600581540</v>
      </c>
      <c r="AD2887" s="132" t="s">
        <v>113</v>
      </c>
      <c r="AE2887" s="115">
        <v>46132</v>
      </c>
      <c r="AF2887" s="304">
        <v>46128.625</v>
      </c>
      <c r="AG2887" s="304">
        <v>46128.5</v>
      </c>
      <c r="AH2887" s="304">
        <v>46127.625</v>
      </c>
      <c r="AI2887" s="115">
        <v>46129</v>
      </c>
      <c r="AJ2887" s="115"/>
      <c r="AK2887" s="115">
        <v>46129</v>
      </c>
      <c r="AL2887" s="115">
        <v>46132</v>
      </c>
      <c r="AM2887" s="241"/>
      <c r="AN2887" s="75">
        <f>IF(AM2887=0,AL2887-L2887,AM2887-L2887)</f>
        <v>-7</v>
      </c>
      <c r="AO2887" s="95" t="s">
        <v>121</v>
      </c>
      <c r="AP2887" s="95" t="s">
        <v>121</v>
      </c>
      <c r="AQ2887" s="95" t="s">
        <v>121</v>
      </c>
      <c r="AR2887" s="95" t="s">
        <v>121</v>
      </c>
      <c r="AS2887" s="95" t="s">
        <v>121</v>
      </c>
      <c r="AT2887" s="95" t="s">
        <v>121</v>
      </c>
      <c r="AU2887" s="241"/>
      <c r="AV2887" s="290">
        <v>46126</v>
      </c>
      <c r="AZ2887" s="271"/>
      <c r="BU2887" s="337" t="s">
        <v>9274</v>
      </c>
      <c r="BV2887" s="340">
        <v>46134</v>
      </c>
      <c r="BZ2887" s="87">
        <f t="shared" si="907"/>
        <v>16</v>
      </c>
      <c r="CB2887" s="88">
        <f t="shared" si="917"/>
        <v>17</v>
      </c>
      <c r="CE2887" s="431">
        <f t="shared" si="908"/>
        <v>4</v>
      </c>
      <c r="CF2887" s="173">
        <v>8531575</v>
      </c>
      <c r="CG2887" s="173"/>
      <c r="CH2887" s="173">
        <v>8531575</v>
      </c>
      <c r="CI2887" s="173">
        <v>26251</v>
      </c>
      <c r="CJ2887" s="87">
        <f t="shared" si="909"/>
        <v>4</v>
      </c>
      <c r="CK2887" s="171">
        <f t="shared" si="910"/>
        <v>16</v>
      </c>
      <c r="CM2887" s="22" t="str">
        <f t="shared" si="918"/>
        <v>1C26TAA^113612</v>
      </c>
    </row>
    <row r="2888" spans="1:94" s="85" customFormat="1" x14ac:dyDescent="0.25">
      <c r="A2888" s="168"/>
      <c r="B2888" s="265" t="s">
        <v>6003</v>
      </c>
      <c r="C2888" s="412">
        <v>235600581540</v>
      </c>
      <c r="D2888" s="273">
        <v>145881718</v>
      </c>
      <c r="E2888" s="274"/>
      <c r="F2888" s="275">
        <v>46126</v>
      </c>
      <c r="G2888" s="273" t="s">
        <v>497</v>
      </c>
      <c r="H2888" s="273" t="s">
        <v>2531</v>
      </c>
      <c r="I2888" s="273" t="s">
        <v>656</v>
      </c>
      <c r="J2888" s="182" t="s">
        <v>430</v>
      </c>
      <c r="K2888" s="273" t="s">
        <v>242</v>
      </c>
      <c r="L2888" s="275">
        <v>46139</v>
      </c>
      <c r="M2888" s="273">
        <v>20</v>
      </c>
      <c r="N2888" s="727" t="s">
        <v>9279</v>
      </c>
      <c r="O2888" s="727" t="s">
        <v>9280</v>
      </c>
      <c r="P2888" s="168">
        <v>2830051863</v>
      </c>
      <c r="Q2888" s="275">
        <v>46126</v>
      </c>
      <c r="R2888" s="274">
        <v>1209402692</v>
      </c>
      <c r="S2888" s="274">
        <v>224451839</v>
      </c>
      <c r="T2888" s="275">
        <v>46126</v>
      </c>
      <c r="U2888" s="350">
        <v>8782.4920000000002</v>
      </c>
      <c r="V2888" s="350">
        <v>8470.9259999999995</v>
      </c>
      <c r="W2888" s="274">
        <v>11</v>
      </c>
      <c r="X2888" s="274">
        <v>0</v>
      </c>
      <c r="Y2888" s="386">
        <v>235600590344</v>
      </c>
      <c r="Z2888" s="273" t="s">
        <v>128</v>
      </c>
      <c r="AA2888" s="273" t="s">
        <v>196</v>
      </c>
      <c r="AB2888" s="273" t="s">
        <v>6258</v>
      </c>
      <c r="AC2888" s="412">
        <v>235600581540</v>
      </c>
      <c r="AD2888" s="132" t="s">
        <v>113</v>
      </c>
      <c r="AE2888" s="115">
        <v>46132</v>
      </c>
      <c r="AF2888" s="304">
        <v>46128.625</v>
      </c>
      <c r="AG2888" s="304">
        <v>46128.5</v>
      </c>
      <c r="AH2888" s="304">
        <v>46127.625</v>
      </c>
      <c r="AI2888" s="115">
        <v>46129</v>
      </c>
      <c r="AJ2888" s="115"/>
      <c r="AK2888" s="115">
        <v>46129</v>
      </c>
      <c r="AL2888" s="115">
        <v>46132</v>
      </c>
      <c r="AM2888" s="274"/>
      <c r="AN2888" s="75">
        <f>IF(AM2888=0,AL2888-L2888,AM2888-L2888)</f>
        <v>-7</v>
      </c>
      <c r="AO2888" s="95" t="s">
        <v>121</v>
      </c>
      <c r="AP2888" s="95" t="s">
        <v>121</v>
      </c>
      <c r="AQ2888" s="95" t="s">
        <v>121</v>
      </c>
      <c r="AR2888" s="95" t="s">
        <v>121</v>
      </c>
      <c r="AS2888" s="95" t="s">
        <v>121</v>
      </c>
      <c r="AT2888" s="95" t="s">
        <v>121</v>
      </c>
      <c r="AU2888" s="274"/>
      <c r="AV2888" s="290">
        <v>46126</v>
      </c>
      <c r="AW2888" s="168"/>
      <c r="AX2888" s="168"/>
      <c r="AY2888" s="168"/>
      <c r="AZ2888" s="278"/>
      <c r="BA2888" s="168"/>
      <c r="BB2888" s="168"/>
      <c r="BC2888" s="168"/>
      <c r="BD2888" s="168"/>
      <c r="BE2888" s="168"/>
      <c r="BF2888" s="168"/>
      <c r="BG2888" s="168"/>
      <c r="BH2888" s="168"/>
      <c r="BI2888" s="168"/>
      <c r="BJ2888" s="168"/>
      <c r="BK2888" s="168"/>
      <c r="BL2888" s="168"/>
      <c r="BM2888" s="168"/>
      <c r="BN2888" s="168"/>
      <c r="BO2888" s="168"/>
      <c r="BP2888" s="168"/>
      <c r="BQ2888" s="168"/>
      <c r="BR2888" s="168"/>
      <c r="BS2888" s="168"/>
      <c r="BT2888" s="168"/>
      <c r="BU2888" s="337" t="s">
        <v>9274</v>
      </c>
      <c r="BV2888" s="340">
        <v>46134</v>
      </c>
      <c r="BW2888" s="168"/>
      <c r="BX2888" s="168"/>
      <c r="BY2888" s="168"/>
      <c r="BZ2888" s="87">
        <f t="shared" si="907"/>
        <v>16</v>
      </c>
      <c r="CA2888" s="168"/>
      <c r="CB2888" s="88">
        <f t="shared" si="917"/>
        <v>17</v>
      </c>
      <c r="CC2888" s="168"/>
      <c r="CD2888" s="168"/>
      <c r="CE2888" s="431">
        <f t="shared" si="908"/>
        <v>4</v>
      </c>
      <c r="CF2888" s="173">
        <v>8531575</v>
      </c>
      <c r="CG2888" s="173"/>
      <c r="CH2888" s="173">
        <v>8531575</v>
      </c>
      <c r="CI2888" s="173">
        <v>26251</v>
      </c>
      <c r="CJ2888" s="87">
        <f t="shared" si="909"/>
        <v>4</v>
      </c>
      <c r="CK2888" s="171">
        <f t="shared" si="910"/>
        <v>16</v>
      </c>
      <c r="CL2888" s="168"/>
      <c r="CM2888" s="22" t="str">
        <f t="shared" si="918"/>
        <v>1C26TAA^113612</v>
      </c>
      <c r="CN2888" s="168"/>
      <c r="CO2888" s="168"/>
    </row>
    <row r="2889" spans="1:94" s="85" customFormat="1" x14ac:dyDescent="0.25">
      <c r="B2889" s="265" t="s">
        <v>6301</v>
      </c>
      <c r="C2889" s="301">
        <v>235600581604</v>
      </c>
      <c r="D2889" s="265">
        <v>145826584</v>
      </c>
      <c r="E2889" s="241"/>
      <c r="F2889" s="231">
        <v>46133</v>
      </c>
      <c r="G2889" s="265" t="s">
        <v>497</v>
      </c>
      <c r="H2889" s="265" t="s">
        <v>2531</v>
      </c>
      <c r="I2889" s="265" t="s">
        <v>656</v>
      </c>
      <c r="J2889" s="75" t="s">
        <v>430</v>
      </c>
      <c r="K2889" s="265" t="s">
        <v>242</v>
      </c>
      <c r="L2889" s="231">
        <v>46147</v>
      </c>
      <c r="M2889" s="265">
        <v>20</v>
      </c>
      <c r="N2889" s="268" t="s">
        <v>9281</v>
      </c>
      <c r="O2889" s="268" t="s">
        <v>9282</v>
      </c>
      <c r="P2889" s="85">
        <v>2830051847</v>
      </c>
      <c r="Q2889" s="231">
        <v>46126</v>
      </c>
      <c r="R2889" s="241">
        <v>1209402619</v>
      </c>
      <c r="S2889" s="241">
        <v>224447720</v>
      </c>
      <c r="T2889" s="231">
        <v>46126</v>
      </c>
      <c r="U2889" s="261">
        <v>9325.9740000000002</v>
      </c>
      <c r="V2889" s="261">
        <v>9106.9509999999991</v>
      </c>
      <c r="W2889" s="241">
        <v>11</v>
      </c>
      <c r="X2889" s="241">
        <v>0</v>
      </c>
      <c r="Y2889" s="303">
        <v>235600581604</v>
      </c>
      <c r="Z2889" s="265" t="s">
        <v>128</v>
      </c>
      <c r="AA2889" s="265" t="s">
        <v>399</v>
      </c>
      <c r="AB2889" s="265" t="s">
        <v>9209</v>
      </c>
      <c r="AC2889" s="301">
        <v>235600581604</v>
      </c>
      <c r="AD2889" s="75" t="s">
        <v>113</v>
      </c>
      <c r="AE2889" s="241"/>
      <c r="AF2889" s="304">
        <v>46137.041666666664</v>
      </c>
      <c r="AG2889" s="304">
        <v>46136.5</v>
      </c>
      <c r="AH2889" s="304">
        <v>46136.5</v>
      </c>
      <c r="AI2889" s="115">
        <v>46136</v>
      </c>
      <c r="AJ2889" s="115">
        <v>46139</v>
      </c>
      <c r="AK2889" s="241"/>
      <c r="AL2889" s="115">
        <v>46140</v>
      </c>
      <c r="AM2889" s="115">
        <v>46141</v>
      </c>
      <c r="AN2889" s="241"/>
      <c r="AO2889" s="95" t="s">
        <v>121</v>
      </c>
      <c r="AP2889" s="95" t="s">
        <v>121</v>
      </c>
      <c r="AQ2889" s="95" t="s">
        <v>121</v>
      </c>
      <c r="AR2889" s="81">
        <f t="shared" si="914"/>
        <v>46140</v>
      </c>
      <c r="AS2889" s="81">
        <f t="shared" si="915"/>
        <v>46141</v>
      </c>
      <c r="AT2889" s="81">
        <f>IF(AI2889=0,"",IF(AI2889&lt;AJ2889,AJ2889+1,AI2889+1))</f>
        <v>46140</v>
      </c>
      <c r="AU2889" s="241"/>
      <c r="AV2889" s="297">
        <v>46126</v>
      </c>
      <c r="AZ2889" s="271"/>
      <c r="BU2889" s="338"/>
      <c r="BZ2889" s="87">
        <f t="shared" si="907"/>
        <v>17</v>
      </c>
      <c r="CB2889" s="85">
        <f t="shared" si="917"/>
        <v>0</v>
      </c>
      <c r="CE2889" s="431">
        <f t="shared" si="908"/>
        <v>4</v>
      </c>
      <c r="CJ2889" s="87">
        <f t="shared" si="909"/>
        <v>4</v>
      </c>
      <c r="CK2889" s="171">
        <f t="shared" si="910"/>
        <v>16</v>
      </c>
      <c r="CM2889" s="85" t="str">
        <f t="shared" si="918"/>
        <v>1C26TAA^</v>
      </c>
      <c r="CP2889" s="339"/>
    </row>
    <row r="2890" spans="1:94" s="85" customFormat="1" x14ac:dyDescent="0.25">
      <c r="A2890" s="176"/>
      <c r="B2890" s="236" t="s">
        <v>5978</v>
      </c>
      <c r="C2890" s="303">
        <v>235600581532</v>
      </c>
      <c r="D2890" s="385">
        <v>145882732</v>
      </c>
      <c r="E2890" s="427">
        <v>5320008297</v>
      </c>
      <c r="F2890" s="426">
        <v>46126</v>
      </c>
      <c r="G2890" s="385" t="s">
        <v>428</v>
      </c>
      <c r="H2890" s="385" t="s">
        <v>2531</v>
      </c>
      <c r="I2890" s="385" t="s">
        <v>656</v>
      </c>
      <c r="J2890" s="317" t="s">
        <v>430</v>
      </c>
      <c r="K2890" s="385" t="s">
        <v>242</v>
      </c>
      <c r="L2890" s="426">
        <v>46139</v>
      </c>
      <c r="M2890" s="385">
        <v>20</v>
      </c>
      <c r="N2890" s="745" t="s">
        <v>9283</v>
      </c>
      <c r="O2890" s="745" t="s">
        <v>9284</v>
      </c>
      <c r="P2890" s="176">
        <v>2830051890</v>
      </c>
      <c r="Q2890" s="363">
        <v>46127</v>
      </c>
      <c r="R2890" s="362">
        <v>1209402933</v>
      </c>
      <c r="S2890" s="362">
        <v>224447397</v>
      </c>
      <c r="T2890" s="363">
        <v>46127</v>
      </c>
      <c r="U2890" s="442">
        <v>3308.1759999999999</v>
      </c>
      <c r="V2890" s="437">
        <v>3190.8119999999999</v>
      </c>
      <c r="W2890" s="346">
        <v>4</v>
      </c>
      <c r="X2890" s="346">
        <v>0</v>
      </c>
      <c r="Y2890" s="666">
        <v>235600590352</v>
      </c>
      <c r="Z2890" s="385" t="s">
        <v>128</v>
      </c>
      <c r="AA2890" s="385" t="s">
        <v>196</v>
      </c>
      <c r="AB2890" s="385" t="s">
        <v>6258</v>
      </c>
      <c r="AC2890" s="303">
        <v>235600581532</v>
      </c>
      <c r="AD2890" s="746" t="s">
        <v>113</v>
      </c>
      <c r="AE2890" s="115">
        <v>46129</v>
      </c>
      <c r="AF2890" s="615">
        <v>46128.625</v>
      </c>
      <c r="AG2890" s="615">
        <v>46128.5</v>
      </c>
      <c r="AH2890" s="615">
        <v>46127.625</v>
      </c>
      <c r="AI2890" s="541">
        <v>46129</v>
      </c>
      <c r="AJ2890" s="541"/>
      <c r="AK2890" s="115">
        <v>46129</v>
      </c>
      <c r="AL2890" s="541">
        <v>46132</v>
      </c>
      <c r="AM2890" s="104">
        <v>46133</v>
      </c>
      <c r="AN2890" s="362"/>
      <c r="AO2890" s="81" t="s">
        <v>121</v>
      </c>
      <c r="AP2890" s="81" t="s">
        <v>121</v>
      </c>
      <c r="AQ2890" s="81" t="s">
        <v>121</v>
      </c>
      <c r="AR2890" s="81" t="s">
        <v>121</v>
      </c>
      <c r="AS2890" s="81" t="s">
        <v>121</v>
      </c>
      <c r="AT2890" s="81" t="s">
        <v>121</v>
      </c>
      <c r="AU2890" s="362"/>
      <c r="AV2890" s="290">
        <v>46126</v>
      </c>
      <c r="AW2890" s="176"/>
      <c r="AX2890" s="176"/>
      <c r="AY2890" s="176"/>
      <c r="AZ2890" s="369"/>
      <c r="BA2890" s="176"/>
      <c r="BB2890" s="176"/>
      <c r="BC2890" s="176"/>
      <c r="BD2890" s="176"/>
      <c r="BE2890" s="176"/>
      <c r="BF2890" s="176"/>
      <c r="BG2890" s="176"/>
      <c r="BH2890" s="176"/>
      <c r="BI2890" s="176"/>
      <c r="BJ2890" s="176"/>
      <c r="BK2890" s="176"/>
      <c r="BL2890" s="176"/>
      <c r="BM2890" s="176"/>
      <c r="BN2890" s="176"/>
      <c r="BO2890" s="176"/>
      <c r="BP2890" s="176"/>
      <c r="BQ2890" s="176"/>
      <c r="BR2890" s="176"/>
      <c r="BS2890" s="176"/>
      <c r="BT2890" s="176"/>
      <c r="BU2890" s="393"/>
      <c r="BV2890" s="176"/>
      <c r="BW2890" s="176"/>
      <c r="BX2890" s="176"/>
      <c r="BY2890" s="176"/>
      <c r="BZ2890" s="87">
        <f t="shared" si="907"/>
        <v>16</v>
      </c>
      <c r="CA2890" s="176"/>
      <c r="CB2890" s="612">
        <f t="shared" si="917"/>
        <v>0</v>
      </c>
      <c r="CC2890" s="176"/>
      <c r="CD2890" s="176"/>
      <c r="CE2890" s="431">
        <f t="shared" si="908"/>
        <v>4</v>
      </c>
      <c r="CF2890" s="90">
        <v>8531575</v>
      </c>
      <c r="CG2890" s="176"/>
      <c r="CH2890" s="90">
        <v>8531575</v>
      </c>
      <c r="CI2890" s="22">
        <v>26251</v>
      </c>
      <c r="CJ2890" s="87">
        <f t="shared" si="909"/>
        <v>4</v>
      </c>
      <c r="CK2890" s="171">
        <f t="shared" si="910"/>
        <v>16</v>
      </c>
      <c r="CL2890" s="176"/>
      <c r="CM2890" s="22" t="str">
        <f t="shared" si="918"/>
        <v>1C26TAA^</v>
      </c>
      <c r="CN2890" s="176"/>
      <c r="CO2890" s="176"/>
    </row>
    <row r="2891" spans="1:94" s="168" customFormat="1" x14ac:dyDescent="0.25">
      <c r="B2891" s="236" t="s">
        <v>5978</v>
      </c>
      <c r="C2891" s="303">
        <v>235600581532</v>
      </c>
      <c r="D2891" s="273">
        <v>145882739</v>
      </c>
      <c r="E2891" s="274">
        <v>5320008297</v>
      </c>
      <c r="F2891" s="275">
        <v>46126</v>
      </c>
      <c r="G2891" s="273" t="s">
        <v>428</v>
      </c>
      <c r="H2891" s="273" t="s">
        <v>2531</v>
      </c>
      <c r="I2891" s="273" t="s">
        <v>656</v>
      </c>
      <c r="J2891" s="182" t="s">
        <v>430</v>
      </c>
      <c r="K2891" s="273" t="s">
        <v>242</v>
      </c>
      <c r="L2891" s="275">
        <v>46143</v>
      </c>
      <c r="M2891" s="273">
        <v>0</v>
      </c>
      <c r="N2891" s="747" t="s">
        <v>9283</v>
      </c>
      <c r="O2891" s="747" t="s">
        <v>9284</v>
      </c>
      <c r="P2891" s="168">
        <v>2830051891</v>
      </c>
      <c r="Q2891" s="275">
        <v>46127</v>
      </c>
      <c r="R2891" s="274">
        <v>1209402935</v>
      </c>
      <c r="S2891" s="274">
        <v>224447440</v>
      </c>
      <c r="T2891" s="275">
        <v>46127</v>
      </c>
      <c r="U2891" s="350">
        <v>5105.7139999999999</v>
      </c>
      <c r="V2891" s="422">
        <v>4942.0749999999998</v>
      </c>
      <c r="W2891" s="273">
        <v>6</v>
      </c>
      <c r="X2891" s="273">
        <v>0</v>
      </c>
      <c r="Y2891" s="386">
        <v>235600590352</v>
      </c>
      <c r="Z2891" s="273" t="s">
        <v>128</v>
      </c>
      <c r="AA2891" s="273" t="s">
        <v>196</v>
      </c>
      <c r="AB2891" s="273" t="s">
        <v>6258</v>
      </c>
      <c r="AC2891" s="303">
        <v>235600581532</v>
      </c>
      <c r="AD2891" s="129" t="s">
        <v>113</v>
      </c>
      <c r="AE2891" s="115">
        <v>46129</v>
      </c>
      <c r="AF2891" s="304">
        <v>46128.625</v>
      </c>
      <c r="AG2891" s="304">
        <v>46128.5</v>
      </c>
      <c r="AH2891" s="304">
        <v>46127.625</v>
      </c>
      <c r="AI2891" s="115">
        <v>46129</v>
      </c>
      <c r="AJ2891" s="115"/>
      <c r="AK2891" s="115">
        <v>46129</v>
      </c>
      <c r="AL2891" s="115">
        <v>46132</v>
      </c>
      <c r="AM2891" s="104">
        <v>46133</v>
      </c>
      <c r="AN2891" s="274"/>
      <c r="AO2891" s="81" t="s">
        <v>121</v>
      </c>
      <c r="AP2891" s="81" t="s">
        <v>121</v>
      </c>
      <c r="AQ2891" s="81" t="s">
        <v>121</v>
      </c>
      <c r="AR2891" s="81" t="s">
        <v>121</v>
      </c>
      <c r="AS2891" s="81" t="s">
        <v>121</v>
      </c>
      <c r="AT2891" s="81" t="s">
        <v>121</v>
      </c>
      <c r="AU2891" s="274"/>
      <c r="AV2891" s="290">
        <v>46126</v>
      </c>
      <c r="AZ2891" s="278"/>
      <c r="BU2891" s="395"/>
      <c r="BZ2891" s="87">
        <f t="shared" si="907"/>
        <v>16</v>
      </c>
      <c r="CB2891" s="88">
        <f t="shared" si="917"/>
        <v>0</v>
      </c>
      <c r="CE2891" s="431">
        <f t="shared" si="908"/>
        <v>4</v>
      </c>
      <c r="CJ2891" s="87">
        <f t="shared" si="909"/>
        <v>4</v>
      </c>
      <c r="CK2891" s="171">
        <f t="shared" si="910"/>
        <v>16</v>
      </c>
      <c r="CM2891" s="22" t="str">
        <f t="shared" si="918"/>
        <v>1C26TAA^</v>
      </c>
    </row>
    <row r="2892" spans="1:94" s="85" customFormat="1" x14ac:dyDescent="0.25">
      <c r="B2892" s="236" t="s">
        <v>6497</v>
      </c>
      <c r="C2892" s="386">
        <v>235600506882</v>
      </c>
      <c r="D2892" s="265">
        <v>145765698</v>
      </c>
      <c r="E2892" s="241">
        <v>5320008091</v>
      </c>
      <c r="F2892" s="231">
        <v>46121</v>
      </c>
      <c r="G2892" s="265" t="s">
        <v>3388</v>
      </c>
      <c r="H2892" s="265" t="s">
        <v>3389</v>
      </c>
      <c r="I2892" s="265" t="s">
        <v>105</v>
      </c>
      <c r="J2892" s="75" t="s">
        <v>3390</v>
      </c>
      <c r="K2892" s="265" t="s">
        <v>242</v>
      </c>
      <c r="L2892" s="231">
        <v>46165</v>
      </c>
      <c r="M2892" s="265">
        <v>40</v>
      </c>
      <c r="N2892" s="268" t="s">
        <v>9285</v>
      </c>
      <c r="O2892" s="268" t="s">
        <v>9286</v>
      </c>
      <c r="P2892" s="85">
        <v>2830051618</v>
      </c>
      <c r="Q2892" s="231">
        <v>46122</v>
      </c>
      <c r="R2892" s="241">
        <v>1209401622</v>
      </c>
      <c r="S2892" s="241">
        <v>224435218</v>
      </c>
      <c r="T2892" s="231">
        <v>46122</v>
      </c>
      <c r="U2892" s="261">
        <v>9910.5570000000007</v>
      </c>
      <c r="V2892" s="261">
        <v>9592.9249999999993</v>
      </c>
      <c r="W2892" s="241">
        <v>13</v>
      </c>
      <c r="X2892" s="241">
        <v>0</v>
      </c>
      <c r="Y2892" s="386">
        <v>235600506882</v>
      </c>
      <c r="Z2892" s="168" t="s">
        <v>128</v>
      </c>
      <c r="AA2892" s="168" t="s">
        <v>8295</v>
      </c>
      <c r="AB2892" s="273" t="s">
        <v>9287</v>
      </c>
      <c r="AC2892" s="386">
        <v>235600506882</v>
      </c>
      <c r="AD2892" s="182" t="s">
        <v>113</v>
      </c>
      <c r="AE2892" s="115">
        <v>46129</v>
      </c>
      <c r="AF2892" s="304">
        <v>46127.708333333336</v>
      </c>
      <c r="AG2892" s="304">
        <v>46126.583333333336</v>
      </c>
      <c r="AH2892" s="304">
        <v>46128.375</v>
      </c>
      <c r="AI2892" s="115">
        <v>46127</v>
      </c>
      <c r="AJ2892" s="115">
        <v>46129</v>
      </c>
      <c r="AK2892" s="115">
        <v>46129</v>
      </c>
      <c r="AL2892" s="115">
        <v>46136</v>
      </c>
      <c r="AM2892" s="115">
        <v>46138</v>
      </c>
      <c r="AN2892" s="241"/>
      <c r="AO2892" s="81" t="s">
        <v>121</v>
      </c>
      <c r="AP2892" s="81" t="s">
        <v>121</v>
      </c>
      <c r="AQ2892" s="81" t="s">
        <v>121</v>
      </c>
      <c r="AR2892" s="81" t="s">
        <v>121</v>
      </c>
      <c r="AS2892" s="81" t="s">
        <v>261</v>
      </c>
      <c r="AT2892" s="81" t="s">
        <v>121</v>
      </c>
      <c r="AU2892" s="241"/>
      <c r="AV2892" s="297">
        <v>46122</v>
      </c>
      <c r="AZ2892" s="271"/>
      <c r="BU2892" s="338"/>
      <c r="BZ2892" s="87">
        <f t="shared" si="907"/>
        <v>15</v>
      </c>
      <c r="CB2892" s="88">
        <f t="shared" si="917"/>
        <v>0</v>
      </c>
      <c r="CE2892" s="431">
        <f t="shared" si="908"/>
        <v>4</v>
      </c>
      <c r="CF2892" s="397">
        <v>13125500</v>
      </c>
      <c r="CH2892" s="397">
        <v>13125500</v>
      </c>
      <c r="CI2892" s="85">
        <v>26251</v>
      </c>
      <c r="CJ2892" s="87">
        <f t="shared" si="909"/>
        <v>4</v>
      </c>
      <c r="CK2892" s="171">
        <f t="shared" si="910"/>
        <v>15</v>
      </c>
      <c r="CM2892" s="22" t="str">
        <f t="shared" si="918"/>
        <v>1C26TAA^</v>
      </c>
    </row>
    <row r="2893" spans="1:94" s="85" customFormat="1" x14ac:dyDescent="0.25">
      <c r="B2893" s="236" t="s">
        <v>6497</v>
      </c>
      <c r="C2893" s="386">
        <v>235600506882</v>
      </c>
      <c r="D2893" s="265">
        <v>145765723</v>
      </c>
      <c r="E2893" s="241">
        <v>5320008091</v>
      </c>
      <c r="F2893" s="231">
        <v>46121</v>
      </c>
      <c r="G2893" s="265" t="s">
        <v>3388</v>
      </c>
      <c r="H2893" s="265" t="s">
        <v>3389</v>
      </c>
      <c r="I2893" s="265" t="s">
        <v>105</v>
      </c>
      <c r="J2893" s="75" t="s">
        <v>3390</v>
      </c>
      <c r="K2893" s="265" t="s">
        <v>242</v>
      </c>
      <c r="L2893" s="231">
        <v>46165</v>
      </c>
      <c r="M2893" s="265">
        <v>0</v>
      </c>
      <c r="N2893" s="268" t="s">
        <v>9285</v>
      </c>
      <c r="O2893" s="268" t="s">
        <v>9286</v>
      </c>
      <c r="P2893" s="85">
        <v>2830051619</v>
      </c>
      <c r="Q2893" s="231">
        <v>46122</v>
      </c>
      <c r="R2893" s="241">
        <v>1209401623</v>
      </c>
      <c r="S2893" s="241">
        <v>224435220</v>
      </c>
      <c r="T2893" s="231">
        <v>46122</v>
      </c>
      <c r="U2893" s="261">
        <v>4955.6400000000003</v>
      </c>
      <c r="V2893" s="261">
        <v>4796.8140000000003</v>
      </c>
      <c r="W2893" s="241">
        <v>6</v>
      </c>
      <c r="X2893" s="241">
        <v>0</v>
      </c>
      <c r="Y2893" s="386">
        <v>235600506882</v>
      </c>
      <c r="Z2893" s="168" t="s">
        <v>128</v>
      </c>
      <c r="AA2893" s="168" t="s">
        <v>8295</v>
      </c>
      <c r="AB2893" s="273" t="s">
        <v>9287</v>
      </c>
      <c r="AC2893" s="386">
        <v>235600506882</v>
      </c>
      <c r="AD2893" s="182" t="s">
        <v>113</v>
      </c>
      <c r="AE2893" s="115">
        <v>46129</v>
      </c>
      <c r="AF2893" s="304">
        <v>46127.708333333336</v>
      </c>
      <c r="AG2893" s="304">
        <v>46126.583333333336</v>
      </c>
      <c r="AH2893" s="304">
        <v>46128.375</v>
      </c>
      <c r="AI2893" s="115">
        <v>46127</v>
      </c>
      <c r="AJ2893" s="115">
        <v>46129</v>
      </c>
      <c r="AK2893" s="115">
        <v>46129</v>
      </c>
      <c r="AL2893" s="115">
        <v>46136</v>
      </c>
      <c r="AM2893" s="115">
        <v>46138</v>
      </c>
      <c r="AN2893" s="241"/>
      <c r="AO2893" s="81" t="s">
        <v>121</v>
      </c>
      <c r="AP2893" s="81" t="s">
        <v>121</v>
      </c>
      <c r="AQ2893" s="81" t="s">
        <v>121</v>
      </c>
      <c r="AR2893" s="81" t="s">
        <v>121</v>
      </c>
      <c r="AS2893" s="81" t="s">
        <v>261</v>
      </c>
      <c r="AT2893" s="81" t="s">
        <v>121</v>
      </c>
      <c r="AU2893" s="241"/>
      <c r="AV2893" s="297">
        <v>46122</v>
      </c>
      <c r="AZ2893" s="271"/>
      <c r="BU2893" s="338"/>
      <c r="BZ2893" s="87">
        <f t="shared" si="907"/>
        <v>15</v>
      </c>
      <c r="CB2893" s="88">
        <f t="shared" si="917"/>
        <v>0</v>
      </c>
      <c r="CE2893" s="431">
        <f t="shared" si="908"/>
        <v>4</v>
      </c>
      <c r="CJ2893" s="87">
        <f t="shared" si="909"/>
        <v>4</v>
      </c>
      <c r="CK2893" s="171">
        <f t="shared" si="910"/>
        <v>15</v>
      </c>
      <c r="CM2893" s="22" t="str">
        <f t="shared" si="918"/>
        <v>1C26TAA^</v>
      </c>
    </row>
    <row r="2894" spans="1:94" s="85" customFormat="1" x14ac:dyDescent="0.25">
      <c r="B2894" s="236" t="s">
        <v>6497</v>
      </c>
      <c r="C2894" s="386">
        <v>235600506882</v>
      </c>
      <c r="D2894" s="265">
        <v>145765738</v>
      </c>
      <c r="E2894" s="241">
        <v>5320008092</v>
      </c>
      <c r="F2894" s="231">
        <v>46121</v>
      </c>
      <c r="G2894" s="265" t="s">
        <v>3388</v>
      </c>
      <c r="H2894" s="265" t="s">
        <v>3389</v>
      </c>
      <c r="I2894" s="265" t="s">
        <v>105</v>
      </c>
      <c r="J2894" s="75" t="s">
        <v>3390</v>
      </c>
      <c r="K2894" s="265" t="s">
        <v>242</v>
      </c>
      <c r="L2894" s="231">
        <v>46165</v>
      </c>
      <c r="M2894" s="265">
        <v>20</v>
      </c>
      <c r="N2894" s="268" t="s">
        <v>9288</v>
      </c>
      <c r="O2894" s="268" t="s">
        <v>9289</v>
      </c>
      <c r="P2894" s="85">
        <v>2830051612</v>
      </c>
      <c r="Q2894" s="231">
        <v>46122</v>
      </c>
      <c r="R2894" s="241">
        <v>1209401604</v>
      </c>
      <c r="S2894" s="241">
        <v>224435226</v>
      </c>
      <c r="T2894" s="231">
        <v>46122</v>
      </c>
      <c r="U2894" s="261">
        <v>2559.9160000000002</v>
      </c>
      <c r="V2894" s="261">
        <v>2477.866</v>
      </c>
      <c r="W2894" s="241">
        <v>4</v>
      </c>
      <c r="X2894" s="241">
        <v>0</v>
      </c>
      <c r="Y2894" s="386">
        <v>235600506874</v>
      </c>
      <c r="Z2894" s="168" t="s">
        <v>128</v>
      </c>
      <c r="AA2894" s="168" t="s">
        <v>8295</v>
      </c>
      <c r="AB2894" s="273" t="s">
        <v>9287</v>
      </c>
      <c r="AC2894" s="386">
        <v>235600506882</v>
      </c>
      <c r="AD2894" s="182" t="s">
        <v>113</v>
      </c>
      <c r="AE2894" s="115">
        <v>46129</v>
      </c>
      <c r="AF2894" s="304">
        <v>46127.708333333336</v>
      </c>
      <c r="AG2894" s="304">
        <v>46126.583333333336</v>
      </c>
      <c r="AH2894" s="304">
        <v>46128.375</v>
      </c>
      <c r="AI2894" s="115">
        <v>46127</v>
      </c>
      <c r="AJ2894" s="115">
        <v>46129</v>
      </c>
      <c r="AK2894" s="115">
        <v>46129</v>
      </c>
      <c r="AL2894" s="115">
        <v>46136</v>
      </c>
      <c r="AM2894" s="115">
        <v>46138</v>
      </c>
      <c r="AN2894" s="241"/>
      <c r="AO2894" s="81" t="s">
        <v>121</v>
      </c>
      <c r="AP2894" s="81" t="s">
        <v>121</v>
      </c>
      <c r="AQ2894" s="81" t="s">
        <v>121</v>
      </c>
      <c r="AR2894" s="81" t="s">
        <v>121</v>
      </c>
      <c r="AS2894" s="81" t="s">
        <v>261</v>
      </c>
      <c r="AT2894" s="81" t="s">
        <v>121</v>
      </c>
      <c r="AU2894" s="241"/>
      <c r="AV2894" s="297">
        <v>46122</v>
      </c>
      <c r="AZ2894" s="271"/>
      <c r="BU2894" s="338"/>
      <c r="BZ2894" s="87">
        <f t="shared" si="907"/>
        <v>15</v>
      </c>
      <c r="CB2894" s="88">
        <f t="shared" si="917"/>
        <v>0</v>
      </c>
      <c r="CE2894" s="431">
        <f t="shared" si="908"/>
        <v>4</v>
      </c>
      <c r="CF2894" s="397">
        <v>10369145</v>
      </c>
      <c r="CH2894" s="397">
        <v>10369145</v>
      </c>
      <c r="CI2894" s="85">
        <v>26251</v>
      </c>
      <c r="CJ2894" s="87">
        <f t="shared" si="909"/>
        <v>4</v>
      </c>
      <c r="CK2894" s="171">
        <f t="shared" si="910"/>
        <v>15</v>
      </c>
      <c r="CM2894" s="22" t="str">
        <f t="shared" si="918"/>
        <v>1C26TAA^</v>
      </c>
    </row>
    <row r="2895" spans="1:94" s="85" customFormat="1" x14ac:dyDescent="0.25">
      <c r="B2895" s="236" t="s">
        <v>6497</v>
      </c>
      <c r="C2895" s="386">
        <v>235600506882</v>
      </c>
      <c r="D2895" s="265">
        <v>145765752</v>
      </c>
      <c r="E2895" s="241">
        <v>5320008092</v>
      </c>
      <c r="F2895" s="231">
        <v>46121</v>
      </c>
      <c r="G2895" s="265" t="s">
        <v>3388</v>
      </c>
      <c r="H2895" s="265" t="s">
        <v>3389</v>
      </c>
      <c r="I2895" s="265" t="s">
        <v>105</v>
      </c>
      <c r="J2895" s="75" t="s">
        <v>3390</v>
      </c>
      <c r="K2895" s="265" t="s">
        <v>242</v>
      </c>
      <c r="L2895" s="231">
        <v>46165</v>
      </c>
      <c r="M2895" s="265">
        <v>0</v>
      </c>
      <c r="N2895" s="268" t="s">
        <v>9288</v>
      </c>
      <c r="O2895" s="268" t="s">
        <v>9289</v>
      </c>
      <c r="P2895" s="85">
        <v>2830051613</v>
      </c>
      <c r="Q2895" s="231">
        <v>46122</v>
      </c>
      <c r="R2895" s="241">
        <v>1209401606</v>
      </c>
      <c r="S2895" s="241">
        <v>224435231</v>
      </c>
      <c r="T2895" s="231">
        <v>46122</v>
      </c>
      <c r="U2895" s="261">
        <v>2564.6190000000001</v>
      </c>
      <c r="V2895" s="261">
        <v>2482.4009999999998</v>
      </c>
      <c r="W2895" s="241">
        <v>4</v>
      </c>
      <c r="X2895" s="241">
        <v>0</v>
      </c>
      <c r="Y2895" s="386">
        <v>235600506874</v>
      </c>
      <c r="Z2895" s="168" t="s">
        <v>128</v>
      </c>
      <c r="AA2895" s="168" t="s">
        <v>8295</v>
      </c>
      <c r="AB2895" s="273" t="s">
        <v>9287</v>
      </c>
      <c r="AC2895" s="386">
        <v>235600506882</v>
      </c>
      <c r="AD2895" s="182" t="s">
        <v>113</v>
      </c>
      <c r="AE2895" s="115">
        <v>46129</v>
      </c>
      <c r="AF2895" s="304">
        <v>46127.708333333336</v>
      </c>
      <c r="AG2895" s="304">
        <v>46126.583333333336</v>
      </c>
      <c r="AH2895" s="304">
        <v>46128.375</v>
      </c>
      <c r="AI2895" s="115">
        <v>46127</v>
      </c>
      <c r="AJ2895" s="115">
        <v>46129</v>
      </c>
      <c r="AK2895" s="115">
        <v>46129</v>
      </c>
      <c r="AL2895" s="115">
        <v>46136</v>
      </c>
      <c r="AM2895" s="115">
        <v>46138</v>
      </c>
      <c r="AN2895" s="241"/>
      <c r="AO2895" s="81" t="s">
        <v>121</v>
      </c>
      <c r="AP2895" s="81" t="s">
        <v>121</v>
      </c>
      <c r="AQ2895" s="81" t="s">
        <v>121</v>
      </c>
      <c r="AR2895" s="81" t="s">
        <v>121</v>
      </c>
      <c r="AS2895" s="81" t="s">
        <v>261</v>
      </c>
      <c r="AT2895" s="81" t="s">
        <v>121</v>
      </c>
      <c r="AU2895" s="241"/>
      <c r="AV2895" s="297">
        <v>46122</v>
      </c>
      <c r="AZ2895" s="271"/>
      <c r="BU2895" s="338"/>
      <c r="BZ2895" s="87">
        <f t="shared" si="907"/>
        <v>15</v>
      </c>
      <c r="CB2895" s="88">
        <f t="shared" si="917"/>
        <v>0</v>
      </c>
      <c r="CE2895" s="431">
        <f t="shared" si="908"/>
        <v>4</v>
      </c>
      <c r="CJ2895" s="87">
        <f t="shared" si="909"/>
        <v>4</v>
      </c>
      <c r="CK2895" s="171">
        <f t="shared" si="910"/>
        <v>15</v>
      </c>
      <c r="CM2895" s="22" t="str">
        <f t="shared" si="918"/>
        <v>1C26TAA^</v>
      </c>
    </row>
    <row r="2896" spans="1:94" s="168" customFormat="1" x14ac:dyDescent="0.25">
      <c r="B2896" s="236" t="s">
        <v>6497</v>
      </c>
      <c r="C2896" s="386">
        <v>235600506882</v>
      </c>
      <c r="D2896" s="273">
        <v>145765763</v>
      </c>
      <c r="E2896" s="274">
        <v>5320008092</v>
      </c>
      <c r="F2896" s="275">
        <v>46121</v>
      </c>
      <c r="G2896" s="273" t="s">
        <v>3388</v>
      </c>
      <c r="H2896" s="273" t="s">
        <v>3389</v>
      </c>
      <c r="I2896" s="273" t="s">
        <v>105</v>
      </c>
      <c r="J2896" s="182" t="s">
        <v>3390</v>
      </c>
      <c r="K2896" s="273" t="s">
        <v>242</v>
      </c>
      <c r="L2896" s="275">
        <v>46165</v>
      </c>
      <c r="M2896" s="273">
        <v>0</v>
      </c>
      <c r="N2896" s="727" t="s">
        <v>9288</v>
      </c>
      <c r="O2896" s="727" t="s">
        <v>9289</v>
      </c>
      <c r="P2896" s="168">
        <v>2830051614</v>
      </c>
      <c r="Q2896" s="275">
        <v>46122</v>
      </c>
      <c r="R2896" s="274">
        <v>1209401607</v>
      </c>
      <c r="S2896" s="274">
        <v>224435236</v>
      </c>
      <c r="T2896" s="275">
        <v>46122</v>
      </c>
      <c r="U2896" s="350">
        <v>2552.8560000000002</v>
      </c>
      <c r="V2896" s="350">
        <v>2471.0360000000001</v>
      </c>
      <c r="W2896" s="274">
        <v>4</v>
      </c>
      <c r="X2896" s="274">
        <v>0</v>
      </c>
      <c r="Y2896" s="386">
        <v>235600506874</v>
      </c>
      <c r="Z2896" s="168" t="s">
        <v>128</v>
      </c>
      <c r="AA2896" s="168" t="s">
        <v>8295</v>
      </c>
      <c r="AB2896" s="273" t="s">
        <v>9287</v>
      </c>
      <c r="AC2896" s="386">
        <v>235600506882</v>
      </c>
      <c r="AD2896" s="182" t="s">
        <v>113</v>
      </c>
      <c r="AE2896" s="115">
        <v>46129</v>
      </c>
      <c r="AF2896" s="304">
        <v>46127.708333333336</v>
      </c>
      <c r="AG2896" s="304">
        <v>46126.583333333336</v>
      </c>
      <c r="AH2896" s="304">
        <v>46128.375</v>
      </c>
      <c r="AI2896" s="115">
        <v>46127</v>
      </c>
      <c r="AJ2896" s="115">
        <v>46129</v>
      </c>
      <c r="AK2896" s="115">
        <v>46129</v>
      </c>
      <c r="AL2896" s="115">
        <v>46136</v>
      </c>
      <c r="AM2896" s="115">
        <v>46138</v>
      </c>
      <c r="AN2896" s="274"/>
      <c r="AO2896" s="81" t="s">
        <v>121</v>
      </c>
      <c r="AP2896" s="81" t="s">
        <v>121</v>
      </c>
      <c r="AQ2896" s="81" t="s">
        <v>121</v>
      </c>
      <c r="AR2896" s="81" t="s">
        <v>121</v>
      </c>
      <c r="AS2896" s="81" t="s">
        <v>261</v>
      </c>
      <c r="AT2896" s="81" t="s">
        <v>121</v>
      </c>
      <c r="AU2896" s="274"/>
      <c r="AV2896" s="351">
        <v>46122</v>
      </c>
      <c r="AZ2896" s="278"/>
      <c r="BU2896" s="395"/>
      <c r="BZ2896" s="87">
        <f t="shared" si="907"/>
        <v>15</v>
      </c>
      <c r="CB2896" s="607">
        <f t="shared" si="917"/>
        <v>0</v>
      </c>
      <c r="CE2896" s="431">
        <f t="shared" si="908"/>
        <v>4</v>
      </c>
      <c r="CJ2896" s="87">
        <f t="shared" si="909"/>
        <v>4</v>
      </c>
      <c r="CK2896" s="431">
        <f t="shared" si="910"/>
        <v>15</v>
      </c>
      <c r="CM2896" s="22" t="str">
        <f t="shared" si="918"/>
        <v>1C26TAA^</v>
      </c>
    </row>
    <row r="2897" spans="1:91" x14ac:dyDescent="0.25">
      <c r="A2897" s="85"/>
      <c r="B2897" s="265" t="s">
        <v>102</v>
      </c>
      <c r="C2897" s="301"/>
      <c r="D2897" s="265">
        <v>145783869</v>
      </c>
      <c r="E2897" s="241"/>
      <c r="F2897" s="231">
        <v>46113</v>
      </c>
      <c r="G2897" s="265" t="s">
        <v>9290</v>
      </c>
      <c r="H2897" s="73" t="s">
        <v>124</v>
      </c>
      <c r="I2897" s="73" t="s">
        <v>105</v>
      </c>
      <c r="J2897" s="265" t="s">
        <v>3614</v>
      </c>
      <c r="K2897" s="265" t="s">
        <v>2080</v>
      </c>
      <c r="L2897" s="241"/>
      <c r="M2897" s="265" t="s">
        <v>2081</v>
      </c>
      <c r="N2897" s="85" t="s">
        <v>2082</v>
      </c>
      <c r="O2897" s="85" t="s">
        <v>2082</v>
      </c>
      <c r="P2897" s="85">
        <v>2830051073</v>
      </c>
      <c r="Q2897" s="231">
        <v>46113</v>
      </c>
      <c r="R2897" s="241">
        <v>1209398838</v>
      </c>
      <c r="S2897" s="241">
        <v>224390727</v>
      </c>
      <c r="T2897" s="231">
        <v>46113</v>
      </c>
      <c r="U2897" s="357">
        <v>305</v>
      </c>
      <c r="V2897" s="241">
        <v>278.03300000000002</v>
      </c>
      <c r="W2897" s="241">
        <v>1</v>
      </c>
      <c r="X2897" s="241">
        <v>1</v>
      </c>
      <c r="Y2897" s="303" t="s">
        <v>9291</v>
      </c>
      <c r="Z2897" s="241" t="s">
        <v>2084</v>
      </c>
      <c r="AA2897" s="85" t="s">
        <v>3616</v>
      </c>
      <c r="AB2897" s="265">
        <v>592</v>
      </c>
      <c r="AC2897" s="303" t="s">
        <v>9291</v>
      </c>
      <c r="AD2897" s="75" t="s">
        <v>2086</v>
      </c>
      <c r="AE2897" s="241"/>
      <c r="AF2897" s="241"/>
      <c r="AG2897" s="241"/>
      <c r="AH2897" s="241"/>
      <c r="AI2897" s="241"/>
      <c r="AJ2897" s="241"/>
      <c r="AK2897" s="241"/>
      <c r="AL2897" s="241"/>
      <c r="AM2897" s="241"/>
      <c r="AN2897" s="75">
        <f>AL2897-L2897</f>
        <v>0</v>
      </c>
      <c r="AO2897" s="81" t="str">
        <f>IF(AH2897&lt;AG2897,IF(AH2897=0,"",AH2897-1),IF(AG2897=0,"",AG2897-1))</f>
        <v/>
      </c>
      <c r="AP2897" s="81" t="str">
        <f>IF(AH2897&lt;AG2897,IF(AH2897=0,"",AH2897),IF(AG2897=0,"",AG2897))</f>
        <v/>
      </c>
      <c r="AQ2897" s="81" t="str">
        <f>IF(AH2897&lt;AG2897,IF(AH2897=0,"",AH2897),IF(AG2897=0,"",AG2897))</f>
        <v/>
      </c>
      <c r="AR2897" s="81" t="str">
        <f>IF(AI2897=0,"",IF(AI2897&lt;AJ2897,AJ2897+1,AI2897+1))</f>
        <v/>
      </c>
      <c r="AS2897" s="81" t="str">
        <f>IF(AI2897=0,"",IF(AE2897=0,IF(AJ2897=0,AI2897+2,AJ2897+2),AE2897+2))</f>
        <v/>
      </c>
      <c r="AT2897" s="81" t="str">
        <f>IF(AI2897=0,"",IF(AI2897&lt;AJ2897,AJ2897+1,AI2897+1))</f>
        <v/>
      </c>
      <c r="AU2897" s="82" t="s">
        <v>10</v>
      </c>
      <c r="AV2897" s="85"/>
      <c r="AW2897" s="85"/>
      <c r="AX2897" s="85"/>
      <c r="AY2897" s="85"/>
      <c r="AZ2897" s="271"/>
      <c r="BA2897" s="85"/>
      <c r="BB2897" s="85"/>
      <c r="BC2897" s="85"/>
      <c r="BD2897" s="85"/>
      <c r="BE2897" s="85"/>
      <c r="BF2897" s="85"/>
      <c r="BG2897" s="85"/>
      <c r="BH2897" s="85"/>
      <c r="BI2897" s="85"/>
      <c r="BJ2897" s="85"/>
      <c r="BK2897" s="85"/>
      <c r="BL2897" s="85"/>
      <c r="BM2897" s="85"/>
      <c r="BN2897" s="85"/>
      <c r="BO2897" s="85"/>
      <c r="BP2897" s="85"/>
      <c r="BQ2897" s="85"/>
      <c r="BR2897" s="85"/>
      <c r="BS2897" s="85"/>
      <c r="BT2897" s="85"/>
      <c r="BU2897" s="338"/>
      <c r="BV2897" s="85"/>
      <c r="BW2897" s="85"/>
      <c r="BX2897" s="85"/>
      <c r="BY2897" s="85"/>
      <c r="BZ2897" s="171">
        <f t="shared" si="907"/>
        <v>14</v>
      </c>
      <c r="CA2897" s="85"/>
      <c r="CB2897" s="85">
        <f t="shared" si="917"/>
        <v>0</v>
      </c>
      <c r="CC2897" s="85"/>
      <c r="CD2897" s="85"/>
      <c r="CE2897" s="171" t="str">
        <f t="shared" si="908"/>
        <v/>
      </c>
      <c r="CF2897" s="85"/>
      <c r="CG2897" s="85"/>
      <c r="CH2897" s="85"/>
      <c r="CI2897" s="85"/>
      <c r="CJ2897" s="171">
        <f t="shared" si="909"/>
        <v>1</v>
      </c>
      <c r="CK2897" s="171">
        <f t="shared" si="910"/>
        <v>1</v>
      </c>
      <c r="CL2897" s="85"/>
      <c r="CM2897" s="85">
        <f t="shared" si="918"/>
        <v>0</v>
      </c>
    </row>
    <row r="2898" spans="1:91" x14ac:dyDescent="0.25">
      <c r="A2898" s="85"/>
      <c r="B2898" s="265" t="s">
        <v>102</v>
      </c>
      <c r="C2898" s="301"/>
      <c r="D2898" s="265">
        <v>145845923</v>
      </c>
      <c r="E2898" s="241"/>
      <c r="F2898" s="231">
        <v>46115</v>
      </c>
      <c r="G2898" s="265" t="s">
        <v>4096</v>
      </c>
      <c r="H2898" s="73" t="s">
        <v>124</v>
      </c>
      <c r="I2898" s="73" t="s">
        <v>105</v>
      </c>
      <c r="J2898" s="265" t="s">
        <v>3614</v>
      </c>
      <c r="K2898" s="265" t="s">
        <v>2080</v>
      </c>
      <c r="L2898" s="241"/>
      <c r="M2898" s="265" t="s">
        <v>2081</v>
      </c>
      <c r="N2898" s="85" t="s">
        <v>2082</v>
      </c>
      <c r="O2898" s="85" t="s">
        <v>2082</v>
      </c>
      <c r="P2898" s="85">
        <v>2830051203</v>
      </c>
      <c r="Q2898" s="231">
        <v>46115</v>
      </c>
      <c r="R2898" s="241">
        <v>1209399682</v>
      </c>
      <c r="S2898" s="241">
        <v>224401834</v>
      </c>
      <c r="T2898" s="231">
        <v>46115</v>
      </c>
      <c r="U2898" s="357">
        <v>577</v>
      </c>
      <c r="V2898" s="241">
        <v>520.81500000000005</v>
      </c>
      <c r="W2898" s="241">
        <v>1</v>
      </c>
      <c r="X2898" s="241">
        <v>1</v>
      </c>
      <c r="Y2898" s="303" t="s">
        <v>9292</v>
      </c>
      <c r="Z2898" s="241" t="s">
        <v>2084</v>
      </c>
      <c r="AA2898" s="85" t="s">
        <v>3616</v>
      </c>
      <c r="AB2898" s="265">
        <v>592</v>
      </c>
      <c r="AC2898" s="303" t="s">
        <v>9292</v>
      </c>
      <c r="AD2898" s="75" t="s">
        <v>2086</v>
      </c>
      <c r="AE2898" s="241"/>
      <c r="AF2898" s="241"/>
      <c r="AG2898" s="241"/>
      <c r="AH2898" s="241"/>
      <c r="AI2898" s="241"/>
      <c r="AJ2898" s="241"/>
      <c r="AK2898" s="241"/>
      <c r="AL2898" s="241"/>
      <c r="AM2898" s="241"/>
      <c r="AN2898" s="75">
        <f>AL2898-L2898</f>
        <v>0</v>
      </c>
      <c r="AO2898" s="81" t="str">
        <f>IF(AH2898&lt;AG2898,IF(AH2898=0,"",AH2898-1),IF(AG2898=0,"",AG2898-1))</f>
        <v/>
      </c>
      <c r="AP2898" s="81" t="str">
        <f>IF(AH2898&lt;AG2898,IF(AH2898=0,"",AH2898),IF(AG2898=0,"",AG2898))</f>
        <v/>
      </c>
      <c r="AQ2898" s="81" t="str">
        <f>IF(AH2898&lt;AG2898,IF(AH2898=0,"",AH2898),IF(AG2898=0,"",AG2898))</f>
        <v/>
      </c>
      <c r="AR2898" s="81" t="str">
        <f>IF(AI2898=0,"",IF(AI2898&lt;AJ2898,AJ2898+1,AI2898+1))</f>
        <v/>
      </c>
      <c r="AS2898" s="81" t="str">
        <f>IF(AI2898=0,"",IF(AE2898=0,IF(AJ2898=0,AI2898+2,AJ2898+2),AE2898+2))</f>
        <v/>
      </c>
      <c r="AT2898" s="81" t="str">
        <f>IF(AI2898=0,"",IF(AI2898&lt;AJ2898,AJ2898+1,AI2898+1))</f>
        <v/>
      </c>
      <c r="AU2898" s="82" t="s">
        <v>10</v>
      </c>
      <c r="AV2898" s="85"/>
      <c r="AW2898" s="85"/>
      <c r="AX2898" s="85"/>
      <c r="AY2898" s="85"/>
      <c r="AZ2898" s="271"/>
      <c r="BA2898" s="85"/>
      <c r="BB2898" s="85"/>
      <c r="BC2898" s="85"/>
      <c r="BD2898" s="85"/>
      <c r="BE2898" s="85"/>
      <c r="BF2898" s="85"/>
      <c r="BG2898" s="85"/>
      <c r="BH2898" s="85"/>
      <c r="BI2898" s="85"/>
      <c r="BJ2898" s="85"/>
      <c r="BK2898" s="85"/>
      <c r="BL2898" s="85"/>
      <c r="BM2898" s="85"/>
      <c r="BN2898" s="85"/>
      <c r="BO2898" s="85"/>
      <c r="BP2898" s="85"/>
      <c r="BQ2898" s="85"/>
      <c r="BR2898" s="85"/>
      <c r="BS2898" s="85"/>
      <c r="BT2898" s="85"/>
      <c r="BU2898" s="338"/>
      <c r="BV2898" s="85"/>
      <c r="BW2898" s="85"/>
      <c r="BX2898" s="85"/>
      <c r="BY2898" s="85"/>
      <c r="BZ2898" s="171">
        <f t="shared" si="907"/>
        <v>14</v>
      </c>
      <c r="CA2898" s="85"/>
      <c r="CB2898" s="85">
        <f t="shared" si="917"/>
        <v>0</v>
      </c>
      <c r="CC2898" s="85"/>
      <c r="CD2898" s="85"/>
      <c r="CE2898" s="171" t="str">
        <f t="shared" si="908"/>
        <v/>
      </c>
      <c r="CF2898" s="85"/>
      <c r="CG2898" s="85"/>
      <c r="CH2898" s="85"/>
      <c r="CI2898" s="85"/>
      <c r="CJ2898" s="171">
        <f t="shared" si="909"/>
        <v>1</v>
      </c>
      <c r="CK2898" s="171">
        <f t="shared" si="910"/>
        <v>1</v>
      </c>
      <c r="CL2898" s="85"/>
      <c r="CM2898" s="85">
        <f t="shared" si="918"/>
        <v>0</v>
      </c>
    </row>
    <row r="2899" spans="1:91" x14ac:dyDescent="0.25">
      <c r="B2899" s="186" t="s">
        <v>102</v>
      </c>
      <c r="C2899" s="365" t="s">
        <v>8709</v>
      </c>
      <c r="D2899" s="236">
        <v>145841071</v>
      </c>
      <c r="E2899" s="380">
        <v>5320008323</v>
      </c>
      <c r="F2899" s="353">
        <v>46122</v>
      </c>
      <c r="G2899" s="236" t="s">
        <v>3932</v>
      </c>
      <c r="H2899" s="236" t="s">
        <v>2963</v>
      </c>
      <c r="I2899" s="236" t="s">
        <v>105</v>
      </c>
      <c r="J2899" s="236" t="s">
        <v>1161</v>
      </c>
      <c r="K2899" s="236" t="s">
        <v>242</v>
      </c>
      <c r="L2899" s="353">
        <v>46139</v>
      </c>
      <c r="M2899" s="236">
        <v>40</v>
      </c>
      <c r="N2899" s="22" t="s">
        <v>9293</v>
      </c>
      <c r="O2899" s="22" t="s">
        <v>9294</v>
      </c>
      <c r="P2899" s="22">
        <v>2830051505</v>
      </c>
      <c r="Q2899" s="353">
        <v>46120</v>
      </c>
      <c r="R2899" s="380">
        <v>1209400976</v>
      </c>
      <c r="S2899" s="380">
        <v>224425127</v>
      </c>
      <c r="T2899" s="353">
        <v>46120</v>
      </c>
      <c r="U2899" s="433">
        <v>16550.591</v>
      </c>
      <c r="V2899" s="433">
        <v>16068.504999999999</v>
      </c>
      <c r="W2899" s="380">
        <v>16</v>
      </c>
      <c r="X2899" s="380">
        <v>12</v>
      </c>
      <c r="Y2899" s="609">
        <v>2324134280</v>
      </c>
      <c r="Z2899" s="22" t="s">
        <v>5982</v>
      </c>
      <c r="AA2899" s="22" t="s">
        <v>8547</v>
      </c>
      <c r="AB2899" s="236" t="s">
        <v>3190</v>
      </c>
      <c r="AC2899" s="365" t="s">
        <v>8709</v>
      </c>
      <c r="AD2899" s="105" t="s">
        <v>113</v>
      </c>
      <c r="AE2899" s="363">
        <v>46128</v>
      </c>
      <c r="AF2899" s="550">
        <v>46127.708333333336</v>
      </c>
      <c r="AG2899" s="615">
        <v>46126.416666666664</v>
      </c>
      <c r="AH2899" s="615">
        <v>46126.416666666664</v>
      </c>
      <c r="AI2899" s="426">
        <v>46128</v>
      </c>
      <c r="AJ2899" s="426"/>
      <c r="AK2899" s="363">
        <v>46128</v>
      </c>
      <c r="AL2899" s="426">
        <v>46130</v>
      </c>
      <c r="AN2899" s="363">
        <v>46130</v>
      </c>
      <c r="AO2899" s="81" t="s">
        <v>121</v>
      </c>
      <c r="AP2899" s="81" t="s">
        <v>121</v>
      </c>
      <c r="AQ2899" s="81" t="s">
        <v>121</v>
      </c>
      <c r="AR2899" s="81" t="s">
        <v>121</v>
      </c>
      <c r="AS2899" s="81" t="s">
        <v>121</v>
      </c>
      <c r="AT2899" s="81" t="s">
        <v>121</v>
      </c>
      <c r="AU2899" s="305" t="s">
        <v>6241</v>
      </c>
      <c r="AV2899" s="347">
        <v>46120</v>
      </c>
      <c r="BU2899" s="444" t="s">
        <v>8712</v>
      </c>
      <c r="BV2899" s="399">
        <v>46128</v>
      </c>
      <c r="BZ2899" s="87">
        <f t="shared" si="907"/>
        <v>15</v>
      </c>
      <c r="CB2899" s="612">
        <f t="shared" si="917"/>
        <v>16</v>
      </c>
      <c r="CE2899" s="634">
        <f t="shared" si="908"/>
        <v>4</v>
      </c>
      <c r="CF2899" s="613">
        <v>6274156</v>
      </c>
      <c r="CH2899" s="613">
        <v>6274156</v>
      </c>
      <c r="CI2899" s="176">
        <v>26362</v>
      </c>
      <c r="CJ2899" s="87">
        <f t="shared" si="909"/>
        <v>4</v>
      </c>
      <c r="CK2899" s="439">
        <f t="shared" si="910"/>
        <v>15</v>
      </c>
      <c r="CL2899" s="176" t="s">
        <v>6276</v>
      </c>
      <c r="CM2899" s="22" t="str">
        <f t="shared" si="918"/>
        <v>1C26TAR^65871</v>
      </c>
    </row>
    <row r="2900" spans="1:91" x14ac:dyDescent="0.25">
      <c r="B2900" s="73" t="s">
        <v>102</v>
      </c>
      <c r="C2900" s="270" t="s">
        <v>8709</v>
      </c>
      <c r="D2900" s="236">
        <v>145831731</v>
      </c>
      <c r="E2900" s="380">
        <v>5320008323</v>
      </c>
      <c r="F2900" s="353">
        <v>46120</v>
      </c>
      <c r="G2900" s="236" t="s">
        <v>1178</v>
      </c>
      <c r="H2900" s="236" t="s">
        <v>2963</v>
      </c>
      <c r="I2900" s="236" t="s">
        <v>105</v>
      </c>
      <c r="J2900" s="236" t="s">
        <v>1161</v>
      </c>
      <c r="K2900" s="236" t="s">
        <v>242</v>
      </c>
      <c r="L2900" s="353">
        <v>46134</v>
      </c>
      <c r="M2900" s="236">
        <v>0</v>
      </c>
      <c r="N2900" s="22" t="s">
        <v>9293</v>
      </c>
      <c r="O2900" s="22" t="s">
        <v>9294</v>
      </c>
      <c r="P2900" s="22">
        <v>2830051504</v>
      </c>
      <c r="Q2900" s="353">
        <v>46120</v>
      </c>
      <c r="R2900" s="380">
        <v>1209400975</v>
      </c>
      <c r="S2900" s="380">
        <v>224422054</v>
      </c>
      <c r="T2900" s="353">
        <v>46120</v>
      </c>
      <c r="U2900" s="433">
        <v>3549.02</v>
      </c>
      <c r="V2900" s="433">
        <v>3433.18</v>
      </c>
      <c r="W2900" s="380">
        <v>4</v>
      </c>
      <c r="X2900" s="380">
        <v>1</v>
      </c>
      <c r="Y2900" s="609">
        <v>2324459830</v>
      </c>
      <c r="Z2900" s="22" t="s">
        <v>5982</v>
      </c>
      <c r="AA2900" s="22" t="s">
        <v>8547</v>
      </c>
      <c r="AB2900" s="236" t="s">
        <v>3190</v>
      </c>
      <c r="AC2900" s="270" t="s">
        <v>8709</v>
      </c>
      <c r="AD2900" s="75" t="s">
        <v>113</v>
      </c>
      <c r="AE2900" s="231">
        <v>46128</v>
      </c>
      <c r="AF2900" s="375">
        <v>46127.708333333336</v>
      </c>
      <c r="AG2900" s="304">
        <v>46126.416666666664</v>
      </c>
      <c r="AH2900" s="304">
        <v>46126.416666666664</v>
      </c>
      <c r="AI2900" s="275">
        <v>46128</v>
      </c>
      <c r="AJ2900" s="275"/>
      <c r="AK2900" s="231">
        <v>46128</v>
      </c>
      <c r="AL2900" s="275">
        <v>46130</v>
      </c>
      <c r="AN2900" s="231">
        <v>46130</v>
      </c>
      <c r="AO2900" s="81" t="s">
        <v>121</v>
      </c>
      <c r="AP2900" s="81" t="s">
        <v>121</v>
      </c>
      <c r="AQ2900" s="81" t="s">
        <v>121</v>
      </c>
      <c r="AR2900" s="81" t="s">
        <v>121</v>
      </c>
      <c r="AS2900" s="81" t="s">
        <v>121</v>
      </c>
      <c r="AT2900" s="81" t="s">
        <v>121</v>
      </c>
      <c r="AU2900" s="82" t="s">
        <v>6241</v>
      </c>
      <c r="AV2900" s="297">
        <v>46120</v>
      </c>
      <c r="BU2900" s="337" t="s">
        <v>8712</v>
      </c>
      <c r="BV2900" s="340">
        <v>46128</v>
      </c>
      <c r="BZ2900" s="87">
        <f t="shared" si="907"/>
        <v>15</v>
      </c>
      <c r="CB2900" s="88">
        <f t="shared" si="917"/>
        <v>16</v>
      </c>
      <c r="CE2900" s="431">
        <f t="shared" si="908"/>
        <v>4</v>
      </c>
      <c r="CJ2900" s="87">
        <f t="shared" si="909"/>
        <v>4</v>
      </c>
      <c r="CK2900" s="171">
        <f t="shared" si="910"/>
        <v>15</v>
      </c>
      <c r="CL2900" s="85" t="s">
        <v>6276</v>
      </c>
      <c r="CM2900" s="22" t="str">
        <f t="shared" si="918"/>
        <v>1C26TAR^65871</v>
      </c>
    </row>
    <row r="2901" spans="1:91" x14ac:dyDescent="0.25">
      <c r="B2901" s="73" t="s">
        <v>102</v>
      </c>
      <c r="C2901" s="270" t="s">
        <v>8709</v>
      </c>
      <c r="D2901" s="236">
        <v>145865859</v>
      </c>
      <c r="E2901" s="380">
        <v>5320008322</v>
      </c>
      <c r="F2901" s="353">
        <v>46120</v>
      </c>
      <c r="G2901" s="236" t="s">
        <v>1246</v>
      </c>
      <c r="H2901" s="236" t="s">
        <v>2963</v>
      </c>
      <c r="I2901" s="236" t="s">
        <v>105</v>
      </c>
      <c r="J2901" s="236" t="s">
        <v>1161</v>
      </c>
      <c r="K2901" s="236" t="s">
        <v>242</v>
      </c>
      <c r="L2901" s="353">
        <v>46137</v>
      </c>
      <c r="M2901" s="236">
        <v>40</v>
      </c>
      <c r="N2901" s="22" t="s">
        <v>9295</v>
      </c>
      <c r="O2901" s="22" t="s">
        <v>9296</v>
      </c>
      <c r="P2901" s="22">
        <v>2830051449</v>
      </c>
      <c r="Q2901" s="353">
        <v>46119</v>
      </c>
      <c r="R2901" s="380">
        <v>1209400660</v>
      </c>
      <c r="S2901" s="380">
        <v>224420910</v>
      </c>
      <c r="T2901" s="353">
        <v>46119</v>
      </c>
      <c r="U2901" s="433">
        <v>3148.5880000000002</v>
      </c>
      <c r="V2901" s="433">
        <v>3029.2860000000001</v>
      </c>
      <c r="W2901" s="380">
        <v>4</v>
      </c>
      <c r="X2901" s="380">
        <v>3</v>
      </c>
      <c r="Y2901" s="609">
        <v>2324459830</v>
      </c>
      <c r="Z2901" s="22" t="s">
        <v>5982</v>
      </c>
      <c r="AA2901" s="22" t="s">
        <v>8547</v>
      </c>
      <c r="AB2901" s="236" t="s">
        <v>3190</v>
      </c>
      <c r="AC2901" s="270" t="s">
        <v>8709</v>
      </c>
      <c r="AD2901" s="75" t="s">
        <v>113</v>
      </c>
      <c r="AE2901" s="231">
        <v>46128</v>
      </c>
      <c r="AF2901" s="375">
        <v>46127.708333333336</v>
      </c>
      <c r="AG2901" s="304">
        <v>46126.416666666664</v>
      </c>
      <c r="AH2901" s="304">
        <v>46126.416666666664</v>
      </c>
      <c r="AI2901" s="275">
        <v>46128</v>
      </c>
      <c r="AJ2901" s="275"/>
      <c r="AK2901" s="231">
        <v>46128</v>
      </c>
      <c r="AL2901" s="275">
        <v>46130</v>
      </c>
      <c r="AN2901" s="231">
        <v>46130</v>
      </c>
      <c r="AO2901" s="81" t="s">
        <v>121</v>
      </c>
      <c r="AP2901" s="81" t="s">
        <v>121</v>
      </c>
      <c r="AQ2901" s="81" t="s">
        <v>121</v>
      </c>
      <c r="AR2901" s="81" t="s">
        <v>121</v>
      </c>
      <c r="AS2901" s="81" t="s">
        <v>121</v>
      </c>
      <c r="AT2901" s="81" t="s">
        <v>121</v>
      </c>
      <c r="AU2901" s="82" t="s">
        <v>6241</v>
      </c>
      <c r="AV2901" s="134">
        <v>46119</v>
      </c>
      <c r="BU2901" s="337" t="s">
        <v>8712</v>
      </c>
      <c r="BV2901" s="340">
        <v>46128</v>
      </c>
      <c r="BZ2901" s="87">
        <f t="shared" si="907"/>
        <v>15</v>
      </c>
      <c r="CB2901" s="88">
        <f t="shared" si="917"/>
        <v>16</v>
      </c>
      <c r="CE2901" s="431">
        <f t="shared" si="908"/>
        <v>4</v>
      </c>
      <c r="CF2901" s="397">
        <v>6274156</v>
      </c>
      <c r="CG2901" s="91">
        <v>355887</v>
      </c>
      <c r="CH2901" s="397">
        <v>6630043</v>
      </c>
      <c r="CI2901" s="85">
        <v>26362</v>
      </c>
      <c r="CJ2901" s="87">
        <f t="shared" si="909"/>
        <v>4</v>
      </c>
      <c r="CK2901" s="171">
        <f t="shared" si="910"/>
        <v>15</v>
      </c>
      <c r="CL2901" s="85" t="s">
        <v>6276</v>
      </c>
      <c r="CM2901" s="22" t="str">
        <f t="shared" si="918"/>
        <v>1C26TAR^65871</v>
      </c>
    </row>
    <row r="2902" spans="1:91" x14ac:dyDescent="0.25">
      <c r="B2902" s="73" t="s">
        <v>102</v>
      </c>
      <c r="C2902" s="270" t="s">
        <v>8709</v>
      </c>
      <c r="D2902" s="236">
        <v>145831322</v>
      </c>
      <c r="E2902" s="380">
        <v>5320008322</v>
      </c>
      <c r="F2902" s="353">
        <v>46120</v>
      </c>
      <c r="G2902" s="236" t="s">
        <v>1159</v>
      </c>
      <c r="H2902" s="236" t="s">
        <v>2963</v>
      </c>
      <c r="I2902" s="236" t="s">
        <v>105</v>
      </c>
      <c r="J2902" s="236" t="s">
        <v>1161</v>
      </c>
      <c r="K2902" s="236" t="s">
        <v>242</v>
      </c>
      <c r="L2902" s="353">
        <v>46135</v>
      </c>
      <c r="M2902" s="236">
        <v>0</v>
      </c>
      <c r="N2902" s="22" t="s">
        <v>9295</v>
      </c>
      <c r="O2902" s="22" t="s">
        <v>9296</v>
      </c>
      <c r="P2902" s="22">
        <v>2830051448</v>
      </c>
      <c r="Q2902" s="353">
        <v>46119</v>
      </c>
      <c r="R2902" s="380">
        <v>1209400658</v>
      </c>
      <c r="S2902" s="380">
        <v>224420907</v>
      </c>
      <c r="T2902" s="353">
        <v>46119</v>
      </c>
      <c r="U2902" s="433">
        <v>12229.262000000001</v>
      </c>
      <c r="V2902" s="433">
        <v>11789.475</v>
      </c>
      <c r="W2902" s="380">
        <v>14</v>
      </c>
      <c r="X2902" s="380">
        <v>0</v>
      </c>
      <c r="Y2902" s="609">
        <v>2324459830</v>
      </c>
      <c r="Z2902" s="22" t="s">
        <v>5982</v>
      </c>
      <c r="AA2902" s="22" t="s">
        <v>8547</v>
      </c>
      <c r="AB2902" s="236" t="s">
        <v>3190</v>
      </c>
      <c r="AC2902" s="270" t="s">
        <v>8709</v>
      </c>
      <c r="AD2902" s="75" t="s">
        <v>113</v>
      </c>
      <c r="AE2902" s="231">
        <v>46128</v>
      </c>
      <c r="AF2902" s="375">
        <v>46127.708333333336</v>
      </c>
      <c r="AG2902" s="304">
        <v>46126.416666666664</v>
      </c>
      <c r="AH2902" s="304">
        <v>46126.416666666664</v>
      </c>
      <c r="AI2902" s="275">
        <v>46128</v>
      </c>
      <c r="AJ2902" s="275"/>
      <c r="AK2902" s="231">
        <v>46128</v>
      </c>
      <c r="AL2902" s="275">
        <v>46130</v>
      </c>
      <c r="AN2902" s="231">
        <v>46130</v>
      </c>
      <c r="AO2902" s="81" t="s">
        <v>121</v>
      </c>
      <c r="AP2902" s="81" t="s">
        <v>121</v>
      </c>
      <c r="AQ2902" s="81" t="s">
        <v>121</v>
      </c>
      <c r="AR2902" s="81" t="s">
        <v>121</v>
      </c>
      <c r="AS2902" s="81" t="s">
        <v>121</v>
      </c>
      <c r="AT2902" s="81" t="s">
        <v>121</v>
      </c>
      <c r="AU2902" s="82" t="s">
        <v>6241</v>
      </c>
      <c r="AV2902" s="134">
        <v>46119</v>
      </c>
      <c r="BU2902" s="337" t="s">
        <v>8712</v>
      </c>
      <c r="BV2902" s="340">
        <v>46128</v>
      </c>
      <c r="BZ2902" s="87">
        <f t="shared" si="907"/>
        <v>15</v>
      </c>
      <c r="CB2902" s="88">
        <f t="shared" si="917"/>
        <v>16</v>
      </c>
      <c r="CE2902" s="431">
        <f t="shared" si="908"/>
        <v>4</v>
      </c>
      <c r="CJ2902" s="87">
        <f t="shared" si="909"/>
        <v>4</v>
      </c>
      <c r="CK2902" s="171">
        <f t="shared" si="910"/>
        <v>15</v>
      </c>
      <c r="CL2902" s="22" t="s">
        <v>6276</v>
      </c>
      <c r="CM2902" s="22" t="str">
        <f t="shared" si="918"/>
        <v>1C26TAR^65871</v>
      </c>
    </row>
    <row r="2903" spans="1:91" x14ac:dyDescent="0.25">
      <c r="B2903" s="73" t="s">
        <v>6003</v>
      </c>
      <c r="C2903" s="301" t="s">
        <v>9297</v>
      </c>
      <c r="D2903" s="236">
        <v>145891492</v>
      </c>
      <c r="E2903" s="380"/>
      <c r="F2903" s="353">
        <v>46115</v>
      </c>
      <c r="G2903" s="236" t="s">
        <v>6581</v>
      </c>
      <c r="H2903" s="236" t="s">
        <v>2963</v>
      </c>
      <c r="I2903" s="236" t="s">
        <v>105</v>
      </c>
      <c r="J2903" s="236" t="s">
        <v>6582</v>
      </c>
      <c r="K2903" s="236" t="s">
        <v>242</v>
      </c>
      <c r="L2903" s="353">
        <v>46149</v>
      </c>
      <c r="M2903" s="236">
        <v>40</v>
      </c>
      <c r="N2903" s="22" t="s">
        <v>9298</v>
      </c>
      <c r="O2903" s="22" t="s">
        <v>9299</v>
      </c>
      <c r="P2903" s="22">
        <v>2830051412</v>
      </c>
      <c r="Q2903" s="353">
        <v>46119</v>
      </c>
      <c r="R2903" s="380">
        <v>1209400518</v>
      </c>
      <c r="S2903" s="380">
        <v>224417435</v>
      </c>
      <c r="T2903" s="353">
        <v>46119</v>
      </c>
      <c r="U2903" s="433">
        <v>18881.490000000002</v>
      </c>
      <c r="V2903" s="433">
        <v>18171.95</v>
      </c>
      <c r="W2903" s="380">
        <v>19</v>
      </c>
      <c r="X2903" s="380">
        <v>15</v>
      </c>
      <c r="Y2903" s="609" t="s">
        <v>9300</v>
      </c>
      <c r="Z2903" s="22" t="s">
        <v>220</v>
      </c>
      <c r="AA2903" s="22" t="s">
        <v>9301</v>
      </c>
      <c r="AB2903" s="236" t="s">
        <v>6272</v>
      </c>
      <c r="AC2903" s="301" t="s">
        <v>9297</v>
      </c>
      <c r="AD2903" s="182" t="s">
        <v>113</v>
      </c>
      <c r="AE2903" s="275">
        <v>46126</v>
      </c>
      <c r="AF2903" s="304">
        <v>46123.708333333336</v>
      </c>
      <c r="AG2903" s="304">
        <v>46122.416666666664</v>
      </c>
      <c r="AH2903" s="304">
        <v>46122.416666666664</v>
      </c>
      <c r="AI2903" s="275">
        <v>46124</v>
      </c>
      <c r="AJ2903" s="275"/>
      <c r="AK2903" s="275">
        <v>46126</v>
      </c>
      <c r="AL2903" s="275">
        <v>46136</v>
      </c>
      <c r="AN2903" s="132">
        <f>IF(AM2903=0,AL2903-L2903,AM2903-L2903)</f>
        <v>-13</v>
      </c>
      <c r="AO2903" s="81">
        <f>IF(AH2903&lt;AG2903,IF(AH2903=0,"",AH2903-1),IF(AG2903=0,"",AG2903-1))</f>
        <v>46121.416666666664</v>
      </c>
      <c r="AP2903" s="81">
        <f>IF(AH2903&lt;AG2903,IF(AH2903=0,"",AH2903),IF(AG2903=0,"",AG2903))</f>
        <v>46122.416666666664</v>
      </c>
      <c r="AQ2903" s="81">
        <f>IF(AH2903&lt;AG2903,IF(AH2903=0,"",AH2903),IF(AG2903=0,"",AG2903))</f>
        <v>46122.416666666664</v>
      </c>
      <c r="AR2903" s="81">
        <f>IF(AI2903=0,"",IF(AI2903&lt;AJ2903,AJ2903+1,AI2903+1))</f>
        <v>46125</v>
      </c>
      <c r="AS2903" s="81">
        <f>IF(AI2903=0,"",IF(AE2903=0,IF(AJ2903=0,AI2903+2,AJ2903+2),AE2903+2))</f>
        <v>46128</v>
      </c>
      <c r="AT2903" s="81">
        <f>IF(AI2903=0,"",IF(AI2903&lt;AJ2903,AJ2903+1,AI2903+1))</f>
        <v>46125</v>
      </c>
      <c r="AV2903" s="134">
        <v>46119</v>
      </c>
      <c r="BU2903" s="447" t="s">
        <v>9302</v>
      </c>
      <c r="BV2903" s="359">
        <v>46133</v>
      </c>
      <c r="BZ2903" s="87">
        <f t="shared" si="907"/>
        <v>14</v>
      </c>
      <c r="CB2903" s="88">
        <f t="shared" si="917"/>
        <v>17</v>
      </c>
      <c r="CE2903" s="431">
        <f t="shared" si="908"/>
        <v>4</v>
      </c>
      <c r="CJ2903" s="87">
        <f t="shared" si="909"/>
        <v>4</v>
      </c>
      <c r="CK2903" s="171">
        <f t="shared" si="910"/>
        <v>15</v>
      </c>
      <c r="CM2903" s="22" t="str">
        <f t="shared" si="918"/>
        <v>1K26TAD^110012</v>
      </c>
    </row>
    <row r="2904" spans="1:91" x14ac:dyDescent="0.25">
      <c r="A2904" s="75">
        <f t="shared" ref="A2904:A2914" si="919">ROW()-2</f>
        <v>2902</v>
      </c>
      <c r="B2904" s="73" t="s">
        <v>102</v>
      </c>
      <c r="C2904" s="672" t="s">
        <v>9303</v>
      </c>
      <c r="D2904" s="265">
        <v>145681767</v>
      </c>
      <c r="E2904" s="241">
        <v>5320007936</v>
      </c>
      <c r="F2904" s="231">
        <v>46111</v>
      </c>
      <c r="G2904" s="265" t="s">
        <v>811</v>
      </c>
      <c r="H2904" s="265" t="s">
        <v>2213</v>
      </c>
      <c r="I2904" s="265" t="s">
        <v>105</v>
      </c>
      <c r="J2904" s="265" t="s">
        <v>518</v>
      </c>
      <c r="K2904" s="265" t="s">
        <v>242</v>
      </c>
      <c r="L2904" s="231">
        <v>46139</v>
      </c>
      <c r="M2904" s="265">
        <v>40</v>
      </c>
      <c r="N2904" s="85" t="s">
        <v>9304</v>
      </c>
      <c r="O2904" s="85" t="s">
        <v>9305</v>
      </c>
      <c r="P2904" s="339">
        <v>2830051432</v>
      </c>
      <c r="Q2904" s="231">
        <v>46119</v>
      </c>
      <c r="R2904" s="241">
        <v>1209400604</v>
      </c>
      <c r="S2904" s="241">
        <v>224413858</v>
      </c>
      <c r="T2904" s="231">
        <v>46119</v>
      </c>
      <c r="U2904" s="748">
        <v>15842.522999999999</v>
      </c>
      <c r="V2904" s="749">
        <v>15392.957</v>
      </c>
      <c r="W2904" s="241">
        <v>17</v>
      </c>
      <c r="X2904" s="241">
        <v>0</v>
      </c>
      <c r="Y2904" s="303">
        <v>7267527839</v>
      </c>
      <c r="Z2904" s="85" t="s">
        <v>354</v>
      </c>
      <c r="AA2904" s="85" t="s">
        <v>521</v>
      </c>
      <c r="AB2904" s="265" t="s">
        <v>8826</v>
      </c>
      <c r="AC2904" s="672" t="s">
        <v>9303</v>
      </c>
      <c r="AD2904" s="75" t="s">
        <v>113</v>
      </c>
      <c r="AE2904" s="74">
        <v>46125</v>
      </c>
      <c r="AF2904" s="375">
        <v>46124.291666666664</v>
      </c>
      <c r="AG2904" s="130">
        <v>46122.416666666664</v>
      </c>
      <c r="AH2904" s="130">
        <v>46122.416666666664</v>
      </c>
      <c r="AI2904" s="74">
        <v>46125</v>
      </c>
      <c r="AJ2904" s="241"/>
      <c r="AK2904" s="74">
        <v>46125</v>
      </c>
      <c r="AL2904" s="74">
        <v>46130</v>
      </c>
      <c r="AM2904" s="241"/>
      <c r="AN2904" s="74">
        <v>46130</v>
      </c>
      <c r="AO2904" s="95" t="s">
        <v>121</v>
      </c>
      <c r="AP2904" s="95" t="s">
        <v>121</v>
      </c>
      <c r="AQ2904" s="95" t="s">
        <v>121</v>
      </c>
      <c r="AR2904" s="95" t="s">
        <v>121</v>
      </c>
      <c r="AS2904" s="95" t="s">
        <v>121</v>
      </c>
      <c r="AT2904" s="95" t="s">
        <v>121</v>
      </c>
      <c r="AU2904" s="82" t="s">
        <v>6241</v>
      </c>
      <c r="AV2904" s="134">
        <v>46119</v>
      </c>
      <c r="BU2904" s="750" t="s">
        <v>9306</v>
      </c>
      <c r="BV2904" s="359">
        <v>46125</v>
      </c>
      <c r="BZ2904" s="87">
        <f t="shared" si="907"/>
        <v>14</v>
      </c>
      <c r="CB2904" s="88">
        <f t="shared" si="917"/>
        <v>16</v>
      </c>
      <c r="CE2904" s="431">
        <f t="shared" si="908"/>
        <v>4</v>
      </c>
      <c r="CF2904" s="751">
        <v>6721800</v>
      </c>
      <c r="CG2904" s="751"/>
      <c r="CH2904" s="751">
        <v>6721800</v>
      </c>
      <c r="CI2904" s="751">
        <v>26360</v>
      </c>
      <c r="CJ2904" s="87">
        <f t="shared" si="909"/>
        <v>4</v>
      </c>
      <c r="CK2904" s="171">
        <f t="shared" si="910"/>
        <v>15</v>
      </c>
      <c r="CL2904" s="22" t="s">
        <v>6276</v>
      </c>
      <c r="CM2904" s="22" t="str">
        <f t="shared" si="918"/>
        <v>1C26TAB^73842</v>
      </c>
    </row>
    <row r="2905" spans="1:91" x14ac:dyDescent="0.25">
      <c r="A2905" s="75">
        <f t="shared" si="919"/>
        <v>2903</v>
      </c>
      <c r="B2905" s="73" t="s">
        <v>102</v>
      </c>
      <c r="C2905" s="672" t="s">
        <v>9303</v>
      </c>
      <c r="D2905" s="265">
        <v>145681611</v>
      </c>
      <c r="E2905" s="241">
        <v>5320007936</v>
      </c>
      <c r="F2905" s="231">
        <v>46111</v>
      </c>
      <c r="G2905" s="265" t="s">
        <v>740</v>
      </c>
      <c r="H2905" s="265" t="s">
        <v>2213</v>
      </c>
      <c r="I2905" s="265" t="s">
        <v>105</v>
      </c>
      <c r="J2905" s="265" t="s">
        <v>518</v>
      </c>
      <c r="K2905" s="265" t="s">
        <v>242</v>
      </c>
      <c r="L2905" s="231">
        <v>46139</v>
      </c>
      <c r="M2905" s="265">
        <v>0</v>
      </c>
      <c r="N2905" s="85" t="s">
        <v>9304</v>
      </c>
      <c r="O2905" s="85" t="s">
        <v>9305</v>
      </c>
      <c r="P2905" s="339">
        <v>2830051431</v>
      </c>
      <c r="Q2905" s="231">
        <v>46119</v>
      </c>
      <c r="R2905" s="241">
        <v>1209400602</v>
      </c>
      <c r="S2905" s="241">
        <v>224413857</v>
      </c>
      <c r="T2905" s="231">
        <v>46119</v>
      </c>
      <c r="U2905" s="748">
        <v>3017.4679999999998</v>
      </c>
      <c r="V2905" s="749">
        <v>2906.3</v>
      </c>
      <c r="W2905" s="241">
        <v>4</v>
      </c>
      <c r="X2905" s="241">
        <v>0</v>
      </c>
      <c r="Y2905" s="303">
        <v>7267527839</v>
      </c>
      <c r="Z2905" s="85" t="s">
        <v>354</v>
      </c>
      <c r="AA2905" s="85" t="s">
        <v>521</v>
      </c>
      <c r="AB2905" s="265" t="s">
        <v>8826</v>
      </c>
      <c r="AC2905" s="672" t="s">
        <v>9303</v>
      </c>
      <c r="AD2905" s="75" t="s">
        <v>113</v>
      </c>
      <c r="AE2905" s="74">
        <v>46125</v>
      </c>
      <c r="AF2905" s="375">
        <v>46124.291666666664</v>
      </c>
      <c r="AG2905" s="130">
        <v>46122.416666666664</v>
      </c>
      <c r="AH2905" s="130">
        <v>46122.416666666664</v>
      </c>
      <c r="AI2905" s="74">
        <v>46125</v>
      </c>
      <c r="AJ2905" s="241"/>
      <c r="AK2905" s="74">
        <v>46125</v>
      </c>
      <c r="AL2905" s="74">
        <v>46130</v>
      </c>
      <c r="AM2905" s="241"/>
      <c r="AN2905" s="74">
        <v>46130</v>
      </c>
      <c r="AO2905" s="95" t="s">
        <v>121</v>
      </c>
      <c r="AP2905" s="95" t="s">
        <v>121</v>
      </c>
      <c r="AQ2905" s="95" t="s">
        <v>121</v>
      </c>
      <c r="AR2905" s="95" t="s">
        <v>121</v>
      </c>
      <c r="AS2905" s="95" t="s">
        <v>121</v>
      </c>
      <c r="AT2905" s="95" t="s">
        <v>121</v>
      </c>
      <c r="AU2905" s="82" t="s">
        <v>6241</v>
      </c>
      <c r="AV2905" s="134">
        <v>46119</v>
      </c>
      <c r="BU2905" s="750" t="s">
        <v>9306</v>
      </c>
      <c r="BV2905" s="359">
        <v>46125</v>
      </c>
      <c r="BZ2905" s="87">
        <f t="shared" si="907"/>
        <v>14</v>
      </c>
      <c r="CB2905" s="88">
        <f t="shared" si="917"/>
        <v>16</v>
      </c>
      <c r="CE2905" s="431">
        <f t="shared" si="908"/>
        <v>4</v>
      </c>
      <c r="CJ2905" s="87">
        <f t="shared" si="909"/>
        <v>4</v>
      </c>
      <c r="CK2905" s="171">
        <f t="shared" si="910"/>
        <v>15</v>
      </c>
      <c r="CL2905" s="22" t="s">
        <v>6276</v>
      </c>
      <c r="CM2905" s="22" t="str">
        <f t="shared" si="918"/>
        <v>1C26TAB^73842</v>
      </c>
    </row>
    <row r="2906" spans="1:91" x14ac:dyDescent="0.25">
      <c r="A2906" s="75">
        <f t="shared" si="919"/>
        <v>2904</v>
      </c>
      <c r="B2906" s="73" t="s">
        <v>102</v>
      </c>
      <c r="C2906" s="672" t="s">
        <v>9303</v>
      </c>
      <c r="D2906" s="265">
        <v>145681831</v>
      </c>
      <c r="E2906" s="241">
        <v>5320007937</v>
      </c>
      <c r="F2906" s="231">
        <v>46111</v>
      </c>
      <c r="G2906" s="265" t="s">
        <v>532</v>
      </c>
      <c r="H2906" s="265" t="s">
        <v>2213</v>
      </c>
      <c r="I2906" s="265" t="s">
        <v>105</v>
      </c>
      <c r="J2906" s="265" t="s">
        <v>518</v>
      </c>
      <c r="K2906" s="265" t="s">
        <v>242</v>
      </c>
      <c r="L2906" s="231">
        <v>46140</v>
      </c>
      <c r="M2906" s="265">
        <v>40</v>
      </c>
      <c r="N2906" s="85" t="s">
        <v>9307</v>
      </c>
      <c r="O2906" s="85" t="s">
        <v>9308</v>
      </c>
      <c r="P2906" s="339">
        <v>2830051439</v>
      </c>
      <c r="Q2906" s="231">
        <v>46119</v>
      </c>
      <c r="R2906" s="241">
        <v>1209400629</v>
      </c>
      <c r="S2906" s="241">
        <v>224413867</v>
      </c>
      <c r="T2906" s="231">
        <v>46119</v>
      </c>
      <c r="U2906" s="748">
        <v>12842.287</v>
      </c>
      <c r="V2906" s="749">
        <v>12444.215</v>
      </c>
      <c r="W2906" s="241">
        <v>15</v>
      </c>
      <c r="X2906" s="241">
        <v>0</v>
      </c>
      <c r="Y2906" s="303">
        <v>7267527830</v>
      </c>
      <c r="Z2906" s="85" t="s">
        <v>354</v>
      </c>
      <c r="AA2906" s="85" t="s">
        <v>521</v>
      </c>
      <c r="AB2906" s="265" t="s">
        <v>8826</v>
      </c>
      <c r="AC2906" s="672" t="s">
        <v>9303</v>
      </c>
      <c r="AD2906" s="75" t="s">
        <v>113</v>
      </c>
      <c r="AE2906" s="74">
        <v>46125</v>
      </c>
      <c r="AF2906" s="375">
        <v>46124.291666666664</v>
      </c>
      <c r="AG2906" s="130">
        <v>46122.416666666664</v>
      </c>
      <c r="AH2906" s="130">
        <v>46122.416666666664</v>
      </c>
      <c r="AI2906" s="74">
        <v>46125</v>
      </c>
      <c r="AJ2906" s="241"/>
      <c r="AK2906" s="74">
        <v>46125</v>
      </c>
      <c r="AL2906" s="74">
        <v>46130</v>
      </c>
      <c r="AM2906" s="241"/>
      <c r="AN2906" s="74">
        <v>46130</v>
      </c>
      <c r="AO2906" s="95" t="s">
        <v>121</v>
      </c>
      <c r="AP2906" s="95" t="s">
        <v>121</v>
      </c>
      <c r="AQ2906" s="95" t="s">
        <v>121</v>
      </c>
      <c r="AR2906" s="95" t="s">
        <v>121</v>
      </c>
      <c r="AS2906" s="95" t="s">
        <v>121</v>
      </c>
      <c r="AT2906" s="95" t="s">
        <v>121</v>
      </c>
      <c r="AU2906" s="82" t="s">
        <v>6241</v>
      </c>
      <c r="AV2906" s="134">
        <v>46119</v>
      </c>
      <c r="BU2906" s="750" t="s">
        <v>9306</v>
      </c>
      <c r="BV2906" s="359">
        <v>46125</v>
      </c>
      <c r="BZ2906" s="87">
        <f t="shared" si="907"/>
        <v>14</v>
      </c>
      <c r="CB2906" s="88">
        <f t="shared" si="917"/>
        <v>16</v>
      </c>
      <c r="CE2906" s="431">
        <f t="shared" si="908"/>
        <v>4</v>
      </c>
      <c r="CF2906" s="751">
        <v>6721800</v>
      </c>
      <c r="CG2906" s="751"/>
      <c r="CH2906" s="751">
        <v>6721800</v>
      </c>
      <c r="CI2906" s="751">
        <v>26360</v>
      </c>
      <c r="CJ2906" s="87">
        <f t="shared" si="909"/>
        <v>4</v>
      </c>
      <c r="CK2906" s="171">
        <f t="shared" si="910"/>
        <v>15</v>
      </c>
      <c r="CL2906" s="22" t="s">
        <v>6276</v>
      </c>
      <c r="CM2906" s="22" t="str">
        <f t="shared" si="918"/>
        <v>1C26TAB^73842</v>
      </c>
    </row>
    <row r="2907" spans="1:91" x14ac:dyDescent="0.25">
      <c r="A2907" s="75">
        <f t="shared" si="919"/>
        <v>2905</v>
      </c>
      <c r="B2907" s="73" t="s">
        <v>102</v>
      </c>
      <c r="C2907" s="672" t="s">
        <v>9303</v>
      </c>
      <c r="D2907" s="265">
        <v>145681904</v>
      </c>
      <c r="E2907" s="241">
        <v>5320007937</v>
      </c>
      <c r="F2907" s="231">
        <v>46111</v>
      </c>
      <c r="G2907" s="265" t="s">
        <v>516</v>
      </c>
      <c r="H2907" s="265" t="s">
        <v>2213</v>
      </c>
      <c r="I2907" s="265" t="s">
        <v>105</v>
      </c>
      <c r="J2907" s="265" t="s">
        <v>518</v>
      </c>
      <c r="K2907" s="265" t="s">
        <v>242</v>
      </c>
      <c r="L2907" s="231">
        <v>46140</v>
      </c>
      <c r="M2907" s="265">
        <v>0</v>
      </c>
      <c r="N2907" s="85" t="s">
        <v>9307</v>
      </c>
      <c r="O2907" s="85" t="s">
        <v>9308</v>
      </c>
      <c r="P2907" s="339">
        <v>2830051440</v>
      </c>
      <c r="Q2907" s="231">
        <v>46119</v>
      </c>
      <c r="R2907" s="241">
        <v>1209400630</v>
      </c>
      <c r="S2907" s="241">
        <v>224413862</v>
      </c>
      <c r="T2907" s="231">
        <v>46119</v>
      </c>
      <c r="U2907" s="748">
        <v>5637.3280000000004</v>
      </c>
      <c r="V2907" s="749">
        <v>5464.6049999999996</v>
      </c>
      <c r="W2907" s="241">
        <v>7</v>
      </c>
      <c r="X2907" s="241">
        <v>0</v>
      </c>
      <c r="Y2907" s="303">
        <v>7267527830</v>
      </c>
      <c r="Z2907" s="85" t="s">
        <v>354</v>
      </c>
      <c r="AA2907" s="85" t="s">
        <v>521</v>
      </c>
      <c r="AB2907" s="265" t="s">
        <v>8826</v>
      </c>
      <c r="AC2907" s="672" t="s">
        <v>9303</v>
      </c>
      <c r="AD2907" s="75" t="s">
        <v>113</v>
      </c>
      <c r="AE2907" s="74">
        <v>46125</v>
      </c>
      <c r="AF2907" s="375">
        <v>46124.291666666664</v>
      </c>
      <c r="AG2907" s="130">
        <v>46122.416666666664</v>
      </c>
      <c r="AH2907" s="130">
        <v>46122.416666666664</v>
      </c>
      <c r="AI2907" s="74">
        <v>46125</v>
      </c>
      <c r="AJ2907" s="241"/>
      <c r="AK2907" s="74">
        <v>46125</v>
      </c>
      <c r="AL2907" s="74">
        <v>46130</v>
      </c>
      <c r="AM2907" s="241"/>
      <c r="AN2907" s="74">
        <v>46130</v>
      </c>
      <c r="AO2907" s="95" t="s">
        <v>121</v>
      </c>
      <c r="AP2907" s="95" t="s">
        <v>121</v>
      </c>
      <c r="AQ2907" s="95" t="s">
        <v>121</v>
      </c>
      <c r="AR2907" s="95" t="s">
        <v>121</v>
      </c>
      <c r="AS2907" s="95" t="s">
        <v>121</v>
      </c>
      <c r="AT2907" s="95" t="s">
        <v>121</v>
      </c>
      <c r="AU2907" s="82" t="s">
        <v>6241</v>
      </c>
      <c r="AV2907" s="134">
        <v>46119</v>
      </c>
      <c r="BU2907" s="750" t="s">
        <v>9306</v>
      </c>
      <c r="BV2907" s="359">
        <v>46125</v>
      </c>
      <c r="BZ2907" s="87">
        <f t="shared" si="907"/>
        <v>14</v>
      </c>
      <c r="CB2907" s="88">
        <f t="shared" si="917"/>
        <v>16</v>
      </c>
      <c r="CE2907" s="431">
        <f t="shared" si="908"/>
        <v>4</v>
      </c>
      <c r="CJ2907" s="87">
        <f t="shared" si="909"/>
        <v>4</v>
      </c>
      <c r="CK2907" s="171">
        <f t="shared" si="910"/>
        <v>15</v>
      </c>
      <c r="CL2907" s="22" t="s">
        <v>6276</v>
      </c>
      <c r="CM2907" s="22" t="str">
        <f t="shared" si="918"/>
        <v>1C26TAB^73842</v>
      </c>
    </row>
    <row r="2908" spans="1:91" x14ac:dyDescent="0.25">
      <c r="A2908" s="75">
        <f t="shared" si="919"/>
        <v>2906</v>
      </c>
      <c r="B2908" s="73" t="s">
        <v>102</v>
      </c>
      <c r="C2908" s="672" t="s">
        <v>9303</v>
      </c>
      <c r="D2908" s="265">
        <v>145726280</v>
      </c>
      <c r="E2908" s="241">
        <v>5320007997</v>
      </c>
      <c r="F2908" s="231">
        <v>46111</v>
      </c>
      <c r="G2908" s="265" t="s">
        <v>2636</v>
      </c>
      <c r="H2908" s="265" t="s">
        <v>2213</v>
      </c>
      <c r="I2908" s="265" t="s">
        <v>105</v>
      </c>
      <c r="J2908" s="265" t="s">
        <v>518</v>
      </c>
      <c r="K2908" s="265" t="s">
        <v>242</v>
      </c>
      <c r="L2908" s="231">
        <v>46139</v>
      </c>
      <c r="M2908" s="265">
        <v>0</v>
      </c>
      <c r="N2908" s="85" t="s">
        <v>9309</v>
      </c>
      <c r="O2908" s="85" t="s">
        <v>9310</v>
      </c>
      <c r="P2908" s="339">
        <v>2830051526</v>
      </c>
      <c r="Q2908" s="231">
        <v>46120</v>
      </c>
      <c r="R2908" s="241">
        <v>1209401034</v>
      </c>
      <c r="S2908" s="241">
        <v>224413868</v>
      </c>
      <c r="T2908" s="231">
        <v>46120</v>
      </c>
      <c r="U2908" s="748">
        <v>6267.2659999999996</v>
      </c>
      <c r="V2908" s="749">
        <v>6101.1580000000004</v>
      </c>
      <c r="W2908" s="241">
        <v>8</v>
      </c>
      <c r="X2908" s="241">
        <v>0</v>
      </c>
      <c r="Y2908" s="303">
        <v>7267527838</v>
      </c>
      <c r="Z2908" s="85" t="s">
        <v>354</v>
      </c>
      <c r="AA2908" s="85" t="s">
        <v>521</v>
      </c>
      <c r="AB2908" s="265" t="s">
        <v>8826</v>
      </c>
      <c r="AC2908" s="672" t="s">
        <v>9303</v>
      </c>
      <c r="AD2908" s="75" t="s">
        <v>113</v>
      </c>
      <c r="AE2908" s="74">
        <v>46125</v>
      </c>
      <c r="AF2908" s="375">
        <v>46124.291666666664</v>
      </c>
      <c r="AG2908" s="130">
        <v>46122.416666666664</v>
      </c>
      <c r="AH2908" s="130">
        <v>46122.416666666664</v>
      </c>
      <c r="AI2908" s="74">
        <v>46125</v>
      </c>
      <c r="AJ2908" s="241"/>
      <c r="AK2908" s="74">
        <v>46125</v>
      </c>
      <c r="AL2908" s="74">
        <v>46130</v>
      </c>
      <c r="AM2908" s="241"/>
      <c r="AN2908" s="74">
        <v>46130</v>
      </c>
      <c r="AO2908" s="95" t="s">
        <v>121</v>
      </c>
      <c r="AP2908" s="95" t="s">
        <v>121</v>
      </c>
      <c r="AQ2908" s="95" t="s">
        <v>121</v>
      </c>
      <c r="AR2908" s="95" t="s">
        <v>121</v>
      </c>
      <c r="AS2908" s="95" t="s">
        <v>121</v>
      </c>
      <c r="AT2908" s="95" t="s">
        <v>121</v>
      </c>
      <c r="AU2908" s="82" t="s">
        <v>6241</v>
      </c>
      <c r="AV2908" s="134">
        <v>46119</v>
      </c>
      <c r="BU2908" s="750" t="s">
        <v>9306</v>
      </c>
      <c r="BV2908" s="359">
        <v>46125</v>
      </c>
      <c r="BZ2908" s="87">
        <f t="shared" si="907"/>
        <v>14</v>
      </c>
      <c r="CB2908" s="88">
        <f t="shared" si="917"/>
        <v>16</v>
      </c>
      <c r="CE2908" s="431">
        <f t="shared" si="908"/>
        <v>4</v>
      </c>
      <c r="CJ2908" s="87">
        <f t="shared" si="909"/>
        <v>4</v>
      </c>
      <c r="CK2908" s="171">
        <f t="shared" si="910"/>
        <v>15</v>
      </c>
      <c r="CL2908" s="22" t="s">
        <v>6276</v>
      </c>
      <c r="CM2908" s="22" t="str">
        <f t="shared" si="918"/>
        <v>1C26TAB^73842</v>
      </c>
    </row>
    <row r="2909" spans="1:91" x14ac:dyDescent="0.25">
      <c r="A2909" s="75">
        <f t="shared" si="919"/>
        <v>2907</v>
      </c>
      <c r="B2909" s="73" t="s">
        <v>102</v>
      </c>
      <c r="C2909" s="672" t="s">
        <v>9303</v>
      </c>
      <c r="D2909" s="346">
        <v>145681754</v>
      </c>
      <c r="E2909" s="362">
        <v>5320007997</v>
      </c>
      <c r="F2909" s="363">
        <v>46111</v>
      </c>
      <c r="G2909" s="346" t="s">
        <v>771</v>
      </c>
      <c r="H2909" s="346" t="s">
        <v>2213</v>
      </c>
      <c r="I2909" s="346" t="s">
        <v>105</v>
      </c>
      <c r="J2909" s="346" t="s">
        <v>518</v>
      </c>
      <c r="K2909" s="346" t="s">
        <v>242</v>
      </c>
      <c r="L2909" s="363">
        <v>46139</v>
      </c>
      <c r="M2909" s="346">
        <v>40</v>
      </c>
      <c r="N2909" s="176" t="s">
        <v>9309</v>
      </c>
      <c r="O2909" s="176" t="s">
        <v>9310</v>
      </c>
      <c r="P2909" s="176">
        <v>2830051525</v>
      </c>
      <c r="Q2909" s="231">
        <v>46120</v>
      </c>
      <c r="R2909" s="362">
        <v>1209401033</v>
      </c>
      <c r="S2909" s="362">
        <v>224413871</v>
      </c>
      <c r="T2909" s="231">
        <v>46120</v>
      </c>
      <c r="U2909" s="261">
        <v>9954.5169999999998</v>
      </c>
      <c r="V2909" s="261">
        <v>9628.7150000000001</v>
      </c>
      <c r="W2909" s="362">
        <v>12</v>
      </c>
      <c r="X2909" s="362">
        <v>0</v>
      </c>
      <c r="Y2909" s="657">
        <v>7267527838</v>
      </c>
      <c r="Z2909" s="176" t="s">
        <v>354</v>
      </c>
      <c r="AA2909" s="176" t="s">
        <v>521</v>
      </c>
      <c r="AB2909" s="346" t="s">
        <v>8826</v>
      </c>
      <c r="AC2909" s="672" t="s">
        <v>9303</v>
      </c>
      <c r="AD2909" s="105" t="s">
        <v>113</v>
      </c>
      <c r="AE2909" s="74">
        <v>46125</v>
      </c>
      <c r="AF2909" s="550">
        <v>46124.291666666664</v>
      </c>
      <c r="AG2909" s="130">
        <v>46122.416666666664</v>
      </c>
      <c r="AH2909" s="130">
        <v>46122.416666666664</v>
      </c>
      <c r="AI2909" s="541">
        <v>46125</v>
      </c>
      <c r="AJ2909" s="362"/>
      <c r="AK2909" s="74">
        <v>46125</v>
      </c>
      <c r="AL2909" s="541">
        <v>46130</v>
      </c>
      <c r="AM2909" s="362"/>
      <c r="AN2909" s="74">
        <v>46130</v>
      </c>
      <c r="AO2909" s="95" t="s">
        <v>121</v>
      </c>
      <c r="AP2909" s="95" t="s">
        <v>121</v>
      </c>
      <c r="AQ2909" s="95" t="s">
        <v>121</v>
      </c>
      <c r="AR2909" s="95" t="s">
        <v>121</v>
      </c>
      <c r="AS2909" s="95" t="s">
        <v>121</v>
      </c>
      <c r="AT2909" s="95" t="s">
        <v>121</v>
      </c>
      <c r="AU2909" s="82" t="s">
        <v>6241</v>
      </c>
      <c r="AV2909" s="134">
        <v>46119</v>
      </c>
      <c r="BU2909" s="750" t="s">
        <v>9306</v>
      </c>
      <c r="BV2909" s="359">
        <v>46125</v>
      </c>
      <c r="BZ2909" s="87">
        <f t="shared" si="907"/>
        <v>14</v>
      </c>
      <c r="CB2909" s="88">
        <f t="shared" si="917"/>
        <v>16</v>
      </c>
      <c r="CE2909" s="431">
        <f t="shared" si="908"/>
        <v>4</v>
      </c>
      <c r="CF2909" s="751">
        <v>6721800</v>
      </c>
      <c r="CG2909" s="751"/>
      <c r="CH2909" s="751">
        <v>6721800</v>
      </c>
      <c r="CI2909" s="751">
        <v>26360</v>
      </c>
      <c r="CJ2909" s="87">
        <f t="shared" si="909"/>
        <v>4</v>
      </c>
      <c r="CK2909" s="171">
        <f t="shared" si="910"/>
        <v>15</v>
      </c>
      <c r="CL2909" s="22" t="s">
        <v>6276</v>
      </c>
      <c r="CM2909" s="22" t="str">
        <f t="shared" si="918"/>
        <v>1C26TAB^73842</v>
      </c>
    </row>
    <row r="2910" spans="1:91" x14ac:dyDescent="0.25">
      <c r="A2910" s="75">
        <f t="shared" si="919"/>
        <v>2908</v>
      </c>
      <c r="B2910" s="73" t="s">
        <v>102</v>
      </c>
      <c r="C2910" s="301" t="s">
        <v>9311</v>
      </c>
      <c r="D2910" s="265">
        <v>145681788</v>
      </c>
      <c r="E2910" s="241"/>
      <c r="F2910" s="231">
        <v>46111</v>
      </c>
      <c r="G2910" s="265" t="s">
        <v>532</v>
      </c>
      <c r="H2910" s="265" t="s">
        <v>2213</v>
      </c>
      <c r="I2910" s="265" t="s">
        <v>105</v>
      </c>
      <c r="J2910" s="265" t="s">
        <v>518</v>
      </c>
      <c r="K2910" s="265" t="s">
        <v>242</v>
      </c>
      <c r="L2910" s="231">
        <v>46139</v>
      </c>
      <c r="M2910" s="265">
        <v>40</v>
      </c>
      <c r="N2910" s="85" t="s">
        <v>9312</v>
      </c>
      <c r="O2910" s="85" t="s">
        <v>9313</v>
      </c>
      <c r="P2910" s="85">
        <v>2830051433</v>
      </c>
      <c r="Q2910" s="231">
        <v>46119</v>
      </c>
      <c r="R2910" s="241">
        <v>1209400605</v>
      </c>
      <c r="S2910" s="241">
        <v>224413839</v>
      </c>
      <c r="T2910" s="231">
        <v>46119</v>
      </c>
      <c r="U2910" s="261">
        <v>18232.554</v>
      </c>
      <c r="V2910" s="261">
        <v>17812.151999999998</v>
      </c>
      <c r="W2910" s="241">
        <v>20</v>
      </c>
      <c r="X2910" s="241">
        <v>0</v>
      </c>
      <c r="Y2910" s="303">
        <v>7267527832</v>
      </c>
      <c r="Z2910" s="85" t="s">
        <v>354</v>
      </c>
      <c r="AA2910" s="85" t="s">
        <v>521</v>
      </c>
      <c r="AB2910" s="265" t="s">
        <v>8826</v>
      </c>
      <c r="AC2910" s="301" t="s">
        <v>9311</v>
      </c>
      <c r="AD2910" s="75" t="s">
        <v>113</v>
      </c>
      <c r="AE2910" s="74">
        <v>46125</v>
      </c>
      <c r="AF2910" s="375">
        <v>46124.291666666664</v>
      </c>
      <c r="AG2910" s="130">
        <v>46122.416666666664</v>
      </c>
      <c r="AH2910" s="536">
        <v>46122.416666666664</v>
      </c>
      <c r="AI2910" s="74">
        <v>46125</v>
      </c>
      <c r="AJ2910" s="606"/>
      <c r="AK2910" s="74">
        <v>46125</v>
      </c>
      <c r="AL2910" s="115">
        <v>46130</v>
      </c>
      <c r="AM2910" s="241"/>
      <c r="AN2910" s="115">
        <v>46130</v>
      </c>
      <c r="AO2910" s="95" t="s">
        <v>121</v>
      </c>
      <c r="AP2910" s="95" t="s">
        <v>121</v>
      </c>
      <c r="AQ2910" s="95" t="s">
        <v>121</v>
      </c>
      <c r="AR2910" s="95" t="s">
        <v>121</v>
      </c>
      <c r="AS2910" s="95" t="s">
        <v>121</v>
      </c>
      <c r="AT2910" s="95" t="s">
        <v>121</v>
      </c>
      <c r="AU2910" s="82" t="s">
        <v>6241</v>
      </c>
      <c r="AV2910" s="134">
        <v>46119</v>
      </c>
      <c r="BU2910" s="447" t="s">
        <v>9314</v>
      </c>
      <c r="BV2910" s="359">
        <v>46125</v>
      </c>
      <c r="BZ2910" s="87">
        <f t="shared" si="907"/>
        <v>14</v>
      </c>
      <c r="CB2910" s="88">
        <f t="shared" si="917"/>
        <v>16</v>
      </c>
      <c r="CE2910" s="431">
        <f t="shared" si="908"/>
        <v>4</v>
      </c>
      <c r="CF2910" s="751">
        <v>6721800</v>
      </c>
      <c r="CG2910" s="751"/>
      <c r="CH2910" s="751">
        <v>6721800</v>
      </c>
      <c r="CI2910" s="751">
        <v>26360</v>
      </c>
      <c r="CJ2910" s="87">
        <f t="shared" si="909"/>
        <v>4</v>
      </c>
      <c r="CK2910" s="171">
        <f t="shared" si="910"/>
        <v>15</v>
      </c>
      <c r="CL2910" s="22" t="s">
        <v>6276</v>
      </c>
      <c r="CM2910" s="22" t="str">
        <f t="shared" si="918"/>
        <v>1C26TAB^73839</v>
      </c>
    </row>
    <row r="2911" spans="1:91" x14ac:dyDescent="0.25">
      <c r="A2911" s="75">
        <f t="shared" si="919"/>
        <v>2909</v>
      </c>
      <c r="B2911" s="73" t="s">
        <v>102</v>
      </c>
      <c r="C2911" s="301" t="s">
        <v>9311</v>
      </c>
      <c r="D2911" s="265">
        <v>145681798</v>
      </c>
      <c r="E2911" s="241"/>
      <c r="F2911" s="231">
        <v>46111</v>
      </c>
      <c r="G2911" s="265" t="s">
        <v>532</v>
      </c>
      <c r="H2911" s="265" t="s">
        <v>2213</v>
      </c>
      <c r="I2911" s="265" t="s">
        <v>105</v>
      </c>
      <c r="J2911" s="265" t="s">
        <v>518</v>
      </c>
      <c r="K2911" s="265" t="s">
        <v>242</v>
      </c>
      <c r="L2911" s="231">
        <v>46139</v>
      </c>
      <c r="M2911" s="265">
        <v>40</v>
      </c>
      <c r="N2911" s="85" t="s">
        <v>9315</v>
      </c>
      <c r="O2911" s="85" t="s">
        <v>9316</v>
      </c>
      <c r="P2911" s="85">
        <v>2830051443</v>
      </c>
      <c r="Q2911" s="231">
        <v>46119</v>
      </c>
      <c r="R2911" s="241">
        <v>1209400644</v>
      </c>
      <c r="S2911" s="241">
        <v>224413851</v>
      </c>
      <c r="T2911" s="231">
        <v>46119</v>
      </c>
      <c r="U2911" s="261">
        <v>19151.938999999998</v>
      </c>
      <c r="V2911" s="261">
        <v>18710.341</v>
      </c>
      <c r="W2911" s="241">
        <v>22</v>
      </c>
      <c r="X2911" s="241">
        <v>0</v>
      </c>
      <c r="Y2911" s="303">
        <v>7267527833</v>
      </c>
      <c r="Z2911" s="85" t="s">
        <v>354</v>
      </c>
      <c r="AA2911" s="85" t="s">
        <v>521</v>
      </c>
      <c r="AB2911" s="265" t="s">
        <v>8826</v>
      </c>
      <c r="AC2911" s="301" t="s">
        <v>9311</v>
      </c>
      <c r="AD2911" s="75" t="s">
        <v>113</v>
      </c>
      <c r="AE2911" s="74">
        <v>46125</v>
      </c>
      <c r="AF2911" s="375">
        <v>46124.291666666664</v>
      </c>
      <c r="AG2911" s="130">
        <v>46122.416666666664</v>
      </c>
      <c r="AH2911" s="536">
        <v>46122.416666666664</v>
      </c>
      <c r="AI2911" s="74">
        <v>46125</v>
      </c>
      <c r="AJ2911" s="606"/>
      <c r="AK2911" s="74">
        <v>46125</v>
      </c>
      <c r="AL2911" s="115">
        <v>46130</v>
      </c>
      <c r="AM2911" s="241"/>
      <c r="AN2911" s="115">
        <v>46130</v>
      </c>
      <c r="AO2911" s="95" t="s">
        <v>121</v>
      </c>
      <c r="AP2911" s="95" t="s">
        <v>121</v>
      </c>
      <c r="AQ2911" s="95" t="s">
        <v>121</v>
      </c>
      <c r="AR2911" s="95" t="s">
        <v>121</v>
      </c>
      <c r="AS2911" s="95" t="s">
        <v>121</v>
      </c>
      <c r="AT2911" s="95" t="s">
        <v>121</v>
      </c>
      <c r="AU2911" s="82" t="s">
        <v>6241</v>
      </c>
      <c r="AV2911" s="134">
        <v>46119</v>
      </c>
      <c r="BU2911" s="447" t="s">
        <v>9314</v>
      </c>
      <c r="BV2911" s="359">
        <v>46125</v>
      </c>
      <c r="BZ2911" s="87">
        <f t="shared" si="907"/>
        <v>14</v>
      </c>
      <c r="CB2911" s="88">
        <f t="shared" si="917"/>
        <v>16</v>
      </c>
      <c r="CE2911" s="431">
        <f t="shared" si="908"/>
        <v>4</v>
      </c>
      <c r="CF2911" s="751">
        <v>6721800</v>
      </c>
      <c r="CG2911" s="751"/>
      <c r="CH2911" s="751">
        <v>6721800</v>
      </c>
      <c r="CI2911" s="751">
        <v>26360</v>
      </c>
      <c r="CJ2911" s="87">
        <f t="shared" si="909"/>
        <v>4</v>
      </c>
      <c r="CK2911" s="171">
        <f t="shared" si="910"/>
        <v>15</v>
      </c>
      <c r="CL2911" s="22" t="s">
        <v>6276</v>
      </c>
      <c r="CM2911" s="22" t="str">
        <f t="shared" si="918"/>
        <v>1C26TAB^73839</v>
      </c>
    </row>
    <row r="2912" spans="1:91" x14ac:dyDescent="0.25">
      <c r="A2912" s="75">
        <f t="shared" si="919"/>
        <v>2910</v>
      </c>
      <c r="B2912" s="73" t="s">
        <v>102</v>
      </c>
      <c r="C2912" s="301" t="s">
        <v>9311</v>
      </c>
      <c r="D2912" s="265">
        <v>145706769</v>
      </c>
      <c r="E2912" s="241"/>
      <c r="F2912" s="231">
        <v>46111</v>
      </c>
      <c r="G2912" s="265" t="s">
        <v>740</v>
      </c>
      <c r="H2912" s="265" t="s">
        <v>2213</v>
      </c>
      <c r="I2912" s="265" t="s">
        <v>105</v>
      </c>
      <c r="J2912" s="265" t="s">
        <v>518</v>
      </c>
      <c r="K2912" s="265" t="s">
        <v>242</v>
      </c>
      <c r="L2912" s="231">
        <v>46139</v>
      </c>
      <c r="M2912" s="265">
        <v>40</v>
      </c>
      <c r="N2912" s="85" t="s">
        <v>9317</v>
      </c>
      <c r="O2912" s="85" t="s">
        <v>9318</v>
      </c>
      <c r="P2912" s="85">
        <v>2830051459</v>
      </c>
      <c r="Q2912" s="231">
        <v>46119</v>
      </c>
      <c r="R2912" s="241">
        <v>1209400704</v>
      </c>
      <c r="S2912" s="241">
        <v>224413824</v>
      </c>
      <c r="T2912" s="231">
        <v>46119</v>
      </c>
      <c r="U2912" s="261">
        <v>14484.262000000001</v>
      </c>
      <c r="V2912" s="261">
        <v>13950.646000000001</v>
      </c>
      <c r="W2912" s="241">
        <v>21</v>
      </c>
      <c r="X2912" s="241">
        <v>0</v>
      </c>
      <c r="Y2912" s="303">
        <v>7267527834</v>
      </c>
      <c r="Z2912" s="85" t="s">
        <v>354</v>
      </c>
      <c r="AA2912" s="85" t="s">
        <v>521</v>
      </c>
      <c r="AB2912" s="265" t="s">
        <v>8826</v>
      </c>
      <c r="AC2912" s="301" t="s">
        <v>9311</v>
      </c>
      <c r="AD2912" s="75" t="s">
        <v>113</v>
      </c>
      <c r="AE2912" s="74">
        <v>46125</v>
      </c>
      <c r="AF2912" s="375">
        <v>46124.291666666664</v>
      </c>
      <c r="AG2912" s="130">
        <v>46122.416666666664</v>
      </c>
      <c r="AH2912" s="536">
        <v>46122.416666666664</v>
      </c>
      <c r="AI2912" s="74">
        <v>46125</v>
      </c>
      <c r="AJ2912" s="606"/>
      <c r="AK2912" s="74">
        <v>46125</v>
      </c>
      <c r="AL2912" s="115">
        <v>46130</v>
      </c>
      <c r="AM2912" s="241"/>
      <c r="AN2912" s="115">
        <v>46130</v>
      </c>
      <c r="AO2912" s="95" t="s">
        <v>121</v>
      </c>
      <c r="AP2912" s="95" t="s">
        <v>121</v>
      </c>
      <c r="AQ2912" s="95" t="s">
        <v>121</v>
      </c>
      <c r="AR2912" s="95" t="s">
        <v>121</v>
      </c>
      <c r="AS2912" s="95" t="s">
        <v>121</v>
      </c>
      <c r="AT2912" s="95" t="s">
        <v>121</v>
      </c>
      <c r="AU2912" s="82" t="s">
        <v>6241</v>
      </c>
      <c r="AV2912" s="134">
        <v>46119</v>
      </c>
      <c r="BU2912" s="447" t="s">
        <v>9314</v>
      </c>
      <c r="BV2912" s="359">
        <v>46125</v>
      </c>
      <c r="BZ2912" s="87">
        <f t="shared" si="907"/>
        <v>14</v>
      </c>
      <c r="CB2912" s="88">
        <f t="shared" si="917"/>
        <v>16</v>
      </c>
      <c r="CE2912" s="431">
        <f t="shared" si="908"/>
        <v>4</v>
      </c>
      <c r="CF2912" s="751">
        <v>6721800</v>
      </c>
      <c r="CG2912" s="751"/>
      <c r="CH2912" s="751">
        <v>6721800</v>
      </c>
      <c r="CI2912" s="751">
        <v>26360</v>
      </c>
      <c r="CJ2912" s="87">
        <f t="shared" si="909"/>
        <v>4</v>
      </c>
      <c r="CK2912" s="171">
        <f t="shared" si="910"/>
        <v>15</v>
      </c>
      <c r="CL2912" s="22" t="s">
        <v>6276</v>
      </c>
      <c r="CM2912" s="22" t="str">
        <f t="shared" si="918"/>
        <v>1C26TAB^73839</v>
      </c>
    </row>
    <row r="2913" spans="1:111" x14ac:dyDescent="0.25">
      <c r="A2913" s="75">
        <f t="shared" si="919"/>
        <v>2911</v>
      </c>
      <c r="B2913" s="73" t="s">
        <v>102</v>
      </c>
      <c r="C2913" s="301" t="s">
        <v>9311</v>
      </c>
      <c r="D2913" s="265">
        <v>145681575</v>
      </c>
      <c r="E2913" s="241"/>
      <c r="F2913" s="231">
        <v>46111</v>
      </c>
      <c r="G2913" s="265" t="s">
        <v>740</v>
      </c>
      <c r="H2913" s="265" t="s">
        <v>2213</v>
      </c>
      <c r="I2913" s="265" t="s">
        <v>105</v>
      </c>
      <c r="J2913" s="265" t="s">
        <v>518</v>
      </c>
      <c r="K2913" s="265" t="s">
        <v>242</v>
      </c>
      <c r="L2913" s="231">
        <v>46139</v>
      </c>
      <c r="M2913" s="265">
        <v>40</v>
      </c>
      <c r="N2913" s="85" t="s">
        <v>9319</v>
      </c>
      <c r="O2913" s="85" t="s">
        <v>9320</v>
      </c>
      <c r="P2913" s="85">
        <v>2830051435</v>
      </c>
      <c r="Q2913" s="231">
        <v>46119</v>
      </c>
      <c r="R2913" s="241">
        <v>1209400615</v>
      </c>
      <c r="S2913" s="241">
        <v>224413820</v>
      </c>
      <c r="T2913" s="231">
        <v>46119</v>
      </c>
      <c r="U2913" s="261">
        <v>14797.566999999999</v>
      </c>
      <c r="V2913" s="261">
        <v>14252.404</v>
      </c>
      <c r="W2913" s="241">
        <v>19</v>
      </c>
      <c r="X2913" s="241">
        <v>0</v>
      </c>
      <c r="Y2913" s="303">
        <v>7267527835</v>
      </c>
      <c r="Z2913" s="85" t="s">
        <v>354</v>
      </c>
      <c r="AA2913" s="85" t="s">
        <v>521</v>
      </c>
      <c r="AB2913" s="265" t="s">
        <v>8826</v>
      </c>
      <c r="AC2913" s="301" t="s">
        <v>9311</v>
      </c>
      <c r="AD2913" s="75" t="s">
        <v>113</v>
      </c>
      <c r="AE2913" s="74">
        <v>46125</v>
      </c>
      <c r="AF2913" s="375">
        <v>46124.291666666664</v>
      </c>
      <c r="AG2913" s="130">
        <v>46122.416666666664</v>
      </c>
      <c r="AH2913" s="536">
        <v>46122.416666666664</v>
      </c>
      <c r="AI2913" s="74">
        <v>46125</v>
      </c>
      <c r="AJ2913" s="606"/>
      <c r="AK2913" s="74">
        <v>46125</v>
      </c>
      <c r="AL2913" s="115">
        <v>46130</v>
      </c>
      <c r="AM2913" s="241"/>
      <c r="AN2913" s="115">
        <v>46130</v>
      </c>
      <c r="AO2913" s="95" t="s">
        <v>121</v>
      </c>
      <c r="AP2913" s="95" t="s">
        <v>121</v>
      </c>
      <c r="AQ2913" s="95" t="s">
        <v>121</v>
      </c>
      <c r="AR2913" s="95" t="s">
        <v>121</v>
      </c>
      <c r="AS2913" s="95" t="s">
        <v>121</v>
      </c>
      <c r="AT2913" s="95" t="s">
        <v>121</v>
      </c>
      <c r="AU2913" s="82" t="s">
        <v>6241</v>
      </c>
      <c r="AV2913" s="134">
        <v>46119</v>
      </c>
      <c r="BU2913" s="447" t="s">
        <v>9314</v>
      </c>
      <c r="BV2913" s="359">
        <v>46125</v>
      </c>
      <c r="BZ2913" s="87">
        <f t="shared" si="907"/>
        <v>14</v>
      </c>
      <c r="CB2913" s="88">
        <f t="shared" si="917"/>
        <v>16</v>
      </c>
      <c r="CE2913" s="431">
        <f t="shared" si="908"/>
        <v>4</v>
      </c>
      <c r="CF2913" s="751">
        <v>6721800</v>
      </c>
      <c r="CG2913" s="751"/>
      <c r="CH2913" s="751">
        <v>6721800</v>
      </c>
      <c r="CI2913" s="751">
        <v>26360</v>
      </c>
      <c r="CJ2913" s="87">
        <f t="shared" si="909"/>
        <v>4</v>
      </c>
      <c r="CK2913" s="171">
        <f t="shared" si="910"/>
        <v>15</v>
      </c>
      <c r="CL2913" s="22" t="s">
        <v>6276</v>
      </c>
      <c r="CM2913" s="22" t="str">
        <f t="shared" si="918"/>
        <v>1C26TAB^73839</v>
      </c>
    </row>
    <row r="2914" spans="1:111" x14ac:dyDescent="0.25">
      <c r="A2914" s="75">
        <f t="shared" si="919"/>
        <v>2912</v>
      </c>
      <c r="B2914" s="73" t="s">
        <v>102</v>
      </c>
      <c r="C2914" s="672" t="s">
        <v>9303</v>
      </c>
      <c r="D2914" s="273">
        <v>145726200</v>
      </c>
      <c r="E2914" s="274"/>
      <c r="F2914" s="275">
        <v>46111</v>
      </c>
      <c r="G2914" s="273" t="s">
        <v>740</v>
      </c>
      <c r="H2914" s="273" t="s">
        <v>2213</v>
      </c>
      <c r="I2914" s="273" t="s">
        <v>105</v>
      </c>
      <c r="J2914" s="273" t="s">
        <v>518</v>
      </c>
      <c r="K2914" s="273" t="s">
        <v>242</v>
      </c>
      <c r="L2914" s="275">
        <v>46139</v>
      </c>
      <c r="M2914" s="273">
        <v>40</v>
      </c>
      <c r="N2914" s="168" t="s">
        <v>9321</v>
      </c>
      <c r="O2914" s="168" t="s">
        <v>9322</v>
      </c>
      <c r="P2914" s="168">
        <v>2830051506</v>
      </c>
      <c r="Q2914" s="231">
        <v>46120</v>
      </c>
      <c r="R2914" s="274">
        <v>1209400979</v>
      </c>
      <c r="S2914" s="274">
        <v>224413826</v>
      </c>
      <c r="T2914" s="231">
        <v>46120</v>
      </c>
      <c r="U2914" s="261">
        <v>15025.527</v>
      </c>
      <c r="V2914" s="261">
        <v>14627.29</v>
      </c>
      <c r="W2914" s="274">
        <v>21</v>
      </c>
      <c r="X2914" s="274">
        <v>0</v>
      </c>
      <c r="Y2914" s="386">
        <v>7267527836</v>
      </c>
      <c r="Z2914" s="168" t="s">
        <v>354</v>
      </c>
      <c r="AA2914" s="168" t="s">
        <v>521</v>
      </c>
      <c r="AB2914" s="273" t="s">
        <v>8826</v>
      </c>
      <c r="AC2914" s="672" t="s">
        <v>9303</v>
      </c>
      <c r="AD2914" s="182" t="s">
        <v>113</v>
      </c>
      <c r="AE2914" s="74">
        <v>46125</v>
      </c>
      <c r="AF2914" s="304">
        <v>46124.291666666664</v>
      </c>
      <c r="AG2914" s="130">
        <v>46122.416666666664</v>
      </c>
      <c r="AH2914" s="130">
        <v>46122.416666666664</v>
      </c>
      <c r="AI2914" s="541">
        <v>46125</v>
      </c>
      <c r="AJ2914" s="274"/>
      <c r="AK2914" s="74">
        <v>46125</v>
      </c>
      <c r="AL2914" s="115">
        <v>46130</v>
      </c>
      <c r="AM2914" s="274"/>
      <c r="AN2914" s="74">
        <v>46130</v>
      </c>
      <c r="AO2914" s="95" t="s">
        <v>121</v>
      </c>
      <c r="AP2914" s="95" t="s">
        <v>121</v>
      </c>
      <c r="AQ2914" s="95" t="s">
        <v>121</v>
      </c>
      <c r="AR2914" s="95" t="s">
        <v>121</v>
      </c>
      <c r="AS2914" s="95" t="s">
        <v>121</v>
      </c>
      <c r="AT2914" s="95" t="s">
        <v>121</v>
      </c>
      <c r="AU2914" s="82" t="s">
        <v>6241</v>
      </c>
      <c r="AV2914" s="263">
        <v>46119</v>
      </c>
      <c r="BU2914" s="750" t="s">
        <v>9306</v>
      </c>
      <c r="BV2914" s="359">
        <v>46125</v>
      </c>
      <c r="BZ2914" s="87">
        <f t="shared" si="907"/>
        <v>14</v>
      </c>
      <c r="CB2914" s="88">
        <f t="shared" si="917"/>
        <v>16</v>
      </c>
      <c r="CE2914" s="431">
        <f t="shared" si="908"/>
        <v>4</v>
      </c>
      <c r="CF2914" s="751">
        <v>6721800</v>
      </c>
      <c r="CG2914" s="751"/>
      <c r="CH2914" s="751">
        <v>6721800</v>
      </c>
      <c r="CI2914" s="751">
        <v>26360</v>
      </c>
      <c r="CJ2914" s="87">
        <f t="shared" si="909"/>
        <v>4</v>
      </c>
      <c r="CK2914" s="171">
        <f t="shared" si="910"/>
        <v>15</v>
      </c>
      <c r="CL2914" s="22" t="s">
        <v>6276</v>
      </c>
      <c r="CM2914" s="22" t="str">
        <f t="shared" si="918"/>
        <v>1C26TAB^73842</v>
      </c>
    </row>
    <row r="2915" spans="1:111" s="85" customFormat="1" x14ac:dyDescent="0.25">
      <c r="B2915" s="273" t="s">
        <v>102</v>
      </c>
      <c r="C2915" s="386">
        <v>235600543079</v>
      </c>
      <c r="D2915" s="265">
        <v>145895601</v>
      </c>
      <c r="E2915" s="241"/>
      <c r="F2915" s="231">
        <v>46125</v>
      </c>
      <c r="G2915" s="265" t="s">
        <v>290</v>
      </c>
      <c r="H2915" s="265" t="s">
        <v>1657</v>
      </c>
      <c r="I2915" s="265" t="s">
        <v>105</v>
      </c>
      <c r="J2915" s="75" t="s">
        <v>322</v>
      </c>
      <c r="K2915" s="265" t="s">
        <v>242</v>
      </c>
      <c r="L2915" s="231">
        <v>46147</v>
      </c>
      <c r="M2915" s="265">
        <v>40</v>
      </c>
      <c r="N2915" s="268" t="s">
        <v>9323</v>
      </c>
      <c r="O2915" s="268" t="s">
        <v>9324</v>
      </c>
      <c r="P2915" s="85">
        <v>2830051477</v>
      </c>
      <c r="Q2915" s="231">
        <v>46120</v>
      </c>
      <c r="R2915" s="241">
        <v>1209400875</v>
      </c>
      <c r="S2915" s="241">
        <v>224423534</v>
      </c>
      <c r="T2915" s="231">
        <v>46120</v>
      </c>
      <c r="U2915" s="261">
        <v>15549.602999999999</v>
      </c>
      <c r="V2915" s="261">
        <v>14990.407999999999</v>
      </c>
      <c r="W2915" s="241">
        <v>16</v>
      </c>
      <c r="X2915" s="241">
        <v>0</v>
      </c>
      <c r="Y2915" s="303">
        <v>235600501619</v>
      </c>
      <c r="Z2915" s="241" t="s">
        <v>128</v>
      </c>
      <c r="AA2915" s="85" t="s">
        <v>1649</v>
      </c>
      <c r="AB2915" s="265" t="s">
        <v>7944</v>
      </c>
      <c r="AC2915" s="386">
        <v>235600543079</v>
      </c>
      <c r="AD2915" s="75" t="s">
        <v>113</v>
      </c>
      <c r="AE2915" s="476">
        <v>46128</v>
      </c>
      <c r="AF2915" s="277">
        <v>46127.916666666664</v>
      </c>
      <c r="AG2915" s="277">
        <v>46127.333333333336</v>
      </c>
      <c r="AH2915" s="277">
        <v>46127.333333333336</v>
      </c>
      <c r="AI2915" s="263">
        <v>46125</v>
      </c>
      <c r="AJ2915" s="476">
        <v>46128</v>
      </c>
      <c r="AK2915" s="231">
        <v>46127</v>
      </c>
      <c r="AL2915" s="133">
        <v>46129</v>
      </c>
      <c r="AM2915" s="241"/>
      <c r="AN2915" s="275">
        <v>46130</v>
      </c>
      <c r="AO2915" s="81">
        <f t="shared" ref="AO2915:AO2920" si="920">IF(AH2915&lt;AG2915,IF(AH2915=0,"",AH2915-1),IF(AG2915=0,"",AG2915-1))</f>
        <v>46126.333333333336</v>
      </c>
      <c r="AP2915" s="81">
        <f t="shared" ref="AP2915:AP2931" si="921">IF(AH2915&lt;AG2915,IF(AH2915=0,"",AH2915),IF(AG2915=0,"",AG2915))</f>
        <v>46127.333333333336</v>
      </c>
      <c r="AQ2915" s="81">
        <f t="shared" ref="AQ2915:AQ2931" si="922">IF(AH2915&lt;AG2915,IF(AH2915=0,"",AH2915),IF(AG2915=0,"",AG2915))</f>
        <v>46127.333333333336</v>
      </c>
      <c r="AR2915" s="81">
        <f t="shared" ref="AR2915:AR2931" si="923">IF(AI2915=0,"",IF(AI2915&lt;AJ2915,AJ2915+1,AI2915+1))</f>
        <v>46129</v>
      </c>
      <c r="AS2915" s="81">
        <f t="shared" ref="AS2915:AS2931" si="924">IF(AI2915=0,"",IF(AE2915=0,IF(AJ2915=0,AI2915+2,AJ2915+2),AE2915+2))</f>
        <v>46130</v>
      </c>
      <c r="AT2915" s="81">
        <f t="shared" ref="AT2915:AT2931" si="925">IF(AI2915=0,"",IF(AI2915&lt;AJ2915,AJ2915+1,AI2915+1))</f>
        <v>46129</v>
      </c>
      <c r="AU2915" s="82" t="s">
        <v>6241</v>
      </c>
      <c r="AV2915" s="297">
        <v>46120</v>
      </c>
      <c r="AZ2915" s="271"/>
      <c r="BU2915" s="87">
        <v>106997</v>
      </c>
      <c r="BV2915" s="340">
        <v>46128</v>
      </c>
      <c r="BZ2915" s="87">
        <f t="shared" si="907"/>
        <v>16</v>
      </c>
      <c r="CB2915" s="88">
        <f t="shared" si="917"/>
        <v>16</v>
      </c>
      <c r="CE2915" s="431">
        <f t="shared" si="908"/>
        <v>4</v>
      </c>
      <c r="CF2915" s="397">
        <v>11156675</v>
      </c>
      <c r="CH2915" s="397">
        <v>11156675</v>
      </c>
      <c r="CI2915" s="85">
        <v>26251</v>
      </c>
      <c r="CJ2915" s="87">
        <f t="shared" si="909"/>
        <v>4</v>
      </c>
      <c r="CK2915" s="171">
        <f t="shared" si="910"/>
        <v>15</v>
      </c>
      <c r="CL2915" s="85" t="s">
        <v>6276</v>
      </c>
      <c r="CM2915" s="22" t="str">
        <f t="shared" si="918"/>
        <v>1C26TAA^106997</v>
      </c>
    </row>
    <row r="2916" spans="1:111" s="752" customFormat="1" x14ac:dyDescent="0.25">
      <c r="A2916" s="752" t="s">
        <v>9325</v>
      </c>
      <c r="B2916" s="22" t="s">
        <v>9088</v>
      </c>
      <c r="C2916" s="753" t="s">
        <v>9326</v>
      </c>
      <c r="D2916" s="754">
        <v>145850846</v>
      </c>
      <c r="E2916" s="755">
        <v>5320008226</v>
      </c>
      <c r="F2916" s="756">
        <v>46134</v>
      </c>
      <c r="G2916" s="754" t="s">
        <v>1186</v>
      </c>
      <c r="H2916" s="754" t="s">
        <v>2963</v>
      </c>
      <c r="I2916" s="754" t="s">
        <v>105</v>
      </c>
      <c r="J2916" s="754" t="s">
        <v>1161</v>
      </c>
      <c r="K2916" s="754" t="s">
        <v>242</v>
      </c>
      <c r="L2916" s="756">
        <v>46148</v>
      </c>
      <c r="M2916" s="757">
        <v>40</v>
      </c>
      <c r="N2916" s="752" t="s">
        <v>9327</v>
      </c>
      <c r="O2916" s="752" t="s">
        <v>9328</v>
      </c>
      <c r="Q2916" s="758"/>
      <c r="R2916" s="758"/>
      <c r="S2916" s="758"/>
      <c r="T2916" s="758"/>
      <c r="U2916" s="759"/>
      <c r="V2916" s="759"/>
      <c r="W2916" s="758"/>
      <c r="X2916" s="758"/>
      <c r="Y2916" s="760">
        <v>7267759692</v>
      </c>
      <c r="Z2916" s="752" t="s">
        <v>354</v>
      </c>
      <c r="AA2916" s="752" t="s">
        <v>9092</v>
      </c>
      <c r="AB2916" s="752" t="s">
        <v>9093</v>
      </c>
      <c r="AC2916" s="761"/>
      <c r="AD2916" s="762" t="s">
        <v>113</v>
      </c>
      <c r="AE2916" s="758"/>
      <c r="AF2916" s="703">
        <v>46141</v>
      </c>
      <c r="AG2916" s="703">
        <v>46140.375</v>
      </c>
      <c r="AH2916" s="703">
        <v>46140.375</v>
      </c>
      <c r="AI2916" s="763">
        <v>46138</v>
      </c>
      <c r="AJ2916" s="704">
        <v>46142</v>
      </c>
      <c r="AK2916" s="758"/>
      <c r="AL2916" s="763">
        <v>46139</v>
      </c>
      <c r="AM2916" s="706">
        <v>46144</v>
      </c>
      <c r="AN2916" s="762">
        <f t="shared" ref="AN2916:AN2931" si="926">IF(AM2916=0,AL2916-L2916,AM2916-L2916)</f>
        <v>-4</v>
      </c>
      <c r="AO2916" s="764">
        <f t="shared" si="920"/>
        <v>46139.375</v>
      </c>
      <c r="AP2916" s="764">
        <f t="shared" si="921"/>
        <v>46140.375</v>
      </c>
      <c r="AQ2916" s="764">
        <f t="shared" si="922"/>
        <v>46140.375</v>
      </c>
      <c r="AR2916" s="764">
        <f t="shared" si="923"/>
        <v>46143</v>
      </c>
      <c r="AS2916" s="764">
        <f t="shared" si="924"/>
        <v>46144</v>
      </c>
      <c r="AT2916" s="764">
        <f t="shared" si="925"/>
        <v>46143</v>
      </c>
      <c r="AU2916" s="758"/>
      <c r="AV2916" s="709">
        <v>46139</v>
      </c>
      <c r="AZ2916" s="765"/>
      <c r="BU2916" s="766"/>
      <c r="BZ2916" s="767"/>
      <c r="CB2916" s="768"/>
      <c r="CC2916" s="767"/>
      <c r="CD2916" s="767"/>
      <c r="CE2916" s="769"/>
      <c r="CJ2916" s="770">
        <f t="shared" si="909"/>
        <v>4</v>
      </c>
      <c r="CK2916" s="767"/>
      <c r="CM2916" s="767"/>
    </row>
    <row r="2917" spans="1:111" s="752" customFormat="1" x14ac:dyDescent="0.25">
      <c r="A2917" s="752" t="s">
        <v>9325</v>
      </c>
      <c r="B2917" s="22" t="s">
        <v>9088</v>
      </c>
      <c r="C2917" s="753" t="s">
        <v>9326</v>
      </c>
      <c r="D2917" s="771">
        <v>145850851</v>
      </c>
      <c r="E2917" s="772">
        <v>5320008226</v>
      </c>
      <c r="F2917" s="773">
        <v>46134</v>
      </c>
      <c r="G2917" s="771" t="s">
        <v>1186</v>
      </c>
      <c r="H2917" s="771" t="s">
        <v>2963</v>
      </c>
      <c r="I2917" s="771" t="s">
        <v>105</v>
      </c>
      <c r="J2917" s="771" t="s">
        <v>1161</v>
      </c>
      <c r="K2917" s="771" t="s">
        <v>242</v>
      </c>
      <c r="L2917" s="773">
        <v>46148</v>
      </c>
      <c r="M2917" s="774">
        <v>0</v>
      </c>
      <c r="N2917" s="775" t="s">
        <v>9327</v>
      </c>
      <c r="O2917" s="775" t="s">
        <v>9328</v>
      </c>
      <c r="P2917" s="775"/>
      <c r="Q2917" s="776"/>
      <c r="R2917" s="776"/>
      <c r="S2917" s="776"/>
      <c r="T2917" s="776"/>
      <c r="U2917" s="759"/>
      <c r="V2917" s="759"/>
      <c r="W2917" s="776"/>
      <c r="X2917" s="776"/>
      <c r="Y2917" s="777">
        <v>7267759692</v>
      </c>
      <c r="Z2917" s="778" t="s">
        <v>354</v>
      </c>
      <c r="AA2917" s="778" t="s">
        <v>9092</v>
      </c>
      <c r="AB2917" s="778" t="s">
        <v>9093</v>
      </c>
      <c r="AC2917" s="779"/>
      <c r="AD2917" s="780" t="s">
        <v>113</v>
      </c>
      <c r="AE2917" s="776"/>
      <c r="AF2917" s="703">
        <v>46141</v>
      </c>
      <c r="AG2917" s="703">
        <v>46140.375</v>
      </c>
      <c r="AH2917" s="703">
        <v>46140.375</v>
      </c>
      <c r="AI2917" s="781">
        <v>46138</v>
      </c>
      <c r="AJ2917" s="704">
        <v>46142</v>
      </c>
      <c r="AK2917" s="776"/>
      <c r="AL2917" s="781">
        <v>46139</v>
      </c>
      <c r="AM2917" s="706">
        <v>46144</v>
      </c>
      <c r="AN2917" s="782">
        <f t="shared" si="926"/>
        <v>-4</v>
      </c>
      <c r="AO2917" s="764">
        <f t="shared" si="920"/>
        <v>46139.375</v>
      </c>
      <c r="AP2917" s="764">
        <f t="shared" si="921"/>
        <v>46140.375</v>
      </c>
      <c r="AQ2917" s="764">
        <f t="shared" si="922"/>
        <v>46140.375</v>
      </c>
      <c r="AR2917" s="764">
        <f t="shared" si="923"/>
        <v>46143</v>
      </c>
      <c r="AS2917" s="764">
        <f t="shared" si="924"/>
        <v>46144</v>
      </c>
      <c r="AT2917" s="764">
        <f t="shared" si="925"/>
        <v>46143</v>
      </c>
      <c r="AU2917" s="776"/>
      <c r="AV2917" s="709">
        <v>46139</v>
      </c>
      <c r="AW2917" s="775"/>
      <c r="AX2917" s="775"/>
      <c r="AY2917" s="775"/>
      <c r="AZ2917" s="783"/>
      <c r="BA2917" s="775"/>
      <c r="BB2917" s="775"/>
      <c r="BC2917" s="775"/>
      <c r="BD2917" s="775"/>
      <c r="BE2917" s="775"/>
      <c r="BF2917" s="775"/>
      <c r="BG2917" s="775"/>
      <c r="BH2917" s="775"/>
      <c r="BI2917" s="775"/>
      <c r="BJ2917" s="775"/>
      <c r="BK2917" s="775"/>
      <c r="BL2917" s="775"/>
      <c r="BM2917" s="775"/>
      <c r="BN2917" s="775"/>
      <c r="BO2917" s="775"/>
      <c r="BP2917" s="775"/>
      <c r="BQ2917" s="775"/>
      <c r="BR2917" s="775"/>
      <c r="BS2917" s="775"/>
      <c r="BT2917" s="778"/>
      <c r="BU2917" s="784"/>
      <c r="BV2917" s="778"/>
      <c r="BW2917" s="778"/>
      <c r="BX2917" s="778"/>
      <c r="BY2917" s="778"/>
      <c r="BZ2917" s="767"/>
      <c r="CA2917" s="778"/>
      <c r="CB2917" s="785"/>
      <c r="CC2917" s="767"/>
      <c r="CD2917" s="767"/>
      <c r="CE2917" s="767"/>
      <c r="CF2917" s="778"/>
      <c r="CG2917" s="778"/>
      <c r="CH2917" s="778"/>
      <c r="CI2917" s="778"/>
      <c r="CJ2917" s="770">
        <f t="shared" si="909"/>
        <v>4</v>
      </c>
      <c r="CK2917" s="767"/>
      <c r="CL2917" s="778"/>
      <c r="CM2917" s="767"/>
      <c r="CN2917" s="778"/>
      <c r="CO2917" s="778"/>
      <c r="CP2917" s="778"/>
      <c r="CQ2917" s="775"/>
      <c r="CR2917" s="775"/>
      <c r="CS2917" s="775"/>
      <c r="CT2917" s="775"/>
      <c r="CU2917" s="775"/>
      <c r="CV2917" s="775"/>
      <c r="CW2917" s="775"/>
      <c r="CX2917" s="775"/>
      <c r="CY2917" s="775"/>
      <c r="CZ2917" s="775"/>
      <c r="DA2917" s="775"/>
      <c r="DB2917" s="775"/>
      <c r="DC2917" s="775"/>
      <c r="DD2917" s="775"/>
      <c r="DE2917" s="775"/>
      <c r="DF2917" s="775"/>
      <c r="DG2917" s="775"/>
    </row>
    <row r="2918" spans="1:111" s="752" customFormat="1" x14ac:dyDescent="0.25">
      <c r="A2918" s="752" t="s">
        <v>9325</v>
      </c>
      <c r="B2918" s="22" t="s">
        <v>9088</v>
      </c>
      <c r="C2918" s="753" t="s">
        <v>9326</v>
      </c>
      <c r="D2918" s="786">
        <v>145850852</v>
      </c>
      <c r="E2918" s="758">
        <v>5320008226</v>
      </c>
      <c r="F2918" s="787">
        <v>46134</v>
      </c>
      <c r="G2918" s="786" t="s">
        <v>1186</v>
      </c>
      <c r="H2918" s="786" t="s">
        <v>2963</v>
      </c>
      <c r="I2918" s="786" t="s">
        <v>105</v>
      </c>
      <c r="J2918" s="786" t="s">
        <v>1161</v>
      </c>
      <c r="K2918" s="786" t="s">
        <v>242</v>
      </c>
      <c r="L2918" s="787">
        <v>46148</v>
      </c>
      <c r="M2918" s="788">
        <v>0</v>
      </c>
      <c r="N2918" s="769" t="s">
        <v>9327</v>
      </c>
      <c r="O2918" s="769" t="s">
        <v>9328</v>
      </c>
      <c r="P2918" s="769"/>
      <c r="Q2918" s="755"/>
      <c r="R2918" s="755"/>
      <c r="S2918" s="755"/>
      <c r="T2918" s="755"/>
      <c r="U2918" s="759"/>
      <c r="V2918" s="759"/>
      <c r="W2918" s="755"/>
      <c r="X2918" s="755"/>
      <c r="Y2918" s="760">
        <v>7267759692</v>
      </c>
      <c r="Z2918" s="752" t="s">
        <v>354</v>
      </c>
      <c r="AA2918" s="778" t="s">
        <v>9092</v>
      </c>
      <c r="AB2918" s="778" t="s">
        <v>9093</v>
      </c>
      <c r="AC2918" s="789"/>
      <c r="AD2918" s="790" t="s">
        <v>113</v>
      </c>
      <c r="AE2918" s="755"/>
      <c r="AF2918" s="703">
        <v>46141</v>
      </c>
      <c r="AG2918" s="703">
        <v>46140.375</v>
      </c>
      <c r="AH2918" s="703">
        <v>46140.375</v>
      </c>
      <c r="AI2918" s="791">
        <v>46138</v>
      </c>
      <c r="AJ2918" s="704">
        <v>46142</v>
      </c>
      <c r="AK2918" s="755"/>
      <c r="AL2918" s="791">
        <v>46139</v>
      </c>
      <c r="AM2918" s="706">
        <v>46144</v>
      </c>
      <c r="AN2918" s="782">
        <f t="shared" si="926"/>
        <v>-4</v>
      </c>
      <c r="AO2918" s="764">
        <f t="shared" si="920"/>
        <v>46139.375</v>
      </c>
      <c r="AP2918" s="764">
        <f t="shared" si="921"/>
        <v>46140.375</v>
      </c>
      <c r="AQ2918" s="764">
        <f t="shared" si="922"/>
        <v>46140.375</v>
      </c>
      <c r="AR2918" s="764">
        <f t="shared" si="923"/>
        <v>46143</v>
      </c>
      <c r="AS2918" s="764">
        <f t="shared" si="924"/>
        <v>46144</v>
      </c>
      <c r="AT2918" s="764">
        <f t="shared" si="925"/>
        <v>46143</v>
      </c>
      <c r="AU2918" s="755"/>
      <c r="AV2918" s="709">
        <v>46139</v>
      </c>
      <c r="AW2918" s="769"/>
      <c r="AX2918" s="769"/>
      <c r="AY2918" s="769"/>
      <c r="AZ2918" s="792"/>
      <c r="BA2918" s="769"/>
      <c r="BB2918" s="769"/>
      <c r="BC2918" s="769"/>
      <c r="BD2918" s="769"/>
      <c r="BE2918" s="769"/>
      <c r="BF2918" s="769"/>
      <c r="BG2918" s="769"/>
      <c r="BH2918" s="769"/>
      <c r="BI2918" s="769"/>
      <c r="BJ2918" s="769"/>
      <c r="BK2918" s="769"/>
      <c r="BL2918" s="769"/>
      <c r="BM2918" s="769"/>
      <c r="BN2918" s="769"/>
      <c r="BO2918" s="769"/>
      <c r="BP2918" s="769"/>
      <c r="BQ2918" s="769"/>
      <c r="BR2918" s="769"/>
      <c r="BS2918" s="769"/>
      <c r="BU2918" s="766"/>
      <c r="BZ2918" s="767"/>
      <c r="CB2918" s="768"/>
      <c r="CC2918" s="767"/>
      <c r="CD2918" s="767"/>
      <c r="CE2918" s="769"/>
      <c r="CJ2918" s="770">
        <f t="shared" si="909"/>
        <v>4</v>
      </c>
      <c r="CM2918" s="767"/>
      <c r="CQ2918" s="769"/>
      <c r="CR2918" s="769"/>
      <c r="CS2918" s="769"/>
      <c r="CT2918" s="769"/>
      <c r="CU2918" s="769"/>
      <c r="CV2918" s="769"/>
      <c r="CW2918" s="769"/>
      <c r="CX2918" s="769"/>
      <c r="CY2918" s="769"/>
      <c r="CZ2918" s="769"/>
      <c r="DA2918" s="769"/>
      <c r="DB2918" s="769"/>
      <c r="DC2918" s="769"/>
      <c r="DD2918" s="769"/>
      <c r="DE2918" s="769"/>
      <c r="DF2918" s="769"/>
      <c r="DG2918" s="769"/>
    </row>
    <row r="2919" spans="1:111" s="752" customFormat="1" x14ac:dyDescent="0.25">
      <c r="A2919" s="752" t="s">
        <v>9325</v>
      </c>
      <c r="B2919" s="22" t="s">
        <v>9088</v>
      </c>
      <c r="C2919" s="753" t="s">
        <v>9326</v>
      </c>
      <c r="D2919" s="793">
        <v>145932495</v>
      </c>
      <c r="E2919" s="794">
        <v>5320008406</v>
      </c>
      <c r="F2919" s="795">
        <v>46134</v>
      </c>
      <c r="G2919" s="793" t="s">
        <v>1159</v>
      </c>
      <c r="H2919" s="793" t="s">
        <v>2963</v>
      </c>
      <c r="I2919" s="793" t="s">
        <v>105</v>
      </c>
      <c r="J2919" s="793" t="s">
        <v>1161</v>
      </c>
      <c r="K2919" s="793" t="s">
        <v>242</v>
      </c>
      <c r="L2919" s="795">
        <v>46150</v>
      </c>
      <c r="M2919" s="796">
        <v>40</v>
      </c>
      <c r="N2919" s="752" t="s">
        <v>9329</v>
      </c>
      <c r="O2919" s="752" t="s">
        <v>9330</v>
      </c>
      <c r="P2919" s="768"/>
      <c r="Q2919" s="794"/>
      <c r="R2919" s="794"/>
      <c r="S2919" s="794"/>
      <c r="T2919" s="794"/>
      <c r="U2919" s="759"/>
      <c r="V2919" s="759"/>
      <c r="W2919" s="794"/>
      <c r="X2919" s="794"/>
      <c r="Y2919" s="797">
        <v>7267759694</v>
      </c>
      <c r="Z2919" s="769" t="s">
        <v>354</v>
      </c>
      <c r="AA2919" s="778" t="s">
        <v>9092</v>
      </c>
      <c r="AB2919" s="778" t="s">
        <v>9093</v>
      </c>
      <c r="AC2919" s="798"/>
      <c r="AD2919" s="762" t="s">
        <v>113</v>
      </c>
      <c r="AE2919" s="794"/>
      <c r="AF2919" s="703">
        <v>46141</v>
      </c>
      <c r="AG2919" s="703">
        <v>46140.375</v>
      </c>
      <c r="AH2919" s="703">
        <v>46140.375</v>
      </c>
      <c r="AI2919" s="763">
        <v>46138</v>
      </c>
      <c r="AJ2919" s="704">
        <v>46142</v>
      </c>
      <c r="AK2919" s="758"/>
      <c r="AL2919" s="763">
        <v>46139</v>
      </c>
      <c r="AM2919" s="706">
        <v>46144</v>
      </c>
      <c r="AN2919" s="799">
        <f t="shared" si="926"/>
        <v>-6</v>
      </c>
      <c r="AO2919" s="764">
        <f t="shared" si="920"/>
        <v>46139.375</v>
      </c>
      <c r="AP2919" s="764">
        <f t="shared" si="921"/>
        <v>46140.375</v>
      </c>
      <c r="AQ2919" s="764">
        <f t="shared" si="922"/>
        <v>46140.375</v>
      </c>
      <c r="AR2919" s="764">
        <f t="shared" si="923"/>
        <v>46143</v>
      </c>
      <c r="AS2919" s="764">
        <f t="shared" si="924"/>
        <v>46144</v>
      </c>
      <c r="AT2919" s="764">
        <f t="shared" si="925"/>
        <v>46143</v>
      </c>
      <c r="AU2919" s="794"/>
      <c r="AV2919" s="709">
        <v>46139</v>
      </c>
      <c r="AW2919" s="768"/>
      <c r="AX2919" s="768"/>
      <c r="AY2919" s="768"/>
      <c r="AZ2919" s="800"/>
      <c r="BA2919" s="768"/>
      <c r="BB2919" s="768"/>
      <c r="BC2919" s="768"/>
      <c r="BD2919" s="768"/>
      <c r="BE2919" s="768"/>
      <c r="BF2919" s="768"/>
      <c r="BG2919" s="768"/>
      <c r="BH2919" s="768"/>
      <c r="BI2919" s="768"/>
      <c r="BJ2919" s="768"/>
      <c r="BK2919" s="768"/>
      <c r="BL2919" s="768"/>
      <c r="BM2919" s="768"/>
      <c r="BN2919" s="768"/>
      <c r="BO2919" s="768"/>
      <c r="BP2919" s="768"/>
      <c r="BQ2919" s="768"/>
      <c r="BR2919" s="768"/>
      <c r="BS2919" s="768"/>
      <c r="BT2919" s="768"/>
      <c r="BU2919" s="801"/>
      <c r="BV2919" s="768"/>
      <c r="BW2919" s="768"/>
      <c r="BX2919" s="768"/>
      <c r="BY2919" s="768"/>
      <c r="BZ2919" s="767"/>
      <c r="CA2919" s="768"/>
      <c r="CB2919" s="768"/>
      <c r="CC2919" s="768"/>
      <c r="CD2919" s="768"/>
      <c r="CE2919" s="769"/>
      <c r="CF2919" s="768"/>
      <c r="CG2919" s="768"/>
      <c r="CH2919" s="768"/>
      <c r="CI2919" s="768"/>
      <c r="CJ2919" s="770">
        <f t="shared" si="909"/>
        <v>4</v>
      </c>
      <c r="CL2919" s="768"/>
      <c r="CM2919" s="768"/>
      <c r="CN2919" s="768"/>
      <c r="CO2919" s="768"/>
      <c r="CP2919" s="768"/>
      <c r="CQ2919" s="768"/>
      <c r="CR2919" s="768"/>
      <c r="CS2919" s="768"/>
      <c r="CT2919" s="768"/>
      <c r="CU2919" s="768"/>
      <c r="CV2919" s="768"/>
      <c r="CW2919" s="768"/>
      <c r="CX2919" s="768"/>
      <c r="CY2919" s="768"/>
      <c r="CZ2919" s="768"/>
      <c r="DA2919" s="768"/>
      <c r="DB2919" s="768"/>
      <c r="DC2919" s="768"/>
      <c r="DD2919" s="768"/>
      <c r="DE2919" s="768"/>
      <c r="DF2919" s="768"/>
      <c r="DG2919" s="768"/>
    </row>
    <row r="2920" spans="1:111" s="752" customFormat="1" x14ac:dyDescent="0.25">
      <c r="A2920" s="752" t="s">
        <v>9325</v>
      </c>
      <c r="B2920" s="22" t="s">
        <v>9088</v>
      </c>
      <c r="C2920" s="753" t="s">
        <v>9326</v>
      </c>
      <c r="D2920" s="793">
        <v>145897366</v>
      </c>
      <c r="E2920" s="794">
        <v>5320008406</v>
      </c>
      <c r="F2920" s="795">
        <v>46134</v>
      </c>
      <c r="G2920" s="793" t="s">
        <v>1187</v>
      </c>
      <c r="H2920" s="793" t="s">
        <v>2963</v>
      </c>
      <c r="I2920" s="793" t="s">
        <v>105</v>
      </c>
      <c r="J2920" s="793" t="s">
        <v>1161</v>
      </c>
      <c r="K2920" s="793" t="s">
        <v>242</v>
      </c>
      <c r="L2920" s="795">
        <v>46167</v>
      </c>
      <c r="M2920" s="796">
        <v>0</v>
      </c>
      <c r="N2920" s="752" t="s">
        <v>9329</v>
      </c>
      <c r="O2920" s="752" t="s">
        <v>9330</v>
      </c>
      <c r="P2920" s="768"/>
      <c r="Q2920" s="794"/>
      <c r="R2920" s="794"/>
      <c r="S2920" s="794"/>
      <c r="T2920" s="794"/>
      <c r="U2920" s="759"/>
      <c r="V2920" s="759"/>
      <c r="W2920" s="794"/>
      <c r="X2920" s="794"/>
      <c r="Y2920" s="797">
        <v>7267759694</v>
      </c>
      <c r="Z2920" s="769" t="s">
        <v>354</v>
      </c>
      <c r="AA2920" s="778" t="s">
        <v>9092</v>
      </c>
      <c r="AB2920" s="778" t="s">
        <v>9093</v>
      </c>
      <c r="AC2920" s="798"/>
      <c r="AD2920" s="762" t="s">
        <v>113</v>
      </c>
      <c r="AE2920" s="794"/>
      <c r="AF2920" s="703">
        <v>46141</v>
      </c>
      <c r="AG2920" s="703">
        <v>46140.375</v>
      </c>
      <c r="AH2920" s="703">
        <v>46140.375</v>
      </c>
      <c r="AI2920" s="763">
        <v>46138</v>
      </c>
      <c r="AJ2920" s="704">
        <v>46142</v>
      </c>
      <c r="AK2920" s="758"/>
      <c r="AL2920" s="763">
        <v>46139</v>
      </c>
      <c r="AM2920" s="706">
        <v>46144</v>
      </c>
      <c r="AN2920" s="799">
        <f t="shared" si="926"/>
        <v>-23</v>
      </c>
      <c r="AO2920" s="764">
        <f t="shared" si="920"/>
        <v>46139.375</v>
      </c>
      <c r="AP2920" s="764">
        <f t="shared" si="921"/>
        <v>46140.375</v>
      </c>
      <c r="AQ2920" s="764">
        <f t="shared" si="922"/>
        <v>46140.375</v>
      </c>
      <c r="AR2920" s="764">
        <f t="shared" si="923"/>
        <v>46143</v>
      </c>
      <c r="AS2920" s="764">
        <f t="shared" si="924"/>
        <v>46144</v>
      </c>
      <c r="AT2920" s="764">
        <f t="shared" si="925"/>
        <v>46143</v>
      </c>
      <c r="AU2920" s="794"/>
      <c r="AV2920" s="709">
        <v>46139</v>
      </c>
      <c r="AW2920" s="768"/>
      <c r="AX2920" s="768"/>
      <c r="AY2920" s="768"/>
      <c r="AZ2920" s="800"/>
      <c r="BA2920" s="768"/>
      <c r="BB2920" s="768"/>
      <c r="BC2920" s="768"/>
      <c r="BD2920" s="768"/>
      <c r="BE2920" s="768"/>
      <c r="BF2920" s="768"/>
      <c r="BG2920" s="768"/>
      <c r="BH2920" s="768"/>
      <c r="BI2920" s="768"/>
      <c r="BJ2920" s="768"/>
      <c r="BK2920" s="768"/>
      <c r="BL2920" s="768"/>
      <c r="BM2920" s="768"/>
      <c r="BN2920" s="768"/>
      <c r="BO2920" s="768"/>
      <c r="BP2920" s="768"/>
      <c r="BQ2920" s="768"/>
      <c r="BR2920" s="768"/>
      <c r="BS2920" s="768"/>
      <c r="BT2920" s="768"/>
      <c r="BU2920" s="801"/>
      <c r="BV2920" s="768"/>
      <c r="BW2920" s="768"/>
      <c r="BX2920" s="768"/>
      <c r="BY2920" s="768"/>
      <c r="BZ2920" s="767"/>
      <c r="CA2920" s="768"/>
      <c r="CB2920" s="768"/>
      <c r="CC2920" s="768"/>
      <c r="CD2920" s="768"/>
      <c r="CE2920" s="769"/>
      <c r="CF2920" s="768"/>
      <c r="CG2920" s="768"/>
      <c r="CH2920" s="768"/>
      <c r="CI2920" s="768"/>
      <c r="CJ2920" s="770">
        <f t="shared" si="909"/>
        <v>4</v>
      </c>
      <c r="CL2920" s="768"/>
      <c r="CM2920" s="768"/>
      <c r="CN2920" s="768"/>
      <c r="CO2920" s="768"/>
      <c r="CP2920" s="768"/>
      <c r="CQ2920" s="768"/>
      <c r="CR2920" s="768"/>
      <c r="CS2920" s="768"/>
      <c r="CT2920" s="768"/>
      <c r="CU2920" s="768"/>
      <c r="CV2920" s="768"/>
      <c r="CW2920" s="768"/>
      <c r="CX2920" s="768"/>
      <c r="CY2920" s="768"/>
      <c r="CZ2920" s="768"/>
      <c r="DA2920" s="768"/>
      <c r="DB2920" s="768"/>
      <c r="DC2920" s="768"/>
      <c r="DD2920" s="768"/>
      <c r="DE2920" s="768"/>
      <c r="DF2920" s="768"/>
      <c r="DG2920" s="768"/>
    </row>
    <row r="2921" spans="1:111" s="85" customFormat="1" x14ac:dyDescent="0.25">
      <c r="B2921" s="265" t="s">
        <v>9331</v>
      </c>
      <c r="C2921" s="301" t="s">
        <v>9332</v>
      </c>
      <c r="D2921" s="265">
        <v>145887710</v>
      </c>
      <c r="E2921" s="241">
        <v>5320008348</v>
      </c>
      <c r="F2921" s="231">
        <v>46135</v>
      </c>
      <c r="G2921" s="265" t="s">
        <v>1211</v>
      </c>
      <c r="H2921" s="265" t="s">
        <v>2963</v>
      </c>
      <c r="I2921" s="265" t="s">
        <v>105</v>
      </c>
      <c r="J2921" s="265" t="s">
        <v>1161</v>
      </c>
      <c r="K2921" s="265" t="s">
        <v>242</v>
      </c>
      <c r="L2921" s="231">
        <v>46150</v>
      </c>
      <c r="M2921" s="315">
        <v>40</v>
      </c>
      <c r="N2921" s="85" t="s">
        <v>9333</v>
      </c>
      <c r="O2921" s="85" t="s">
        <v>9334</v>
      </c>
      <c r="P2921" s="85">
        <v>2830052389</v>
      </c>
      <c r="Q2921" s="231">
        <v>46136</v>
      </c>
      <c r="R2921" s="241">
        <v>1209405984</v>
      </c>
      <c r="S2921" s="241">
        <v>224496302</v>
      </c>
      <c r="T2921" s="231">
        <v>46136</v>
      </c>
      <c r="U2921" s="261">
        <v>8199.777</v>
      </c>
      <c r="V2921" s="261">
        <v>7901.643</v>
      </c>
      <c r="W2921" s="241">
        <v>11</v>
      </c>
      <c r="X2921" s="241">
        <v>4</v>
      </c>
      <c r="Y2921" s="614">
        <v>7267759699</v>
      </c>
      <c r="Z2921" s="85" t="s">
        <v>354</v>
      </c>
      <c r="AA2921" s="85" t="s">
        <v>3310</v>
      </c>
      <c r="AB2921" s="85" t="s">
        <v>9335</v>
      </c>
      <c r="AC2921" s="301" t="s">
        <v>9332</v>
      </c>
      <c r="AD2921" s="75" t="s">
        <v>113</v>
      </c>
      <c r="AE2921" s="241"/>
      <c r="AF2921" s="375">
        <v>46138.375</v>
      </c>
      <c r="AG2921" s="375">
        <v>46136.708333333336</v>
      </c>
      <c r="AH2921" s="375">
        <v>46136.708333333336</v>
      </c>
      <c r="AI2921" s="376">
        <v>46138</v>
      </c>
      <c r="AJ2921" s="376">
        <v>46139</v>
      </c>
      <c r="AK2921" s="241"/>
      <c r="AL2921" s="376">
        <v>46139</v>
      </c>
      <c r="AM2921" s="376">
        <v>46140</v>
      </c>
      <c r="AN2921" s="75">
        <f t="shared" si="926"/>
        <v>-10</v>
      </c>
      <c r="AO2921" s="95" t="s">
        <v>121</v>
      </c>
      <c r="AP2921" s="81">
        <f t="shared" si="921"/>
        <v>46136.708333333336</v>
      </c>
      <c r="AQ2921" s="81">
        <f t="shared" si="922"/>
        <v>46136.708333333336</v>
      </c>
      <c r="AR2921" s="81">
        <f t="shared" si="923"/>
        <v>46140</v>
      </c>
      <c r="AS2921" s="81">
        <f t="shared" si="924"/>
        <v>46141</v>
      </c>
      <c r="AT2921" s="81">
        <f t="shared" si="925"/>
        <v>46140</v>
      </c>
      <c r="AU2921" s="241"/>
      <c r="AV2921" s="297">
        <v>46136</v>
      </c>
      <c r="AZ2921" s="271"/>
      <c r="BU2921" s="312"/>
      <c r="BZ2921" s="22"/>
      <c r="CB2921" s="88"/>
      <c r="CE2921" s="168"/>
      <c r="CJ2921" s="87">
        <f t="shared" si="909"/>
        <v>4</v>
      </c>
      <c r="CM2921" s="22"/>
    </row>
    <row r="2922" spans="1:111" s="85" customFormat="1" x14ac:dyDescent="0.25">
      <c r="B2922" s="265" t="s">
        <v>9331</v>
      </c>
      <c r="C2922" s="301" t="s">
        <v>9332</v>
      </c>
      <c r="D2922" s="265">
        <v>145920357</v>
      </c>
      <c r="E2922" s="241">
        <v>5320008348</v>
      </c>
      <c r="F2922" s="231">
        <v>46135</v>
      </c>
      <c r="G2922" s="265" t="s">
        <v>1280</v>
      </c>
      <c r="H2922" s="265" t="s">
        <v>2963</v>
      </c>
      <c r="I2922" s="265" t="s">
        <v>105</v>
      </c>
      <c r="J2922" s="265" t="s">
        <v>1161</v>
      </c>
      <c r="K2922" s="265" t="s">
        <v>242</v>
      </c>
      <c r="L2922" s="231">
        <v>46162</v>
      </c>
      <c r="M2922" s="315">
        <v>0</v>
      </c>
      <c r="N2922" s="85" t="s">
        <v>9333</v>
      </c>
      <c r="O2922" s="85" t="s">
        <v>9334</v>
      </c>
      <c r="P2922" s="85">
        <v>2830052391</v>
      </c>
      <c r="Q2922" s="231">
        <v>46136</v>
      </c>
      <c r="R2922" s="241">
        <v>1209405986</v>
      </c>
      <c r="S2922" s="241">
        <v>224496336</v>
      </c>
      <c r="T2922" s="231">
        <v>46136</v>
      </c>
      <c r="U2922" s="261">
        <v>3397.0729999999999</v>
      </c>
      <c r="V2922" s="261">
        <v>3257.9969999999998</v>
      </c>
      <c r="W2922" s="241">
        <v>4</v>
      </c>
      <c r="X2922" s="241">
        <v>2</v>
      </c>
      <c r="Y2922" s="614">
        <v>7267759699</v>
      </c>
      <c r="Z2922" s="85" t="s">
        <v>354</v>
      </c>
      <c r="AA2922" s="85" t="s">
        <v>3310</v>
      </c>
      <c r="AB2922" s="85" t="s">
        <v>9335</v>
      </c>
      <c r="AC2922" s="301" t="s">
        <v>9332</v>
      </c>
      <c r="AD2922" s="75" t="s">
        <v>113</v>
      </c>
      <c r="AE2922" s="241"/>
      <c r="AF2922" s="375">
        <v>46138.375</v>
      </c>
      <c r="AG2922" s="375">
        <v>46136.708333333336</v>
      </c>
      <c r="AH2922" s="375">
        <v>46136.708333333336</v>
      </c>
      <c r="AI2922" s="376">
        <v>46138</v>
      </c>
      <c r="AJ2922" s="376">
        <v>46139</v>
      </c>
      <c r="AK2922" s="241"/>
      <c r="AL2922" s="376">
        <v>46139</v>
      </c>
      <c r="AM2922" s="376">
        <v>46140</v>
      </c>
      <c r="AN2922" s="75">
        <f t="shared" si="926"/>
        <v>-22</v>
      </c>
      <c r="AO2922" s="95" t="s">
        <v>121</v>
      </c>
      <c r="AP2922" s="81">
        <f t="shared" si="921"/>
        <v>46136.708333333336</v>
      </c>
      <c r="AQ2922" s="81">
        <f t="shared" si="922"/>
        <v>46136.708333333336</v>
      </c>
      <c r="AR2922" s="81">
        <f t="shared" si="923"/>
        <v>46140</v>
      </c>
      <c r="AS2922" s="81">
        <f t="shared" si="924"/>
        <v>46141</v>
      </c>
      <c r="AT2922" s="81">
        <f t="shared" si="925"/>
        <v>46140</v>
      </c>
      <c r="AU2922" s="241"/>
      <c r="AV2922" s="297">
        <v>46136</v>
      </c>
      <c r="AZ2922" s="271"/>
      <c r="BU2922" s="312"/>
      <c r="BZ2922" s="22"/>
      <c r="CB2922" s="88"/>
      <c r="CE2922" s="168"/>
      <c r="CJ2922" s="87">
        <f t="shared" si="909"/>
        <v>4</v>
      </c>
      <c r="CM2922" s="22"/>
    </row>
    <row r="2923" spans="1:111" s="85" customFormat="1" x14ac:dyDescent="0.25">
      <c r="B2923" s="265" t="s">
        <v>9331</v>
      </c>
      <c r="C2923" s="301" t="s">
        <v>9332</v>
      </c>
      <c r="D2923" s="265">
        <v>145897345</v>
      </c>
      <c r="E2923" s="241">
        <v>5320008348</v>
      </c>
      <c r="F2923" s="231">
        <v>46135</v>
      </c>
      <c r="G2923" s="265" t="s">
        <v>1187</v>
      </c>
      <c r="H2923" s="265" t="s">
        <v>2963</v>
      </c>
      <c r="I2923" s="265" t="s">
        <v>105</v>
      </c>
      <c r="J2923" s="265" t="s">
        <v>1161</v>
      </c>
      <c r="K2923" s="265" t="s">
        <v>242</v>
      </c>
      <c r="L2923" s="231">
        <v>46160</v>
      </c>
      <c r="M2923" s="315">
        <v>0</v>
      </c>
      <c r="N2923" s="85" t="s">
        <v>9333</v>
      </c>
      <c r="O2923" s="85" t="s">
        <v>9334</v>
      </c>
      <c r="P2923" s="85">
        <v>2830052390</v>
      </c>
      <c r="Q2923" s="231">
        <v>46136</v>
      </c>
      <c r="R2923" s="241">
        <v>1209405985</v>
      </c>
      <c r="S2923" s="241">
        <v>224496318</v>
      </c>
      <c r="T2923" s="231">
        <v>46136</v>
      </c>
      <c r="U2923" s="261">
        <v>2358.8159999999998</v>
      </c>
      <c r="V2923" s="261">
        <v>2281.1179999999999</v>
      </c>
      <c r="W2923" s="241">
        <v>4</v>
      </c>
      <c r="X2923" s="241">
        <v>1</v>
      </c>
      <c r="Y2923" s="614">
        <v>7267759699</v>
      </c>
      <c r="Z2923" s="85" t="s">
        <v>354</v>
      </c>
      <c r="AA2923" s="85" t="s">
        <v>3310</v>
      </c>
      <c r="AB2923" s="85" t="s">
        <v>9335</v>
      </c>
      <c r="AC2923" s="301" t="s">
        <v>9332</v>
      </c>
      <c r="AD2923" s="75" t="s">
        <v>113</v>
      </c>
      <c r="AE2923" s="241"/>
      <c r="AF2923" s="375">
        <v>46138.375</v>
      </c>
      <c r="AG2923" s="375">
        <v>46136.708333333336</v>
      </c>
      <c r="AH2923" s="375">
        <v>46136.708333333336</v>
      </c>
      <c r="AI2923" s="376">
        <v>46138</v>
      </c>
      <c r="AJ2923" s="376">
        <v>46139</v>
      </c>
      <c r="AK2923" s="241"/>
      <c r="AL2923" s="376">
        <v>46139</v>
      </c>
      <c r="AM2923" s="376">
        <v>46140</v>
      </c>
      <c r="AN2923" s="75">
        <f t="shared" si="926"/>
        <v>-20</v>
      </c>
      <c r="AO2923" s="95" t="s">
        <v>121</v>
      </c>
      <c r="AP2923" s="81">
        <f t="shared" si="921"/>
        <v>46136.708333333336</v>
      </c>
      <c r="AQ2923" s="81">
        <f t="shared" si="922"/>
        <v>46136.708333333336</v>
      </c>
      <c r="AR2923" s="81">
        <f t="shared" si="923"/>
        <v>46140</v>
      </c>
      <c r="AS2923" s="81">
        <f t="shared" si="924"/>
        <v>46141</v>
      </c>
      <c r="AT2923" s="81">
        <f t="shared" si="925"/>
        <v>46140</v>
      </c>
      <c r="AU2923" s="241"/>
      <c r="AV2923" s="297">
        <v>46136</v>
      </c>
      <c r="AZ2923" s="271"/>
      <c r="BU2923" s="312"/>
      <c r="BZ2923" s="22"/>
      <c r="CB2923" s="88"/>
      <c r="CE2923" s="168"/>
      <c r="CJ2923" s="87">
        <f t="shared" si="909"/>
        <v>4</v>
      </c>
      <c r="CM2923" s="22"/>
    </row>
    <row r="2924" spans="1:111" s="85" customFormat="1" x14ac:dyDescent="0.25">
      <c r="B2924" s="265" t="s">
        <v>9331</v>
      </c>
      <c r="C2924" s="301" t="s">
        <v>9332</v>
      </c>
      <c r="D2924" s="265">
        <v>145927945</v>
      </c>
      <c r="E2924" s="241">
        <v>5320008383</v>
      </c>
      <c r="F2924" s="231">
        <v>46135</v>
      </c>
      <c r="G2924" s="265" t="s">
        <v>2999</v>
      </c>
      <c r="H2924" s="265" t="s">
        <v>2963</v>
      </c>
      <c r="I2924" s="265" t="s">
        <v>105</v>
      </c>
      <c r="J2924" s="265" t="s">
        <v>1161</v>
      </c>
      <c r="K2924" s="265" t="s">
        <v>242</v>
      </c>
      <c r="L2924" s="231">
        <v>46156</v>
      </c>
      <c r="M2924" s="315">
        <v>40</v>
      </c>
      <c r="N2924" s="85" t="s">
        <v>9336</v>
      </c>
      <c r="O2924" s="85" t="s">
        <v>9337</v>
      </c>
      <c r="P2924" s="85">
        <v>2830052396</v>
      </c>
      <c r="Q2924" s="231">
        <v>46136</v>
      </c>
      <c r="R2924" s="241">
        <v>1209406012</v>
      </c>
      <c r="S2924" s="241">
        <v>224496572</v>
      </c>
      <c r="T2924" s="231">
        <v>46136</v>
      </c>
      <c r="U2924" s="261">
        <v>1588.5029999999999</v>
      </c>
      <c r="V2924" s="261">
        <v>1531.376</v>
      </c>
      <c r="W2924" s="241">
        <v>2</v>
      </c>
      <c r="X2924" s="241">
        <v>0</v>
      </c>
      <c r="Y2924" s="608">
        <v>7267759696</v>
      </c>
      <c r="Z2924" s="85" t="s">
        <v>354</v>
      </c>
      <c r="AA2924" s="85" t="s">
        <v>3310</v>
      </c>
      <c r="AB2924" s="85" t="s">
        <v>9335</v>
      </c>
      <c r="AC2924" s="301" t="s">
        <v>9332</v>
      </c>
      <c r="AD2924" s="75" t="s">
        <v>113</v>
      </c>
      <c r="AE2924" s="241"/>
      <c r="AF2924" s="375">
        <v>46138.375</v>
      </c>
      <c r="AG2924" s="375">
        <v>46136.708333333336</v>
      </c>
      <c r="AH2924" s="375">
        <v>46136.708333333336</v>
      </c>
      <c r="AI2924" s="448">
        <v>46138</v>
      </c>
      <c r="AJ2924" s="376">
        <v>46139</v>
      </c>
      <c r="AK2924" s="274"/>
      <c r="AL2924" s="448">
        <v>46139</v>
      </c>
      <c r="AM2924" s="448">
        <v>46140</v>
      </c>
      <c r="AN2924" s="75">
        <f t="shared" si="926"/>
        <v>-16</v>
      </c>
      <c r="AO2924" s="95" t="s">
        <v>121</v>
      </c>
      <c r="AP2924" s="81">
        <f t="shared" si="921"/>
        <v>46136.708333333336</v>
      </c>
      <c r="AQ2924" s="81">
        <f t="shared" si="922"/>
        <v>46136.708333333336</v>
      </c>
      <c r="AR2924" s="81">
        <f t="shared" si="923"/>
        <v>46140</v>
      </c>
      <c r="AS2924" s="81">
        <f t="shared" si="924"/>
        <v>46141</v>
      </c>
      <c r="AT2924" s="81">
        <f t="shared" si="925"/>
        <v>46140</v>
      </c>
      <c r="AU2924" s="241"/>
      <c r="AV2924" s="297">
        <v>46136</v>
      </c>
      <c r="AZ2924" s="271"/>
      <c r="BU2924" s="312"/>
      <c r="BZ2924" s="22"/>
      <c r="CB2924" s="88"/>
      <c r="CE2924" s="168"/>
      <c r="CJ2924" s="87">
        <f t="shared" si="909"/>
        <v>4</v>
      </c>
    </row>
    <row r="2925" spans="1:111" s="85" customFormat="1" x14ac:dyDescent="0.25">
      <c r="B2925" s="265" t="s">
        <v>9331</v>
      </c>
      <c r="C2925" s="301" t="s">
        <v>9332</v>
      </c>
      <c r="D2925" s="265">
        <v>145968243</v>
      </c>
      <c r="E2925" s="241">
        <v>5320008383</v>
      </c>
      <c r="F2925" s="231">
        <v>46135</v>
      </c>
      <c r="G2925" s="265" t="s">
        <v>1245</v>
      </c>
      <c r="H2925" s="265" t="s">
        <v>2963</v>
      </c>
      <c r="I2925" s="265" t="s">
        <v>105</v>
      </c>
      <c r="J2925" s="265" t="s">
        <v>1161</v>
      </c>
      <c r="K2925" s="265" t="s">
        <v>242</v>
      </c>
      <c r="L2925" s="231">
        <v>46156</v>
      </c>
      <c r="M2925" s="315">
        <v>0</v>
      </c>
      <c r="N2925" s="85" t="s">
        <v>9336</v>
      </c>
      <c r="O2925" s="85" t="s">
        <v>9337</v>
      </c>
      <c r="P2925" s="85">
        <v>2830052397</v>
      </c>
      <c r="Q2925" s="231">
        <v>46136</v>
      </c>
      <c r="R2925" s="241">
        <v>1209406015</v>
      </c>
      <c r="S2925" s="241">
        <v>224496586</v>
      </c>
      <c r="T2925" s="231">
        <v>46136</v>
      </c>
      <c r="U2925" s="261">
        <v>940.32399999999996</v>
      </c>
      <c r="V2925" s="261">
        <v>909.92</v>
      </c>
      <c r="W2925" s="241">
        <v>1</v>
      </c>
      <c r="X2925" s="241">
        <v>0</v>
      </c>
      <c r="Y2925" s="614">
        <v>7267759696</v>
      </c>
      <c r="Z2925" s="85" t="s">
        <v>354</v>
      </c>
      <c r="AA2925" s="85" t="s">
        <v>3310</v>
      </c>
      <c r="AB2925" s="307" t="s">
        <v>9335</v>
      </c>
      <c r="AC2925" s="301" t="s">
        <v>9332</v>
      </c>
      <c r="AD2925" s="75" t="s">
        <v>113</v>
      </c>
      <c r="AE2925" s="241"/>
      <c r="AF2925" s="802">
        <v>46138.375</v>
      </c>
      <c r="AG2925" s="375">
        <v>46136.708333333336</v>
      </c>
      <c r="AH2925" s="375">
        <v>46136.708333333336</v>
      </c>
      <c r="AI2925" s="376">
        <v>46138</v>
      </c>
      <c r="AJ2925" s="376">
        <v>46139</v>
      </c>
      <c r="AK2925" s="241"/>
      <c r="AL2925" s="376">
        <v>46139</v>
      </c>
      <c r="AM2925" s="376">
        <v>46140</v>
      </c>
      <c r="AN2925" s="75">
        <f t="shared" si="926"/>
        <v>-16</v>
      </c>
      <c r="AO2925" s="95" t="s">
        <v>121</v>
      </c>
      <c r="AP2925" s="81">
        <f t="shared" si="921"/>
        <v>46136.708333333336</v>
      </c>
      <c r="AQ2925" s="81">
        <f t="shared" si="922"/>
        <v>46136.708333333336</v>
      </c>
      <c r="AR2925" s="81">
        <f t="shared" si="923"/>
        <v>46140</v>
      </c>
      <c r="AS2925" s="81">
        <f t="shared" si="924"/>
        <v>46141</v>
      </c>
      <c r="AT2925" s="81">
        <f t="shared" si="925"/>
        <v>46140</v>
      </c>
      <c r="AU2925" s="241"/>
      <c r="AV2925" s="297">
        <v>46136</v>
      </c>
      <c r="AZ2925" s="271"/>
      <c r="BU2925" s="312"/>
      <c r="BZ2925" s="22"/>
      <c r="CB2925" s="88"/>
      <c r="CE2925" s="168"/>
      <c r="CJ2925" s="87">
        <f t="shared" si="909"/>
        <v>4</v>
      </c>
    </row>
    <row r="2926" spans="1:111" s="85" customFormat="1" x14ac:dyDescent="0.25">
      <c r="A2926" s="168"/>
      <c r="B2926" s="265" t="s">
        <v>9331</v>
      </c>
      <c r="C2926" s="301" t="s">
        <v>9332</v>
      </c>
      <c r="D2926" s="273">
        <v>145927856</v>
      </c>
      <c r="E2926" s="274">
        <v>5320008383</v>
      </c>
      <c r="F2926" s="275">
        <v>46135</v>
      </c>
      <c r="G2926" s="273" t="s">
        <v>1245</v>
      </c>
      <c r="H2926" s="273" t="s">
        <v>2963</v>
      </c>
      <c r="I2926" s="273" t="s">
        <v>105</v>
      </c>
      <c r="J2926" s="273" t="s">
        <v>1161</v>
      </c>
      <c r="K2926" s="273" t="s">
        <v>242</v>
      </c>
      <c r="L2926" s="275">
        <v>46156</v>
      </c>
      <c r="M2926" s="803">
        <v>0</v>
      </c>
      <c r="N2926" s="168" t="s">
        <v>9336</v>
      </c>
      <c r="O2926" s="168" t="s">
        <v>9337</v>
      </c>
      <c r="P2926" s="168">
        <v>2830052394</v>
      </c>
      <c r="Q2926" s="231">
        <v>46136</v>
      </c>
      <c r="R2926" s="274">
        <v>1209406010</v>
      </c>
      <c r="S2926" s="274">
        <v>224496575</v>
      </c>
      <c r="T2926" s="231">
        <v>46136</v>
      </c>
      <c r="U2926" s="261">
        <v>16108.603999999999</v>
      </c>
      <c r="V2926" s="261">
        <v>15587.755999999999</v>
      </c>
      <c r="W2926" s="274">
        <v>18</v>
      </c>
      <c r="X2926" s="274">
        <v>0</v>
      </c>
      <c r="Y2926" s="644">
        <v>7267759696</v>
      </c>
      <c r="Z2926" s="168" t="s">
        <v>354</v>
      </c>
      <c r="AA2926" s="168" t="s">
        <v>3310</v>
      </c>
      <c r="AB2926" s="413" t="s">
        <v>9335</v>
      </c>
      <c r="AC2926" s="301" t="s">
        <v>9332</v>
      </c>
      <c r="AD2926" s="75" t="s">
        <v>113</v>
      </c>
      <c r="AE2926" s="241"/>
      <c r="AF2926" s="804">
        <v>46138.375</v>
      </c>
      <c r="AG2926" s="304">
        <v>46136.708333333336</v>
      </c>
      <c r="AH2926" s="304">
        <v>46136.708333333336</v>
      </c>
      <c r="AI2926" s="448">
        <v>46138</v>
      </c>
      <c r="AJ2926" s="448">
        <v>46139</v>
      </c>
      <c r="AK2926" s="274"/>
      <c r="AL2926" s="448">
        <v>46139</v>
      </c>
      <c r="AM2926" s="448">
        <v>46140</v>
      </c>
      <c r="AN2926" s="182">
        <f t="shared" si="926"/>
        <v>-16</v>
      </c>
      <c r="AO2926" s="95" t="s">
        <v>121</v>
      </c>
      <c r="AP2926" s="81">
        <f t="shared" si="921"/>
        <v>46136.708333333336</v>
      </c>
      <c r="AQ2926" s="81">
        <f t="shared" si="922"/>
        <v>46136.708333333336</v>
      </c>
      <c r="AR2926" s="81">
        <f t="shared" si="923"/>
        <v>46140</v>
      </c>
      <c r="AS2926" s="81">
        <f t="shared" si="924"/>
        <v>46141</v>
      </c>
      <c r="AT2926" s="81">
        <f t="shared" si="925"/>
        <v>46140</v>
      </c>
      <c r="AU2926" s="274"/>
      <c r="AV2926" s="297">
        <v>46136</v>
      </c>
      <c r="AW2926" s="168"/>
      <c r="AX2926" s="168"/>
      <c r="AY2926" s="168"/>
      <c r="AZ2926" s="278"/>
      <c r="BA2926" s="168"/>
      <c r="BB2926" s="168"/>
      <c r="BC2926" s="168"/>
      <c r="BD2926" s="168"/>
      <c r="BE2926" s="168"/>
      <c r="BF2926" s="168"/>
      <c r="BG2926" s="168"/>
      <c r="BH2926" s="168"/>
      <c r="BI2926" s="168"/>
      <c r="BJ2926" s="168"/>
      <c r="BK2926" s="168"/>
      <c r="BL2926" s="168"/>
      <c r="BM2926" s="168"/>
      <c r="BN2926" s="168"/>
      <c r="BO2926" s="168"/>
      <c r="BP2926" s="168"/>
      <c r="BQ2926" s="168"/>
      <c r="BR2926" s="168"/>
      <c r="BS2926" s="168"/>
      <c r="BT2926" s="168"/>
      <c r="BU2926" s="605"/>
      <c r="BV2926" s="168"/>
      <c r="BW2926" s="168"/>
      <c r="BX2926" s="168"/>
      <c r="BY2926" s="168"/>
      <c r="BZ2926" s="22"/>
      <c r="CA2926" s="168"/>
      <c r="CB2926" s="607"/>
      <c r="CC2926" s="168"/>
      <c r="CD2926" s="168"/>
      <c r="CE2926" s="168"/>
      <c r="CF2926" s="168"/>
      <c r="CG2926" s="168"/>
      <c r="CH2926" s="168"/>
      <c r="CI2926" s="168"/>
      <c r="CJ2926" s="87">
        <f t="shared" si="909"/>
        <v>4</v>
      </c>
      <c r="CL2926" s="168"/>
      <c r="CM2926" s="168"/>
      <c r="CN2926" s="168"/>
      <c r="CO2926" s="168"/>
      <c r="CP2926" s="168"/>
      <c r="CQ2926" s="168"/>
      <c r="CR2926" s="168"/>
      <c r="CS2926" s="168"/>
      <c r="CT2926" s="168"/>
      <c r="CU2926" s="168"/>
      <c r="CV2926" s="168"/>
      <c r="CW2926" s="168"/>
      <c r="CX2926" s="168"/>
      <c r="CY2926" s="168"/>
      <c r="CZ2926" s="168"/>
      <c r="DA2926" s="168"/>
      <c r="DB2926" s="168"/>
      <c r="DC2926" s="168"/>
      <c r="DD2926" s="168"/>
      <c r="DE2926" s="168"/>
      <c r="DF2926" s="168"/>
      <c r="DG2926" s="168"/>
    </row>
    <row r="2927" spans="1:111" s="85" customFormat="1" x14ac:dyDescent="0.25">
      <c r="B2927" s="265" t="s">
        <v>9331</v>
      </c>
      <c r="C2927" s="301" t="s">
        <v>9332</v>
      </c>
      <c r="D2927" s="265">
        <v>145911812</v>
      </c>
      <c r="E2927" s="241">
        <v>5320008480</v>
      </c>
      <c r="F2927" s="231">
        <v>46135</v>
      </c>
      <c r="G2927" s="265" t="s">
        <v>1178</v>
      </c>
      <c r="H2927" s="265" t="s">
        <v>2963</v>
      </c>
      <c r="I2927" s="265" t="s">
        <v>105</v>
      </c>
      <c r="J2927" s="265" t="s">
        <v>1161</v>
      </c>
      <c r="K2927" s="265" t="s">
        <v>242</v>
      </c>
      <c r="L2927" s="231">
        <v>46160</v>
      </c>
      <c r="M2927" s="805">
        <v>40</v>
      </c>
      <c r="N2927" s="85" t="s">
        <v>9338</v>
      </c>
      <c r="O2927" s="85" t="s">
        <v>9339</v>
      </c>
      <c r="P2927" s="85">
        <v>2830052417</v>
      </c>
      <c r="Q2927" s="231">
        <v>46136</v>
      </c>
      <c r="R2927" s="241">
        <v>1209406053</v>
      </c>
      <c r="S2927" s="241">
        <v>224496465</v>
      </c>
      <c r="T2927" s="231">
        <v>46136</v>
      </c>
      <c r="U2927" s="261">
        <v>2595.2420000000002</v>
      </c>
      <c r="V2927" s="261">
        <v>2509.9549999999999</v>
      </c>
      <c r="W2927" s="241">
        <v>3</v>
      </c>
      <c r="X2927" s="241">
        <v>1</v>
      </c>
      <c r="Y2927" s="608">
        <v>7267759695</v>
      </c>
      <c r="Z2927" s="85" t="s">
        <v>354</v>
      </c>
      <c r="AA2927" s="85" t="s">
        <v>3310</v>
      </c>
      <c r="AB2927" s="85" t="s">
        <v>9335</v>
      </c>
      <c r="AC2927" s="301" t="s">
        <v>9332</v>
      </c>
      <c r="AD2927" s="75" t="s">
        <v>113</v>
      </c>
      <c r="AE2927" s="241"/>
      <c r="AF2927" s="375">
        <v>46138.375</v>
      </c>
      <c r="AG2927" s="375">
        <v>46136.708333333336</v>
      </c>
      <c r="AH2927" s="375">
        <v>46136.708333333336</v>
      </c>
      <c r="AI2927" s="376">
        <v>46138</v>
      </c>
      <c r="AJ2927" s="376">
        <v>46139</v>
      </c>
      <c r="AK2927" s="241"/>
      <c r="AL2927" s="376">
        <v>46139</v>
      </c>
      <c r="AM2927" s="376">
        <v>46140</v>
      </c>
      <c r="AN2927" s="75">
        <f t="shared" si="926"/>
        <v>-20</v>
      </c>
      <c r="AO2927" s="95" t="s">
        <v>121</v>
      </c>
      <c r="AP2927" s="81">
        <f t="shared" si="921"/>
        <v>46136.708333333336</v>
      </c>
      <c r="AQ2927" s="81">
        <f t="shared" si="922"/>
        <v>46136.708333333336</v>
      </c>
      <c r="AR2927" s="81">
        <f t="shared" si="923"/>
        <v>46140</v>
      </c>
      <c r="AS2927" s="81">
        <f t="shared" si="924"/>
        <v>46141</v>
      </c>
      <c r="AT2927" s="81">
        <f t="shared" si="925"/>
        <v>46140</v>
      </c>
      <c r="AU2927" s="241"/>
      <c r="AV2927" s="297">
        <v>46136</v>
      </c>
      <c r="AZ2927" s="271"/>
      <c r="BU2927" s="312"/>
      <c r="BZ2927" s="22"/>
      <c r="CE2927" s="168"/>
      <c r="CJ2927" s="87">
        <f t="shared" si="909"/>
        <v>4</v>
      </c>
    </row>
    <row r="2928" spans="1:111" s="85" customFormat="1" x14ac:dyDescent="0.25">
      <c r="B2928" s="265" t="s">
        <v>9331</v>
      </c>
      <c r="C2928" s="301" t="s">
        <v>9332</v>
      </c>
      <c r="D2928" s="265">
        <v>145978279</v>
      </c>
      <c r="E2928" s="241">
        <v>5320008480</v>
      </c>
      <c r="F2928" s="231">
        <v>46135</v>
      </c>
      <c r="G2928" s="265" t="s">
        <v>1188</v>
      </c>
      <c r="H2928" s="265" t="s">
        <v>2963</v>
      </c>
      <c r="I2928" s="265" t="s">
        <v>105</v>
      </c>
      <c r="J2928" s="265" t="s">
        <v>1161</v>
      </c>
      <c r="K2928" s="265" t="s">
        <v>242</v>
      </c>
      <c r="L2928" s="231">
        <v>46153</v>
      </c>
      <c r="M2928" s="805">
        <v>0</v>
      </c>
      <c r="N2928" s="85" t="s">
        <v>9338</v>
      </c>
      <c r="O2928" s="85" t="s">
        <v>9339</v>
      </c>
      <c r="P2928" s="85">
        <v>2830052420</v>
      </c>
      <c r="Q2928" s="231">
        <v>46136</v>
      </c>
      <c r="R2928" s="241">
        <v>1209406056</v>
      </c>
      <c r="S2928" s="241">
        <v>224496427</v>
      </c>
      <c r="T2928" s="231">
        <v>46136</v>
      </c>
      <c r="U2928" s="261">
        <v>1317.941</v>
      </c>
      <c r="V2928" s="261">
        <v>1273.597</v>
      </c>
      <c r="W2928" s="241">
        <v>2</v>
      </c>
      <c r="X2928" s="241">
        <v>1</v>
      </c>
      <c r="Y2928" s="614">
        <v>7267759695</v>
      </c>
      <c r="Z2928" s="85" t="s">
        <v>354</v>
      </c>
      <c r="AA2928" s="85" t="s">
        <v>3310</v>
      </c>
      <c r="AB2928" s="85" t="s">
        <v>9335</v>
      </c>
      <c r="AC2928" s="301" t="s">
        <v>9332</v>
      </c>
      <c r="AD2928" s="75" t="s">
        <v>113</v>
      </c>
      <c r="AE2928" s="241"/>
      <c r="AF2928" s="375">
        <v>46138.375</v>
      </c>
      <c r="AG2928" s="375">
        <v>46136.708333333336</v>
      </c>
      <c r="AH2928" s="375">
        <v>46136.708333333336</v>
      </c>
      <c r="AI2928" s="376">
        <v>46138</v>
      </c>
      <c r="AJ2928" s="376">
        <v>46139</v>
      </c>
      <c r="AK2928" s="241"/>
      <c r="AL2928" s="376">
        <v>46139</v>
      </c>
      <c r="AM2928" s="376">
        <v>46140</v>
      </c>
      <c r="AN2928" s="75">
        <f t="shared" si="926"/>
        <v>-13</v>
      </c>
      <c r="AO2928" s="95" t="s">
        <v>121</v>
      </c>
      <c r="AP2928" s="81">
        <f t="shared" si="921"/>
        <v>46136.708333333336</v>
      </c>
      <c r="AQ2928" s="81">
        <f t="shared" si="922"/>
        <v>46136.708333333336</v>
      </c>
      <c r="AR2928" s="81">
        <f t="shared" si="923"/>
        <v>46140</v>
      </c>
      <c r="AS2928" s="81">
        <f t="shared" si="924"/>
        <v>46141</v>
      </c>
      <c r="AT2928" s="81">
        <f t="shared" si="925"/>
        <v>46140</v>
      </c>
      <c r="AU2928" s="241"/>
      <c r="AV2928" s="297">
        <v>46136</v>
      </c>
      <c r="AZ2928" s="271"/>
      <c r="BU2928" s="312"/>
      <c r="BZ2928" s="22"/>
      <c r="CE2928" s="168"/>
      <c r="CJ2928" s="87">
        <f t="shared" si="909"/>
        <v>4</v>
      </c>
    </row>
    <row r="2929" spans="1:91" s="85" customFormat="1" x14ac:dyDescent="0.25">
      <c r="B2929" s="265" t="s">
        <v>9331</v>
      </c>
      <c r="C2929" s="301" t="s">
        <v>9332</v>
      </c>
      <c r="D2929" s="265">
        <v>145994699</v>
      </c>
      <c r="E2929" s="241">
        <v>5320008480</v>
      </c>
      <c r="F2929" s="231">
        <v>46135</v>
      </c>
      <c r="G2929" s="265" t="s">
        <v>1159</v>
      </c>
      <c r="H2929" s="265" t="s">
        <v>2963</v>
      </c>
      <c r="I2929" s="265" t="s">
        <v>105</v>
      </c>
      <c r="J2929" s="265" t="s">
        <v>1161</v>
      </c>
      <c r="K2929" s="265" t="s">
        <v>242</v>
      </c>
      <c r="L2929" s="231">
        <v>46157</v>
      </c>
      <c r="M2929" s="805">
        <v>0</v>
      </c>
      <c r="N2929" s="85" t="s">
        <v>9338</v>
      </c>
      <c r="O2929" s="85" t="s">
        <v>9339</v>
      </c>
      <c r="P2929" s="85">
        <v>2830052421</v>
      </c>
      <c r="Q2929" s="231">
        <v>46136</v>
      </c>
      <c r="R2929" s="241">
        <v>1209406057</v>
      </c>
      <c r="S2929" s="241">
        <v>224496445</v>
      </c>
      <c r="T2929" s="231">
        <v>46136</v>
      </c>
      <c r="U2929" s="261">
        <v>3094.741</v>
      </c>
      <c r="V2929" s="261">
        <v>2999.9119999999998</v>
      </c>
      <c r="W2929" s="241">
        <v>3</v>
      </c>
      <c r="X2929" s="241">
        <v>0</v>
      </c>
      <c r="Y2929" s="614">
        <v>7267759695</v>
      </c>
      <c r="Z2929" s="85" t="s">
        <v>354</v>
      </c>
      <c r="AA2929" s="85" t="s">
        <v>3310</v>
      </c>
      <c r="AB2929" s="85" t="s">
        <v>9335</v>
      </c>
      <c r="AC2929" s="301" t="s">
        <v>9332</v>
      </c>
      <c r="AD2929" s="75" t="s">
        <v>113</v>
      </c>
      <c r="AE2929" s="241"/>
      <c r="AF2929" s="375">
        <v>46138.375</v>
      </c>
      <c r="AG2929" s="375">
        <v>46136.708333333336</v>
      </c>
      <c r="AH2929" s="375">
        <v>46136.708333333336</v>
      </c>
      <c r="AI2929" s="376">
        <v>46138</v>
      </c>
      <c r="AJ2929" s="376">
        <v>46139</v>
      </c>
      <c r="AK2929" s="241"/>
      <c r="AL2929" s="376">
        <v>46139</v>
      </c>
      <c r="AM2929" s="376">
        <v>46140</v>
      </c>
      <c r="AN2929" s="75">
        <f t="shared" si="926"/>
        <v>-17</v>
      </c>
      <c r="AO2929" s="95" t="s">
        <v>121</v>
      </c>
      <c r="AP2929" s="81">
        <f t="shared" si="921"/>
        <v>46136.708333333336</v>
      </c>
      <c r="AQ2929" s="81">
        <f t="shared" si="922"/>
        <v>46136.708333333336</v>
      </c>
      <c r="AR2929" s="81">
        <f t="shared" si="923"/>
        <v>46140</v>
      </c>
      <c r="AS2929" s="81">
        <f t="shared" si="924"/>
        <v>46141</v>
      </c>
      <c r="AT2929" s="81">
        <f t="shared" si="925"/>
        <v>46140</v>
      </c>
      <c r="AU2929" s="241"/>
      <c r="AV2929" s="297">
        <v>46136</v>
      </c>
      <c r="AZ2929" s="271"/>
      <c r="BU2929" s="312"/>
      <c r="BZ2929" s="22"/>
      <c r="CE2929" s="168"/>
      <c r="CJ2929" s="87">
        <f t="shared" si="909"/>
        <v>4</v>
      </c>
    </row>
    <row r="2930" spans="1:91" s="85" customFormat="1" x14ac:dyDescent="0.25">
      <c r="B2930" s="265" t="s">
        <v>9331</v>
      </c>
      <c r="C2930" s="301" t="s">
        <v>9332</v>
      </c>
      <c r="D2930" s="265">
        <v>145911885</v>
      </c>
      <c r="E2930" s="241">
        <v>5320008480</v>
      </c>
      <c r="F2930" s="231">
        <v>46135</v>
      </c>
      <c r="G2930" s="265" t="s">
        <v>1178</v>
      </c>
      <c r="H2930" s="265" t="s">
        <v>2963</v>
      </c>
      <c r="I2930" s="265" t="s">
        <v>105</v>
      </c>
      <c r="J2930" s="265" t="s">
        <v>1161</v>
      </c>
      <c r="K2930" s="265" t="s">
        <v>242</v>
      </c>
      <c r="L2930" s="231">
        <v>46160</v>
      </c>
      <c r="M2930" s="805">
        <v>0</v>
      </c>
      <c r="N2930" s="85" t="s">
        <v>9338</v>
      </c>
      <c r="O2930" s="85" t="s">
        <v>9339</v>
      </c>
      <c r="P2930" s="85">
        <v>2830052418</v>
      </c>
      <c r="Q2930" s="231">
        <v>46136</v>
      </c>
      <c r="R2930" s="241">
        <v>1209406054</v>
      </c>
      <c r="S2930" s="241">
        <v>224496484</v>
      </c>
      <c r="T2930" s="231">
        <v>46136</v>
      </c>
      <c r="U2930" s="261">
        <v>7087.11</v>
      </c>
      <c r="V2930" s="261">
        <v>6855.7560000000003</v>
      </c>
      <c r="W2930" s="241">
        <v>8</v>
      </c>
      <c r="X2930" s="241">
        <v>2</v>
      </c>
      <c r="Y2930" s="614">
        <v>7267759695</v>
      </c>
      <c r="Z2930" s="85" t="s">
        <v>354</v>
      </c>
      <c r="AA2930" s="85" t="s">
        <v>3310</v>
      </c>
      <c r="AB2930" s="85" t="s">
        <v>9335</v>
      </c>
      <c r="AC2930" s="301" t="s">
        <v>9332</v>
      </c>
      <c r="AD2930" s="75" t="s">
        <v>113</v>
      </c>
      <c r="AE2930" s="241"/>
      <c r="AF2930" s="375">
        <v>46138.375</v>
      </c>
      <c r="AG2930" s="375">
        <v>46136.708333333336</v>
      </c>
      <c r="AH2930" s="375">
        <v>46136.708333333336</v>
      </c>
      <c r="AI2930" s="376">
        <v>46138</v>
      </c>
      <c r="AJ2930" s="376">
        <v>46139</v>
      </c>
      <c r="AK2930" s="241"/>
      <c r="AL2930" s="376">
        <v>46139</v>
      </c>
      <c r="AM2930" s="376">
        <v>46140</v>
      </c>
      <c r="AN2930" s="75">
        <f t="shared" si="926"/>
        <v>-20</v>
      </c>
      <c r="AO2930" s="95" t="s">
        <v>121</v>
      </c>
      <c r="AP2930" s="81">
        <f t="shared" si="921"/>
        <v>46136.708333333336</v>
      </c>
      <c r="AQ2930" s="81">
        <f t="shared" si="922"/>
        <v>46136.708333333336</v>
      </c>
      <c r="AR2930" s="81">
        <f t="shared" si="923"/>
        <v>46140</v>
      </c>
      <c r="AS2930" s="81">
        <f t="shared" si="924"/>
        <v>46141</v>
      </c>
      <c r="AT2930" s="81">
        <f t="shared" si="925"/>
        <v>46140</v>
      </c>
      <c r="AU2930" s="241"/>
      <c r="AV2930" s="297">
        <v>46136</v>
      </c>
      <c r="AZ2930" s="271"/>
      <c r="BU2930" s="312"/>
      <c r="BZ2930" s="22"/>
      <c r="CE2930" s="168"/>
      <c r="CJ2930" s="87">
        <f t="shared" si="909"/>
        <v>4</v>
      </c>
    </row>
    <row r="2931" spans="1:91" s="85" customFormat="1" x14ac:dyDescent="0.25">
      <c r="B2931" s="265" t="s">
        <v>9331</v>
      </c>
      <c r="C2931" s="301" t="s">
        <v>9332</v>
      </c>
      <c r="D2931" s="265">
        <v>145914491</v>
      </c>
      <c r="E2931" s="241">
        <v>5320008480</v>
      </c>
      <c r="F2931" s="231">
        <v>46135</v>
      </c>
      <c r="G2931" s="265" t="s">
        <v>1245</v>
      </c>
      <c r="H2931" s="265" t="s">
        <v>2963</v>
      </c>
      <c r="I2931" s="265" t="s">
        <v>105</v>
      </c>
      <c r="J2931" s="265" t="s">
        <v>1161</v>
      </c>
      <c r="K2931" s="265" t="s">
        <v>242</v>
      </c>
      <c r="L2931" s="231">
        <v>46156</v>
      </c>
      <c r="M2931" s="805">
        <v>0</v>
      </c>
      <c r="N2931" s="85" t="s">
        <v>9338</v>
      </c>
      <c r="O2931" s="85" t="s">
        <v>9339</v>
      </c>
      <c r="P2931" s="85">
        <v>2830052419</v>
      </c>
      <c r="Q2931" s="231">
        <v>46136</v>
      </c>
      <c r="R2931" s="241">
        <v>1209406055</v>
      </c>
      <c r="S2931" s="241">
        <v>224496519</v>
      </c>
      <c r="T2931" s="231">
        <v>46136</v>
      </c>
      <c r="U2931" s="261">
        <v>2226.431</v>
      </c>
      <c r="V2931" s="261">
        <v>2154.44</v>
      </c>
      <c r="W2931" s="241">
        <v>3</v>
      </c>
      <c r="X2931" s="241">
        <v>0</v>
      </c>
      <c r="Y2931" s="614">
        <v>7267759695</v>
      </c>
      <c r="Z2931" s="85" t="s">
        <v>354</v>
      </c>
      <c r="AA2931" s="85" t="s">
        <v>3310</v>
      </c>
      <c r="AB2931" s="85" t="s">
        <v>9335</v>
      </c>
      <c r="AC2931" s="301" t="s">
        <v>9332</v>
      </c>
      <c r="AD2931" s="75" t="s">
        <v>113</v>
      </c>
      <c r="AE2931" s="241"/>
      <c r="AF2931" s="375">
        <v>46138.375</v>
      </c>
      <c r="AG2931" s="375">
        <v>46136.708333333336</v>
      </c>
      <c r="AH2931" s="375">
        <v>46136.708333333336</v>
      </c>
      <c r="AI2931" s="376">
        <v>46138</v>
      </c>
      <c r="AJ2931" s="376">
        <v>46139</v>
      </c>
      <c r="AK2931" s="241"/>
      <c r="AL2931" s="376">
        <v>46139</v>
      </c>
      <c r="AM2931" s="376">
        <v>46140</v>
      </c>
      <c r="AN2931" s="75">
        <f t="shared" si="926"/>
        <v>-16</v>
      </c>
      <c r="AO2931" s="95" t="s">
        <v>121</v>
      </c>
      <c r="AP2931" s="81">
        <f t="shared" si="921"/>
        <v>46136.708333333336</v>
      </c>
      <c r="AQ2931" s="81">
        <f t="shared" si="922"/>
        <v>46136.708333333336</v>
      </c>
      <c r="AR2931" s="81">
        <f t="shared" si="923"/>
        <v>46140</v>
      </c>
      <c r="AS2931" s="81">
        <f t="shared" si="924"/>
        <v>46141</v>
      </c>
      <c r="AT2931" s="81">
        <f t="shared" si="925"/>
        <v>46140</v>
      </c>
      <c r="AU2931" s="241"/>
      <c r="AV2931" s="297">
        <v>46136</v>
      </c>
      <c r="AZ2931" s="271"/>
      <c r="BU2931" s="312"/>
      <c r="BZ2931" s="22"/>
      <c r="CE2931" s="168"/>
      <c r="CJ2931" s="87">
        <f t="shared" si="909"/>
        <v>4</v>
      </c>
    </row>
    <row r="2932" spans="1:91" s="85" customFormat="1" x14ac:dyDescent="0.25">
      <c r="B2932" s="273" t="s">
        <v>102</v>
      </c>
      <c r="C2932" s="270" t="s">
        <v>8555</v>
      </c>
      <c r="D2932" s="265">
        <v>145686774</v>
      </c>
      <c r="E2932" s="241">
        <v>5320007958</v>
      </c>
      <c r="F2932" s="231">
        <v>46121</v>
      </c>
      <c r="G2932" s="265" t="s">
        <v>9193</v>
      </c>
      <c r="H2932" s="265" t="s">
        <v>2963</v>
      </c>
      <c r="I2932" s="265" t="s">
        <v>105</v>
      </c>
      <c r="J2932" s="265" t="s">
        <v>1161</v>
      </c>
      <c r="K2932" s="265" t="s">
        <v>242</v>
      </c>
      <c r="L2932" s="231">
        <v>46140</v>
      </c>
      <c r="M2932" s="265">
        <v>40</v>
      </c>
      <c r="N2932" s="85" t="s">
        <v>9340</v>
      </c>
      <c r="O2932" s="85" t="s">
        <v>9341</v>
      </c>
      <c r="P2932" s="85">
        <v>2830051507</v>
      </c>
      <c r="Q2932" s="231">
        <v>46120</v>
      </c>
      <c r="R2932" s="241">
        <v>1209400983</v>
      </c>
      <c r="S2932" s="241">
        <v>224423609</v>
      </c>
      <c r="T2932" s="231">
        <v>46120</v>
      </c>
      <c r="U2932" s="261">
        <v>7196.9549999999999</v>
      </c>
      <c r="V2932" s="356">
        <v>6929.6589999999997</v>
      </c>
      <c r="W2932" s="241">
        <v>10</v>
      </c>
      <c r="X2932" s="241">
        <v>5</v>
      </c>
      <c r="Y2932" s="303">
        <v>7267759708</v>
      </c>
      <c r="Z2932" s="85" t="s">
        <v>354</v>
      </c>
      <c r="AA2932" s="85" t="s">
        <v>4435</v>
      </c>
      <c r="AB2932" s="85" t="s">
        <v>8570</v>
      </c>
      <c r="AC2932" s="270" t="s">
        <v>8555</v>
      </c>
      <c r="AD2932" s="75" t="s">
        <v>113</v>
      </c>
      <c r="AE2932" s="74">
        <v>46125</v>
      </c>
      <c r="AF2932" s="375">
        <v>46124</v>
      </c>
      <c r="AG2932" s="375">
        <v>46122.375</v>
      </c>
      <c r="AH2932" s="375">
        <v>46122.375</v>
      </c>
      <c r="AI2932" s="231">
        <v>46124</v>
      </c>
      <c r="AJ2932" s="74">
        <v>46125</v>
      </c>
      <c r="AK2932" s="231"/>
      <c r="AL2932" s="231">
        <v>46126</v>
      </c>
      <c r="AM2932" s="231">
        <v>46127</v>
      </c>
      <c r="AN2932" s="231">
        <v>46127</v>
      </c>
      <c r="AO2932" s="81" t="s">
        <v>121</v>
      </c>
      <c r="AP2932" s="81" t="s">
        <v>121</v>
      </c>
      <c r="AQ2932" s="81" t="s">
        <v>121</v>
      </c>
      <c r="AR2932" s="81" t="s">
        <v>121</v>
      </c>
      <c r="AS2932" s="81" t="s">
        <v>121</v>
      </c>
      <c r="AT2932" s="81" t="s">
        <v>121</v>
      </c>
      <c r="AU2932" s="82" t="s">
        <v>6241</v>
      </c>
      <c r="AV2932" s="297">
        <v>46120</v>
      </c>
      <c r="AZ2932" s="271"/>
      <c r="BU2932" s="337" t="s">
        <v>8558</v>
      </c>
      <c r="BV2932" s="340">
        <v>46127</v>
      </c>
      <c r="BZ2932" s="87">
        <f t="shared" ref="BZ2932:BZ2995" si="927">_xlfn.ISOWEEKNUM(F2932)</f>
        <v>15</v>
      </c>
      <c r="CB2932" s="88">
        <f t="shared" ref="CB2932:CB2965" si="928">WEEKNUM(BV2932,)</f>
        <v>16</v>
      </c>
      <c r="CE2932" s="431">
        <f t="shared" ref="CE2932:CE2995" si="929">IF(AD2932="Sea waybill", IF(AK2932&lt;&gt;0, MONTH(AK2932), IF(AJ2932&gt;AI2932, MONTH(AJ2932), MONTH(AI2932))),"")</f>
        <v>4</v>
      </c>
      <c r="CF2932" s="397">
        <v>5272000</v>
      </c>
      <c r="CH2932" s="397">
        <v>5272000</v>
      </c>
      <c r="CI2932" s="397">
        <v>26360</v>
      </c>
      <c r="CJ2932" s="87">
        <f t="shared" si="909"/>
        <v>4</v>
      </c>
      <c r="CK2932" s="171">
        <f t="shared" ref="CK2932:CK2995" si="930">WEEKNUM(AV2932,2)</f>
        <v>15</v>
      </c>
      <c r="CL2932" s="85" t="s">
        <v>6276</v>
      </c>
      <c r="CM2932" s="22" t="str">
        <f t="shared" ref="CM2932:CM2965" si="931">IF(OR(Z2932="COSU",Z2932="EGLV",Z2932="MAEU",Z2932="REGU",Z2932="HLCU",Z2932="OOLU",Z2932="ONEY"),
    IF(Z2932="COSU","1C26TAB",
    IF(Z2932="EGLV","1C26TAA",
    IF(Z2932="MAEU","1C26TML",
    IF(Z2932="REGU","1C26TAA",
    IF(Z2932="HLCU","1C26THC",
    IF(Z2932="OOLU","1C26TAR",
    IF(Z2932="ONEY","1K26TAD",""))))))) &amp; "^" &amp; BU2932,
    BU2932)</f>
        <v>1C26TAB^76345</v>
      </c>
    </row>
    <row r="2933" spans="1:91" s="85" customFormat="1" x14ac:dyDescent="0.25">
      <c r="B2933" s="273" t="s">
        <v>102</v>
      </c>
      <c r="C2933" s="270" t="s">
        <v>8555</v>
      </c>
      <c r="D2933" s="265">
        <v>145686801</v>
      </c>
      <c r="E2933" s="241">
        <v>5320007958</v>
      </c>
      <c r="F2933" s="231">
        <v>46121</v>
      </c>
      <c r="G2933" s="265" t="s">
        <v>9193</v>
      </c>
      <c r="H2933" s="265" t="s">
        <v>2963</v>
      </c>
      <c r="I2933" s="265" t="s">
        <v>105</v>
      </c>
      <c r="J2933" s="265" t="s">
        <v>1161</v>
      </c>
      <c r="K2933" s="265" t="s">
        <v>242</v>
      </c>
      <c r="L2933" s="231">
        <v>46140</v>
      </c>
      <c r="M2933" s="265">
        <v>0</v>
      </c>
      <c r="N2933" s="85" t="s">
        <v>9340</v>
      </c>
      <c r="O2933" s="85" t="s">
        <v>9341</v>
      </c>
      <c r="P2933" s="85">
        <v>2830051508</v>
      </c>
      <c r="Q2933" s="231">
        <v>46120</v>
      </c>
      <c r="R2933" s="241">
        <v>1209400984</v>
      </c>
      <c r="S2933" s="241">
        <v>224423617</v>
      </c>
      <c r="T2933" s="231">
        <v>46120</v>
      </c>
      <c r="U2933" s="356">
        <v>3596.9140000000002</v>
      </c>
      <c r="V2933" s="356">
        <v>3462.2280000000001</v>
      </c>
      <c r="W2933" s="241">
        <v>5</v>
      </c>
      <c r="X2933" s="241">
        <v>3</v>
      </c>
      <c r="Y2933" s="303">
        <v>7267759708</v>
      </c>
      <c r="Z2933" s="85" t="s">
        <v>354</v>
      </c>
      <c r="AA2933" s="85" t="s">
        <v>4435</v>
      </c>
      <c r="AB2933" s="85" t="s">
        <v>8570</v>
      </c>
      <c r="AC2933" s="270" t="s">
        <v>8555</v>
      </c>
      <c r="AD2933" s="182" t="s">
        <v>113</v>
      </c>
      <c r="AE2933" s="74">
        <v>46125</v>
      </c>
      <c r="AF2933" s="375">
        <v>46124</v>
      </c>
      <c r="AG2933" s="375">
        <v>46122.375</v>
      </c>
      <c r="AH2933" s="375">
        <v>46122.375</v>
      </c>
      <c r="AI2933" s="231">
        <v>46124</v>
      </c>
      <c r="AJ2933" s="74">
        <v>46125</v>
      </c>
      <c r="AK2933" s="231"/>
      <c r="AL2933" s="231">
        <v>46126</v>
      </c>
      <c r="AM2933" s="231">
        <v>46127</v>
      </c>
      <c r="AN2933" s="231">
        <v>46127</v>
      </c>
      <c r="AO2933" s="81" t="s">
        <v>121</v>
      </c>
      <c r="AP2933" s="81" t="s">
        <v>121</v>
      </c>
      <c r="AQ2933" s="81" t="s">
        <v>121</v>
      </c>
      <c r="AR2933" s="81" t="s">
        <v>121</v>
      </c>
      <c r="AS2933" s="81" t="s">
        <v>121</v>
      </c>
      <c r="AT2933" s="81" t="s">
        <v>121</v>
      </c>
      <c r="AU2933" s="82" t="s">
        <v>6241</v>
      </c>
      <c r="AV2933" s="297">
        <v>46120</v>
      </c>
      <c r="AZ2933" s="271"/>
      <c r="BU2933" s="337" t="s">
        <v>8558</v>
      </c>
      <c r="BV2933" s="340">
        <v>46127</v>
      </c>
      <c r="BZ2933" s="87">
        <f t="shared" si="927"/>
        <v>15</v>
      </c>
      <c r="CB2933" s="88">
        <f t="shared" si="928"/>
        <v>16</v>
      </c>
      <c r="CE2933" s="431">
        <f t="shared" si="929"/>
        <v>4</v>
      </c>
      <c r="CJ2933" s="87">
        <f t="shared" si="909"/>
        <v>4</v>
      </c>
      <c r="CK2933" s="171">
        <f t="shared" si="930"/>
        <v>15</v>
      </c>
      <c r="CL2933" s="85" t="s">
        <v>6276</v>
      </c>
      <c r="CM2933" s="22" t="str">
        <f t="shared" si="931"/>
        <v>1C26TAB^76345</v>
      </c>
    </row>
    <row r="2934" spans="1:91" s="85" customFormat="1" x14ac:dyDescent="0.25">
      <c r="B2934" s="273" t="s">
        <v>102</v>
      </c>
      <c r="C2934" s="270" t="s">
        <v>8555</v>
      </c>
      <c r="D2934" s="265">
        <v>145839351</v>
      </c>
      <c r="E2934" s="241">
        <v>5320007958</v>
      </c>
      <c r="F2934" s="231">
        <v>46121</v>
      </c>
      <c r="G2934" s="265" t="s">
        <v>1421</v>
      </c>
      <c r="H2934" s="265" t="s">
        <v>2963</v>
      </c>
      <c r="I2934" s="265" t="s">
        <v>105</v>
      </c>
      <c r="J2934" s="265" t="s">
        <v>1161</v>
      </c>
      <c r="K2934" s="265" t="s">
        <v>242</v>
      </c>
      <c r="L2934" s="231">
        <v>46138</v>
      </c>
      <c r="M2934" s="265">
        <v>0</v>
      </c>
      <c r="N2934" s="85" t="s">
        <v>9340</v>
      </c>
      <c r="O2934" s="85" t="s">
        <v>9341</v>
      </c>
      <c r="P2934" s="85">
        <v>2830051509</v>
      </c>
      <c r="Q2934" s="231">
        <v>46120</v>
      </c>
      <c r="R2934" s="241">
        <v>1209400985</v>
      </c>
      <c r="S2934" s="241">
        <v>224423620</v>
      </c>
      <c r="T2934" s="231">
        <v>46120</v>
      </c>
      <c r="U2934" s="356">
        <v>4934.848</v>
      </c>
      <c r="V2934" s="356">
        <v>4776.6819999999998</v>
      </c>
      <c r="W2934" s="241">
        <v>7</v>
      </c>
      <c r="X2934" s="241">
        <v>0</v>
      </c>
      <c r="Y2934" s="303">
        <v>7267759708</v>
      </c>
      <c r="Z2934" s="85" t="s">
        <v>354</v>
      </c>
      <c r="AA2934" s="85" t="s">
        <v>4435</v>
      </c>
      <c r="AB2934" s="85" t="s">
        <v>8570</v>
      </c>
      <c r="AC2934" s="270" t="s">
        <v>8555</v>
      </c>
      <c r="AD2934" s="182" t="s">
        <v>113</v>
      </c>
      <c r="AE2934" s="74">
        <v>46125</v>
      </c>
      <c r="AF2934" s="375">
        <v>46124</v>
      </c>
      <c r="AG2934" s="375">
        <v>46122.375</v>
      </c>
      <c r="AH2934" s="375">
        <v>46122.375</v>
      </c>
      <c r="AI2934" s="231">
        <v>46124</v>
      </c>
      <c r="AJ2934" s="74">
        <v>46125</v>
      </c>
      <c r="AK2934" s="231"/>
      <c r="AL2934" s="231">
        <v>46126</v>
      </c>
      <c r="AM2934" s="231">
        <v>46127</v>
      </c>
      <c r="AN2934" s="231">
        <v>46127</v>
      </c>
      <c r="AO2934" s="81" t="s">
        <v>121</v>
      </c>
      <c r="AP2934" s="81" t="s">
        <v>121</v>
      </c>
      <c r="AQ2934" s="81" t="s">
        <v>121</v>
      </c>
      <c r="AR2934" s="81" t="s">
        <v>121</v>
      </c>
      <c r="AS2934" s="81" t="s">
        <v>121</v>
      </c>
      <c r="AT2934" s="81" t="s">
        <v>121</v>
      </c>
      <c r="AU2934" s="82" t="s">
        <v>6241</v>
      </c>
      <c r="AV2934" s="297">
        <v>46120</v>
      </c>
      <c r="AZ2934" s="271"/>
      <c r="BU2934" s="337" t="s">
        <v>8558</v>
      </c>
      <c r="BV2934" s="340">
        <v>46127</v>
      </c>
      <c r="BZ2934" s="87">
        <f t="shared" si="927"/>
        <v>15</v>
      </c>
      <c r="CB2934" s="88">
        <f t="shared" si="928"/>
        <v>16</v>
      </c>
      <c r="CE2934" s="431">
        <f t="shared" si="929"/>
        <v>4</v>
      </c>
      <c r="CJ2934" s="87">
        <f t="shared" si="909"/>
        <v>4</v>
      </c>
      <c r="CK2934" s="171">
        <f t="shared" si="930"/>
        <v>15</v>
      </c>
      <c r="CL2934" s="85" t="s">
        <v>6276</v>
      </c>
      <c r="CM2934" s="22" t="str">
        <f t="shared" si="931"/>
        <v>1C26TAB^76345</v>
      </c>
    </row>
    <row r="2935" spans="1:91" s="85" customFormat="1" x14ac:dyDescent="0.25">
      <c r="A2935" s="75"/>
      <c r="B2935" s="273" t="s">
        <v>102</v>
      </c>
      <c r="C2935" s="301" t="s">
        <v>8576</v>
      </c>
      <c r="D2935" s="265">
        <v>145816640</v>
      </c>
      <c r="E2935" s="241"/>
      <c r="F2935" s="231">
        <v>46120</v>
      </c>
      <c r="G2935" s="265" t="s">
        <v>1245</v>
      </c>
      <c r="H2935" s="265" t="s">
        <v>2963</v>
      </c>
      <c r="I2935" s="265" t="s">
        <v>105</v>
      </c>
      <c r="J2935" s="265" t="s">
        <v>1161</v>
      </c>
      <c r="K2935" s="265" t="s">
        <v>242</v>
      </c>
      <c r="L2935" s="231">
        <v>46134</v>
      </c>
      <c r="M2935" s="265">
        <v>40</v>
      </c>
      <c r="N2935" s="85" t="s">
        <v>9342</v>
      </c>
      <c r="O2935" s="85" t="s">
        <v>9343</v>
      </c>
      <c r="P2935" s="85">
        <v>2830051543</v>
      </c>
      <c r="Q2935" s="231">
        <v>46121</v>
      </c>
      <c r="R2935" s="241">
        <v>1209401251</v>
      </c>
      <c r="S2935" s="241">
        <v>224429324</v>
      </c>
      <c r="T2935" s="231">
        <v>46121</v>
      </c>
      <c r="U2935" s="356">
        <v>18861.009999999998</v>
      </c>
      <c r="V2935" s="356">
        <v>18361.120999999999</v>
      </c>
      <c r="W2935" s="241">
        <v>19</v>
      </c>
      <c r="X2935" s="241">
        <v>0</v>
      </c>
      <c r="Y2935" s="270" t="s">
        <v>9344</v>
      </c>
      <c r="Z2935" s="241" t="s">
        <v>258</v>
      </c>
      <c r="AA2935" s="85" t="s">
        <v>2039</v>
      </c>
      <c r="AB2935" s="241" t="s">
        <v>8563</v>
      </c>
      <c r="AC2935" s="301" t="s">
        <v>8576</v>
      </c>
      <c r="AD2935" s="182" t="s">
        <v>113</v>
      </c>
      <c r="AE2935" s="134">
        <v>46125</v>
      </c>
      <c r="AF2935" s="130">
        <v>46125.583333333336</v>
      </c>
      <c r="AG2935" s="130">
        <v>46124.083333333336</v>
      </c>
      <c r="AH2935" s="130">
        <v>46124.083333333336</v>
      </c>
      <c r="AI2935" s="134">
        <v>46125</v>
      </c>
      <c r="AJ2935" s="134"/>
      <c r="AK2935" s="134">
        <v>46125</v>
      </c>
      <c r="AL2935" s="231">
        <v>46127</v>
      </c>
      <c r="AM2935" s="241"/>
      <c r="AN2935" s="231">
        <v>46127</v>
      </c>
      <c r="AO2935" s="81">
        <f>IF(AH2935&lt;AG2935,IF(AH2935=0,"",AH2935-1),IF(AG2935=0,"",AG2935-1))</f>
        <v>46123.083333333336</v>
      </c>
      <c r="AP2935" s="81">
        <f>IF(AH2935&lt;AG2935,IF(AH2935=0,"",AH2935),IF(AG2935=0,"",AG2935))</f>
        <v>46124.083333333336</v>
      </c>
      <c r="AQ2935" s="81">
        <f>IF(AH2935&lt;AG2935,IF(AH2935=0,"",AH2935),IF(AG2935=0,"",AG2935))</f>
        <v>46124.083333333336</v>
      </c>
      <c r="AR2935" s="81">
        <f>IF(AI2935=0,"",IF(AI2935&lt;AJ2935,AJ2935+1,AI2935+1))</f>
        <v>46126</v>
      </c>
      <c r="AS2935" s="81">
        <f>IF(AI2935=0,"",IF(AE2935=0,IF(AJ2935=0,AI2935+2,AJ2935+2),AE2935+2))</f>
        <v>46127</v>
      </c>
      <c r="AT2935" s="81">
        <f>IF(AI2935=0,"",IF(AI2935&lt;AJ2935,AJ2935+1,AI2935+1))</f>
        <v>46126</v>
      </c>
      <c r="AU2935" s="82" t="s">
        <v>6241</v>
      </c>
      <c r="AV2935" s="297">
        <v>46121</v>
      </c>
      <c r="AW2935" s="85" t="e">
        <v>#N/A</v>
      </c>
      <c r="AX2935" s="85" t="e">
        <v>#N/A</v>
      </c>
      <c r="AZ2935" s="271"/>
      <c r="BT2935" s="75">
        <f>IF(COUNTIF($C$3:C2935, C2935)=1, 1, 0)</f>
        <v>0</v>
      </c>
      <c r="BU2935" s="337" t="s">
        <v>8580</v>
      </c>
      <c r="BV2935" s="340">
        <v>46125</v>
      </c>
      <c r="BZ2935" s="171">
        <f t="shared" si="927"/>
        <v>15</v>
      </c>
      <c r="CB2935" s="88">
        <f t="shared" si="928"/>
        <v>16</v>
      </c>
      <c r="CC2935" s="172"/>
      <c r="CE2935" s="171">
        <f t="shared" si="929"/>
        <v>4</v>
      </c>
      <c r="CF2935" s="397">
        <v>6298800</v>
      </c>
      <c r="CG2935" s="397">
        <v>3936750</v>
      </c>
      <c r="CH2935" s="397">
        <f>SUM(CF2935:CG2935)</f>
        <v>10235550</v>
      </c>
      <c r="CI2935" s="397">
        <v>26245</v>
      </c>
      <c r="CJ2935" s="171">
        <f t="shared" si="909"/>
        <v>4</v>
      </c>
      <c r="CK2935" s="171">
        <f t="shared" si="930"/>
        <v>15</v>
      </c>
      <c r="CL2935" s="85" t="s">
        <v>6276</v>
      </c>
      <c r="CM2935" s="22" t="str">
        <f t="shared" si="931"/>
        <v>1C26TAA^27318</v>
      </c>
    </row>
    <row r="2936" spans="1:91" s="85" customFormat="1" x14ac:dyDescent="0.25">
      <c r="A2936" s="75"/>
      <c r="B2936" s="273" t="s">
        <v>102</v>
      </c>
      <c r="C2936" s="301" t="s">
        <v>8576</v>
      </c>
      <c r="D2936" s="265">
        <v>145816651</v>
      </c>
      <c r="E2936" s="241"/>
      <c r="F2936" s="231">
        <v>46120</v>
      </c>
      <c r="G2936" s="265" t="s">
        <v>1245</v>
      </c>
      <c r="H2936" s="265" t="s">
        <v>2963</v>
      </c>
      <c r="I2936" s="265" t="s">
        <v>105</v>
      </c>
      <c r="J2936" s="265" t="s">
        <v>1161</v>
      </c>
      <c r="K2936" s="265" t="s">
        <v>242</v>
      </c>
      <c r="L2936" s="231">
        <v>46134</v>
      </c>
      <c r="M2936" s="265">
        <v>40</v>
      </c>
      <c r="N2936" s="85" t="s">
        <v>9345</v>
      </c>
      <c r="O2936" s="85" t="s">
        <v>9346</v>
      </c>
      <c r="P2936" s="85">
        <v>2830051554</v>
      </c>
      <c r="Q2936" s="231">
        <v>46121</v>
      </c>
      <c r="R2936" s="241">
        <v>1209401323</v>
      </c>
      <c r="S2936" s="241">
        <v>224433454</v>
      </c>
      <c r="T2936" s="231">
        <v>46121</v>
      </c>
      <c r="U2936" s="356">
        <v>17716.346000000001</v>
      </c>
      <c r="V2936" s="356">
        <v>17143.509999999998</v>
      </c>
      <c r="W2936" s="241">
        <v>20</v>
      </c>
      <c r="X2936" s="241">
        <v>0</v>
      </c>
      <c r="Y2936" s="270" t="s">
        <v>9347</v>
      </c>
      <c r="Z2936" s="241" t="s">
        <v>258</v>
      </c>
      <c r="AA2936" s="85" t="s">
        <v>2039</v>
      </c>
      <c r="AB2936" s="241" t="s">
        <v>8563</v>
      </c>
      <c r="AC2936" s="301" t="s">
        <v>8576</v>
      </c>
      <c r="AD2936" s="182" t="s">
        <v>113</v>
      </c>
      <c r="AE2936" s="134">
        <v>46125</v>
      </c>
      <c r="AF2936" s="130">
        <v>46125.583333333336</v>
      </c>
      <c r="AG2936" s="130">
        <v>46124.083333333336</v>
      </c>
      <c r="AH2936" s="130">
        <v>46124.083333333336</v>
      </c>
      <c r="AI2936" s="134">
        <v>46125</v>
      </c>
      <c r="AJ2936" s="134"/>
      <c r="AK2936" s="134">
        <v>46125</v>
      </c>
      <c r="AL2936" s="231">
        <v>46127</v>
      </c>
      <c r="AM2936" s="241"/>
      <c r="AN2936" s="231">
        <v>46127</v>
      </c>
      <c r="AO2936" s="81">
        <f>IF(AH2936&lt;AG2936,IF(AH2936=0,"",AH2936-1),IF(AG2936=0,"",AG2936-1))</f>
        <v>46123.083333333336</v>
      </c>
      <c r="AP2936" s="81">
        <f>IF(AH2936&lt;AG2936,IF(AH2936=0,"",AH2936),IF(AG2936=0,"",AG2936))</f>
        <v>46124.083333333336</v>
      </c>
      <c r="AQ2936" s="81">
        <f>IF(AH2936&lt;AG2936,IF(AH2936=0,"",AH2936),IF(AG2936=0,"",AG2936))</f>
        <v>46124.083333333336</v>
      </c>
      <c r="AR2936" s="81">
        <f>IF(AI2936=0,"",IF(AI2936&lt;AJ2936,AJ2936+1,AI2936+1))</f>
        <v>46126</v>
      </c>
      <c r="AS2936" s="81">
        <f>IF(AI2936=0,"",IF(AE2936=0,IF(AJ2936=0,AI2936+2,AJ2936+2),AE2936+2))</f>
        <v>46127</v>
      </c>
      <c r="AT2936" s="81">
        <f>IF(AI2936=0,"",IF(AI2936&lt;AJ2936,AJ2936+1,AI2936+1))</f>
        <v>46126</v>
      </c>
      <c r="AU2936" s="82" t="s">
        <v>6241</v>
      </c>
      <c r="AV2936" s="297">
        <v>46121</v>
      </c>
      <c r="AW2936" s="85" t="e">
        <v>#N/A</v>
      </c>
      <c r="AX2936" s="85" t="e">
        <v>#N/A</v>
      </c>
      <c r="AZ2936" s="271"/>
      <c r="BT2936" s="75">
        <f>IF(COUNTIF($C$3:C2936, C2936)=1, 1, 0)</f>
        <v>0</v>
      </c>
      <c r="BU2936" s="337" t="s">
        <v>8580</v>
      </c>
      <c r="BV2936" s="340">
        <v>46125</v>
      </c>
      <c r="BZ2936" s="171">
        <f t="shared" si="927"/>
        <v>15</v>
      </c>
      <c r="CB2936" s="88">
        <f t="shared" si="928"/>
        <v>16</v>
      </c>
      <c r="CC2936" s="172"/>
      <c r="CE2936" s="171">
        <f t="shared" si="929"/>
        <v>4</v>
      </c>
      <c r="CF2936" s="397">
        <v>6298800</v>
      </c>
      <c r="CG2936" s="397">
        <v>3936750</v>
      </c>
      <c r="CH2936" s="397">
        <f>SUM(CF2936:CG2936)</f>
        <v>10235550</v>
      </c>
      <c r="CI2936" s="397">
        <v>26245</v>
      </c>
      <c r="CJ2936" s="171">
        <f t="shared" si="909"/>
        <v>4</v>
      </c>
      <c r="CK2936" s="171">
        <f t="shared" si="930"/>
        <v>15</v>
      </c>
      <c r="CL2936" s="85" t="s">
        <v>6276</v>
      </c>
      <c r="CM2936" s="22" t="str">
        <f t="shared" si="931"/>
        <v>1C26TAA^27318</v>
      </c>
    </row>
    <row r="2937" spans="1:91" s="85" customFormat="1" x14ac:dyDescent="0.25">
      <c r="A2937" s="75"/>
      <c r="B2937" s="70" t="s">
        <v>102</v>
      </c>
      <c r="C2937" s="301" t="s">
        <v>8559</v>
      </c>
      <c r="D2937" s="265">
        <v>145800384</v>
      </c>
      <c r="E2937" s="241"/>
      <c r="F2937" s="231">
        <v>46121</v>
      </c>
      <c r="G2937" s="265" t="s">
        <v>1280</v>
      </c>
      <c r="H2937" s="265" t="s">
        <v>2963</v>
      </c>
      <c r="I2937" s="265" t="s">
        <v>105</v>
      </c>
      <c r="J2937" s="265" t="s">
        <v>1161</v>
      </c>
      <c r="K2937" s="265" t="s">
        <v>242</v>
      </c>
      <c r="L2937" s="231">
        <v>46139</v>
      </c>
      <c r="M2937" s="265">
        <v>40</v>
      </c>
      <c r="N2937" s="85" t="s">
        <v>9348</v>
      </c>
      <c r="O2937" s="85" t="s">
        <v>9349</v>
      </c>
      <c r="P2937" s="85">
        <v>2830051579</v>
      </c>
      <c r="Q2937" s="231">
        <v>46121</v>
      </c>
      <c r="R2937" s="241">
        <v>1209401396</v>
      </c>
      <c r="S2937" s="241">
        <v>224433472</v>
      </c>
      <c r="T2937" s="231">
        <v>46121</v>
      </c>
      <c r="U2937" s="356">
        <v>17372.43</v>
      </c>
      <c r="V2937" s="356">
        <v>16753.482</v>
      </c>
      <c r="W2937" s="241">
        <v>20</v>
      </c>
      <c r="X2937" s="241">
        <v>6</v>
      </c>
      <c r="Y2937" s="270" t="s">
        <v>9350</v>
      </c>
      <c r="Z2937" s="241" t="s">
        <v>258</v>
      </c>
      <c r="AA2937" s="85" t="s">
        <v>2039</v>
      </c>
      <c r="AB2937" s="241" t="s">
        <v>8563</v>
      </c>
      <c r="AC2937" s="301" t="s">
        <v>8559</v>
      </c>
      <c r="AD2937" s="182" t="s">
        <v>113</v>
      </c>
      <c r="AE2937" s="134">
        <v>46125</v>
      </c>
      <c r="AF2937" s="130">
        <v>46125.583333333336</v>
      </c>
      <c r="AG2937" s="130">
        <v>46124.083333333336</v>
      </c>
      <c r="AH2937" s="130">
        <v>46124.083333333336</v>
      </c>
      <c r="AI2937" s="134">
        <v>46125</v>
      </c>
      <c r="AJ2937" s="134"/>
      <c r="AK2937" s="134">
        <v>46125</v>
      </c>
      <c r="AL2937" s="231">
        <v>46127</v>
      </c>
      <c r="AM2937" s="241"/>
      <c r="AN2937" s="231">
        <v>46127</v>
      </c>
      <c r="AO2937" s="81">
        <f>IF(AH2937&lt;AG2937,IF(AH2937=0,"",AH2937-1),IF(AG2937=0,"",AG2937-1))</f>
        <v>46123.083333333336</v>
      </c>
      <c r="AP2937" s="81">
        <f>IF(AH2937&lt;AG2937,IF(AH2937=0,"",AH2937),IF(AG2937=0,"",AG2937))</f>
        <v>46124.083333333336</v>
      </c>
      <c r="AQ2937" s="81">
        <f>IF(AH2937&lt;AG2937,IF(AH2937=0,"",AH2937),IF(AG2937=0,"",AG2937))</f>
        <v>46124.083333333336</v>
      </c>
      <c r="AR2937" s="81">
        <f>IF(AI2937=0,"",IF(AI2937&lt;AJ2937,AJ2937+1,AI2937+1))</f>
        <v>46126</v>
      </c>
      <c r="AS2937" s="81">
        <f>IF(AI2937=0,"",IF(AE2937=0,IF(AJ2937=0,AI2937+2,AJ2937+2),AE2937+2))</f>
        <v>46127</v>
      </c>
      <c r="AT2937" s="81">
        <f>IF(AI2937=0,"",IF(AI2937&lt;AJ2937,AJ2937+1,AI2937+1))</f>
        <v>46126</v>
      </c>
      <c r="AU2937" s="82" t="s">
        <v>6241</v>
      </c>
      <c r="AV2937" s="297">
        <v>46121</v>
      </c>
      <c r="AW2937" s="85" t="e">
        <v>#N/A</v>
      </c>
      <c r="AX2937" s="85" t="e">
        <v>#N/A</v>
      </c>
      <c r="AZ2937" s="271"/>
      <c r="BT2937" s="75">
        <f>IF(COUNTIF($C$3:C2937, C2937)=1, 1, 0)</f>
        <v>0</v>
      </c>
      <c r="BU2937" s="337" t="s">
        <v>8564</v>
      </c>
      <c r="BV2937" s="340">
        <v>46125</v>
      </c>
      <c r="BZ2937" s="171">
        <f t="shared" si="927"/>
        <v>15</v>
      </c>
      <c r="CB2937" s="88">
        <f t="shared" si="928"/>
        <v>16</v>
      </c>
      <c r="CC2937" s="172"/>
      <c r="CE2937" s="171">
        <f t="shared" si="929"/>
        <v>4</v>
      </c>
      <c r="CF2937" s="397">
        <v>6298800</v>
      </c>
      <c r="CG2937" s="397">
        <v>3936750</v>
      </c>
      <c r="CH2937" s="397">
        <f>SUM(CF2937:CG2937)</f>
        <v>10235550</v>
      </c>
      <c r="CI2937" s="397">
        <v>26245</v>
      </c>
      <c r="CJ2937" s="171">
        <f t="shared" si="909"/>
        <v>4</v>
      </c>
      <c r="CK2937" s="171">
        <f t="shared" si="930"/>
        <v>15</v>
      </c>
      <c r="CL2937" s="85" t="s">
        <v>6276</v>
      </c>
      <c r="CM2937" s="22" t="str">
        <f t="shared" si="931"/>
        <v>1C26TAA^27319</v>
      </c>
    </row>
    <row r="2938" spans="1:91" s="85" customFormat="1" x14ac:dyDescent="0.25">
      <c r="A2938" s="75">
        <f t="shared" ref="A2938:A2957" si="932">ROW()-2</f>
        <v>2936</v>
      </c>
      <c r="B2938" s="73" t="s">
        <v>102</v>
      </c>
      <c r="C2938" s="301" t="s">
        <v>9351</v>
      </c>
      <c r="D2938" s="265">
        <v>145753453</v>
      </c>
      <c r="E2938" s="241">
        <v>5320008106</v>
      </c>
      <c r="F2938" s="231">
        <v>46111</v>
      </c>
      <c r="G2938" s="265" t="s">
        <v>591</v>
      </c>
      <c r="H2938" s="265" t="s">
        <v>2213</v>
      </c>
      <c r="I2938" s="265" t="s">
        <v>105</v>
      </c>
      <c r="J2938" s="265" t="s">
        <v>518</v>
      </c>
      <c r="K2938" s="265" t="s">
        <v>242</v>
      </c>
      <c r="L2938" s="231">
        <v>46138</v>
      </c>
      <c r="M2938" s="265">
        <v>40</v>
      </c>
      <c r="N2938" s="85" t="s">
        <v>9352</v>
      </c>
      <c r="O2938" s="85" t="s">
        <v>9353</v>
      </c>
      <c r="P2938" s="85">
        <v>2830051468</v>
      </c>
      <c r="Q2938" s="231">
        <v>46120</v>
      </c>
      <c r="R2938" s="241">
        <v>1209400845</v>
      </c>
      <c r="S2938" s="241">
        <v>224421009</v>
      </c>
      <c r="T2938" s="231">
        <v>46120</v>
      </c>
      <c r="U2938" s="261">
        <v>12512.838</v>
      </c>
      <c r="V2938" s="261">
        <v>12088.674000000001</v>
      </c>
      <c r="W2938" s="241">
        <v>14</v>
      </c>
      <c r="X2938" s="241">
        <v>0</v>
      </c>
      <c r="Y2938" s="303">
        <v>7267527831</v>
      </c>
      <c r="Z2938" s="85" t="s">
        <v>354</v>
      </c>
      <c r="AA2938" s="85" t="s">
        <v>521</v>
      </c>
      <c r="AB2938" s="265" t="s">
        <v>8826</v>
      </c>
      <c r="AC2938" s="301" t="s">
        <v>9351</v>
      </c>
      <c r="AD2938" s="182" t="s">
        <v>113</v>
      </c>
      <c r="AE2938" s="115">
        <v>46125</v>
      </c>
      <c r="AF2938" s="375">
        <v>46124.291666666664</v>
      </c>
      <c r="AG2938" s="130">
        <v>46122.416666666664</v>
      </c>
      <c r="AH2938" s="130">
        <v>46122.416666666664</v>
      </c>
      <c r="AI2938" s="115">
        <v>46125</v>
      </c>
      <c r="AJ2938" s="241"/>
      <c r="AK2938" s="115">
        <v>46125</v>
      </c>
      <c r="AL2938" s="115">
        <v>46130</v>
      </c>
      <c r="AM2938" s="241"/>
      <c r="AN2938" s="115">
        <v>46130</v>
      </c>
      <c r="AO2938" s="95" t="s">
        <v>121</v>
      </c>
      <c r="AP2938" s="95" t="s">
        <v>121</v>
      </c>
      <c r="AQ2938" s="95" t="s">
        <v>121</v>
      </c>
      <c r="AR2938" s="95" t="s">
        <v>121</v>
      </c>
      <c r="AS2938" s="95" t="s">
        <v>121</v>
      </c>
      <c r="AT2938" s="95" t="s">
        <v>121</v>
      </c>
      <c r="AU2938" s="82" t="s">
        <v>6241</v>
      </c>
      <c r="AV2938" s="297">
        <v>46120</v>
      </c>
      <c r="AZ2938" s="271"/>
      <c r="BU2938" s="337" t="s">
        <v>9354</v>
      </c>
      <c r="BV2938" s="340">
        <v>46125</v>
      </c>
      <c r="BZ2938" s="87">
        <f t="shared" si="927"/>
        <v>14</v>
      </c>
      <c r="CB2938" s="88">
        <f t="shared" si="928"/>
        <v>16</v>
      </c>
      <c r="CE2938" s="431">
        <f t="shared" si="929"/>
        <v>4</v>
      </c>
      <c r="CF2938" s="544">
        <v>6721800</v>
      </c>
      <c r="CG2938" s="544"/>
      <c r="CH2938" s="544">
        <v>6721800</v>
      </c>
      <c r="CI2938" s="544">
        <v>26360</v>
      </c>
      <c r="CJ2938" s="87">
        <f t="shared" si="909"/>
        <v>4</v>
      </c>
      <c r="CK2938" s="171">
        <f t="shared" si="930"/>
        <v>15</v>
      </c>
      <c r="CL2938" s="85" t="s">
        <v>6276</v>
      </c>
      <c r="CM2938" s="22" t="str">
        <f t="shared" si="931"/>
        <v>1C26TAB^73840</v>
      </c>
    </row>
    <row r="2939" spans="1:91" s="85" customFormat="1" x14ac:dyDescent="0.25">
      <c r="A2939" s="75">
        <f t="shared" si="932"/>
        <v>2937</v>
      </c>
      <c r="B2939" s="73" t="s">
        <v>102</v>
      </c>
      <c r="C2939" s="301" t="s">
        <v>9351</v>
      </c>
      <c r="D2939" s="265">
        <v>145880534</v>
      </c>
      <c r="E2939" s="241">
        <v>5320008106</v>
      </c>
      <c r="F2939" s="231">
        <v>46111</v>
      </c>
      <c r="G2939" s="265" t="s">
        <v>612</v>
      </c>
      <c r="H2939" s="265" t="s">
        <v>2213</v>
      </c>
      <c r="I2939" s="265" t="s">
        <v>105</v>
      </c>
      <c r="J2939" s="265" t="s">
        <v>518</v>
      </c>
      <c r="K2939" s="265" t="s">
        <v>242</v>
      </c>
      <c r="L2939" s="231">
        <v>46142</v>
      </c>
      <c r="M2939" s="265">
        <v>0</v>
      </c>
      <c r="N2939" s="85" t="s">
        <v>9352</v>
      </c>
      <c r="O2939" s="85" t="s">
        <v>9353</v>
      </c>
      <c r="P2939" s="85">
        <v>2830051469</v>
      </c>
      <c r="Q2939" s="231">
        <v>46120</v>
      </c>
      <c r="R2939" s="241">
        <v>1209400848</v>
      </c>
      <c r="S2939" s="241">
        <v>224421014</v>
      </c>
      <c r="T2939" s="231">
        <v>46120</v>
      </c>
      <c r="U2939" s="261">
        <v>1735.836</v>
      </c>
      <c r="V2939" s="261">
        <v>1673.412</v>
      </c>
      <c r="W2939" s="241">
        <v>2</v>
      </c>
      <c r="X2939" s="241">
        <v>0</v>
      </c>
      <c r="Y2939" s="303">
        <v>7267527831</v>
      </c>
      <c r="Z2939" s="85" t="s">
        <v>354</v>
      </c>
      <c r="AA2939" s="85" t="s">
        <v>521</v>
      </c>
      <c r="AB2939" s="265" t="s">
        <v>8826</v>
      </c>
      <c r="AC2939" s="301" t="s">
        <v>9351</v>
      </c>
      <c r="AD2939" s="182" t="s">
        <v>113</v>
      </c>
      <c r="AE2939" s="115">
        <v>46125</v>
      </c>
      <c r="AF2939" s="375">
        <v>46124.291666666664</v>
      </c>
      <c r="AG2939" s="130">
        <v>46122.416666666664</v>
      </c>
      <c r="AH2939" s="130">
        <v>46122.416666666664</v>
      </c>
      <c r="AI2939" s="115">
        <v>46125</v>
      </c>
      <c r="AJ2939" s="241"/>
      <c r="AK2939" s="115">
        <v>46125</v>
      </c>
      <c r="AL2939" s="115">
        <v>46130</v>
      </c>
      <c r="AM2939" s="241"/>
      <c r="AN2939" s="115">
        <v>46130</v>
      </c>
      <c r="AO2939" s="95" t="s">
        <v>121</v>
      </c>
      <c r="AP2939" s="95" t="s">
        <v>121</v>
      </c>
      <c r="AQ2939" s="95" t="s">
        <v>121</v>
      </c>
      <c r="AR2939" s="95" t="s">
        <v>121</v>
      </c>
      <c r="AS2939" s="95" t="s">
        <v>121</v>
      </c>
      <c r="AT2939" s="95" t="s">
        <v>121</v>
      </c>
      <c r="AU2939" s="82" t="s">
        <v>6241</v>
      </c>
      <c r="AV2939" s="297">
        <v>46120</v>
      </c>
      <c r="AZ2939" s="271"/>
      <c r="BU2939" s="337" t="s">
        <v>9354</v>
      </c>
      <c r="BV2939" s="340">
        <v>46125</v>
      </c>
      <c r="BZ2939" s="87">
        <f t="shared" si="927"/>
        <v>14</v>
      </c>
      <c r="CB2939" s="88">
        <f t="shared" si="928"/>
        <v>16</v>
      </c>
      <c r="CE2939" s="431">
        <f t="shared" si="929"/>
        <v>4</v>
      </c>
      <c r="CJ2939" s="87">
        <f t="shared" si="909"/>
        <v>4</v>
      </c>
      <c r="CK2939" s="171">
        <f t="shared" si="930"/>
        <v>15</v>
      </c>
      <c r="CL2939" s="85" t="s">
        <v>6276</v>
      </c>
      <c r="CM2939" s="22" t="str">
        <f t="shared" si="931"/>
        <v>1C26TAB^73840</v>
      </c>
    </row>
    <row r="2940" spans="1:91" s="85" customFormat="1" x14ac:dyDescent="0.25">
      <c r="A2940" s="75">
        <f t="shared" si="932"/>
        <v>2938</v>
      </c>
      <c r="B2940" s="73" t="s">
        <v>102</v>
      </c>
      <c r="C2940" s="301" t="s">
        <v>9351</v>
      </c>
      <c r="D2940" s="265">
        <v>145742425</v>
      </c>
      <c r="E2940" s="241">
        <v>5320008106</v>
      </c>
      <c r="F2940" s="231">
        <v>46111</v>
      </c>
      <c r="G2940" s="265" t="s">
        <v>591</v>
      </c>
      <c r="H2940" s="265" t="s">
        <v>2213</v>
      </c>
      <c r="I2940" s="265" t="s">
        <v>105</v>
      </c>
      <c r="J2940" s="265" t="s">
        <v>518</v>
      </c>
      <c r="K2940" s="265" t="s">
        <v>242</v>
      </c>
      <c r="L2940" s="231">
        <v>46139</v>
      </c>
      <c r="M2940" s="265">
        <v>0</v>
      </c>
      <c r="N2940" s="85" t="s">
        <v>9352</v>
      </c>
      <c r="O2940" s="85" t="s">
        <v>9353</v>
      </c>
      <c r="P2940" s="85">
        <v>2830051467</v>
      </c>
      <c r="Q2940" s="231">
        <v>46120</v>
      </c>
      <c r="R2940" s="241">
        <v>1209400843</v>
      </c>
      <c r="S2940" s="241">
        <v>224421001</v>
      </c>
      <c r="T2940" s="231">
        <v>46120</v>
      </c>
      <c r="U2940" s="261">
        <v>2626.9389999999999</v>
      </c>
      <c r="V2940" s="261">
        <v>2533.0549999999998</v>
      </c>
      <c r="W2940" s="241">
        <v>4</v>
      </c>
      <c r="X2940" s="241">
        <v>0</v>
      </c>
      <c r="Y2940" s="303">
        <v>7267527831</v>
      </c>
      <c r="Z2940" s="85" t="s">
        <v>354</v>
      </c>
      <c r="AA2940" s="85" t="s">
        <v>521</v>
      </c>
      <c r="AB2940" s="265" t="s">
        <v>8826</v>
      </c>
      <c r="AC2940" s="301" t="s">
        <v>9351</v>
      </c>
      <c r="AD2940" s="182" t="s">
        <v>113</v>
      </c>
      <c r="AE2940" s="115">
        <v>46125</v>
      </c>
      <c r="AF2940" s="375">
        <v>46124.291666666664</v>
      </c>
      <c r="AG2940" s="130">
        <v>46122.416666666664</v>
      </c>
      <c r="AH2940" s="130">
        <v>46122.416666666664</v>
      </c>
      <c r="AI2940" s="115">
        <v>46125</v>
      </c>
      <c r="AJ2940" s="241"/>
      <c r="AK2940" s="115">
        <v>46125</v>
      </c>
      <c r="AL2940" s="115">
        <v>46130</v>
      </c>
      <c r="AM2940" s="241"/>
      <c r="AN2940" s="115">
        <v>46130</v>
      </c>
      <c r="AO2940" s="95" t="s">
        <v>121</v>
      </c>
      <c r="AP2940" s="95" t="s">
        <v>121</v>
      </c>
      <c r="AQ2940" s="95" t="s">
        <v>121</v>
      </c>
      <c r="AR2940" s="95" t="s">
        <v>121</v>
      </c>
      <c r="AS2940" s="95" t="s">
        <v>121</v>
      </c>
      <c r="AT2940" s="95" t="s">
        <v>121</v>
      </c>
      <c r="AU2940" s="82" t="s">
        <v>6241</v>
      </c>
      <c r="AV2940" s="297">
        <v>46120</v>
      </c>
      <c r="AZ2940" s="271"/>
      <c r="BU2940" s="337" t="s">
        <v>9354</v>
      </c>
      <c r="BV2940" s="340">
        <v>46125</v>
      </c>
      <c r="BZ2940" s="87">
        <f t="shared" si="927"/>
        <v>14</v>
      </c>
      <c r="CB2940" s="88">
        <f t="shared" si="928"/>
        <v>16</v>
      </c>
      <c r="CE2940" s="431">
        <f t="shared" si="929"/>
        <v>4</v>
      </c>
      <c r="CJ2940" s="87">
        <f t="shared" si="909"/>
        <v>4</v>
      </c>
      <c r="CK2940" s="171">
        <f t="shared" si="930"/>
        <v>15</v>
      </c>
      <c r="CL2940" s="85" t="s">
        <v>6276</v>
      </c>
      <c r="CM2940" s="22" t="str">
        <f t="shared" si="931"/>
        <v>1C26TAB^73840</v>
      </c>
    </row>
    <row r="2941" spans="1:91" s="85" customFormat="1" x14ac:dyDescent="0.25">
      <c r="A2941" s="75">
        <f t="shared" si="932"/>
        <v>2939</v>
      </c>
      <c r="B2941" s="73" t="s">
        <v>102</v>
      </c>
      <c r="C2941" s="301" t="s">
        <v>9351</v>
      </c>
      <c r="D2941" s="265">
        <v>145843980</v>
      </c>
      <c r="E2941" s="241">
        <v>5320008218</v>
      </c>
      <c r="F2941" s="231">
        <v>46118</v>
      </c>
      <c r="G2941" s="265" t="s">
        <v>516</v>
      </c>
      <c r="H2941" s="265" t="s">
        <v>2213</v>
      </c>
      <c r="I2941" s="265" t="s">
        <v>105</v>
      </c>
      <c r="J2941" s="265" t="s">
        <v>518</v>
      </c>
      <c r="K2941" s="265" t="s">
        <v>242</v>
      </c>
      <c r="L2941" s="231">
        <v>46149</v>
      </c>
      <c r="M2941" s="265">
        <v>40</v>
      </c>
      <c r="N2941" s="85" t="s">
        <v>9355</v>
      </c>
      <c r="O2941" s="85" t="s">
        <v>9356</v>
      </c>
      <c r="P2941" s="85">
        <v>2830051491</v>
      </c>
      <c r="Q2941" s="231">
        <v>46120</v>
      </c>
      <c r="R2941" s="241">
        <v>1209400932</v>
      </c>
      <c r="S2941" s="241">
        <v>224421024</v>
      </c>
      <c r="T2941" s="231">
        <v>46120</v>
      </c>
      <c r="U2941" s="261">
        <v>9488.598</v>
      </c>
      <c r="V2941" s="261">
        <v>9147.3700000000008</v>
      </c>
      <c r="W2941" s="241">
        <v>11</v>
      </c>
      <c r="X2941" s="241">
        <v>0</v>
      </c>
      <c r="Y2941" s="303">
        <v>7267527840</v>
      </c>
      <c r="Z2941" s="85" t="s">
        <v>354</v>
      </c>
      <c r="AA2941" s="85" t="s">
        <v>521</v>
      </c>
      <c r="AB2941" s="265" t="s">
        <v>8826</v>
      </c>
      <c r="AC2941" s="301" t="s">
        <v>9351</v>
      </c>
      <c r="AD2941" s="182" t="s">
        <v>113</v>
      </c>
      <c r="AE2941" s="115">
        <v>46125</v>
      </c>
      <c r="AF2941" s="375">
        <v>46124.291666666664</v>
      </c>
      <c r="AG2941" s="130">
        <v>46122.416666666664</v>
      </c>
      <c r="AH2941" s="130">
        <v>46122.416666666664</v>
      </c>
      <c r="AI2941" s="115">
        <v>46125</v>
      </c>
      <c r="AJ2941" s="241"/>
      <c r="AK2941" s="115">
        <v>46125</v>
      </c>
      <c r="AL2941" s="115">
        <v>46130</v>
      </c>
      <c r="AM2941" s="241"/>
      <c r="AN2941" s="115">
        <v>46130</v>
      </c>
      <c r="AO2941" s="95" t="s">
        <v>121</v>
      </c>
      <c r="AP2941" s="95" t="s">
        <v>121</v>
      </c>
      <c r="AQ2941" s="95" t="s">
        <v>121</v>
      </c>
      <c r="AR2941" s="95" t="s">
        <v>121</v>
      </c>
      <c r="AS2941" s="95" t="s">
        <v>121</v>
      </c>
      <c r="AT2941" s="95" t="s">
        <v>121</v>
      </c>
      <c r="AU2941" s="82" t="s">
        <v>6241</v>
      </c>
      <c r="AV2941" s="297">
        <v>46120</v>
      </c>
      <c r="AZ2941" s="271"/>
      <c r="BU2941" s="337" t="s">
        <v>9354</v>
      </c>
      <c r="BV2941" s="340">
        <v>46125</v>
      </c>
      <c r="BZ2941" s="87">
        <f t="shared" si="927"/>
        <v>15</v>
      </c>
      <c r="CB2941" s="88">
        <f t="shared" si="928"/>
        <v>16</v>
      </c>
      <c r="CE2941" s="431">
        <f t="shared" si="929"/>
        <v>4</v>
      </c>
      <c r="CF2941" s="544">
        <v>6721800</v>
      </c>
      <c r="CG2941" s="544"/>
      <c r="CH2941" s="544">
        <v>6721800</v>
      </c>
      <c r="CI2941" s="544">
        <v>26360</v>
      </c>
      <c r="CJ2941" s="87">
        <f t="shared" ref="CJ2941:CJ3004" si="933">MONTH(AV2941)</f>
        <v>4</v>
      </c>
      <c r="CK2941" s="171">
        <f t="shared" si="930"/>
        <v>15</v>
      </c>
      <c r="CL2941" s="85" t="s">
        <v>6276</v>
      </c>
      <c r="CM2941" s="22" t="str">
        <f t="shared" si="931"/>
        <v>1C26TAB^73840</v>
      </c>
    </row>
    <row r="2942" spans="1:91" s="85" customFormat="1" x14ac:dyDescent="0.25">
      <c r="A2942" s="75">
        <f t="shared" si="932"/>
        <v>2940</v>
      </c>
      <c r="B2942" s="73" t="s">
        <v>102</v>
      </c>
      <c r="C2942" s="301" t="s">
        <v>9351</v>
      </c>
      <c r="D2942" s="265">
        <v>145843908</v>
      </c>
      <c r="E2942" s="241">
        <v>5320008218</v>
      </c>
      <c r="F2942" s="231">
        <v>46118</v>
      </c>
      <c r="G2942" s="265" t="s">
        <v>2198</v>
      </c>
      <c r="H2942" s="265" t="s">
        <v>2213</v>
      </c>
      <c r="I2942" s="265" t="s">
        <v>105</v>
      </c>
      <c r="J2942" s="265" t="s">
        <v>518</v>
      </c>
      <c r="K2942" s="265" t="s">
        <v>242</v>
      </c>
      <c r="L2942" s="231">
        <v>46146</v>
      </c>
      <c r="M2942" s="265">
        <v>0</v>
      </c>
      <c r="N2942" s="85" t="s">
        <v>9355</v>
      </c>
      <c r="O2942" s="85" t="s">
        <v>9356</v>
      </c>
      <c r="P2942" s="85">
        <v>2830051489</v>
      </c>
      <c r="Q2942" s="231">
        <v>46120</v>
      </c>
      <c r="R2942" s="241">
        <v>1209400929</v>
      </c>
      <c r="S2942" s="241">
        <v>224421033</v>
      </c>
      <c r="T2942" s="231">
        <v>46120</v>
      </c>
      <c r="U2942" s="261">
        <v>3018.1</v>
      </c>
      <c r="V2942" s="261">
        <v>2909.5630000000001</v>
      </c>
      <c r="W2942" s="241">
        <v>4</v>
      </c>
      <c r="X2942" s="241">
        <v>0</v>
      </c>
      <c r="Y2942" s="303">
        <v>7267527840</v>
      </c>
      <c r="Z2942" s="85" t="s">
        <v>354</v>
      </c>
      <c r="AA2942" s="85" t="s">
        <v>521</v>
      </c>
      <c r="AB2942" s="265" t="s">
        <v>8826</v>
      </c>
      <c r="AC2942" s="301" t="s">
        <v>9351</v>
      </c>
      <c r="AD2942" s="182" t="s">
        <v>113</v>
      </c>
      <c r="AE2942" s="115">
        <v>46125</v>
      </c>
      <c r="AF2942" s="375">
        <v>46124.291666666664</v>
      </c>
      <c r="AG2942" s="130">
        <v>46122.416666666664</v>
      </c>
      <c r="AH2942" s="130">
        <v>46122.416666666664</v>
      </c>
      <c r="AI2942" s="115">
        <v>46125</v>
      </c>
      <c r="AJ2942" s="241"/>
      <c r="AK2942" s="115">
        <v>46125</v>
      </c>
      <c r="AL2942" s="115">
        <v>46130</v>
      </c>
      <c r="AM2942" s="241"/>
      <c r="AN2942" s="115">
        <v>46130</v>
      </c>
      <c r="AO2942" s="95" t="s">
        <v>121</v>
      </c>
      <c r="AP2942" s="95" t="s">
        <v>121</v>
      </c>
      <c r="AQ2942" s="95" t="s">
        <v>121</v>
      </c>
      <c r="AR2942" s="95" t="s">
        <v>121</v>
      </c>
      <c r="AS2942" s="95" t="s">
        <v>121</v>
      </c>
      <c r="AT2942" s="95" t="s">
        <v>121</v>
      </c>
      <c r="AU2942" s="82" t="s">
        <v>6241</v>
      </c>
      <c r="AV2942" s="297">
        <v>46120</v>
      </c>
      <c r="AZ2942" s="271"/>
      <c r="BU2942" s="337" t="s">
        <v>9354</v>
      </c>
      <c r="BV2942" s="340">
        <v>46125</v>
      </c>
      <c r="BZ2942" s="87">
        <f t="shared" si="927"/>
        <v>15</v>
      </c>
      <c r="CB2942" s="88">
        <f t="shared" si="928"/>
        <v>16</v>
      </c>
      <c r="CE2942" s="431">
        <f t="shared" si="929"/>
        <v>4</v>
      </c>
      <c r="CJ2942" s="87">
        <f t="shared" si="933"/>
        <v>4</v>
      </c>
      <c r="CK2942" s="171">
        <f t="shared" si="930"/>
        <v>15</v>
      </c>
      <c r="CL2942" s="85" t="s">
        <v>6276</v>
      </c>
      <c r="CM2942" s="22" t="str">
        <f t="shared" si="931"/>
        <v>1C26TAB^73840</v>
      </c>
    </row>
    <row r="2943" spans="1:91" s="85" customFormat="1" x14ac:dyDescent="0.25">
      <c r="A2943" s="75">
        <f t="shared" si="932"/>
        <v>2941</v>
      </c>
      <c r="B2943" s="73" t="s">
        <v>102</v>
      </c>
      <c r="C2943" s="301" t="s">
        <v>9351</v>
      </c>
      <c r="D2943" s="265">
        <v>145880553</v>
      </c>
      <c r="E2943" s="241">
        <v>5320008218</v>
      </c>
      <c r="F2943" s="231">
        <v>46118</v>
      </c>
      <c r="G2943" s="265" t="s">
        <v>612</v>
      </c>
      <c r="H2943" s="265" t="s">
        <v>2213</v>
      </c>
      <c r="I2943" s="265" t="s">
        <v>105</v>
      </c>
      <c r="J2943" s="265" t="s">
        <v>518</v>
      </c>
      <c r="K2943" s="265" t="s">
        <v>242</v>
      </c>
      <c r="L2943" s="231">
        <v>46146</v>
      </c>
      <c r="M2943" s="265">
        <v>0</v>
      </c>
      <c r="N2943" s="85" t="s">
        <v>9355</v>
      </c>
      <c r="O2943" s="85" t="s">
        <v>9356</v>
      </c>
      <c r="P2943" s="85">
        <v>2830051493</v>
      </c>
      <c r="Q2943" s="231">
        <v>46120</v>
      </c>
      <c r="R2943" s="241">
        <v>1209400934</v>
      </c>
      <c r="S2943" s="241">
        <v>224421070</v>
      </c>
      <c r="T2943" s="231">
        <v>46120</v>
      </c>
      <c r="U2943" s="261">
        <v>866.72900000000004</v>
      </c>
      <c r="V2943" s="261">
        <v>835.62099999999998</v>
      </c>
      <c r="W2943" s="241">
        <v>1</v>
      </c>
      <c r="X2943" s="241">
        <v>0</v>
      </c>
      <c r="Y2943" s="303">
        <v>7267527840</v>
      </c>
      <c r="Z2943" s="85" t="s">
        <v>354</v>
      </c>
      <c r="AA2943" s="85" t="s">
        <v>521</v>
      </c>
      <c r="AB2943" s="265" t="s">
        <v>8826</v>
      </c>
      <c r="AC2943" s="301" t="s">
        <v>9351</v>
      </c>
      <c r="AD2943" s="182" t="s">
        <v>113</v>
      </c>
      <c r="AE2943" s="115">
        <v>46125</v>
      </c>
      <c r="AF2943" s="375">
        <v>46124.291666666664</v>
      </c>
      <c r="AG2943" s="130">
        <v>46122.416666666664</v>
      </c>
      <c r="AH2943" s="130">
        <v>46122.416666666664</v>
      </c>
      <c r="AI2943" s="115">
        <v>46125</v>
      </c>
      <c r="AJ2943" s="241"/>
      <c r="AK2943" s="115">
        <v>46125</v>
      </c>
      <c r="AL2943" s="115">
        <v>46130</v>
      </c>
      <c r="AM2943" s="241"/>
      <c r="AN2943" s="115">
        <v>46130</v>
      </c>
      <c r="AO2943" s="95" t="s">
        <v>121</v>
      </c>
      <c r="AP2943" s="95" t="s">
        <v>121</v>
      </c>
      <c r="AQ2943" s="95" t="s">
        <v>121</v>
      </c>
      <c r="AR2943" s="95" t="s">
        <v>121</v>
      </c>
      <c r="AS2943" s="95" t="s">
        <v>121</v>
      </c>
      <c r="AT2943" s="95" t="s">
        <v>121</v>
      </c>
      <c r="AU2943" s="82" t="s">
        <v>6241</v>
      </c>
      <c r="AV2943" s="297">
        <v>46120</v>
      </c>
      <c r="AZ2943" s="271"/>
      <c r="BU2943" s="337" t="s">
        <v>9354</v>
      </c>
      <c r="BV2943" s="340">
        <v>46125</v>
      </c>
      <c r="BZ2943" s="87">
        <f t="shared" si="927"/>
        <v>15</v>
      </c>
      <c r="CB2943" s="88">
        <f t="shared" si="928"/>
        <v>16</v>
      </c>
      <c r="CE2943" s="431">
        <f t="shared" si="929"/>
        <v>4</v>
      </c>
      <c r="CJ2943" s="87">
        <f t="shared" si="933"/>
        <v>4</v>
      </c>
      <c r="CK2943" s="171">
        <f t="shared" si="930"/>
        <v>15</v>
      </c>
      <c r="CL2943" s="85" t="s">
        <v>6276</v>
      </c>
      <c r="CM2943" s="22" t="str">
        <f t="shared" si="931"/>
        <v>1C26TAB^73840</v>
      </c>
    </row>
    <row r="2944" spans="1:91" s="85" customFormat="1" x14ac:dyDescent="0.25">
      <c r="A2944" s="75">
        <f t="shared" si="932"/>
        <v>2942</v>
      </c>
      <c r="B2944" s="73" t="s">
        <v>102</v>
      </c>
      <c r="C2944" s="301" t="s">
        <v>9351</v>
      </c>
      <c r="D2944" s="265">
        <v>145843913</v>
      </c>
      <c r="E2944" s="241">
        <v>5320008218</v>
      </c>
      <c r="F2944" s="231">
        <v>46118</v>
      </c>
      <c r="G2944" s="265" t="s">
        <v>2198</v>
      </c>
      <c r="H2944" s="265" t="s">
        <v>2213</v>
      </c>
      <c r="I2944" s="265" t="s">
        <v>105</v>
      </c>
      <c r="J2944" s="265" t="s">
        <v>518</v>
      </c>
      <c r="K2944" s="265" t="s">
        <v>242</v>
      </c>
      <c r="L2944" s="231">
        <v>46146</v>
      </c>
      <c r="M2944" s="265">
        <v>0</v>
      </c>
      <c r="N2944" s="85" t="s">
        <v>9355</v>
      </c>
      <c r="O2944" s="85" t="s">
        <v>9356</v>
      </c>
      <c r="P2944" s="85">
        <v>2830051490</v>
      </c>
      <c r="Q2944" s="231">
        <v>46120</v>
      </c>
      <c r="R2944" s="241">
        <v>1209400930</v>
      </c>
      <c r="S2944" s="241">
        <v>224421066</v>
      </c>
      <c r="T2944" s="231">
        <v>46120</v>
      </c>
      <c r="U2944" s="261">
        <v>3082.2139999999999</v>
      </c>
      <c r="V2944" s="261">
        <v>2971.3739999999998</v>
      </c>
      <c r="W2944" s="241">
        <v>5</v>
      </c>
      <c r="X2944" s="241">
        <v>0</v>
      </c>
      <c r="Y2944" s="303">
        <v>7267527840</v>
      </c>
      <c r="Z2944" s="85" t="s">
        <v>354</v>
      </c>
      <c r="AA2944" s="85" t="s">
        <v>521</v>
      </c>
      <c r="AB2944" s="265" t="s">
        <v>8826</v>
      </c>
      <c r="AC2944" s="301" t="s">
        <v>9351</v>
      </c>
      <c r="AD2944" s="182" t="s">
        <v>113</v>
      </c>
      <c r="AE2944" s="115">
        <v>46125</v>
      </c>
      <c r="AF2944" s="375">
        <v>46124.291666666664</v>
      </c>
      <c r="AG2944" s="130">
        <v>46122.416666666664</v>
      </c>
      <c r="AH2944" s="130">
        <v>46122.416666666664</v>
      </c>
      <c r="AI2944" s="115">
        <v>46125</v>
      </c>
      <c r="AJ2944" s="241"/>
      <c r="AK2944" s="115">
        <v>46125</v>
      </c>
      <c r="AL2944" s="115">
        <v>46130</v>
      </c>
      <c r="AM2944" s="241"/>
      <c r="AN2944" s="115">
        <v>46130</v>
      </c>
      <c r="AO2944" s="95" t="s">
        <v>121</v>
      </c>
      <c r="AP2944" s="95" t="s">
        <v>121</v>
      </c>
      <c r="AQ2944" s="95" t="s">
        <v>121</v>
      </c>
      <c r="AR2944" s="95" t="s">
        <v>121</v>
      </c>
      <c r="AS2944" s="95" t="s">
        <v>121</v>
      </c>
      <c r="AT2944" s="95" t="s">
        <v>121</v>
      </c>
      <c r="AU2944" s="82" t="s">
        <v>6241</v>
      </c>
      <c r="AV2944" s="297">
        <v>46120</v>
      </c>
      <c r="AZ2944" s="271"/>
      <c r="BU2944" s="337" t="s">
        <v>9354</v>
      </c>
      <c r="BV2944" s="340">
        <v>46125</v>
      </c>
      <c r="BZ2944" s="87">
        <f t="shared" si="927"/>
        <v>15</v>
      </c>
      <c r="CB2944" s="88">
        <f t="shared" si="928"/>
        <v>16</v>
      </c>
      <c r="CE2944" s="431">
        <f t="shared" si="929"/>
        <v>4</v>
      </c>
      <c r="CJ2944" s="87">
        <f t="shared" si="933"/>
        <v>4</v>
      </c>
      <c r="CK2944" s="171">
        <f t="shared" si="930"/>
        <v>15</v>
      </c>
      <c r="CL2944" s="85" t="s">
        <v>6276</v>
      </c>
      <c r="CM2944" s="22" t="str">
        <f t="shared" si="931"/>
        <v>1C26TAB^73840</v>
      </c>
    </row>
    <row r="2945" spans="1:91" s="85" customFormat="1" x14ac:dyDescent="0.25">
      <c r="A2945" s="75">
        <f t="shared" si="932"/>
        <v>2943</v>
      </c>
      <c r="B2945" s="73" t="s">
        <v>102</v>
      </c>
      <c r="C2945" s="301" t="s">
        <v>9351</v>
      </c>
      <c r="D2945" s="265">
        <v>145706743</v>
      </c>
      <c r="E2945" s="241">
        <v>5320008245</v>
      </c>
      <c r="F2945" s="231">
        <v>46111</v>
      </c>
      <c r="G2945" s="265" t="s">
        <v>740</v>
      </c>
      <c r="H2945" s="265" t="s">
        <v>2213</v>
      </c>
      <c r="I2945" s="265" t="s">
        <v>105</v>
      </c>
      <c r="J2945" s="265" t="s">
        <v>518</v>
      </c>
      <c r="K2945" s="265" t="s">
        <v>242</v>
      </c>
      <c r="L2945" s="231">
        <v>46139</v>
      </c>
      <c r="M2945" s="265">
        <v>40</v>
      </c>
      <c r="N2945" s="85" t="s">
        <v>9357</v>
      </c>
      <c r="O2945" s="85" t="s">
        <v>9358</v>
      </c>
      <c r="P2945" s="85">
        <v>2830051470</v>
      </c>
      <c r="Q2945" s="231">
        <v>46120</v>
      </c>
      <c r="R2945" s="241">
        <v>1209400849</v>
      </c>
      <c r="S2945" s="241">
        <v>224423441</v>
      </c>
      <c r="T2945" s="231">
        <v>46120</v>
      </c>
      <c r="U2945" s="261">
        <v>8682.3539999999994</v>
      </c>
      <c r="V2945" s="261">
        <v>8362.4809999999998</v>
      </c>
      <c r="W2945" s="241">
        <v>12</v>
      </c>
      <c r="X2945" s="241">
        <v>0</v>
      </c>
      <c r="Y2945" s="303">
        <v>7267527837</v>
      </c>
      <c r="Z2945" s="85" t="s">
        <v>354</v>
      </c>
      <c r="AA2945" s="85" t="s">
        <v>521</v>
      </c>
      <c r="AB2945" s="265" t="s">
        <v>8826</v>
      </c>
      <c r="AC2945" s="301" t="s">
        <v>9351</v>
      </c>
      <c r="AD2945" s="182" t="s">
        <v>113</v>
      </c>
      <c r="AE2945" s="115">
        <v>46125</v>
      </c>
      <c r="AF2945" s="375">
        <v>46124.291666666664</v>
      </c>
      <c r="AG2945" s="130">
        <v>46122.416666666664</v>
      </c>
      <c r="AH2945" s="130">
        <v>46122.416666666664</v>
      </c>
      <c r="AI2945" s="115">
        <v>46125</v>
      </c>
      <c r="AJ2945" s="241"/>
      <c r="AK2945" s="115">
        <v>46125</v>
      </c>
      <c r="AL2945" s="115">
        <v>46130</v>
      </c>
      <c r="AM2945" s="241"/>
      <c r="AN2945" s="115">
        <v>46130</v>
      </c>
      <c r="AO2945" s="95" t="s">
        <v>121</v>
      </c>
      <c r="AP2945" s="95" t="s">
        <v>121</v>
      </c>
      <c r="AQ2945" s="95" t="s">
        <v>121</v>
      </c>
      <c r="AR2945" s="95" t="s">
        <v>121</v>
      </c>
      <c r="AS2945" s="95" t="s">
        <v>121</v>
      </c>
      <c r="AT2945" s="95" t="s">
        <v>121</v>
      </c>
      <c r="AU2945" s="82" t="s">
        <v>6241</v>
      </c>
      <c r="AV2945" s="297">
        <v>46120</v>
      </c>
      <c r="AZ2945" s="271"/>
      <c r="BU2945" s="337" t="s">
        <v>9354</v>
      </c>
      <c r="BV2945" s="340">
        <v>46125</v>
      </c>
      <c r="BZ2945" s="87">
        <f t="shared" si="927"/>
        <v>14</v>
      </c>
      <c r="CB2945" s="88">
        <f t="shared" si="928"/>
        <v>16</v>
      </c>
      <c r="CE2945" s="431">
        <f t="shared" si="929"/>
        <v>4</v>
      </c>
      <c r="CF2945" s="544">
        <v>6721800</v>
      </c>
      <c r="CG2945" s="544"/>
      <c r="CH2945" s="544">
        <v>6721800</v>
      </c>
      <c r="CI2945" s="544">
        <v>26360</v>
      </c>
      <c r="CJ2945" s="87">
        <f t="shared" si="933"/>
        <v>4</v>
      </c>
      <c r="CK2945" s="171">
        <f t="shared" si="930"/>
        <v>15</v>
      </c>
      <c r="CL2945" s="85" t="s">
        <v>6276</v>
      </c>
      <c r="CM2945" s="22" t="str">
        <f t="shared" si="931"/>
        <v>1C26TAB^73840</v>
      </c>
    </row>
    <row r="2946" spans="1:91" s="85" customFormat="1" x14ac:dyDescent="0.25">
      <c r="A2946" s="75">
        <f t="shared" si="932"/>
        <v>2944</v>
      </c>
      <c r="B2946" s="73" t="s">
        <v>102</v>
      </c>
      <c r="C2946" s="301" t="s">
        <v>9351</v>
      </c>
      <c r="D2946" s="265">
        <v>145853215</v>
      </c>
      <c r="E2946" s="241">
        <v>5320008245</v>
      </c>
      <c r="F2946" s="231">
        <v>46111</v>
      </c>
      <c r="G2946" s="265" t="s">
        <v>516</v>
      </c>
      <c r="H2946" s="265" t="s">
        <v>2213</v>
      </c>
      <c r="I2946" s="265" t="s">
        <v>105</v>
      </c>
      <c r="J2946" s="265" t="s">
        <v>518</v>
      </c>
      <c r="K2946" s="265" t="s">
        <v>242</v>
      </c>
      <c r="L2946" s="231">
        <v>46141</v>
      </c>
      <c r="M2946" s="265">
        <v>0</v>
      </c>
      <c r="N2946" s="85" t="s">
        <v>9357</v>
      </c>
      <c r="O2946" s="85" t="s">
        <v>9358</v>
      </c>
      <c r="P2946" s="85">
        <v>2830051471</v>
      </c>
      <c r="Q2946" s="231">
        <v>46120</v>
      </c>
      <c r="R2946" s="241">
        <v>1209400850</v>
      </c>
      <c r="S2946" s="241">
        <v>224423375</v>
      </c>
      <c r="T2946" s="231">
        <v>46120</v>
      </c>
      <c r="U2946" s="261">
        <v>1392.6859999999999</v>
      </c>
      <c r="V2946" s="261">
        <v>1355.7760000000001</v>
      </c>
      <c r="W2946" s="241">
        <v>2</v>
      </c>
      <c r="X2946" s="241">
        <v>0</v>
      </c>
      <c r="Y2946" s="303">
        <v>7267527837</v>
      </c>
      <c r="Z2946" s="85" t="s">
        <v>354</v>
      </c>
      <c r="AA2946" s="85" t="s">
        <v>521</v>
      </c>
      <c r="AB2946" s="265" t="s">
        <v>8826</v>
      </c>
      <c r="AC2946" s="301" t="s">
        <v>9351</v>
      </c>
      <c r="AD2946" s="182" t="s">
        <v>113</v>
      </c>
      <c r="AE2946" s="115">
        <v>46125</v>
      </c>
      <c r="AF2946" s="375">
        <v>46124.291666666664</v>
      </c>
      <c r="AG2946" s="130">
        <v>46122.416666666664</v>
      </c>
      <c r="AH2946" s="130">
        <v>46122.416666666664</v>
      </c>
      <c r="AI2946" s="115">
        <v>46125</v>
      </c>
      <c r="AJ2946" s="241"/>
      <c r="AK2946" s="115">
        <v>46125</v>
      </c>
      <c r="AL2946" s="115">
        <v>46130</v>
      </c>
      <c r="AM2946" s="241"/>
      <c r="AN2946" s="115">
        <v>46130</v>
      </c>
      <c r="AO2946" s="95" t="s">
        <v>121</v>
      </c>
      <c r="AP2946" s="95" t="s">
        <v>121</v>
      </c>
      <c r="AQ2946" s="95" t="s">
        <v>121</v>
      </c>
      <c r="AR2946" s="95" t="s">
        <v>121</v>
      </c>
      <c r="AS2946" s="95" t="s">
        <v>121</v>
      </c>
      <c r="AT2946" s="95" t="s">
        <v>121</v>
      </c>
      <c r="AU2946" s="82" t="s">
        <v>6241</v>
      </c>
      <c r="AV2946" s="297">
        <v>46120</v>
      </c>
      <c r="AZ2946" s="271"/>
      <c r="BU2946" s="337" t="s">
        <v>9354</v>
      </c>
      <c r="BV2946" s="340">
        <v>46125</v>
      </c>
      <c r="BZ2946" s="87">
        <f t="shared" si="927"/>
        <v>14</v>
      </c>
      <c r="CB2946" s="88">
        <f t="shared" si="928"/>
        <v>16</v>
      </c>
      <c r="CE2946" s="431">
        <f t="shared" si="929"/>
        <v>4</v>
      </c>
      <c r="CJ2946" s="87">
        <f t="shared" si="933"/>
        <v>4</v>
      </c>
      <c r="CK2946" s="171">
        <f t="shared" si="930"/>
        <v>15</v>
      </c>
      <c r="CL2946" s="85" t="s">
        <v>6276</v>
      </c>
      <c r="CM2946" s="22" t="str">
        <f t="shared" si="931"/>
        <v>1C26TAB^73840</v>
      </c>
    </row>
    <row r="2947" spans="1:91" s="85" customFormat="1" x14ac:dyDescent="0.25">
      <c r="A2947" s="75">
        <f t="shared" si="932"/>
        <v>2945</v>
      </c>
      <c r="B2947" s="73" t="s">
        <v>102</v>
      </c>
      <c r="C2947" s="301" t="s">
        <v>9351</v>
      </c>
      <c r="D2947" s="265">
        <v>145853223</v>
      </c>
      <c r="E2947" s="241">
        <v>5320008245</v>
      </c>
      <c r="F2947" s="231">
        <v>46111</v>
      </c>
      <c r="G2947" s="265" t="s">
        <v>516</v>
      </c>
      <c r="H2947" s="265" t="s">
        <v>2213</v>
      </c>
      <c r="I2947" s="265" t="s">
        <v>105</v>
      </c>
      <c r="J2947" s="265" t="s">
        <v>518</v>
      </c>
      <c r="K2947" s="265" t="s">
        <v>242</v>
      </c>
      <c r="L2947" s="231">
        <v>46140</v>
      </c>
      <c r="M2947" s="265">
        <v>0</v>
      </c>
      <c r="N2947" s="85" t="s">
        <v>9357</v>
      </c>
      <c r="O2947" s="85" t="s">
        <v>9358</v>
      </c>
      <c r="P2947" s="85">
        <v>2830051472</v>
      </c>
      <c r="Q2947" s="231">
        <v>46120</v>
      </c>
      <c r="R2947" s="241">
        <v>1209400851</v>
      </c>
      <c r="S2947" s="241">
        <v>224423430</v>
      </c>
      <c r="T2947" s="231">
        <v>46120</v>
      </c>
      <c r="U2947" s="261">
        <v>1978.4110000000001</v>
      </c>
      <c r="V2947" s="261">
        <v>1917.4870000000001</v>
      </c>
      <c r="W2947" s="241">
        <v>2</v>
      </c>
      <c r="X2947" s="241">
        <v>0</v>
      </c>
      <c r="Y2947" s="303">
        <v>7267527837</v>
      </c>
      <c r="Z2947" s="85" t="s">
        <v>354</v>
      </c>
      <c r="AA2947" s="85" t="s">
        <v>521</v>
      </c>
      <c r="AB2947" s="265" t="s">
        <v>8826</v>
      </c>
      <c r="AC2947" s="301" t="s">
        <v>9351</v>
      </c>
      <c r="AD2947" s="182" t="s">
        <v>113</v>
      </c>
      <c r="AE2947" s="115">
        <v>46125</v>
      </c>
      <c r="AF2947" s="375">
        <v>46124.291666666664</v>
      </c>
      <c r="AG2947" s="130">
        <v>46122.416666666664</v>
      </c>
      <c r="AH2947" s="130">
        <v>46122.416666666664</v>
      </c>
      <c r="AI2947" s="115">
        <v>46125</v>
      </c>
      <c r="AJ2947" s="241"/>
      <c r="AK2947" s="115">
        <v>46125</v>
      </c>
      <c r="AL2947" s="115">
        <v>46130</v>
      </c>
      <c r="AM2947" s="241"/>
      <c r="AN2947" s="115">
        <v>46130</v>
      </c>
      <c r="AO2947" s="95" t="s">
        <v>121</v>
      </c>
      <c r="AP2947" s="95" t="s">
        <v>121</v>
      </c>
      <c r="AQ2947" s="95" t="s">
        <v>121</v>
      </c>
      <c r="AR2947" s="95" t="s">
        <v>121</v>
      </c>
      <c r="AS2947" s="95" t="s">
        <v>121</v>
      </c>
      <c r="AT2947" s="95" t="s">
        <v>121</v>
      </c>
      <c r="AU2947" s="82" t="s">
        <v>6241</v>
      </c>
      <c r="AV2947" s="297">
        <v>46120</v>
      </c>
      <c r="AZ2947" s="271"/>
      <c r="BU2947" s="337" t="s">
        <v>9354</v>
      </c>
      <c r="BV2947" s="340">
        <v>46125</v>
      </c>
      <c r="BZ2947" s="87">
        <f t="shared" si="927"/>
        <v>14</v>
      </c>
      <c r="CB2947" s="88">
        <f t="shared" si="928"/>
        <v>16</v>
      </c>
      <c r="CE2947" s="431">
        <f t="shared" si="929"/>
        <v>4</v>
      </c>
      <c r="CJ2947" s="87">
        <f t="shared" si="933"/>
        <v>4</v>
      </c>
      <c r="CK2947" s="171">
        <f t="shared" si="930"/>
        <v>15</v>
      </c>
      <c r="CL2947" s="85" t="s">
        <v>6276</v>
      </c>
      <c r="CM2947" s="22" t="str">
        <f t="shared" si="931"/>
        <v>1C26TAB^73840</v>
      </c>
    </row>
    <row r="2948" spans="1:91" s="85" customFormat="1" x14ac:dyDescent="0.25">
      <c r="A2948" s="75">
        <f t="shared" si="932"/>
        <v>2946</v>
      </c>
      <c r="B2948" s="73" t="s">
        <v>102</v>
      </c>
      <c r="C2948" s="301" t="s">
        <v>9351</v>
      </c>
      <c r="D2948" s="265">
        <v>145853229</v>
      </c>
      <c r="E2948" s="241">
        <v>5320008245</v>
      </c>
      <c r="F2948" s="231">
        <v>46111</v>
      </c>
      <c r="G2948" s="265" t="s">
        <v>516</v>
      </c>
      <c r="H2948" s="265" t="s">
        <v>2213</v>
      </c>
      <c r="I2948" s="265" t="s">
        <v>105</v>
      </c>
      <c r="J2948" s="265" t="s">
        <v>518</v>
      </c>
      <c r="K2948" s="265" t="s">
        <v>242</v>
      </c>
      <c r="L2948" s="231">
        <v>46141</v>
      </c>
      <c r="M2948" s="265">
        <v>0</v>
      </c>
      <c r="N2948" s="85" t="s">
        <v>9357</v>
      </c>
      <c r="O2948" s="85" t="s">
        <v>9358</v>
      </c>
      <c r="P2948" s="85">
        <v>2830051473</v>
      </c>
      <c r="Q2948" s="231">
        <v>46120</v>
      </c>
      <c r="R2948" s="241">
        <v>1209400854</v>
      </c>
      <c r="S2948" s="241">
        <v>224423436</v>
      </c>
      <c r="T2948" s="231">
        <v>46120</v>
      </c>
      <c r="U2948" s="261">
        <v>992.72199999999998</v>
      </c>
      <c r="V2948" s="261">
        <v>962.15200000000004</v>
      </c>
      <c r="W2948" s="241">
        <v>1</v>
      </c>
      <c r="X2948" s="241">
        <v>0</v>
      </c>
      <c r="Y2948" s="303">
        <v>7267527837</v>
      </c>
      <c r="Z2948" s="85" t="s">
        <v>354</v>
      </c>
      <c r="AA2948" s="85" t="s">
        <v>521</v>
      </c>
      <c r="AB2948" s="265" t="s">
        <v>8826</v>
      </c>
      <c r="AC2948" s="301" t="s">
        <v>9351</v>
      </c>
      <c r="AD2948" s="182" t="s">
        <v>113</v>
      </c>
      <c r="AE2948" s="115">
        <v>46125</v>
      </c>
      <c r="AF2948" s="375">
        <v>46124.291666666664</v>
      </c>
      <c r="AG2948" s="130">
        <v>46122.416666666664</v>
      </c>
      <c r="AH2948" s="130">
        <v>46122.416666666664</v>
      </c>
      <c r="AI2948" s="115">
        <v>46125</v>
      </c>
      <c r="AJ2948" s="241"/>
      <c r="AK2948" s="115">
        <v>46125</v>
      </c>
      <c r="AL2948" s="115">
        <v>46130</v>
      </c>
      <c r="AM2948" s="241"/>
      <c r="AN2948" s="115">
        <v>46130</v>
      </c>
      <c r="AO2948" s="95" t="s">
        <v>121</v>
      </c>
      <c r="AP2948" s="95" t="s">
        <v>121</v>
      </c>
      <c r="AQ2948" s="95" t="s">
        <v>121</v>
      </c>
      <c r="AR2948" s="95" t="s">
        <v>121</v>
      </c>
      <c r="AS2948" s="95" t="s">
        <v>121</v>
      </c>
      <c r="AT2948" s="95" t="s">
        <v>121</v>
      </c>
      <c r="AU2948" s="82" t="s">
        <v>6241</v>
      </c>
      <c r="AV2948" s="297">
        <v>46120</v>
      </c>
      <c r="AZ2948" s="271"/>
      <c r="BU2948" s="337" t="s">
        <v>9354</v>
      </c>
      <c r="BV2948" s="340">
        <v>46125</v>
      </c>
      <c r="BZ2948" s="87">
        <f t="shared" si="927"/>
        <v>14</v>
      </c>
      <c r="CB2948" s="88">
        <f t="shared" si="928"/>
        <v>16</v>
      </c>
      <c r="CE2948" s="431">
        <f t="shared" si="929"/>
        <v>4</v>
      </c>
      <c r="CJ2948" s="87">
        <f t="shared" si="933"/>
        <v>4</v>
      </c>
      <c r="CK2948" s="171">
        <f t="shared" si="930"/>
        <v>15</v>
      </c>
      <c r="CL2948" s="85" t="s">
        <v>6276</v>
      </c>
      <c r="CM2948" s="22" t="str">
        <f t="shared" si="931"/>
        <v>1C26TAB^73840</v>
      </c>
    </row>
    <row r="2949" spans="1:91" s="85" customFormat="1" x14ac:dyDescent="0.25">
      <c r="A2949" s="75">
        <f t="shared" si="932"/>
        <v>2947</v>
      </c>
      <c r="B2949" s="73" t="s">
        <v>102</v>
      </c>
      <c r="C2949" s="301" t="s">
        <v>9351</v>
      </c>
      <c r="D2949" s="265">
        <v>145853236</v>
      </c>
      <c r="E2949" s="241">
        <v>5320008245</v>
      </c>
      <c r="F2949" s="231">
        <v>46111</v>
      </c>
      <c r="G2949" s="265" t="s">
        <v>532</v>
      </c>
      <c r="H2949" s="265" t="s">
        <v>2213</v>
      </c>
      <c r="I2949" s="265" t="s">
        <v>105</v>
      </c>
      <c r="J2949" s="265" t="s">
        <v>518</v>
      </c>
      <c r="K2949" s="265" t="s">
        <v>242</v>
      </c>
      <c r="L2949" s="231">
        <v>46139</v>
      </c>
      <c r="M2949" s="265">
        <v>0</v>
      </c>
      <c r="N2949" s="85" t="s">
        <v>9357</v>
      </c>
      <c r="O2949" s="85" t="s">
        <v>9358</v>
      </c>
      <c r="P2949" s="85">
        <v>2830051474</v>
      </c>
      <c r="Q2949" s="231">
        <v>46120</v>
      </c>
      <c r="R2949" s="241">
        <v>1209400855</v>
      </c>
      <c r="S2949" s="241">
        <v>224423444</v>
      </c>
      <c r="T2949" s="231">
        <v>46120</v>
      </c>
      <c r="U2949" s="261">
        <v>913.04600000000005</v>
      </c>
      <c r="V2949" s="261">
        <v>891.99400000000003</v>
      </c>
      <c r="W2949" s="241">
        <v>1</v>
      </c>
      <c r="X2949" s="241">
        <v>0</v>
      </c>
      <c r="Y2949" s="303">
        <v>7267527837</v>
      </c>
      <c r="Z2949" s="85" t="s">
        <v>354</v>
      </c>
      <c r="AA2949" s="85" t="s">
        <v>521</v>
      </c>
      <c r="AB2949" s="265" t="s">
        <v>8826</v>
      </c>
      <c r="AC2949" s="301" t="s">
        <v>9351</v>
      </c>
      <c r="AD2949" s="182" t="s">
        <v>113</v>
      </c>
      <c r="AE2949" s="115">
        <v>46125</v>
      </c>
      <c r="AF2949" s="375">
        <v>46124.291666666664</v>
      </c>
      <c r="AG2949" s="130">
        <v>46122.416666666664</v>
      </c>
      <c r="AH2949" s="130">
        <v>46122.416666666664</v>
      </c>
      <c r="AI2949" s="115">
        <v>46125</v>
      </c>
      <c r="AJ2949" s="241"/>
      <c r="AK2949" s="115">
        <v>46125</v>
      </c>
      <c r="AL2949" s="115">
        <v>46130</v>
      </c>
      <c r="AM2949" s="241"/>
      <c r="AN2949" s="115">
        <v>46130</v>
      </c>
      <c r="AO2949" s="95" t="s">
        <v>121</v>
      </c>
      <c r="AP2949" s="95" t="s">
        <v>121</v>
      </c>
      <c r="AQ2949" s="95" t="s">
        <v>121</v>
      </c>
      <c r="AR2949" s="95" t="s">
        <v>121</v>
      </c>
      <c r="AS2949" s="95" t="s">
        <v>121</v>
      </c>
      <c r="AT2949" s="95" t="s">
        <v>121</v>
      </c>
      <c r="AU2949" s="82" t="s">
        <v>6241</v>
      </c>
      <c r="AV2949" s="297">
        <v>46120</v>
      </c>
      <c r="AZ2949" s="271"/>
      <c r="BU2949" s="337" t="s">
        <v>9354</v>
      </c>
      <c r="BV2949" s="340">
        <v>46125</v>
      </c>
      <c r="BZ2949" s="87">
        <f t="shared" si="927"/>
        <v>14</v>
      </c>
      <c r="CB2949" s="88">
        <f t="shared" si="928"/>
        <v>16</v>
      </c>
      <c r="CE2949" s="431">
        <f t="shared" si="929"/>
        <v>4</v>
      </c>
      <c r="CJ2949" s="87">
        <f t="shared" si="933"/>
        <v>4</v>
      </c>
      <c r="CK2949" s="171">
        <f t="shared" si="930"/>
        <v>15</v>
      </c>
      <c r="CL2949" s="85" t="s">
        <v>6276</v>
      </c>
      <c r="CM2949" s="22" t="str">
        <f t="shared" si="931"/>
        <v>1C26TAB^73840</v>
      </c>
    </row>
    <row r="2950" spans="1:91" s="85" customFormat="1" x14ac:dyDescent="0.25">
      <c r="A2950" s="75">
        <f t="shared" si="932"/>
        <v>2948</v>
      </c>
      <c r="B2950" s="73" t="s">
        <v>102</v>
      </c>
      <c r="C2950" s="301" t="s">
        <v>9351</v>
      </c>
      <c r="D2950" s="265">
        <v>145881506</v>
      </c>
      <c r="E2950" s="241">
        <v>5320008284</v>
      </c>
      <c r="F2950" s="231">
        <v>46122</v>
      </c>
      <c r="G2950" s="265" t="s">
        <v>612</v>
      </c>
      <c r="H2950" s="265" t="s">
        <v>2213</v>
      </c>
      <c r="I2950" s="265" t="s">
        <v>105</v>
      </c>
      <c r="J2950" s="265" t="s">
        <v>518</v>
      </c>
      <c r="K2950" s="265" t="s">
        <v>242</v>
      </c>
      <c r="L2950" s="231">
        <v>46149</v>
      </c>
      <c r="M2950" s="265">
        <v>40</v>
      </c>
      <c r="N2950" s="85" t="s">
        <v>9359</v>
      </c>
      <c r="O2950" s="85" t="s">
        <v>9360</v>
      </c>
      <c r="P2950" s="85">
        <v>2830051463</v>
      </c>
      <c r="Q2950" s="231">
        <v>46120</v>
      </c>
      <c r="R2950" s="241">
        <v>1209400828</v>
      </c>
      <c r="S2950" s="241">
        <v>224423314</v>
      </c>
      <c r="T2950" s="231">
        <v>46120</v>
      </c>
      <c r="U2950" s="261">
        <v>16807.422999999999</v>
      </c>
      <c r="V2950" s="261">
        <v>16361.958000000001</v>
      </c>
      <c r="W2950" s="241">
        <v>19</v>
      </c>
      <c r="X2950" s="241">
        <v>0</v>
      </c>
      <c r="Y2950" s="303">
        <v>7267527842</v>
      </c>
      <c r="Z2950" s="85" t="s">
        <v>354</v>
      </c>
      <c r="AA2950" s="85" t="s">
        <v>521</v>
      </c>
      <c r="AB2950" s="265" t="s">
        <v>8826</v>
      </c>
      <c r="AC2950" s="301" t="s">
        <v>9351</v>
      </c>
      <c r="AD2950" s="182" t="s">
        <v>113</v>
      </c>
      <c r="AE2950" s="115">
        <v>46125</v>
      </c>
      <c r="AF2950" s="375">
        <v>46124.291666666664</v>
      </c>
      <c r="AG2950" s="130">
        <v>46122.416666666664</v>
      </c>
      <c r="AH2950" s="130">
        <v>46122.416666666664</v>
      </c>
      <c r="AI2950" s="115">
        <v>46125</v>
      </c>
      <c r="AJ2950" s="241"/>
      <c r="AK2950" s="115">
        <v>46125</v>
      </c>
      <c r="AL2950" s="115">
        <v>46130</v>
      </c>
      <c r="AM2950" s="241"/>
      <c r="AN2950" s="115">
        <v>46130</v>
      </c>
      <c r="AO2950" s="95" t="s">
        <v>121</v>
      </c>
      <c r="AP2950" s="95" t="s">
        <v>121</v>
      </c>
      <c r="AQ2950" s="95" t="s">
        <v>121</v>
      </c>
      <c r="AR2950" s="95" t="s">
        <v>121</v>
      </c>
      <c r="AS2950" s="95" t="s">
        <v>121</v>
      </c>
      <c r="AT2950" s="95" t="s">
        <v>121</v>
      </c>
      <c r="AU2950" s="82" t="s">
        <v>6241</v>
      </c>
      <c r="AV2950" s="297">
        <v>46120</v>
      </c>
      <c r="AZ2950" s="271"/>
      <c r="BU2950" s="337" t="s">
        <v>9354</v>
      </c>
      <c r="BV2950" s="340">
        <v>46125</v>
      </c>
      <c r="BZ2950" s="87">
        <f t="shared" si="927"/>
        <v>15</v>
      </c>
      <c r="CB2950" s="88">
        <f t="shared" si="928"/>
        <v>16</v>
      </c>
      <c r="CE2950" s="431">
        <f t="shared" si="929"/>
        <v>4</v>
      </c>
      <c r="CF2950" s="544">
        <v>6721800</v>
      </c>
      <c r="CG2950" s="544"/>
      <c r="CH2950" s="544">
        <v>6721800</v>
      </c>
      <c r="CI2950" s="544">
        <v>26360</v>
      </c>
      <c r="CJ2950" s="87">
        <f t="shared" si="933"/>
        <v>4</v>
      </c>
      <c r="CK2950" s="171">
        <f t="shared" si="930"/>
        <v>15</v>
      </c>
      <c r="CL2950" s="85" t="s">
        <v>6276</v>
      </c>
      <c r="CM2950" s="22" t="str">
        <f t="shared" si="931"/>
        <v>1C26TAB^73840</v>
      </c>
    </row>
    <row r="2951" spans="1:91" s="85" customFormat="1" x14ac:dyDescent="0.25">
      <c r="A2951" s="75">
        <f t="shared" si="932"/>
        <v>2949</v>
      </c>
      <c r="B2951" s="73" t="s">
        <v>102</v>
      </c>
      <c r="C2951" s="301" t="s">
        <v>9351</v>
      </c>
      <c r="D2951" s="265">
        <v>145881513</v>
      </c>
      <c r="E2951" s="241">
        <v>5320008284</v>
      </c>
      <c r="F2951" s="231">
        <v>46122</v>
      </c>
      <c r="G2951" s="265" t="s">
        <v>612</v>
      </c>
      <c r="H2951" s="265" t="s">
        <v>2213</v>
      </c>
      <c r="I2951" s="265" t="s">
        <v>105</v>
      </c>
      <c r="J2951" s="265" t="s">
        <v>518</v>
      </c>
      <c r="K2951" s="265" t="s">
        <v>242</v>
      </c>
      <c r="L2951" s="231">
        <v>46149</v>
      </c>
      <c r="M2951" s="265">
        <v>0</v>
      </c>
      <c r="N2951" s="85" t="s">
        <v>9359</v>
      </c>
      <c r="O2951" s="85" t="s">
        <v>9360</v>
      </c>
      <c r="P2951" s="85">
        <v>2830051464</v>
      </c>
      <c r="Q2951" s="231">
        <v>46120</v>
      </c>
      <c r="R2951" s="241">
        <v>1209400829</v>
      </c>
      <c r="S2951" s="241">
        <v>224423322</v>
      </c>
      <c r="T2951" s="231">
        <v>46120</v>
      </c>
      <c r="U2951" s="261">
        <v>923.33600000000001</v>
      </c>
      <c r="V2951" s="261">
        <v>898.86300000000006</v>
      </c>
      <c r="W2951" s="241">
        <v>1</v>
      </c>
      <c r="X2951" s="241">
        <v>0</v>
      </c>
      <c r="Y2951" s="303">
        <v>7267527842</v>
      </c>
      <c r="Z2951" s="85" t="s">
        <v>354</v>
      </c>
      <c r="AA2951" s="85" t="s">
        <v>521</v>
      </c>
      <c r="AB2951" s="265" t="s">
        <v>8826</v>
      </c>
      <c r="AC2951" s="301" t="s">
        <v>9351</v>
      </c>
      <c r="AD2951" s="182" t="s">
        <v>113</v>
      </c>
      <c r="AE2951" s="115">
        <v>46125</v>
      </c>
      <c r="AF2951" s="375">
        <v>46124.291666666664</v>
      </c>
      <c r="AG2951" s="130">
        <v>46122.416666666664</v>
      </c>
      <c r="AH2951" s="130">
        <v>46122.416666666664</v>
      </c>
      <c r="AI2951" s="115">
        <v>46125</v>
      </c>
      <c r="AJ2951" s="241"/>
      <c r="AK2951" s="115">
        <v>46125</v>
      </c>
      <c r="AL2951" s="115">
        <v>46130</v>
      </c>
      <c r="AM2951" s="241"/>
      <c r="AN2951" s="115">
        <v>46130</v>
      </c>
      <c r="AO2951" s="95" t="s">
        <v>121</v>
      </c>
      <c r="AP2951" s="95" t="s">
        <v>121</v>
      </c>
      <c r="AQ2951" s="95" t="s">
        <v>121</v>
      </c>
      <c r="AR2951" s="95" t="s">
        <v>121</v>
      </c>
      <c r="AS2951" s="95" t="s">
        <v>121</v>
      </c>
      <c r="AT2951" s="95" t="s">
        <v>121</v>
      </c>
      <c r="AU2951" s="82" t="s">
        <v>6241</v>
      </c>
      <c r="AV2951" s="297">
        <v>46120</v>
      </c>
      <c r="AZ2951" s="271"/>
      <c r="BU2951" s="337" t="s">
        <v>9354</v>
      </c>
      <c r="BV2951" s="340">
        <v>46125</v>
      </c>
      <c r="BZ2951" s="87">
        <f t="shared" si="927"/>
        <v>15</v>
      </c>
      <c r="CB2951" s="88">
        <f t="shared" si="928"/>
        <v>16</v>
      </c>
      <c r="CE2951" s="431">
        <f t="shared" si="929"/>
        <v>4</v>
      </c>
      <c r="CJ2951" s="87">
        <f t="shared" si="933"/>
        <v>4</v>
      </c>
      <c r="CK2951" s="171">
        <f t="shared" si="930"/>
        <v>15</v>
      </c>
      <c r="CL2951" s="85" t="s">
        <v>6276</v>
      </c>
      <c r="CM2951" s="22" t="str">
        <f t="shared" si="931"/>
        <v>1C26TAB^73840</v>
      </c>
    </row>
    <row r="2952" spans="1:91" s="85" customFormat="1" x14ac:dyDescent="0.25">
      <c r="A2952" s="75">
        <f t="shared" si="932"/>
        <v>2950</v>
      </c>
      <c r="B2952" s="73" t="s">
        <v>102</v>
      </c>
      <c r="C2952" s="301" t="s">
        <v>9361</v>
      </c>
      <c r="D2952" s="265">
        <v>145881519</v>
      </c>
      <c r="E2952" s="241">
        <v>5320008285</v>
      </c>
      <c r="F2952" s="231">
        <v>46122</v>
      </c>
      <c r="G2952" s="265" t="s">
        <v>612</v>
      </c>
      <c r="H2952" s="265" t="s">
        <v>2213</v>
      </c>
      <c r="I2952" s="265" t="s">
        <v>105</v>
      </c>
      <c r="J2952" s="265" t="s">
        <v>518</v>
      </c>
      <c r="K2952" s="265" t="s">
        <v>242</v>
      </c>
      <c r="L2952" s="231">
        <v>46149</v>
      </c>
      <c r="M2952" s="265">
        <v>40</v>
      </c>
      <c r="N2952" s="85" t="s">
        <v>9362</v>
      </c>
      <c r="O2952" s="85" t="s">
        <v>9363</v>
      </c>
      <c r="P2952" s="85">
        <v>2830051523</v>
      </c>
      <c r="Q2952" s="231">
        <v>46120</v>
      </c>
      <c r="R2952" s="241">
        <v>1209401016</v>
      </c>
      <c r="S2952" s="241">
        <v>224425133</v>
      </c>
      <c r="T2952" s="231">
        <v>46120</v>
      </c>
      <c r="U2952" s="261">
        <v>1784.33</v>
      </c>
      <c r="V2952" s="261">
        <v>1729.6610000000001</v>
      </c>
      <c r="W2952" s="241">
        <v>2</v>
      </c>
      <c r="X2952" s="241">
        <v>0</v>
      </c>
      <c r="Y2952" s="303">
        <v>7267527843</v>
      </c>
      <c r="Z2952" s="85" t="s">
        <v>354</v>
      </c>
      <c r="AA2952" s="85" t="s">
        <v>521</v>
      </c>
      <c r="AB2952" s="265" t="s">
        <v>8826</v>
      </c>
      <c r="AC2952" s="301" t="s">
        <v>9361</v>
      </c>
      <c r="AD2952" s="182" t="s">
        <v>113</v>
      </c>
      <c r="AE2952" s="115">
        <v>46125</v>
      </c>
      <c r="AF2952" s="375">
        <v>46124.291666666664</v>
      </c>
      <c r="AG2952" s="130">
        <v>46122.416666666664</v>
      </c>
      <c r="AH2952" s="130">
        <v>46122.416666666664</v>
      </c>
      <c r="AI2952" s="115">
        <v>46125</v>
      </c>
      <c r="AJ2952" s="241"/>
      <c r="AK2952" s="115">
        <v>46125</v>
      </c>
      <c r="AL2952" s="115">
        <v>46130</v>
      </c>
      <c r="AM2952" s="241"/>
      <c r="AN2952" s="115">
        <v>46130</v>
      </c>
      <c r="AO2952" s="95" t="s">
        <v>121</v>
      </c>
      <c r="AP2952" s="95" t="s">
        <v>121</v>
      </c>
      <c r="AQ2952" s="95" t="s">
        <v>121</v>
      </c>
      <c r="AR2952" s="95" t="s">
        <v>121</v>
      </c>
      <c r="AS2952" s="95" t="s">
        <v>121</v>
      </c>
      <c r="AT2952" s="95" t="s">
        <v>121</v>
      </c>
      <c r="AU2952" s="241" t="s">
        <v>7872</v>
      </c>
      <c r="AV2952" s="297">
        <v>46120</v>
      </c>
      <c r="AZ2952" s="271"/>
      <c r="BU2952" s="337" t="s">
        <v>9364</v>
      </c>
      <c r="BV2952" s="340">
        <v>46125</v>
      </c>
      <c r="BZ2952" s="87">
        <f t="shared" si="927"/>
        <v>15</v>
      </c>
      <c r="CB2952" s="88">
        <f t="shared" si="928"/>
        <v>16</v>
      </c>
      <c r="CE2952" s="431">
        <f t="shared" si="929"/>
        <v>4</v>
      </c>
      <c r="CF2952" s="544">
        <v>6721800</v>
      </c>
      <c r="CG2952" s="544"/>
      <c r="CH2952" s="544">
        <v>6721800</v>
      </c>
      <c r="CI2952" s="544">
        <v>26360</v>
      </c>
      <c r="CJ2952" s="87">
        <f t="shared" si="933"/>
        <v>4</v>
      </c>
      <c r="CK2952" s="171">
        <f t="shared" si="930"/>
        <v>15</v>
      </c>
      <c r="CL2952" s="85" t="s">
        <v>6243</v>
      </c>
      <c r="CM2952" s="22" t="str">
        <f t="shared" si="931"/>
        <v>1C26TAB^73843</v>
      </c>
    </row>
    <row r="2953" spans="1:91" s="85" customFormat="1" x14ac:dyDescent="0.25">
      <c r="A2953" s="75">
        <f t="shared" si="932"/>
        <v>2951</v>
      </c>
      <c r="B2953" s="73" t="s">
        <v>102</v>
      </c>
      <c r="C2953" s="301" t="s">
        <v>9361</v>
      </c>
      <c r="D2953" s="265">
        <v>145881523</v>
      </c>
      <c r="E2953" s="241">
        <v>5320008285</v>
      </c>
      <c r="F2953" s="231">
        <v>46122</v>
      </c>
      <c r="G2953" s="265" t="s">
        <v>612</v>
      </c>
      <c r="H2953" s="265" t="s">
        <v>2213</v>
      </c>
      <c r="I2953" s="265" t="s">
        <v>105</v>
      </c>
      <c r="J2953" s="265" t="s">
        <v>518</v>
      </c>
      <c r="K2953" s="265" t="s">
        <v>242</v>
      </c>
      <c r="L2953" s="231">
        <v>46149</v>
      </c>
      <c r="M2953" s="265">
        <v>0</v>
      </c>
      <c r="N2953" s="85" t="s">
        <v>9362</v>
      </c>
      <c r="O2953" s="85" t="s">
        <v>9363</v>
      </c>
      <c r="P2953" s="85">
        <v>2830051524</v>
      </c>
      <c r="Q2953" s="231">
        <v>46120</v>
      </c>
      <c r="R2953" s="241">
        <v>1209401017</v>
      </c>
      <c r="S2953" s="241">
        <v>224428713</v>
      </c>
      <c r="T2953" s="231">
        <v>46120</v>
      </c>
      <c r="U2953" s="261">
        <v>16326.196</v>
      </c>
      <c r="V2953" s="261">
        <v>15893.491</v>
      </c>
      <c r="W2953" s="241">
        <v>18</v>
      </c>
      <c r="X2953" s="241">
        <v>0</v>
      </c>
      <c r="Y2953" s="303">
        <v>7267527843</v>
      </c>
      <c r="Z2953" s="85" t="s">
        <v>354</v>
      </c>
      <c r="AA2953" s="85" t="s">
        <v>521</v>
      </c>
      <c r="AB2953" s="265" t="s">
        <v>8826</v>
      </c>
      <c r="AC2953" s="301" t="s">
        <v>9361</v>
      </c>
      <c r="AD2953" s="182" t="s">
        <v>113</v>
      </c>
      <c r="AE2953" s="115">
        <v>46125</v>
      </c>
      <c r="AF2953" s="375">
        <v>46124.291666666664</v>
      </c>
      <c r="AG2953" s="130">
        <v>46122.416666666664</v>
      </c>
      <c r="AH2953" s="130">
        <v>46122.416666666664</v>
      </c>
      <c r="AI2953" s="115">
        <v>46125</v>
      </c>
      <c r="AJ2953" s="241"/>
      <c r="AK2953" s="115">
        <v>46125</v>
      </c>
      <c r="AL2953" s="115">
        <v>46130</v>
      </c>
      <c r="AM2953" s="241"/>
      <c r="AN2953" s="115">
        <v>46130</v>
      </c>
      <c r="AO2953" s="95" t="s">
        <v>121</v>
      </c>
      <c r="AP2953" s="95" t="s">
        <v>121</v>
      </c>
      <c r="AQ2953" s="95" t="s">
        <v>121</v>
      </c>
      <c r="AR2953" s="95" t="s">
        <v>121</v>
      </c>
      <c r="AS2953" s="95" t="s">
        <v>121</v>
      </c>
      <c r="AT2953" s="95" t="s">
        <v>121</v>
      </c>
      <c r="AU2953" s="241" t="s">
        <v>7872</v>
      </c>
      <c r="AV2953" s="297">
        <v>46120</v>
      </c>
      <c r="AZ2953" s="271"/>
      <c r="BU2953" s="338"/>
      <c r="BZ2953" s="87">
        <f t="shared" si="927"/>
        <v>15</v>
      </c>
      <c r="CB2953" s="88">
        <f t="shared" si="928"/>
        <v>0</v>
      </c>
      <c r="CE2953" s="431">
        <f t="shared" si="929"/>
        <v>4</v>
      </c>
      <c r="CJ2953" s="87">
        <f t="shared" si="933"/>
        <v>4</v>
      </c>
      <c r="CK2953" s="171">
        <f t="shared" si="930"/>
        <v>15</v>
      </c>
      <c r="CL2953" s="85" t="s">
        <v>6243</v>
      </c>
      <c r="CM2953" s="22" t="str">
        <f t="shared" si="931"/>
        <v>1C26TAB^</v>
      </c>
    </row>
    <row r="2954" spans="1:91" s="85" customFormat="1" x14ac:dyDescent="0.25">
      <c r="A2954" s="75">
        <f t="shared" si="932"/>
        <v>2952</v>
      </c>
      <c r="B2954" s="73" t="s">
        <v>102</v>
      </c>
      <c r="C2954" s="301" t="s">
        <v>9361</v>
      </c>
      <c r="D2954" s="265">
        <v>145880563</v>
      </c>
      <c r="E2954" s="241">
        <v>5320008306</v>
      </c>
      <c r="F2954" s="231">
        <v>46122</v>
      </c>
      <c r="G2954" s="265" t="s">
        <v>612</v>
      </c>
      <c r="H2954" s="265" t="s">
        <v>2213</v>
      </c>
      <c r="I2954" s="265" t="s">
        <v>105</v>
      </c>
      <c r="J2954" s="265" t="s">
        <v>518</v>
      </c>
      <c r="K2954" s="265" t="s">
        <v>242</v>
      </c>
      <c r="L2954" s="231">
        <v>46149</v>
      </c>
      <c r="M2954" s="265">
        <v>40</v>
      </c>
      <c r="N2954" s="85" t="s">
        <v>9365</v>
      </c>
      <c r="O2954" s="85" t="s">
        <v>9366</v>
      </c>
      <c r="P2954" s="85">
        <v>2830051475</v>
      </c>
      <c r="Q2954" s="231">
        <v>46120</v>
      </c>
      <c r="R2954" s="241">
        <v>1209400864</v>
      </c>
      <c r="S2954" s="241">
        <v>224423505</v>
      </c>
      <c r="T2954" s="231">
        <v>46120</v>
      </c>
      <c r="U2954" s="261">
        <v>16177.316999999999</v>
      </c>
      <c r="V2954" s="261">
        <v>15748.553</v>
      </c>
      <c r="W2954" s="241">
        <v>18</v>
      </c>
      <c r="X2954" s="241">
        <v>0</v>
      </c>
      <c r="Y2954" s="303">
        <v>7267527844</v>
      </c>
      <c r="Z2954" s="85" t="s">
        <v>354</v>
      </c>
      <c r="AA2954" s="85" t="s">
        <v>521</v>
      </c>
      <c r="AB2954" s="265" t="s">
        <v>8826</v>
      </c>
      <c r="AC2954" s="301" t="s">
        <v>9361</v>
      </c>
      <c r="AD2954" s="182" t="s">
        <v>113</v>
      </c>
      <c r="AE2954" s="115">
        <v>46125</v>
      </c>
      <c r="AF2954" s="375">
        <v>46124.291666666664</v>
      </c>
      <c r="AG2954" s="130">
        <v>46122.416666666664</v>
      </c>
      <c r="AH2954" s="130">
        <v>46122.416666666664</v>
      </c>
      <c r="AI2954" s="115">
        <v>46125</v>
      </c>
      <c r="AJ2954" s="241"/>
      <c r="AK2954" s="115">
        <v>46125</v>
      </c>
      <c r="AL2954" s="115">
        <v>46130</v>
      </c>
      <c r="AM2954" s="241"/>
      <c r="AN2954" s="115">
        <v>46130</v>
      </c>
      <c r="AO2954" s="95" t="s">
        <v>121</v>
      </c>
      <c r="AP2954" s="95" t="s">
        <v>121</v>
      </c>
      <c r="AQ2954" s="95" t="s">
        <v>121</v>
      </c>
      <c r="AR2954" s="95" t="s">
        <v>121</v>
      </c>
      <c r="AS2954" s="95" t="s">
        <v>121</v>
      </c>
      <c r="AT2954" s="95" t="s">
        <v>121</v>
      </c>
      <c r="AU2954" s="241" t="s">
        <v>7872</v>
      </c>
      <c r="AV2954" s="297">
        <v>46120</v>
      </c>
      <c r="AZ2954" s="271"/>
      <c r="BU2954" s="337" t="s">
        <v>9364</v>
      </c>
      <c r="BV2954" s="340">
        <v>46125</v>
      </c>
      <c r="BZ2954" s="87">
        <f t="shared" si="927"/>
        <v>15</v>
      </c>
      <c r="CB2954" s="88">
        <f t="shared" si="928"/>
        <v>16</v>
      </c>
      <c r="CE2954" s="431">
        <f t="shared" si="929"/>
        <v>4</v>
      </c>
      <c r="CF2954" s="544">
        <v>6721800</v>
      </c>
      <c r="CG2954" s="544"/>
      <c r="CH2954" s="544">
        <v>6721800</v>
      </c>
      <c r="CI2954" s="544">
        <v>26360</v>
      </c>
      <c r="CJ2954" s="87">
        <f t="shared" si="933"/>
        <v>4</v>
      </c>
      <c r="CK2954" s="171">
        <f t="shared" si="930"/>
        <v>15</v>
      </c>
      <c r="CL2954" s="85" t="s">
        <v>6243</v>
      </c>
      <c r="CM2954" s="22" t="str">
        <f t="shared" si="931"/>
        <v>1C26TAB^73843</v>
      </c>
    </row>
    <row r="2955" spans="1:91" s="85" customFormat="1" x14ac:dyDescent="0.25">
      <c r="A2955" s="75">
        <f t="shared" si="932"/>
        <v>2953</v>
      </c>
      <c r="B2955" s="73" t="s">
        <v>102</v>
      </c>
      <c r="C2955" s="301" t="s">
        <v>9361</v>
      </c>
      <c r="D2955" s="273">
        <v>145891251</v>
      </c>
      <c r="E2955" s="274">
        <v>5320008306</v>
      </c>
      <c r="F2955" s="275">
        <v>46122</v>
      </c>
      <c r="G2955" s="273" t="s">
        <v>612</v>
      </c>
      <c r="H2955" s="273" t="s">
        <v>2213</v>
      </c>
      <c r="I2955" s="273" t="s">
        <v>105</v>
      </c>
      <c r="J2955" s="273" t="s">
        <v>518</v>
      </c>
      <c r="K2955" s="273" t="s">
        <v>242</v>
      </c>
      <c r="L2955" s="275">
        <v>46150</v>
      </c>
      <c r="M2955" s="273">
        <v>0</v>
      </c>
      <c r="N2955" s="168" t="s">
        <v>9365</v>
      </c>
      <c r="O2955" s="168" t="s">
        <v>9366</v>
      </c>
      <c r="P2955" s="85">
        <v>2830051476</v>
      </c>
      <c r="Q2955" s="231">
        <v>46120</v>
      </c>
      <c r="R2955" s="85">
        <v>1209400865</v>
      </c>
      <c r="S2955" s="241">
        <v>224423514</v>
      </c>
      <c r="T2955" s="231">
        <v>46120</v>
      </c>
      <c r="U2955" s="356">
        <v>1790.95</v>
      </c>
      <c r="V2955" s="356">
        <v>1739.1759999999999</v>
      </c>
      <c r="W2955" s="241">
        <v>3</v>
      </c>
      <c r="X2955" s="241">
        <v>0</v>
      </c>
      <c r="Y2955" s="386">
        <v>7267527844</v>
      </c>
      <c r="Z2955" s="168" t="s">
        <v>354</v>
      </c>
      <c r="AA2955" s="168" t="s">
        <v>521</v>
      </c>
      <c r="AB2955" s="273" t="s">
        <v>8826</v>
      </c>
      <c r="AC2955" s="301" t="s">
        <v>9361</v>
      </c>
      <c r="AD2955" s="182" t="s">
        <v>113</v>
      </c>
      <c r="AE2955" s="115">
        <v>46125</v>
      </c>
      <c r="AF2955" s="304">
        <v>46124.291666666664</v>
      </c>
      <c r="AG2955" s="130">
        <v>46122.416666666664</v>
      </c>
      <c r="AH2955" s="130">
        <v>46122.416666666664</v>
      </c>
      <c r="AI2955" s="115">
        <v>46125</v>
      </c>
      <c r="AJ2955" s="274"/>
      <c r="AK2955" s="115">
        <v>46125</v>
      </c>
      <c r="AL2955" s="115">
        <v>46130</v>
      </c>
      <c r="AM2955" s="274"/>
      <c r="AN2955" s="115">
        <v>46130</v>
      </c>
      <c r="AO2955" s="95" t="s">
        <v>121</v>
      </c>
      <c r="AP2955" s="95" t="s">
        <v>121</v>
      </c>
      <c r="AQ2955" s="95" t="s">
        <v>121</v>
      </c>
      <c r="AR2955" s="95" t="s">
        <v>121</v>
      </c>
      <c r="AS2955" s="95" t="s">
        <v>121</v>
      </c>
      <c r="AT2955" s="95" t="s">
        <v>121</v>
      </c>
      <c r="AU2955" s="241" t="s">
        <v>7872</v>
      </c>
      <c r="AV2955" s="351">
        <v>46120</v>
      </c>
      <c r="AW2955" s="168"/>
      <c r="AX2955" s="168"/>
      <c r="AY2955" s="168"/>
      <c r="AZ2955" s="278"/>
      <c r="BA2955" s="168"/>
      <c r="BB2955" s="168"/>
      <c r="BC2955" s="168"/>
      <c r="BD2955" s="168"/>
      <c r="BE2955" s="168"/>
      <c r="BF2955" s="168"/>
      <c r="BG2955" s="168"/>
      <c r="BH2955" s="168"/>
      <c r="BI2955" s="168"/>
      <c r="BJ2955" s="168"/>
      <c r="BK2955" s="168"/>
      <c r="BL2955" s="168"/>
      <c r="BM2955" s="168"/>
      <c r="BN2955" s="168"/>
      <c r="BO2955" s="168"/>
      <c r="BP2955" s="168"/>
      <c r="BQ2955" s="168"/>
      <c r="BR2955" s="168"/>
      <c r="BS2955" s="168"/>
      <c r="BT2955" s="168"/>
      <c r="BU2955" s="395"/>
      <c r="BV2955" s="168"/>
      <c r="BW2955" s="168"/>
      <c r="BX2955" s="168"/>
      <c r="BY2955" s="168"/>
      <c r="BZ2955" s="87">
        <f t="shared" si="927"/>
        <v>15</v>
      </c>
      <c r="CA2955" s="168"/>
      <c r="CB2955" s="88">
        <f t="shared" si="928"/>
        <v>0</v>
      </c>
      <c r="CE2955" s="431">
        <f t="shared" si="929"/>
        <v>4</v>
      </c>
      <c r="CJ2955" s="87">
        <f t="shared" si="933"/>
        <v>4</v>
      </c>
      <c r="CK2955" s="171">
        <f t="shared" si="930"/>
        <v>15</v>
      </c>
      <c r="CL2955" s="85" t="s">
        <v>6243</v>
      </c>
      <c r="CM2955" s="22" t="str">
        <f t="shared" si="931"/>
        <v>1C26TAB^</v>
      </c>
    </row>
    <row r="2956" spans="1:91" s="85" customFormat="1" x14ac:dyDescent="0.25">
      <c r="A2956" s="75">
        <f t="shared" si="932"/>
        <v>2954</v>
      </c>
      <c r="B2956" s="558" t="s">
        <v>102</v>
      </c>
      <c r="C2956" s="270" t="s">
        <v>9168</v>
      </c>
      <c r="D2956" s="265">
        <v>145863191</v>
      </c>
      <c r="E2956" s="241"/>
      <c r="F2956" s="231">
        <v>46118</v>
      </c>
      <c r="G2956" s="265" t="s">
        <v>612</v>
      </c>
      <c r="H2956" s="265" t="s">
        <v>2213</v>
      </c>
      <c r="I2956" s="265" t="s">
        <v>105</v>
      </c>
      <c r="J2956" s="265" t="s">
        <v>518</v>
      </c>
      <c r="K2956" s="265" t="s">
        <v>242</v>
      </c>
      <c r="L2956" s="231">
        <v>46146</v>
      </c>
      <c r="M2956" s="265">
        <v>40</v>
      </c>
      <c r="N2956" s="85" t="s">
        <v>9367</v>
      </c>
      <c r="O2956" s="85" t="s">
        <v>9368</v>
      </c>
      <c r="P2956" s="85">
        <v>2830051557</v>
      </c>
      <c r="Q2956" s="231">
        <v>46121</v>
      </c>
      <c r="R2956" s="241">
        <v>1209401334</v>
      </c>
      <c r="S2956" s="241">
        <v>224423457</v>
      </c>
      <c r="T2956" s="231">
        <v>46121</v>
      </c>
      <c r="U2956" s="261">
        <v>18362.039000000001</v>
      </c>
      <c r="V2956" s="261">
        <v>17875.373</v>
      </c>
      <c r="W2956" s="241">
        <v>20</v>
      </c>
      <c r="X2956" s="241">
        <v>0</v>
      </c>
      <c r="Y2956" s="303">
        <v>7267527845</v>
      </c>
      <c r="Z2956" s="85" t="s">
        <v>354</v>
      </c>
      <c r="AA2956" s="85" t="s">
        <v>521</v>
      </c>
      <c r="AB2956" s="265" t="s">
        <v>8826</v>
      </c>
      <c r="AC2956" s="270" t="s">
        <v>9168</v>
      </c>
      <c r="AD2956" s="75" t="s">
        <v>113</v>
      </c>
      <c r="AE2956" s="115">
        <v>46125</v>
      </c>
      <c r="AF2956" s="375">
        <v>46124.291666666664</v>
      </c>
      <c r="AG2956" s="130">
        <v>46122.416666666664</v>
      </c>
      <c r="AH2956" s="130">
        <v>46122.416666666664</v>
      </c>
      <c r="AI2956" s="74">
        <v>46125</v>
      </c>
      <c r="AJ2956" s="241"/>
      <c r="AK2956" s="115">
        <v>46125</v>
      </c>
      <c r="AL2956" s="74">
        <v>46130</v>
      </c>
      <c r="AM2956" s="241"/>
      <c r="AN2956" s="115">
        <v>46130</v>
      </c>
      <c r="AO2956" s="95" t="s">
        <v>121</v>
      </c>
      <c r="AP2956" s="95" t="s">
        <v>121</v>
      </c>
      <c r="AQ2956" s="95" t="s">
        <v>121</v>
      </c>
      <c r="AR2956" s="95" t="s">
        <v>121</v>
      </c>
      <c r="AS2956" s="95" t="s">
        <v>121</v>
      </c>
      <c r="AT2956" s="95" t="s">
        <v>121</v>
      </c>
      <c r="AU2956" s="82" t="s">
        <v>6241</v>
      </c>
      <c r="AV2956" s="297">
        <v>46121</v>
      </c>
      <c r="AZ2956" s="271"/>
      <c r="BU2956" s="337" t="s">
        <v>9171</v>
      </c>
      <c r="BV2956" s="340">
        <v>46125</v>
      </c>
      <c r="BZ2956" s="87">
        <f t="shared" si="927"/>
        <v>15</v>
      </c>
      <c r="CB2956" s="88">
        <f t="shared" si="928"/>
        <v>16</v>
      </c>
      <c r="CC2956" s="339"/>
      <c r="CE2956" s="431">
        <f t="shared" si="929"/>
        <v>4</v>
      </c>
      <c r="CF2956" s="544">
        <v>6721800</v>
      </c>
      <c r="CG2956" s="544"/>
      <c r="CH2956" s="544">
        <v>6721800</v>
      </c>
      <c r="CI2956" s="544">
        <v>26360</v>
      </c>
      <c r="CJ2956" s="87">
        <f t="shared" si="933"/>
        <v>4</v>
      </c>
      <c r="CK2956" s="171">
        <f t="shared" si="930"/>
        <v>15</v>
      </c>
      <c r="CL2956" s="85" t="s">
        <v>6276</v>
      </c>
      <c r="CM2956" s="22" t="str">
        <f t="shared" si="931"/>
        <v>1C26TAB^73841</v>
      </c>
    </row>
    <row r="2957" spans="1:91" s="85" customFormat="1" x14ac:dyDescent="0.25">
      <c r="A2957" s="75">
        <f t="shared" si="932"/>
        <v>2955</v>
      </c>
      <c r="B2957" s="73" t="s">
        <v>102</v>
      </c>
      <c r="C2957" s="301" t="s">
        <v>9361</v>
      </c>
      <c r="D2957" s="346">
        <v>145863195</v>
      </c>
      <c r="E2957" s="362"/>
      <c r="F2957" s="363">
        <v>46118</v>
      </c>
      <c r="G2957" s="346" t="s">
        <v>612</v>
      </c>
      <c r="H2957" s="346" t="s">
        <v>2213</v>
      </c>
      <c r="I2957" s="346" t="s">
        <v>105</v>
      </c>
      <c r="J2957" s="346" t="s">
        <v>518</v>
      </c>
      <c r="K2957" s="346" t="s">
        <v>242</v>
      </c>
      <c r="L2957" s="363">
        <v>46146</v>
      </c>
      <c r="M2957" s="346">
        <v>40</v>
      </c>
      <c r="N2957" s="176" t="s">
        <v>9369</v>
      </c>
      <c r="O2957" s="176" t="s">
        <v>9370</v>
      </c>
      <c r="P2957" s="176">
        <v>2830051484</v>
      </c>
      <c r="Q2957" s="231">
        <v>46120</v>
      </c>
      <c r="R2957" s="362">
        <v>1209400909</v>
      </c>
      <c r="S2957" s="362">
        <v>224423473</v>
      </c>
      <c r="T2957" s="231">
        <v>46120</v>
      </c>
      <c r="U2957" s="442">
        <v>18108.75</v>
      </c>
      <c r="V2957" s="442">
        <v>17628.796999999999</v>
      </c>
      <c r="W2957" s="362">
        <v>20</v>
      </c>
      <c r="X2957" s="362">
        <v>0</v>
      </c>
      <c r="Y2957" s="657">
        <v>7267527846</v>
      </c>
      <c r="Z2957" s="176" t="s">
        <v>354</v>
      </c>
      <c r="AA2957" s="176" t="s">
        <v>521</v>
      </c>
      <c r="AB2957" s="346" t="s">
        <v>8826</v>
      </c>
      <c r="AC2957" s="301" t="s">
        <v>9361</v>
      </c>
      <c r="AD2957" s="317" t="s">
        <v>113</v>
      </c>
      <c r="AE2957" s="115">
        <v>46125</v>
      </c>
      <c r="AF2957" s="550">
        <v>46124.291666666664</v>
      </c>
      <c r="AG2957" s="130">
        <v>46122.416666666664</v>
      </c>
      <c r="AH2957" s="130">
        <v>46122.416666666664</v>
      </c>
      <c r="AI2957" s="541">
        <v>46125</v>
      </c>
      <c r="AJ2957" s="362"/>
      <c r="AK2957" s="115">
        <v>46125</v>
      </c>
      <c r="AL2957" s="541">
        <v>46130</v>
      </c>
      <c r="AM2957" s="362"/>
      <c r="AN2957" s="115">
        <v>46130</v>
      </c>
      <c r="AO2957" s="95" t="s">
        <v>121</v>
      </c>
      <c r="AP2957" s="95" t="s">
        <v>121</v>
      </c>
      <c r="AQ2957" s="95" t="s">
        <v>121</v>
      </c>
      <c r="AR2957" s="95" t="s">
        <v>121</v>
      </c>
      <c r="AS2957" s="95" t="s">
        <v>121</v>
      </c>
      <c r="AT2957" s="95" t="s">
        <v>121</v>
      </c>
      <c r="AU2957" s="241" t="s">
        <v>7872</v>
      </c>
      <c r="AV2957" s="347">
        <v>46120</v>
      </c>
      <c r="AW2957" s="176"/>
      <c r="AX2957" s="176"/>
      <c r="AY2957" s="176"/>
      <c r="AZ2957" s="369"/>
      <c r="BA2957" s="176"/>
      <c r="BB2957" s="176"/>
      <c r="BC2957" s="176"/>
      <c r="BD2957" s="176"/>
      <c r="BE2957" s="176"/>
      <c r="BF2957" s="176"/>
      <c r="BG2957" s="176"/>
      <c r="BH2957" s="176"/>
      <c r="BI2957" s="176"/>
      <c r="BJ2957" s="176"/>
      <c r="BK2957" s="176"/>
      <c r="BL2957" s="176"/>
      <c r="BM2957" s="176"/>
      <c r="BN2957" s="176"/>
      <c r="BO2957" s="176"/>
      <c r="BP2957" s="176"/>
      <c r="BQ2957" s="176"/>
      <c r="BR2957" s="176"/>
      <c r="BS2957" s="176"/>
      <c r="BT2957" s="176"/>
      <c r="BU2957" s="337" t="s">
        <v>9364</v>
      </c>
      <c r="BV2957" s="340">
        <v>46125</v>
      </c>
      <c r="BW2957" s="176"/>
      <c r="BX2957" s="176"/>
      <c r="BY2957" s="176"/>
      <c r="BZ2957" s="87">
        <f t="shared" si="927"/>
        <v>15</v>
      </c>
      <c r="CA2957" s="176"/>
      <c r="CB2957" s="88">
        <f t="shared" si="928"/>
        <v>16</v>
      </c>
      <c r="CE2957" s="431">
        <f t="shared" si="929"/>
        <v>4</v>
      </c>
      <c r="CF2957" s="544">
        <v>6721800</v>
      </c>
      <c r="CG2957" s="544"/>
      <c r="CH2957" s="544">
        <v>6721800</v>
      </c>
      <c r="CI2957" s="544">
        <v>26360</v>
      </c>
      <c r="CJ2957" s="87">
        <f t="shared" si="933"/>
        <v>4</v>
      </c>
      <c r="CK2957" s="171">
        <f t="shared" si="930"/>
        <v>15</v>
      </c>
      <c r="CL2957" s="85" t="s">
        <v>6243</v>
      </c>
      <c r="CM2957" s="22" t="str">
        <f t="shared" si="931"/>
        <v>1C26TAB^73843</v>
      </c>
    </row>
    <row r="2958" spans="1:91" s="85" customFormat="1" x14ac:dyDescent="0.25">
      <c r="B2958" s="265" t="s">
        <v>6301</v>
      </c>
      <c r="C2958" s="301" t="s">
        <v>9055</v>
      </c>
      <c r="D2958" s="265">
        <v>145893597</v>
      </c>
      <c r="E2958" s="241">
        <v>5320008316</v>
      </c>
      <c r="F2958" s="231">
        <v>46128</v>
      </c>
      <c r="G2958" s="265" t="s">
        <v>4625</v>
      </c>
      <c r="H2958" s="265" t="s">
        <v>2963</v>
      </c>
      <c r="I2958" s="265" t="s">
        <v>105</v>
      </c>
      <c r="J2958" s="265" t="s">
        <v>1161</v>
      </c>
      <c r="K2958" s="265" t="s">
        <v>242</v>
      </c>
      <c r="L2958" s="231">
        <v>46154</v>
      </c>
      <c r="M2958" s="265">
        <v>40</v>
      </c>
      <c r="N2958" s="85" t="s">
        <v>9371</v>
      </c>
      <c r="O2958" s="85" t="s">
        <v>9372</v>
      </c>
      <c r="P2958" s="85">
        <v>2830051973</v>
      </c>
      <c r="Q2958" s="231">
        <v>46128</v>
      </c>
      <c r="R2958" s="241">
        <v>1209403460</v>
      </c>
      <c r="S2958" s="241">
        <v>224459491</v>
      </c>
      <c r="T2958" s="231">
        <v>46128</v>
      </c>
      <c r="U2958" s="356">
        <v>3224.2869999999998</v>
      </c>
      <c r="V2958" s="356">
        <v>3133.3690000000001</v>
      </c>
      <c r="W2958" s="241">
        <v>5</v>
      </c>
      <c r="X2958" s="241">
        <v>3</v>
      </c>
      <c r="Y2958" s="303">
        <v>2324872160</v>
      </c>
      <c r="Z2958" s="265" t="s">
        <v>5982</v>
      </c>
      <c r="AA2958" s="85" t="s">
        <v>8783</v>
      </c>
      <c r="AB2958" s="265" t="s">
        <v>260</v>
      </c>
      <c r="AC2958" s="301" t="s">
        <v>9055</v>
      </c>
      <c r="AD2958" s="75" t="s">
        <v>113</v>
      </c>
      <c r="AE2958" s="241"/>
      <c r="AF2958" s="375">
        <v>46134.625</v>
      </c>
      <c r="AG2958" s="375">
        <v>46133.416666666664</v>
      </c>
      <c r="AH2958" s="375">
        <v>46133.416666666664</v>
      </c>
      <c r="AI2958" s="376">
        <v>46135</v>
      </c>
      <c r="AJ2958" s="241"/>
      <c r="AK2958" s="241"/>
      <c r="AL2958" s="376">
        <v>46136</v>
      </c>
      <c r="AM2958" s="241"/>
      <c r="AN2958" s="75">
        <f t="shared" ref="AN2958:AN2967" si="934">IF(AM2958=0,AL2958-L2958,AM2958-L2958)</f>
        <v>-18</v>
      </c>
      <c r="AO2958" s="81" t="s">
        <v>121</v>
      </c>
      <c r="AP2958" s="81" t="s">
        <v>121</v>
      </c>
      <c r="AQ2958" s="81" t="s">
        <v>121</v>
      </c>
      <c r="AR2958" s="81">
        <f t="shared" ref="AR2958:AR2969" si="935">IF(AI2958=0,"",IF(AI2958&lt;AJ2958,AJ2958+1,AI2958+1))</f>
        <v>46136</v>
      </c>
      <c r="AS2958" s="81">
        <f t="shared" ref="AS2958:AS2969" si="936">IF(AI2958=0,"",IF(AE2958=0,IF(AJ2958=0,AI2958+2,AJ2958+2),AE2958+2))</f>
        <v>46137</v>
      </c>
      <c r="AT2958" s="81">
        <f t="shared" ref="AT2958:AT2969" si="937">IF(AI2958=0,"",IF(AI2958&lt;AJ2958,AJ2958+1,AI2958+1))</f>
        <v>46136</v>
      </c>
      <c r="AU2958" s="241"/>
      <c r="AV2958" s="290">
        <v>46128</v>
      </c>
      <c r="AZ2958" s="271"/>
      <c r="BU2958" s="338"/>
      <c r="BZ2958" s="87">
        <f t="shared" si="927"/>
        <v>16</v>
      </c>
      <c r="CB2958" s="85">
        <f t="shared" si="928"/>
        <v>0</v>
      </c>
      <c r="CE2958" s="431">
        <f t="shared" si="929"/>
        <v>4</v>
      </c>
      <c r="CJ2958" s="87">
        <f t="shared" si="933"/>
        <v>4</v>
      </c>
      <c r="CK2958" s="171">
        <f t="shared" si="930"/>
        <v>16</v>
      </c>
      <c r="CM2958" s="85" t="str">
        <f t="shared" si="931"/>
        <v>1C26TAR^</v>
      </c>
    </row>
    <row r="2959" spans="1:91" s="85" customFormat="1" x14ac:dyDescent="0.25">
      <c r="B2959" s="265" t="s">
        <v>6301</v>
      </c>
      <c r="C2959" s="301" t="s">
        <v>9055</v>
      </c>
      <c r="D2959" s="265">
        <v>145893539</v>
      </c>
      <c r="E2959" s="241">
        <v>5320008316</v>
      </c>
      <c r="F2959" s="231">
        <v>46128</v>
      </c>
      <c r="G2959" s="265" t="s">
        <v>1178</v>
      </c>
      <c r="H2959" s="265" t="s">
        <v>2963</v>
      </c>
      <c r="I2959" s="265" t="s">
        <v>105</v>
      </c>
      <c r="J2959" s="265" t="s">
        <v>1161</v>
      </c>
      <c r="K2959" s="265" t="s">
        <v>242</v>
      </c>
      <c r="L2959" s="231">
        <v>46149</v>
      </c>
      <c r="M2959" s="265">
        <v>0</v>
      </c>
      <c r="N2959" s="85" t="s">
        <v>9371</v>
      </c>
      <c r="O2959" s="85" t="s">
        <v>9372</v>
      </c>
      <c r="P2959" s="85">
        <v>2830051971</v>
      </c>
      <c r="Q2959" s="231">
        <v>46128</v>
      </c>
      <c r="R2959" s="241">
        <v>1209403458</v>
      </c>
      <c r="S2959" s="241">
        <v>224460616</v>
      </c>
      <c r="T2959" s="231">
        <v>46128</v>
      </c>
      <c r="U2959" s="356">
        <v>9150.9879999999994</v>
      </c>
      <c r="V2959" s="356">
        <v>8883.4809999999998</v>
      </c>
      <c r="W2959" s="241">
        <v>9</v>
      </c>
      <c r="X2959" s="241">
        <v>6</v>
      </c>
      <c r="Y2959" s="303">
        <v>2324872160</v>
      </c>
      <c r="Z2959" s="265" t="s">
        <v>5982</v>
      </c>
      <c r="AA2959" s="85" t="s">
        <v>8783</v>
      </c>
      <c r="AB2959" s="265" t="s">
        <v>260</v>
      </c>
      <c r="AC2959" s="301" t="s">
        <v>9055</v>
      </c>
      <c r="AD2959" s="75" t="s">
        <v>113</v>
      </c>
      <c r="AE2959" s="241"/>
      <c r="AF2959" s="375">
        <v>46134.625</v>
      </c>
      <c r="AG2959" s="375">
        <v>46133.416666666664</v>
      </c>
      <c r="AH2959" s="375">
        <v>46133.416666666664</v>
      </c>
      <c r="AI2959" s="376">
        <v>46135</v>
      </c>
      <c r="AJ2959" s="241"/>
      <c r="AK2959" s="241"/>
      <c r="AL2959" s="376">
        <v>46136</v>
      </c>
      <c r="AM2959" s="241"/>
      <c r="AN2959" s="75">
        <f t="shared" si="934"/>
        <v>-13</v>
      </c>
      <c r="AO2959" s="81" t="s">
        <v>121</v>
      </c>
      <c r="AP2959" s="81" t="s">
        <v>121</v>
      </c>
      <c r="AQ2959" s="81" t="s">
        <v>121</v>
      </c>
      <c r="AR2959" s="81">
        <f t="shared" si="935"/>
        <v>46136</v>
      </c>
      <c r="AS2959" s="81">
        <f t="shared" si="936"/>
        <v>46137</v>
      </c>
      <c r="AT2959" s="81">
        <f t="shared" si="937"/>
        <v>46136</v>
      </c>
      <c r="AU2959" s="241"/>
      <c r="AV2959" s="290">
        <v>46128</v>
      </c>
      <c r="AZ2959" s="271"/>
      <c r="BU2959" s="338"/>
      <c r="BZ2959" s="87">
        <f t="shared" si="927"/>
        <v>16</v>
      </c>
      <c r="CB2959" s="85">
        <f t="shared" si="928"/>
        <v>0</v>
      </c>
      <c r="CE2959" s="431">
        <f t="shared" si="929"/>
        <v>4</v>
      </c>
      <c r="CJ2959" s="87">
        <f t="shared" si="933"/>
        <v>4</v>
      </c>
      <c r="CK2959" s="171">
        <f t="shared" si="930"/>
        <v>16</v>
      </c>
      <c r="CM2959" s="85" t="str">
        <f t="shared" si="931"/>
        <v>1C26TAR^</v>
      </c>
    </row>
    <row r="2960" spans="1:91" s="85" customFormat="1" x14ac:dyDescent="0.25">
      <c r="B2960" s="265" t="s">
        <v>6301</v>
      </c>
      <c r="C2960" s="301" t="s">
        <v>9055</v>
      </c>
      <c r="D2960" s="265">
        <v>145893552</v>
      </c>
      <c r="E2960" s="241">
        <v>5320008316</v>
      </c>
      <c r="F2960" s="231">
        <v>46128</v>
      </c>
      <c r="G2960" s="265" t="s">
        <v>1178</v>
      </c>
      <c r="H2960" s="265" t="s">
        <v>2963</v>
      </c>
      <c r="I2960" s="265" t="s">
        <v>105</v>
      </c>
      <c r="J2960" s="265" t="s">
        <v>1161</v>
      </c>
      <c r="K2960" s="265" t="s">
        <v>242</v>
      </c>
      <c r="L2960" s="231">
        <v>46153</v>
      </c>
      <c r="M2960" s="265">
        <v>0</v>
      </c>
      <c r="N2960" s="85" t="s">
        <v>9371</v>
      </c>
      <c r="O2960" s="85" t="s">
        <v>9372</v>
      </c>
      <c r="P2960" s="85">
        <v>2830051972</v>
      </c>
      <c r="Q2960" s="231">
        <v>46128</v>
      </c>
      <c r="R2960" s="241">
        <v>1209403459</v>
      </c>
      <c r="S2960" s="241">
        <v>224463220</v>
      </c>
      <c r="T2960" s="231">
        <v>46128</v>
      </c>
      <c r="U2960" s="356">
        <v>2609.3679999999999</v>
      </c>
      <c r="V2960" s="356">
        <v>2523.6239999999998</v>
      </c>
      <c r="W2960" s="241">
        <v>3</v>
      </c>
      <c r="X2960" s="241">
        <v>1</v>
      </c>
      <c r="Y2960" s="303">
        <v>2324872160</v>
      </c>
      <c r="Z2960" s="265" t="s">
        <v>5982</v>
      </c>
      <c r="AA2960" s="85" t="s">
        <v>8783</v>
      </c>
      <c r="AB2960" s="265" t="s">
        <v>260</v>
      </c>
      <c r="AC2960" s="301" t="s">
        <v>9055</v>
      </c>
      <c r="AD2960" s="75" t="s">
        <v>113</v>
      </c>
      <c r="AE2960" s="241"/>
      <c r="AF2960" s="375">
        <v>46134.625</v>
      </c>
      <c r="AG2960" s="375">
        <v>46133.416666666664</v>
      </c>
      <c r="AH2960" s="375">
        <v>46133.416666666664</v>
      </c>
      <c r="AI2960" s="376">
        <v>46135</v>
      </c>
      <c r="AJ2960" s="241"/>
      <c r="AK2960" s="241"/>
      <c r="AL2960" s="376">
        <v>46136</v>
      </c>
      <c r="AM2960" s="241"/>
      <c r="AN2960" s="75">
        <f t="shared" si="934"/>
        <v>-17</v>
      </c>
      <c r="AO2960" s="81" t="s">
        <v>121</v>
      </c>
      <c r="AP2960" s="81" t="s">
        <v>121</v>
      </c>
      <c r="AQ2960" s="81" t="s">
        <v>121</v>
      </c>
      <c r="AR2960" s="81">
        <f t="shared" si="935"/>
        <v>46136</v>
      </c>
      <c r="AS2960" s="81">
        <f t="shared" si="936"/>
        <v>46137</v>
      </c>
      <c r="AT2960" s="81">
        <f t="shared" si="937"/>
        <v>46136</v>
      </c>
      <c r="AU2960" s="241"/>
      <c r="AV2960" s="290">
        <v>46128</v>
      </c>
      <c r="AZ2960" s="271"/>
      <c r="BU2960" s="338"/>
      <c r="BZ2960" s="87">
        <f t="shared" si="927"/>
        <v>16</v>
      </c>
      <c r="CB2960" s="85">
        <f t="shared" si="928"/>
        <v>0</v>
      </c>
      <c r="CE2960" s="431">
        <f t="shared" si="929"/>
        <v>4</v>
      </c>
      <c r="CJ2960" s="87">
        <f t="shared" si="933"/>
        <v>4</v>
      </c>
      <c r="CK2960" s="171">
        <f t="shared" si="930"/>
        <v>16</v>
      </c>
      <c r="CM2960" s="85" t="str">
        <f t="shared" si="931"/>
        <v>1C26TAR^</v>
      </c>
    </row>
    <row r="2961" spans="2:91" s="85" customFormat="1" x14ac:dyDescent="0.25">
      <c r="B2961" s="236" t="s">
        <v>6301</v>
      </c>
      <c r="C2961" s="301" t="s">
        <v>8780</v>
      </c>
      <c r="D2961" s="265">
        <v>145896933</v>
      </c>
      <c r="E2961" s="241">
        <v>5320008347</v>
      </c>
      <c r="F2961" s="231">
        <v>46128</v>
      </c>
      <c r="G2961" s="265" t="s">
        <v>1186</v>
      </c>
      <c r="H2961" s="265" t="s">
        <v>2963</v>
      </c>
      <c r="I2961" s="265" t="s">
        <v>105</v>
      </c>
      <c r="J2961" s="265" t="s">
        <v>1161</v>
      </c>
      <c r="K2961" s="265" t="s">
        <v>242</v>
      </c>
      <c r="L2961" s="231">
        <v>46141</v>
      </c>
      <c r="M2961" s="265">
        <v>40</v>
      </c>
      <c r="N2961" s="85" t="s">
        <v>9373</v>
      </c>
      <c r="O2961" s="85" t="s">
        <v>9374</v>
      </c>
      <c r="P2961" s="85">
        <v>2830051958</v>
      </c>
      <c r="Q2961" s="231">
        <v>46128</v>
      </c>
      <c r="R2961" s="241">
        <v>1209403413</v>
      </c>
      <c r="S2961" s="241">
        <v>224461019</v>
      </c>
      <c r="T2961" s="231">
        <v>46128</v>
      </c>
      <c r="U2961" s="356">
        <v>2777.7739999999999</v>
      </c>
      <c r="V2961" s="356">
        <v>2679.7550000000001</v>
      </c>
      <c r="W2961" s="241">
        <v>3</v>
      </c>
      <c r="X2961" s="241">
        <v>0</v>
      </c>
      <c r="Y2961" s="303">
        <v>2324872220</v>
      </c>
      <c r="Z2961" s="265" t="s">
        <v>5982</v>
      </c>
      <c r="AA2961" s="85" t="s">
        <v>8783</v>
      </c>
      <c r="AB2961" s="265" t="s">
        <v>260</v>
      </c>
      <c r="AC2961" s="301" t="s">
        <v>8780</v>
      </c>
      <c r="AD2961" s="75" t="s">
        <v>113</v>
      </c>
      <c r="AE2961" s="241"/>
      <c r="AF2961" s="375">
        <v>46134.625</v>
      </c>
      <c r="AG2961" s="375">
        <v>46133.416666666664</v>
      </c>
      <c r="AH2961" s="375">
        <v>46133.416666666664</v>
      </c>
      <c r="AI2961" s="376">
        <v>46135</v>
      </c>
      <c r="AJ2961" s="241"/>
      <c r="AK2961" s="241"/>
      <c r="AL2961" s="376">
        <v>46136</v>
      </c>
      <c r="AM2961" s="241"/>
      <c r="AN2961" s="75">
        <f t="shared" si="934"/>
        <v>-5</v>
      </c>
      <c r="AO2961" s="81" t="s">
        <v>121</v>
      </c>
      <c r="AP2961" s="81" t="s">
        <v>121</v>
      </c>
      <c r="AQ2961" s="81" t="s">
        <v>121</v>
      </c>
      <c r="AR2961" s="81">
        <f t="shared" si="935"/>
        <v>46136</v>
      </c>
      <c r="AS2961" s="81">
        <f t="shared" si="936"/>
        <v>46137</v>
      </c>
      <c r="AT2961" s="81">
        <f t="shared" si="937"/>
        <v>46136</v>
      </c>
      <c r="AU2961" s="241"/>
      <c r="AV2961" s="297">
        <v>46128</v>
      </c>
      <c r="AZ2961" s="271"/>
      <c r="BU2961" s="338"/>
      <c r="BZ2961" s="87">
        <f t="shared" si="927"/>
        <v>16</v>
      </c>
      <c r="CB2961" s="85">
        <f t="shared" si="928"/>
        <v>0</v>
      </c>
      <c r="CE2961" s="431">
        <f t="shared" si="929"/>
        <v>4</v>
      </c>
      <c r="CF2961" s="397">
        <v>6273680</v>
      </c>
      <c r="CH2961" s="397">
        <v>6273680</v>
      </c>
      <c r="CI2961" s="85">
        <v>26360</v>
      </c>
      <c r="CJ2961" s="87">
        <f t="shared" si="933"/>
        <v>4</v>
      </c>
      <c r="CK2961" s="171">
        <f t="shared" si="930"/>
        <v>16</v>
      </c>
      <c r="CM2961" s="85" t="str">
        <f t="shared" si="931"/>
        <v>1C26TAR^</v>
      </c>
    </row>
    <row r="2962" spans="2:91" s="85" customFormat="1" x14ac:dyDescent="0.25">
      <c r="B2962" s="236" t="s">
        <v>6301</v>
      </c>
      <c r="C2962" s="301" t="s">
        <v>8780</v>
      </c>
      <c r="D2962" s="265">
        <v>145894371</v>
      </c>
      <c r="E2962" s="241">
        <v>5320008347</v>
      </c>
      <c r="F2962" s="231">
        <v>46128</v>
      </c>
      <c r="G2962" s="265" t="s">
        <v>1188</v>
      </c>
      <c r="H2962" s="265" t="s">
        <v>2963</v>
      </c>
      <c r="I2962" s="265" t="s">
        <v>105</v>
      </c>
      <c r="J2962" s="265" t="s">
        <v>1161</v>
      </c>
      <c r="K2962" s="265" t="s">
        <v>242</v>
      </c>
      <c r="L2962" s="231">
        <v>46146</v>
      </c>
      <c r="M2962" s="265">
        <v>0</v>
      </c>
      <c r="N2962" s="85" t="s">
        <v>9373</v>
      </c>
      <c r="O2962" s="85" t="s">
        <v>9374</v>
      </c>
      <c r="P2962" s="85">
        <v>2830051956</v>
      </c>
      <c r="Q2962" s="231">
        <v>46128</v>
      </c>
      <c r="R2962" s="241">
        <v>1209403410</v>
      </c>
      <c r="S2962" s="241">
        <v>224461021</v>
      </c>
      <c r="T2962" s="231">
        <v>46128</v>
      </c>
      <c r="U2962" s="356">
        <v>7307.0039999999999</v>
      </c>
      <c r="V2962" s="356">
        <v>7101.8620000000001</v>
      </c>
      <c r="W2962" s="241">
        <v>10</v>
      </c>
      <c r="X2962" s="241">
        <v>3</v>
      </c>
      <c r="Y2962" s="303">
        <v>2324872220</v>
      </c>
      <c r="Z2962" s="265" t="s">
        <v>5982</v>
      </c>
      <c r="AA2962" s="85" t="s">
        <v>8783</v>
      </c>
      <c r="AB2962" s="265" t="s">
        <v>260</v>
      </c>
      <c r="AC2962" s="301" t="s">
        <v>8780</v>
      </c>
      <c r="AD2962" s="75" t="s">
        <v>113</v>
      </c>
      <c r="AE2962" s="241"/>
      <c r="AF2962" s="375">
        <v>46134.625</v>
      </c>
      <c r="AG2962" s="375">
        <v>46133.416666666664</v>
      </c>
      <c r="AH2962" s="375">
        <v>46133.416666666664</v>
      </c>
      <c r="AI2962" s="376">
        <v>46135</v>
      </c>
      <c r="AJ2962" s="241"/>
      <c r="AK2962" s="241"/>
      <c r="AL2962" s="376">
        <v>46136</v>
      </c>
      <c r="AM2962" s="241"/>
      <c r="AN2962" s="75">
        <f t="shared" si="934"/>
        <v>-10</v>
      </c>
      <c r="AO2962" s="81" t="s">
        <v>121</v>
      </c>
      <c r="AP2962" s="81" t="s">
        <v>121</v>
      </c>
      <c r="AQ2962" s="81" t="s">
        <v>121</v>
      </c>
      <c r="AR2962" s="81">
        <f t="shared" si="935"/>
        <v>46136</v>
      </c>
      <c r="AS2962" s="81">
        <f t="shared" si="936"/>
        <v>46137</v>
      </c>
      <c r="AT2962" s="81">
        <f t="shared" si="937"/>
        <v>46136</v>
      </c>
      <c r="AU2962" s="241"/>
      <c r="AV2962" s="297">
        <v>46128</v>
      </c>
      <c r="AZ2962" s="271"/>
      <c r="BU2962" s="338"/>
      <c r="BZ2962" s="87">
        <f t="shared" si="927"/>
        <v>16</v>
      </c>
      <c r="CB2962" s="85">
        <f t="shared" si="928"/>
        <v>0</v>
      </c>
      <c r="CE2962" s="431">
        <f t="shared" si="929"/>
        <v>4</v>
      </c>
      <c r="CJ2962" s="87">
        <f t="shared" si="933"/>
        <v>4</v>
      </c>
      <c r="CK2962" s="171">
        <f t="shared" si="930"/>
        <v>16</v>
      </c>
      <c r="CM2962" s="85" t="str">
        <f t="shared" si="931"/>
        <v>1C26TAR^</v>
      </c>
    </row>
    <row r="2963" spans="2:91" s="176" customFormat="1" x14ac:dyDescent="0.25">
      <c r="B2963" s="236" t="s">
        <v>6301</v>
      </c>
      <c r="C2963" s="301" t="s">
        <v>8780</v>
      </c>
      <c r="D2963" s="346">
        <v>145894374</v>
      </c>
      <c r="E2963" s="362">
        <v>5320008347</v>
      </c>
      <c r="F2963" s="363">
        <v>46128</v>
      </c>
      <c r="G2963" s="346" t="s">
        <v>1188</v>
      </c>
      <c r="H2963" s="346" t="s">
        <v>2963</v>
      </c>
      <c r="I2963" s="346" t="s">
        <v>105</v>
      </c>
      <c r="J2963" s="346" t="s">
        <v>1161</v>
      </c>
      <c r="K2963" s="346" t="s">
        <v>242</v>
      </c>
      <c r="L2963" s="363">
        <v>46155</v>
      </c>
      <c r="M2963" s="346">
        <v>0</v>
      </c>
      <c r="N2963" s="176" t="s">
        <v>9373</v>
      </c>
      <c r="O2963" s="176" t="s">
        <v>9374</v>
      </c>
      <c r="P2963" s="176">
        <v>2830051957</v>
      </c>
      <c r="Q2963" s="363">
        <v>46128</v>
      </c>
      <c r="R2963" s="362">
        <v>1209403412</v>
      </c>
      <c r="S2963" s="362">
        <v>224463224</v>
      </c>
      <c r="T2963" s="363">
        <v>46128</v>
      </c>
      <c r="U2963" s="437">
        <v>4286.0110000000004</v>
      </c>
      <c r="V2963" s="437">
        <v>4144.4340000000002</v>
      </c>
      <c r="W2963" s="362">
        <v>5</v>
      </c>
      <c r="X2963" s="362">
        <v>2</v>
      </c>
      <c r="Y2963" s="657">
        <v>2324872220</v>
      </c>
      <c r="Z2963" s="346" t="s">
        <v>5982</v>
      </c>
      <c r="AA2963" s="176" t="s">
        <v>8783</v>
      </c>
      <c r="AB2963" s="346" t="s">
        <v>260</v>
      </c>
      <c r="AC2963" s="301" t="s">
        <v>8780</v>
      </c>
      <c r="AD2963" s="317" t="s">
        <v>113</v>
      </c>
      <c r="AE2963" s="362"/>
      <c r="AF2963" s="550">
        <v>46134.625</v>
      </c>
      <c r="AG2963" s="550">
        <v>46133.416666666664</v>
      </c>
      <c r="AH2963" s="550">
        <v>46133.416666666664</v>
      </c>
      <c r="AI2963" s="689">
        <v>46135</v>
      </c>
      <c r="AJ2963" s="690"/>
      <c r="AK2963" s="690"/>
      <c r="AL2963" s="689">
        <v>46136</v>
      </c>
      <c r="AM2963" s="362"/>
      <c r="AN2963" s="132">
        <f t="shared" si="934"/>
        <v>-19</v>
      </c>
      <c r="AO2963" s="81" t="s">
        <v>121</v>
      </c>
      <c r="AP2963" s="81" t="s">
        <v>121</v>
      </c>
      <c r="AQ2963" s="81" t="s">
        <v>121</v>
      </c>
      <c r="AR2963" s="81">
        <f t="shared" si="935"/>
        <v>46136</v>
      </c>
      <c r="AS2963" s="81">
        <f t="shared" si="936"/>
        <v>46137</v>
      </c>
      <c r="AT2963" s="81">
        <f t="shared" si="937"/>
        <v>46136</v>
      </c>
      <c r="AU2963" s="362"/>
      <c r="AV2963" s="297">
        <v>46128</v>
      </c>
      <c r="AZ2963" s="369"/>
      <c r="BU2963" s="393"/>
      <c r="BZ2963" s="87">
        <f t="shared" si="927"/>
        <v>16</v>
      </c>
      <c r="CB2963" s="612">
        <f t="shared" si="928"/>
        <v>0</v>
      </c>
      <c r="CE2963" s="431">
        <f t="shared" si="929"/>
        <v>4</v>
      </c>
      <c r="CJ2963" s="87">
        <f t="shared" si="933"/>
        <v>4</v>
      </c>
      <c r="CK2963" s="171">
        <f t="shared" si="930"/>
        <v>16</v>
      </c>
      <c r="CM2963" s="22" t="str">
        <f t="shared" si="931"/>
        <v>1C26TAR^</v>
      </c>
    </row>
    <row r="2964" spans="2:91" s="168" customFormat="1" x14ac:dyDescent="0.25">
      <c r="B2964" s="236" t="s">
        <v>6301</v>
      </c>
      <c r="C2964" s="390" t="s">
        <v>9060</v>
      </c>
      <c r="D2964" s="273">
        <v>145891523</v>
      </c>
      <c r="E2964" s="274"/>
      <c r="F2964" s="275">
        <v>46128</v>
      </c>
      <c r="G2964" s="273" t="s">
        <v>1188</v>
      </c>
      <c r="H2964" s="273" t="s">
        <v>2963</v>
      </c>
      <c r="I2964" s="273" t="s">
        <v>105</v>
      </c>
      <c r="J2964" s="273" t="s">
        <v>1161</v>
      </c>
      <c r="K2964" s="273" t="s">
        <v>242</v>
      </c>
      <c r="L2964" s="275">
        <v>46143</v>
      </c>
      <c r="M2964" s="273">
        <v>40</v>
      </c>
      <c r="N2964" s="168" t="s">
        <v>9375</v>
      </c>
      <c r="O2964" s="168" t="s">
        <v>9376</v>
      </c>
      <c r="P2964" s="168">
        <v>2830051871</v>
      </c>
      <c r="Q2964" s="275">
        <v>46127</v>
      </c>
      <c r="R2964" s="274">
        <v>1209402887</v>
      </c>
      <c r="S2964" s="274">
        <v>224454024</v>
      </c>
      <c r="T2964" s="275">
        <v>46127</v>
      </c>
      <c r="U2964" s="422">
        <v>17383.956999999999</v>
      </c>
      <c r="V2964" s="422">
        <v>16940.237000000001</v>
      </c>
      <c r="W2964" s="274">
        <v>20</v>
      </c>
      <c r="X2964" s="274">
        <v>8</v>
      </c>
      <c r="Y2964" s="386">
        <v>2324871920</v>
      </c>
      <c r="Z2964" s="273" t="s">
        <v>5982</v>
      </c>
      <c r="AA2964" s="168" t="s">
        <v>8783</v>
      </c>
      <c r="AB2964" s="273" t="s">
        <v>260</v>
      </c>
      <c r="AC2964" s="390" t="s">
        <v>9060</v>
      </c>
      <c r="AD2964" s="182" t="s">
        <v>113</v>
      </c>
      <c r="AE2964" s="274"/>
      <c r="AF2964" s="304">
        <v>46134.625</v>
      </c>
      <c r="AG2964" s="304">
        <v>46133.416666666664</v>
      </c>
      <c r="AH2964" s="304">
        <v>46133.416666666664</v>
      </c>
      <c r="AI2964" s="692">
        <v>46135</v>
      </c>
      <c r="AJ2964" s="435"/>
      <c r="AK2964" s="435"/>
      <c r="AL2964" s="692">
        <v>46136</v>
      </c>
      <c r="AM2964" s="274"/>
      <c r="AN2964" s="132">
        <f t="shared" si="934"/>
        <v>-7</v>
      </c>
      <c r="AO2964" s="81">
        <f>IF(AH2964&lt;AG2964,IF(AH2964=0,"",AH2964-1),IF(AG2964=0,"",AG2964-1))</f>
        <v>46132.416666666664</v>
      </c>
      <c r="AP2964" s="81">
        <f>IF(AH2964&lt;AG2964,IF(AH2964=0,"",AH2964),IF(AG2964=0,"",AG2964))</f>
        <v>46133.416666666664</v>
      </c>
      <c r="AQ2964" s="81">
        <f>IF(AH2964&lt;AG2964,IF(AH2964=0,"",AH2964),IF(AG2964=0,"",AG2964))</f>
        <v>46133.416666666664</v>
      </c>
      <c r="AR2964" s="81">
        <f t="shared" si="935"/>
        <v>46136</v>
      </c>
      <c r="AS2964" s="81">
        <f t="shared" si="936"/>
        <v>46137</v>
      </c>
      <c r="AT2964" s="81">
        <f t="shared" si="937"/>
        <v>46136</v>
      </c>
      <c r="AU2964" s="274"/>
      <c r="AV2964" s="290">
        <v>46127</v>
      </c>
      <c r="AZ2964" s="278"/>
      <c r="BU2964" s="395"/>
      <c r="BZ2964" s="87">
        <f t="shared" si="927"/>
        <v>16</v>
      </c>
      <c r="CB2964" s="607">
        <f t="shared" si="928"/>
        <v>0</v>
      </c>
      <c r="CE2964" s="431">
        <f t="shared" si="929"/>
        <v>4</v>
      </c>
      <c r="CJ2964" s="87">
        <f t="shared" si="933"/>
        <v>4</v>
      </c>
      <c r="CK2964" s="171">
        <f t="shared" si="930"/>
        <v>16</v>
      </c>
      <c r="CM2964" s="22" t="str">
        <f t="shared" si="931"/>
        <v>1C26TAR^</v>
      </c>
    </row>
    <row r="2965" spans="2:91" s="85" customFormat="1" x14ac:dyDescent="0.25">
      <c r="B2965" s="265" t="s">
        <v>6497</v>
      </c>
      <c r="C2965" s="73" t="s">
        <v>9047</v>
      </c>
      <c r="D2965" s="265">
        <v>145891561</v>
      </c>
      <c r="E2965" s="241"/>
      <c r="F2965" s="231">
        <v>46128</v>
      </c>
      <c r="G2965" s="265" t="s">
        <v>1188</v>
      </c>
      <c r="H2965" s="265" t="s">
        <v>2963</v>
      </c>
      <c r="I2965" s="265" t="s">
        <v>105</v>
      </c>
      <c r="J2965" s="265" t="s">
        <v>1161</v>
      </c>
      <c r="K2965" s="265" t="s">
        <v>242</v>
      </c>
      <c r="L2965" s="231">
        <v>46146</v>
      </c>
      <c r="M2965" s="265">
        <v>40</v>
      </c>
      <c r="N2965" s="85" t="s">
        <v>9377</v>
      </c>
      <c r="O2965" s="85" t="s">
        <v>9378</v>
      </c>
      <c r="P2965" s="85">
        <v>2830051987</v>
      </c>
      <c r="Q2965" s="231">
        <v>46128</v>
      </c>
      <c r="R2965" s="241">
        <v>1209403492</v>
      </c>
      <c r="S2965" s="241">
        <v>224463151</v>
      </c>
      <c r="T2965" s="231">
        <v>46128</v>
      </c>
      <c r="U2965" s="261">
        <v>16098.210999999999</v>
      </c>
      <c r="V2965" s="261">
        <v>15578.121999999999</v>
      </c>
      <c r="W2965" s="241">
        <v>19</v>
      </c>
      <c r="X2965" s="241">
        <v>5</v>
      </c>
      <c r="Y2965" s="303">
        <v>2324871950</v>
      </c>
      <c r="Z2965" s="265" t="s">
        <v>5982</v>
      </c>
      <c r="AA2965" s="85" t="s">
        <v>8783</v>
      </c>
      <c r="AB2965" s="265" t="s">
        <v>260</v>
      </c>
      <c r="AC2965" s="73" t="s">
        <v>9047</v>
      </c>
      <c r="AD2965" s="132" t="s">
        <v>113</v>
      </c>
      <c r="AE2965" s="376">
        <v>46135</v>
      </c>
      <c r="AF2965" s="375">
        <v>46134.625</v>
      </c>
      <c r="AG2965" s="375">
        <v>46133.416666666664</v>
      </c>
      <c r="AH2965" s="375">
        <v>46133.416666666664</v>
      </c>
      <c r="AI2965" s="376">
        <v>46135</v>
      </c>
      <c r="AJ2965" s="241"/>
      <c r="AK2965" s="376">
        <v>46135</v>
      </c>
      <c r="AL2965" s="376">
        <v>46136</v>
      </c>
      <c r="AM2965" s="376">
        <v>46137</v>
      </c>
      <c r="AN2965" s="75">
        <f t="shared" si="934"/>
        <v>-9</v>
      </c>
      <c r="AO2965" s="81">
        <f>IF(AH2965&lt;AG2965,IF(AH2965=0,"",AH2965-1),IF(AG2965=0,"",AG2965-1))</f>
        <v>46132.416666666664</v>
      </c>
      <c r="AP2965" s="81">
        <f>IF(AH2965&lt;AG2965,IF(AH2965=0,"",AH2965),IF(AG2965=0,"",AG2965))</f>
        <v>46133.416666666664</v>
      </c>
      <c r="AQ2965" s="81">
        <f>IF(AH2965&lt;AG2965,IF(AH2965=0,"",AH2965),IF(AG2965=0,"",AG2965))</f>
        <v>46133.416666666664</v>
      </c>
      <c r="AR2965" s="81">
        <f t="shared" si="935"/>
        <v>46136</v>
      </c>
      <c r="AS2965" s="81">
        <f t="shared" si="936"/>
        <v>46137</v>
      </c>
      <c r="AT2965" s="81">
        <f t="shared" si="937"/>
        <v>46136</v>
      </c>
      <c r="AU2965" s="241"/>
      <c r="AV2965" s="290">
        <v>46128</v>
      </c>
      <c r="AZ2965" s="271"/>
      <c r="BU2965" s="338"/>
      <c r="BZ2965" s="87">
        <f t="shared" si="927"/>
        <v>16</v>
      </c>
      <c r="CB2965" s="85">
        <f t="shared" si="928"/>
        <v>0</v>
      </c>
      <c r="CE2965" s="431">
        <f t="shared" si="929"/>
        <v>4</v>
      </c>
      <c r="CF2965" s="397">
        <v>6273680</v>
      </c>
      <c r="CH2965" s="397">
        <v>6273680</v>
      </c>
      <c r="CI2965" s="85">
        <v>26360</v>
      </c>
      <c r="CJ2965" s="87">
        <f t="shared" si="933"/>
        <v>4</v>
      </c>
      <c r="CK2965" s="171">
        <f t="shared" si="930"/>
        <v>16</v>
      </c>
      <c r="CM2965" s="85" t="str">
        <f t="shared" si="931"/>
        <v>1C26TAR^</v>
      </c>
    </row>
    <row r="2966" spans="2:91" s="85" customFormat="1" x14ac:dyDescent="0.25">
      <c r="B2966" s="301" t="s">
        <v>6301</v>
      </c>
      <c r="C2966" s="301">
        <v>235600442876</v>
      </c>
      <c r="D2966" s="265">
        <v>145891593</v>
      </c>
      <c r="E2966" s="241">
        <v>5320008353</v>
      </c>
      <c r="F2966" s="231">
        <v>46128</v>
      </c>
      <c r="G2966" s="265" t="s">
        <v>1187</v>
      </c>
      <c r="H2966" s="265" t="s">
        <v>2963</v>
      </c>
      <c r="I2966" s="265" t="s">
        <v>105</v>
      </c>
      <c r="J2966" s="265" t="s">
        <v>1161</v>
      </c>
      <c r="K2966" s="265" t="s">
        <v>242</v>
      </c>
      <c r="L2966" s="231">
        <v>46146</v>
      </c>
      <c r="M2966" s="265">
        <v>40</v>
      </c>
      <c r="N2966" s="85" t="s">
        <v>9379</v>
      </c>
      <c r="O2966" s="85" t="s">
        <v>9380</v>
      </c>
      <c r="P2966" s="85">
        <v>2830052128</v>
      </c>
      <c r="Q2966" s="231">
        <v>46132</v>
      </c>
      <c r="R2966" s="241">
        <v>1209404416</v>
      </c>
      <c r="S2966" s="241">
        <v>224466411</v>
      </c>
      <c r="T2966" s="231">
        <v>46132</v>
      </c>
      <c r="U2966" s="356">
        <v>15239.918</v>
      </c>
      <c r="V2966" s="356">
        <v>14741.141</v>
      </c>
      <c r="W2966" s="241">
        <v>18</v>
      </c>
      <c r="X2966" s="241">
        <v>5</v>
      </c>
      <c r="Y2966" s="303">
        <v>235600596172</v>
      </c>
      <c r="Z2966" s="85" t="s">
        <v>128</v>
      </c>
      <c r="AA2966" s="85" t="s">
        <v>383</v>
      </c>
      <c r="AB2966" s="85" t="s">
        <v>7891</v>
      </c>
      <c r="AC2966" s="270"/>
      <c r="AD2966" s="182" t="s">
        <v>113</v>
      </c>
      <c r="AE2966" s="241"/>
      <c r="AF2966" s="375">
        <v>46135.25</v>
      </c>
      <c r="AG2966" s="375">
        <v>46134.416666666664</v>
      </c>
      <c r="AH2966" s="375">
        <v>46134.416666666664</v>
      </c>
      <c r="AI2966" s="231">
        <v>46131</v>
      </c>
      <c r="AJ2966" s="231">
        <v>46136</v>
      </c>
      <c r="AK2966" s="231"/>
      <c r="AL2966" s="231">
        <v>46133</v>
      </c>
      <c r="AM2966" s="231">
        <v>46137</v>
      </c>
      <c r="AN2966" s="75">
        <f t="shared" si="934"/>
        <v>-9</v>
      </c>
      <c r="AO2966" s="81" t="s">
        <v>121</v>
      </c>
      <c r="AP2966" s="81" t="s">
        <v>121</v>
      </c>
      <c r="AQ2966" s="81" t="s">
        <v>121</v>
      </c>
      <c r="AR2966" s="81">
        <f t="shared" si="935"/>
        <v>46137</v>
      </c>
      <c r="AS2966" s="81">
        <f t="shared" si="936"/>
        <v>46138</v>
      </c>
      <c r="AT2966" s="81">
        <f t="shared" si="937"/>
        <v>46137</v>
      </c>
      <c r="AU2966" s="241"/>
      <c r="AV2966" s="297">
        <v>46132</v>
      </c>
      <c r="AZ2966" s="271"/>
      <c r="BU2966" s="312"/>
      <c r="BZ2966" s="87">
        <f t="shared" si="927"/>
        <v>16</v>
      </c>
      <c r="CB2966" s="88"/>
      <c r="CE2966" s="431">
        <f t="shared" si="929"/>
        <v>4</v>
      </c>
      <c r="CJ2966" s="87">
        <f t="shared" si="933"/>
        <v>4</v>
      </c>
      <c r="CK2966" s="171">
        <f t="shared" si="930"/>
        <v>17</v>
      </c>
      <c r="CM2966" s="22"/>
    </row>
    <row r="2967" spans="2:91" s="168" customFormat="1" x14ac:dyDescent="0.25">
      <c r="B2967" s="301" t="s">
        <v>6301</v>
      </c>
      <c r="C2967" s="301">
        <v>235600442876</v>
      </c>
      <c r="D2967" s="273">
        <v>145902671</v>
      </c>
      <c r="E2967" s="274">
        <v>5320008353</v>
      </c>
      <c r="F2967" s="275">
        <v>46128</v>
      </c>
      <c r="G2967" s="273" t="s">
        <v>1187</v>
      </c>
      <c r="H2967" s="273" t="s">
        <v>2963</v>
      </c>
      <c r="I2967" s="273" t="s">
        <v>105</v>
      </c>
      <c r="J2967" s="273" t="s">
        <v>1161</v>
      </c>
      <c r="K2967" s="273" t="s">
        <v>242</v>
      </c>
      <c r="L2967" s="275">
        <v>46149</v>
      </c>
      <c r="M2967" s="273">
        <v>0</v>
      </c>
      <c r="N2967" s="168" t="s">
        <v>9379</v>
      </c>
      <c r="O2967" s="168" t="s">
        <v>9380</v>
      </c>
      <c r="P2967" s="168">
        <v>2830052129</v>
      </c>
      <c r="Q2967" s="275">
        <v>46132</v>
      </c>
      <c r="R2967" s="274">
        <v>1209404417</v>
      </c>
      <c r="S2967" s="274">
        <v>224466428</v>
      </c>
      <c r="T2967" s="275">
        <v>46132</v>
      </c>
      <c r="U2967" s="274">
        <v>312.76</v>
      </c>
      <c r="V2967" s="274">
        <v>300.61500000000001</v>
      </c>
      <c r="W2967" s="274">
        <v>1</v>
      </c>
      <c r="X2967" s="274">
        <v>1</v>
      </c>
      <c r="Y2967" s="386">
        <v>235600596172</v>
      </c>
      <c r="Z2967" s="168" t="s">
        <v>128</v>
      </c>
      <c r="AA2967" s="168" t="s">
        <v>383</v>
      </c>
      <c r="AB2967" s="168" t="s">
        <v>7891</v>
      </c>
      <c r="AC2967" s="246"/>
      <c r="AD2967" s="182" t="s">
        <v>113</v>
      </c>
      <c r="AE2967" s="274"/>
      <c r="AF2967" s="304">
        <v>46135.25</v>
      </c>
      <c r="AG2967" s="304">
        <v>46134.416666666664</v>
      </c>
      <c r="AH2967" s="304">
        <v>46134.416666666664</v>
      </c>
      <c r="AI2967" s="275">
        <v>46131</v>
      </c>
      <c r="AJ2967" s="275">
        <v>46136</v>
      </c>
      <c r="AK2967" s="275"/>
      <c r="AL2967" s="275">
        <v>46133</v>
      </c>
      <c r="AM2967" s="275">
        <v>46137</v>
      </c>
      <c r="AN2967" s="182">
        <f t="shared" si="934"/>
        <v>-12</v>
      </c>
      <c r="AO2967" s="81" t="s">
        <v>121</v>
      </c>
      <c r="AP2967" s="81" t="s">
        <v>121</v>
      </c>
      <c r="AQ2967" s="81" t="s">
        <v>121</v>
      </c>
      <c r="AR2967" s="81">
        <f t="shared" si="935"/>
        <v>46137</v>
      </c>
      <c r="AS2967" s="81">
        <f t="shared" si="936"/>
        <v>46138</v>
      </c>
      <c r="AT2967" s="81">
        <f t="shared" si="937"/>
        <v>46137</v>
      </c>
      <c r="AU2967" s="274"/>
      <c r="AV2967" s="297">
        <v>46132</v>
      </c>
      <c r="AZ2967" s="278"/>
      <c r="BU2967" s="605"/>
      <c r="BZ2967" s="87">
        <f t="shared" si="927"/>
        <v>16</v>
      </c>
      <c r="CB2967" s="88"/>
      <c r="CE2967" s="431">
        <f t="shared" si="929"/>
        <v>4</v>
      </c>
      <c r="CJ2967" s="87">
        <f t="shared" si="933"/>
        <v>4</v>
      </c>
      <c r="CK2967" s="171">
        <f t="shared" si="930"/>
        <v>17</v>
      </c>
      <c r="CM2967" s="22"/>
    </row>
    <row r="2968" spans="2:91" s="85" customFormat="1" x14ac:dyDescent="0.25">
      <c r="B2968" s="265"/>
      <c r="C2968" s="301"/>
      <c r="D2968" s="273">
        <v>145903268</v>
      </c>
      <c r="E2968" s="274">
        <v>5320008354</v>
      </c>
      <c r="F2968" s="275">
        <v>46141</v>
      </c>
      <c r="G2968" s="273" t="s">
        <v>3388</v>
      </c>
      <c r="H2968" s="273" t="s">
        <v>3389</v>
      </c>
      <c r="I2968" s="273" t="s">
        <v>105</v>
      </c>
      <c r="J2968" s="273" t="s">
        <v>3390</v>
      </c>
      <c r="K2968" s="273" t="s">
        <v>242</v>
      </c>
      <c r="L2968" s="275">
        <v>46186</v>
      </c>
      <c r="M2968" s="273">
        <v>40</v>
      </c>
      <c r="Q2968" s="241"/>
      <c r="R2968" s="241"/>
      <c r="S2968" s="241"/>
      <c r="T2968" s="241"/>
      <c r="U2968" s="241"/>
      <c r="V2968" s="241"/>
      <c r="W2968" s="241"/>
      <c r="X2968" s="241"/>
      <c r="Y2968" s="303"/>
      <c r="AB2968" s="265"/>
      <c r="AC2968" s="270"/>
      <c r="AD2968" s="182" t="s">
        <v>113</v>
      </c>
      <c r="AE2968" s="241"/>
      <c r="AF2968" s="241"/>
      <c r="AG2968" s="241"/>
      <c r="AH2968" s="241"/>
      <c r="AI2968" s="241"/>
      <c r="AJ2968" s="241"/>
      <c r="AK2968" s="241"/>
      <c r="AL2968" s="241"/>
      <c r="AM2968" s="241"/>
      <c r="AN2968" s="241"/>
      <c r="AO2968" s="81" t="str">
        <f>IF(AH2968&lt;AG2968,IF(AH2968=0,"",AH2968-1),IF(AG2968=0,"",AG2968-1))</f>
        <v/>
      </c>
      <c r="AP2968" s="81" t="str">
        <f>IF(AH2968&lt;AG2968,IF(AH2968=0,"",AH2968),IF(AG2968=0,"",AG2968))</f>
        <v/>
      </c>
      <c r="AQ2968" s="81" t="str">
        <f>IF(AH2968&lt;AG2968,IF(AH2968=0,"",AH2968),IF(AG2968=0,"",AG2968))</f>
        <v/>
      </c>
      <c r="AR2968" s="81" t="str">
        <f t="shared" si="935"/>
        <v/>
      </c>
      <c r="AS2968" s="81" t="str">
        <f t="shared" si="936"/>
        <v/>
      </c>
      <c r="AT2968" s="81" t="str">
        <f t="shared" si="937"/>
        <v/>
      </c>
      <c r="AU2968" s="241"/>
      <c r="AZ2968" s="271"/>
      <c r="BU2968" s="338"/>
      <c r="BZ2968" s="87">
        <f t="shared" si="927"/>
        <v>18</v>
      </c>
      <c r="CB2968" s="88">
        <f t="shared" ref="CB2968:CB3031" si="938">WEEKNUM(BV2968,)</f>
        <v>0</v>
      </c>
      <c r="CE2968" s="431">
        <f t="shared" si="929"/>
        <v>1</v>
      </c>
      <c r="CJ2968" s="87">
        <f t="shared" si="933"/>
        <v>1</v>
      </c>
      <c r="CK2968" s="171">
        <f t="shared" si="930"/>
        <v>1</v>
      </c>
      <c r="CM2968" s="22">
        <f>IF(OR(Z2968="COSU",Z2968="EGLV",Z2968="MAEU",Z2968="REGU",Z2968="HLCU",Z2968="OOLU",Z2968="ONEY"),
    IF(Z2968="COSU","1C26TAB",
    IF(Z2968="EGLV","1C26TAA",
    IF(Z2968="MAEU","1C26TML",
    IF(Z2968="REGU","1C26TAA",
    IF(Z2968="HLCU","1C26THC",
    IF(Z2968="OOLU","1C26TAR",
    IF(Z2968="ONEY","1K26TAD",""))))))) &amp; "^" &amp; BU2968,
    BU2968)</f>
        <v>0</v>
      </c>
    </row>
    <row r="2969" spans="2:91" s="85" customFormat="1" x14ac:dyDescent="0.25">
      <c r="B2969" s="265"/>
      <c r="C2969" s="301"/>
      <c r="D2969" s="273">
        <v>145903294</v>
      </c>
      <c r="E2969" s="274">
        <v>5320008354</v>
      </c>
      <c r="F2969" s="275">
        <v>46141</v>
      </c>
      <c r="G2969" s="273" t="s">
        <v>3388</v>
      </c>
      <c r="H2969" s="273" t="s">
        <v>3389</v>
      </c>
      <c r="I2969" s="273" t="s">
        <v>105</v>
      </c>
      <c r="J2969" s="273" t="s">
        <v>3390</v>
      </c>
      <c r="K2969" s="273" t="s">
        <v>242</v>
      </c>
      <c r="L2969" s="275">
        <v>46186</v>
      </c>
      <c r="M2969" s="273">
        <v>0</v>
      </c>
      <c r="Q2969" s="241"/>
      <c r="R2969" s="241"/>
      <c r="S2969" s="241"/>
      <c r="T2969" s="241"/>
      <c r="U2969" s="241"/>
      <c r="V2969" s="241"/>
      <c r="W2969" s="241"/>
      <c r="X2969" s="241"/>
      <c r="Y2969" s="303"/>
      <c r="AB2969" s="265"/>
      <c r="AC2969" s="270"/>
      <c r="AD2969" s="182" t="s">
        <v>113</v>
      </c>
      <c r="AE2969" s="241"/>
      <c r="AF2969" s="241"/>
      <c r="AG2969" s="241"/>
      <c r="AH2969" s="241"/>
      <c r="AI2969" s="241"/>
      <c r="AJ2969" s="241"/>
      <c r="AK2969" s="241"/>
      <c r="AL2969" s="241"/>
      <c r="AM2969" s="241"/>
      <c r="AN2969" s="241"/>
      <c r="AO2969" s="81" t="str">
        <f>IF(AH2969&lt;AG2969,IF(AH2969=0,"",AH2969-1),IF(AG2969=0,"",AG2969-1))</f>
        <v/>
      </c>
      <c r="AP2969" s="81" t="str">
        <f>IF(AH2969&lt;AG2969,IF(AH2969=0,"",AH2969),IF(AG2969=0,"",AG2969))</f>
        <v/>
      </c>
      <c r="AQ2969" s="81" t="str">
        <f>IF(AH2969&lt;AG2969,IF(AH2969=0,"",AH2969),IF(AG2969=0,"",AG2969))</f>
        <v/>
      </c>
      <c r="AR2969" s="81" t="str">
        <f t="shared" si="935"/>
        <v/>
      </c>
      <c r="AS2969" s="81" t="str">
        <f t="shared" si="936"/>
        <v/>
      </c>
      <c r="AT2969" s="81" t="str">
        <f t="shared" si="937"/>
        <v/>
      </c>
      <c r="AU2969" s="241"/>
      <c r="AZ2969" s="271"/>
      <c r="BU2969" s="338"/>
      <c r="BZ2969" s="87">
        <f t="shared" si="927"/>
        <v>18</v>
      </c>
      <c r="CB2969" s="88">
        <f t="shared" si="938"/>
        <v>0</v>
      </c>
      <c r="CE2969" s="431">
        <f t="shared" si="929"/>
        <v>1</v>
      </c>
      <c r="CJ2969" s="87">
        <f t="shared" si="933"/>
        <v>1</v>
      </c>
      <c r="CK2969" s="171">
        <f t="shared" si="930"/>
        <v>1</v>
      </c>
      <c r="CM2969" s="22">
        <f>IF(OR(Z2969="COSU",Z2969="EGLV",Z2969="MAEU",Z2969="REGU",Z2969="HLCU",Z2969="OOLU",Z2969="ONEY"),
    IF(Z2969="COSU","1C26TAB",
    IF(Z2969="EGLV","1C26TAA",
    IF(Z2969="MAEU","1C26TML",
    IF(Z2969="REGU","1C26TAA",
    IF(Z2969="HLCU","1C26THC",
    IF(Z2969="OOLU","1C26TAR",
    IF(Z2969="ONEY","1K26TAD",""))))))) &amp; "^" &amp; BU2969,
    BU2969)</f>
        <v>0</v>
      </c>
    </row>
    <row r="2970" spans="2:91" x14ac:dyDescent="0.25">
      <c r="B2970" s="273" t="s">
        <v>102</v>
      </c>
      <c r="C2970" s="270" t="s">
        <v>8551</v>
      </c>
      <c r="D2970" s="236">
        <v>145720973</v>
      </c>
      <c r="E2970" s="380">
        <v>5320008339</v>
      </c>
      <c r="F2970" s="353">
        <v>46121</v>
      </c>
      <c r="G2970" s="236" t="s">
        <v>1178</v>
      </c>
      <c r="H2970" s="236" t="s">
        <v>2963</v>
      </c>
      <c r="I2970" s="236" t="s">
        <v>105</v>
      </c>
      <c r="J2970" s="236" t="s">
        <v>1161</v>
      </c>
      <c r="K2970" s="236" t="s">
        <v>242</v>
      </c>
      <c r="L2970" s="353">
        <v>46136</v>
      </c>
      <c r="M2970" s="236">
        <v>20</v>
      </c>
      <c r="N2970" s="22" t="s">
        <v>9381</v>
      </c>
      <c r="O2970" s="22" t="s">
        <v>9382</v>
      </c>
      <c r="P2970" s="22">
        <v>2830051573</v>
      </c>
      <c r="Q2970" s="353">
        <v>46121</v>
      </c>
      <c r="R2970" s="380">
        <v>1209401383</v>
      </c>
      <c r="S2970" s="380">
        <v>224433629</v>
      </c>
      <c r="T2970" s="353">
        <v>46121</v>
      </c>
      <c r="U2970" s="382">
        <v>2589.5349999999999</v>
      </c>
      <c r="V2970" s="382">
        <v>2504.3969999999999</v>
      </c>
      <c r="W2970" s="380">
        <v>4</v>
      </c>
      <c r="X2970" s="380">
        <v>1</v>
      </c>
      <c r="Y2970" s="609">
        <v>7267447470</v>
      </c>
      <c r="Z2970" s="22" t="s">
        <v>354</v>
      </c>
      <c r="AA2970" s="22" t="s">
        <v>4435</v>
      </c>
      <c r="AB2970" s="22" t="s">
        <v>8570</v>
      </c>
      <c r="AC2970" s="270" t="s">
        <v>8551</v>
      </c>
      <c r="AD2970" s="182" t="s">
        <v>113</v>
      </c>
      <c r="AE2970" s="74">
        <v>46126</v>
      </c>
      <c r="AF2970" s="130">
        <v>46124</v>
      </c>
      <c r="AG2970" s="375">
        <v>46122.375</v>
      </c>
      <c r="AH2970" s="375">
        <v>46122.375</v>
      </c>
      <c r="AI2970" s="134">
        <v>46124</v>
      </c>
      <c r="AJ2970" s="74">
        <v>46125</v>
      </c>
      <c r="AK2970" s="74">
        <v>46125</v>
      </c>
      <c r="AL2970" s="231">
        <v>46126</v>
      </c>
      <c r="AM2970" s="231">
        <v>46127</v>
      </c>
      <c r="AN2970" s="231">
        <v>46127</v>
      </c>
      <c r="AO2970" s="81" t="s">
        <v>121</v>
      </c>
      <c r="AP2970" s="81" t="s">
        <v>121</v>
      </c>
      <c r="AQ2970" s="81" t="s">
        <v>121</v>
      </c>
      <c r="AR2970" s="81" t="s">
        <v>121</v>
      </c>
      <c r="AS2970" s="81" t="s">
        <v>121</v>
      </c>
      <c r="AT2970" s="81" t="s">
        <v>121</v>
      </c>
      <c r="AU2970" s="82" t="s">
        <v>6241</v>
      </c>
      <c r="AV2970" s="297">
        <v>46121</v>
      </c>
      <c r="BU2970" s="87">
        <v>75467</v>
      </c>
      <c r="BV2970" s="340">
        <v>46126</v>
      </c>
      <c r="BZ2970" s="87">
        <f t="shared" si="927"/>
        <v>15</v>
      </c>
      <c r="CB2970" s="88">
        <f t="shared" si="938"/>
        <v>16</v>
      </c>
      <c r="CE2970" s="431">
        <f t="shared" si="929"/>
        <v>4</v>
      </c>
      <c r="CF2970" s="91">
        <v>4613000</v>
      </c>
      <c r="CH2970" s="91">
        <v>4613000</v>
      </c>
      <c r="CI2970" s="85">
        <v>26360</v>
      </c>
      <c r="CJ2970" s="87">
        <f t="shared" si="933"/>
        <v>4</v>
      </c>
      <c r="CK2970" s="171">
        <f t="shared" si="930"/>
        <v>15</v>
      </c>
      <c r="CL2970" s="85" t="s">
        <v>6276</v>
      </c>
      <c r="CM2970" s="22" t="str">
        <f>IF(OR(Z2970="COSU",Z2970="EGLV",Z2970="MAEU",Z2970="REGU",Z2970="HLCU",Z2970="OOLU",Z2970="ONEY"),
    IF(Z2970="COSU","1C26TAB",
    IF(Z2970="EGLV","1C26TAA",
    IF(Z2970="MAEU","1C26TML",
    IF(Z2970="REGU","1C26TAA",
    IF(Z2970="HLCU","1C26THC",
    IF(Z2970="OOLU","1C26TAR",
    IF(Z2970="ONEY","1K26TAD",""))))))) &amp; "^" &amp; BU2970,
    BU2970)</f>
        <v>1C26TAB^75467</v>
      </c>
    </row>
    <row r="2971" spans="2:91" x14ac:dyDescent="0.25">
      <c r="B2971" s="273" t="s">
        <v>102</v>
      </c>
      <c r="C2971" s="270" t="s">
        <v>8551</v>
      </c>
      <c r="D2971" s="236">
        <v>145810046</v>
      </c>
      <c r="E2971" s="380">
        <v>5320008339</v>
      </c>
      <c r="F2971" s="353">
        <v>46121</v>
      </c>
      <c r="G2971" s="236" t="s">
        <v>1194</v>
      </c>
      <c r="H2971" s="236" t="s">
        <v>2963</v>
      </c>
      <c r="I2971" s="236" t="s">
        <v>105</v>
      </c>
      <c r="J2971" s="236" t="s">
        <v>1161</v>
      </c>
      <c r="K2971" s="236" t="s">
        <v>242</v>
      </c>
      <c r="L2971" s="353">
        <v>46139</v>
      </c>
      <c r="M2971" s="236">
        <v>0</v>
      </c>
      <c r="N2971" s="22" t="s">
        <v>9381</v>
      </c>
      <c r="O2971" s="22" t="s">
        <v>9382</v>
      </c>
      <c r="P2971" s="22">
        <v>2830051575</v>
      </c>
      <c r="Q2971" s="353">
        <v>46121</v>
      </c>
      <c r="R2971" s="380">
        <v>1209401385</v>
      </c>
      <c r="S2971" s="380">
        <v>224433659</v>
      </c>
      <c r="T2971" s="353">
        <v>46121</v>
      </c>
      <c r="U2971" s="382">
        <v>2628.614</v>
      </c>
      <c r="V2971" s="382">
        <v>2542.223</v>
      </c>
      <c r="W2971" s="380">
        <v>4</v>
      </c>
      <c r="X2971" s="380">
        <v>1</v>
      </c>
      <c r="Y2971" s="609">
        <v>7267447470</v>
      </c>
      <c r="Z2971" s="22" t="s">
        <v>354</v>
      </c>
      <c r="AA2971" s="22" t="s">
        <v>4435</v>
      </c>
      <c r="AB2971" s="22" t="s">
        <v>8570</v>
      </c>
      <c r="AC2971" s="270" t="s">
        <v>8551</v>
      </c>
      <c r="AD2971" s="182" t="s">
        <v>113</v>
      </c>
      <c r="AE2971" s="74">
        <v>46126</v>
      </c>
      <c r="AF2971" s="130">
        <v>46124</v>
      </c>
      <c r="AG2971" s="375">
        <v>46122.375</v>
      </c>
      <c r="AH2971" s="375">
        <v>46122.375</v>
      </c>
      <c r="AI2971" s="134">
        <v>46124</v>
      </c>
      <c r="AJ2971" s="74">
        <v>46125</v>
      </c>
      <c r="AK2971" s="74">
        <v>46125</v>
      </c>
      <c r="AL2971" s="231">
        <v>46126</v>
      </c>
      <c r="AM2971" s="231">
        <v>46127</v>
      </c>
      <c r="AN2971" s="231">
        <v>46127</v>
      </c>
      <c r="AO2971" s="81" t="s">
        <v>121</v>
      </c>
      <c r="AP2971" s="81" t="s">
        <v>121</v>
      </c>
      <c r="AQ2971" s="81" t="s">
        <v>121</v>
      </c>
      <c r="AR2971" s="81" t="s">
        <v>121</v>
      </c>
      <c r="AS2971" s="81" t="s">
        <v>121</v>
      </c>
      <c r="AT2971" s="81" t="s">
        <v>121</v>
      </c>
      <c r="AU2971" s="82" t="s">
        <v>6241</v>
      </c>
      <c r="AV2971" s="297">
        <v>46121</v>
      </c>
      <c r="BU2971" s="87">
        <v>75467</v>
      </c>
      <c r="BV2971" s="340">
        <v>46126</v>
      </c>
      <c r="BZ2971" s="87">
        <f t="shared" si="927"/>
        <v>15</v>
      </c>
      <c r="CB2971" s="88">
        <f t="shared" si="938"/>
        <v>16</v>
      </c>
      <c r="CE2971" s="431">
        <f t="shared" si="929"/>
        <v>4</v>
      </c>
      <c r="CJ2971" s="87">
        <f t="shared" si="933"/>
        <v>4</v>
      </c>
      <c r="CK2971" s="171">
        <f t="shared" si="930"/>
        <v>15</v>
      </c>
      <c r="CL2971" s="85" t="s">
        <v>6276</v>
      </c>
      <c r="CM2971" s="22" t="str">
        <f>IF(OR(Z2971="COSU",Z2971="EGLV",Z2971="MAEU",Z2971="REGU",Z2971="HLCU",Z2971="OOLU",Z2971="ONEY"),
    IF(Z2971="COSU","1C26TAB",
    IF(Z2971="EGLV","1C26TAA",
    IF(Z2971="MAEU","1C26TML",
    IF(Z2971="REGU","1C26TAA",
    IF(Z2971="HLCU","1C26THC",
    IF(Z2971="OOLU","1C26TAR",
    IF(Z2971="ONEY","1K26TAD",""))))))) &amp; "^" &amp; BU2971,
    BU2971)</f>
        <v>1C26TAB^75467</v>
      </c>
    </row>
    <row r="2972" spans="2:91" x14ac:dyDescent="0.25">
      <c r="B2972" s="273" t="s">
        <v>102</v>
      </c>
      <c r="C2972" s="270" t="s">
        <v>8551</v>
      </c>
      <c r="D2972" s="236">
        <v>145753935</v>
      </c>
      <c r="E2972" s="380">
        <v>5320008339</v>
      </c>
      <c r="F2972" s="353">
        <v>46121</v>
      </c>
      <c r="G2972" s="236" t="s">
        <v>1178</v>
      </c>
      <c r="H2972" s="236" t="s">
        <v>2963</v>
      </c>
      <c r="I2972" s="236" t="s">
        <v>105</v>
      </c>
      <c r="J2972" s="236" t="s">
        <v>1161</v>
      </c>
      <c r="K2972" s="236" t="s">
        <v>242</v>
      </c>
      <c r="L2972" s="353">
        <v>46136</v>
      </c>
      <c r="M2972" s="236">
        <v>0</v>
      </c>
      <c r="N2972" s="22" t="s">
        <v>9381</v>
      </c>
      <c r="O2972" s="22" t="s">
        <v>9382</v>
      </c>
      <c r="P2972" s="22">
        <v>2830051574</v>
      </c>
      <c r="Q2972" s="353">
        <v>46121</v>
      </c>
      <c r="R2972" s="380">
        <v>1209401384</v>
      </c>
      <c r="S2972" s="380">
        <v>224433635</v>
      </c>
      <c r="T2972" s="353">
        <v>46121</v>
      </c>
      <c r="U2972" s="382">
        <v>2571.636</v>
      </c>
      <c r="V2972" s="382">
        <v>2487.0729999999999</v>
      </c>
      <c r="W2972" s="380">
        <v>3</v>
      </c>
      <c r="X2972" s="380">
        <v>1</v>
      </c>
      <c r="Y2972" s="609">
        <v>7267447470</v>
      </c>
      <c r="Z2972" s="22" t="s">
        <v>354</v>
      </c>
      <c r="AA2972" s="22" t="s">
        <v>4435</v>
      </c>
      <c r="AB2972" s="22" t="s">
        <v>8570</v>
      </c>
      <c r="AC2972" s="270" t="s">
        <v>8551</v>
      </c>
      <c r="AD2972" s="182" t="s">
        <v>113</v>
      </c>
      <c r="AE2972" s="74">
        <v>46126</v>
      </c>
      <c r="AF2972" s="130">
        <v>46124</v>
      </c>
      <c r="AG2972" s="375">
        <v>46122.375</v>
      </c>
      <c r="AH2972" s="375">
        <v>46122.375</v>
      </c>
      <c r="AI2972" s="134">
        <v>46124</v>
      </c>
      <c r="AJ2972" s="74">
        <v>46125</v>
      </c>
      <c r="AK2972" s="74">
        <v>46125</v>
      </c>
      <c r="AL2972" s="231">
        <v>46126</v>
      </c>
      <c r="AM2972" s="231">
        <v>46127</v>
      </c>
      <c r="AN2972" s="231">
        <v>46127</v>
      </c>
      <c r="AO2972" s="81" t="s">
        <v>121</v>
      </c>
      <c r="AP2972" s="81" t="s">
        <v>121</v>
      </c>
      <c r="AQ2972" s="81" t="s">
        <v>121</v>
      </c>
      <c r="AR2972" s="81" t="s">
        <v>121</v>
      </c>
      <c r="AS2972" s="81" t="s">
        <v>121</v>
      </c>
      <c r="AT2972" s="81" t="s">
        <v>121</v>
      </c>
      <c r="AU2972" s="82" t="s">
        <v>6241</v>
      </c>
      <c r="AV2972" s="297">
        <v>46121</v>
      </c>
      <c r="BU2972" s="87">
        <v>75467</v>
      </c>
      <c r="BV2972" s="340">
        <v>46126</v>
      </c>
      <c r="BZ2972" s="87">
        <f t="shared" si="927"/>
        <v>15</v>
      </c>
      <c r="CB2972" s="88">
        <f t="shared" si="938"/>
        <v>16</v>
      </c>
      <c r="CE2972" s="431">
        <f t="shared" si="929"/>
        <v>4</v>
      </c>
      <c r="CJ2972" s="87">
        <f t="shared" si="933"/>
        <v>4</v>
      </c>
      <c r="CK2972" s="171">
        <f t="shared" si="930"/>
        <v>15</v>
      </c>
      <c r="CL2972" s="85" t="s">
        <v>6276</v>
      </c>
      <c r="CM2972" s="22" t="str">
        <f>IF(OR(Z2972="COSU",Z2972="EGLV",Z2972="MAEU",Z2972="REGU",Z2972="HLCU",Z2972="OOLU",Z2972="ONEY"),
    IF(Z2972="COSU","1C26TAB",
    IF(Z2972="EGLV","1C26TAA",
    IF(Z2972="MAEU","1C26TML",
    IF(Z2972="REGU","1C26TAA",
    IF(Z2972="HLCU","1C26THC",
    IF(Z2972="OOLU","1C26TAR",
    IF(Z2972="ONEY","1K26TAD",""))))))) &amp; "^" &amp; BU2972,
    BU2972)</f>
        <v>1C26TAB^75467</v>
      </c>
    </row>
    <row r="2973" spans="2:91" s="85" customFormat="1" x14ac:dyDescent="0.25">
      <c r="B2973" s="236" t="s">
        <v>102</v>
      </c>
      <c r="C2973" s="412">
        <v>235600442787</v>
      </c>
      <c r="D2973" s="265">
        <v>145897285</v>
      </c>
      <c r="E2973" s="241">
        <v>5320008407</v>
      </c>
      <c r="F2973" s="231">
        <v>46128</v>
      </c>
      <c r="G2973" s="265" t="s">
        <v>1280</v>
      </c>
      <c r="H2973" s="265" t="s">
        <v>2963</v>
      </c>
      <c r="I2973" s="265" t="s">
        <v>105</v>
      </c>
      <c r="J2973" s="265" t="s">
        <v>1161</v>
      </c>
      <c r="K2973" s="265" t="s">
        <v>242</v>
      </c>
      <c r="L2973" s="231">
        <v>46155</v>
      </c>
      <c r="M2973" s="265">
        <v>40</v>
      </c>
      <c r="N2973" s="85" t="s">
        <v>9383</v>
      </c>
      <c r="O2973" s="85" t="s">
        <v>9384</v>
      </c>
      <c r="P2973" s="85">
        <v>2830051782</v>
      </c>
      <c r="Q2973" s="231">
        <v>46125</v>
      </c>
      <c r="R2973" s="241">
        <v>1209402263</v>
      </c>
      <c r="S2973" s="241">
        <v>224444921</v>
      </c>
      <c r="T2973" s="231">
        <v>46125</v>
      </c>
      <c r="U2973" s="356">
        <v>10800.218000000001</v>
      </c>
      <c r="V2973" s="356">
        <v>10359.009</v>
      </c>
      <c r="W2973" s="241">
        <v>12</v>
      </c>
      <c r="X2973" s="241">
        <v>6</v>
      </c>
      <c r="Y2973" s="609">
        <v>235600442639</v>
      </c>
      <c r="Z2973" s="22" t="s">
        <v>128</v>
      </c>
      <c r="AA2973" s="22" t="s">
        <v>8737</v>
      </c>
      <c r="AB2973" s="236" t="s">
        <v>8738</v>
      </c>
      <c r="AC2973" s="412">
        <v>235600442787</v>
      </c>
      <c r="AD2973" s="182" t="s">
        <v>113</v>
      </c>
      <c r="AE2973" s="221">
        <v>46131</v>
      </c>
      <c r="AF2973" s="550">
        <v>46128.875</v>
      </c>
      <c r="AG2973" s="550">
        <v>46128.416666666664</v>
      </c>
      <c r="AH2973" s="550">
        <v>46128.416666666664</v>
      </c>
      <c r="AI2973" s="231">
        <v>46121</v>
      </c>
      <c r="AJ2973" s="221">
        <v>46131</v>
      </c>
      <c r="AK2973" s="221">
        <v>46131</v>
      </c>
      <c r="AL2973" s="231">
        <v>46123</v>
      </c>
      <c r="AM2973" s="376">
        <v>46133</v>
      </c>
      <c r="AN2973" s="376">
        <v>46133</v>
      </c>
      <c r="AO2973" s="241" t="s">
        <v>121</v>
      </c>
      <c r="AP2973" s="81" t="s">
        <v>121</v>
      </c>
      <c r="AQ2973" s="81" t="s">
        <v>121</v>
      </c>
      <c r="AR2973" s="81" t="s">
        <v>121</v>
      </c>
      <c r="AS2973" s="81" t="s">
        <v>121</v>
      </c>
      <c r="AT2973" s="81" t="s">
        <v>121</v>
      </c>
      <c r="AU2973" s="241"/>
      <c r="AV2973" s="134">
        <v>46125</v>
      </c>
      <c r="AZ2973" s="271"/>
      <c r="BU2973" s="337" t="s">
        <v>8750</v>
      </c>
      <c r="BV2973" s="340">
        <v>46132</v>
      </c>
      <c r="BZ2973" s="87">
        <f t="shared" si="927"/>
        <v>16</v>
      </c>
      <c r="CB2973" s="88">
        <f t="shared" si="938"/>
        <v>17</v>
      </c>
      <c r="CE2973" s="431">
        <f t="shared" si="929"/>
        <v>4</v>
      </c>
      <c r="CJ2973" s="87">
        <f t="shared" si="933"/>
        <v>4</v>
      </c>
      <c r="CK2973" s="171">
        <f t="shared" si="930"/>
        <v>16</v>
      </c>
    </row>
    <row r="2974" spans="2:91" x14ac:dyDescent="0.25">
      <c r="B2974" s="236" t="s">
        <v>102</v>
      </c>
      <c r="C2974" s="412">
        <v>235600442787</v>
      </c>
      <c r="D2974" s="236">
        <v>145843828</v>
      </c>
      <c r="E2974" s="241">
        <v>5320008407</v>
      </c>
      <c r="F2974" s="353">
        <v>46121</v>
      </c>
      <c r="G2974" s="236" t="s">
        <v>1188</v>
      </c>
      <c r="H2974" s="236" t="s">
        <v>2963</v>
      </c>
      <c r="I2974" s="236" t="s">
        <v>105</v>
      </c>
      <c r="J2974" s="236" t="s">
        <v>1161</v>
      </c>
      <c r="K2974" s="236" t="s">
        <v>242</v>
      </c>
      <c r="L2974" s="353">
        <v>46134</v>
      </c>
      <c r="M2974" s="236">
        <v>40</v>
      </c>
      <c r="N2974" s="22" t="s">
        <v>9383</v>
      </c>
      <c r="O2974" s="22" t="s">
        <v>9384</v>
      </c>
      <c r="P2974" s="22">
        <v>2830051781</v>
      </c>
      <c r="Q2974" s="353">
        <v>46125</v>
      </c>
      <c r="R2974" s="380">
        <v>1209402262</v>
      </c>
      <c r="S2974" s="380">
        <v>224444919</v>
      </c>
      <c r="T2974" s="353">
        <v>46125</v>
      </c>
      <c r="U2974" s="433">
        <v>4924.1360000000004</v>
      </c>
      <c r="V2974" s="433">
        <v>4762.192</v>
      </c>
      <c r="W2974" s="380">
        <v>7</v>
      </c>
      <c r="X2974" s="380">
        <v>2</v>
      </c>
      <c r="Y2974" s="609">
        <v>235600442639</v>
      </c>
      <c r="Z2974" s="22" t="s">
        <v>128</v>
      </c>
      <c r="AA2974" s="22" t="s">
        <v>8737</v>
      </c>
      <c r="AB2974" s="236" t="s">
        <v>8738</v>
      </c>
      <c r="AC2974" s="412">
        <v>235600442787</v>
      </c>
      <c r="AD2974" s="182" t="s">
        <v>113</v>
      </c>
      <c r="AE2974" s="221">
        <v>46131</v>
      </c>
      <c r="AF2974" s="550">
        <v>46128.875</v>
      </c>
      <c r="AG2974" s="550">
        <v>46128.416666666664</v>
      </c>
      <c r="AH2974" s="550">
        <v>46128.416666666664</v>
      </c>
      <c r="AI2974" s="231">
        <v>46121</v>
      </c>
      <c r="AJ2974" s="221">
        <v>46131</v>
      </c>
      <c r="AK2974" s="221">
        <v>46131</v>
      </c>
      <c r="AL2974" s="231">
        <v>46123</v>
      </c>
      <c r="AM2974" s="376">
        <v>46133</v>
      </c>
      <c r="AN2974" s="376">
        <v>46133</v>
      </c>
      <c r="AO2974" s="81" t="s">
        <v>121</v>
      </c>
      <c r="AP2974" s="81" t="s">
        <v>121</v>
      </c>
      <c r="AQ2974" s="81" t="s">
        <v>121</v>
      </c>
      <c r="AR2974" s="81" t="s">
        <v>121</v>
      </c>
      <c r="AS2974" s="81" t="s">
        <v>121</v>
      </c>
      <c r="AT2974" s="81" t="s">
        <v>121</v>
      </c>
      <c r="AV2974" s="134">
        <v>46125</v>
      </c>
      <c r="BU2974" s="337" t="s">
        <v>8750</v>
      </c>
      <c r="BV2974" s="340">
        <v>46132</v>
      </c>
      <c r="BZ2974" s="87">
        <f t="shared" si="927"/>
        <v>15</v>
      </c>
      <c r="CB2974" s="88">
        <f t="shared" si="938"/>
        <v>17</v>
      </c>
      <c r="CE2974" s="431">
        <f t="shared" si="929"/>
        <v>4</v>
      </c>
      <c r="CJ2974" s="87">
        <f t="shared" si="933"/>
        <v>4</v>
      </c>
      <c r="CK2974" s="171">
        <f t="shared" si="930"/>
        <v>16</v>
      </c>
      <c r="CM2974" s="22" t="str">
        <f t="shared" ref="CM2974:CM3006" si="939">IF(OR(Z2974="COSU",Z2974="EGLV",Z2974="MAEU",Z2974="REGU",Z2974="HLCU",Z2974="OOLU",Z2974="ONEY"),
    IF(Z2974="COSU","1C26TAB",
    IF(Z2974="EGLV","1C26TAA",
    IF(Z2974="MAEU","1C26TML",
    IF(Z2974="REGU","1C26TAA",
    IF(Z2974="HLCU","1C26THC",
    IF(Z2974="OOLU","1C26TAR",
    IF(Z2974="ONEY","1K26TAD",""))))))) &amp; "^" &amp; BU2974,
    BU2974)</f>
        <v>1C26TAA^111570</v>
      </c>
    </row>
    <row r="2975" spans="2:91" x14ac:dyDescent="0.25">
      <c r="B2975" s="73" t="s">
        <v>102</v>
      </c>
      <c r="C2975" s="301" t="s">
        <v>8719</v>
      </c>
      <c r="D2975" s="236">
        <v>145887723</v>
      </c>
      <c r="E2975" s="380">
        <v>5320008296</v>
      </c>
      <c r="F2975" s="353">
        <v>46121</v>
      </c>
      <c r="G2975" s="236" t="s">
        <v>1274</v>
      </c>
      <c r="H2975" s="236" t="s">
        <v>2963</v>
      </c>
      <c r="I2975" s="236" t="s">
        <v>105</v>
      </c>
      <c r="J2975" s="236" t="s">
        <v>1161</v>
      </c>
      <c r="K2975" s="236" t="s">
        <v>242</v>
      </c>
      <c r="L2975" s="353">
        <v>46137</v>
      </c>
      <c r="M2975" s="236">
        <v>40</v>
      </c>
      <c r="N2975" s="22" t="s">
        <v>9385</v>
      </c>
      <c r="O2975" s="22" t="s">
        <v>9386</v>
      </c>
      <c r="P2975" s="22">
        <v>2830051581</v>
      </c>
      <c r="Q2975" s="353">
        <v>46121</v>
      </c>
      <c r="R2975" s="380">
        <v>1209401402</v>
      </c>
      <c r="S2975" s="380">
        <v>224433530</v>
      </c>
      <c r="T2975" s="353">
        <v>46121</v>
      </c>
      <c r="U2975" s="433">
        <v>1303.4349999999999</v>
      </c>
      <c r="V2975" s="433">
        <v>1259.6310000000001</v>
      </c>
      <c r="W2975" s="380">
        <v>2</v>
      </c>
      <c r="X2975" s="380">
        <v>1</v>
      </c>
      <c r="Y2975" s="609">
        <v>2324134290</v>
      </c>
      <c r="Z2975" s="22" t="s">
        <v>5982</v>
      </c>
      <c r="AA2975" s="22" t="s">
        <v>8726</v>
      </c>
      <c r="AB2975" s="236" t="s">
        <v>3190</v>
      </c>
      <c r="AC2975" s="301" t="s">
        <v>8719</v>
      </c>
      <c r="AD2975" s="182" t="s">
        <v>113</v>
      </c>
      <c r="AE2975" s="231">
        <v>46128</v>
      </c>
      <c r="AF2975" s="375">
        <v>46127.708333333336</v>
      </c>
      <c r="AG2975" s="304">
        <v>46126.416666666664</v>
      </c>
      <c r="AH2975" s="304">
        <v>46126.416666666664</v>
      </c>
      <c r="AI2975" s="275">
        <v>46128</v>
      </c>
      <c r="AJ2975" s="275"/>
      <c r="AK2975" s="231">
        <v>46128</v>
      </c>
      <c r="AL2975" s="275">
        <v>46130</v>
      </c>
      <c r="AN2975" s="132">
        <f t="shared" ref="AN2975:AN3017" si="940">IF(AM2975=0,AL2975-L2975,AM2975-L2975)</f>
        <v>-7</v>
      </c>
      <c r="AO2975" s="81" t="s">
        <v>121</v>
      </c>
      <c r="AP2975" s="81" t="s">
        <v>121</v>
      </c>
      <c r="AQ2975" s="81" t="s">
        <v>121</v>
      </c>
      <c r="AR2975" s="81" t="s">
        <v>121</v>
      </c>
      <c r="AS2975" s="81" t="s">
        <v>121</v>
      </c>
      <c r="AT2975" s="81" t="s">
        <v>121</v>
      </c>
      <c r="AU2975" s="82" t="s">
        <v>6241</v>
      </c>
      <c r="AV2975" s="297">
        <v>46121</v>
      </c>
      <c r="BU2975" s="337" t="s">
        <v>8722</v>
      </c>
      <c r="BV2975" s="340">
        <v>46128</v>
      </c>
      <c r="BZ2975" s="87">
        <f t="shared" si="927"/>
        <v>15</v>
      </c>
      <c r="CA2975" s="22" t="s">
        <v>9387</v>
      </c>
      <c r="CB2975" s="88">
        <f t="shared" si="938"/>
        <v>16</v>
      </c>
      <c r="CE2975" s="431">
        <f t="shared" si="929"/>
        <v>4</v>
      </c>
      <c r="CF2975" s="397">
        <v>6274156</v>
      </c>
      <c r="CG2975" s="91">
        <v>118629</v>
      </c>
      <c r="CH2975" s="91">
        <v>6392785</v>
      </c>
      <c r="CI2975" s="22">
        <v>26362</v>
      </c>
      <c r="CJ2975" s="87">
        <f t="shared" si="933"/>
        <v>4</v>
      </c>
      <c r="CK2975" s="171">
        <f t="shared" si="930"/>
        <v>15</v>
      </c>
      <c r="CL2975" s="85" t="s">
        <v>6276</v>
      </c>
      <c r="CM2975" s="22" t="str">
        <f t="shared" si="939"/>
        <v>1C26TAR^65869</v>
      </c>
    </row>
    <row r="2976" spans="2:91" x14ac:dyDescent="0.25">
      <c r="B2976" s="73" t="s">
        <v>102</v>
      </c>
      <c r="C2976" s="301" t="s">
        <v>8719</v>
      </c>
      <c r="D2976" s="236">
        <v>145887690</v>
      </c>
      <c r="E2976" s="380">
        <v>5320008296</v>
      </c>
      <c r="F2976" s="353">
        <v>46121</v>
      </c>
      <c r="G2976" s="236" t="s">
        <v>1422</v>
      </c>
      <c r="H2976" s="236" t="s">
        <v>2963</v>
      </c>
      <c r="I2976" s="236" t="s">
        <v>105</v>
      </c>
      <c r="J2976" s="236" t="s">
        <v>1161</v>
      </c>
      <c r="K2976" s="236" t="s">
        <v>242</v>
      </c>
      <c r="L2976" s="353">
        <v>46148</v>
      </c>
      <c r="M2976" s="236">
        <v>0</v>
      </c>
      <c r="N2976" s="22" t="s">
        <v>9385</v>
      </c>
      <c r="O2976" s="22" t="s">
        <v>9386</v>
      </c>
      <c r="P2976" s="22">
        <v>2830051580</v>
      </c>
      <c r="Q2976" s="353">
        <v>46121</v>
      </c>
      <c r="R2976" s="380">
        <v>1209401401</v>
      </c>
      <c r="S2976" s="380">
        <v>224433598</v>
      </c>
      <c r="T2976" s="353">
        <v>46121</v>
      </c>
      <c r="U2976" s="433">
        <v>2860.7979999999998</v>
      </c>
      <c r="V2976" s="433">
        <v>2776.9630000000002</v>
      </c>
      <c r="W2976" s="380">
        <v>3</v>
      </c>
      <c r="X2976" s="380">
        <v>2</v>
      </c>
      <c r="Y2976" s="609">
        <v>2324134290</v>
      </c>
      <c r="Z2976" s="22" t="s">
        <v>5982</v>
      </c>
      <c r="AA2976" s="22" t="s">
        <v>8726</v>
      </c>
      <c r="AB2976" s="236" t="s">
        <v>3190</v>
      </c>
      <c r="AC2976" s="301" t="s">
        <v>8719</v>
      </c>
      <c r="AD2976" s="182" t="s">
        <v>113</v>
      </c>
      <c r="AE2976" s="231">
        <v>46128</v>
      </c>
      <c r="AF2976" s="375">
        <v>46127.708333333336</v>
      </c>
      <c r="AG2976" s="304">
        <v>46126.416666666664</v>
      </c>
      <c r="AH2976" s="304">
        <v>46126.416666666664</v>
      </c>
      <c r="AI2976" s="275">
        <v>46128</v>
      </c>
      <c r="AJ2976" s="275"/>
      <c r="AK2976" s="231">
        <v>46128</v>
      </c>
      <c r="AL2976" s="275">
        <v>46130</v>
      </c>
      <c r="AN2976" s="132">
        <f t="shared" si="940"/>
        <v>-18</v>
      </c>
      <c r="AO2976" s="81" t="s">
        <v>121</v>
      </c>
      <c r="AP2976" s="81" t="s">
        <v>121</v>
      </c>
      <c r="AQ2976" s="81" t="s">
        <v>121</v>
      </c>
      <c r="AR2976" s="81" t="s">
        <v>121</v>
      </c>
      <c r="AS2976" s="81" t="s">
        <v>121</v>
      </c>
      <c r="AT2976" s="81" t="s">
        <v>121</v>
      </c>
      <c r="AU2976" s="82" t="s">
        <v>6241</v>
      </c>
      <c r="AV2976" s="297">
        <v>46121</v>
      </c>
      <c r="BU2976" s="337" t="s">
        <v>8722</v>
      </c>
      <c r="BV2976" s="340">
        <v>46128</v>
      </c>
      <c r="BZ2976" s="87">
        <f t="shared" si="927"/>
        <v>15</v>
      </c>
      <c r="CB2976" s="88">
        <f t="shared" si="938"/>
        <v>16</v>
      </c>
      <c r="CE2976" s="431">
        <f t="shared" si="929"/>
        <v>4</v>
      </c>
      <c r="CJ2976" s="87">
        <f t="shared" si="933"/>
        <v>4</v>
      </c>
      <c r="CK2976" s="171">
        <f t="shared" si="930"/>
        <v>15</v>
      </c>
      <c r="CL2976" s="85" t="s">
        <v>6276</v>
      </c>
      <c r="CM2976" s="22" t="str">
        <f t="shared" si="939"/>
        <v>1C26TAR^65869</v>
      </c>
    </row>
    <row r="2977" spans="1:91" x14ac:dyDescent="0.25">
      <c r="B2977" s="73" t="s">
        <v>102</v>
      </c>
      <c r="C2977" s="301" t="s">
        <v>8719</v>
      </c>
      <c r="D2977" s="236">
        <v>145894130</v>
      </c>
      <c r="E2977" s="380">
        <v>5320008296</v>
      </c>
      <c r="F2977" s="353">
        <v>46121</v>
      </c>
      <c r="G2977" s="236" t="s">
        <v>1178</v>
      </c>
      <c r="H2977" s="236" t="s">
        <v>2963</v>
      </c>
      <c r="I2977" s="236" t="s">
        <v>105</v>
      </c>
      <c r="J2977" s="236" t="s">
        <v>1161</v>
      </c>
      <c r="K2977" s="236" t="s">
        <v>242</v>
      </c>
      <c r="L2977" s="353">
        <v>46147</v>
      </c>
      <c r="M2977" s="236">
        <v>0</v>
      </c>
      <c r="N2977" s="22" t="s">
        <v>9385</v>
      </c>
      <c r="O2977" s="22" t="s">
        <v>9386</v>
      </c>
      <c r="P2977" s="22">
        <v>2830051582</v>
      </c>
      <c r="Q2977" s="353">
        <v>46121</v>
      </c>
      <c r="R2977" s="380">
        <v>1209401403</v>
      </c>
      <c r="S2977" s="380">
        <v>224433550</v>
      </c>
      <c r="T2977" s="353">
        <v>46121</v>
      </c>
      <c r="U2977" s="433">
        <v>2767.8290000000002</v>
      </c>
      <c r="V2977" s="433">
        <v>2653.9389999999999</v>
      </c>
      <c r="W2977" s="380">
        <v>4</v>
      </c>
      <c r="X2977" s="380">
        <v>2</v>
      </c>
      <c r="Y2977" s="609">
        <v>2324134290</v>
      </c>
      <c r="Z2977" s="22" t="s">
        <v>5982</v>
      </c>
      <c r="AA2977" s="22" t="s">
        <v>8726</v>
      </c>
      <c r="AB2977" s="236" t="s">
        <v>3190</v>
      </c>
      <c r="AC2977" s="301" t="s">
        <v>8719</v>
      </c>
      <c r="AD2977" s="182" t="s">
        <v>113</v>
      </c>
      <c r="AE2977" s="231">
        <v>46128</v>
      </c>
      <c r="AF2977" s="375">
        <v>46127.708333333336</v>
      </c>
      <c r="AG2977" s="304">
        <v>46126.416666666664</v>
      </c>
      <c r="AH2977" s="304">
        <v>46126.416666666664</v>
      </c>
      <c r="AI2977" s="275">
        <v>46128</v>
      </c>
      <c r="AJ2977" s="275"/>
      <c r="AK2977" s="231">
        <v>46128</v>
      </c>
      <c r="AL2977" s="275">
        <v>46130</v>
      </c>
      <c r="AN2977" s="132">
        <f t="shared" si="940"/>
        <v>-17</v>
      </c>
      <c r="AO2977" s="81" t="s">
        <v>121</v>
      </c>
      <c r="AP2977" s="81" t="s">
        <v>121</v>
      </c>
      <c r="AQ2977" s="81" t="s">
        <v>121</v>
      </c>
      <c r="AR2977" s="81" t="s">
        <v>121</v>
      </c>
      <c r="AS2977" s="81" t="s">
        <v>121</v>
      </c>
      <c r="AT2977" s="81" t="s">
        <v>121</v>
      </c>
      <c r="AU2977" s="82" t="s">
        <v>6241</v>
      </c>
      <c r="AV2977" s="297">
        <v>46121</v>
      </c>
      <c r="BU2977" s="337" t="s">
        <v>8722</v>
      </c>
      <c r="BV2977" s="340">
        <v>46128</v>
      </c>
      <c r="BZ2977" s="87">
        <f t="shared" si="927"/>
        <v>15</v>
      </c>
      <c r="CB2977" s="88">
        <f t="shared" si="938"/>
        <v>16</v>
      </c>
      <c r="CE2977" s="431">
        <f t="shared" si="929"/>
        <v>4</v>
      </c>
      <c r="CJ2977" s="87">
        <f t="shared" si="933"/>
        <v>4</v>
      </c>
      <c r="CK2977" s="171">
        <f t="shared" si="930"/>
        <v>15</v>
      </c>
      <c r="CL2977" s="85" t="s">
        <v>6276</v>
      </c>
      <c r="CM2977" s="22" t="str">
        <f t="shared" si="939"/>
        <v>1C26TAR^65869</v>
      </c>
    </row>
    <row r="2978" spans="1:91" x14ac:dyDescent="0.25">
      <c r="B2978" s="73" t="s">
        <v>102</v>
      </c>
      <c r="C2978" s="301" t="s">
        <v>8719</v>
      </c>
      <c r="D2978" s="236">
        <v>145894131</v>
      </c>
      <c r="E2978" s="380">
        <v>5320008296</v>
      </c>
      <c r="F2978" s="353">
        <v>46121</v>
      </c>
      <c r="G2978" s="236" t="s">
        <v>1178</v>
      </c>
      <c r="H2978" s="236" t="s">
        <v>2963</v>
      </c>
      <c r="I2978" s="236" t="s">
        <v>105</v>
      </c>
      <c r="J2978" s="236" t="s">
        <v>1161</v>
      </c>
      <c r="K2978" s="236" t="s">
        <v>242</v>
      </c>
      <c r="L2978" s="353">
        <v>46147</v>
      </c>
      <c r="M2978" s="236">
        <v>0</v>
      </c>
      <c r="N2978" s="22" t="s">
        <v>9385</v>
      </c>
      <c r="O2978" s="22" t="s">
        <v>9386</v>
      </c>
      <c r="P2978" s="22">
        <v>2830051583</v>
      </c>
      <c r="Q2978" s="353">
        <v>46121</v>
      </c>
      <c r="R2978" s="380">
        <v>1209401405</v>
      </c>
      <c r="S2978" s="380">
        <v>224433561</v>
      </c>
      <c r="T2978" s="353">
        <v>46121</v>
      </c>
      <c r="U2978" s="433">
        <v>5493.4579999999996</v>
      </c>
      <c r="V2978" s="433">
        <v>5269.2659999999996</v>
      </c>
      <c r="W2978" s="380">
        <v>6</v>
      </c>
      <c r="X2978" s="380">
        <v>3</v>
      </c>
      <c r="Y2978" s="609">
        <v>2324134290</v>
      </c>
      <c r="Z2978" s="22" t="s">
        <v>5982</v>
      </c>
      <c r="AA2978" s="22" t="s">
        <v>8726</v>
      </c>
      <c r="AB2978" s="236" t="s">
        <v>3190</v>
      </c>
      <c r="AC2978" s="301" t="s">
        <v>8719</v>
      </c>
      <c r="AD2978" s="182" t="s">
        <v>113</v>
      </c>
      <c r="AE2978" s="231">
        <v>46128</v>
      </c>
      <c r="AF2978" s="375">
        <v>46127.708333333336</v>
      </c>
      <c r="AG2978" s="304">
        <v>46126.416666666664</v>
      </c>
      <c r="AH2978" s="304">
        <v>46126.416666666664</v>
      </c>
      <c r="AI2978" s="275">
        <v>46128</v>
      </c>
      <c r="AJ2978" s="275"/>
      <c r="AK2978" s="231">
        <v>46128</v>
      </c>
      <c r="AL2978" s="275">
        <v>46130</v>
      </c>
      <c r="AN2978" s="132">
        <f t="shared" si="940"/>
        <v>-17</v>
      </c>
      <c r="AO2978" s="81" t="s">
        <v>121</v>
      </c>
      <c r="AP2978" s="81" t="s">
        <v>121</v>
      </c>
      <c r="AQ2978" s="81" t="s">
        <v>121</v>
      </c>
      <c r="AR2978" s="81" t="s">
        <v>121</v>
      </c>
      <c r="AS2978" s="81" t="s">
        <v>121</v>
      </c>
      <c r="AT2978" s="81" t="s">
        <v>121</v>
      </c>
      <c r="AU2978" s="82" t="s">
        <v>6241</v>
      </c>
      <c r="AV2978" s="297">
        <v>46121</v>
      </c>
      <c r="BU2978" s="337" t="s">
        <v>8722</v>
      </c>
      <c r="BV2978" s="340">
        <v>46128</v>
      </c>
      <c r="BZ2978" s="87">
        <f t="shared" si="927"/>
        <v>15</v>
      </c>
      <c r="CB2978" s="88">
        <f t="shared" si="938"/>
        <v>16</v>
      </c>
      <c r="CE2978" s="431">
        <f t="shared" si="929"/>
        <v>4</v>
      </c>
      <c r="CJ2978" s="87">
        <f t="shared" si="933"/>
        <v>4</v>
      </c>
      <c r="CK2978" s="171">
        <f t="shared" si="930"/>
        <v>15</v>
      </c>
      <c r="CL2978" s="85" t="s">
        <v>6276</v>
      </c>
      <c r="CM2978" s="22" t="str">
        <f t="shared" si="939"/>
        <v>1C26TAR^65869</v>
      </c>
    </row>
    <row r="2979" spans="1:91" x14ac:dyDescent="0.25">
      <c r="B2979" s="73" t="s">
        <v>102</v>
      </c>
      <c r="C2979" s="301" t="s">
        <v>8719</v>
      </c>
      <c r="D2979" s="236">
        <v>145897609</v>
      </c>
      <c r="E2979" s="380">
        <v>5320008296</v>
      </c>
      <c r="F2979" s="353">
        <v>46121</v>
      </c>
      <c r="G2979" s="236" t="s">
        <v>1245</v>
      </c>
      <c r="H2979" s="236" t="s">
        <v>2963</v>
      </c>
      <c r="I2979" s="236" t="s">
        <v>105</v>
      </c>
      <c r="J2979" s="236" t="s">
        <v>1161</v>
      </c>
      <c r="K2979" s="236" t="s">
        <v>242</v>
      </c>
      <c r="L2979" s="353">
        <v>46142</v>
      </c>
      <c r="M2979" s="236">
        <v>0</v>
      </c>
      <c r="N2979" s="22" t="s">
        <v>9385</v>
      </c>
      <c r="O2979" s="22" t="s">
        <v>9386</v>
      </c>
      <c r="P2979" s="22">
        <v>2830051584</v>
      </c>
      <c r="Q2979" s="353">
        <v>46121</v>
      </c>
      <c r="R2979" s="380">
        <v>1209401406</v>
      </c>
      <c r="S2979" s="380">
        <v>224433611</v>
      </c>
      <c r="T2979" s="353">
        <v>46121</v>
      </c>
      <c r="U2979" s="433">
        <v>3258.578</v>
      </c>
      <c r="V2979" s="433">
        <v>2738.3</v>
      </c>
      <c r="W2979" s="380">
        <v>5</v>
      </c>
      <c r="X2979" s="380">
        <v>200</v>
      </c>
      <c r="Y2979" s="609">
        <v>2324134290</v>
      </c>
      <c r="Z2979" s="22" t="s">
        <v>5982</v>
      </c>
      <c r="AA2979" s="22" t="s">
        <v>8726</v>
      </c>
      <c r="AB2979" s="236" t="s">
        <v>3190</v>
      </c>
      <c r="AC2979" s="301" t="s">
        <v>8719</v>
      </c>
      <c r="AD2979" s="182" t="s">
        <v>113</v>
      </c>
      <c r="AE2979" s="231">
        <v>46128</v>
      </c>
      <c r="AF2979" s="375">
        <v>46127.708333333336</v>
      </c>
      <c r="AG2979" s="304">
        <v>46126.416666666664</v>
      </c>
      <c r="AH2979" s="304">
        <v>46126.416666666664</v>
      </c>
      <c r="AI2979" s="275">
        <v>46128</v>
      </c>
      <c r="AJ2979" s="275"/>
      <c r="AK2979" s="231">
        <v>46128</v>
      </c>
      <c r="AL2979" s="275">
        <v>46130</v>
      </c>
      <c r="AN2979" s="132">
        <f t="shared" si="940"/>
        <v>-12</v>
      </c>
      <c r="AO2979" s="81" t="s">
        <v>121</v>
      </c>
      <c r="AP2979" s="81" t="s">
        <v>121</v>
      </c>
      <c r="AQ2979" s="81" t="s">
        <v>121</v>
      </c>
      <c r="AR2979" s="81" t="s">
        <v>121</v>
      </c>
      <c r="AS2979" s="81" t="s">
        <v>121</v>
      </c>
      <c r="AT2979" s="81" t="s">
        <v>121</v>
      </c>
      <c r="AU2979" s="82" t="s">
        <v>6241</v>
      </c>
      <c r="AV2979" s="351">
        <v>46121</v>
      </c>
      <c r="BU2979" s="337" t="s">
        <v>8722</v>
      </c>
      <c r="BV2979" s="340">
        <v>46128</v>
      </c>
      <c r="BZ2979" s="87">
        <f t="shared" si="927"/>
        <v>15</v>
      </c>
      <c r="CB2979" s="88">
        <f t="shared" si="938"/>
        <v>16</v>
      </c>
      <c r="CE2979" s="431">
        <f t="shared" si="929"/>
        <v>4</v>
      </c>
      <c r="CJ2979" s="87">
        <f t="shared" si="933"/>
        <v>4</v>
      </c>
      <c r="CK2979" s="171">
        <f t="shared" si="930"/>
        <v>15</v>
      </c>
      <c r="CL2979" s="85" t="s">
        <v>6276</v>
      </c>
      <c r="CM2979" s="22" t="str">
        <f t="shared" si="939"/>
        <v>1C26TAR^65869</v>
      </c>
    </row>
    <row r="2980" spans="1:91" x14ac:dyDescent="0.25">
      <c r="A2980" s="75">
        <f t="shared" ref="A2980:A3017" si="941">ROW()-2</f>
        <v>2978</v>
      </c>
      <c r="B2980" s="558" t="s">
        <v>6003</v>
      </c>
      <c r="C2980" s="270" t="s">
        <v>9388</v>
      </c>
      <c r="D2980" s="265">
        <v>145706793</v>
      </c>
      <c r="E2980" s="241">
        <v>5320007932</v>
      </c>
      <c r="F2980" s="231">
        <v>46118</v>
      </c>
      <c r="G2980" s="265" t="s">
        <v>796</v>
      </c>
      <c r="H2980" s="265" t="s">
        <v>2213</v>
      </c>
      <c r="I2980" s="265" t="s">
        <v>105</v>
      </c>
      <c r="J2980" s="265" t="s">
        <v>518</v>
      </c>
      <c r="K2980" s="265" t="s">
        <v>242</v>
      </c>
      <c r="L2980" s="231">
        <v>46148</v>
      </c>
      <c r="M2980" s="265">
        <v>40</v>
      </c>
      <c r="N2980" s="85" t="s">
        <v>9389</v>
      </c>
      <c r="O2980" s="85" t="s">
        <v>9390</v>
      </c>
      <c r="P2980" s="85">
        <v>2830051536</v>
      </c>
      <c r="Q2980" s="231">
        <v>46121</v>
      </c>
      <c r="R2980" s="241">
        <v>1209401223</v>
      </c>
      <c r="S2980" s="241">
        <v>224429190</v>
      </c>
      <c r="T2980" s="231">
        <v>46121</v>
      </c>
      <c r="U2980" s="261">
        <v>6174.2579999999998</v>
      </c>
      <c r="V2980" s="261">
        <v>5952.22</v>
      </c>
      <c r="W2980" s="241">
        <v>8</v>
      </c>
      <c r="X2980" s="241">
        <v>0</v>
      </c>
      <c r="Y2980" s="303" t="s">
        <v>9391</v>
      </c>
      <c r="Z2980" s="85" t="s">
        <v>258</v>
      </c>
      <c r="AA2980" s="85" t="s">
        <v>595</v>
      </c>
      <c r="AB2980" s="265" t="s">
        <v>9392</v>
      </c>
      <c r="AC2980" s="270" t="s">
        <v>9388</v>
      </c>
      <c r="AD2980" s="75" t="s">
        <v>113</v>
      </c>
      <c r="AE2980" s="231">
        <v>46127</v>
      </c>
      <c r="AF2980" s="375">
        <v>46125.958333333336</v>
      </c>
      <c r="AG2980" s="375">
        <v>46124.458333333336</v>
      </c>
      <c r="AH2980" s="375">
        <v>46124.458333333336</v>
      </c>
      <c r="AI2980" s="231">
        <v>46127</v>
      </c>
      <c r="AJ2980" s="231"/>
      <c r="AK2980" s="231">
        <v>46127</v>
      </c>
      <c r="AL2980" s="231">
        <v>46132</v>
      </c>
      <c r="AM2980" s="231"/>
      <c r="AN2980" s="75">
        <f t="shared" si="940"/>
        <v>-16</v>
      </c>
      <c r="AO2980" s="95" t="s">
        <v>121</v>
      </c>
      <c r="AP2980" s="95" t="s">
        <v>121</v>
      </c>
      <c r="AQ2980" s="95" t="s">
        <v>121</v>
      </c>
      <c r="AR2980" s="95" t="s">
        <v>121</v>
      </c>
      <c r="AS2980" s="95" t="s">
        <v>121</v>
      </c>
      <c r="AT2980" s="95" t="s">
        <v>121</v>
      </c>
      <c r="AU2980" s="82" t="s">
        <v>6241</v>
      </c>
      <c r="AV2980" s="297">
        <v>46121</v>
      </c>
      <c r="AW2980" s="85"/>
      <c r="AX2980" s="85"/>
      <c r="AY2980" s="85"/>
      <c r="AZ2980" s="271"/>
      <c r="BA2980" s="85"/>
      <c r="BB2980" s="85"/>
      <c r="BC2980" s="85"/>
      <c r="BD2980" s="85"/>
      <c r="BE2980" s="85"/>
      <c r="BF2980" s="85"/>
      <c r="BG2980" s="85"/>
      <c r="BH2980" s="85"/>
      <c r="BI2980" s="85"/>
      <c r="BJ2980" s="85"/>
      <c r="BK2980" s="85"/>
      <c r="BL2980" s="85"/>
      <c r="BM2980" s="85"/>
      <c r="BN2980" s="85"/>
      <c r="BO2980" s="85"/>
      <c r="BP2980" s="85"/>
      <c r="BQ2980" s="85"/>
      <c r="BR2980" s="85"/>
      <c r="BS2980" s="85"/>
      <c r="BT2980" s="85"/>
      <c r="BU2980" s="337" t="s">
        <v>9393</v>
      </c>
      <c r="BV2980" s="340">
        <v>46127</v>
      </c>
      <c r="BW2980" s="85"/>
      <c r="BX2980" s="85"/>
      <c r="BY2980" s="85"/>
      <c r="BZ2980" s="87">
        <f t="shared" si="927"/>
        <v>15</v>
      </c>
      <c r="CA2980" s="85"/>
      <c r="CB2980" s="88">
        <f t="shared" si="938"/>
        <v>16</v>
      </c>
      <c r="CE2980" s="431">
        <f t="shared" si="929"/>
        <v>4</v>
      </c>
      <c r="CF2980" s="751">
        <v>14438050</v>
      </c>
      <c r="CG2980" s="751">
        <v>3937650</v>
      </c>
      <c r="CH2980" s="751">
        <v>18375700</v>
      </c>
      <c r="CI2980" s="751">
        <v>26251</v>
      </c>
      <c r="CJ2980" s="87">
        <f t="shared" si="933"/>
        <v>4</v>
      </c>
      <c r="CK2980" s="171">
        <f t="shared" si="930"/>
        <v>15</v>
      </c>
      <c r="CL2980" s="22" t="s">
        <v>6276</v>
      </c>
      <c r="CM2980" s="22" t="str">
        <f t="shared" si="939"/>
        <v>1C26TAA^28785</v>
      </c>
    </row>
    <row r="2981" spans="1:91" x14ac:dyDescent="0.25">
      <c r="A2981" s="75">
        <f t="shared" si="941"/>
        <v>2979</v>
      </c>
      <c r="B2981" s="558" t="s">
        <v>6003</v>
      </c>
      <c r="C2981" s="270" t="s">
        <v>9388</v>
      </c>
      <c r="D2981" s="265">
        <v>145773033</v>
      </c>
      <c r="E2981" s="241">
        <v>5320007932</v>
      </c>
      <c r="F2981" s="231">
        <v>46118</v>
      </c>
      <c r="G2981" s="265" t="s">
        <v>591</v>
      </c>
      <c r="H2981" s="265" t="s">
        <v>2213</v>
      </c>
      <c r="I2981" s="265" t="s">
        <v>105</v>
      </c>
      <c r="J2981" s="265" t="s">
        <v>518</v>
      </c>
      <c r="K2981" s="265" t="s">
        <v>242</v>
      </c>
      <c r="L2981" s="231">
        <v>46146</v>
      </c>
      <c r="M2981" s="265">
        <v>0</v>
      </c>
      <c r="N2981" s="85" t="s">
        <v>9389</v>
      </c>
      <c r="O2981" s="85" t="s">
        <v>9390</v>
      </c>
      <c r="P2981" s="85">
        <v>2830051538</v>
      </c>
      <c r="Q2981" s="231">
        <v>46121</v>
      </c>
      <c r="R2981" s="241">
        <v>1209401225</v>
      </c>
      <c r="S2981" s="241">
        <v>224429201</v>
      </c>
      <c r="T2981" s="231">
        <v>46121</v>
      </c>
      <c r="U2981" s="261">
        <v>2670.933</v>
      </c>
      <c r="V2981" s="261">
        <v>2575.48</v>
      </c>
      <c r="W2981" s="241">
        <v>4</v>
      </c>
      <c r="X2981" s="241">
        <v>0</v>
      </c>
      <c r="Y2981" s="303" t="s">
        <v>9391</v>
      </c>
      <c r="Z2981" s="85" t="s">
        <v>258</v>
      </c>
      <c r="AA2981" s="85" t="s">
        <v>595</v>
      </c>
      <c r="AB2981" s="265" t="s">
        <v>9392</v>
      </c>
      <c r="AC2981" s="270" t="s">
        <v>9388</v>
      </c>
      <c r="AD2981" s="75" t="s">
        <v>113</v>
      </c>
      <c r="AE2981" s="231">
        <v>46127</v>
      </c>
      <c r="AF2981" s="375">
        <v>46125.958333333336</v>
      </c>
      <c r="AG2981" s="375">
        <v>46124.458333333336</v>
      </c>
      <c r="AH2981" s="375">
        <v>46124.458333333336</v>
      </c>
      <c r="AI2981" s="231">
        <v>46127</v>
      </c>
      <c r="AJ2981" s="231"/>
      <c r="AK2981" s="231">
        <v>46127</v>
      </c>
      <c r="AL2981" s="231">
        <v>46132</v>
      </c>
      <c r="AM2981" s="231"/>
      <c r="AN2981" s="75">
        <f t="shared" si="940"/>
        <v>-14</v>
      </c>
      <c r="AO2981" s="95" t="s">
        <v>121</v>
      </c>
      <c r="AP2981" s="95" t="s">
        <v>121</v>
      </c>
      <c r="AQ2981" s="95" t="s">
        <v>121</v>
      </c>
      <c r="AR2981" s="95" t="s">
        <v>121</v>
      </c>
      <c r="AS2981" s="95" t="s">
        <v>121</v>
      </c>
      <c r="AT2981" s="95" t="s">
        <v>121</v>
      </c>
      <c r="AU2981" s="82" t="s">
        <v>6241</v>
      </c>
      <c r="AV2981" s="297">
        <v>46121</v>
      </c>
      <c r="AW2981" s="85"/>
      <c r="AX2981" s="85"/>
      <c r="AY2981" s="85"/>
      <c r="AZ2981" s="271"/>
      <c r="BA2981" s="85"/>
      <c r="BB2981" s="85"/>
      <c r="BC2981" s="85"/>
      <c r="BD2981" s="85"/>
      <c r="BE2981" s="85"/>
      <c r="BF2981" s="85"/>
      <c r="BG2981" s="85"/>
      <c r="BH2981" s="85"/>
      <c r="BI2981" s="85"/>
      <c r="BJ2981" s="85"/>
      <c r="BK2981" s="85"/>
      <c r="BL2981" s="85"/>
      <c r="BM2981" s="85"/>
      <c r="BN2981" s="85"/>
      <c r="BO2981" s="85"/>
      <c r="BP2981" s="85"/>
      <c r="BQ2981" s="85"/>
      <c r="BR2981" s="85"/>
      <c r="BS2981" s="85"/>
      <c r="BT2981" s="85"/>
      <c r="BU2981" s="337" t="s">
        <v>9393</v>
      </c>
      <c r="BV2981" s="340">
        <v>46127</v>
      </c>
      <c r="BW2981" s="85"/>
      <c r="BX2981" s="85"/>
      <c r="BY2981" s="85"/>
      <c r="BZ2981" s="87">
        <f t="shared" si="927"/>
        <v>15</v>
      </c>
      <c r="CA2981" s="85"/>
      <c r="CB2981" s="88">
        <f t="shared" si="938"/>
        <v>16</v>
      </c>
      <c r="CE2981" s="431">
        <f t="shared" si="929"/>
        <v>4</v>
      </c>
      <c r="CJ2981" s="87">
        <f t="shared" si="933"/>
        <v>4</v>
      </c>
      <c r="CK2981" s="171">
        <f t="shared" si="930"/>
        <v>15</v>
      </c>
      <c r="CL2981" s="22" t="s">
        <v>6276</v>
      </c>
      <c r="CM2981" s="22" t="str">
        <f t="shared" si="939"/>
        <v>1C26TAA^28785</v>
      </c>
    </row>
    <row r="2982" spans="1:91" x14ac:dyDescent="0.25">
      <c r="A2982" s="75">
        <f t="shared" si="941"/>
        <v>2980</v>
      </c>
      <c r="B2982" s="558" t="s">
        <v>6003</v>
      </c>
      <c r="C2982" s="270" t="s">
        <v>9388</v>
      </c>
      <c r="D2982" s="265">
        <v>145706798</v>
      </c>
      <c r="E2982" s="241">
        <v>5320007932</v>
      </c>
      <c r="F2982" s="231">
        <v>46118</v>
      </c>
      <c r="G2982" s="265" t="s">
        <v>796</v>
      </c>
      <c r="H2982" s="265" t="s">
        <v>2213</v>
      </c>
      <c r="I2982" s="265" t="s">
        <v>105</v>
      </c>
      <c r="J2982" s="265" t="s">
        <v>518</v>
      </c>
      <c r="K2982" s="265" t="s">
        <v>242</v>
      </c>
      <c r="L2982" s="231">
        <v>46146</v>
      </c>
      <c r="M2982" s="265">
        <v>0</v>
      </c>
      <c r="N2982" s="85" t="s">
        <v>9389</v>
      </c>
      <c r="O2982" s="85" t="s">
        <v>9390</v>
      </c>
      <c r="P2982" s="85">
        <v>2830051537</v>
      </c>
      <c r="Q2982" s="231">
        <v>46121</v>
      </c>
      <c r="R2982" s="241">
        <v>1209401224</v>
      </c>
      <c r="S2982" s="241">
        <v>224429194</v>
      </c>
      <c r="T2982" s="231">
        <v>46121</v>
      </c>
      <c r="U2982" s="261">
        <v>6188.94</v>
      </c>
      <c r="V2982" s="261">
        <v>5966.375</v>
      </c>
      <c r="W2982" s="241">
        <v>8</v>
      </c>
      <c r="X2982" s="241">
        <v>0</v>
      </c>
      <c r="Y2982" s="303" t="s">
        <v>9391</v>
      </c>
      <c r="Z2982" s="85" t="s">
        <v>258</v>
      </c>
      <c r="AA2982" s="85" t="s">
        <v>595</v>
      </c>
      <c r="AB2982" s="265" t="s">
        <v>9392</v>
      </c>
      <c r="AC2982" s="270" t="s">
        <v>9388</v>
      </c>
      <c r="AD2982" s="75" t="s">
        <v>113</v>
      </c>
      <c r="AE2982" s="231">
        <v>46127</v>
      </c>
      <c r="AF2982" s="375">
        <v>46125.958333333336</v>
      </c>
      <c r="AG2982" s="375">
        <v>46124.458333333336</v>
      </c>
      <c r="AH2982" s="375">
        <v>46124.458333333336</v>
      </c>
      <c r="AI2982" s="231">
        <v>46127</v>
      </c>
      <c r="AJ2982" s="231"/>
      <c r="AK2982" s="231">
        <v>46127</v>
      </c>
      <c r="AL2982" s="231">
        <v>46132</v>
      </c>
      <c r="AM2982" s="231"/>
      <c r="AN2982" s="75">
        <f t="shared" si="940"/>
        <v>-14</v>
      </c>
      <c r="AO2982" s="95" t="s">
        <v>121</v>
      </c>
      <c r="AP2982" s="95" t="s">
        <v>121</v>
      </c>
      <c r="AQ2982" s="95" t="s">
        <v>121</v>
      </c>
      <c r="AR2982" s="95" t="s">
        <v>121</v>
      </c>
      <c r="AS2982" s="95" t="s">
        <v>121</v>
      </c>
      <c r="AT2982" s="95" t="s">
        <v>121</v>
      </c>
      <c r="AU2982" s="82" t="s">
        <v>6241</v>
      </c>
      <c r="AV2982" s="297">
        <v>46121</v>
      </c>
      <c r="AW2982" s="85"/>
      <c r="AX2982" s="85"/>
      <c r="AY2982" s="85"/>
      <c r="AZ2982" s="271"/>
      <c r="BA2982" s="85"/>
      <c r="BB2982" s="85"/>
      <c r="BC2982" s="85"/>
      <c r="BD2982" s="85"/>
      <c r="BE2982" s="85"/>
      <c r="BF2982" s="85"/>
      <c r="BG2982" s="85"/>
      <c r="BH2982" s="85"/>
      <c r="BI2982" s="85"/>
      <c r="BJ2982" s="85"/>
      <c r="BK2982" s="85"/>
      <c r="BL2982" s="85"/>
      <c r="BM2982" s="85"/>
      <c r="BN2982" s="85"/>
      <c r="BO2982" s="85"/>
      <c r="BP2982" s="85"/>
      <c r="BQ2982" s="85"/>
      <c r="BR2982" s="85"/>
      <c r="BS2982" s="85"/>
      <c r="BT2982" s="85"/>
      <c r="BU2982" s="337" t="s">
        <v>9393</v>
      </c>
      <c r="BV2982" s="340">
        <v>46127</v>
      </c>
      <c r="BW2982" s="85"/>
      <c r="BX2982" s="85"/>
      <c r="BY2982" s="85"/>
      <c r="BZ2982" s="87">
        <f t="shared" si="927"/>
        <v>15</v>
      </c>
      <c r="CA2982" s="85"/>
      <c r="CB2982" s="88">
        <f t="shared" si="938"/>
        <v>16</v>
      </c>
      <c r="CE2982" s="431">
        <f t="shared" si="929"/>
        <v>4</v>
      </c>
      <c r="CJ2982" s="87">
        <f t="shared" si="933"/>
        <v>4</v>
      </c>
      <c r="CK2982" s="171">
        <f t="shared" si="930"/>
        <v>15</v>
      </c>
      <c r="CL2982" s="22" t="s">
        <v>6276</v>
      </c>
      <c r="CM2982" s="22" t="str">
        <f t="shared" si="939"/>
        <v>1C26TAA^28785</v>
      </c>
    </row>
    <row r="2983" spans="1:91" x14ac:dyDescent="0.25">
      <c r="A2983" s="75">
        <f t="shared" si="941"/>
        <v>2981</v>
      </c>
      <c r="B2983" s="558" t="s">
        <v>6003</v>
      </c>
      <c r="C2983" s="270" t="s">
        <v>9388</v>
      </c>
      <c r="D2983" s="265">
        <v>145891279</v>
      </c>
      <c r="E2983" s="241">
        <v>5320007932</v>
      </c>
      <c r="F2983" s="231">
        <v>46118</v>
      </c>
      <c r="G2983" s="265" t="s">
        <v>612</v>
      </c>
      <c r="H2983" s="265" t="s">
        <v>2213</v>
      </c>
      <c r="I2983" s="265" t="s">
        <v>105</v>
      </c>
      <c r="J2983" s="265" t="s">
        <v>518</v>
      </c>
      <c r="K2983" s="265" t="s">
        <v>242</v>
      </c>
      <c r="L2983" s="231">
        <v>46150</v>
      </c>
      <c r="M2983" s="265">
        <v>0</v>
      </c>
      <c r="N2983" s="85" t="s">
        <v>9389</v>
      </c>
      <c r="O2983" s="85" t="s">
        <v>9390</v>
      </c>
      <c r="P2983" s="85">
        <v>2830051539</v>
      </c>
      <c r="Q2983" s="231">
        <v>46121</v>
      </c>
      <c r="R2983" s="241">
        <v>1209401226</v>
      </c>
      <c r="S2983" s="241">
        <v>224429207</v>
      </c>
      <c r="T2983" s="231">
        <v>46121</v>
      </c>
      <c r="U2983" s="261">
        <v>862.303</v>
      </c>
      <c r="V2983" s="261">
        <v>837.375</v>
      </c>
      <c r="W2983" s="241">
        <v>1</v>
      </c>
      <c r="X2983" s="241">
        <v>0</v>
      </c>
      <c r="Y2983" s="303" t="s">
        <v>9391</v>
      </c>
      <c r="Z2983" s="85" t="s">
        <v>258</v>
      </c>
      <c r="AA2983" s="85" t="s">
        <v>595</v>
      </c>
      <c r="AB2983" s="265" t="s">
        <v>9392</v>
      </c>
      <c r="AC2983" s="270" t="s">
        <v>9388</v>
      </c>
      <c r="AD2983" s="75" t="s">
        <v>113</v>
      </c>
      <c r="AE2983" s="231">
        <v>46127</v>
      </c>
      <c r="AF2983" s="375">
        <v>46125.958333333336</v>
      </c>
      <c r="AG2983" s="375">
        <v>46124.458333333336</v>
      </c>
      <c r="AH2983" s="375">
        <v>46124.458333333336</v>
      </c>
      <c r="AI2983" s="231">
        <v>46127</v>
      </c>
      <c r="AJ2983" s="231"/>
      <c r="AK2983" s="231">
        <v>46127</v>
      </c>
      <c r="AL2983" s="231">
        <v>46132</v>
      </c>
      <c r="AM2983" s="231"/>
      <c r="AN2983" s="75">
        <f t="shared" si="940"/>
        <v>-18</v>
      </c>
      <c r="AO2983" s="95" t="s">
        <v>121</v>
      </c>
      <c r="AP2983" s="95" t="s">
        <v>121</v>
      </c>
      <c r="AQ2983" s="95" t="s">
        <v>121</v>
      </c>
      <c r="AR2983" s="95" t="s">
        <v>121</v>
      </c>
      <c r="AS2983" s="95" t="s">
        <v>121</v>
      </c>
      <c r="AT2983" s="95" t="s">
        <v>121</v>
      </c>
      <c r="AU2983" s="82" t="s">
        <v>6241</v>
      </c>
      <c r="AV2983" s="297">
        <v>46121</v>
      </c>
      <c r="AW2983" s="85"/>
      <c r="AX2983" s="85"/>
      <c r="AY2983" s="85"/>
      <c r="AZ2983" s="271"/>
      <c r="BA2983" s="85"/>
      <c r="BB2983" s="85"/>
      <c r="BC2983" s="85"/>
      <c r="BD2983" s="85"/>
      <c r="BE2983" s="85"/>
      <c r="BF2983" s="85"/>
      <c r="BG2983" s="85"/>
      <c r="BH2983" s="85"/>
      <c r="BI2983" s="85"/>
      <c r="BJ2983" s="85"/>
      <c r="BK2983" s="85"/>
      <c r="BL2983" s="85"/>
      <c r="BM2983" s="85"/>
      <c r="BN2983" s="85"/>
      <c r="BO2983" s="85"/>
      <c r="BP2983" s="85"/>
      <c r="BQ2983" s="85"/>
      <c r="BR2983" s="85"/>
      <c r="BS2983" s="85"/>
      <c r="BT2983" s="85"/>
      <c r="BU2983" s="337" t="s">
        <v>9393</v>
      </c>
      <c r="BV2983" s="340">
        <v>46127</v>
      </c>
      <c r="BW2983" s="85"/>
      <c r="BX2983" s="85"/>
      <c r="BY2983" s="85"/>
      <c r="BZ2983" s="87">
        <f t="shared" si="927"/>
        <v>15</v>
      </c>
      <c r="CA2983" s="85"/>
      <c r="CB2983" s="88">
        <f t="shared" si="938"/>
        <v>16</v>
      </c>
      <c r="CE2983" s="431">
        <f t="shared" si="929"/>
        <v>4</v>
      </c>
      <c r="CF2983" s="751"/>
      <c r="CG2983" s="751"/>
      <c r="CH2983" s="751"/>
      <c r="CI2983" s="751"/>
      <c r="CJ2983" s="87">
        <f t="shared" si="933"/>
        <v>4</v>
      </c>
      <c r="CK2983" s="171">
        <f t="shared" si="930"/>
        <v>15</v>
      </c>
      <c r="CL2983" s="22" t="s">
        <v>6276</v>
      </c>
      <c r="CM2983" s="22" t="str">
        <f t="shared" si="939"/>
        <v>1C26TAA^28785</v>
      </c>
    </row>
    <row r="2984" spans="1:91" x14ac:dyDescent="0.25">
      <c r="A2984" s="75">
        <f t="shared" si="941"/>
        <v>2982</v>
      </c>
      <c r="B2984" s="558" t="s">
        <v>6003</v>
      </c>
      <c r="C2984" s="270" t="s">
        <v>9388</v>
      </c>
      <c r="D2984" s="265">
        <v>145706820</v>
      </c>
      <c r="E2984" s="241">
        <v>5320007960</v>
      </c>
      <c r="F2984" s="231">
        <v>46118</v>
      </c>
      <c r="G2984" s="265" t="s">
        <v>532</v>
      </c>
      <c r="H2984" s="265" t="s">
        <v>2213</v>
      </c>
      <c r="I2984" s="265" t="s">
        <v>105</v>
      </c>
      <c r="J2984" s="265" t="s">
        <v>518</v>
      </c>
      <c r="K2984" s="265" t="s">
        <v>242</v>
      </c>
      <c r="L2984" s="231">
        <v>46146</v>
      </c>
      <c r="M2984" s="265">
        <v>40</v>
      </c>
      <c r="N2984" s="85" t="s">
        <v>9394</v>
      </c>
      <c r="O2984" s="85" t="s">
        <v>9395</v>
      </c>
      <c r="P2984" s="85">
        <v>2830051555</v>
      </c>
      <c r="Q2984" s="231">
        <v>46121</v>
      </c>
      <c r="R2984" s="241">
        <v>1209401331</v>
      </c>
      <c r="S2984" s="241">
        <v>224429218</v>
      </c>
      <c r="T2984" s="231">
        <v>46121</v>
      </c>
      <c r="U2984" s="261">
        <v>10202.025</v>
      </c>
      <c r="V2984" s="261">
        <v>9966.7900000000009</v>
      </c>
      <c r="W2984" s="241">
        <v>12</v>
      </c>
      <c r="X2984" s="241">
        <v>0</v>
      </c>
      <c r="Y2984" s="303" t="s">
        <v>9396</v>
      </c>
      <c r="Z2984" s="85" t="s">
        <v>258</v>
      </c>
      <c r="AA2984" s="85" t="s">
        <v>595</v>
      </c>
      <c r="AB2984" s="265" t="s">
        <v>9392</v>
      </c>
      <c r="AC2984" s="270" t="s">
        <v>9388</v>
      </c>
      <c r="AD2984" s="75" t="s">
        <v>113</v>
      </c>
      <c r="AE2984" s="231">
        <v>46127</v>
      </c>
      <c r="AF2984" s="375">
        <v>46125.958333333336</v>
      </c>
      <c r="AG2984" s="375">
        <v>46124.458333333336</v>
      </c>
      <c r="AH2984" s="375">
        <v>46124.458333333336</v>
      </c>
      <c r="AI2984" s="231">
        <v>46127</v>
      </c>
      <c r="AJ2984" s="231"/>
      <c r="AK2984" s="231">
        <v>46127</v>
      </c>
      <c r="AL2984" s="231">
        <v>46132</v>
      </c>
      <c r="AM2984" s="231"/>
      <c r="AN2984" s="75">
        <f t="shared" si="940"/>
        <v>-14</v>
      </c>
      <c r="AO2984" s="95" t="s">
        <v>121</v>
      </c>
      <c r="AP2984" s="95" t="s">
        <v>121</v>
      </c>
      <c r="AQ2984" s="95" t="s">
        <v>121</v>
      </c>
      <c r="AR2984" s="95" t="s">
        <v>121</v>
      </c>
      <c r="AS2984" s="95" t="s">
        <v>121</v>
      </c>
      <c r="AT2984" s="95" t="s">
        <v>121</v>
      </c>
      <c r="AU2984" s="82" t="s">
        <v>6241</v>
      </c>
      <c r="AV2984" s="297">
        <v>46121</v>
      </c>
      <c r="AW2984" s="85"/>
      <c r="AX2984" s="85"/>
      <c r="AY2984" s="85"/>
      <c r="AZ2984" s="271"/>
      <c r="BA2984" s="85"/>
      <c r="BB2984" s="85"/>
      <c r="BC2984" s="85"/>
      <c r="BD2984" s="85"/>
      <c r="BE2984" s="85"/>
      <c r="BF2984" s="85"/>
      <c r="BG2984" s="85"/>
      <c r="BH2984" s="85"/>
      <c r="BI2984" s="85"/>
      <c r="BJ2984" s="85"/>
      <c r="BK2984" s="85"/>
      <c r="BL2984" s="85"/>
      <c r="BM2984" s="85"/>
      <c r="BN2984" s="85"/>
      <c r="BO2984" s="85"/>
      <c r="BP2984" s="85"/>
      <c r="BQ2984" s="85"/>
      <c r="BR2984" s="85"/>
      <c r="BS2984" s="85"/>
      <c r="BT2984" s="85"/>
      <c r="BU2984" s="337" t="s">
        <v>9393</v>
      </c>
      <c r="BV2984" s="340">
        <v>46127</v>
      </c>
      <c r="BW2984" s="85"/>
      <c r="BX2984" s="85"/>
      <c r="BY2984" s="85"/>
      <c r="BZ2984" s="87">
        <f t="shared" si="927"/>
        <v>15</v>
      </c>
      <c r="CA2984" s="85"/>
      <c r="CB2984" s="88">
        <f t="shared" si="938"/>
        <v>16</v>
      </c>
      <c r="CE2984" s="431">
        <f t="shared" si="929"/>
        <v>4</v>
      </c>
      <c r="CF2984" s="751">
        <v>14438050</v>
      </c>
      <c r="CG2984" s="751">
        <v>3937650</v>
      </c>
      <c r="CH2984" s="751">
        <v>18375700</v>
      </c>
      <c r="CI2984" s="751">
        <v>26251</v>
      </c>
      <c r="CJ2984" s="87">
        <f t="shared" si="933"/>
        <v>4</v>
      </c>
      <c r="CK2984" s="171">
        <f t="shared" si="930"/>
        <v>15</v>
      </c>
      <c r="CL2984" s="22" t="s">
        <v>6276</v>
      </c>
      <c r="CM2984" s="22" t="str">
        <f t="shared" si="939"/>
        <v>1C26TAA^28785</v>
      </c>
    </row>
    <row r="2985" spans="1:91" x14ac:dyDescent="0.25">
      <c r="A2985" s="75">
        <f t="shared" si="941"/>
        <v>2983</v>
      </c>
      <c r="B2985" s="558" t="s">
        <v>6003</v>
      </c>
      <c r="C2985" s="270" t="s">
        <v>9388</v>
      </c>
      <c r="D2985" s="265">
        <v>145706832</v>
      </c>
      <c r="E2985" s="241">
        <v>5320007960</v>
      </c>
      <c r="F2985" s="231">
        <v>46118</v>
      </c>
      <c r="G2985" s="265" t="s">
        <v>516</v>
      </c>
      <c r="H2985" s="265" t="s">
        <v>2213</v>
      </c>
      <c r="I2985" s="265" t="s">
        <v>105</v>
      </c>
      <c r="J2985" s="265" t="s">
        <v>518</v>
      </c>
      <c r="K2985" s="265" t="s">
        <v>242</v>
      </c>
      <c r="L2985" s="231">
        <v>46146</v>
      </c>
      <c r="M2985" s="265">
        <v>0</v>
      </c>
      <c r="N2985" s="85" t="s">
        <v>9394</v>
      </c>
      <c r="O2985" s="85" t="s">
        <v>9395</v>
      </c>
      <c r="P2985" s="85">
        <v>2830051556</v>
      </c>
      <c r="Q2985" s="231">
        <v>46121</v>
      </c>
      <c r="R2985" s="241">
        <v>1209401333</v>
      </c>
      <c r="S2985" s="241">
        <v>224429211</v>
      </c>
      <c r="T2985" s="231">
        <v>46121</v>
      </c>
      <c r="U2985" s="261">
        <v>9257.4410000000007</v>
      </c>
      <c r="V2985" s="261">
        <v>9043.98</v>
      </c>
      <c r="W2985" s="241">
        <v>11</v>
      </c>
      <c r="X2985" s="241">
        <v>0</v>
      </c>
      <c r="Y2985" s="303" t="s">
        <v>9396</v>
      </c>
      <c r="Z2985" s="85" t="s">
        <v>258</v>
      </c>
      <c r="AA2985" s="85" t="s">
        <v>595</v>
      </c>
      <c r="AB2985" s="265" t="s">
        <v>9392</v>
      </c>
      <c r="AC2985" s="270" t="s">
        <v>9388</v>
      </c>
      <c r="AD2985" s="75" t="s">
        <v>113</v>
      </c>
      <c r="AE2985" s="231">
        <v>46127</v>
      </c>
      <c r="AF2985" s="375">
        <v>46125.958333333336</v>
      </c>
      <c r="AG2985" s="375">
        <v>46124.458333333336</v>
      </c>
      <c r="AH2985" s="375">
        <v>46124.458333333336</v>
      </c>
      <c r="AI2985" s="231">
        <v>46127</v>
      </c>
      <c r="AJ2985" s="231"/>
      <c r="AK2985" s="231">
        <v>46127</v>
      </c>
      <c r="AL2985" s="231">
        <v>46132</v>
      </c>
      <c r="AM2985" s="231"/>
      <c r="AN2985" s="75">
        <f t="shared" si="940"/>
        <v>-14</v>
      </c>
      <c r="AO2985" s="95" t="s">
        <v>121</v>
      </c>
      <c r="AP2985" s="95" t="s">
        <v>121</v>
      </c>
      <c r="AQ2985" s="95" t="s">
        <v>121</v>
      </c>
      <c r="AR2985" s="95" t="s">
        <v>121</v>
      </c>
      <c r="AS2985" s="95" t="s">
        <v>121</v>
      </c>
      <c r="AT2985" s="95" t="s">
        <v>121</v>
      </c>
      <c r="AU2985" s="82" t="s">
        <v>6241</v>
      </c>
      <c r="AV2985" s="297">
        <v>46121</v>
      </c>
      <c r="AW2985" s="85"/>
      <c r="AX2985" s="85"/>
      <c r="AY2985" s="85"/>
      <c r="AZ2985" s="271"/>
      <c r="BA2985" s="85"/>
      <c r="BB2985" s="85"/>
      <c r="BC2985" s="85"/>
      <c r="BD2985" s="85"/>
      <c r="BE2985" s="85"/>
      <c r="BF2985" s="85"/>
      <c r="BG2985" s="85"/>
      <c r="BH2985" s="85"/>
      <c r="BI2985" s="85"/>
      <c r="BJ2985" s="85"/>
      <c r="BK2985" s="85"/>
      <c r="BL2985" s="85"/>
      <c r="BM2985" s="85"/>
      <c r="BN2985" s="85"/>
      <c r="BO2985" s="85"/>
      <c r="BP2985" s="85"/>
      <c r="BQ2985" s="85"/>
      <c r="BR2985" s="85"/>
      <c r="BS2985" s="85"/>
      <c r="BT2985" s="85"/>
      <c r="BU2985" s="337" t="s">
        <v>9393</v>
      </c>
      <c r="BV2985" s="340">
        <v>46127</v>
      </c>
      <c r="BW2985" s="85"/>
      <c r="BX2985" s="85"/>
      <c r="BY2985" s="85"/>
      <c r="BZ2985" s="87">
        <f t="shared" si="927"/>
        <v>15</v>
      </c>
      <c r="CA2985" s="85"/>
      <c r="CB2985" s="88">
        <f t="shared" si="938"/>
        <v>16</v>
      </c>
      <c r="CE2985" s="431">
        <f t="shared" si="929"/>
        <v>4</v>
      </c>
      <c r="CJ2985" s="87">
        <f t="shared" si="933"/>
        <v>4</v>
      </c>
      <c r="CK2985" s="171">
        <f t="shared" si="930"/>
        <v>15</v>
      </c>
      <c r="CL2985" s="22" t="s">
        <v>6276</v>
      </c>
      <c r="CM2985" s="22" t="str">
        <f t="shared" si="939"/>
        <v>1C26TAA^28785</v>
      </c>
    </row>
    <row r="2986" spans="1:91" x14ac:dyDescent="0.25">
      <c r="A2986" s="75">
        <f t="shared" si="941"/>
        <v>2984</v>
      </c>
      <c r="B2986" s="558" t="s">
        <v>6003</v>
      </c>
      <c r="C2986" s="270" t="s">
        <v>9388</v>
      </c>
      <c r="D2986" s="265">
        <v>145773067</v>
      </c>
      <c r="E2986" s="241">
        <v>5320008105</v>
      </c>
      <c r="F2986" s="231">
        <v>46118</v>
      </c>
      <c r="G2986" s="265" t="s">
        <v>591</v>
      </c>
      <c r="H2986" s="265" t="s">
        <v>2213</v>
      </c>
      <c r="I2986" s="265" t="s">
        <v>105</v>
      </c>
      <c r="J2986" s="265" t="s">
        <v>518</v>
      </c>
      <c r="K2986" s="265" t="s">
        <v>242</v>
      </c>
      <c r="L2986" s="231">
        <v>46146</v>
      </c>
      <c r="M2986" s="265">
        <v>0</v>
      </c>
      <c r="N2986" s="85" t="s">
        <v>9397</v>
      </c>
      <c r="O2986" s="85" t="s">
        <v>9398</v>
      </c>
      <c r="P2986" s="85">
        <v>2830051564</v>
      </c>
      <c r="Q2986" s="231">
        <v>46121</v>
      </c>
      <c r="R2986" s="241">
        <v>1209401349</v>
      </c>
      <c r="S2986" s="241">
        <v>224433416</v>
      </c>
      <c r="T2986" s="231">
        <v>46121</v>
      </c>
      <c r="U2986" s="261">
        <v>2664.9940000000001</v>
      </c>
      <c r="V2986" s="261">
        <v>2569.748</v>
      </c>
      <c r="W2986" s="241">
        <v>4</v>
      </c>
      <c r="X2986" s="241">
        <v>0</v>
      </c>
      <c r="Y2986" s="303" t="s">
        <v>9399</v>
      </c>
      <c r="Z2986" s="85" t="s">
        <v>258</v>
      </c>
      <c r="AA2986" s="85" t="s">
        <v>595</v>
      </c>
      <c r="AB2986" s="265" t="s">
        <v>9392</v>
      </c>
      <c r="AC2986" s="270" t="s">
        <v>9388</v>
      </c>
      <c r="AD2986" s="75" t="s">
        <v>113</v>
      </c>
      <c r="AE2986" s="231">
        <v>46127</v>
      </c>
      <c r="AF2986" s="375">
        <v>46125.958333333336</v>
      </c>
      <c r="AG2986" s="375">
        <v>46124.458333333336</v>
      </c>
      <c r="AH2986" s="375">
        <v>46124.458333333336</v>
      </c>
      <c r="AI2986" s="231">
        <v>46127</v>
      </c>
      <c r="AJ2986" s="231"/>
      <c r="AK2986" s="231">
        <v>46127</v>
      </c>
      <c r="AL2986" s="231">
        <v>46132</v>
      </c>
      <c r="AM2986" s="231"/>
      <c r="AN2986" s="75">
        <f t="shared" si="940"/>
        <v>-14</v>
      </c>
      <c r="AO2986" s="95" t="s">
        <v>121</v>
      </c>
      <c r="AP2986" s="95" t="s">
        <v>121</v>
      </c>
      <c r="AQ2986" s="95" t="s">
        <v>121</v>
      </c>
      <c r="AR2986" s="95" t="s">
        <v>121</v>
      </c>
      <c r="AS2986" s="95" t="s">
        <v>121</v>
      </c>
      <c r="AT2986" s="95" t="s">
        <v>121</v>
      </c>
      <c r="AU2986" s="82" t="s">
        <v>6241</v>
      </c>
      <c r="AV2986" s="297">
        <v>46121</v>
      </c>
      <c r="AW2986" s="85"/>
      <c r="AX2986" s="85"/>
      <c r="AY2986" s="85"/>
      <c r="AZ2986" s="271"/>
      <c r="BA2986" s="85"/>
      <c r="BB2986" s="85"/>
      <c r="BC2986" s="85"/>
      <c r="BD2986" s="85"/>
      <c r="BE2986" s="85"/>
      <c r="BF2986" s="85"/>
      <c r="BG2986" s="85"/>
      <c r="BH2986" s="85"/>
      <c r="BI2986" s="85"/>
      <c r="BJ2986" s="85"/>
      <c r="BK2986" s="85"/>
      <c r="BL2986" s="85"/>
      <c r="BM2986" s="85"/>
      <c r="BN2986" s="85"/>
      <c r="BO2986" s="85"/>
      <c r="BP2986" s="85"/>
      <c r="BQ2986" s="85"/>
      <c r="BR2986" s="85"/>
      <c r="BS2986" s="85"/>
      <c r="BT2986" s="85"/>
      <c r="BU2986" s="337" t="s">
        <v>9393</v>
      </c>
      <c r="BV2986" s="340">
        <v>46127</v>
      </c>
      <c r="BW2986" s="85"/>
      <c r="BX2986" s="85"/>
      <c r="BY2986" s="85"/>
      <c r="BZ2986" s="87">
        <f t="shared" si="927"/>
        <v>15</v>
      </c>
      <c r="CA2986" s="85"/>
      <c r="CB2986" s="88">
        <f t="shared" si="938"/>
        <v>16</v>
      </c>
      <c r="CE2986" s="431">
        <f t="shared" si="929"/>
        <v>4</v>
      </c>
      <c r="CF2986" s="751"/>
      <c r="CG2986" s="751"/>
      <c r="CH2986" s="751"/>
      <c r="CI2986" s="751"/>
      <c r="CJ2986" s="87">
        <f t="shared" si="933"/>
        <v>4</v>
      </c>
      <c r="CK2986" s="171">
        <f t="shared" si="930"/>
        <v>15</v>
      </c>
      <c r="CL2986" s="22" t="s">
        <v>6276</v>
      </c>
      <c r="CM2986" s="22" t="str">
        <f t="shared" si="939"/>
        <v>1C26TAA^28785</v>
      </c>
    </row>
    <row r="2987" spans="1:91" x14ac:dyDescent="0.25">
      <c r="A2987" s="75">
        <f t="shared" si="941"/>
        <v>2985</v>
      </c>
      <c r="B2987" s="558" t="s">
        <v>6003</v>
      </c>
      <c r="C2987" s="270" t="s">
        <v>9388</v>
      </c>
      <c r="D2987" s="265">
        <v>145706792</v>
      </c>
      <c r="E2987" s="241">
        <v>5320008105</v>
      </c>
      <c r="F2987" s="231">
        <v>46118</v>
      </c>
      <c r="G2987" s="265" t="s">
        <v>796</v>
      </c>
      <c r="H2987" s="265" t="s">
        <v>2213</v>
      </c>
      <c r="I2987" s="265" t="s">
        <v>105</v>
      </c>
      <c r="J2987" s="265" t="s">
        <v>518</v>
      </c>
      <c r="K2987" s="265" t="s">
        <v>242</v>
      </c>
      <c r="L2987" s="231">
        <v>46147</v>
      </c>
      <c r="M2987" s="265">
        <v>40</v>
      </c>
      <c r="N2987" s="85" t="s">
        <v>9397</v>
      </c>
      <c r="O2987" s="85" t="s">
        <v>9398</v>
      </c>
      <c r="P2987" s="85">
        <v>2830051563</v>
      </c>
      <c r="Q2987" s="231">
        <v>46121</v>
      </c>
      <c r="R2987" s="241">
        <v>1209401348</v>
      </c>
      <c r="S2987" s="241">
        <v>224433396</v>
      </c>
      <c r="T2987" s="231">
        <v>46121</v>
      </c>
      <c r="U2987" s="261">
        <v>12327.968000000001</v>
      </c>
      <c r="V2987" s="261">
        <v>11884.629000000001</v>
      </c>
      <c r="W2987" s="241">
        <v>15</v>
      </c>
      <c r="X2987" s="241">
        <v>0</v>
      </c>
      <c r="Y2987" s="303" t="s">
        <v>9399</v>
      </c>
      <c r="Z2987" s="85" t="s">
        <v>258</v>
      </c>
      <c r="AA2987" s="85" t="s">
        <v>595</v>
      </c>
      <c r="AB2987" s="265" t="s">
        <v>9392</v>
      </c>
      <c r="AC2987" s="270" t="s">
        <v>9388</v>
      </c>
      <c r="AD2987" s="75" t="s">
        <v>113</v>
      </c>
      <c r="AE2987" s="231">
        <v>46127</v>
      </c>
      <c r="AF2987" s="375">
        <v>46125.958333333336</v>
      </c>
      <c r="AG2987" s="375">
        <v>46124.458333333336</v>
      </c>
      <c r="AH2987" s="375">
        <v>46124.458333333336</v>
      </c>
      <c r="AI2987" s="231">
        <v>46127</v>
      </c>
      <c r="AJ2987" s="231"/>
      <c r="AK2987" s="231">
        <v>46127</v>
      </c>
      <c r="AL2987" s="231">
        <v>46132</v>
      </c>
      <c r="AM2987" s="231"/>
      <c r="AN2987" s="75">
        <f t="shared" si="940"/>
        <v>-15</v>
      </c>
      <c r="AO2987" s="95" t="s">
        <v>121</v>
      </c>
      <c r="AP2987" s="95" t="s">
        <v>121</v>
      </c>
      <c r="AQ2987" s="95" t="s">
        <v>121</v>
      </c>
      <c r="AR2987" s="95" t="s">
        <v>121</v>
      </c>
      <c r="AS2987" s="95" t="s">
        <v>121</v>
      </c>
      <c r="AT2987" s="95" t="s">
        <v>121</v>
      </c>
      <c r="AU2987" s="82" t="s">
        <v>6241</v>
      </c>
      <c r="AV2987" s="297">
        <v>46121</v>
      </c>
      <c r="AW2987" s="85"/>
      <c r="AX2987" s="85"/>
      <c r="AY2987" s="85"/>
      <c r="AZ2987" s="271"/>
      <c r="BA2987" s="85"/>
      <c r="BB2987" s="85"/>
      <c r="BC2987" s="85"/>
      <c r="BD2987" s="85"/>
      <c r="BE2987" s="85"/>
      <c r="BF2987" s="85"/>
      <c r="BG2987" s="85"/>
      <c r="BH2987" s="85"/>
      <c r="BI2987" s="85"/>
      <c r="BJ2987" s="85"/>
      <c r="BK2987" s="85"/>
      <c r="BL2987" s="85"/>
      <c r="BM2987" s="85"/>
      <c r="BN2987" s="85"/>
      <c r="BO2987" s="85"/>
      <c r="BP2987" s="85"/>
      <c r="BQ2987" s="85"/>
      <c r="BR2987" s="85"/>
      <c r="BS2987" s="85"/>
      <c r="BT2987" s="85"/>
      <c r="BU2987" s="337" t="s">
        <v>9393</v>
      </c>
      <c r="BV2987" s="340">
        <v>46127</v>
      </c>
      <c r="BW2987" s="85"/>
      <c r="BX2987" s="85"/>
      <c r="BY2987" s="85"/>
      <c r="BZ2987" s="87">
        <f t="shared" si="927"/>
        <v>15</v>
      </c>
      <c r="CA2987" s="85"/>
      <c r="CB2987" s="88">
        <f t="shared" si="938"/>
        <v>16</v>
      </c>
      <c r="CE2987" s="431">
        <f t="shared" si="929"/>
        <v>4</v>
      </c>
      <c r="CF2987" s="751">
        <v>14438050</v>
      </c>
      <c r="CG2987" s="751">
        <v>3937650</v>
      </c>
      <c r="CH2987" s="751">
        <v>18375700</v>
      </c>
      <c r="CI2987" s="751">
        <v>26251</v>
      </c>
      <c r="CJ2987" s="87">
        <f t="shared" si="933"/>
        <v>4</v>
      </c>
      <c r="CK2987" s="171">
        <f t="shared" si="930"/>
        <v>15</v>
      </c>
      <c r="CL2987" s="22" t="s">
        <v>6276</v>
      </c>
      <c r="CM2987" s="22" t="str">
        <f t="shared" si="939"/>
        <v>1C26TAA^28785</v>
      </c>
    </row>
    <row r="2988" spans="1:91" x14ac:dyDescent="0.25">
      <c r="A2988" s="75">
        <f t="shared" si="941"/>
        <v>2986</v>
      </c>
      <c r="B2988" s="558" t="s">
        <v>6003</v>
      </c>
      <c r="C2988" s="270" t="s">
        <v>9388</v>
      </c>
      <c r="D2988" s="265">
        <v>145880558</v>
      </c>
      <c r="E2988" s="241">
        <v>5320008105</v>
      </c>
      <c r="F2988" s="231">
        <v>46118</v>
      </c>
      <c r="G2988" s="265" t="s">
        <v>612</v>
      </c>
      <c r="H2988" s="265" t="s">
        <v>2213</v>
      </c>
      <c r="I2988" s="265" t="s">
        <v>105</v>
      </c>
      <c r="J2988" s="265" t="s">
        <v>518</v>
      </c>
      <c r="K2988" s="265" t="s">
        <v>242</v>
      </c>
      <c r="L2988" s="231">
        <v>46146</v>
      </c>
      <c r="M2988" s="265">
        <v>0</v>
      </c>
      <c r="N2988" s="85" t="s">
        <v>9397</v>
      </c>
      <c r="O2988" s="85" t="s">
        <v>9398</v>
      </c>
      <c r="P2988" s="85">
        <v>2830051565</v>
      </c>
      <c r="Q2988" s="231">
        <v>46121</v>
      </c>
      <c r="R2988" s="241">
        <v>1209401350</v>
      </c>
      <c r="S2988" s="241">
        <v>224433430</v>
      </c>
      <c r="T2988" s="231">
        <v>46121</v>
      </c>
      <c r="U2988" s="261">
        <v>844.43899999999996</v>
      </c>
      <c r="V2988" s="261">
        <v>814.05600000000004</v>
      </c>
      <c r="W2988" s="241">
        <v>1</v>
      </c>
      <c r="X2988" s="241">
        <v>0</v>
      </c>
      <c r="Y2988" s="303" t="s">
        <v>9399</v>
      </c>
      <c r="Z2988" s="85" t="s">
        <v>258</v>
      </c>
      <c r="AA2988" s="85" t="s">
        <v>595</v>
      </c>
      <c r="AB2988" s="265" t="s">
        <v>9392</v>
      </c>
      <c r="AC2988" s="270" t="s">
        <v>9388</v>
      </c>
      <c r="AD2988" s="75" t="s">
        <v>113</v>
      </c>
      <c r="AE2988" s="231">
        <v>46127</v>
      </c>
      <c r="AF2988" s="375">
        <v>46125.958333333336</v>
      </c>
      <c r="AG2988" s="375">
        <v>46124.458333333336</v>
      </c>
      <c r="AH2988" s="375">
        <v>46124.458333333336</v>
      </c>
      <c r="AI2988" s="231">
        <v>46127</v>
      </c>
      <c r="AJ2988" s="231"/>
      <c r="AK2988" s="231">
        <v>46127</v>
      </c>
      <c r="AL2988" s="231">
        <v>46132</v>
      </c>
      <c r="AM2988" s="231"/>
      <c r="AN2988" s="75">
        <f t="shared" si="940"/>
        <v>-14</v>
      </c>
      <c r="AO2988" s="95" t="s">
        <v>121</v>
      </c>
      <c r="AP2988" s="95" t="s">
        <v>121</v>
      </c>
      <c r="AQ2988" s="95" t="s">
        <v>121</v>
      </c>
      <c r="AR2988" s="95" t="s">
        <v>121</v>
      </c>
      <c r="AS2988" s="95" t="s">
        <v>121</v>
      </c>
      <c r="AT2988" s="95" t="s">
        <v>121</v>
      </c>
      <c r="AU2988" s="82" t="s">
        <v>6241</v>
      </c>
      <c r="AV2988" s="297">
        <v>46121</v>
      </c>
      <c r="AW2988" s="85"/>
      <c r="AX2988" s="85"/>
      <c r="AY2988" s="85"/>
      <c r="AZ2988" s="271"/>
      <c r="BA2988" s="85"/>
      <c r="BB2988" s="85"/>
      <c r="BC2988" s="85"/>
      <c r="BD2988" s="85"/>
      <c r="BE2988" s="85"/>
      <c r="BF2988" s="85"/>
      <c r="BG2988" s="85"/>
      <c r="BH2988" s="85"/>
      <c r="BI2988" s="85"/>
      <c r="BJ2988" s="85"/>
      <c r="BK2988" s="85"/>
      <c r="BL2988" s="85"/>
      <c r="BM2988" s="85"/>
      <c r="BN2988" s="85"/>
      <c r="BO2988" s="85"/>
      <c r="BP2988" s="85"/>
      <c r="BQ2988" s="85"/>
      <c r="BR2988" s="85"/>
      <c r="BS2988" s="85"/>
      <c r="BT2988" s="85"/>
      <c r="BU2988" s="337" t="s">
        <v>9393</v>
      </c>
      <c r="BV2988" s="340">
        <v>46127</v>
      </c>
      <c r="BW2988" s="85"/>
      <c r="BX2988" s="85"/>
      <c r="BY2988" s="85"/>
      <c r="BZ2988" s="87">
        <f t="shared" si="927"/>
        <v>15</v>
      </c>
      <c r="CA2988" s="85"/>
      <c r="CB2988" s="88">
        <f t="shared" si="938"/>
        <v>16</v>
      </c>
      <c r="CE2988" s="431">
        <f t="shared" si="929"/>
        <v>4</v>
      </c>
      <c r="CJ2988" s="87">
        <f t="shared" si="933"/>
        <v>4</v>
      </c>
      <c r="CK2988" s="171">
        <f t="shared" si="930"/>
        <v>15</v>
      </c>
      <c r="CL2988" s="22" t="s">
        <v>6276</v>
      </c>
      <c r="CM2988" s="22" t="str">
        <f t="shared" si="939"/>
        <v>1C26TAA^28785</v>
      </c>
    </row>
    <row r="2989" spans="1:91" x14ac:dyDescent="0.25">
      <c r="A2989" s="75">
        <f t="shared" si="941"/>
        <v>2987</v>
      </c>
      <c r="B2989" s="558" t="s">
        <v>6003</v>
      </c>
      <c r="C2989" s="270" t="s">
        <v>9388</v>
      </c>
      <c r="D2989" s="265">
        <v>145891281</v>
      </c>
      <c r="E2989" s="241">
        <v>5320008105</v>
      </c>
      <c r="F2989" s="231">
        <v>46118</v>
      </c>
      <c r="G2989" s="265" t="s">
        <v>612</v>
      </c>
      <c r="H2989" s="265" t="s">
        <v>2213</v>
      </c>
      <c r="I2989" s="265" t="s">
        <v>105</v>
      </c>
      <c r="J2989" s="265" t="s">
        <v>518</v>
      </c>
      <c r="K2989" s="265" t="s">
        <v>242</v>
      </c>
      <c r="L2989" s="231">
        <v>46150</v>
      </c>
      <c r="M2989" s="265">
        <v>0</v>
      </c>
      <c r="N2989" s="85" t="s">
        <v>9397</v>
      </c>
      <c r="O2989" s="85" t="s">
        <v>9398</v>
      </c>
      <c r="P2989" s="85">
        <v>2830051566</v>
      </c>
      <c r="Q2989" s="231">
        <v>46121</v>
      </c>
      <c r="R2989" s="241">
        <v>1209401351</v>
      </c>
      <c r="S2989" s="241">
        <v>224433434</v>
      </c>
      <c r="T2989" s="231">
        <v>46121</v>
      </c>
      <c r="U2989" s="261">
        <v>861.75099999999998</v>
      </c>
      <c r="V2989" s="261">
        <v>836.83600000000001</v>
      </c>
      <c r="W2989" s="241">
        <v>1</v>
      </c>
      <c r="X2989" s="241">
        <v>0</v>
      </c>
      <c r="Y2989" s="303" t="s">
        <v>9399</v>
      </c>
      <c r="Z2989" s="85" t="s">
        <v>258</v>
      </c>
      <c r="AA2989" s="85" t="s">
        <v>595</v>
      </c>
      <c r="AB2989" s="265" t="s">
        <v>9392</v>
      </c>
      <c r="AC2989" s="270" t="s">
        <v>9388</v>
      </c>
      <c r="AD2989" s="75" t="s">
        <v>113</v>
      </c>
      <c r="AE2989" s="231">
        <v>46127</v>
      </c>
      <c r="AF2989" s="375">
        <v>46125.958333333336</v>
      </c>
      <c r="AG2989" s="375">
        <v>46124.458333333336</v>
      </c>
      <c r="AH2989" s="375">
        <v>46124.458333333336</v>
      </c>
      <c r="AI2989" s="231">
        <v>46127</v>
      </c>
      <c r="AJ2989" s="231"/>
      <c r="AK2989" s="231">
        <v>46127</v>
      </c>
      <c r="AL2989" s="231">
        <v>46132</v>
      </c>
      <c r="AM2989" s="231"/>
      <c r="AN2989" s="75">
        <f t="shared" si="940"/>
        <v>-18</v>
      </c>
      <c r="AO2989" s="95" t="s">
        <v>121</v>
      </c>
      <c r="AP2989" s="95" t="s">
        <v>121</v>
      </c>
      <c r="AQ2989" s="95" t="s">
        <v>121</v>
      </c>
      <c r="AR2989" s="95" t="s">
        <v>121</v>
      </c>
      <c r="AS2989" s="95" t="s">
        <v>121</v>
      </c>
      <c r="AT2989" s="95" t="s">
        <v>121</v>
      </c>
      <c r="AU2989" s="82" t="s">
        <v>6241</v>
      </c>
      <c r="AV2989" s="297">
        <v>46121</v>
      </c>
      <c r="AW2989" s="85"/>
      <c r="AX2989" s="85"/>
      <c r="AY2989" s="85"/>
      <c r="AZ2989" s="271"/>
      <c r="BA2989" s="85"/>
      <c r="BB2989" s="85"/>
      <c r="BC2989" s="85"/>
      <c r="BD2989" s="85"/>
      <c r="BE2989" s="85"/>
      <c r="BF2989" s="85"/>
      <c r="BG2989" s="85"/>
      <c r="BH2989" s="85"/>
      <c r="BI2989" s="85"/>
      <c r="BJ2989" s="85"/>
      <c r="BK2989" s="85"/>
      <c r="BL2989" s="85"/>
      <c r="BM2989" s="85"/>
      <c r="BN2989" s="85"/>
      <c r="BO2989" s="85"/>
      <c r="BP2989" s="85"/>
      <c r="BQ2989" s="85"/>
      <c r="BR2989" s="85"/>
      <c r="BS2989" s="85"/>
      <c r="BT2989" s="85"/>
      <c r="BU2989" s="337" t="s">
        <v>9393</v>
      </c>
      <c r="BV2989" s="340">
        <v>46127</v>
      </c>
      <c r="BW2989" s="85"/>
      <c r="BX2989" s="85"/>
      <c r="BY2989" s="85"/>
      <c r="BZ2989" s="87">
        <f t="shared" si="927"/>
        <v>15</v>
      </c>
      <c r="CA2989" s="85"/>
      <c r="CB2989" s="88">
        <f t="shared" si="938"/>
        <v>16</v>
      </c>
      <c r="CE2989" s="431">
        <f t="shared" si="929"/>
        <v>4</v>
      </c>
      <c r="CJ2989" s="87">
        <f t="shared" si="933"/>
        <v>4</v>
      </c>
      <c r="CK2989" s="171">
        <f t="shared" si="930"/>
        <v>15</v>
      </c>
      <c r="CL2989" s="22" t="s">
        <v>6276</v>
      </c>
      <c r="CM2989" s="22" t="str">
        <f t="shared" si="939"/>
        <v>1C26TAA^28785</v>
      </c>
    </row>
    <row r="2990" spans="1:91" x14ac:dyDescent="0.25">
      <c r="A2990" s="75">
        <f t="shared" si="941"/>
        <v>2988</v>
      </c>
      <c r="B2990" s="558" t="s">
        <v>6003</v>
      </c>
      <c r="C2990" s="270" t="s">
        <v>9388</v>
      </c>
      <c r="D2990" s="265">
        <v>145681769</v>
      </c>
      <c r="E2990" s="241">
        <v>5320008161</v>
      </c>
      <c r="F2990" s="231">
        <v>46118</v>
      </c>
      <c r="G2990" s="265" t="s">
        <v>811</v>
      </c>
      <c r="H2990" s="265" t="s">
        <v>2213</v>
      </c>
      <c r="I2990" s="265" t="s">
        <v>105</v>
      </c>
      <c r="J2990" s="265" t="s">
        <v>518</v>
      </c>
      <c r="K2990" s="265" t="s">
        <v>242</v>
      </c>
      <c r="L2990" s="231">
        <v>46148</v>
      </c>
      <c r="M2990" s="265">
        <v>40</v>
      </c>
      <c r="N2990" s="85" t="s">
        <v>9400</v>
      </c>
      <c r="O2990" s="85" t="s">
        <v>9401</v>
      </c>
      <c r="P2990" s="85">
        <v>2830051586</v>
      </c>
      <c r="Q2990" s="231">
        <v>46121</v>
      </c>
      <c r="R2990" s="241">
        <v>1209401414</v>
      </c>
      <c r="S2990" s="241">
        <v>224429243</v>
      </c>
      <c r="T2990" s="231">
        <v>46121</v>
      </c>
      <c r="U2990" s="261">
        <v>15962.288</v>
      </c>
      <c r="V2990" s="261">
        <v>15509.325000000001</v>
      </c>
      <c r="W2990" s="241">
        <v>16</v>
      </c>
      <c r="X2990" s="241">
        <v>0</v>
      </c>
      <c r="Y2990" s="303" t="s">
        <v>9402</v>
      </c>
      <c r="Z2990" s="85" t="s">
        <v>258</v>
      </c>
      <c r="AA2990" s="85" t="s">
        <v>595</v>
      </c>
      <c r="AB2990" s="265" t="s">
        <v>9392</v>
      </c>
      <c r="AC2990" s="270" t="s">
        <v>9388</v>
      </c>
      <c r="AD2990" s="75" t="s">
        <v>113</v>
      </c>
      <c r="AE2990" s="231">
        <v>46127</v>
      </c>
      <c r="AF2990" s="375">
        <v>46125.958333333336</v>
      </c>
      <c r="AG2990" s="375">
        <v>46124.458333333336</v>
      </c>
      <c r="AH2990" s="375">
        <v>46124.458333333336</v>
      </c>
      <c r="AI2990" s="231">
        <v>46127</v>
      </c>
      <c r="AJ2990" s="231"/>
      <c r="AK2990" s="231">
        <v>46127</v>
      </c>
      <c r="AL2990" s="231">
        <v>46132</v>
      </c>
      <c r="AM2990" s="231"/>
      <c r="AN2990" s="75">
        <f t="shared" si="940"/>
        <v>-16</v>
      </c>
      <c r="AO2990" s="95" t="s">
        <v>121</v>
      </c>
      <c r="AP2990" s="95" t="s">
        <v>121</v>
      </c>
      <c r="AQ2990" s="95" t="s">
        <v>121</v>
      </c>
      <c r="AR2990" s="95" t="s">
        <v>121</v>
      </c>
      <c r="AS2990" s="95" t="s">
        <v>121</v>
      </c>
      <c r="AT2990" s="95" t="s">
        <v>121</v>
      </c>
      <c r="AU2990" s="82" t="s">
        <v>6241</v>
      </c>
      <c r="AV2990" s="297">
        <v>46121</v>
      </c>
      <c r="AW2990" s="85"/>
      <c r="AX2990" s="85"/>
      <c r="AY2990" s="85"/>
      <c r="AZ2990" s="271"/>
      <c r="BA2990" s="85"/>
      <c r="BB2990" s="85"/>
      <c r="BC2990" s="85"/>
      <c r="BD2990" s="85"/>
      <c r="BE2990" s="85"/>
      <c r="BF2990" s="85"/>
      <c r="BG2990" s="85"/>
      <c r="BH2990" s="85"/>
      <c r="BI2990" s="85"/>
      <c r="BJ2990" s="85"/>
      <c r="BK2990" s="85"/>
      <c r="BL2990" s="85"/>
      <c r="BM2990" s="85"/>
      <c r="BN2990" s="85"/>
      <c r="BO2990" s="85"/>
      <c r="BP2990" s="85"/>
      <c r="BQ2990" s="85"/>
      <c r="BR2990" s="85"/>
      <c r="BS2990" s="85"/>
      <c r="BT2990" s="85"/>
      <c r="BU2990" s="337" t="s">
        <v>9393</v>
      </c>
      <c r="BV2990" s="340">
        <v>46127</v>
      </c>
      <c r="BW2990" s="85"/>
      <c r="BX2990" s="85"/>
      <c r="BY2990" s="85"/>
      <c r="BZ2990" s="87">
        <f t="shared" si="927"/>
        <v>15</v>
      </c>
      <c r="CA2990" s="85"/>
      <c r="CB2990" s="88">
        <f t="shared" si="938"/>
        <v>16</v>
      </c>
      <c r="CE2990" s="431">
        <f t="shared" si="929"/>
        <v>4</v>
      </c>
      <c r="CF2990" s="751">
        <v>14438050</v>
      </c>
      <c r="CG2990" s="751">
        <v>3937650</v>
      </c>
      <c r="CH2990" s="751">
        <v>18375700</v>
      </c>
      <c r="CI2990" s="751">
        <v>26251</v>
      </c>
      <c r="CJ2990" s="87">
        <f t="shared" si="933"/>
        <v>4</v>
      </c>
      <c r="CK2990" s="171">
        <f t="shared" si="930"/>
        <v>15</v>
      </c>
      <c r="CL2990" s="22" t="s">
        <v>6276</v>
      </c>
      <c r="CM2990" s="22" t="str">
        <f t="shared" si="939"/>
        <v>1C26TAA^28785</v>
      </c>
    </row>
    <row r="2991" spans="1:91" x14ac:dyDescent="0.25">
      <c r="A2991" s="75">
        <f t="shared" si="941"/>
        <v>2989</v>
      </c>
      <c r="B2991" s="558" t="s">
        <v>6003</v>
      </c>
      <c r="C2991" s="270" t="s">
        <v>9388</v>
      </c>
      <c r="D2991" s="265">
        <v>145808477</v>
      </c>
      <c r="E2991" s="241">
        <v>5320008161</v>
      </c>
      <c r="F2991" s="231">
        <v>46118</v>
      </c>
      <c r="G2991" s="265" t="s">
        <v>740</v>
      </c>
      <c r="H2991" s="265" t="s">
        <v>2213</v>
      </c>
      <c r="I2991" s="265" t="s">
        <v>105</v>
      </c>
      <c r="J2991" s="265" t="s">
        <v>518</v>
      </c>
      <c r="K2991" s="265" t="s">
        <v>242</v>
      </c>
      <c r="L2991" s="231">
        <v>46146</v>
      </c>
      <c r="M2991" s="265">
        <v>0</v>
      </c>
      <c r="N2991" s="85" t="s">
        <v>9400</v>
      </c>
      <c r="O2991" s="85" t="s">
        <v>9401</v>
      </c>
      <c r="P2991" s="85">
        <v>2830051587</v>
      </c>
      <c r="Q2991" s="231">
        <v>46121</v>
      </c>
      <c r="R2991" s="241">
        <v>1209401418</v>
      </c>
      <c r="S2991" s="241">
        <v>224429234</v>
      </c>
      <c r="T2991" s="231">
        <v>46121</v>
      </c>
      <c r="U2991" s="261">
        <v>3001.0569999999998</v>
      </c>
      <c r="V2991" s="261">
        <v>2890.4949999999999</v>
      </c>
      <c r="W2991" s="241">
        <v>4</v>
      </c>
      <c r="X2991" s="241">
        <v>0</v>
      </c>
      <c r="Y2991" s="303" t="s">
        <v>9402</v>
      </c>
      <c r="Z2991" s="85" t="s">
        <v>258</v>
      </c>
      <c r="AA2991" s="85" t="s">
        <v>595</v>
      </c>
      <c r="AB2991" s="265" t="s">
        <v>9392</v>
      </c>
      <c r="AC2991" s="270" t="s">
        <v>9388</v>
      </c>
      <c r="AD2991" s="75" t="s">
        <v>113</v>
      </c>
      <c r="AE2991" s="231">
        <v>46127</v>
      </c>
      <c r="AF2991" s="375">
        <v>46125.958333333336</v>
      </c>
      <c r="AG2991" s="375">
        <v>46124.458333333336</v>
      </c>
      <c r="AH2991" s="375">
        <v>46124.458333333336</v>
      </c>
      <c r="AI2991" s="231">
        <v>46127</v>
      </c>
      <c r="AJ2991" s="231"/>
      <c r="AK2991" s="231">
        <v>46127</v>
      </c>
      <c r="AL2991" s="231">
        <v>46132</v>
      </c>
      <c r="AM2991" s="231"/>
      <c r="AN2991" s="75">
        <f t="shared" si="940"/>
        <v>-14</v>
      </c>
      <c r="AO2991" s="95" t="s">
        <v>121</v>
      </c>
      <c r="AP2991" s="95" t="s">
        <v>121</v>
      </c>
      <c r="AQ2991" s="95" t="s">
        <v>121</v>
      </c>
      <c r="AR2991" s="95" t="s">
        <v>121</v>
      </c>
      <c r="AS2991" s="95" t="s">
        <v>121</v>
      </c>
      <c r="AT2991" s="95" t="s">
        <v>121</v>
      </c>
      <c r="AU2991" s="82" t="s">
        <v>6241</v>
      </c>
      <c r="AV2991" s="297">
        <v>46121</v>
      </c>
      <c r="AW2991" s="85"/>
      <c r="AX2991" s="85"/>
      <c r="AY2991" s="85"/>
      <c r="AZ2991" s="271"/>
      <c r="BA2991" s="85"/>
      <c r="BB2991" s="85"/>
      <c r="BC2991" s="85"/>
      <c r="BD2991" s="85"/>
      <c r="BE2991" s="85"/>
      <c r="BF2991" s="85"/>
      <c r="BG2991" s="85"/>
      <c r="BH2991" s="85"/>
      <c r="BI2991" s="85"/>
      <c r="BJ2991" s="85"/>
      <c r="BK2991" s="85"/>
      <c r="BL2991" s="85"/>
      <c r="BM2991" s="85"/>
      <c r="BN2991" s="85"/>
      <c r="BO2991" s="85"/>
      <c r="BP2991" s="85"/>
      <c r="BQ2991" s="85"/>
      <c r="BR2991" s="85"/>
      <c r="BS2991" s="85"/>
      <c r="BT2991" s="85"/>
      <c r="BU2991" s="337" t="s">
        <v>9393</v>
      </c>
      <c r="BV2991" s="340">
        <v>46127</v>
      </c>
      <c r="BW2991" s="85"/>
      <c r="BX2991" s="85"/>
      <c r="BY2991" s="85"/>
      <c r="BZ2991" s="87">
        <f t="shared" si="927"/>
        <v>15</v>
      </c>
      <c r="CA2991" s="85"/>
      <c r="CB2991" s="88">
        <f t="shared" si="938"/>
        <v>16</v>
      </c>
      <c r="CE2991" s="431">
        <f t="shared" si="929"/>
        <v>4</v>
      </c>
      <c r="CJ2991" s="87">
        <f t="shared" si="933"/>
        <v>4</v>
      </c>
      <c r="CK2991" s="171">
        <f t="shared" si="930"/>
        <v>15</v>
      </c>
      <c r="CL2991" s="22" t="s">
        <v>6276</v>
      </c>
      <c r="CM2991" s="22" t="str">
        <f t="shared" si="939"/>
        <v>1C26TAA^28785</v>
      </c>
    </row>
    <row r="2992" spans="1:91" x14ac:dyDescent="0.25">
      <c r="A2992" s="75">
        <f t="shared" si="941"/>
        <v>2990</v>
      </c>
      <c r="B2992" s="558" t="s">
        <v>6003</v>
      </c>
      <c r="C2992" s="270" t="s">
        <v>9403</v>
      </c>
      <c r="D2992" s="265">
        <v>145726270</v>
      </c>
      <c r="E2992" s="241">
        <v>5320008186</v>
      </c>
      <c r="F2992" s="231">
        <v>46118</v>
      </c>
      <c r="G2992" s="265" t="s">
        <v>9404</v>
      </c>
      <c r="H2992" s="265" t="s">
        <v>2213</v>
      </c>
      <c r="I2992" s="265" t="s">
        <v>105</v>
      </c>
      <c r="J2992" s="265" t="s">
        <v>518</v>
      </c>
      <c r="K2992" s="265" t="s">
        <v>242</v>
      </c>
      <c r="L2992" s="231">
        <v>46146</v>
      </c>
      <c r="M2992" s="265">
        <v>40</v>
      </c>
      <c r="N2992" s="85" t="s">
        <v>9405</v>
      </c>
      <c r="O2992" s="85" t="s">
        <v>9406</v>
      </c>
      <c r="P2992" s="85">
        <v>2830051576</v>
      </c>
      <c r="Q2992" s="231">
        <v>46121</v>
      </c>
      <c r="R2992" s="241">
        <v>1209401389</v>
      </c>
      <c r="S2992" s="241">
        <v>224433444</v>
      </c>
      <c r="T2992" s="231">
        <v>46121</v>
      </c>
      <c r="U2992" s="261">
        <v>12647.681</v>
      </c>
      <c r="V2992" s="261">
        <v>12312.468000000001</v>
      </c>
      <c r="W2992" s="241">
        <v>15</v>
      </c>
      <c r="X2992" s="241">
        <v>0</v>
      </c>
      <c r="Y2992" s="303" t="s">
        <v>9407</v>
      </c>
      <c r="Z2992" s="85" t="s">
        <v>258</v>
      </c>
      <c r="AA2992" s="85" t="s">
        <v>595</v>
      </c>
      <c r="AB2992" s="265" t="s">
        <v>9392</v>
      </c>
      <c r="AC2992" s="270" t="s">
        <v>9403</v>
      </c>
      <c r="AD2992" s="75" t="s">
        <v>113</v>
      </c>
      <c r="AE2992" s="231">
        <v>46127</v>
      </c>
      <c r="AF2992" s="375">
        <v>46125.958333333336</v>
      </c>
      <c r="AG2992" s="375">
        <v>46124.458333333336</v>
      </c>
      <c r="AH2992" s="375">
        <v>46124.458333333336</v>
      </c>
      <c r="AI2992" s="231">
        <v>46127</v>
      </c>
      <c r="AJ2992" s="231"/>
      <c r="AK2992" s="231">
        <v>46127</v>
      </c>
      <c r="AL2992" s="231">
        <v>46132</v>
      </c>
      <c r="AM2992" s="231"/>
      <c r="AN2992" s="75">
        <f t="shared" si="940"/>
        <v>-14</v>
      </c>
      <c r="AO2992" s="95" t="s">
        <v>121</v>
      </c>
      <c r="AP2992" s="95" t="s">
        <v>121</v>
      </c>
      <c r="AQ2992" s="95" t="s">
        <v>121</v>
      </c>
      <c r="AR2992" s="95" t="s">
        <v>121</v>
      </c>
      <c r="AS2992" s="95" t="s">
        <v>121</v>
      </c>
      <c r="AT2992" s="95" t="s">
        <v>121</v>
      </c>
      <c r="AU2992" s="82" t="s">
        <v>6241</v>
      </c>
      <c r="AV2992" s="297">
        <v>46121</v>
      </c>
      <c r="AW2992" s="85"/>
      <c r="AX2992" s="85"/>
      <c r="AY2992" s="85"/>
      <c r="AZ2992" s="271"/>
      <c r="BA2992" s="85"/>
      <c r="BB2992" s="85"/>
      <c r="BC2992" s="85"/>
      <c r="BD2992" s="85"/>
      <c r="BE2992" s="85"/>
      <c r="BF2992" s="85"/>
      <c r="BG2992" s="85"/>
      <c r="BH2992" s="85"/>
      <c r="BI2992" s="85"/>
      <c r="BJ2992" s="85"/>
      <c r="BK2992" s="85"/>
      <c r="BL2992" s="85"/>
      <c r="BM2992" s="85"/>
      <c r="BN2992" s="85"/>
      <c r="BO2992" s="85"/>
      <c r="BP2992" s="85"/>
      <c r="BQ2992" s="85"/>
      <c r="BR2992" s="85"/>
      <c r="BS2992" s="85"/>
      <c r="BT2992" s="85"/>
      <c r="BU2992" s="337" t="s">
        <v>9408</v>
      </c>
      <c r="BV2992" s="340">
        <v>46127</v>
      </c>
      <c r="BW2992" s="85"/>
      <c r="BX2992" s="85"/>
      <c r="BY2992" s="85"/>
      <c r="BZ2992" s="87">
        <f t="shared" si="927"/>
        <v>15</v>
      </c>
      <c r="CA2992" s="85"/>
      <c r="CB2992" s="88">
        <f t="shared" si="938"/>
        <v>16</v>
      </c>
      <c r="CE2992" s="431">
        <f t="shared" si="929"/>
        <v>4</v>
      </c>
      <c r="CF2992" s="751">
        <v>14438050</v>
      </c>
      <c r="CG2992" s="751">
        <v>3937650</v>
      </c>
      <c r="CH2992" s="751">
        <v>18375700</v>
      </c>
      <c r="CI2992" s="751">
        <v>26251</v>
      </c>
      <c r="CJ2992" s="87">
        <f t="shared" si="933"/>
        <v>4</v>
      </c>
      <c r="CK2992" s="171">
        <f t="shared" si="930"/>
        <v>15</v>
      </c>
      <c r="CL2992" s="22" t="s">
        <v>6276</v>
      </c>
      <c r="CM2992" s="22" t="str">
        <f t="shared" si="939"/>
        <v>1C26TAA^28783</v>
      </c>
    </row>
    <row r="2993" spans="1:91" x14ac:dyDescent="0.25">
      <c r="A2993" s="75">
        <f t="shared" si="941"/>
        <v>2991</v>
      </c>
      <c r="B2993" s="558" t="s">
        <v>6003</v>
      </c>
      <c r="C2993" s="270" t="s">
        <v>9403</v>
      </c>
      <c r="D2993" s="265">
        <v>145880545</v>
      </c>
      <c r="E2993" s="241">
        <v>5320008186</v>
      </c>
      <c r="F2993" s="231">
        <v>46118</v>
      </c>
      <c r="G2993" s="265" t="s">
        <v>612</v>
      </c>
      <c r="H2993" s="265" t="s">
        <v>2213</v>
      </c>
      <c r="I2993" s="265" t="s">
        <v>105</v>
      </c>
      <c r="J2993" s="265" t="s">
        <v>518</v>
      </c>
      <c r="K2993" s="265" t="s">
        <v>242</v>
      </c>
      <c r="L2993" s="231">
        <v>46146</v>
      </c>
      <c r="M2993" s="265">
        <v>0</v>
      </c>
      <c r="N2993" s="85" t="s">
        <v>9405</v>
      </c>
      <c r="O2993" s="85" t="s">
        <v>9406</v>
      </c>
      <c r="P2993" s="85">
        <v>2830051578</v>
      </c>
      <c r="Q2993" s="231">
        <v>46121</v>
      </c>
      <c r="R2993" s="241">
        <v>1209401392</v>
      </c>
      <c r="S2993" s="241">
        <v>224433446</v>
      </c>
      <c r="T2993" s="231">
        <v>46121</v>
      </c>
      <c r="U2993" s="261">
        <v>834.82799999999997</v>
      </c>
      <c r="V2993" s="261">
        <v>805.65700000000004</v>
      </c>
      <c r="W2993" s="241">
        <v>1</v>
      </c>
      <c r="X2993" s="241">
        <v>0</v>
      </c>
      <c r="Y2993" s="303" t="s">
        <v>9407</v>
      </c>
      <c r="Z2993" s="85" t="s">
        <v>258</v>
      </c>
      <c r="AA2993" s="85" t="s">
        <v>595</v>
      </c>
      <c r="AB2993" s="265" t="s">
        <v>9392</v>
      </c>
      <c r="AC2993" s="270" t="s">
        <v>9403</v>
      </c>
      <c r="AD2993" s="75" t="s">
        <v>113</v>
      </c>
      <c r="AE2993" s="231">
        <v>46127</v>
      </c>
      <c r="AF2993" s="375">
        <v>46125.958333333336</v>
      </c>
      <c r="AG2993" s="375">
        <v>46124.458333333336</v>
      </c>
      <c r="AH2993" s="375">
        <v>46124.458333333336</v>
      </c>
      <c r="AI2993" s="231">
        <v>46127</v>
      </c>
      <c r="AJ2993" s="231"/>
      <c r="AK2993" s="231">
        <v>46127</v>
      </c>
      <c r="AL2993" s="231">
        <v>46132</v>
      </c>
      <c r="AM2993" s="231"/>
      <c r="AN2993" s="75">
        <f t="shared" si="940"/>
        <v>-14</v>
      </c>
      <c r="AO2993" s="95" t="s">
        <v>121</v>
      </c>
      <c r="AP2993" s="95" t="s">
        <v>121</v>
      </c>
      <c r="AQ2993" s="95" t="s">
        <v>121</v>
      </c>
      <c r="AR2993" s="95" t="s">
        <v>121</v>
      </c>
      <c r="AS2993" s="95" t="s">
        <v>121</v>
      </c>
      <c r="AT2993" s="95" t="s">
        <v>121</v>
      </c>
      <c r="AU2993" s="82" t="s">
        <v>6241</v>
      </c>
      <c r="AV2993" s="297">
        <v>46121</v>
      </c>
      <c r="AW2993" s="85"/>
      <c r="AX2993" s="85"/>
      <c r="AY2993" s="85"/>
      <c r="AZ2993" s="271"/>
      <c r="BA2993" s="85"/>
      <c r="BB2993" s="85"/>
      <c r="BC2993" s="85"/>
      <c r="BD2993" s="85"/>
      <c r="BE2993" s="85"/>
      <c r="BF2993" s="85"/>
      <c r="BG2993" s="85"/>
      <c r="BH2993" s="85"/>
      <c r="BI2993" s="85"/>
      <c r="BJ2993" s="85"/>
      <c r="BK2993" s="85"/>
      <c r="BL2993" s="85"/>
      <c r="BM2993" s="85"/>
      <c r="BN2993" s="85"/>
      <c r="BO2993" s="85"/>
      <c r="BP2993" s="85"/>
      <c r="BQ2993" s="85"/>
      <c r="BR2993" s="85"/>
      <c r="BS2993" s="85"/>
      <c r="BT2993" s="85"/>
      <c r="BU2993" s="337" t="s">
        <v>9408</v>
      </c>
      <c r="BV2993" s="340">
        <v>46127</v>
      </c>
      <c r="BW2993" s="85"/>
      <c r="BX2993" s="85"/>
      <c r="BY2993" s="85"/>
      <c r="BZ2993" s="87">
        <f t="shared" si="927"/>
        <v>15</v>
      </c>
      <c r="CA2993" s="85"/>
      <c r="CB2993" s="88">
        <f t="shared" si="938"/>
        <v>16</v>
      </c>
      <c r="CE2993" s="431">
        <f t="shared" si="929"/>
        <v>4</v>
      </c>
      <c r="CJ2993" s="87">
        <f t="shared" si="933"/>
        <v>4</v>
      </c>
      <c r="CK2993" s="171">
        <f t="shared" si="930"/>
        <v>15</v>
      </c>
      <c r="CL2993" s="22" t="s">
        <v>6276</v>
      </c>
      <c r="CM2993" s="22" t="str">
        <f t="shared" si="939"/>
        <v>1C26TAA^28783</v>
      </c>
    </row>
    <row r="2994" spans="1:91" x14ac:dyDescent="0.25">
      <c r="A2994" s="75">
        <f t="shared" si="941"/>
        <v>2992</v>
      </c>
      <c r="B2994" s="558" t="s">
        <v>6003</v>
      </c>
      <c r="C2994" s="270" t="s">
        <v>9403</v>
      </c>
      <c r="D2994" s="265">
        <v>145808481</v>
      </c>
      <c r="E2994" s="241">
        <v>5320008186</v>
      </c>
      <c r="F2994" s="231">
        <v>46118</v>
      </c>
      <c r="G2994" s="265" t="s">
        <v>2198</v>
      </c>
      <c r="H2994" s="265" t="s">
        <v>2213</v>
      </c>
      <c r="I2994" s="265" t="s">
        <v>105</v>
      </c>
      <c r="J2994" s="265" t="s">
        <v>518</v>
      </c>
      <c r="K2994" s="265" t="s">
        <v>242</v>
      </c>
      <c r="L2994" s="231">
        <v>46143</v>
      </c>
      <c r="M2994" s="265">
        <v>0</v>
      </c>
      <c r="N2994" s="85" t="s">
        <v>9405</v>
      </c>
      <c r="O2994" s="85" t="s">
        <v>9406</v>
      </c>
      <c r="P2994" s="85">
        <v>2830051577</v>
      </c>
      <c r="Q2994" s="231">
        <v>46121</v>
      </c>
      <c r="R2994" s="241">
        <v>1209401390</v>
      </c>
      <c r="S2994" s="241">
        <v>224433436</v>
      </c>
      <c r="T2994" s="231">
        <v>46121</v>
      </c>
      <c r="U2994" s="261">
        <v>3410.9589999999998</v>
      </c>
      <c r="V2994" s="261">
        <v>3289.3879999999999</v>
      </c>
      <c r="W2994" s="241">
        <v>5</v>
      </c>
      <c r="X2994" s="241">
        <v>0</v>
      </c>
      <c r="Y2994" s="303" t="s">
        <v>9407</v>
      </c>
      <c r="Z2994" s="85" t="s">
        <v>258</v>
      </c>
      <c r="AA2994" s="85" t="s">
        <v>595</v>
      </c>
      <c r="AB2994" s="265" t="s">
        <v>9392</v>
      </c>
      <c r="AC2994" s="270" t="s">
        <v>9403</v>
      </c>
      <c r="AD2994" s="75" t="s">
        <v>113</v>
      </c>
      <c r="AE2994" s="231">
        <v>46127</v>
      </c>
      <c r="AF2994" s="375">
        <v>46125.958333333336</v>
      </c>
      <c r="AG2994" s="375">
        <v>46124.458333333336</v>
      </c>
      <c r="AH2994" s="375">
        <v>46124.458333333336</v>
      </c>
      <c r="AI2994" s="231">
        <v>46127</v>
      </c>
      <c r="AJ2994" s="231"/>
      <c r="AK2994" s="231">
        <v>46127</v>
      </c>
      <c r="AL2994" s="231">
        <v>46132</v>
      </c>
      <c r="AM2994" s="231"/>
      <c r="AN2994" s="75">
        <f t="shared" si="940"/>
        <v>-11</v>
      </c>
      <c r="AO2994" s="95" t="s">
        <v>121</v>
      </c>
      <c r="AP2994" s="95" t="s">
        <v>121</v>
      </c>
      <c r="AQ2994" s="95" t="s">
        <v>121</v>
      </c>
      <c r="AR2994" s="95" t="s">
        <v>121</v>
      </c>
      <c r="AS2994" s="95" t="s">
        <v>121</v>
      </c>
      <c r="AT2994" s="95" t="s">
        <v>121</v>
      </c>
      <c r="AU2994" s="82" t="s">
        <v>6241</v>
      </c>
      <c r="AV2994" s="297">
        <v>46121</v>
      </c>
      <c r="AW2994" s="85"/>
      <c r="AX2994" s="85"/>
      <c r="AY2994" s="85"/>
      <c r="AZ2994" s="271"/>
      <c r="BA2994" s="85"/>
      <c r="BB2994" s="85"/>
      <c r="BC2994" s="85"/>
      <c r="BD2994" s="85"/>
      <c r="BE2994" s="85"/>
      <c r="BF2994" s="85"/>
      <c r="BG2994" s="85"/>
      <c r="BH2994" s="85"/>
      <c r="BI2994" s="85"/>
      <c r="BJ2994" s="85"/>
      <c r="BK2994" s="85"/>
      <c r="BL2994" s="85"/>
      <c r="BM2994" s="85"/>
      <c r="BN2994" s="85"/>
      <c r="BO2994" s="85"/>
      <c r="BP2994" s="85"/>
      <c r="BQ2994" s="85"/>
      <c r="BR2994" s="85"/>
      <c r="BS2994" s="85"/>
      <c r="BT2994" s="85"/>
      <c r="BU2994" s="337" t="s">
        <v>9408</v>
      </c>
      <c r="BV2994" s="340">
        <v>46127</v>
      </c>
      <c r="BW2994" s="85"/>
      <c r="BX2994" s="85"/>
      <c r="BY2994" s="85"/>
      <c r="BZ2994" s="87">
        <f t="shared" si="927"/>
        <v>15</v>
      </c>
      <c r="CA2994" s="85"/>
      <c r="CB2994" s="88">
        <f t="shared" si="938"/>
        <v>16</v>
      </c>
      <c r="CE2994" s="431">
        <f t="shared" si="929"/>
        <v>4</v>
      </c>
      <c r="CJ2994" s="87">
        <f t="shared" si="933"/>
        <v>4</v>
      </c>
      <c r="CK2994" s="171">
        <f t="shared" si="930"/>
        <v>15</v>
      </c>
      <c r="CL2994" s="22" t="s">
        <v>6276</v>
      </c>
      <c r="CM2994" s="22" t="str">
        <f t="shared" si="939"/>
        <v>1C26TAA^28783</v>
      </c>
    </row>
    <row r="2995" spans="1:91" x14ac:dyDescent="0.25">
      <c r="A2995" s="75">
        <f t="shared" si="941"/>
        <v>2993</v>
      </c>
      <c r="B2995" s="558" t="s">
        <v>6003</v>
      </c>
      <c r="C2995" s="270" t="s">
        <v>9403</v>
      </c>
      <c r="D2995" s="265">
        <v>145526978</v>
      </c>
      <c r="E2995" s="241">
        <v>5320008219</v>
      </c>
      <c r="F2995" s="231">
        <v>46118</v>
      </c>
      <c r="G2995" s="265" t="s">
        <v>811</v>
      </c>
      <c r="H2995" s="265" t="s">
        <v>2213</v>
      </c>
      <c r="I2995" s="265" t="s">
        <v>105</v>
      </c>
      <c r="J2995" s="379" t="s">
        <v>518</v>
      </c>
      <c r="K2995" s="265" t="s">
        <v>242</v>
      </c>
      <c r="L2995" s="231">
        <v>46146</v>
      </c>
      <c r="M2995" s="265">
        <v>40</v>
      </c>
      <c r="N2995" s="85" t="s">
        <v>9409</v>
      </c>
      <c r="O2995" s="85" t="s">
        <v>9410</v>
      </c>
      <c r="P2995" s="85">
        <v>2830051643</v>
      </c>
      <c r="Q2995" s="231">
        <v>46122</v>
      </c>
      <c r="R2995" s="241">
        <v>1209401680</v>
      </c>
      <c r="S2995" s="241">
        <v>224435181</v>
      </c>
      <c r="T2995" s="231">
        <v>46122</v>
      </c>
      <c r="U2995" s="261">
        <v>11997.116</v>
      </c>
      <c r="V2995" s="261">
        <v>11656.672</v>
      </c>
      <c r="W2995" s="241">
        <v>12</v>
      </c>
      <c r="X2995" s="241">
        <v>0</v>
      </c>
      <c r="Y2995" s="303" t="s">
        <v>9411</v>
      </c>
      <c r="Z2995" s="85" t="s">
        <v>258</v>
      </c>
      <c r="AA2995" s="85" t="s">
        <v>595</v>
      </c>
      <c r="AB2995" s="265" t="s">
        <v>9392</v>
      </c>
      <c r="AC2995" s="270" t="s">
        <v>9403</v>
      </c>
      <c r="AD2995" s="75" t="s">
        <v>113</v>
      </c>
      <c r="AE2995" s="231">
        <v>46127</v>
      </c>
      <c r="AF2995" s="375">
        <v>46126.416666666664</v>
      </c>
      <c r="AG2995" s="375">
        <v>46124.916666666664</v>
      </c>
      <c r="AH2995" s="375">
        <v>46124.916666666664</v>
      </c>
      <c r="AI2995" s="231">
        <v>46127</v>
      </c>
      <c r="AJ2995" s="231"/>
      <c r="AK2995" s="231">
        <v>46127</v>
      </c>
      <c r="AL2995" s="231">
        <v>46132</v>
      </c>
      <c r="AM2995" s="231"/>
      <c r="AN2995" s="75">
        <f t="shared" si="940"/>
        <v>-14</v>
      </c>
      <c r="AO2995" s="95" t="s">
        <v>121</v>
      </c>
      <c r="AP2995" s="95" t="s">
        <v>121</v>
      </c>
      <c r="AQ2995" s="95" t="s">
        <v>121</v>
      </c>
      <c r="AR2995" s="95" t="s">
        <v>121</v>
      </c>
      <c r="AS2995" s="95" t="s">
        <v>121</v>
      </c>
      <c r="AT2995" s="95" t="s">
        <v>121</v>
      </c>
      <c r="AU2995" s="82" t="s">
        <v>6241</v>
      </c>
      <c r="AV2995" s="297">
        <v>46122</v>
      </c>
      <c r="AW2995" s="85"/>
      <c r="AX2995" s="85"/>
      <c r="AY2995" s="85"/>
      <c r="AZ2995" s="271"/>
      <c r="BA2995" s="85"/>
      <c r="BB2995" s="85"/>
      <c r="BC2995" s="85"/>
      <c r="BD2995" s="85"/>
      <c r="BE2995" s="85"/>
      <c r="BF2995" s="85"/>
      <c r="BG2995" s="85"/>
      <c r="BH2995" s="85"/>
      <c r="BI2995" s="85"/>
      <c r="BJ2995" s="85"/>
      <c r="BK2995" s="85"/>
      <c r="BL2995" s="85"/>
      <c r="BM2995" s="85"/>
      <c r="BN2995" s="85"/>
      <c r="BO2995" s="85"/>
      <c r="BP2995" s="85"/>
      <c r="BQ2995" s="85"/>
      <c r="BR2995" s="85"/>
      <c r="BS2995" s="85"/>
      <c r="BT2995" s="85"/>
      <c r="BU2995" s="337" t="s">
        <v>9408</v>
      </c>
      <c r="BV2995" s="340">
        <v>46127</v>
      </c>
      <c r="BW2995" s="85"/>
      <c r="BX2995" s="85"/>
      <c r="BY2995" s="85"/>
      <c r="BZ2995" s="87">
        <f t="shared" si="927"/>
        <v>15</v>
      </c>
      <c r="CA2995" s="85"/>
      <c r="CB2995" s="88">
        <f t="shared" si="938"/>
        <v>16</v>
      </c>
      <c r="CE2995" s="431">
        <f t="shared" si="929"/>
        <v>4</v>
      </c>
      <c r="CF2995" s="751">
        <v>14438050</v>
      </c>
      <c r="CG2995" s="751">
        <v>3937650</v>
      </c>
      <c r="CH2995" s="751">
        <v>18375700</v>
      </c>
      <c r="CI2995" s="751">
        <v>26251</v>
      </c>
      <c r="CJ2995" s="87">
        <f t="shared" si="933"/>
        <v>4</v>
      </c>
      <c r="CK2995" s="171">
        <f t="shared" si="930"/>
        <v>15</v>
      </c>
      <c r="CL2995" s="22" t="s">
        <v>6276</v>
      </c>
      <c r="CM2995" s="22" t="str">
        <f t="shared" si="939"/>
        <v>1C26TAA^28783</v>
      </c>
    </row>
    <row r="2996" spans="1:91" x14ac:dyDescent="0.25">
      <c r="A2996" s="75">
        <f t="shared" si="941"/>
        <v>2994</v>
      </c>
      <c r="B2996" s="558" t="s">
        <v>6003</v>
      </c>
      <c r="C2996" s="270" t="s">
        <v>9403</v>
      </c>
      <c r="D2996" s="265">
        <v>145863182</v>
      </c>
      <c r="E2996" s="241">
        <v>5320008219</v>
      </c>
      <c r="F2996" s="231">
        <v>46118</v>
      </c>
      <c r="G2996" s="265" t="s">
        <v>612</v>
      </c>
      <c r="H2996" s="265" t="s">
        <v>2213</v>
      </c>
      <c r="I2996" s="265" t="s">
        <v>105</v>
      </c>
      <c r="J2996" s="379" t="s">
        <v>518</v>
      </c>
      <c r="K2996" s="265" t="s">
        <v>242</v>
      </c>
      <c r="L2996" s="231">
        <v>46146</v>
      </c>
      <c r="M2996" s="265">
        <v>0</v>
      </c>
      <c r="N2996" s="85" t="s">
        <v>9409</v>
      </c>
      <c r="O2996" s="85" t="s">
        <v>9410</v>
      </c>
      <c r="P2996" s="85">
        <v>2830051645</v>
      </c>
      <c r="Q2996" s="231">
        <v>46122</v>
      </c>
      <c r="R2996" s="241">
        <v>1209401683</v>
      </c>
      <c r="S2996" s="241">
        <v>224435173</v>
      </c>
      <c r="T2996" s="231">
        <v>46122</v>
      </c>
      <c r="U2996" s="261">
        <v>3485.953</v>
      </c>
      <c r="V2996" s="261">
        <v>3385.1779999999999</v>
      </c>
      <c r="W2996" s="241">
        <v>4</v>
      </c>
      <c r="X2996" s="241">
        <v>0</v>
      </c>
      <c r="Y2996" s="303" t="s">
        <v>9411</v>
      </c>
      <c r="Z2996" s="85" t="s">
        <v>258</v>
      </c>
      <c r="AA2996" s="85" t="s">
        <v>595</v>
      </c>
      <c r="AB2996" s="265" t="s">
        <v>9392</v>
      </c>
      <c r="AC2996" s="270" t="s">
        <v>9403</v>
      </c>
      <c r="AD2996" s="75" t="s">
        <v>113</v>
      </c>
      <c r="AE2996" s="231">
        <v>46127</v>
      </c>
      <c r="AF2996" s="375">
        <v>46126.416666666664</v>
      </c>
      <c r="AG2996" s="375">
        <v>46124.916666666664</v>
      </c>
      <c r="AH2996" s="375">
        <v>46124.916666666664</v>
      </c>
      <c r="AI2996" s="231">
        <v>46127</v>
      </c>
      <c r="AJ2996" s="231"/>
      <c r="AK2996" s="231">
        <v>46127</v>
      </c>
      <c r="AL2996" s="231">
        <v>46132</v>
      </c>
      <c r="AM2996" s="231"/>
      <c r="AN2996" s="75">
        <f t="shared" si="940"/>
        <v>-14</v>
      </c>
      <c r="AO2996" s="95" t="s">
        <v>121</v>
      </c>
      <c r="AP2996" s="95" t="s">
        <v>121</v>
      </c>
      <c r="AQ2996" s="95" t="s">
        <v>121</v>
      </c>
      <c r="AR2996" s="95" t="s">
        <v>121</v>
      </c>
      <c r="AS2996" s="95" t="s">
        <v>121</v>
      </c>
      <c r="AT2996" s="95" t="s">
        <v>121</v>
      </c>
      <c r="AU2996" s="82" t="s">
        <v>6241</v>
      </c>
      <c r="AV2996" s="297">
        <v>46122</v>
      </c>
      <c r="AW2996" s="85"/>
      <c r="AX2996" s="85"/>
      <c r="AY2996" s="85"/>
      <c r="AZ2996" s="271"/>
      <c r="BA2996" s="85"/>
      <c r="BB2996" s="85"/>
      <c r="BC2996" s="85"/>
      <c r="BD2996" s="85"/>
      <c r="BE2996" s="85"/>
      <c r="BF2996" s="85"/>
      <c r="BG2996" s="85"/>
      <c r="BH2996" s="85"/>
      <c r="BI2996" s="85"/>
      <c r="BJ2996" s="85"/>
      <c r="BK2996" s="85"/>
      <c r="BL2996" s="85"/>
      <c r="BM2996" s="85"/>
      <c r="BN2996" s="85"/>
      <c r="BO2996" s="85"/>
      <c r="BP2996" s="85"/>
      <c r="BQ2996" s="85"/>
      <c r="BR2996" s="85"/>
      <c r="BS2996" s="85"/>
      <c r="BT2996" s="85"/>
      <c r="BU2996" s="337" t="s">
        <v>9408</v>
      </c>
      <c r="BV2996" s="340">
        <v>46127</v>
      </c>
      <c r="BW2996" s="85"/>
      <c r="BX2996" s="85"/>
      <c r="BY2996" s="85"/>
      <c r="BZ2996" s="87">
        <f t="shared" ref="BZ2996:BZ3056" si="942">_xlfn.ISOWEEKNUM(F2996)</f>
        <v>15</v>
      </c>
      <c r="CA2996" s="85"/>
      <c r="CB2996" s="88">
        <f t="shared" si="938"/>
        <v>16</v>
      </c>
      <c r="CE2996" s="431">
        <f t="shared" ref="CE2996:CE3056" si="943">IF(AD2996="Sea waybill", IF(AK2996&lt;&gt;0, MONTH(AK2996), IF(AJ2996&gt;AI2996, MONTH(AJ2996), MONTH(AI2996))),"")</f>
        <v>4</v>
      </c>
      <c r="CJ2996" s="87">
        <f t="shared" si="933"/>
        <v>4</v>
      </c>
      <c r="CK2996" s="171">
        <f t="shared" ref="CK2996:CK3056" si="944">WEEKNUM(AV2996,2)</f>
        <v>15</v>
      </c>
      <c r="CL2996" s="22" t="s">
        <v>6276</v>
      </c>
      <c r="CM2996" s="22" t="str">
        <f t="shared" si="939"/>
        <v>1C26TAA^28783</v>
      </c>
    </row>
    <row r="2997" spans="1:91" x14ac:dyDescent="0.25">
      <c r="A2997" s="75">
        <f t="shared" si="941"/>
        <v>2995</v>
      </c>
      <c r="B2997" s="558" t="s">
        <v>6003</v>
      </c>
      <c r="C2997" s="270" t="s">
        <v>9403</v>
      </c>
      <c r="D2997" s="265">
        <v>145843893</v>
      </c>
      <c r="E2997" s="241">
        <v>5320008219</v>
      </c>
      <c r="F2997" s="231">
        <v>46118</v>
      </c>
      <c r="G2997" s="265" t="s">
        <v>602</v>
      </c>
      <c r="H2997" s="265" t="s">
        <v>2213</v>
      </c>
      <c r="I2997" s="265" t="s">
        <v>105</v>
      </c>
      <c r="J2997" s="379" t="s">
        <v>518</v>
      </c>
      <c r="K2997" s="265" t="s">
        <v>242</v>
      </c>
      <c r="L2997" s="231">
        <v>46147</v>
      </c>
      <c r="M2997" s="265">
        <v>0</v>
      </c>
      <c r="N2997" s="85" t="s">
        <v>9409</v>
      </c>
      <c r="O2997" s="85" t="s">
        <v>9410</v>
      </c>
      <c r="P2997" s="85">
        <v>2830051644</v>
      </c>
      <c r="Q2997" s="231">
        <v>46122</v>
      </c>
      <c r="R2997" s="241">
        <v>1209401681</v>
      </c>
      <c r="S2997" s="241">
        <v>224435194</v>
      </c>
      <c r="T2997" s="231">
        <v>46122</v>
      </c>
      <c r="U2997" s="261">
        <v>3086.1289999999999</v>
      </c>
      <c r="V2997" s="261">
        <v>2975.1460000000002</v>
      </c>
      <c r="W2997" s="241">
        <v>5</v>
      </c>
      <c r="X2997" s="241">
        <v>0</v>
      </c>
      <c r="Y2997" s="303" t="s">
        <v>9411</v>
      </c>
      <c r="Z2997" s="85" t="s">
        <v>258</v>
      </c>
      <c r="AA2997" s="85" t="s">
        <v>595</v>
      </c>
      <c r="AB2997" s="265" t="s">
        <v>9392</v>
      </c>
      <c r="AC2997" s="270" t="s">
        <v>9403</v>
      </c>
      <c r="AD2997" s="75" t="s">
        <v>113</v>
      </c>
      <c r="AE2997" s="231">
        <v>46127</v>
      </c>
      <c r="AF2997" s="375">
        <v>46126.416666666664</v>
      </c>
      <c r="AG2997" s="375">
        <v>46124.916666666664</v>
      </c>
      <c r="AH2997" s="375">
        <v>46124.916666666664</v>
      </c>
      <c r="AI2997" s="231">
        <v>46127</v>
      </c>
      <c r="AJ2997" s="231"/>
      <c r="AK2997" s="231">
        <v>46127</v>
      </c>
      <c r="AL2997" s="231">
        <v>46132</v>
      </c>
      <c r="AM2997" s="231"/>
      <c r="AN2997" s="75">
        <f t="shared" si="940"/>
        <v>-15</v>
      </c>
      <c r="AO2997" s="95" t="s">
        <v>121</v>
      </c>
      <c r="AP2997" s="95" t="s">
        <v>121</v>
      </c>
      <c r="AQ2997" s="95" t="s">
        <v>121</v>
      </c>
      <c r="AR2997" s="95" t="s">
        <v>121</v>
      </c>
      <c r="AS2997" s="95" t="s">
        <v>121</v>
      </c>
      <c r="AT2997" s="95" t="s">
        <v>121</v>
      </c>
      <c r="AU2997" s="82" t="s">
        <v>6241</v>
      </c>
      <c r="AV2997" s="297">
        <v>46122</v>
      </c>
      <c r="AW2997" s="85"/>
      <c r="AX2997" s="85"/>
      <c r="AY2997" s="85"/>
      <c r="AZ2997" s="271"/>
      <c r="BA2997" s="85"/>
      <c r="BB2997" s="85"/>
      <c r="BC2997" s="85"/>
      <c r="BD2997" s="85"/>
      <c r="BE2997" s="85"/>
      <c r="BF2997" s="85"/>
      <c r="BG2997" s="85"/>
      <c r="BH2997" s="85"/>
      <c r="BI2997" s="85"/>
      <c r="BJ2997" s="85"/>
      <c r="BK2997" s="85"/>
      <c r="BL2997" s="85"/>
      <c r="BM2997" s="85"/>
      <c r="BN2997" s="85"/>
      <c r="BO2997" s="85"/>
      <c r="BP2997" s="85"/>
      <c r="BQ2997" s="85"/>
      <c r="BR2997" s="85"/>
      <c r="BS2997" s="85"/>
      <c r="BT2997" s="85"/>
      <c r="BU2997" s="337" t="s">
        <v>9408</v>
      </c>
      <c r="BV2997" s="340">
        <v>46127</v>
      </c>
      <c r="BW2997" s="85"/>
      <c r="BX2997" s="85"/>
      <c r="BY2997" s="85"/>
      <c r="BZ2997" s="87">
        <f t="shared" si="942"/>
        <v>15</v>
      </c>
      <c r="CA2997" s="85"/>
      <c r="CB2997" s="88">
        <f t="shared" si="938"/>
        <v>16</v>
      </c>
      <c r="CE2997" s="431">
        <f t="shared" si="943"/>
        <v>4</v>
      </c>
      <c r="CJ2997" s="87">
        <f t="shared" si="933"/>
        <v>4</v>
      </c>
      <c r="CK2997" s="171">
        <f t="shared" si="944"/>
        <v>15</v>
      </c>
      <c r="CL2997" s="22" t="s">
        <v>6276</v>
      </c>
      <c r="CM2997" s="22" t="str">
        <f t="shared" si="939"/>
        <v>1C26TAA^28783</v>
      </c>
    </row>
    <row r="2998" spans="1:91" x14ac:dyDescent="0.25">
      <c r="A2998" s="75">
        <f t="shared" si="941"/>
        <v>2996</v>
      </c>
      <c r="B2998" s="558" t="s">
        <v>6003</v>
      </c>
      <c r="C2998" s="270" t="s">
        <v>9403</v>
      </c>
      <c r="D2998" s="265">
        <v>145863174</v>
      </c>
      <c r="E2998" s="241">
        <v>5320008267</v>
      </c>
      <c r="F2998" s="231">
        <v>46118</v>
      </c>
      <c r="G2998" s="265" t="s">
        <v>612</v>
      </c>
      <c r="H2998" s="265" t="s">
        <v>2213</v>
      </c>
      <c r="I2998" s="265" t="s">
        <v>105</v>
      </c>
      <c r="J2998" s="379" t="s">
        <v>518</v>
      </c>
      <c r="K2998" s="265" t="s">
        <v>242</v>
      </c>
      <c r="L2998" s="231">
        <v>46146</v>
      </c>
      <c r="M2998" s="265">
        <v>40</v>
      </c>
      <c r="N2998" s="85" t="s">
        <v>9412</v>
      </c>
      <c r="O2998" s="85" t="s">
        <v>9413</v>
      </c>
      <c r="P2998" s="85">
        <v>2830051607</v>
      </c>
      <c r="Q2998" s="231">
        <v>46122</v>
      </c>
      <c r="R2998" s="241">
        <v>1209401596</v>
      </c>
      <c r="S2998" s="241">
        <v>224435205</v>
      </c>
      <c r="T2998" s="231">
        <v>46122</v>
      </c>
      <c r="U2998" s="261">
        <v>16196.013999999999</v>
      </c>
      <c r="V2998" s="261">
        <v>15766.754000000001</v>
      </c>
      <c r="W2998" s="241">
        <v>18</v>
      </c>
      <c r="X2998" s="241">
        <v>0</v>
      </c>
      <c r="Y2998" s="303" t="s">
        <v>9414</v>
      </c>
      <c r="Z2998" s="85" t="s">
        <v>258</v>
      </c>
      <c r="AA2998" s="85" t="s">
        <v>595</v>
      </c>
      <c r="AB2998" s="265" t="s">
        <v>9392</v>
      </c>
      <c r="AC2998" s="270" t="s">
        <v>9403</v>
      </c>
      <c r="AD2998" s="75" t="s">
        <v>113</v>
      </c>
      <c r="AE2998" s="231">
        <v>46127</v>
      </c>
      <c r="AF2998" s="375">
        <v>46126.416666666664</v>
      </c>
      <c r="AG2998" s="375">
        <v>46124.916666666664</v>
      </c>
      <c r="AH2998" s="375">
        <v>46124.916666666664</v>
      </c>
      <c r="AI2998" s="231">
        <v>46127</v>
      </c>
      <c r="AJ2998" s="231"/>
      <c r="AK2998" s="231">
        <v>46127</v>
      </c>
      <c r="AL2998" s="231">
        <v>46132</v>
      </c>
      <c r="AM2998" s="231"/>
      <c r="AN2998" s="75">
        <f t="shared" si="940"/>
        <v>-14</v>
      </c>
      <c r="AO2998" s="95" t="s">
        <v>121</v>
      </c>
      <c r="AP2998" s="95" t="s">
        <v>121</v>
      </c>
      <c r="AQ2998" s="95" t="s">
        <v>121</v>
      </c>
      <c r="AR2998" s="95" t="s">
        <v>121</v>
      </c>
      <c r="AS2998" s="95" t="s">
        <v>121</v>
      </c>
      <c r="AT2998" s="95" t="s">
        <v>121</v>
      </c>
      <c r="AU2998" s="82" t="s">
        <v>6241</v>
      </c>
      <c r="AV2998" s="297">
        <v>46122</v>
      </c>
      <c r="AW2998" s="85"/>
      <c r="AX2998" s="85"/>
      <c r="AY2998" s="85"/>
      <c r="AZ2998" s="271"/>
      <c r="BA2998" s="85"/>
      <c r="BB2998" s="85"/>
      <c r="BC2998" s="85"/>
      <c r="BD2998" s="85"/>
      <c r="BE2998" s="85"/>
      <c r="BF2998" s="85"/>
      <c r="BG2998" s="85"/>
      <c r="BH2998" s="85"/>
      <c r="BI2998" s="85"/>
      <c r="BJ2998" s="85"/>
      <c r="BK2998" s="85"/>
      <c r="BL2998" s="85"/>
      <c r="BM2998" s="85"/>
      <c r="BN2998" s="85"/>
      <c r="BO2998" s="85"/>
      <c r="BP2998" s="85"/>
      <c r="BQ2998" s="85"/>
      <c r="BR2998" s="85"/>
      <c r="BS2998" s="85"/>
      <c r="BT2998" s="85"/>
      <c r="BU2998" s="337" t="s">
        <v>9408</v>
      </c>
      <c r="BV2998" s="340">
        <v>46127</v>
      </c>
      <c r="BW2998" s="85"/>
      <c r="BX2998" s="85"/>
      <c r="BY2998" s="85"/>
      <c r="BZ2998" s="87">
        <f t="shared" si="942"/>
        <v>15</v>
      </c>
      <c r="CA2998" s="85"/>
      <c r="CB2998" s="88">
        <f t="shared" si="938"/>
        <v>16</v>
      </c>
      <c r="CE2998" s="431">
        <f t="shared" si="943"/>
        <v>4</v>
      </c>
      <c r="CF2998" s="751">
        <v>14438050</v>
      </c>
      <c r="CG2998" s="751">
        <v>3937650</v>
      </c>
      <c r="CH2998" s="751">
        <v>18375700</v>
      </c>
      <c r="CI2998" s="751">
        <v>26251</v>
      </c>
      <c r="CJ2998" s="87">
        <f t="shared" si="933"/>
        <v>4</v>
      </c>
      <c r="CK2998" s="171">
        <f t="shared" si="944"/>
        <v>15</v>
      </c>
      <c r="CL2998" s="22" t="s">
        <v>6276</v>
      </c>
      <c r="CM2998" s="22" t="str">
        <f t="shared" si="939"/>
        <v>1C26TAA^28783</v>
      </c>
    </row>
    <row r="2999" spans="1:91" x14ac:dyDescent="0.25">
      <c r="A2999" s="75">
        <f t="shared" si="941"/>
        <v>2997</v>
      </c>
      <c r="B2999" s="558" t="s">
        <v>6003</v>
      </c>
      <c r="C2999" s="270" t="s">
        <v>9403</v>
      </c>
      <c r="D2999" s="265">
        <v>145863178</v>
      </c>
      <c r="E2999" s="241">
        <v>5320008267</v>
      </c>
      <c r="F2999" s="231">
        <v>46118</v>
      </c>
      <c r="G2999" s="265" t="s">
        <v>612</v>
      </c>
      <c r="H2999" s="265" t="s">
        <v>2213</v>
      </c>
      <c r="I2999" s="265" t="s">
        <v>105</v>
      </c>
      <c r="J2999" s="379" t="s">
        <v>518</v>
      </c>
      <c r="K2999" s="265" t="s">
        <v>242</v>
      </c>
      <c r="L2999" s="231">
        <v>46146</v>
      </c>
      <c r="M2999" s="265">
        <v>0</v>
      </c>
      <c r="N2999" s="85" t="s">
        <v>9412</v>
      </c>
      <c r="O2999" s="85" t="s">
        <v>9413</v>
      </c>
      <c r="P2999" s="85">
        <v>2830051608</v>
      </c>
      <c r="Q2999" s="231">
        <v>46122</v>
      </c>
      <c r="R2999" s="241">
        <v>1209401597</v>
      </c>
      <c r="S2999" s="241">
        <v>224435206</v>
      </c>
      <c r="T2999" s="231">
        <v>46122</v>
      </c>
      <c r="U2999" s="261">
        <v>1740.37</v>
      </c>
      <c r="V2999" s="261">
        <v>1690.057</v>
      </c>
      <c r="W2999" s="241">
        <v>2</v>
      </c>
      <c r="X2999" s="241">
        <v>0</v>
      </c>
      <c r="Y2999" s="303" t="s">
        <v>9414</v>
      </c>
      <c r="Z2999" s="85" t="s">
        <v>258</v>
      </c>
      <c r="AA2999" s="85" t="s">
        <v>595</v>
      </c>
      <c r="AB2999" s="265" t="s">
        <v>9392</v>
      </c>
      <c r="AC2999" s="270" t="s">
        <v>9403</v>
      </c>
      <c r="AD2999" s="75" t="s">
        <v>113</v>
      </c>
      <c r="AE2999" s="231">
        <v>46127</v>
      </c>
      <c r="AF2999" s="375">
        <v>46126.416666666664</v>
      </c>
      <c r="AG2999" s="375">
        <v>46124.916666666664</v>
      </c>
      <c r="AH2999" s="375">
        <v>46124.916666666664</v>
      </c>
      <c r="AI2999" s="231">
        <v>46127</v>
      </c>
      <c r="AJ2999" s="231"/>
      <c r="AK2999" s="231">
        <v>46127</v>
      </c>
      <c r="AL2999" s="231">
        <v>46132</v>
      </c>
      <c r="AM2999" s="231"/>
      <c r="AN2999" s="75">
        <f t="shared" si="940"/>
        <v>-14</v>
      </c>
      <c r="AO2999" s="95" t="s">
        <v>121</v>
      </c>
      <c r="AP2999" s="95" t="s">
        <v>121</v>
      </c>
      <c r="AQ2999" s="95" t="s">
        <v>121</v>
      </c>
      <c r="AR2999" s="95" t="s">
        <v>121</v>
      </c>
      <c r="AS2999" s="95" t="s">
        <v>121</v>
      </c>
      <c r="AT2999" s="95" t="s">
        <v>121</v>
      </c>
      <c r="AU2999" s="82" t="s">
        <v>6241</v>
      </c>
      <c r="AV2999" s="297">
        <v>46122</v>
      </c>
      <c r="AW2999" s="85"/>
      <c r="AX2999" s="85"/>
      <c r="AY2999" s="85"/>
      <c r="AZ2999" s="271"/>
      <c r="BA2999" s="85"/>
      <c r="BB2999" s="85"/>
      <c r="BC2999" s="85"/>
      <c r="BD2999" s="85"/>
      <c r="BE2999" s="85"/>
      <c r="BF2999" s="85"/>
      <c r="BG2999" s="85"/>
      <c r="BH2999" s="85"/>
      <c r="BI2999" s="85"/>
      <c r="BJ2999" s="85"/>
      <c r="BK2999" s="85"/>
      <c r="BL2999" s="85"/>
      <c r="BM2999" s="85"/>
      <c r="BN2999" s="85"/>
      <c r="BO2999" s="85"/>
      <c r="BP2999" s="85"/>
      <c r="BQ2999" s="85"/>
      <c r="BR2999" s="85"/>
      <c r="BS2999" s="85"/>
      <c r="BT2999" s="85"/>
      <c r="BU2999" s="337" t="s">
        <v>9408</v>
      </c>
      <c r="BV2999" s="340">
        <v>46127</v>
      </c>
      <c r="BW2999" s="85"/>
      <c r="BX2999" s="85"/>
      <c r="BY2999" s="85"/>
      <c r="BZ2999" s="87">
        <f t="shared" si="942"/>
        <v>15</v>
      </c>
      <c r="CA2999" s="85"/>
      <c r="CB2999" s="88">
        <f t="shared" si="938"/>
        <v>16</v>
      </c>
      <c r="CE2999" s="431">
        <f t="shared" si="943"/>
        <v>4</v>
      </c>
      <c r="CJ2999" s="87">
        <f t="shared" si="933"/>
        <v>4</v>
      </c>
      <c r="CK2999" s="171">
        <f t="shared" si="944"/>
        <v>15</v>
      </c>
      <c r="CL2999" s="22" t="s">
        <v>6276</v>
      </c>
      <c r="CM2999" s="22" t="str">
        <f t="shared" si="939"/>
        <v>1C26TAA^28783</v>
      </c>
    </row>
    <row r="3000" spans="1:91" x14ac:dyDescent="0.25">
      <c r="A3000" s="75">
        <f t="shared" si="941"/>
        <v>2998</v>
      </c>
      <c r="B3000" s="70" t="s">
        <v>6003</v>
      </c>
      <c r="C3000" s="301" t="s">
        <v>9415</v>
      </c>
      <c r="D3000" s="265">
        <v>145881494</v>
      </c>
      <c r="E3000" s="241">
        <v>5320008408</v>
      </c>
      <c r="F3000" s="231">
        <v>46122</v>
      </c>
      <c r="G3000" s="265" t="s">
        <v>612</v>
      </c>
      <c r="H3000" s="265" t="s">
        <v>2213</v>
      </c>
      <c r="I3000" s="265" t="s">
        <v>105</v>
      </c>
      <c r="J3000" s="379" t="s">
        <v>518</v>
      </c>
      <c r="K3000" s="265" t="s">
        <v>242</v>
      </c>
      <c r="L3000" s="231">
        <v>46149</v>
      </c>
      <c r="M3000" s="265">
        <v>40</v>
      </c>
      <c r="N3000" s="85" t="s">
        <v>9416</v>
      </c>
      <c r="O3000" s="85" t="s">
        <v>9417</v>
      </c>
      <c r="P3000" s="85">
        <v>2830051647</v>
      </c>
      <c r="Q3000" s="231">
        <v>46122</v>
      </c>
      <c r="R3000" s="241">
        <v>1209401694</v>
      </c>
      <c r="S3000" s="241">
        <v>224435244</v>
      </c>
      <c r="T3000" s="231">
        <v>46122</v>
      </c>
      <c r="U3000" s="261">
        <v>17327.633999999998</v>
      </c>
      <c r="V3000" s="261">
        <v>16796.718000000001</v>
      </c>
      <c r="W3000" s="241">
        <v>20</v>
      </c>
      <c r="X3000" s="241">
        <v>0</v>
      </c>
      <c r="Y3000" s="303" t="s">
        <v>9418</v>
      </c>
      <c r="Z3000" s="85" t="s">
        <v>258</v>
      </c>
      <c r="AA3000" s="85" t="s">
        <v>595</v>
      </c>
      <c r="AB3000" s="265" t="s">
        <v>9392</v>
      </c>
      <c r="AC3000" s="301" t="s">
        <v>9415</v>
      </c>
      <c r="AD3000" s="75" t="s">
        <v>113</v>
      </c>
      <c r="AE3000" s="231">
        <v>46127</v>
      </c>
      <c r="AF3000" s="375">
        <v>46126.416666666664</v>
      </c>
      <c r="AG3000" s="375">
        <v>46124.916666666664</v>
      </c>
      <c r="AH3000" s="375">
        <v>46124.916666666664</v>
      </c>
      <c r="AI3000" s="231">
        <v>46127</v>
      </c>
      <c r="AJ3000" s="231"/>
      <c r="AK3000" s="231">
        <v>46127</v>
      </c>
      <c r="AL3000" s="231">
        <v>46132</v>
      </c>
      <c r="AM3000" s="231"/>
      <c r="AN3000" s="75">
        <f t="shared" si="940"/>
        <v>-17</v>
      </c>
      <c r="AO3000" s="95" t="s">
        <v>121</v>
      </c>
      <c r="AP3000" s="95" t="s">
        <v>121</v>
      </c>
      <c r="AQ3000" s="95" t="s">
        <v>121</v>
      </c>
      <c r="AR3000" s="95" t="s">
        <v>121</v>
      </c>
      <c r="AS3000" s="95" t="s">
        <v>121</v>
      </c>
      <c r="AT3000" s="95" t="s">
        <v>121</v>
      </c>
      <c r="AU3000" s="82" t="s">
        <v>6241</v>
      </c>
      <c r="AV3000" s="297">
        <v>46122</v>
      </c>
      <c r="AW3000" s="85"/>
      <c r="AX3000" s="85"/>
      <c r="AY3000" s="85"/>
      <c r="AZ3000" s="271"/>
      <c r="BA3000" s="85"/>
      <c r="BB3000" s="85"/>
      <c r="BC3000" s="85"/>
      <c r="BD3000" s="85"/>
      <c r="BE3000" s="85"/>
      <c r="BF3000" s="85"/>
      <c r="BG3000" s="85"/>
      <c r="BH3000" s="85"/>
      <c r="BI3000" s="85"/>
      <c r="BJ3000" s="85"/>
      <c r="BK3000" s="85"/>
      <c r="BL3000" s="85"/>
      <c r="BM3000" s="85"/>
      <c r="BN3000" s="85"/>
      <c r="BO3000" s="85"/>
      <c r="BP3000" s="85"/>
      <c r="BQ3000" s="85"/>
      <c r="BR3000" s="85"/>
      <c r="BS3000" s="85"/>
      <c r="BT3000" s="85"/>
      <c r="BU3000" s="337" t="s">
        <v>9419</v>
      </c>
      <c r="BV3000" s="340">
        <v>46127</v>
      </c>
      <c r="BW3000" s="85"/>
      <c r="BX3000" s="85"/>
      <c r="BY3000" s="85"/>
      <c r="BZ3000" s="87">
        <f t="shared" si="942"/>
        <v>15</v>
      </c>
      <c r="CA3000" s="85"/>
      <c r="CB3000" s="88">
        <f t="shared" si="938"/>
        <v>16</v>
      </c>
      <c r="CE3000" s="431">
        <f t="shared" si="943"/>
        <v>4</v>
      </c>
      <c r="CF3000" s="751">
        <v>14438050</v>
      </c>
      <c r="CG3000" s="751">
        <v>3937650</v>
      </c>
      <c r="CH3000" s="751">
        <v>18375700</v>
      </c>
      <c r="CI3000" s="751">
        <v>26251</v>
      </c>
      <c r="CJ3000" s="87">
        <f t="shared" si="933"/>
        <v>4</v>
      </c>
      <c r="CK3000" s="171">
        <f t="shared" si="944"/>
        <v>15</v>
      </c>
      <c r="CL3000" s="22" t="s">
        <v>6276</v>
      </c>
      <c r="CM3000" s="22" t="str">
        <f t="shared" si="939"/>
        <v>1C26TAA^28784</v>
      </c>
    </row>
    <row r="3001" spans="1:91" x14ac:dyDescent="0.25">
      <c r="A3001" s="75">
        <f t="shared" si="941"/>
        <v>2999</v>
      </c>
      <c r="B3001" s="70" t="s">
        <v>6003</v>
      </c>
      <c r="C3001" s="301" t="s">
        <v>9415</v>
      </c>
      <c r="D3001" s="265">
        <v>145891275</v>
      </c>
      <c r="E3001" s="241">
        <v>5320008408</v>
      </c>
      <c r="F3001" s="231">
        <v>46122</v>
      </c>
      <c r="G3001" s="265" t="s">
        <v>612</v>
      </c>
      <c r="H3001" s="265" t="s">
        <v>2213</v>
      </c>
      <c r="I3001" s="265" t="s">
        <v>105</v>
      </c>
      <c r="J3001" s="379" t="s">
        <v>518</v>
      </c>
      <c r="K3001" s="265" t="s">
        <v>242</v>
      </c>
      <c r="L3001" s="231">
        <v>46150</v>
      </c>
      <c r="M3001" s="265">
        <v>0</v>
      </c>
      <c r="N3001" s="85" t="s">
        <v>9416</v>
      </c>
      <c r="O3001" s="85" t="s">
        <v>9417</v>
      </c>
      <c r="P3001" s="85">
        <v>2830051648</v>
      </c>
      <c r="Q3001" s="231">
        <v>46122</v>
      </c>
      <c r="R3001" s="241">
        <v>1209401695</v>
      </c>
      <c r="S3001" s="241">
        <v>224435246</v>
      </c>
      <c r="T3001" s="231">
        <v>46122</v>
      </c>
      <c r="U3001" s="261">
        <v>871.48800000000006</v>
      </c>
      <c r="V3001" s="261">
        <v>846.29399999999998</v>
      </c>
      <c r="W3001" s="241">
        <v>1</v>
      </c>
      <c r="X3001" s="241">
        <v>0</v>
      </c>
      <c r="Y3001" s="303" t="s">
        <v>9418</v>
      </c>
      <c r="Z3001" s="85" t="s">
        <v>258</v>
      </c>
      <c r="AA3001" s="85" t="s">
        <v>595</v>
      </c>
      <c r="AB3001" s="265" t="s">
        <v>9392</v>
      </c>
      <c r="AC3001" s="301" t="s">
        <v>9415</v>
      </c>
      <c r="AD3001" s="75" t="s">
        <v>113</v>
      </c>
      <c r="AE3001" s="231">
        <v>46127</v>
      </c>
      <c r="AF3001" s="375">
        <v>46126.416666666664</v>
      </c>
      <c r="AG3001" s="375">
        <v>46124.916666666664</v>
      </c>
      <c r="AH3001" s="375">
        <v>46124.916666666664</v>
      </c>
      <c r="AI3001" s="231">
        <v>46127</v>
      </c>
      <c r="AJ3001" s="231"/>
      <c r="AK3001" s="231">
        <v>46127</v>
      </c>
      <c r="AL3001" s="231">
        <v>46132</v>
      </c>
      <c r="AM3001" s="231"/>
      <c r="AN3001" s="75">
        <f t="shared" si="940"/>
        <v>-18</v>
      </c>
      <c r="AO3001" s="95" t="s">
        <v>121</v>
      </c>
      <c r="AP3001" s="95" t="s">
        <v>121</v>
      </c>
      <c r="AQ3001" s="95" t="s">
        <v>121</v>
      </c>
      <c r="AR3001" s="95" t="s">
        <v>121</v>
      </c>
      <c r="AS3001" s="95" t="s">
        <v>121</v>
      </c>
      <c r="AT3001" s="95" t="s">
        <v>121</v>
      </c>
      <c r="AU3001" s="82" t="s">
        <v>6241</v>
      </c>
      <c r="AV3001" s="297">
        <v>46122</v>
      </c>
      <c r="AW3001" s="85"/>
      <c r="AX3001" s="85"/>
      <c r="AY3001" s="85"/>
      <c r="AZ3001" s="271"/>
      <c r="BA3001" s="85"/>
      <c r="BB3001" s="85"/>
      <c r="BC3001" s="85"/>
      <c r="BD3001" s="85"/>
      <c r="BE3001" s="85"/>
      <c r="BF3001" s="85"/>
      <c r="BG3001" s="85"/>
      <c r="BH3001" s="85"/>
      <c r="BI3001" s="85"/>
      <c r="BJ3001" s="85"/>
      <c r="BK3001" s="85"/>
      <c r="BL3001" s="85"/>
      <c r="BM3001" s="85"/>
      <c r="BN3001" s="85"/>
      <c r="BO3001" s="85"/>
      <c r="BP3001" s="85"/>
      <c r="BQ3001" s="85"/>
      <c r="BR3001" s="85"/>
      <c r="BS3001" s="85"/>
      <c r="BT3001" s="85"/>
      <c r="BU3001" s="337" t="s">
        <v>9419</v>
      </c>
      <c r="BV3001" s="340">
        <v>46127</v>
      </c>
      <c r="BW3001" s="85"/>
      <c r="BX3001" s="85"/>
      <c r="BY3001" s="85"/>
      <c r="BZ3001" s="87">
        <f t="shared" si="942"/>
        <v>15</v>
      </c>
      <c r="CA3001" s="85"/>
      <c r="CB3001" s="88">
        <f t="shared" si="938"/>
        <v>16</v>
      </c>
      <c r="CE3001" s="431">
        <f t="shared" si="943"/>
        <v>4</v>
      </c>
      <c r="CJ3001" s="87">
        <f t="shared" si="933"/>
        <v>4</v>
      </c>
      <c r="CK3001" s="171">
        <f t="shared" si="944"/>
        <v>15</v>
      </c>
      <c r="CL3001" s="22" t="s">
        <v>6276</v>
      </c>
      <c r="CM3001" s="22" t="str">
        <f t="shared" si="939"/>
        <v>1C26TAA^28784</v>
      </c>
    </row>
    <row r="3002" spans="1:91" x14ac:dyDescent="0.25">
      <c r="A3002" s="75">
        <f t="shared" si="941"/>
        <v>3000</v>
      </c>
      <c r="B3002" s="70" t="s">
        <v>6003</v>
      </c>
      <c r="C3002" s="301" t="s">
        <v>9415</v>
      </c>
      <c r="D3002" s="265">
        <v>145881528</v>
      </c>
      <c r="E3002" s="241">
        <v>5320008409</v>
      </c>
      <c r="F3002" s="231">
        <v>46122</v>
      </c>
      <c r="G3002" s="265" t="s">
        <v>612</v>
      </c>
      <c r="H3002" s="265" t="s">
        <v>2213</v>
      </c>
      <c r="I3002" s="265" t="s">
        <v>105</v>
      </c>
      <c r="J3002" s="379" t="s">
        <v>518</v>
      </c>
      <c r="K3002" s="265" t="s">
        <v>242</v>
      </c>
      <c r="L3002" s="231">
        <v>46149</v>
      </c>
      <c r="M3002" s="265">
        <v>40</v>
      </c>
      <c r="N3002" s="85" t="s">
        <v>9420</v>
      </c>
      <c r="O3002" s="85" t="s">
        <v>9421</v>
      </c>
      <c r="P3002" s="85">
        <v>2830051746</v>
      </c>
      <c r="Q3002" s="231">
        <v>46122</v>
      </c>
      <c r="R3002" s="241">
        <v>1209402058</v>
      </c>
      <c r="S3002" s="241">
        <v>224436829</v>
      </c>
      <c r="T3002" s="231">
        <v>46122</v>
      </c>
      <c r="U3002" s="261">
        <v>16464.955999999998</v>
      </c>
      <c r="V3002" s="261">
        <v>16028.571</v>
      </c>
      <c r="W3002" s="241">
        <v>18</v>
      </c>
      <c r="X3002" s="241">
        <v>0</v>
      </c>
      <c r="Y3002" s="303" t="s">
        <v>9422</v>
      </c>
      <c r="Z3002" s="85" t="s">
        <v>258</v>
      </c>
      <c r="AA3002" s="85" t="s">
        <v>595</v>
      </c>
      <c r="AB3002" s="265" t="s">
        <v>9392</v>
      </c>
      <c r="AC3002" s="301" t="s">
        <v>9415</v>
      </c>
      <c r="AD3002" s="75" t="s">
        <v>113</v>
      </c>
      <c r="AE3002" s="231">
        <v>46127</v>
      </c>
      <c r="AF3002" s="375">
        <v>46126.416666666664</v>
      </c>
      <c r="AG3002" s="375">
        <v>46124.916666666664</v>
      </c>
      <c r="AH3002" s="375">
        <v>46124.916666666664</v>
      </c>
      <c r="AI3002" s="231">
        <v>46127</v>
      </c>
      <c r="AJ3002" s="231"/>
      <c r="AK3002" s="231">
        <v>46127</v>
      </c>
      <c r="AL3002" s="231">
        <v>46132</v>
      </c>
      <c r="AM3002" s="231"/>
      <c r="AN3002" s="75">
        <f t="shared" si="940"/>
        <v>-17</v>
      </c>
      <c r="AO3002" s="95" t="s">
        <v>121</v>
      </c>
      <c r="AP3002" s="95" t="s">
        <v>121</v>
      </c>
      <c r="AQ3002" s="95" t="s">
        <v>121</v>
      </c>
      <c r="AR3002" s="95" t="s">
        <v>121</v>
      </c>
      <c r="AS3002" s="95" t="s">
        <v>121</v>
      </c>
      <c r="AT3002" s="95" t="s">
        <v>121</v>
      </c>
      <c r="AU3002" s="82" t="s">
        <v>6241</v>
      </c>
      <c r="AV3002" s="297">
        <v>46122</v>
      </c>
      <c r="AW3002" s="85"/>
      <c r="AX3002" s="85"/>
      <c r="AY3002" s="85"/>
      <c r="AZ3002" s="271"/>
      <c r="BA3002" s="85"/>
      <c r="BB3002" s="85"/>
      <c r="BC3002" s="85"/>
      <c r="BD3002" s="85"/>
      <c r="BE3002" s="85"/>
      <c r="BF3002" s="85"/>
      <c r="BG3002" s="85"/>
      <c r="BH3002" s="85"/>
      <c r="BI3002" s="85"/>
      <c r="BJ3002" s="85"/>
      <c r="BK3002" s="85"/>
      <c r="BL3002" s="85"/>
      <c r="BM3002" s="85"/>
      <c r="BN3002" s="85"/>
      <c r="BO3002" s="85"/>
      <c r="BP3002" s="85"/>
      <c r="BQ3002" s="85"/>
      <c r="BR3002" s="85"/>
      <c r="BS3002" s="85"/>
      <c r="BT3002" s="85"/>
      <c r="BU3002" s="337" t="s">
        <v>9419</v>
      </c>
      <c r="BV3002" s="340">
        <v>46127</v>
      </c>
      <c r="BW3002" s="85"/>
      <c r="BX3002" s="85"/>
      <c r="BY3002" s="85"/>
      <c r="BZ3002" s="87">
        <f t="shared" si="942"/>
        <v>15</v>
      </c>
      <c r="CA3002" s="85"/>
      <c r="CB3002" s="88">
        <f t="shared" si="938"/>
        <v>16</v>
      </c>
      <c r="CE3002" s="431">
        <f t="shared" si="943"/>
        <v>4</v>
      </c>
      <c r="CF3002" s="751">
        <v>14438050</v>
      </c>
      <c r="CG3002" s="751">
        <v>3937650</v>
      </c>
      <c r="CH3002" s="751">
        <v>18375700</v>
      </c>
      <c r="CI3002" s="751">
        <v>26251</v>
      </c>
      <c r="CJ3002" s="87">
        <f t="shared" si="933"/>
        <v>4</v>
      </c>
      <c r="CK3002" s="171">
        <f t="shared" si="944"/>
        <v>15</v>
      </c>
      <c r="CL3002" s="22" t="s">
        <v>6276</v>
      </c>
      <c r="CM3002" s="22" t="str">
        <f t="shared" si="939"/>
        <v>1C26TAA^28784</v>
      </c>
    </row>
    <row r="3003" spans="1:91" x14ac:dyDescent="0.25">
      <c r="A3003" s="75">
        <f t="shared" si="941"/>
        <v>3001</v>
      </c>
      <c r="B3003" s="70" t="s">
        <v>6003</v>
      </c>
      <c r="C3003" s="301" t="s">
        <v>9415</v>
      </c>
      <c r="D3003" s="265">
        <v>145891257</v>
      </c>
      <c r="E3003" s="241">
        <v>5320008409</v>
      </c>
      <c r="F3003" s="231">
        <v>46122</v>
      </c>
      <c r="G3003" s="265" t="s">
        <v>612</v>
      </c>
      <c r="H3003" s="265" t="s">
        <v>2213</v>
      </c>
      <c r="I3003" s="265" t="s">
        <v>105</v>
      </c>
      <c r="J3003" s="379" t="s">
        <v>518</v>
      </c>
      <c r="K3003" s="265" t="s">
        <v>242</v>
      </c>
      <c r="L3003" s="231">
        <v>46150</v>
      </c>
      <c r="M3003" s="265">
        <v>0</v>
      </c>
      <c r="N3003" s="85" t="s">
        <v>9420</v>
      </c>
      <c r="O3003" s="85" t="s">
        <v>9421</v>
      </c>
      <c r="P3003" s="85">
        <v>2830051747</v>
      </c>
      <c r="Q3003" s="231">
        <v>46122</v>
      </c>
      <c r="R3003" s="241">
        <v>1209402059</v>
      </c>
      <c r="S3003" s="241">
        <v>224436822</v>
      </c>
      <c r="T3003" s="231">
        <v>46122</v>
      </c>
      <c r="U3003" s="261">
        <v>1733.4069999999999</v>
      </c>
      <c r="V3003" s="261">
        <v>1683.2950000000001</v>
      </c>
      <c r="W3003" s="241">
        <v>2</v>
      </c>
      <c r="X3003" s="241">
        <v>0</v>
      </c>
      <c r="Y3003" s="303" t="s">
        <v>9422</v>
      </c>
      <c r="Z3003" s="85" t="s">
        <v>258</v>
      </c>
      <c r="AA3003" s="85" t="s">
        <v>595</v>
      </c>
      <c r="AB3003" s="265" t="s">
        <v>9392</v>
      </c>
      <c r="AC3003" s="301" t="s">
        <v>9415</v>
      </c>
      <c r="AD3003" s="75" t="s">
        <v>113</v>
      </c>
      <c r="AE3003" s="231">
        <v>46127</v>
      </c>
      <c r="AF3003" s="375">
        <v>46126.416666666664</v>
      </c>
      <c r="AG3003" s="375">
        <v>46124.916666666664</v>
      </c>
      <c r="AH3003" s="375">
        <v>46124.916666666664</v>
      </c>
      <c r="AI3003" s="231">
        <v>46127</v>
      </c>
      <c r="AJ3003" s="231"/>
      <c r="AK3003" s="231">
        <v>46127</v>
      </c>
      <c r="AL3003" s="231">
        <v>46132</v>
      </c>
      <c r="AM3003" s="231"/>
      <c r="AN3003" s="75">
        <f t="shared" si="940"/>
        <v>-18</v>
      </c>
      <c r="AO3003" s="95" t="s">
        <v>121</v>
      </c>
      <c r="AP3003" s="95" t="s">
        <v>121</v>
      </c>
      <c r="AQ3003" s="95" t="s">
        <v>121</v>
      </c>
      <c r="AR3003" s="95" t="s">
        <v>121</v>
      </c>
      <c r="AS3003" s="95" t="s">
        <v>121</v>
      </c>
      <c r="AT3003" s="95" t="s">
        <v>121</v>
      </c>
      <c r="AU3003" s="82" t="s">
        <v>6241</v>
      </c>
      <c r="AV3003" s="297">
        <v>46122</v>
      </c>
      <c r="AW3003" s="85"/>
      <c r="AX3003" s="85"/>
      <c r="AY3003" s="85"/>
      <c r="AZ3003" s="271"/>
      <c r="BA3003" s="85"/>
      <c r="BB3003" s="85"/>
      <c r="BC3003" s="85"/>
      <c r="BD3003" s="85"/>
      <c r="BE3003" s="85"/>
      <c r="BF3003" s="85"/>
      <c r="BG3003" s="85"/>
      <c r="BH3003" s="85"/>
      <c r="BI3003" s="85"/>
      <c r="BJ3003" s="85"/>
      <c r="BK3003" s="85"/>
      <c r="BL3003" s="85"/>
      <c r="BM3003" s="85"/>
      <c r="BN3003" s="85"/>
      <c r="BO3003" s="85"/>
      <c r="BP3003" s="85"/>
      <c r="BQ3003" s="85"/>
      <c r="BR3003" s="85"/>
      <c r="BS3003" s="85"/>
      <c r="BT3003" s="85"/>
      <c r="BU3003" s="337" t="s">
        <v>9419</v>
      </c>
      <c r="BV3003" s="340">
        <v>46127</v>
      </c>
      <c r="BW3003" s="85"/>
      <c r="BX3003" s="85"/>
      <c r="BY3003" s="85"/>
      <c r="BZ3003" s="87">
        <f t="shared" si="942"/>
        <v>15</v>
      </c>
      <c r="CA3003" s="85"/>
      <c r="CB3003" s="88">
        <f t="shared" si="938"/>
        <v>16</v>
      </c>
      <c r="CE3003" s="431">
        <f t="shared" si="943"/>
        <v>4</v>
      </c>
      <c r="CJ3003" s="87">
        <f t="shared" si="933"/>
        <v>4</v>
      </c>
      <c r="CK3003" s="171">
        <f t="shared" si="944"/>
        <v>15</v>
      </c>
      <c r="CL3003" s="22" t="s">
        <v>6276</v>
      </c>
      <c r="CM3003" s="22" t="str">
        <f t="shared" si="939"/>
        <v>1C26TAA^28784</v>
      </c>
    </row>
    <row r="3004" spans="1:91" x14ac:dyDescent="0.25">
      <c r="A3004" s="75">
        <f t="shared" si="941"/>
        <v>3002</v>
      </c>
      <c r="B3004" s="70" t="s">
        <v>6003</v>
      </c>
      <c r="C3004" s="301" t="s">
        <v>9415</v>
      </c>
      <c r="D3004" s="265">
        <v>145881932</v>
      </c>
      <c r="E3004" s="241">
        <v>5320008410</v>
      </c>
      <c r="F3004" s="231">
        <v>46122</v>
      </c>
      <c r="G3004" s="265" t="s">
        <v>612</v>
      </c>
      <c r="H3004" s="265" t="s">
        <v>2213</v>
      </c>
      <c r="I3004" s="265" t="s">
        <v>105</v>
      </c>
      <c r="J3004" s="379" t="s">
        <v>518</v>
      </c>
      <c r="K3004" s="265" t="s">
        <v>242</v>
      </c>
      <c r="L3004" s="231">
        <v>46149</v>
      </c>
      <c r="M3004" s="265">
        <v>40</v>
      </c>
      <c r="N3004" s="85" t="s">
        <v>9423</v>
      </c>
      <c r="O3004" s="85" t="s">
        <v>9424</v>
      </c>
      <c r="P3004" s="85">
        <v>2830051681</v>
      </c>
      <c r="Q3004" s="231">
        <v>46122</v>
      </c>
      <c r="R3004" s="241">
        <v>1209401786</v>
      </c>
      <c r="S3004" s="241">
        <v>224435254</v>
      </c>
      <c r="T3004" s="231">
        <v>46122</v>
      </c>
      <c r="U3004" s="261">
        <v>16512.213</v>
      </c>
      <c r="V3004" s="261">
        <v>16074.576999999999</v>
      </c>
      <c r="W3004" s="241">
        <v>19</v>
      </c>
      <c r="X3004" s="241">
        <v>0</v>
      </c>
      <c r="Y3004" s="303" t="s">
        <v>9425</v>
      </c>
      <c r="Z3004" s="85" t="s">
        <v>258</v>
      </c>
      <c r="AA3004" s="85" t="s">
        <v>595</v>
      </c>
      <c r="AB3004" s="265" t="s">
        <v>9392</v>
      </c>
      <c r="AC3004" s="301" t="s">
        <v>9415</v>
      </c>
      <c r="AD3004" s="75" t="s">
        <v>113</v>
      </c>
      <c r="AE3004" s="231">
        <v>46127</v>
      </c>
      <c r="AF3004" s="375">
        <v>46126.416666666664</v>
      </c>
      <c r="AG3004" s="375">
        <v>46124.916666666664</v>
      </c>
      <c r="AH3004" s="375">
        <v>46124.916666666664</v>
      </c>
      <c r="AI3004" s="231">
        <v>46127</v>
      </c>
      <c r="AJ3004" s="231"/>
      <c r="AK3004" s="231">
        <v>46127</v>
      </c>
      <c r="AL3004" s="231">
        <v>46132</v>
      </c>
      <c r="AM3004" s="231"/>
      <c r="AN3004" s="75">
        <f t="shared" si="940"/>
        <v>-17</v>
      </c>
      <c r="AO3004" s="95" t="s">
        <v>121</v>
      </c>
      <c r="AP3004" s="95" t="s">
        <v>121</v>
      </c>
      <c r="AQ3004" s="95" t="s">
        <v>121</v>
      </c>
      <c r="AR3004" s="95" t="s">
        <v>121</v>
      </c>
      <c r="AS3004" s="95" t="s">
        <v>121</v>
      </c>
      <c r="AT3004" s="95" t="s">
        <v>121</v>
      </c>
      <c r="AU3004" s="82" t="s">
        <v>6241</v>
      </c>
      <c r="AV3004" s="297">
        <v>46122</v>
      </c>
      <c r="AW3004" s="85"/>
      <c r="AX3004" s="85"/>
      <c r="AY3004" s="85"/>
      <c r="AZ3004" s="271"/>
      <c r="BA3004" s="85"/>
      <c r="BB3004" s="85"/>
      <c r="BC3004" s="85"/>
      <c r="BD3004" s="85"/>
      <c r="BE3004" s="85"/>
      <c r="BF3004" s="85"/>
      <c r="BG3004" s="85"/>
      <c r="BH3004" s="85"/>
      <c r="BI3004" s="85"/>
      <c r="BJ3004" s="85"/>
      <c r="BK3004" s="85"/>
      <c r="BL3004" s="85"/>
      <c r="BM3004" s="85"/>
      <c r="BN3004" s="85"/>
      <c r="BO3004" s="85"/>
      <c r="BP3004" s="85"/>
      <c r="BQ3004" s="85"/>
      <c r="BR3004" s="85"/>
      <c r="BS3004" s="85"/>
      <c r="BT3004" s="85"/>
      <c r="BU3004" s="337" t="s">
        <v>9419</v>
      </c>
      <c r="BV3004" s="340">
        <v>46127</v>
      </c>
      <c r="BW3004" s="85"/>
      <c r="BX3004" s="85"/>
      <c r="BY3004" s="85"/>
      <c r="BZ3004" s="87">
        <f t="shared" si="942"/>
        <v>15</v>
      </c>
      <c r="CA3004" s="85"/>
      <c r="CB3004" s="88">
        <f t="shared" si="938"/>
        <v>16</v>
      </c>
      <c r="CE3004" s="431">
        <f t="shared" si="943"/>
        <v>4</v>
      </c>
      <c r="CF3004" s="751">
        <v>14438050</v>
      </c>
      <c r="CG3004" s="751">
        <v>3937650</v>
      </c>
      <c r="CH3004" s="751">
        <v>18375700</v>
      </c>
      <c r="CI3004" s="751">
        <v>26251</v>
      </c>
      <c r="CJ3004" s="87">
        <f t="shared" si="933"/>
        <v>4</v>
      </c>
      <c r="CK3004" s="171">
        <f t="shared" si="944"/>
        <v>15</v>
      </c>
      <c r="CL3004" s="22" t="s">
        <v>6276</v>
      </c>
      <c r="CM3004" s="22" t="str">
        <f t="shared" si="939"/>
        <v>1C26TAA^28784</v>
      </c>
    </row>
    <row r="3005" spans="1:91" x14ac:dyDescent="0.25">
      <c r="A3005" s="75">
        <f t="shared" si="941"/>
        <v>3003</v>
      </c>
      <c r="B3005" s="70" t="s">
        <v>6003</v>
      </c>
      <c r="C3005" s="301" t="s">
        <v>9415</v>
      </c>
      <c r="D3005" s="265">
        <v>145891260</v>
      </c>
      <c r="E3005" s="241">
        <v>5320008410</v>
      </c>
      <c r="F3005" s="231">
        <v>46122</v>
      </c>
      <c r="G3005" s="265" t="s">
        <v>612</v>
      </c>
      <c r="H3005" s="265" t="s">
        <v>2213</v>
      </c>
      <c r="I3005" s="265" t="s">
        <v>105</v>
      </c>
      <c r="J3005" s="379" t="s">
        <v>518</v>
      </c>
      <c r="K3005" s="265" t="s">
        <v>242</v>
      </c>
      <c r="L3005" s="231">
        <v>46150</v>
      </c>
      <c r="M3005" s="265">
        <v>0</v>
      </c>
      <c r="N3005" s="85" t="s">
        <v>9423</v>
      </c>
      <c r="O3005" s="85" t="s">
        <v>9424</v>
      </c>
      <c r="P3005" s="85">
        <v>2830051682</v>
      </c>
      <c r="Q3005" s="231">
        <v>46122</v>
      </c>
      <c r="R3005" s="241">
        <v>1209401787</v>
      </c>
      <c r="S3005" s="241">
        <v>224435257</v>
      </c>
      <c r="T3005" s="231">
        <v>46122</v>
      </c>
      <c r="U3005" s="261">
        <v>1736.3969999999999</v>
      </c>
      <c r="V3005" s="261">
        <v>1686.1990000000001</v>
      </c>
      <c r="W3005" s="241">
        <v>2</v>
      </c>
      <c r="X3005" s="241">
        <v>0</v>
      </c>
      <c r="Y3005" s="303" t="s">
        <v>9425</v>
      </c>
      <c r="Z3005" s="85" t="s">
        <v>258</v>
      </c>
      <c r="AA3005" s="85" t="s">
        <v>595</v>
      </c>
      <c r="AB3005" s="265" t="s">
        <v>9392</v>
      </c>
      <c r="AC3005" s="301" t="s">
        <v>9415</v>
      </c>
      <c r="AD3005" s="75" t="s">
        <v>113</v>
      </c>
      <c r="AE3005" s="231">
        <v>46127</v>
      </c>
      <c r="AF3005" s="375">
        <v>46126.416666666664</v>
      </c>
      <c r="AG3005" s="375">
        <v>46124.916666666664</v>
      </c>
      <c r="AH3005" s="375">
        <v>46124.916666666664</v>
      </c>
      <c r="AI3005" s="231">
        <v>46127</v>
      </c>
      <c r="AJ3005" s="231"/>
      <c r="AK3005" s="231">
        <v>46127</v>
      </c>
      <c r="AL3005" s="231">
        <v>46132</v>
      </c>
      <c r="AM3005" s="231"/>
      <c r="AN3005" s="75">
        <f t="shared" si="940"/>
        <v>-18</v>
      </c>
      <c r="AO3005" s="95" t="s">
        <v>121</v>
      </c>
      <c r="AP3005" s="95" t="s">
        <v>121</v>
      </c>
      <c r="AQ3005" s="95" t="s">
        <v>121</v>
      </c>
      <c r="AR3005" s="95" t="s">
        <v>121</v>
      </c>
      <c r="AS3005" s="95" t="s">
        <v>121</v>
      </c>
      <c r="AT3005" s="95" t="s">
        <v>121</v>
      </c>
      <c r="AU3005" s="82" t="s">
        <v>6241</v>
      </c>
      <c r="AV3005" s="297">
        <v>46122</v>
      </c>
      <c r="AW3005" s="85"/>
      <c r="AX3005" s="85"/>
      <c r="AY3005" s="85"/>
      <c r="AZ3005" s="271"/>
      <c r="BA3005" s="85"/>
      <c r="BB3005" s="85"/>
      <c r="BC3005" s="85"/>
      <c r="BD3005" s="85"/>
      <c r="BE3005" s="85"/>
      <c r="BF3005" s="85"/>
      <c r="BG3005" s="85"/>
      <c r="BH3005" s="85"/>
      <c r="BI3005" s="85"/>
      <c r="BJ3005" s="85"/>
      <c r="BK3005" s="85"/>
      <c r="BL3005" s="85"/>
      <c r="BM3005" s="85"/>
      <c r="BN3005" s="85"/>
      <c r="BO3005" s="85"/>
      <c r="BP3005" s="85"/>
      <c r="BQ3005" s="85"/>
      <c r="BR3005" s="85"/>
      <c r="BS3005" s="85"/>
      <c r="BT3005" s="85"/>
      <c r="BU3005" s="337" t="s">
        <v>9419</v>
      </c>
      <c r="BV3005" s="340">
        <v>46127</v>
      </c>
      <c r="BW3005" s="85"/>
      <c r="BX3005" s="85"/>
      <c r="BY3005" s="85"/>
      <c r="BZ3005" s="87">
        <f t="shared" si="942"/>
        <v>15</v>
      </c>
      <c r="CA3005" s="85"/>
      <c r="CB3005" s="88">
        <f t="shared" si="938"/>
        <v>16</v>
      </c>
      <c r="CE3005" s="431">
        <f t="shared" si="943"/>
        <v>4</v>
      </c>
      <c r="CJ3005" s="87">
        <f t="shared" ref="CJ3005:CJ3068" si="945">MONTH(AV3005)</f>
        <v>4</v>
      </c>
      <c r="CK3005" s="171">
        <f t="shared" si="944"/>
        <v>15</v>
      </c>
      <c r="CL3005" s="22" t="s">
        <v>6276</v>
      </c>
      <c r="CM3005" s="22" t="str">
        <f t="shared" si="939"/>
        <v>1C26TAA^28784</v>
      </c>
    </row>
    <row r="3006" spans="1:91" x14ac:dyDescent="0.25">
      <c r="A3006" s="75">
        <f t="shared" si="941"/>
        <v>3004</v>
      </c>
      <c r="B3006" s="70" t="s">
        <v>6003</v>
      </c>
      <c r="C3006" s="301" t="s">
        <v>9415</v>
      </c>
      <c r="D3006" s="265">
        <v>145781780</v>
      </c>
      <c r="E3006" s="241"/>
      <c r="F3006" s="231">
        <v>46118</v>
      </c>
      <c r="G3006" s="265" t="s">
        <v>740</v>
      </c>
      <c r="H3006" s="265" t="s">
        <v>2213</v>
      </c>
      <c r="I3006" s="265" t="s">
        <v>105</v>
      </c>
      <c r="J3006" s="379" t="s">
        <v>518</v>
      </c>
      <c r="K3006" s="265" t="s">
        <v>242</v>
      </c>
      <c r="L3006" s="231">
        <v>46146</v>
      </c>
      <c r="M3006" s="265">
        <v>40</v>
      </c>
      <c r="N3006" s="85" t="s">
        <v>9426</v>
      </c>
      <c r="O3006" s="85" t="s">
        <v>9427</v>
      </c>
      <c r="P3006" s="85">
        <v>2830051665</v>
      </c>
      <c r="Q3006" s="231">
        <v>46122</v>
      </c>
      <c r="R3006" s="241">
        <v>1209401752</v>
      </c>
      <c r="S3006" s="241">
        <v>224435168</v>
      </c>
      <c r="T3006" s="231">
        <v>46122</v>
      </c>
      <c r="U3006" s="261">
        <v>14688.254999999999</v>
      </c>
      <c r="V3006" s="261">
        <v>14147.132</v>
      </c>
      <c r="W3006" s="241">
        <v>19</v>
      </c>
      <c r="X3006" s="241">
        <v>0</v>
      </c>
      <c r="Y3006" s="303" t="s">
        <v>9428</v>
      </c>
      <c r="Z3006" s="85" t="s">
        <v>258</v>
      </c>
      <c r="AA3006" s="85" t="s">
        <v>595</v>
      </c>
      <c r="AB3006" s="265" t="s">
        <v>9392</v>
      </c>
      <c r="AC3006" s="301" t="s">
        <v>9415</v>
      </c>
      <c r="AD3006" s="75" t="s">
        <v>113</v>
      </c>
      <c r="AE3006" s="231">
        <v>46127</v>
      </c>
      <c r="AF3006" s="375">
        <v>46126.416666666664</v>
      </c>
      <c r="AG3006" s="375">
        <v>46124.916666666664</v>
      </c>
      <c r="AH3006" s="375">
        <v>46124.916666666664</v>
      </c>
      <c r="AI3006" s="231">
        <v>46127</v>
      </c>
      <c r="AJ3006" s="231"/>
      <c r="AK3006" s="231">
        <v>46127</v>
      </c>
      <c r="AL3006" s="231">
        <v>46132</v>
      </c>
      <c r="AM3006" s="231"/>
      <c r="AN3006" s="75">
        <f t="shared" si="940"/>
        <v>-14</v>
      </c>
      <c r="AO3006" s="95" t="s">
        <v>121</v>
      </c>
      <c r="AP3006" s="95" t="s">
        <v>121</v>
      </c>
      <c r="AQ3006" s="95" t="s">
        <v>121</v>
      </c>
      <c r="AR3006" s="95" t="s">
        <v>121</v>
      </c>
      <c r="AS3006" s="95" t="s">
        <v>121</v>
      </c>
      <c r="AT3006" s="95" t="s">
        <v>121</v>
      </c>
      <c r="AU3006" s="82" t="s">
        <v>6241</v>
      </c>
      <c r="AV3006" s="297">
        <v>46122</v>
      </c>
      <c r="AW3006" s="85"/>
      <c r="AX3006" s="85"/>
      <c r="AY3006" s="85"/>
      <c r="AZ3006" s="271"/>
      <c r="BA3006" s="85"/>
      <c r="BB3006" s="85"/>
      <c r="BC3006" s="85"/>
      <c r="BD3006" s="85"/>
      <c r="BE3006" s="85"/>
      <c r="BF3006" s="85"/>
      <c r="BG3006" s="85"/>
      <c r="BH3006" s="85"/>
      <c r="BI3006" s="85"/>
      <c r="BJ3006" s="85"/>
      <c r="BK3006" s="85"/>
      <c r="BL3006" s="85"/>
      <c r="BM3006" s="85"/>
      <c r="BN3006" s="85"/>
      <c r="BO3006" s="85"/>
      <c r="BP3006" s="85"/>
      <c r="BQ3006" s="85"/>
      <c r="BR3006" s="85"/>
      <c r="BS3006" s="85"/>
      <c r="BT3006" s="85"/>
      <c r="BU3006" s="337" t="s">
        <v>9419</v>
      </c>
      <c r="BV3006" s="340">
        <v>46127</v>
      </c>
      <c r="BW3006" s="85"/>
      <c r="BX3006" s="85"/>
      <c r="BY3006" s="85"/>
      <c r="BZ3006" s="87">
        <f t="shared" si="942"/>
        <v>15</v>
      </c>
      <c r="CA3006" s="85"/>
      <c r="CB3006" s="88">
        <f t="shared" si="938"/>
        <v>16</v>
      </c>
      <c r="CE3006" s="431">
        <f t="shared" si="943"/>
        <v>4</v>
      </c>
      <c r="CF3006" s="751">
        <v>14438050</v>
      </c>
      <c r="CG3006" s="751">
        <v>3937650</v>
      </c>
      <c r="CH3006" s="751">
        <v>18375700</v>
      </c>
      <c r="CI3006" s="751">
        <v>26251</v>
      </c>
      <c r="CJ3006" s="87">
        <f t="shared" si="945"/>
        <v>4</v>
      </c>
      <c r="CK3006" s="171">
        <f t="shared" si="944"/>
        <v>15</v>
      </c>
      <c r="CL3006" s="22" t="s">
        <v>6276</v>
      </c>
      <c r="CM3006" s="22" t="str">
        <f t="shared" si="939"/>
        <v>1C26TAA^28784</v>
      </c>
    </row>
    <row r="3007" spans="1:91" ht="15.75" x14ac:dyDescent="0.25">
      <c r="A3007" s="75">
        <f t="shared" si="941"/>
        <v>3005</v>
      </c>
      <c r="B3007" s="70" t="s">
        <v>6497</v>
      </c>
      <c r="C3007" s="609">
        <v>235600493047</v>
      </c>
      <c r="D3007" s="806">
        <v>145895724</v>
      </c>
      <c r="E3007" s="380"/>
      <c r="F3007" s="353">
        <v>46125</v>
      </c>
      <c r="G3007" s="236" t="s">
        <v>612</v>
      </c>
      <c r="H3007" s="236" t="s">
        <v>2213</v>
      </c>
      <c r="I3007" s="236" t="s">
        <v>105</v>
      </c>
      <c r="J3007" s="807" t="s">
        <v>518</v>
      </c>
      <c r="K3007" s="236" t="s">
        <v>242</v>
      </c>
      <c r="L3007" s="353">
        <v>46153</v>
      </c>
      <c r="M3007" s="236">
        <v>40</v>
      </c>
      <c r="N3007" s="22" t="s">
        <v>9429</v>
      </c>
      <c r="O3007" s="22" t="s">
        <v>9430</v>
      </c>
      <c r="P3007" s="22">
        <v>2830051606</v>
      </c>
      <c r="Q3007" s="353">
        <v>46122</v>
      </c>
      <c r="R3007" s="380">
        <v>1209401595</v>
      </c>
      <c r="S3007" s="380">
        <v>224434961</v>
      </c>
      <c r="T3007" s="353">
        <v>46122</v>
      </c>
      <c r="U3007" s="382">
        <v>18134.013999999999</v>
      </c>
      <c r="V3007" s="382">
        <v>17578.399000000001</v>
      </c>
      <c r="W3007" s="380">
        <v>20</v>
      </c>
      <c r="X3007" s="380">
        <v>0</v>
      </c>
      <c r="Y3007" s="609">
        <v>235600493047</v>
      </c>
      <c r="Z3007" s="22" t="s">
        <v>128</v>
      </c>
      <c r="AA3007" s="22" t="s">
        <v>280</v>
      </c>
      <c r="AB3007" s="236" t="s">
        <v>8950</v>
      </c>
      <c r="AC3007" s="609">
        <v>235600493047</v>
      </c>
      <c r="AD3007" s="75" t="s">
        <v>113</v>
      </c>
      <c r="AE3007" s="115">
        <v>46134</v>
      </c>
      <c r="AF3007" s="446">
        <v>46132.041666666664</v>
      </c>
      <c r="AG3007" s="446">
        <v>46132.5</v>
      </c>
      <c r="AH3007" s="446">
        <v>46131.708333333336</v>
      </c>
      <c r="AI3007" s="502">
        <v>46133</v>
      </c>
      <c r="AJ3007" s="115">
        <v>46134</v>
      </c>
      <c r="AK3007" s="115">
        <v>46134</v>
      </c>
      <c r="AL3007" s="502">
        <v>46143</v>
      </c>
      <c r="AM3007" s="502">
        <v>46144</v>
      </c>
      <c r="AN3007" s="132">
        <f t="shared" si="940"/>
        <v>-9</v>
      </c>
      <c r="AO3007" s="81">
        <f>IF(AH3007&lt;AG3007,IF(AH3007=0,"",AH3007-1),IF(AG3007=0,"",AG3007-1))</f>
        <v>46130.708333333336</v>
      </c>
      <c r="AP3007" s="81">
        <f>IF(AH3007&lt;AG3007,IF(AH3007=0,"",AH3007),IF(AG3007=0,"",AG3007))</f>
        <v>46131.708333333336</v>
      </c>
      <c r="AQ3007" s="81">
        <f>IF(AH3007&lt;AG3007,IF(AH3007=0,"",AH3007),IF(AG3007=0,"",AG3007))</f>
        <v>46131.708333333336</v>
      </c>
      <c r="AR3007" s="81">
        <f>IF(AI3007=0,"",IF(AI3007&lt;AJ3007,AJ3007+1,AI3007+1))</f>
        <v>46135</v>
      </c>
      <c r="AS3007" s="81">
        <f t="shared" ref="AS3007:AS3025" si="946">IF(AI3007=0,"",IF(AE3007=0,IF(AJ3007=0,AI3007+2,AJ3007+2),AE3007+2))</f>
        <v>46136</v>
      </c>
      <c r="AT3007" s="81">
        <f>IF(AI3007=0,"",IF(AI3007&lt;AJ3007,AJ3007+1,AI3007+1))</f>
        <v>46135</v>
      </c>
      <c r="AV3007" s="297">
        <v>46122</v>
      </c>
      <c r="BU3007" s="808"/>
      <c r="BZ3007" s="87">
        <f t="shared" si="942"/>
        <v>16</v>
      </c>
      <c r="CB3007" s="88">
        <f t="shared" si="938"/>
        <v>0</v>
      </c>
      <c r="CE3007" s="431">
        <f t="shared" si="943"/>
        <v>4</v>
      </c>
      <c r="CI3007" s="85">
        <v>26242</v>
      </c>
      <c r="CJ3007" s="87">
        <f t="shared" si="945"/>
        <v>4</v>
      </c>
      <c r="CK3007" s="171">
        <f t="shared" si="944"/>
        <v>15</v>
      </c>
    </row>
    <row r="3008" spans="1:91" ht="15.75" x14ac:dyDescent="0.25">
      <c r="A3008" s="75">
        <f t="shared" si="941"/>
        <v>3006</v>
      </c>
      <c r="B3008" s="70" t="s">
        <v>6497</v>
      </c>
      <c r="C3008" s="506">
        <v>235600493047</v>
      </c>
      <c r="D3008" s="809">
        <v>145895744</v>
      </c>
      <c r="E3008" s="380">
        <v>5320008328</v>
      </c>
      <c r="F3008" s="353">
        <v>46125</v>
      </c>
      <c r="G3008" s="236" t="s">
        <v>612</v>
      </c>
      <c r="H3008" s="236" t="s">
        <v>2213</v>
      </c>
      <c r="I3008" s="236" t="s">
        <v>105</v>
      </c>
      <c r="J3008" s="807" t="s">
        <v>518</v>
      </c>
      <c r="K3008" s="236" t="s">
        <v>242</v>
      </c>
      <c r="L3008" s="353">
        <v>46153</v>
      </c>
      <c r="M3008" s="236">
        <v>40</v>
      </c>
      <c r="N3008" s="22" t="s">
        <v>9431</v>
      </c>
      <c r="O3008" s="22" t="s">
        <v>9431</v>
      </c>
      <c r="P3008" s="22">
        <v>2830051742</v>
      </c>
      <c r="Q3008" s="353">
        <v>46123</v>
      </c>
      <c r="R3008" s="380">
        <v>1209402054</v>
      </c>
      <c r="S3008" s="380">
        <v>224435026</v>
      </c>
      <c r="T3008" s="353">
        <v>46123</v>
      </c>
      <c r="U3008" s="433">
        <v>1803.7629999999999</v>
      </c>
      <c r="V3008" s="433">
        <v>1748.43</v>
      </c>
      <c r="W3008" s="380">
        <v>2</v>
      </c>
      <c r="X3008" s="380">
        <v>0</v>
      </c>
      <c r="Y3008" s="609">
        <v>235600493055</v>
      </c>
      <c r="Z3008" s="22" t="s">
        <v>128</v>
      </c>
      <c r="AA3008" s="22" t="s">
        <v>280</v>
      </c>
      <c r="AB3008" s="236" t="s">
        <v>8950</v>
      </c>
      <c r="AC3008" s="609">
        <v>235600493047</v>
      </c>
      <c r="AD3008" s="75" t="s">
        <v>113</v>
      </c>
      <c r="AE3008" s="115">
        <v>46134</v>
      </c>
      <c r="AF3008" s="446">
        <v>46132.041666666664</v>
      </c>
      <c r="AG3008" s="446">
        <v>46132.5</v>
      </c>
      <c r="AH3008" s="446">
        <v>46131.708333333336</v>
      </c>
      <c r="AI3008" s="502">
        <v>46133</v>
      </c>
      <c r="AJ3008" s="115">
        <v>46134</v>
      </c>
      <c r="AK3008" s="115">
        <v>46134</v>
      </c>
      <c r="AL3008" s="502">
        <v>46143</v>
      </c>
      <c r="AM3008" s="502">
        <v>46144</v>
      </c>
      <c r="AN3008" s="132">
        <f t="shared" si="940"/>
        <v>-9</v>
      </c>
      <c r="AO3008" s="81" t="s">
        <v>121</v>
      </c>
      <c r="AP3008" s="81" t="s">
        <v>121</v>
      </c>
      <c r="AQ3008" s="81" t="s">
        <v>121</v>
      </c>
      <c r="AR3008" s="81" t="s">
        <v>121</v>
      </c>
      <c r="AS3008" s="81">
        <f t="shared" si="946"/>
        <v>46136</v>
      </c>
      <c r="AT3008" s="81" t="s">
        <v>121</v>
      </c>
      <c r="AV3008" s="297">
        <v>46122</v>
      </c>
      <c r="BU3008" s="808"/>
      <c r="BZ3008" s="87">
        <f t="shared" si="942"/>
        <v>16</v>
      </c>
      <c r="CB3008" s="88">
        <f t="shared" si="938"/>
        <v>0</v>
      </c>
      <c r="CE3008" s="431">
        <f t="shared" si="943"/>
        <v>4</v>
      </c>
      <c r="CI3008" s="85">
        <v>26242</v>
      </c>
      <c r="CJ3008" s="87">
        <f t="shared" si="945"/>
        <v>4</v>
      </c>
      <c r="CK3008" s="171">
        <f t="shared" si="944"/>
        <v>15</v>
      </c>
    </row>
    <row r="3009" spans="1:91" ht="15.75" x14ac:dyDescent="0.25">
      <c r="A3009" s="75">
        <f t="shared" si="941"/>
        <v>3007</v>
      </c>
      <c r="B3009" s="70" t="s">
        <v>6497</v>
      </c>
      <c r="C3009" s="506">
        <v>235600493047</v>
      </c>
      <c r="D3009" s="809">
        <v>145895746</v>
      </c>
      <c r="E3009" s="380">
        <v>5320008328</v>
      </c>
      <c r="F3009" s="353">
        <v>46125</v>
      </c>
      <c r="G3009" s="236" t="s">
        <v>612</v>
      </c>
      <c r="H3009" s="236" t="s">
        <v>2213</v>
      </c>
      <c r="I3009" s="236" t="s">
        <v>105</v>
      </c>
      <c r="J3009" s="807" t="s">
        <v>518</v>
      </c>
      <c r="K3009" s="236" t="s">
        <v>242</v>
      </c>
      <c r="L3009" s="353">
        <v>46153</v>
      </c>
      <c r="M3009" s="236">
        <v>0</v>
      </c>
      <c r="N3009" s="22" t="s">
        <v>9431</v>
      </c>
      <c r="O3009" s="22" t="s">
        <v>9431</v>
      </c>
      <c r="P3009" s="22">
        <v>2830051743</v>
      </c>
      <c r="Q3009" s="353">
        <v>46123</v>
      </c>
      <c r="R3009" s="380">
        <v>1209402055</v>
      </c>
      <c r="S3009" s="380">
        <v>224435041</v>
      </c>
      <c r="T3009" s="353">
        <v>46123</v>
      </c>
      <c r="U3009" s="433">
        <v>15658.358</v>
      </c>
      <c r="V3009" s="433">
        <v>15243.348</v>
      </c>
      <c r="W3009" s="380">
        <v>18</v>
      </c>
      <c r="X3009" s="380">
        <v>0</v>
      </c>
      <c r="Y3009" s="609">
        <v>235600493055</v>
      </c>
      <c r="Z3009" s="22" t="s">
        <v>128</v>
      </c>
      <c r="AA3009" s="22" t="s">
        <v>280</v>
      </c>
      <c r="AB3009" s="236" t="s">
        <v>8950</v>
      </c>
      <c r="AC3009" s="609">
        <v>235600493047</v>
      </c>
      <c r="AD3009" s="75" t="s">
        <v>113</v>
      </c>
      <c r="AE3009" s="115">
        <v>46134</v>
      </c>
      <c r="AF3009" s="446">
        <v>46132.041666666664</v>
      </c>
      <c r="AG3009" s="446">
        <v>46132.5</v>
      </c>
      <c r="AH3009" s="446">
        <v>46131.708333333336</v>
      </c>
      <c r="AI3009" s="502">
        <v>46133</v>
      </c>
      <c r="AJ3009" s="115">
        <v>46134</v>
      </c>
      <c r="AK3009" s="115">
        <v>46134</v>
      </c>
      <c r="AL3009" s="502">
        <v>46143</v>
      </c>
      <c r="AM3009" s="502">
        <v>46144</v>
      </c>
      <c r="AN3009" s="132">
        <f t="shared" si="940"/>
        <v>-9</v>
      </c>
      <c r="AO3009" s="81" t="s">
        <v>121</v>
      </c>
      <c r="AP3009" s="81" t="s">
        <v>121</v>
      </c>
      <c r="AQ3009" s="81" t="s">
        <v>121</v>
      </c>
      <c r="AR3009" s="81" t="s">
        <v>121</v>
      </c>
      <c r="AS3009" s="81">
        <f t="shared" si="946"/>
        <v>46136</v>
      </c>
      <c r="AT3009" s="81" t="s">
        <v>121</v>
      </c>
      <c r="AV3009" s="297">
        <v>46122</v>
      </c>
      <c r="BU3009" s="808"/>
      <c r="BZ3009" s="87">
        <f t="shared" si="942"/>
        <v>16</v>
      </c>
      <c r="CB3009" s="88">
        <f t="shared" si="938"/>
        <v>0</v>
      </c>
      <c r="CE3009" s="431">
        <f t="shared" si="943"/>
        <v>4</v>
      </c>
      <c r="CJ3009" s="87">
        <f t="shared" si="945"/>
        <v>4</v>
      </c>
      <c r="CK3009" s="171">
        <f t="shared" si="944"/>
        <v>15</v>
      </c>
    </row>
    <row r="3010" spans="1:91" ht="15.75" x14ac:dyDescent="0.25">
      <c r="A3010" s="75">
        <f t="shared" si="941"/>
        <v>3008</v>
      </c>
      <c r="B3010" s="70" t="s">
        <v>6497</v>
      </c>
      <c r="C3010" s="506">
        <v>235600493047</v>
      </c>
      <c r="D3010" s="809">
        <v>145895748</v>
      </c>
      <c r="E3010" s="380">
        <v>5320008328</v>
      </c>
      <c r="F3010" s="353">
        <v>46125</v>
      </c>
      <c r="G3010" s="236" t="s">
        <v>612</v>
      </c>
      <c r="H3010" s="236" t="s">
        <v>2213</v>
      </c>
      <c r="I3010" s="236" t="s">
        <v>105</v>
      </c>
      <c r="J3010" s="807" t="s">
        <v>518</v>
      </c>
      <c r="K3010" s="236" t="s">
        <v>242</v>
      </c>
      <c r="L3010" s="353">
        <v>46153</v>
      </c>
      <c r="M3010" s="236">
        <v>40</v>
      </c>
      <c r="N3010" s="22" t="s">
        <v>9432</v>
      </c>
      <c r="O3010" s="22" t="s">
        <v>9433</v>
      </c>
      <c r="P3010" s="22">
        <v>2830051663</v>
      </c>
      <c r="Q3010" s="353">
        <v>46122</v>
      </c>
      <c r="R3010" s="380">
        <v>1209401747</v>
      </c>
      <c r="S3010" s="380">
        <v>224435048</v>
      </c>
      <c r="T3010" s="353">
        <v>46122</v>
      </c>
      <c r="U3010" s="433">
        <v>16719.702000000001</v>
      </c>
      <c r="V3010" s="433">
        <v>16276.566999999999</v>
      </c>
      <c r="W3010" s="380">
        <v>19</v>
      </c>
      <c r="X3010" s="380">
        <v>0</v>
      </c>
      <c r="Y3010" s="609">
        <v>235600493063</v>
      </c>
      <c r="Z3010" s="22" t="s">
        <v>128</v>
      </c>
      <c r="AA3010" s="22" t="s">
        <v>280</v>
      </c>
      <c r="AB3010" s="236" t="s">
        <v>8950</v>
      </c>
      <c r="AC3010" s="609">
        <v>235600493047</v>
      </c>
      <c r="AD3010" s="75" t="s">
        <v>113</v>
      </c>
      <c r="AE3010" s="115">
        <v>46134</v>
      </c>
      <c r="AF3010" s="446">
        <v>46132.041666666664</v>
      </c>
      <c r="AG3010" s="446">
        <v>46132.5</v>
      </c>
      <c r="AH3010" s="446">
        <v>46131.708333333336</v>
      </c>
      <c r="AI3010" s="502">
        <v>46133</v>
      </c>
      <c r="AJ3010" s="115">
        <v>46134</v>
      </c>
      <c r="AK3010" s="115">
        <v>46134</v>
      </c>
      <c r="AL3010" s="502">
        <v>46143</v>
      </c>
      <c r="AM3010" s="502">
        <v>46144</v>
      </c>
      <c r="AN3010" s="132">
        <f t="shared" si="940"/>
        <v>-9</v>
      </c>
      <c r="AO3010" s="81" t="s">
        <v>121</v>
      </c>
      <c r="AP3010" s="81" t="s">
        <v>121</v>
      </c>
      <c r="AQ3010" s="81" t="s">
        <v>121</v>
      </c>
      <c r="AR3010" s="81" t="s">
        <v>121</v>
      </c>
      <c r="AS3010" s="81">
        <f t="shared" si="946"/>
        <v>46136</v>
      </c>
      <c r="AT3010" s="81" t="s">
        <v>121</v>
      </c>
      <c r="AV3010" s="297">
        <v>46122</v>
      </c>
      <c r="BU3010" s="808"/>
      <c r="BZ3010" s="87">
        <f t="shared" si="942"/>
        <v>16</v>
      </c>
      <c r="CB3010" s="88">
        <f t="shared" si="938"/>
        <v>0</v>
      </c>
      <c r="CE3010" s="431">
        <f t="shared" si="943"/>
        <v>4</v>
      </c>
      <c r="CI3010" s="85">
        <v>26242</v>
      </c>
      <c r="CJ3010" s="87">
        <f t="shared" si="945"/>
        <v>4</v>
      </c>
      <c r="CK3010" s="171">
        <f t="shared" si="944"/>
        <v>15</v>
      </c>
    </row>
    <row r="3011" spans="1:91" ht="15.75" x14ac:dyDescent="0.25">
      <c r="A3011" s="75">
        <f t="shared" si="941"/>
        <v>3009</v>
      </c>
      <c r="B3011" s="70" t="s">
        <v>6497</v>
      </c>
      <c r="C3011" s="506">
        <v>235600493047</v>
      </c>
      <c r="D3011" s="809">
        <v>145895750</v>
      </c>
      <c r="E3011" s="380"/>
      <c r="F3011" s="353">
        <v>46125</v>
      </c>
      <c r="G3011" s="236" t="s">
        <v>612</v>
      </c>
      <c r="H3011" s="236" t="s">
        <v>2213</v>
      </c>
      <c r="I3011" s="236" t="s">
        <v>105</v>
      </c>
      <c r="J3011" s="807" t="s">
        <v>518</v>
      </c>
      <c r="K3011" s="236" t="s">
        <v>242</v>
      </c>
      <c r="L3011" s="353">
        <v>46153</v>
      </c>
      <c r="M3011" s="236">
        <v>0</v>
      </c>
      <c r="N3011" s="22" t="s">
        <v>9432</v>
      </c>
      <c r="O3011" s="22" t="s">
        <v>9433</v>
      </c>
      <c r="P3011" s="22">
        <v>2830051664</v>
      </c>
      <c r="Q3011" s="353">
        <v>46122</v>
      </c>
      <c r="R3011" s="380">
        <v>1209401748</v>
      </c>
      <c r="S3011" s="380">
        <v>224435062</v>
      </c>
      <c r="T3011" s="353">
        <v>46122</v>
      </c>
      <c r="U3011" s="433">
        <v>1812.2049999999999</v>
      </c>
      <c r="V3011" s="433">
        <v>1756.6780000000001</v>
      </c>
      <c r="W3011" s="380">
        <v>2</v>
      </c>
      <c r="X3011" s="380">
        <v>0</v>
      </c>
      <c r="Y3011" s="609">
        <v>235600493063</v>
      </c>
      <c r="Z3011" s="22" t="s">
        <v>128</v>
      </c>
      <c r="AA3011" s="22" t="s">
        <v>280</v>
      </c>
      <c r="AB3011" s="236" t="s">
        <v>8950</v>
      </c>
      <c r="AC3011" s="609">
        <v>235600493047</v>
      </c>
      <c r="AD3011" s="75" t="s">
        <v>113</v>
      </c>
      <c r="AE3011" s="115">
        <v>46134</v>
      </c>
      <c r="AF3011" s="446">
        <v>46132.041666666664</v>
      </c>
      <c r="AG3011" s="446">
        <v>46132.5</v>
      </c>
      <c r="AH3011" s="446">
        <v>46131.708333333336</v>
      </c>
      <c r="AI3011" s="502">
        <v>46133</v>
      </c>
      <c r="AJ3011" s="115">
        <v>46134</v>
      </c>
      <c r="AK3011" s="115">
        <v>46134</v>
      </c>
      <c r="AL3011" s="502">
        <v>46143</v>
      </c>
      <c r="AM3011" s="502">
        <v>46144</v>
      </c>
      <c r="AN3011" s="132">
        <f t="shared" si="940"/>
        <v>-9</v>
      </c>
      <c r="AO3011" s="81">
        <f t="shared" ref="AO3011:AO3018" si="947">IF(AH3011&lt;AG3011,IF(AH3011=0,"",AH3011-1),IF(AG3011=0,"",AG3011-1))</f>
        <v>46130.708333333336</v>
      </c>
      <c r="AP3011" s="81">
        <f t="shared" ref="AP3011:AP3018" si="948">IF(AH3011&lt;AG3011,IF(AH3011=0,"",AH3011),IF(AG3011=0,"",AG3011))</f>
        <v>46131.708333333336</v>
      </c>
      <c r="AQ3011" s="81">
        <f t="shared" ref="AQ3011:AQ3018" si="949">IF(AH3011&lt;AG3011,IF(AH3011=0,"",AH3011),IF(AG3011=0,"",AG3011))</f>
        <v>46131.708333333336</v>
      </c>
      <c r="AR3011" s="81">
        <f t="shared" ref="AR3011:AR3018" si="950">IF(AI3011=0,"",IF(AI3011&lt;AJ3011,AJ3011+1,AI3011+1))</f>
        <v>46135</v>
      </c>
      <c r="AS3011" s="81">
        <f t="shared" si="946"/>
        <v>46136</v>
      </c>
      <c r="AT3011" s="81">
        <f t="shared" ref="AT3011:AT3019" si="951">IF(AI3011=0,"",IF(AI3011&lt;AJ3011,AJ3011+1,AI3011+1))</f>
        <v>46135</v>
      </c>
      <c r="AV3011" s="297">
        <v>46122</v>
      </c>
      <c r="BU3011" s="808"/>
      <c r="BZ3011" s="87">
        <f t="shared" si="942"/>
        <v>16</v>
      </c>
      <c r="CB3011" s="88">
        <f t="shared" si="938"/>
        <v>0</v>
      </c>
      <c r="CE3011" s="431">
        <f t="shared" si="943"/>
        <v>4</v>
      </c>
      <c r="CJ3011" s="87">
        <f t="shared" si="945"/>
        <v>4</v>
      </c>
      <c r="CK3011" s="171">
        <f t="shared" si="944"/>
        <v>15</v>
      </c>
    </row>
    <row r="3012" spans="1:91" ht="15.75" x14ac:dyDescent="0.25">
      <c r="A3012" s="75">
        <f t="shared" si="941"/>
        <v>3010</v>
      </c>
      <c r="B3012" s="70" t="s">
        <v>6497</v>
      </c>
      <c r="C3012" s="506">
        <v>235600493047</v>
      </c>
      <c r="D3012" s="809">
        <v>145895755</v>
      </c>
      <c r="E3012" s="380"/>
      <c r="F3012" s="353">
        <v>46125</v>
      </c>
      <c r="G3012" s="236" t="s">
        <v>612</v>
      </c>
      <c r="H3012" s="236" t="s">
        <v>2213</v>
      </c>
      <c r="I3012" s="236" t="s">
        <v>105</v>
      </c>
      <c r="J3012" s="807" t="s">
        <v>518</v>
      </c>
      <c r="K3012" s="236" t="s">
        <v>242</v>
      </c>
      <c r="L3012" s="353">
        <v>46153</v>
      </c>
      <c r="M3012" s="236">
        <v>40</v>
      </c>
      <c r="N3012" s="22" t="s">
        <v>9434</v>
      </c>
      <c r="O3012" s="22" t="s">
        <v>9435</v>
      </c>
      <c r="P3012" s="22">
        <v>2830051651</v>
      </c>
      <c r="Q3012" s="353">
        <v>46122</v>
      </c>
      <c r="R3012" s="380">
        <v>1209401700</v>
      </c>
      <c r="S3012" s="380">
        <v>224435080</v>
      </c>
      <c r="T3012" s="353">
        <v>46122</v>
      </c>
      <c r="U3012" s="433">
        <v>16056.164000000001</v>
      </c>
      <c r="V3012" s="433">
        <v>15630.611999999999</v>
      </c>
      <c r="W3012" s="380">
        <v>19</v>
      </c>
      <c r="X3012" s="380">
        <v>0</v>
      </c>
      <c r="Y3012" s="609">
        <v>235600493072</v>
      </c>
      <c r="Z3012" s="22" t="s">
        <v>128</v>
      </c>
      <c r="AA3012" s="22" t="s">
        <v>280</v>
      </c>
      <c r="AB3012" s="236" t="s">
        <v>8950</v>
      </c>
      <c r="AC3012" s="609">
        <v>235600493047</v>
      </c>
      <c r="AD3012" s="75" t="s">
        <v>113</v>
      </c>
      <c r="AE3012" s="115">
        <v>46134</v>
      </c>
      <c r="AF3012" s="446">
        <v>46132.041666666664</v>
      </c>
      <c r="AG3012" s="446">
        <v>46132.5</v>
      </c>
      <c r="AH3012" s="446">
        <v>46131.708333333336</v>
      </c>
      <c r="AI3012" s="502">
        <v>46133</v>
      </c>
      <c r="AJ3012" s="115">
        <v>46134</v>
      </c>
      <c r="AK3012" s="115">
        <v>46134</v>
      </c>
      <c r="AL3012" s="502">
        <v>46143</v>
      </c>
      <c r="AM3012" s="502">
        <v>46144</v>
      </c>
      <c r="AN3012" s="132">
        <f t="shared" si="940"/>
        <v>-9</v>
      </c>
      <c r="AO3012" s="81">
        <f t="shared" si="947"/>
        <v>46130.708333333336</v>
      </c>
      <c r="AP3012" s="81">
        <f t="shared" si="948"/>
        <v>46131.708333333336</v>
      </c>
      <c r="AQ3012" s="81">
        <f t="shared" si="949"/>
        <v>46131.708333333336</v>
      </c>
      <c r="AR3012" s="81">
        <f t="shared" si="950"/>
        <v>46135</v>
      </c>
      <c r="AS3012" s="81">
        <f t="shared" si="946"/>
        <v>46136</v>
      </c>
      <c r="AT3012" s="81">
        <f t="shared" si="951"/>
        <v>46135</v>
      </c>
      <c r="AV3012" s="297">
        <v>46122</v>
      </c>
      <c r="BU3012" s="808"/>
      <c r="BZ3012" s="87">
        <f t="shared" si="942"/>
        <v>16</v>
      </c>
      <c r="CB3012" s="88">
        <f t="shared" si="938"/>
        <v>0</v>
      </c>
      <c r="CE3012" s="431">
        <f t="shared" si="943"/>
        <v>4</v>
      </c>
      <c r="CI3012" s="85">
        <v>26242</v>
      </c>
      <c r="CJ3012" s="87">
        <f t="shared" si="945"/>
        <v>4</v>
      </c>
      <c r="CK3012" s="171">
        <f t="shared" si="944"/>
        <v>15</v>
      </c>
    </row>
    <row r="3013" spans="1:91" x14ac:dyDescent="0.25">
      <c r="A3013" s="75">
        <f t="shared" si="941"/>
        <v>3011</v>
      </c>
      <c r="B3013" s="70" t="s">
        <v>6003</v>
      </c>
      <c r="C3013" s="506">
        <v>235600493055</v>
      </c>
      <c r="D3013" s="236">
        <v>145895737</v>
      </c>
      <c r="E3013" s="380"/>
      <c r="F3013" s="353">
        <v>46125</v>
      </c>
      <c r="G3013" s="236" t="s">
        <v>612</v>
      </c>
      <c r="H3013" s="236" t="s">
        <v>2213</v>
      </c>
      <c r="I3013" s="236" t="s">
        <v>105</v>
      </c>
      <c r="J3013" s="807" t="s">
        <v>518</v>
      </c>
      <c r="K3013" s="236" t="s">
        <v>242</v>
      </c>
      <c r="L3013" s="353">
        <v>46153</v>
      </c>
      <c r="M3013" s="236">
        <v>40</v>
      </c>
      <c r="N3013" s="22" t="s">
        <v>9436</v>
      </c>
      <c r="O3013" s="22" t="s">
        <v>9437</v>
      </c>
      <c r="P3013" s="22">
        <v>2830051659</v>
      </c>
      <c r="Q3013" s="353">
        <v>46122</v>
      </c>
      <c r="R3013" s="380">
        <v>1209401733</v>
      </c>
      <c r="S3013" s="380">
        <v>224434971</v>
      </c>
      <c r="T3013" s="353">
        <v>46122</v>
      </c>
      <c r="U3013" s="433">
        <v>18466.643</v>
      </c>
      <c r="V3013" s="433">
        <v>17977.204000000002</v>
      </c>
      <c r="W3013" s="380">
        <v>20</v>
      </c>
      <c r="X3013" s="380">
        <v>0</v>
      </c>
      <c r="Y3013" s="609">
        <v>235600493098</v>
      </c>
      <c r="Z3013" s="22" t="s">
        <v>128</v>
      </c>
      <c r="AA3013" s="22" t="s">
        <v>280</v>
      </c>
      <c r="AB3013" s="236" t="s">
        <v>8950</v>
      </c>
      <c r="AC3013" s="506">
        <v>235600493055</v>
      </c>
      <c r="AD3013" s="75" t="s">
        <v>113</v>
      </c>
      <c r="AF3013" s="446">
        <v>46132.041666666664</v>
      </c>
      <c r="AG3013" s="446">
        <v>46132.5</v>
      </c>
      <c r="AH3013" s="446">
        <v>46131.708333333336</v>
      </c>
      <c r="AI3013" s="502">
        <v>46133</v>
      </c>
      <c r="AJ3013" s="115">
        <v>46134</v>
      </c>
      <c r="AK3013" s="502"/>
      <c r="AL3013" s="502">
        <v>46143</v>
      </c>
      <c r="AM3013" s="502">
        <v>46144</v>
      </c>
      <c r="AN3013" s="132">
        <f t="shared" si="940"/>
        <v>-9</v>
      </c>
      <c r="AO3013" s="81">
        <f t="shared" si="947"/>
        <v>46130.708333333336</v>
      </c>
      <c r="AP3013" s="81">
        <f t="shared" si="948"/>
        <v>46131.708333333336</v>
      </c>
      <c r="AQ3013" s="81">
        <f t="shared" si="949"/>
        <v>46131.708333333336</v>
      </c>
      <c r="AR3013" s="81">
        <f t="shared" si="950"/>
        <v>46135</v>
      </c>
      <c r="AS3013" s="81">
        <f t="shared" si="946"/>
        <v>46136</v>
      </c>
      <c r="AT3013" s="81">
        <f t="shared" si="951"/>
        <v>46135</v>
      </c>
      <c r="AV3013" s="297">
        <v>46122</v>
      </c>
      <c r="BU3013" s="808"/>
      <c r="BZ3013" s="87">
        <f t="shared" si="942"/>
        <v>16</v>
      </c>
      <c r="CB3013" s="88">
        <f t="shared" si="938"/>
        <v>0</v>
      </c>
      <c r="CE3013" s="431">
        <f t="shared" si="943"/>
        <v>4</v>
      </c>
      <c r="CJ3013" s="87">
        <f t="shared" si="945"/>
        <v>4</v>
      </c>
      <c r="CK3013" s="171">
        <f t="shared" si="944"/>
        <v>15</v>
      </c>
    </row>
    <row r="3014" spans="1:91" x14ac:dyDescent="0.25">
      <c r="A3014" s="75">
        <f t="shared" si="941"/>
        <v>3012</v>
      </c>
      <c r="B3014" s="70" t="s">
        <v>6003</v>
      </c>
      <c r="C3014" s="301">
        <v>235600492920</v>
      </c>
      <c r="D3014" s="265">
        <v>145881500</v>
      </c>
      <c r="E3014" s="241"/>
      <c r="F3014" s="231">
        <v>46122</v>
      </c>
      <c r="G3014" s="265" t="s">
        <v>612</v>
      </c>
      <c r="H3014" s="265" t="s">
        <v>2213</v>
      </c>
      <c r="I3014" s="265" t="s">
        <v>105</v>
      </c>
      <c r="J3014" s="379" t="s">
        <v>518</v>
      </c>
      <c r="K3014" s="265" t="s">
        <v>242</v>
      </c>
      <c r="L3014" s="231">
        <v>46149</v>
      </c>
      <c r="M3014" s="265">
        <v>40</v>
      </c>
      <c r="N3014" s="85" t="s">
        <v>9438</v>
      </c>
      <c r="O3014" s="85" t="s">
        <v>9439</v>
      </c>
      <c r="P3014" s="85">
        <v>2830051617</v>
      </c>
      <c r="Q3014" s="231">
        <v>46122</v>
      </c>
      <c r="R3014" s="241">
        <v>1209401615</v>
      </c>
      <c r="S3014" s="241">
        <v>224434900</v>
      </c>
      <c r="T3014" s="231">
        <v>46122</v>
      </c>
      <c r="U3014" s="261">
        <v>18174.875</v>
      </c>
      <c r="V3014" s="261">
        <v>17693.169000000002</v>
      </c>
      <c r="W3014" s="241">
        <v>20</v>
      </c>
      <c r="X3014" s="241">
        <v>0</v>
      </c>
      <c r="Y3014" s="303">
        <v>235600492920</v>
      </c>
      <c r="Z3014" s="85" t="s">
        <v>128</v>
      </c>
      <c r="AA3014" s="85" t="s">
        <v>280</v>
      </c>
      <c r="AB3014" s="265" t="s">
        <v>8950</v>
      </c>
      <c r="AC3014" s="301">
        <v>235600492920</v>
      </c>
      <c r="AD3014" s="75" t="s">
        <v>113</v>
      </c>
      <c r="AE3014" s="115">
        <v>46135</v>
      </c>
      <c r="AF3014" s="375">
        <v>46132.041666666664</v>
      </c>
      <c r="AG3014" s="375">
        <v>46132.5</v>
      </c>
      <c r="AH3014" s="375">
        <v>46131.708333333336</v>
      </c>
      <c r="AI3014" s="115">
        <v>46133</v>
      </c>
      <c r="AJ3014" s="115">
        <v>46134</v>
      </c>
      <c r="AK3014" s="115">
        <v>46134</v>
      </c>
      <c r="AL3014" s="115">
        <v>46143</v>
      </c>
      <c r="AM3014" s="115">
        <v>46144</v>
      </c>
      <c r="AN3014" s="75">
        <f t="shared" si="940"/>
        <v>-5</v>
      </c>
      <c r="AO3014" s="95" t="s">
        <v>121</v>
      </c>
      <c r="AP3014" s="95" t="s">
        <v>121</v>
      </c>
      <c r="AQ3014" s="95" t="s">
        <v>121</v>
      </c>
      <c r="AR3014" s="95" t="s">
        <v>121</v>
      </c>
      <c r="AS3014" s="95" t="s">
        <v>121</v>
      </c>
      <c r="AT3014" s="95" t="s">
        <v>121</v>
      </c>
      <c r="AU3014" s="241"/>
      <c r="AV3014" s="297">
        <v>46122</v>
      </c>
      <c r="AW3014" s="85"/>
      <c r="AX3014" s="85"/>
      <c r="AY3014" s="85"/>
      <c r="AZ3014" s="271"/>
      <c r="BA3014" s="85"/>
      <c r="BB3014" s="85"/>
      <c r="BC3014" s="85"/>
      <c r="BD3014" s="85"/>
      <c r="BE3014" s="85"/>
      <c r="BF3014" s="85"/>
      <c r="BG3014" s="85"/>
      <c r="BH3014" s="85"/>
      <c r="BI3014" s="85"/>
      <c r="BJ3014" s="85"/>
      <c r="BK3014" s="85"/>
      <c r="BL3014" s="85"/>
      <c r="BM3014" s="85"/>
      <c r="BN3014" s="85"/>
      <c r="BO3014" s="85"/>
      <c r="BP3014" s="85"/>
      <c r="BQ3014" s="85"/>
      <c r="BR3014" s="85"/>
      <c r="BS3014" s="85"/>
      <c r="BT3014" s="85"/>
      <c r="BU3014" s="338"/>
      <c r="BV3014" s="85"/>
      <c r="BW3014" s="85"/>
      <c r="BX3014" s="85"/>
      <c r="BY3014" s="85"/>
      <c r="BZ3014" s="87">
        <f t="shared" si="942"/>
        <v>15</v>
      </c>
      <c r="CA3014" s="85"/>
      <c r="CB3014" s="88">
        <f t="shared" si="938"/>
        <v>0</v>
      </c>
      <c r="CE3014" s="431">
        <f t="shared" si="943"/>
        <v>4</v>
      </c>
      <c r="CF3014" s="751">
        <v>14433100</v>
      </c>
      <c r="CG3014" s="751"/>
      <c r="CH3014" s="751">
        <v>14433100</v>
      </c>
      <c r="CI3014" s="751">
        <v>26242</v>
      </c>
      <c r="CJ3014" s="87">
        <f t="shared" si="945"/>
        <v>4</v>
      </c>
      <c r="CK3014" s="171">
        <f t="shared" si="944"/>
        <v>15</v>
      </c>
    </row>
    <row r="3015" spans="1:91" x14ac:dyDescent="0.25">
      <c r="A3015" s="75">
        <f t="shared" si="941"/>
        <v>3013</v>
      </c>
      <c r="B3015" s="70" t="s">
        <v>6003</v>
      </c>
      <c r="C3015" s="301">
        <v>235600492920</v>
      </c>
      <c r="D3015" s="265">
        <v>145895739</v>
      </c>
      <c r="E3015" s="241"/>
      <c r="F3015" s="231">
        <v>46125</v>
      </c>
      <c r="G3015" s="265" t="s">
        <v>612</v>
      </c>
      <c r="H3015" s="265" t="s">
        <v>2213</v>
      </c>
      <c r="I3015" s="265" t="s">
        <v>105</v>
      </c>
      <c r="J3015" s="379" t="s">
        <v>518</v>
      </c>
      <c r="K3015" s="265" t="s">
        <v>242</v>
      </c>
      <c r="L3015" s="231">
        <v>46153</v>
      </c>
      <c r="M3015" s="265">
        <v>40</v>
      </c>
      <c r="N3015" s="85" t="s">
        <v>9440</v>
      </c>
      <c r="O3015" s="85" t="s">
        <v>9441</v>
      </c>
      <c r="P3015" s="85">
        <v>2830051669</v>
      </c>
      <c r="Q3015" s="231">
        <v>46122</v>
      </c>
      <c r="R3015" s="241">
        <v>1209401763</v>
      </c>
      <c r="S3015" s="241">
        <v>224434983</v>
      </c>
      <c r="T3015" s="231">
        <v>46122</v>
      </c>
      <c r="U3015" s="261">
        <v>18434.841</v>
      </c>
      <c r="V3015" s="261">
        <v>17946.249</v>
      </c>
      <c r="W3015" s="241">
        <v>20</v>
      </c>
      <c r="X3015" s="241">
        <v>0</v>
      </c>
      <c r="Y3015" s="303">
        <v>235600493217</v>
      </c>
      <c r="Z3015" s="85" t="s">
        <v>128</v>
      </c>
      <c r="AA3015" s="85" t="s">
        <v>280</v>
      </c>
      <c r="AB3015" s="265" t="s">
        <v>8950</v>
      </c>
      <c r="AC3015" s="301">
        <v>235600492920</v>
      </c>
      <c r="AD3015" s="75" t="s">
        <v>113</v>
      </c>
      <c r="AE3015" s="115">
        <v>46135</v>
      </c>
      <c r="AF3015" s="375">
        <v>46132.041666666664</v>
      </c>
      <c r="AG3015" s="375">
        <v>46132.5</v>
      </c>
      <c r="AH3015" s="375">
        <v>46131.708333333336</v>
      </c>
      <c r="AI3015" s="115">
        <v>46133</v>
      </c>
      <c r="AJ3015" s="115">
        <v>46134</v>
      </c>
      <c r="AK3015" s="115">
        <v>46134</v>
      </c>
      <c r="AL3015" s="115">
        <v>46143</v>
      </c>
      <c r="AM3015" s="115">
        <v>46144</v>
      </c>
      <c r="AN3015" s="75">
        <f t="shared" si="940"/>
        <v>-9</v>
      </c>
      <c r="AO3015" s="95" t="s">
        <v>121</v>
      </c>
      <c r="AP3015" s="95" t="s">
        <v>121</v>
      </c>
      <c r="AQ3015" s="95" t="s">
        <v>121</v>
      </c>
      <c r="AR3015" s="95" t="s">
        <v>121</v>
      </c>
      <c r="AS3015" s="95" t="s">
        <v>121</v>
      </c>
      <c r="AT3015" s="95" t="s">
        <v>121</v>
      </c>
      <c r="AU3015" s="241"/>
      <c r="AV3015" s="297">
        <v>46122</v>
      </c>
      <c r="AW3015" s="85"/>
      <c r="AX3015" s="85"/>
      <c r="AY3015" s="85"/>
      <c r="AZ3015" s="271"/>
      <c r="BA3015" s="85"/>
      <c r="BB3015" s="85"/>
      <c r="BC3015" s="85"/>
      <c r="BD3015" s="85"/>
      <c r="BE3015" s="85"/>
      <c r="BF3015" s="85"/>
      <c r="BG3015" s="85"/>
      <c r="BH3015" s="85"/>
      <c r="BI3015" s="85"/>
      <c r="BJ3015" s="85"/>
      <c r="BK3015" s="85"/>
      <c r="BL3015" s="85"/>
      <c r="BM3015" s="85"/>
      <c r="BN3015" s="85"/>
      <c r="BO3015" s="85"/>
      <c r="BP3015" s="85"/>
      <c r="BQ3015" s="85"/>
      <c r="BR3015" s="85"/>
      <c r="BS3015" s="85"/>
      <c r="BT3015" s="85"/>
      <c r="BU3015" s="338"/>
      <c r="BV3015" s="85"/>
      <c r="BW3015" s="85"/>
      <c r="BX3015" s="85"/>
      <c r="BY3015" s="85"/>
      <c r="BZ3015" s="87">
        <f t="shared" si="942"/>
        <v>16</v>
      </c>
      <c r="CA3015" s="85"/>
      <c r="CB3015" s="88">
        <f t="shared" si="938"/>
        <v>0</v>
      </c>
      <c r="CE3015" s="431">
        <f t="shared" si="943"/>
        <v>4</v>
      </c>
      <c r="CF3015" s="751">
        <v>14433100</v>
      </c>
      <c r="CG3015" s="751"/>
      <c r="CH3015" s="751">
        <v>14433100</v>
      </c>
      <c r="CI3015" s="751">
        <v>26242</v>
      </c>
      <c r="CJ3015" s="87">
        <f t="shared" si="945"/>
        <v>4</v>
      </c>
      <c r="CK3015" s="171">
        <f t="shared" si="944"/>
        <v>15</v>
      </c>
    </row>
    <row r="3016" spans="1:91" x14ac:dyDescent="0.25">
      <c r="A3016" s="75">
        <f t="shared" si="941"/>
        <v>3014</v>
      </c>
      <c r="B3016" s="70" t="s">
        <v>6003</v>
      </c>
      <c r="C3016" s="301">
        <v>235600492920</v>
      </c>
      <c r="D3016" s="265">
        <v>145895740</v>
      </c>
      <c r="E3016" s="241"/>
      <c r="F3016" s="231">
        <v>46125</v>
      </c>
      <c r="G3016" s="265" t="s">
        <v>612</v>
      </c>
      <c r="H3016" s="265" t="s">
        <v>2213</v>
      </c>
      <c r="I3016" s="265" t="s">
        <v>105</v>
      </c>
      <c r="J3016" s="379" t="s">
        <v>518</v>
      </c>
      <c r="K3016" s="265" t="s">
        <v>242</v>
      </c>
      <c r="L3016" s="231">
        <v>46153</v>
      </c>
      <c r="M3016" s="265">
        <v>40</v>
      </c>
      <c r="N3016" s="85" t="s">
        <v>9442</v>
      </c>
      <c r="O3016" s="85" t="s">
        <v>9443</v>
      </c>
      <c r="P3016" s="85">
        <v>2830051683</v>
      </c>
      <c r="Q3016" s="231">
        <v>46122</v>
      </c>
      <c r="R3016" s="241">
        <v>1209401788</v>
      </c>
      <c r="S3016" s="241">
        <v>224434998</v>
      </c>
      <c r="T3016" s="231">
        <v>46122</v>
      </c>
      <c r="U3016" s="261">
        <v>18404.39</v>
      </c>
      <c r="V3016" s="261">
        <v>17916.599999999999</v>
      </c>
      <c r="W3016" s="241">
        <v>20</v>
      </c>
      <c r="X3016" s="241">
        <v>0</v>
      </c>
      <c r="Y3016" s="303">
        <v>235600493225</v>
      </c>
      <c r="Z3016" s="85" t="s">
        <v>128</v>
      </c>
      <c r="AA3016" s="85" t="s">
        <v>280</v>
      </c>
      <c r="AB3016" s="265" t="s">
        <v>8950</v>
      </c>
      <c r="AC3016" s="301">
        <v>235600492920</v>
      </c>
      <c r="AD3016" s="75" t="s">
        <v>113</v>
      </c>
      <c r="AE3016" s="115">
        <v>46135</v>
      </c>
      <c r="AF3016" s="375">
        <v>46132.041666666664</v>
      </c>
      <c r="AG3016" s="375">
        <v>46132.5</v>
      </c>
      <c r="AH3016" s="375">
        <v>46131.708333333336</v>
      </c>
      <c r="AI3016" s="115">
        <v>46133</v>
      </c>
      <c r="AJ3016" s="115">
        <v>46134</v>
      </c>
      <c r="AK3016" s="115">
        <v>46134</v>
      </c>
      <c r="AL3016" s="115">
        <v>46143</v>
      </c>
      <c r="AM3016" s="115">
        <v>46144</v>
      </c>
      <c r="AN3016" s="75">
        <f t="shared" si="940"/>
        <v>-9</v>
      </c>
      <c r="AO3016" s="95" t="s">
        <v>121</v>
      </c>
      <c r="AP3016" s="95" t="s">
        <v>121</v>
      </c>
      <c r="AQ3016" s="95" t="s">
        <v>121</v>
      </c>
      <c r="AR3016" s="95" t="s">
        <v>121</v>
      </c>
      <c r="AS3016" s="95" t="s">
        <v>121</v>
      </c>
      <c r="AT3016" s="95" t="s">
        <v>121</v>
      </c>
      <c r="AU3016" s="241"/>
      <c r="AV3016" s="297">
        <v>46122</v>
      </c>
      <c r="AW3016" s="85"/>
      <c r="AX3016" s="85"/>
      <c r="AY3016" s="85"/>
      <c r="AZ3016" s="271"/>
      <c r="BA3016" s="85"/>
      <c r="BB3016" s="85"/>
      <c r="BC3016" s="85"/>
      <c r="BD3016" s="85"/>
      <c r="BE3016" s="85"/>
      <c r="BF3016" s="85"/>
      <c r="BG3016" s="85"/>
      <c r="BH3016" s="85"/>
      <c r="BI3016" s="85"/>
      <c r="BJ3016" s="85"/>
      <c r="BK3016" s="85"/>
      <c r="BL3016" s="85"/>
      <c r="BM3016" s="85"/>
      <c r="BN3016" s="85"/>
      <c r="BO3016" s="85"/>
      <c r="BP3016" s="85"/>
      <c r="BQ3016" s="85"/>
      <c r="BR3016" s="85"/>
      <c r="BS3016" s="85"/>
      <c r="BT3016" s="85"/>
      <c r="BU3016" s="338"/>
      <c r="BV3016" s="85"/>
      <c r="BW3016" s="85"/>
      <c r="BX3016" s="85"/>
      <c r="BY3016" s="85"/>
      <c r="BZ3016" s="87">
        <f t="shared" si="942"/>
        <v>16</v>
      </c>
      <c r="CA3016" s="85"/>
      <c r="CB3016" s="88">
        <f t="shared" si="938"/>
        <v>0</v>
      </c>
      <c r="CE3016" s="431">
        <f t="shared" si="943"/>
        <v>4</v>
      </c>
      <c r="CF3016" s="751">
        <v>14433100</v>
      </c>
      <c r="CG3016" s="751"/>
      <c r="CH3016" s="751">
        <v>14433100</v>
      </c>
      <c r="CI3016" s="751">
        <v>26242</v>
      </c>
      <c r="CJ3016" s="87">
        <f t="shared" si="945"/>
        <v>4</v>
      </c>
      <c r="CK3016" s="171">
        <f t="shared" si="944"/>
        <v>15</v>
      </c>
    </row>
    <row r="3017" spans="1:91" x14ac:dyDescent="0.25">
      <c r="A3017" s="75">
        <f t="shared" si="941"/>
        <v>3015</v>
      </c>
      <c r="B3017" s="70" t="s">
        <v>6003</v>
      </c>
      <c r="C3017" s="301">
        <v>235600492920</v>
      </c>
      <c r="D3017" s="265">
        <v>145895753</v>
      </c>
      <c r="E3017" s="241"/>
      <c r="F3017" s="231">
        <v>46125</v>
      </c>
      <c r="G3017" s="265" t="s">
        <v>612</v>
      </c>
      <c r="H3017" s="265" t="s">
        <v>2213</v>
      </c>
      <c r="I3017" s="265" t="s">
        <v>105</v>
      </c>
      <c r="J3017" s="379" t="s">
        <v>518</v>
      </c>
      <c r="K3017" s="265" t="s">
        <v>242</v>
      </c>
      <c r="L3017" s="231">
        <v>46153</v>
      </c>
      <c r="M3017" s="265">
        <v>40</v>
      </c>
      <c r="N3017" s="85" t="s">
        <v>9444</v>
      </c>
      <c r="O3017" s="85" t="s">
        <v>9445</v>
      </c>
      <c r="P3017" s="85">
        <v>2830051655</v>
      </c>
      <c r="Q3017" s="231">
        <v>46122</v>
      </c>
      <c r="R3017" s="241">
        <v>1209401705</v>
      </c>
      <c r="S3017" s="241">
        <v>224435008</v>
      </c>
      <c r="T3017" s="231">
        <v>46122</v>
      </c>
      <c r="U3017" s="261">
        <v>18461.795999999998</v>
      </c>
      <c r="V3017" s="261">
        <v>17972.487000000001</v>
      </c>
      <c r="W3017" s="241">
        <v>20</v>
      </c>
      <c r="X3017" s="241">
        <v>0</v>
      </c>
      <c r="Y3017" s="303">
        <v>235600493242</v>
      </c>
      <c r="Z3017" s="85" t="s">
        <v>128</v>
      </c>
      <c r="AA3017" s="85" t="s">
        <v>280</v>
      </c>
      <c r="AB3017" s="265" t="s">
        <v>8950</v>
      </c>
      <c r="AC3017" s="301">
        <v>235600492920</v>
      </c>
      <c r="AD3017" s="75" t="s">
        <v>113</v>
      </c>
      <c r="AE3017" s="115">
        <v>46135</v>
      </c>
      <c r="AF3017" s="375">
        <v>46132.041666666664</v>
      </c>
      <c r="AG3017" s="375">
        <v>46132.5</v>
      </c>
      <c r="AH3017" s="375">
        <v>46131.708333333336</v>
      </c>
      <c r="AI3017" s="115">
        <v>46133</v>
      </c>
      <c r="AJ3017" s="115">
        <v>46134</v>
      </c>
      <c r="AK3017" s="115">
        <v>46134</v>
      </c>
      <c r="AL3017" s="115">
        <v>46143</v>
      </c>
      <c r="AM3017" s="115">
        <v>46144</v>
      </c>
      <c r="AN3017" s="75">
        <f t="shared" si="940"/>
        <v>-9</v>
      </c>
      <c r="AO3017" s="95" t="s">
        <v>121</v>
      </c>
      <c r="AP3017" s="95" t="s">
        <v>121</v>
      </c>
      <c r="AQ3017" s="95" t="s">
        <v>121</v>
      </c>
      <c r="AR3017" s="95" t="s">
        <v>121</v>
      </c>
      <c r="AS3017" s="95" t="s">
        <v>121</v>
      </c>
      <c r="AT3017" s="95" t="s">
        <v>121</v>
      </c>
      <c r="AU3017" s="241"/>
      <c r="AV3017" s="297">
        <v>46122</v>
      </c>
      <c r="AW3017" s="85"/>
      <c r="AX3017" s="85"/>
      <c r="AY3017" s="85"/>
      <c r="AZ3017" s="271"/>
      <c r="BA3017" s="85"/>
      <c r="BB3017" s="85"/>
      <c r="BC3017" s="85"/>
      <c r="BD3017" s="85"/>
      <c r="BE3017" s="85"/>
      <c r="BF3017" s="85"/>
      <c r="BG3017" s="85"/>
      <c r="BH3017" s="85"/>
      <c r="BI3017" s="85"/>
      <c r="BJ3017" s="85"/>
      <c r="BK3017" s="85"/>
      <c r="BL3017" s="85"/>
      <c r="BM3017" s="85"/>
      <c r="BN3017" s="85"/>
      <c r="BO3017" s="85"/>
      <c r="BP3017" s="85"/>
      <c r="BQ3017" s="85"/>
      <c r="BR3017" s="85"/>
      <c r="BS3017" s="85"/>
      <c r="BT3017" s="85"/>
      <c r="BU3017" s="338"/>
      <c r="BV3017" s="85"/>
      <c r="BW3017" s="85"/>
      <c r="BX3017" s="85"/>
      <c r="BY3017" s="85"/>
      <c r="BZ3017" s="87">
        <f t="shared" si="942"/>
        <v>16</v>
      </c>
      <c r="CA3017" s="85"/>
      <c r="CB3017" s="88">
        <f t="shared" si="938"/>
        <v>0</v>
      </c>
      <c r="CE3017" s="431">
        <f t="shared" si="943"/>
        <v>4</v>
      </c>
      <c r="CF3017" s="751">
        <v>14433100</v>
      </c>
      <c r="CG3017" s="751"/>
      <c r="CH3017" s="751">
        <v>14433100</v>
      </c>
      <c r="CI3017" s="751">
        <v>26242</v>
      </c>
      <c r="CJ3017" s="87">
        <f t="shared" si="945"/>
        <v>4</v>
      </c>
      <c r="CK3017" s="171">
        <f t="shared" si="944"/>
        <v>15</v>
      </c>
    </row>
    <row r="3018" spans="1:91" s="168" customFormat="1" x14ac:dyDescent="0.25">
      <c r="B3018" s="70" t="s">
        <v>102</v>
      </c>
      <c r="C3018" s="303" t="s">
        <v>9237</v>
      </c>
      <c r="D3018" s="273">
        <v>145897192</v>
      </c>
      <c r="E3018" s="274"/>
      <c r="F3018" s="275">
        <v>46123</v>
      </c>
      <c r="G3018" s="273" t="s">
        <v>2891</v>
      </c>
      <c r="H3018" s="273" t="s">
        <v>2892</v>
      </c>
      <c r="I3018" s="273" t="s">
        <v>240</v>
      </c>
      <c r="J3018" s="273" t="s">
        <v>7263</v>
      </c>
      <c r="K3018" s="273" t="s">
        <v>242</v>
      </c>
      <c r="L3018" s="275">
        <v>46139</v>
      </c>
      <c r="M3018" s="273">
        <v>40</v>
      </c>
      <c r="N3018" s="168" t="s">
        <v>9446</v>
      </c>
      <c r="O3018" s="246" t="s">
        <v>9447</v>
      </c>
      <c r="P3018" s="168">
        <v>2830051660</v>
      </c>
      <c r="Q3018" s="275">
        <v>46122</v>
      </c>
      <c r="R3018" s="274">
        <v>1209401736</v>
      </c>
      <c r="S3018" s="274">
        <v>224439298</v>
      </c>
      <c r="T3018" s="275">
        <v>46122</v>
      </c>
      <c r="U3018" s="350">
        <v>18195.565999999999</v>
      </c>
      <c r="V3018" s="350">
        <v>17541.214</v>
      </c>
      <c r="W3018" s="274">
        <v>18</v>
      </c>
      <c r="X3018" s="274">
        <v>0</v>
      </c>
      <c r="Y3018" s="386" t="s">
        <v>9448</v>
      </c>
      <c r="Z3018" s="168" t="s">
        <v>220</v>
      </c>
      <c r="AA3018" s="85" t="s">
        <v>5369</v>
      </c>
      <c r="AB3018" s="265" t="s">
        <v>9219</v>
      </c>
      <c r="AC3018" s="303" t="s">
        <v>9237</v>
      </c>
      <c r="AD3018" s="182" t="s">
        <v>113</v>
      </c>
      <c r="AE3018" s="231">
        <v>46128</v>
      </c>
      <c r="AF3018" s="375">
        <v>46126.416666666664</v>
      </c>
      <c r="AG3018" s="375">
        <v>46126.416666666664</v>
      </c>
      <c r="AH3018" s="375">
        <v>46126.416666666664</v>
      </c>
      <c r="AI3018" s="115">
        <v>46127</v>
      </c>
      <c r="AJ3018" s="274"/>
      <c r="AK3018" s="115">
        <v>46127</v>
      </c>
      <c r="AL3018" s="115">
        <v>46131</v>
      </c>
      <c r="AM3018" s="274"/>
      <c r="AN3018" s="231">
        <v>46130</v>
      </c>
      <c r="AO3018" s="81">
        <f t="shared" si="947"/>
        <v>46125.416666666664</v>
      </c>
      <c r="AP3018" s="81">
        <f t="shared" si="948"/>
        <v>46126.416666666664</v>
      </c>
      <c r="AQ3018" s="81">
        <f t="shared" si="949"/>
        <v>46126.416666666664</v>
      </c>
      <c r="AR3018" s="81">
        <f t="shared" si="950"/>
        <v>46128</v>
      </c>
      <c r="AS3018" s="81">
        <f t="shared" si="946"/>
        <v>46130</v>
      </c>
      <c r="AT3018" s="81">
        <f t="shared" si="951"/>
        <v>46128</v>
      </c>
      <c r="AU3018" s="82" t="s">
        <v>6241</v>
      </c>
      <c r="AV3018" s="351">
        <v>46122</v>
      </c>
      <c r="AZ3018" s="278"/>
      <c r="BU3018">
        <v>106639</v>
      </c>
      <c r="BV3018" s="340">
        <v>46129</v>
      </c>
      <c r="BZ3018" s="87">
        <f t="shared" si="942"/>
        <v>15</v>
      </c>
      <c r="CB3018" s="88">
        <f t="shared" si="938"/>
        <v>16</v>
      </c>
      <c r="CE3018" s="431">
        <f t="shared" si="943"/>
        <v>4</v>
      </c>
      <c r="CF3018" s="495">
        <v>14893956</v>
      </c>
      <c r="CH3018" s="495">
        <v>14893956</v>
      </c>
      <c r="CI3018" s="596">
        <v>26268</v>
      </c>
      <c r="CJ3018" s="87">
        <f t="shared" si="945"/>
        <v>4</v>
      </c>
      <c r="CK3018" s="171">
        <f t="shared" si="944"/>
        <v>15</v>
      </c>
      <c r="CL3018" s="85" t="s">
        <v>6276</v>
      </c>
      <c r="CM3018" s="22" t="str">
        <f>IF(OR(Z3018="COSU",Z3018="EGLV",Z3018="MAEU",Z3018="REGU",Z3018="HLCU",Z3018="OOLU",Z3018="ONEY"),
    IF(Z3018="COSU","1C26TAB",
    IF(Z3018="EGLV","1C26TAA",
    IF(Z3018="MAEU","1C26TML",
    IF(Z3018="REGU","1C26TAA",
    IF(Z3018="HLCU","1C26THC",
    IF(Z3018="OOLU","1C26TAR",
    IF(Z3018="ONEY","1K26TAD",""))))))) &amp; "^" &amp; BU3018,
    BU3018)</f>
        <v>1K26TAD^106639</v>
      </c>
    </row>
    <row r="3019" spans="1:91" s="85" customFormat="1" x14ac:dyDescent="0.25">
      <c r="B3019" s="265" t="s">
        <v>6497</v>
      </c>
      <c r="C3019" s="412" t="s">
        <v>9449</v>
      </c>
      <c r="D3019" s="265">
        <v>145753546</v>
      </c>
      <c r="E3019" s="241"/>
      <c r="F3019" s="231">
        <v>46128</v>
      </c>
      <c r="G3019" s="265" t="s">
        <v>9450</v>
      </c>
      <c r="H3019" s="265" t="s">
        <v>2213</v>
      </c>
      <c r="I3019" s="265" t="s">
        <v>105</v>
      </c>
      <c r="J3019" s="265" t="s">
        <v>9451</v>
      </c>
      <c r="K3019" s="265" t="s">
        <v>242</v>
      </c>
      <c r="L3019" s="231">
        <v>46160</v>
      </c>
      <c r="M3019" s="265">
        <v>20</v>
      </c>
      <c r="N3019" s="85" t="s">
        <v>9452</v>
      </c>
      <c r="O3019" s="85" t="s">
        <v>9453</v>
      </c>
      <c r="P3019" s="85">
        <v>2830052117</v>
      </c>
      <c r="Q3019" s="231">
        <v>46130</v>
      </c>
      <c r="R3019" s="241">
        <v>1209404210</v>
      </c>
      <c r="S3019" s="241">
        <v>224465125</v>
      </c>
      <c r="T3019" s="231">
        <v>46130</v>
      </c>
      <c r="U3019" s="261">
        <v>5974.6689999999999</v>
      </c>
      <c r="V3019" s="261">
        <v>5818.4</v>
      </c>
      <c r="W3019" s="241">
        <v>6</v>
      </c>
      <c r="X3019" s="241">
        <v>0</v>
      </c>
      <c r="Y3019" s="303">
        <v>2325072580</v>
      </c>
      <c r="Z3019" s="85" t="s">
        <v>5982</v>
      </c>
      <c r="AA3019" s="85" t="s">
        <v>5983</v>
      </c>
      <c r="AB3019" s="265" t="s">
        <v>8940</v>
      </c>
      <c r="AC3019" s="412" t="s">
        <v>9449</v>
      </c>
      <c r="AD3019" s="75" t="s">
        <v>113</v>
      </c>
      <c r="AE3019" s="241"/>
      <c r="AF3019" s="375">
        <v>46134.541666666664</v>
      </c>
      <c r="AG3019" s="375">
        <v>46133.416666666664</v>
      </c>
      <c r="AH3019" s="375">
        <v>46133.416666666664</v>
      </c>
      <c r="AI3019" s="115">
        <v>46131</v>
      </c>
      <c r="AJ3019" s="376">
        <v>46135</v>
      </c>
      <c r="AK3019" s="241"/>
      <c r="AL3019" s="376">
        <v>46136</v>
      </c>
      <c r="AM3019" s="376">
        <v>46148</v>
      </c>
      <c r="AN3019" s="75">
        <f t="shared" ref="AN3019:AN3044" si="952">IF(AM3019=0,AL3019-L3019,AM3019-L3019)</f>
        <v>-12</v>
      </c>
      <c r="AO3019" s="95" t="s">
        <v>121</v>
      </c>
      <c r="AP3019" s="95" t="s">
        <v>121</v>
      </c>
      <c r="AQ3019" s="95" t="s">
        <v>121</v>
      </c>
      <c r="AR3019" s="95" t="s">
        <v>121</v>
      </c>
      <c r="AS3019" s="81">
        <f t="shared" si="946"/>
        <v>46137</v>
      </c>
      <c r="AT3019" s="81">
        <f t="shared" si="951"/>
        <v>46136</v>
      </c>
      <c r="AU3019" s="241"/>
      <c r="AV3019" s="297">
        <v>46130</v>
      </c>
      <c r="AZ3019" s="271"/>
      <c r="BU3019" s="388"/>
      <c r="BZ3019" s="87">
        <f t="shared" si="942"/>
        <v>16</v>
      </c>
      <c r="CB3019" s="88">
        <f t="shared" si="938"/>
        <v>0</v>
      </c>
      <c r="CE3019" s="431">
        <f t="shared" si="943"/>
        <v>4</v>
      </c>
      <c r="CJ3019" s="87">
        <f t="shared" si="945"/>
        <v>4</v>
      </c>
      <c r="CK3019" s="171">
        <f t="shared" si="944"/>
        <v>16</v>
      </c>
    </row>
    <row r="3020" spans="1:91" s="85" customFormat="1" x14ac:dyDescent="0.25">
      <c r="B3020" s="236" t="s">
        <v>6497</v>
      </c>
      <c r="C3020" s="303" t="s">
        <v>9454</v>
      </c>
      <c r="D3020" s="265">
        <v>145924202</v>
      </c>
      <c r="E3020" s="241">
        <v>5320008379</v>
      </c>
      <c r="F3020" s="231">
        <v>46128</v>
      </c>
      <c r="G3020" s="265" t="s">
        <v>1274</v>
      </c>
      <c r="H3020" s="265" t="s">
        <v>2963</v>
      </c>
      <c r="I3020" s="265" t="s">
        <v>105</v>
      </c>
      <c r="J3020" s="265" t="s">
        <v>1161</v>
      </c>
      <c r="K3020" s="265" t="s">
        <v>242</v>
      </c>
      <c r="L3020" s="231">
        <v>46147</v>
      </c>
      <c r="M3020" s="265">
        <v>40</v>
      </c>
      <c r="N3020" s="85" t="s">
        <v>9455</v>
      </c>
      <c r="O3020" s="85" t="s">
        <v>9456</v>
      </c>
      <c r="P3020" s="85">
        <v>2830051954</v>
      </c>
      <c r="Q3020" s="231">
        <v>46128</v>
      </c>
      <c r="R3020" s="241">
        <v>1209403395</v>
      </c>
      <c r="S3020" s="241">
        <v>224461069</v>
      </c>
      <c r="T3020" s="231">
        <v>46128</v>
      </c>
      <c r="U3020" s="261">
        <v>10824.941999999999</v>
      </c>
      <c r="V3020" s="261">
        <v>10402.243</v>
      </c>
      <c r="W3020" s="241">
        <v>12</v>
      </c>
      <c r="X3020" s="241">
        <v>7</v>
      </c>
      <c r="Y3020" s="303">
        <v>2324459710</v>
      </c>
      <c r="Z3020" s="265" t="s">
        <v>5982</v>
      </c>
      <c r="AA3020" s="85" t="s">
        <v>8783</v>
      </c>
      <c r="AB3020" s="85" t="s">
        <v>260</v>
      </c>
      <c r="AC3020" s="303" t="s">
        <v>9454</v>
      </c>
      <c r="AD3020" s="75" t="s">
        <v>113</v>
      </c>
      <c r="AE3020" s="689">
        <v>46136</v>
      </c>
      <c r="AF3020" s="375">
        <v>46134.625</v>
      </c>
      <c r="AG3020" s="375">
        <v>46133.416666666664</v>
      </c>
      <c r="AH3020" s="375">
        <v>46133.416666666664</v>
      </c>
      <c r="AI3020" s="376">
        <v>46135</v>
      </c>
      <c r="AJ3020" s="241"/>
      <c r="AK3020" s="689">
        <v>46136</v>
      </c>
      <c r="AL3020" s="376">
        <v>46136</v>
      </c>
      <c r="AM3020" s="241"/>
      <c r="AN3020" s="75">
        <f t="shared" si="952"/>
        <v>-11</v>
      </c>
      <c r="AO3020" s="81" t="s">
        <v>121</v>
      </c>
      <c r="AP3020" s="81" t="s">
        <v>121</v>
      </c>
      <c r="AQ3020" s="81" t="s">
        <v>121</v>
      </c>
      <c r="AR3020" s="81" t="s">
        <v>121</v>
      </c>
      <c r="AS3020" s="81">
        <f t="shared" si="946"/>
        <v>46138</v>
      </c>
      <c r="AT3020" s="81" t="s">
        <v>121</v>
      </c>
      <c r="AU3020" s="241"/>
      <c r="AV3020" s="290">
        <v>46128</v>
      </c>
      <c r="AZ3020" s="271"/>
      <c r="BU3020" s="388"/>
      <c r="BZ3020" s="87">
        <f t="shared" si="942"/>
        <v>16</v>
      </c>
      <c r="CA3020" s="85" t="s">
        <v>9457</v>
      </c>
      <c r="CB3020" s="85">
        <f t="shared" si="938"/>
        <v>0</v>
      </c>
      <c r="CE3020" s="431">
        <f t="shared" si="943"/>
        <v>4</v>
      </c>
      <c r="CF3020" s="397">
        <v>6273680</v>
      </c>
      <c r="CG3020" s="397">
        <v>118620</v>
      </c>
      <c r="CH3020" s="397">
        <v>6392300</v>
      </c>
      <c r="CI3020" s="85">
        <v>26360</v>
      </c>
      <c r="CJ3020" s="87">
        <f t="shared" si="945"/>
        <v>4</v>
      </c>
      <c r="CK3020" s="171">
        <f t="shared" si="944"/>
        <v>16</v>
      </c>
    </row>
    <row r="3021" spans="1:91" s="176" customFormat="1" x14ac:dyDescent="0.25">
      <c r="B3021" s="236" t="s">
        <v>6497</v>
      </c>
      <c r="C3021" s="303" t="s">
        <v>9454</v>
      </c>
      <c r="D3021" s="346">
        <v>145924237</v>
      </c>
      <c r="E3021" s="362">
        <v>5320008379</v>
      </c>
      <c r="F3021" s="363">
        <v>46128</v>
      </c>
      <c r="G3021" s="346" t="s">
        <v>1274</v>
      </c>
      <c r="H3021" s="346" t="s">
        <v>2963</v>
      </c>
      <c r="I3021" s="346" t="s">
        <v>105</v>
      </c>
      <c r="J3021" s="346" t="s">
        <v>1161</v>
      </c>
      <c r="K3021" s="346" t="s">
        <v>242</v>
      </c>
      <c r="L3021" s="363">
        <v>46155</v>
      </c>
      <c r="M3021" s="346">
        <v>0</v>
      </c>
      <c r="N3021" s="176" t="s">
        <v>9455</v>
      </c>
      <c r="O3021" s="176" t="s">
        <v>9456</v>
      </c>
      <c r="P3021" s="176">
        <v>2830051955</v>
      </c>
      <c r="Q3021" s="363">
        <v>46128</v>
      </c>
      <c r="R3021" s="362">
        <v>1209403397</v>
      </c>
      <c r="S3021" s="362">
        <v>224463237</v>
      </c>
      <c r="T3021" s="363">
        <v>46128</v>
      </c>
      <c r="U3021" s="442">
        <v>5367.2539999999999</v>
      </c>
      <c r="V3021" s="442">
        <v>5147.768</v>
      </c>
      <c r="W3021" s="362">
        <v>7</v>
      </c>
      <c r="X3021" s="362">
        <v>3</v>
      </c>
      <c r="Y3021" s="657">
        <v>2324459710</v>
      </c>
      <c r="Z3021" s="346" t="s">
        <v>5982</v>
      </c>
      <c r="AA3021" s="176" t="s">
        <v>8783</v>
      </c>
      <c r="AB3021" s="176" t="s">
        <v>260</v>
      </c>
      <c r="AC3021" s="303" t="s">
        <v>9454</v>
      </c>
      <c r="AD3021" s="132" t="s">
        <v>113</v>
      </c>
      <c r="AE3021" s="689">
        <v>46136</v>
      </c>
      <c r="AF3021" s="550">
        <v>46134.625</v>
      </c>
      <c r="AG3021" s="550">
        <v>46133.416666666664</v>
      </c>
      <c r="AH3021" s="550">
        <v>46133.416666666664</v>
      </c>
      <c r="AI3021" s="689">
        <v>46135</v>
      </c>
      <c r="AJ3021" s="690"/>
      <c r="AK3021" s="689">
        <v>46136</v>
      </c>
      <c r="AL3021" s="689">
        <v>46136</v>
      </c>
      <c r="AM3021" s="362"/>
      <c r="AN3021" s="132">
        <f t="shared" si="952"/>
        <v>-19</v>
      </c>
      <c r="AO3021" s="81" t="s">
        <v>121</v>
      </c>
      <c r="AP3021" s="81" t="s">
        <v>121</v>
      </c>
      <c r="AQ3021" s="81" t="s">
        <v>121</v>
      </c>
      <c r="AR3021" s="81" t="s">
        <v>121</v>
      </c>
      <c r="AS3021" s="81">
        <f t="shared" si="946"/>
        <v>46138</v>
      </c>
      <c r="AT3021" s="81" t="s">
        <v>121</v>
      </c>
      <c r="AU3021" s="362"/>
      <c r="AV3021" s="290">
        <v>46128</v>
      </c>
      <c r="AZ3021" s="369"/>
      <c r="BU3021" s="611"/>
      <c r="BZ3021" s="87">
        <f t="shared" si="942"/>
        <v>16</v>
      </c>
      <c r="CB3021" s="612">
        <f t="shared" si="938"/>
        <v>0</v>
      </c>
      <c r="CE3021" s="431">
        <f t="shared" si="943"/>
        <v>4</v>
      </c>
      <c r="CJ3021" s="87">
        <f t="shared" si="945"/>
        <v>4</v>
      </c>
      <c r="CK3021" s="171">
        <f t="shared" si="944"/>
        <v>16</v>
      </c>
    </row>
    <row r="3022" spans="1:91" s="168" customFormat="1" x14ac:dyDescent="0.25">
      <c r="B3022" s="236" t="s">
        <v>6497</v>
      </c>
      <c r="C3022" s="303" t="s">
        <v>9454</v>
      </c>
      <c r="D3022" s="273">
        <v>145924289</v>
      </c>
      <c r="E3022" s="274">
        <v>5320008380</v>
      </c>
      <c r="F3022" s="275">
        <v>46128</v>
      </c>
      <c r="G3022" s="273" t="s">
        <v>1159</v>
      </c>
      <c r="H3022" s="273" t="s">
        <v>2963</v>
      </c>
      <c r="I3022" s="273" t="s">
        <v>105</v>
      </c>
      <c r="J3022" s="273" t="s">
        <v>1161</v>
      </c>
      <c r="K3022" s="273" t="s">
        <v>242</v>
      </c>
      <c r="L3022" s="275">
        <v>46146</v>
      </c>
      <c r="M3022" s="273">
        <v>40</v>
      </c>
      <c r="N3022" s="168" t="s">
        <v>9458</v>
      </c>
      <c r="O3022" s="168" t="s">
        <v>9459</v>
      </c>
      <c r="P3022" s="168">
        <v>2830051975</v>
      </c>
      <c r="Q3022" s="275">
        <v>46128</v>
      </c>
      <c r="R3022" s="274">
        <v>1209403463</v>
      </c>
      <c r="S3022" s="274">
        <v>224458127</v>
      </c>
      <c r="T3022" s="275">
        <v>46128</v>
      </c>
      <c r="U3022" s="350">
        <v>3185.0459999999998</v>
      </c>
      <c r="V3022" s="350">
        <v>3100.6309999999999</v>
      </c>
      <c r="W3022" s="274">
        <v>4</v>
      </c>
      <c r="X3022" s="274">
        <v>0</v>
      </c>
      <c r="Y3022" s="386">
        <v>2324459720</v>
      </c>
      <c r="Z3022" s="273" t="s">
        <v>5982</v>
      </c>
      <c r="AA3022" s="168" t="s">
        <v>8783</v>
      </c>
      <c r="AB3022" s="168" t="s">
        <v>260</v>
      </c>
      <c r="AC3022" s="303" t="s">
        <v>9454</v>
      </c>
      <c r="AD3022" s="182" t="s">
        <v>113</v>
      </c>
      <c r="AE3022" s="689">
        <v>46136</v>
      </c>
      <c r="AF3022" s="304">
        <v>46134.625</v>
      </c>
      <c r="AG3022" s="304">
        <v>46133.416666666664</v>
      </c>
      <c r="AH3022" s="304">
        <v>46133.416666666664</v>
      </c>
      <c r="AI3022" s="692">
        <v>46135</v>
      </c>
      <c r="AJ3022" s="435"/>
      <c r="AK3022" s="689">
        <v>46136</v>
      </c>
      <c r="AL3022" s="692">
        <v>46136</v>
      </c>
      <c r="AM3022" s="274"/>
      <c r="AN3022" s="132">
        <f t="shared" si="952"/>
        <v>-10</v>
      </c>
      <c r="AO3022" s="81" t="s">
        <v>121</v>
      </c>
      <c r="AP3022" s="81" t="s">
        <v>121</v>
      </c>
      <c r="AQ3022" s="81" t="s">
        <v>121</v>
      </c>
      <c r="AR3022" s="81" t="s">
        <v>121</v>
      </c>
      <c r="AS3022" s="81">
        <f t="shared" si="946"/>
        <v>46138</v>
      </c>
      <c r="AT3022" s="81" t="s">
        <v>121</v>
      </c>
      <c r="AU3022" s="274"/>
      <c r="AV3022" s="290">
        <v>46128</v>
      </c>
      <c r="AZ3022" s="278"/>
      <c r="BU3022" s="543"/>
      <c r="BZ3022" s="87">
        <f t="shared" si="942"/>
        <v>16</v>
      </c>
      <c r="CB3022" s="607">
        <f t="shared" si="938"/>
        <v>0</v>
      </c>
      <c r="CE3022" s="431">
        <f t="shared" si="943"/>
        <v>4</v>
      </c>
      <c r="CF3022" s="397">
        <v>6273680</v>
      </c>
      <c r="CH3022" s="397">
        <v>6273680</v>
      </c>
      <c r="CI3022" s="85">
        <v>26360</v>
      </c>
      <c r="CJ3022" s="87">
        <f t="shared" si="945"/>
        <v>4</v>
      </c>
      <c r="CK3022" s="171">
        <f t="shared" si="944"/>
        <v>16</v>
      </c>
    </row>
    <row r="3023" spans="1:91" s="85" customFormat="1" x14ac:dyDescent="0.25">
      <c r="B3023" s="236" t="s">
        <v>6497</v>
      </c>
      <c r="C3023" s="303" t="s">
        <v>9454</v>
      </c>
      <c r="D3023" s="265">
        <v>145924304</v>
      </c>
      <c r="E3023" s="241">
        <v>5320008380</v>
      </c>
      <c r="F3023" s="231">
        <v>46128</v>
      </c>
      <c r="G3023" s="265" t="s">
        <v>1159</v>
      </c>
      <c r="H3023" s="265" t="s">
        <v>2963</v>
      </c>
      <c r="I3023" s="265" t="s">
        <v>105</v>
      </c>
      <c r="J3023" s="265" t="s">
        <v>1161</v>
      </c>
      <c r="K3023" s="265" t="s">
        <v>242</v>
      </c>
      <c r="L3023" s="231">
        <v>46146</v>
      </c>
      <c r="M3023" s="265">
        <v>0</v>
      </c>
      <c r="N3023" s="85" t="s">
        <v>9458</v>
      </c>
      <c r="O3023" s="85" t="s">
        <v>9459</v>
      </c>
      <c r="P3023" s="85">
        <v>2830051976</v>
      </c>
      <c r="Q3023" s="231">
        <v>46128</v>
      </c>
      <c r="R3023" s="241">
        <v>1209403465</v>
      </c>
      <c r="S3023" s="241">
        <v>224463241</v>
      </c>
      <c r="T3023" s="231">
        <v>46128</v>
      </c>
      <c r="U3023" s="261">
        <v>7492.9380000000001</v>
      </c>
      <c r="V3023" s="261">
        <v>7054.3980000000001</v>
      </c>
      <c r="W3023" s="241">
        <v>10</v>
      </c>
      <c r="X3023" s="241">
        <v>100</v>
      </c>
      <c r="Y3023" s="303">
        <v>2324459720</v>
      </c>
      <c r="Z3023" s="265" t="s">
        <v>5982</v>
      </c>
      <c r="AA3023" s="85" t="s">
        <v>8783</v>
      </c>
      <c r="AB3023" s="85" t="s">
        <v>260</v>
      </c>
      <c r="AC3023" s="303" t="s">
        <v>9454</v>
      </c>
      <c r="AD3023" s="75" t="s">
        <v>113</v>
      </c>
      <c r="AE3023" s="689">
        <v>46136</v>
      </c>
      <c r="AF3023" s="375">
        <v>46134.625</v>
      </c>
      <c r="AG3023" s="375">
        <v>46133.416666666664</v>
      </c>
      <c r="AH3023" s="375">
        <v>46133.416666666664</v>
      </c>
      <c r="AI3023" s="376">
        <v>46135</v>
      </c>
      <c r="AJ3023" s="241"/>
      <c r="AK3023" s="689">
        <v>46136</v>
      </c>
      <c r="AL3023" s="376">
        <v>46136</v>
      </c>
      <c r="AM3023" s="241"/>
      <c r="AN3023" s="75">
        <f t="shared" si="952"/>
        <v>-10</v>
      </c>
      <c r="AO3023" s="81" t="s">
        <v>121</v>
      </c>
      <c r="AP3023" s="81" t="s">
        <v>121</v>
      </c>
      <c r="AQ3023" s="81" t="s">
        <v>121</v>
      </c>
      <c r="AR3023" s="81" t="s">
        <v>121</v>
      </c>
      <c r="AS3023" s="81">
        <f t="shared" si="946"/>
        <v>46138</v>
      </c>
      <c r="AT3023" s="81" t="s">
        <v>121</v>
      </c>
      <c r="AU3023" s="241"/>
      <c r="AV3023" s="290">
        <v>46128</v>
      </c>
      <c r="AZ3023" s="271"/>
      <c r="BU3023" s="388"/>
      <c r="BZ3023" s="87">
        <f t="shared" si="942"/>
        <v>16</v>
      </c>
      <c r="CB3023" s="85">
        <f t="shared" si="938"/>
        <v>0</v>
      </c>
      <c r="CE3023" s="431">
        <f t="shared" si="943"/>
        <v>4</v>
      </c>
      <c r="CJ3023" s="87">
        <f t="shared" si="945"/>
        <v>4</v>
      </c>
      <c r="CK3023" s="171">
        <f t="shared" si="944"/>
        <v>16</v>
      </c>
    </row>
    <row r="3024" spans="1:91" s="392" customFormat="1" x14ac:dyDescent="0.25">
      <c r="B3024" s="236" t="s">
        <v>6497</v>
      </c>
      <c r="C3024" s="303" t="s">
        <v>9454</v>
      </c>
      <c r="D3024" s="385">
        <v>145927868</v>
      </c>
      <c r="E3024" s="427">
        <v>5320008380</v>
      </c>
      <c r="F3024" s="426">
        <v>46128</v>
      </c>
      <c r="G3024" s="385" t="s">
        <v>4625</v>
      </c>
      <c r="H3024" s="385" t="s">
        <v>2963</v>
      </c>
      <c r="I3024" s="385" t="s">
        <v>105</v>
      </c>
      <c r="J3024" s="385" t="s">
        <v>1161</v>
      </c>
      <c r="K3024" s="385" t="s">
        <v>242</v>
      </c>
      <c r="L3024" s="426">
        <v>46154</v>
      </c>
      <c r="M3024" s="385">
        <v>0</v>
      </c>
      <c r="N3024" s="392" t="s">
        <v>9458</v>
      </c>
      <c r="O3024" s="392" t="s">
        <v>9459</v>
      </c>
      <c r="P3024" s="392">
        <v>2830051977</v>
      </c>
      <c r="Q3024" s="426">
        <v>46128</v>
      </c>
      <c r="R3024" s="427">
        <v>1209403467</v>
      </c>
      <c r="S3024" s="427">
        <v>224463251</v>
      </c>
      <c r="T3024" s="426">
        <v>46128</v>
      </c>
      <c r="U3024" s="554">
        <v>3184.8339999999998</v>
      </c>
      <c r="V3024" s="554">
        <v>3094.9110000000001</v>
      </c>
      <c r="W3024" s="427">
        <v>4</v>
      </c>
      <c r="X3024" s="427">
        <v>3</v>
      </c>
      <c r="Y3024" s="666">
        <v>2324459720</v>
      </c>
      <c r="Z3024" s="385" t="s">
        <v>5982</v>
      </c>
      <c r="AA3024" s="392" t="s">
        <v>8783</v>
      </c>
      <c r="AB3024" s="392" t="s">
        <v>260</v>
      </c>
      <c r="AC3024" s="303" t="s">
        <v>9454</v>
      </c>
      <c r="AD3024" s="317" t="s">
        <v>113</v>
      </c>
      <c r="AE3024" s="689">
        <v>46136</v>
      </c>
      <c r="AF3024" s="615">
        <v>46134.625</v>
      </c>
      <c r="AG3024" s="615">
        <v>46133.416666666664</v>
      </c>
      <c r="AH3024" s="615">
        <v>46133.416666666664</v>
      </c>
      <c r="AI3024" s="810">
        <v>46135</v>
      </c>
      <c r="AJ3024" s="429"/>
      <c r="AK3024" s="689">
        <v>46136</v>
      </c>
      <c r="AL3024" s="810">
        <v>46136</v>
      </c>
      <c r="AM3024" s="427"/>
      <c r="AN3024" s="132">
        <f t="shared" si="952"/>
        <v>-18</v>
      </c>
      <c r="AO3024" s="81" t="s">
        <v>121</v>
      </c>
      <c r="AP3024" s="81" t="s">
        <v>121</v>
      </c>
      <c r="AQ3024" s="81" t="s">
        <v>121</v>
      </c>
      <c r="AR3024" s="81" t="s">
        <v>121</v>
      </c>
      <c r="AS3024" s="81">
        <f t="shared" si="946"/>
        <v>46138</v>
      </c>
      <c r="AT3024" s="81" t="s">
        <v>121</v>
      </c>
      <c r="AU3024" s="427"/>
      <c r="AV3024" s="290">
        <v>46128</v>
      </c>
      <c r="AZ3024" s="457"/>
      <c r="BU3024" s="811"/>
      <c r="BZ3024" s="87">
        <f t="shared" si="942"/>
        <v>16</v>
      </c>
      <c r="CB3024" s="640">
        <f t="shared" si="938"/>
        <v>0</v>
      </c>
      <c r="CE3024" s="431">
        <f t="shared" si="943"/>
        <v>4</v>
      </c>
      <c r="CJ3024" s="87">
        <f t="shared" si="945"/>
        <v>4</v>
      </c>
      <c r="CK3024" s="171">
        <f t="shared" si="944"/>
        <v>16</v>
      </c>
    </row>
    <row r="3025" spans="1:97" s="85" customFormat="1" x14ac:dyDescent="0.25">
      <c r="B3025" s="236" t="s">
        <v>6497</v>
      </c>
      <c r="C3025" s="303" t="s">
        <v>9454</v>
      </c>
      <c r="D3025" s="265">
        <v>145910117</v>
      </c>
      <c r="E3025" s="241">
        <v>5320008380</v>
      </c>
      <c r="F3025" s="231">
        <v>46128</v>
      </c>
      <c r="G3025" s="265" t="s">
        <v>4625</v>
      </c>
      <c r="H3025" s="265" t="s">
        <v>2963</v>
      </c>
      <c r="I3025" s="265" t="s">
        <v>105</v>
      </c>
      <c r="J3025" s="265" t="s">
        <v>1161</v>
      </c>
      <c r="K3025" s="265" t="s">
        <v>242</v>
      </c>
      <c r="L3025" s="231">
        <v>46150</v>
      </c>
      <c r="M3025" s="265">
        <v>0</v>
      </c>
      <c r="N3025" s="85" t="s">
        <v>9458</v>
      </c>
      <c r="O3025" s="85" t="s">
        <v>9459</v>
      </c>
      <c r="P3025" s="85">
        <v>2830051974</v>
      </c>
      <c r="Q3025" s="231">
        <v>46128</v>
      </c>
      <c r="R3025" s="241">
        <v>1209403462</v>
      </c>
      <c r="S3025" s="241">
        <v>224463249</v>
      </c>
      <c r="T3025" s="231">
        <v>46128</v>
      </c>
      <c r="U3025" s="261">
        <v>1304.01</v>
      </c>
      <c r="V3025" s="261">
        <v>1267.6210000000001</v>
      </c>
      <c r="W3025" s="241">
        <v>3</v>
      </c>
      <c r="X3025" s="241">
        <v>1</v>
      </c>
      <c r="Y3025" s="303">
        <v>2324459720</v>
      </c>
      <c r="Z3025" s="265" t="s">
        <v>5982</v>
      </c>
      <c r="AA3025" s="85" t="s">
        <v>8783</v>
      </c>
      <c r="AB3025" s="85" t="s">
        <v>260</v>
      </c>
      <c r="AC3025" s="303" t="s">
        <v>9454</v>
      </c>
      <c r="AD3025" s="75" t="s">
        <v>113</v>
      </c>
      <c r="AE3025" s="689">
        <v>46136</v>
      </c>
      <c r="AF3025" s="375">
        <v>46134.625</v>
      </c>
      <c r="AG3025" s="375">
        <v>46133.416666666664</v>
      </c>
      <c r="AH3025" s="375">
        <v>46133.416666666664</v>
      </c>
      <c r="AI3025" s="376">
        <v>46135</v>
      </c>
      <c r="AJ3025" s="241"/>
      <c r="AK3025" s="689">
        <v>46136</v>
      </c>
      <c r="AL3025" s="376">
        <v>46136</v>
      </c>
      <c r="AM3025" s="241"/>
      <c r="AN3025" s="75">
        <f t="shared" si="952"/>
        <v>-14</v>
      </c>
      <c r="AO3025" s="81" t="s">
        <v>121</v>
      </c>
      <c r="AP3025" s="81" t="s">
        <v>121</v>
      </c>
      <c r="AQ3025" s="81" t="s">
        <v>121</v>
      </c>
      <c r="AR3025" s="81" t="s">
        <v>121</v>
      </c>
      <c r="AS3025" s="81">
        <f t="shared" si="946"/>
        <v>46138</v>
      </c>
      <c r="AT3025" s="81" t="s">
        <v>121</v>
      </c>
      <c r="AU3025" s="241"/>
      <c r="AV3025" s="290">
        <v>46128</v>
      </c>
      <c r="AZ3025" s="271"/>
      <c r="BU3025" s="388"/>
      <c r="BZ3025" s="87">
        <f t="shared" si="942"/>
        <v>16</v>
      </c>
      <c r="CB3025" s="85">
        <f t="shared" si="938"/>
        <v>0</v>
      </c>
      <c r="CE3025" s="431">
        <f t="shared" si="943"/>
        <v>4</v>
      </c>
      <c r="CJ3025" s="87">
        <f t="shared" si="945"/>
        <v>4</v>
      </c>
      <c r="CK3025" s="171">
        <f t="shared" si="944"/>
        <v>16</v>
      </c>
    </row>
    <row r="3026" spans="1:97" x14ac:dyDescent="0.25">
      <c r="A3026" s="105">
        <f t="shared" ref="A3026:A3044" si="953">ROW()-2</f>
        <v>3024</v>
      </c>
      <c r="B3026" s="186" t="s">
        <v>6003</v>
      </c>
      <c r="C3026" s="546">
        <v>235600493012</v>
      </c>
      <c r="D3026" s="346">
        <v>145895741</v>
      </c>
      <c r="E3026" s="362">
        <v>5320008220</v>
      </c>
      <c r="F3026" s="363">
        <v>46125</v>
      </c>
      <c r="G3026" s="346" t="s">
        <v>758</v>
      </c>
      <c r="H3026" s="346" t="s">
        <v>2213</v>
      </c>
      <c r="I3026" s="346" t="s">
        <v>105</v>
      </c>
      <c r="J3026" s="346" t="s">
        <v>518</v>
      </c>
      <c r="K3026" s="346" t="s">
        <v>242</v>
      </c>
      <c r="L3026" s="363">
        <v>46155</v>
      </c>
      <c r="M3026" s="346">
        <v>0</v>
      </c>
      <c r="N3026" s="176" t="s">
        <v>9460</v>
      </c>
      <c r="O3026" s="176" t="s">
        <v>9461</v>
      </c>
      <c r="P3026" s="176">
        <v>2830051766</v>
      </c>
      <c r="Q3026" s="363">
        <v>46125</v>
      </c>
      <c r="R3026" s="362">
        <v>1209402233</v>
      </c>
      <c r="S3026" s="362">
        <v>224441602</v>
      </c>
      <c r="T3026" s="363">
        <v>46125</v>
      </c>
      <c r="U3026" s="442">
        <v>1270.806</v>
      </c>
      <c r="V3026" s="442">
        <v>1226.336</v>
      </c>
      <c r="W3026" s="362">
        <v>2</v>
      </c>
      <c r="X3026" s="362">
        <v>0</v>
      </c>
      <c r="Y3026" s="657">
        <v>235600493012</v>
      </c>
      <c r="Z3026" s="176" t="s">
        <v>128</v>
      </c>
      <c r="AA3026" s="176" t="s">
        <v>280</v>
      </c>
      <c r="AB3026" s="176" t="s">
        <v>8950</v>
      </c>
      <c r="AC3026" s="365">
        <v>235600493012</v>
      </c>
      <c r="AD3026" s="105" t="s">
        <v>113</v>
      </c>
      <c r="AE3026" s="115">
        <v>46135</v>
      </c>
      <c r="AF3026" s="550">
        <v>46132.041666666664</v>
      </c>
      <c r="AG3026" s="550">
        <v>46132.5</v>
      </c>
      <c r="AH3026" s="550">
        <v>46131.708333333336</v>
      </c>
      <c r="AI3026" s="115">
        <v>46133</v>
      </c>
      <c r="AJ3026" s="115">
        <v>46134</v>
      </c>
      <c r="AK3026" s="115">
        <v>46134</v>
      </c>
      <c r="AL3026" s="115">
        <v>46143</v>
      </c>
      <c r="AM3026" s="502">
        <v>46144</v>
      </c>
      <c r="AN3026" s="105">
        <f t="shared" si="952"/>
        <v>-11</v>
      </c>
      <c r="AO3026" s="95" t="s">
        <v>121</v>
      </c>
      <c r="AP3026" s="95" t="s">
        <v>121</v>
      </c>
      <c r="AQ3026" s="95" t="s">
        <v>121</v>
      </c>
      <c r="AR3026" s="95" t="s">
        <v>121</v>
      </c>
      <c r="AS3026" s="95" t="s">
        <v>121</v>
      </c>
      <c r="AT3026" s="95" t="s">
        <v>121</v>
      </c>
      <c r="AU3026" s="362"/>
      <c r="AV3026" s="233">
        <v>46123</v>
      </c>
      <c r="AW3026" s="176"/>
      <c r="AX3026" s="176"/>
      <c r="AY3026" s="176"/>
      <c r="AZ3026" s="369"/>
      <c r="BA3026" s="176"/>
      <c r="BB3026" s="176"/>
      <c r="BC3026" s="176"/>
      <c r="BD3026" s="176"/>
      <c r="BE3026" s="176"/>
      <c r="BF3026" s="176"/>
      <c r="BG3026" s="176"/>
      <c r="BH3026" s="176"/>
      <c r="BI3026" s="176"/>
      <c r="BJ3026" s="176"/>
      <c r="BK3026" s="176"/>
      <c r="BL3026" s="176"/>
      <c r="BM3026" s="176"/>
      <c r="BN3026" s="176"/>
      <c r="BO3026" s="176"/>
      <c r="BP3026" s="176"/>
      <c r="BQ3026" s="176"/>
      <c r="BR3026" s="176"/>
      <c r="BS3026" s="176"/>
      <c r="BT3026" s="176"/>
      <c r="BU3026" s="611"/>
      <c r="BV3026" s="176"/>
      <c r="BW3026" s="176"/>
      <c r="BX3026" s="176"/>
      <c r="BY3026" s="176"/>
      <c r="BZ3026" s="87">
        <f t="shared" si="942"/>
        <v>16</v>
      </c>
      <c r="CA3026" s="176"/>
      <c r="CB3026" s="612">
        <f t="shared" si="938"/>
        <v>0</v>
      </c>
      <c r="CC3026" s="176"/>
      <c r="CD3026" s="176"/>
      <c r="CE3026" s="431">
        <f t="shared" si="943"/>
        <v>4</v>
      </c>
      <c r="CF3026" s="176"/>
      <c r="CG3026" s="176"/>
      <c r="CH3026" s="176"/>
      <c r="CI3026" s="176"/>
      <c r="CJ3026" s="87">
        <f t="shared" si="945"/>
        <v>4</v>
      </c>
      <c r="CK3026" s="171">
        <f t="shared" si="944"/>
        <v>15</v>
      </c>
      <c r="CL3026" s="176"/>
      <c r="CM3026" s="176"/>
      <c r="CN3026" s="176"/>
      <c r="CO3026" s="176"/>
      <c r="CP3026" s="176"/>
      <c r="CQ3026" s="176"/>
      <c r="CR3026" s="176"/>
      <c r="CS3026" s="176"/>
    </row>
    <row r="3027" spans="1:97" x14ac:dyDescent="0.25">
      <c r="A3027" s="75">
        <f t="shared" si="953"/>
        <v>3025</v>
      </c>
      <c r="B3027" s="186" t="s">
        <v>6003</v>
      </c>
      <c r="C3027" s="672">
        <v>235600493012</v>
      </c>
      <c r="D3027" s="265">
        <v>145910079</v>
      </c>
      <c r="E3027" s="241">
        <v>5320008220</v>
      </c>
      <c r="F3027" s="231">
        <v>46125</v>
      </c>
      <c r="G3027" s="265" t="s">
        <v>532</v>
      </c>
      <c r="H3027" s="265" t="s">
        <v>2213</v>
      </c>
      <c r="I3027" s="265" t="s">
        <v>105</v>
      </c>
      <c r="J3027" s="265" t="s">
        <v>518</v>
      </c>
      <c r="K3027" s="265" t="s">
        <v>242</v>
      </c>
      <c r="L3027" s="231">
        <v>46153</v>
      </c>
      <c r="M3027" s="265">
        <v>0</v>
      </c>
      <c r="N3027" s="85" t="s">
        <v>9460</v>
      </c>
      <c r="O3027" s="85" t="s">
        <v>9461</v>
      </c>
      <c r="P3027" s="85">
        <v>2830051767</v>
      </c>
      <c r="Q3027" s="231">
        <v>46125</v>
      </c>
      <c r="R3027" s="241">
        <v>1209402234</v>
      </c>
      <c r="S3027" s="241">
        <v>224441600</v>
      </c>
      <c r="T3027" s="231">
        <v>46125</v>
      </c>
      <c r="U3027" s="261">
        <v>913.04600000000005</v>
      </c>
      <c r="V3027" s="261">
        <v>891.99400000000003</v>
      </c>
      <c r="W3027" s="241">
        <v>1</v>
      </c>
      <c r="X3027" s="241">
        <v>0</v>
      </c>
      <c r="Y3027" s="303">
        <v>235600493012</v>
      </c>
      <c r="Z3027" s="85" t="s">
        <v>128</v>
      </c>
      <c r="AA3027" s="85" t="s">
        <v>280</v>
      </c>
      <c r="AB3027" s="85" t="s">
        <v>8950</v>
      </c>
      <c r="AC3027" s="270">
        <v>235600493012</v>
      </c>
      <c r="AD3027" s="75" t="s">
        <v>113</v>
      </c>
      <c r="AE3027" s="115">
        <v>46135</v>
      </c>
      <c r="AF3027" s="375">
        <v>46132.041666666664</v>
      </c>
      <c r="AG3027" s="375">
        <v>46132.5</v>
      </c>
      <c r="AH3027" s="375">
        <v>46131.708333333336</v>
      </c>
      <c r="AI3027" s="115">
        <v>46133</v>
      </c>
      <c r="AJ3027" s="115">
        <v>46134</v>
      </c>
      <c r="AK3027" s="115">
        <v>46134</v>
      </c>
      <c r="AL3027" s="115">
        <v>46143</v>
      </c>
      <c r="AM3027" s="502">
        <v>46144</v>
      </c>
      <c r="AN3027" s="75">
        <f t="shared" si="952"/>
        <v>-9</v>
      </c>
      <c r="AO3027" s="95" t="s">
        <v>121</v>
      </c>
      <c r="AP3027" s="95" t="s">
        <v>121</v>
      </c>
      <c r="AQ3027" s="95" t="s">
        <v>121</v>
      </c>
      <c r="AR3027" s="95" t="s">
        <v>121</v>
      </c>
      <c r="AS3027" s="95" t="s">
        <v>121</v>
      </c>
      <c r="AT3027" s="95" t="s">
        <v>121</v>
      </c>
      <c r="AU3027" s="241"/>
      <c r="AV3027" s="134">
        <v>46123</v>
      </c>
      <c r="AW3027" s="85"/>
      <c r="AX3027" s="85"/>
      <c r="AY3027" s="85"/>
      <c r="AZ3027" s="271"/>
      <c r="BA3027" s="85"/>
      <c r="BB3027" s="85"/>
      <c r="BC3027" s="85"/>
      <c r="BD3027" s="85"/>
      <c r="BE3027" s="85"/>
      <c r="BF3027" s="85"/>
      <c r="BG3027" s="85"/>
      <c r="BH3027" s="85"/>
      <c r="BI3027" s="85"/>
      <c r="BJ3027" s="85"/>
      <c r="BK3027" s="85"/>
      <c r="BL3027" s="85"/>
      <c r="BM3027" s="85"/>
      <c r="BN3027" s="85"/>
      <c r="BO3027" s="85"/>
      <c r="BP3027" s="85"/>
      <c r="BQ3027" s="85"/>
      <c r="BR3027" s="85"/>
      <c r="BS3027" s="85"/>
      <c r="BT3027" s="85"/>
      <c r="BU3027" s="388"/>
      <c r="BV3027" s="85"/>
      <c r="BW3027" s="85"/>
      <c r="BX3027" s="85"/>
      <c r="BY3027" s="85"/>
      <c r="BZ3027" s="87">
        <f t="shared" si="942"/>
        <v>16</v>
      </c>
      <c r="CA3027" s="85"/>
      <c r="CB3027" s="88">
        <f t="shared" si="938"/>
        <v>0</v>
      </c>
      <c r="CC3027" s="85"/>
      <c r="CD3027" s="85"/>
      <c r="CE3027" s="431">
        <f t="shared" si="943"/>
        <v>4</v>
      </c>
      <c r="CF3027" s="85"/>
      <c r="CG3027" s="85"/>
      <c r="CH3027" s="85"/>
      <c r="CI3027" s="85"/>
      <c r="CJ3027" s="87">
        <f t="shared" si="945"/>
        <v>4</v>
      </c>
      <c r="CK3027" s="171">
        <f t="shared" si="944"/>
        <v>15</v>
      </c>
      <c r="CL3027" s="85"/>
      <c r="CM3027" s="85"/>
      <c r="CN3027" s="85"/>
      <c r="CO3027" s="85"/>
      <c r="CP3027" s="85"/>
      <c r="CQ3027" s="85"/>
      <c r="CR3027" s="85"/>
      <c r="CS3027" s="85"/>
    </row>
    <row r="3028" spans="1:97" x14ac:dyDescent="0.25">
      <c r="A3028" s="75">
        <f t="shared" si="953"/>
        <v>3026</v>
      </c>
      <c r="B3028" s="186" t="s">
        <v>6003</v>
      </c>
      <c r="C3028" s="672">
        <v>235600493012</v>
      </c>
      <c r="D3028" s="265">
        <v>145781772</v>
      </c>
      <c r="E3028" s="241">
        <v>5320008220</v>
      </c>
      <c r="F3028" s="231">
        <v>46125</v>
      </c>
      <c r="G3028" s="265" t="s">
        <v>740</v>
      </c>
      <c r="H3028" s="265" t="s">
        <v>2213</v>
      </c>
      <c r="I3028" s="265" t="s">
        <v>105</v>
      </c>
      <c r="J3028" s="265" t="s">
        <v>518</v>
      </c>
      <c r="K3028" s="265" t="s">
        <v>242</v>
      </c>
      <c r="L3028" s="231">
        <v>46153</v>
      </c>
      <c r="M3028" s="265">
        <v>0</v>
      </c>
      <c r="N3028" s="85" t="s">
        <v>9460</v>
      </c>
      <c r="O3028" s="85" t="s">
        <v>9461</v>
      </c>
      <c r="P3028" s="85">
        <v>2830051764</v>
      </c>
      <c r="Q3028" s="231">
        <v>46125</v>
      </c>
      <c r="R3028" s="241">
        <v>1209402231</v>
      </c>
      <c r="S3028" s="241">
        <v>224441596</v>
      </c>
      <c r="T3028" s="231">
        <v>46125</v>
      </c>
      <c r="U3028" s="261">
        <v>3015.01</v>
      </c>
      <c r="V3028" s="261">
        <v>2903.9340000000002</v>
      </c>
      <c r="W3028" s="241">
        <v>5</v>
      </c>
      <c r="X3028" s="241">
        <v>0</v>
      </c>
      <c r="Y3028" s="303">
        <v>235600493012</v>
      </c>
      <c r="Z3028" s="85" t="s">
        <v>128</v>
      </c>
      <c r="AA3028" s="85" t="s">
        <v>280</v>
      </c>
      <c r="AB3028" s="85" t="s">
        <v>8950</v>
      </c>
      <c r="AC3028" s="270">
        <v>235600493012</v>
      </c>
      <c r="AD3028" s="75" t="s">
        <v>113</v>
      </c>
      <c r="AE3028" s="115">
        <v>46135</v>
      </c>
      <c r="AF3028" s="375">
        <v>46132.041666666664</v>
      </c>
      <c r="AG3028" s="375">
        <v>46132.5</v>
      </c>
      <c r="AH3028" s="375">
        <v>46131.708333333336</v>
      </c>
      <c r="AI3028" s="115">
        <v>46133</v>
      </c>
      <c r="AJ3028" s="115">
        <v>46134</v>
      </c>
      <c r="AK3028" s="115">
        <v>46134</v>
      </c>
      <c r="AL3028" s="115">
        <v>46143</v>
      </c>
      <c r="AM3028" s="502">
        <v>46144</v>
      </c>
      <c r="AN3028" s="75">
        <f t="shared" si="952"/>
        <v>-9</v>
      </c>
      <c r="AO3028" s="95" t="s">
        <v>121</v>
      </c>
      <c r="AP3028" s="95" t="s">
        <v>121</v>
      </c>
      <c r="AQ3028" s="95" t="s">
        <v>121</v>
      </c>
      <c r="AR3028" s="95" t="s">
        <v>121</v>
      </c>
      <c r="AS3028" s="95" t="s">
        <v>121</v>
      </c>
      <c r="AT3028" s="95" t="s">
        <v>121</v>
      </c>
      <c r="AU3028" s="241"/>
      <c r="AV3028" s="134">
        <v>46123</v>
      </c>
      <c r="AW3028" s="85"/>
      <c r="AX3028" s="85"/>
      <c r="AY3028" s="85"/>
      <c r="AZ3028" s="271"/>
      <c r="BA3028" s="85"/>
      <c r="BB3028" s="85"/>
      <c r="BC3028" s="85"/>
      <c r="BD3028" s="85"/>
      <c r="BE3028" s="85"/>
      <c r="BF3028" s="85"/>
      <c r="BG3028" s="85"/>
      <c r="BH3028" s="85"/>
      <c r="BI3028" s="85"/>
      <c r="BJ3028" s="85"/>
      <c r="BK3028" s="85"/>
      <c r="BL3028" s="85"/>
      <c r="BM3028" s="85"/>
      <c r="BN3028" s="85"/>
      <c r="BO3028" s="85"/>
      <c r="BP3028" s="85"/>
      <c r="BQ3028" s="85"/>
      <c r="BR3028" s="85"/>
      <c r="BS3028" s="85"/>
      <c r="BT3028" s="85"/>
      <c r="BU3028" s="388"/>
      <c r="BV3028" s="85"/>
      <c r="BW3028" s="85"/>
      <c r="BX3028" s="85"/>
      <c r="BY3028" s="85"/>
      <c r="BZ3028" s="87">
        <f t="shared" si="942"/>
        <v>16</v>
      </c>
      <c r="CA3028" s="85"/>
      <c r="CB3028" s="88">
        <f t="shared" si="938"/>
        <v>0</v>
      </c>
      <c r="CC3028" s="85"/>
      <c r="CD3028" s="85"/>
      <c r="CE3028" s="431">
        <f t="shared" si="943"/>
        <v>4</v>
      </c>
      <c r="CF3028" s="85"/>
      <c r="CG3028" s="85"/>
      <c r="CH3028" s="85"/>
      <c r="CI3028" s="85"/>
      <c r="CJ3028" s="87">
        <f t="shared" si="945"/>
        <v>4</v>
      </c>
      <c r="CK3028" s="171">
        <f t="shared" si="944"/>
        <v>15</v>
      </c>
      <c r="CL3028" s="85"/>
      <c r="CM3028" s="85"/>
      <c r="CN3028" s="85"/>
      <c r="CO3028" s="85"/>
      <c r="CP3028" s="85"/>
      <c r="CQ3028" s="85"/>
      <c r="CR3028" s="85"/>
      <c r="CS3028" s="85"/>
    </row>
    <row r="3029" spans="1:97" x14ac:dyDescent="0.25">
      <c r="A3029" s="75">
        <f t="shared" si="953"/>
        <v>3027</v>
      </c>
      <c r="B3029" s="186" t="s">
        <v>6003</v>
      </c>
      <c r="C3029" s="672">
        <v>235600493012</v>
      </c>
      <c r="D3029" s="265">
        <v>145930807</v>
      </c>
      <c r="E3029" s="241">
        <v>5320008220</v>
      </c>
      <c r="F3029" s="231">
        <v>46125</v>
      </c>
      <c r="G3029" s="265" t="s">
        <v>516</v>
      </c>
      <c r="H3029" s="265" t="s">
        <v>2213</v>
      </c>
      <c r="I3029" s="265" t="s">
        <v>105</v>
      </c>
      <c r="J3029" s="265" t="s">
        <v>518</v>
      </c>
      <c r="K3029" s="265" t="s">
        <v>242</v>
      </c>
      <c r="L3029" s="231">
        <v>46155</v>
      </c>
      <c r="M3029" s="265">
        <v>0</v>
      </c>
      <c r="N3029" s="85" t="s">
        <v>9460</v>
      </c>
      <c r="O3029" s="85" t="s">
        <v>9461</v>
      </c>
      <c r="P3029" s="85">
        <v>2830051768</v>
      </c>
      <c r="Q3029" s="231">
        <v>46125</v>
      </c>
      <c r="R3029" s="241">
        <v>1209402235</v>
      </c>
      <c r="S3029" s="241">
        <v>224441592</v>
      </c>
      <c r="T3029" s="231">
        <v>46125</v>
      </c>
      <c r="U3029" s="261">
        <v>876.42899999999997</v>
      </c>
      <c r="V3029" s="261">
        <v>856.221</v>
      </c>
      <c r="W3029" s="241">
        <v>1</v>
      </c>
      <c r="X3029" s="241">
        <v>0</v>
      </c>
      <c r="Y3029" s="303">
        <v>235600493012</v>
      </c>
      <c r="Z3029" s="85" t="s">
        <v>128</v>
      </c>
      <c r="AA3029" s="85" t="s">
        <v>280</v>
      </c>
      <c r="AB3029" s="85" t="s">
        <v>8950</v>
      </c>
      <c r="AC3029" s="270">
        <v>235600493012</v>
      </c>
      <c r="AD3029" s="75" t="s">
        <v>113</v>
      </c>
      <c r="AE3029" s="115">
        <v>46135</v>
      </c>
      <c r="AF3029" s="375">
        <v>46132.041666666664</v>
      </c>
      <c r="AG3029" s="375">
        <v>46132.5</v>
      </c>
      <c r="AH3029" s="375">
        <v>46131.708333333336</v>
      </c>
      <c r="AI3029" s="115">
        <v>46133</v>
      </c>
      <c r="AJ3029" s="115">
        <v>46134</v>
      </c>
      <c r="AK3029" s="115">
        <v>46134</v>
      </c>
      <c r="AL3029" s="115">
        <v>46143</v>
      </c>
      <c r="AM3029" s="502">
        <v>46144</v>
      </c>
      <c r="AN3029" s="75">
        <f t="shared" si="952"/>
        <v>-11</v>
      </c>
      <c r="AO3029" s="95" t="s">
        <v>121</v>
      </c>
      <c r="AP3029" s="95" t="s">
        <v>121</v>
      </c>
      <c r="AQ3029" s="95" t="s">
        <v>121</v>
      </c>
      <c r="AR3029" s="95" t="s">
        <v>121</v>
      </c>
      <c r="AS3029" s="95" t="s">
        <v>121</v>
      </c>
      <c r="AT3029" s="95" t="s">
        <v>121</v>
      </c>
      <c r="AU3029" s="241"/>
      <c r="AV3029" s="134">
        <v>46123</v>
      </c>
      <c r="AW3029" s="85"/>
      <c r="AX3029" s="85"/>
      <c r="AY3029" s="85"/>
      <c r="AZ3029" s="271"/>
      <c r="BA3029" s="85"/>
      <c r="BB3029" s="85"/>
      <c r="BC3029" s="85"/>
      <c r="BD3029" s="85"/>
      <c r="BE3029" s="85"/>
      <c r="BF3029" s="85"/>
      <c r="BG3029" s="85"/>
      <c r="BH3029" s="85"/>
      <c r="BI3029" s="85"/>
      <c r="BJ3029" s="85"/>
      <c r="BK3029" s="85"/>
      <c r="BL3029" s="85"/>
      <c r="BM3029" s="85"/>
      <c r="BN3029" s="85"/>
      <c r="BO3029" s="85"/>
      <c r="BP3029" s="85"/>
      <c r="BQ3029" s="85"/>
      <c r="BR3029" s="85"/>
      <c r="BS3029" s="85"/>
      <c r="BT3029" s="85"/>
      <c r="BU3029" s="388"/>
      <c r="BV3029" s="85"/>
      <c r="BW3029" s="85"/>
      <c r="BX3029" s="85"/>
      <c r="BY3029" s="85"/>
      <c r="BZ3029" s="87">
        <f t="shared" si="942"/>
        <v>16</v>
      </c>
      <c r="CA3029" s="85"/>
      <c r="CB3029" s="88">
        <f t="shared" si="938"/>
        <v>0</v>
      </c>
      <c r="CC3029" s="85"/>
      <c r="CD3029" s="85"/>
      <c r="CE3029" s="431">
        <f t="shared" si="943"/>
        <v>4</v>
      </c>
      <c r="CF3029" s="85"/>
      <c r="CG3029" s="85"/>
      <c r="CH3029" s="85"/>
      <c r="CI3029" s="85"/>
      <c r="CJ3029" s="87">
        <f t="shared" si="945"/>
        <v>4</v>
      </c>
      <c r="CK3029" s="171">
        <f t="shared" si="944"/>
        <v>15</v>
      </c>
      <c r="CL3029" s="85"/>
      <c r="CM3029" s="85"/>
      <c r="CN3029" s="85"/>
      <c r="CO3029" s="85"/>
      <c r="CP3029" s="85"/>
      <c r="CQ3029" s="85"/>
      <c r="CR3029" s="85"/>
      <c r="CS3029" s="85"/>
    </row>
    <row r="3030" spans="1:97" x14ac:dyDescent="0.25">
      <c r="A3030" s="75">
        <f t="shared" si="953"/>
        <v>3028</v>
      </c>
      <c r="B3030" s="186" t="s">
        <v>6003</v>
      </c>
      <c r="C3030" s="672">
        <v>235600493012</v>
      </c>
      <c r="D3030" s="265">
        <v>145853333</v>
      </c>
      <c r="E3030" s="241">
        <v>5320008220</v>
      </c>
      <c r="F3030" s="231">
        <v>46125</v>
      </c>
      <c r="G3030" s="265" t="s">
        <v>516</v>
      </c>
      <c r="H3030" s="265" t="s">
        <v>2213</v>
      </c>
      <c r="I3030" s="265" t="s">
        <v>105</v>
      </c>
      <c r="J3030" s="265" t="s">
        <v>518</v>
      </c>
      <c r="K3030" s="265" t="s">
        <v>242</v>
      </c>
      <c r="L3030" s="231">
        <v>46155</v>
      </c>
      <c r="M3030" s="265">
        <v>40</v>
      </c>
      <c r="N3030" s="85" t="s">
        <v>9460</v>
      </c>
      <c r="O3030" s="85" t="s">
        <v>9461</v>
      </c>
      <c r="P3030" s="85">
        <v>2830051765</v>
      </c>
      <c r="Q3030" s="231">
        <v>46125</v>
      </c>
      <c r="R3030" s="241">
        <v>1209402232</v>
      </c>
      <c r="S3030" s="241">
        <v>224441590</v>
      </c>
      <c r="T3030" s="231">
        <v>46125</v>
      </c>
      <c r="U3030" s="261">
        <v>9399.68</v>
      </c>
      <c r="V3030" s="261">
        <v>9061.6470000000008</v>
      </c>
      <c r="W3030" s="241">
        <v>11</v>
      </c>
      <c r="X3030" s="241">
        <v>0</v>
      </c>
      <c r="Y3030" s="303">
        <v>235600493012</v>
      </c>
      <c r="Z3030" s="85" t="s">
        <v>128</v>
      </c>
      <c r="AA3030" s="85" t="s">
        <v>280</v>
      </c>
      <c r="AB3030" s="85" t="s">
        <v>8950</v>
      </c>
      <c r="AC3030" s="270">
        <v>235600493012</v>
      </c>
      <c r="AD3030" s="75" t="s">
        <v>113</v>
      </c>
      <c r="AE3030" s="115">
        <v>46135</v>
      </c>
      <c r="AF3030" s="375">
        <v>46132.041666666664</v>
      </c>
      <c r="AG3030" s="375">
        <v>46132.5</v>
      </c>
      <c r="AH3030" s="375">
        <v>46131.708333333336</v>
      </c>
      <c r="AI3030" s="115">
        <v>46133</v>
      </c>
      <c r="AJ3030" s="115">
        <v>46134</v>
      </c>
      <c r="AK3030" s="115">
        <v>46134</v>
      </c>
      <c r="AL3030" s="115">
        <v>46143</v>
      </c>
      <c r="AM3030" s="502">
        <v>46144</v>
      </c>
      <c r="AN3030" s="75">
        <f t="shared" si="952"/>
        <v>-11</v>
      </c>
      <c r="AO3030" s="95" t="s">
        <v>121</v>
      </c>
      <c r="AP3030" s="95" t="s">
        <v>121</v>
      </c>
      <c r="AQ3030" s="95" t="s">
        <v>121</v>
      </c>
      <c r="AR3030" s="95" t="s">
        <v>121</v>
      </c>
      <c r="AS3030" s="95" t="s">
        <v>121</v>
      </c>
      <c r="AT3030" s="95" t="s">
        <v>121</v>
      </c>
      <c r="AU3030" s="241"/>
      <c r="AV3030" s="134">
        <v>46123</v>
      </c>
      <c r="AW3030" s="85"/>
      <c r="AX3030" s="85"/>
      <c r="AY3030" s="85"/>
      <c r="AZ3030" s="271"/>
      <c r="BA3030" s="85"/>
      <c r="BB3030" s="85"/>
      <c r="BC3030" s="85"/>
      <c r="BD3030" s="85"/>
      <c r="BE3030" s="85"/>
      <c r="BF3030" s="85"/>
      <c r="BG3030" s="85"/>
      <c r="BH3030" s="85"/>
      <c r="BI3030" s="85"/>
      <c r="BJ3030" s="85"/>
      <c r="BK3030" s="85"/>
      <c r="BL3030" s="85"/>
      <c r="BM3030" s="85"/>
      <c r="BN3030" s="85"/>
      <c r="BO3030" s="85"/>
      <c r="BP3030" s="85"/>
      <c r="BQ3030" s="85"/>
      <c r="BR3030" s="85"/>
      <c r="BS3030" s="85"/>
      <c r="BT3030" s="85"/>
      <c r="BU3030" s="388"/>
      <c r="BV3030" s="85"/>
      <c r="BW3030" s="85"/>
      <c r="BX3030" s="85"/>
      <c r="BY3030" s="85"/>
      <c r="BZ3030" s="87">
        <f t="shared" si="942"/>
        <v>16</v>
      </c>
      <c r="CA3030" s="85"/>
      <c r="CB3030" s="88">
        <f t="shared" si="938"/>
        <v>0</v>
      </c>
      <c r="CC3030" s="85"/>
      <c r="CD3030" s="85"/>
      <c r="CE3030" s="431">
        <f t="shared" si="943"/>
        <v>4</v>
      </c>
      <c r="CF3030" s="544">
        <v>14433100</v>
      </c>
      <c r="CG3030" s="544"/>
      <c r="CH3030" s="544">
        <v>14433100</v>
      </c>
      <c r="CI3030" s="544">
        <v>26242</v>
      </c>
      <c r="CJ3030" s="87">
        <f t="shared" si="945"/>
        <v>4</v>
      </c>
      <c r="CK3030" s="171">
        <f t="shared" si="944"/>
        <v>15</v>
      </c>
      <c r="CL3030" s="85"/>
      <c r="CM3030" s="85"/>
      <c r="CN3030" s="85"/>
      <c r="CO3030" s="85"/>
      <c r="CP3030" s="85"/>
      <c r="CQ3030" s="85"/>
      <c r="CR3030" s="85"/>
      <c r="CS3030" s="85"/>
    </row>
    <row r="3031" spans="1:97" x14ac:dyDescent="0.25">
      <c r="A3031" s="75">
        <f t="shared" si="953"/>
        <v>3029</v>
      </c>
      <c r="B3031" s="186" t="s">
        <v>6003</v>
      </c>
      <c r="C3031" s="672">
        <v>235600493012</v>
      </c>
      <c r="D3031" s="265">
        <v>145895717</v>
      </c>
      <c r="E3031" s="241">
        <v>5320008323</v>
      </c>
      <c r="F3031" s="231">
        <v>46125</v>
      </c>
      <c r="G3031" s="265" t="s">
        <v>612</v>
      </c>
      <c r="H3031" s="265" t="s">
        <v>2213</v>
      </c>
      <c r="I3031" s="265" t="s">
        <v>105</v>
      </c>
      <c r="J3031" s="265" t="s">
        <v>518</v>
      </c>
      <c r="K3031" s="265" t="s">
        <v>242</v>
      </c>
      <c r="L3031" s="231">
        <v>46153</v>
      </c>
      <c r="M3031" s="265">
        <v>40</v>
      </c>
      <c r="N3031" s="85" t="s">
        <v>9462</v>
      </c>
      <c r="O3031" s="85" t="s">
        <v>9463</v>
      </c>
      <c r="P3031" s="85">
        <v>2830051750</v>
      </c>
      <c r="Q3031" s="231">
        <v>46123</v>
      </c>
      <c r="R3031" s="241">
        <v>1209402065</v>
      </c>
      <c r="S3031" s="241">
        <v>224441604</v>
      </c>
      <c r="T3031" s="231">
        <v>46123</v>
      </c>
      <c r="U3031" s="261">
        <v>16701.638999999999</v>
      </c>
      <c r="V3031" s="261">
        <v>16258.981</v>
      </c>
      <c r="W3031" s="241">
        <v>19</v>
      </c>
      <c r="X3031" s="241">
        <v>0</v>
      </c>
      <c r="Y3031" s="303">
        <v>235600493021</v>
      </c>
      <c r="Z3031" s="85" t="s">
        <v>128</v>
      </c>
      <c r="AA3031" s="85" t="s">
        <v>280</v>
      </c>
      <c r="AB3031" s="85" t="s">
        <v>8950</v>
      </c>
      <c r="AC3031" s="270">
        <v>235600493012</v>
      </c>
      <c r="AD3031" s="75" t="s">
        <v>113</v>
      </c>
      <c r="AE3031" s="115">
        <v>46135</v>
      </c>
      <c r="AF3031" s="375">
        <v>46132.041666666664</v>
      </c>
      <c r="AG3031" s="375">
        <v>46132.5</v>
      </c>
      <c r="AH3031" s="375">
        <v>46131.708333333336</v>
      </c>
      <c r="AI3031" s="115">
        <v>46133</v>
      </c>
      <c r="AJ3031" s="115">
        <v>46134</v>
      </c>
      <c r="AK3031" s="115">
        <v>46134</v>
      </c>
      <c r="AL3031" s="115">
        <v>46143</v>
      </c>
      <c r="AM3031" s="502">
        <v>46144</v>
      </c>
      <c r="AN3031" s="75">
        <f t="shared" si="952"/>
        <v>-9</v>
      </c>
      <c r="AO3031" s="95" t="s">
        <v>121</v>
      </c>
      <c r="AP3031" s="95" t="s">
        <v>121</v>
      </c>
      <c r="AQ3031" s="95" t="s">
        <v>121</v>
      </c>
      <c r="AR3031" s="95" t="s">
        <v>121</v>
      </c>
      <c r="AS3031" s="95" t="s">
        <v>121</v>
      </c>
      <c r="AT3031" s="95" t="s">
        <v>121</v>
      </c>
      <c r="AU3031" s="241"/>
      <c r="AV3031" s="134">
        <v>46123</v>
      </c>
      <c r="AW3031" s="85"/>
      <c r="AX3031" s="85"/>
      <c r="AY3031" s="85"/>
      <c r="AZ3031" s="271"/>
      <c r="BA3031" s="85"/>
      <c r="BB3031" s="85"/>
      <c r="BC3031" s="85"/>
      <c r="BD3031" s="85"/>
      <c r="BE3031" s="85"/>
      <c r="BF3031" s="85"/>
      <c r="BG3031" s="85"/>
      <c r="BH3031" s="85"/>
      <c r="BI3031" s="85"/>
      <c r="BJ3031" s="85"/>
      <c r="BK3031" s="85"/>
      <c r="BL3031" s="85"/>
      <c r="BM3031" s="85"/>
      <c r="BN3031" s="85"/>
      <c r="BO3031" s="85"/>
      <c r="BP3031" s="85"/>
      <c r="BQ3031" s="85"/>
      <c r="BR3031" s="85"/>
      <c r="BS3031" s="85"/>
      <c r="BT3031" s="85"/>
      <c r="BU3031" s="388"/>
      <c r="BV3031" s="85"/>
      <c r="BW3031" s="85"/>
      <c r="BX3031" s="85"/>
      <c r="BY3031" s="85"/>
      <c r="BZ3031" s="87">
        <f t="shared" si="942"/>
        <v>16</v>
      </c>
      <c r="CA3031" s="85"/>
      <c r="CB3031" s="88">
        <f t="shared" si="938"/>
        <v>0</v>
      </c>
      <c r="CC3031" s="85"/>
      <c r="CD3031" s="85"/>
      <c r="CE3031" s="431">
        <f t="shared" si="943"/>
        <v>4</v>
      </c>
      <c r="CF3031" s="544">
        <v>14433100</v>
      </c>
      <c r="CG3031" s="544"/>
      <c r="CH3031" s="544">
        <v>14433100</v>
      </c>
      <c r="CI3031" s="544">
        <v>26242</v>
      </c>
      <c r="CJ3031" s="87">
        <f t="shared" si="945"/>
        <v>4</v>
      </c>
      <c r="CK3031" s="171">
        <f t="shared" si="944"/>
        <v>15</v>
      </c>
      <c r="CL3031" s="85"/>
      <c r="CM3031" s="85"/>
      <c r="CN3031" s="85"/>
      <c r="CO3031" s="85"/>
      <c r="CP3031" s="85"/>
      <c r="CQ3031" s="85"/>
      <c r="CR3031" s="85"/>
      <c r="CS3031" s="85"/>
    </row>
    <row r="3032" spans="1:97" x14ac:dyDescent="0.25">
      <c r="A3032" s="75">
        <f t="shared" si="953"/>
        <v>3030</v>
      </c>
      <c r="B3032" s="186" t="s">
        <v>6003</v>
      </c>
      <c r="C3032" s="672">
        <v>235600493012</v>
      </c>
      <c r="D3032" s="265">
        <v>145895719</v>
      </c>
      <c r="E3032" s="241">
        <v>5320008323</v>
      </c>
      <c r="F3032" s="231">
        <v>46125</v>
      </c>
      <c r="G3032" s="265" t="s">
        <v>612</v>
      </c>
      <c r="H3032" s="265" t="s">
        <v>2213</v>
      </c>
      <c r="I3032" s="265" t="s">
        <v>105</v>
      </c>
      <c r="J3032" s="265" t="s">
        <v>518</v>
      </c>
      <c r="K3032" s="265" t="s">
        <v>242</v>
      </c>
      <c r="L3032" s="231">
        <v>46153</v>
      </c>
      <c r="M3032" s="265">
        <v>0</v>
      </c>
      <c r="N3032" s="85" t="s">
        <v>9462</v>
      </c>
      <c r="O3032" s="85" t="s">
        <v>9463</v>
      </c>
      <c r="P3032" s="85">
        <v>2830051752</v>
      </c>
      <c r="Q3032" s="231">
        <v>46123</v>
      </c>
      <c r="R3032" s="241">
        <v>1209402067</v>
      </c>
      <c r="S3032" s="241">
        <v>224441607</v>
      </c>
      <c r="T3032" s="231">
        <v>46123</v>
      </c>
      <c r="U3032" s="261">
        <v>761.995</v>
      </c>
      <c r="V3032" s="261">
        <v>738.53</v>
      </c>
      <c r="W3032" s="241">
        <v>1</v>
      </c>
      <c r="X3032" s="241">
        <v>0</v>
      </c>
      <c r="Y3032" s="303">
        <v>235600493021</v>
      </c>
      <c r="Z3032" s="85" t="s">
        <v>128</v>
      </c>
      <c r="AA3032" s="85" t="s">
        <v>280</v>
      </c>
      <c r="AB3032" s="85" t="s">
        <v>8950</v>
      </c>
      <c r="AC3032" s="270">
        <v>235600493012</v>
      </c>
      <c r="AD3032" s="75" t="s">
        <v>113</v>
      </c>
      <c r="AE3032" s="115">
        <v>46135</v>
      </c>
      <c r="AF3032" s="375">
        <v>46132.041666666664</v>
      </c>
      <c r="AG3032" s="375">
        <v>46132.5</v>
      </c>
      <c r="AH3032" s="375">
        <v>46131.708333333336</v>
      </c>
      <c r="AI3032" s="115">
        <v>46133</v>
      </c>
      <c r="AJ3032" s="115">
        <v>46134</v>
      </c>
      <c r="AK3032" s="115">
        <v>46134</v>
      </c>
      <c r="AL3032" s="115">
        <v>46143</v>
      </c>
      <c r="AM3032" s="502">
        <v>46144</v>
      </c>
      <c r="AN3032" s="75">
        <f t="shared" si="952"/>
        <v>-9</v>
      </c>
      <c r="AO3032" s="95" t="s">
        <v>121</v>
      </c>
      <c r="AP3032" s="95" t="s">
        <v>121</v>
      </c>
      <c r="AQ3032" s="95" t="s">
        <v>121</v>
      </c>
      <c r="AR3032" s="95" t="s">
        <v>121</v>
      </c>
      <c r="AS3032" s="95" t="s">
        <v>121</v>
      </c>
      <c r="AT3032" s="95" t="s">
        <v>121</v>
      </c>
      <c r="AU3032" s="241"/>
      <c r="AV3032" s="134">
        <v>46123</v>
      </c>
      <c r="AW3032" s="85"/>
      <c r="AX3032" s="85"/>
      <c r="AY3032" s="85"/>
      <c r="AZ3032" s="271"/>
      <c r="BA3032" s="85"/>
      <c r="BB3032" s="85"/>
      <c r="BC3032" s="85"/>
      <c r="BD3032" s="85"/>
      <c r="BE3032" s="85"/>
      <c r="BF3032" s="85"/>
      <c r="BG3032" s="85"/>
      <c r="BH3032" s="85"/>
      <c r="BI3032" s="85"/>
      <c r="BJ3032" s="85"/>
      <c r="BK3032" s="85"/>
      <c r="BL3032" s="85"/>
      <c r="BM3032" s="85"/>
      <c r="BN3032" s="85"/>
      <c r="BO3032" s="85"/>
      <c r="BP3032" s="85"/>
      <c r="BQ3032" s="85"/>
      <c r="BR3032" s="85"/>
      <c r="BS3032" s="85"/>
      <c r="BT3032" s="85"/>
      <c r="BU3032" s="388"/>
      <c r="BV3032" s="85"/>
      <c r="BW3032" s="85"/>
      <c r="BX3032" s="85"/>
      <c r="BY3032" s="85"/>
      <c r="BZ3032" s="87">
        <f t="shared" si="942"/>
        <v>16</v>
      </c>
      <c r="CA3032" s="85"/>
      <c r="CB3032" s="88">
        <f t="shared" ref="CB3032:CB3095" si="954">WEEKNUM(BV3032,)</f>
        <v>0</v>
      </c>
      <c r="CC3032" s="85"/>
      <c r="CD3032" s="85"/>
      <c r="CE3032" s="431">
        <f t="shared" si="943"/>
        <v>4</v>
      </c>
      <c r="CF3032" s="85"/>
      <c r="CG3032" s="85"/>
      <c r="CH3032" s="85"/>
      <c r="CI3032" s="85"/>
      <c r="CJ3032" s="87">
        <f t="shared" si="945"/>
        <v>4</v>
      </c>
      <c r="CK3032" s="171">
        <f t="shared" si="944"/>
        <v>15</v>
      </c>
      <c r="CL3032" s="85"/>
      <c r="CM3032" s="85"/>
      <c r="CN3032" s="85"/>
      <c r="CO3032" s="85"/>
      <c r="CP3032" s="85"/>
      <c r="CQ3032" s="85"/>
      <c r="CR3032" s="85"/>
      <c r="CS3032" s="85"/>
    </row>
    <row r="3033" spans="1:97" x14ac:dyDescent="0.25">
      <c r="A3033" s="75">
        <f t="shared" si="953"/>
        <v>3031</v>
      </c>
      <c r="B3033" s="186" t="s">
        <v>6003</v>
      </c>
      <c r="C3033" s="672">
        <v>235600493012</v>
      </c>
      <c r="D3033" s="265">
        <v>145895721</v>
      </c>
      <c r="E3033" s="241"/>
      <c r="F3033" s="231">
        <v>46125</v>
      </c>
      <c r="G3033" s="265" t="s">
        <v>612</v>
      </c>
      <c r="H3033" s="265" t="s">
        <v>2213</v>
      </c>
      <c r="I3033" s="265" t="s">
        <v>105</v>
      </c>
      <c r="J3033" s="265" t="s">
        <v>518</v>
      </c>
      <c r="K3033" s="265" t="s">
        <v>242</v>
      </c>
      <c r="L3033" s="231">
        <v>46153</v>
      </c>
      <c r="M3033" s="265">
        <v>40</v>
      </c>
      <c r="N3033" s="85" t="s">
        <v>9464</v>
      </c>
      <c r="O3033" s="85" t="s">
        <v>9465</v>
      </c>
      <c r="P3033" s="85">
        <v>2830051728</v>
      </c>
      <c r="Q3033" s="231">
        <v>46123</v>
      </c>
      <c r="R3033" s="241">
        <v>1209402017</v>
      </c>
      <c r="S3033" s="241">
        <v>224441612</v>
      </c>
      <c r="T3033" s="231">
        <v>46123</v>
      </c>
      <c r="U3033" s="261">
        <v>16697.625</v>
      </c>
      <c r="V3033" s="261">
        <v>16255.072</v>
      </c>
      <c r="W3033" s="241">
        <v>19</v>
      </c>
      <c r="X3033" s="241">
        <v>0</v>
      </c>
      <c r="Y3033" s="303">
        <v>235600493039</v>
      </c>
      <c r="Z3033" s="85" t="s">
        <v>128</v>
      </c>
      <c r="AA3033" s="85" t="s">
        <v>280</v>
      </c>
      <c r="AB3033" s="85" t="s">
        <v>8950</v>
      </c>
      <c r="AC3033" s="270">
        <v>235600493012</v>
      </c>
      <c r="AD3033" s="75" t="s">
        <v>113</v>
      </c>
      <c r="AE3033" s="115">
        <v>46135</v>
      </c>
      <c r="AF3033" s="375">
        <v>46132.041666666664</v>
      </c>
      <c r="AG3033" s="375">
        <v>46132.5</v>
      </c>
      <c r="AH3033" s="375">
        <v>46131.708333333336</v>
      </c>
      <c r="AI3033" s="115">
        <v>46133</v>
      </c>
      <c r="AJ3033" s="115">
        <v>46134</v>
      </c>
      <c r="AK3033" s="115">
        <v>46134</v>
      </c>
      <c r="AL3033" s="115">
        <v>46143</v>
      </c>
      <c r="AM3033" s="502">
        <v>46144</v>
      </c>
      <c r="AN3033" s="75">
        <f t="shared" si="952"/>
        <v>-9</v>
      </c>
      <c r="AO3033" s="95" t="s">
        <v>121</v>
      </c>
      <c r="AP3033" s="95" t="s">
        <v>121</v>
      </c>
      <c r="AQ3033" s="95" t="s">
        <v>121</v>
      </c>
      <c r="AR3033" s="95" t="s">
        <v>121</v>
      </c>
      <c r="AS3033" s="95" t="s">
        <v>121</v>
      </c>
      <c r="AT3033" s="95" t="s">
        <v>121</v>
      </c>
      <c r="AU3033" s="241"/>
      <c r="AV3033" s="134">
        <v>46123</v>
      </c>
      <c r="AW3033" s="85"/>
      <c r="AX3033" s="85"/>
      <c r="AY3033" s="85"/>
      <c r="AZ3033" s="271"/>
      <c r="BA3033" s="85"/>
      <c r="BB3033" s="85"/>
      <c r="BC3033" s="85"/>
      <c r="BD3033" s="85"/>
      <c r="BE3033" s="85"/>
      <c r="BF3033" s="85"/>
      <c r="BG3033" s="85"/>
      <c r="BH3033" s="85"/>
      <c r="BI3033" s="85"/>
      <c r="BJ3033" s="85"/>
      <c r="BK3033" s="85"/>
      <c r="BL3033" s="85"/>
      <c r="BM3033" s="85"/>
      <c r="BN3033" s="85"/>
      <c r="BO3033" s="85"/>
      <c r="BP3033" s="85"/>
      <c r="BQ3033" s="85"/>
      <c r="BR3033" s="85"/>
      <c r="BS3033" s="85"/>
      <c r="BT3033" s="85"/>
      <c r="BU3033" s="388"/>
      <c r="BV3033" s="85"/>
      <c r="BW3033" s="85"/>
      <c r="BX3033" s="85"/>
      <c r="BY3033" s="85"/>
      <c r="BZ3033" s="87">
        <f t="shared" si="942"/>
        <v>16</v>
      </c>
      <c r="CA3033" s="85"/>
      <c r="CB3033" s="88">
        <f t="shared" si="954"/>
        <v>0</v>
      </c>
      <c r="CC3033" s="85"/>
      <c r="CD3033" s="85"/>
      <c r="CE3033" s="431">
        <f t="shared" si="943"/>
        <v>4</v>
      </c>
      <c r="CF3033" s="544">
        <v>14433100</v>
      </c>
      <c r="CG3033" s="544"/>
      <c r="CH3033" s="544">
        <v>14433100</v>
      </c>
      <c r="CI3033" s="544">
        <v>26242</v>
      </c>
      <c r="CJ3033" s="87">
        <f t="shared" si="945"/>
        <v>4</v>
      </c>
      <c r="CK3033" s="171">
        <f t="shared" si="944"/>
        <v>15</v>
      </c>
      <c r="CL3033" s="85"/>
      <c r="CM3033" s="85"/>
      <c r="CN3033" s="85"/>
      <c r="CO3033" s="85"/>
      <c r="CP3033" s="85"/>
      <c r="CQ3033" s="85"/>
      <c r="CR3033" s="85"/>
      <c r="CS3033" s="85"/>
    </row>
    <row r="3034" spans="1:97" x14ac:dyDescent="0.25">
      <c r="A3034" s="75">
        <f t="shared" si="953"/>
        <v>3032</v>
      </c>
      <c r="B3034" s="73" t="s">
        <v>6003</v>
      </c>
      <c r="C3034" s="672">
        <v>235600492912</v>
      </c>
      <c r="D3034" s="265">
        <v>145891087</v>
      </c>
      <c r="E3034" s="241">
        <v>5320008411</v>
      </c>
      <c r="F3034" s="231">
        <v>46122</v>
      </c>
      <c r="G3034" s="265" t="s">
        <v>612</v>
      </c>
      <c r="H3034" s="265" t="s">
        <v>2213</v>
      </c>
      <c r="I3034" s="265" t="s">
        <v>105</v>
      </c>
      <c r="J3034" s="265" t="s">
        <v>518</v>
      </c>
      <c r="K3034" s="265" t="s">
        <v>242</v>
      </c>
      <c r="L3034" s="231">
        <v>46150</v>
      </c>
      <c r="M3034" s="265">
        <v>40</v>
      </c>
      <c r="N3034" s="85" t="s">
        <v>9466</v>
      </c>
      <c r="O3034" s="85" t="s">
        <v>9467</v>
      </c>
      <c r="P3034" s="85">
        <v>2830051704</v>
      </c>
      <c r="Q3034" s="231">
        <v>46123</v>
      </c>
      <c r="R3034" s="241">
        <v>1209401986</v>
      </c>
      <c r="S3034" s="241">
        <v>224441351</v>
      </c>
      <c r="T3034" s="231">
        <v>46123</v>
      </c>
      <c r="U3034" s="261">
        <v>15683.248</v>
      </c>
      <c r="V3034" s="261">
        <v>15267.579</v>
      </c>
      <c r="W3034" s="241">
        <v>18</v>
      </c>
      <c r="X3034" s="241">
        <v>0</v>
      </c>
      <c r="Y3034" s="303">
        <v>235600492912</v>
      </c>
      <c r="Z3034" s="85" t="s">
        <v>128</v>
      </c>
      <c r="AA3034" s="85" t="s">
        <v>280</v>
      </c>
      <c r="AB3034" s="85" t="s">
        <v>8950</v>
      </c>
      <c r="AC3034" s="270">
        <v>235600492912</v>
      </c>
      <c r="AD3034" s="75" t="s">
        <v>113</v>
      </c>
      <c r="AE3034" s="115">
        <v>46135</v>
      </c>
      <c r="AF3034" s="375">
        <v>46132.041666666664</v>
      </c>
      <c r="AG3034" s="375">
        <v>46132.5</v>
      </c>
      <c r="AH3034" s="375">
        <v>46131.708333333336</v>
      </c>
      <c r="AI3034" s="115">
        <v>46133</v>
      </c>
      <c r="AJ3034" s="115">
        <v>46134</v>
      </c>
      <c r="AK3034" s="115">
        <v>46134</v>
      </c>
      <c r="AL3034" s="115">
        <v>46143</v>
      </c>
      <c r="AM3034" s="502">
        <v>46144</v>
      </c>
      <c r="AN3034" s="75">
        <f t="shared" si="952"/>
        <v>-6</v>
      </c>
      <c r="AO3034" s="95" t="s">
        <v>121</v>
      </c>
      <c r="AP3034" s="95" t="s">
        <v>121</v>
      </c>
      <c r="AQ3034" s="95" t="s">
        <v>121</v>
      </c>
      <c r="AR3034" s="95" t="s">
        <v>121</v>
      </c>
      <c r="AS3034" s="95" t="s">
        <v>121</v>
      </c>
      <c r="AT3034" s="95" t="s">
        <v>121</v>
      </c>
      <c r="AU3034" s="241"/>
      <c r="AV3034" s="134">
        <v>46123</v>
      </c>
      <c r="AW3034" s="85"/>
      <c r="AX3034" s="85"/>
      <c r="AY3034" s="85"/>
      <c r="AZ3034" s="271"/>
      <c r="BA3034" s="85"/>
      <c r="BB3034" s="85"/>
      <c r="BC3034" s="85"/>
      <c r="BD3034" s="85"/>
      <c r="BE3034" s="85"/>
      <c r="BF3034" s="85"/>
      <c r="BG3034" s="85"/>
      <c r="BH3034" s="85"/>
      <c r="BI3034" s="85"/>
      <c r="BJ3034" s="85"/>
      <c r="BK3034" s="85"/>
      <c r="BL3034" s="85"/>
      <c r="BM3034" s="85"/>
      <c r="BN3034" s="85"/>
      <c r="BO3034" s="85"/>
      <c r="BP3034" s="85"/>
      <c r="BQ3034" s="85"/>
      <c r="BR3034" s="85"/>
      <c r="BS3034" s="85"/>
      <c r="BT3034" s="85"/>
      <c r="BU3034" s="388"/>
      <c r="BV3034" s="85"/>
      <c r="BW3034" s="85"/>
      <c r="BX3034" s="85"/>
      <c r="BY3034" s="85"/>
      <c r="BZ3034" s="87">
        <f t="shared" si="942"/>
        <v>15</v>
      </c>
      <c r="CA3034" s="85"/>
      <c r="CB3034" s="88">
        <f t="shared" si="954"/>
        <v>0</v>
      </c>
      <c r="CC3034" s="85"/>
      <c r="CD3034" s="85"/>
      <c r="CE3034" s="431">
        <f t="shared" si="943"/>
        <v>4</v>
      </c>
      <c r="CF3034" s="544">
        <v>14433100</v>
      </c>
      <c r="CG3034" s="85"/>
      <c r="CH3034" s="544">
        <v>14433100</v>
      </c>
      <c r="CI3034" s="544">
        <v>26242</v>
      </c>
      <c r="CJ3034" s="87">
        <f t="shared" si="945"/>
        <v>4</v>
      </c>
      <c r="CK3034" s="171">
        <f t="shared" si="944"/>
        <v>15</v>
      </c>
      <c r="CL3034" s="85"/>
      <c r="CM3034" s="85"/>
      <c r="CN3034" s="85"/>
      <c r="CO3034" s="85"/>
      <c r="CP3034" s="85"/>
      <c r="CQ3034" s="85"/>
      <c r="CR3034" s="85"/>
      <c r="CS3034" s="85"/>
    </row>
    <row r="3035" spans="1:97" x14ac:dyDescent="0.25">
      <c r="A3035" s="75">
        <f t="shared" si="953"/>
        <v>3033</v>
      </c>
      <c r="B3035" s="73" t="s">
        <v>6003</v>
      </c>
      <c r="C3035" s="672">
        <v>235600492912</v>
      </c>
      <c r="D3035" s="265">
        <v>145891267</v>
      </c>
      <c r="E3035" s="241">
        <v>5320008411</v>
      </c>
      <c r="F3035" s="231">
        <v>46122</v>
      </c>
      <c r="G3035" s="265" t="s">
        <v>612</v>
      </c>
      <c r="H3035" s="265" t="s">
        <v>2213</v>
      </c>
      <c r="I3035" s="265" t="s">
        <v>105</v>
      </c>
      <c r="J3035" s="265" t="s">
        <v>518</v>
      </c>
      <c r="K3035" s="265" t="s">
        <v>242</v>
      </c>
      <c r="L3035" s="231">
        <v>46150</v>
      </c>
      <c r="M3035" s="265">
        <v>0</v>
      </c>
      <c r="N3035" s="85" t="s">
        <v>9466</v>
      </c>
      <c r="O3035" s="85" t="s">
        <v>9467</v>
      </c>
      <c r="P3035" s="85">
        <v>2830051705</v>
      </c>
      <c r="Q3035" s="231">
        <v>46123</v>
      </c>
      <c r="R3035" s="241">
        <v>1209401987</v>
      </c>
      <c r="S3035" s="241">
        <v>224441356</v>
      </c>
      <c r="T3035" s="231">
        <v>46123</v>
      </c>
      <c r="U3035" s="261">
        <v>861.83299999999997</v>
      </c>
      <c r="V3035" s="261">
        <v>836.91800000000001</v>
      </c>
      <c r="W3035" s="241">
        <v>1</v>
      </c>
      <c r="X3035" s="241">
        <v>0</v>
      </c>
      <c r="Y3035" s="303">
        <v>235600492912</v>
      </c>
      <c r="Z3035" s="85" t="s">
        <v>128</v>
      </c>
      <c r="AA3035" s="85" t="s">
        <v>280</v>
      </c>
      <c r="AB3035" s="85" t="s">
        <v>8950</v>
      </c>
      <c r="AC3035" s="270">
        <v>235600492912</v>
      </c>
      <c r="AD3035" s="75" t="s">
        <v>113</v>
      </c>
      <c r="AE3035" s="115">
        <v>46135</v>
      </c>
      <c r="AF3035" s="375">
        <v>46132.041666666664</v>
      </c>
      <c r="AG3035" s="375">
        <v>46132.5</v>
      </c>
      <c r="AH3035" s="375">
        <v>46131.708333333336</v>
      </c>
      <c r="AI3035" s="115">
        <v>46133</v>
      </c>
      <c r="AJ3035" s="115">
        <v>46134</v>
      </c>
      <c r="AK3035" s="115">
        <v>46134</v>
      </c>
      <c r="AL3035" s="115">
        <v>46143</v>
      </c>
      <c r="AM3035" s="502">
        <v>46144</v>
      </c>
      <c r="AN3035" s="75">
        <f t="shared" si="952"/>
        <v>-6</v>
      </c>
      <c r="AO3035" s="95" t="s">
        <v>121</v>
      </c>
      <c r="AP3035" s="95" t="s">
        <v>121</v>
      </c>
      <c r="AQ3035" s="95" t="s">
        <v>121</v>
      </c>
      <c r="AR3035" s="95" t="s">
        <v>121</v>
      </c>
      <c r="AS3035" s="95" t="s">
        <v>121</v>
      </c>
      <c r="AT3035" s="95" t="s">
        <v>121</v>
      </c>
      <c r="AU3035" s="241"/>
      <c r="AV3035" s="134">
        <v>46123</v>
      </c>
      <c r="AW3035" s="85"/>
      <c r="AX3035" s="85"/>
      <c r="AY3035" s="85"/>
      <c r="AZ3035" s="271"/>
      <c r="BA3035" s="85"/>
      <c r="BB3035" s="85"/>
      <c r="BC3035" s="85"/>
      <c r="BD3035" s="85"/>
      <c r="BE3035" s="85"/>
      <c r="BF3035" s="85"/>
      <c r="BG3035" s="85"/>
      <c r="BH3035" s="85"/>
      <c r="BI3035" s="85"/>
      <c r="BJ3035" s="85"/>
      <c r="BK3035" s="85"/>
      <c r="BL3035" s="85"/>
      <c r="BM3035" s="85"/>
      <c r="BN3035" s="85"/>
      <c r="BO3035" s="85"/>
      <c r="BP3035" s="85"/>
      <c r="BQ3035" s="85"/>
      <c r="BR3035" s="85"/>
      <c r="BS3035" s="85"/>
      <c r="BT3035" s="85"/>
      <c r="BU3035" s="388"/>
      <c r="BV3035" s="85"/>
      <c r="BW3035" s="85"/>
      <c r="BX3035" s="85"/>
      <c r="BY3035" s="85"/>
      <c r="BZ3035" s="87">
        <f t="shared" si="942"/>
        <v>15</v>
      </c>
      <c r="CA3035" s="85"/>
      <c r="CB3035" s="88">
        <f t="shared" si="954"/>
        <v>0</v>
      </c>
      <c r="CC3035" s="85"/>
      <c r="CD3035" s="85"/>
      <c r="CE3035" s="431">
        <f t="shared" si="943"/>
        <v>4</v>
      </c>
      <c r="CF3035" s="85"/>
      <c r="CG3035" s="85"/>
      <c r="CH3035" s="85"/>
      <c r="CI3035" s="85"/>
      <c r="CJ3035" s="87">
        <f t="shared" si="945"/>
        <v>4</v>
      </c>
      <c r="CK3035" s="171">
        <f t="shared" si="944"/>
        <v>15</v>
      </c>
      <c r="CL3035" s="85"/>
      <c r="CM3035" s="85"/>
      <c r="CN3035" s="85"/>
      <c r="CO3035" s="85"/>
      <c r="CP3035" s="85"/>
      <c r="CQ3035" s="85"/>
      <c r="CR3035" s="85"/>
      <c r="CS3035" s="85"/>
    </row>
    <row r="3036" spans="1:97" x14ac:dyDescent="0.25">
      <c r="A3036" s="75">
        <f t="shared" si="953"/>
        <v>3034</v>
      </c>
      <c r="B3036" s="73" t="s">
        <v>6003</v>
      </c>
      <c r="C3036" s="672">
        <v>235600492912</v>
      </c>
      <c r="D3036" s="265">
        <v>145843987</v>
      </c>
      <c r="E3036" s="241"/>
      <c r="F3036" s="231">
        <v>46125</v>
      </c>
      <c r="G3036" s="265" t="s">
        <v>516</v>
      </c>
      <c r="H3036" s="265" t="s">
        <v>2213</v>
      </c>
      <c r="I3036" s="265" t="s">
        <v>105</v>
      </c>
      <c r="J3036" s="265" t="s">
        <v>518</v>
      </c>
      <c r="K3036" s="265" t="s">
        <v>242</v>
      </c>
      <c r="L3036" s="231">
        <v>46155</v>
      </c>
      <c r="M3036" s="265">
        <v>40</v>
      </c>
      <c r="N3036" s="85" t="s">
        <v>9468</v>
      </c>
      <c r="O3036" s="85" t="s">
        <v>9469</v>
      </c>
      <c r="P3036" s="85">
        <v>2830051690</v>
      </c>
      <c r="Q3036" s="231">
        <v>46123</v>
      </c>
      <c r="R3036" s="241">
        <v>1209401958</v>
      </c>
      <c r="S3036" s="241">
        <v>224441489</v>
      </c>
      <c r="T3036" s="231">
        <v>46123</v>
      </c>
      <c r="U3036" s="261">
        <v>17358.36</v>
      </c>
      <c r="V3036" s="261">
        <v>16734.12</v>
      </c>
      <c r="W3036" s="241">
        <v>20</v>
      </c>
      <c r="X3036" s="241">
        <v>0</v>
      </c>
      <c r="Y3036" s="303">
        <v>235600492890</v>
      </c>
      <c r="Z3036" s="85" t="s">
        <v>128</v>
      </c>
      <c r="AA3036" s="85" t="s">
        <v>280</v>
      </c>
      <c r="AB3036" s="85" t="s">
        <v>8950</v>
      </c>
      <c r="AC3036" s="270">
        <v>235600492912</v>
      </c>
      <c r="AD3036" s="75" t="s">
        <v>113</v>
      </c>
      <c r="AE3036" s="115">
        <v>46135</v>
      </c>
      <c r="AF3036" s="375">
        <v>46132.041666666664</v>
      </c>
      <c r="AG3036" s="375">
        <v>46132.5</v>
      </c>
      <c r="AH3036" s="375">
        <v>46131.708333333336</v>
      </c>
      <c r="AI3036" s="115">
        <v>46133</v>
      </c>
      <c r="AJ3036" s="115">
        <v>46134</v>
      </c>
      <c r="AK3036" s="115">
        <v>46134</v>
      </c>
      <c r="AL3036" s="115">
        <v>46143</v>
      </c>
      <c r="AM3036" s="502">
        <v>46144</v>
      </c>
      <c r="AN3036" s="75">
        <f t="shared" si="952"/>
        <v>-11</v>
      </c>
      <c r="AO3036" s="95" t="s">
        <v>121</v>
      </c>
      <c r="AP3036" s="95" t="s">
        <v>121</v>
      </c>
      <c r="AQ3036" s="95" t="s">
        <v>121</v>
      </c>
      <c r="AR3036" s="95" t="s">
        <v>121</v>
      </c>
      <c r="AS3036" s="95" t="s">
        <v>121</v>
      </c>
      <c r="AT3036" s="95" t="s">
        <v>121</v>
      </c>
      <c r="AU3036" s="241"/>
      <c r="AV3036" s="134">
        <v>46123</v>
      </c>
      <c r="AW3036" s="85"/>
      <c r="AX3036" s="85"/>
      <c r="AY3036" s="85"/>
      <c r="AZ3036" s="271"/>
      <c r="BA3036" s="85"/>
      <c r="BB3036" s="85"/>
      <c r="BC3036" s="85"/>
      <c r="BD3036" s="85"/>
      <c r="BE3036" s="85"/>
      <c r="BF3036" s="85"/>
      <c r="BG3036" s="85"/>
      <c r="BH3036" s="85"/>
      <c r="BI3036" s="85"/>
      <c r="BJ3036" s="85"/>
      <c r="BK3036" s="85"/>
      <c r="BL3036" s="85"/>
      <c r="BM3036" s="85"/>
      <c r="BN3036" s="85"/>
      <c r="BO3036" s="85"/>
      <c r="BP3036" s="85"/>
      <c r="BQ3036" s="85"/>
      <c r="BR3036" s="85"/>
      <c r="BS3036" s="85"/>
      <c r="BT3036" s="85"/>
      <c r="BU3036" s="388"/>
      <c r="BV3036" s="85"/>
      <c r="BW3036" s="85"/>
      <c r="BX3036" s="85"/>
      <c r="BY3036" s="85"/>
      <c r="BZ3036" s="87">
        <f t="shared" si="942"/>
        <v>16</v>
      </c>
      <c r="CA3036" s="85"/>
      <c r="CB3036" s="88">
        <f t="shared" si="954"/>
        <v>0</v>
      </c>
      <c r="CC3036" s="85"/>
      <c r="CD3036" s="85"/>
      <c r="CE3036" s="431">
        <f t="shared" si="943"/>
        <v>4</v>
      </c>
      <c r="CF3036" s="544">
        <v>14433100</v>
      </c>
      <c r="CG3036" s="85"/>
      <c r="CH3036" s="544">
        <v>14433100</v>
      </c>
      <c r="CI3036" s="544">
        <v>26242</v>
      </c>
      <c r="CJ3036" s="87">
        <f t="shared" si="945"/>
        <v>4</v>
      </c>
      <c r="CK3036" s="171">
        <f t="shared" si="944"/>
        <v>15</v>
      </c>
      <c r="CL3036" s="85"/>
      <c r="CM3036" s="85"/>
      <c r="CN3036" s="85"/>
      <c r="CO3036" s="85"/>
      <c r="CP3036" s="85"/>
      <c r="CQ3036" s="85"/>
      <c r="CR3036" s="85"/>
      <c r="CS3036" s="85"/>
    </row>
    <row r="3037" spans="1:97" x14ac:dyDescent="0.25">
      <c r="A3037" s="75">
        <f t="shared" si="953"/>
        <v>3035</v>
      </c>
      <c r="B3037" s="73" t="s">
        <v>6003</v>
      </c>
      <c r="C3037" s="672">
        <v>235600492912</v>
      </c>
      <c r="D3037" s="265">
        <v>145844064</v>
      </c>
      <c r="E3037" s="241"/>
      <c r="F3037" s="231">
        <v>46125</v>
      </c>
      <c r="G3037" s="265" t="s">
        <v>516</v>
      </c>
      <c r="H3037" s="265" t="s">
        <v>2213</v>
      </c>
      <c r="I3037" s="265" t="s">
        <v>105</v>
      </c>
      <c r="J3037" s="265" t="s">
        <v>518</v>
      </c>
      <c r="K3037" s="265" t="s">
        <v>242</v>
      </c>
      <c r="L3037" s="231">
        <v>46155</v>
      </c>
      <c r="M3037" s="265">
        <v>40</v>
      </c>
      <c r="N3037" s="85" t="s">
        <v>9470</v>
      </c>
      <c r="O3037" s="85" t="s">
        <v>9471</v>
      </c>
      <c r="P3037" s="85">
        <v>2830051701</v>
      </c>
      <c r="Q3037" s="231">
        <v>46123</v>
      </c>
      <c r="R3037" s="241">
        <v>1209401973</v>
      </c>
      <c r="S3037" s="241">
        <v>224441517</v>
      </c>
      <c r="T3037" s="231">
        <v>46123</v>
      </c>
      <c r="U3037" s="261">
        <v>17349.196</v>
      </c>
      <c r="V3037" s="261">
        <v>16725.238000000001</v>
      </c>
      <c r="W3037" s="241">
        <v>20</v>
      </c>
      <c r="X3037" s="241">
        <v>0</v>
      </c>
      <c r="Y3037" s="303">
        <v>235600492903</v>
      </c>
      <c r="Z3037" s="85" t="s">
        <v>128</v>
      </c>
      <c r="AA3037" s="85" t="s">
        <v>280</v>
      </c>
      <c r="AB3037" s="85" t="s">
        <v>8950</v>
      </c>
      <c r="AC3037" s="270">
        <v>235600492912</v>
      </c>
      <c r="AD3037" s="75" t="s">
        <v>113</v>
      </c>
      <c r="AE3037" s="115">
        <v>46135</v>
      </c>
      <c r="AF3037" s="375">
        <v>46132.041666666664</v>
      </c>
      <c r="AG3037" s="375">
        <v>46132.5</v>
      </c>
      <c r="AH3037" s="375">
        <v>46131.708333333336</v>
      </c>
      <c r="AI3037" s="115">
        <v>46133</v>
      </c>
      <c r="AJ3037" s="115">
        <v>46134</v>
      </c>
      <c r="AK3037" s="115">
        <v>46134</v>
      </c>
      <c r="AL3037" s="115">
        <v>46143</v>
      </c>
      <c r="AM3037" s="502">
        <v>46144</v>
      </c>
      <c r="AN3037" s="75">
        <f t="shared" si="952"/>
        <v>-11</v>
      </c>
      <c r="AO3037" s="95" t="s">
        <v>121</v>
      </c>
      <c r="AP3037" s="95" t="s">
        <v>121</v>
      </c>
      <c r="AQ3037" s="95" t="s">
        <v>121</v>
      </c>
      <c r="AR3037" s="95" t="s">
        <v>121</v>
      </c>
      <c r="AS3037" s="95" t="s">
        <v>121</v>
      </c>
      <c r="AT3037" s="95" t="s">
        <v>121</v>
      </c>
      <c r="AU3037" s="241"/>
      <c r="AV3037" s="134">
        <v>46123</v>
      </c>
      <c r="AW3037" s="85"/>
      <c r="AX3037" s="85"/>
      <c r="AY3037" s="85"/>
      <c r="AZ3037" s="271"/>
      <c r="BA3037" s="85"/>
      <c r="BB3037" s="85"/>
      <c r="BC3037" s="85"/>
      <c r="BD3037" s="85"/>
      <c r="BE3037" s="85"/>
      <c r="BF3037" s="85"/>
      <c r="BG3037" s="85"/>
      <c r="BH3037" s="85"/>
      <c r="BI3037" s="85"/>
      <c r="BJ3037" s="85"/>
      <c r="BK3037" s="85"/>
      <c r="BL3037" s="85"/>
      <c r="BM3037" s="85"/>
      <c r="BN3037" s="85"/>
      <c r="BO3037" s="85"/>
      <c r="BP3037" s="85"/>
      <c r="BQ3037" s="85"/>
      <c r="BR3037" s="85"/>
      <c r="BS3037" s="85"/>
      <c r="BT3037" s="85"/>
      <c r="BU3037" s="388"/>
      <c r="BV3037" s="85"/>
      <c r="BW3037" s="85"/>
      <c r="BX3037" s="85"/>
      <c r="BY3037" s="85"/>
      <c r="BZ3037" s="87">
        <f t="shared" si="942"/>
        <v>16</v>
      </c>
      <c r="CA3037" s="85"/>
      <c r="CB3037" s="88">
        <f t="shared" si="954"/>
        <v>0</v>
      </c>
      <c r="CC3037" s="85"/>
      <c r="CD3037" s="85"/>
      <c r="CE3037" s="431">
        <f t="shared" si="943"/>
        <v>4</v>
      </c>
      <c r="CF3037" s="544">
        <v>14433100</v>
      </c>
      <c r="CG3037" s="85"/>
      <c r="CH3037" s="544">
        <v>14433100</v>
      </c>
      <c r="CI3037" s="544">
        <v>26242</v>
      </c>
      <c r="CJ3037" s="87">
        <f t="shared" si="945"/>
        <v>4</v>
      </c>
      <c r="CK3037" s="171">
        <f t="shared" si="944"/>
        <v>15</v>
      </c>
      <c r="CL3037" s="85"/>
      <c r="CM3037" s="85"/>
      <c r="CN3037" s="85"/>
      <c r="CO3037" s="85"/>
      <c r="CP3037" s="85"/>
      <c r="CQ3037" s="85"/>
      <c r="CR3037" s="85"/>
      <c r="CS3037" s="85"/>
    </row>
    <row r="3038" spans="1:97" x14ac:dyDescent="0.25">
      <c r="A3038" s="75">
        <f t="shared" si="953"/>
        <v>3036</v>
      </c>
      <c r="B3038" s="73" t="s">
        <v>6003</v>
      </c>
      <c r="C3038" s="672">
        <v>235600492938</v>
      </c>
      <c r="D3038" s="265">
        <v>145844086</v>
      </c>
      <c r="E3038" s="241"/>
      <c r="F3038" s="231">
        <v>46125</v>
      </c>
      <c r="G3038" s="265" t="s">
        <v>516</v>
      </c>
      <c r="H3038" s="265" t="s">
        <v>2213</v>
      </c>
      <c r="I3038" s="265" t="s">
        <v>105</v>
      </c>
      <c r="J3038" s="265" t="s">
        <v>518</v>
      </c>
      <c r="K3038" s="265" t="s">
        <v>242</v>
      </c>
      <c r="L3038" s="231">
        <v>46155</v>
      </c>
      <c r="M3038" s="265">
        <v>40</v>
      </c>
      <c r="N3038" s="85" t="s">
        <v>9472</v>
      </c>
      <c r="O3038" s="85" t="s">
        <v>9473</v>
      </c>
      <c r="P3038" s="85">
        <v>2830051778</v>
      </c>
      <c r="Q3038" s="231">
        <v>46125</v>
      </c>
      <c r="R3038" s="241">
        <v>1209402246</v>
      </c>
      <c r="S3038" s="241">
        <v>224441524</v>
      </c>
      <c r="T3038" s="231">
        <v>46125</v>
      </c>
      <c r="U3038" s="261">
        <v>17096.027999999998</v>
      </c>
      <c r="V3038" s="261">
        <v>16481.221000000001</v>
      </c>
      <c r="W3038" s="241">
        <v>21</v>
      </c>
      <c r="X3038" s="241">
        <v>0</v>
      </c>
      <c r="Y3038" s="303">
        <v>235600492938</v>
      </c>
      <c r="Z3038" s="85" t="s">
        <v>128</v>
      </c>
      <c r="AA3038" s="85" t="s">
        <v>280</v>
      </c>
      <c r="AB3038" s="85" t="s">
        <v>8950</v>
      </c>
      <c r="AC3038" s="270">
        <v>235600492938</v>
      </c>
      <c r="AD3038" s="75" t="s">
        <v>113</v>
      </c>
      <c r="AE3038" s="241"/>
      <c r="AF3038" s="375">
        <v>46132.041666666664</v>
      </c>
      <c r="AG3038" s="375">
        <v>46132.5</v>
      </c>
      <c r="AH3038" s="375">
        <v>46131.708333333336</v>
      </c>
      <c r="AI3038" s="115">
        <v>46133</v>
      </c>
      <c r="AJ3038" s="115">
        <v>46134</v>
      </c>
      <c r="AK3038" s="115">
        <v>46134</v>
      </c>
      <c r="AL3038" s="376">
        <v>46143</v>
      </c>
      <c r="AM3038" s="502">
        <v>46144</v>
      </c>
      <c r="AN3038" s="75">
        <f t="shared" si="952"/>
        <v>-11</v>
      </c>
      <c r="AO3038" s="95" t="s">
        <v>121</v>
      </c>
      <c r="AP3038" s="95" t="s">
        <v>121</v>
      </c>
      <c r="AQ3038" s="95" t="s">
        <v>121</v>
      </c>
      <c r="AR3038" s="95" t="s">
        <v>121</v>
      </c>
      <c r="AS3038" s="95" t="s">
        <v>121</v>
      </c>
      <c r="AT3038" s="95" t="s">
        <v>121</v>
      </c>
      <c r="AU3038" s="241"/>
      <c r="AV3038" s="134">
        <v>46123</v>
      </c>
      <c r="AW3038" s="85"/>
      <c r="AX3038" s="85"/>
      <c r="AY3038" s="85"/>
      <c r="AZ3038" s="271"/>
      <c r="BA3038" s="85"/>
      <c r="BB3038" s="85"/>
      <c r="BC3038" s="85"/>
      <c r="BD3038" s="85"/>
      <c r="BE3038" s="85"/>
      <c r="BF3038" s="85"/>
      <c r="BG3038" s="85"/>
      <c r="BH3038" s="85"/>
      <c r="BI3038" s="85"/>
      <c r="BJ3038" s="85"/>
      <c r="BK3038" s="85"/>
      <c r="BL3038" s="85"/>
      <c r="BM3038" s="85"/>
      <c r="BN3038" s="85"/>
      <c r="BO3038" s="85"/>
      <c r="BP3038" s="85"/>
      <c r="BQ3038" s="85"/>
      <c r="BR3038" s="85"/>
      <c r="BS3038" s="85"/>
      <c r="BT3038" s="85"/>
      <c r="BU3038" s="388"/>
      <c r="BV3038" s="85"/>
      <c r="BW3038" s="85"/>
      <c r="BX3038" s="85"/>
      <c r="BY3038" s="85"/>
      <c r="BZ3038" s="87">
        <f t="shared" si="942"/>
        <v>16</v>
      </c>
      <c r="CA3038" s="85"/>
      <c r="CB3038" s="88">
        <f t="shared" si="954"/>
        <v>0</v>
      </c>
      <c r="CC3038" s="85"/>
      <c r="CD3038" s="85"/>
      <c r="CE3038" s="431">
        <f t="shared" si="943"/>
        <v>4</v>
      </c>
      <c r="CF3038" s="544">
        <v>14433100</v>
      </c>
      <c r="CG3038" s="85"/>
      <c r="CH3038" s="544">
        <v>14433100</v>
      </c>
      <c r="CI3038" s="544">
        <v>26242</v>
      </c>
      <c r="CJ3038" s="87">
        <f t="shared" si="945"/>
        <v>4</v>
      </c>
      <c r="CK3038" s="171">
        <f t="shared" si="944"/>
        <v>15</v>
      </c>
      <c r="CL3038" s="85"/>
      <c r="CM3038" s="85"/>
      <c r="CN3038" s="85"/>
      <c r="CO3038" s="85"/>
      <c r="CP3038" s="85"/>
      <c r="CQ3038" s="85"/>
      <c r="CR3038" s="85"/>
      <c r="CS3038" s="85"/>
    </row>
    <row r="3039" spans="1:97" x14ac:dyDescent="0.25">
      <c r="A3039" s="75">
        <f t="shared" si="953"/>
        <v>3037</v>
      </c>
      <c r="B3039" s="73" t="s">
        <v>6003</v>
      </c>
      <c r="C3039" s="672">
        <v>235600492938</v>
      </c>
      <c r="D3039" s="265">
        <v>145853316</v>
      </c>
      <c r="E3039" s="241"/>
      <c r="F3039" s="231">
        <v>46125</v>
      </c>
      <c r="G3039" s="265" t="s">
        <v>516</v>
      </c>
      <c r="H3039" s="265" t="s">
        <v>2213</v>
      </c>
      <c r="I3039" s="265" t="s">
        <v>105</v>
      </c>
      <c r="J3039" s="265" t="s">
        <v>518</v>
      </c>
      <c r="K3039" s="265" t="s">
        <v>242</v>
      </c>
      <c r="L3039" s="231">
        <v>46155</v>
      </c>
      <c r="M3039" s="265">
        <v>40</v>
      </c>
      <c r="N3039" s="85" t="s">
        <v>9474</v>
      </c>
      <c r="O3039" s="85" t="s">
        <v>9475</v>
      </c>
      <c r="P3039" s="85">
        <v>2830051779</v>
      </c>
      <c r="Q3039" s="231">
        <v>46125</v>
      </c>
      <c r="R3039" s="241">
        <v>1209402253</v>
      </c>
      <c r="S3039" s="241">
        <v>224441574</v>
      </c>
      <c r="T3039" s="231">
        <v>46125</v>
      </c>
      <c r="U3039" s="261">
        <v>17334.413</v>
      </c>
      <c r="V3039" s="261">
        <v>16711.012999999999</v>
      </c>
      <c r="W3039" s="241">
        <v>20</v>
      </c>
      <c r="X3039" s="241">
        <v>0</v>
      </c>
      <c r="Y3039" s="303">
        <v>235600492971</v>
      </c>
      <c r="Z3039" s="85" t="s">
        <v>128</v>
      </c>
      <c r="AA3039" s="85" t="s">
        <v>280</v>
      </c>
      <c r="AB3039" s="85" t="s">
        <v>8950</v>
      </c>
      <c r="AC3039" s="270">
        <v>235600492938</v>
      </c>
      <c r="AD3039" s="75" t="s">
        <v>113</v>
      </c>
      <c r="AE3039" s="241"/>
      <c r="AF3039" s="375">
        <v>46132.041666666664</v>
      </c>
      <c r="AG3039" s="375">
        <v>46132.5</v>
      </c>
      <c r="AH3039" s="375">
        <v>46131.708333333336</v>
      </c>
      <c r="AI3039" s="115">
        <v>46133</v>
      </c>
      <c r="AJ3039" s="115">
        <v>46134</v>
      </c>
      <c r="AK3039" s="115">
        <v>46134</v>
      </c>
      <c r="AL3039" s="376">
        <v>46143</v>
      </c>
      <c r="AM3039" s="502">
        <v>46144</v>
      </c>
      <c r="AN3039" s="75">
        <f t="shared" si="952"/>
        <v>-11</v>
      </c>
      <c r="AO3039" s="95" t="s">
        <v>121</v>
      </c>
      <c r="AP3039" s="95" t="s">
        <v>121</v>
      </c>
      <c r="AQ3039" s="95" t="s">
        <v>121</v>
      </c>
      <c r="AR3039" s="95" t="s">
        <v>121</v>
      </c>
      <c r="AS3039" s="95" t="s">
        <v>121</v>
      </c>
      <c r="AT3039" s="95" t="s">
        <v>121</v>
      </c>
      <c r="AU3039" s="241"/>
      <c r="AV3039" s="134">
        <v>46123</v>
      </c>
      <c r="AW3039" s="85"/>
      <c r="AX3039" s="85"/>
      <c r="AY3039" s="85"/>
      <c r="AZ3039" s="271"/>
      <c r="BA3039" s="85"/>
      <c r="BB3039" s="85"/>
      <c r="BC3039" s="85"/>
      <c r="BD3039" s="85"/>
      <c r="BE3039" s="85"/>
      <c r="BF3039" s="85"/>
      <c r="BG3039" s="85"/>
      <c r="BH3039" s="85"/>
      <c r="BI3039" s="85"/>
      <c r="BJ3039" s="85"/>
      <c r="BK3039" s="85"/>
      <c r="BL3039" s="85"/>
      <c r="BM3039" s="85"/>
      <c r="BN3039" s="85"/>
      <c r="BO3039" s="85"/>
      <c r="BP3039" s="85"/>
      <c r="BQ3039" s="85"/>
      <c r="BR3039" s="85"/>
      <c r="BS3039" s="85"/>
      <c r="BT3039" s="85"/>
      <c r="BU3039" s="388"/>
      <c r="BV3039" s="85"/>
      <c r="BW3039" s="85"/>
      <c r="BX3039" s="85"/>
      <c r="BY3039" s="85"/>
      <c r="BZ3039" s="87">
        <f t="shared" si="942"/>
        <v>16</v>
      </c>
      <c r="CA3039" s="85"/>
      <c r="CB3039" s="88">
        <f t="shared" si="954"/>
        <v>0</v>
      </c>
      <c r="CC3039" s="85"/>
      <c r="CD3039" s="85"/>
      <c r="CE3039" s="431">
        <f t="shared" si="943"/>
        <v>4</v>
      </c>
      <c r="CF3039" s="544">
        <v>14433100</v>
      </c>
      <c r="CG3039" s="85"/>
      <c r="CH3039" s="544">
        <v>14433100</v>
      </c>
      <c r="CI3039" s="544">
        <v>26242</v>
      </c>
      <c r="CJ3039" s="87">
        <f t="shared" si="945"/>
        <v>4</v>
      </c>
      <c r="CK3039" s="171">
        <f t="shared" si="944"/>
        <v>15</v>
      </c>
      <c r="CL3039" s="85"/>
      <c r="CM3039" s="85"/>
      <c r="CN3039" s="85"/>
      <c r="CO3039" s="85"/>
      <c r="CP3039" s="85"/>
      <c r="CQ3039" s="85"/>
      <c r="CR3039" s="85"/>
      <c r="CS3039" s="85"/>
    </row>
    <row r="3040" spans="1:97" x14ac:dyDescent="0.25">
      <c r="A3040" s="75">
        <f t="shared" si="953"/>
        <v>3038</v>
      </c>
      <c r="B3040" s="73" t="s">
        <v>6003</v>
      </c>
      <c r="C3040" s="672">
        <v>235600492938</v>
      </c>
      <c r="D3040" s="265">
        <v>145853323</v>
      </c>
      <c r="E3040" s="241"/>
      <c r="F3040" s="231">
        <v>46125</v>
      </c>
      <c r="G3040" s="265" t="s">
        <v>516</v>
      </c>
      <c r="H3040" s="265" t="s">
        <v>2213</v>
      </c>
      <c r="I3040" s="265" t="s">
        <v>105</v>
      </c>
      <c r="J3040" s="265" t="s">
        <v>518</v>
      </c>
      <c r="K3040" s="265" t="s">
        <v>242</v>
      </c>
      <c r="L3040" s="231">
        <v>46155</v>
      </c>
      <c r="M3040" s="265">
        <v>40</v>
      </c>
      <c r="N3040" s="85" t="s">
        <v>9476</v>
      </c>
      <c r="O3040" s="85" t="s">
        <v>9477</v>
      </c>
      <c r="P3040" s="85">
        <v>2830051722</v>
      </c>
      <c r="Q3040" s="231">
        <v>46123</v>
      </c>
      <c r="R3040" s="241">
        <v>1209402007</v>
      </c>
      <c r="S3040" s="241">
        <v>224441586</v>
      </c>
      <c r="T3040" s="231">
        <v>46123</v>
      </c>
      <c r="U3040" s="261">
        <v>17335.753000000001</v>
      </c>
      <c r="V3040" s="261">
        <v>16712.348000000002</v>
      </c>
      <c r="W3040" s="241">
        <v>20</v>
      </c>
      <c r="X3040" s="241">
        <v>0</v>
      </c>
      <c r="Y3040" s="303">
        <v>235600492989</v>
      </c>
      <c r="Z3040" s="85" t="s">
        <v>128</v>
      </c>
      <c r="AA3040" s="85" t="s">
        <v>280</v>
      </c>
      <c r="AB3040" s="85" t="s">
        <v>8950</v>
      </c>
      <c r="AC3040" s="270">
        <v>235600492938</v>
      </c>
      <c r="AD3040" s="75" t="s">
        <v>113</v>
      </c>
      <c r="AE3040" s="241"/>
      <c r="AF3040" s="375">
        <v>46132.041666666664</v>
      </c>
      <c r="AG3040" s="375">
        <v>46132.5</v>
      </c>
      <c r="AH3040" s="375">
        <v>46131.708333333336</v>
      </c>
      <c r="AI3040" s="115">
        <v>46133</v>
      </c>
      <c r="AJ3040" s="115">
        <v>46134</v>
      </c>
      <c r="AK3040" s="115">
        <v>46134</v>
      </c>
      <c r="AL3040" s="376">
        <v>46143</v>
      </c>
      <c r="AM3040" s="502">
        <v>46144</v>
      </c>
      <c r="AN3040" s="75">
        <f t="shared" si="952"/>
        <v>-11</v>
      </c>
      <c r="AO3040" s="95" t="s">
        <v>121</v>
      </c>
      <c r="AP3040" s="95" t="s">
        <v>121</v>
      </c>
      <c r="AQ3040" s="95" t="s">
        <v>121</v>
      </c>
      <c r="AR3040" s="95" t="s">
        <v>121</v>
      </c>
      <c r="AS3040" s="95" t="s">
        <v>121</v>
      </c>
      <c r="AT3040" s="95" t="s">
        <v>121</v>
      </c>
      <c r="AU3040" s="241"/>
      <c r="AV3040" s="134">
        <v>46123</v>
      </c>
      <c r="AW3040" s="85"/>
      <c r="AX3040" s="85"/>
      <c r="AY3040" s="85"/>
      <c r="AZ3040" s="271"/>
      <c r="BA3040" s="85"/>
      <c r="BB3040" s="85"/>
      <c r="BC3040" s="85"/>
      <c r="BD3040" s="85"/>
      <c r="BE3040" s="85"/>
      <c r="BF3040" s="85"/>
      <c r="BG3040" s="85"/>
      <c r="BH3040" s="85"/>
      <c r="BI3040" s="85"/>
      <c r="BJ3040" s="85"/>
      <c r="BK3040" s="85"/>
      <c r="BL3040" s="85"/>
      <c r="BM3040" s="85"/>
      <c r="BN3040" s="85"/>
      <c r="BO3040" s="85"/>
      <c r="BP3040" s="85"/>
      <c r="BQ3040" s="85"/>
      <c r="BR3040" s="85"/>
      <c r="BS3040" s="85"/>
      <c r="BT3040" s="85"/>
      <c r="BU3040" s="388"/>
      <c r="BV3040" s="85"/>
      <c r="BW3040" s="85"/>
      <c r="BX3040" s="85"/>
      <c r="BY3040" s="85"/>
      <c r="BZ3040" s="87">
        <f t="shared" si="942"/>
        <v>16</v>
      </c>
      <c r="CA3040" s="85"/>
      <c r="CB3040" s="88">
        <f t="shared" si="954"/>
        <v>0</v>
      </c>
      <c r="CC3040" s="85"/>
      <c r="CD3040" s="85"/>
      <c r="CE3040" s="431">
        <f t="shared" si="943"/>
        <v>4</v>
      </c>
      <c r="CF3040" s="544">
        <v>14433100</v>
      </c>
      <c r="CG3040" s="85"/>
      <c r="CH3040" s="544">
        <v>14433100</v>
      </c>
      <c r="CI3040" s="544">
        <v>26242</v>
      </c>
      <c r="CJ3040" s="87">
        <f t="shared" si="945"/>
        <v>4</v>
      </c>
      <c r="CK3040" s="171">
        <f t="shared" si="944"/>
        <v>15</v>
      </c>
      <c r="CL3040" s="85"/>
      <c r="CM3040" s="85"/>
      <c r="CN3040" s="85"/>
      <c r="CO3040" s="85"/>
      <c r="CP3040" s="85"/>
      <c r="CQ3040" s="85"/>
      <c r="CR3040" s="85"/>
      <c r="CS3040" s="85"/>
    </row>
    <row r="3041" spans="1:97" x14ac:dyDescent="0.25">
      <c r="A3041" s="75">
        <f t="shared" si="953"/>
        <v>3039</v>
      </c>
      <c r="B3041" s="73" t="s">
        <v>6003</v>
      </c>
      <c r="C3041" s="672">
        <v>235600492938</v>
      </c>
      <c r="D3041" s="265">
        <v>145853329</v>
      </c>
      <c r="E3041" s="241"/>
      <c r="F3041" s="231">
        <v>46125</v>
      </c>
      <c r="G3041" s="265" t="s">
        <v>516</v>
      </c>
      <c r="H3041" s="265" t="s">
        <v>2213</v>
      </c>
      <c r="I3041" s="265" t="s">
        <v>105</v>
      </c>
      <c r="J3041" s="265" t="s">
        <v>518</v>
      </c>
      <c r="K3041" s="265" t="s">
        <v>242</v>
      </c>
      <c r="L3041" s="231">
        <v>46155</v>
      </c>
      <c r="M3041" s="265">
        <v>40</v>
      </c>
      <c r="N3041" s="85" t="s">
        <v>9478</v>
      </c>
      <c r="O3041" s="85" t="s">
        <v>9479</v>
      </c>
      <c r="P3041" s="85">
        <v>2830051727</v>
      </c>
      <c r="Q3041" s="231">
        <v>46123</v>
      </c>
      <c r="R3041" s="241">
        <v>1209402016</v>
      </c>
      <c r="S3041" s="241">
        <v>224441588</v>
      </c>
      <c r="T3041" s="231">
        <v>46123</v>
      </c>
      <c r="U3041" s="261">
        <v>17311.814999999999</v>
      </c>
      <c r="V3041" s="261">
        <v>16689.249</v>
      </c>
      <c r="W3041" s="241">
        <v>20</v>
      </c>
      <c r="X3041" s="241">
        <v>0</v>
      </c>
      <c r="Y3041" s="303">
        <v>235600492997</v>
      </c>
      <c r="Z3041" s="85" t="s">
        <v>128</v>
      </c>
      <c r="AA3041" s="85" t="s">
        <v>280</v>
      </c>
      <c r="AB3041" s="85" t="s">
        <v>8950</v>
      </c>
      <c r="AC3041" s="270">
        <v>235600492938</v>
      </c>
      <c r="AD3041" s="75" t="s">
        <v>113</v>
      </c>
      <c r="AE3041" s="241"/>
      <c r="AF3041" s="375">
        <v>46132.041666666664</v>
      </c>
      <c r="AG3041" s="375">
        <v>46132.5</v>
      </c>
      <c r="AH3041" s="375">
        <v>46131.708333333336</v>
      </c>
      <c r="AI3041" s="115">
        <v>46133</v>
      </c>
      <c r="AJ3041" s="115">
        <v>46134</v>
      </c>
      <c r="AK3041" s="115">
        <v>46134</v>
      </c>
      <c r="AL3041" s="376">
        <v>46143</v>
      </c>
      <c r="AM3041" s="502">
        <v>46144</v>
      </c>
      <c r="AN3041" s="75">
        <f t="shared" si="952"/>
        <v>-11</v>
      </c>
      <c r="AO3041" s="95" t="s">
        <v>121</v>
      </c>
      <c r="AP3041" s="95" t="s">
        <v>121</v>
      </c>
      <c r="AQ3041" s="95" t="s">
        <v>121</v>
      </c>
      <c r="AR3041" s="95" t="s">
        <v>121</v>
      </c>
      <c r="AS3041" s="95" t="s">
        <v>121</v>
      </c>
      <c r="AT3041" s="95" t="s">
        <v>121</v>
      </c>
      <c r="AU3041" s="241"/>
      <c r="AV3041" s="134">
        <v>46123</v>
      </c>
      <c r="AW3041" s="85"/>
      <c r="AX3041" s="85"/>
      <c r="AY3041" s="85"/>
      <c r="AZ3041" s="271"/>
      <c r="BA3041" s="85"/>
      <c r="BB3041" s="85"/>
      <c r="BC3041" s="85"/>
      <c r="BD3041" s="85"/>
      <c r="BE3041" s="85"/>
      <c r="BF3041" s="85"/>
      <c r="BG3041" s="85"/>
      <c r="BH3041" s="85"/>
      <c r="BI3041" s="85"/>
      <c r="BJ3041" s="85"/>
      <c r="BK3041" s="85"/>
      <c r="BL3041" s="85"/>
      <c r="BM3041" s="85"/>
      <c r="BN3041" s="85"/>
      <c r="BO3041" s="85"/>
      <c r="BP3041" s="85"/>
      <c r="BQ3041" s="85"/>
      <c r="BR3041" s="85"/>
      <c r="BS3041" s="85"/>
      <c r="BT3041" s="85"/>
      <c r="BU3041" s="388"/>
      <c r="BV3041" s="85"/>
      <c r="BW3041" s="85"/>
      <c r="BX3041" s="85"/>
      <c r="BY3041" s="85"/>
      <c r="BZ3041" s="87">
        <f t="shared" si="942"/>
        <v>16</v>
      </c>
      <c r="CA3041" s="85"/>
      <c r="CB3041" s="88">
        <f t="shared" si="954"/>
        <v>0</v>
      </c>
      <c r="CC3041" s="85"/>
      <c r="CD3041" s="85"/>
      <c r="CE3041" s="431">
        <f t="shared" si="943"/>
        <v>4</v>
      </c>
      <c r="CF3041" s="544">
        <v>14433100</v>
      </c>
      <c r="CG3041" s="85"/>
      <c r="CH3041" s="544">
        <v>14433100</v>
      </c>
      <c r="CI3041" s="544">
        <v>26242</v>
      </c>
      <c r="CJ3041" s="87">
        <f t="shared" si="945"/>
        <v>4</v>
      </c>
      <c r="CK3041" s="171">
        <f t="shared" si="944"/>
        <v>15</v>
      </c>
      <c r="CL3041" s="85"/>
      <c r="CM3041" s="85"/>
      <c r="CN3041" s="85"/>
      <c r="CO3041" s="85"/>
      <c r="CP3041" s="85"/>
      <c r="CQ3041" s="85"/>
      <c r="CR3041" s="85"/>
      <c r="CS3041" s="85"/>
    </row>
    <row r="3042" spans="1:97" x14ac:dyDescent="0.25">
      <c r="A3042" s="75">
        <f t="shared" si="953"/>
        <v>3040</v>
      </c>
      <c r="B3042" s="73" t="s">
        <v>6003</v>
      </c>
      <c r="C3042" s="672">
        <v>235600492946</v>
      </c>
      <c r="D3042" s="265">
        <v>145742469</v>
      </c>
      <c r="E3042" s="241"/>
      <c r="F3042" s="231">
        <v>46125</v>
      </c>
      <c r="G3042" s="265" t="s">
        <v>532</v>
      </c>
      <c r="H3042" s="265" t="s">
        <v>2213</v>
      </c>
      <c r="I3042" s="265" t="s">
        <v>105</v>
      </c>
      <c r="J3042" s="265" t="s">
        <v>518</v>
      </c>
      <c r="K3042" s="265" t="s">
        <v>242</v>
      </c>
      <c r="L3042" s="231">
        <v>46153</v>
      </c>
      <c r="M3042" s="265">
        <v>40</v>
      </c>
      <c r="N3042" s="85" t="s">
        <v>9480</v>
      </c>
      <c r="O3042" s="85" t="s">
        <v>9481</v>
      </c>
      <c r="P3042" s="85">
        <v>2830051741</v>
      </c>
      <c r="Q3042" s="231">
        <v>46123</v>
      </c>
      <c r="R3042" s="241">
        <v>1209402053</v>
      </c>
      <c r="S3042" s="241">
        <v>224441589</v>
      </c>
      <c r="T3042" s="231">
        <v>46123</v>
      </c>
      <c r="U3042" s="261">
        <v>18255.062000000002</v>
      </c>
      <c r="V3042" s="261">
        <v>17834.142</v>
      </c>
      <c r="W3042" s="241">
        <v>20</v>
      </c>
      <c r="X3042" s="241">
        <v>0</v>
      </c>
      <c r="Y3042" s="303">
        <v>235600492946</v>
      </c>
      <c r="Z3042" s="85" t="s">
        <v>128</v>
      </c>
      <c r="AA3042" s="85" t="s">
        <v>280</v>
      </c>
      <c r="AB3042" s="85" t="s">
        <v>8950</v>
      </c>
      <c r="AC3042" s="672">
        <v>235600492946</v>
      </c>
      <c r="AD3042" s="75" t="s">
        <v>113</v>
      </c>
      <c r="AE3042" s="115">
        <v>46135</v>
      </c>
      <c r="AF3042" s="375">
        <v>46132.041666666664</v>
      </c>
      <c r="AG3042" s="375">
        <v>46132.5</v>
      </c>
      <c r="AH3042" s="375">
        <v>46131.708333333336</v>
      </c>
      <c r="AI3042" s="115">
        <v>46133</v>
      </c>
      <c r="AJ3042" s="115">
        <v>46134</v>
      </c>
      <c r="AK3042" s="115">
        <v>46134</v>
      </c>
      <c r="AL3042" s="115">
        <v>46143</v>
      </c>
      <c r="AM3042" s="502">
        <v>46144</v>
      </c>
      <c r="AN3042" s="75">
        <f t="shared" si="952"/>
        <v>-9</v>
      </c>
      <c r="AO3042" s="95" t="s">
        <v>121</v>
      </c>
      <c r="AP3042" s="95" t="s">
        <v>121</v>
      </c>
      <c r="AQ3042" s="95" t="s">
        <v>121</v>
      </c>
      <c r="AR3042" s="95" t="s">
        <v>121</v>
      </c>
      <c r="AS3042" s="95" t="s">
        <v>121</v>
      </c>
      <c r="AT3042" s="95" t="s">
        <v>121</v>
      </c>
      <c r="AU3042" s="241"/>
      <c r="AV3042" s="134">
        <v>46123</v>
      </c>
      <c r="AW3042" s="85"/>
      <c r="AX3042" s="85"/>
      <c r="AY3042" s="85"/>
      <c r="AZ3042" s="271"/>
      <c r="BA3042" s="85"/>
      <c r="BB3042" s="85"/>
      <c r="BC3042" s="85"/>
      <c r="BD3042" s="85"/>
      <c r="BE3042" s="85"/>
      <c r="BF3042" s="85"/>
      <c r="BG3042" s="85"/>
      <c r="BH3042" s="85"/>
      <c r="BI3042" s="85"/>
      <c r="BJ3042" s="85"/>
      <c r="BK3042" s="85"/>
      <c r="BL3042" s="85"/>
      <c r="BM3042" s="85"/>
      <c r="BN3042" s="85"/>
      <c r="BO3042" s="85"/>
      <c r="BP3042" s="85"/>
      <c r="BQ3042" s="85"/>
      <c r="BR3042" s="85"/>
      <c r="BS3042" s="85"/>
      <c r="BT3042" s="85"/>
      <c r="BU3042" s="388"/>
      <c r="BV3042" s="85"/>
      <c r="BW3042" s="85"/>
      <c r="BX3042" s="85"/>
      <c r="BY3042" s="85"/>
      <c r="BZ3042" s="87">
        <f t="shared" si="942"/>
        <v>16</v>
      </c>
      <c r="CA3042" s="85"/>
      <c r="CB3042" s="88">
        <f t="shared" si="954"/>
        <v>0</v>
      </c>
      <c r="CC3042" s="85"/>
      <c r="CD3042" s="85"/>
      <c r="CE3042" s="431">
        <f t="shared" si="943"/>
        <v>4</v>
      </c>
      <c r="CF3042" s="544">
        <v>14433100</v>
      </c>
      <c r="CG3042" s="85"/>
      <c r="CH3042" s="544">
        <v>14433100</v>
      </c>
      <c r="CI3042" s="544">
        <v>26242</v>
      </c>
      <c r="CJ3042" s="87">
        <f t="shared" si="945"/>
        <v>4</v>
      </c>
      <c r="CK3042" s="171">
        <f t="shared" si="944"/>
        <v>15</v>
      </c>
      <c r="CL3042" s="85"/>
      <c r="CM3042" s="85"/>
      <c r="CN3042" s="85"/>
      <c r="CO3042" s="85"/>
      <c r="CP3042" s="85"/>
      <c r="CQ3042" s="85"/>
      <c r="CR3042" s="85"/>
      <c r="CS3042" s="85"/>
    </row>
    <row r="3043" spans="1:97" x14ac:dyDescent="0.25">
      <c r="A3043" s="75">
        <f t="shared" si="953"/>
        <v>3041</v>
      </c>
      <c r="B3043" s="73" t="s">
        <v>6003</v>
      </c>
      <c r="C3043" s="672">
        <v>235600492946</v>
      </c>
      <c r="D3043" s="236">
        <v>145742471</v>
      </c>
      <c r="E3043" s="380"/>
      <c r="F3043" s="353">
        <v>46125</v>
      </c>
      <c r="G3043" s="236" t="s">
        <v>532</v>
      </c>
      <c r="H3043" s="236" t="s">
        <v>2213</v>
      </c>
      <c r="I3043" s="236" t="s">
        <v>105</v>
      </c>
      <c r="J3043" s="236" t="s">
        <v>518</v>
      </c>
      <c r="K3043" s="236" t="s">
        <v>242</v>
      </c>
      <c r="L3043" s="353">
        <v>46153</v>
      </c>
      <c r="M3043" s="236">
        <v>40</v>
      </c>
      <c r="N3043" s="22" t="s">
        <v>9482</v>
      </c>
      <c r="O3043" s="22" t="s">
        <v>9483</v>
      </c>
      <c r="P3043" s="85">
        <v>2830051802</v>
      </c>
      <c r="Q3043" s="231">
        <v>46125</v>
      </c>
      <c r="R3043" s="241">
        <v>1209402309</v>
      </c>
      <c r="S3043" s="241">
        <v>224444361</v>
      </c>
      <c r="T3043" s="231">
        <v>46125</v>
      </c>
      <c r="U3043" s="261">
        <v>18189.585999999999</v>
      </c>
      <c r="V3043" s="261">
        <v>17770.194</v>
      </c>
      <c r="W3043" s="241">
        <v>20</v>
      </c>
      <c r="X3043" s="241">
        <v>0</v>
      </c>
      <c r="Y3043" s="609">
        <v>235600492954</v>
      </c>
      <c r="Z3043" s="22" t="s">
        <v>128</v>
      </c>
      <c r="AA3043" s="22" t="s">
        <v>280</v>
      </c>
      <c r="AB3043" s="22" t="s">
        <v>8950</v>
      </c>
      <c r="AC3043" s="672">
        <v>235600492946</v>
      </c>
      <c r="AD3043" s="105" t="s">
        <v>113</v>
      </c>
      <c r="AE3043" s="115">
        <v>46135</v>
      </c>
      <c r="AF3043" s="446">
        <v>46132.041666666664</v>
      </c>
      <c r="AG3043" s="446">
        <v>46132.5</v>
      </c>
      <c r="AH3043" s="446">
        <v>46131.708333333336</v>
      </c>
      <c r="AI3043" s="115">
        <v>46133</v>
      </c>
      <c r="AJ3043" s="115">
        <v>46134</v>
      </c>
      <c r="AK3043" s="115">
        <v>46134</v>
      </c>
      <c r="AL3043" s="115">
        <v>46143</v>
      </c>
      <c r="AM3043" s="502">
        <v>46144</v>
      </c>
      <c r="AN3043" s="75">
        <f t="shared" si="952"/>
        <v>-9</v>
      </c>
      <c r="AO3043" s="95" t="s">
        <v>121</v>
      </c>
      <c r="AP3043" s="95" t="s">
        <v>121</v>
      </c>
      <c r="AQ3043" s="95" t="s">
        <v>121</v>
      </c>
      <c r="AR3043" s="95" t="s">
        <v>121</v>
      </c>
      <c r="AS3043" s="95" t="s">
        <v>121</v>
      </c>
      <c r="AT3043" s="95" t="s">
        <v>121</v>
      </c>
      <c r="AV3043" s="134">
        <v>46125</v>
      </c>
      <c r="BU3043" s="812"/>
      <c r="BZ3043" s="87">
        <f t="shared" si="942"/>
        <v>16</v>
      </c>
      <c r="CB3043" s="88">
        <f t="shared" si="954"/>
        <v>0</v>
      </c>
      <c r="CE3043" s="431">
        <f t="shared" si="943"/>
        <v>4</v>
      </c>
      <c r="CF3043" s="544">
        <v>14433100</v>
      </c>
      <c r="CG3043" s="85"/>
      <c r="CH3043" s="544">
        <v>14433100</v>
      </c>
      <c r="CI3043" s="544">
        <v>26242</v>
      </c>
      <c r="CJ3043" s="87">
        <f t="shared" si="945"/>
        <v>4</v>
      </c>
      <c r="CK3043" s="171">
        <f t="shared" si="944"/>
        <v>16</v>
      </c>
    </row>
    <row r="3044" spans="1:97" x14ac:dyDescent="0.25">
      <c r="A3044" s="182">
        <f t="shared" si="953"/>
        <v>3042</v>
      </c>
      <c r="B3044" s="73" t="s">
        <v>6003</v>
      </c>
      <c r="C3044" s="672">
        <v>235600492946</v>
      </c>
      <c r="D3044" s="236">
        <v>145781765</v>
      </c>
      <c r="E3044" s="380"/>
      <c r="F3044" s="353">
        <v>46125</v>
      </c>
      <c r="G3044" s="236" t="s">
        <v>740</v>
      </c>
      <c r="H3044" s="236" t="s">
        <v>2213</v>
      </c>
      <c r="I3044" s="236" t="s">
        <v>105</v>
      </c>
      <c r="J3044" s="236" t="s">
        <v>518</v>
      </c>
      <c r="K3044" s="236" t="s">
        <v>242</v>
      </c>
      <c r="L3044" s="353">
        <v>46153</v>
      </c>
      <c r="M3044" s="236">
        <v>40</v>
      </c>
      <c r="N3044" s="22" t="s">
        <v>9484</v>
      </c>
      <c r="O3044" s="22" t="s">
        <v>9485</v>
      </c>
      <c r="P3044" s="85">
        <v>2830051762</v>
      </c>
      <c r="Q3044" s="231">
        <v>46125</v>
      </c>
      <c r="R3044" s="241">
        <v>1209402227</v>
      </c>
      <c r="S3044" s="241">
        <v>224444360</v>
      </c>
      <c r="T3044" s="231">
        <v>46125</v>
      </c>
      <c r="U3044" s="261">
        <v>14694.552</v>
      </c>
      <c r="V3044" s="261">
        <v>14153.188</v>
      </c>
      <c r="W3044" s="241">
        <v>21</v>
      </c>
      <c r="X3044" s="241">
        <v>0</v>
      </c>
      <c r="Y3044" s="609">
        <v>235600492962</v>
      </c>
      <c r="Z3044" s="22" t="s">
        <v>128</v>
      </c>
      <c r="AA3044" s="22" t="s">
        <v>280</v>
      </c>
      <c r="AB3044" s="22" t="s">
        <v>8950</v>
      </c>
      <c r="AC3044" s="672">
        <v>235600492946</v>
      </c>
      <c r="AD3044" s="182" t="s">
        <v>113</v>
      </c>
      <c r="AE3044" s="115">
        <v>46135</v>
      </c>
      <c r="AF3044" s="446">
        <v>46132.041666666664</v>
      </c>
      <c r="AG3044" s="446">
        <v>46132.5</v>
      </c>
      <c r="AH3044" s="446">
        <v>46131.708333333336</v>
      </c>
      <c r="AI3044" s="115">
        <v>46133</v>
      </c>
      <c r="AJ3044" s="115">
        <v>46134</v>
      </c>
      <c r="AK3044" s="115">
        <v>46134</v>
      </c>
      <c r="AL3044" s="115">
        <v>46143</v>
      </c>
      <c r="AM3044" s="502">
        <v>46144</v>
      </c>
      <c r="AN3044" s="75">
        <f t="shared" si="952"/>
        <v>-9</v>
      </c>
      <c r="AO3044" s="95" t="s">
        <v>121</v>
      </c>
      <c r="AP3044" s="95" t="s">
        <v>121</v>
      </c>
      <c r="AQ3044" s="95" t="s">
        <v>121</v>
      </c>
      <c r="AR3044" s="95" t="s">
        <v>121</v>
      </c>
      <c r="AS3044" s="95" t="s">
        <v>121</v>
      </c>
      <c r="AT3044" s="95" t="s">
        <v>121</v>
      </c>
      <c r="AV3044" s="134">
        <v>46125</v>
      </c>
      <c r="BU3044" s="812"/>
      <c r="BZ3044" s="87">
        <f t="shared" si="942"/>
        <v>16</v>
      </c>
      <c r="CB3044" s="88">
        <f t="shared" si="954"/>
        <v>0</v>
      </c>
      <c r="CE3044" s="431">
        <f t="shared" si="943"/>
        <v>4</v>
      </c>
      <c r="CF3044" s="544">
        <v>14433100</v>
      </c>
      <c r="CG3044" s="85"/>
      <c r="CH3044" s="544">
        <v>14433100</v>
      </c>
      <c r="CI3044" s="544">
        <v>26242</v>
      </c>
      <c r="CJ3044" s="87">
        <f t="shared" si="945"/>
        <v>4</v>
      </c>
      <c r="CK3044" s="171">
        <f t="shared" si="944"/>
        <v>16</v>
      </c>
    </row>
    <row r="3045" spans="1:97" s="85" customFormat="1" x14ac:dyDescent="0.25">
      <c r="B3045" s="70" t="s">
        <v>102</v>
      </c>
      <c r="C3045" s="303" t="s">
        <v>9216</v>
      </c>
      <c r="D3045" s="265">
        <v>145897201</v>
      </c>
      <c r="E3045" s="241"/>
      <c r="F3045" s="231">
        <v>46123</v>
      </c>
      <c r="G3045" s="265" t="s">
        <v>2891</v>
      </c>
      <c r="H3045" s="265" t="s">
        <v>2892</v>
      </c>
      <c r="I3045" s="265" t="s">
        <v>240</v>
      </c>
      <c r="J3045" s="265" t="s">
        <v>7263</v>
      </c>
      <c r="K3045" s="265" t="s">
        <v>242</v>
      </c>
      <c r="L3045" s="231">
        <v>46139</v>
      </c>
      <c r="M3045" s="265">
        <v>40</v>
      </c>
      <c r="N3045" s="268" t="s">
        <v>9486</v>
      </c>
      <c r="O3045" s="268" t="s">
        <v>9487</v>
      </c>
      <c r="P3045" s="85">
        <v>2830051748</v>
      </c>
      <c r="Q3045" s="231">
        <v>46123</v>
      </c>
      <c r="R3045" s="241">
        <v>1209402061</v>
      </c>
      <c r="S3045" s="241">
        <v>224441465</v>
      </c>
      <c r="T3045" s="231">
        <v>46123</v>
      </c>
      <c r="U3045" s="261">
        <v>12983.717000000001</v>
      </c>
      <c r="V3045" s="261">
        <v>12128.821</v>
      </c>
      <c r="W3045" s="241">
        <v>15</v>
      </c>
      <c r="X3045" s="241">
        <v>193</v>
      </c>
      <c r="Y3045" s="303" t="s">
        <v>9488</v>
      </c>
      <c r="Z3045" s="85" t="s">
        <v>220</v>
      </c>
      <c r="AA3045" s="85" t="s">
        <v>5369</v>
      </c>
      <c r="AB3045" s="265" t="s">
        <v>9219</v>
      </c>
      <c r="AC3045" s="303" t="s">
        <v>9216</v>
      </c>
      <c r="AD3045" s="182" t="s">
        <v>113</v>
      </c>
      <c r="AE3045" s="231">
        <v>46128</v>
      </c>
      <c r="AF3045" s="375">
        <v>46126.416666666664</v>
      </c>
      <c r="AG3045" s="375">
        <v>46126.416666666664</v>
      </c>
      <c r="AH3045" s="375">
        <v>46126.416666666664</v>
      </c>
      <c r="AI3045" s="115">
        <v>46127</v>
      </c>
      <c r="AJ3045" s="241"/>
      <c r="AK3045" s="115">
        <v>46127</v>
      </c>
      <c r="AL3045" s="115">
        <v>46131</v>
      </c>
      <c r="AM3045" s="241"/>
      <c r="AN3045" s="231">
        <v>46130</v>
      </c>
      <c r="AO3045" s="81">
        <f t="shared" ref="AO3045" si="955">IF(AH3045&lt;AG3045,IF(AH3045=0,"",AH3045-1),IF(AG3045=0,"",AG3045-1))</f>
        <v>46125.416666666664</v>
      </c>
      <c r="AP3045" s="81">
        <f t="shared" ref="AP3045" si="956">IF(AH3045&lt;AG3045,IF(AH3045=0,"",AH3045),IF(AG3045=0,"",AG3045))</f>
        <v>46126.416666666664</v>
      </c>
      <c r="AQ3045" s="81">
        <f t="shared" ref="AQ3045" si="957">IF(AH3045&lt;AG3045,IF(AH3045=0,"",AH3045),IF(AG3045=0,"",AG3045))</f>
        <v>46126.416666666664</v>
      </c>
      <c r="AR3045" s="81">
        <f t="shared" ref="AR3045" si="958">IF(AI3045=0,"",IF(AI3045&lt;AJ3045,AJ3045+1,AI3045+1))</f>
        <v>46128</v>
      </c>
      <c r="AS3045" s="81">
        <f t="shared" ref="AS3045" si="959">IF(AI3045=0,"",IF(AE3045=0,IF(AJ3045=0,AI3045+2,AJ3045+2),AE3045+2))</f>
        <v>46130</v>
      </c>
      <c r="AT3045" s="81">
        <f t="shared" ref="AT3045" si="960">IF(AI3045=0,"",IF(AI3045&lt;AJ3045,AJ3045+1,AI3045+1))</f>
        <v>46128</v>
      </c>
      <c r="AU3045" s="82" t="s">
        <v>6241</v>
      </c>
      <c r="AV3045" s="134">
        <v>46123</v>
      </c>
      <c r="AZ3045" s="271"/>
      <c r="BU3045" s="337" t="s">
        <v>9220</v>
      </c>
      <c r="BV3045" s="340">
        <v>46129</v>
      </c>
      <c r="BZ3045" s="87">
        <f t="shared" si="942"/>
        <v>15</v>
      </c>
      <c r="CB3045" s="88">
        <f t="shared" si="954"/>
        <v>16</v>
      </c>
      <c r="CE3045" s="431">
        <f t="shared" si="943"/>
        <v>4</v>
      </c>
      <c r="CF3045" s="397">
        <v>14893956</v>
      </c>
      <c r="CH3045" s="397">
        <v>14893956</v>
      </c>
      <c r="CI3045" s="85">
        <v>26268</v>
      </c>
      <c r="CJ3045" s="87">
        <f t="shared" si="945"/>
        <v>4</v>
      </c>
      <c r="CK3045" s="171">
        <f t="shared" si="944"/>
        <v>15</v>
      </c>
      <c r="CL3045" s="85" t="s">
        <v>6276</v>
      </c>
      <c r="CM3045" s="22" t="str">
        <f>IF(OR(Z3045="COSU",Z3045="EGLV",Z3045="MAEU",Z3045="REGU",Z3045="HLCU",Z3045="OOLU",Z3045="ONEY"),
    IF(Z3045="COSU","1C26TAB",
    IF(Z3045="EGLV","1C26TAA",
    IF(Z3045="MAEU","1C26TML",
    IF(Z3045="REGU","1C26TAA",
    IF(Z3045="HLCU","1C26THC",
    IF(Z3045="OOLU","1C26TAR",
    IF(Z3045="ONEY","1K26TAD",""))))))) &amp; "^" &amp; BU3045,
    BU3045)</f>
        <v>1K26TAD^106643</v>
      </c>
    </row>
    <row r="3046" spans="1:97" s="85" customFormat="1" x14ac:dyDescent="0.25">
      <c r="B3046" s="73" t="s">
        <v>6497</v>
      </c>
      <c r="C3046" s="303" t="s">
        <v>9489</v>
      </c>
      <c r="D3046" s="265">
        <v>145900802</v>
      </c>
      <c r="E3046" s="241">
        <v>5320008344</v>
      </c>
      <c r="F3046" s="231">
        <v>46126</v>
      </c>
      <c r="G3046" s="265" t="s">
        <v>9490</v>
      </c>
      <c r="H3046" s="265" t="s">
        <v>2810</v>
      </c>
      <c r="I3046" s="265" t="s">
        <v>240</v>
      </c>
      <c r="J3046" s="265" t="s">
        <v>241</v>
      </c>
      <c r="K3046" s="265" t="s">
        <v>242</v>
      </c>
      <c r="L3046" s="231">
        <v>46150</v>
      </c>
      <c r="M3046" s="265">
        <v>0</v>
      </c>
      <c r="N3046" s="268" t="s">
        <v>9491</v>
      </c>
      <c r="O3046" s="268" t="s">
        <v>9492</v>
      </c>
      <c r="P3046" s="85">
        <v>2830051744</v>
      </c>
      <c r="Q3046" s="231">
        <v>46123</v>
      </c>
      <c r="R3046" s="241">
        <v>1209402056</v>
      </c>
      <c r="S3046" s="241">
        <v>224435270</v>
      </c>
      <c r="T3046" s="231">
        <v>46123</v>
      </c>
      <c r="U3046" s="261">
        <v>7491.683</v>
      </c>
      <c r="V3046" s="261">
        <v>7251.5720000000001</v>
      </c>
      <c r="W3046" s="241">
        <v>13</v>
      </c>
      <c r="X3046" s="241">
        <v>0</v>
      </c>
      <c r="Y3046" s="303" t="s">
        <v>9493</v>
      </c>
      <c r="Z3046" s="85" t="s">
        <v>9494</v>
      </c>
      <c r="AA3046" s="85" t="s">
        <v>9495</v>
      </c>
      <c r="AB3046" s="85" t="s">
        <v>9496</v>
      </c>
      <c r="AC3046" s="303" t="s">
        <v>9489</v>
      </c>
      <c r="AD3046" s="182" t="s">
        <v>113</v>
      </c>
      <c r="AE3046" s="231">
        <v>46133</v>
      </c>
      <c r="AF3046" s="375">
        <v>46127.958333333336</v>
      </c>
      <c r="AG3046" s="375">
        <v>46128.416666666664</v>
      </c>
      <c r="AH3046" s="375">
        <v>46127.958333333336</v>
      </c>
      <c r="AI3046" s="115">
        <v>46129</v>
      </c>
      <c r="AJ3046" s="231">
        <v>46130</v>
      </c>
      <c r="AK3046" s="275">
        <v>46130</v>
      </c>
      <c r="AL3046" s="115">
        <v>46141</v>
      </c>
      <c r="AM3046" s="231">
        <v>46145</v>
      </c>
      <c r="AN3046" s="132">
        <f>IF(AM3046=0,AL3046-L3046,AM3046-L3046)</f>
        <v>-5</v>
      </c>
      <c r="AO3046" s="81" t="s">
        <v>121</v>
      </c>
      <c r="AP3046" s="81" t="s">
        <v>121</v>
      </c>
      <c r="AQ3046" s="81" t="s">
        <v>121</v>
      </c>
      <c r="AR3046" s="81" t="s">
        <v>121</v>
      </c>
      <c r="AS3046" s="81" t="s">
        <v>261</v>
      </c>
      <c r="AT3046" s="81" t="s">
        <v>121</v>
      </c>
      <c r="AU3046" s="241"/>
      <c r="AV3046" s="134">
        <v>46123</v>
      </c>
      <c r="AZ3046" s="271"/>
      <c r="BU3046" s="388"/>
      <c r="BZ3046" s="87">
        <f t="shared" si="942"/>
        <v>16</v>
      </c>
      <c r="CB3046" s="88">
        <f t="shared" si="954"/>
        <v>0</v>
      </c>
      <c r="CE3046" s="431">
        <f t="shared" si="943"/>
        <v>4</v>
      </c>
      <c r="CJ3046" s="87">
        <f t="shared" si="945"/>
        <v>4</v>
      </c>
      <c r="CK3046" s="171">
        <f t="shared" si="944"/>
        <v>15</v>
      </c>
    </row>
    <row r="3047" spans="1:97" s="168" customFormat="1" x14ac:dyDescent="0.25">
      <c r="B3047" s="73" t="s">
        <v>6497</v>
      </c>
      <c r="C3047" s="303" t="s">
        <v>9489</v>
      </c>
      <c r="D3047" s="273">
        <v>145900813</v>
      </c>
      <c r="E3047" s="274">
        <v>5320008344</v>
      </c>
      <c r="F3047" s="275">
        <v>46126</v>
      </c>
      <c r="G3047" s="273" t="s">
        <v>9490</v>
      </c>
      <c r="H3047" s="273" t="s">
        <v>2810</v>
      </c>
      <c r="I3047" s="273" t="s">
        <v>240</v>
      </c>
      <c r="J3047" s="273" t="s">
        <v>241</v>
      </c>
      <c r="K3047" s="273" t="s">
        <v>242</v>
      </c>
      <c r="L3047" s="275">
        <v>46150</v>
      </c>
      <c r="M3047" s="273">
        <v>40</v>
      </c>
      <c r="N3047" s="727" t="s">
        <v>9491</v>
      </c>
      <c r="O3047" s="727" t="s">
        <v>9492</v>
      </c>
      <c r="P3047" s="168">
        <v>2830051745</v>
      </c>
      <c r="Q3047" s="275">
        <v>46123</v>
      </c>
      <c r="R3047" s="274">
        <v>1209402057</v>
      </c>
      <c r="S3047" s="274">
        <v>224435275</v>
      </c>
      <c r="T3047" s="275">
        <v>46123</v>
      </c>
      <c r="U3047" s="350">
        <v>3051.9430000000002</v>
      </c>
      <c r="V3047" s="350">
        <v>2951.3330000000001</v>
      </c>
      <c r="W3047" s="274">
        <v>4</v>
      </c>
      <c r="X3047" s="274">
        <v>0</v>
      </c>
      <c r="Y3047" s="386" t="s">
        <v>9493</v>
      </c>
      <c r="Z3047" s="168" t="s">
        <v>9494</v>
      </c>
      <c r="AA3047" s="168" t="s">
        <v>9495</v>
      </c>
      <c r="AB3047" s="168" t="s">
        <v>9496</v>
      </c>
      <c r="AC3047" s="303" t="s">
        <v>9489</v>
      </c>
      <c r="AD3047" s="182" t="s">
        <v>113</v>
      </c>
      <c r="AE3047" s="231">
        <v>46133</v>
      </c>
      <c r="AF3047" s="304">
        <v>46127.958333333336</v>
      </c>
      <c r="AG3047" s="304">
        <v>46128.416666666664</v>
      </c>
      <c r="AH3047" s="304">
        <v>46127.958333333336</v>
      </c>
      <c r="AI3047" s="115">
        <v>46129</v>
      </c>
      <c r="AJ3047" s="275">
        <v>46130</v>
      </c>
      <c r="AK3047" s="275">
        <v>46130</v>
      </c>
      <c r="AL3047" s="115">
        <v>46141</v>
      </c>
      <c r="AM3047" s="275">
        <v>46145</v>
      </c>
      <c r="AN3047" s="132">
        <f>IF(AM3047=0,AL3047-L3047,AM3047-L3047)</f>
        <v>-5</v>
      </c>
      <c r="AO3047" s="81" t="s">
        <v>121</v>
      </c>
      <c r="AP3047" s="81" t="s">
        <v>121</v>
      </c>
      <c r="AQ3047" s="81" t="s">
        <v>121</v>
      </c>
      <c r="AR3047" s="81" t="s">
        <v>121</v>
      </c>
      <c r="AS3047" s="81" t="s">
        <v>261</v>
      </c>
      <c r="AT3047" s="81" t="s">
        <v>121</v>
      </c>
      <c r="AU3047" s="274"/>
      <c r="AV3047" s="263">
        <v>46123</v>
      </c>
      <c r="AZ3047" s="278"/>
      <c r="BU3047" s="543"/>
      <c r="BZ3047" s="87">
        <f t="shared" si="942"/>
        <v>16</v>
      </c>
      <c r="CB3047" s="607">
        <f t="shared" si="954"/>
        <v>0</v>
      </c>
      <c r="CE3047" s="431">
        <f t="shared" si="943"/>
        <v>4</v>
      </c>
      <c r="CJ3047" s="87">
        <f t="shared" si="945"/>
        <v>4</v>
      </c>
      <c r="CK3047" s="171">
        <f t="shared" si="944"/>
        <v>15</v>
      </c>
    </row>
    <row r="3048" spans="1:97" s="85" customFormat="1" x14ac:dyDescent="0.25">
      <c r="B3048" s="265" t="s">
        <v>102</v>
      </c>
      <c r="C3048" s="301"/>
      <c r="D3048" s="265">
        <v>145744791</v>
      </c>
      <c r="E3048" s="241"/>
      <c r="F3048" s="231">
        <v>46118</v>
      </c>
      <c r="G3048" s="265" t="s">
        <v>2088</v>
      </c>
      <c r="H3048" s="265" t="s">
        <v>9497</v>
      </c>
      <c r="I3048" s="265" t="s">
        <v>105</v>
      </c>
      <c r="J3048" s="265" t="s">
        <v>9498</v>
      </c>
      <c r="K3048" s="265" t="s">
        <v>2432</v>
      </c>
      <c r="L3048" s="241"/>
      <c r="M3048" s="265">
        <v>40</v>
      </c>
      <c r="N3048" s="79" t="s">
        <v>2082</v>
      </c>
      <c r="O3048" s="79" t="s">
        <v>2082</v>
      </c>
      <c r="P3048" s="85">
        <v>2830051346</v>
      </c>
      <c r="Q3048" s="231">
        <v>46118</v>
      </c>
      <c r="R3048" s="398">
        <v>1209400156</v>
      </c>
      <c r="S3048" s="241">
        <v>224415644</v>
      </c>
      <c r="T3048" s="231">
        <v>46118</v>
      </c>
      <c r="U3048" s="261">
        <v>15522.272000000001</v>
      </c>
      <c r="V3048" s="356">
        <v>14950.431</v>
      </c>
      <c r="W3048" s="241">
        <v>21</v>
      </c>
      <c r="X3048" s="241">
        <v>0</v>
      </c>
      <c r="Y3048" s="77" t="s">
        <v>2433</v>
      </c>
      <c r="Z3048" s="241" t="s">
        <v>110</v>
      </c>
      <c r="AC3048" s="270"/>
      <c r="AD3048" s="79" t="s">
        <v>2434</v>
      </c>
      <c r="AE3048" s="241"/>
      <c r="AF3048" s="375"/>
      <c r="AG3048" s="375"/>
      <c r="AH3048" s="375"/>
      <c r="AI3048" s="376"/>
      <c r="AJ3048" s="241"/>
      <c r="AK3048" s="241"/>
      <c r="AL3048" s="241"/>
      <c r="AM3048" s="241"/>
      <c r="AN3048" s="274"/>
      <c r="AO3048" s="81" t="str">
        <f>IF(AH3048&lt;AG3048,IF(AH3048=0,"",AH3048-1),IF(AG3048=0,"",AG3048-1))</f>
        <v/>
      </c>
      <c r="AP3048" s="81" t="str">
        <f>IF(AH3048&lt;AG3048,IF(AH3048=0,"",AH3048),IF(AG3048=0,"",AG3048))</f>
        <v/>
      </c>
      <c r="AQ3048" s="81" t="str">
        <f>IF(AH3048&lt;AG3048,IF(AH3048=0,"",AH3048),IF(AG3048=0,"",AG3048))</f>
        <v/>
      </c>
      <c r="AR3048" s="81" t="str">
        <f>IF(AI3048=0,"",IF(AI3048&lt;AJ3048,AJ3048+1,AI3048+1))</f>
        <v/>
      </c>
      <c r="AS3048" s="81" t="str">
        <f t="shared" ref="AS3048:AS3053" si="961">IF(AI3048=0,"",IF(AE3048=0,IF(AJ3048=0,AI3048+2,AJ3048+2),AE3048+2))</f>
        <v/>
      </c>
      <c r="AT3048" s="81" t="str">
        <f>IF(AI3048=0,"",IF(AI3048&lt;AJ3048,AJ3048+1,AI3048+1))</f>
        <v/>
      </c>
      <c r="AU3048" s="123" t="s">
        <v>10</v>
      </c>
      <c r="AZ3048" s="271"/>
      <c r="BU3048" s="388"/>
      <c r="BZ3048" s="87">
        <f t="shared" si="942"/>
        <v>15</v>
      </c>
      <c r="CB3048" s="85">
        <f t="shared" si="954"/>
        <v>0</v>
      </c>
      <c r="CE3048" s="431" t="str">
        <f t="shared" si="943"/>
        <v/>
      </c>
      <c r="CJ3048" s="87">
        <f t="shared" si="945"/>
        <v>1</v>
      </c>
      <c r="CK3048" s="87">
        <f t="shared" si="944"/>
        <v>1</v>
      </c>
      <c r="CN3048" s="339"/>
    </row>
    <row r="3049" spans="1:97" s="85" customFormat="1" x14ac:dyDescent="0.25">
      <c r="B3049" s="236" t="s">
        <v>6497</v>
      </c>
      <c r="C3049" s="303" t="s">
        <v>9454</v>
      </c>
      <c r="D3049" s="265">
        <v>145910389</v>
      </c>
      <c r="E3049" s="241">
        <v>5320005363</v>
      </c>
      <c r="F3049" s="231">
        <v>46128</v>
      </c>
      <c r="G3049" s="265" t="s">
        <v>2987</v>
      </c>
      <c r="H3049" s="265" t="s">
        <v>2963</v>
      </c>
      <c r="I3049" s="265" t="s">
        <v>105</v>
      </c>
      <c r="J3049" s="265" t="s">
        <v>1161</v>
      </c>
      <c r="K3049" s="265" t="s">
        <v>242</v>
      </c>
      <c r="L3049" s="231">
        <v>46153</v>
      </c>
      <c r="M3049" s="315">
        <v>40</v>
      </c>
      <c r="N3049" s="85" t="s">
        <v>9499</v>
      </c>
      <c r="O3049" s="85" t="s">
        <v>9500</v>
      </c>
      <c r="P3049" s="85">
        <v>2830051982</v>
      </c>
      <c r="Q3049" s="231">
        <v>46128</v>
      </c>
      <c r="R3049" s="241">
        <v>1209403482</v>
      </c>
      <c r="S3049" s="241">
        <v>224463231</v>
      </c>
      <c r="T3049" s="231">
        <v>46128</v>
      </c>
      <c r="U3049" s="261">
        <v>7604.3860000000004</v>
      </c>
      <c r="V3049" s="261">
        <v>7354.357</v>
      </c>
      <c r="W3049" s="241">
        <v>9</v>
      </c>
      <c r="X3049" s="241">
        <v>3</v>
      </c>
      <c r="Y3049" s="303">
        <v>2324459550</v>
      </c>
      <c r="Z3049" s="265" t="s">
        <v>5982</v>
      </c>
      <c r="AA3049" s="85" t="s">
        <v>8783</v>
      </c>
      <c r="AB3049" s="85" t="s">
        <v>260</v>
      </c>
      <c r="AC3049" s="303" t="s">
        <v>9454</v>
      </c>
      <c r="AD3049" s="75" t="s">
        <v>113</v>
      </c>
      <c r="AE3049" s="689">
        <v>46136</v>
      </c>
      <c r="AF3049" s="375">
        <v>46134.625</v>
      </c>
      <c r="AG3049" s="375">
        <v>46133.416666666664</v>
      </c>
      <c r="AH3049" s="375">
        <v>46133.416666666664</v>
      </c>
      <c r="AI3049" s="376">
        <v>46135</v>
      </c>
      <c r="AJ3049" s="241"/>
      <c r="AK3049" s="689">
        <v>46136</v>
      </c>
      <c r="AL3049" s="376">
        <v>46136</v>
      </c>
      <c r="AM3049" s="241"/>
      <c r="AN3049" s="105">
        <f>IF(AM3049=0,AL3049-L3049,AM3049-L3049)</f>
        <v>-17</v>
      </c>
      <c r="AO3049" s="81" t="s">
        <v>121</v>
      </c>
      <c r="AP3049" s="81" t="s">
        <v>121</v>
      </c>
      <c r="AQ3049" s="81" t="s">
        <v>121</v>
      </c>
      <c r="AR3049" s="81" t="s">
        <v>121</v>
      </c>
      <c r="AS3049" s="81">
        <f t="shared" si="961"/>
        <v>46138</v>
      </c>
      <c r="AT3049" s="81" t="s">
        <v>121</v>
      </c>
      <c r="AU3049" s="241"/>
      <c r="AV3049" s="297">
        <v>46128</v>
      </c>
      <c r="AZ3049" s="271"/>
      <c r="BU3049" s="388"/>
      <c r="BZ3049" s="87">
        <f t="shared" si="942"/>
        <v>16</v>
      </c>
      <c r="CB3049" s="85">
        <f t="shared" si="954"/>
        <v>0</v>
      </c>
      <c r="CE3049" s="431">
        <f t="shared" si="943"/>
        <v>4</v>
      </c>
      <c r="CF3049" s="397">
        <v>6273680</v>
      </c>
      <c r="CH3049" s="397">
        <v>6273680</v>
      </c>
      <c r="CI3049" s="85">
        <v>26360</v>
      </c>
      <c r="CJ3049" s="87">
        <f t="shared" si="945"/>
        <v>4</v>
      </c>
      <c r="CK3049" s="171">
        <f t="shared" si="944"/>
        <v>16</v>
      </c>
    </row>
    <row r="3050" spans="1:97" s="176" customFormat="1" x14ac:dyDescent="0.25">
      <c r="B3050" s="236" t="s">
        <v>6497</v>
      </c>
      <c r="C3050" s="303" t="s">
        <v>9454</v>
      </c>
      <c r="D3050" s="346">
        <v>145911707</v>
      </c>
      <c r="E3050" s="362">
        <v>5320005363</v>
      </c>
      <c r="F3050" s="363">
        <v>46128</v>
      </c>
      <c r="G3050" s="346" t="s">
        <v>1178</v>
      </c>
      <c r="H3050" s="346" t="s">
        <v>2963</v>
      </c>
      <c r="I3050" s="346" t="s">
        <v>105</v>
      </c>
      <c r="J3050" s="346" t="s">
        <v>1161</v>
      </c>
      <c r="K3050" s="346" t="s">
        <v>242</v>
      </c>
      <c r="L3050" s="363">
        <v>46149</v>
      </c>
      <c r="M3050" s="813">
        <v>0</v>
      </c>
      <c r="N3050" s="176" t="s">
        <v>9499</v>
      </c>
      <c r="O3050" s="176" t="s">
        <v>9500</v>
      </c>
      <c r="P3050" s="176">
        <v>2830051983</v>
      </c>
      <c r="Q3050" s="363">
        <v>46128</v>
      </c>
      <c r="R3050" s="362">
        <v>1209403484</v>
      </c>
      <c r="S3050" s="362">
        <v>224463233</v>
      </c>
      <c r="T3050" s="363">
        <v>46128</v>
      </c>
      <c r="U3050" s="442">
        <v>9794.2260000000006</v>
      </c>
      <c r="V3050" s="442">
        <v>9473.9869999999992</v>
      </c>
      <c r="W3050" s="362">
        <v>11</v>
      </c>
      <c r="X3050" s="362">
        <v>3</v>
      </c>
      <c r="Y3050" s="657">
        <v>2324459550</v>
      </c>
      <c r="Z3050" s="346" t="s">
        <v>5982</v>
      </c>
      <c r="AA3050" s="176" t="s">
        <v>8783</v>
      </c>
      <c r="AB3050" s="176" t="s">
        <v>260</v>
      </c>
      <c r="AC3050" s="303" t="s">
        <v>9454</v>
      </c>
      <c r="AD3050" s="105" t="s">
        <v>113</v>
      </c>
      <c r="AE3050" s="689">
        <v>46136</v>
      </c>
      <c r="AF3050" s="550">
        <v>46134.625</v>
      </c>
      <c r="AG3050" s="550">
        <v>46133.416666666664</v>
      </c>
      <c r="AH3050" s="550">
        <v>46133.416666666664</v>
      </c>
      <c r="AI3050" s="689">
        <v>46135</v>
      </c>
      <c r="AJ3050" s="690"/>
      <c r="AK3050" s="689">
        <v>46136</v>
      </c>
      <c r="AL3050" s="689">
        <v>46136</v>
      </c>
      <c r="AM3050" s="362"/>
      <c r="AN3050" s="105">
        <f>IF(AM3050=0,AL3050-L3050,AM3050-L3050)</f>
        <v>-13</v>
      </c>
      <c r="AO3050" s="81" t="s">
        <v>121</v>
      </c>
      <c r="AP3050" s="81" t="s">
        <v>121</v>
      </c>
      <c r="AQ3050" s="81" t="s">
        <v>121</v>
      </c>
      <c r="AR3050" s="81" t="s">
        <v>121</v>
      </c>
      <c r="AS3050" s="81">
        <f t="shared" si="961"/>
        <v>46138</v>
      </c>
      <c r="AT3050" s="81" t="s">
        <v>121</v>
      </c>
      <c r="AU3050" s="362"/>
      <c r="AV3050" s="290">
        <v>46128</v>
      </c>
      <c r="AZ3050" s="369"/>
      <c r="BU3050" s="611"/>
      <c r="BZ3050" s="87">
        <f t="shared" si="942"/>
        <v>16</v>
      </c>
      <c r="CB3050" s="612">
        <f t="shared" si="954"/>
        <v>0</v>
      </c>
      <c r="CE3050" s="431">
        <f t="shared" si="943"/>
        <v>4</v>
      </c>
      <c r="CJ3050" s="87">
        <f t="shared" si="945"/>
        <v>4</v>
      </c>
      <c r="CK3050" s="171">
        <f t="shared" si="944"/>
        <v>16</v>
      </c>
    </row>
    <row r="3051" spans="1:97" s="85" customFormat="1" x14ac:dyDescent="0.25">
      <c r="B3051" s="236" t="s">
        <v>6497</v>
      </c>
      <c r="C3051" s="303" t="s">
        <v>9454</v>
      </c>
      <c r="D3051" s="265">
        <v>145911603</v>
      </c>
      <c r="E3051" s="241"/>
      <c r="F3051" s="231">
        <v>46128</v>
      </c>
      <c r="G3051" s="265" t="s">
        <v>1178</v>
      </c>
      <c r="H3051" s="265" t="s">
        <v>2963</v>
      </c>
      <c r="I3051" s="265" t="s">
        <v>105</v>
      </c>
      <c r="J3051" s="265" t="s">
        <v>1161</v>
      </c>
      <c r="K3051" s="265" t="s">
        <v>242</v>
      </c>
      <c r="L3051" s="231">
        <v>46149</v>
      </c>
      <c r="M3051" s="315">
        <v>40</v>
      </c>
      <c r="N3051" s="85" t="s">
        <v>9501</v>
      </c>
      <c r="O3051" s="85" t="s">
        <v>9502</v>
      </c>
      <c r="P3051" s="85">
        <v>2830051951</v>
      </c>
      <c r="Q3051" s="231">
        <v>46128</v>
      </c>
      <c r="R3051" s="241">
        <v>1209403362</v>
      </c>
      <c r="S3051" s="241">
        <v>224457789</v>
      </c>
      <c r="T3051" s="231">
        <v>46128</v>
      </c>
      <c r="U3051" s="261">
        <v>18036.948</v>
      </c>
      <c r="V3051" s="261">
        <v>17446.185000000001</v>
      </c>
      <c r="W3051" s="241">
        <v>21</v>
      </c>
      <c r="X3051" s="241">
        <v>6</v>
      </c>
      <c r="Y3051" s="303">
        <v>2324459750</v>
      </c>
      <c r="Z3051" s="265" t="s">
        <v>5982</v>
      </c>
      <c r="AA3051" s="85" t="s">
        <v>8783</v>
      </c>
      <c r="AB3051" s="85" t="s">
        <v>260</v>
      </c>
      <c r="AC3051" s="303" t="s">
        <v>9454</v>
      </c>
      <c r="AD3051" s="132" t="s">
        <v>113</v>
      </c>
      <c r="AE3051" s="689">
        <v>46136</v>
      </c>
      <c r="AF3051" s="375">
        <v>46134.625</v>
      </c>
      <c r="AG3051" s="375">
        <v>46133.416666666664</v>
      </c>
      <c r="AH3051" s="375">
        <v>46133.416666666664</v>
      </c>
      <c r="AI3051" s="691">
        <v>46135</v>
      </c>
      <c r="AJ3051" s="310"/>
      <c r="AK3051" s="689">
        <v>46136</v>
      </c>
      <c r="AL3051" s="691">
        <v>46136</v>
      </c>
      <c r="AM3051" s="241"/>
      <c r="AN3051" s="75">
        <f>IF(AM3051=0,AL3051-L3051,AM3051-L3051)</f>
        <v>-13</v>
      </c>
      <c r="AO3051" s="81">
        <f>IF(AH3051&lt;AG3051,IF(AH3051=0,"",AH3051-1),IF(AG3051=0,"",AG3051-1))</f>
        <v>46132.416666666664</v>
      </c>
      <c r="AP3051" s="81">
        <f>IF(AH3051&lt;AG3051,IF(AH3051=0,"",AH3051),IF(AG3051=0,"",AG3051))</f>
        <v>46133.416666666664</v>
      </c>
      <c r="AQ3051" s="81">
        <f>IF(AH3051&lt;AG3051,IF(AH3051=0,"",AH3051),IF(AG3051=0,"",AG3051))</f>
        <v>46133.416666666664</v>
      </c>
      <c r="AR3051" s="81">
        <f>IF(AI3051=0,"",IF(AI3051&lt;AJ3051,AJ3051+1,AI3051+1))</f>
        <v>46136</v>
      </c>
      <c r="AS3051" s="81">
        <f t="shared" si="961"/>
        <v>46138</v>
      </c>
      <c r="AT3051" s="81">
        <f>IF(AI3051=0,"",IF(AI3051&lt;AJ3051,AJ3051+1,AI3051+1))</f>
        <v>46136</v>
      </c>
      <c r="AU3051" s="241"/>
      <c r="AV3051" s="290">
        <v>46128</v>
      </c>
      <c r="AZ3051" s="271"/>
      <c r="BU3051" s="388"/>
      <c r="BZ3051" s="87">
        <f t="shared" si="942"/>
        <v>16</v>
      </c>
      <c r="CB3051" s="88">
        <f t="shared" si="954"/>
        <v>0</v>
      </c>
      <c r="CE3051" s="431">
        <f t="shared" si="943"/>
        <v>4</v>
      </c>
      <c r="CF3051" s="397">
        <v>6273680</v>
      </c>
      <c r="CH3051" s="397">
        <v>6273680</v>
      </c>
      <c r="CI3051" s="85">
        <v>26360</v>
      </c>
      <c r="CJ3051" s="87">
        <f t="shared" si="945"/>
        <v>4</v>
      </c>
      <c r="CK3051" s="171">
        <f t="shared" si="944"/>
        <v>16</v>
      </c>
    </row>
    <row r="3052" spans="1:97" s="85" customFormat="1" x14ac:dyDescent="0.25">
      <c r="B3052" s="265" t="s">
        <v>6301</v>
      </c>
      <c r="C3052" s="301" t="s">
        <v>9078</v>
      </c>
      <c r="D3052" s="265">
        <v>145911572</v>
      </c>
      <c r="E3052" s="241"/>
      <c r="F3052" s="231">
        <v>46128</v>
      </c>
      <c r="G3052" s="265" t="s">
        <v>1178</v>
      </c>
      <c r="H3052" s="265" t="s">
        <v>2963</v>
      </c>
      <c r="I3052" s="265" t="s">
        <v>105</v>
      </c>
      <c r="J3052" s="265" t="s">
        <v>1161</v>
      </c>
      <c r="K3052" s="265" t="s">
        <v>242</v>
      </c>
      <c r="L3052" s="231">
        <v>46149</v>
      </c>
      <c r="M3052" s="315">
        <v>40</v>
      </c>
      <c r="N3052" s="85" t="s">
        <v>9503</v>
      </c>
      <c r="O3052" s="85" t="s">
        <v>9504</v>
      </c>
      <c r="P3052" s="85">
        <v>2830052025</v>
      </c>
      <c r="Q3052" s="231">
        <v>46129</v>
      </c>
      <c r="R3052" s="241">
        <v>1209403754</v>
      </c>
      <c r="S3052" s="241">
        <v>224465289</v>
      </c>
      <c r="T3052" s="231">
        <v>46129</v>
      </c>
      <c r="U3052" s="356">
        <v>18445.657999999999</v>
      </c>
      <c r="V3052" s="356">
        <v>17841.877</v>
      </c>
      <c r="W3052" s="241">
        <v>22</v>
      </c>
      <c r="X3052" s="241">
        <v>6</v>
      </c>
      <c r="Y3052" s="303">
        <v>2324459700</v>
      </c>
      <c r="Z3052" s="265" t="s">
        <v>5982</v>
      </c>
      <c r="AA3052" s="85" t="s">
        <v>8783</v>
      </c>
      <c r="AB3052" s="85" t="s">
        <v>260</v>
      </c>
      <c r="AC3052" s="301" t="s">
        <v>9078</v>
      </c>
      <c r="AD3052" s="132" t="s">
        <v>113</v>
      </c>
      <c r="AE3052" s="241"/>
      <c r="AF3052" s="375">
        <v>46134.625</v>
      </c>
      <c r="AG3052" s="375">
        <v>46133.416666666664</v>
      </c>
      <c r="AH3052" s="375">
        <v>46133.416666666664</v>
      </c>
      <c r="AI3052" s="691">
        <v>46135</v>
      </c>
      <c r="AJ3052" s="310"/>
      <c r="AK3052" s="310"/>
      <c r="AL3052" s="691">
        <v>46136</v>
      </c>
      <c r="AM3052" s="241"/>
      <c r="AN3052" s="75">
        <f>IF(AM3052=0,AL3052-L3052,AM3052-L3052)</f>
        <v>-13</v>
      </c>
      <c r="AO3052" s="81">
        <f>IF(AH3052&lt;AG3052,IF(AH3052=0,"",AH3052-1),IF(AG3052=0,"",AG3052-1))</f>
        <v>46132.416666666664</v>
      </c>
      <c r="AP3052" s="81">
        <f>IF(AH3052&lt;AG3052,IF(AH3052=0,"",AH3052),IF(AG3052=0,"",AG3052))</f>
        <v>46133.416666666664</v>
      </c>
      <c r="AQ3052" s="81">
        <f>IF(AH3052&lt;AG3052,IF(AH3052=0,"",AH3052),IF(AG3052=0,"",AG3052))</f>
        <v>46133.416666666664</v>
      </c>
      <c r="AR3052" s="81">
        <f>IF(AI3052=0,"",IF(AI3052&lt;AJ3052,AJ3052+1,AI3052+1))</f>
        <v>46136</v>
      </c>
      <c r="AS3052" s="81">
        <f t="shared" si="961"/>
        <v>46137</v>
      </c>
      <c r="AT3052" s="81">
        <f>IF(AI3052=0,"",IF(AI3052&lt;AJ3052,AJ3052+1,AI3052+1))</f>
        <v>46136</v>
      </c>
      <c r="AU3052" s="241"/>
      <c r="AV3052" s="290">
        <v>46129</v>
      </c>
      <c r="AZ3052" s="271"/>
      <c r="BU3052" s="388"/>
      <c r="BZ3052" s="87">
        <f t="shared" si="942"/>
        <v>16</v>
      </c>
      <c r="CB3052" s="88">
        <f t="shared" si="954"/>
        <v>0</v>
      </c>
      <c r="CE3052" s="431">
        <f t="shared" si="943"/>
        <v>4</v>
      </c>
      <c r="CJ3052" s="87">
        <f t="shared" si="945"/>
        <v>4</v>
      </c>
      <c r="CK3052" s="171">
        <f t="shared" si="944"/>
        <v>16</v>
      </c>
    </row>
    <row r="3053" spans="1:97" s="85" customFormat="1" x14ac:dyDescent="0.25">
      <c r="B3053" s="265" t="s">
        <v>6301</v>
      </c>
      <c r="C3053" s="301" t="s">
        <v>9055</v>
      </c>
      <c r="D3053" s="265">
        <v>145911664</v>
      </c>
      <c r="E3053" s="241"/>
      <c r="F3053" s="231">
        <v>46128</v>
      </c>
      <c r="G3053" s="265" t="s">
        <v>1178</v>
      </c>
      <c r="H3053" s="265" t="s">
        <v>2963</v>
      </c>
      <c r="I3053" s="265" t="s">
        <v>105</v>
      </c>
      <c r="J3053" s="265" t="s">
        <v>1161</v>
      </c>
      <c r="K3053" s="265" t="s">
        <v>242</v>
      </c>
      <c r="L3053" s="231">
        <v>46149</v>
      </c>
      <c r="M3053" s="315">
        <v>40</v>
      </c>
      <c r="N3053" s="85" t="s">
        <v>9505</v>
      </c>
      <c r="O3053" s="85" t="s">
        <v>9506</v>
      </c>
      <c r="P3053" s="85">
        <v>2830052015</v>
      </c>
      <c r="Q3053" s="231">
        <v>46129</v>
      </c>
      <c r="R3053" s="241">
        <v>1209403737</v>
      </c>
      <c r="S3053" s="241">
        <v>224465277</v>
      </c>
      <c r="T3053" s="231">
        <v>46129</v>
      </c>
      <c r="U3053" s="356">
        <v>17801.149000000001</v>
      </c>
      <c r="V3053" s="356">
        <v>17217.852999999999</v>
      </c>
      <c r="W3053" s="241">
        <v>20</v>
      </c>
      <c r="X3053" s="241">
        <v>6</v>
      </c>
      <c r="Y3053" s="303">
        <v>2323548030</v>
      </c>
      <c r="Z3053" s="265" t="s">
        <v>5982</v>
      </c>
      <c r="AA3053" s="85" t="s">
        <v>8783</v>
      </c>
      <c r="AB3053" s="85" t="s">
        <v>260</v>
      </c>
      <c r="AC3053" s="301" t="s">
        <v>9055</v>
      </c>
      <c r="AD3053" s="132" t="s">
        <v>113</v>
      </c>
      <c r="AE3053" s="241"/>
      <c r="AF3053" s="375">
        <v>46134.625</v>
      </c>
      <c r="AG3053" s="375">
        <v>46133.416666666664</v>
      </c>
      <c r="AH3053" s="375">
        <v>46133.416666666664</v>
      </c>
      <c r="AI3053" s="691">
        <v>46135</v>
      </c>
      <c r="AJ3053" s="310"/>
      <c r="AK3053" s="310"/>
      <c r="AL3053" s="691">
        <v>46136</v>
      </c>
      <c r="AM3053" s="241"/>
      <c r="AN3053" s="182">
        <f>IF(AM3053=0,AL3053-L3053,AM3053-L3053)</f>
        <v>-13</v>
      </c>
      <c r="AO3053" s="81">
        <f>IF(AH3053&lt;AG3053,IF(AH3053=0,"",AH3053-1),IF(AG3053=0,"",AG3053-1))</f>
        <v>46132.416666666664</v>
      </c>
      <c r="AP3053" s="81">
        <f>IF(AH3053&lt;AG3053,IF(AH3053=0,"",AH3053),IF(AG3053=0,"",AG3053))</f>
        <v>46133.416666666664</v>
      </c>
      <c r="AQ3053" s="81">
        <f>IF(AH3053&lt;AG3053,IF(AH3053=0,"",AH3053),IF(AG3053=0,"",AG3053))</f>
        <v>46133.416666666664</v>
      </c>
      <c r="AR3053" s="81">
        <f>IF(AI3053=0,"",IF(AI3053&lt;AJ3053,AJ3053+1,AI3053+1))</f>
        <v>46136</v>
      </c>
      <c r="AS3053" s="81">
        <f t="shared" si="961"/>
        <v>46137</v>
      </c>
      <c r="AT3053" s="81">
        <f>IF(AI3053=0,"",IF(AI3053&lt;AJ3053,AJ3053+1,AI3053+1))</f>
        <v>46136</v>
      </c>
      <c r="AU3053" s="241"/>
      <c r="AV3053" s="290">
        <v>46129</v>
      </c>
      <c r="AZ3053" s="271"/>
      <c r="BU3053" s="388"/>
      <c r="BZ3053" s="87">
        <f t="shared" si="942"/>
        <v>16</v>
      </c>
      <c r="CB3053" s="88">
        <f t="shared" si="954"/>
        <v>0</v>
      </c>
      <c r="CE3053" s="431">
        <f t="shared" si="943"/>
        <v>4</v>
      </c>
      <c r="CJ3053" s="87">
        <f t="shared" si="945"/>
        <v>4</v>
      </c>
      <c r="CK3053" s="171">
        <f t="shared" si="944"/>
        <v>16</v>
      </c>
    </row>
    <row r="3054" spans="1:97" s="85" customFormat="1" x14ac:dyDescent="0.25">
      <c r="B3054" s="236" t="s">
        <v>3052</v>
      </c>
      <c r="C3054" s="301"/>
      <c r="D3054" s="265">
        <v>145912379</v>
      </c>
      <c r="E3054" s="268">
        <v>5320008367</v>
      </c>
      <c r="F3054" s="316">
        <v>46162</v>
      </c>
      <c r="G3054" s="268" t="s">
        <v>1245</v>
      </c>
      <c r="H3054" s="268" t="s">
        <v>2963</v>
      </c>
      <c r="I3054" s="268" t="s">
        <v>105</v>
      </c>
      <c r="J3054" s="268" t="s">
        <v>1161</v>
      </c>
      <c r="K3054" s="268" t="s">
        <v>242</v>
      </c>
      <c r="L3054" s="316">
        <v>46178</v>
      </c>
      <c r="M3054" s="315">
        <v>40</v>
      </c>
      <c r="Q3054" s="241"/>
      <c r="R3054" s="241"/>
      <c r="S3054" s="241"/>
      <c r="T3054" s="241"/>
      <c r="U3054" s="241"/>
      <c r="V3054" s="241"/>
      <c r="W3054" s="241"/>
      <c r="X3054" s="241"/>
      <c r="Y3054" s="303"/>
      <c r="AC3054" s="270"/>
      <c r="AD3054" s="241"/>
      <c r="AE3054" s="241"/>
      <c r="AF3054" s="241"/>
      <c r="AG3054" s="241"/>
      <c r="AH3054" s="241"/>
      <c r="AI3054" s="241"/>
      <c r="AJ3054" s="241"/>
      <c r="AK3054" s="241"/>
      <c r="AL3054" s="241"/>
      <c r="AM3054" s="241"/>
      <c r="AN3054" s="362"/>
      <c r="AO3054" s="241"/>
      <c r="AP3054" s="241"/>
      <c r="AQ3054" s="241"/>
      <c r="AR3054" s="241"/>
      <c r="AS3054" s="241"/>
      <c r="AT3054" s="241"/>
      <c r="AU3054" s="241"/>
      <c r="AV3054" s="22"/>
      <c r="AZ3054" s="271"/>
      <c r="BU3054" s="388"/>
      <c r="BZ3054" s="87">
        <f t="shared" si="942"/>
        <v>21</v>
      </c>
      <c r="CB3054" s="88">
        <f t="shared" si="954"/>
        <v>0</v>
      </c>
      <c r="CE3054" s="431" t="str">
        <f t="shared" si="943"/>
        <v/>
      </c>
      <c r="CJ3054" s="87">
        <f t="shared" si="945"/>
        <v>1</v>
      </c>
      <c r="CK3054" s="171">
        <f t="shared" si="944"/>
        <v>1</v>
      </c>
    </row>
    <row r="3055" spans="1:97" s="85" customFormat="1" x14ac:dyDescent="0.25">
      <c r="B3055" s="236" t="s">
        <v>6682</v>
      </c>
      <c r="C3055" s="301"/>
      <c r="D3055" s="265">
        <v>145871346</v>
      </c>
      <c r="E3055" s="241">
        <v>5320008371</v>
      </c>
      <c r="F3055" s="231">
        <v>46134</v>
      </c>
      <c r="G3055" s="265" t="s">
        <v>540</v>
      </c>
      <c r="H3055" s="265" t="s">
        <v>4340</v>
      </c>
      <c r="I3055" s="265" t="s">
        <v>105</v>
      </c>
      <c r="J3055" s="265" t="s">
        <v>2035</v>
      </c>
      <c r="K3055" s="265" t="s">
        <v>242</v>
      </c>
      <c r="L3055" s="231">
        <v>46156</v>
      </c>
      <c r="M3055" s="73">
        <v>40</v>
      </c>
      <c r="N3055" s="268" t="s">
        <v>9507</v>
      </c>
      <c r="O3055" s="268" t="s">
        <v>9508</v>
      </c>
      <c r="Q3055" s="241"/>
      <c r="R3055" s="241"/>
      <c r="S3055" s="241"/>
      <c r="T3055" s="241"/>
      <c r="U3055" s="241"/>
      <c r="V3055" s="241"/>
      <c r="W3055" s="241"/>
      <c r="X3055" s="241"/>
      <c r="Y3055" s="73">
        <v>7268383680</v>
      </c>
      <c r="Z3055" s="85" t="s">
        <v>354</v>
      </c>
      <c r="AA3055" s="85" t="s">
        <v>9509</v>
      </c>
      <c r="AB3055" s="265" t="s">
        <v>9510</v>
      </c>
      <c r="AC3055" s="270"/>
      <c r="AD3055" s="75" t="s">
        <v>113</v>
      </c>
      <c r="AE3055" s="241"/>
      <c r="AF3055" s="375">
        <v>46143.125</v>
      </c>
      <c r="AG3055" s="375">
        <v>46140.375</v>
      </c>
      <c r="AH3055" s="375">
        <v>46142.375</v>
      </c>
      <c r="AI3055" s="74">
        <v>46144</v>
      </c>
      <c r="AJ3055" s="241"/>
      <c r="AK3055" s="241"/>
      <c r="AL3055" s="74">
        <v>46152</v>
      </c>
      <c r="AM3055" s="241"/>
      <c r="AN3055" s="387">
        <f>IF(AM3055=0,AL3055-L3055,AM3055-L3055)</f>
        <v>-4</v>
      </c>
      <c r="AO3055" s="81">
        <f>IF(AH3055&lt;AG3055,IF(AH3055=0,"",AH3055-1),IF(AG3055=0,"",AG3055-1))</f>
        <v>46139.375</v>
      </c>
      <c r="AP3055" s="81">
        <f>IF(AH3055&lt;AG3055,IF(AH3055=0,"",AH3055),IF(AG3055=0,"",AG3055))</f>
        <v>46140.375</v>
      </c>
      <c r="AQ3055" s="81">
        <f>IF(AH3055&lt;AG3055,IF(AH3055=0,"",AH3055),IF(AG3055=0,"",AG3055))</f>
        <v>46140.375</v>
      </c>
      <c r="AR3055" s="81">
        <f>IF(AI3055=0,"",IF(AI3055&lt;AJ3055,AJ3055+1,AI3055+1))</f>
        <v>46145</v>
      </c>
      <c r="AS3055" s="81">
        <f>IF(AI3055=0,"",IF(AE3055=0,IF(AJ3055=0,AI3055+2,AJ3055+2),AE3055+2))</f>
        <v>46146</v>
      </c>
      <c r="AT3055" s="81">
        <f>IF(AI3055=0,"",IF(AI3055&lt;AJ3055,AJ3055+1,AI3055+1))</f>
        <v>46145</v>
      </c>
      <c r="AU3055" s="241"/>
      <c r="AV3055" s="290">
        <v>46140</v>
      </c>
      <c r="AZ3055" s="271"/>
      <c r="BT3055" s="75">
        <f>IF(COUNTIF($C$3:C3055, C3055)=1, 1, 0)</f>
        <v>0</v>
      </c>
      <c r="BU3055" s="338"/>
      <c r="BZ3055" s="87">
        <f t="shared" si="942"/>
        <v>17</v>
      </c>
      <c r="CB3055" s="88">
        <f t="shared" si="954"/>
        <v>0</v>
      </c>
      <c r="CC3055" s="172"/>
      <c r="CE3055" s="431">
        <f t="shared" si="943"/>
        <v>5</v>
      </c>
      <c r="CJ3055" s="87">
        <f t="shared" si="945"/>
        <v>4</v>
      </c>
      <c r="CK3055" s="171">
        <f t="shared" si="944"/>
        <v>18</v>
      </c>
      <c r="CM3055" s="85" t="str">
        <f>IF(OR(Z3055="COSU",Z3055="EGLV",Z3055="MAEU",Z3055="REGU",Z3055="HLCU",Z3055="OOLU",Z3055="ONEY"),
    IF(Z3055="COSU","1C26TAB",
    IF(Z3055="EGLV","1C26TAA",
    IF(Z3055="MAEU","1C26TML",
    IF(Z3055="REGU","1C26TAA",
    IF(Z3055="HLCU","1C26THC",
    IF(Z3055="OOLU","1C26TAR",
    IF(Z3055="ONEY","1K26TAD",""))))))) &amp; "^" &amp; BU3055,
    BU3055)</f>
        <v>1C26TAB^</v>
      </c>
    </row>
    <row r="3056" spans="1:97" s="85" customFormat="1" x14ac:dyDescent="0.25">
      <c r="B3056" s="236" t="s">
        <v>6682</v>
      </c>
      <c r="C3056" s="301"/>
      <c r="D3056" s="265">
        <v>145896405</v>
      </c>
      <c r="E3056" s="241">
        <v>5320008371</v>
      </c>
      <c r="F3056" s="231">
        <v>46134</v>
      </c>
      <c r="G3056" s="265" t="s">
        <v>627</v>
      </c>
      <c r="H3056" s="265" t="s">
        <v>4340</v>
      </c>
      <c r="I3056" s="265" t="s">
        <v>105</v>
      </c>
      <c r="J3056" s="265" t="s">
        <v>2035</v>
      </c>
      <c r="K3056" s="265" t="s">
        <v>242</v>
      </c>
      <c r="L3056" s="231">
        <v>46157</v>
      </c>
      <c r="M3056" s="73">
        <v>0</v>
      </c>
      <c r="N3056" s="268" t="s">
        <v>9507</v>
      </c>
      <c r="O3056" s="268" t="s">
        <v>9508</v>
      </c>
      <c r="Q3056" s="241"/>
      <c r="R3056" s="241"/>
      <c r="S3056" s="241"/>
      <c r="T3056" s="241"/>
      <c r="U3056" s="241"/>
      <c r="V3056" s="241"/>
      <c r="W3056" s="241"/>
      <c r="X3056" s="241"/>
      <c r="Y3056" s="73">
        <v>7268383680</v>
      </c>
      <c r="Z3056" s="85" t="s">
        <v>354</v>
      </c>
      <c r="AA3056" s="85" t="s">
        <v>9509</v>
      </c>
      <c r="AB3056" s="265" t="s">
        <v>9510</v>
      </c>
      <c r="AC3056" s="270"/>
      <c r="AD3056" s="75" t="s">
        <v>113</v>
      </c>
      <c r="AE3056" s="241"/>
      <c r="AF3056" s="375">
        <v>46143.125</v>
      </c>
      <c r="AG3056" s="375">
        <v>46140.375</v>
      </c>
      <c r="AH3056" s="375">
        <v>46142.375</v>
      </c>
      <c r="AI3056" s="74">
        <v>46144</v>
      </c>
      <c r="AJ3056" s="241"/>
      <c r="AK3056" s="241"/>
      <c r="AL3056" s="74">
        <v>46152</v>
      </c>
      <c r="AM3056" s="241"/>
      <c r="AN3056" s="387">
        <f>IF(AM3056=0,AL3056-L3056,AM3056-L3056)</f>
        <v>-5</v>
      </c>
      <c r="AO3056" s="81">
        <f>IF(AH3056&lt;AG3056,IF(AH3056=0,"",AH3056-1),IF(AG3056=0,"",AG3056-1))</f>
        <v>46139.375</v>
      </c>
      <c r="AP3056" s="81">
        <f>IF(AH3056&lt;AG3056,IF(AH3056=0,"",AH3056),IF(AG3056=0,"",AG3056))</f>
        <v>46140.375</v>
      </c>
      <c r="AQ3056" s="81">
        <f>IF(AH3056&lt;AG3056,IF(AH3056=0,"",AH3056),IF(AG3056=0,"",AG3056))</f>
        <v>46140.375</v>
      </c>
      <c r="AR3056" s="81">
        <f>IF(AI3056=0,"",IF(AI3056&lt;AJ3056,AJ3056+1,AI3056+1))</f>
        <v>46145</v>
      </c>
      <c r="AS3056" s="81">
        <f>IF(AI3056=0,"",IF(AE3056=0,IF(AJ3056=0,AI3056+2,AJ3056+2),AE3056+2))</f>
        <v>46146</v>
      </c>
      <c r="AT3056" s="81">
        <f>IF(AI3056=0,"",IF(AI3056&lt;AJ3056,AJ3056+1,AI3056+1))</f>
        <v>46145</v>
      </c>
      <c r="AU3056" s="241"/>
      <c r="AV3056" s="290">
        <v>46140</v>
      </c>
      <c r="AZ3056" s="271"/>
      <c r="BT3056" s="75"/>
      <c r="BU3056" s="338"/>
      <c r="BZ3056" s="87">
        <f t="shared" si="942"/>
        <v>17</v>
      </c>
      <c r="CB3056" s="88">
        <f t="shared" si="954"/>
        <v>0</v>
      </c>
      <c r="CC3056" s="172"/>
      <c r="CE3056" s="431">
        <f t="shared" si="943"/>
        <v>5</v>
      </c>
      <c r="CJ3056" s="87">
        <f t="shared" si="945"/>
        <v>4</v>
      </c>
      <c r="CK3056" s="171">
        <f t="shared" si="944"/>
        <v>18</v>
      </c>
    </row>
    <row r="3057" spans="1:93" s="85" customFormat="1" x14ac:dyDescent="0.25">
      <c r="B3057" s="236" t="s">
        <v>6301</v>
      </c>
      <c r="C3057" s="270" t="s">
        <v>9511</v>
      </c>
      <c r="D3057" s="265">
        <v>145919738</v>
      </c>
      <c r="E3057" s="241">
        <v>5320008374</v>
      </c>
      <c r="F3057" s="231">
        <v>46134</v>
      </c>
      <c r="G3057" s="265" t="s">
        <v>4200</v>
      </c>
      <c r="H3057" s="265" t="s">
        <v>140</v>
      </c>
      <c r="I3057" s="265" t="s">
        <v>105</v>
      </c>
      <c r="J3057" s="265" t="s">
        <v>329</v>
      </c>
      <c r="K3057" s="265" t="s">
        <v>242</v>
      </c>
      <c r="L3057" s="231">
        <v>46157</v>
      </c>
      <c r="M3057" s="265">
        <v>40</v>
      </c>
      <c r="N3057" s="268" t="s">
        <v>9512</v>
      </c>
      <c r="O3057" s="268" t="s">
        <v>9513</v>
      </c>
      <c r="P3057" s="85">
        <v>2830052301</v>
      </c>
      <c r="Q3057" s="231">
        <v>46134</v>
      </c>
      <c r="R3057" s="241">
        <v>1209405334</v>
      </c>
      <c r="S3057" s="241">
        <v>224484873</v>
      </c>
      <c r="T3057" s="231">
        <v>46134</v>
      </c>
      <c r="U3057" s="261">
        <v>3150.3220000000001</v>
      </c>
      <c r="V3057" s="261">
        <v>3030.8939999999998</v>
      </c>
      <c r="W3057" s="241">
        <v>5</v>
      </c>
      <c r="X3057" s="241">
        <v>3</v>
      </c>
      <c r="Y3057" s="608" t="s">
        <v>9514</v>
      </c>
      <c r="Z3057" s="85" t="s">
        <v>258</v>
      </c>
      <c r="AA3057" s="85" t="s">
        <v>5490</v>
      </c>
      <c r="AB3057" s="85" t="s">
        <v>9515</v>
      </c>
      <c r="AC3057" s="270" t="s">
        <v>9511</v>
      </c>
      <c r="AD3057" s="75" t="s">
        <v>113</v>
      </c>
      <c r="AE3057" s="241"/>
      <c r="AF3057" s="375">
        <v>46139.375</v>
      </c>
      <c r="AG3057" s="375">
        <v>46138.625</v>
      </c>
      <c r="AH3057" s="375">
        <v>46138.625</v>
      </c>
      <c r="AI3057" s="74">
        <v>46141</v>
      </c>
      <c r="AJ3057" s="241"/>
      <c r="AK3057" s="241"/>
      <c r="AL3057" s="74">
        <v>46147</v>
      </c>
      <c r="AM3057" s="241"/>
      <c r="AN3057" s="241"/>
      <c r="AO3057" s="241" t="s">
        <v>121</v>
      </c>
      <c r="AP3057" s="241" t="s">
        <v>121</v>
      </c>
      <c r="AQ3057" s="241" t="s">
        <v>121</v>
      </c>
      <c r="AR3057" s="241"/>
      <c r="AS3057" s="241"/>
      <c r="AT3057" s="241"/>
      <c r="AU3057" s="241"/>
      <c r="AV3057" s="297">
        <v>46134</v>
      </c>
      <c r="AZ3057" s="271"/>
      <c r="BU3057" s="312"/>
      <c r="BZ3057" s="22"/>
      <c r="CB3057" s="88">
        <f t="shared" si="954"/>
        <v>0</v>
      </c>
      <c r="CE3057" s="168"/>
      <c r="CJ3057" s="87">
        <f t="shared" si="945"/>
        <v>4</v>
      </c>
    </row>
    <row r="3058" spans="1:93" s="85" customFormat="1" x14ac:dyDescent="0.25">
      <c r="B3058" s="236" t="s">
        <v>6301</v>
      </c>
      <c r="C3058" s="270" t="s">
        <v>9511</v>
      </c>
      <c r="D3058" s="265">
        <v>145836469</v>
      </c>
      <c r="E3058" s="241">
        <v>5320008374</v>
      </c>
      <c r="F3058" s="231">
        <v>46134</v>
      </c>
      <c r="G3058" s="265" t="s">
        <v>2763</v>
      </c>
      <c r="H3058" s="265" t="s">
        <v>140</v>
      </c>
      <c r="I3058" s="265" t="s">
        <v>105</v>
      </c>
      <c r="J3058" s="265" t="s">
        <v>329</v>
      </c>
      <c r="K3058" s="265" t="s">
        <v>242</v>
      </c>
      <c r="L3058" s="231">
        <v>46160</v>
      </c>
      <c r="M3058" s="265">
        <v>0</v>
      </c>
      <c r="N3058" s="268" t="s">
        <v>9512</v>
      </c>
      <c r="O3058" s="268" t="s">
        <v>9513</v>
      </c>
      <c r="P3058" s="85">
        <v>2830052300</v>
      </c>
      <c r="Q3058" s="231">
        <v>46134</v>
      </c>
      <c r="R3058" s="241">
        <v>1209405333</v>
      </c>
      <c r="S3058" s="241">
        <v>224484871</v>
      </c>
      <c r="T3058" s="231">
        <v>46134</v>
      </c>
      <c r="U3058" s="261">
        <v>10106.98</v>
      </c>
      <c r="V3058" s="261">
        <v>9864.9349999999995</v>
      </c>
      <c r="W3058" s="241">
        <v>13</v>
      </c>
      <c r="X3058" s="241">
        <v>4</v>
      </c>
      <c r="Y3058" s="614" t="s">
        <v>9514</v>
      </c>
      <c r="Z3058" s="85" t="s">
        <v>258</v>
      </c>
      <c r="AA3058" s="85" t="s">
        <v>5490</v>
      </c>
      <c r="AB3058" s="85" t="s">
        <v>9515</v>
      </c>
      <c r="AC3058" s="270" t="s">
        <v>9511</v>
      </c>
      <c r="AD3058" s="75" t="s">
        <v>113</v>
      </c>
      <c r="AE3058" s="241"/>
      <c r="AF3058" s="375">
        <v>46139.375</v>
      </c>
      <c r="AG3058" s="375">
        <v>46138.625</v>
      </c>
      <c r="AH3058" s="375">
        <v>46138.625</v>
      </c>
      <c r="AI3058" s="74">
        <v>46141</v>
      </c>
      <c r="AJ3058" s="241"/>
      <c r="AK3058" s="241"/>
      <c r="AL3058" s="74">
        <v>46147</v>
      </c>
      <c r="AM3058" s="241"/>
      <c r="AN3058" s="241"/>
      <c r="AO3058" s="241" t="s">
        <v>121</v>
      </c>
      <c r="AP3058" s="241" t="s">
        <v>121</v>
      </c>
      <c r="AQ3058" s="241" t="s">
        <v>121</v>
      </c>
      <c r="AR3058" s="241"/>
      <c r="AS3058" s="241"/>
      <c r="AT3058" s="241"/>
      <c r="AU3058" s="241"/>
      <c r="AV3058" s="297">
        <v>46134</v>
      </c>
      <c r="AZ3058" s="271"/>
      <c r="BU3058" s="312"/>
      <c r="BZ3058" s="22"/>
      <c r="CB3058" s="88">
        <f t="shared" si="954"/>
        <v>0</v>
      </c>
      <c r="CE3058" s="168"/>
      <c r="CJ3058" s="87">
        <f t="shared" si="945"/>
        <v>4</v>
      </c>
    </row>
    <row r="3059" spans="1:93" s="85" customFormat="1" x14ac:dyDescent="0.25">
      <c r="B3059" s="265" t="s">
        <v>6301</v>
      </c>
      <c r="C3059" s="301" t="s">
        <v>9516</v>
      </c>
      <c r="D3059" s="265">
        <v>145927890</v>
      </c>
      <c r="E3059" s="241">
        <v>5320008382</v>
      </c>
      <c r="F3059" s="231">
        <v>46135</v>
      </c>
      <c r="G3059" s="265" t="s">
        <v>4625</v>
      </c>
      <c r="H3059" s="265" t="s">
        <v>2963</v>
      </c>
      <c r="I3059" s="265" t="s">
        <v>105</v>
      </c>
      <c r="J3059" s="265" t="s">
        <v>1161</v>
      </c>
      <c r="K3059" s="265" t="s">
        <v>242</v>
      </c>
      <c r="L3059" s="231">
        <v>46156</v>
      </c>
      <c r="M3059" s="315">
        <v>40</v>
      </c>
      <c r="N3059" s="85" t="s">
        <v>9517</v>
      </c>
      <c r="O3059" s="85" t="s">
        <v>9518</v>
      </c>
      <c r="P3059" s="85">
        <v>2830052322</v>
      </c>
      <c r="Q3059" s="231">
        <v>46135</v>
      </c>
      <c r="R3059" s="241">
        <v>1209405560</v>
      </c>
      <c r="S3059" s="241">
        <v>224488982</v>
      </c>
      <c r="T3059" s="231">
        <v>46135</v>
      </c>
      <c r="U3059" s="356">
        <v>3139.0239999999999</v>
      </c>
      <c r="V3059" s="356">
        <v>3020.0709999999999</v>
      </c>
      <c r="W3059" s="241">
        <v>4</v>
      </c>
      <c r="X3059" s="241">
        <v>3</v>
      </c>
      <c r="Y3059" s="614">
        <v>7268388770</v>
      </c>
      <c r="Z3059" s="85" t="s">
        <v>354</v>
      </c>
      <c r="AA3059" s="85" t="s">
        <v>3310</v>
      </c>
      <c r="AB3059" s="85" t="s">
        <v>9335</v>
      </c>
      <c r="AC3059" s="270"/>
      <c r="AD3059" s="75" t="s">
        <v>113</v>
      </c>
      <c r="AE3059" s="241"/>
      <c r="AF3059" s="375">
        <v>46138.375</v>
      </c>
      <c r="AG3059" s="375">
        <v>46136.708333333336</v>
      </c>
      <c r="AH3059" s="375">
        <v>46136.708333333336</v>
      </c>
      <c r="AI3059" s="376">
        <v>46138</v>
      </c>
      <c r="AJ3059" s="376">
        <v>46139</v>
      </c>
      <c r="AK3059" s="241"/>
      <c r="AL3059" s="376">
        <v>46139</v>
      </c>
      <c r="AM3059" s="376">
        <v>46140</v>
      </c>
      <c r="AN3059" s="75">
        <f t="shared" ref="AN3059:AN3087" si="962">IF(AM3059=0,AL3059-L3059,AM3059-L3059)</f>
        <v>-16</v>
      </c>
      <c r="AO3059" s="81" t="s">
        <v>121</v>
      </c>
      <c r="AP3059" s="81" t="s">
        <v>121</v>
      </c>
      <c r="AQ3059" s="81" t="s">
        <v>121</v>
      </c>
      <c r="AR3059" s="81">
        <f t="shared" ref="AR3059:AR3067" si="963">IF(AI3059=0,"",IF(AI3059&lt;AJ3059,AJ3059+1,AI3059+1))</f>
        <v>46140</v>
      </c>
      <c r="AS3059" s="81">
        <f t="shared" ref="AS3059:AS3087" si="964">IF(AI3059=0,"",IF(AE3059=0,IF(AJ3059=0,AI3059+2,AJ3059+2),AE3059+2))</f>
        <v>46141</v>
      </c>
      <c r="AT3059" s="81">
        <f t="shared" ref="AT3059:AT3067" si="965">IF(AI3059=0,"",IF(AI3059&lt;AJ3059,AJ3059+1,AI3059+1))</f>
        <v>46140</v>
      </c>
      <c r="AU3059" s="241"/>
      <c r="AV3059" s="290">
        <v>46135</v>
      </c>
      <c r="AZ3059" s="271"/>
      <c r="BU3059" s="312"/>
      <c r="BZ3059" s="22"/>
      <c r="CB3059" s="88">
        <f t="shared" si="954"/>
        <v>0</v>
      </c>
      <c r="CE3059" s="168"/>
      <c r="CJ3059" s="87">
        <f t="shared" si="945"/>
        <v>4</v>
      </c>
    </row>
    <row r="3060" spans="1:93" s="85" customFormat="1" x14ac:dyDescent="0.25">
      <c r="B3060" s="265" t="s">
        <v>6301</v>
      </c>
      <c r="C3060" s="301" t="s">
        <v>9516</v>
      </c>
      <c r="D3060" s="265">
        <v>145928002</v>
      </c>
      <c r="E3060" s="241">
        <v>5320008382</v>
      </c>
      <c r="F3060" s="231">
        <v>46135</v>
      </c>
      <c r="G3060" s="265" t="s">
        <v>1178</v>
      </c>
      <c r="H3060" s="265" t="s">
        <v>2963</v>
      </c>
      <c r="I3060" s="265" t="s">
        <v>105</v>
      </c>
      <c r="J3060" s="265" t="s">
        <v>1161</v>
      </c>
      <c r="K3060" s="265" t="s">
        <v>242</v>
      </c>
      <c r="L3060" s="231">
        <v>46160</v>
      </c>
      <c r="M3060" s="315">
        <v>0</v>
      </c>
      <c r="N3060" s="85" t="s">
        <v>9517</v>
      </c>
      <c r="O3060" s="85" t="s">
        <v>9518</v>
      </c>
      <c r="P3060" s="85">
        <v>2830052323</v>
      </c>
      <c r="Q3060" s="231">
        <v>46135</v>
      </c>
      <c r="R3060" s="241">
        <v>1209405561</v>
      </c>
      <c r="S3060" s="241">
        <v>224488984</v>
      </c>
      <c r="T3060" s="231">
        <v>46135</v>
      </c>
      <c r="U3060" s="356">
        <v>2542.616</v>
      </c>
      <c r="V3060" s="356">
        <v>2482.89</v>
      </c>
      <c r="W3060" s="241">
        <v>4</v>
      </c>
      <c r="X3060" s="241">
        <v>1</v>
      </c>
      <c r="Y3060" s="614">
        <v>7268388770</v>
      </c>
      <c r="Z3060" s="85" t="s">
        <v>354</v>
      </c>
      <c r="AA3060" s="85" t="s">
        <v>3310</v>
      </c>
      <c r="AB3060" s="85" t="s">
        <v>9335</v>
      </c>
      <c r="AC3060" s="270"/>
      <c r="AD3060" s="75" t="s">
        <v>113</v>
      </c>
      <c r="AE3060" s="241"/>
      <c r="AF3060" s="375">
        <v>46138.375</v>
      </c>
      <c r="AG3060" s="375">
        <v>46136.708333333336</v>
      </c>
      <c r="AH3060" s="375">
        <v>46136.708333333336</v>
      </c>
      <c r="AI3060" s="376">
        <v>46138</v>
      </c>
      <c r="AJ3060" s="376">
        <v>46139</v>
      </c>
      <c r="AK3060" s="241"/>
      <c r="AL3060" s="376">
        <v>46139</v>
      </c>
      <c r="AM3060" s="376">
        <v>46140</v>
      </c>
      <c r="AN3060" s="75">
        <f t="shared" si="962"/>
        <v>-20</v>
      </c>
      <c r="AO3060" s="81" t="s">
        <v>121</v>
      </c>
      <c r="AP3060" s="81" t="s">
        <v>121</v>
      </c>
      <c r="AQ3060" s="81" t="s">
        <v>121</v>
      </c>
      <c r="AR3060" s="81">
        <f t="shared" si="963"/>
        <v>46140</v>
      </c>
      <c r="AS3060" s="81">
        <f t="shared" si="964"/>
        <v>46141</v>
      </c>
      <c r="AT3060" s="81">
        <f t="shared" si="965"/>
        <v>46140</v>
      </c>
      <c r="AU3060" s="241"/>
      <c r="AV3060" s="290">
        <v>46135</v>
      </c>
      <c r="AZ3060" s="271"/>
      <c r="BU3060" s="312"/>
      <c r="BZ3060" s="22"/>
      <c r="CB3060" s="88">
        <f t="shared" si="954"/>
        <v>0</v>
      </c>
      <c r="CE3060" s="168"/>
      <c r="CJ3060" s="87">
        <f t="shared" si="945"/>
        <v>4</v>
      </c>
    </row>
    <row r="3061" spans="1:93" s="85" customFormat="1" x14ac:dyDescent="0.25">
      <c r="B3061" s="265" t="s">
        <v>6301</v>
      </c>
      <c r="C3061" s="301" t="s">
        <v>9516</v>
      </c>
      <c r="D3061" s="265">
        <v>145928082</v>
      </c>
      <c r="E3061" s="241">
        <v>5320008382</v>
      </c>
      <c r="F3061" s="231">
        <v>46135</v>
      </c>
      <c r="G3061" s="265" t="s">
        <v>1178</v>
      </c>
      <c r="H3061" s="265" t="s">
        <v>2963</v>
      </c>
      <c r="I3061" s="265" t="s">
        <v>105</v>
      </c>
      <c r="J3061" s="265" t="s">
        <v>1161</v>
      </c>
      <c r="K3061" s="265" t="s">
        <v>242</v>
      </c>
      <c r="L3061" s="231">
        <v>46160</v>
      </c>
      <c r="M3061" s="315">
        <v>0</v>
      </c>
      <c r="N3061" s="85" t="s">
        <v>9517</v>
      </c>
      <c r="O3061" s="85" t="s">
        <v>9518</v>
      </c>
      <c r="P3061" s="85">
        <v>2830052324</v>
      </c>
      <c r="Q3061" s="231">
        <v>46135</v>
      </c>
      <c r="R3061" s="241">
        <v>1209405562</v>
      </c>
      <c r="S3061" s="241">
        <v>224488986</v>
      </c>
      <c r="T3061" s="231">
        <v>46135</v>
      </c>
      <c r="U3061" s="356">
        <v>10125.087</v>
      </c>
      <c r="V3061" s="356">
        <v>9792.1910000000007</v>
      </c>
      <c r="W3061" s="241">
        <v>12</v>
      </c>
      <c r="X3061" s="241">
        <v>4</v>
      </c>
      <c r="Y3061" s="394">
        <v>7268388770</v>
      </c>
      <c r="Z3061" s="85" t="s">
        <v>354</v>
      </c>
      <c r="AA3061" s="85" t="s">
        <v>3310</v>
      </c>
      <c r="AB3061" s="85" t="s">
        <v>9335</v>
      </c>
      <c r="AC3061" s="270"/>
      <c r="AD3061" s="75" t="s">
        <v>113</v>
      </c>
      <c r="AE3061" s="241"/>
      <c r="AF3061" s="375">
        <v>46138.375</v>
      </c>
      <c r="AG3061" s="375">
        <v>46136.708333333336</v>
      </c>
      <c r="AH3061" s="375">
        <v>46136.708333333336</v>
      </c>
      <c r="AI3061" s="376">
        <v>46138</v>
      </c>
      <c r="AJ3061" s="376">
        <v>46139</v>
      </c>
      <c r="AK3061" s="241"/>
      <c r="AL3061" s="376">
        <v>46139</v>
      </c>
      <c r="AM3061" s="376">
        <v>46140</v>
      </c>
      <c r="AN3061" s="75">
        <f t="shared" si="962"/>
        <v>-20</v>
      </c>
      <c r="AO3061" s="81" t="s">
        <v>121</v>
      </c>
      <c r="AP3061" s="81" t="s">
        <v>121</v>
      </c>
      <c r="AQ3061" s="81" t="s">
        <v>121</v>
      </c>
      <c r="AR3061" s="81">
        <f t="shared" si="963"/>
        <v>46140</v>
      </c>
      <c r="AS3061" s="81">
        <f t="shared" si="964"/>
        <v>46141</v>
      </c>
      <c r="AT3061" s="81">
        <f t="shared" si="965"/>
        <v>46140</v>
      </c>
      <c r="AU3061" s="241"/>
      <c r="AV3061" s="290">
        <v>46135</v>
      </c>
      <c r="AZ3061" s="271"/>
      <c r="BU3061" s="312"/>
      <c r="BZ3061" s="22"/>
      <c r="CB3061" s="88">
        <f t="shared" si="954"/>
        <v>0</v>
      </c>
      <c r="CE3061" s="168"/>
      <c r="CJ3061" s="87">
        <f t="shared" si="945"/>
        <v>4</v>
      </c>
    </row>
    <row r="3062" spans="1:93" s="168" customFormat="1" x14ac:dyDescent="0.25">
      <c r="B3062" s="265" t="s">
        <v>6301</v>
      </c>
      <c r="C3062" s="301" t="s">
        <v>9078</v>
      </c>
      <c r="D3062" s="273">
        <v>145911776</v>
      </c>
      <c r="E3062" s="727"/>
      <c r="F3062" s="814">
        <v>46128</v>
      </c>
      <c r="G3062" s="727" t="s">
        <v>1178</v>
      </c>
      <c r="H3062" s="727" t="s">
        <v>2963</v>
      </c>
      <c r="I3062" s="727" t="s">
        <v>105</v>
      </c>
      <c r="J3062" s="727" t="s">
        <v>1161</v>
      </c>
      <c r="K3062" s="727" t="s">
        <v>242</v>
      </c>
      <c r="L3062" s="814">
        <v>46149</v>
      </c>
      <c r="M3062" s="273">
        <v>40</v>
      </c>
      <c r="N3062" s="168" t="s">
        <v>9519</v>
      </c>
      <c r="O3062" s="168" t="s">
        <v>9520</v>
      </c>
      <c r="P3062" s="168">
        <v>2830052049</v>
      </c>
      <c r="Q3062" s="275">
        <v>46129</v>
      </c>
      <c r="R3062" s="274">
        <v>1209403812</v>
      </c>
      <c r="S3062" s="274">
        <v>224465175</v>
      </c>
      <c r="T3062" s="275">
        <v>46129</v>
      </c>
      <c r="U3062" s="422">
        <v>17775.370999999999</v>
      </c>
      <c r="V3062" s="422">
        <v>17192.936000000002</v>
      </c>
      <c r="W3062" s="274">
        <v>20</v>
      </c>
      <c r="X3062" s="274">
        <v>6</v>
      </c>
      <c r="Y3062" s="386">
        <v>2324460090</v>
      </c>
      <c r="Z3062" s="168" t="s">
        <v>5982</v>
      </c>
      <c r="AA3062" s="168" t="s">
        <v>8783</v>
      </c>
      <c r="AB3062" s="168" t="s">
        <v>260</v>
      </c>
      <c r="AC3062" s="301" t="s">
        <v>9078</v>
      </c>
      <c r="AD3062" s="132" t="s">
        <v>113</v>
      </c>
      <c r="AE3062" s="274"/>
      <c r="AF3062" s="446">
        <v>46134.625</v>
      </c>
      <c r="AG3062" s="446">
        <v>46133.416666666664</v>
      </c>
      <c r="AH3062" s="446">
        <v>46133.416666666664</v>
      </c>
      <c r="AI3062" s="502">
        <v>46135</v>
      </c>
      <c r="AJ3062" s="380"/>
      <c r="AK3062" s="380"/>
      <c r="AL3062" s="502">
        <v>46136</v>
      </c>
      <c r="AM3062" s="274"/>
      <c r="AN3062" s="182">
        <f t="shared" si="962"/>
        <v>-13</v>
      </c>
      <c r="AO3062" s="81">
        <f>IF(AH3062&lt;AG3062,IF(AH3062=0,"",AH3062-1),IF(AG3062=0,"",AG3062-1))</f>
        <v>46132.416666666664</v>
      </c>
      <c r="AP3062" s="81">
        <f>IF(AH3062&lt;AG3062,IF(AH3062=0,"",AH3062),IF(AG3062=0,"",AG3062))</f>
        <v>46133.416666666664</v>
      </c>
      <c r="AQ3062" s="81">
        <f>IF(AH3062&lt;AG3062,IF(AH3062=0,"",AH3062),IF(AG3062=0,"",AG3062))</f>
        <v>46133.416666666664</v>
      </c>
      <c r="AR3062" s="81">
        <f t="shared" si="963"/>
        <v>46136</v>
      </c>
      <c r="AS3062" s="81">
        <f t="shared" si="964"/>
        <v>46137</v>
      </c>
      <c r="AT3062" s="81">
        <f t="shared" si="965"/>
        <v>46136</v>
      </c>
      <c r="AU3062" s="274"/>
      <c r="AV3062" s="290">
        <v>46129</v>
      </c>
      <c r="AZ3062" s="278"/>
      <c r="BU3062" s="543"/>
      <c r="BZ3062" s="87">
        <f t="shared" ref="BZ3062:BZ3097" si="966">_xlfn.ISOWEEKNUM(F3062)</f>
        <v>16</v>
      </c>
      <c r="CB3062" s="88">
        <f t="shared" si="954"/>
        <v>0</v>
      </c>
      <c r="CE3062" s="431">
        <f t="shared" ref="CE3062:CE3097" si="967">IF(AD3062="Sea waybill", IF(AK3062&lt;&gt;0, MONTH(AK3062), IF(AJ3062&gt;AI3062, MONTH(AJ3062), MONTH(AI3062))),"")</f>
        <v>4</v>
      </c>
      <c r="CJ3062" s="87">
        <f t="shared" si="945"/>
        <v>4</v>
      </c>
      <c r="CK3062" s="171">
        <f t="shared" ref="CK3062:CK3097" si="968">WEEKNUM(AV3062,2)</f>
        <v>16</v>
      </c>
    </row>
    <row r="3063" spans="1:93" s="85" customFormat="1" x14ac:dyDescent="0.25">
      <c r="B3063" s="265" t="s">
        <v>6301</v>
      </c>
      <c r="C3063" s="301" t="s">
        <v>9078</v>
      </c>
      <c r="D3063" s="265">
        <v>145911800</v>
      </c>
      <c r="E3063" s="241">
        <v>5320008404</v>
      </c>
      <c r="F3063" s="231">
        <v>46128</v>
      </c>
      <c r="G3063" s="265" t="s">
        <v>1178</v>
      </c>
      <c r="H3063" s="265" t="s">
        <v>2963</v>
      </c>
      <c r="I3063" s="265" t="s">
        <v>105</v>
      </c>
      <c r="J3063" s="265" t="s">
        <v>1161</v>
      </c>
      <c r="K3063" s="265" t="s">
        <v>242</v>
      </c>
      <c r="L3063" s="231">
        <v>46149</v>
      </c>
      <c r="M3063" s="265">
        <v>40</v>
      </c>
      <c r="N3063" s="85" t="s">
        <v>9521</v>
      </c>
      <c r="O3063" s="85" t="s">
        <v>9522</v>
      </c>
      <c r="P3063" s="85">
        <v>2830052037</v>
      </c>
      <c r="Q3063" s="231">
        <v>46129</v>
      </c>
      <c r="R3063" s="241">
        <v>1209403770</v>
      </c>
      <c r="S3063" s="241">
        <v>224465311</v>
      </c>
      <c r="T3063" s="231">
        <v>46129</v>
      </c>
      <c r="U3063" s="356">
        <v>12092.630999999999</v>
      </c>
      <c r="V3063" s="356">
        <v>11696.606</v>
      </c>
      <c r="W3063" s="241">
        <v>15</v>
      </c>
      <c r="X3063" s="241">
        <v>4</v>
      </c>
      <c r="Y3063" s="303">
        <v>2324460070</v>
      </c>
      <c r="Z3063" s="85" t="s">
        <v>5982</v>
      </c>
      <c r="AA3063" s="85" t="s">
        <v>8783</v>
      </c>
      <c r="AB3063" s="85" t="s">
        <v>260</v>
      </c>
      <c r="AC3063" s="301" t="s">
        <v>9078</v>
      </c>
      <c r="AD3063" s="75" t="s">
        <v>113</v>
      </c>
      <c r="AE3063" s="241"/>
      <c r="AF3063" s="446">
        <v>46134.625</v>
      </c>
      <c r="AG3063" s="446">
        <v>46133.416666666664</v>
      </c>
      <c r="AH3063" s="446">
        <v>46133.416666666664</v>
      </c>
      <c r="AI3063" s="502">
        <v>46135</v>
      </c>
      <c r="AJ3063" s="380"/>
      <c r="AK3063" s="380"/>
      <c r="AL3063" s="502">
        <v>46136</v>
      </c>
      <c r="AM3063" s="241"/>
      <c r="AN3063" s="75">
        <f t="shared" si="962"/>
        <v>-13</v>
      </c>
      <c r="AO3063" s="81" t="s">
        <v>121</v>
      </c>
      <c r="AP3063" s="81" t="s">
        <v>121</v>
      </c>
      <c r="AQ3063" s="81" t="s">
        <v>121</v>
      </c>
      <c r="AR3063" s="81">
        <f t="shared" si="963"/>
        <v>46136</v>
      </c>
      <c r="AS3063" s="81">
        <f t="shared" si="964"/>
        <v>46137</v>
      </c>
      <c r="AT3063" s="81">
        <f t="shared" si="965"/>
        <v>46136</v>
      </c>
      <c r="AU3063" s="241"/>
      <c r="AV3063" s="290">
        <v>46129</v>
      </c>
      <c r="AZ3063" s="271"/>
      <c r="BU3063" s="388"/>
      <c r="BZ3063" s="87">
        <f t="shared" si="966"/>
        <v>16</v>
      </c>
      <c r="CB3063" s="88">
        <f t="shared" si="954"/>
        <v>0</v>
      </c>
      <c r="CE3063" s="431">
        <f t="shared" si="967"/>
        <v>4</v>
      </c>
      <c r="CJ3063" s="87">
        <f t="shared" si="945"/>
        <v>4</v>
      </c>
      <c r="CK3063" s="171">
        <f t="shared" si="968"/>
        <v>16</v>
      </c>
    </row>
    <row r="3064" spans="1:93" s="85" customFormat="1" x14ac:dyDescent="0.25">
      <c r="B3064" s="265" t="s">
        <v>6301</v>
      </c>
      <c r="C3064" s="301" t="s">
        <v>9078</v>
      </c>
      <c r="D3064" s="265">
        <v>145933766</v>
      </c>
      <c r="E3064" s="241">
        <v>5320008404</v>
      </c>
      <c r="F3064" s="231">
        <v>46128</v>
      </c>
      <c r="G3064" s="265" t="s">
        <v>1274</v>
      </c>
      <c r="H3064" s="265" t="s">
        <v>2963</v>
      </c>
      <c r="I3064" s="265" t="s">
        <v>105</v>
      </c>
      <c r="J3064" s="265" t="s">
        <v>1161</v>
      </c>
      <c r="K3064" s="265" t="s">
        <v>242</v>
      </c>
      <c r="L3064" s="231">
        <v>46150</v>
      </c>
      <c r="M3064" s="265">
        <v>0</v>
      </c>
      <c r="N3064" s="85" t="s">
        <v>9521</v>
      </c>
      <c r="O3064" s="85" t="s">
        <v>9522</v>
      </c>
      <c r="P3064" s="85">
        <v>2830052038</v>
      </c>
      <c r="Q3064" s="231">
        <v>46129</v>
      </c>
      <c r="R3064" s="241">
        <v>1209403771</v>
      </c>
      <c r="S3064" s="241">
        <v>224465178</v>
      </c>
      <c r="T3064" s="231">
        <v>46129</v>
      </c>
      <c r="U3064" s="356">
        <v>2700.9209999999998</v>
      </c>
      <c r="V3064" s="356">
        <v>2600.3180000000002</v>
      </c>
      <c r="W3064" s="241">
        <v>3</v>
      </c>
      <c r="X3064" s="241">
        <v>2</v>
      </c>
      <c r="Y3064" s="303">
        <v>2324460070</v>
      </c>
      <c r="Z3064" s="85" t="s">
        <v>5982</v>
      </c>
      <c r="AA3064" s="85" t="s">
        <v>8783</v>
      </c>
      <c r="AB3064" s="85" t="s">
        <v>260</v>
      </c>
      <c r="AC3064" s="301" t="s">
        <v>9078</v>
      </c>
      <c r="AD3064" s="75" t="s">
        <v>113</v>
      </c>
      <c r="AE3064" s="241"/>
      <c r="AF3064" s="446">
        <v>46134.625</v>
      </c>
      <c r="AG3064" s="446">
        <v>46133.416666666664</v>
      </c>
      <c r="AH3064" s="446">
        <v>46133.416666666664</v>
      </c>
      <c r="AI3064" s="502">
        <v>46135</v>
      </c>
      <c r="AJ3064" s="380"/>
      <c r="AK3064" s="380"/>
      <c r="AL3064" s="502">
        <v>46136</v>
      </c>
      <c r="AM3064" s="241"/>
      <c r="AN3064" s="75">
        <f t="shared" si="962"/>
        <v>-14</v>
      </c>
      <c r="AO3064" s="81" t="s">
        <v>121</v>
      </c>
      <c r="AP3064" s="81" t="s">
        <v>121</v>
      </c>
      <c r="AQ3064" s="81" t="s">
        <v>121</v>
      </c>
      <c r="AR3064" s="81">
        <f t="shared" si="963"/>
        <v>46136</v>
      </c>
      <c r="AS3064" s="81">
        <f t="shared" si="964"/>
        <v>46137</v>
      </c>
      <c r="AT3064" s="81">
        <f t="shared" si="965"/>
        <v>46136</v>
      </c>
      <c r="AU3064" s="241"/>
      <c r="AV3064" s="290">
        <v>46129</v>
      </c>
      <c r="AZ3064" s="271"/>
      <c r="BU3064" s="388"/>
      <c r="BZ3064" s="87">
        <f t="shared" si="966"/>
        <v>16</v>
      </c>
      <c r="CB3064" s="88">
        <f t="shared" si="954"/>
        <v>0</v>
      </c>
      <c r="CE3064" s="431">
        <f t="shared" si="967"/>
        <v>4</v>
      </c>
      <c r="CJ3064" s="87">
        <f t="shared" si="945"/>
        <v>4</v>
      </c>
      <c r="CK3064" s="171">
        <f t="shared" si="968"/>
        <v>16</v>
      </c>
    </row>
    <row r="3065" spans="1:93" s="85" customFormat="1" x14ac:dyDescent="0.25">
      <c r="B3065" s="265" t="s">
        <v>6301</v>
      </c>
      <c r="C3065" s="301" t="s">
        <v>9078</v>
      </c>
      <c r="D3065" s="265">
        <v>145871940</v>
      </c>
      <c r="E3065" s="241">
        <v>5320008404</v>
      </c>
      <c r="F3065" s="231">
        <v>46128</v>
      </c>
      <c r="G3065" s="265" t="s">
        <v>1178</v>
      </c>
      <c r="H3065" s="265" t="s">
        <v>2963</v>
      </c>
      <c r="I3065" s="265" t="s">
        <v>105</v>
      </c>
      <c r="J3065" s="265" t="s">
        <v>1161</v>
      </c>
      <c r="K3065" s="265" t="s">
        <v>242</v>
      </c>
      <c r="L3065" s="231">
        <v>46146</v>
      </c>
      <c r="M3065" s="265">
        <v>0</v>
      </c>
      <c r="N3065" s="85" t="s">
        <v>9521</v>
      </c>
      <c r="O3065" s="85" t="s">
        <v>9522</v>
      </c>
      <c r="P3065" s="85">
        <v>2830052036</v>
      </c>
      <c r="Q3065" s="231">
        <v>46129</v>
      </c>
      <c r="R3065" s="241">
        <v>1209403769</v>
      </c>
      <c r="S3065" s="241">
        <v>224465226</v>
      </c>
      <c r="T3065" s="231">
        <v>46129</v>
      </c>
      <c r="U3065" s="356">
        <v>2578.415</v>
      </c>
      <c r="V3065" s="356">
        <v>2493.6709999999998</v>
      </c>
      <c r="W3065" s="241">
        <v>4</v>
      </c>
      <c r="X3065" s="241">
        <v>1</v>
      </c>
      <c r="Y3065" s="303">
        <v>2324460070</v>
      </c>
      <c r="Z3065" s="85" t="s">
        <v>5982</v>
      </c>
      <c r="AA3065" s="85" t="s">
        <v>8783</v>
      </c>
      <c r="AB3065" s="85" t="s">
        <v>260</v>
      </c>
      <c r="AC3065" s="301" t="s">
        <v>9078</v>
      </c>
      <c r="AD3065" s="75" t="s">
        <v>113</v>
      </c>
      <c r="AE3065" s="241"/>
      <c r="AF3065" s="446">
        <v>46134.625</v>
      </c>
      <c r="AG3065" s="446">
        <v>46133.416666666664</v>
      </c>
      <c r="AH3065" s="446">
        <v>46133.416666666664</v>
      </c>
      <c r="AI3065" s="502">
        <v>46135</v>
      </c>
      <c r="AJ3065" s="380"/>
      <c r="AK3065" s="380"/>
      <c r="AL3065" s="502">
        <v>46136</v>
      </c>
      <c r="AM3065" s="241"/>
      <c r="AN3065" s="75">
        <f t="shared" si="962"/>
        <v>-10</v>
      </c>
      <c r="AO3065" s="81" t="s">
        <v>121</v>
      </c>
      <c r="AP3065" s="81" t="s">
        <v>121</v>
      </c>
      <c r="AQ3065" s="81" t="s">
        <v>121</v>
      </c>
      <c r="AR3065" s="81">
        <f t="shared" si="963"/>
        <v>46136</v>
      </c>
      <c r="AS3065" s="81">
        <f t="shared" si="964"/>
        <v>46137</v>
      </c>
      <c r="AT3065" s="81">
        <f t="shared" si="965"/>
        <v>46136</v>
      </c>
      <c r="AU3065" s="241"/>
      <c r="AV3065" s="290">
        <v>46129</v>
      </c>
      <c r="AZ3065" s="271"/>
      <c r="BU3065" s="388"/>
      <c r="BZ3065" s="87">
        <f t="shared" si="966"/>
        <v>16</v>
      </c>
      <c r="CB3065" s="88">
        <f t="shared" si="954"/>
        <v>0</v>
      </c>
      <c r="CE3065" s="431">
        <f t="shared" si="967"/>
        <v>4</v>
      </c>
      <c r="CJ3065" s="87">
        <f t="shared" si="945"/>
        <v>4</v>
      </c>
      <c r="CK3065" s="171">
        <f t="shared" si="968"/>
        <v>16</v>
      </c>
    </row>
    <row r="3066" spans="1:93" s="85" customFormat="1" x14ac:dyDescent="0.25">
      <c r="B3066" s="236" t="s">
        <v>6301</v>
      </c>
      <c r="C3066" s="390" t="s">
        <v>9060</v>
      </c>
      <c r="D3066" s="265">
        <v>145865910</v>
      </c>
      <c r="E3066" s="241">
        <v>5320008408</v>
      </c>
      <c r="F3066" s="231">
        <v>46128</v>
      </c>
      <c r="G3066" s="265" t="s">
        <v>6873</v>
      </c>
      <c r="H3066" s="265" t="s">
        <v>2963</v>
      </c>
      <c r="I3066" s="265" t="s">
        <v>105</v>
      </c>
      <c r="J3066" s="265" t="s">
        <v>1161</v>
      </c>
      <c r="K3066" s="265" t="s">
        <v>242</v>
      </c>
      <c r="L3066" s="231">
        <v>46144</v>
      </c>
      <c r="M3066" s="265">
        <v>40</v>
      </c>
      <c r="N3066" s="85" t="s">
        <v>9523</v>
      </c>
      <c r="O3066" s="85" t="s">
        <v>9524</v>
      </c>
      <c r="P3066" s="85">
        <v>2830051851</v>
      </c>
      <c r="Q3066" s="231">
        <v>46126</v>
      </c>
      <c r="R3066" s="241">
        <v>1209402642</v>
      </c>
      <c r="S3066" s="241">
        <v>224447467</v>
      </c>
      <c r="T3066" s="231">
        <v>46126</v>
      </c>
      <c r="U3066" s="356">
        <v>15337.049000000001</v>
      </c>
      <c r="V3066" s="356">
        <v>14764.46</v>
      </c>
      <c r="W3066" s="241">
        <v>18</v>
      </c>
      <c r="X3066" s="241">
        <v>12</v>
      </c>
      <c r="Y3066" s="315">
        <v>2324459690</v>
      </c>
      <c r="Z3066" s="315" t="s">
        <v>5982</v>
      </c>
      <c r="AA3066" s="315" t="s">
        <v>8783</v>
      </c>
      <c r="AB3066" s="315" t="s">
        <v>260</v>
      </c>
      <c r="AC3066" s="390" t="s">
        <v>9060</v>
      </c>
      <c r="AD3066" s="75" t="s">
        <v>113</v>
      </c>
      <c r="AE3066" s="241"/>
      <c r="AF3066" s="375">
        <v>46134.625</v>
      </c>
      <c r="AG3066" s="375">
        <v>46133.416666666664</v>
      </c>
      <c r="AH3066" s="375">
        <v>46133.416666666664</v>
      </c>
      <c r="AI3066" s="376">
        <v>46135</v>
      </c>
      <c r="AJ3066" s="241"/>
      <c r="AK3066" s="241"/>
      <c r="AL3066" s="376">
        <v>46136</v>
      </c>
      <c r="AM3066" s="241"/>
      <c r="AN3066" s="75">
        <f t="shared" si="962"/>
        <v>-8</v>
      </c>
      <c r="AO3066" s="81" t="s">
        <v>121</v>
      </c>
      <c r="AP3066" s="81" t="s">
        <v>121</v>
      </c>
      <c r="AQ3066" s="81" t="s">
        <v>121</v>
      </c>
      <c r="AR3066" s="81">
        <f t="shared" si="963"/>
        <v>46136</v>
      </c>
      <c r="AS3066" s="81">
        <f t="shared" si="964"/>
        <v>46137</v>
      </c>
      <c r="AT3066" s="81">
        <f t="shared" si="965"/>
        <v>46136</v>
      </c>
      <c r="AU3066" s="241"/>
      <c r="AV3066" s="297">
        <v>46126</v>
      </c>
      <c r="AZ3066" s="271"/>
      <c r="BU3066" s="388"/>
      <c r="BZ3066" s="87">
        <f t="shared" si="966"/>
        <v>16</v>
      </c>
      <c r="CB3066" s="88">
        <f t="shared" si="954"/>
        <v>0</v>
      </c>
      <c r="CE3066" s="431">
        <f t="shared" si="967"/>
        <v>4</v>
      </c>
      <c r="CJ3066" s="87">
        <f t="shared" si="945"/>
        <v>4</v>
      </c>
      <c r="CK3066" s="171">
        <f t="shared" si="968"/>
        <v>16</v>
      </c>
    </row>
    <row r="3067" spans="1:93" s="85" customFormat="1" x14ac:dyDescent="0.25">
      <c r="B3067" s="236" t="s">
        <v>6301</v>
      </c>
      <c r="C3067" s="390" t="s">
        <v>9060</v>
      </c>
      <c r="D3067" s="265">
        <v>145910094</v>
      </c>
      <c r="E3067" s="241">
        <v>5320008408</v>
      </c>
      <c r="F3067" s="231">
        <v>46128</v>
      </c>
      <c r="G3067" s="265" t="s">
        <v>4625</v>
      </c>
      <c r="H3067" s="265" t="s">
        <v>2963</v>
      </c>
      <c r="I3067" s="265" t="s">
        <v>105</v>
      </c>
      <c r="J3067" s="265" t="s">
        <v>1161</v>
      </c>
      <c r="K3067" s="265" t="s">
        <v>242</v>
      </c>
      <c r="L3067" s="231">
        <v>46150</v>
      </c>
      <c r="M3067" s="265">
        <v>0</v>
      </c>
      <c r="N3067" s="85" t="s">
        <v>9523</v>
      </c>
      <c r="O3067" s="85" t="s">
        <v>9524</v>
      </c>
      <c r="P3067" s="85">
        <v>2830051852</v>
      </c>
      <c r="Q3067" s="231">
        <v>46126</v>
      </c>
      <c r="R3067" s="241">
        <v>1209402644</v>
      </c>
      <c r="S3067" s="241">
        <v>224447464</v>
      </c>
      <c r="T3067" s="231">
        <v>46126</v>
      </c>
      <c r="U3067" s="356">
        <v>1954.825</v>
      </c>
      <c r="V3067" s="356">
        <v>1899.316</v>
      </c>
      <c r="W3067" s="241">
        <v>3</v>
      </c>
      <c r="X3067" s="241">
        <v>2</v>
      </c>
      <c r="Y3067" s="315">
        <v>2324459690</v>
      </c>
      <c r="Z3067" s="315" t="s">
        <v>5982</v>
      </c>
      <c r="AA3067" s="315" t="s">
        <v>8783</v>
      </c>
      <c r="AB3067" s="315" t="s">
        <v>260</v>
      </c>
      <c r="AC3067" s="450" t="s">
        <v>9060</v>
      </c>
      <c r="AD3067" s="182" t="s">
        <v>113</v>
      </c>
      <c r="AE3067" s="274"/>
      <c r="AF3067" s="375">
        <v>46134.625</v>
      </c>
      <c r="AG3067" s="375">
        <v>46133.416666666664</v>
      </c>
      <c r="AH3067" s="375">
        <v>46133.416666666664</v>
      </c>
      <c r="AI3067" s="376">
        <v>46135</v>
      </c>
      <c r="AJ3067" s="241"/>
      <c r="AK3067" s="241"/>
      <c r="AL3067" s="376">
        <v>46136</v>
      </c>
      <c r="AM3067" s="241"/>
      <c r="AN3067" s="75">
        <f t="shared" si="962"/>
        <v>-14</v>
      </c>
      <c r="AO3067" s="81" t="s">
        <v>121</v>
      </c>
      <c r="AP3067" s="81" t="s">
        <v>121</v>
      </c>
      <c r="AQ3067" s="81" t="s">
        <v>121</v>
      </c>
      <c r="AR3067" s="81">
        <f t="shared" si="963"/>
        <v>46136</v>
      </c>
      <c r="AS3067" s="81">
        <f t="shared" si="964"/>
        <v>46137</v>
      </c>
      <c r="AT3067" s="81">
        <f t="shared" si="965"/>
        <v>46136</v>
      </c>
      <c r="AU3067" s="241"/>
      <c r="AV3067" s="297">
        <v>46126</v>
      </c>
      <c r="AZ3067" s="271"/>
      <c r="BU3067" s="388"/>
      <c r="BZ3067" s="87">
        <f t="shared" si="966"/>
        <v>16</v>
      </c>
      <c r="CB3067" s="88">
        <f t="shared" si="954"/>
        <v>0</v>
      </c>
      <c r="CE3067" s="431">
        <f t="shared" si="967"/>
        <v>4</v>
      </c>
      <c r="CJ3067" s="87">
        <f t="shared" si="945"/>
        <v>4</v>
      </c>
      <c r="CK3067" s="171">
        <f t="shared" si="968"/>
        <v>16</v>
      </c>
    </row>
    <row r="3068" spans="1:93" x14ac:dyDescent="0.25">
      <c r="A3068" s="105">
        <f t="shared" ref="A3068:A3093" si="969">ROW()-2</f>
        <v>3066</v>
      </c>
      <c r="B3068" s="346" t="s">
        <v>6497</v>
      </c>
      <c r="C3068" s="390" t="s">
        <v>9525</v>
      </c>
      <c r="D3068" s="346">
        <v>145706827</v>
      </c>
      <c r="E3068" s="362">
        <v>5320008028</v>
      </c>
      <c r="F3068" s="363">
        <v>46125</v>
      </c>
      <c r="G3068" s="346" t="s">
        <v>532</v>
      </c>
      <c r="H3068" s="346" t="s">
        <v>2213</v>
      </c>
      <c r="I3068" s="346" t="s">
        <v>105</v>
      </c>
      <c r="J3068" s="346" t="s">
        <v>518</v>
      </c>
      <c r="K3068" s="346" t="s">
        <v>242</v>
      </c>
      <c r="L3068" s="363">
        <v>46153</v>
      </c>
      <c r="M3068" s="346">
        <v>40</v>
      </c>
      <c r="N3068" s="176" t="s">
        <v>9526</v>
      </c>
      <c r="O3068" s="176" t="s">
        <v>9527</v>
      </c>
      <c r="P3068" s="176">
        <v>2830051926</v>
      </c>
      <c r="Q3068" s="363">
        <v>46127</v>
      </c>
      <c r="R3068" s="362">
        <v>1209403024</v>
      </c>
      <c r="S3068" s="362">
        <v>224453756</v>
      </c>
      <c r="T3068" s="363">
        <v>46127</v>
      </c>
      <c r="U3068" s="442">
        <v>10168.419</v>
      </c>
      <c r="V3068" s="442">
        <v>9933.9570000000003</v>
      </c>
      <c r="W3068" s="362">
        <v>12</v>
      </c>
      <c r="X3068" s="362">
        <v>0</v>
      </c>
      <c r="Y3068" s="657">
        <v>7267749420</v>
      </c>
      <c r="Z3068" s="176" t="s">
        <v>354</v>
      </c>
      <c r="AA3068" s="176" t="s">
        <v>719</v>
      </c>
      <c r="AB3068" s="176" t="s">
        <v>9528</v>
      </c>
      <c r="AC3068" s="390" t="s">
        <v>9525</v>
      </c>
      <c r="AD3068" s="105" t="s">
        <v>113</v>
      </c>
      <c r="AE3068" s="363">
        <v>46136</v>
      </c>
      <c r="AF3068" s="550">
        <v>46132.291666666664</v>
      </c>
      <c r="AG3068" s="550">
        <v>46129.791666666664</v>
      </c>
      <c r="AH3068" s="550">
        <v>46129.791666666664</v>
      </c>
      <c r="AI3068" s="363">
        <v>46133</v>
      </c>
      <c r="AJ3068" s="363">
        <v>46135</v>
      </c>
      <c r="AK3068" s="363">
        <v>46135</v>
      </c>
      <c r="AL3068" s="363">
        <v>46138</v>
      </c>
      <c r="AM3068" s="363">
        <v>46140</v>
      </c>
      <c r="AN3068" s="105">
        <f t="shared" si="962"/>
        <v>-13</v>
      </c>
      <c r="AO3068" s="95" t="s">
        <v>121</v>
      </c>
      <c r="AP3068" s="95" t="s">
        <v>121</v>
      </c>
      <c r="AQ3068" s="95" t="s">
        <v>121</v>
      </c>
      <c r="AR3068" s="95" t="s">
        <v>121</v>
      </c>
      <c r="AS3068" s="81">
        <f t="shared" si="964"/>
        <v>46138</v>
      </c>
      <c r="AT3068" s="95" t="s">
        <v>121</v>
      </c>
      <c r="AU3068" s="362"/>
      <c r="AV3068" s="347">
        <v>46127</v>
      </c>
      <c r="AW3068" s="176"/>
      <c r="AX3068" s="176"/>
      <c r="AY3068" s="176"/>
      <c r="AZ3068" s="369"/>
      <c r="BA3068" s="176"/>
      <c r="BB3068" s="176"/>
      <c r="BC3068" s="176"/>
      <c r="BD3068" s="176"/>
      <c r="BE3068" s="176"/>
      <c r="BF3068" s="176"/>
      <c r="BG3068" s="176"/>
      <c r="BH3068" s="176"/>
      <c r="BI3068" s="176"/>
      <c r="BJ3068" s="176"/>
      <c r="BK3068" s="176"/>
      <c r="BL3068" s="176"/>
      <c r="BM3068" s="176"/>
      <c r="BN3068" s="176"/>
      <c r="BO3068" s="176"/>
      <c r="BP3068" s="176"/>
      <c r="BQ3068" s="176"/>
      <c r="BR3068" s="176"/>
      <c r="BS3068" s="176"/>
      <c r="BT3068" s="176"/>
      <c r="BU3068" s="611"/>
      <c r="BV3068" s="176"/>
      <c r="BW3068" s="176"/>
      <c r="BX3068" s="176"/>
      <c r="BY3068" s="176"/>
      <c r="BZ3068" s="87">
        <f t="shared" si="966"/>
        <v>16</v>
      </c>
      <c r="CA3068" s="176"/>
      <c r="CB3068" s="88">
        <f t="shared" si="954"/>
        <v>0</v>
      </c>
      <c r="CC3068" s="176"/>
      <c r="CD3068" s="176"/>
      <c r="CE3068" s="431">
        <f t="shared" si="967"/>
        <v>4</v>
      </c>
      <c r="CF3068" s="564">
        <v>6721800</v>
      </c>
      <c r="CG3068" s="564">
        <v>1581600</v>
      </c>
      <c r="CH3068" s="564">
        <f>CF3068+CG3068</f>
        <v>8303400</v>
      </c>
      <c r="CI3068" s="564">
        <v>26360</v>
      </c>
      <c r="CJ3068" s="87">
        <f t="shared" si="945"/>
        <v>4</v>
      </c>
      <c r="CK3068" s="171">
        <f t="shared" si="968"/>
        <v>16</v>
      </c>
      <c r="CL3068" s="176"/>
      <c r="CM3068" s="176"/>
      <c r="CN3068" s="176"/>
      <c r="CO3068" s="176"/>
    </row>
    <row r="3069" spans="1:93" x14ac:dyDescent="0.25">
      <c r="A3069" s="75">
        <f t="shared" si="969"/>
        <v>3067</v>
      </c>
      <c r="B3069" s="346" t="s">
        <v>6497</v>
      </c>
      <c r="C3069" s="390" t="s">
        <v>9525</v>
      </c>
      <c r="D3069" s="265">
        <v>145735904</v>
      </c>
      <c r="E3069" s="241">
        <v>5320008028</v>
      </c>
      <c r="F3069" s="231">
        <v>46125</v>
      </c>
      <c r="G3069" s="265" t="s">
        <v>2636</v>
      </c>
      <c r="H3069" s="265" t="s">
        <v>2213</v>
      </c>
      <c r="I3069" s="265" t="s">
        <v>105</v>
      </c>
      <c r="J3069" s="265" t="s">
        <v>518</v>
      </c>
      <c r="K3069" s="265" t="s">
        <v>242</v>
      </c>
      <c r="L3069" s="231">
        <v>46153</v>
      </c>
      <c r="M3069" s="265">
        <v>0</v>
      </c>
      <c r="N3069" s="85" t="s">
        <v>9526</v>
      </c>
      <c r="O3069" s="85" t="s">
        <v>9527</v>
      </c>
      <c r="P3069" s="85">
        <v>2830051927</v>
      </c>
      <c r="Q3069" s="363">
        <v>46127</v>
      </c>
      <c r="R3069" s="241">
        <v>1209403025</v>
      </c>
      <c r="S3069" s="241">
        <v>224452822</v>
      </c>
      <c r="T3069" s="363">
        <v>46127</v>
      </c>
      <c r="U3069" s="442">
        <v>6410.5870000000004</v>
      </c>
      <c r="V3069" s="442">
        <v>6240.6769999999997</v>
      </c>
      <c r="W3069" s="241">
        <v>8</v>
      </c>
      <c r="X3069" s="241">
        <v>0</v>
      </c>
      <c r="Y3069" s="303">
        <v>7267749420</v>
      </c>
      <c r="Z3069" s="85" t="s">
        <v>354</v>
      </c>
      <c r="AA3069" s="85" t="s">
        <v>719</v>
      </c>
      <c r="AB3069" s="85" t="s">
        <v>9528</v>
      </c>
      <c r="AC3069" s="390" t="s">
        <v>9525</v>
      </c>
      <c r="AD3069" s="75" t="s">
        <v>113</v>
      </c>
      <c r="AE3069" s="363">
        <v>46136</v>
      </c>
      <c r="AF3069" s="375">
        <v>46132.291666666664</v>
      </c>
      <c r="AG3069" s="375">
        <v>46129.791666666664</v>
      </c>
      <c r="AH3069" s="375">
        <v>46129.791666666664</v>
      </c>
      <c r="AI3069" s="363">
        <v>46133</v>
      </c>
      <c r="AJ3069" s="363">
        <v>46135</v>
      </c>
      <c r="AK3069" s="363">
        <v>46135</v>
      </c>
      <c r="AL3069" s="363">
        <v>46138</v>
      </c>
      <c r="AM3069" s="363">
        <v>46140</v>
      </c>
      <c r="AN3069" s="75">
        <f t="shared" si="962"/>
        <v>-13</v>
      </c>
      <c r="AO3069" s="95" t="s">
        <v>121</v>
      </c>
      <c r="AP3069" s="95" t="s">
        <v>121</v>
      </c>
      <c r="AQ3069" s="95" t="s">
        <v>121</v>
      </c>
      <c r="AR3069" s="95" t="s">
        <v>121</v>
      </c>
      <c r="AS3069" s="81">
        <f t="shared" si="964"/>
        <v>46138</v>
      </c>
      <c r="AT3069" s="95" t="s">
        <v>121</v>
      </c>
      <c r="AU3069" s="241"/>
      <c r="AV3069" s="297">
        <v>46127</v>
      </c>
      <c r="AW3069" s="85"/>
      <c r="AX3069" s="85"/>
      <c r="AY3069" s="85"/>
      <c r="AZ3069" s="271"/>
      <c r="BA3069" s="85"/>
      <c r="BB3069" s="85"/>
      <c r="BC3069" s="85"/>
      <c r="BD3069" s="85"/>
      <c r="BE3069" s="85"/>
      <c r="BF3069" s="85"/>
      <c r="BG3069" s="85"/>
      <c r="BH3069" s="85"/>
      <c r="BI3069" s="85"/>
      <c r="BJ3069" s="85"/>
      <c r="BK3069" s="85"/>
      <c r="BL3069" s="85"/>
      <c r="BM3069" s="85"/>
      <c r="BN3069" s="85"/>
      <c r="BO3069" s="85"/>
      <c r="BP3069" s="85"/>
      <c r="BQ3069" s="85"/>
      <c r="BR3069" s="85"/>
      <c r="BS3069" s="85"/>
      <c r="BT3069" s="85"/>
      <c r="BU3069" s="388"/>
      <c r="BV3069" s="85"/>
      <c r="BW3069" s="85"/>
      <c r="BX3069" s="85"/>
      <c r="BY3069" s="85"/>
      <c r="BZ3069" s="87">
        <f t="shared" si="966"/>
        <v>16</v>
      </c>
      <c r="CA3069" s="85"/>
      <c r="CB3069" s="88">
        <f t="shared" si="954"/>
        <v>0</v>
      </c>
      <c r="CC3069" s="85"/>
      <c r="CD3069" s="85"/>
      <c r="CE3069" s="431">
        <f t="shared" si="967"/>
        <v>4</v>
      </c>
      <c r="CF3069" s="85"/>
      <c r="CG3069" s="85"/>
      <c r="CH3069" s="85"/>
      <c r="CI3069" s="85"/>
      <c r="CJ3069" s="87">
        <f t="shared" ref="CJ3069:CJ3132" si="970">MONTH(AV3069)</f>
        <v>4</v>
      </c>
      <c r="CK3069" s="171">
        <f t="shared" si="968"/>
        <v>16</v>
      </c>
      <c r="CL3069" s="85"/>
      <c r="CM3069" s="85"/>
      <c r="CN3069" s="85"/>
      <c r="CO3069" s="85"/>
    </row>
    <row r="3070" spans="1:93" x14ac:dyDescent="0.25">
      <c r="A3070" s="75">
        <f t="shared" si="969"/>
        <v>3068</v>
      </c>
      <c r="B3070" s="346" t="s">
        <v>6497</v>
      </c>
      <c r="C3070" s="390" t="s">
        <v>9525</v>
      </c>
      <c r="D3070" s="265">
        <v>145899831</v>
      </c>
      <c r="E3070" s="241">
        <v>5320008028</v>
      </c>
      <c r="F3070" s="231">
        <v>46125</v>
      </c>
      <c r="G3070" s="265" t="s">
        <v>612</v>
      </c>
      <c r="H3070" s="265" t="s">
        <v>2213</v>
      </c>
      <c r="I3070" s="265" t="s">
        <v>105</v>
      </c>
      <c r="J3070" s="265" t="s">
        <v>518</v>
      </c>
      <c r="K3070" s="265" t="s">
        <v>242</v>
      </c>
      <c r="L3070" s="231">
        <v>46153</v>
      </c>
      <c r="M3070" s="265">
        <v>0</v>
      </c>
      <c r="N3070" s="85" t="s">
        <v>9526</v>
      </c>
      <c r="O3070" s="85" t="s">
        <v>9527</v>
      </c>
      <c r="P3070" s="85">
        <v>2830051928</v>
      </c>
      <c r="Q3070" s="363">
        <v>46127</v>
      </c>
      <c r="R3070" s="241">
        <v>1209403027</v>
      </c>
      <c r="S3070" s="241">
        <v>224453772</v>
      </c>
      <c r="T3070" s="363">
        <v>46127</v>
      </c>
      <c r="U3070" s="442">
        <v>773.24099999999999</v>
      </c>
      <c r="V3070" s="442">
        <v>745.52</v>
      </c>
      <c r="W3070" s="241">
        <v>1</v>
      </c>
      <c r="X3070" s="241">
        <v>0</v>
      </c>
      <c r="Y3070" s="303">
        <v>7267749420</v>
      </c>
      <c r="Z3070" s="85" t="s">
        <v>354</v>
      </c>
      <c r="AA3070" s="85" t="s">
        <v>719</v>
      </c>
      <c r="AB3070" s="85" t="s">
        <v>9528</v>
      </c>
      <c r="AC3070" s="390" t="s">
        <v>9525</v>
      </c>
      <c r="AD3070" s="75" t="s">
        <v>113</v>
      </c>
      <c r="AE3070" s="363">
        <v>46136</v>
      </c>
      <c r="AF3070" s="375">
        <v>46132.291666666664</v>
      </c>
      <c r="AG3070" s="375">
        <v>46129.791666666664</v>
      </c>
      <c r="AH3070" s="375">
        <v>46129.791666666664</v>
      </c>
      <c r="AI3070" s="363">
        <v>46133</v>
      </c>
      <c r="AJ3070" s="363">
        <v>46135</v>
      </c>
      <c r="AK3070" s="363">
        <v>46135</v>
      </c>
      <c r="AL3070" s="363">
        <v>46138</v>
      </c>
      <c r="AM3070" s="363">
        <v>46140</v>
      </c>
      <c r="AN3070" s="75">
        <f t="shared" si="962"/>
        <v>-13</v>
      </c>
      <c r="AO3070" s="95" t="s">
        <v>121</v>
      </c>
      <c r="AP3070" s="95" t="s">
        <v>121</v>
      </c>
      <c r="AQ3070" s="95" t="s">
        <v>121</v>
      </c>
      <c r="AR3070" s="95" t="s">
        <v>121</v>
      </c>
      <c r="AS3070" s="81">
        <f t="shared" si="964"/>
        <v>46138</v>
      </c>
      <c r="AT3070" s="95" t="s">
        <v>121</v>
      </c>
      <c r="AU3070" s="241"/>
      <c r="AV3070" s="297">
        <v>46127</v>
      </c>
      <c r="AW3070" s="85"/>
      <c r="AX3070" s="85"/>
      <c r="AY3070" s="85"/>
      <c r="AZ3070" s="271"/>
      <c r="BA3070" s="85"/>
      <c r="BB3070" s="85"/>
      <c r="BC3070" s="85"/>
      <c r="BD3070" s="85"/>
      <c r="BE3070" s="85"/>
      <c r="BF3070" s="85"/>
      <c r="BG3070" s="85"/>
      <c r="BH3070" s="85"/>
      <c r="BI3070" s="85"/>
      <c r="BJ3070" s="85"/>
      <c r="BK3070" s="85"/>
      <c r="BL3070" s="85"/>
      <c r="BM3070" s="85"/>
      <c r="BN3070" s="85"/>
      <c r="BO3070" s="85"/>
      <c r="BP3070" s="85"/>
      <c r="BQ3070" s="85"/>
      <c r="BR3070" s="85"/>
      <c r="BS3070" s="85"/>
      <c r="BT3070" s="85"/>
      <c r="BU3070" s="388"/>
      <c r="BV3070" s="85"/>
      <c r="BW3070" s="85"/>
      <c r="BX3070" s="85"/>
      <c r="BY3070" s="85"/>
      <c r="BZ3070" s="87">
        <f t="shared" si="966"/>
        <v>16</v>
      </c>
      <c r="CA3070" s="85"/>
      <c r="CB3070" s="88">
        <f t="shared" si="954"/>
        <v>0</v>
      </c>
      <c r="CC3070" s="85"/>
      <c r="CD3070" s="85"/>
      <c r="CE3070" s="431">
        <f t="shared" si="967"/>
        <v>4</v>
      </c>
      <c r="CF3070" s="85"/>
      <c r="CG3070" s="85"/>
      <c r="CH3070" s="85"/>
      <c r="CI3070" s="85"/>
      <c r="CJ3070" s="87">
        <f t="shared" si="970"/>
        <v>4</v>
      </c>
      <c r="CK3070" s="171">
        <f t="shared" si="968"/>
        <v>16</v>
      </c>
      <c r="CL3070" s="85"/>
      <c r="CM3070" s="85"/>
      <c r="CN3070" s="85"/>
      <c r="CO3070" s="85"/>
    </row>
    <row r="3071" spans="1:93" x14ac:dyDescent="0.25">
      <c r="A3071" s="75">
        <f t="shared" si="969"/>
        <v>3069</v>
      </c>
      <c r="B3071" s="346" t="s">
        <v>6497</v>
      </c>
      <c r="C3071" s="390" t="s">
        <v>9525</v>
      </c>
      <c r="D3071" s="265">
        <v>145836364</v>
      </c>
      <c r="E3071" s="241">
        <v>5320008111</v>
      </c>
      <c r="F3071" s="231">
        <v>46125</v>
      </c>
      <c r="G3071" s="265" t="s">
        <v>591</v>
      </c>
      <c r="H3071" s="265" t="s">
        <v>2213</v>
      </c>
      <c r="I3071" s="265" t="s">
        <v>105</v>
      </c>
      <c r="J3071" s="265" t="s">
        <v>518</v>
      </c>
      <c r="K3071" s="265" t="s">
        <v>242</v>
      </c>
      <c r="L3071" s="231">
        <v>46156</v>
      </c>
      <c r="M3071" s="265">
        <v>40</v>
      </c>
      <c r="N3071" s="85" t="s">
        <v>9529</v>
      </c>
      <c r="O3071" s="85" t="s">
        <v>9530</v>
      </c>
      <c r="P3071" s="85">
        <v>2830051884</v>
      </c>
      <c r="Q3071" s="363">
        <v>46127</v>
      </c>
      <c r="R3071" s="241">
        <v>1209402925</v>
      </c>
      <c r="S3071" s="241">
        <v>224453862</v>
      </c>
      <c r="T3071" s="363">
        <v>46127</v>
      </c>
      <c r="U3071" s="442">
        <v>1899.8</v>
      </c>
      <c r="V3071" s="442">
        <v>1835.4</v>
      </c>
      <c r="W3071" s="241">
        <v>2</v>
      </c>
      <c r="X3071" s="241">
        <v>0</v>
      </c>
      <c r="Y3071" s="303">
        <v>7267749421</v>
      </c>
      <c r="Z3071" s="85" t="s">
        <v>354</v>
      </c>
      <c r="AA3071" s="85" t="s">
        <v>719</v>
      </c>
      <c r="AB3071" s="85" t="s">
        <v>9528</v>
      </c>
      <c r="AC3071" s="390" t="s">
        <v>9525</v>
      </c>
      <c r="AD3071" s="75" t="s">
        <v>113</v>
      </c>
      <c r="AE3071" s="363">
        <v>46136</v>
      </c>
      <c r="AF3071" s="375">
        <v>46132.291666666664</v>
      </c>
      <c r="AG3071" s="375">
        <v>46129.791666666664</v>
      </c>
      <c r="AH3071" s="375">
        <v>46129.791666666664</v>
      </c>
      <c r="AI3071" s="363">
        <v>46133</v>
      </c>
      <c r="AJ3071" s="363">
        <v>46135</v>
      </c>
      <c r="AK3071" s="363">
        <v>46135</v>
      </c>
      <c r="AL3071" s="363">
        <v>46138</v>
      </c>
      <c r="AM3071" s="363">
        <v>46140</v>
      </c>
      <c r="AN3071" s="75">
        <f t="shared" si="962"/>
        <v>-16</v>
      </c>
      <c r="AO3071" s="95" t="s">
        <v>121</v>
      </c>
      <c r="AP3071" s="95" t="s">
        <v>121</v>
      </c>
      <c r="AQ3071" s="95" t="s">
        <v>121</v>
      </c>
      <c r="AR3071" s="95" t="s">
        <v>121</v>
      </c>
      <c r="AS3071" s="81">
        <f t="shared" si="964"/>
        <v>46138</v>
      </c>
      <c r="AT3071" s="95" t="s">
        <v>121</v>
      </c>
      <c r="AU3071" s="241"/>
      <c r="AV3071" s="297">
        <v>46127</v>
      </c>
      <c r="AW3071" s="85"/>
      <c r="AX3071" s="85"/>
      <c r="AY3071" s="85"/>
      <c r="AZ3071" s="271"/>
      <c r="BA3071" s="85"/>
      <c r="BB3071" s="85"/>
      <c r="BC3071" s="85"/>
      <c r="BD3071" s="85"/>
      <c r="BE3071" s="85"/>
      <c r="BF3071" s="85"/>
      <c r="BG3071" s="85"/>
      <c r="BH3071" s="85"/>
      <c r="BI3071" s="85"/>
      <c r="BJ3071" s="85"/>
      <c r="BK3071" s="85"/>
      <c r="BL3071" s="85"/>
      <c r="BM3071" s="85"/>
      <c r="BN3071" s="85"/>
      <c r="BO3071" s="85"/>
      <c r="BP3071" s="85"/>
      <c r="BQ3071" s="85"/>
      <c r="BR3071" s="85"/>
      <c r="BS3071" s="85"/>
      <c r="BT3071" s="85"/>
      <c r="BU3071" s="388"/>
      <c r="BV3071" s="85"/>
      <c r="BW3071" s="85"/>
      <c r="BX3071" s="85"/>
      <c r="BY3071" s="85"/>
      <c r="BZ3071" s="87">
        <f t="shared" si="966"/>
        <v>16</v>
      </c>
      <c r="CA3071" s="85"/>
      <c r="CB3071" s="88">
        <f t="shared" si="954"/>
        <v>0</v>
      </c>
      <c r="CC3071" s="85"/>
      <c r="CD3071" s="85"/>
      <c r="CE3071" s="431">
        <f t="shared" si="967"/>
        <v>4</v>
      </c>
      <c r="CF3071" s="564">
        <v>6721800</v>
      </c>
      <c r="CG3071" s="564">
        <v>1581600</v>
      </c>
      <c r="CH3071" s="564">
        <f>CF3071+CG3071</f>
        <v>8303400</v>
      </c>
      <c r="CI3071" s="564">
        <v>26360</v>
      </c>
      <c r="CJ3071" s="87">
        <f t="shared" si="970"/>
        <v>4</v>
      </c>
      <c r="CK3071" s="171">
        <f t="shared" si="968"/>
        <v>16</v>
      </c>
      <c r="CL3071" s="85"/>
      <c r="CM3071" s="85"/>
      <c r="CN3071" s="85"/>
      <c r="CO3071" s="85"/>
    </row>
    <row r="3072" spans="1:93" x14ac:dyDescent="0.25">
      <c r="A3072" s="75">
        <f t="shared" si="969"/>
        <v>3070</v>
      </c>
      <c r="B3072" s="346" t="s">
        <v>6497</v>
      </c>
      <c r="C3072" s="390" t="s">
        <v>9525</v>
      </c>
      <c r="D3072" s="265">
        <v>145844101</v>
      </c>
      <c r="E3072" s="241">
        <v>5320008111</v>
      </c>
      <c r="F3072" s="231">
        <v>46125</v>
      </c>
      <c r="G3072" s="265" t="s">
        <v>516</v>
      </c>
      <c r="H3072" s="265" t="s">
        <v>2213</v>
      </c>
      <c r="I3072" s="265" t="s">
        <v>105</v>
      </c>
      <c r="J3072" s="265" t="s">
        <v>518</v>
      </c>
      <c r="K3072" s="265" t="s">
        <v>242</v>
      </c>
      <c r="L3072" s="231">
        <v>46155</v>
      </c>
      <c r="M3072" s="265">
        <v>0</v>
      </c>
      <c r="N3072" s="85" t="s">
        <v>9529</v>
      </c>
      <c r="O3072" s="85" t="s">
        <v>9530</v>
      </c>
      <c r="P3072" s="85">
        <v>2830051885</v>
      </c>
      <c r="Q3072" s="363">
        <v>46127</v>
      </c>
      <c r="R3072" s="241">
        <v>1209402926</v>
      </c>
      <c r="S3072" s="241">
        <v>224453856</v>
      </c>
      <c r="T3072" s="363">
        <v>46127</v>
      </c>
      <c r="U3072" s="442">
        <v>9518.5519999999997</v>
      </c>
      <c r="V3072" s="442">
        <v>9176.2440000000006</v>
      </c>
      <c r="W3072" s="241">
        <v>11</v>
      </c>
      <c r="X3072" s="241">
        <v>0</v>
      </c>
      <c r="Y3072" s="303">
        <v>7267749421</v>
      </c>
      <c r="Z3072" s="85" t="s">
        <v>354</v>
      </c>
      <c r="AA3072" s="85" t="s">
        <v>719</v>
      </c>
      <c r="AB3072" s="85" t="s">
        <v>9528</v>
      </c>
      <c r="AC3072" s="390" t="s">
        <v>9525</v>
      </c>
      <c r="AD3072" s="75" t="s">
        <v>113</v>
      </c>
      <c r="AE3072" s="363">
        <v>46136</v>
      </c>
      <c r="AF3072" s="375">
        <v>46132.291666666664</v>
      </c>
      <c r="AG3072" s="375">
        <v>46129.791666666664</v>
      </c>
      <c r="AH3072" s="375">
        <v>46129.791666666664</v>
      </c>
      <c r="AI3072" s="363">
        <v>46133</v>
      </c>
      <c r="AJ3072" s="363">
        <v>46135</v>
      </c>
      <c r="AK3072" s="363">
        <v>46135</v>
      </c>
      <c r="AL3072" s="363">
        <v>46138</v>
      </c>
      <c r="AM3072" s="363">
        <v>46140</v>
      </c>
      <c r="AN3072" s="75">
        <f t="shared" si="962"/>
        <v>-15</v>
      </c>
      <c r="AO3072" s="95" t="s">
        <v>121</v>
      </c>
      <c r="AP3072" s="95" t="s">
        <v>121</v>
      </c>
      <c r="AQ3072" s="95" t="s">
        <v>121</v>
      </c>
      <c r="AR3072" s="95" t="s">
        <v>121</v>
      </c>
      <c r="AS3072" s="81">
        <f t="shared" si="964"/>
        <v>46138</v>
      </c>
      <c r="AT3072" s="95" t="s">
        <v>121</v>
      </c>
      <c r="AU3072" s="241"/>
      <c r="AV3072" s="297">
        <v>46127</v>
      </c>
      <c r="AW3072" s="85"/>
      <c r="AX3072" s="85"/>
      <c r="AY3072" s="85"/>
      <c r="AZ3072" s="271"/>
      <c r="BA3072" s="85"/>
      <c r="BB3072" s="85"/>
      <c r="BC3072" s="85"/>
      <c r="BD3072" s="85"/>
      <c r="BE3072" s="85"/>
      <c r="BF3072" s="85"/>
      <c r="BG3072" s="85"/>
      <c r="BH3072" s="85"/>
      <c r="BI3072" s="85"/>
      <c r="BJ3072" s="85"/>
      <c r="BK3072" s="85"/>
      <c r="BL3072" s="85"/>
      <c r="BM3072" s="85"/>
      <c r="BN3072" s="85"/>
      <c r="BO3072" s="85"/>
      <c r="BP3072" s="85"/>
      <c r="BQ3072" s="85"/>
      <c r="BR3072" s="85"/>
      <c r="BS3072" s="85"/>
      <c r="BT3072" s="85"/>
      <c r="BU3072" s="388"/>
      <c r="BV3072" s="85"/>
      <c r="BW3072" s="85"/>
      <c r="BX3072" s="85"/>
      <c r="BY3072" s="85"/>
      <c r="BZ3072" s="87">
        <f t="shared" si="966"/>
        <v>16</v>
      </c>
      <c r="CA3072" s="85"/>
      <c r="CB3072" s="88">
        <f t="shared" si="954"/>
        <v>0</v>
      </c>
      <c r="CC3072" s="85"/>
      <c r="CD3072" s="85"/>
      <c r="CE3072" s="431">
        <f t="shared" si="967"/>
        <v>4</v>
      </c>
      <c r="CF3072" s="85"/>
      <c r="CG3072" s="85"/>
      <c r="CH3072" s="85"/>
      <c r="CI3072" s="85"/>
      <c r="CJ3072" s="87">
        <f t="shared" si="970"/>
        <v>4</v>
      </c>
      <c r="CK3072" s="171">
        <f t="shared" si="968"/>
        <v>16</v>
      </c>
      <c r="CL3072" s="85"/>
      <c r="CM3072" s="85"/>
      <c r="CN3072" s="85"/>
      <c r="CO3072" s="85"/>
    </row>
    <row r="3073" spans="1:93" x14ac:dyDescent="0.25">
      <c r="A3073" s="75">
        <f t="shared" si="969"/>
        <v>3071</v>
      </c>
      <c r="B3073" s="346" t="s">
        <v>6497</v>
      </c>
      <c r="C3073" s="390" t="s">
        <v>9525</v>
      </c>
      <c r="D3073" s="265">
        <v>145742448</v>
      </c>
      <c r="E3073" s="241">
        <v>5320008111</v>
      </c>
      <c r="F3073" s="231">
        <v>46125</v>
      </c>
      <c r="G3073" s="265" t="s">
        <v>811</v>
      </c>
      <c r="H3073" s="265" t="s">
        <v>2213</v>
      </c>
      <c r="I3073" s="265" t="s">
        <v>105</v>
      </c>
      <c r="J3073" s="265" t="s">
        <v>518</v>
      </c>
      <c r="K3073" s="265" t="s">
        <v>242</v>
      </c>
      <c r="L3073" s="231">
        <v>46155</v>
      </c>
      <c r="M3073" s="265">
        <v>0</v>
      </c>
      <c r="N3073" s="85" t="s">
        <v>9529</v>
      </c>
      <c r="O3073" s="85" t="s">
        <v>9530</v>
      </c>
      <c r="P3073" s="85">
        <v>2830051883</v>
      </c>
      <c r="Q3073" s="363">
        <v>46127</v>
      </c>
      <c r="R3073" s="241">
        <v>1209402924</v>
      </c>
      <c r="S3073" s="241">
        <v>224453863</v>
      </c>
      <c r="T3073" s="363">
        <v>46127</v>
      </c>
      <c r="U3073" s="442">
        <v>6736.3280000000004</v>
      </c>
      <c r="V3073" s="442">
        <v>6545.1670000000004</v>
      </c>
      <c r="W3073" s="241">
        <v>7</v>
      </c>
      <c r="X3073" s="241">
        <v>0</v>
      </c>
      <c r="Y3073" s="303">
        <v>7267749421</v>
      </c>
      <c r="Z3073" s="85" t="s">
        <v>354</v>
      </c>
      <c r="AA3073" s="85" t="s">
        <v>719</v>
      </c>
      <c r="AB3073" s="85" t="s">
        <v>9528</v>
      </c>
      <c r="AC3073" s="390" t="s">
        <v>9525</v>
      </c>
      <c r="AD3073" s="75" t="s">
        <v>113</v>
      </c>
      <c r="AE3073" s="363">
        <v>46136</v>
      </c>
      <c r="AF3073" s="375">
        <v>46132.291666666664</v>
      </c>
      <c r="AG3073" s="375">
        <v>46129.791666666664</v>
      </c>
      <c r="AH3073" s="375">
        <v>46129.791666666664</v>
      </c>
      <c r="AI3073" s="363">
        <v>46133</v>
      </c>
      <c r="AJ3073" s="363">
        <v>46135</v>
      </c>
      <c r="AK3073" s="363">
        <v>46135</v>
      </c>
      <c r="AL3073" s="363">
        <v>46138</v>
      </c>
      <c r="AM3073" s="363">
        <v>46140</v>
      </c>
      <c r="AN3073" s="75">
        <f t="shared" si="962"/>
        <v>-15</v>
      </c>
      <c r="AO3073" s="95" t="s">
        <v>121</v>
      </c>
      <c r="AP3073" s="95" t="s">
        <v>121</v>
      </c>
      <c r="AQ3073" s="95" t="s">
        <v>121</v>
      </c>
      <c r="AR3073" s="95" t="s">
        <v>121</v>
      </c>
      <c r="AS3073" s="81">
        <f t="shared" si="964"/>
        <v>46138</v>
      </c>
      <c r="AT3073" s="95" t="s">
        <v>121</v>
      </c>
      <c r="AU3073" s="241"/>
      <c r="AV3073" s="297">
        <v>46127</v>
      </c>
      <c r="AW3073" s="85"/>
      <c r="AX3073" s="85"/>
      <c r="AY3073" s="85"/>
      <c r="AZ3073" s="271"/>
      <c r="BA3073" s="85"/>
      <c r="BB3073" s="85"/>
      <c r="BC3073" s="85"/>
      <c r="BD3073" s="85"/>
      <c r="BE3073" s="85"/>
      <c r="BF3073" s="85"/>
      <c r="BG3073" s="85"/>
      <c r="BH3073" s="85"/>
      <c r="BI3073" s="85"/>
      <c r="BJ3073" s="85"/>
      <c r="BK3073" s="85"/>
      <c r="BL3073" s="85"/>
      <c r="BM3073" s="85"/>
      <c r="BN3073" s="85"/>
      <c r="BO3073" s="85"/>
      <c r="BP3073" s="85"/>
      <c r="BQ3073" s="85"/>
      <c r="BR3073" s="85"/>
      <c r="BS3073" s="85"/>
      <c r="BT3073" s="85"/>
      <c r="BU3073" s="388"/>
      <c r="BV3073" s="85"/>
      <c r="BW3073" s="85"/>
      <c r="BX3073" s="85"/>
      <c r="BY3073" s="85"/>
      <c r="BZ3073" s="87">
        <f t="shared" si="966"/>
        <v>16</v>
      </c>
      <c r="CA3073" s="85"/>
      <c r="CB3073" s="88">
        <f t="shared" si="954"/>
        <v>0</v>
      </c>
      <c r="CC3073" s="85"/>
      <c r="CD3073" s="85"/>
      <c r="CE3073" s="431">
        <f t="shared" si="967"/>
        <v>4</v>
      </c>
      <c r="CF3073" s="85"/>
      <c r="CG3073" s="85"/>
      <c r="CH3073" s="85"/>
      <c r="CI3073" s="85"/>
      <c r="CJ3073" s="87">
        <f t="shared" si="970"/>
        <v>4</v>
      </c>
      <c r="CK3073" s="171">
        <f t="shared" si="968"/>
        <v>16</v>
      </c>
      <c r="CL3073" s="85"/>
      <c r="CM3073" s="85"/>
      <c r="CN3073" s="85"/>
      <c r="CO3073" s="85"/>
    </row>
    <row r="3074" spans="1:93" x14ac:dyDescent="0.25">
      <c r="A3074" s="75">
        <f t="shared" si="969"/>
        <v>3072</v>
      </c>
      <c r="B3074" s="346" t="s">
        <v>6497</v>
      </c>
      <c r="C3074" s="390" t="s">
        <v>9525</v>
      </c>
      <c r="D3074" s="265">
        <v>145835423</v>
      </c>
      <c r="E3074" s="241">
        <v>5320008201</v>
      </c>
      <c r="F3074" s="231">
        <v>46125</v>
      </c>
      <c r="G3074" s="265" t="s">
        <v>591</v>
      </c>
      <c r="H3074" s="265" t="s">
        <v>2213</v>
      </c>
      <c r="I3074" s="265" t="s">
        <v>105</v>
      </c>
      <c r="J3074" s="265" t="s">
        <v>518</v>
      </c>
      <c r="K3074" s="265" t="s">
        <v>242</v>
      </c>
      <c r="L3074" s="231">
        <v>46154</v>
      </c>
      <c r="M3074" s="265">
        <v>40</v>
      </c>
      <c r="N3074" s="85" t="s">
        <v>9531</v>
      </c>
      <c r="O3074" s="85" t="s">
        <v>9532</v>
      </c>
      <c r="P3074" s="85">
        <v>2830051904</v>
      </c>
      <c r="Q3074" s="363">
        <v>46127</v>
      </c>
      <c r="R3074" s="241">
        <v>1209402977</v>
      </c>
      <c r="S3074" s="241">
        <v>224453865</v>
      </c>
      <c r="T3074" s="363">
        <v>46127</v>
      </c>
      <c r="U3074" s="442">
        <v>12480.536</v>
      </c>
      <c r="V3074" s="442">
        <v>12057.467000000001</v>
      </c>
      <c r="W3074" s="241">
        <v>14</v>
      </c>
      <c r="X3074" s="241">
        <v>0</v>
      </c>
      <c r="Y3074" s="303">
        <v>7267749422</v>
      </c>
      <c r="Z3074" s="85" t="s">
        <v>354</v>
      </c>
      <c r="AA3074" s="85" t="s">
        <v>719</v>
      </c>
      <c r="AB3074" s="85" t="s">
        <v>9528</v>
      </c>
      <c r="AC3074" s="390" t="s">
        <v>9525</v>
      </c>
      <c r="AD3074" s="75" t="s">
        <v>113</v>
      </c>
      <c r="AE3074" s="363">
        <v>46136</v>
      </c>
      <c r="AF3074" s="375">
        <v>46132.291666666664</v>
      </c>
      <c r="AG3074" s="375">
        <v>46129.791666666664</v>
      </c>
      <c r="AH3074" s="375">
        <v>46129.791666666664</v>
      </c>
      <c r="AI3074" s="363">
        <v>46133</v>
      </c>
      <c r="AJ3074" s="363">
        <v>46135</v>
      </c>
      <c r="AK3074" s="363">
        <v>46135</v>
      </c>
      <c r="AL3074" s="363">
        <v>46138</v>
      </c>
      <c r="AM3074" s="363">
        <v>46140</v>
      </c>
      <c r="AN3074" s="75">
        <f t="shared" si="962"/>
        <v>-14</v>
      </c>
      <c r="AO3074" s="95" t="s">
        <v>121</v>
      </c>
      <c r="AP3074" s="95" t="s">
        <v>121</v>
      </c>
      <c r="AQ3074" s="95" t="s">
        <v>121</v>
      </c>
      <c r="AR3074" s="95" t="s">
        <v>121</v>
      </c>
      <c r="AS3074" s="81">
        <f t="shared" si="964"/>
        <v>46138</v>
      </c>
      <c r="AT3074" s="95" t="s">
        <v>121</v>
      </c>
      <c r="AU3074" s="241"/>
      <c r="AV3074" s="297">
        <v>46127</v>
      </c>
      <c r="AW3074" s="85"/>
      <c r="AX3074" s="85"/>
      <c r="AY3074" s="85"/>
      <c r="AZ3074" s="271"/>
      <c r="BA3074" s="85"/>
      <c r="BB3074" s="85"/>
      <c r="BC3074" s="85"/>
      <c r="BD3074" s="85"/>
      <c r="BE3074" s="85"/>
      <c r="BF3074" s="85"/>
      <c r="BG3074" s="85"/>
      <c r="BH3074" s="85"/>
      <c r="BI3074" s="85"/>
      <c r="BJ3074" s="85"/>
      <c r="BK3074" s="85"/>
      <c r="BL3074" s="85"/>
      <c r="BM3074" s="85"/>
      <c r="BN3074" s="85"/>
      <c r="BO3074" s="85"/>
      <c r="BP3074" s="85"/>
      <c r="BQ3074" s="85"/>
      <c r="BR3074" s="85"/>
      <c r="BS3074" s="85"/>
      <c r="BT3074" s="85"/>
      <c r="BU3074" s="388"/>
      <c r="BV3074" s="85"/>
      <c r="BW3074" s="85"/>
      <c r="BX3074" s="85"/>
      <c r="BY3074" s="85"/>
      <c r="BZ3074" s="87">
        <f t="shared" si="966"/>
        <v>16</v>
      </c>
      <c r="CA3074" s="85"/>
      <c r="CB3074" s="88">
        <f t="shared" si="954"/>
        <v>0</v>
      </c>
      <c r="CC3074" s="85"/>
      <c r="CD3074" s="85"/>
      <c r="CE3074" s="431">
        <f t="shared" si="967"/>
        <v>4</v>
      </c>
      <c r="CF3074" s="564">
        <v>6721800</v>
      </c>
      <c r="CG3074" s="564">
        <v>1581600</v>
      </c>
      <c r="CH3074" s="564">
        <f>CF3074+CG3074</f>
        <v>8303400</v>
      </c>
      <c r="CI3074" s="564">
        <v>26360</v>
      </c>
      <c r="CJ3074" s="87">
        <f t="shared" si="970"/>
        <v>4</v>
      </c>
      <c r="CK3074" s="171">
        <f t="shared" si="968"/>
        <v>16</v>
      </c>
      <c r="CL3074" s="85"/>
      <c r="CM3074" s="85"/>
      <c r="CN3074" s="85"/>
      <c r="CO3074" s="85"/>
    </row>
    <row r="3075" spans="1:93" x14ac:dyDescent="0.25">
      <c r="A3075" s="182">
        <f t="shared" si="969"/>
        <v>3073</v>
      </c>
      <c r="B3075" s="346" t="s">
        <v>6497</v>
      </c>
      <c r="C3075" s="390" t="s">
        <v>9525</v>
      </c>
      <c r="D3075" s="273">
        <v>145835433</v>
      </c>
      <c r="E3075" s="274">
        <v>5320008201</v>
      </c>
      <c r="F3075" s="275">
        <v>46125</v>
      </c>
      <c r="G3075" s="273" t="s">
        <v>591</v>
      </c>
      <c r="H3075" s="273" t="s">
        <v>2213</v>
      </c>
      <c r="I3075" s="273" t="s">
        <v>105</v>
      </c>
      <c r="J3075" s="273" t="s">
        <v>518</v>
      </c>
      <c r="K3075" s="273" t="s">
        <v>242</v>
      </c>
      <c r="L3075" s="275">
        <v>46156</v>
      </c>
      <c r="M3075" s="273">
        <v>0</v>
      </c>
      <c r="N3075" s="168" t="s">
        <v>9531</v>
      </c>
      <c r="O3075" s="168" t="s">
        <v>9532</v>
      </c>
      <c r="P3075" s="168">
        <v>2830051905</v>
      </c>
      <c r="Q3075" s="363">
        <v>46127</v>
      </c>
      <c r="R3075" s="274">
        <v>1209402978</v>
      </c>
      <c r="S3075" s="274">
        <v>224453871</v>
      </c>
      <c r="T3075" s="363">
        <v>46127</v>
      </c>
      <c r="U3075" s="442">
        <v>5426.2309999999998</v>
      </c>
      <c r="V3075" s="442">
        <v>5242.2910000000002</v>
      </c>
      <c r="W3075" s="274">
        <v>6</v>
      </c>
      <c r="X3075" s="274">
        <v>0</v>
      </c>
      <c r="Y3075" s="386">
        <v>7267749422</v>
      </c>
      <c r="Z3075" s="168" t="s">
        <v>354</v>
      </c>
      <c r="AA3075" s="168" t="s">
        <v>719</v>
      </c>
      <c r="AB3075" s="168" t="s">
        <v>9528</v>
      </c>
      <c r="AC3075" s="390" t="s">
        <v>9525</v>
      </c>
      <c r="AD3075" s="182" t="s">
        <v>113</v>
      </c>
      <c r="AE3075" s="363">
        <v>46136</v>
      </c>
      <c r="AF3075" s="304">
        <v>46132.291666666664</v>
      </c>
      <c r="AG3075" s="304">
        <v>46129.791666666664</v>
      </c>
      <c r="AH3075" s="304">
        <v>46129.791666666664</v>
      </c>
      <c r="AI3075" s="363">
        <v>46133</v>
      </c>
      <c r="AJ3075" s="363">
        <v>46135</v>
      </c>
      <c r="AK3075" s="363">
        <v>46135</v>
      </c>
      <c r="AL3075" s="363">
        <v>46138</v>
      </c>
      <c r="AM3075" s="363">
        <v>46140</v>
      </c>
      <c r="AN3075" s="182">
        <f t="shared" si="962"/>
        <v>-16</v>
      </c>
      <c r="AO3075" s="95" t="s">
        <v>121</v>
      </c>
      <c r="AP3075" s="95" t="s">
        <v>121</v>
      </c>
      <c r="AQ3075" s="95" t="s">
        <v>121</v>
      </c>
      <c r="AR3075" s="95" t="s">
        <v>121</v>
      </c>
      <c r="AS3075" s="81">
        <f t="shared" si="964"/>
        <v>46138</v>
      </c>
      <c r="AT3075" s="95" t="s">
        <v>121</v>
      </c>
      <c r="AU3075" s="274"/>
      <c r="AV3075" s="297">
        <v>46127</v>
      </c>
      <c r="AW3075" s="168"/>
      <c r="AX3075" s="168"/>
      <c r="AY3075" s="168"/>
      <c r="AZ3075" s="278"/>
      <c r="BA3075" s="168"/>
      <c r="BB3075" s="168"/>
      <c r="BC3075" s="168"/>
      <c r="BD3075" s="168"/>
      <c r="BE3075" s="168"/>
      <c r="BF3075" s="168"/>
      <c r="BG3075" s="168"/>
      <c r="BH3075" s="168"/>
      <c r="BI3075" s="168"/>
      <c r="BJ3075" s="168"/>
      <c r="BK3075" s="168"/>
      <c r="BL3075" s="168"/>
      <c r="BM3075" s="168"/>
      <c r="BN3075" s="168"/>
      <c r="BO3075" s="168"/>
      <c r="BP3075" s="168"/>
      <c r="BQ3075" s="168"/>
      <c r="BR3075" s="168"/>
      <c r="BS3075" s="168"/>
      <c r="BT3075" s="168"/>
      <c r="BU3075" s="543"/>
      <c r="BV3075" s="168"/>
      <c r="BW3075" s="168"/>
      <c r="BX3075" s="168"/>
      <c r="BY3075" s="168"/>
      <c r="BZ3075" s="87">
        <f t="shared" si="966"/>
        <v>16</v>
      </c>
      <c r="CA3075" s="168"/>
      <c r="CB3075" s="88">
        <f t="shared" si="954"/>
        <v>0</v>
      </c>
      <c r="CC3075" s="168"/>
      <c r="CD3075" s="168"/>
      <c r="CE3075" s="431">
        <f t="shared" si="967"/>
        <v>4</v>
      </c>
      <c r="CF3075" s="168"/>
      <c r="CG3075" s="168"/>
      <c r="CH3075" s="168"/>
      <c r="CI3075" s="168"/>
      <c r="CJ3075" s="87">
        <f t="shared" si="970"/>
        <v>4</v>
      </c>
      <c r="CK3075" s="171">
        <f t="shared" si="968"/>
        <v>16</v>
      </c>
      <c r="CL3075" s="168"/>
      <c r="CM3075" s="168"/>
      <c r="CN3075" s="168"/>
      <c r="CO3075" s="85"/>
    </row>
    <row r="3076" spans="1:93" x14ac:dyDescent="0.25">
      <c r="A3076" s="75">
        <f t="shared" si="969"/>
        <v>3074</v>
      </c>
      <c r="B3076" s="346" t="s">
        <v>6497</v>
      </c>
      <c r="C3076" s="390" t="s">
        <v>9525</v>
      </c>
      <c r="D3076" s="265">
        <v>145835429</v>
      </c>
      <c r="E3076" s="241">
        <v>5320008202</v>
      </c>
      <c r="F3076" s="231">
        <v>46125</v>
      </c>
      <c r="G3076" s="265" t="s">
        <v>591</v>
      </c>
      <c r="H3076" s="265" t="s">
        <v>2213</v>
      </c>
      <c r="I3076" s="265" t="s">
        <v>105</v>
      </c>
      <c r="J3076" s="265" t="s">
        <v>518</v>
      </c>
      <c r="K3076" s="265" t="s">
        <v>242</v>
      </c>
      <c r="L3076" s="231">
        <v>46154</v>
      </c>
      <c r="M3076" s="265">
        <v>40</v>
      </c>
      <c r="N3076" s="85" t="s">
        <v>9533</v>
      </c>
      <c r="O3076" s="85" t="s">
        <v>9534</v>
      </c>
      <c r="P3076" s="85">
        <v>2830051945</v>
      </c>
      <c r="Q3076" s="363">
        <v>46128</v>
      </c>
      <c r="R3076" s="241">
        <v>1209403293</v>
      </c>
      <c r="S3076" s="241">
        <v>224453928</v>
      </c>
      <c r="T3076" s="363">
        <v>46128</v>
      </c>
      <c r="U3076" s="442">
        <v>12497.351000000001</v>
      </c>
      <c r="V3076" s="442">
        <v>12073.713</v>
      </c>
      <c r="W3076" s="241">
        <v>14</v>
      </c>
      <c r="X3076" s="241">
        <v>0</v>
      </c>
      <c r="Y3076" s="303">
        <v>7267749423</v>
      </c>
      <c r="Z3076" s="85" t="s">
        <v>354</v>
      </c>
      <c r="AA3076" s="85" t="s">
        <v>719</v>
      </c>
      <c r="AB3076" s="85" t="s">
        <v>9528</v>
      </c>
      <c r="AC3076" s="390" t="s">
        <v>9525</v>
      </c>
      <c r="AD3076" s="75" t="s">
        <v>113</v>
      </c>
      <c r="AE3076" s="363">
        <v>46136</v>
      </c>
      <c r="AF3076" s="375">
        <v>46132.291666666664</v>
      </c>
      <c r="AG3076" s="375">
        <v>46129.791666666664</v>
      </c>
      <c r="AH3076" s="375">
        <v>46129.791666666664</v>
      </c>
      <c r="AI3076" s="363">
        <v>46133</v>
      </c>
      <c r="AJ3076" s="363">
        <v>46135</v>
      </c>
      <c r="AK3076" s="363">
        <v>46135</v>
      </c>
      <c r="AL3076" s="363">
        <v>46138</v>
      </c>
      <c r="AM3076" s="363">
        <v>46140</v>
      </c>
      <c r="AN3076" s="75">
        <f t="shared" si="962"/>
        <v>-14</v>
      </c>
      <c r="AO3076" s="95" t="s">
        <v>121</v>
      </c>
      <c r="AP3076" s="95" t="s">
        <v>121</v>
      </c>
      <c r="AQ3076" s="95" t="s">
        <v>121</v>
      </c>
      <c r="AR3076" s="95" t="s">
        <v>121</v>
      </c>
      <c r="AS3076" s="81">
        <f t="shared" si="964"/>
        <v>46138</v>
      </c>
      <c r="AT3076" s="95" t="s">
        <v>121</v>
      </c>
      <c r="AU3076" s="241"/>
      <c r="AV3076" s="297">
        <v>46128</v>
      </c>
      <c r="AW3076" s="85"/>
      <c r="AX3076" s="85"/>
      <c r="AY3076" s="85"/>
      <c r="AZ3076" s="271"/>
      <c r="BA3076" s="85"/>
      <c r="BB3076" s="85"/>
      <c r="BC3076" s="85"/>
      <c r="BD3076" s="85"/>
      <c r="BE3076" s="85"/>
      <c r="BF3076" s="85"/>
      <c r="BG3076" s="85"/>
      <c r="BH3076" s="85"/>
      <c r="BI3076" s="85"/>
      <c r="BJ3076" s="85"/>
      <c r="BK3076" s="85"/>
      <c r="BL3076" s="85"/>
      <c r="BM3076" s="85"/>
      <c r="BN3076" s="85"/>
      <c r="BO3076" s="85"/>
      <c r="BP3076" s="85"/>
      <c r="BQ3076" s="85"/>
      <c r="BR3076" s="85"/>
      <c r="BS3076" s="85"/>
      <c r="BT3076" s="85"/>
      <c r="BU3076" s="388"/>
      <c r="BV3076" s="85"/>
      <c r="BW3076" s="85"/>
      <c r="BX3076" s="85"/>
      <c r="BY3076" s="85"/>
      <c r="BZ3076" s="87">
        <f t="shared" si="966"/>
        <v>16</v>
      </c>
      <c r="CA3076" s="85"/>
      <c r="CB3076" s="88">
        <f t="shared" si="954"/>
        <v>0</v>
      </c>
      <c r="CC3076" s="85"/>
      <c r="CD3076" s="85"/>
      <c r="CE3076" s="815">
        <f t="shared" si="967"/>
        <v>4</v>
      </c>
      <c r="CF3076" s="544">
        <v>6721800</v>
      </c>
      <c r="CG3076" s="544">
        <v>1581600</v>
      </c>
      <c r="CH3076" s="544">
        <f>CF3076+CG3076</f>
        <v>8303400</v>
      </c>
      <c r="CI3076" s="816">
        <v>26360</v>
      </c>
      <c r="CJ3076" s="87">
        <f t="shared" si="970"/>
        <v>4</v>
      </c>
      <c r="CK3076" s="171">
        <f t="shared" si="968"/>
        <v>16</v>
      </c>
      <c r="CL3076" s="85"/>
      <c r="CM3076" s="85"/>
      <c r="CN3076" s="85"/>
    </row>
    <row r="3077" spans="1:93" x14ac:dyDescent="0.25">
      <c r="A3077" s="75">
        <f t="shared" si="969"/>
        <v>3075</v>
      </c>
      <c r="B3077" s="346" t="s">
        <v>6497</v>
      </c>
      <c r="C3077" s="390" t="s">
        <v>9525</v>
      </c>
      <c r="D3077" s="265">
        <v>145836349</v>
      </c>
      <c r="E3077" s="241">
        <v>5320008202</v>
      </c>
      <c r="F3077" s="231">
        <v>46125</v>
      </c>
      <c r="G3077" s="265" t="s">
        <v>591</v>
      </c>
      <c r="H3077" s="265" t="s">
        <v>2213</v>
      </c>
      <c r="I3077" s="265" t="s">
        <v>105</v>
      </c>
      <c r="J3077" s="265" t="s">
        <v>518</v>
      </c>
      <c r="K3077" s="265" t="s">
        <v>242</v>
      </c>
      <c r="L3077" s="231">
        <v>46156</v>
      </c>
      <c r="M3077" s="265">
        <v>0</v>
      </c>
      <c r="N3077" s="85" t="s">
        <v>9533</v>
      </c>
      <c r="O3077" s="85" t="s">
        <v>9534</v>
      </c>
      <c r="P3077" s="85">
        <v>2830051946</v>
      </c>
      <c r="Q3077" s="363">
        <v>46128</v>
      </c>
      <c r="R3077" s="241">
        <v>1209403294</v>
      </c>
      <c r="S3077" s="241">
        <v>224453943</v>
      </c>
      <c r="T3077" s="363">
        <v>46128</v>
      </c>
      <c r="U3077" s="442">
        <v>5198.9620000000004</v>
      </c>
      <c r="V3077" s="442">
        <v>5022.7259999999997</v>
      </c>
      <c r="W3077" s="241">
        <v>6</v>
      </c>
      <c r="X3077" s="241">
        <v>0</v>
      </c>
      <c r="Y3077" s="303">
        <v>7267749423</v>
      </c>
      <c r="Z3077" s="85" t="s">
        <v>354</v>
      </c>
      <c r="AA3077" s="85" t="s">
        <v>719</v>
      </c>
      <c r="AB3077" s="85" t="s">
        <v>9528</v>
      </c>
      <c r="AC3077" s="390" t="s">
        <v>9525</v>
      </c>
      <c r="AD3077" s="75" t="s">
        <v>113</v>
      </c>
      <c r="AE3077" s="363">
        <v>46136</v>
      </c>
      <c r="AF3077" s="375">
        <v>46132.291666666664</v>
      </c>
      <c r="AG3077" s="375">
        <v>46129.791666666664</v>
      </c>
      <c r="AH3077" s="375">
        <v>46129.791666666664</v>
      </c>
      <c r="AI3077" s="363">
        <v>46133</v>
      </c>
      <c r="AJ3077" s="363">
        <v>46135</v>
      </c>
      <c r="AK3077" s="363">
        <v>46135</v>
      </c>
      <c r="AL3077" s="363">
        <v>46138</v>
      </c>
      <c r="AM3077" s="363">
        <v>46140</v>
      </c>
      <c r="AN3077" s="75">
        <f t="shared" si="962"/>
        <v>-16</v>
      </c>
      <c r="AO3077" s="95" t="s">
        <v>121</v>
      </c>
      <c r="AP3077" s="95" t="s">
        <v>121</v>
      </c>
      <c r="AQ3077" s="95" t="s">
        <v>121</v>
      </c>
      <c r="AR3077" s="95" t="s">
        <v>121</v>
      </c>
      <c r="AS3077" s="81">
        <f t="shared" si="964"/>
        <v>46138</v>
      </c>
      <c r="AT3077" s="95" t="s">
        <v>121</v>
      </c>
      <c r="AU3077" s="241"/>
      <c r="AV3077" s="297">
        <v>46128</v>
      </c>
      <c r="AW3077" s="85"/>
      <c r="AX3077" s="85"/>
      <c r="AY3077" s="85"/>
      <c r="AZ3077" s="271"/>
      <c r="BA3077" s="85"/>
      <c r="BB3077" s="85"/>
      <c r="BC3077" s="85"/>
      <c r="BD3077" s="85"/>
      <c r="BE3077" s="85"/>
      <c r="BF3077" s="85"/>
      <c r="BG3077" s="85"/>
      <c r="BH3077" s="85"/>
      <c r="BI3077" s="85"/>
      <c r="BJ3077" s="85"/>
      <c r="BK3077" s="85"/>
      <c r="BL3077" s="85"/>
      <c r="BM3077" s="85"/>
      <c r="BN3077" s="85"/>
      <c r="BO3077" s="85"/>
      <c r="BP3077" s="85"/>
      <c r="BQ3077" s="85"/>
      <c r="BR3077" s="85"/>
      <c r="BS3077" s="85"/>
      <c r="BT3077" s="85"/>
      <c r="BU3077" s="388"/>
      <c r="BV3077" s="85"/>
      <c r="BW3077" s="85"/>
      <c r="BX3077" s="85"/>
      <c r="BY3077" s="85"/>
      <c r="BZ3077" s="87">
        <f t="shared" si="966"/>
        <v>16</v>
      </c>
      <c r="CA3077" s="85"/>
      <c r="CB3077" s="88">
        <f t="shared" si="954"/>
        <v>0</v>
      </c>
      <c r="CC3077" s="85"/>
      <c r="CD3077" s="85"/>
      <c r="CE3077" s="431">
        <f t="shared" si="967"/>
        <v>4</v>
      </c>
      <c r="CF3077" s="176"/>
      <c r="CG3077" s="176"/>
      <c r="CH3077" s="176"/>
      <c r="CI3077" s="85"/>
      <c r="CJ3077" s="87">
        <f t="shared" si="970"/>
        <v>4</v>
      </c>
      <c r="CK3077" s="171">
        <f t="shared" si="968"/>
        <v>16</v>
      </c>
      <c r="CL3077" s="85"/>
      <c r="CM3077" s="85"/>
      <c r="CN3077" s="85"/>
    </row>
    <row r="3078" spans="1:93" x14ac:dyDescent="0.25">
      <c r="A3078" s="75">
        <f t="shared" si="969"/>
        <v>3076</v>
      </c>
      <c r="B3078" s="265" t="s">
        <v>6497</v>
      </c>
      <c r="C3078" s="301" t="s">
        <v>9535</v>
      </c>
      <c r="D3078" s="265">
        <v>145895767</v>
      </c>
      <c r="E3078" s="241">
        <v>5320008329</v>
      </c>
      <c r="F3078" s="231">
        <v>46125</v>
      </c>
      <c r="G3078" s="265" t="s">
        <v>612</v>
      </c>
      <c r="H3078" s="265" t="s">
        <v>2213</v>
      </c>
      <c r="I3078" s="265" t="s">
        <v>105</v>
      </c>
      <c r="J3078" s="265" t="s">
        <v>518</v>
      </c>
      <c r="K3078" s="265" t="s">
        <v>242</v>
      </c>
      <c r="L3078" s="231">
        <v>46153</v>
      </c>
      <c r="M3078" s="265">
        <v>40</v>
      </c>
      <c r="N3078" s="85" t="s">
        <v>9536</v>
      </c>
      <c r="O3078" s="85" t="s">
        <v>9537</v>
      </c>
      <c r="P3078" s="85">
        <v>2830051985</v>
      </c>
      <c r="Q3078" s="231">
        <v>46128</v>
      </c>
      <c r="R3078" s="241">
        <v>1209403488</v>
      </c>
      <c r="S3078" s="241">
        <v>224453970</v>
      </c>
      <c r="T3078" s="231">
        <v>46128</v>
      </c>
      <c r="U3078" s="261">
        <v>15050.847</v>
      </c>
      <c r="V3078" s="261">
        <v>14509.589</v>
      </c>
      <c r="W3078" s="241">
        <v>18</v>
      </c>
      <c r="X3078" s="241">
        <v>0</v>
      </c>
      <c r="Y3078" s="303">
        <v>7267749484</v>
      </c>
      <c r="Z3078" s="85" t="s">
        <v>354</v>
      </c>
      <c r="AA3078" s="85" t="s">
        <v>719</v>
      </c>
      <c r="AB3078" s="85" t="s">
        <v>9528</v>
      </c>
      <c r="AC3078" s="301" t="s">
        <v>9535</v>
      </c>
      <c r="AD3078" s="75" t="s">
        <v>113</v>
      </c>
      <c r="AE3078" s="363">
        <v>46136</v>
      </c>
      <c r="AF3078" s="375">
        <v>46132.291666666664</v>
      </c>
      <c r="AG3078" s="375">
        <v>46129.791666666664</v>
      </c>
      <c r="AH3078" s="375">
        <v>46129.791666666664</v>
      </c>
      <c r="AI3078" s="231">
        <v>46133</v>
      </c>
      <c r="AJ3078" s="363">
        <v>46135</v>
      </c>
      <c r="AK3078" s="363">
        <v>46135</v>
      </c>
      <c r="AL3078" s="231">
        <v>46138</v>
      </c>
      <c r="AM3078" s="363">
        <v>46140</v>
      </c>
      <c r="AN3078" s="75">
        <f t="shared" si="962"/>
        <v>-13</v>
      </c>
      <c r="AO3078" s="95" t="s">
        <v>121</v>
      </c>
      <c r="AP3078" s="95" t="s">
        <v>121</v>
      </c>
      <c r="AQ3078" s="95" t="s">
        <v>121</v>
      </c>
      <c r="AR3078" s="95" t="s">
        <v>121</v>
      </c>
      <c r="AS3078" s="81">
        <f t="shared" si="964"/>
        <v>46138</v>
      </c>
      <c r="AT3078" s="95" t="s">
        <v>121</v>
      </c>
      <c r="AU3078" s="241"/>
      <c r="AV3078" s="297">
        <v>46128</v>
      </c>
      <c r="AW3078" s="85"/>
      <c r="AX3078" s="85"/>
      <c r="AY3078" s="85"/>
      <c r="AZ3078" s="271"/>
      <c r="BA3078" s="85"/>
      <c r="BB3078" s="85"/>
      <c r="BC3078" s="85"/>
      <c r="BD3078" s="85"/>
      <c r="BE3078" s="85"/>
      <c r="BF3078" s="85"/>
      <c r="BG3078" s="85"/>
      <c r="BH3078" s="85"/>
      <c r="BI3078" s="85"/>
      <c r="BJ3078" s="85"/>
      <c r="BK3078" s="85"/>
      <c r="BL3078" s="85"/>
      <c r="BM3078" s="85"/>
      <c r="BN3078" s="85"/>
      <c r="BO3078" s="85"/>
      <c r="BP3078" s="85"/>
      <c r="BQ3078" s="85"/>
      <c r="BR3078" s="85"/>
      <c r="BS3078" s="85"/>
      <c r="BT3078" s="85"/>
      <c r="BU3078" s="388"/>
      <c r="BV3078" s="85"/>
      <c r="BW3078" s="85"/>
      <c r="BX3078" s="85"/>
      <c r="BY3078" s="85"/>
      <c r="BZ3078" s="87">
        <f t="shared" si="966"/>
        <v>16</v>
      </c>
      <c r="CA3078" s="85"/>
      <c r="CB3078" s="88">
        <f t="shared" si="954"/>
        <v>0</v>
      </c>
      <c r="CC3078" s="85"/>
      <c r="CD3078" s="85"/>
      <c r="CE3078" s="431">
        <f t="shared" si="967"/>
        <v>4</v>
      </c>
      <c r="CF3078" s="544">
        <v>6721800</v>
      </c>
      <c r="CG3078" s="544">
        <v>1581600</v>
      </c>
      <c r="CH3078" s="544">
        <f>CF3078+CG3078</f>
        <v>8303400</v>
      </c>
      <c r="CI3078" s="544">
        <v>26360</v>
      </c>
      <c r="CJ3078" s="87">
        <f t="shared" si="970"/>
        <v>4</v>
      </c>
      <c r="CK3078" s="171">
        <f t="shared" si="968"/>
        <v>16</v>
      </c>
      <c r="CL3078" s="85"/>
      <c r="CM3078" s="85"/>
      <c r="CN3078" s="85"/>
    </row>
    <row r="3079" spans="1:93" x14ac:dyDescent="0.25">
      <c r="A3079" s="75">
        <f t="shared" si="969"/>
        <v>3077</v>
      </c>
      <c r="B3079" s="265" t="s">
        <v>6497</v>
      </c>
      <c r="C3079" s="301" t="s">
        <v>9535</v>
      </c>
      <c r="D3079" s="265">
        <v>145895701</v>
      </c>
      <c r="E3079" s="241">
        <v>5320008329</v>
      </c>
      <c r="F3079" s="231">
        <v>46125</v>
      </c>
      <c r="G3079" s="265" t="s">
        <v>516</v>
      </c>
      <c r="H3079" s="265" t="s">
        <v>2213</v>
      </c>
      <c r="I3079" s="265" t="s">
        <v>105</v>
      </c>
      <c r="J3079" s="265" t="s">
        <v>518</v>
      </c>
      <c r="K3079" s="265" t="s">
        <v>242</v>
      </c>
      <c r="L3079" s="231">
        <v>46155</v>
      </c>
      <c r="M3079" s="265">
        <v>0</v>
      </c>
      <c r="N3079" s="85" t="s">
        <v>9536</v>
      </c>
      <c r="O3079" s="85" t="s">
        <v>9537</v>
      </c>
      <c r="P3079" s="85">
        <v>2830051984</v>
      </c>
      <c r="Q3079" s="231">
        <v>46128</v>
      </c>
      <c r="R3079" s="241">
        <v>1209403487</v>
      </c>
      <c r="S3079" s="241">
        <v>224453988</v>
      </c>
      <c r="T3079" s="231">
        <v>46128</v>
      </c>
      <c r="U3079" s="261">
        <v>1986.74</v>
      </c>
      <c r="V3079" s="261">
        <v>1925.56</v>
      </c>
      <c r="W3079" s="241">
        <v>2</v>
      </c>
      <c r="X3079" s="241">
        <v>0</v>
      </c>
      <c r="Y3079" s="303">
        <v>7267749484</v>
      </c>
      <c r="Z3079" s="85" t="s">
        <v>354</v>
      </c>
      <c r="AA3079" s="85" t="s">
        <v>719</v>
      </c>
      <c r="AB3079" s="85" t="s">
        <v>9528</v>
      </c>
      <c r="AC3079" s="301" t="s">
        <v>9535</v>
      </c>
      <c r="AD3079" s="75" t="s">
        <v>113</v>
      </c>
      <c r="AE3079" s="363">
        <v>46136</v>
      </c>
      <c r="AF3079" s="375">
        <v>46132.291666666664</v>
      </c>
      <c r="AG3079" s="375">
        <v>46129.791666666664</v>
      </c>
      <c r="AH3079" s="375">
        <v>46129.791666666664</v>
      </c>
      <c r="AI3079" s="231">
        <v>46133</v>
      </c>
      <c r="AJ3079" s="363">
        <v>46135</v>
      </c>
      <c r="AK3079" s="363">
        <v>46135</v>
      </c>
      <c r="AL3079" s="231">
        <v>46138</v>
      </c>
      <c r="AM3079" s="363">
        <v>46140</v>
      </c>
      <c r="AN3079" s="75">
        <f t="shared" si="962"/>
        <v>-15</v>
      </c>
      <c r="AO3079" s="95" t="s">
        <v>121</v>
      </c>
      <c r="AP3079" s="95" t="s">
        <v>121</v>
      </c>
      <c r="AQ3079" s="95" t="s">
        <v>121</v>
      </c>
      <c r="AR3079" s="95" t="s">
        <v>121</v>
      </c>
      <c r="AS3079" s="81">
        <f t="shared" si="964"/>
        <v>46138</v>
      </c>
      <c r="AT3079" s="95" t="s">
        <v>121</v>
      </c>
      <c r="AU3079" s="241"/>
      <c r="AV3079" s="290">
        <v>46128</v>
      </c>
      <c r="AW3079" s="85"/>
      <c r="AX3079" s="85"/>
      <c r="AY3079" s="85"/>
      <c r="AZ3079" s="271"/>
      <c r="BA3079" s="85"/>
      <c r="BB3079" s="85"/>
      <c r="BC3079" s="85"/>
      <c r="BD3079" s="85"/>
      <c r="BE3079" s="85"/>
      <c r="BF3079" s="85"/>
      <c r="BG3079" s="85"/>
      <c r="BH3079" s="85"/>
      <c r="BI3079" s="85"/>
      <c r="BJ3079" s="85"/>
      <c r="BK3079" s="85"/>
      <c r="BL3079" s="85"/>
      <c r="BM3079" s="85"/>
      <c r="BN3079" s="85"/>
      <c r="BO3079" s="85"/>
      <c r="BP3079" s="85"/>
      <c r="BQ3079" s="85"/>
      <c r="BR3079" s="85"/>
      <c r="BS3079" s="85"/>
      <c r="BT3079" s="85"/>
      <c r="BU3079" s="388"/>
      <c r="BV3079" s="85"/>
      <c r="BW3079" s="85"/>
      <c r="BX3079" s="85"/>
      <c r="BY3079" s="85"/>
      <c r="BZ3079" s="87">
        <f t="shared" si="966"/>
        <v>16</v>
      </c>
      <c r="CA3079" s="85"/>
      <c r="CB3079" s="88">
        <f t="shared" si="954"/>
        <v>0</v>
      </c>
      <c r="CC3079" s="85"/>
      <c r="CD3079" s="85"/>
      <c r="CE3079" s="431">
        <f t="shared" si="967"/>
        <v>4</v>
      </c>
      <c r="CF3079" s="85"/>
      <c r="CG3079" s="85"/>
      <c r="CH3079" s="85"/>
      <c r="CI3079" s="85"/>
      <c r="CJ3079" s="87">
        <f t="shared" si="970"/>
        <v>4</v>
      </c>
      <c r="CK3079" s="171">
        <f t="shared" si="968"/>
        <v>16</v>
      </c>
      <c r="CL3079" s="85"/>
      <c r="CM3079" s="85"/>
      <c r="CN3079" s="85"/>
    </row>
    <row r="3080" spans="1:93" x14ac:dyDescent="0.25">
      <c r="A3080" s="75">
        <f t="shared" si="969"/>
        <v>3078</v>
      </c>
      <c r="B3080" s="265" t="s">
        <v>6497</v>
      </c>
      <c r="C3080" s="301" t="s">
        <v>9538</v>
      </c>
      <c r="D3080" s="265">
        <v>145853334</v>
      </c>
      <c r="E3080" s="241"/>
      <c r="F3080" s="231">
        <v>46125</v>
      </c>
      <c r="G3080" s="265" t="s">
        <v>516</v>
      </c>
      <c r="H3080" s="265" t="s">
        <v>2213</v>
      </c>
      <c r="I3080" s="265" t="s">
        <v>105</v>
      </c>
      <c r="J3080" s="265" t="s">
        <v>518</v>
      </c>
      <c r="K3080" s="265" t="s">
        <v>242</v>
      </c>
      <c r="L3080" s="231">
        <v>46155</v>
      </c>
      <c r="M3080" s="265">
        <v>40</v>
      </c>
      <c r="N3080" s="85" t="s">
        <v>9539</v>
      </c>
      <c r="O3080" s="85" t="s">
        <v>9540</v>
      </c>
      <c r="P3080" s="85">
        <v>2830051939</v>
      </c>
      <c r="Q3080" s="231">
        <v>46128</v>
      </c>
      <c r="R3080" s="241">
        <v>1209403249</v>
      </c>
      <c r="S3080" s="241">
        <v>224453043</v>
      </c>
      <c r="T3080" s="231">
        <v>46128</v>
      </c>
      <c r="U3080" s="261">
        <v>17355.722000000002</v>
      </c>
      <c r="V3080" s="261">
        <v>16731.577000000001</v>
      </c>
      <c r="W3080" s="241">
        <v>20</v>
      </c>
      <c r="X3080" s="241">
        <v>0</v>
      </c>
      <c r="Y3080" s="303">
        <v>7267749426</v>
      </c>
      <c r="Z3080" s="85" t="s">
        <v>354</v>
      </c>
      <c r="AA3080" s="85" t="s">
        <v>719</v>
      </c>
      <c r="AB3080" s="85" t="s">
        <v>9528</v>
      </c>
      <c r="AC3080" s="301" t="s">
        <v>9538</v>
      </c>
      <c r="AD3080" s="75" t="s">
        <v>113</v>
      </c>
      <c r="AE3080" s="363">
        <v>46136</v>
      </c>
      <c r="AF3080" s="375">
        <v>46132.291666666664</v>
      </c>
      <c r="AG3080" s="375">
        <v>46129.791666666664</v>
      </c>
      <c r="AH3080" s="375">
        <v>46129.791666666664</v>
      </c>
      <c r="AI3080" s="231">
        <v>46133</v>
      </c>
      <c r="AJ3080" s="363">
        <v>46135</v>
      </c>
      <c r="AK3080" s="363">
        <v>46135</v>
      </c>
      <c r="AL3080" s="231">
        <v>46138</v>
      </c>
      <c r="AM3080" s="363">
        <v>46140</v>
      </c>
      <c r="AN3080" s="75">
        <f t="shared" si="962"/>
        <v>-15</v>
      </c>
      <c r="AO3080" s="95" t="s">
        <v>121</v>
      </c>
      <c r="AP3080" s="95" t="s">
        <v>121</v>
      </c>
      <c r="AQ3080" s="95" t="s">
        <v>121</v>
      </c>
      <c r="AR3080" s="95" t="s">
        <v>121</v>
      </c>
      <c r="AS3080" s="81">
        <f t="shared" si="964"/>
        <v>46138</v>
      </c>
      <c r="AT3080" s="81">
        <f t="shared" ref="AT3080:AT3087" si="971">IF(AI3080=0,"",IF(AI3080&lt;AJ3080,AJ3080+1,AI3080+1))</f>
        <v>46136</v>
      </c>
      <c r="AU3080" s="241"/>
      <c r="AV3080" s="297">
        <v>46128</v>
      </c>
      <c r="AW3080" s="85"/>
      <c r="AX3080" s="85"/>
      <c r="AY3080" s="85"/>
      <c r="AZ3080" s="271"/>
      <c r="BA3080" s="85"/>
      <c r="BB3080" s="85"/>
      <c r="BC3080" s="85"/>
      <c r="BD3080" s="85"/>
      <c r="BE3080" s="85"/>
      <c r="BF3080" s="85"/>
      <c r="BG3080" s="85"/>
      <c r="BH3080" s="85"/>
      <c r="BI3080" s="85"/>
      <c r="BJ3080" s="85"/>
      <c r="BK3080" s="85"/>
      <c r="BL3080" s="85"/>
      <c r="BM3080" s="85"/>
      <c r="BN3080" s="85"/>
      <c r="BO3080" s="85"/>
      <c r="BP3080" s="85"/>
      <c r="BQ3080" s="85"/>
      <c r="BR3080" s="85"/>
      <c r="BS3080" s="85"/>
      <c r="BT3080" s="85"/>
      <c r="BU3080" s="388"/>
      <c r="BV3080" s="85"/>
      <c r="BW3080" s="85"/>
      <c r="BX3080" s="85"/>
      <c r="BY3080" s="85"/>
      <c r="BZ3080" s="87">
        <f t="shared" si="966"/>
        <v>16</v>
      </c>
      <c r="CA3080" s="85"/>
      <c r="CB3080" s="88">
        <f t="shared" si="954"/>
        <v>0</v>
      </c>
      <c r="CC3080" s="85"/>
      <c r="CD3080" s="85"/>
      <c r="CE3080" s="431">
        <f t="shared" si="967"/>
        <v>4</v>
      </c>
      <c r="CF3080" s="544">
        <v>6721800</v>
      </c>
      <c r="CG3080" s="544">
        <v>1581600</v>
      </c>
      <c r="CH3080" s="544">
        <f t="shared" ref="CH3080:CH3087" si="972">CF3080+CG3080</f>
        <v>8303400</v>
      </c>
      <c r="CI3080" s="544">
        <v>26360</v>
      </c>
      <c r="CJ3080" s="87">
        <f t="shared" si="970"/>
        <v>4</v>
      </c>
      <c r="CK3080" s="171">
        <f t="shared" si="968"/>
        <v>16</v>
      </c>
      <c r="CL3080" s="85"/>
      <c r="CM3080" s="85"/>
      <c r="CN3080" s="85"/>
    </row>
    <row r="3081" spans="1:93" x14ac:dyDescent="0.25">
      <c r="A3081" s="75">
        <f t="shared" si="969"/>
        <v>3079</v>
      </c>
      <c r="B3081" s="265" t="s">
        <v>6497</v>
      </c>
      <c r="C3081" s="301" t="s">
        <v>9538</v>
      </c>
      <c r="D3081" s="265">
        <v>145853337</v>
      </c>
      <c r="E3081" s="241"/>
      <c r="F3081" s="231">
        <v>46125</v>
      </c>
      <c r="G3081" s="265" t="s">
        <v>516</v>
      </c>
      <c r="H3081" s="265" t="s">
        <v>2213</v>
      </c>
      <c r="I3081" s="265" t="s">
        <v>105</v>
      </c>
      <c r="J3081" s="265" t="s">
        <v>518</v>
      </c>
      <c r="K3081" s="265" t="s">
        <v>242</v>
      </c>
      <c r="L3081" s="231">
        <v>46155</v>
      </c>
      <c r="M3081" s="265">
        <v>40</v>
      </c>
      <c r="N3081" s="85" t="s">
        <v>9541</v>
      </c>
      <c r="O3081" s="85" t="s">
        <v>9542</v>
      </c>
      <c r="P3081" s="85">
        <v>2830051937</v>
      </c>
      <c r="Q3081" s="231">
        <v>46128</v>
      </c>
      <c r="R3081" s="241">
        <v>1209403245</v>
      </c>
      <c r="S3081" s="241">
        <v>224453144</v>
      </c>
      <c r="T3081" s="231">
        <v>46128</v>
      </c>
      <c r="U3081" s="261">
        <v>17332.278999999999</v>
      </c>
      <c r="V3081" s="261">
        <v>16708.971000000001</v>
      </c>
      <c r="W3081" s="241">
        <v>20</v>
      </c>
      <c r="X3081" s="241">
        <v>0</v>
      </c>
      <c r="Y3081" s="303">
        <v>7267749427</v>
      </c>
      <c r="Z3081" s="85" t="s">
        <v>354</v>
      </c>
      <c r="AA3081" s="85" t="s">
        <v>719</v>
      </c>
      <c r="AB3081" s="85" t="s">
        <v>9528</v>
      </c>
      <c r="AC3081" s="301" t="s">
        <v>9538</v>
      </c>
      <c r="AD3081" s="75" t="s">
        <v>113</v>
      </c>
      <c r="AE3081" s="363">
        <v>46136</v>
      </c>
      <c r="AF3081" s="375">
        <v>46132.291666666664</v>
      </c>
      <c r="AG3081" s="375">
        <v>46129.791666666664</v>
      </c>
      <c r="AH3081" s="375">
        <v>46129.791666666664</v>
      </c>
      <c r="AI3081" s="231">
        <v>46133</v>
      </c>
      <c r="AJ3081" s="363">
        <v>46135</v>
      </c>
      <c r="AK3081" s="363">
        <v>46135</v>
      </c>
      <c r="AL3081" s="231">
        <v>46138</v>
      </c>
      <c r="AM3081" s="363">
        <v>46140</v>
      </c>
      <c r="AN3081" s="75">
        <f t="shared" si="962"/>
        <v>-15</v>
      </c>
      <c r="AO3081" s="95" t="s">
        <v>121</v>
      </c>
      <c r="AP3081" s="95" t="s">
        <v>121</v>
      </c>
      <c r="AQ3081" s="95" t="s">
        <v>121</v>
      </c>
      <c r="AR3081" s="95" t="s">
        <v>121</v>
      </c>
      <c r="AS3081" s="81">
        <f t="shared" si="964"/>
        <v>46138</v>
      </c>
      <c r="AT3081" s="81">
        <f t="shared" si="971"/>
        <v>46136</v>
      </c>
      <c r="AU3081" s="241"/>
      <c r="AV3081" s="297">
        <v>46128</v>
      </c>
      <c r="AW3081" s="85"/>
      <c r="AX3081" s="85"/>
      <c r="AY3081" s="85"/>
      <c r="AZ3081" s="271"/>
      <c r="BA3081" s="85"/>
      <c r="BB3081" s="85"/>
      <c r="BC3081" s="85"/>
      <c r="BD3081" s="85"/>
      <c r="BE3081" s="85"/>
      <c r="BF3081" s="85"/>
      <c r="BG3081" s="85"/>
      <c r="BH3081" s="85"/>
      <c r="BI3081" s="85"/>
      <c r="BJ3081" s="85"/>
      <c r="BK3081" s="85"/>
      <c r="BL3081" s="85"/>
      <c r="BM3081" s="85"/>
      <c r="BN3081" s="85"/>
      <c r="BO3081" s="85"/>
      <c r="BP3081" s="85"/>
      <c r="BQ3081" s="85"/>
      <c r="BR3081" s="85"/>
      <c r="BS3081" s="85"/>
      <c r="BT3081" s="85"/>
      <c r="BU3081" s="388"/>
      <c r="BV3081" s="85"/>
      <c r="BW3081" s="85"/>
      <c r="BX3081" s="85"/>
      <c r="BY3081" s="85"/>
      <c r="BZ3081" s="87">
        <f t="shared" si="966"/>
        <v>16</v>
      </c>
      <c r="CA3081" s="85"/>
      <c r="CB3081" s="88">
        <f t="shared" si="954"/>
        <v>0</v>
      </c>
      <c r="CC3081" s="85"/>
      <c r="CD3081" s="85"/>
      <c r="CE3081" s="431">
        <f t="shared" si="967"/>
        <v>4</v>
      </c>
      <c r="CF3081" s="544">
        <v>6721800</v>
      </c>
      <c r="CG3081" s="544">
        <v>1581600</v>
      </c>
      <c r="CH3081" s="544">
        <f t="shared" si="972"/>
        <v>8303400</v>
      </c>
      <c r="CI3081" s="544">
        <v>26360</v>
      </c>
      <c r="CJ3081" s="87">
        <f t="shared" si="970"/>
        <v>4</v>
      </c>
      <c r="CK3081" s="171">
        <f t="shared" si="968"/>
        <v>16</v>
      </c>
      <c r="CL3081" s="85"/>
      <c r="CM3081" s="85"/>
      <c r="CN3081" s="85"/>
    </row>
    <row r="3082" spans="1:93" x14ac:dyDescent="0.25">
      <c r="A3082" s="75">
        <f t="shared" si="969"/>
        <v>3080</v>
      </c>
      <c r="B3082" s="265" t="s">
        <v>6497</v>
      </c>
      <c r="C3082" s="301" t="s">
        <v>9538</v>
      </c>
      <c r="D3082" s="265">
        <v>145742446</v>
      </c>
      <c r="E3082" s="241"/>
      <c r="F3082" s="231">
        <v>46125</v>
      </c>
      <c r="G3082" s="265" t="s">
        <v>811</v>
      </c>
      <c r="H3082" s="265" t="s">
        <v>2213</v>
      </c>
      <c r="I3082" s="265" t="s">
        <v>105</v>
      </c>
      <c r="J3082" s="265" t="s">
        <v>518</v>
      </c>
      <c r="K3082" s="265" t="s">
        <v>242</v>
      </c>
      <c r="L3082" s="231">
        <v>46155</v>
      </c>
      <c r="M3082" s="265">
        <v>40</v>
      </c>
      <c r="N3082" s="85" t="s">
        <v>9543</v>
      </c>
      <c r="O3082" s="85" t="s">
        <v>9544</v>
      </c>
      <c r="P3082" s="85">
        <v>2830051964</v>
      </c>
      <c r="Q3082" s="231">
        <v>46128</v>
      </c>
      <c r="R3082" s="241">
        <v>1209403433</v>
      </c>
      <c r="S3082" s="241">
        <v>224453061</v>
      </c>
      <c r="T3082" s="231">
        <v>46128</v>
      </c>
      <c r="U3082" s="261">
        <v>19897.268</v>
      </c>
      <c r="V3082" s="261">
        <v>19332.620999999999</v>
      </c>
      <c r="W3082" s="241">
        <v>20</v>
      </c>
      <c r="X3082" s="241">
        <v>0</v>
      </c>
      <c r="Y3082" s="303">
        <v>7267749485</v>
      </c>
      <c r="Z3082" s="85" t="s">
        <v>354</v>
      </c>
      <c r="AA3082" s="85" t="s">
        <v>719</v>
      </c>
      <c r="AB3082" s="85" t="s">
        <v>9528</v>
      </c>
      <c r="AC3082" s="301" t="s">
        <v>9538</v>
      </c>
      <c r="AD3082" s="75" t="s">
        <v>113</v>
      </c>
      <c r="AE3082" s="363">
        <v>46136</v>
      </c>
      <c r="AF3082" s="375">
        <v>46132.291666666664</v>
      </c>
      <c r="AG3082" s="375">
        <v>46129.791666666664</v>
      </c>
      <c r="AH3082" s="375">
        <v>46129.791666666664</v>
      </c>
      <c r="AI3082" s="231">
        <v>46133</v>
      </c>
      <c r="AJ3082" s="363">
        <v>46135</v>
      </c>
      <c r="AK3082" s="363">
        <v>46135</v>
      </c>
      <c r="AL3082" s="231">
        <v>46138</v>
      </c>
      <c r="AM3082" s="363">
        <v>46140</v>
      </c>
      <c r="AN3082" s="75">
        <f t="shared" si="962"/>
        <v>-15</v>
      </c>
      <c r="AO3082" s="95" t="s">
        <v>121</v>
      </c>
      <c r="AP3082" s="95" t="s">
        <v>121</v>
      </c>
      <c r="AQ3082" s="95" t="s">
        <v>121</v>
      </c>
      <c r="AR3082" s="95" t="s">
        <v>121</v>
      </c>
      <c r="AS3082" s="81">
        <f t="shared" si="964"/>
        <v>46138</v>
      </c>
      <c r="AT3082" s="81">
        <f t="shared" si="971"/>
        <v>46136</v>
      </c>
      <c r="AU3082" s="241"/>
      <c r="AV3082" s="297">
        <v>46128</v>
      </c>
      <c r="AW3082" s="85"/>
      <c r="AX3082" s="85"/>
      <c r="AY3082" s="85"/>
      <c r="AZ3082" s="271"/>
      <c r="BA3082" s="85"/>
      <c r="BB3082" s="85"/>
      <c r="BC3082" s="85"/>
      <c r="BD3082" s="85"/>
      <c r="BE3082" s="85"/>
      <c r="BF3082" s="85"/>
      <c r="BG3082" s="85"/>
      <c r="BH3082" s="85"/>
      <c r="BI3082" s="85"/>
      <c r="BJ3082" s="85"/>
      <c r="BK3082" s="85"/>
      <c r="BL3082" s="85"/>
      <c r="BM3082" s="85"/>
      <c r="BN3082" s="85"/>
      <c r="BO3082" s="85"/>
      <c r="BP3082" s="85"/>
      <c r="BQ3082" s="85"/>
      <c r="BR3082" s="85"/>
      <c r="BS3082" s="85"/>
      <c r="BT3082" s="85"/>
      <c r="BU3082" s="388"/>
      <c r="BV3082" s="85"/>
      <c r="BW3082" s="85"/>
      <c r="BX3082" s="85"/>
      <c r="BY3082" s="85"/>
      <c r="BZ3082" s="87">
        <f t="shared" si="966"/>
        <v>16</v>
      </c>
      <c r="CA3082" s="85"/>
      <c r="CB3082" s="88">
        <f t="shared" si="954"/>
        <v>0</v>
      </c>
      <c r="CC3082" s="85"/>
      <c r="CD3082" s="85"/>
      <c r="CE3082" s="431">
        <f t="shared" si="967"/>
        <v>4</v>
      </c>
      <c r="CF3082" s="544">
        <v>6721800</v>
      </c>
      <c r="CG3082" s="544">
        <v>1581600</v>
      </c>
      <c r="CH3082" s="544">
        <f t="shared" si="972"/>
        <v>8303400</v>
      </c>
      <c r="CI3082" s="544">
        <v>26360</v>
      </c>
      <c r="CJ3082" s="87">
        <f t="shared" si="970"/>
        <v>4</v>
      </c>
      <c r="CK3082" s="171">
        <f t="shared" si="968"/>
        <v>16</v>
      </c>
      <c r="CL3082" s="85"/>
      <c r="CM3082" s="85"/>
      <c r="CN3082" s="85"/>
    </row>
    <row r="3083" spans="1:93" x14ac:dyDescent="0.25">
      <c r="A3083" s="75">
        <f t="shared" si="969"/>
        <v>3081</v>
      </c>
      <c r="B3083" s="265" t="s">
        <v>6497</v>
      </c>
      <c r="C3083" s="301" t="s">
        <v>9538</v>
      </c>
      <c r="D3083" s="265">
        <v>145742458</v>
      </c>
      <c r="E3083" s="241"/>
      <c r="F3083" s="231">
        <v>46125</v>
      </c>
      <c r="G3083" s="265" t="s">
        <v>532</v>
      </c>
      <c r="H3083" s="265" t="s">
        <v>2213</v>
      </c>
      <c r="I3083" s="265" t="s">
        <v>105</v>
      </c>
      <c r="J3083" s="265" t="s">
        <v>518</v>
      </c>
      <c r="K3083" s="265" t="s">
        <v>242</v>
      </c>
      <c r="L3083" s="231">
        <v>46153</v>
      </c>
      <c r="M3083" s="265">
        <v>40</v>
      </c>
      <c r="N3083" s="85" t="s">
        <v>9545</v>
      </c>
      <c r="O3083" s="85" t="s">
        <v>9546</v>
      </c>
      <c r="P3083" s="85">
        <v>2830051952</v>
      </c>
      <c r="Q3083" s="231">
        <v>46128</v>
      </c>
      <c r="R3083" s="241">
        <v>1209403385</v>
      </c>
      <c r="S3083" s="241">
        <v>224453067</v>
      </c>
      <c r="T3083" s="231">
        <v>46128</v>
      </c>
      <c r="U3083" s="261">
        <v>18258.701000000001</v>
      </c>
      <c r="V3083" s="261">
        <v>17837.712</v>
      </c>
      <c r="W3083" s="241">
        <v>20</v>
      </c>
      <c r="X3083" s="241">
        <v>0</v>
      </c>
      <c r="Y3083" s="303">
        <v>7267749486</v>
      </c>
      <c r="Z3083" s="85" t="s">
        <v>354</v>
      </c>
      <c r="AA3083" s="85" t="s">
        <v>719</v>
      </c>
      <c r="AB3083" s="85" t="s">
        <v>9528</v>
      </c>
      <c r="AC3083" s="301" t="s">
        <v>9538</v>
      </c>
      <c r="AD3083" s="75" t="s">
        <v>113</v>
      </c>
      <c r="AE3083" s="363">
        <v>46136</v>
      </c>
      <c r="AF3083" s="375">
        <v>46132.291666666664</v>
      </c>
      <c r="AG3083" s="375">
        <v>46129.791666666664</v>
      </c>
      <c r="AH3083" s="375">
        <v>46129.791666666664</v>
      </c>
      <c r="AI3083" s="231">
        <v>46133</v>
      </c>
      <c r="AJ3083" s="363">
        <v>46135</v>
      </c>
      <c r="AK3083" s="363">
        <v>46135</v>
      </c>
      <c r="AL3083" s="231">
        <v>46138</v>
      </c>
      <c r="AM3083" s="363">
        <v>46140</v>
      </c>
      <c r="AN3083" s="75">
        <f t="shared" si="962"/>
        <v>-13</v>
      </c>
      <c r="AO3083" s="95" t="s">
        <v>121</v>
      </c>
      <c r="AP3083" s="95" t="s">
        <v>121</v>
      </c>
      <c r="AQ3083" s="95" t="s">
        <v>121</v>
      </c>
      <c r="AR3083" s="95" t="s">
        <v>121</v>
      </c>
      <c r="AS3083" s="81">
        <f t="shared" si="964"/>
        <v>46138</v>
      </c>
      <c r="AT3083" s="81">
        <f t="shared" si="971"/>
        <v>46136</v>
      </c>
      <c r="AU3083" s="241"/>
      <c r="AV3083" s="297">
        <v>46128</v>
      </c>
      <c r="AW3083" s="85"/>
      <c r="AX3083" s="85"/>
      <c r="AY3083" s="85"/>
      <c r="AZ3083" s="271"/>
      <c r="BA3083" s="85"/>
      <c r="BB3083" s="85"/>
      <c r="BC3083" s="85"/>
      <c r="BD3083" s="85"/>
      <c r="BE3083" s="85"/>
      <c r="BF3083" s="85"/>
      <c r="BG3083" s="85"/>
      <c r="BH3083" s="85"/>
      <c r="BI3083" s="85"/>
      <c r="BJ3083" s="85"/>
      <c r="BK3083" s="85"/>
      <c r="BL3083" s="85"/>
      <c r="BM3083" s="85"/>
      <c r="BN3083" s="85"/>
      <c r="BO3083" s="85"/>
      <c r="BP3083" s="85"/>
      <c r="BQ3083" s="85"/>
      <c r="BR3083" s="85"/>
      <c r="BS3083" s="85"/>
      <c r="BT3083" s="85"/>
      <c r="BU3083" s="388"/>
      <c r="BV3083" s="85"/>
      <c r="BW3083" s="85"/>
      <c r="BX3083" s="85"/>
      <c r="BY3083" s="85"/>
      <c r="BZ3083" s="87">
        <f t="shared" si="966"/>
        <v>16</v>
      </c>
      <c r="CA3083" s="85"/>
      <c r="CB3083" s="88">
        <f t="shared" si="954"/>
        <v>0</v>
      </c>
      <c r="CC3083" s="85"/>
      <c r="CD3083" s="85"/>
      <c r="CE3083" s="431">
        <f t="shared" si="967"/>
        <v>4</v>
      </c>
      <c r="CF3083" s="544">
        <v>6721800</v>
      </c>
      <c r="CG3083" s="544">
        <v>1581600</v>
      </c>
      <c r="CH3083" s="544">
        <f t="shared" si="972"/>
        <v>8303400</v>
      </c>
      <c r="CI3083" s="544">
        <v>26360</v>
      </c>
      <c r="CJ3083" s="87">
        <f t="shared" si="970"/>
        <v>4</v>
      </c>
      <c r="CK3083" s="171">
        <f t="shared" si="968"/>
        <v>16</v>
      </c>
      <c r="CL3083" s="85"/>
      <c r="CM3083" s="85"/>
      <c r="CN3083" s="85"/>
    </row>
    <row r="3084" spans="1:93" x14ac:dyDescent="0.25">
      <c r="A3084" s="75">
        <f t="shared" si="969"/>
        <v>3082</v>
      </c>
      <c r="B3084" s="265" t="s">
        <v>6497</v>
      </c>
      <c r="C3084" s="301" t="s">
        <v>9547</v>
      </c>
      <c r="D3084" s="265">
        <v>145895759</v>
      </c>
      <c r="E3084" s="241"/>
      <c r="F3084" s="231">
        <v>46125</v>
      </c>
      <c r="G3084" s="265" t="s">
        <v>612</v>
      </c>
      <c r="H3084" s="265" t="s">
        <v>2213</v>
      </c>
      <c r="I3084" s="265" t="s">
        <v>105</v>
      </c>
      <c r="J3084" s="265" t="s">
        <v>518</v>
      </c>
      <c r="K3084" s="265" t="s">
        <v>242</v>
      </c>
      <c r="L3084" s="231">
        <v>46153</v>
      </c>
      <c r="M3084" s="265">
        <v>40</v>
      </c>
      <c r="N3084" s="85" t="s">
        <v>9548</v>
      </c>
      <c r="O3084" s="85" t="s">
        <v>9549</v>
      </c>
      <c r="P3084" s="85">
        <v>2830051953</v>
      </c>
      <c r="Q3084" s="231">
        <v>46128</v>
      </c>
      <c r="R3084" s="241">
        <v>1209403386</v>
      </c>
      <c r="S3084" s="241">
        <v>224453884</v>
      </c>
      <c r="T3084" s="231">
        <v>46128</v>
      </c>
      <c r="U3084" s="261">
        <v>17335.666000000001</v>
      </c>
      <c r="V3084" s="261">
        <v>16712.258000000002</v>
      </c>
      <c r="W3084" s="241">
        <v>20</v>
      </c>
      <c r="X3084" s="241">
        <v>0</v>
      </c>
      <c r="Y3084" s="303">
        <v>7267749429</v>
      </c>
      <c r="Z3084" s="85" t="s">
        <v>354</v>
      </c>
      <c r="AA3084" s="85" t="s">
        <v>719</v>
      </c>
      <c r="AB3084" s="85" t="s">
        <v>9528</v>
      </c>
      <c r="AC3084" s="301" t="s">
        <v>9547</v>
      </c>
      <c r="AD3084" s="75" t="s">
        <v>113</v>
      </c>
      <c r="AE3084" s="363">
        <v>46136</v>
      </c>
      <c r="AF3084" s="375">
        <v>46132.291666666664</v>
      </c>
      <c r="AG3084" s="375">
        <v>46129.791666666664</v>
      </c>
      <c r="AH3084" s="375">
        <v>46129.791666666664</v>
      </c>
      <c r="AI3084" s="231">
        <v>46133</v>
      </c>
      <c r="AJ3084" s="363">
        <v>46135</v>
      </c>
      <c r="AK3084" s="363">
        <v>46135</v>
      </c>
      <c r="AL3084" s="231">
        <v>46138</v>
      </c>
      <c r="AM3084" s="363">
        <v>46140</v>
      </c>
      <c r="AN3084" s="75">
        <f t="shared" si="962"/>
        <v>-13</v>
      </c>
      <c r="AO3084" s="95" t="s">
        <v>121</v>
      </c>
      <c r="AP3084" s="95" t="s">
        <v>121</v>
      </c>
      <c r="AQ3084" s="95" t="s">
        <v>121</v>
      </c>
      <c r="AR3084" s="95" t="s">
        <v>121</v>
      </c>
      <c r="AS3084" s="81">
        <f t="shared" si="964"/>
        <v>46138</v>
      </c>
      <c r="AT3084" s="81">
        <f t="shared" si="971"/>
        <v>46136</v>
      </c>
      <c r="AU3084" s="241"/>
      <c r="AV3084" s="297">
        <v>46128</v>
      </c>
      <c r="AW3084" s="85"/>
      <c r="AX3084" s="85"/>
      <c r="AY3084" s="85"/>
      <c r="AZ3084" s="271"/>
      <c r="BA3084" s="85"/>
      <c r="BB3084" s="85"/>
      <c r="BC3084" s="85"/>
      <c r="BD3084" s="85"/>
      <c r="BE3084" s="85"/>
      <c r="BF3084" s="85"/>
      <c r="BG3084" s="85"/>
      <c r="BH3084" s="85"/>
      <c r="BI3084" s="85"/>
      <c r="BJ3084" s="85"/>
      <c r="BK3084" s="85"/>
      <c r="BL3084" s="85"/>
      <c r="BM3084" s="85"/>
      <c r="BN3084" s="85"/>
      <c r="BO3084" s="85"/>
      <c r="BP3084" s="85"/>
      <c r="BQ3084" s="85"/>
      <c r="BR3084" s="85"/>
      <c r="BS3084" s="85"/>
      <c r="BT3084" s="85"/>
      <c r="BU3084" s="388"/>
      <c r="BV3084" s="85"/>
      <c r="BW3084" s="85"/>
      <c r="BX3084" s="85"/>
      <c r="BY3084" s="85"/>
      <c r="BZ3084" s="87">
        <f t="shared" si="966"/>
        <v>16</v>
      </c>
      <c r="CA3084" s="85"/>
      <c r="CB3084" s="88">
        <f t="shared" si="954"/>
        <v>0</v>
      </c>
      <c r="CC3084" s="85"/>
      <c r="CD3084" s="85"/>
      <c r="CE3084" s="431">
        <f t="shared" si="967"/>
        <v>4</v>
      </c>
      <c r="CF3084" s="544">
        <v>6721800</v>
      </c>
      <c r="CG3084" s="544">
        <v>1581600</v>
      </c>
      <c r="CH3084" s="544">
        <f t="shared" si="972"/>
        <v>8303400</v>
      </c>
      <c r="CI3084" s="544">
        <v>26360</v>
      </c>
      <c r="CJ3084" s="87">
        <f t="shared" si="970"/>
        <v>4</v>
      </c>
      <c r="CK3084" s="171">
        <f t="shared" si="968"/>
        <v>16</v>
      </c>
      <c r="CL3084" s="85"/>
      <c r="CM3084" s="85"/>
      <c r="CN3084" s="85"/>
    </row>
    <row r="3085" spans="1:93" x14ac:dyDescent="0.25">
      <c r="A3085" s="75">
        <f t="shared" si="969"/>
        <v>3083</v>
      </c>
      <c r="B3085" s="265" t="s">
        <v>6497</v>
      </c>
      <c r="C3085" s="301" t="s">
        <v>9547</v>
      </c>
      <c r="D3085" s="265">
        <v>145895762</v>
      </c>
      <c r="E3085" s="241"/>
      <c r="F3085" s="231">
        <v>46125</v>
      </c>
      <c r="G3085" s="265" t="s">
        <v>612</v>
      </c>
      <c r="H3085" s="265" t="s">
        <v>2213</v>
      </c>
      <c r="I3085" s="265" t="s">
        <v>105</v>
      </c>
      <c r="J3085" s="265" t="s">
        <v>518</v>
      </c>
      <c r="K3085" s="265" t="s">
        <v>242</v>
      </c>
      <c r="L3085" s="231">
        <v>46153</v>
      </c>
      <c r="M3085" s="265">
        <v>40</v>
      </c>
      <c r="N3085" s="85" t="s">
        <v>9550</v>
      </c>
      <c r="O3085" s="85" t="s">
        <v>9551</v>
      </c>
      <c r="P3085" s="85">
        <v>2830051947</v>
      </c>
      <c r="Q3085" s="231">
        <v>46128</v>
      </c>
      <c r="R3085" s="241">
        <v>1209403327</v>
      </c>
      <c r="S3085" s="241">
        <v>224453909</v>
      </c>
      <c r="T3085" s="231">
        <v>46128</v>
      </c>
      <c r="U3085" s="261">
        <v>17340.116999999998</v>
      </c>
      <c r="V3085" s="261">
        <v>16716.503000000001</v>
      </c>
      <c r="W3085" s="241">
        <v>20</v>
      </c>
      <c r="X3085" s="241">
        <v>0</v>
      </c>
      <c r="Y3085" s="303">
        <v>7267749482</v>
      </c>
      <c r="Z3085" s="85" t="s">
        <v>354</v>
      </c>
      <c r="AA3085" s="85" t="s">
        <v>719</v>
      </c>
      <c r="AB3085" s="85" t="s">
        <v>9528</v>
      </c>
      <c r="AC3085" s="301" t="s">
        <v>9547</v>
      </c>
      <c r="AD3085" s="75" t="s">
        <v>113</v>
      </c>
      <c r="AE3085" s="363">
        <v>46136</v>
      </c>
      <c r="AF3085" s="375">
        <v>46132.291666666664</v>
      </c>
      <c r="AG3085" s="375">
        <v>46129.791666666664</v>
      </c>
      <c r="AH3085" s="375">
        <v>46129.791666666664</v>
      </c>
      <c r="AI3085" s="231">
        <v>46133</v>
      </c>
      <c r="AJ3085" s="363">
        <v>46135</v>
      </c>
      <c r="AK3085" s="363">
        <v>46135</v>
      </c>
      <c r="AL3085" s="231">
        <v>46138</v>
      </c>
      <c r="AM3085" s="363">
        <v>46140</v>
      </c>
      <c r="AN3085" s="75">
        <f t="shared" si="962"/>
        <v>-13</v>
      </c>
      <c r="AO3085" s="95" t="s">
        <v>121</v>
      </c>
      <c r="AP3085" s="95" t="s">
        <v>121</v>
      </c>
      <c r="AQ3085" s="95" t="s">
        <v>121</v>
      </c>
      <c r="AR3085" s="95" t="s">
        <v>121</v>
      </c>
      <c r="AS3085" s="81">
        <f t="shared" si="964"/>
        <v>46138</v>
      </c>
      <c r="AT3085" s="81">
        <f t="shared" si="971"/>
        <v>46136</v>
      </c>
      <c r="AU3085" s="241"/>
      <c r="AV3085" s="297">
        <v>46128</v>
      </c>
      <c r="AW3085" s="85"/>
      <c r="AX3085" s="85"/>
      <c r="AY3085" s="85"/>
      <c r="AZ3085" s="271"/>
      <c r="BA3085" s="85"/>
      <c r="BB3085" s="85"/>
      <c r="BC3085" s="85"/>
      <c r="BD3085" s="85"/>
      <c r="BE3085" s="85"/>
      <c r="BF3085" s="85"/>
      <c r="BG3085" s="85"/>
      <c r="BH3085" s="85"/>
      <c r="BI3085" s="85"/>
      <c r="BJ3085" s="85"/>
      <c r="BK3085" s="85"/>
      <c r="BL3085" s="85"/>
      <c r="BM3085" s="85"/>
      <c r="BN3085" s="85"/>
      <c r="BO3085" s="85"/>
      <c r="BP3085" s="85"/>
      <c r="BQ3085" s="85"/>
      <c r="BR3085" s="85"/>
      <c r="BS3085" s="85"/>
      <c r="BT3085" s="85"/>
      <c r="BU3085" s="388"/>
      <c r="BV3085" s="85"/>
      <c r="BW3085" s="85"/>
      <c r="BX3085" s="85"/>
      <c r="BY3085" s="85"/>
      <c r="BZ3085" s="87">
        <f t="shared" si="966"/>
        <v>16</v>
      </c>
      <c r="CA3085" s="85"/>
      <c r="CB3085" s="88">
        <f t="shared" si="954"/>
        <v>0</v>
      </c>
      <c r="CC3085" s="85"/>
      <c r="CD3085" s="85"/>
      <c r="CE3085" s="431">
        <f t="shared" si="967"/>
        <v>4</v>
      </c>
      <c r="CF3085" s="544">
        <v>6721800</v>
      </c>
      <c r="CG3085" s="544">
        <v>1581600</v>
      </c>
      <c r="CH3085" s="544">
        <f t="shared" si="972"/>
        <v>8303400</v>
      </c>
      <c r="CI3085" s="544">
        <v>26360</v>
      </c>
      <c r="CJ3085" s="87">
        <f t="shared" si="970"/>
        <v>4</v>
      </c>
      <c r="CK3085" s="171">
        <f t="shared" si="968"/>
        <v>16</v>
      </c>
      <c r="CL3085" s="85"/>
      <c r="CM3085" s="85"/>
      <c r="CN3085" s="85"/>
    </row>
    <row r="3086" spans="1:93" x14ac:dyDescent="0.25">
      <c r="A3086" s="75">
        <f t="shared" si="969"/>
        <v>3084</v>
      </c>
      <c r="B3086" s="265" t="s">
        <v>6497</v>
      </c>
      <c r="C3086" s="301" t="s">
        <v>9547</v>
      </c>
      <c r="D3086" s="265">
        <v>145895763</v>
      </c>
      <c r="E3086" s="241"/>
      <c r="F3086" s="231">
        <v>46125</v>
      </c>
      <c r="G3086" s="265" t="s">
        <v>612</v>
      </c>
      <c r="H3086" s="265" t="s">
        <v>2213</v>
      </c>
      <c r="I3086" s="265" t="s">
        <v>105</v>
      </c>
      <c r="J3086" s="265" t="s">
        <v>518</v>
      </c>
      <c r="K3086" s="265" t="s">
        <v>242</v>
      </c>
      <c r="L3086" s="231">
        <v>46153</v>
      </c>
      <c r="M3086" s="265">
        <v>40</v>
      </c>
      <c r="N3086" s="85" t="s">
        <v>9552</v>
      </c>
      <c r="O3086" s="85" t="s">
        <v>9553</v>
      </c>
      <c r="P3086" s="85">
        <v>2830051950</v>
      </c>
      <c r="Q3086" s="231">
        <v>46128</v>
      </c>
      <c r="R3086" s="241">
        <v>1209403357</v>
      </c>
      <c r="S3086" s="241">
        <v>224453917</v>
      </c>
      <c r="T3086" s="231">
        <v>46128</v>
      </c>
      <c r="U3086" s="261">
        <v>17174.737000000001</v>
      </c>
      <c r="V3086" s="261">
        <v>16557.098999999998</v>
      </c>
      <c r="W3086" s="241">
        <v>20</v>
      </c>
      <c r="X3086" s="241">
        <v>0</v>
      </c>
      <c r="Y3086" s="303">
        <v>7267749483</v>
      </c>
      <c r="Z3086" s="85" t="s">
        <v>354</v>
      </c>
      <c r="AA3086" s="85" t="s">
        <v>719</v>
      </c>
      <c r="AB3086" s="85" t="s">
        <v>9528</v>
      </c>
      <c r="AC3086" s="301" t="s">
        <v>9547</v>
      </c>
      <c r="AD3086" s="75" t="s">
        <v>113</v>
      </c>
      <c r="AE3086" s="363">
        <v>46136</v>
      </c>
      <c r="AF3086" s="375">
        <v>46132.291666666664</v>
      </c>
      <c r="AG3086" s="375">
        <v>46129.791666666664</v>
      </c>
      <c r="AH3086" s="375">
        <v>46129.791666666664</v>
      </c>
      <c r="AI3086" s="231">
        <v>46133</v>
      </c>
      <c r="AJ3086" s="363">
        <v>46135</v>
      </c>
      <c r="AK3086" s="363">
        <v>46135</v>
      </c>
      <c r="AL3086" s="231">
        <v>46138</v>
      </c>
      <c r="AM3086" s="363">
        <v>46140</v>
      </c>
      <c r="AN3086" s="75">
        <f t="shared" si="962"/>
        <v>-13</v>
      </c>
      <c r="AO3086" s="95" t="s">
        <v>121</v>
      </c>
      <c r="AP3086" s="95" t="s">
        <v>121</v>
      </c>
      <c r="AQ3086" s="95" t="s">
        <v>121</v>
      </c>
      <c r="AR3086" s="95" t="s">
        <v>121</v>
      </c>
      <c r="AS3086" s="81">
        <f t="shared" si="964"/>
        <v>46138</v>
      </c>
      <c r="AT3086" s="81">
        <f t="shared" si="971"/>
        <v>46136</v>
      </c>
      <c r="AU3086" s="241"/>
      <c r="AV3086" s="297">
        <v>46128</v>
      </c>
      <c r="AW3086" s="85"/>
      <c r="AX3086" s="85"/>
      <c r="AY3086" s="85"/>
      <c r="AZ3086" s="271"/>
      <c r="BA3086" s="85"/>
      <c r="BB3086" s="85"/>
      <c r="BC3086" s="85"/>
      <c r="BD3086" s="85"/>
      <c r="BE3086" s="85"/>
      <c r="BF3086" s="85"/>
      <c r="BG3086" s="85"/>
      <c r="BH3086" s="85"/>
      <c r="BI3086" s="85"/>
      <c r="BJ3086" s="85"/>
      <c r="BK3086" s="85"/>
      <c r="BL3086" s="85"/>
      <c r="BM3086" s="85"/>
      <c r="BN3086" s="85"/>
      <c r="BO3086" s="85"/>
      <c r="BP3086" s="85"/>
      <c r="BQ3086" s="85"/>
      <c r="BR3086" s="85"/>
      <c r="BS3086" s="85"/>
      <c r="BT3086" s="85"/>
      <c r="BU3086" s="388"/>
      <c r="BV3086" s="85"/>
      <c r="BW3086" s="85"/>
      <c r="BX3086" s="85"/>
      <c r="BY3086" s="85"/>
      <c r="BZ3086" s="87">
        <f t="shared" si="966"/>
        <v>16</v>
      </c>
      <c r="CA3086" s="85"/>
      <c r="CB3086" s="88">
        <f t="shared" si="954"/>
        <v>0</v>
      </c>
      <c r="CC3086" s="85"/>
      <c r="CD3086" s="85"/>
      <c r="CE3086" s="431">
        <f t="shared" si="967"/>
        <v>4</v>
      </c>
      <c r="CF3086" s="544">
        <v>6721800</v>
      </c>
      <c r="CG3086" s="544">
        <v>1581600</v>
      </c>
      <c r="CH3086" s="544">
        <f t="shared" si="972"/>
        <v>8303400</v>
      </c>
      <c r="CI3086" s="544">
        <v>26360</v>
      </c>
      <c r="CJ3086" s="87">
        <f t="shared" si="970"/>
        <v>4</v>
      </c>
      <c r="CK3086" s="171">
        <f t="shared" si="968"/>
        <v>16</v>
      </c>
      <c r="CL3086" s="85"/>
      <c r="CM3086" s="85"/>
      <c r="CN3086" s="85"/>
    </row>
    <row r="3087" spans="1:93" x14ac:dyDescent="0.25">
      <c r="A3087" s="75">
        <f t="shared" si="969"/>
        <v>3085</v>
      </c>
      <c r="B3087" s="265" t="s">
        <v>6497</v>
      </c>
      <c r="C3087" s="301" t="s">
        <v>9547</v>
      </c>
      <c r="D3087" s="265">
        <v>145930035</v>
      </c>
      <c r="E3087" s="241"/>
      <c r="F3087" s="231">
        <v>46128</v>
      </c>
      <c r="G3087" s="265" t="s">
        <v>612</v>
      </c>
      <c r="H3087" s="265" t="s">
        <v>2213</v>
      </c>
      <c r="I3087" s="265" t="s">
        <v>105</v>
      </c>
      <c r="J3087" s="265" t="s">
        <v>518</v>
      </c>
      <c r="K3087" s="265" t="s">
        <v>242</v>
      </c>
      <c r="L3087" s="231">
        <v>46155</v>
      </c>
      <c r="M3087" s="265">
        <v>40</v>
      </c>
      <c r="N3087" s="85" t="s">
        <v>9554</v>
      </c>
      <c r="O3087" s="85" t="s">
        <v>9555</v>
      </c>
      <c r="P3087" s="85">
        <v>2830051949</v>
      </c>
      <c r="Q3087" s="231">
        <v>46128</v>
      </c>
      <c r="R3087" s="241">
        <v>1209403354</v>
      </c>
      <c r="S3087" s="241">
        <v>224454099</v>
      </c>
      <c r="T3087" s="231">
        <v>46128</v>
      </c>
      <c r="U3087" s="261">
        <v>16520.126</v>
      </c>
      <c r="V3087" s="261">
        <v>16082.277</v>
      </c>
      <c r="W3087" s="241">
        <v>19</v>
      </c>
      <c r="X3087" s="241">
        <v>0</v>
      </c>
      <c r="Y3087" s="303">
        <v>7267749481</v>
      </c>
      <c r="Z3087" s="85" t="s">
        <v>354</v>
      </c>
      <c r="AA3087" s="85" t="s">
        <v>719</v>
      </c>
      <c r="AB3087" s="85" t="s">
        <v>9528</v>
      </c>
      <c r="AC3087" s="301" t="s">
        <v>9547</v>
      </c>
      <c r="AD3087" s="75" t="s">
        <v>113</v>
      </c>
      <c r="AE3087" s="363">
        <v>46136</v>
      </c>
      <c r="AF3087" s="375">
        <v>46132.291666666664</v>
      </c>
      <c r="AG3087" s="375">
        <v>46129.791666666664</v>
      </c>
      <c r="AH3087" s="375">
        <v>46129.791666666664</v>
      </c>
      <c r="AI3087" s="231">
        <v>46133</v>
      </c>
      <c r="AJ3087" s="363">
        <v>46135</v>
      </c>
      <c r="AK3087" s="363">
        <v>46135</v>
      </c>
      <c r="AL3087" s="231">
        <v>46138</v>
      </c>
      <c r="AM3087" s="363">
        <v>46140</v>
      </c>
      <c r="AN3087" s="75">
        <f t="shared" si="962"/>
        <v>-15</v>
      </c>
      <c r="AO3087" s="95" t="s">
        <v>121</v>
      </c>
      <c r="AP3087" s="95" t="s">
        <v>121</v>
      </c>
      <c r="AQ3087" s="95" t="s">
        <v>121</v>
      </c>
      <c r="AR3087" s="95" t="s">
        <v>121</v>
      </c>
      <c r="AS3087" s="81">
        <f t="shared" si="964"/>
        <v>46138</v>
      </c>
      <c r="AT3087" s="81">
        <f t="shared" si="971"/>
        <v>46136</v>
      </c>
      <c r="AU3087" s="241"/>
      <c r="AV3087" s="297">
        <v>46128</v>
      </c>
      <c r="AW3087" s="85"/>
      <c r="AX3087" s="85"/>
      <c r="AY3087" s="85"/>
      <c r="AZ3087" s="271"/>
      <c r="BA3087" s="85"/>
      <c r="BB3087" s="85"/>
      <c r="BC3087" s="85"/>
      <c r="BD3087" s="85"/>
      <c r="BE3087" s="85"/>
      <c r="BF3087" s="85"/>
      <c r="BG3087" s="85"/>
      <c r="BH3087" s="85"/>
      <c r="BI3087" s="85"/>
      <c r="BJ3087" s="85"/>
      <c r="BK3087" s="85"/>
      <c r="BL3087" s="85"/>
      <c r="BM3087" s="85"/>
      <c r="BN3087" s="85"/>
      <c r="BO3087" s="85"/>
      <c r="BP3087" s="85"/>
      <c r="BQ3087" s="85"/>
      <c r="BR3087" s="85"/>
      <c r="BS3087" s="85"/>
      <c r="BT3087" s="85"/>
      <c r="BU3087" s="388"/>
      <c r="BV3087" s="85"/>
      <c r="BW3087" s="85"/>
      <c r="BX3087" s="85"/>
      <c r="BY3087" s="85"/>
      <c r="BZ3087" s="87">
        <f t="shared" si="966"/>
        <v>16</v>
      </c>
      <c r="CA3087" s="85"/>
      <c r="CB3087" s="88">
        <f t="shared" si="954"/>
        <v>0</v>
      </c>
      <c r="CC3087" s="85"/>
      <c r="CD3087" s="85"/>
      <c r="CE3087" s="431">
        <f t="shared" si="967"/>
        <v>4</v>
      </c>
      <c r="CF3087" s="544">
        <v>6721800</v>
      </c>
      <c r="CG3087" s="544">
        <v>1581600</v>
      </c>
      <c r="CH3087" s="544">
        <f t="shared" si="972"/>
        <v>8303400</v>
      </c>
      <c r="CI3087" s="544">
        <v>26360</v>
      </c>
      <c r="CJ3087" s="87">
        <f t="shared" si="970"/>
        <v>4</v>
      </c>
      <c r="CK3087" s="171">
        <f t="shared" si="968"/>
        <v>16</v>
      </c>
      <c r="CL3087" s="85"/>
      <c r="CM3087" s="85"/>
      <c r="CN3087" s="85"/>
    </row>
    <row r="3088" spans="1:93" x14ac:dyDescent="0.25">
      <c r="A3088" s="317">
        <f t="shared" si="969"/>
        <v>3086</v>
      </c>
      <c r="B3088" s="70" t="s">
        <v>6003</v>
      </c>
      <c r="C3088" s="817">
        <v>235600493055</v>
      </c>
      <c r="D3088" s="236">
        <v>145895725</v>
      </c>
      <c r="E3088" s="380">
        <v>5320008325</v>
      </c>
      <c r="F3088" s="231">
        <v>46125</v>
      </c>
      <c r="G3088" s="236" t="s">
        <v>612</v>
      </c>
      <c r="H3088" s="236" t="s">
        <v>2213</v>
      </c>
      <c r="I3088" s="236" t="s">
        <v>105</v>
      </c>
      <c r="J3088" s="236" t="s">
        <v>518</v>
      </c>
      <c r="K3088" s="236" t="s">
        <v>242</v>
      </c>
      <c r="L3088" s="380">
        <v>46153</v>
      </c>
      <c r="M3088" s="236">
        <v>40</v>
      </c>
      <c r="N3088" s="22" t="s">
        <v>9431</v>
      </c>
      <c r="O3088" s="22" t="s">
        <v>9431</v>
      </c>
      <c r="P3088" s="22">
        <v>2830051742</v>
      </c>
      <c r="Q3088" s="502">
        <v>46123</v>
      </c>
      <c r="R3088" s="380">
        <v>1209402054</v>
      </c>
      <c r="S3088" s="380">
        <v>224435026</v>
      </c>
      <c r="T3088" s="502">
        <v>46123</v>
      </c>
      <c r="U3088" s="380">
        <v>1803.7629999999999</v>
      </c>
      <c r="V3088" s="380">
        <v>1748.43</v>
      </c>
      <c r="W3088" s="380">
        <v>2</v>
      </c>
      <c r="X3088" s="380">
        <v>0</v>
      </c>
      <c r="Y3088" s="609">
        <v>235600493055</v>
      </c>
      <c r="Z3088" s="22" t="s">
        <v>128</v>
      </c>
      <c r="AA3088" s="22" t="s">
        <v>280</v>
      </c>
      <c r="AB3088" s="22" t="s">
        <v>8950</v>
      </c>
      <c r="AC3088" s="817">
        <v>235600493055</v>
      </c>
      <c r="AD3088" s="105" t="s">
        <v>113</v>
      </c>
      <c r="AF3088" s="446">
        <v>46132.041666666664</v>
      </c>
      <c r="AG3088" s="446">
        <v>46132.5</v>
      </c>
      <c r="AH3088" s="446">
        <v>46131.708333333336</v>
      </c>
      <c r="AI3088" s="502">
        <v>46133</v>
      </c>
      <c r="AJ3088" s="115">
        <v>46134</v>
      </c>
      <c r="AK3088" s="502"/>
      <c r="AL3088" s="502">
        <v>46143</v>
      </c>
      <c r="AM3088" s="502">
        <v>46144</v>
      </c>
      <c r="AN3088" s="380">
        <v>-10</v>
      </c>
      <c r="AO3088" s="241" t="s">
        <v>121</v>
      </c>
      <c r="AP3088" s="241" t="s">
        <v>121</v>
      </c>
      <c r="AQ3088" s="241" t="s">
        <v>121</v>
      </c>
      <c r="AR3088" s="241" t="s">
        <v>121</v>
      </c>
      <c r="AS3088" s="241" t="s">
        <v>121</v>
      </c>
      <c r="AT3088" s="241" t="s">
        <v>121</v>
      </c>
      <c r="AV3088" s="502">
        <v>46122</v>
      </c>
      <c r="BU3088" s="812"/>
      <c r="BZ3088" s="87">
        <f t="shared" si="966"/>
        <v>16</v>
      </c>
      <c r="CB3088" s="88">
        <f t="shared" si="954"/>
        <v>0</v>
      </c>
      <c r="CE3088" s="431">
        <f t="shared" si="967"/>
        <v>4</v>
      </c>
      <c r="CJ3088" s="87">
        <f t="shared" si="970"/>
        <v>4</v>
      </c>
      <c r="CK3088" s="171">
        <f t="shared" si="968"/>
        <v>15</v>
      </c>
    </row>
    <row r="3089" spans="1:89" x14ac:dyDescent="0.25">
      <c r="A3089" s="182">
        <f t="shared" si="969"/>
        <v>3087</v>
      </c>
      <c r="B3089" s="70" t="s">
        <v>6003</v>
      </c>
      <c r="C3089" s="817">
        <v>235600493055</v>
      </c>
      <c r="D3089" s="236">
        <v>145895728</v>
      </c>
      <c r="E3089" s="380">
        <v>5320008325</v>
      </c>
      <c r="F3089" s="231">
        <v>46125</v>
      </c>
      <c r="G3089" s="236" t="s">
        <v>612</v>
      </c>
      <c r="H3089" s="236" t="s">
        <v>2213</v>
      </c>
      <c r="I3089" s="236" t="s">
        <v>105</v>
      </c>
      <c r="J3089" s="236" t="s">
        <v>518</v>
      </c>
      <c r="K3089" s="236" t="s">
        <v>242</v>
      </c>
      <c r="L3089" s="380">
        <v>46153</v>
      </c>
      <c r="M3089" s="236">
        <v>0</v>
      </c>
      <c r="N3089" s="22" t="s">
        <v>9431</v>
      </c>
      <c r="O3089" s="22" t="s">
        <v>9431</v>
      </c>
      <c r="P3089" s="22">
        <v>2830051743</v>
      </c>
      <c r="Q3089" s="502">
        <v>46123</v>
      </c>
      <c r="R3089" s="380">
        <v>1209402055</v>
      </c>
      <c r="S3089" s="380">
        <v>224435041</v>
      </c>
      <c r="T3089" s="502">
        <v>46123</v>
      </c>
      <c r="U3089" s="380">
        <v>15658.358</v>
      </c>
      <c r="V3089" s="380">
        <v>15243.348</v>
      </c>
      <c r="W3089" s="380">
        <v>18</v>
      </c>
      <c r="X3089" s="380">
        <v>0</v>
      </c>
      <c r="Y3089" s="609">
        <v>235600493055</v>
      </c>
      <c r="Z3089" s="22" t="s">
        <v>128</v>
      </c>
      <c r="AA3089" s="22" t="s">
        <v>280</v>
      </c>
      <c r="AB3089" s="22" t="s">
        <v>8950</v>
      </c>
      <c r="AC3089" s="817">
        <v>235600493055</v>
      </c>
      <c r="AD3089" s="75" t="s">
        <v>113</v>
      </c>
      <c r="AF3089" s="446">
        <v>46132.041666666664</v>
      </c>
      <c r="AG3089" s="446">
        <v>46132.5</v>
      </c>
      <c r="AH3089" s="446">
        <v>46131.708333333336</v>
      </c>
      <c r="AI3089" s="502">
        <v>46133</v>
      </c>
      <c r="AJ3089" s="115">
        <v>46134</v>
      </c>
      <c r="AK3089" s="380"/>
      <c r="AL3089" s="502">
        <v>46143</v>
      </c>
      <c r="AM3089" s="502">
        <v>46144</v>
      </c>
      <c r="AN3089" s="380">
        <v>-10</v>
      </c>
      <c r="AO3089" s="241" t="s">
        <v>121</v>
      </c>
      <c r="AP3089" s="241" t="s">
        <v>121</v>
      </c>
      <c r="AQ3089" s="241" t="s">
        <v>121</v>
      </c>
      <c r="AR3089" s="241" t="s">
        <v>121</v>
      </c>
      <c r="AS3089" s="241" t="s">
        <v>121</v>
      </c>
      <c r="AT3089" s="241" t="s">
        <v>121</v>
      </c>
      <c r="AV3089" s="502">
        <v>46122</v>
      </c>
      <c r="BU3089" s="812"/>
      <c r="BZ3089" s="87">
        <f t="shared" si="966"/>
        <v>16</v>
      </c>
      <c r="CB3089" s="88">
        <f t="shared" si="954"/>
        <v>0</v>
      </c>
      <c r="CE3089" s="431">
        <f t="shared" si="967"/>
        <v>4</v>
      </c>
      <c r="CJ3089" s="87">
        <f t="shared" si="970"/>
        <v>4</v>
      </c>
      <c r="CK3089" s="171">
        <f t="shared" si="968"/>
        <v>15</v>
      </c>
    </row>
    <row r="3090" spans="1:89" x14ac:dyDescent="0.25">
      <c r="A3090" s="182">
        <f t="shared" si="969"/>
        <v>3088</v>
      </c>
      <c r="B3090" s="70" t="s">
        <v>6003</v>
      </c>
      <c r="C3090" s="817">
        <v>235600493055</v>
      </c>
      <c r="D3090" s="236">
        <v>145895730</v>
      </c>
      <c r="E3090" s="380">
        <v>5320008326</v>
      </c>
      <c r="F3090" s="231">
        <v>46125</v>
      </c>
      <c r="G3090" s="236" t="s">
        <v>612</v>
      </c>
      <c r="H3090" s="236" t="s">
        <v>2213</v>
      </c>
      <c r="I3090" s="236" t="s">
        <v>105</v>
      </c>
      <c r="J3090" s="236" t="s">
        <v>518</v>
      </c>
      <c r="K3090" s="236" t="s">
        <v>242</v>
      </c>
      <c r="L3090" s="380">
        <v>46153</v>
      </c>
      <c r="M3090" s="236">
        <v>40</v>
      </c>
      <c r="N3090" s="22" t="s">
        <v>9432</v>
      </c>
      <c r="O3090" s="22" t="s">
        <v>9433</v>
      </c>
      <c r="P3090" s="22">
        <v>2830051663</v>
      </c>
      <c r="Q3090" s="502">
        <v>46122</v>
      </c>
      <c r="R3090" s="380">
        <v>1209401747</v>
      </c>
      <c r="S3090" s="380">
        <v>224435048</v>
      </c>
      <c r="T3090" s="502">
        <v>46122</v>
      </c>
      <c r="U3090" s="380">
        <v>16719.702000000001</v>
      </c>
      <c r="V3090" s="380">
        <v>16276.566999999999</v>
      </c>
      <c r="W3090" s="380">
        <v>19</v>
      </c>
      <c r="X3090" s="380">
        <v>0</v>
      </c>
      <c r="Y3090" s="609">
        <v>235600493063</v>
      </c>
      <c r="Z3090" s="22" t="s">
        <v>128</v>
      </c>
      <c r="AA3090" s="22" t="s">
        <v>280</v>
      </c>
      <c r="AB3090" s="22" t="s">
        <v>8950</v>
      </c>
      <c r="AC3090" s="817">
        <v>235600493055</v>
      </c>
      <c r="AD3090" s="75" t="s">
        <v>113</v>
      </c>
      <c r="AF3090" s="446">
        <v>46132.041666666664</v>
      </c>
      <c r="AG3090" s="446">
        <v>46132.5</v>
      </c>
      <c r="AH3090" s="446">
        <v>46131.708333333336</v>
      </c>
      <c r="AI3090" s="502">
        <v>46133</v>
      </c>
      <c r="AJ3090" s="115">
        <v>46134</v>
      </c>
      <c r="AK3090" s="380"/>
      <c r="AL3090" s="502">
        <v>46143</v>
      </c>
      <c r="AM3090" s="502">
        <v>46144</v>
      </c>
      <c r="AN3090" s="380">
        <v>-10</v>
      </c>
      <c r="AO3090" s="241" t="s">
        <v>121</v>
      </c>
      <c r="AP3090" s="241" t="s">
        <v>121</v>
      </c>
      <c r="AQ3090" s="241" t="s">
        <v>121</v>
      </c>
      <c r="AR3090" s="241" t="s">
        <v>121</v>
      </c>
      <c r="AS3090" s="241" t="s">
        <v>121</v>
      </c>
      <c r="AT3090" s="241" t="s">
        <v>121</v>
      </c>
      <c r="AV3090" s="502">
        <v>46122</v>
      </c>
      <c r="BU3090" s="812"/>
      <c r="BZ3090" s="87">
        <f t="shared" si="966"/>
        <v>16</v>
      </c>
      <c r="CB3090" s="88">
        <f t="shared" si="954"/>
        <v>0</v>
      </c>
      <c r="CE3090" s="431">
        <f t="shared" si="967"/>
        <v>4</v>
      </c>
      <c r="CJ3090" s="87">
        <f t="shared" si="970"/>
        <v>4</v>
      </c>
      <c r="CK3090" s="171">
        <f t="shared" si="968"/>
        <v>15</v>
      </c>
    </row>
    <row r="3091" spans="1:89" x14ac:dyDescent="0.25">
      <c r="A3091" s="182">
        <f t="shared" si="969"/>
        <v>3089</v>
      </c>
      <c r="B3091" s="70" t="s">
        <v>6003</v>
      </c>
      <c r="C3091" s="817">
        <v>235600493055</v>
      </c>
      <c r="D3091" s="236">
        <v>145895732</v>
      </c>
      <c r="E3091" s="380">
        <v>5320008326</v>
      </c>
      <c r="F3091" s="231">
        <v>46125</v>
      </c>
      <c r="G3091" s="236" t="s">
        <v>612</v>
      </c>
      <c r="H3091" s="236" t="s">
        <v>2213</v>
      </c>
      <c r="I3091" s="236" t="s">
        <v>105</v>
      </c>
      <c r="J3091" s="236" t="s">
        <v>518</v>
      </c>
      <c r="K3091" s="236" t="s">
        <v>242</v>
      </c>
      <c r="L3091" s="380">
        <v>46153</v>
      </c>
      <c r="M3091" s="236">
        <v>0</v>
      </c>
      <c r="N3091" s="22" t="s">
        <v>9432</v>
      </c>
      <c r="O3091" s="22" t="s">
        <v>9433</v>
      </c>
      <c r="P3091" s="22">
        <v>2830051664</v>
      </c>
      <c r="Q3091" s="502">
        <v>46122</v>
      </c>
      <c r="R3091" s="380">
        <v>1209401748</v>
      </c>
      <c r="S3091" s="380">
        <v>224435062</v>
      </c>
      <c r="T3091" s="502">
        <v>46122</v>
      </c>
      <c r="U3091" s="380">
        <v>1812.2049999999999</v>
      </c>
      <c r="V3091" s="380">
        <v>1756.6780000000001</v>
      </c>
      <c r="W3091" s="380">
        <v>2</v>
      </c>
      <c r="X3091" s="380">
        <v>0</v>
      </c>
      <c r="Y3091" s="609">
        <v>235600493063</v>
      </c>
      <c r="Z3091" s="22" t="s">
        <v>128</v>
      </c>
      <c r="AA3091" s="22" t="s">
        <v>280</v>
      </c>
      <c r="AB3091" s="22" t="s">
        <v>8950</v>
      </c>
      <c r="AC3091" s="817">
        <v>235600493055</v>
      </c>
      <c r="AD3091" s="75" t="s">
        <v>113</v>
      </c>
      <c r="AF3091" s="446">
        <v>46132.041666666664</v>
      </c>
      <c r="AG3091" s="446">
        <v>46132.5</v>
      </c>
      <c r="AH3091" s="446">
        <v>46131.708333333336</v>
      </c>
      <c r="AI3091" s="502">
        <v>46133</v>
      </c>
      <c r="AJ3091" s="115">
        <v>46134</v>
      </c>
      <c r="AK3091" s="380"/>
      <c r="AL3091" s="502">
        <v>46143</v>
      </c>
      <c r="AM3091" s="502">
        <v>46144</v>
      </c>
      <c r="AN3091" s="380">
        <v>-10</v>
      </c>
      <c r="AO3091" s="241" t="s">
        <v>121</v>
      </c>
      <c r="AP3091" s="241" t="s">
        <v>121</v>
      </c>
      <c r="AQ3091" s="241" t="s">
        <v>121</v>
      </c>
      <c r="AR3091" s="241" t="s">
        <v>121</v>
      </c>
      <c r="AS3091" s="241" t="s">
        <v>121</v>
      </c>
      <c r="AT3091" s="241" t="s">
        <v>121</v>
      </c>
      <c r="AV3091" s="376">
        <v>46122</v>
      </c>
      <c r="BU3091" s="812"/>
      <c r="BZ3091" s="87">
        <f t="shared" si="966"/>
        <v>16</v>
      </c>
      <c r="CB3091" s="88">
        <f t="shared" si="954"/>
        <v>0</v>
      </c>
      <c r="CE3091" s="431">
        <f t="shared" si="967"/>
        <v>4</v>
      </c>
      <c r="CJ3091" s="87">
        <f t="shared" si="970"/>
        <v>4</v>
      </c>
      <c r="CK3091" s="171">
        <f t="shared" si="968"/>
        <v>15</v>
      </c>
    </row>
    <row r="3092" spans="1:89" x14ac:dyDescent="0.25">
      <c r="A3092" s="182">
        <f t="shared" si="969"/>
        <v>3090</v>
      </c>
      <c r="B3092" s="70" t="s">
        <v>6003</v>
      </c>
      <c r="C3092" s="817">
        <v>235600493055</v>
      </c>
      <c r="D3092" s="236">
        <v>145895734</v>
      </c>
      <c r="E3092" s="380">
        <v>5320008327</v>
      </c>
      <c r="F3092" s="231">
        <v>46125</v>
      </c>
      <c r="G3092" s="236" t="s">
        <v>612</v>
      </c>
      <c r="H3092" s="236" t="s">
        <v>2213</v>
      </c>
      <c r="I3092" s="236" t="s">
        <v>105</v>
      </c>
      <c r="J3092" s="236" t="s">
        <v>518</v>
      </c>
      <c r="K3092" s="236" t="s">
        <v>242</v>
      </c>
      <c r="L3092" s="380">
        <v>46153</v>
      </c>
      <c r="M3092" s="236">
        <v>40</v>
      </c>
      <c r="N3092" s="22" t="s">
        <v>9434</v>
      </c>
      <c r="O3092" s="22" t="s">
        <v>9435</v>
      </c>
      <c r="P3092" s="22">
        <v>2830051651</v>
      </c>
      <c r="Q3092" s="502">
        <v>46122</v>
      </c>
      <c r="R3092" s="380">
        <v>1209401700</v>
      </c>
      <c r="S3092" s="380">
        <v>224435080</v>
      </c>
      <c r="T3092" s="502">
        <v>46122</v>
      </c>
      <c r="U3092" s="380">
        <v>16056.164000000001</v>
      </c>
      <c r="V3092" s="380">
        <v>15630.611999999999</v>
      </c>
      <c r="W3092" s="380">
        <v>19</v>
      </c>
      <c r="X3092" s="380">
        <v>0</v>
      </c>
      <c r="Y3092" s="609">
        <v>235600493072</v>
      </c>
      <c r="Z3092" s="22" t="s">
        <v>128</v>
      </c>
      <c r="AA3092" s="22" t="s">
        <v>280</v>
      </c>
      <c r="AB3092" s="22" t="s">
        <v>8950</v>
      </c>
      <c r="AC3092" s="817">
        <v>235600493055</v>
      </c>
      <c r="AD3092" s="75" t="s">
        <v>113</v>
      </c>
      <c r="AF3092" s="446">
        <v>46132.041666666664</v>
      </c>
      <c r="AG3092" s="446">
        <v>46132.5</v>
      </c>
      <c r="AH3092" s="446">
        <v>46131.708333333336</v>
      </c>
      <c r="AI3092" s="502">
        <v>46133</v>
      </c>
      <c r="AJ3092" s="115">
        <v>46134</v>
      </c>
      <c r="AK3092" s="380"/>
      <c r="AL3092" s="502">
        <v>46143</v>
      </c>
      <c r="AM3092" s="502">
        <v>46144</v>
      </c>
      <c r="AN3092" s="380">
        <v>-10</v>
      </c>
      <c r="AO3092" s="241" t="s">
        <v>121</v>
      </c>
      <c r="AP3092" s="241" t="s">
        <v>121</v>
      </c>
      <c r="AQ3092" s="241" t="s">
        <v>121</v>
      </c>
      <c r="AR3092" s="241" t="s">
        <v>121</v>
      </c>
      <c r="AS3092" s="241" t="s">
        <v>121</v>
      </c>
      <c r="AT3092" s="241" t="s">
        <v>121</v>
      </c>
      <c r="AV3092" s="376">
        <v>46122</v>
      </c>
      <c r="BU3092" s="812"/>
      <c r="BZ3092" s="87">
        <f t="shared" si="966"/>
        <v>16</v>
      </c>
      <c r="CB3092" s="88">
        <f t="shared" si="954"/>
        <v>0</v>
      </c>
      <c r="CE3092" s="431">
        <f t="shared" si="967"/>
        <v>4</v>
      </c>
      <c r="CJ3092" s="87">
        <f t="shared" si="970"/>
        <v>4</v>
      </c>
      <c r="CK3092" s="171">
        <f t="shared" si="968"/>
        <v>15</v>
      </c>
    </row>
    <row r="3093" spans="1:89" x14ac:dyDescent="0.25">
      <c r="A3093" s="182">
        <f t="shared" si="969"/>
        <v>3091</v>
      </c>
      <c r="B3093" s="70" t="s">
        <v>6003</v>
      </c>
      <c r="C3093" s="817">
        <v>235600493055</v>
      </c>
      <c r="D3093" s="236">
        <v>145895735</v>
      </c>
      <c r="E3093" s="380">
        <v>5320008327</v>
      </c>
      <c r="F3093" s="231">
        <v>46125</v>
      </c>
      <c r="G3093" s="236" t="s">
        <v>612</v>
      </c>
      <c r="H3093" s="236" t="s">
        <v>2213</v>
      </c>
      <c r="I3093" s="236" t="s">
        <v>105</v>
      </c>
      <c r="J3093" s="236" t="s">
        <v>518</v>
      </c>
      <c r="K3093" s="236" t="s">
        <v>242</v>
      </c>
      <c r="L3093" s="380">
        <v>46153</v>
      </c>
      <c r="M3093" s="236">
        <v>0</v>
      </c>
      <c r="N3093" s="22" t="s">
        <v>9434</v>
      </c>
      <c r="O3093" s="22" t="s">
        <v>9435</v>
      </c>
      <c r="P3093" s="22">
        <v>2830051653</v>
      </c>
      <c r="Q3093" s="502">
        <v>46122</v>
      </c>
      <c r="R3093" s="380">
        <v>1209401702</v>
      </c>
      <c r="S3093" s="380">
        <v>224435084</v>
      </c>
      <c r="T3093" s="502">
        <v>46122</v>
      </c>
      <c r="U3093" s="380">
        <v>2410.7460000000001</v>
      </c>
      <c r="V3093" s="380">
        <v>2336.8829999999998</v>
      </c>
      <c r="W3093" s="380">
        <v>3</v>
      </c>
      <c r="X3093" s="380">
        <v>0</v>
      </c>
      <c r="Y3093" s="609">
        <v>235600493072</v>
      </c>
      <c r="Z3093" s="22" t="s">
        <v>128</v>
      </c>
      <c r="AA3093" s="22" t="s">
        <v>280</v>
      </c>
      <c r="AB3093" s="22" t="s">
        <v>8950</v>
      </c>
      <c r="AC3093" s="817">
        <v>235600493055</v>
      </c>
      <c r="AD3093" s="75" t="s">
        <v>113</v>
      </c>
      <c r="AF3093" s="446">
        <v>46132.041666666664</v>
      </c>
      <c r="AG3093" s="446">
        <v>46132.5</v>
      </c>
      <c r="AH3093" s="446">
        <v>46131.708333333336</v>
      </c>
      <c r="AI3093" s="502">
        <v>46133</v>
      </c>
      <c r="AJ3093" s="115">
        <v>46134</v>
      </c>
      <c r="AK3093" s="380"/>
      <c r="AL3093" s="502">
        <v>46143</v>
      </c>
      <c r="AM3093" s="502">
        <v>46144</v>
      </c>
      <c r="AN3093" s="380">
        <v>-10</v>
      </c>
      <c r="AO3093" s="241" t="s">
        <v>121</v>
      </c>
      <c r="AP3093" s="241" t="s">
        <v>121</v>
      </c>
      <c r="AQ3093" s="241" t="s">
        <v>121</v>
      </c>
      <c r="AR3093" s="241" t="s">
        <v>121</v>
      </c>
      <c r="AS3093" s="241" t="s">
        <v>121</v>
      </c>
      <c r="AT3093" s="241" t="s">
        <v>121</v>
      </c>
      <c r="AV3093" s="376">
        <v>46122</v>
      </c>
      <c r="BU3093" s="812"/>
      <c r="BZ3093" s="87">
        <f t="shared" si="966"/>
        <v>16</v>
      </c>
      <c r="CB3093" s="88">
        <f t="shared" si="954"/>
        <v>0</v>
      </c>
      <c r="CE3093" s="431">
        <f t="shared" si="967"/>
        <v>4</v>
      </c>
      <c r="CJ3093" s="87">
        <f t="shared" si="970"/>
        <v>4</v>
      </c>
      <c r="CK3093" s="171">
        <f t="shared" si="968"/>
        <v>15</v>
      </c>
    </row>
    <row r="3094" spans="1:89" s="168" customFormat="1" x14ac:dyDescent="0.25">
      <c r="B3094" s="265" t="s">
        <v>6301</v>
      </c>
      <c r="C3094" s="412" t="s">
        <v>9556</v>
      </c>
      <c r="D3094" s="273">
        <v>145890632</v>
      </c>
      <c r="E3094" s="274"/>
      <c r="F3094" s="275">
        <v>46126</v>
      </c>
      <c r="G3094" s="273" t="s">
        <v>428</v>
      </c>
      <c r="H3094" s="273" t="s">
        <v>2531</v>
      </c>
      <c r="I3094" s="273" t="s">
        <v>656</v>
      </c>
      <c r="J3094" s="273" t="s">
        <v>430</v>
      </c>
      <c r="K3094" s="273" t="s">
        <v>242</v>
      </c>
      <c r="L3094" s="275">
        <v>46139</v>
      </c>
      <c r="M3094" s="273">
        <v>20</v>
      </c>
      <c r="N3094" s="727" t="s">
        <v>9557</v>
      </c>
      <c r="O3094" s="727" t="s">
        <v>9558</v>
      </c>
      <c r="P3094" s="168">
        <v>2830052054</v>
      </c>
      <c r="Q3094" s="275">
        <v>46129</v>
      </c>
      <c r="R3094" s="274">
        <v>1209403853</v>
      </c>
      <c r="S3094" s="274">
        <v>224453204</v>
      </c>
      <c r="T3094" s="275">
        <v>46129</v>
      </c>
      <c r="U3094" s="422">
        <v>8778.6540000000005</v>
      </c>
      <c r="V3094" s="422">
        <v>8471.3330000000005</v>
      </c>
      <c r="W3094" s="273">
        <v>14</v>
      </c>
      <c r="X3094" s="273">
        <v>0</v>
      </c>
      <c r="Y3094" s="386" t="s">
        <v>9559</v>
      </c>
      <c r="Z3094" s="168" t="s">
        <v>220</v>
      </c>
      <c r="AA3094" s="168" t="s">
        <v>372</v>
      </c>
      <c r="AB3094" s="168" t="s">
        <v>3402</v>
      </c>
      <c r="AC3094" s="412" t="s">
        <v>9556</v>
      </c>
      <c r="AD3094" s="75" t="s">
        <v>113</v>
      </c>
      <c r="AE3094" s="274"/>
      <c r="AF3094" s="446">
        <v>46131.458333333336</v>
      </c>
      <c r="AG3094" s="446">
        <v>46132.416666666664</v>
      </c>
      <c r="AH3094" s="446">
        <v>46131.458333333336</v>
      </c>
      <c r="AI3094" s="502">
        <v>46135</v>
      </c>
      <c r="AJ3094" s="274"/>
      <c r="AK3094" s="274"/>
      <c r="AL3094" s="502">
        <v>46137</v>
      </c>
      <c r="AM3094" s="274"/>
      <c r="AN3094" s="274"/>
      <c r="AO3094" s="81">
        <f>IF(AH3094&lt;AG3094,IF(AH3094=0,"",AH3094-1),IF(AG3094=0,"",AG3094-1))</f>
        <v>46130.458333333336</v>
      </c>
      <c r="AP3094" s="81">
        <f>IF(AH3094&lt;AG3094,IF(AH3094=0,"",AH3094),IF(AG3094=0,"",AG3094))</f>
        <v>46131.458333333336</v>
      </c>
      <c r="AQ3094" s="81">
        <f>IF(AH3094&lt;AG3094,IF(AH3094=0,"",AH3094),IF(AG3094=0,"",AG3094))</f>
        <v>46131.458333333336</v>
      </c>
      <c r="AR3094" s="81">
        <f>IF(AI3094=0,"",IF(AI3094&lt;AJ3094,AJ3094+1,AI3094+1))</f>
        <v>46136</v>
      </c>
      <c r="AS3094" s="81">
        <f>IF(AI3094=0,"",IF(AE3094=0,IF(AJ3094=0,AI3094+2,AJ3094+2),AE3094+2))</f>
        <v>46137</v>
      </c>
      <c r="AT3094" s="81">
        <f>IF(AI3094=0,"",IF(AI3094&lt;AJ3094,AJ3094+1,AI3094+1))</f>
        <v>46136</v>
      </c>
      <c r="AU3094" s="274"/>
      <c r="AV3094" s="376"/>
      <c r="AZ3094" s="278"/>
      <c r="BU3094" s="543"/>
      <c r="BZ3094" s="87">
        <f t="shared" si="966"/>
        <v>16</v>
      </c>
      <c r="CB3094" s="88">
        <f t="shared" si="954"/>
        <v>0</v>
      </c>
      <c r="CE3094" s="431">
        <f t="shared" si="967"/>
        <v>4</v>
      </c>
      <c r="CJ3094" s="87">
        <f t="shared" si="970"/>
        <v>1</v>
      </c>
      <c r="CK3094" s="171">
        <f t="shared" si="968"/>
        <v>1</v>
      </c>
    </row>
    <row r="3095" spans="1:89" s="85" customFormat="1" x14ac:dyDescent="0.25">
      <c r="B3095" s="260" t="s">
        <v>6688</v>
      </c>
      <c r="C3095" s="301" t="s">
        <v>9089</v>
      </c>
      <c r="D3095" s="265">
        <v>145930639</v>
      </c>
      <c r="E3095" s="241">
        <v>5320008388</v>
      </c>
      <c r="F3095" s="231">
        <v>46134</v>
      </c>
      <c r="G3095" s="265" t="s">
        <v>627</v>
      </c>
      <c r="H3095" s="265" t="s">
        <v>4340</v>
      </c>
      <c r="I3095" s="265" t="s">
        <v>105</v>
      </c>
      <c r="J3095" s="265" t="s">
        <v>2035</v>
      </c>
      <c r="K3095" s="265" t="s">
        <v>242</v>
      </c>
      <c r="L3095" s="231">
        <v>46157</v>
      </c>
      <c r="M3095" s="265">
        <v>0</v>
      </c>
      <c r="N3095" s="732" t="s">
        <v>9560</v>
      </c>
      <c r="O3095" s="268" t="s">
        <v>9561</v>
      </c>
      <c r="Q3095" s="241"/>
      <c r="R3095" s="241"/>
      <c r="S3095" s="241"/>
      <c r="T3095" s="241"/>
      <c r="U3095" s="241"/>
      <c r="V3095" s="241"/>
      <c r="W3095" s="241"/>
      <c r="X3095" s="241"/>
      <c r="Y3095" s="614" t="s">
        <v>9562</v>
      </c>
      <c r="Z3095" s="85" t="s">
        <v>258</v>
      </c>
      <c r="AA3095" s="85" t="s">
        <v>631</v>
      </c>
      <c r="AB3095" s="85" t="s">
        <v>9563</v>
      </c>
      <c r="AC3095" s="270"/>
      <c r="AD3095" s="75" t="s">
        <v>113</v>
      </c>
      <c r="AE3095" s="241"/>
      <c r="AF3095" s="375">
        <v>46141.25</v>
      </c>
      <c r="AG3095" s="375">
        <v>46140.416666666664</v>
      </c>
      <c r="AH3095" s="375">
        <v>46140.416666666664</v>
      </c>
      <c r="AI3095" s="74">
        <v>46141</v>
      </c>
      <c r="AJ3095" s="241"/>
      <c r="AK3095" s="241"/>
      <c r="AL3095" s="726">
        <v>46152</v>
      </c>
      <c r="AM3095" s="241"/>
      <c r="AN3095" s="241"/>
      <c r="AO3095" s="241"/>
      <c r="AP3095" s="241"/>
      <c r="AQ3095" s="241"/>
      <c r="AR3095" s="241"/>
      <c r="AS3095" s="241"/>
      <c r="AT3095" s="241"/>
      <c r="AU3095" s="241"/>
      <c r="AV3095" s="347">
        <v>46137</v>
      </c>
      <c r="AZ3095" s="271"/>
      <c r="BU3095" s="388"/>
      <c r="BZ3095" s="87">
        <f t="shared" si="966"/>
        <v>17</v>
      </c>
      <c r="CB3095" s="88">
        <f t="shared" si="954"/>
        <v>0</v>
      </c>
      <c r="CE3095" s="431">
        <f t="shared" si="967"/>
        <v>4</v>
      </c>
      <c r="CJ3095" s="87">
        <f t="shared" si="970"/>
        <v>4</v>
      </c>
      <c r="CK3095" s="171">
        <f t="shared" si="968"/>
        <v>17</v>
      </c>
    </row>
    <row r="3096" spans="1:89" s="85" customFormat="1" x14ac:dyDescent="0.25">
      <c r="B3096" s="260" t="s">
        <v>6688</v>
      </c>
      <c r="C3096" s="301" t="s">
        <v>9089</v>
      </c>
      <c r="D3096" s="265">
        <v>145930354</v>
      </c>
      <c r="E3096" s="241">
        <v>5320008388</v>
      </c>
      <c r="F3096" s="231">
        <v>46134</v>
      </c>
      <c r="G3096" s="265" t="s">
        <v>551</v>
      </c>
      <c r="H3096" s="265" t="s">
        <v>4340</v>
      </c>
      <c r="I3096" s="265" t="s">
        <v>105</v>
      </c>
      <c r="J3096" s="265" t="s">
        <v>2035</v>
      </c>
      <c r="K3096" s="265" t="s">
        <v>242</v>
      </c>
      <c r="L3096" s="231">
        <v>46157</v>
      </c>
      <c r="M3096" s="265">
        <v>40</v>
      </c>
      <c r="N3096" s="732" t="s">
        <v>9560</v>
      </c>
      <c r="O3096" s="268" t="s">
        <v>9561</v>
      </c>
      <c r="Q3096" s="241"/>
      <c r="R3096" s="241"/>
      <c r="S3096" s="241"/>
      <c r="T3096" s="241"/>
      <c r="U3096" s="241"/>
      <c r="V3096" s="241"/>
      <c r="W3096" s="241"/>
      <c r="X3096" s="241"/>
      <c r="Y3096" s="614" t="s">
        <v>9562</v>
      </c>
      <c r="Z3096" s="85" t="s">
        <v>258</v>
      </c>
      <c r="AA3096" s="85" t="s">
        <v>631</v>
      </c>
      <c r="AB3096" s="307" t="s">
        <v>9563</v>
      </c>
      <c r="AC3096" s="270"/>
      <c r="AD3096" s="75" t="s">
        <v>113</v>
      </c>
      <c r="AE3096" s="241"/>
      <c r="AF3096" s="375">
        <v>46141.25</v>
      </c>
      <c r="AG3096" s="375">
        <v>46140.416666666664</v>
      </c>
      <c r="AH3096" s="375">
        <v>46140.416666666664</v>
      </c>
      <c r="AI3096" s="74">
        <v>46141</v>
      </c>
      <c r="AJ3096" s="241"/>
      <c r="AK3096" s="241"/>
      <c r="AL3096" s="726">
        <v>46152</v>
      </c>
      <c r="AM3096" s="241"/>
      <c r="AN3096" s="241"/>
      <c r="AO3096" s="241"/>
      <c r="AP3096" s="241"/>
      <c r="AQ3096" s="241"/>
      <c r="AR3096" s="241"/>
      <c r="AS3096" s="241"/>
      <c r="AT3096" s="241"/>
      <c r="AU3096" s="241"/>
      <c r="AV3096" s="347">
        <v>46137</v>
      </c>
      <c r="AZ3096" s="271"/>
      <c r="BU3096" s="388"/>
      <c r="BZ3096" s="87">
        <f t="shared" si="966"/>
        <v>17</v>
      </c>
      <c r="CB3096" s="88">
        <f t="shared" ref="CB3096:CB3159" si="973">WEEKNUM(BV3096,)</f>
        <v>0</v>
      </c>
      <c r="CE3096" s="431">
        <f t="shared" si="967"/>
        <v>4</v>
      </c>
      <c r="CJ3096" s="87">
        <f t="shared" si="970"/>
        <v>4</v>
      </c>
      <c r="CK3096" s="171">
        <f t="shared" si="968"/>
        <v>17</v>
      </c>
    </row>
    <row r="3097" spans="1:89" s="85" customFormat="1" x14ac:dyDescent="0.25">
      <c r="B3097" s="260" t="s">
        <v>6688</v>
      </c>
      <c r="C3097" s="301" t="s">
        <v>9089</v>
      </c>
      <c r="D3097" s="265">
        <v>145917343</v>
      </c>
      <c r="E3097" s="241">
        <v>5320008388</v>
      </c>
      <c r="F3097" s="231">
        <v>46134</v>
      </c>
      <c r="G3097" s="265" t="s">
        <v>2045</v>
      </c>
      <c r="H3097" s="265" t="s">
        <v>4340</v>
      </c>
      <c r="I3097" s="265" t="s">
        <v>105</v>
      </c>
      <c r="J3097" s="265" t="s">
        <v>2035</v>
      </c>
      <c r="K3097" s="265" t="s">
        <v>242</v>
      </c>
      <c r="L3097" s="231">
        <v>46155</v>
      </c>
      <c r="M3097" s="265">
        <v>0</v>
      </c>
      <c r="N3097" s="732" t="s">
        <v>9560</v>
      </c>
      <c r="O3097" s="268" t="s">
        <v>9561</v>
      </c>
      <c r="Q3097" s="241"/>
      <c r="R3097" s="241"/>
      <c r="S3097" s="241"/>
      <c r="T3097" s="241"/>
      <c r="U3097" s="241"/>
      <c r="V3097" s="241"/>
      <c r="W3097" s="241"/>
      <c r="X3097" s="241"/>
      <c r="Y3097" s="614" t="s">
        <v>9562</v>
      </c>
      <c r="Z3097" s="85" t="s">
        <v>258</v>
      </c>
      <c r="AA3097" s="85" t="s">
        <v>631</v>
      </c>
      <c r="AB3097" s="85" t="s">
        <v>9563</v>
      </c>
      <c r="AC3097" s="270"/>
      <c r="AD3097" s="75" t="s">
        <v>113</v>
      </c>
      <c r="AE3097" s="241"/>
      <c r="AF3097" s="375">
        <v>46141.25</v>
      </c>
      <c r="AG3097" s="375">
        <v>46140.416666666664</v>
      </c>
      <c r="AH3097" s="375">
        <v>46140.416666666664</v>
      </c>
      <c r="AI3097" s="74">
        <v>46141</v>
      </c>
      <c r="AJ3097" s="241"/>
      <c r="AK3097" s="241"/>
      <c r="AL3097" s="726">
        <v>46152</v>
      </c>
      <c r="AM3097" s="241"/>
      <c r="AN3097" s="241"/>
      <c r="AO3097" s="241"/>
      <c r="AP3097" s="241"/>
      <c r="AQ3097" s="241"/>
      <c r="AR3097" s="241"/>
      <c r="AS3097" s="241"/>
      <c r="AT3097" s="241"/>
      <c r="AU3097" s="241"/>
      <c r="AV3097" s="347">
        <v>46137</v>
      </c>
      <c r="AZ3097" s="271"/>
      <c r="BU3097" s="388"/>
      <c r="BZ3097" s="87">
        <f t="shared" si="966"/>
        <v>17</v>
      </c>
      <c r="CB3097" s="88">
        <f t="shared" si="973"/>
        <v>0</v>
      </c>
      <c r="CE3097" s="431">
        <f t="shared" si="967"/>
        <v>4</v>
      </c>
      <c r="CJ3097" s="87">
        <f t="shared" si="970"/>
        <v>4</v>
      </c>
      <c r="CK3097" s="171">
        <f t="shared" si="968"/>
        <v>17</v>
      </c>
    </row>
    <row r="3098" spans="1:89" s="85" customFormat="1" x14ac:dyDescent="0.25">
      <c r="B3098" s="260" t="s">
        <v>6301</v>
      </c>
      <c r="C3098" s="301">
        <v>235600581612</v>
      </c>
      <c r="D3098" s="265">
        <v>145911479</v>
      </c>
      <c r="E3098" s="241">
        <v>5320008389</v>
      </c>
      <c r="F3098" s="231">
        <v>46133</v>
      </c>
      <c r="G3098" s="265" t="s">
        <v>428</v>
      </c>
      <c r="H3098" s="265" t="s">
        <v>2531</v>
      </c>
      <c r="I3098" s="265" t="s">
        <v>656</v>
      </c>
      <c r="J3098" s="265" t="s">
        <v>430</v>
      </c>
      <c r="K3098" s="265" t="s">
        <v>242</v>
      </c>
      <c r="L3098" s="231">
        <v>46147</v>
      </c>
      <c r="M3098" s="265">
        <v>20</v>
      </c>
      <c r="N3098" s="268" t="s">
        <v>9564</v>
      </c>
      <c r="O3098" s="268" t="s">
        <v>9565</v>
      </c>
      <c r="P3098" s="85">
        <v>2830052244</v>
      </c>
      <c r="Q3098" s="231">
        <v>46133</v>
      </c>
      <c r="R3098" s="241">
        <v>1209404967</v>
      </c>
      <c r="S3098" s="241">
        <v>224482449</v>
      </c>
      <c r="T3098" s="231">
        <v>46133</v>
      </c>
      <c r="U3098" s="261">
        <v>2475.8310000000001</v>
      </c>
      <c r="V3098" s="261">
        <v>2396.48</v>
      </c>
      <c r="W3098" s="265">
        <v>3</v>
      </c>
      <c r="X3098" s="265">
        <v>0</v>
      </c>
      <c r="Y3098" s="608">
        <v>235600581612</v>
      </c>
      <c r="Z3098" s="85" t="s">
        <v>128</v>
      </c>
      <c r="AA3098" s="85" t="s">
        <v>399</v>
      </c>
      <c r="AB3098" s="85" t="s">
        <v>9209</v>
      </c>
      <c r="AC3098" s="301">
        <v>235600581612</v>
      </c>
      <c r="AD3098" s="75" t="s">
        <v>113</v>
      </c>
      <c r="AE3098" s="241"/>
      <c r="AF3098" s="375">
        <v>46137.041666666664</v>
      </c>
      <c r="AG3098" s="375">
        <v>46136.5</v>
      </c>
      <c r="AH3098" s="375">
        <v>46136.5</v>
      </c>
      <c r="AI3098" s="74">
        <v>46136</v>
      </c>
      <c r="AJ3098" s="74">
        <v>46139</v>
      </c>
      <c r="AK3098" s="241"/>
      <c r="AL3098" s="74">
        <v>46140</v>
      </c>
      <c r="AM3098" s="74">
        <v>46141</v>
      </c>
      <c r="AN3098" s="241"/>
      <c r="AO3098" s="241" t="s">
        <v>121</v>
      </c>
      <c r="AP3098" s="241" t="s">
        <v>121</v>
      </c>
      <c r="AQ3098" s="241" t="s">
        <v>121</v>
      </c>
      <c r="AR3098" s="241"/>
      <c r="AS3098" s="241"/>
      <c r="AT3098" s="241"/>
      <c r="AU3098" s="241"/>
      <c r="AV3098" s="297">
        <v>46133</v>
      </c>
      <c r="AZ3098" s="271"/>
      <c r="BU3098" s="312"/>
      <c r="BZ3098" s="22"/>
      <c r="CB3098" s="88">
        <f t="shared" si="973"/>
        <v>0</v>
      </c>
      <c r="CE3098" s="168"/>
      <c r="CJ3098" s="87">
        <f t="shared" si="970"/>
        <v>4</v>
      </c>
    </row>
    <row r="3099" spans="1:89" s="85" customFormat="1" x14ac:dyDescent="0.25">
      <c r="B3099" s="260" t="s">
        <v>6301</v>
      </c>
      <c r="C3099" s="301">
        <v>235600581612</v>
      </c>
      <c r="D3099" s="265">
        <v>145930833</v>
      </c>
      <c r="E3099" s="241">
        <v>5320008389</v>
      </c>
      <c r="F3099" s="231">
        <v>46133</v>
      </c>
      <c r="G3099" s="265" t="s">
        <v>428</v>
      </c>
      <c r="H3099" s="265" t="s">
        <v>2531</v>
      </c>
      <c r="I3099" s="265" t="s">
        <v>656</v>
      </c>
      <c r="J3099" s="265" t="s">
        <v>430</v>
      </c>
      <c r="K3099" s="265" t="s">
        <v>242</v>
      </c>
      <c r="L3099" s="231">
        <v>46147</v>
      </c>
      <c r="M3099" s="265">
        <v>0</v>
      </c>
      <c r="N3099" s="268" t="s">
        <v>9564</v>
      </c>
      <c r="O3099" s="268" t="s">
        <v>9565</v>
      </c>
      <c r="P3099" s="85">
        <v>2830052245</v>
      </c>
      <c r="Q3099" s="231">
        <v>46133</v>
      </c>
      <c r="R3099" s="241">
        <v>1209404968</v>
      </c>
      <c r="S3099" s="241">
        <v>224482452</v>
      </c>
      <c r="T3099" s="231">
        <v>46133</v>
      </c>
      <c r="U3099" s="261">
        <v>2875.4209999999998</v>
      </c>
      <c r="V3099" s="261">
        <v>2756.1129999999998</v>
      </c>
      <c r="W3099" s="265">
        <v>4</v>
      </c>
      <c r="X3099" s="265">
        <v>0</v>
      </c>
      <c r="Y3099" s="614">
        <v>235600581612</v>
      </c>
      <c r="Z3099" s="85" t="s">
        <v>128</v>
      </c>
      <c r="AA3099" s="85" t="s">
        <v>399</v>
      </c>
      <c r="AB3099" s="85" t="s">
        <v>9209</v>
      </c>
      <c r="AC3099" s="301">
        <v>235600581612</v>
      </c>
      <c r="AD3099" s="75" t="s">
        <v>113</v>
      </c>
      <c r="AE3099" s="241"/>
      <c r="AF3099" s="375">
        <v>46137.041666666664</v>
      </c>
      <c r="AG3099" s="375">
        <v>46136.5</v>
      </c>
      <c r="AH3099" s="375">
        <v>46136.5</v>
      </c>
      <c r="AI3099" s="74">
        <v>46136</v>
      </c>
      <c r="AJ3099" s="74">
        <v>46139</v>
      </c>
      <c r="AK3099" s="241"/>
      <c r="AL3099" s="74">
        <v>46140</v>
      </c>
      <c r="AM3099" s="74">
        <v>46141</v>
      </c>
      <c r="AN3099" s="241"/>
      <c r="AO3099" s="241" t="s">
        <v>121</v>
      </c>
      <c r="AP3099" s="241" t="s">
        <v>121</v>
      </c>
      <c r="AQ3099" s="241" t="s">
        <v>121</v>
      </c>
      <c r="AR3099" s="241"/>
      <c r="AS3099" s="241"/>
      <c r="AT3099" s="241"/>
      <c r="AU3099" s="241"/>
      <c r="AV3099" s="297">
        <v>46133</v>
      </c>
      <c r="AZ3099" s="271"/>
      <c r="BU3099" s="312"/>
      <c r="BZ3099" s="22"/>
      <c r="CB3099" s="88">
        <f t="shared" si="973"/>
        <v>0</v>
      </c>
      <c r="CE3099" s="168"/>
      <c r="CJ3099" s="87">
        <f t="shared" si="970"/>
        <v>4</v>
      </c>
    </row>
    <row r="3100" spans="1:89" s="85" customFormat="1" x14ac:dyDescent="0.25">
      <c r="B3100" s="260" t="s">
        <v>6301</v>
      </c>
      <c r="C3100" s="301">
        <v>235600581612</v>
      </c>
      <c r="D3100" s="265">
        <v>145930839</v>
      </c>
      <c r="E3100" s="241">
        <v>5320008389</v>
      </c>
      <c r="F3100" s="231">
        <v>46133</v>
      </c>
      <c r="G3100" s="265" t="s">
        <v>428</v>
      </c>
      <c r="H3100" s="265" t="s">
        <v>2531</v>
      </c>
      <c r="I3100" s="265" t="s">
        <v>656</v>
      </c>
      <c r="J3100" s="265" t="s">
        <v>430</v>
      </c>
      <c r="K3100" s="265" t="s">
        <v>242</v>
      </c>
      <c r="L3100" s="231">
        <v>46147</v>
      </c>
      <c r="M3100" s="265">
        <v>0</v>
      </c>
      <c r="N3100" s="268" t="s">
        <v>9564</v>
      </c>
      <c r="O3100" s="268" t="s">
        <v>9565</v>
      </c>
      <c r="P3100" s="85">
        <v>2830052246</v>
      </c>
      <c r="Q3100" s="231">
        <v>46133</v>
      </c>
      <c r="R3100" s="241">
        <v>1209404971</v>
      </c>
      <c r="S3100" s="241">
        <v>224482453</v>
      </c>
      <c r="T3100" s="231">
        <v>46133</v>
      </c>
      <c r="U3100" s="261">
        <v>2596.1509999999998</v>
      </c>
      <c r="V3100" s="261">
        <v>2491.4949999999999</v>
      </c>
      <c r="W3100" s="265">
        <v>4</v>
      </c>
      <c r="X3100" s="265">
        <v>0</v>
      </c>
      <c r="Y3100" s="614">
        <v>235600581612</v>
      </c>
      <c r="Z3100" s="85" t="s">
        <v>128</v>
      </c>
      <c r="AA3100" s="85" t="s">
        <v>399</v>
      </c>
      <c r="AB3100" s="85" t="s">
        <v>9209</v>
      </c>
      <c r="AC3100" s="301">
        <v>235600581612</v>
      </c>
      <c r="AD3100" s="75" t="s">
        <v>113</v>
      </c>
      <c r="AE3100" s="241"/>
      <c r="AF3100" s="375">
        <v>46137.041666666664</v>
      </c>
      <c r="AG3100" s="375">
        <v>46136.5</v>
      </c>
      <c r="AH3100" s="375">
        <v>46136.5</v>
      </c>
      <c r="AI3100" s="74">
        <v>46136</v>
      </c>
      <c r="AJ3100" s="74">
        <v>46139</v>
      </c>
      <c r="AK3100" s="241"/>
      <c r="AL3100" s="74">
        <v>46140</v>
      </c>
      <c r="AM3100" s="74">
        <v>46141</v>
      </c>
      <c r="AN3100" s="241"/>
      <c r="AO3100" s="241" t="s">
        <v>121</v>
      </c>
      <c r="AP3100" s="241" t="s">
        <v>121</v>
      </c>
      <c r="AQ3100" s="241" t="s">
        <v>121</v>
      </c>
      <c r="AR3100" s="241"/>
      <c r="AS3100" s="241"/>
      <c r="AT3100" s="241"/>
      <c r="AU3100" s="241"/>
      <c r="AV3100" s="297">
        <v>46133</v>
      </c>
      <c r="AZ3100" s="271"/>
      <c r="BU3100" s="312"/>
      <c r="BZ3100" s="22"/>
      <c r="CB3100" s="88">
        <f t="shared" si="973"/>
        <v>0</v>
      </c>
      <c r="CE3100" s="168"/>
      <c r="CJ3100" s="87">
        <f t="shared" si="970"/>
        <v>4</v>
      </c>
    </row>
    <row r="3101" spans="1:89" s="88" customFormat="1" x14ac:dyDescent="0.25">
      <c r="B3101" s="273" t="s">
        <v>8625</v>
      </c>
      <c r="C3101" s="818"/>
      <c r="D3101" s="260">
        <v>145930987</v>
      </c>
      <c r="E3101" s="620">
        <v>5320008392</v>
      </c>
      <c r="F3101" s="621">
        <v>46153</v>
      </c>
      <c r="G3101" s="260" t="s">
        <v>796</v>
      </c>
      <c r="H3101" s="260" t="s">
        <v>2213</v>
      </c>
      <c r="I3101" s="260" t="s">
        <v>105</v>
      </c>
      <c r="J3101" s="260" t="s">
        <v>518</v>
      </c>
      <c r="K3101" s="260" t="s">
        <v>242</v>
      </c>
      <c r="L3101" s="621">
        <v>46181</v>
      </c>
      <c r="M3101" s="260">
        <v>40</v>
      </c>
      <c r="Q3101" s="620"/>
      <c r="R3101" s="620"/>
      <c r="S3101" s="620"/>
      <c r="T3101" s="620"/>
      <c r="U3101" s="620"/>
      <c r="V3101" s="620"/>
      <c r="W3101" s="620"/>
      <c r="X3101" s="620"/>
      <c r="Y3101" s="386"/>
      <c r="Z3101" s="168" t="s">
        <v>354</v>
      </c>
      <c r="AA3101" s="168" t="s">
        <v>719</v>
      </c>
      <c r="AB3101" s="168" t="s">
        <v>9566</v>
      </c>
      <c r="AC3101" s="819"/>
      <c r="AD3101" s="75" t="s">
        <v>113</v>
      </c>
      <c r="AE3101" s="620"/>
      <c r="AF3101" s="241"/>
      <c r="AG3101" s="241"/>
      <c r="AH3101" s="241"/>
      <c r="AI3101" s="726">
        <v>46160</v>
      </c>
      <c r="AJ3101" s="620"/>
      <c r="AK3101" s="620"/>
      <c r="AL3101" s="820">
        <v>46165</v>
      </c>
      <c r="AM3101" s="620"/>
      <c r="AN3101" s="129">
        <f>IF(AM3101=0,AL3101-L3101,AM3101-L3101)</f>
        <v>-16</v>
      </c>
      <c r="AO3101" s="81" t="str">
        <f>IF(AH3101&lt;AG3101,IF(AH3101=0,"",AH3101-1),IF(AG3101=0,"",AG3101-1))</f>
        <v/>
      </c>
      <c r="AP3101" s="81" t="str">
        <f>IF(AH3101&lt;AG3101,IF(AH3101=0,"",AH3101),IF(AG3101=0,"",AG3101))</f>
        <v/>
      </c>
      <c r="AQ3101" s="81" t="str">
        <f>IF(AH3101&lt;AG3101,IF(AH3101=0,"",AH3101),IF(AG3101=0,"",AG3101))</f>
        <v/>
      </c>
      <c r="AR3101" s="81">
        <f>IF(AI3101=0,"",IF(AI3101&lt;AJ3101,AJ3101+1,AI3101+1))</f>
        <v>46161</v>
      </c>
      <c r="AS3101" s="81">
        <f>IF(AI3101=0,"",IF(AE3101=0,IF(AJ3101=0,AI3101+2,AJ3101+2),AE3101+2))</f>
        <v>46162</v>
      </c>
      <c r="AT3101" s="81">
        <f>IF(AI3101=0,"",IF(AI3101&lt;AJ3101,AJ3101+1,AI3101+1))</f>
        <v>46161</v>
      </c>
      <c r="AU3101" s="620"/>
      <c r="AZ3101" s="623"/>
      <c r="BU3101" s="821"/>
      <c r="BZ3101" s="87">
        <f t="shared" ref="BZ3101:BZ3118" si="974">_xlfn.ISOWEEKNUM(F3101)</f>
        <v>20</v>
      </c>
      <c r="CB3101" s="88">
        <f t="shared" si="973"/>
        <v>0</v>
      </c>
      <c r="CE3101" s="431">
        <f t="shared" ref="CE3101:CE3118" si="975">IF(AD3101="Sea waybill", IF(AK3101&lt;&gt;0, MONTH(AK3101), IF(AJ3101&gt;AI3101, MONTH(AJ3101), MONTH(AI3101))),"")</f>
        <v>5</v>
      </c>
      <c r="CJ3101" s="87">
        <f t="shared" si="970"/>
        <v>1</v>
      </c>
      <c r="CK3101" s="171">
        <f t="shared" ref="CK3101:CK3118" si="976">WEEKNUM(AV3101,2)</f>
        <v>1</v>
      </c>
    </row>
    <row r="3102" spans="1:89" s="88" customFormat="1" x14ac:dyDescent="0.25">
      <c r="B3102" s="260" t="s">
        <v>8625</v>
      </c>
      <c r="C3102" s="818"/>
      <c r="D3102" s="260">
        <v>145930876</v>
      </c>
      <c r="E3102" s="620">
        <v>5320008392</v>
      </c>
      <c r="F3102" s="621">
        <v>46153</v>
      </c>
      <c r="G3102" s="260" t="s">
        <v>740</v>
      </c>
      <c r="H3102" s="260" t="s">
        <v>2213</v>
      </c>
      <c r="I3102" s="260" t="s">
        <v>105</v>
      </c>
      <c r="J3102" s="260" t="s">
        <v>518</v>
      </c>
      <c r="K3102" s="260" t="s">
        <v>242</v>
      </c>
      <c r="L3102" s="621">
        <v>46181</v>
      </c>
      <c r="M3102" s="260">
        <v>0</v>
      </c>
      <c r="Q3102" s="620"/>
      <c r="R3102" s="620"/>
      <c r="S3102" s="620"/>
      <c r="T3102" s="620"/>
      <c r="U3102" s="620"/>
      <c r="V3102" s="620"/>
      <c r="W3102" s="620"/>
      <c r="X3102" s="620"/>
      <c r="Y3102" s="386"/>
      <c r="Z3102" s="168" t="s">
        <v>354</v>
      </c>
      <c r="AA3102" s="168" t="s">
        <v>719</v>
      </c>
      <c r="AB3102" s="168" t="s">
        <v>9566</v>
      </c>
      <c r="AC3102" s="819"/>
      <c r="AD3102" s="75" t="s">
        <v>113</v>
      </c>
      <c r="AE3102" s="620"/>
      <c r="AF3102" s="620"/>
      <c r="AG3102" s="620"/>
      <c r="AH3102" s="620"/>
      <c r="AI3102" s="820">
        <v>46160</v>
      </c>
      <c r="AJ3102" s="620"/>
      <c r="AK3102" s="620"/>
      <c r="AL3102" s="820">
        <v>46165</v>
      </c>
      <c r="AM3102" s="620"/>
      <c r="AN3102" s="129">
        <f>IF(AM3102=0,AL3102-L3102,AM3102-L3102)</f>
        <v>-16</v>
      </c>
      <c r="AO3102" s="81" t="str">
        <f>IF(AH3102&lt;AG3102,IF(AH3102=0,"",AH3102-1),IF(AG3102=0,"",AG3102-1))</f>
        <v/>
      </c>
      <c r="AP3102" s="81" t="str">
        <f>IF(AH3102&lt;AG3102,IF(AH3102=0,"",AH3102),IF(AG3102=0,"",AG3102))</f>
        <v/>
      </c>
      <c r="AQ3102" s="81" t="str">
        <f>IF(AH3102&lt;AG3102,IF(AH3102=0,"",AH3102),IF(AG3102=0,"",AG3102))</f>
        <v/>
      </c>
      <c r="AR3102" s="81">
        <f>IF(AI3102=0,"",IF(AI3102&lt;AJ3102,AJ3102+1,AI3102+1))</f>
        <v>46161</v>
      </c>
      <c r="AS3102" s="81">
        <f>IF(AI3102=0,"",IF(AE3102=0,IF(AJ3102=0,AI3102+2,AJ3102+2),AE3102+2))</f>
        <v>46162</v>
      </c>
      <c r="AT3102" s="81">
        <f>IF(AI3102=0,"",IF(AI3102&lt;AJ3102,AJ3102+1,AI3102+1))</f>
        <v>46161</v>
      </c>
      <c r="AU3102" s="620"/>
      <c r="AZ3102" s="623"/>
      <c r="BU3102" s="821"/>
      <c r="BZ3102" s="87">
        <f t="shared" si="974"/>
        <v>20</v>
      </c>
      <c r="CB3102" s="88">
        <f t="shared" si="973"/>
        <v>0</v>
      </c>
      <c r="CE3102" s="431">
        <f t="shared" si="975"/>
        <v>5</v>
      </c>
      <c r="CJ3102" s="87">
        <f t="shared" si="970"/>
        <v>1</v>
      </c>
      <c r="CK3102" s="171">
        <f t="shared" si="976"/>
        <v>1</v>
      </c>
    </row>
    <row r="3103" spans="1:89" s="88" customFormat="1" x14ac:dyDescent="0.25">
      <c r="B3103" s="260" t="s">
        <v>8625</v>
      </c>
      <c r="C3103" s="818"/>
      <c r="D3103" s="260">
        <v>145933633</v>
      </c>
      <c r="E3103" s="620">
        <v>5320008405</v>
      </c>
      <c r="F3103" s="621">
        <v>46141</v>
      </c>
      <c r="G3103" s="260" t="s">
        <v>1187</v>
      </c>
      <c r="H3103" s="260" t="s">
        <v>2963</v>
      </c>
      <c r="I3103" s="260" t="s">
        <v>105</v>
      </c>
      <c r="J3103" s="260" t="s">
        <v>1161</v>
      </c>
      <c r="K3103" s="260" t="s">
        <v>242</v>
      </c>
      <c r="L3103" s="621">
        <v>46167</v>
      </c>
      <c r="M3103" s="822">
        <v>0</v>
      </c>
      <c r="Q3103" s="620"/>
      <c r="R3103" s="620"/>
      <c r="S3103" s="620"/>
      <c r="T3103" s="620"/>
      <c r="U3103" s="620"/>
      <c r="V3103" s="620"/>
      <c r="W3103" s="620"/>
      <c r="X3103" s="620"/>
      <c r="Y3103" s="823">
        <v>7268388781</v>
      </c>
      <c r="Z3103" s="823" t="s">
        <v>354</v>
      </c>
      <c r="AA3103" s="823" t="s">
        <v>1258</v>
      </c>
      <c r="AB3103" s="823" t="s">
        <v>9256</v>
      </c>
      <c r="AC3103" s="819"/>
      <c r="AD3103" s="75" t="s">
        <v>113</v>
      </c>
      <c r="AE3103" s="620"/>
      <c r="AF3103" s="824">
        <v>46145</v>
      </c>
      <c r="AG3103" s="824">
        <v>46142.375</v>
      </c>
      <c r="AH3103" s="824">
        <v>46142.375</v>
      </c>
      <c r="AI3103" s="825">
        <v>46145</v>
      </c>
      <c r="AJ3103" s="620"/>
      <c r="AK3103" s="620"/>
      <c r="AL3103" s="825">
        <v>46147</v>
      </c>
      <c r="AM3103" s="620"/>
      <c r="AN3103" s="129">
        <f>IF(AM3103=0,AL3103-L3103,AM3103-L3103)</f>
        <v>-20</v>
      </c>
      <c r="AO3103" s="241"/>
      <c r="AP3103" s="241"/>
      <c r="AQ3103" s="241"/>
      <c r="AR3103" s="241"/>
      <c r="AS3103" s="241"/>
      <c r="AT3103" s="241"/>
      <c r="AU3103" s="620"/>
      <c r="AZ3103" s="623"/>
      <c r="BU3103" s="826"/>
      <c r="BZ3103" s="87">
        <f t="shared" si="974"/>
        <v>18</v>
      </c>
      <c r="CB3103" s="88">
        <f t="shared" si="973"/>
        <v>0</v>
      </c>
      <c r="CE3103" s="431">
        <f t="shared" si="975"/>
        <v>5</v>
      </c>
      <c r="CJ3103" s="87">
        <f t="shared" si="970"/>
        <v>1</v>
      </c>
      <c r="CK3103" s="171">
        <f t="shared" si="976"/>
        <v>1</v>
      </c>
    </row>
    <row r="3104" spans="1:89" s="88" customFormat="1" x14ac:dyDescent="0.25">
      <c r="B3104" s="236" t="s">
        <v>6301</v>
      </c>
      <c r="C3104" s="386" t="s">
        <v>9567</v>
      </c>
      <c r="D3104" s="260">
        <v>145943957</v>
      </c>
      <c r="E3104" s="620" t="s">
        <v>8611</v>
      </c>
      <c r="F3104" s="621">
        <v>46133</v>
      </c>
      <c r="G3104" s="260" t="s">
        <v>238</v>
      </c>
      <c r="H3104" s="260" t="s">
        <v>2810</v>
      </c>
      <c r="I3104" s="260" t="s">
        <v>240</v>
      </c>
      <c r="J3104" s="260" t="s">
        <v>241</v>
      </c>
      <c r="K3104" s="260" t="s">
        <v>242</v>
      </c>
      <c r="L3104" s="621">
        <v>46154</v>
      </c>
      <c r="M3104" s="822">
        <v>40</v>
      </c>
      <c r="N3104" s="268" t="s">
        <v>9568</v>
      </c>
      <c r="O3104" s="268" t="s">
        <v>9569</v>
      </c>
      <c r="P3104" s="88">
        <v>2830052055</v>
      </c>
      <c r="Q3104" s="621">
        <v>46129</v>
      </c>
      <c r="R3104" s="620">
        <v>1209403856</v>
      </c>
      <c r="S3104" s="620">
        <v>224465103</v>
      </c>
      <c r="T3104" s="621">
        <v>46129</v>
      </c>
      <c r="U3104" s="622">
        <v>16427.311000000002</v>
      </c>
      <c r="V3104" s="622">
        <v>15900.815000000001</v>
      </c>
      <c r="W3104" s="620">
        <v>26</v>
      </c>
      <c r="X3104" s="620">
        <v>0</v>
      </c>
      <c r="Y3104" s="386" t="s">
        <v>9570</v>
      </c>
      <c r="Z3104" s="168" t="s">
        <v>9494</v>
      </c>
      <c r="AA3104" s="168" t="s">
        <v>9571</v>
      </c>
      <c r="AB3104" s="168" t="s">
        <v>9572</v>
      </c>
      <c r="AC3104" s="386" t="s">
        <v>9567</v>
      </c>
      <c r="AD3104" s="75" t="s">
        <v>113</v>
      </c>
      <c r="AE3104" s="620"/>
      <c r="AF3104" s="375">
        <v>46137.114583333336</v>
      </c>
      <c r="AG3104" s="375">
        <v>46136.416666666664</v>
      </c>
      <c r="AH3104" s="375">
        <v>46137.114583333336</v>
      </c>
      <c r="AI3104" s="231">
        <v>46138</v>
      </c>
      <c r="AJ3104" s="231">
        <v>46139</v>
      </c>
      <c r="AK3104" s="241"/>
      <c r="AL3104" s="231">
        <v>46146</v>
      </c>
      <c r="AM3104" s="620"/>
      <c r="AN3104" s="620"/>
      <c r="AO3104" s="81">
        <f>IF(AH3104&lt;AG3104,IF(AH3104=0,"",AH3104-1),IF(AG3104=0,"",AG3104-1))</f>
        <v>46135.416666666664</v>
      </c>
      <c r="AP3104" s="81">
        <f>IF(AH3104&lt;AG3104,IF(AH3104=0,"",AH3104),IF(AG3104=0,"",AG3104))</f>
        <v>46136.416666666664</v>
      </c>
      <c r="AQ3104" s="81">
        <f>IF(AH3104&lt;AG3104,IF(AH3104=0,"",AH3104),IF(AG3104=0,"",AG3104))</f>
        <v>46136.416666666664</v>
      </c>
      <c r="AR3104" s="81">
        <f t="shared" ref="AR3104:AR3137" si="977">IF(AI3104=0,"",IF(AI3104&lt;AJ3104,AJ3104+1,AI3104+1))</f>
        <v>46140</v>
      </c>
      <c r="AS3104" s="81">
        <f t="shared" ref="AS3104:AS3147" si="978">IF(AI3104=0,"",IF(AE3104=0,IF(AJ3104=0,AI3104+2,AJ3104+2),AE3104+2))</f>
        <v>46141</v>
      </c>
      <c r="AT3104" s="81">
        <f t="shared" ref="AT3104:AT3131" si="979">IF(AI3104=0,"",IF(AI3104&lt;AJ3104,AJ3104+1,AI3104+1))</f>
        <v>46140</v>
      </c>
      <c r="AU3104" s="620"/>
      <c r="AV3104" s="297">
        <v>46129</v>
      </c>
      <c r="AZ3104" s="623"/>
      <c r="BU3104" s="826"/>
      <c r="BZ3104" s="87">
        <f t="shared" si="974"/>
        <v>17</v>
      </c>
      <c r="CB3104" s="88">
        <f t="shared" si="973"/>
        <v>0</v>
      </c>
      <c r="CE3104" s="431">
        <f t="shared" si="975"/>
        <v>4</v>
      </c>
      <c r="CJ3104" s="87">
        <f t="shared" si="970"/>
        <v>4</v>
      </c>
      <c r="CK3104" s="171">
        <f t="shared" si="976"/>
        <v>16</v>
      </c>
    </row>
    <row r="3105" spans="1:111" s="88" customFormat="1" x14ac:dyDescent="0.25">
      <c r="B3105" s="236" t="s">
        <v>6301</v>
      </c>
      <c r="C3105" s="386" t="s">
        <v>9573</v>
      </c>
      <c r="D3105" s="260">
        <v>145944204</v>
      </c>
      <c r="E3105" s="620" t="s">
        <v>8611</v>
      </c>
      <c r="F3105" s="621">
        <v>46133</v>
      </c>
      <c r="G3105" s="260" t="s">
        <v>238</v>
      </c>
      <c r="H3105" s="260" t="s">
        <v>2810</v>
      </c>
      <c r="I3105" s="260" t="s">
        <v>240</v>
      </c>
      <c r="J3105" s="260" t="s">
        <v>241</v>
      </c>
      <c r="K3105" s="260" t="s">
        <v>242</v>
      </c>
      <c r="L3105" s="621">
        <v>46154</v>
      </c>
      <c r="M3105" s="822">
        <v>40</v>
      </c>
      <c r="N3105" s="268" t="s">
        <v>9574</v>
      </c>
      <c r="O3105" s="268" t="s">
        <v>9575</v>
      </c>
      <c r="P3105" s="88">
        <v>2830052039</v>
      </c>
      <c r="Q3105" s="621">
        <v>46129</v>
      </c>
      <c r="R3105" s="620">
        <v>1209403773</v>
      </c>
      <c r="S3105" s="620">
        <v>224466149</v>
      </c>
      <c r="T3105" s="621">
        <v>46129</v>
      </c>
      <c r="U3105" s="622">
        <v>20420.502</v>
      </c>
      <c r="V3105" s="622">
        <v>19766.018</v>
      </c>
      <c r="W3105" s="620">
        <v>29</v>
      </c>
      <c r="X3105" s="620">
        <v>0</v>
      </c>
      <c r="Y3105" s="386" t="s">
        <v>9576</v>
      </c>
      <c r="Z3105" s="168" t="s">
        <v>9494</v>
      </c>
      <c r="AA3105" s="168" t="s">
        <v>9571</v>
      </c>
      <c r="AB3105" s="168" t="s">
        <v>9572</v>
      </c>
      <c r="AC3105" s="386" t="s">
        <v>9573</v>
      </c>
      <c r="AD3105" s="75" t="s">
        <v>113</v>
      </c>
      <c r="AE3105" s="620"/>
      <c r="AF3105" s="375">
        <v>46137.114583333336</v>
      </c>
      <c r="AG3105" s="375">
        <v>46136.416666666664</v>
      </c>
      <c r="AH3105" s="375">
        <v>46137.114583333336</v>
      </c>
      <c r="AI3105" s="231">
        <v>46138</v>
      </c>
      <c r="AJ3105" s="231">
        <v>46139</v>
      </c>
      <c r="AK3105" s="241"/>
      <c r="AL3105" s="231">
        <v>46146</v>
      </c>
      <c r="AM3105" s="620"/>
      <c r="AN3105" s="620"/>
      <c r="AO3105" s="81">
        <f>IF(AH3105&lt;AG3105,IF(AH3105=0,"",AH3105-1),IF(AG3105=0,"",AG3105-1))</f>
        <v>46135.416666666664</v>
      </c>
      <c r="AP3105" s="81">
        <f>IF(AH3105&lt;AG3105,IF(AH3105=0,"",AH3105),IF(AG3105=0,"",AG3105))</f>
        <v>46136.416666666664</v>
      </c>
      <c r="AQ3105" s="81">
        <f>IF(AH3105&lt;AG3105,IF(AH3105=0,"",AH3105),IF(AG3105=0,"",AG3105))</f>
        <v>46136.416666666664</v>
      </c>
      <c r="AR3105" s="81">
        <f t="shared" si="977"/>
        <v>46140</v>
      </c>
      <c r="AS3105" s="81">
        <f t="shared" si="978"/>
        <v>46141</v>
      </c>
      <c r="AT3105" s="81">
        <f t="shared" si="979"/>
        <v>46140</v>
      </c>
      <c r="AU3105" s="620"/>
      <c r="AV3105" s="290">
        <v>46129</v>
      </c>
      <c r="AZ3105" s="623"/>
      <c r="BU3105" s="826"/>
      <c r="BZ3105" s="87">
        <f t="shared" si="974"/>
        <v>17</v>
      </c>
      <c r="CB3105" s="88">
        <f t="shared" si="973"/>
        <v>0</v>
      </c>
      <c r="CE3105" s="431">
        <f t="shared" si="975"/>
        <v>4</v>
      </c>
      <c r="CJ3105" s="87">
        <f t="shared" si="970"/>
        <v>4</v>
      </c>
      <c r="CK3105" s="171">
        <f t="shared" si="976"/>
        <v>16</v>
      </c>
    </row>
    <row r="3106" spans="1:111" s="607" customFormat="1" x14ac:dyDescent="0.25">
      <c r="B3106" s="236" t="s">
        <v>6301</v>
      </c>
      <c r="C3106" s="386" t="s">
        <v>9573</v>
      </c>
      <c r="D3106" s="507">
        <v>145944213</v>
      </c>
      <c r="E3106" s="624" t="s">
        <v>8611</v>
      </c>
      <c r="F3106" s="619">
        <v>46133</v>
      </c>
      <c r="G3106" s="507" t="s">
        <v>238</v>
      </c>
      <c r="H3106" s="507" t="s">
        <v>2810</v>
      </c>
      <c r="I3106" s="507" t="s">
        <v>240</v>
      </c>
      <c r="J3106" s="507" t="s">
        <v>241</v>
      </c>
      <c r="K3106" s="507" t="s">
        <v>242</v>
      </c>
      <c r="L3106" s="619">
        <v>46154</v>
      </c>
      <c r="M3106" s="827">
        <v>40</v>
      </c>
      <c r="N3106" s="268" t="s">
        <v>9577</v>
      </c>
      <c r="O3106" s="268" t="s">
        <v>9578</v>
      </c>
      <c r="P3106" s="607">
        <v>2830052051</v>
      </c>
      <c r="Q3106" s="619">
        <v>46129</v>
      </c>
      <c r="R3106" s="624">
        <v>1209403830</v>
      </c>
      <c r="S3106" s="624">
        <v>224466153</v>
      </c>
      <c r="T3106" s="619">
        <v>46129</v>
      </c>
      <c r="U3106" s="625">
        <v>20256.146000000001</v>
      </c>
      <c r="V3106" s="625">
        <v>19606.93</v>
      </c>
      <c r="W3106" s="624">
        <v>29</v>
      </c>
      <c r="X3106" s="624">
        <v>0</v>
      </c>
      <c r="Y3106" s="386" t="s">
        <v>9579</v>
      </c>
      <c r="Z3106" s="168" t="s">
        <v>9494</v>
      </c>
      <c r="AA3106" s="168" t="s">
        <v>9571</v>
      </c>
      <c r="AB3106" s="168" t="s">
        <v>9572</v>
      </c>
      <c r="AC3106" s="386" t="s">
        <v>9573</v>
      </c>
      <c r="AD3106" s="182" t="s">
        <v>113</v>
      </c>
      <c r="AE3106" s="624"/>
      <c r="AF3106" s="375">
        <v>46137.114583333336</v>
      </c>
      <c r="AG3106" s="375">
        <v>46136.416666666664</v>
      </c>
      <c r="AH3106" s="375">
        <v>46137.114583333336</v>
      </c>
      <c r="AI3106" s="231">
        <v>46138</v>
      </c>
      <c r="AJ3106" s="231">
        <v>46139</v>
      </c>
      <c r="AK3106" s="274"/>
      <c r="AL3106" s="275">
        <v>46146</v>
      </c>
      <c r="AM3106" s="624"/>
      <c r="AN3106" s="624"/>
      <c r="AO3106" s="81">
        <f>IF(AH3106&lt;AG3106,IF(AH3106=0,"",AH3106-1),IF(AG3106=0,"",AG3106-1))</f>
        <v>46135.416666666664</v>
      </c>
      <c r="AP3106" s="81">
        <f>IF(AH3106&lt;AG3106,IF(AH3106=0,"",AH3106),IF(AG3106=0,"",AG3106))</f>
        <v>46136.416666666664</v>
      </c>
      <c r="AQ3106" s="81">
        <f>IF(AH3106&lt;AG3106,IF(AH3106=0,"",AH3106),IF(AG3106=0,"",AG3106))</f>
        <v>46136.416666666664</v>
      </c>
      <c r="AR3106" s="81">
        <f t="shared" si="977"/>
        <v>46140</v>
      </c>
      <c r="AS3106" s="81">
        <f t="shared" si="978"/>
        <v>46141</v>
      </c>
      <c r="AT3106" s="81">
        <f t="shared" si="979"/>
        <v>46140</v>
      </c>
      <c r="AU3106" s="624"/>
      <c r="AV3106" s="290">
        <v>46129</v>
      </c>
      <c r="AZ3106" s="626"/>
      <c r="BU3106" s="828"/>
      <c r="BZ3106" s="87">
        <f t="shared" si="974"/>
        <v>17</v>
      </c>
      <c r="CB3106" s="88">
        <f t="shared" si="973"/>
        <v>0</v>
      </c>
      <c r="CE3106" s="431">
        <f t="shared" si="975"/>
        <v>4</v>
      </c>
      <c r="CJ3106" s="87">
        <f t="shared" si="970"/>
        <v>4</v>
      </c>
      <c r="CK3106" s="171">
        <f t="shared" si="976"/>
        <v>16</v>
      </c>
    </row>
    <row r="3107" spans="1:111" s="88" customFormat="1" x14ac:dyDescent="0.25">
      <c r="B3107" s="260" t="s">
        <v>6301</v>
      </c>
      <c r="C3107" s="724" t="s">
        <v>9580</v>
      </c>
      <c r="D3107" s="507">
        <v>145944142</v>
      </c>
      <c r="E3107" s="624" t="s">
        <v>8611</v>
      </c>
      <c r="F3107" s="619">
        <v>46133</v>
      </c>
      <c r="G3107" s="507" t="s">
        <v>238</v>
      </c>
      <c r="H3107" s="507" t="s">
        <v>2810</v>
      </c>
      <c r="I3107" s="507" t="s">
        <v>240</v>
      </c>
      <c r="J3107" s="507" t="s">
        <v>241</v>
      </c>
      <c r="K3107" s="507" t="s">
        <v>242</v>
      </c>
      <c r="L3107" s="619">
        <v>46154</v>
      </c>
      <c r="M3107" s="827">
        <v>20</v>
      </c>
      <c r="N3107" s="727" t="s">
        <v>9581</v>
      </c>
      <c r="O3107" s="727" t="s">
        <v>9582</v>
      </c>
      <c r="P3107" s="607">
        <v>2830052033</v>
      </c>
      <c r="Q3107" s="619">
        <v>46129</v>
      </c>
      <c r="R3107" s="624">
        <v>1209403761</v>
      </c>
      <c r="S3107" s="624">
        <v>224464950</v>
      </c>
      <c r="T3107" s="619">
        <v>46129</v>
      </c>
      <c r="U3107" s="625">
        <v>8170.0720000000001</v>
      </c>
      <c r="V3107" s="625">
        <v>7845.12</v>
      </c>
      <c r="W3107" s="624">
        <v>14</v>
      </c>
      <c r="X3107" s="624">
        <v>0</v>
      </c>
      <c r="Y3107" s="724" t="s">
        <v>9580</v>
      </c>
      <c r="Z3107" s="607" t="s">
        <v>128</v>
      </c>
      <c r="AA3107" s="607" t="s">
        <v>399</v>
      </c>
      <c r="AB3107" s="607" t="s">
        <v>9209</v>
      </c>
      <c r="AC3107" s="724" t="s">
        <v>9580</v>
      </c>
      <c r="AD3107" s="628" t="s">
        <v>113</v>
      </c>
      <c r="AE3107" s="624"/>
      <c r="AF3107" s="304">
        <v>46137.041666666664</v>
      </c>
      <c r="AG3107" s="304">
        <v>46136.5</v>
      </c>
      <c r="AH3107" s="304">
        <v>46136.5</v>
      </c>
      <c r="AI3107" s="115">
        <v>46136</v>
      </c>
      <c r="AJ3107" s="115">
        <v>46139</v>
      </c>
      <c r="AK3107" s="620"/>
      <c r="AL3107" s="621">
        <v>46148</v>
      </c>
      <c r="AM3107" s="115">
        <v>46150</v>
      </c>
      <c r="AN3107" s="620"/>
      <c r="AO3107" s="81">
        <f>IF(AH3107&lt;AG3107,IF(AH3107=0,"",AH3107-1),IF(AG3107=0,"",AG3107-1))</f>
        <v>46135.5</v>
      </c>
      <c r="AP3107" s="81">
        <f>IF(AH3107&lt;AG3107,IF(AH3107=0,"",AH3107),IF(AG3107=0,"",AG3107))</f>
        <v>46136.5</v>
      </c>
      <c r="AQ3107" s="81">
        <f>IF(AH3107&lt;AG3107,IF(AH3107=0,"",AH3107),IF(AG3107=0,"",AG3107))</f>
        <v>46136.5</v>
      </c>
      <c r="AR3107" s="81">
        <f t="shared" si="977"/>
        <v>46140</v>
      </c>
      <c r="AS3107" s="81">
        <f t="shared" si="978"/>
        <v>46141</v>
      </c>
      <c r="AT3107" s="81">
        <f t="shared" si="979"/>
        <v>46140</v>
      </c>
      <c r="AU3107" s="620"/>
      <c r="AV3107" s="290">
        <v>46129</v>
      </c>
      <c r="AZ3107" s="623"/>
      <c r="BU3107" s="826"/>
      <c r="BZ3107" s="87">
        <f t="shared" si="974"/>
        <v>17</v>
      </c>
      <c r="CB3107" s="88">
        <f t="shared" si="973"/>
        <v>0</v>
      </c>
      <c r="CE3107" s="431">
        <f t="shared" si="975"/>
        <v>4</v>
      </c>
      <c r="CJ3107" s="87">
        <f t="shared" si="970"/>
        <v>4</v>
      </c>
      <c r="CK3107" s="171">
        <f t="shared" si="976"/>
        <v>16</v>
      </c>
    </row>
    <row r="3108" spans="1:111" s="255" customFormat="1" x14ac:dyDescent="0.25">
      <c r="A3108" s="132">
        <f t="shared" ref="A3108:A3113" si="980">ROW()-2</f>
        <v>3106</v>
      </c>
      <c r="B3108" s="485" t="s">
        <v>6301</v>
      </c>
      <c r="C3108" s="301">
        <v>235600493209</v>
      </c>
      <c r="D3108" s="265">
        <v>145931092</v>
      </c>
      <c r="E3108" s="241">
        <v>5320008409</v>
      </c>
      <c r="F3108" s="231">
        <v>46132</v>
      </c>
      <c r="G3108" s="265" t="s">
        <v>516</v>
      </c>
      <c r="H3108" s="265" t="s">
        <v>2213</v>
      </c>
      <c r="I3108" s="265" t="s">
        <v>105</v>
      </c>
      <c r="J3108" s="265" t="s">
        <v>518</v>
      </c>
      <c r="K3108" s="265" t="s">
        <v>242</v>
      </c>
      <c r="L3108" s="231">
        <v>46162</v>
      </c>
      <c r="M3108" s="265">
        <v>40</v>
      </c>
      <c r="N3108" s="85" t="s">
        <v>9583</v>
      </c>
      <c r="O3108" s="268" t="s">
        <v>9584</v>
      </c>
      <c r="P3108" s="85">
        <v>2830052175</v>
      </c>
      <c r="Q3108" s="231">
        <v>46132</v>
      </c>
      <c r="R3108" s="241">
        <v>1209404573</v>
      </c>
      <c r="S3108" s="241">
        <v>224476215</v>
      </c>
      <c r="T3108" s="231">
        <v>46132</v>
      </c>
      <c r="U3108" s="261">
        <v>6952.5839999999998</v>
      </c>
      <c r="V3108" s="261">
        <v>6693.3010000000004</v>
      </c>
      <c r="W3108" s="241">
        <v>8</v>
      </c>
      <c r="X3108" s="241">
        <v>0</v>
      </c>
      <c r="Y3108" s="303">
        <v>235600493209</v>
      </c>
      <c r="Z3108" s="85" t="s">
        <v>128</v>
      </c>
      <c r="AA3108" s="85" t="s">
        <v>5297</v>
      </c>
      <c r="AB3108" s="85" t="s">
        <v>9585</v>
      </c>
      <c r="AC3108" s="301">
        <v>235600493209</v>
      </c>
      <c r="AD3108" s="75" t="s">
        <v>113</v>
      </c>
      <c r="AE3108" s="241"/>
      <c r="AF3108" s="375">
        <v>46142.041666666664</v>
      </c>
      <c r="AG3108" s="802">
        <v>46141.5</v>
      </c>
      <c r="AH3108" s="375">
        <v>46141.333333333336</v>
      </c>
      <c r="AI3108" s="376">
        <v>46139</v>
      </c>
      <c r="AJ3108" s="376">
        <v>46142</v>
      </c>
      <c r="AK3108" s="241"/>
      <c r="AL3108" s="376">
        <v>46152</v>
      </c>
      <c r="AM3108" s="380"/>
      <c r="AN3108" s="75">
        <f t="shared" ref="AN3108:AN3120" si="981">IF(AM3108=0,AL3108-L3108,AM3108-L3108)</f>
        <v>-10</v>
      </c>
      <c r="AO3108" s="95" t="s">
        <v>121</v>
      </c>
      <c r="AP3108" s="95" t="s">
        <v>121</v>
      </c>
      <c r="AQ3108" s="95" t="s">
        <v>121</v>
      </c>
      <c r="AR3108" s="81">
        <f t="shared" si="977"/>
        <v>46143</v>
      </c>
      <c r="AS3108" s="81">
        <f t="shared" si="978"/>
        <v>46144</v>
      </c>
      <c r="AT3108" s="81">
        <f t="shared" si="979"/>
        <v>46143</v>
      </c>
      <c r="AU3108" s="380"/>
      <c r="AV3108" s="290">
        <v>46132</v>
      </c>
      <c r="AW3108" s="22"/>
      <c r="AX3108" s="22"/>
      <c r="AY3108" s="22"/>
      <c r="AZ3108" s="383"/>
      <c r="BA3108" s="22"/>
      <c r="BB3108" s="22"/>
      <c r="BC3108" s="22"/>
      <c r="BD3108" s="22"/>
      <c r="BE3108" s="22"/>
      <c r="BF3108" s="22"/>
      <c r="BG3108" s="22"/>
      <c r="BH3108" s="22"/>
      <c r="BI3108" s="22"/>
      <c r="BJ3108" s="22"/>
      <c r="BK3108" s="22"/>
      <c r="BL3108" s="22"/>
      <c r="BM3108" s="22"/>
      <c r="BN3108" s="22"/>
      <c r="BO3108" s="22"/>
      <c r="BP3108" s="22"/>
      <c r="BQ3108" s="22"/>
      <c r="BR3108" s="22"/>
      <c r="BS3108" s="22"/>
      <c r="BT3108" s="22"/>
      <c r="BU3108" s="829"/>
      <c r="BV3108" s="22"/>
      <c r="BW3108" s="22"/>
      <c r="BX3108" s="22"/>
      <c r="BY3108" s="22"/>
      <c r="BZ3108" s="87">
        <f t="shared" si="974"/>
        <v>17</v>
      </c>
      <c r="CA3108" s="22"/>
      <c r="CB3108" s="88">
        <f t="shared" si="973"/>
        <v>0</v>
      </c>
      <c r="CC3108" s="22"/>
      <c r="CD3108" s="22"/>
      <c r="CE3108" s="431">
        <f t="shared" si="975"/>
        <v>4</v>
      </c>
      <c r="CF3108" s="22"/>
      <c r="CG3108" s="22"/>
      <c r="CH3108" s="22"/>
      <c r="CI3108" s="22"/>
      <c r="CJ3108" s="87">
        <f t="shared" si="970"/>
        <v>4</v>
      </c>
      <c r="CK3108" s="171">
        <f t="shared" si="976"/>
        <v>17</v>
      </c>
      <c r="CL3108" s="22"/>
      <c r="CM3108" s="22"/>
      <c r="CN3108" s="22"/>
      <c r="CO3108" s="22"/>
      <c r="CP3108" s="22"/>
      <c r="CQ3108" s="22"/>
      <c r="CR3108" s="22"/>
      <c r="CS3108" s="22"/>
      <c r="CT3108" s="22"/>
      <c r="CU3108" s="22"/>
      <c r="CV3108" s="22"/>
      <c r="CW3108" s="22"/>
      <c r="CX3108" s="22"/>
      <c r="CY3108" s="22"/>
      <c r="CZ3108" s="22"/>
      <c r="DA3108" s="22"/>
      <c r="DB3108" s="22"/>
      <c r="DC3108" s="22"/>
      <c r="DD3108" s="22"/>
      <c r="DE3108" s="22"/>
      <c r="DF3108" s="22"/>
      <c r="DG3108" s="22"/>
    </row>
    <row r="3109" spans="1:111" s="85" customFormat="1" x14ac:dyDescent="0.25">
      <c r="A3109" s="75">
        <f t="shared" si="980"/>
        <v>3107</v>
      </c>
      <c r="B3109" s="485" t="s">
        <v>6301</v>
      </c>
      <c r="C3109" s="301">
        <v>235600493209</v>
      </c>
      <c r="D3109" s="265">
        <v>145931107</v>
      </c>
      <c r="E3109" s="241">
        <v>5320008409</v>
      </c>
      <c r="F3109" s="231">
        <v>46132</v>
      </c>
      <c r="G3109" s="265" t="s">
        <v>516</v>
      </c>
      <c r="H3109" s="265" t="s">
        <v>2213</v>
      </c>
      <c r="I3109" s="265" t="s">
        <v>105</v>
      </c>
      <c r="J3109" s="265" t="s">
        <v>518</v>
      </c>
      <c r="K3109" s="265" t="s">
        <v>242</v>
      </c>
      <c r="L3109" s="231">
        <v>46162</v>
      </c>
      <c r="M3109" s="265">
        <v>0</v>
      </c>
      <c r="N3109" s="85" t="s">
        <v>9583</v>
      </c>
      <c r="O3109" s="268" t="s">
        <v>9584</v>
      </c>
      <c r="P3109" s="85">
        <v>2830052176</v>
      </c>
      <c r="Q3109" s="231">
        <v>46132</v>
      </c>
      <c r="R3109" s="241">
        <v>1209404574</v>
      </c>
      <c r="S3109" s="241">
        <v>224476216</v>
      </c>
      <c r="T3109" s="231">
        <v>46132</v>
      </c>
      <c r="U3109" s="261">
        <v>10386.763999999999</v>
      </c>
      <c r="V3109" s="261">
        <v>10013.237999999999</v>
      </c>
      <c r="W3109" s="241">
        <v>12</v>
      </c>
      <c r="X3109" s="241">
        <v>0</v>
      </c>
      <c r="Y3109" s="303">
        <v>235600493209</v>
      </c>
      <c r="Z3109" s="85" t="s">
        <v>128</v>
      </c>
      <c r="AA3109" s="85" t="s">
        <v>5297</v>
      </c>
      <c r="AB3109" s="85" t="s">
        <v>9585</v>
      </c>
      <c r="AC3109" s="301">
        <v>235600493209</v>
      </c>
      <c r="AD3109" s="75" t="s">
        <v>113</v>
      </c>
      <c r="AE3109" s="241"/>
      <c r="AF3109" s="375">
        <v>46142.041666666664</v>
      </c>
      <c r="AG3109" s="802">
        <v>46141.5</v>
      </c>
      <c r="AH3109" s="375">
        <v>46141.333333333336</v>
      </c>
      <c r="AI3109" s="376">
        <v>46139</v>
      </c>
      <c r="AJ3109" s="376">
        <v>46142</v>
      </c>
      <c r="AK3109" s="241"/>
      <c r="AL3109" s="376">
        <v>46152</v>
      </c>
      <c r="AM3109" s="241"/>
      <c r="AN3109" s="75">
        <f t="shared" si="981"/>
        <v>-10</v>
      </c>
      <c r="AO3109" s="95" t="s">
        <v>121</v>
      </c>
      <c r="AP3109" s="95" t="s">
        <v>121</v>
      </c>
      <c r="AQ3109" s="95" t="s">
        <v>121</v>
      </c>
      <c r="AR3109" s="81">
        <f t="shared" si="977"/>
        <v>46143</v>
      </c>
      <c r="AS3109" s="81">
        <f t="shared" si="978"/>
        <v>46144</v>
      </c>
      <c r="AT3109" s="81">
        <f t="shared" si="979"/>
        <v>46143</v>
      </c>
      <c r="AU3109" s="241"/>
      <c r="AV3109" s="297">
        <v>46132</v>
      </c>
      <c r="AZ3109" s="271"/>
      <c r="BU3109" s="312"/>
      <c r="BZ3109" s="87">
        <f t="shared" si="974"/>
        <v>17</v>
      </c>
      <c r="CB3109" s="88">
        <f t="shared" si="973"/>
        <v>0</v>
      </c>
      <c r="CE3109" s="431">
        <f t="shared" si="975"/>
        <v>4</v>
      </c>
      <c r="CJ3109" s="87">
        <f t="shared" si="970"/>
        <v>4</v>
      </c>
      <c r="CK3109" s="171">
        <f t="shared" si="976"/>
        <v>17</v>
      </c>
    </row>
    <row r="3110" spans="1:111" s="85" customFormat="1" x14ac:dyDescent="0.25">
      <c r="A3110" s="75">
        <f t="shared" si="980"/>
        <v>3108</v>
      </c>
      <c r="B3110" s="485" t="s">
        <v>6301</v>
      </c>
      <c r="C3110" s="301">
        <v>235600493209</v>
      </c>
      <c r="D3110" s="265">
        <v>145931081</v>
      </c>
      <c r="E3110" s="241">
        <v>5320008410</v>
      </c>
      <c r="F3110" s="231">
        <v>46132</v>
      </c>
      <c r="G3110" s="265" t="s">
        <v>516</v>
      </c>
      <c r="H3110" s="265" t="s">
        <v>2213</v>
      </c>
      <c r="I3110" s="265" t="s">
        <v>105</v>
      </c>
      <c r="J3110" s="265" t="s">
        <v>518</v>
      </c>
      <c r="K3110" s="265" t="s">
        <v>242</v>
      </c>
      <c r="L3110" s="231">
        <v>46162</v>
      </c>
      <c r="M3110" s="265">
        <v>40</v>
      </c>
      <c r="N3110" s="85" t="s">
        <v>9586</v>
      </c>
      <c r="O3110" s="268" t="s">
        <v>9587</v>
      </c>
      <c r="P3110" s="85">
        <v>2830052172</v>
      </c>
      <c r="Q3110" s="231">
        <v>46132</v>
      </c>
      <c r="R3110" s="241">
        <v>1209404565</v>
      </c>
      <c r="S3110" s="241">
        <v>224476222</v>
      </c>
      <c r="T3110" s="231">
        <v>46132</v>
      </c>
      <c r="U3110" s="261">
        <v>12391.615</v>
      </c>
      <c r="V3110" s="261">
        <v>11945.985000000001</v>
      </c>
      <c r="W3110" s="241">
        <v>16</v>
      </c>
      <c r="X3110" s="241">
        <v>0</v>
      </c>
      <c r="Y3110" s="303">
        <v>235600492873</v>
      </c>
      <c r="Z3110" s="85" t="s">
        <v>128</v>
      </c>
      <c r="AA3110" s="85" t="s">
        <v>5297</v>
      </c>
      <c r="AB3110" s="85" t="s">
        <v>9585</v>
      </c>
      <c r="AC3110" s="301">
        <v>235600493209</v>
      </c>
      <c r="AD3110" s="75" t="s">
        <v>113</v>
      </c>
      <c r="AE3110" s="241"/>
      <c r="AF3110" s="375">
        <v>46142.041666666664</v>
      </c>
      <c r="AG3110" s="802">
        <v>46141.5</v>
      </c>
      <c r="AH3110" s="375">
        <v>46141.333333333336</v>
      </c>
      <c r="AI3110" s="376">
        <v>46139</v>
      </c>
      <c r="AJ3110" s="376">
        <v>46142</v>
      </c>
      <c r="AK3110" s="241"/>
      <c r="AL3110" s="376">
        <v>46152</v>
      </c>
      <c r="AM3110" s="241"/>
      <c r="AN3110" s="75">
        <f t="shared" si="981"/>
        <v>-10</v>
      </c>
      <c r="AO3110" s="95" t="s">
        <v>121</v>
      </c>
      <c r="AP3110" s="95" t="s">
        <v>121</v>
      </c>
      <c r="AQ3110" s="95" t="s">
        <v>121</v>
      </c>
      <c r="AR3110" s="81">
        <f t="shared" si="977"/>
        <v>46143</v>
      </c>
      <c r="AS3110" s="81">
        <f t="shared" si="978"/>
        <v>46144</v>
      </c>
      <c r="AT3110" s="81">
        <f t="shared" si="979"/>
        <v>46143</v>
      </c>
      <c r="AU3110" s="241"/>
      <c r="AV3110" s="297">
        <v>46132</v>
      </c>
      <c r="AZ3110" s="271"/>
      <c r="BU3110" s="312"/>
      <c r="BZ3110" s="87">
        <f t="shared" si="974"/>
        <v>17</v>
      </c>
      <c r="CB3110" s="88">
        <f t="shared" si="973"/>
        <v>0</v>
      </c>
      <c r="CE3110" s="431">
        <f t="shared" si="975"/>
        <v>4</v>
      </c>
      <c r="CJ3110" s="87">
        <f t="shared" si="970"/>
        <v>4</v>
      </c>
      <c r="CK3110" s="171">
        <f t="shared" si="976"/>
        <v>17</v>
      </c>
    </row>
    <row r="3111" spans="1:111" s="85" customFormat="1" x14ac:dyDescent="0.25">
      <c r="A3111" s="182">
        <f t="shared" si="980"/>
        <v>3109</v>
      </c>
      <c r="B3111" s="485" t="s">
        <v>6301</v>
      </c>
      <c r="C3111" s="301">
        <v>235600493209</v>
      </c>
      <c r="D3111" s="265">
        <v>145932263</v>
      </c>
      <c r="E3111" s="241">
        <v>5320008410</v>
      </c>
      <c r="F3111" s="231">
        <v>46132</v>
      </c>
      <c r="G3111" s="265" t="s">
        <v>516</v>
      </c>
      <c r="H3111" s="265" t="s">
        <v>2213</v>
      </c>
      <c r="I3111" s="265" t="s">
        <v>105</v>
      </c>
      <c r="J3111" s="265" t="s">
        <v>518</v>
      </c>
      <c r="K3111" s="265" t="s">
        <v>242</v>
      </c>
      <c r="L3111" s="231">
        <v>46162</v>
      </c>
      <c r="M3111" s="265">
        <v>0</v>
      </c>
      <c r="N3111" s="85" t="s">
        <v>9586</v>
      </c>
      <c r="O3111" s="268" t="s">
        <v>9587</v>
      </c>
      <c r="P3111" s="85">
        <v>2830052173</v>
      </c>
      <c r="Q3111" s="231">
        <v>46132</v>
      </c>
      <c r="R3111" s="241">
        <v>1209404567</v>
      </c>
      <c r="S3111" s="241">
        <v>224476228</v>
      </c>
      <c r="T3111" s="231">
        <v>46132</v>
      </c>
      <c r="U3111" s="261">
        <v>3262.4140000000002</v>
      </c>
      <c r="V3111" s="261">
        <v>3145.1030000000001</v>
      </c>
      <c r="W3111" s="241">
        <v>4</v>
      </c>
      <c r="X3111" s="241">
        <v>0</v>
      </c>
      <c r="Y3111" s="303">
        <v>235600492873</v>
      </c>
      <c r="Z3111" s="85" t="s">
        <v>128</v>
      </c>
      <c r="AA3111" s="85" t="s">
        <v>5297</v>
      </c>
      <c r="AB3111" s="85" t="s">
        <v>9585</v>
      </c>
      <c r="AC3111" s="301">
        <v>235600493209</v>
      </c>
      <c r="AD3111" s="75" t="s">
        <v>113</v>
      </c>
      <c r="AE3111" s="241"/>
      <c r="AF3111" s="375">
        <v>46142.041666666664</v>
      </c>
      <c r="AG3111" s="804">
        <v>46141.5</v>
      </c>
      <c r="AH3111" s="304">
        <v>46141.333333333336</v>
      </c>
      <c r="AI3111" s="448">
        <v>46139</v>
      </c>
      <c r="AJ3111" s="448">
        <v>46142</v>
      </c>
      <c r="AK3111" s="274"/>
      <c r="AL3111" s="448">
        <v>46152</v>
      </c>
      <c r="AM3111" s="274"/>
      <c r="AN3111" s="182">
        <f t="shared" si="981"/>
        <v>-10</v>
      </c>
      <c r="AO3111" s="95" t="s">
        <v>121</v>
      </c>
      <c r="AP3111" s="95" t="s">
        <v>121</v>
      </c>
      <c r="AQ3111" s="95" t="s">
        <v>121</v>
      </c>
      <c r="AR3111" s="81">
        <f t="shared" si="977"/>
        <v>46143</v>
      </c>
      <c r="AS3111" s="81">
        <f t="shared" si="978"/>
        <v>46144</v>
      </c>
      <c r="AT3111" s="81">
        <f t="shared" si="979"/>
        <v>46143</v>
      </c>
      <c r="AU3111" s="274"/>
      <c r="AV3111" s="351">
        <v>46132</v>
      </c>
      <c r="AW3111" s="168"/>
      <c r="AX3111" s="168"/>
      <c r="AY3111" s="168"/>
      <c r="AZ3111" s="278"/>
      <c r="BA3111" s="168"/>
      <c r="BB3111" s="168"/>
      <c r="BC3111" s="168"/>
      <c r="BD3111" s="168"/>
      <c r="BE3111" s="168"/>
      <c r="BF3111" s="168"/>
      <c r="BG3111" s="168"/>
      <c r="BH3111" s="168"/>
      <c r="BI3111" s="168"/>
      <c r="BJ3111" s="168"/>
      <c r="BK3111" s="168"/>
      <c r="BL3111" s="168"/>
      <c r="BM3111" s="168"/>
      <c r="BN3111" s="168"/>
      <c r="BO3111" s="168"/>
      <c r="BP3111" s="168"/>
      <c r="BQ3111" s="168"/>
      <c r="BR3111" s="168"/>
      <c r="BS3111" s="168"/>
      <c r="BT3111" s="168"/>
      <c r="BU3111" s="605"/>
      <c r="BV3111" s="168"/>
      <c r="BW3111" s="168"/>
      <c r="BX3111" s="168"/>
      <c r="BY3111" s="168"/>
      <c r="BZ3111" s="87">
        <f t="shared" si="974"/>
        <v>17</v>
      </c>
      <c r="CA3111" s="168"/>
      <c r="CB3111" s="88">
        <f t="shared" si="973"/>
        <v>0</v>
      </c>
      <c r="CC3111" s="168"/>
      <c r="CD3111" s="168"/>
      <c r="CE3111" s="431">
        <f t="shared" si="975"/>
        <v>4</v>
      </c>
      <c r="CF3111" s="168"/>
      <c r="CG3111" s="168"/>
      <c r="CH3111" s="168"/>
      <c r="CI3111" s="168"/>
      <c r="CJ3111" s="87">
        <f t="shared" si="970"/>
        <v>4</v>
      </c>
      <c r="CK3111" s="431">
        <f t="shared" si="976"/>
        <v>17</v>
      </c>
      <c r="CL3111" s="168"/>
      <c r="CM3111" s="168"/>
      <c r="CN3111" s="168"/>
      <c r="CO3111" s="168"/>
      <c r="CP3111" s="168"/>
    </row>
    <row r="3112" spans="1:111" s="85" customFormat="1" x14ac:dyDescent="0.25">
      <c r="A3112" s="75">
        <f t="shared" si="980"/>
        <v>3110</v>
      </c>
      <c r="B3112" s="485" t="s">
        <v>6301</v>
      </c>
      <c r="C3112" s="301">
        <v>235600493209</v>
      </c>
      <c r="D3112" s="265">
        <v>145930859</v>
      </c>
      <c r="E3112" s="241"/>
      <c r="F3112" s="231">
        <v>46132</v>
      </c>
      <c r="G3112" s="265" t="s">
        <v>740</v>
      </c>
      <c r="H3112" s="265" t="s">
        <v>2213</v>
      </c>
      <c r="I3112" s="265" t="s">
        <v>105</v>
      </c>
      <c r="J3112" s="265" t="s">
        <v>518</v>
      </c>
      <c r="K3112" s="265" t="s">
        <v>242</v>
      </c>
      <c r="L3112" s="231">
        <v>46160</v>
      </c>
      <c r="M3112" s="265">
        <v>40</v>
      </c>
      <c r="N3112" s="85" t="s">
        <v>9588</v>
      </c>
      <c r="O3112" s="85" t="s">
        <v>9589</v>
      </c>
      <c r="P3112" s="85">
        <v>2830052158</v>
      </c>
      <c r="Q3112" s="231">
        <v>46132</v>
      </c>
      <c r="R3112" s="241">
        <v>1209404523</v>
      </c>
      <c r="S3112" s="241">
        <v>224470453</v>
      </c>
      <c r="T3112" s="231">
        <v>46132</v>
      </c>
      <c r="U3112" s="261">
        <v>9432.3780000000006</v>
      </c>
      <c r="V3112" s="261">
        <v>9151.625</v>
      </c>
      <c r="W3112" s="241">
        <v>13</v>
      </c>
      <c r="X3112" s="241">
        <v>0</v>
      </c>
      <c r="Y3112" s="303">
        <v>235600543851</v>
      </c>
      <c r="Z3112" s="85" t="s">
        <v>128</v>
      </c>
      <c r="AA3112" s="85" t="s">
        <v>5297</v>
      </c>
      <c r="AB3112" s="85" t="s">
        <v>9585</v>
      </c>
      <c r="AC3112" s="301">
        <v>235600493209</v>
      </c>
      <c r="AD3112" s="75" t="s">
        <v>113</v>
      </c>
      <c r="AE3112" s="241"/>
      <c r="AF3112" s="375">
        <v>46142.041666666664</v>
      </c>
      <c r="AG3112" s="802">
        <v>46141.5</v>
      </c>
      <c r="AH3112" s="375">
        <v>46141.333333333336</v>
      </c>
      <c r="AI3112" s="376">
        <v>46139</v>
      </c>
      <c r="AJ3112" s="376">
        <v>46142</v>
      </c>
      <c r="AK3112" s="241"/>
      <c r="AL3112" s="376">
        <v>46152</v>
      </c>
      <c r="AM3112" s="241"/>
      <c r="AN3112" s="75">
        <f t="shared" si="981"/>
        <v>-8</v>
      </c>
      <c r="AO3112" s="95" t="s">
        <v>121</v>
      </c>
      <c r="AP3112" s="95" t="s">
        <v>121</v>
      </c>
      <c r="AQ3112" s="95" t="s">
        <v>121</v>
      </c>
      <c r="AR3112" s="81">
        <f t="shared" si="977"/>
        <v>46143</v>
      </c>
      <c r="AS3112" s="81">
        <f t="shared" si="978"/>
        <v>46144</v>
      </c>
      <c r="AT3112" s="81">
        <f t="shared" si="979"/>
        <v>46143</v>
      </c>
      <c r="AU3112" s="241"/>
      <c r="AV3112" s="297">
        <v>46132</v>
      </c>
      <c r="AZ3112" s="271"/>
      <c r="BU3112" s="388"/>
      <c r="BZ3112" s="171">
        <f t="shared" si="974"/>
        <v>17</v>
      </c>
      <c r="CB3112" s="88">
        <f t="shared" si="973"/>
        <v>0</v>
      </c>
      <c r="CE3112" s="171">
        <f t="shared" si="975"/>
        <v>4</v>
      </c>
      <c r="CJ3112" s="171">
        <f t="shared" si="970"/>
        <v>4</v>
      </c>
      <c r="CK3112" s="171">
        <f t="shared" si="976"/>
        <v>17</v>
      </c>
      <c r="CQ3112" s="22"/>
      <c r="CR3112" s="22"/>
      <c r="CS3112" s="22"/>
      <c r="CT3112" s="22"/>
      <c r="CU3112" s="22"/>
      <c r="CV3112" s="22"/>
      <c r="CW3112" s="22"/>
      <c r="CX3112" s="22"/>
      <c r="CY3112" s="22"/>
      <c r="CZ3112" s="22"/>
      <c r="DA3112" s="22"/>
      <c r="DB3112" s="22"/>
      <c r="DC3112" s="22"/>
      <c r="DD3112" s="22"/>
      <c r="DE3112" s="22"/>
      <c r="DF3112" s="22"/>
      <c r="DG3112" s="22"/>
    </row>
    <row r="3113" spans="1:111" s="85" customFormat="1" x14ac:dyDescent="0.25">
      <c r="A3113" s="75">
        <f t="shared" si="980"/>
        <v>3111</v>
      </c>
      <c r="B3113" s="485" t="s">
        <v>6301</v>
      </c>
      <c r="C3113" s="301">
        <v>235600493209</v>
      </c>
      <c r="D3113" s="265">
        <v>145949411</v>
      </c>
      <c r="E3113" s="241"/>
      <c r="F3113" s="231">
        <v>46133</v>
      </c>
      <c r="G3113" s="265" t="s">
        <v>612</v>
      </c>
      <c r="H3113" s="265" t="s">
        <v>2213</v>
      </c>
      <c r="I3113" s="265" t="s">
        <v>105</v>
      </c>
      <c r="J3113" s="265" t="s">
        <v>518</v>
      </c>
      <c r="K3113" s="265" t="s">
        <v>242</v>
      </c>
      <c r="L3113" s="231">
        <v>46160</v>
      </c>
      <c r="M3113" s="265">
        <v>40</v>
      </c>
      <c r="N3113" s="85" t="s">
        <v>9590</v>
      </c>
      <c r="O3113" s="85" t="s">
        <v>9591</v>
      </c>
      <c r="P3113" s="85">
        <v>2830052152</v>
      </c>
      <c r="Q3113" s="231">
        <v>46132</v>
      </c>
      <c r="R3113" s="241">
        <v>1209404513</v>
      </c>
      <c r="S3113" s="241">
        <v>224470521</v>
      </c>
      <c r="T3113" s="231">
        <v>46132</v>
      </c>
      <c r="U3113" s="261">
        <v>17356.062000000002</v>
      </c>
      <c r="V3113" s="261">
        <v>16731.904999999999</v>
      </c>
      <c r="W3113" s="241">
        <v>20</v>
      </c>
      <c r="X3113" s="241">
        <v>0</v>
      </c>
      <c r="Y3113" s="303">
        <v>235600493110</v>
      </c>
      <c r="Z3113" s="85" t="s">
        <v>128</v>
      </c>
      <c r="AA3113" s="85" t="s">
        <v>5297</v>
      </c>
      <c r="AB3113" s="85" t="s">
        <v>9585</v>
      </c>
      <c r="AC3113" s="301">
        <v>235600493209</v>
      </c>
      <c r="AD3113" s="75" t="s">
        <v>113</v>
      </c>
      <c r="AE3113" s="241"/>
      <c r="AF3113" s="375">
        <v>46142.041666666664</v>
      </c>
      <c r="AG3113" s="802">
        <v>46141.5</v>
      </c>
      <c r="AH3113" s="375">
        <v>46141.333333333336</v>
      </c>
      <c r="AI3113" s="376">
        <v>46139</v>
      </c>
      <c r="AJ3113" s="376">
        <v>46142</v>
      </c>
      <c r="AK3113" s="241"/>
      <c r="AL3113" s="376">
        <v>46152</v>
      </c>
      <c r="AM3113" s="241"/>
      <c r="AN3113" s="75">
        <f t="shared" si="981"/>
        <v>-8</v>
      </c>
      <c r="AO3113" s="95" t="s">
        <v>121</v>
      </c>
      <c r="AP3113" s="95" t="s">
        <v>121</v>
      </c>
      <c r="AQ3113" s="95" t="s">
        <v>121</v>
      </c>
      <c r="AR3113" s="81">
        <f t="shared" si="977"/>
        <v>46143</v>
      </c>
      <c r="AS3113" s="81">
        <f t="shared" si="978"/>
        <v>46144</v>
      </c>
      <c r="AT3113" s="81">
        <f t="shared" si="979"/>
        <v>46143</v>
      </c>
      <c r="AU3113" s="241"/>
      <c r="AV3113" s="297">
        <v>46132</v>
      </c>
      <c r="AZ3113" s="271"/>
      <c r="BU3113" s="312"/>
      <c r="BZ3113" s="171">
        <f t="shared" si="974"/>
        <v>17</v>
      </c>
      <c r="CB3113" s="88">
        <f t="shared" si="973"/>
        <v>0</v>
      </c>
      <c r="CE3113" s="171">
        <f t="shared" si="975"/>
        <v>4</v>
      </c>
      <c r="CJ3113" s="171">
        <f t="shared" si="970"/>
        <v>4</v>
      </c>
      <c r="CK3113" s="171">
        <f t="shared" si="976"/>
        <v>17</v>
      </c>
      <c r="CQ3113" s="22"/>
      <c r="CR3113" s="22"/>
      <c r="CS3113" s="22"/>
      <c r="CT3113" s="22"/>
      <c r="CU3113" s="22"/>
      <c r="CV3113" s="22"/>
      <c r="CW3113" s="22"/>
      <c r="CX3113" s="22"/>
      <c r="CY3113" s="22"/>
      <c r="CZ3113" s="22"/>
      <c r="DA3113" s="22"/>
      <c r="DB3113" s="22"/>
      <c r="DC3113" s="22"/>
      <c r="DD3113" s="22"/>
      <c r="DE3113" s="22"/>
      <c r="DF3113" s="22"/>
      <c r="DG3113" s="22"/>
    </row>
    <row r="3114" spans="1:111" s="830" customFormat="1" x14ac:dyDescent="0.25">
      <c r="A3114" s="85"/>
      <c r="B3114" s="265" t="s">
        <v>8625</v>
      </c>
      <c r="C3114" s="301"/>
      <c r="D3114" s="265">
        <v>145930890</v>
      </c>
      <c r="E3114" s="241">
        <v>5320008412</v>
      </c>
      <c r="F3114" s="231">
        <v>46149</v>
      </c>
      <c r="G3114" s="265" t="s">
        <v>740</v>
      </c>
      <c r="H3114" s="265" t="s">
        <v>2213</v>
      </c>
      <c r="I3114" s="265" t="s">
        <v>105</v>
      </c>
      <c r="J3114" s="265" t="s">
        <v>518</v>
      </c>
      <c r="K3114" s="265" t="s">
        <v>242</v>
      </c>
      <c r="L3114" s="231">
        <v>46175</v>
      </c>
      <c r="M3114" s="265">
        <v>40</v>
      </c>
      <c r="N3114" s="85"/>
      <c r="O3114" s="85"/>
      <c r="P3114" s="85"/>
      <c r="Q3114" s="241"/>
      <c r="R3114" s="241"/>
      <c r="S3114" s="241"/>
      <c r="T3114" s="241"/>
      <c r="U3114" s="241"/>
      <c r="V3114" s="241"/>
      <c r="W3114" s="241"/>
      <c r="X3114" s="241"/>
      <c r="Y3114" s="303">
        <v>268749198</v>
      </c>
      <c r="Z3114" s="85" t="s">
        <v>110</v>
      </c>
      <c r="AA3114" s="85" t="s">
        <v>535</v>
      </c>
      <c r="AB3114" s="85" t="s">
        <v>9210</v>
      </c>
      <c r="AC3114" s="270"/>
      <c r="AD3114" s="75" t="s">
        <v>113</v>
      </c>
      <c r="AE3114" s="241"/>
      <c r="AF3114" s="241"/>
      <c r="AG3114" s="241"/>
      <c r="AH3114" s="241"/>
      <c r="AI3114" s="316">
        <v>46153</v>
      </c>
      <c r="AJ3114" s="241"/>
      <c r="AK3114" s="241"/>
      <c r="AL3114" s="316">
        <v>46163</v>
      </c>
      <c r="AM3114" s="380"/>
      <c r="AN3114" s="75">
        <f t="shared" si="981"/>
        <v>-12</v>
      </c>
      <c r="AO3114" s="81" t="str">
        <f t="shared" ref="AO3114:AO3118" si="982">IF(AH3114&lt;AG3114,IF(AH3114=0,"",AH3114-1),IF(AG3114=0,"",AG3114-1))</f>
        <v/>
      </c>
      <c r="AP3114" s="81" t="str">
        <f t="shared" ref="AP3114:AP3118" si="983">IF(AH3114&lt;AG3114,IF(AH3114=0,"",AH3114),IF(AG3114=0,"",AG3114))</f>
        <v/>
      </c>
      <c r="AQ3114" s="81" t="str">
        <f t="shared" ref="AQ3114:AQ3118" si="984">IF(AH3114&lt;AG3114,IF(AH3114=0,"",AH3114),IF(AG3114=0,"",AG3114))</f>
        <v/>
      </c>
      <c r="AR3114" s="81">
        <f t="shared" si="977"/>
        <v>46154</v>
      </c>
      <c r="AS3114" s="81">
        <f t="shared" si="978"/>
        <v>46155</v>
      </c>
      <c r="AT3114" s="81">
        <f t="shared" si="979"/>
        <v>46154</v>
      </c>
      <c r="AU3114" s="241"/>
      <c r="AV3114" s="85"/>
      <c r="AW3114" s="85"/>
      <c r="AX3114" s="85"/>
      <c r="AY3114" s="85"/>
      <c r="AZ3114" s="271"/>
      <c r="BA3114" s="85"/>
      <c r="BB3114" s="85"/>
      <c r="BC3114" s="85"/>
      <c r="BD3114" s="85"/>
      <c r="BE3114" s="85"/>
      <c r="BF3114" s="85"/>
      <c r="BG3114" s="85"/>
      <c r="BH3114" s="85"/>
      <c r="BI3114" s="85"/>
      <c r="BJ3114" s="85"/>
      <c r="BK3114" s="85"/>
      <c r="BL3114" s="85"/>
      <c r="BM3114" s="85"/>
      <c r="BN3114" s="85"/>
      <c r="BO3114" s="85"/>
      <c r="BP3114" s="85"/>
      <c r="BQ3114" s="85"/>
      <c r="BR3114" s="85"/>
      <c r="BS3114" s="85"/>
      <c r="BT3114" s="85"/>
      <c r="BU3114" s="312"/>
      <c r="BV3114" s="85"/>
      <c r="BW3114" s="85"/>
      <c r="BX3114" s="85"/>
      <c r="BY3114" s="85"/>
      <c r="BZ3114" s="87">
        <f t="shared" si="974"/>
        <v>19</v>
      </c>
      <c r="CA3114" s="85"/>
      <c r="CB3114" s="88">
        <f t="shared" si="973"/>
        <v>0</v>
      </c>
      <c r="CC3114" s="85"/>
      <c r="CD3114" s="85"/>
      <c r="CE3114" s="431">
        <f t="shared" si="975"/>
        <v>5</v>
      </c>
      <c r="CF3114" s="85"/>
      <c r="CG3114" s="85"/>
      <c r="CH3114" s="85"/>
      <c r="CI3114" s="85"/>
      <c r="CJ3114" s="87">
        <f t="shared" si="970"/>
        <v>1</v>
      </c>
      <c r="CK3114" s="171">
        <f t="shared" si="976"/>
        <v>1</v>
      </c>
      <c r="CL3114" s="85"/>
      <c r="CM3114" s="85"/>
      <c r="CN3114" s="85"/>
      <c r="CO3114" s="85"/>
      <c r="CP3114" s="85"/>
      <c r="CQ3114" s="85"/>
      <c r="CR3114" s="85"/>
      <c r="CS3114" s="85"/>
      <c r="CT3114" s="85"/>
      <c r="CU3114" s="85"/>
      <c r="CV3114" s="85"/>
      <c r="CW3114" s="85"/>
      <c r="CX3114" s="85"/>
      <c r="CY3114" s="85"/>
      <c r="CZ3114" s="85"/>
      <c r="DA3114" s="85"/>
      <c r="DB3114" s="85"/>
      <c r="DC3114" s="85"/>
      <c r="DD3114" s="85"/>
      <c r="DE3114" s="85"/>
      <c r="DF3114" s="85"/>
      <c r="DG3114" s="85"/>
    </row>
    <row r="3115" spans="1:111" s="830" customFormat="1" x14ac:dyDescent="0.25">
      <c r="A3115" s="85"/>
      <c r="B3115" s="265" t="s">
        <v>8625</v>
      </c>
      <c r="C3115" s="301"/>
      <c r="D3115" s="265">
        <v>145930896</v>
      </c>
      <c r="E3115" s="241">
        <v>5320008412</v>
      </c>
      <c r="F3115" s="231">
        <v>46149</v>
      </c>
      <c r="G3115" s="265" t="s">
        <v>740</v>
      </c>
      <c r="H3115" s="265" t="s">
        <v>2213</v>
      </c>
      <c r="I3115" s="265" t="s">
        <v>105</v>
      </c>
      <c r="J3115" s="265" t="s">
        <v>518</v>
      </c>
      <c r="K3115" s="265" t="s">
        <v>242</v>
      </c>
      <c r="L3115" s="231">
        <v>46175</v>
      </c>
      <c r="M3115" s="265">
        <v>0</v>
      </c>
      <c r="N3115" s="85"/>
      <c r="O3115" s="85"/>
      <c r="P3115" s="85"/>
      <c r="Q3115" s="241"/>
      <c r="R3115" s="241"/>
      <c r="S3115" s="241"/>
      <c r="T3115" s="241"/>
      <c r="U3115" s="241"/>
      <c r="V3115" s="241"/>
      <c r="W3115" s="241"/>
      <c r="X3115" s="241"/>
      <c r="Y3115" s="609">
        <v>268749198</v>
      </c>
      <c r="Z3115" s="22" t="s">
        <v>110</v>
      </c>
      <c r="AA3115" s="22" t="s">
        <v>535</v>
      </c>
      <c r="AB3115" s="22" t="s">
        <v>9210</v>
      </c>
      <c r="AC3115" s="270"/>
      <c r="AD3115" s="75" t="s">
        <v>113</v>
      </c>
      <c r="AE3115" s="241"/>
      <c r="AF3115" s="241"/>
      <c r="AG3115" s="241"/>
      <c r="AH3115" s="241"/>
      <c r="AI3115" s="316">
        <v>46153</v>
      </c>
      <c r="AJ3115" s="241"/>
      <c r="AK3115" s="241"/>
      <c r="AL3115" s="316">
        <v>46163</v>
      </c>
      <c r="AM3115" s="380"/>
      <c r="AN3115" s="75">
        <f t="shared" si="981"/>
        <v>-12</v>
      </c>
      <c r="AO3115" s="81" t="str">
        <f t="shared" si="982"/>
        <v/>
      </c>
      <c r="AP3115" s="81" t="str">
        <f t="shared" si="983"/>
        <v/>
      </c>
      <c r="AQ3115" s="81" t="str">
        <f t="shared" si="984"/>
        <v/>
      </c>
      <c r="AR3115" s="81">
        <f t="shared" si="977"/>
        <v>46154</v>
      </c>
      <c r="AS3115" s="81">
        <f t="shared" si="978"/>
        <v>46155</v>
      </c>
      <c r="AT3115" s="81">
        <f t="shared" si="979"/>
        <v>46154</v>
      </c>
      <c r="AU3115" s="241"/>
      <c r="AV3115" s="85"/>
      <c r="AW3115" s="85"/>
      <c r="AX3115" s="85"/>
      <c r="AY3115" s="85"/>
      <c r="AZ3115" s="271"/>
      <c r="BA3115" s="85"/>
      <c r="BB3115" s="85"/>
      <c r="BC3115" s="85"/>
      <c r="BD3115" s="85"/>
      <c r="BE3115" s="85"/>
      <c r="BF3115" s="85"/>
      <c r="BG3115" s="85"/>
      <c r="BH3115" s="85"/>
      <c r="BI3115" s="85"/>
      <c r="BJ3115" s="85"/>
      <c r="BK3115" s="85"/>
      <c r="BL3115" s="85"/>
      <c r="BM3115" s="85"/>
      <c r="BN3115" s="85"/>
      <c r="BO3115" s="85"/>
      <c r="BP3115" s="85"/>
      <c r="BQ3115" s="85"/>
      <c r="BR3115" s="85"/>
      <c r="BS3115" s="85"/>
      <c r="BT3115" s="85"/>
      <c r="BU3115" s="312"/>
      <c r="BV3115" s="85"/>
      <c r="BW3115" s="85"/>
      <c r="BX3115" s="85"/>
      <c r="BY3115" s="85"/>
      <c r="BZ3115" s="87">
        <f t="shared" si="974"/>
        <v>19</v>
      </c>
      <c r="CA3115" s="85"/>
      <c r="CB3115" s="88">
        <f t="shared" si="973"/>
        <v>0</v>
      </c>
      <c r="CC3115" s="85"/>
      <c r="CD3115" s="85"/>
      <c r="CE3115" s="431">
        <f t="shared" si="975"/>
        <v>5</v>
      </c>
      <c r="CF3115" s="85"/>
      <c r="CG3115" s="85"/>
      <c r="CH3115" s="85"/>
      <c r="CI3115" s="85"/>
      <c r="CJ3115" s="87">
        <f t="shared" si="970"/>
        <v>1</v>
      </c>
      <c r="CK3115" s="171">
        <f t="shared" si="976"/>
        <v>1</v>
      </c>
      <c r="CL3115" s="85"/>
      <c r="CM3115" s="85"/>
      <c r="CN3115" s="85"/>
      <c r="CO3115" s="85"/>
      <c r="CP3115" s="85"/>
      <c r="CQ3115" s="85"/>
      <c r="CR3115" s="85"/>
      <c r="CS3115" s="85"/>
      <c r="CT3115" s="85"/>
      <c r="CU3115" s="85"/>
      <c r="CV3115" s="85"/>
      <c r="CW3115" s="85"/>
      <c r="CX3115" s="85"/>
      <c r="CY3115" s="85"/>
      <c r="CZ3115" s="85"/>
      <c r="DA3115" s="85"/>
      <c r="DB3115" s="85"/>
      <c r="DC3115" s="85"/>
      <c r="DD3115" s="85"/>
      <c r="DE3115" s="85"/>
      <c r="DF3115" s="85"/>
      <c r="DG3115" s="85"/>
    </row>
    <row r="3116" spans="1:111" s="85" customFormat="1" x14ac:dyDescent="0.25">
      <c r="B3116" s="265" t="s">
        <v>8625</v>
      </c>
      <c r="C3116" s="301"/>
      <c r="D3116" s="265">
        <v>145900401</v>
      </c>
      <c r="E3116" s="241">
        <v>5320008412</v>
      </c>
      <c r="F3116" s="231">
        <v>46149</v>
      </c>
      <c r="G3116" s="265" t="s">
        <v>796</v>
      </c>
      <c r="H3116" s="265" t="s">
        <v>2213</v>
      </c>
      <c r="I3116" s="265" t="s">
        <v>105</v>
      </c>
      <c r="J3116" s="265" t="s">
        <v>518</v>
      </c>
      <c r="K3116" s="265" t="s">
        <v>242</v>
      </c>
      <c r="L3116" s="231">
        <v>46178</v>
      </c>
      <c r="M3116" s="265">
        <v>0</v>
      </c>
      <c r="Q3116" s="241"/>
      <c r="R3116" s="241"/>
      <c r="S3116" s="241"/>
      <c r="T3116" s="241"/>
      <c r="U3116" s="241"/>
      <c r="V3116" s="241"/>
      <c r="W3116" s="241"/>
      <c r="X3116" s="241"/>
      <c r="Y3116" s="303">
        <v>268749198</v>
      </c>
      <c r="Z3116" s="85" t="s">
        <v>110</v>
      </c>
      <c r="AA3116" s="85" t="s">
        <v>535</v>
      </c>
      <c r="AB3116" s="85" t="s">
        <v>9210</v>
      </c>
      <c r="AC3116" s="270"/>
      <c r="AD3116" s="75" t="s">
        <v>113</v>
      </c>
      <c r="AE3116" s="241"/>
      <c r="AF3116" s="241"/>
      <c r="AG3116" s="241"/>
      <c r="AH3116" s="241"/>
      <c r="AI3116" s="316">
        <v>46153</v>
      </c>
      <c r="AJ3116" s="241"/>
      <c r="AK3116" s="241"/>
      <c r="AL3116" s="316">
        <v>46163</v>
      </c>
      <c r="AM3116" s="241"/>
      <c r="AN3116" s="75">
        <f t="shared" si="981"/>
        <v>-15</v>
      </c>
      <c r="AO3116" s="81" t="str">
        <f t="shared" si="982"/>
        <v/>
      </c>
      <c r="AP3116" s="81" t="str">
        <f t="shared" si="983"/>
        <v/>
      </c>
      <c r="AQ3116" s="81" t="str">
        <f t="shared" si="984"/>
        <v/>
      </c>
      <c r="AR3116" s="81">
        <f t="shared" si="977"/>
        <v>46154</v>
      </c>
      <c r="AS3116" s="81">
        <f t="shared" si="978"/>
        <v>46155</v>
      </c>
      <c r="AT3116" s="81">
        <f t="shared" si="979"/>
        <v>46154</v>
      </c>
      <c r="AU3116" s="241"/>
      <c r="AZ3116" s="271"/>
      <c r="BU3116" s="312"/>
      <c r="BZ3116" s="87">
        <f t="shared" si="974"/>
        <v>19</v>
      </c>
      <c r="CB3116" s="88">
        <f t="shared" si="973"/>
        <v>0</v>
      </c>
      <c r="CE3116" s="431">
        <f t="shared" si="975"/>
        <v>5</v>
      </c>
      <c r="CJ3116" s="87">
        <f t="shared" si="970"/>
        <v>1</v>
      </c>
      <c r="CK3116" s="171">
        <f t="shared" si="976"/>
        <v>1</v>
      </c>
    </row>
    <row r="3117" spans="1:111" s="85" customFormat="1" x14ac:dyDescent="0.25">
      <c r="B3117" s="265" t="s">
        <v>8625</v>
      </c>
      <c r="C3117" s="301"/>
      <c r="D3117" s="265">
        <v>145931035</v>
      </c>
      <c r="E3117" s="241">
        <v>5320008413</v>
      </c>
      <c r="F3117" s="231">
        <v>46153</v>
      </c>
      <c r="G3117" s="265" t="s">
        <v>532</v>
      </c>
      <c r="H3117" s="265" t="s">
        <v>2213</v>
      </c>
      <c r="I3117" s="265" t="s">
        <v>105</v>
      </c>
      <c r="J3117" s="265" t="s">
        <v>518</v>
      </c>
      <c r="K3117" s="265" t="s">
        <v>242</v>
      </c>
      <c r="L3117" s="231">
        <v>46181</v>
      </c>
      <c r="M3117" s="265">
        <v>0</v>
      </c>
      <c r="Q3117" s="241"/>
      <c r="R3117" s="241"/>
      <c r="S3117" s="241"/>
      <c r="T3117" s="241"/>
      <c r="U3117" s="241"/>
      <c r="V3117" s="241"/>
      <c r="W3117" s="241"/>
      <c r="X3117" s="241"/>
      <c r="Y3117" s="303"/>
      <c r="Z3117" s="85" t="s">
        <v>354</v>
      </c>
      <c r="AA3117" s="85" t="s">
        <v>719</v>
      </c>
      <c r="AB3117" s="85" t="s">
        <v>9566</v>
      </c>
      <c r="AC3117" s="270"/>
      <c r="AD3117" s="75" t="s">
        <v>113</v>
      </c>
      <c r="AE3117" s="241"/>
      <c r="AF3117" s="241"/>
      <c r="AG3117" s="241"/>
      <c r="AH3117" s="241"/>
      <c r="AI3117" s="726">
        <v>46160</v>
      </c>
      <c r="AJ3117" s="241"/>
      <c r="AK3117" s="241"/>
      <c r="AL3117" s="726">
        <v>46165</v>
      </c>
      <c r="AM3117" s="241"/>
      <c r="AN3117" s="75">
        <f t="shared" si="981"/>
        <v>-16</v>
      </c>
      <c r="AO3117" s="81" t="str">
        <f t="shared" si="982"/>
        <v/>
      </c>
      <c r="AP3117" s="81" t="str">
        <f t="shared" si="983"/>
        <v/>
      </c>
      <c r="AQ3117" s="81" t="str">
        <f t="shared" si="984"/>
        <v/>
      </c>
      <c r="AR3117" s="81">
        <f t="shared" si="977"/>
        <v>46161</v>
      </c>
      <c r="AS3117" s="81">
        <f t="shared" si="978"/>
        <v>46162</v>
      </c>
      <c r="AT3117" s="81">
        <f t="shared" si="979"/>
        <v>46161</v>
      </c>
      <c r="AU3117" s="241"/>
      <c r="AZ3117" s="271"/>
      <c r="BU3117" s="312"/>
      <c r="BZ3117" s="87">
        <f t="shared" si="974"/>
        <v>20</v>
      </c>
      <c r="CB3117" s="88">
        <f t="shared" si="973"/>
        <v>0</v>
      </c>
      <c r="CE3117" s="431">
        <f t="shared" si="975"/>
        <v>5</v>
      </c>
      <c r="CJ3117" s="87">
        <f t="shared" si="970"/>
        <v>1</v>
      </c>
      <c r="CK3117" s="171">
        <f t="shared" si="976"/>
        <v>1</v>
      </c>
    </row>
    <row r="3118" spans="1:111" s="85" customFormat="1" x14ac:dyDescent="0.25">
      <c r="B3118" s="265" t="s">
        <v>8625</v>
      </c>
      <c r="C3118" s="301"/>
      <c r="D3118" s="265">
        <v>145911768</v>
      </c>
      <c r="E3118" s="241">
        <v>5320008413</v>
      </c>
      <c r="F3118" s="231">
        <v>46153</v>
      </c>
      <c r="G3118" s="265" t="s">
        <v>740</v>
      </c>
      <c r="H3118" s="265" t="s">
        <v>2213</v>
      </c>
      <c r="I3118" s="265" t="s">
        <v>105</v>
      </c>
      <c r="J3118" s="265" t="s">
        <v>518</v>
      </c>
      <c r="K3118" s="265" t="s">
        <v>242</v>
      </c>
      <c r="L3118" s="231">
        <v>46181</v>
      </c>
      <c r="M3118" s="265">
        <v>40</v>
      </c>
      <c r="Q3118" s="241"/>
      <c r="R3118" s="241"/>
      <c r="S3118" s="241"/>
      <c r="T3118" s="241"/>
      <c r="U3118" s="241"/>
      <c r="V3118" s="241"/>
      <c r="W3118" s="241"/>
      <c r="X3118" s="241"/>
      <c r="Y3118" s="303"/>
      <c r="Z3118" s="85" t="s">
        <v>354</v>
      </c>
      <c r="AA3118" s="85" t="s">
        <v>719</v>
      </c>
      <c r="AB3118" s="85" t="s">
        <v>9566</v>
      </c>
      <c r="AC3118" s="270"/>
      <c r="AD3118" s="75" t="s">
        <v>113</v>
      </c>
      <c r="AE3118" s="241"/>
      <c r="AF3118" s="241"/>
      <c r="AG3118" s="241"/>
      <c r="AH3118" s="241"/>
      <c r="AI3118" s="726">
        <v>46160</v>
      </c>
      <c r="AJ3118" s="241"/>
      <c r="AK3118" s="241"/>
      <c r="AL3118" s="726">
        <v>46165</v>
      </c>
      <c r="AM3118" s="241"/>
      <c r="AN3118" s="75">
        <f t="shared" si="981"/>
        <v>-16</v>
      </c>
      <c r="AO3118" s="81" t="str">
        <f t="shared" si="982"/>
        <v/>
      </c>
      <c r="AP3118" s="81" t="str">
        <f t="shared" si="983"/>
        <v/>
      </c>
      <c r="AQ3118" s="81" t="str">
        <f t="shared" si="984"/>
        <v/>
      </c>
      <c r="AR3118" s="81">
        <f t="shared" si="977"/>
        <v>46161</v>
      </c>
      <c r="AS3118" s="81">
        <f t="shared" si="978"/>
        <v>46162</v>
      </c>
      <c r="AT3118" s="81">
        <f t="shared" si="979"/>
        <v>46161</v>
      </c>
      <c r="AU3118" s="241"/>
      <c r="AZ3118" s="271"/>
      <c r="BU3118" s="312"/>
      <c r="BZ3118" s="87">
        <f t="shared" si="974"/>
        <v>20</v>
      </c>
      <c r="CB3118" s="88">
        <f t="shared" si="973"/>
        <v>0</v>
      </c>
      <c r="CE3118" s="431">
        <f t="shared" si="975"/>
        <v>5</v>
      </c>
      <c r="CJ3118" s="87">
        <f t="shared" si="970"/>
        <v>1</v>
      </c>
      <c r="CK3118" s="171">
        <f t="shared" si="976"/>
        <v>1</v>
      </c>
    </row>
    <row r="3119" spans="1:111" s="85" customFormat="1" x14ac:dyDescent="0.25">
      <c r="B3119" s="265" t="s">
        <v>6301</v>
      </c>
      <c r="C3119" s="301" t="s">
        <v>9516</v>
      </c>
      <c r="D3119" s="265">
        <v>145932897</v>
      </c>
      <c r="E3119" s="241">
        <v>5320008415</v>
      </c>
      <c r="F3119" s="231">
        <v>46135</v>
      </c>
      <c r="G3119" s="265" t="s">
        <v>1187</v>
      </c>
      <c r="H3119" s="265" t="s">
        <v>2963</v>
      </c>
      <c r="I3119" s="265" t="s">
        <v>105</v>
      </c>
      <c r="J3119" s="265" t="s">
        <v>1161</v>
      </c>
      <c r="K3119" s="265" t="s">
        <v>242</v>
      </c>
      <c r="L3119" s="231">
        <v>46160</v>
      </c>
      <c r="M3119" s="315">
        <v>40</v>
      </c>
      <c r="N3119" s="85" t="s">
        <v>9592</v>
      </c>
      <c r="O3119" s="85" t="s">
        <v>9593</v>
      </c>
      <c r="P3119" s="85">
        <v>2830052351</v>
      </c>
      <c r="Q3119" s="231">
        <v>46135</v>
      </c>
      <c r="R3119" s="241">
        <v>1209405708</v>
      </c>
      <c r="S3119" s="241">
        <v>224489010</v>
      </c>
      <c r="T3119" s="231">
        <v>46135</v>
      </c>
      <c r="U3119" s="356">
        <v>2492.5529999999999</v>
      </c>
      <c r="V3119" s="356">
        <v>2410.5569999999998</v>
      </c>
      <c r="W3119" s="241">
        <v>3</v>
      </c>
      <c r="X3119" s="241">
        <v>1</v>
      </c>
      <c r="Y3119" s="394">
        <v>7268388771</v>
      </c>
      <c r="Z3119" s="85" t="s">
        <v>354</v>
      </c>
      <c r="AA3119" s="85" t="s">
        <v>3310</v>
      </c>
      <c r="AB3119" s="85" t="s">
        <v>9335</v>
      </c>
      <c r="AC3119" s="270"/>
      <c r="AD3119" s="75" t="s">
        <v>113</v>
      </c>
      <c r="AE3119" s="241"/>
      <c r="AF3119" s="375">
        <v>46138.375</v>
      </c>
      <c r="AG3119" s="375">
        <v>46136.708333333336</v>
      </c>
      <c r="AH3119" s="375">
        <v>46136.708333333336</v>
      </c>
      <c r="AI3119" s="376">
        <v>46138</v>
      </c>
      <c r="AJ3119" s="376">
        <v>46139</v>
      </c>
      <c r="AK3119" s="241"/>
      <c r="AL3119" s="376">
        <v>46139</v>
      </c>
      <c r="AM3119" s="376">
        <v>46140</v>
      </c>
      <c r="AN3119" s="75">
        <f t="shared" si="981"/>
        <v>-20</v>
      </c>
      <c r="AO3119" s="81" t="s">
        <v>121</v>
      </c>
      <c r="AP3119" s="81" t="s">
        <v>121</v>
      </c>
      <c r="AQ3119" s="81" t="s">
        <v>121</v>
      </c>
      <c r="AR3119" s="81">
        <f t="shared" si="977"/>
        <v>46140</v>
      </c>
      <c r="AS3119" s="81">
        <f t="shared" si="978"/>
        <v>46141</v>
      </c>
      <c r="AT3119" s="81">
        <f t="shared" si="979"/>
        <v>46140</v>
      </c>
      <c r="AU3119" s="241"/>
      <c r="AV3119" s="290">
        <v>46135</v>
      </c>
      <c r="AZ3119" s="271"/>
      <c r="BU3119" s="312"/>
      <c r="BZ3119" s="22"/>
      <c r="CB3119" s="88">
        <f t="shared" si="973"/>
        <v>0</v>
      </c>
      <c r="CE3119" s="168"/>
      <c r="CJ3119" s="87">
        <f t="shared" si="970"/>
        <v>4</v>
      </c>
    </row>
    <row r="3120" spans="1:111" s="168" customFormat="1" x14ac:dyDescent="0.25">
      <c r="B3120" s="265" t="s">
        <v>6301</v>
      </c>
      <c r="C3120" s="301" t="s">
        <v>9516</v>
      </c>
      <c r="D3120" s="273">
        <v>145911820</v>
      </c>
      <c r="E3120" s="274">
        <v>5320008415</v>
      </c>
      <c r="F3120" s="275">
        <v>46135</v>
      </c>
      <c r="G3120" s="273" t="s">
        <v>1178</v>
      </c>
      <c r="H3120" s="273" t="s">
        <v>2963</v>
      </c>
      <c r="I3120" s="273" t="s">
        <v>105</v>
      </c>
      <c r="J3120" s="273" t="s">
        <v>1161</v>
      </c>
      <c r="K3120" s="273" t="s">
        <v>242</v>
      </c>
      <c r="L3120" s="275">
        <v>46160</v>
      </c>
      <c r="M3120" s="803">
        <v>0</v>
      </c>
      <c r="N3120" s="168" t="s">
        <v>9592</v>
      </c>
      <c r="O3120" s="168" t="s">
        <v>9593</v>
      </c>
      <c r="P3120" s="168">
        <v>2830052350</v>
      </c>
      <c r="Q3120" s="275">
        <v>46135</v>
      </c>
      <c r="R3120" s="274">
        <v>1209405707</v>
      </c>
      <c r="S3120" s="274">
        <v>224489001</v>
      </c>
      <c r="T3120" s="275">
        <v>46135</v>
      </c>
      <c r="U3120" s="422">
        <v>2610.683</v>
      </c>
      <c r="V3120" s="422">
        <v>2524.915</v>
      </c>
      <c r="W3120" s="274">
        <v>3</v>
      </c>
      <c r="X3120" s="274">
        <v>1</v>
      </c>
      <c r="Y3120" s="644">
        <v>7268388771</v>
      </c>
      <c r="Z3120" s="168" t="s">
        <v>354</v>
      </c>
      <c r="AA3120" s="168" t="s">
        <v>3310</v>
      </c>
      <c r="AB3120" s="168" t="s">
        <v>9335</v>
      </c>
      <c r="AC3120" s="246"/>
      <c r="AD3120" s="182" t="s">
        <v>113</v>
      </c>
      <c r="AE3120" s="274"/>
      <c r="AF3120" s="304">
        <v>46138.375</v>
      </c>
      <c r="AG3120" s="304">
        <v>46136.708333333336</v>
      </c>
      <c r="AH3120" s="304">
        <v>46136.708333333336</v>
      </c>
      <c r="AI3120" s="448">
        <v>46138</v>
      </c>
      <c r="AJ3120" s="448">
        <v>46139</v>
      </c>
      <c r="AK3120" s="274"/>
      <c r="AL3120" s="448">
        <v>46139</v>
      </c>
      <c r="AM3120" s="448">
        <v>46140</v>
      </c>
      <c r="AN3120" s="182">
        <f t="shared" si="981"/>
        <v>-20</v>
      </c>
      <c r="AO3120" s="81" t="s">
        <v>121</v>
      </c>
      <c r="AP3120" s="81" t="s">
        <v>121</v>
      </c>
      <c r="AQ3120" s="81" t="s">
        <v>121</v>
      </c>
      <c r="AR3120" s="81">
        <f t="shared" si="977"/>
        <v>46140</v>
      </c>
      <c r="AS3120" s="81">
        <f t="shared" si="978"/>
        <v>46141</v>
      </c>
      <c r="AT3120" s="81">
        <f t="shared" si="979"/>
        <v>46140</v>
      </c>
      <c r="AU3120" s="274"/>
      <c r="AV3120" s="290">
        <v>46135</v>
      </c>
      <c r="AZ3120" s="278"/>
      <c r="BU3120" s="605"/>
      <c r="BZ3120" s="22"/>
      <c r="CB3120" s="88">
        <f t="shared" si="973"/>
        <v>0</v>
      </c>
      <c r="CJ3120" s="87">
        <f t="shared" si="970"/>
        <v>4</v>
      </c>
      <c r="CK3120" s="85"/>
    </row>
    <row r="3121" spans="1:111" s="88" customFormat="1" x14ac:dyDescent="0.25">
      <c r="B3121" s="265" t="s">
        <v>6003</v>
      </c>
      <c r="C3121" s="818" t="s">
        <v>9594</v>
      </c>
      <c r="D3121" s="260">
        <v>145899840</v>
      </c>
      <c r="E3121" s="620"/>
      <c r="F3121" s="621">
        <v>46128</v>
      </c>
      <c r="G3121" s="260" t="s">
        <v>164</v>
      </c>
      <c r="H3121" s="260" t="s">
        <v>140</v>
      </c>
      <c r="I3121" s="260" t="s">
        <v>105</v>
      </c>
      <c r="J3121" s="260" t="s">
        <v>165</v>
      </c>
      <c r="K3121" s="260" t="s">
        <v>242</v>
      </c>
      <c r="L3121" s="621">
        <v>46161</v>
      </c>
      <c r="M3121" s="822">
        <v>40</v>
      </c>
      <c r="N3121" s="268" t="s">
        <v>9595</v>
      </c>
      <c r="O3121" s="410" t="s">
        <v>9596</v>
      </c>
      <c r="P3121" s="88">
        <v>2830052034</v>
      </c>
      <c r="Q3121" s="621">
        <v>46129</v>
      </c>
      <c r="R3121" s="620">
        <v>1209403762</v>
      </c>
      <c r="S3121" s="620">
        <v>224465140</v>
      </c>
      <c r="T3121" s="621">
        <v>46129</v>
      </c>
      <c r="U3121" s="831">
        <v>17800.359</v>
      </c>
      <c r="V3121" s="831">
        <v>17219.257000000001</v>
      </c>
      <c r="W3121" s="620">
        <v>21</v>
      </c>
      <c r="X3121" s="620">
        <v>5</v>
      </c>
      <c r="Y3121" s="632" t="s">
        <v>9594</v>
      </c>
      <c r="Z3121" s="88" t="s">
        <v>128</v>
      </c>
      <c r="AA3121" s="88" t="s">
        <v>183</v>
      </c>
      <c r="AB3121" s="88" t="s">
        <v>8849</v>
      </c>
      <c r="AC3121" s="818" t="s">
        <v>9594</v>
      </c>
      <c r="AD3121" s="182" t="s">
        <v>113</v>
      </c>
      <c r="AE3121" s="621">
        <v>46135</v>
      </c>
      <c r="AF3121" s="375">
        <v>46133.916666666664</v>
      </c>
      <c r="AG3121" s="375">
        <v>46134.5</v>
      </c>
      <c r="AH3121" s="304">
        <v>46133.375</v>
      </c>
      <c r="AI3121" s="621">
        <v>46134</v>
      </c>
      <c r="AJ3121" s="621">
        <v>46135</v>
      </c>
      <c r="AK3121" s="621">
        <v>46135</v>
      </c>
      <c r="AL3121" s="621">
        <v>46149</v>
      </c>
      <c r="AM3121" s="620"/>
      <c r="AN3121" s="620"/>
      <c r="AO3121" s="81">
        <f>IF(AH3121&lt;AG3121,IF(AH3121=0,"",AH3121-1),IF(AG3121=0,"",AG3121-1))</f>
        <v>46132.375</v>
      </c>
      <c r="AP3121" s="81">
        <f>IF(AH3121&lt;AG3121,IF(AH3121=0,"",AH3121),IF(AG3121=0,"",AG3121))</f>
        <v>46133.375</v>
      </c>
      <c r="AQ3121" s="81">
        <f>IF(AH3121&lt;AG3121,IF(AH3121=0,"",AH3121),IF(AG3121=0,"",AG3121))</f>
        <v>46133.375</v>
      </c>
      <c r="AR3121" s="81">
        <f t="shared" si="977"/>
        <v>46136</v>
      </c>
      <c r="AS3121" s="81">
        <f t="shared" si="978"/>
        <v>46137</v>
      </c>
      <c r="AT3121" s="81">
        <f t="shared" si="979"/>
        <v>46136</v>
      </c>
      <c r="AU3121" s="620"/>
      <c r="AV3121" s="290">
        <v>46129</v>
      </c>
      <c r="AZ3121" s="623"/>
      <c r="BU3121" s="826"/>
      <c r="BZ3121" s="87">
        <f>_xlfn.ISOWEEKNUM(F3121)</f>
        <v>16</v>
      </c>
      <c r="CB3121" s="88">
        <f t="shared" si="973"/>
        <v>0</v>
      </c>
      <c r="CE3121" s="431">
        <f>IF(AD3121="Sea waybill", IF(AK3121&lt;&gt;0, MONTH(AK3121), IF(AJ3121&gt;AI3121, MONTH(AJ3121), MONTH(AI3121))),"")</f>
        <v>4</v>
      </c>
      <c r="CJ3121" s="87">
        <f t="shared" si="970"/>
        <v>4</v>
      </c>
      <c r="CK3121" s="171">
        <f>WEEKNUM(AV3121,2)</f>
        <v>16</v>
      </c>
    </row>
    <row r="3122" spans="1:111" s="88" customFormat="1" x14ac:dyDescent="0.25">
      <c r="B3122" s="265" t="s">
        <v>6497</v>
      </c>
      <c r="C3122" s="632" t="s">
        <v>9597</v>
      </c>
      <c r="D3122" s="260">
        <v>145899842</v>
      </c>
      <c r="E3122" s="620"/>
      <c r="F3122" s="621">
        <v>46128</v>
      </c>
      <c r="G3122" s="260" t="s">
        <v>164</v>
      </c>
      <c r="H3122" s="260" t="s">
        <v>140</v>
      </c>
      <c r="I3122" s="260" t="s">
        <v>105</v>
      </c>
      <c r="J3122" s="260" t="s">
        <v>165</v>
      </c>
      <c r="K3122" s="260" t="s">
        <v>242</v>
      </c>
      <c r="L3122" s="621">
        <v>46161</v>
      </c>
      <c r="M3122" s="822">
        <v>20</v>
      </c>
      <c r="N3122" s="268" t="s">
        <v>9598</v>
      </c>
      <c r="O3122" s="410" t="s">
        <v>9599</v>
      </c>
      <c r="P3122" s="88">
        <v>2830052077</v>
      </c>
      <c r="Q3122" s="621">
        <v>46130</v>
      </c>
      <c r="R3122" s="620">
        <v>1209404084</v>
      </c>
      <c r="S3122" s="620">
        <v>224465143</v>
      </c>
      <c r="T3122" s="621">
        <v>46130</v>
      </c>
      <c r="U3122" s="622">
        <v>5348.5649999999996</v>
      </c>
      <c r="V3122" s="622">
        <v>5172.8329999999996</v>
      </c>
      <c r="W3122" s="620">
        <v>7</v>
      </c>
      <c r="X3122" s="620">
        <v>2</v>
      </c>
      <c r="Y3122" s="632" t="s">
        <v>9597</v>
      </c>
      <c r="Z3122" s="88" t="s">
        <v>128</v>
      </c>
      <c r="AA3122" s="88" t="s">
        <v>183</v>
      </c>
      <c r="AB3122" s="88" t="s">
        <v>8849</v>
      </c>
      <c r="AC3122" s="632" t="s">
        <v>9597</v>
      </c>
      <c r="AD3122" s="182" t="s">
        <v>113</v>
      </c>
      <c r="AE3122" s="621">
        <v>46135</v>
      </c>
      <c r="AF3122" s="375">
        <v>46133.916666666664</v>
      </c>
      <c r="AG3122" s="375">
        <v>46134.5</v>
      </c>
      <c r="AH3122" s="304">
        <v>46133.375</v>
      </c>
      <c r="AI3122" s="621">
        <v>46134</v>
      </c>
      <c r="AJ3122" s="621">
        <v>46135</v>
      </c>
      <c r="AK3122" s="621">
        <v>46135</v>
      </c>
      <c r="AL3122" s="621">
        <v>46149</v>
      </c>
      <c r="AM3122" s="620"/>
      <c r="AN3122" s="620"/>
      <c r="AO3122" s="81">
        <f>IF(AH3122&lt;AG3122,IF(AH3122=0,"",AH3122-1),IF(AG3122=0,"",AG3122-1))</f>
        <v>46132.375</v>
      </c>
      <c r="AP3122" s="81">
        <f>IF(AH3122&lt;AG3122,IF(AH3122=0,"",AH3122),IF(AG3122=0,"",AG3122))</f>
        <v>46133.375</v>
      </c>
      <c r="AQ3122" s="81">
        <f>IF(AH3122&lt;AG3122,IF(AH3122=0,"",AH3122),IF(AG3122=0,"",AG3122))</f>
        <v>46133.375</v>
      </c>
      <c r="AR3122" s="81">
        <f t="shared" si="977"/>
        <v>46136</v>
      </c>
      <c r="AS3122" s="81">
        <f t="shared" si="978"/>
        <v>46137</v>
      </c>
      <c r="AT3122" s="81">
        <f t="shared" si="979"/>
        <v>46136</v>
      </c>
      <c r="AU3122" s="620"/>
      <c r="AV3122" s="290">
        <v>46130</v>
      </c>
      <c r="AZ3122" s="623"/>
      <c r="BU3122" s="826"/>
      <c r="BZ3122" s="87">
        <f>_xlfn.ISOWEEKNUM(F3122)</f>
        <v>16</v>
      </c>
      <c r="CB3122" s="88">
        <f t="shared" si="973"/>
        <v>0</v>
      </c>
      <c r="CE3122" s="431">
        <f>IF(AD3122="Sea waybill", IF(AK3122&lt;&gt;0, MONTH(AK3122), IF(AJ3122&gt;AI3122, MONTH(AJ3122), MONTH(AI3122))),"")</f>
        <v>4</v>
      </c>
      <c r="CF3122" s="832">
        <v>36740200</v>
      </c>
      <c r="CH3122" s="832">
        <v>36740200</v>
      </c>
      <c r="CI3122" s="832">
        <v>26243</v>
      </c>
      <c r="CJ3122" s="87">
        <f t="shared" si="970"/>
        <v>4</v>
      </c>
      <c r="CK3122" s="171">
        <f>WEEKNUM(AV3122,2)</f>
        <v>16</v>
      </c>
    </row>
    <row r="3123" spans="1:111" s="88" customFormat="1" x14ac:dyDescent="0.25">
      <c r="B3123" s="265" t="s">
        <v>6301</v>
      </c>
      <c r="C3123" s="301" t="s">
        <v>9516</v>
      </c>
      <c r="D3123" s="260">
        <v>145939596</v>
      </c>
      <c r="E3123" s="620">
        <v>5320008415</v>
      </c>
      <c r="F3123" s="621">
        <v>46135</v>
      </c>
      <c r="G3123" s="260" t="s">
        <v>1178</v>
      </c>
      <c r="H3123" s="260" t="s">
        <v>2963</v>
      </c>
      <c r="I3123" s="260" t="s">
        <v>105</v>
      </c>
      <c r="J3123" s="260" t="s">
        <v>1161</v>
      </c>
      <c r="K3123" s="260" t="s">
        <v>242</v>
      </c>
      <c r="L3123" s="621">
        <v>46160</v>
      </c>
      <c r="M3123" s="822">
        <v>0</v>
      </c>
      <c r="N3123" s="88" t="s">
        <v>9592</v>
      </c>
      <c r="O3123" s="88" t="s">
        <v>9593</v>
      </c>
      <c r="P3123" s="88">
        <v>2830052353</v>
      </c>
      <c r="Q3123" s="621">
        <v>46135</v>
      </c>
      <c r="R3123" s="620">
        <v>1209405710</v>
      </c>
      <c r="S3123" s="620">
        <v>224489002</v>
      </c>
      <c r="T3123" s="621">
        <v>46135</v>
      </c>
      <c r="U3123" s="831">
        <v>2525.4459999999999</v>
      </c>
      <c r="V3123" s="831">
        <v>2466.096</v>
      </c>
      <c r="W3123" s="620">
        <v>4</v>
      </c>
      <c r="X3123" s="620">
        <v>1</v>
      </c>
      <c r="Y3123" s="833">
        <v>7268388771</v>
      </c>
      <c r="Z3123" s="88" t="s">
        <v>354</v>
      </c>
      <c r="AA3123" s="88" t="s">
        <v>3310</v>
      </c>
      <c r="AB3123" s="88" t="s">
        <v>9335</v>
      </c>
      <c r="AC3123" s="819"/>
      <c r="AD3123" s="182" t="s">
        <v>113</v>
      </c>
      <c r="AE3123" s="620"/>
      <c r="AF3123" s="550">
        <v>46138.375</v>
      </c>
      <c r="AG3123" s="550">
        <v>46136.708333333336</v>
      </c>
      <c r="AH3123" s="550">
        <v>46136.708333333336</v>
      </c>
      <c r="AI3123" s="825">
        <v>46138</v>
      </c>
      <c r="AJ3123" s="825">
        <v>46139</v>
      </c>
      <c r="AK3123" s="620"/>
      <c r="AL3123" s="825">
        <v>46139</v>
      </c>
      <c r="AM3123" s="825">
        <v>46140</v>
      </c>
      <c r="AN3123" s="129">
        <f>IF(AM3123=0,AL3123-L3123,AM3123-L3123)</f>
        <v>-20</v>
      </c>
      <c r="AO3123" s="81" t="s">
        <v>121</v>
      </c>
      <c r="AP3123" s="81" t="s">
        <v>121</v>
      </c>
      <c r="AQ3123" s="81" t="s">
        <v>121</v>
      </c>
      <c r="AR3123" s="81">
        <f t="shared" si="977"/>
        <v>46140</v>
      </c>
      <c r="AS3123" s="81">
        <f t="shared" si="978"/>
        <v>46141</v>
      </c>
      <c r="AT3123" s="81">
        <f t="shared" si="979"/>
        <v>46140</v>
      </c>
      <c r="AU3123" s="620"/>
      <c r="AV3123" s="290">
        <v>46135</v>
      </c>
      <c r="AZ3123" s="623"/>
      <c r="BU3123" s="821"/>
      <c r="BZ3123" s="22"/>
      <c r="CB3123" s="88">
        <f t="shared" si="973"/>
        <v>0</v>
      </c>
      <c r="CE3123" s="168"/>
      <c r="CJ3123" s="87">
        <f t="shared" si="970"/>
        <v>4</v>
      </c>
      <c r="CK3123" s="85"/>
    </row>
    <row r="3124" spans="1:111" s="88" customFormat="1" x14ac:dyDescent="0.25">
      <c r="B3124" s="265" t="s">
        <v>6301</v>
      </c>
      <c r="C3124" s="301" t="s">
        <v>9516</v>
      </c>
      <c r="D3124" s="260">
        <v>145939598</v>
      </c>
      <c r="E3124" s="620">
        <v>5320008415</v>
      </c>
      <c r="F3124" s="621">
        <v>46135</v>
      </c>
      <c r="G3124" s="260" t="s">
        <v>1178</v>
      </c>
      <c r="H3124" s="260" t="s">
        <v>2963</v>
      </c>
      <c r="I3124" s="260" t="s">
        <v>105</v>
      </c>
      <c r="J3124" s="260" t="s">
        <v>1161</v>
      </c>
      <c r="K3124" s="260" t="s">
        <v>242</v>
      </c>
      <c r="L3124" s="621">
        <v>46160</v>
      </c>
      <c r="M3124" s="822">
        <v>0</v>
      </c>
      <c r="N3124" s="88" t="s">
        <v>9592</v>
      </c>
      <c r="O3124" s="88" t="s">
        <v>9593</v>
      </c>
      <c r="P3124" s="88">
        <v>2830052354</v>
      </c>
      <c r="Q3124" s="621">
        <v>46135</v>
      </c>
      <c r="R3124" s="620">
        <v>1209405711</v>
      </c>
      <c r="S3124" s="620">
        <v>224489005</v>
      </c>
      <c r="T3124" s="621">
        <v>46135</v>
      </c>
      <c r="U3124" s="831">
        <v>3051.078</v>
      </c>
      <c r="V3124" s="831">
        <v>2961.915</v>
      </c>
      <c r="W3124" s="620">
        <v>4</v>
      </c>
      <c r="X3124" s="620">
        <v>2</v>
      </c>
      <c r="Y3124" s="833">
        <v>7268388771</v>
      </c>
      <c r="Z3124" s="88" t="s">
        <v>354</v>
      </c>
      <c r="AA3124" s="88" t="s">
        <v>3310</v>
      </c>
      <c r="AB3124" s="88" t="s">
        <v>9335</v>
      </c>
      <c r="AC3124" s="819"/>
      <c r="AD3124" s="182" t="s">
        <v>113</v>
      </c>
      <c r="AE3124" s="620"/>
      <c r="AF3124" s="550">
        <v>46138.375</v>
      </c>
      <c r="AG3124" s="550">
        <v>46136.708333333336</v>
      </c>
      <c r="AH3124" s="550">
        <v>46136.708333333336</v>
      </c>
      <c r="AI3124" s="825">
        <v>46138</v>
      </c>
      <c r="AJ3124" s="825">
        <v>46139</v>
      </c>
      <c r="AK3124" s="620"/>
      <c r="AL3124" s="825">
        <v>46139</v>
      </c>
      <c r="AM3124" s="825">
        <v>46140</v>
      </c>
      <c r="AN3124" s="129">
        <f>IF(AM3124=0,AL3124-L3124,AM3124-L3124)</f>
        <v>-20</v>
      </c>
      <c r="AO3124" s="81" t="s">
        <v>121</v>
      </c>
      <c r="AP3124" s="81" t="s">
        <v>121</v>
      </c>
      <c r="AQ3124" s="81" t="s">
        <v>121</v>
      </c>
      <c r="AR3124" s="81">
        <f t="shared" si="977"/>
        <v>46140</v>
      </c>
      <c r="AS3124" s="81">
        <f t="shared" si="978"/>
        <v>46141</v>
      </c>
      <c r="AT3124" s="81">
        <f t="shared" si="979"/>
        <v>46140</v>
      </c>
      <c r="AU3124" s="620"/>
      <c r="AV3124" s="290">
        <v>46135</v>
      </c>
      <c r="AZ3124" s="623"/>
      <c r="BU3124" s="821"/>
      <c r="BZ3124" s="22"/>
      <c r="CB3124" s="88">
        <f t="shared" si="973"/>
        <v>0</v>
      </c>
      <c r="CE3124" s="168"/>
      <c r="CJ3124" s="87">
        <f t="shared" si="970"/>
        <v>4</v>
      </c>
      <c r="CK3124" s="85"/>
    </row>
    <row r="3125" spans="1:111" s="607" customFormat="1" x14ac:dyDescent="0.25">
      <c r="B3125" s="265" t="s">
        <v>6003</v>
      </c>
      <c r="C3125" s="818" t="s">
        <v>9594</v>
      </c>
      <c r="D3125" s="507">
        <v>145899846</v>
      </c>
      <c r="E3125" s="624"/>
      <c r="F3125" s="619">
        <v>46128</v>
      </c>
      <c r="G3125" s="507" t="s">
        <v>164</v>
      </c>
      <c r="H3125" s="507" t="s">
        <v>140</v>
      </c>
      <c r="I3125" s="507" t="s">
        <v>105</v>
      </c>
      <c r="J3125" s="507" t="s">
        <v>165</v>
      </c>
      <c r="K3125" s="507" t="s">
        <v>242</v>
      </c>
      <c r="L3125" s="619">
        <v>46161</v>
      </c>
      <c r="M3125" s="827">
        <v>40</v>
      </c>
      <c r="N3125" s="268" t="s">
        <v>9600</v>
      </c>
      <c r="O3125" s="410" t="s">
        <v>9601</v>
      </c>
      <c r="P3125" s="607">
        <v>2830052052</v>
      </c>
      <c r="Q3125" s="619">
        <v>46129</v>
      </c>
      <c r="R3125" s="624">
        <v>1209403832</v>
      </c>
      <c r="S3125" s="624">
        <v>224465147</v>
      </c>
      <c r="T3125" s="619">
        <v>46129</v>
      </c>
      <c r="U3125" s="723">
        <v>14337.419</v>
      </c>
      <c r="V3125" s="723">
        <v>13869.513000000001</v>
      </c>
      <c r="W3125" s="624">
        <v>18</v>
      </c>
      <c r="X3125" s="624">
        <v>4</v>
      </c>
      <c r="Y3125" s="724" t="s">
        <v>9602</v>
      </c>
      <c r="Z3125" s="607" t="s">
        <v>128</v>
      </c>
      <c r="AA3125" s="607" t="s">
        <v>183</v>
      </c>
      <c r="AB3125" s="607" t="s">
        <v>8849</v>
      </c>
      <c r="AC3125" s="818" t="s">
        <v>9594</v>
      </c>
      <c r="AD3125" s="182" t="s">
        <v>113</v>
      </c>
      <c r="AE3125" s="621">
        <v>46135</v>
      </c>
      <c r="AF3125" s="304">
        <v>46133.916666666664</v>
      </c>
      <c r="AG3125" s="304">
        <v>46134.5</v>
      </c>
      <c r="AH3125" s="304">
        <v>46133.375</v>
      </c>
      <c r="AI3125" s="619">
        <v>46134</v>
      </c>
      <c r="AJ3125" s="621">
        <v>46135</v>
      </c>
      <c r="AK3125" s="621">
        <v>46135</v>
      </c>
      <c r="AL3125" s="619">
        <v>46149</v>
      </c>
      <c r="AM3125" s="624"/>
      <c r="AN3125" s="624"/>
      <c r="AO3125" s="81">
        <f>IF(AH3125&lt;AG3125,IF(AH3125=0,"",AH3125-1),IF(AG3125=0,"",AG3125-1))</f>
        <v>46132.375</v>
      </c>
      <c r="AP3125" s="81">
        <f>IF(AH3125&lt;AG3125,IF(AH3125=0,"",AH3125),IF(AG3125=0,"",AG3125))</f>
        <v>46133.375</v>
      </c>
      <c r="AQ3125" s="81">
        <f>IF(AH3125&lt;AG3125,IF(AH3125=0,"",AH3125),IF(AG3125=0,"",AG3125))</f>
        <v>46133.375</v>
      </c>
      <c r="AR3125" s="81">
        <f t="shared" si="977"/>
        <v>46136</v>
      </c>
      <c r="AS3125" s="81">
        <f t="shared" si="978"/>
        <v>46137</v>
      </c>
      <c r="AT3125" s="81">
        <f t="shared" si="979"/>
        <v>46136</v>
      </c>
      <c r="AU3125" s="624"/>
      <c r="AV3125" s="290">
        <v>46129</v>
      </c>
      <c r="AZ3125" s="626"/>
      <c r="BU3125" s="828"/>
      <c r="BZ3125" s="87">
        <f>_xlfn.ISOWEEKNUM(F3125)</f>
        <v>16</v>
      </c>
      <c r="CB3125" s="88">
        <f t="shared" si="973"/>
        <v>0</v>
      </c>
      <c r="CE3125" s="431">
        <f>IF(AD3125="Sea waybill", IF(AK3125&lt;&gt;0, MONTH(AK3125), IF(AJ3125&gt;AI3125, MONTH(AJ3125), MONTH(AI3125))),"")</f>
        <v>4</v>
      </c>
      <c r="CJ3125" s="87">
        <f t="shared" si="970"/>
        <v>4</v>
      </c>
      <c r="CK3125" s="171">
        <f>WEEKNUM(AV3125,2)</f>
        <v>16</v>
      </c>
    </row>
    <row r="3126" spans="1:111" s="85" customFormat="1" x14ac:dyDescent="0.25">
      <c r="B3126" s="265" t="s">
        <v>6301</v>
      </c>
      <c r="C3126" s="301" t="s">
        <v>9516</v>
      </c>
      <c r="D3126" s="507">
        <v>145939118</v>
      </c>
      <c r="E3126" s="624">
        <v>5320008415</v>
      </c>
      <c r="F3126" s="619">
        <v>46135</v>
      </c>
      <c r="G3126" s="507" t="s">
        <v>1187</v>
      </c>
      <c r="H3126" s="507" t="s">
        <v>2963</v>
      </c>
      <c r="I3126" s="507" t="s">
        <v>105</v>
      </c>
      <c r="J3126" s="507" t="s">
        <v>1161</v>
      </c>
      <c r="K3126" s="507" t="s">
        <v>242</v>
      </c>
      <c r="L3126" s="619">
        <v>46160</v>
      </c>
      <c r="M3126" s="315">
        <v>0</v>
      </c>
      <c r="N3126" s="85" t="s">
        <v>9592</v>
      </c>
      <c r="O3126" s="85" t="s">
        <v>9593</v>
      </c>
      <c r="P3126" s="85">
        <v>2830052352</v>
      </c>
      <c r="Q3126" s="231">
        <v>46135</v>
      </c>
      <c r="R3126" s="241">
        <v>1209405709</v>
      </c>
      <c r="S3126" s="241">
        <v>224489015</v>
      </c>
      <c r="T3126" s="231">
        <v>46135</v>
      </c>
      <c r="U3126" s="356">
        <v>2540.2060000000001</v>
      </c>
      <c r="V3126" s="356">
        <v>2456.6909999999998</v>
      </c>
      <c r="W3126" s="241">
        <v>3</v>
      </c>
      <c r="X3126" s="241">
        <v>1</v>
      </c>
      <c r="Y3126" s="834">
        <v>7268388771</v>
      </c>
      <c r="Z3126" s="607" t="s">
        <v>354</v>
      </c>
      <c r="AA3126" s="607" t="s">
        <v>3310</v>
      </c>
      <c r="AB3126" s="607" t="s">
        <v>9335</v>
      </c>
      <c r="AC3126" s="270"/>
      <c r="AD3126" s="182" t="s">
        <v>113</v>
      </c>
      <c r="AE3126" s="241"/>
      <c r="AF3126" s="375">
        <v>46138.375</v>
      </c>
      <c r="AG3126" s="375">
        <v>46136.708333333336</v>
      </c>
      <c r="AH3126" s="375">
        <v>46136.708333333336</v>
      </c>
      <c r="AI3126" s="835">
        <v>46138</v>
      </c>
      <c r="AJ3126" s="376">
        <v>46139</v>
      </c>
      <c r="AK3126" s="241"/>
      <c r="AL3126" s="835">
        <v>46139</v>
      </c>
      <c r="AM3126" s="376">
        <v>46140</v>
      </c>
      <c r="AN3126" s="75">
        <f t="shared" ref="AN3126:AN3136" si="985">IF(AM3126=0,AL3126-L3126,AM3126-L3126)</f>
        <v>-20</v>
      </c>
      <c r="AO3126" s="81" t="s">
        <v>121</v>
      </c>
      <c r="AP3126" s="81" t="s">
        <v>121</v>
      </c>
      <c r="AQ3126" s="81" t="s">
        <v>121</v>
      </c>
      <c r="AR3126" s="81">
        <f t="shared" si="977"/>
        <v>46140</v>
      </c>
      <c r="AS3126" s="81">
        <f t="shared" si="978"/>
        <v>46141</v>
      </c>
      <c r="AT3126" s="81">
        <f t="shared" si="979"/>
        <v>46140</v>
      </c>
      <c r="AU3126" s="241"/>
      <c r="AV3126" s="290">
        <v>46135</v>
      </c>
      <c r="AZ3126" s="271"/>
      <c r="BU3126" s="312"/>
      <c r="BZ3126" s="22"/>
      <c r="CB3126" s="88">
        <f t="shared" si="973"/>
        <v>0</v>
      </c>
      <c r="CE3126" s="168"/>
      <c r="CJ3126" s="87">
        <f t="shared" si="970"/>
        <v>4</v>
      </c>
    </row>
    <row r="3127" spans="1:111" s="85" customFormat="1" x14ac:dyDescent="0.25">
      <c r="B3127" s="265" t="s">
        <v>6301</v>
      </c>
      <c r="C3127" s="301" t="s">
        <v>9603</v>
      </c>
      <c r="D3127" s="507">
        <v>145941160</v>
      </c>
      <c r="E3127" s="624">
        <v>5320008420</v>
      </c>
      <c r="F3127" s="619">
        <v>46135</v>
      </c>
      <c r="G3127" s="507" t="s">
        <v>1186</v>
      </c>
      <c r="H3127" s="507" t="s">
        <v>2963</v>
      </c>
      <c r="I3127" s="507" t="s">
        <v>105</v>
      </c>
      <c r="J3127" s="507" t="s">
        <v>1161</v>
      </c>
      <c r="K3127" s="507" t="s">
        <v>242</v>
      </c>
      <c r="L3127" s="619">
        <v>46156</v>
      </c>
      <c r="M3127" s="315">
        <v>40</v>
      </c>
      <c r="N3127" s="85" t="s">
        <v>9604</v>
      </c>
      <c r="O3127" s="85" t="s">
        <v>9605</v>
      </c>
      <c r="P3127" s="85">
        <v>2830052283</v>
      </c>
      <c r="Q3127" s="231">
        <v>46134</v>
      </c>
      <c r="R3127" s="241">
        <v>1209405276</v>
      </c>
      <c r="S3127" s="241">
        <v>224484442</v>
      </c>
      <c r="T3127" s="231">
        <v>46134</v>
      </c>
      <c r="U3127" s="356">
        <v>10408.245999999999</v>
      </c>
      <c r="V3127" s="356">
        <v>9981.3629999999994</v>
      </c>
      <c r="W3127" s="241">
        <v>11</v>
      </c>
      <c r="X3127" s="241">
        <v>30</v>
      </c>
      <c r="Y3127" s="834">
        <v>7268388772</v>
      </c>
      <c r="Z3127" s="607" t="s">
        <v>354</v>
      </c>
      <c r="AA3127" s="607" t="s">
        <v>3310</v>
      </c>
      <c r="AB3127" s="607" t="s">
        <v>9335</v>
      </c>
      <c r="AC3127" s="301" t="s">
        <v>9603</v>
      </c>
      <c r="AD3127" s="182" t="s">
        <v>113</v>
      </c>
      <c r="AE3127" s="241"/>
      <c r="AF3127" s="375">
        <v>46138.375</v>
      </c>
      <c r="AG3127" s="375">
        <v>46136.708333333336</v>
      </c>
      <c r="AH3127" s="375">
        <v>46136.708333333336</v>
      </c>
      <c r="AI3127" s="835">
        <v>46138</v>
      </c>
      <c r="AJ3127" s="376">
        <v>46139</v>
      </c>
      <c r="AK3127" s="241"/>
      <c r="AL3127" s="835">
        <v>46139</v>
      </c>
      <c r="AM3127" s="376">
        <v>46140</v>
      </c>
      <c r="AN3127" s="75">
        <f t="shared" si="985"/>
        <v>-16</v>
      </c>
      <c r="AO3127" s="81" t="s">
        <v>121</v>
      </c>
      <c r="AP3127" s="81" t="s">
        <v>121</v>
      </c>
      <c r="AQ3127" s="81" t="s">
        <v>121</v>
      </c>
      <c r="AR3127" s="81">
        <f t="shared" si="977"/>
        <v>46140</v>
      </c>
      <c r="AS3127" s="81">
        <f t="shared" si="978"/>
        <v>46141</v>
      </c>
      <c r="AT3127" s="81">
        <f t="shared" si="979"/>
        <v>46140</v>
      </c>
      <c r="AU3127" s="241"/>
      <c r="AV3127" s="297">
        <v>46134</v>
      </c>
      <c r="AZ3127" s="271"/>
      <c r="BU3127" s="312"/>
      <c r="BZ3127" s="22"/>
      <c r="CB3127" s="88">
        <f t="shared" si="973"/>
        <v>0</v>
      </c>
      <c r="CE3127" s="168"/>
      <c r="CJ3127" s="87">
        <f t="shared" si="970"/>
        <v>4</v>
      </c>
    </row>
    <row r="3128" spans="1:111" s="85" customFormat="1" x14ac:dyDescent="0.25">
      <c r="B3128" s="265" t="s">
        <v>6301</v>
      </c>
      <c r="C3128" s="301" t="s">
        <v>9603</v>
      </c>
      <c r="D3128" s="507">
        <v>145941173</v>
      </c>
      <c r="E3128" s="624">
        <v>5320008420</v>
      </c>
      <c r="F3128" s="619">
        <v>46135</v>
      </c>
      <c r="G3128" s="507" t="s">
        <v>1186</v>
      </c>
      <c r="H3128" s="507" t="s">
        <v>2963</v>
      </c>
      <c r="I3128" s="507" t="s">
        <v>105</v>
      </c>
      <c r="J3128" s="507" t="s">
        <v>1161</v>
      </c>
      <c r="K3128" s="507" t="s">
        <v>242</v>
      </c>
      <c r="L3128" s="619">
        <v>46156</v>
      </c>
      <c r="M3128" s="315">
        <v>0</v>
      </c>
      <c r="N3128" s="85" t="s">
        <v>9604</v>
      </c>
      <c r="O3128" s="85" t="s">
        <v>9605</v>
      </c>
      <c r="P3128" s="85">
        <v>2830052284</v>
      </c>
      <c r="Q3128" s="231">
        <v>46134</v>
      </c>
      <c r="R3128" s="241">
        <v>1209405277</v>
      </c>
      <c r="S3128" s="241">
        <v>224484457</v>
      </c>
      <c r="T3128" s="231">
        <v>46134</v>
      </c>
      <c r="U3128" s="356">
        <v>6690.4059999999999</v>
      </c>
      <c r="V3128" s="356">
        <v>6454.3249999999998</v>
      </c>
      <c r="W3128" s="241">
        <v>7</v>
      </c>
      <c r="X3128" s="241">
        <v>0</v>
      </c>
      <c r="Y3128" s="834">
        <v>7268388772</v>
      </c>
      <c r="Z3128" s="607" t="s">
        <v>354</v>
      </c>
      <c r="AA3128" s="607" t="s">
        <v>3310</v>
      </c>
      <c r="AB3128" s="607" t="s">
        <v>9335</v>
      </c>
      <c r="AC3128" s="301" t="s">
        <v>9603</v>
      </c>
      <c r="AD3128" s="182" t="s">
        <v>113</v>
      </c>
      <c r="AE3128" s="241"/>
      <c r="AF3128" s="375">
        <v>46138.375</v>
      </c>
      <c r="AG3128" s="375">
        <v>46136.708333333336</v>
      </c>
      <c r="AH3128" s="375">
        <v>46136.708333333336</v>
      </c>
      <c r="AI3128" s="835">
        <v>46138</v>
      </c>
      <c r="AJ3128" s="376">
        <v>46139</v>
      </c>
      <c r="AK3128" s="241"/>
      <c r="AL3128" s="835">
        <v>46139</v>
      </c>
      <c r="AM3128" s="376">
        <v>46140</v>
      </c>
      <c r="AN3128" s="75">
        <f t="shared" si="985"/>
        <v>-16</v>
      </c>
      <c r="AO3128" s="81" t="s">
        <v>121</v>
      </c>
      <c r="AP3128" s="81" t="s">
        <v>121</v>
      </c>
      <c r="AQ3128" s="81" t="s">
        <v>121</v>
      </c>
      <c r="AR3128" s="81">
        <f t="shared" si="977"/>
        <v>46140</v>
      </c>
      <c r="AS3128" s="81">
        <f t="shared" si="978"/>
        <v>46141</v>
      </c>
      <c r="AT3128" s="81">
        <f t="shared" si="979"/>
        <v>46140</v>
      </c>
      <c r="AU3128" s="241"/>
      <c r="AV3128" s="297">
        <v>46134</v>
      </c>
      <c r="AZ3128" s="271"/>
      <c r="BU3128" s="312"/>
      <c r="BZ3128" s="22"/>
      <c r="CB3128" s="88">
        <f t="shared" si="973"/>
        <v>0</v>
      </c>
      <c r="CE3128" s="168"/>
      <c r="CJ3128" s="87">
        <f t="shared" si="970"/>
        <v>4</v>
      </c>
    </row>
    <row r="3129" spans="1:111" s="85" customFormat="1" x14ac:dyDescent="0.25">
      <c r="B3129" s="265" t="s">
        <v>6301</v>
      </c>
      <c r="C3129" s="301" t="s">
        <v>9603</v>
      </c>
      <c r="D3129" s="507">
        <v>145940849</v>
      </c>
      <c r="E3129" s="624">
        <v>5320008421</v>
      </c>
      <c r="F3129" s="619">
        <v>46135</v>
      </c>
      <c r="G3129" s="507" t="s">
        <v>1186</v>
      </c>
      <c r="H3129" s="507" t="s">
        <v>2963</v>
      </c>
      <c r="I3129" s="507" t="s">
        <v>105</v>
      </c>
      <c r="J3129" s="507" t="s">
        <v>1161</v>
      </c>
      <c r="K3129" s="507" t="s">
        <v>242</v>
      </c>
      <c r="L3129" s="619">
        <v>46156</v>
      </c>
      <c r="M3129" s="315">
        <v>40</v>
      </c>
      <c r="N3129" s="85" t="s">
        <v>9606</v>
      </c>
      <c r="O3129" s="85" t="s">
        <v>9607</v>
      </c>
      <c r="P3129" s="85">
        <v>2830052296</v>
      </c>
      <c r="Q3129" s="231">
        <v>46134</v>
      </c>
      <c r="R3129" s="241">
        <v>1209405324</v>
      </c>
      <c r="S3129" s="241">
        <v>224484462</v>
      </c>
      <c r="T3129" s="231">
        <v>46134</v>
      </c>
      <c r="U3129" s="356">
        <v>3261.3</v>
      </c>
      <c r="V3129" s="356">
        <v>3146.2159999999999</v>
      </c>
      <c r="W3129" s="241">
        <v>3</v>
      </c>
      <c r="X3129" s="241">
        <v>0</v>
      </c>
      <c r="Y3129" s="834">
        <v>7268388773</v>
      </c>
      <c r="Z3129" s="607" t="s">
        <v>354</v>
      </c>
      <c r="AA3129" s="607" t="s">
        <v>3310</v>
      </c>
      <c r="AB3129" s="607" t="s">
        <v>9335</v>
      </c>
      <c r="AC3129" s="301" t="s">
        <v>9603</v>
      </c>
      <c r="AD3129" s="182" t="s">
        <v>113</v>
      </c>
      <c r="AE3129" s="241"/>
      <c r="AF3129" s="375">
        <v>46138.375</v>
      </c>
      <c r="AG3129" s="375">
        <v>46136.708333333336</v>
      </c>
      <c r="AH3129" s="375">
        <v>46136.708333333336</v>
      </c>
      <c r="AI3129" s="835">
        <v>46138</v>
      </c>
      <c r="AJ3129" s="376">
        <v>46139</v>
      </c>
      <c r="AK3129" s="241"/>
      <c r="AL3129" s="835">
        <v>46139</v>
      </c>
      <c r="AM3129" s="376">
        <v>46140</v>
      </c>
      <c r="AN3129" s="75">
        <f t="shared" si="985"/>
        <v>-16</v>
      </c>
      <c r="AO3129" s="81" t="s">
        <v>121</v>
      </c>
      <c r="AP3129" s="81" t="s">
        <v>121</v>
      </c>
      <c r="AQ3129" s="81" t="s">
        <v>121</v>
      </c>
      <c r="AR3129" s="81">
        <f t="shared" si="977"/>
        <v>46140</v>
      </c>
      <c r="AS3129" s="81">
        <f t="shared" si="978"/>
        <v>46141</v>
      </c>
      <c r="AT3129" s="81">
        <f t="shared" si="979"/>
        <v>46140</v>
      </c>
      <c r="AU3129" s="241"/>
      <c r="AV3129" s="297">
        <v>46134</v>
      </c>
      <c r="AZ3129" s="271"/>
      <c r="BU3129" s="312"/>
      <c r="BZ3129" s="22"/>
      <c r="CB3129" s="88">
        <f t="shared" si="973"/>
        <v>0</v>
      </c>
      <c r="CE3129" s="168"/>
      <c r="CJ3129" s="87">
        <f t="shared" si="970"/>
        <v>4</v>
      </c>
    </row>
    <row r="3130" spans="1:111" s="85" customFormat="1" x14ac:dyDescent="0.25">
      <c r="B3130" s="265" t="s">
        <v>6301</v>
      </c>
      <c r="C3130" s="301" t="s">
        <v>9603</v>
      </c>
      <c r="D3130" s="507">
        <v>145940981</v>
      </c>
      <c r="E3130" s="624">
        <v>5320008421</v>
      </c>
      <c r="F3130" s="619">
        <v>46135</v>
      </c>
      <c r="G3130" s="507" t="s">
        <v>1186</v>
      </c>
      <c r="H3130" s="507" t="s">
        <v>2963</v>
      </c>
      <c r="I3130" s="507" t="s">
        <v>105</v>
      </c>
      <c r="J3130" s="507" t="s">
        <v>1161</v>
      </c>
      <c r="K3130" s="507" t="s">
        <v>242</v>
      </c>
      <c r="L3130" s="619">
        <v>46156</v>
      </c>
      <c r="M3130" s="315">
        <v>0</v>
      </c>
      <c r="N3130" s="85" t="s">
        <v>9606</v>
      </c>
      <c r="O3130" s="85" t="s">
        <v>9607</v>
      </c>
      <c r="P3130" s="85">
        <v>2830052297</v>
      </c>
      <c r="Q3130" s="231">
        <v>46134</v>
      </c>
      <c r="R3130" s="241">
        <v>1209405325</v>
      </c>
      <c r="S3130" s="241">
        <v>224484464</v>
      </c>
      <c r="T3130" s="231">
        <v>46134</v>
      </c>
      <c r="U3130" s="356">
        <v>15563.504999999999</v>
      </c>
      <c r="V3130" s="356">
        <v>15014.323</v>
      </c>
      <c r="W3130" s="241">
        <v>15</v>
      </c>
      <c r="X3130" s="241">
        <v>0</v>
      </c>
      <c r="Y3130" s="834">
        <v>7268388773</v>
      </c>
      <c r="Z3130" s="607" t="s">
        <v>354</v>
      </c>
      <c r="AA3130" s="607" t="s">
        <v>3310</v>
      </c>
      <c r="AB3130" s="607" t="s">
        <v>9335</v>
      </c>
      <c r="AC3130" s="301" t="s">
        <v>9603</v>
      </c>
      <c r="AD3130" s="182" t="s">
        <v>113</v>
      </c>
      <c r="AE3130" s="241"/>
      <c r="AF3130" s="375">
        <v>46138.375</v>
      </c>
      <c r="AG3130" s="375">
        <v>46136.708333333336</v>
      </c>
      <c r="AH3130" s="375">
        <v>46136.708333333336</v>
      </c>
      <c r="AI3130" s="835">
        <v>46138</v>
      </c>
      <c r="AJ3130" s="376">
        <v>46139</v>
      </c>
      <c r="AK3130" s="241"/>
      <c r="AL3130" s="835">
        <v>46139</v>
      </c>
      <c r="AM3130" s="376">
        <v>46140</v>
      </c>
      <c r="AN3130" s="75">
        <f t="shared" si="985"/>
        <v>-16</v>
      </c>
      <c r="AO3130" s="81" t="s">
        <v>121</v>
      </c>
      <c r="AP3130" s="81" t="s">
        <v>121</v>
      </c>
      <c r="AQ3130" s="81" t="s">
        <v>121</v>
      </c>
      <c r="AR3130" s="81">
        <f t="shared" si="977"/>
        <v>46140</v>
      </c>
      <c r="AS3130" s="81">
        <f t="shared" si="978"/>
        <v>46141</v>
      </c>
      <c r="AT3130" s="81">
        <f t="shared" si="979"/>
        <v>46140</v>
      </c>
      <c r="AU3130" s="241"/>
      <c r="AV3130" s="297">
        <v>46134</v>
      </c>
      <c r="AZ3130" s="271"/>
      <c r="BU3130" s="312"/>
      <c r="BZ3130" s="22"/>
      <c r="CB3130" s="88">
        <f t="shared" si="973"/>
        <v>0</v>
      </c>
      <c r="CE3130" s="168"/>
      <c r="CJ3130" s="87">
        <f t="shared" si="970"/>
        <v>4</v>
      </c>
    </row>
    <row r="3131" spans="1:111" s="85" customFormat="1" x14ac:dyDescent="0.25">
      <c r="B3131" s="265" t="s">
        <v>6301</v>
      </c>
      <c r="C3131" s="301" t="s">
        <v>9603</v>
      </c>
      <c r="D3131" s="507">
        <v>145941019</v>
      </c>
      <c r="E3131" s="624">
        <v>5320008421</v>
      </c>
      <c r="F3131" s="619">
        <v>46135</v>
      </c>
      <c r="G3131" s="507" t="s">
        <v>1186</v>
      </c>
      <c r="H3131" s="507" t="s">
        <v>2963</v>
      </c>
      <c r="I3131" s="507" t="s">
        <v>105</v>
      </c>
      <c r="J3131" s="507" t="s">
        <v>1161</v>
      </c>
      <c r="K3131" s="507" t="s">
        <v>242</v>
      </c>
      <c r="L3131" s="619">
        <v>46156</v>
      </c>
      <c r="M3131" s="315">
        <v>0</v>
      </c>
      <c r="N3131" s="85" t="s">
        <v>9606</v>
      </c>
      <c r="O3131" s="85" t="s">
        <v>9607</v>
      </c>
      <c r="P3131" s="85">
        <v>2830052298</v>
      </c>
      <c r="Q3131" s="231">
        <v>46134</v>
      </c>
      <c r="R3131" s="241">
        <v>1209405326</v>
      </c>
      <c r="S3131" s="241">
        <v>224484470</v>
      </c>
      <c r="T3131" s="231">
        <v>46134</v>
      </c>
      <c r="U3131" s="356">
        <v>1019.04</v>
      </c>
      <c r="V3131" s="241">
        <v>983.08100000000002</v>
      </c>
      <c r="W3131" s="241">
        <v>2</v>
      </c>
      <c r="X3131" s="241">
        <v>0</v>
      </c>
      <c r="Y3131" s="834">
        <v>7268388773</v>
      </c>
      <c r="Z3131" s="607" t="s">
        <v>354</v>
      </c>
      <c r="AA3131" s="607" t="s">
        <v>3310</v>
      </c>
      <c r="AB3131" s="607" t="s">
        <v>9335</v>
      </c>
      <c r="AC3131" s="301" t="s">
        <v>9603</v>
      </c>
      <c r="AD3131" s="182" t="s">
        <v>113</v>
      </c>
      <c r="AE3131" s="241"/>
      <c r="AF3131" s="375">
        <v>46138.375</v>
      </c>
      <c r="AG3131" s="375">
        <v>46136.708333333336</v>
      </c>
      <c r="AH3131" s="375">
        <v>46136.708333333336</v>
      </c>
      <c r="AI3131" s="835">
        <v>46138</v>
      </c>
      <c r="AJ3131" s="376">
        <v>46139</v>
      </c>
      <c r="AK3131" s="241"/>
      <c r="AL3131" s="835">
        <v>46139</v>
      </c>
      <c r="AM3131" s="376">
        <v>46140</v>
      </c>
      <c r="AN3131" s="75">
        <f t="shared" si="985"/>
        <v>-16</v>
      </c>
      <c r="AO3131" s="81" t="s">
        <v>121</v>
      </c>
      <c r="AP3131" s="81" t="s">
        <v>121</v>
      </c>
      <c r="AQ3131" s="81" t="s">
        <v>121</v>
      </c>
      <c r="AR3131" s="81">
        <f t="shared" si="977"/>
        <v>46140</v>
      </c>
      <c r="AS3131" s="81">
        <f t="shared" si="978"/>
        <v>46141</v>
      </c>
      <c r="AT3131" s="81">
        <f t="shared" si="979"/>
        <v>46140</v>
      </c>
      <c r="AU3131" s="241"/>
      <c r="AV3131" s="297">
        <v>46134</v>
      </c>
      <c r="AZ3131" s="271"/>
      <c r="BU3131" s="312"/>
      <c r="BZ3131" s="22"/>
      <c r="CB3131" s="88">
        <f t="shared" si="973"/>
        <v>0</v>
      </c>
      <c r="CE3131" s="168"/>
      <c r="CJ3131" s="87">
        <f t="shared" si="970"/>
        <v>4</v>
      </c>
    </row>
    <row r="3132" spans="1:111" s="85" customFormat="1" x14ac:dyDescent="0.25">
      <c r="A3132" s="75">
        <f>ROW()-2</f>
        <v>3130</v>
      </c>
      <c r="B3132" s="265" t="s">
        <v>6301</v>
      </c>
      <c r="C3132" s="301" t="s">
        <v>9608</v>
      </c>
      <c r="D3132" s="507">
        <v>145949591</v>
      </c>
      <c r="E3132" s="624">
        <v>5320008435</v>
      </c>
      <c r="F3132" s="619">
        <v>46128</v>
      </c>
      <c r="G3132" s="507" t="s">
        <v>516</v>
      </c>
      <c r="H3132" s="507" t="s">
        <v>2213</v>
      </c>
      <c r="I3132" s="507" t="s">
        <v>105</v>
      </c>
      <c r="J3132" s="507" t="s">
        <v>518</v>
      </c>
      <c r="K3132" s="507" t="s">
        <v>242</v>
      </c>
      <c r="L3132" s="619">
        <v>46161</v>
      </c>
      <c r="M3132" s="265">
        <v>0</v>
      </c>
      <c r="N3132" s="85" t="s">
        <v>9609</v>
      </c>
      <c r="O3132" s="85" t="s">
        <v>9610</v>
      </c>
      <c r="P3132" s="85">
        <v>2830052087</v>
      </c>
      <c r="Q3132" s="231">
        <v>46130</v>
      </c>
      <c r="R3132" s="241">
        <v>1209404142</v>
      </c>
      <c r="S3132" s="241">
        <v>224465054</v>
      </c>
      <c r="T3132" s="231">
        <v>46130</v>
      </c>
      <c r="U3132" s="241">
        <v>613.57299999999998</v>
      </c>
      <c r="V3132" s="241">
        <v>592.13400000000001</v>
      </c>
      <c r="W3132" s="241">
        <v>2</v>
      </c>
      <c r="X3132" s="241">
        <v>0</v>
      </c>
      <c r="Y3132" s="724" t="s">
        <v>9611</v>
      </c>
      <c r="Z3132" s="607" t="s">
        <v>258</v>
      </c>
      <c r="AA3132" s="607" t="s">
        <v>6596</v>
      </c>
      <c r="AB3132" s="607" t="s">
        <v>9612</v>
      </c>
      <c r="AC3132" s="301" t="s">
        <v>9608</v>
      </c>
      <c r="AD3132" s="182" t="s">
        <v>113</v>
      </c>
      <c r="AE3132" s="241"/>
      <c r="AF3132" s="375">
        <v>46135.083333333336</v>
      </c>
      <c r="AG3132" s="375">
        <v>46133.583333333336</v>
      </c>
      <c r="AH3132" s="375">
        <v>46132.958333333336</v>
      </c>
      <c r="AI3132" s="619">
        <v>46135</v>
      </c>
      <c r="AJ3132" s="231">
        <v>46136</v>
      </c>
      <c r="AK3132" s="241"/>
      <c r="AL3132" s="835">
        <v>46143</v>
      </c>
      <c r="AM3132" s="241"/>
      <c r="AN3132" s="75">
        <f t="shared" si="985"/>
        <v>-18</v>
      </c>
      <c r="AO3132" s="95" t="s">
        <v>121</v>
      </c>
      <c r="AP3132" s="95" t="s">
        <v>121</v>
      </c>
      <c r="AQ3132" s="95" t="s">
        <v>121</v>
      </c>
      <c r="AR3132" s="81">
        <f t="shared" si="977"/>
        <v>46137</v>
      </c>
      <c r="AS3132" s="81">
        <f t="shared" si="978"/>
        <v>46138</v>
      </c>
      <c r="AT3132" s="95" t="s">
        <v>121</v>
      </c>
      <c r="AU3132" s="241"/>
      <c r="AV3132" s="290">
        <v>46130</v>
      </c>
      <c r="AZ3132" s="271"/>
      <c r="BU3132" s="396" t="s">
        <v>9613</v>
      </c>
      <c r="BV3132" s="340">
        <v>46136</v>
      </c>
      <c r="BZ3132" s="87">
        <f t="shared" ref="BZ3132:BZ3173" si="986">_xlfn.ISOWEEKNUM(F3132)</f>
        <v>16</v>
      </c>
      <c r="CB3132" s="88">
        <f t="shared" si="973"/>
        <v>17</v>
      </c>
      <c r="CE3132" s="431">
        <f t="shared" ref="CE3132:CE3173" si="987">IF(AD3132="Sea waybill", IF(AK3132&lt;&gt;0, MONTH(AK3132), IF(AJ3132&gt;AI3132, MONTH(AJ3132), MONTH(AI3132))),"")</f>
        <v>4</v>
      </c>
      <c r="CJ3132" s="87">
        <f t="shared" si="970"/>
        <v>4</v>
      </c>
      <c r="CK3132" s="171">
        <f t="shared" ref="CK3132:CK3173" si="988">WEEKNUM(AV3132,2)</f>
        <v>16</v>
      </c>
    </row>
    <row r="3133" spans="1:111" s="85" customFormat="1" x14ac:dyDescent="0.25">
      <c r="A3133" s="182">
        <f>ROW()-2</f>
        <v>3131</v>
      </c>
      <c r="B3133" s="265" t="s">
        <v>6301</v>
      </c>
      <c r="C3133" s="412" t="s">
        <v>9608</v>
      </c>
      <c r="D3133" s="507">
        <v>145930039</v>
      </c>
      <c r="E3133" s="624">
        <v>5320008435</v>
      </c>
      <c r="F3133" s="619">
        <v>46128</v>
      </c>
      <c r="G3133" s="507" t="s">
        <v>612</v>
      </c>
      <c r="H3133" s="507" t="s">
        <v>2213</v>
      </c>
      <c r="I3133" s="507" t="s">
        <v>105</v>
      </c>
      <c r="J3133" s="507" t="s">
        <v>518</v>
      </c>
      <c r="K3133" s="507" t="s">
        <v>242</v>
      </c>
      <c r="L3133" s="619">
        <v>46155</v>
      </c>
      <c r="M3133" s="273">
        <v>40</v>
      </c>
      <c r="N3133" s="168" t="s">
        <v>9609</v>
      </c>
      <c r="O3133" s="168" t="s">
        <v>9610</v>
      </c>
      <c r="P3133" s="168">
        <v>2830052086</v>
      </c>
      <c r="Q3133" s="275">
        <v>46130</v>
      </c>
      <c r="R3133" s="274">
        <v>1209404140</v>
      </c>
      <c r="S3133" s="274">
        <v>224465045</v>
      </c>
      <c r="T3133" s="275">
        <v>46130</v>
      </c>
      <c r="U3133" s="422">
        <v>15941.634</v>
      </c>
      <c r="V3133" s="422">
        <v>15519.119000000001</v>
      </c>
      <c r="W3133" s="274">
        <v>19</v>
      </c>
      <c r="X3133" s="274">
        <v>0</v>
      </c>
      <c r="Y3133" s="724" t="s">
        <v>9611</v>
      </c>
      <c r="Z3133" s="607" t="s">
        <v>258</v>
      </c>
      <c r="AA3133" s="607" t="s">
        <v>6596</v>
      </c>
      <c r="AB3133" s="607" t="s">
        <v>9612</v>
      </c>
      <c r="AC3133" s="412" t="s">
        <v>9608</v>
      </c>
      <c r="AD3133" s="182" t="s">
        <v>113</v>
      </c>
      <c r="AE3133" s="274"/>
      <c r="AF3133" s="304">
        <v>46135.083333333336</v>
      </c>
      <c r="AG3133" s="304">
        <v>46133.583333333336</v>
      </c>
      <c r="AH3133" s="304">
        <v>46132.958333333336</v>
      </c>
      <c r="AI3133" s="619">
        <v>46135</v>
      </c>
      <c r="AJ3133" s="275">
        <v>46136</v>
      </c>
      <c r="AK3133" s="274"/>
      <c r="AL3133" s="835">
        <v>46143</v>
      </c>
      <c r="AM3133" s="274"/>
      <c r="AN3133" s="182">
        <f t="shared" si="985"/>
        <v>-12</v>
      </c>
      <c r="AO3133" s="95" t="s">
        <v>121</v>
      </c>
      <c r="AP3133" s="95" t="s">
        <v>121</v>
      </c>
      <c r="AQ3133" s="95" t="s">
        <v>121</v>
      </c>
      <c r="AR3133" s="81">
        <f t="shared" si="977"/>
        <v>46137</v>
      </c>
      <c r="AS3133" s="81">
        <f t="shared" si="978"/>
        <v>46138</v>
      </c>
      <c r="AT3133" s="95" t="s">
        <v>121</v>
      </c>
      <c r="AU3133" s="274"/>
      <c r="AV3133" s="290">
        <v>46130</v>
      </c>
      <c r="AW3133" s="168"/>
      <c r="AX3133" s="168"/>
      <c r="AY3133" s="168"/>
      <c r="AZ3133" s="278"/>
      <c r="BA3133" s="168"/>
      <c r="BB3133" s="168"/>
      <c r="BC3133" s="168"/>
      <c r="BD3133" s="168"/>
      <c r="BE3133" s="168"/>
      <c r="BF3133" s="168"/>
      <c r="BG3133" s="168"/>
      <c r="BH3133" s="168"/>
      <c r="BI3133" s="168"/>
      <c r="BJ3133" s="168"/>
      <c r="BK3133" s="168"/>
      <c r="BL3133" s="168"/>
      <c r="BM3133" s="168"/>
      <c r="BN3133" s="168"/>
      <c r="BO3133" s="168"/>
      <c r="BP3133" s="168"/>
      <c r="BQ3133" s="168"/>
      <c r="BR3133" s="168"/>
      <c r="BS3133" s="168"/>
      <c r="BT3133" s="168"/>
      <c r="BU3133" s="396" t="s">
        <v>9613</v>
      </c>
      <c r="BV3133" s="340">
        <v>46136</v>
      </c>
      <c r="BW3133" s="168"/>
      <c r="BX3133" s="168"/>
      <c r="BY3133" s="168"/>
      <c r="BZ3133" s="87">
        <f t="shared" si="986"/>
        <v>16</v>
      </c>
      <c r="CA3133" s="168"/>
      <c r="CB3133" s="88">
        <f t="shared" si="973"/>
        <v>17</v>
      </c>
      <c r="CC3133" s="168"/>
      <c r="CD3133" s="168"/>
      <c r="CE3133" s="431">
        <f t="shared" si="987"/>
        <v>4</v>
      </c>
      <c r="CF3133" s="836">
        <v>14434750</v>
      </c>
      <c r="CG3133" s="836">
        <v>3936750</v>
      </c>
      <c r="CH3133" s="836">
        <f>CF3133+CG3133</f>
        <v>18371500</v>
      </c>
      <c r="CI3133" s="836">
        <v>26245</v>
      </c>
      <c r="CJ3133" s="87">
        <f t="shared" ref="CJ3133:CJ3196" si="989">MONTH(AV3133)</f>
        <v>4</v>
      </c>
      <c r="CK3133" s="431">
        <f t="shared" si="988"/>
        <v>16</v>
      </c>
      <c r="CL3133" s="168"/>
      <c r="CM3133" s="168"/>
      <c r="CN3133" s="168"/>
    </row>
    <row r="3134" spans="1:111" s="168" customFormat="1" x14ac:dyDescent="0.25">
      <c r="A3134" s="75">
        <f>ROW()-2</f>
        <v>3132</v>
      </c>
      <c r="B3134" s="265" t="s">
        <v>6301</v>
      </c>
      <c r="C3134" s="301" t="s">
        <v>9608</v>
      </c>
      <c r="D3134" s="265">
        <v>145920000</v>
      </c>
      <c r="E3134" s="241"/>
      <c r="F3134" s="231">
        <v>46128</v>
      </c>
      <c r="G3134" s="265" t="s">
        <v>612</v>
      </c>
      <c r="H3134" s="265" t="s">
        <v>2213</v>
      </c>
      <c r="I3134" s="265" t="s">
        <v>105</v>
      </c>
      <c r="J3134" s="265" t="s">
        <v>518</v>
      </c>
      <c r="K3134" s="265" t="s">
        <v>242</v>
      </c>
      <c r="L3134" s="231">
        <v>46155</v>
      </c>
      <c r="M3134" s="265">
        <v>40</v>
      </c>
      <c r="N3134" s="85" t="s">
        <v>9614</v>
      </c>
      <c r="O3134" s="85" t="s">
        <v>9615</v>
      </c>
      <c r="P3134" s="85">
        <v>2830052080</v>
      </c>
      <c r="Q3134" s="231">
        <v>46130</v>
      </c>
      <c r="R3134" s="241">
        <v>1209404112</v>
      </c>
      <c r="S3134" s="241">
        <v>224465151</v>
      </c>
      <c r="T3134" s="231">
        <v>46130</v>
      </c>
      <c r="U3134" s="356">
        <v>16740.175999999999</v>
      </c>
      <c r="V3134" s="356">
        <v>16296.5</v>
      </c>
      <c r="W3134" s="241">
        <v>20</v>
      </c>
      <c r="X3134" s="241">
        <v>0</v>
      </c>
      <c r="Y3134" s="303" t="s">
        <v>9616</v>
      </c>
      <c r="Z3134" s="85" t="s">
        <v>258</v>
      </c>
      <c r="AA3134" s="85" t="s">
        <v>6596</v>
      </c>
      <c r="AB3134" s="85" t="s">
        <v>9612</v>
      </c>
      <c r="AC3134" s="301" t="s">
        <v>9608</v>
      </c>
      <c r="AD3134" s="75" t="s">
        <v>113</v>
      </c>
      <c r="AE3134" s="241"/>
      <c r="AF3134" s="375">
        <v>46135.083333333336</v>
      </c>
      <c r="AG3134" s="375">
        <v>46133.583333333336</v>
      </c>
      <c r="AH3134" s="375">
        <v>46132.958333333336</v>
      </c>
      <c r="AI3134" s="231">
        <v>46135</v>
      </c>
      <c r="AJ3134" s="231">
        <v>46136</v>
      </c>
      <c r="AK3134" s="241"/>
      <c r="AL3134" s="376">
        <v>46143</v>
      </c>
      <c r="AM3134" s="241"/>
      <c r="AN3134" s="75">
        <f t="shared" si="985"/>
        <v>-12</v>
      </c>
      <c r="AO3134" s="95" t="s">
        <v>121</v>
      </c>
      <c r="AP3134" s="95" t="s">
        <v>121</v>
      </c>
      <c r="AQ3134" s="95" t="s">
        <v>121</v>
      </c>
      <c r="AR3134" s="81">
        <f t="shared" si="977"/>
        <v>46137</v>
      </c>
      <c r="AS3134" s="81">
        <f t="shared" si="978"/>
        <v>46138</v>
      </c>
      <c r="AT3134" s="95" t="s">
        <v>121</v>
      </c>
      <c r="AU3134" s="241"/>
      <c r="AV3134" s="297">
        <v>46130</v>
      </c>
      <c r="AW3134" s="85"/>
      <c r="AX3134" s="85"/>
      <c r="AY3134" s="85"/>
      <c r="AZ3134" s="271"/>
      <c r="BA3134" s="85"/>
      <c r="BB3134" s="85"/>
      <c r="BC3134" s="85"/>
      <c r="BD3134" s="85"/>
      <c r="BE3134" s="85"/>
      <c r="BF3134" s="85"/>
      <c r="BG3134" s="85"/>
      <c r="BH3134" s="85"/>
      <c r="BI3134" s="85"/>
      <c r="BJ3134" s="85"/>
      <c r="BK3134" s="85"/>
      <c r="BL3134" s="85"/>
      <c r="BM3134" s="85"/>
      <c r="BN3134" s="85"/>
      <c r="BO3134" s="85"/>
      <c r="BP3134" s="85"/>
      <c r="BQ3134" s="85"/>
      <c r="BR3134" s="85"/>
      <c r="BS3134" s="85"/>
      <c r="BT3134" s="85"/>
      <c r="BU3134" s="396" t="s">
        <v>9613</v>
      </c>
      <c r="BV3134" s="340">
        <v>46136</v>
      </c>
      <c r="BW3134" s="85"/>
      <c r="BX3134" s="85"/>
      <c r="BY3134" s="85"/>
      <c r="BZ3134" s="171">
        <f t="shared" si="986"/>
        <v>16</v>
      </c>
      <c r="CA3134" s="85"/>
      <c r="CB3134" s="88">
        <f t="shared" si="973"/>
        <v>17</v>
      </c>
      <c r="CC3134" s="85"/>
      <c r="CD3134" s="85"/>
      <c r="CE3134" s="171">
        <f t="shared" si="987"/>
        <v>4</v>
      </c>
      <c r="CF3134" s="836">
        <v>14434750</v>
      </c>
      <c r="CG3134" s="836">
        <v>3936750</v>
      </c>
      <c r="CH3134" s="836">
        <f>CF3134+CG3134</f>
        <v>18371500</v>
      </c>
      <c r="CI3134" s="836">
        <v>26245</v>
      </c>
      <c r="CJ3134" s="171">
        <f t="shared" si="989"/>
        <v>4</v>
      </c>
      <c r="CK3134" s="171">
        <f t="shared" si="988"/>
        <v>16</v>
      </c>
      <c r="CL3134" s="85"/>
      <c r="CM3134" s="85"/>
      <c r="CN3134" s="85"/>
      <c r="CO3134" s="22"/>
      <c r="CP3134" s="22"/>
      <c r="CQ3134" s="22"/>
      <c r="CR3134" s="22"/>
      <c r="CS3134" s="22"/>
      <c r="CT3134" s="22"/>
      <c r="CU3134" s="22"/>
      <c r="CV3134" s="22"/>
      <c r="CW3134" s="22"/>
      <c r="CX3134" s="22"/>
      <c r="CY3134" s="22"/>
      <c r="CZ3134" s="22"/>
      <c r="DA3134" s="22"/>
      <c r="DB3134" s="22"/>
      <c r="DC3134" s="22"/>
      <c r="DD3134" s="22"/>
      <c r="DE3134" s="22"/>
      <c r="DF3134" s="22"/>
      <c r="DG3134" s="22"/>
    </row>
    <row r="3135" spans="1:111" s="168" customFormat="1" x14ac:dyDescent="0.25">
      <c r="A3135" s="75">
        <f>ROW()-2</f>
        <v>3133</v>
      </c>
      <c r="B3135" s="265" t="s">
        <v>6301</v>
      </c>
      <c r="C3135" s="301" t="s">
        <v>9608</v>
      </c>
      <c r="D3135" s="265">
        <v>145920004</v>
      </c>
      <c r="E3135" s="241"/>
      <c r="F3135" s="231">
        <v>46128</v>
      </c>
      <c r="G3135" s="265" t="s">
        <v>612</v>
      </c>
      <c r="H3135" s="265" t="s">
        <v>2213</v>
      </c>
      <c r="I3135" s="265" t="s">
        <v>105</v>
      </c>
      <c r="J3135" s="265" t="s">
        <v>518</v>
      </c>
      <c r="K3135" s="265" t="s">
        <v>242</v>
      </c>
      <c r="L3135" s="231">
        <v>46155</v>
      </c>
      <c r="M3135" s="265">
        <v>40</v>
      </c>
      <c r="N3135" s="85" t="s">
        <v>9617</v>
      </c>
      <c r="O3135" s="85" t="s">
        <v>9618</v>
      </c>
      <c r="P3135" s="85">
        <v>2830052065</v>
      </c>
      <c r="Q3135" s="231">
        <v>46130</v>
      </c>
      <c r="R3135" s="241">
        <v>1209404052</v>
      </c>
      <c r="S3135" s="241">
        <v>224465157</v>
      </c>
      <c r="T3135" s="231">
        <v>46130</v>
      </c>
      <c r="U3135" s="356">
        <v>16716.120999999999</v>
      </c>
      <c r="V3135" s="356">
        <v>16273.078</v>
      </c>
      <c r="W3135" s="241">
        <v>19</v>
      </c>
      <c r="X3135" s="241">
        <v>0</v>
      </c>
      <c r="Y3135" s="303" t="s">
        <v>9619</v>
      </c>
      <c r="Z3135" s="85" t="s">
        <v>258</v>
      </c>
      <c r="AA3135" s="85" t="s">
        <v>6596</v>
      </c>
      <c r="AB3135" s="85" t="s">
        <v>9612</v>
      </c>
      <c r="AC3135" s="301" t="s">
        <v>9608</v>
      </c>
      <c r="AD3135" s="75" t="s">
        <v>113</v>
      </c>
      <c r="AE3135" s="241"/>
      <c r="AF3135" s="375">
        <v>46135.083333333336</v>
      </c>
      <c r="AG3135" s="375">
        <v>46133.583333333336</v>
      </c>
      <c r="AH3135" s="375">
        <v>46132.958333333336</v>
      </c>
      <c r="AI3135" s="231">
        <v>46135</v>
      </c>
      <c r="AJ3135" s="231">
        <v>46136</v>
      </c>
      <c r="AK3135" s="241"/>
      <c r="AL3135" s="376">
        <v>46143</v>
      </c>
      <c r="AM3135" s="241"/>
      <c r="AN3135" s="75">
        <f t="shared" si="985"/>
        <v>-12</v>
      </c>
      <c r="AO3135" s="95" t="s">
        <v>121</v>
      </c>
      <c r="AP3135" s="95" t="s">
        <v>121</v>
      </c>
      <c r="AQ3135" s="95" t="s">
        <v>121</v>
      </c>
      <c r="AR3135" s="81">
        <f t="shared" si="977"/>
        <v>46137</v>
      </c>
      <c r="AS3135" s="81">
        <f t="shared" si="978"/>
        <v>46138</v>
      </c>
      <c r="AT3135" s="95" t="s">
        <v>121</v>
      </c>
      <c r="AU3135" s="241"/>
      <c r="AV3135" s="297">
        <v>46130</v>
      </c>
      <c r="AW3135" s="85"/>
      <c r="AX3135" s="85"/>
      <c r="AY3135" s="85"/>
      <c r="AZ3135" s="271"/>
      <c r="BA3135" s="85"/>
      <c r="BB3135" s="85"/>
      <c r="BC3135" s="85"/>
      <c r="BD3135" s="85"/>
      <c r="BE3135" s="85"/>
      <c r="BF3135" s="85"/>
      <c r="BG3135" s="85"/>
      <c r="BH3135" s="85"/>
      <c r="BI3135" s="85"/>
      <c r="BJ3135" s="85"/>
      <c r="BK3135" s="85"/>
      <c r="BL3135" s="85"/>
      <c r="BM3135" s="85"/>
      <c r="BN3135" s="85"/>
      <c r="BO3135" s="85"/>
      <c r="BP3135" s="85"/>
      <c r="BQ3135" s="85"/>
      <c r="BR3135" s="85"/>
      <c r="BS3135" s="85"/>
      <c r="BT3135" s="85"/>
      <c r="BU3135" s="396" t="s">
        <v>9613</v>
      </c>
      <c r="BV3135" s="340">
        <v>46136</v>
      </c>
      <c r="BW3135" s="85"/>
      <c r="BX3135" s="85"/>
      <c r="BY3135" s="85"/>
      <c r="BZ3135" s="171">
        <f t="shared" si="986"/>
        <v>16</v>
      </c>
      <c r="CA3135" s="85"/>
      <c r="CB3135" s="88">
        <f t="shared" si="973"/>
        <v>17</v>
      </c>
      <c r="CC3135" s="85"/>
      <c r="CD3135" s="85"/>
      <c r="CE3135" s="171">
        <f t="shared" si="987"/>
        <v>4</v>
      </c>
      <c r="CF3135" s="836">
        <v>14434750</v>
      </c>
      <c r="CG3135" s="836">
        <v>3936750</v>
      </c>
      <c r="CH3135" s="836">
        <f>CF3135+CG3135</f>
        <v>18371500</v>
      </c>
      <c r="CI3135" s="836">
        <v>26245</v>
      </c>
      <c r="CJ3135" s="171">
        <f t="shared" si="989"/>
        <v>4</v>
      </c>
      <c r="CK3135" s="171">
        <f t="shared" si="988"/>
        <v>16</v>
      </c>
      <c r="CL3135" s="85"/>
      <c r="CM3135" s="85"/>
      <c r="CN3135" s="85"/>
      <c r="CO3135" s="22"/>
      <c r="CP3135" s="22"/>
      <c r="CQ3135" s="22"/>
      <c r="CR3135" s="22"/>
      <c r="CS3135" s="22"/>
      <c r="CT3135" s="22"/>
      <c r="CU3135" s="22"/>
      <c r="CV3135" s="22"/>
      <c r="CW3135" s="22"/>
      <c r="CX3135" s="22"/>
      <c r="CY3135" s="22"/>
      <c r="CZ3135" s="22"/>
      <c r="DA3135" s="22"/>
      <c r="DB3135" s="22"/>
      <c r="DC3135" s="22"/>
      <c r="DD3135" s="22"/>
      <c r="DE3135" s="22"/>
      <c r="DF3135" s="22"/>
      <c r="DG3135" s="22"/>
    </row>
    <row r="3136" spans="1:111" s="168" customFormat="1" x14ac:dyDescent="0.25">
      <c r="A3136" s="392"/>
      <c r="B3136" s="346" t="s">
        <v>8625</v>
      </c>
      <c r="C3136" s="450"/>
      <c r="D3136" s="449">
        <v>145949643</v>
      </c>
      <c r="E3136" s="635">
        <v>5320008439</v>
      </c>
      <c r="F3136" s="837">
        <v>46146</v>
      </c>
      <c r="G3136" s="449" t="s">
        <v>2636</v>
      </c>
      <c r="H3136" s="449" t="s">
        <v>2213</v>
      </c>
      <c r="I3136" s="449" t="s">
        <v>105</v>
      </c>
      <c r="J3136" s="449" t="s">
        <v>518</v>
      </c>
      <c r="K3136" s="449" t="s">
        <v>242</v>
      </c>
      <c r="L3136" s="837">
        <v>46175</v>
      </c>
      <c r="M3136" s="385">
        <v>40</v>
      </c>
      <c r="N3136" s="392"/>
      <c r="O3136" s="392"/>
      <c r="P3136" s="392"/>
      <c r="Q3136" s="427"/>
      <c r="R3136" s="427"/>
      <c r="S3136" s="427"/>
      <c r="T3136" s="427"/>
      <c r="U3136" s="427"/>
      <c r="V3136" s="427"/>
      <c r="W3136" s="427"/>
      <c r="X3136" s="427"/>
      <c r="Y3136" s="720">
        <v>268749213</v>
      </c>
      <c r="Z3136" s="640" t="s">
        <v>110</v>
      </c>
      <c r="AA3136" s="640" t="s">
        <v>535</v>
      </c>
      <c r="AB3136" s="640" t="s">
        <v>9210</v>
      </c>
      <c r="AC3136" s="451"/>
      <c r="AD3136" s="317" t="s">
        <v>113</v>
      </c>
      <c r="AE3136" s="427"/>
      <c r="AF3136" s="427"/>
      <c r="AG3136" s="427"/>
      <c r="AH3136" s="427"/>
      <c r="AI3136" s="838">
        <v>46153</v>
      </c>
      <c r="AJ3136" s="427"/>
      <c r="AK3136" s="427"/>
      <c r="AL3136" s="839">
        <v>46163</v>
      </c>
      <c r="AM3136" s="427"/>
      <c r="AN3136" s="317">
        <f t="shared" si="985"/>
        <v>-12</v>
      </c>
      <c r="AO3136" s="81" t="str">
        <f>IF(AH3136&lt;AG3136,IF(AH3136=0,"",AH3136-1),IF(AG3136=0,"",AG3136-1))</f>
        <v/>
      </c>
      <c r="AP3136" s="81" t="str">
        <f>IF(AH3136&lt;AG3136,IF(AH3136=0,"",AH3136),IF(AG3136=0,"",AG3136))</f>
        <v/>
      </c>
      <c r="AQ3136" s="81" t="str">
        <f>IF(AH3136&lt;AG3136,IF(AH3136=0,"",AH3136),IF(AG3136=0,"",AG3136))</f>
        <v/>
      </c>
      <c r="AR3136" s="81">
        <f t="shared" si="977"/>
        <v>46154</v>
      </c>
      <c r="AS3136" s="81">
        <f t="shared" si="978"/>
        <v>46155</v>
      </c>
      <c r="AT3136" s="81">
        <f>IF(AI3136=0,"",IF(AI3136&lt;AJ3136,AJ3136+1,AI3136+1))</f>
        <v>46154</v>
      </c>
      <c r="AU3136" s="427"/>
      <c r="AV3136" s="392"/>
      <c r="AW3136" s="392"/>
      <c r="AX3136" s="392"/>
      <c r="AY3136" s="392"/>
      <c r="AZ3136" s="457"/>
      <c r="BA3136" s="392"/>
      <c r="BB3136" s="392"/>
      <c r="BC3136" s="392"/>
      <c r="BD3136" s="392"/>
      <c r="BE3136" s="392"/>
      <c r="BF3136" s="392"/>
      <c r="BG3136" s="392"/>
      <c r="BH3136" s="392"/>
      <c r="BI3136" s="392"/>
      <c r="BJ3136" s="392"/>
      <c r="BK3136" s="392"/>
      <c r="BL3136" s="392"/>
      <c r="BM3136" s="392"/>
      <c r="BN3136" s="392"/>
      <c r="BO3136" s="392"/>
      <c r="BP3136" s="392"/>
      <c r="BQ3136" s="392"/>
      <c r="BR3136" s="392"/>
      <c r="BS3136" s="392"/>
      <c r="BT3136" s="392"/>
      <c r="BU3136" s="667"/>
      <c r="BV3136" s="392"/>
      <c r="BW3136" s="392"/>
      <c r="BX3136" s="392"/>
      <c r="BY3136" s="392"/>
      <c r="BZ3136" s="87">
        <f t="shared" si="986"/>
        <v>19</v>
      </c>
      <c r="CA3136" s="392"/>
      <c r="CB3136" s="88">
        <f t="shared" si="973"/>
        <v>0</v>
      </c>
      <c r="CC3136" s="392"/>
      <c r="CD3136" s="392"/>
      <c r="CE3136" s="634">
        <f t="shared" si="987"/>
        <v>5</v>
      </c>
      <c r="CF3136" s="392"/>
      <c r="CG3136" s="392"/>
      <c r="CH3136" s="392"/>
      <c r="CI3136" s="392"/>
      <c r="CJ3136" s="87">
        <f t="shared" si="989"/>
        <v>1</v>
      </c>
      <c r="CK3136" s="439">
        <f t="shared" si="988"/>
        <v>1</v>
      </c>
      <c r="CL3136" s="392"/>
      <c r="CM3136" s="392"/>
      <c r="CN3136" s="392"/>
    </row>
    <row r="3137" spans="1:92" s="85" customFormat="1" x14ac:dyDescent="0.25">
      <c r="A3137" s="168"/>
      <c r="B3137" s="236" t="s">
        <v>6301</v>
      </c>
      <c r="C3137" s="724" t="s">
        <v>9620</v>
      </c>
      <c r="D3137" s="507">
        <v>145934272</v>
      </c>
      <c r="E3137" s="624"/>
      <c r="F3137" s="619">
        <v>46130</v>
      </c>
      <c r="G3137" s="507" t="s">
        <v>9621</v>
      </c>
      <c r="H3137" s="507" t="s">
        <v>9622</v>
      </c>
      <c r="I3137" s="507" t="s">
        <v>350</v>
      </c>
      <c r="J3137" s="507" t="s">
        <v>9623</v>
      </c>
      <c r="K3137" s="507" t="s">
        <v>242</v>
      </c>
      <c r="L3137" s="619">
        <v>46162</v>
      </c>
      <c r="M3137" s="273">
        <v>40</v>
      </c>
      <c r="N3137" s="168" t="s">
        <v>9624</v>
      </c>
      <c r="O3137" s="168" t="s">
        <v>9625</v>
      </c>
      <c r="P3137" s="168">
        <v>2830052102</v>
      </c>
      <c r="Q3137" s="275">
        <v>46130</v>
      </c>
      <c r="R3137" s="274">
        <v>1209404174</v>
      </c>
      <c r="S3137" s="168">
        <v>224468610</v>
      </c>
      <c r="T3137" s="275">
        <v>46130</v>
      </c>
      <c r="U3137" s="350">
        <v>24601.54</v>
      </c>
      <c r="V3137" s="350">
        <v>23813.05</v>
      </c>
      <c r="W3137" s="274">
        <v>36</v>
      </c>
      <c r="X3137" s="274">
        <v>0</v>
      </c>
      <c r="Y3137" s="724" t="s">
        <v>9626</v>
      </c>
      <c r="Z3137" s="607" t="s">
        <v>258</v>
      </c>
      <c r="AA3137" s="607" t="s">
        <v>6596</v>
      </c>
      <c r="AB3137" s="607" t="s">
        <v>9612</v>
      </c>
      <c r="AC3137" s="724" t="s">
        <v>9620</v>
      </c>
      <c r="AD3137" s="182" t="s">
        <v>113</v>
      </c>
      <c r="AE3137" s="274"/>
      <c r="AF3137" s="304">
        <v>46135.083333333336</v>
      </c>
      <c r="AG3137" s="304">
        <v>46133.583333333336</v>
      </c>
      <c r="AH3137" s="304">
        <v>46132.958333333336</v>
      </c>
      <c r="AI3137" s="619">
        <v>46135</v>
      </c>
      <c r="AJ3137" s="619">
        <v>46136</v>
      </c>
      <c r="AK3137" s="274"/>
      <c r="AL3137" s="619">
        <v>46145</v>
      </c>
      <c r="AM3137" s="619">
        <v>46147</v>
      </c>
      <c r="AN3137" s="274"/>
      <c r="AO3137" s="81">
        <f>IF(AH3137&lt;AG3137,IF(AH3137=0,"",AH3137-1),IF(AG3137=0,"",AG3137-1))</f>
        <v>46131.958333333336</v>
      </c>
      <c r="AP3137" s="81">
        <f>IF(AH3137&lt;AG3137,IF(AH3137=0,"",AH3137),IF(AG3137=0,"",AG3137))</f>
        <v>46132.958333333336</v>
      </c>
      <c r="AQ3137" s="81">
        <f>IF(AH3137&lt;AG3137,IF(AH3137=0,"",AH3137),IF(AG3137=0,"",AG3137))</f>
        <v>46132.958333333336</v>
      </c>
      <c r="AR3137" s="81">
        <f t="shared" si="977"/>
        <v>46137</v>
      </c>
      <c r="AS3137" s="81">
        <f t="shared" si="978"/>
        <v>46138</v>
      </c>
      <c r="AT3137" s="81">
        <f>IF(AI3137=0,"",IF(AI3137&lt;AJ3137,AJ3137+1,AI3137+1))</f>
        <v>46137</v>
      </c>
      <c r="AU3137" s="274"/>
      <c r="AV3137" s="351">
        <v>46129</v>
      </c>
      <c r="AW3137" s="168"/>
      <c r="AX3137" s="168"/>
      <c r="AY3137" s="168"/>
      <c r="AZ3137" s="278"/>
      <c r="BA3137" s="168"/>
      <c r="BB3137" s="168"/>
      <c r="BC3137" s="168"/>
      <c r="BD3137" s="168"/>
      <c r="BE3137" s="168"/>
      <c r="BF3137" s="168"/>
      <c r="BG3137" s="168"/>
      <c r="BH3137" s="168"/>
      <c r="BI3137" s="168"/>
      <c r="BJ3137" s="168"/>
      <c r="BK3137" s="168"/>
      <c r="BL3137" s="168"/>
      <c r="BM3137" s="168"/>
      <c r="BN3137" s="168"/>
      <c r="BO3137" s="168"/>
      <c r="BP3137" s="168"/>
      <c r="BQ3137" s="168"/>
      <c r="BR3137" s="168"/>
      <c r="BS3137" s="168"/>
      <c r="BT3137" s="168"/>
      <c r="BU3137" s="543"/>
      <c r="BV3137" s="168"/>
      <c r="BW3137" s="168"/>
      <c r="BX3137" s="168"/>
      <c r="BY3137" s="168"/>
      <c r="BZ3137" s="87">
        <f t="shared" si="986"/>
        <v>16</v>
      </c>
      <c r="CA3137" s="168"/>
      <c r="CB3137" s="88">
        <f t="shared" si="973"/>
        <v>0</v>
      </c>
      <c r="CC3137" s="168"/>
      <c r="CD3137" s="168"/>
      <c r="CE3137" s="431">
        <f t="shared" si="987"/>
        <v>4</v>
      </c>
      <c r="CF3137" s="168"/>
      <c r="CG3137" s="168"/>
      <c r="CH3137" s="168"/>
      <c r="CI3137" s="168"/>
      <c r="CJ3137" s="87">
        <f t="shared" si="989"/>
        <v>4</v>
      </c>
      <c r="CK3137" s="171">
        <f t="shared" si="988"/>
        <v>16</v>
      </c>
      <c r="CL3137" s="168"/>
      <c r="CM3137" s="168"/>
      <c r="CN3137" s="168"/>
    </row>
    <row r="3138" spans="1:92" x14ac:dyDescent="0.25">
      <c r="A3138" s="182">
        <f>ROW()-2</f>
        <v>3136</v>
      </c>
      <c r="B3138" s="265" t="s">
        <v>6497</v>
      </c>
      <c r="C3138" s="301" t="s">
        <v>9535</v>
      </c>
      <c r="D3138" s="265">
        <v>145853349</v>
      </c>
      <c r="E3138" s="241">
        <v>5320008387</v>
      </c>
      <c r="F3138" s="231">
        <v>46126</v>
      </c>
      <c r="G3138" s="265" t="s">
        <v>516</v>
      </c>
      <c r="H3138" s="265" t="s">
        <v>2213</v>
      </c>
      <c r="I3138" s="265" t="s">
        <v>105</v>
      </c>
      <c r="J3138" s="265" t="s">
        <v>518</v>
      </c>
      <c r="K3138" s="265" t="s">
        <v>242</v>
      </c>
      <c r="L3138" s="231">
        <v>46157</v>
      </c>
      <c r="M3138" s="265">
        <v>40</v>
      </c>
      <c r="N3138" s="85" t="s">
        <v>9627</v>
      </c>
      <c r="O3138" s="85" t="s">
        <v>9628</v>
      </c>
      <c r="P3138" s="85">
        <v>2830052002</v>
      </c>
      <c r="Q3138" s="231">
        <v>46129</v>
      </c>
      <c r="R3138" s="241">
        <v>1209403663</v>
      </c>
      <c r="S3138" s="241">
        <v>224465082</v>
      </c>
      <c r="T3138" s="231">
        <v>46129</v>
      </c>
      <c r="U3138" s="261">
        <v>9497.0669999999991</v>
      </c>
      <c r="V3138" s="261">
        <v>9155.5319999999992</v>
      </c>
      <c r="W3138" s="241">
        <v>11</v>
      </c>
      <c r="X3138" s="241">
        <v>0</v>
      </c>
      <c r="Y3138" s="303">
        <v>7267749480</v>
      </c>
      <c r="Z3138" s="85" t="s">
        <v>354</v>
      </c>
      <c r="AA3138" s="85" t="s">
        <v>719</v>
      </c>
      <c r="AB3138" s="85" t="s">
        <v>9528</v>
      </c>
      <c r="AC3138" s="301" t="s">
        <v>9535</v>
      </c>
      <c r="AD3138" s="75" t="s">
        <v>113</v>
      </c>
      <c r="AE3138" s="363">
        <v>46136</v>
      </c>
      <c r="AF3138" s="375">
        <v>46132.291666666664</v>
      </c>
      <c r="AG3138" s="375">
        <v>46129.791666666664</v>
      </c>
      <c r="AH3138" s="375">
        <v>46129.791666666664</v>
      </c>
      <c r="AI3138" s="231">
        <v>46133</v>
      </c>
      <c r="AJ3138" s="363">
        <v>46135</v>
      </c>
      <c r="AK3138" s="363">
        <v>46135</v>
      </c>
      <c r="AL3138" s="231">
        <v>46138</v>
      </c>
      <c r="AM3138" s="363">
        <v>46140</v>
      </c>
      <c r="AN3138" s="75">
        <f t="shared" ref="AN3138:AN3145" si="990">IF(AM3138=0,AL3138-L3138,AM3138-L3138)</f>
        <v>-17</v>
      </c>
      <c r="AO3138" s="95" t="s">
        <v>121</v>
      </c>
      <c r="AP3138" s="95" t="s">
        <v>121</v>
      </c>
      <c r="AQ3138" s="95" t="s">
        <v>121</v>
      </c>
      <c r="AR3138" s="95" t="s">
        <v>121</v>
      </c>
      <c r="AS3138" s="81">
        <f t="shared" si="978"/>
        <v>46138</v>
      </c>
      <c r="AT3138" s="95" t="s">
        <v>121</v>
      </c>
      <c r="AU3138" s="241"/>
      <c r="AV3138" s="297">
        <v>46129</v>
      </c>
      <c r="AW3138" s="85"/>
      <c r="AX3138" s="85"/>
      <c r="AY3138" s="85"/>
      <c r="AZ3138" s="271"/>
      <c r="BA3138" s="85"/>
      <c r="BB3138" s="85"/>
      <c r="BC3138" s="85"/>
      <c r="BD3138" s="85"/>
      <c r="BE3138" s="85"/>
      <c r="BF3138" s="85"/>
      <c r="BG3138" s="85"/>
      <c r="BH3138" s="85"/>
      <c r="BI3138" s="85"/>
      <c r="BJ3138" s="85"/>
      <c r="BK3138" s="85"/>
      <c r="BL3138" s="85"/>
      <c r="BM3138" s="85"/>
      <c r="BN3138" s="85"/>
      <c r="BO3138" s="85"/>
      <c r="BP3138" s="85"/>
      <c r="BQ3138" s="85"/>
      <c r="BR3138" s="85"/>
      <c r="BS3138" s="85"/>
      <c r="BT3138" s="85"/>
      <c r="BU3138" s="388"/>
      <c r="BV3138" s="85"/>
      <c r="BW3138" s="85"/>
      <c r="BX3138" s="85"/>
      <c r="BY3138" s="85"/>
      <c r="BZ3138" s="87">
        <f t="shared" si="986"/>
        <v>16</v>
      </c>
      <c r="CA3138" s="85"/>
      <c r="CB3138" s="88">
        <f t="shared" si="973"/>
        <v>0</v>
      </c>
      <c r="CC3138" s="85"/>
      <c r="CD3138" s="85"/>
      <c r="CE3138" s="431">
        <f t="shared" si="987"/>
        <v>4</v>
      </c>
      <c r="CF3138" s="544">
        <v>6721800</v>
      </c>
      <c r="CG3138" s="544">
        <v>1581600</v>
      </c>
      <c r="CH3138" s="544">
        <f>CF3138+CG3138</f>
        <v>8303400</v>
      </c>
      <c r="CI3138" s="544">
        <v>26360</v>
      </c>
      <c r="CJ3138" s="87">
        <f t="shared" si="989"/>
        <v>4</v>
      </c>
      <c r="CK3138" s="171">
        <f t="shared" si="988"/>
        <v>16</v>
      </c>
      <c r="CL3138" s="85"/>
      <c r="CM3138" s="85"/>
      <c r="CN3138" s="85"/>
    </row>
    <row r="3139" spans="1:92" x14ac:dyDescent="0.25">
      <c r="A3139" s="182">
        <f>ROW()-2</f>
        <v>3137</v>
      </c>
      <c r="B3139" s="265" t="s">
        <v>6497</v>
      </c>
      <c r="C3139" s="301" t="s">
        <v>9535</v>
      </c>
      <c r="D3139" s="265">
        <v>145949418</v>
      </c>
      <c r="E3139" s="241">
        <v>5320008387</v>
      </c>
      <c r="F3139" s="231">
        <v>46125</v>
      </c>
      <c r="G3139" s="265" t="s">
        <v>612</v>
      </c>
      <c r="H3139" s="265" t="s">
        <v>2213</v>
      </c>
      <c r="I3139" s="265" t="s">
        <v>105</v>
      </c>
      <c r="J3139" s="265" t="s">
        <v>518</v>
      </c>
      <c r="K3139" s="265" t="s">
        <v>242</v>
      </c>
      <c r="L3139" s="231">
        <v>46153</v>
      </c>
      <c r="M3139" s="265">
        <v>0</v>
      </c>
      <c r="N3139" s="85" t="s">
        <v>9627</v>
      </c>
      <c r="O3139" s="85" t="s">
        <v>9628</v>
      </c>
      <c r="P3139" s="85">
        <v>2830052003</v>
      </c>
      <c r="Q3139" s="231">
        <v>46129</v>
      </c>
      <c r="R3139" s="241">
        <v>1209403664</v>
      </c>
      <c r="S3139" s="241">
        <v>224465079</v>
      </c>
      <c r="T3139" s="231">
        <v>46129</v>
      </c>
      <c r="U3139" s="261">
        <v>6495.2160000000003</v>
      </c>
      <c r="V3139" s="261">
        <v>6261.6379999999999</v>
      </c>
      <c r="W3139" s="241">
        <v>8</v>
      </c>
      <c r="X3139" s="241">
        <v>0</v>
      </c>
      <c r="Y3139" s="303">
        <v>7267749480</v>
      </c>
      <c r="Z3139" s="85" t="s">
        <v>354</v>
      </c>
      <c r="AA3139" s="85" t="s">
        <v>719</v>
      </c>
      <c r="AB3139" s="85" t="s">
        <v>9528</v>
      </c>
      <c r="AC3139" s="301" t="s">
        <v>9535</v>
      </c>
      <c r="AD3139" s="75" t="s">
        <v>113</v>
      </c>
      <c r="AE3139" s="363">
        <v>46136</v>
      </c>
      <c r="AF3139" s="375">
        <v>46132.291666666664</v>
      </c>
      <c r="AG3139" s="375">
        <v>46129.791666666664</v>
      </c>
      <c r="AH3139" s="375">
        <v>46129.791666666664</v>
      </c>
      <c r="AI3139" s="231">
        <v>46133</v>
      </c>
      <c r="AJ3139" s="363">
        <v>46135</v>
      </c>
      <c r="AK3139" s="363">
        <v>46135</v>
      </c>
      <c r="AL3139" s="231">
        <v>46138</v>
      </c>
      <c r="AM3139" s="363">
        <v>46140</v>
      </c>
      <c r="AN3139" s="75">
        <f t="shared" si="990"/>
        <v>-13</v>
      </c>
      <c r="AO3139" s="95" t="s">
        <v>121</v>
      </c>
      <c r="AP3139" s="95" t="s">
        <v>121</v>
      </c>
      <c r="AQ3139" s="95" t="s">
        <v>121</v>
      </c>
      <c r="AR3139" s="95" t="s">
        <v>121</v>
      </c>
      <c r="AS3139" s="81">
        <f t="shared" si="978"/>
        <v>46138</v>
      </c>
      <c r="AT3139" s="95" t="s">
        <v>121</v>
      </c>
      <c r="AU3139" s="241"/>
      <c r="AV3139" s="297">
        <v>46129</v>
      </c>
      <c r="AW3139" s="85"/>
      <c r="AX3139" s="85"/>
      <c r="AY3139" s="85"/>
      <c r="AZ3139" s="271"/>
      <c r="BA3139" s="85"/>
      <c r="BB3139" s="85"/>
      <c r="BC3139" s="85"/>
      <c r="BD3139" s="85"/>
      <c r="BE3139" s="85"/>
      <c r="BF3139" s="85"/>
      <c r="BG3139" s="85"/>
      <c r="BH3139" s="85"/>
      <c r="BI3139" s="85"/>
      <c r="BJ3139" s="85"/>
      <c r="BK3139" s="85"/>
      <c r="BL3139" s="85"/>
      <c r="BM3139" s="85"/>
      <c r="BN3139" s="85"/>
      <c r="BO3139" s="85"/>
      <c r="BP3139" s="85"/>
      <c r="BQ3139" s="85"/>
      <c r="BR3139" s="85"/>
      <c r="BS3139" s="85"/>
      <c r="BT3139" s="85"/>
      <c r="BU3139" s="388"/>
      <c r="BV3139" s="85"/>
      <c r="BW3139" s="85"/>
      <c r="BX3139" s="85"/>
      <c r="BY3139" s="85"/>
      <c r="BZ3139" s="87">
        <f t="shared" si="986"/>
        <v>16</v>
      </c>
      <c r="CA3139" s="85"/>
      <c r="CB3139" s="88">
        <f t="shared" si="973"/>
        <v>0</v>
      </c>
      <c r="CC3139" s="85"/>
      <c r="CD3139" s="85"/>
      <c r="CE3139" s="431">
        <f t="shared" si="987"/>
        <v>4</v>
      </c>
      <c r="CF3139" s="85"/>
      <c r="CG3139" s="85"/>
      <c r="CH3139" s="85"/>
      <c r="CI3139" s="85"/>
      <c r="CJ3139" s="87">
        <f t="shared" si="989"/>
        <v>4</v>
      </c>
      <c r="CK3139" s="171">
        <f t="shared" si="988"/>
        <v>16</v>
      </c>
      <c r="CL3139" s="85"/>
      <c r="CM3139" s="85"/>
      <c r="CN3139" s="85"/>
    </row>
    <row r="3140" spans="1:92" x14ac:dyDescent="0.25">
      <c r="A3140" s="182">
        <f>ROW()-2</f>
        <v>3138</v>
      </c>
      <c r="B3140" s="265" t="s">
        <v>6497</v>
      </c>
      <c r="C3140" s="301" t="s">
        <v>9535</v>
      </c>
      <c r="D3140" s="265">
        <v>145791125</v>
      </c>
      <c r="E3140" s="241">
        <v>5320008387</v>
      </c>
      <c r="F3140" s="231">
        <v>46125</v>
      </c>
      <c r="G3140" s="265" t="s">
        <v>612</v>
      </c>
      <c r="H3140" s="265" t="s">
        <v>2213</v>
      </c>
      <c r="I3140" s="265" t="s">
        <v>105</v>
      </c>
      <c r="J3140" s="265" t="s">
        <v>518</v>
      </c>
      <c r="K3140" s="265" t="s">
        <v>242</v>
      </c>
      <c r="L3140" s="231">
        <v>46152</v>
      </c>
      <c r="M3140" s="265">
        <v>0</v>
      </c>
      <c r="N3140" s="85" t="s">
        <v>9627</v>
      </c>
      <c r="O3140" s="85" t="s">
        <v>9628</v>
      </c>
      <c r="P3140" s="85">
        <v>2830052001</v>
      </c>
      <c r="Q3140" s="231">
        <v>46129</v>
      </c>
      <c r="R3140" s="241">
        <v>1209403662</v>
      </c>
      <c r="S3140" s="241">
        <v>224465067</v>
      </c>
      <c r="T3140" s="231">
        <v>46129</v>
      </c>
      <c r="U3140" s="261">
        <v>1565.444</v>
      </c>
      <c r="V3140" s="261">
        <v>1516.248</v>
      </c>
      <c r="W3140" s="241">
        <v>2</v>
      </c>
      <c r="X3140" s="241">
        <v>0</v>
      </c>
      <c r="Y3140" s="303">
        <v>7267749480</v>
      </c>
      <c r="Z3140" s="85" t="s">
        <v>354</v>
      </c>
      <c r="AA3140" s="85" t="s">
        <v>719</v>
      </c>
      <c r="AB3140" s="85" t="s">
        <v>9528</v>
      </c>
      <c r="AC3140" s="301" t="s">
        <v>9535</v>
      </c>
      <c r="AD3140" s="75" t="s">
        <v>113</v>
      </c>
      <c r="AE3140" s="363">
        <v>46136</v>
      </c>
      <c r="AF3140" s="375">
        <v>46132.291666666664</v>
      </c>
      <c r="AG3140" s="375">
        <v>46129.791666666664</v>
      </c>
      <c r="AH3140" s="375">
        <v>46129.791666666664</v>
      </c>
      <c r="AI3140" s="231">
        <v>46133</v>
      </c>
      <c r="AJ3140" s="363">
        <v>46135</v>
      </c>
      <c r="AK3140" s="363">
        <v>46135</v>
      </c>
      <c r="AL3140" s="231">
        <v>46138</v>
      </c>
      <c r="AM3140" s="363">
        <v>46140</v>
      </c>
      <c r="AN3140" s="75">
        <f t="shared" si="990"/>
        <v>-12</v>
      </c>
      <c r="AO3140" s="95" t="s">
        <v>121</v>
      </c>
      <c r="AP3140" s="95" t="s">
        <v>121</v>
      </c>
      <c r="AQ3140" s="95" t="s">
        <v>121</v>
      </c>
      <c r="AR3140" s="95" t="s">
        <v>121</v>
      </c>
      <c r="AS3140" s="81">
        <f t="shared" si="978"/>
        <v>46138</v>
      </c>
      <c r="AT3140" s="95" t="s">
        <v>121</v>
      </c>
      <c r="AU3140" s="241"/>
      <c r="AV3140" s="297">
        <v>46129</v>
      </c>
      <c r="AW3140" s="85"/>
      <c r="AX3140" s="85"/>
      <c r="AY3140" s="85"/>
      <c r="AZ3140" s="271"/>
      <c r="BA3140" s="85"/>
      <c r="BB3140" s="85"/>
      <c r="BC3140" s="85"/>
      <c r="BD3140" s="85"/>
      <c r="BE3140" s="85"/>
      <c r="BF3140" s="85"/>
      <c r="BG3140" s="85"/>
      <c r="BH3140" s="85"/>
      <c r="BI3140" s="85"/>
      <c r="BJ3140" s="85"/>
      <c r="BK3140" s="85"/>
      <c r="BL3140" s="85"/>
      <c r="BM3140" s="85"/>
      <c r="BN3140" s="85"/>
      <c r="BO3140" s="85"/>
      <c r="BP3140" s="85"/>
      <c r="BQ3140" s="85"/>
      <c r="BR3140" s="85"/>
      <c r="BS3140" s="85"/>
      <c r="BT3140" s="85"/>
      <c r="BU3140" s="388"/>
      <c r="BV3140" s="85"/>
      <c r="BW3140" s="85"/>
      <c r="BX3140" s="85"/>
      <c r="BY3140" s="85"/>
      <c r="BZ3140" s="87">
        <f t="shared" si="986"/>
        <v>16</v>
      </c>
      <c r="CA3140" s="85"/>
      <c r="CB3140" s="88">
        <f t="shared" si="973"/>
        <v>0</v>
      </c>
      <c r="CC3140" s="85"/>
      <c r="CD3140" s="85"/>
      <c r="CE3140" s="431">
        <f t="shared" si="987"/>
        <v>4</v>
      </c>
      <c r="CF3140" s="85"/>
      <c r="CG3140" s="85"/>
      <c r="CH3140" s="85"/>
      <c r="CI3140" s="85"/>
      <c r="CJ3140" s="87">
        <f t="shared" si="989"/>
        <v>4</v>
      </c>
      <c r="CK3140" s="171">
        <f t="shared" si="988"/>
        <v>16</v>
      </c>
      <c r="CL3140" s="85"/>
      <c r="CM3140" s="85"/>
      <c r="CN3140" s="85"/>
    </row>
    <row r="3141" spans="1:92" x14ac:dyDescent="0.25">
      <c r="A3141" s="168"/>
      <c r="B3141" s="265" t="s">
        <v>8625</v>
      </c>
      <c r="C3141" s="301"/>
      <c r="D3141" s="265">
        <v>145949876</v>
      </c>
      <c r="E3141" s="241">
        <v>5320008439</v>
      </c>
      <c r="F3141" s="231">
        <v>46146</v>
      </c>
      <c r="G3141" s="265" t="s">
        <v>7029</v>
      </c>
      <c r="H3141" s="265" t="s">
        <v>2213</v>
      </c>
      <c r="I3141" s="265" t="s">
        <v>105</v>
      </c>
      <c r="J3141" s="265" t="s">
        <v>518</v>
      </c>
      <c r="K3141" s="265" t="s">
        <v>242</v>
      </c>
      <c r="L3141" s="231">
        <v>46175</v>
      </c>
      <c r="M3141" s="265">
        <v>0</v>
      </c>
      <c r="N3141" s="85"/>
      <c r="O3141" s="85"/>
      <c r="P3141" s="85"/>
      <c r="Q3141" s="241"/>
      <c r="R3141" s="241"/>
      <c r="S3141" s="241"/>
      <c r="T3141" s="241"/>
      <c r="U3141" s="241"/>
      <c r="V3141" s="241"/>
      <c r="W3141" s="241"/>
      <c r="X3141" s="241"/>
      <c r="Y3141" s="303">
        <v>268749213</v>
      </c>
      <c r="Z3141" s="85" t="s">
        <v>110</v>
      </c>
      <c r="AA3141" s="85" t="s">
        <v>535</v>
      </c>
      <c r="AB3141" s="85" t="s">
        <v>9210</v>
      </c>
      <c r="AC3141" s="270"/>
      <c r="AD3141" s="182" t="s">
        <v>113</v>
      </c>
      <c r="AE3141" s="241"/>
      <c r="AF3141" s="274"/>
      <c r="AG3141" s="274"/>
      <c r="AH3141" s="274"/>
      <c r="AI3141" s="840">
        <v>46153</v>
      </c>
      <c r="AJ3141" s="624"/>
      <c r="AK3141" s="241"/>
      <c r="AL3141" s="728">
        <v>46163</v>
      </c>
      <c r="AM3141" s="241"/>
      <c r="AN3141" s="75">
        <f t="shared" si="990"/>
        <v>-12</v>
      </c>
      <c r="AO3141" s="81" t="str">
        <f t="shared" ref="AO3141:AO3146" si="991">IF(AH3141&lt;AG3141,IF(AH3141=0,"",AH3141-1),IF(AG3141=0,"",AG3141-1))</f>
        <v/>
      </c>
      <c r="AP3141" s="81" t="str">
        <f t="shared" ref="AP3141:AP3146" si="992">IF(AH3141&lt;AG3141,IF(AH3141=0,"",AH3141),IF(AG3141=0,"",AG3141))</f>
        <v/>
      </c>
      <c r="AQ3141" s="81" t="str">
        <f t="shared" ref="AQ3141:AQ3146" si="993">IF(AH3141&lt;AG3141,IF(AH3141=0,"",AH3141),IF(AG3141=0,"",AG3141))</f>
        <v/>
      </c>
      <c r="AR3141" s="81">
        <f t="shared" ref="AR3141:AR3147" si="994">IF(AI3141=0,"",IF(AI3141&lt;AJ3141,AJ3141+1,AI3141+1))</f>
        <v>46154</v>
      </c>
      <c r="AS3141" s="81">
        <f t="shared" si="978"/>
        <v>46155</v>
      </c>
      <c r="AT3141" s="81">
        <f t="shared" ref="AT3141:AT3147" si="995">IF(AI3141=0,"",IF(AI3141&lt;AJ3141,AJ3141+1,AI3141+1))</f>
        <v>46154</v>
      </c>
      <c r="AU3141" s="241"/>
      <c r="AV3141" s="85"/>
      <c r="AW3141" s="85"/>
      <c r="AX3141" s="85"/>
      <c r="AY3141" s="85"/>
      <c r="AZ3141" s="271"/>
      <c r="BA3141" s="85"/>
      <c r="BB3141" s="85"/>
      <c r="BC3141" s="85"/>
      <c r="BD3141" s="85"/>
      <c r="BE3141" s="85"/>
      <c r="BF3141" s="85"/>
      <c r="BG3141" s="85"/>
      <c r="BH3141" s="85"/>
      <c r="BI3141" s="85"/>
      <c r="BJ3141" s="85"/>
      <c r="BK3141" s="85"/>
      <c r="BL3141" s="85"/>
      <c r="BM3141" s="85"/>
      <c r="BN3141" s="85"/>
      <c r="BO3141" s="85"/>
      <c r="BP3141" s="85"/>
      <c r="BQ3141" s="85"/>
      <c r="BR3141" s="85"/>
      <c r="BS3141" s="85"/>
      <c r="BT3141" s="85"/>
      <c r="BU3141" s="312"/>
      <c r="BV3141" s="85"/>
      <c r="BW3141" s="85"/>
      <c r="BX3141" s="85"/>
      <c r="BY3141" s="85"/>
      <c r="BZ3141" s="87">
        <f t="shared" si="986"/>
        <v>19</v>
      </c>
      <c r="CA3141" s="85"/>
      <c r="CB3141" s="88">
        <f t="shared" si="973"/>
        <v>0</v>
      </c>
      <c r="CC3141" s="85"/>
      <c r="CD3141" s="85"/>
      <c r="CE3141" s="431">
        <f t="shared" si="987"/>
        <v>5</v>
      </c>
      <c r="CF3141" s="85"/>
      <c r="CG3141" s="85"/>
      <c r="CH3141" s="85"/>
      <c r="CI3141" s="85"/>
      <c r="CJ3141" s="87">
        <f t="shared" si="989"/>
        <v>1</v>
      </c>
      <c r="CK3141" s="87">
        <f t="shared" si="988"/>
        <v>1</v>
      </c>
      <c r="CL3141" s="85"/>
      <c r="CM3141" s="85"/>
      <c r="CN3141" s="85"/>
    </row>
    <row r="3142" spans="1:92" x14ac:dyDescent="0.25">
      <c r="A3142" s="168"/>
      <c r="B3142" s="265" t="s">
        <v>8625</v>
      </c>
      <c r="C3142" s="301"/>
      <c r="D3142" s="265">
        <v>145949646</v>
      </c>
      <c r="E3142" s="241">
        <v>5320008440</v>
      </c>
      <c r="F3142" s="231">
        <v>46153</v>
      </c>
      <c r="G3142" s="265" t="s">
        <v>2636</v>
      </c>
      <c r="H3142" s="265" t="s">
        <v>2213</v>
      </c>
      <c r="I3142" s="265" t="s">
        <v>105</v>
      </c>
      <c r="J3142" s="265" t="s">
        <v>518</v>
      </c>
      <c r="K3142" s="265" t="s">
        <v>242</v>
      </c>
      <c r="L3142" s="231">
        <v>46183</v>
      </c>
      <c r="M3142" s="265">
        <v>40</v>
      </c>
      <c r="N3142" s="85"/>
      <c r="O3142" s="85"/>
      <c r="P3142" s="85"/>
      <c r="Q3142" s="241"/>
      <c r="R3142" s="241"/>
      <c r="S3142" s="241"/>
      <c r="T3142" s="241"/>
      <c r="U3142" s="241"/>
      <c r="V3142" s="241"/>
      <c r="W3142" s="241"/>
      <c r="X3142" s="241"/>
      <c r="Y3142" s="303"/>
      <c r="Z3142" s="85" t="s">
        <v>354</v>
      </c>
      <c r="AA3142" s="85" t="s">
        <v>719</v>
      </c>
      <c r="AB3142" s="85" t="s">
        <v>9566</v>
      </c>
      <c r="AC3142" s="270"/>
      <c r="AD3142" s="182" t="s">
        <v>113</v>
      </c>
      <c r="AE3142" s="241"/>
      <c r="AF3142" s="274"/>
      <c r="AG3142" s="274"/>
      <c r="AH3142" s="274"/>
      <c r="AI3142" s="841">
        <v>46160</v>
      </c>
      <c r="AJ3142" s="624"/>
      <c r="AK3142" s="241"/>
      <c r="AL3142" s="726">
        <v>46165</v>
      </c>
      <c r="AM3142" s="241"/>
      <c r="AN3142" s="75">
        <f t="shared" si="990"/>
        <v>-18</v>
      </c>
      <c r="AO3142" s="81" t="str">
        <f t="shared" si="991"/>
        <v/>
      </c>
      <c r="AP3142" s="81" t="str">
        <f t="shared" si="992"/>
        <v/>
      </c>
      <c r="AQ3142" s="81" t="str">
        <f t="shared" si="993"/>
        <v/>
      </c>
      <c r="AR3142" s="81">
        <f t="shared" si="994"/>
        <v>46161</v>
      </c>
      <c r="AS3142" s="81">
        <f t="shared" si="978"/>
        <v>46162</v>
      </c>
      <c r="AT3142" s="81">
        <f t="shared" si="995"/>
        <v>46161</v>
      </c>
      <c r="AU3142" s="241"/>
      <c r="AV3142" s="85"/>
      <c r="AW3142" s="85"/>
      <c r="AX3142" s="85"/>
      <c r="AY3142" s="85"/>
      <c r="AZ3142" s="271"/>
      <c r="BA3142" s="85"/>
      <c r="BB3142" s="85"/>
      <c r="BC3142" s="85"/>
      <c r="BD3142" s="85"/>
      <c r="BE3142" s="85"/>
      <c r="BF3142" s="85"/>
      <c r="BG3142" s="85"/>
      <c r="BH3142" s="85"/>
      <c r="BI3142" s="85"/>
      <c r="BJ3142" s="85"/>
      <c r="BK3142" s="85"/>
      <c r="BL3142" s="85"/>
      <c r="BM3142" s="85"/>
      <c r="BN3142" s="85"/>
      <c r="BO3142" s="85"/>
      <c r="BP3142" s="85"/>
      <c r="BQ3142" s="85"/>
      <c r="BR3142" s="85"/>
      <c r="BS3142" s="85"/>
      <c r="BT3142" s="85"/>
      <c r="BU3142" s="312"/>
      <c r="BV3142" s="85"/>
      <c r="BW3142" s="85"/>
      <c r="BX3142" s="85"/>
      <c r="BY3142" s="85"/>
      <c r="BZ3142" s="87">
        <f t="shared" si="986"/>
        <v>20</v>
      </c>
      <c r="CA3142" s="85"/>
      <c r="CB3142" s="88">
        <f t="shared" si="973"/>
        <v>0</v>
      </c>
      <c r="CC3142" s="85"/>
      <c r="CD3142" s="85"/>
      <c r="CE3142" s="431">
        <f t="shared" si="987"/>
        <v>5</v>
      </c>
      <c r="CF3142" s="85"/>
      <c r="CG3142" s="85"/>
      <c r="CH3142" s="85"/>
      <c r="CI3142" s="85"/>
      <c r="CJ3142" s="87">
        <f t="shared" si="989"/>
        <v>1</v>
      </c>
      <c r="CK3142" s="87">
        <f t="shared" si="988"/>
        <v>1</v>
      </c>
      <c r="CL3142" s="85"/>
      <c r="CM3142" s="85"/>
      <c r="CN3142" s="85"/>
    </row>
    <row r="3143" spans="1:92" x14ac:dyDescent="0.25">
      <c r="A3143" s="182">
        <f>ROW()-2</f>
        <v>3141</v>
      </c>
      <c r="B3143" s="265" t="s">
        <v>6003</v>
      </c>
      <c r="C3143" s="301" t="s">
        <v>9629</v>
      </c>
      <c r="D3143" s="265">
        <v>145742461</v>
      </c>
      <c r="E3143" s="241"/>
      <c r="F3143" s="231">
        <v>46125</v>
      </c>
      <c r="G3143" s="265" t="s">
        <v>532</v>
      </c>
      <c r="H3143" s="265" t="s">
        <v>2213</v>
      </c>
      <c r="I3143" s="265" t="s">
        <v>105</v>
      </c>
      <c r="J3143" s="265" t="s">
        <v>518</v>
      </c>
      <c r="K3143" s="265" t="s">
        <v>242</v>
      </c>
      <c r="L3143" s="231">
        <v>46153</v>
      </c>
      <c r="M3143" s="265">
        <v>40</v>
      </c>
      <c r="N3143" s="85" t="s">
        <v>9630</v>
      </c>
      <c r="O3143" s="85" t="s">
        <v>9631</v>
      </c>
      <c r="P3143" s="85">
        <v>2830052047</v>
      </c>
      <c r="Q3143" s="231">
        <v>46129</v>
      </c>
      <c r="R3143" s="241">
        <v>1209403807</v>
      </c>
      <c r="S3143" s="241">
        <v>224465109</v>
      </c>
      <c r="T3143" s="231">
        <v>46129</v>
      </c>
      <c r="U3143" s="356">
        <v>19142.75</v>
      </c>
      <c r="V3143" s="356">
        <v>18701.359</v>
      </c>
      <c r="W3143" s="241">
        <v>22</v>
      </c>
      <c r="X3143" s="241">
        <v>0</v>
      </c>
      <c r="Y3143" s="303">
        <v>7267749424</v>
      </c>
      <c r="Z3143" s="85" t="s">
        <v>354</v>
      </c>
      <c r="AA3143" s="85" t="s">
        <v>719</v>
      </c>
      <c r="AB3143" s="85" t="s">
        <v>9528</v>
      </c>
      <c r="AC3143" s="301" t="s">
        <v>9629</v>
      </c>
      <c r="AD3143" s="182" t="s">
        <v>113</v>
      </c>
      <c r="AE3143" s="363">
        <v>46135</v>
      </c>
      <c r="AF3143" s="375">
        <v>46132.291666666664</v>
      </c>
      <c r="AG3143" s="375">
        <v>46129.791666666664</v>
      </c>
      <c r="AH3143" s="375">
        <v>46129.791666666664</v>
      </c>
      <c r="AI3143" s="376">
        <v>46133</v>
      </c>
      <c r="AJ3143" s="363">
        <v>46135</v>
      </c>
      <c r="AK3143" s="363">
        <v>46135</v>
      </c>
      <c r="AL3143" s="376">
        <v>46138</v>
      </c>
      <c r="AM3143" s="363">
        <v>46140</v>
      </c>
      <c r="AN3143" s="75">
        <f t="shared" si="990"/>
        <v>-13</v>
      </c>
      <c r="AO3143" s="81">
        <f t="shared" si="991"/>
        <v>46128.791666666664</v>
      </c>
      <c r="AP3143" s="81">
        <f t="shared" si="992"/>
        <v>46129.791666666664</v>
      </c>
      <c r="AQ3143" s="81">
        <f t="shared" si="993"/>
        <v>46129.791666666664</v>
      </c>
      <c r="AR3143" s="81">
        <f t="shared" si="994"/>
        <v>46136</v>
      </c>
      <c r="AS3143" s="81">
        <f t="shared" si="978"/>
        <v>46137</v>
      </c>
      <c r="AT3143" s="81">
        <f t="shared" si="995"/>
        <v>46136</v>
      </c>
      <c r="AU3143" s="241"/>
      <c r="AV3143" s="297">
        <v>46129</v>
      </c>
      <c r="AW3143" s="85"/>
      <c r="AX3143" s="85"/>
      <c r="AY3143" s="85"/>
      <c r="AZ3143" s="271"/>
      <c r="BA3143" s="85"/>
      <c r="BB3143" s="85"/>
      <c r="BC3143" s="85"/>
      <c r="BD3143" s="85"/>
      <c r="BE3143" s="85"/>
      <c r="BF3143" s="85"/>
      <c r="BG3143" s="85"/>
      <c r="BH3143" s="85"/>
      <c r="BI3143" s="85"/>
      <c r="BJ3143" s="85"/>
      <c r="BK3143" s="85"/>
      <c r="BL3143" s="85"/>
      <c r="BM3143" s="85"/>
      <c r="BN3143" s="85"/>
      <c r="BO3143" s="85"/>
      <c r="BP3143" s="85"/>
      <c r="BQ3143" s="85"/>
      <c r="BR3143" s="85"/>
      <c r="BS3143" s="85"/>
      <c r="BT3143" s="85"/>
      <c r="BU3143" s="388"/>
      <c r="BV3143" s="85"/>
      <c r="BW3143" s="85"/>
      <c r="BX3143" s="85"/>
      <c r="BY3143" s="85"/>
      <c r="BZ3143" s="87">
        <f t="shared" si="986"/>
        <v>16</v>
      </c>
      <c r="CA3143" s="85"/>
      <c r="CB3143" s="88">
        <f t="shared" si="973"/>
        <v>0</v>
      </c>
      <c r="CC3143" s="85"/>
      <c r="CD3143" s="85"/>
      <c r="CE3143" s="431">
        <f t="shared" si="987"/>
        <v>4</v>
      </c>
      <c r="CF3143" s="85"/>
      <c r="CG3143" s="85"/>
      <c r="CH3143" s="85"/>
      <c r="CI3143" s="85"/>
      <c r="CJ3143" s="87">
        <f t="shared" si="989"/>
        <v>4</v>
      </c>
      <c r="CK3143" s="171">
        <f t="shared" si="988"/>
        <v>16</v>
      </c>
      <c r="CL3143" s="85"/>
      <c r="CM3143" s="85"/>
      <c r="CN3143" s="85"/>
    </row>
    <row r="3144" spans="1:92" x14ac:dyDescent="0.25">
      <c r="A3144" s="182">
        <f>ROW()-2</f>
        <v>3142</v>
      </c>
      <c r="B3144" s="265" t="s">
        <v>6003</v>
      </c>
      <c r="C3144" s="301" t="s">
        <v>9629</v>
      </c>
      <c r="D3144" s="265">
        <v>145791122</v>
      </c>
      <c r="E3144" s="241"/>
      <c r="F3144" s="231">
        <v>46125</v>
      </c>
      <c r="G3144" s="265" t="s">
        <v>612</v>
      </c>
      <c r="H3144" s="265" t="s">
        <v>2213</v>
      </c>
      <c r="I3144" s="265" t="s">
        <v>105</v>
      </c>
      <c r="J3144" s="265" t="s">
        <v>518</v>
      </c>
      <c r="K3144" s="265" t="s">
        <v>242</v>
      </c>
      <c r="L3144" s="231">
        <v>46152</v>
      </c>
      <c r="M3144" s="265">
        <v>40</v>
      </c>
      <c r="N3144" s="85" t="s">
        <v>9632</v>
      </c>
      <c r="O3144" s="85" t="s">
        <v>9633</v>
      </c>
      <c r="P3144" s="85">
        <v>2830052035</v>
      </c>
      <c r="Q3144" s="231">
        <v>46129</v>
      </c>
      <c r="R3144" s="241">
        <v>1209403763</v>
      </c>
      <c r="S3144" s="241">
        <v>224453621</v>
      </c>
      <c r="T3144" s="231">
        <v>46129</v>
      </c>
      <c r="U3144" s="356">
        <v>16233.397000000001</v>
      </c>
      <c r="V3144" s="356">
        <v>15723.257</v>
      </c>
      <c r="W3144" s="241">
        <v>18</v>
      </c>
      <c r="X3144" s="241">
        <v>0</v>
      </c>
      <c r="Y3144" s="303">
        <v>7267749425</v>
      </c>
      <c r="Z3144" s="85" t="s">
        <v>354</v>
      </c>
      <c r="AA3144" s="85" t="s">
        <v>719</v>
      </c>
      <c r="AB3144" s="85" t="s">
        <v>9528</v>
      </c>
      <c r="AC3144" s="301" t="s">
        <v>9629</v>
      </c>
      <c r="AD3144" s="182" t="s">
        <v>113</v>
      </c>
      <c r="AE3144" s="363">
        <v>46135</v>
      </c>
      <c r="AF3144" s="375">
        <v>46132.291666666664</v>
      </c>
      <c r="AG3144" s="375">
        <v>46129.791666666664</v>
      </c>
      <c r="AH3144" s="375">
        <v>46129.791666666664</v>
      </c>
      <c r="AI3144" s="376">
        <v>46133</v>
      </c>
      <c r="AJ3144" s="363">
        <v>46135</v>
      </c>
      <c r="AK3144" s="363">
        <v>46135</v>
      </c>
      <c r="AL3144" s="376">
        <v>46138</v>
      </c>
      <c r="AM3144" s="363">
        <v>46140</v>
      </c>
      <c r="AN3144" s="75">
        <f t="shared" si="990"/>
        <v>-12</v>
      </c>
      <c r="AO3144" s="81">
        <f t="shared" si="991"/>
        <v>46128.791666666664</v>
      </c>
      <c r="AP3144" s="81">
        <f t="shared" si="992"/>
        <v>46129.791666666664</v>
      </c>
      <c r="AQ3144" s="81">
        <f t="shared" si="993"/>
        <v>46129.791666666664</v>
      </c>
      <c r="AR3144" s="81">
        <f t="shared" si="994"/>
        <v>46136</v>
      </c>
      <c r="AS3144" s="81">
        <f t="shared" si="978"/>
        <v>46137</v>
      </c>
      <c r="AT3144" s="81">
        <f t="shared" si="995"/>
        <v>46136</v>
      </c>
      <c r="AU3144" s="241"/>
      <c r="AV3144" s="297">
        <v>46129</v>
      </c>
      <c r="AW3144" s="85"/>
      <c r="AX3144" s="85"/>
      <c r="AY3144" s="85"/>
      <c r="AZ3144" s="271"/>
      <c r="BA3144" s="85"/>
      <c r="BB3144" s="85"/>
      <c r="BC3144" s="85"/>
      <c r="BD3144" s="85"/>
      <c r="BE3144" s="85"/>
      <c r="BF3144" s="85"/>
      <c r="BG3144" s="85"/>
      <c r="BH3144" s="85"/>
      <c r="BI3144" s="85"/>
      <c r="BJ3144" s="85"/>
      <c r="BK3144" s="85"/>
      <c r="BL3144" s="85"/>
      <c r="BM3144" s="85"/>
      <c r="BN3144" s="85"/>
      <c r="BO3144" s="85"/>
      <c r="BP3144" s="85"/>
      <c r="BQ3144" s="85"/>
      <c r="BR3144" s="85"/>
      <c r="BS3144" s="85"/>
      <c r="BT3144" s="85"/>
      <c r="BU3144" s="388"/>
      <c r="BV3144" s="85"/>
      <c r="BW3144" s="85"/>
      <c r="BX3144" s="85"/>
      <c r="BY3144" s="85"/>
      <c r="BZ3144" s="87">
        <f t="shared" si="986"/>
        <v>16</v>
      </c>
      <c r="CA3144" s="85"/>
      <c r="CB3144" s="88">
        <f t="shared" si="973"/>
        <v>0</v>
      </c>
      <c r="CC3144" s="85"/>
      <c r="CD3144" s="85"/>
      <c r="CE3144" s="431">
        <f t="shared" si="987"/>
        <v>4</v>
      </c>
      <c r="CF3144" s="85"/>
      <c r="CG3144" s="85"/>
      <c r="CH3144" s="85"/>
      <c r="CI3144" s="85"/>
      <c r="CJ3144" s="87">
        <f t="shared" si="989"/>
        <v>4</v>
      </c>
      <c r="CK3144" s="171">
        <f t="shared" si="988"/>
        <v>16</v>
      </c>
      <c r="CL3144" s="85"/>
      <c r="CM3144" s="85"/>
      <c r="CN3144" s="85"/>
    </row>
    <row r="3145" spans="1:92" x14ac:dyDescent="0.25">
      <c r="A3145" s="168"/>
      <c r="B3145" s="265" t="s">
        <v>8625</v>
      </c>
      <c r="C3145" s="301"/>
      <c r="D3145" s="265">
        <v>145949852</v>
      </c>
      <c r="E3145" s="241">
        <v>5320008440</v>
      </c>
      <c r="F3145" s="231">
        <v>46153</v>
      </c>
      <c r="G3145" s="265" t="s">
        <v>7029</v>
      </c>
      <c r="H3145" s="265" t="s">
        <v>2213</v>
      </c>
      <c r="I3145" s="265" t="s">
        <v>105</v>
      </c>
      <c r="J3145" s="265" t="s">
        <v>518</v>
      </c>
      <c r="K3145" s="265" t="s">
        <v>242</v>
      </c>
      <c r="L3145" s="231">
        <v>46181</v>
      </c>
      <c r="M3145" s="265">
        <v>0</v>
      </c>
      <c r="N3145" s="85"/>
      <c r="O3145" s="85"/>
      <c r="P3145" s="85"/>
      <c r="Q3145" s="241"/>
      <c r="R3145" s="241"/>
      <c r="S3145" s="241"/>
      <c r="T3145" s="241"/>
      <c r="U3145" s="241"/>
      <c r="V3145" s="241"/>
      <c r="W3145" s="241"/>
      <c r="X3145" s="241"/>
      <c r="Y3145" s="303"/>
      <c r="Z3145" s="85" t="s">
        <v>354</v>
      </c>
      <c r="AA3145" s="85" t="s">
        <v>719</v>
      </c>
      <c r="AB3145" s="85" t="s">
        <v>9566</v>
      </c>
      <c r="AC3145" s="270"/>
      <c r="AD3145" s="182" t="s">
        <v>113</v>
      </c>
      <c r="AE3145" s="241"/>
      <c r="AF3145" s="274"/>
      <c r="AG3145" s="274"/>
      <c r="AH3145" s="274"/>
      <c r="AI3145" s="841">
        <v>46160</v>
      </c>
      <c r="AJ3145" s="624"/>
      <c r="AK3145" s="241"/>
      <c r="AL3145" s="726">
        <v>46165</v>
      </c>
      <c r="AM3145" s="241"/>
      <c r="AN3145" s="75">
        <f t="shared" si="990"/>
        <v>-16</v>
      </c>
      <c r="AO3145" s="81" t="str">
        <f t="shared" si="991"/>
        <v/>
      </c>
      <c r="AP3145" s="81" t="str">
        <f t="shared" si="992"/>
        <v/>
      </c>
      <c r="AQ3145" s="81" t="str">
        <f t="shared" si="993"/>
        <v/>
      </c>
      <c r="AR3145" s="81">
        <f t="shared" si="994"/>
        <v>46161</v>
      </c>
      <c r="AS3145" s="81">
        <f t="shared" si="978"/>
        <v>46162</v>
      </c>
      <c r="AT3145" s="81">
        <f t="shared" si="995"/>
        <v>46161</v>
      </c>
      <c r="AU3145" s="241"/>
      <c r="AV3145" s="85"/>
      <c r="AW3145" s="85"/>
      <c r="AX3145" s="85"/>
      <c r="AY3145" s="85"/>
      <c r="AZ3145" s="271"/>
      <c r="BA3145" s="85"/>
      <c r="BB3145" s="85"/>
      <c r="BC3145" s="85"/>
      <c r="BD3145" s="85"/>
      <c r="BE3145" s="85"/>
      <c r="BF3145" s="85"/>
      <c r="BG3145" s="85"/>
      <c r="BH3145" s="85"/>
      <c r="BI3145" s="85"/>
      <c r="BJ3145" s="85"/>
      <c r="BK3145" s="85"/>
      <c r="BL3145" s="85"/>
      <c r="BM3145" s="85"/>
      <c r="BN3145" s="85"/>
      <c r="BO3145" s="85"/>
      <c r="BP3145" s="85"/>
      <c r="BQ3145" s="85"/>
      <c r="BR3145" s="85"/>
      <c r="BS3145" s="85"/>
      <c r="BT3145" s="85"/>
      <c r="BU3145" s="312"/>
      <c r="BV3145" s="85"/>
      <c r="BW3145" s="85"/>
      <c r="BX3145" s="85"/>
      <c r="BY3145" s="85"/>
      <c r="BZ3145" s="87">
        <f t="shared" si="986"/>
        <v>20</v>
      </c>
      <c r="CA3145" s="85"/>
      <c r="CB3145" s="88">
        <f t="shared" si="973"/>
        <v>0</v>
      </c>
      <c r="CC3145" s="85"/>
      <c r="CD3145" s="85"/>
      <c r="CE3145" s="431">
        <f t="shared" si="987"/>
        <v>5</v>
      </c>
      <c r="CF3145" s="85"/>
      <c r="CG3145" s="85"/>
      <c r="CH3145" s="85"/>
      <c r="CI3145" s="85"/>
      <c r="CJ3145" s="87">
        <f t="shared" si="989"/>
        <v>1</v>
      </c>
      <c r="CK3145" s="87">
        <f t="shared" si="988"/>
        <v>1</v>
      </c>
      <c r="CL3145" s="85"/>
      <c r="CM3145" s="85"/>
      <c r="CN3145" s="85"/>
    </row>
    <row r="3146" spans="1:92" x14ac:dyDescent="0.25">
      <c r="A3146" s="168"/>
      <c r="B3146" s="273" t="s">
        <v>9634</v>
      </c>
      <c r="C3146" s="412" t="s">
        <v>9204</v>
      </c>
      <c r="D3146" s="273">
        <v>145951524</v>
      </c>
      <c r="E3146" s="274"/>
      <c r="F3146" s="275">
        <v>46135</v>
      </c>
      <c r="G3146" s="273" t="s">
        <v>2891</v>
      </c>
      <c r="H3146" s="273" t="s">
        <v>2892</v>
      </c>
      <c r="I3146" s="273" t="s">
        <v>240</v>
      </c>
      <c r="J3146" s="273" t="s">
        <v>9635</v>
      </c>
      <c r="K3146" s="273" t="s">
        <v>242</v>
      </c>
      <c r="L3146" s="275">
        <v>46147</v>
      </c>
      <c r="M3146" s="273">
        <v>40</v>
      </c>
      <c r="N3146" s="677" t="s">
        <v>9636</v>
      </c>
      <c r="O3146" s="842" t="s">
        <v>9637</v>
      </c>
      <c r="P3146" s="168"/>
      <c r="Q3146" s="274"/>
      <c r="R3146" s="274"/>
      <c r="S3146" s="274"/>
      <c r="T3146" s="274"/>
      <c r="U3146" s="274"/>
      <c r="V3146" s="274"/>
      <c r="W3146" s="274"/>
      <c r="X3146" s="274"/>
      <c r="Y3146" s="644" t="s">
        <v>9638</v>
      </c>
      <c r="Z3146" s="168" t="s">
        <v>220</v>
      </c>
      <c r="AA3146" s="168" t="s">
        <v>5369</v>
      </c>
      <c r="AB3146" s="168" t="s">
        <v>9639</v>
      </c>
      <c r="AC3146" s="246"/>
      <c r="AD3146" s="182" t="s">
        <v>113</v>
      </c>
      <c r="AE3146" s="274"/>
      <c r="AF3146" s="304">
        <v>46140.416666666664</v>
      </c>
      <c r="AG3146" s="304">
        <v>46140.416666666664</v>
      </c>
      <c r="AH3146" s="304">
        <v>46140.416666666664</v>
      </c>
      <c r="AI3146" s="619">
        <v>46141</v>
      </c>
      <c r="AJ3146" s="624"/>
      <c r="AK3146" s="274"/>
      <c r="AL3146" s="275">
        <v>46145</v>
      </c>
      <c r="AM3146" s="274"/>
      <c r="AN3146" s="274"/>
      <c r="AO3146" s="81">
        <f t="shared" si="991"/>
        <v>46139.416666666664</v>
      </c>
      <c r="AP3146" s="81">
        <f t="shared" si="992"/>
        <v>46140.416666666664</v>
      </c>
      <c r="AQ3146" s="81">
        <f t="shared" si="993"/>
        <v>46140.416666666664</v>
      </c>
      <c r="AR3146" s="81">
        <f t="shared" si="994"/>
        <v>46142</v>
      </c>
      <c r="AS3146" s="81">
        <f t="shared" si="978"/>
        <v>46143</v>
      </c>
      <c r="AT3146" s="81">
        <f t="shared" si="995"/>
        <v>46142</v>
      </c>
      <c r="AU3146" s="274"/>
      <c r="AV3146" s="297">
        <v>46136</v>
      </c>
      <c r="AW3146" s="168"/>
      <c r="AX3146" s="168"/>
      <c r="AY3146" s="168"/>
      <c r="AZ3146" s="278"/>
      <c r="BA3146" s="168"/>
      <c r="BB3146" s="168"/>
      <c r="BC3146" s="168"/>
      <c r="BD3146" s="168"/>
      <c r="BE3146" s="168"/>
      <c r="BF3146" s="168"/>
      <c r="BG3146" s="168"/>
      <c r="BH3146" s="168"/>
      <c r="BI3146" s="168"/>
      <c r="BJ3146" s="168"/>
      <c r="BK3146" s="168"/>
      <c r="BL3146" s="168"/>
      <c r="BM3146" s="168"/>
      <c r="BN3146" s="168"/>
      <c r="BO3146" s="168"/>
      <c r="BP3146" s="168"/>
      <c r="BQ3146" s="168"/>
      <c r="BR3146" s="168"/>
      <c r="BS3146" s="168"/>
      <c r="BT3146" s="168"/>
      <c r="BU3146" s="543"/>
      <c r="BV3146" s="168"/>
      <c r="BW3146" s="168"/>
      <c r="BX3146" s="168"/>
      <c r="BY3146" s="168"/>
      <c r="BZ3146" s="87">
        <f t="shared" si="986"/>
        <v>17</v>
      </c>
      <c r="CA3146" s="168"/>
      <c r="CB3146" s="88">
        <f t="shared" si="973"/>
        <v>0</v>
      </c>
      <c r="CC3146" s="168"/>
      <c r="CD3146" s="168"/>
      <c r="CE3146" s="431">
        <f t="shared" si="987"/>
        <v>4</v>
      </c>
      <c r="CF3146" s="168"/>
      <c r="CG3146" s="168"/>
      <c r="CH3146" s="168"/>
      <c r="CI3146" s="168"/>
      <c r="CJ3146" s="87">
        <f t="shared" si="989"/>
        <v>4</v>
      </c>
      <c r="CK3146" s="87">
        <f t="shared" si="988"/>
        <v>17</v>
      </c>
      <c r="CL3146" s="168"/>
      <c r="CM3146" s="168"/>
      <c r="CN3146" s="168"/>
    </row>
    <row r="3147" spans="1:92" x14ac:dyDescent="0.25">
      <c r="A3147" s="75">
        <f t="shared" ref="A3147:A3170" si="996">ROW()-2</f>
        <v>3145</v>
      </c>
      <c r="B3147" s="265" t="s">
        <v>6301</v>
      </c>
      <c r="C3147" s="301" t="s">
        <v>9640</v>
      </c>
      <c r="D3147" s="265">
        <v>145930027</v>
      </c>
      <c r="E3147" s="241"/>
      <c r="F3147" s="231">
        <v>46128</v>
      </c>
      <c r="G3147" s="265" t="s">
        <v>612</v>
      </c>
      <c r="H3147" s="265" t="s">
        <v>2213</v>
      </c>
      <c r="I3147" s="265" t="s">
        <v>105</v>
      </c>
      <c r="J3147" s="265" t="s">
        <v>518</v>
      </c>
      <c r="K3147" s="265" t="s">
        <v>242</v>
      </c>
      <c r="L3147" s="231">
        <v>46155</v>
      </c>
      <c r="M3147" s="265">
        <v>40</v>
      </c>
      <c r="N3147" s="85" t="s">
        <v>9641</v>
      </c>
      <c r="O3147" s="85" t="s">
        <v>9642</v>
      </c>
      <c r="P3147" s="85">
        <v>2830052174</v>
      </c>
      <c r="Q3147" s="231">
        <v>46132</v>
      </c>
      <c r="R3147" s="241">
        <v>1209404569</v>
      </c>
      <c r="S3147" s="241">
        <v>224465171</v>
      </c>
      <c r="T3147" s="231">
        <v>46132</v>
      </c>
      <c r="U3147" s="261">
        <v>16683.574000000001</v>
      </c>
      <c r="V3147" s="261">
        <v>16241.396000000001</v>
      </c>
      <c r="W3147" s="241">
        <v>19</v>
      </c>
      <c r="X3147" s="241">
        <v>0</v>
      </c>
      <c r="Y3147" s="303" t="s">
        <v>9643</v>
      </c>
      <c r="Z3147" s="85" t="s">
        <v>258</v>
      </c>
      <c r="AA3147" s="85" t="s">
        <v>6596</v>
      </c>
      <c r="AB3147" s="85" t="s">
        <v>9612</v>
      </c>
      <c r="AC3147" s="301" t="s">
        <v>9640</v>
      </c>
      <c r="AD3147" s="75" t="s">
        <v>113</v>
      </c>
      <c r="AE3147" s="241" t="s">
        <v>9640</v>
      </c>
      <c r="AF3147" s="375">
        <v>46135.083333333336</v>
      </c>
      <c r="AG3147" s="375">
        <v>46133.958333333336</v>
      </c>
      <c r="AH3147" s="375">
        <v>46133.958333333336</v>
      </c>
      <c r="AI3147" s="231">
        <v>46135</v>
      </c>
      <c r="AJ3147" s="231">
        <v>46136</v>
      </c>
      <c r="AK3147" s="241"/>
      <c r="AL3147" s="376">
        <v>46143</v>
      </c>
      <c r="AM3147" s="241"/>
      <c r="AN3147" s="241"/>
      <c r="AO3147" s="95" t="s">
        <v>121</v>
      </c>
      <c r="AP3147" s="95" t="s">
        <v>121</v>
      </c>
      <c r="AQ3147" s="95" t="s">
        <v>121</v>
      </c>
      <c r="AR3147" s="81">
        <f t="shared" si="994"/>
        <v>46137</v>
      </c>
      <c r="AS3147" s="81" t="e">
        <f t="shared" si="978"/>
        <v>#VALUE!</v>
      </c>
      <c r="AT3147" s="81">
        <f t="shared" si="995"/>
        <v>46137</v>
      </c>
      <c r="AU3147" s="241"/>
      <c r="AV3147" s="297">
        <v>46132</v>
      </c>
      <c r="AW3147" s="85"/>
      <c r="AX3147" s="85"/>
      <c r="AY3147" s="85"/>
      <c r="AZ3147" s="271"/>
      <c r="BA3147" s="85"/>
      <c r="BB3147" s="85"/>
      <c r="BC3147" s="85"/>
      <c r="BD3147" s="85"/>
      <c r="BE3147" s="85"/>
      <c r="BF3147" s="85"/>
      <c r="BG3147" s="85"/>
      <c r="BH3147" s="85"/>
      <c r="BI3147" s="85"/>
      <c r="BJ3147" s="85"/>
      <c r="BK3147" s="85"/>
      <c r="BL3147" s="85"/>
      <c r="BM3147" s="85"/>
      <c r="BN3147" s="85"/>
      <c r="BO3147" s="85"/>
      <c r="BP3147" s="85"/>
      <c r="BQ3147" s="85"/>
      <c r="BR3147" s="85"/>
      <c r="BS3147" s="85"/>
      <c r="BT3147" s="85"/>
      <c r="BU3147" s="396" t="s">
        <v>9644</v>
      </c>
      <c r="BV3147" s="340">
        <v>46136</v>
      </c>
      <c r="BW3147" s="85"/>
      <c r="BX3147" s="85"/>
      <c r="BY3147" s="85"/>
      <c r="BZ3147" s="171">
        <f t="shared" si="986"/>
        <v>16</v>
      </c>
      <c r="CA3147" s="85"/>
      <c r="CB3147" s="88">
        <f t="shared" si="973"/>
        <v>17</v>
      </c>
      <c r="CC3147" s="85"/>
      <c r="CD3147" s="85"/>
      <c r="CE3147" s="171">
        <f t="shared" si="987"/>
        <v>4</v>
      </c>
      <c r="CF3147" s="544">
        <v>14434750</v>
      </c>
      <c r="CG3147" s="544">
        <v>3936750</v>
      </c>
      <c r="CH3147" s="544">
        <f>CF3147+CG3147</f>
        <v>18371500</v>
      </c>
      <c r="CI3147" s="544">
        <v>26245</v>
      </c>
      <c r="CJ3147" s="171">
        <f t="shared" si="989"/>
        <v>4</v>
      </c>
      <c r="CK3147" s="171">
        <f t="shared" si="988"/>
        <v>17</v>
      </c>
      <c r="CL3147" s="85"/>
      <c r="CM3147" s="85"/>
      <c r="CN3147" s="85"/>
    </row>
    <row r="3148" spans="1:92" x14ac:dyDescent="0.25">
      <c r="A3148" s="317">
        <f t="shared" si="996"/>
        <v>3146</v>
      </c>
      <c r="B3148" s="346" t="s">
        <v>6003</v>
      </c>
      <c r="C3148" s="506">
        <v>268535102</v>
      </c>
      <c r="D3148" s="236">
        <v>145930961</v>
      </c>
      <c r="E3148" s="380">
        <v>5320008390</v>
      </c>
      <c r="F3148" s="353">
        <v>46132</v>
      </c>
      <c r="G3148" s="236" t="s">
        <v>2198</v>
      </c>
      <c r="H3148" s="236" t="s">
        <v>2213</v>
      </c>
      <c r="I3148" s="236" t="s">
        <v>105</v>
      </c>
      <c r="J3148" s="236" t="s">
        <v>518</v>
      </c>
      <c r="K3148" s="236" t="s">
        <v>242</v>
      </c>
      <c r="L3148" s="353">
        <v>46160</v>
      </c>
      <c r="M3148" s="236">
        <v>0</v>
      </c>
      <c r="N3148" s="22" t="s">
        <v>9645</v>
      </c>
      <c r="O3148" s="22" t="s">
        <v>9646</v>
      </c>
      <c r="P3148" s="22">
        <v>2830052114</v>
      </c>
      <c r="Q3148" s="353">
        <v>46130</v>
      </c>
      <c r="R3148" s="380">
        <v>1209404204</v>
      </c>
      <c r="S3148" s="380">
        <v>224470085</v>
      </c>
      <c r="T3148" s="353">
        <v>46130</v>
      </c>
      <c r="U3148" s="382">
        <v>3037.7979999999998</v>
      </c>
      <c r="V3148" s="433">
        <v>2928.5529999999999</v>
      </c>
      <c r="W3148" s="380">
        <v>4</v>
      </c>
      <c r="X3148" s="380">
        <v>0</v>
      </c>
      <c r="Y3148" s="609">
        <v>268535102</v>
      </c>
      <c r="Z3148" s="22" t="s">
        <v>110</v>
      </c>
      <c r="AA3148" s="22" t="s">
        <v>7523</v>
      </c>
      <c r="AB3148" s="22" t="s">
        <v>9647</v>
      </c>
      <c r="AC3148" s="506">
        <v>268535102</v>
      </c>
      <c r="AD3148" s="132" t="s">
        <v>113</v>
      </c>
      <c r="AE3148" s="502">
        <v>46135</v>
      </c>
      <c r="AF3148" s="446">
        <v>46134.333333333336</v>
      </c>
      <c r="AG3148" s="446">
        <v>46133.333333333336</v>
      </c>
      <c r="AH3148" s="446">
        <v>46134.25</v>
      </c>
      <c r="AI3148" s="502">
        <v>46135</v>
      </c>
      <c r="AJ3148" s="502"/>
      <c r="AK3148" s="502">
        <v>46135</v>
      </c>
      <c r="AL3148" s="502">
        <v>46145</v>
      </c>
      <c r="AN3148" s="105">
        <f t="shared" ref="AN3148:AN3170" si="997">IF(AM3148=0,AL3148-L3148,AM3148-L3148)</f>
        <v>-15</v>
      </c>
      <c r="AO3148" s="81" t="s">
        <v>121</v>
      </c>
      <c r="AP3148" s="81" t="s">
        <v>121</v>
      </c>
      <c r="AQ3148" s="81" t="s">
        <v>121</v>
      </c>
      <c r="AR3148" s="81" t="s">
        <v>121</v>
      </c>
      <c r="AS3148" s="81" t="s">
        <v>121</v>
      </c>
      <c r="AT3148" s="81" t="s">
        <v>121</v>
      </c>
      <c r="AV3148" s="290">
        <v>46130</v>
      </c>
      <c r="BU3148" s="843" t="s">
        <v>9648</v>
      </c>
      <c r="BV3148" s="359">
        <v>46135</v>
      </c>
      <c r="BZ3148" s="87">
        <f t="shared" si="986"/>
        <v>17</v>
      </c>
      <c r="CB3148" s="88">
        <f t="shared" si="973"/>
        <v>17</v>
      </c>
      <c r="CE3148" s="634">
        <f t="shared" si="987"/>
        <v>4</v>
      </c>
      <c r="CJ3148" s="87">
        <f t="shared" si="989"/>
        <v>4</v>
      </c>
      <c r="CK3148" s="439">
        <f t="shared" si="988"/>
        <v>16</v>
      </c>
    </row>
    <row r="3149" spans="1:92" x14ac:dyDescent="0.25">
      <c r="A3149" s="182">
        <f t="shared" si="996"/>
        <v>3147</v>
      </c>
      <c r="B3149" s="346" t="s">
        <v>6003</v>
      </c>
      <c r="C3149" s="506">
        <v>268535102</v>
      </c>
      <c r="D3149" s="236">
        <v>145911796</v>
      </c>
      <c r="E3149" s="380">
        <v>5320008390</v>
      </c>
      <c r="F3149" s="353">
        <v>46132</v>
      </c>
      <c r="G3149" s="236" t="s">
        <v>740</v>
      </c>
      <c r="H3149" s="236" t="s">
        <v>2213</v>
      </c>
      <c r="I3149" s="236" t="s">
        <v>105</v>
      </c>
      <c r="J3149" s="236" t="s">
        <v>518</v>
      </c>
      <c r="K3149" s="236" t="s">
        <v>242</v>
      </c>
      <c r="L3149" s="353">
        <v>46160</v>
      </c>
      <c r="M3149" s="236">
        <v>40</v>
      </c>
      <c r="N3149" s="22" t="s">
        <v>9645</v>
      </c>
      <c r="O3149" s="22" t="s">
        <v>9646</v>
      </c>
      <c r="P3149" s="22">
        <v>2830052113</v>
      </c>
      <c r="Q3149" s="353">
        <v>46130</v>
      </c>
      <c r="R3149" s="380">
        <v>1209404203</v>
      </c>
      <c r="S3149" s="380">
        <v>224470080</v>
      </c>
      <c r="T3149" s="353">
        <v>46130</v>
      </c>
      <c r="U3149" s="433">
        <v>11076.206</v>
      </c>
      <c r="V3149" s="433">
        <v>10782.641</v>
      </c>
      <c r="W3149" s="380">
        <v>14</v>
      </c>
      <c r="X3149" s="380">
        <v>0</v>
      </c>
      <c r="Y3149" s="609">
        <v>268535102</v>
      </c>
      <c r="Z3149" s="22" t="s">
        <v>110</v>
      </c>
      <c r="AA3149" s="22" t="s">
        <v>7523</v>
      </c>
      <c r="AB3149" s="22" t="s">
        <v>9647</v>
      </c>
      <c r="AC3149" s="506">
        <v>268535102</v>
      </c>
      <c r="AD3149" s="132" t="s">
        <v>113</v>
      </c>
      <c r="AE3149" s="502">
        <v>46135</v>
      </c>
      <c r="AF3149" s="446">
        <v>46134.333333333336</v>
      </c>
      <c r="AG3149" s="446">
        <v>46133.333333333336</v>
      </c>
      <c r="AH3149" s="446">
        <v>46134.25</v>
      </c>
      <c r="AI3149" s="502">
        <v>46135</v>
      </c>
      <c r="AJ3149" s="502"/>
      <c r="AK3149" s="502">
        <v>46135</v>
      </c>
      <c r="AL3149" s="502">
        <v>46145</v>
      </c>
      <c r="AN3149" s="75">
        <f t="shared" si="997"/>
        <v>-15</v>
      </c>
      <c r="AO3149" s="81" t="s">
        <v>121</v>
      </c>
      <c r="AP3149" s="81" t="s">
        <v>121</v>
      </c>
      <c r="AQ3149" s="81" t="s">
        <v>121</v>
      </c>
      <c r="AR3149" s="81" t="s">
        <v>121</v>
      </c>
      <c r="AS3149" s="81" t="s">
        <v>121</v>
      </c>
      <c r="AT3149" s="81" t="s">
        <v>121</v>
      </c>
      <c r="AV3149" s="290">
        <v>46130</v>
      </c>
      <c r="BU3149" s="843" t="s">
        <v>9648</v>
      </c>
      <c r="BV3149" s="359">
        <v>46135</v>
      </c>
      <c r="BZ3149" s="87">
        <f t="shared" si="986"/>
        <v>17</v>
      </c>
      <c r="CB3149" s="88">
        <f t="shared" si="973"/>
        <v>17</v>
      </c>
      <c r="CE3149" s="431">
        <f t="shared" si="987"/>
        <v>4</v>
      </c>
      <c r="CJ3149" s="87">
        <f t="shared" si="989"/>
        <v>4</v>
      </c>
      <c r="CK3149" s="171">
        <f t="shared" si="988"/>
        <v>16</v>
      </c>
    </row>
    <row r="3150" spans="1:92" x14ac:dyDescent="0.25">
      <c r="A3150" s="182">
        <f t="shared" si="996"/>
        <v>3148</v>
      </c>
      <c r="B3150" s="265" t="s">
        <v>6301</v>
      </c>
      <c r="C3150" s="609">
        <v>235600493144</v>
      </c>
      <c r="D3150" s="236">
        <v>145949358</v>
      </c>
      <c r="E3150" s="380">
        <v>5320008429</v>
      </c>
      <c r="F3150" s="353">
        <v>46133</v>
      </c>
      <c r="G3150" s="236" t="s">
        <v>612</v>
      </c>
      <c r="H3150" s="236" t="s">
        <v>2213</v>
      </c>
      <c r="I3150" s="236" t="s">
        <v>105</v>
      </c>
      <c r="J3150" s="236" t="s">
        <v>518</v>
      </c>
      <c r="K3150" s="236" t="s">
        <v>242</v>
      </c>
      <c r="L3150" s="353">
        <v>46160</v>
      </c>
      <c r="M3150" s="236">
        <v>40</v>
      </c>
      <c r="N3150" s="22" t="s">
        <v>9649</v>
      </c>
      <c r="O3150" s="22" t="s">
        <v>9650</v>
      </c>
      <c r="P3150" s="22">
        <v>2830052088</v>
      </c>
      <c r="Q3150" s="353">
        <v>46130</v>
      </c>
      <c r="R3150" s="380">
        <v>1209404146</v>
      </c>
      <c r="S3150" s="380">
        <v>224470548</v>
      </c>
      <c r="T3150" s="353">
        <v>46130</v>
      </c>
      <c r="U3150" s="382">
        <v>16131.352000000001</v>
      </c>
      <c r="V3150" s="382">
        <v>15703.807000000001</v>
      </c>
      <c r="W3150" s="380">
        <v>18</v>
      </c>
      <c r="X3150" s="380">
        <v>0</v>
      </c>
      <c r="Y3150" s="609">
        <v>235600493144</v>
      </c>
      <c r="Z3150" s="22" t="s">
        <v>128</v>
      </c>
      <c r="AA3150" s="22" t="s">
        <v>5297</v>
      </c>
      <c r="AB3150" s="22" t="s">
        <v>9585</v>
      </c>
      <c r="AC3150" s="609">
        <v>235600493144</v>
      </c>
      <c r="AD3150" s="132" t="s">
        <v>113</v>
      </c>
      <c r="AF3150" s="446">
        <v>46142.041666666664</v>
      </c>
      <c r="AG3150" s="446">
        <v>46141.5</v>
      </c>
      <c r="AH3150" s="446">
        <v>46141.333333333336</v>
      </c>
      <c r="AI3150" s="502">
        <v>46139</v>
      </c>
      <c r="AJ3150" s="502">
        <v>46142</v>
      </c>
      <c r="AK3150" s="380"/>
      <c r="AL3150" s="502">
        <v>46152</v>
      </c>
      <c r="AN3150" s="75">
        <f t="shared" si="997"/>
        <v>-8</v>
      </c>
      <c r="AO3150" s="81" t="s">
        <v>121</v>
      </c>
      <c r="AP3150" s="81" t="s">
        <v>121</v>
      </c>
      <c r="AQ3150" s="81" t="s">
        <v>121</v>
      </c>
      <c r="AR3150" s="81">
        <f t="shared" ref="AR3150:AR3173" si="998">IF(AI3150=0,"",IF(AI3150&lt;AJ3150,AJ3150+1,AI3150+1))</f>
        <v>46143</v>
      </c>
      <c r="AS3150" s="81">
        <f t="shared" ref="AS3150:AS3173" si="999">IF(AI3150=0,"",IF(AE3150=0,IF(AJ3150=0,AI3150+2,AJ3150+2),AE3150+2))</f>
        <v>46144</v>
      </c>
      <c r="AT3150" s="81">
        <f t="shared" ref="AT3150:AT3173" si="1000">IF(AI3150=0,"",IF(AI3150&lt;AJ3150,AJ3150+1,AI3150+1))</f>
        <v>46143</v>
      </c>
      <c r="AV3150" s="290">
        <v>46130</v>
      </c>
      <c r="BZ3150" s="87">
        <f t="shared" si="986"/>
        <v>17</v>
      </c>
      <c r="CB3150" s="88">
        <f t="shared" si="973"/>
        <v>0</v>
      </c>
      <c r="CE3150" s="431">
        <f t="shared" si="987"/>
        <v>4</v>
      </c>
      <c r="CJ3150" s="87">
        <f t="shared" si="989"/>
        <v>4</v>
      </c>
      <c r="CK3150" s="171">
        <f t="shared" si="988"/>
        <v>16</v>
      </c>
    </row>
    <row r="3151" spans="1:92" x14ac:dyDescent="0.25">
      <c r="A3151" s="182">
        <f t="shared" si="996"/>
        <v>3149</v>
      </c>
      <c r="B3151" s="265" t="s">
        <v>6301</v>
      </c>
      <c r="C3151" s="609">
        <v>235600493144</v>
      </c>
      <c r="D3151" s="236">
        <v>145949360</v>
      </c>
      <c r="E3151" s="380">
        <v>5320008429</v>
      </c>
      <c r="F3151" s="353">
        <v>46133</v>
      </c>
      <c r="G3151" s="236" t="s">
        <v>612</v>
      </c>
      <c r="H3151" s="236" t="s">
        <v>2213</v>
      </c>
      <c r="I3151" s="236" t="s">
        <v>105</v>
      </c>
      <c r="J3151" s="236" t="s">
        <v>518</v>
      </c>
      <c r="K3151" s="236" t="s">
        <v>242</v>
      </c>
      <c r="L3151" s="353">
        <v>46160</v>
      </c>
      <c r="M3151" s="236">
        <v>0</v>
      </c>
      <c r="N3151" s="22" t="s">
        <v>9649</v>
      </c>
      <c r="O3151" s="22" t="s">
        <v>9650</v>
      </c>
      <c r="P3151" s="22">
        <v>2830052089</v>
      </c>
      <c r="Q3151" s="353">
        <v>46130</v>
      </c>
      <c r="R3151" s="380">
        <v>1209404147</v>
      </c>
      <c r="S3151" s="380">
        <v>224470550</v>
      </c>
      <c r="T3151" s="353">
        <v>46130</v>
      </c>
      <c r="U3151" s="382">
        <v>1734.519</v>
      </c>
      <c r="V3151" s="382">
        <v>1672.1959999999999</v>
      </c>
      <c r="W3151" s="380">
        <v>2</v>
      </c>
      <c r="X3151" s="380">
        <v>0</v>
      </c>
      <c r="Y3151" s="609">
        <v>235600493144</v>
      </c>
      <c r="Z3151" s="22" t="s">
        <v>128</v>
      </c>
      <c r="AA3151" s="22" t="s">
        <v>5297</v>
      </c>
      <c r="AB3151" s="22" t="s">
        <v>9585</v>
      </c>
      <c r="AC3151" s="609">
        <v>235600493144</v>
      </c>
      <c r="AD3151" s="132" t="s">
        <v>113</v>
      </c>
      <c r="AF3151" s="446">
        <v>46142.041666666664</v>
      </c>
      <c r="AG3151" s="446">
        <v>46141.5</v>
      </c>
      <c r="AH3151" s="446">
        <v>46141.333333333336</v>
      </c>
      <c r="AI3151" s="502">
        <v>46139</v>
      </c>
      <c r="AJ3151" s="502">
        <v>46142</v>
      </c>
      <c r="AK3151" s="380"/>
      <c r="AL3151" s="502">
        <v>46152</v>
      </c>
      <c r="AN3151" s="182">
        <f t="shared" si="997"/>
        <v>-8</v>
      </c>
      <c r="AO3151" s="81" t="s">
        <v>121</v>
      </c>
      <c r="AP3151" s="81" t="s">
        <v>121</v>
      </c>
      <c r="AQ3151" s="81" t="s">
        <v>121</v>
      </c>
      <c r="AR3151" s="81">
        <f t="shared" si="998"/>
        <v>46143</v>
      </c>
      <c r="AS3151" s="81">
        <f t="shared" si="999"/>
        <v>46144</v>
      </c>
      <c r="AT3151" s="81">
        <f t="shared" si="1000"/>
        <v>46143</v>
      </c>
      <c r="AV3151" s="290">
        <v>46130</v>
      </c>
      <c r="BZ3151" s="87">
        <f t="shared" si="986"/>
        <v>17</v>
      </c>
      <c r="CB3151" s="88">
        <f t="shared" si="973"/>
        <v>0</v>
      </c>
      <c r="CE3151" s="431">
        <f t="shared" si="987"/>
        <v>4</v>
      </c>
      <c r="CJ3151" s="87">
        <f t="shared" si="989"/>
        <v>4</v>
      </c>
      <c r="CK3151" s="431">
        <f t="shared" si="988"/>
        <v>16</v>
      </c>
    </row>
    <row r="3152" spans="1:92" x14ac:dyDescent="0.25">
      <c r="A3152" s="75">
        <f t="shared" si="996"/>
        <v>3150</v>
      </c>
      <c r="B3152" s="265" t="s">
        <v>6301</v>
      </c>
      <c r="C3152" s="301">
        <v>235600543842</v>
      </c>
      <c r="D3152" s="265">
        <v>145931097</v>
      </c>
      <c r="E3152" s="241"/>
      <c r="F3152" s="231">
        <v>46132</v>
      </c>
      <c r="G3152" s="265" t="s">
        <v>532</v>
      </c>
      <c r="H3152" s="265" t="s">
        <v>2213</v>
      </c>
      <c r="I3152" s="265" t="s">
        <v>105</v>
      </c>
      <c r="J3152" s="265" t="s">
        <v>518</v>
      </c>
      <c r="K3152" s="265" t="s">
        <v>242</v>
      </c>
      <c r="L3152" s="231">
        <v>46162</v>
      </c>
      <c r="M3152" s="265">
        <v>40</v>
      </c>
      <c r="N3152" s="85" t="s">
        <v>9651</v>
      </c>
      <c r="O3152" s="85" t="s">
        <v>9652</v>
      </c>
      <c r="P3152" s="85">
        <v>2830052116</v>
      </c>
      <c r="Q3152" s="231">
        <v>46130</v>
      </c>
      <c r="R3152" s="241">
        <v>1209404207</v>
      </c>
      <c r="S3152" s="241">
        <v>224470459</v>
      </c>
      <c r="T3152" s="231">
        <v>46130</v>
      </c>
      <c r="U3152" s="261">
        <v>12459.387000000001</v>
      </c>
      <c r="V3152" s="261">
        <v>12011.324000000001</v>
      </c>
      <c r="W3152" s="241">
        <v>15</v>
      </c>
      <c r="X3152" s="241">
        <v>0</v>
      </c>
      <c r="Y3152" s="303">
        <v>235600543842</v>
      </c>
      <c r="Z3152" s="85" t="s">
        <v>128</v>
      </c>
      <c r="AA3152" s="85" t="s">
        <v>5297</v>
      </c>
      <c r="AB3152" s="85" t="s">
        <v>9585</v>
      </c>
      <c r="AC3152" s="301">
        <v>235600543842</v>
      </c>
      <c r="AD3152" s="75" t="s">
        <v>113</v>
      </c>
      <c r="AE3152" s="241"/>
      <c r="AF3152" s="375">
        <v>46142.041666666664</v>
      </c>
      <c r="AG3152" s="375">
        <v>46141.5</v>
      </c>
      <c r="AH3152" s="375">
        <v>46141.333333333336</v>
      </c>
      <c r="AI3152" s="376">
        <v>46139</v>
      </c>
      <c r="AJ3152" s="376">
        <v>46142</v>
      </c>
      <c r="AK3152" s="241"/>
      <c r="AL3152" s="376">
        <v>46152</v>
      </c>
      <c r="AM3152" s="241"/>
      <c r="AN3152" s="75">
        <f t="shared" si="997"/>
        <v>-10</v>
      </c>
      <c r="AO3152" s="95" t="s">
        <v>121</v>
      </c>
      <c r="AP3152" s="95" t="s">
        <v>121</v>
      </c>
      <c r="AQ3152" s="95" t="s">
        <v>121</v>
      </c>
      <c r="AR3152" s="81">
        <f t="shared" si="998"/>
        <v>46143</v>
      </c>
      <c r="AS3152" s="81">
        <f t="shared" si="999"/>
        <v>46144</v>
      </c>
      <c r="AT3152" s="81">
        <f t="shared" si="1000"/>
        <v>46143</v>
      </c>
      <c r="AU3152" s="241"/>
      <c r="AV3152" s="297">
        <v>46130</v>
      </c>
      <c r="AW3152" s="85"/>
      <c r="AX3152" s="85"/>
      <c r="AY3152" s="85"/>
      <c r="AZ3152" s="271"/>
      <c r="BA3152" s="85"/>
      <c r="BB3152" s="85"/>
      <c r="BC3152" s="85"/>
      <c r="BD3152" s="85"/>
      <c r="BE3152" s="85"/>
      <c r="BF3152" s="85"/>
      <c r="BG3152" s="85"/>
      <c r="BH3152" s="85"/>
      <c r="BI3152" s="85"/>
      <c r="BJ3152" s="85"/>
      <c r="BK3152" s="85"/>
      <c r="BL3152" s="85"/>
      <c r="BM3152" s="85"/>
      <c r="BN3152" s="85"/>
      <c r="BO3152" s="85"/>
      <c r="BP3152" s="85"/>
      <c r="BQ3152" s="85"/>
      <c r="BR3152" s="85"/>
      <c r="BS3152" s="85"/>
      <c r="BT3152" s="85"/>
      <c r="BU3152" s="388"/>
      <c r="BV3152" s="85"/>
      <c r="BW3152" s="85"/>
      <c r="BX3152" s="85"/>
      <c r="BY3152" s="85"/>
      <c r="BZ3152" s="171">
        <f t="shared" si="986"/>
        <v>17</v>
      </c>
      <c r="CA3152" s="85"/>
      <c r="CB3152" s="88">
        <f t="shared" si="973"/>
        <v>0</v>
      </c>
      <c r="CC3152" s="85"/>
      <c r="CD3152" s="85"/>
      <c r="CE3152" s="171">
        <f t="shared" si="987"/>
        <v>4</v>
      </c>
      <c r="CF3152" s="85"/>
      <c r="CG3152" s="85"/>
      <c r="CH3152" s="85"/>
      <c r="CI3152" s="85"/>
      <c r="CJ3152" s="171">
        <f t="shared" si="989"/>
        <v>4</v>
      </c>
      <c r="CK3152" s="171">
        <f t="shared" si="988"/>
        <v>16</v>
      </c>
      <c r="CL3152" s="85"/>
      <c r="CM3152" s="85"/>
      <c r="CN3152" s="85"/>
    </row>
    <row r="3153" spans="1:92" x14ac:dyDescent="0.25">
      <c r="A3153" s="75">
        <f t="shared" si="996"/>
        <v>3151</v>
      </c>
      <c r="B3153" s="265" t="s">
        <v>6301</v>
      </c>
      <c r="C3153" s="301">
        <v>235600543842</v>
      </c>
      <c r="D3153" s="265">
        <v>145949364</v>
      </c>
      <c r="E3153" s="241">
        <v>5320008430</v>
      </c>
      <c r="F3153" s="231">
        <v>46133</v>
      </c>
      <c r="G3153" s="265" t="s">
        <v>612</v>
      </c>
      <c r="H3153" s="265" t="s">
        <v>2213</v>
      </c>
      <c r="I3153" s="265" t="s">
        <v>105</v>
      </c>
      <c r="J3153" s="265" t="s">
        <v>518</v>
      </c>
      <c r="K3153" s="265" t="s">
        <v>242</v>
      </c>
      <c r="L3153" s="231">
        <v>46160</v>
      </c>
      <c r="M3153" s="265">
        <v>40</v>
      </c>
      <c r="N3153" s="85" t="s">
        <v>9653</v>
      </c>
      <c r="O3153" s="85" t="s">
        <v>9654</v>
      </c>
      <c r="P3153" s="241">
        <v>2830052084</v>
      </c>
      <c r="Q3153" s="231">
        <v>46130</v>
      </c>
      <c r="R3153" s="241">
        <v>1209404136</v>
      </c>
      <c r="S3153" s="241">
        <v>224470554</v>
      </c>
      <c r="T3153" s="231">
        <v>46130</v>
      </c>
      <c r="U3153" s="261">
        <v>16599.441999999999</v>
      </c>
      <c r="V3153" s="261">
        <v>16159.489</v>
      </c>
      <c r="W3153" s="241">
        <v>19</v>
      </c>
      <c r="X3153" s="241">
        <v>0</v>
      </c>
      <c r="Y3153" s="303">
        <v>235600493152</v>
      </c>
      <c r="Z3153" s="85" t="s">
        <v>128</v>
      </c>
      <c r="AA3153" s="85" t="s">
        <v>5297</v>
      </c>
      <c r="AB3153" s="85" t="s">
        <v>9585</v>
      </c>
      <c r="AC3153" s="301">
        <v>235600543842</v>
      </c>
      <c r="AD3153" s="75" t="s">
        <v>113</v>
      </c>
      <c r="AE3153" s="241"/>
      <c r="AF3153" s="375">
        <v>46142.041666666664</v>
      </c>
      <c r="AG3153" s="375">
        <v>46141.5</v>
      </c>
      <c r="AH3153" s="375">
        <v>46141.333333333336</v>
      </c>
      <c r="AI3153" s="376">
        <v>46139</v>
      </c>
      <c r="AJ3153" s="376">
        <v>46142</v>
      </c>
      <c r="AK3153" s="241"/>
      <c r="AL3153" s="376">
        <v>46152</v>
      </c>
      <c r="AM3153" s="241"/>
      <c r="AN3153" s="75">
        <f t="shared" si="997"/>
        <v>-8</v>
      </c>
      <c r="AO3153" s="95" t="s">
        <v>121</v>
      </c>
      <c r="AP3153" s="95" t="s">
        <v>121</v>
      </c>
      <c r="AQ3153" s="95" t="s">
        <v>121</v>
      </c>
      <c r="AR3153" s="81">
        <f t="shared" si="998"/>
        <v>46143</v>
      </c>
      <c r="AS3153" s="81">
        <f t="shared" si="999"/>
        <v>46144</v>
      </c>
      <c r="AT3153" s="81">
        <f t="shared" si="1000"/>
        <v>46143</v>
      </c>
      <c r="AU3153" s="241"/>
      <c r="AV3153" s="297">
        <v>46130</v>
      </c>
      <c r="AW3153" s="85"/>
      <c r="AX3153" s="85"/>
      <c r="AY3153" s="85"/>
      <c r="AZ3153" s="271"/>
      <c r="BA3153" s="85"/>
      <c r="BB3153" s="85"/>
      <c r="BC3153" s="85"/>
      <c r="BD3153" s="85"/>
      <c r="BE3153" s="85"/>
      <c r="BF3153" s="85"/>
      <c r="BG3153" s="85"/>
      <c r="BH3153" s="85"/>
      <c r="BI3153" s="85"/>
      <c r="BJ3153" s="85"/>
      <c r="BK3153" s="85"/>
      <c r="BL3153" s="85"/>
      <c r="BM3153" s="85"/>
      <c r="BN3153" s="85"/>
      <c r="BO3153" s="85"/>
      <c r="BP3153" s="85"/>
      <c r="BQ3153" s="85"/>
      <c r="BR3153" s="85"/>
      <c r="BS3153" s="85"/>
      <c r="BT3153" s="85"/>
      <c r="BU3153" s="312"/>
      <c r="BV3153" s="85"/>
      <c r="BW3153" s="85"/>
      <c r="BX3153" s="85"/>
      <c r="BY3153" s="85"/>
      <c r="BZ3153" s="171">
        <f t="shared" si="986"/>
        <v>17</v>
      </c>
      <c r="CA3153" s="85"/>
      <c r="CB3153" s="88">
        <f t="shared" si="973"/>
        <v>0</v>
      </c>
      <c r="CC3153" s="85"/>
      <c r="CD3153" s="85"/>
      <c r="CE3153" s="171">
        <f t="shared" si="987"/>
        <v>4</v>
      </c>
      <c r="CF3153" s="85"/>
      <c r="CG3153" s="85"/>
      <c r="CH3153" s="85"/>
      <c r="CI3153" s="85"/>
      <c r="CJ3153" s="171">
        <f t="shared" si="989"/>
        <v>4</v>
      </c>
      <c r="CK3153" s="171">
        <f t="shared" si="988"/>
        <v>16</v>
      </c>
      <c r="CL3153" s="85"/>
      <c r="CM3153" s="85"/>
      <c r="CN3153" s="85"/>
    </row>
    <row r="3154" spans="1:92" x14ac:dyDescent="0.25">
      <c r="A3154" s="75">
        <f t="shared" si="996"/>
        <v>3152</v>
      </c>
      <c r="B3154" s="265" t="s">
        <v>6301</v>
      </c>
      <c r="C3154" s="301">
        <v>235600543842</v>
      </c>
      <c r="D3154" s="265">
        <v>145949371</v>
      </c>
      <c r="E3154" s="241">
        <v>5320008430</v>
      </c>
      <c r="F3154" s="231">
        <v>46133</v>
      </c>
      <c r="G3154" s="265" t="s">
        <v>612</v>
      </c>
      <c r="H3154" s="265" t="s">
        <v>2213</v>
      </c>
      <c r="I3154" s="265" t="s">
        <v>105</v>
      </c>
      <c r="J3154" s="265" t="s">
        <v>518</v>
      </c>
      <c r="K3154" s="265" t="s">
        <v>242</v>
      </c>
      <c r="L3154" s="231">
        <v>46160</v>
      </c>
      <c r="M3154" s="265">
        <v>0</v>
      </c>
      <c r="N3154" s="85" t="s">
        <v>9653</v>
      </c>
      <c r="O3154" s="85" t="s">
        <v>9654</v>
      </c>
      <c r="P3154" s="85">
        <v>2830052085</v>
      </c>
      <c r="Q3154" s="231">
        <v>46130</v>
      </c>
      <c r="R3154" s="241">
        <v>1209404137</v>
      </c>
      <c r="S3154" s="241">
        <v>224470558</v>
      </c>
      <c r="T3154" s="231">
        <v>46130</v>
      </c>
      <c r="U3154" s="261">
        <v>1732.3530000000001</v>
      </c>
      <c r="V3154" s="261">
        <v>1670.0360000000001</v>
      </c>
      <c r="W3154" s="241">
        <v>2</v>
      </c>
      <c r="X3154" s="241">
        <v>0</v>
      </c>
      <c r="Y3154" s="303">
        <v>235600493152</v>
      </c>
      <c r="Z3154" s="85" t="s">
        <v>128</v>
      </c>
      <c r="AA3154" s="85" t="s">
        <v>5297</v>
      </c>
      <c r="AB3154" s="85" t="s">
        <v>9585</v>
      </c>
      <c r="AC3154" s="301">
        <v>235600543842</v>
      </c>
      <c r="AD3154" s="75" t="s">
        <v>113</v>
      </c>
      <c r="AE3154" s="241"/>
      <c r="AF3154" s="375">
        <v>46142.041666666664</v>
      </c>
      <c r="AG3154" s="375">
        <v>46141.5</v>
      </c>
      <c r="AH3154" s="375">
        <v>46141.333333333336</v>
      </c>
      <c r="AI3154" s="376">
        <v>46139</v>
      </c>
      <c r="AJ3154" s="376">
        <v>46142</v>
      </c>
      <c r="AK3154" s="241"/>
      <c r="AL3154" s="376">
        <v>46152</v>
      </c>
      <c r="AM3154" s="241"/>
      <c r="AN3154" s="75">
        <f t="shared" si="997"/>
        <v>-8</v>
      </c>
      <c r="AO3154" s="95" t="s">
        <v>121</v>
      </c>
      <c r="AP3154" s="95" t="s">
        <v>121</v>
      </c>
      <c r="AQ3154" s="95" t="s">
        <v>121</v>
      </c>
      <c r="AR3154" s="81">
        <f t="shared" si="998"/>
        <v>46143</v>
      </c>
      <c r="AS3154" s="81">
        <f t="shared" si="999"/>
        <v>46144</v>
      </c>
      <c r="AT3154" s="81">
        <f t="shared" si="1000"/>
        <v>46143</v>
      </c>
      <c r="AU3154" s="241"/>
      <c r="AV3154" s="297">
        <v>46130</v>
      </c>
      <c r="AW3154" s="85"/>
      <c r="AX3154" s="85"/>
      <c r="AY3154" s="85"/>
      <c r="AZ3154" s="271"/>
      <c r="BA3154" s="85"/>
      <c r="BB3154" s="85"/>
      <c r="BC3154" s="85"/>
      <c r="BD3154" s="85"/>
      <c r="BE3154" s="85"/>
      <c r="BF3154" s="85"/>
      <c r="BG3154" s="85"/>
      <c r="BH3154" s="85"/>
      <c r="BI3154" s="85"/>
      <c r="BJ3154" s="85"/>
      <c r="BK3154" s="85"/>
      <c r="BL3154" s="85"/>
      <c r="BM3154" s="85"/>
      <c r="BN3154" s="85"/>
      <c r="BO3154" s="85"/>
      <c r="BP3154" s="85"/>
      <c r="BQ3154" s="85"/>
      <c r="BR3154" s="85"/>
      <c r="BS3154" s="85"/>
      <c r="BT3154" s="85"/>
      <c r="BU3154" s="312"/>
      <c r="BV3154" s="85"/>
      <c r="BW3154" s="85"/>
      <c r="BX3154" s="85"/>
      <c r="BY3154" s="85"/>
      <c r="BZ3154" s="171">
        <f t="shared" si="986"/>
        <v>17</v>
      </c>
      <c r="CA3154" s="85"/>
      <c r="CB3154" s="88">
        <f t="shared" si="973"/>
        <v>0</v>
      </c>
      <c r="CC3154" s="85"/>
      <c r="CD3154" s="85"/>
      <c r="CE3154" s="171">
        <f t="shared" si="987"/>
        <v>4</v>
      </c>
      <c r="CF3154" s="85"/>
      <c r="CG3154" s="85"/>
      <c r="CH3154" s="85"/>
      <c r="CI3154" s="85"/>
      <c r="CJ3154" s="171">
        <f t="shared" si="989"/>
        <v>4</v>
      </c>
      <c r="CK3154" s="171">
        <f t="shared" si="988"/>
        <v>16</v>
      </c>
      <c r="CL3154" s="85"/>
      <c r="CM3154" s="85"/>
      <c r="CN3154" s="85"/>
    </row>
    <row r="3155" spans="1:92" x14ac:dyDescent="0.25">
      <c r="A3155" s="75">
        <f t="shared" si="996"/>
        <v>3153</v>
      </c>
      <c r="B3155" s="265" t="s">
        <v>6301</v>
      </c>
      <c r="C3155" s="301">
        <v>235600543842</v>
      </c>
      <c r="D3155" s="265">
        <v>145949376</v>
      </c>
      <c r="E3155" s="241">
        <v>5320008431</v>
      </c>
      <c r="F3155" s="231">
        <v>46133</v>
      </c>
      <c r="G3155" s="265" t="s">
        <v>612</v>
      </c>
      <c r="H3155" s="265" t="s">
        <v>2213</v>
      </c>
      <c r="I3155" s="265" t="s">
        <v>105</v>
      </c>
      <c r="J3155" s="265" t="s">
        <v>518</v>
      </c>
      <c r="K3155" s="265" t="s">
        <v>242</v>
      </c>
      <c r="L3155" s="231">
        <v>46160</v>
      </c>
      <c r="M3155" s="265">
        <v>40</v>
      </c>
      <c r="N3155" s="85" t="s">
        <v>9655</v>
      </c>
      <c r="O3155" s="85" t="s">
        <v>9656</v>
      </c>
      <c r="P3155" s="85">
        <v>2830052062</v>
      </c>
      <c r="Q3155" s="231">
        <v>46130</v>
      </c>
      <c r="R3155" s="241">
        <v>1209404034</v>
      </c>
      <c r="S3155" s="241">
        <v>224470609</v>
      </c>
      <c r="T3155" s="231">
        <v>46130</v>
      </c>
      <c r="U3155" s="261">
        <v>16730.46</v>
      </c>
      <c r="V3155" s="261">
        <v>16287.037</v>
      </c>
      <c r="W3155" s="241">
        <v>19</v>
      </c>
      <c r="X3155" s="241">
        <v>0</v>
      </c>
      <c r="Y3155" s="303">
        <v>235600493161</v>
      </c>
      <c r="Z3155" s="85" t="s">
        <v>128</v>
      </c>
      <c r="AA3155" s="85" t="s">
        <v>5297</v>
      </c>
      <c r="AB3155" s="85" t="s">
        <v>9585</v>
      </c>
      <c r="AC3155" s="301">
        <v>235600543842</v>
      </c>
      <c r="AD3155" s="75" t="s">
        <v>113</v>
      </c>
      <c r="AE3155" s="241"/>
      <c r="AF3155" s="375">
        <v>46142.041666666664</v>
      </c>
      <c r="AG3155" s="375">
        <v>46141.5</v>
      </c>
      <c r="AH3155" s="375">
        <v>46141.333333333336</v>
      </c>
      <c r="AI3155" s="376">
        <v>46139</v>
      </c>
      <c r="AJ3155" s="376">
        <v>46142</v>
      </c>
      <c r="AK3155" s="241"/>
      <c r="AL3155" s="376">
        <v>46152</v>
      </c>
      <c r="AM3155" s="241"/>
      <c r="AN3155" s="75">
        <f t="shared" si="997"/>
        <v>-8</v>
      </c>
      <c r="AO3155" s="95" t="s">
        <v>121</v>
      </c>
      <c r="AP3155" s="95" t="s">
        <v>121</v>
      </c>
      <c r="AQ3155" s="95" t="s">
        <v>121</v>
      </c>
      <c r="AR3155" s="81">
        <f t="shared" si="998"/>
        <v>46143</v>
      </c>
      <c r="AS3155" s="81">
        <f t="shared" si="999"/>
        <v>46144</v>
      </c>
      <c r="AT3155" s="81">
        <f t="shared" si="1000"/>
        <v>46143</v>
      </c>
      <c r="AU3155" s="241"/>
      <c r="AV3155" s="297">
        <v>46130</v>
      </c>
      <c r="AW3155" s="85"/>
      <c r="AX3155" s="85"/>
      <c r="AY3155" s="85"/>
      <c r="AZ3155" s="271"/>
      <c r="BA3155" s="85"/>
      <c r="BB3155" s="85"/>
      <c r="BC3155" s="85"/>
      <c r="BD3155" s="85"/>
      <c r="BE3155" s="85"/>
      <c r="BF3155" s="85"/>
      <c r="BG3155" s="85"/>
      <c r="BH3155" s="85"/>
      <c r="BI3155" s="85"/>
      <c r="BJ3155" s="85"/>
      <c r="BK3155" s="85"/>
      <c r="BL3155" s="85"/>
      <c r="BM3155" s="85"/>
      <c r="BN3155" s="85"/>
      <c r="BO3155" s="85"/>
      <c r="BP3155" s="85"/>
      <c r="BQ3155" s="85"/>
      <c r="BR3155" s="85"/>
      <c r="BS3155" s="85"/>
      <c r="BT3155" s="85"/>
      <c r="BU3155" s="312"/>
      <c r="BV3155" s="85"/>
      <c r="BW3155" s="85"/>
      <c r="BX3155" s="85"/>
      <c r="BY3155" s="85"/>
      <c r="BZ3155" s="171">
        <f t="shared" si="986"/>
        <v>17</v>
      </c>
      <c r="CA3155" s="85"/>
      <c r="CB3155" s="88">
        <f t="shared" si="973"/>
        <v>0</v>
      </c>
      <c r="CC3155" s="85"/>
      <c r="CD3155" s="85"/>
      <c r="CE3155" s="171">
        <f t="shared" si="987"/>
        <v>4</v>
      </c>
      <c r="CF3155" s="85"/>
      <c r="CG3155" s="85"/>
      <c r="CH3155" s="85"/>
      <c r="CI3155" s="85"/>
      <c r="CJ3155" s="171">
        <f t="shared" si="989"/>
        <v>4</v>
      </c>
      <c r="CK3155" s="171">
        <f t="shared" si="988"/>
        <v>16</v>
      </c>
      <c r="CL3155" s="85"/>
      <c r="CM3155" s="85"/>
      <c r="CN3155" s="85"/>
    </row>
    <row r="3156" spans="1:92" x14ac:dyDescent="0.25">
      <c r="A3156" s="75">
        <f t="shared" si="996"/>
        <v>3154</v>
      </c>
      <c r="B3156" s="265" t="s">
        <v>6301</v>
      </c>
      <c r="C3156" s="301">
        <v>235600543842</v>
      </c>
      <c r="D3156" s="265">
        <v>145949386</v>
      </c>
      <c r="E3156" s="241">
        <v>5320008431</v>
      </c>
      <c r="F3156" s="231">
        <v>46133</v>
      </c>
      <c r="G3156" s="265" t="s">
        <v>612</v>
      </c>
      <c r="H3156" s="265" t="s">
        <v>2213</v>
      </c>
      <c r="I3156" s="265" t="s">
        <v>105</v>
      </c>
      <c r="J3156" s="265" t="s">
        <v>518</v>
      </c>
      <c r="K3156" s="265" t="s">
        <v>242</v>
      </c>
      <c r="L3156" s="231">
        <v>46160</v>
      </c>
      <c r="M3156" s="265">
        <v>0</v>
      </c>
      <c r="N3156" s="85" t="s">
        <v>9655</v>
      </c>
      <c r="O3156" s="85" t="s">
        <v>9656</v>
      </c>
      <c r="P3156" s="85">
        <v>2830052063</v>
      </c>
      <c r="Q3156" s="231">
        <v>46130</v>
      </c>
      <c r="R3156" s="241">
        <v>1209404035</v>
      </c>
      <c r="S3156" s="241">
        <v>224470637</v>
      </c>
      <c r="T3156" s="231">
        <v>46130</v>
      </c>
      <c r="U3156" s="261">
        <v>1735.836</v>
      </c>
      <c r="V3156" s="261">
        <v>1673.412</v>
      </c>
      <c r="W3156" s="241">
        <v>2</v>
      </c>
      <c r="X3156" s="241">
        <v>0</v>
      </c>
      <c r="Y3156" s="303">
        <v>235600493161</v>
      </c>
      <c r="Z3156" s="85" t="s">
        <v>128</v>
      </c>
      <c r="AA3156" s="85" t="s">
        <v>5297</v>
      </c>
      <c r="AB3156" s="85" t="s">
        <v>9585</v>
      </c>
      <c r="AC3156" s="301">
        <v>235600543842</v>
      </c>
      <c r="AD3156" s="75" t="s">
        <v>113</v>
      </c>
      <c r="AE3156" s="241"/>
      <c r="AF3156" s="375">
        <v>46142.041666666664</v>
      </c>
      <c r="AG3156" s="375">
        <v>46141.5</v>
      </c>
      <c r="AH3156" s="375">
        <v>46141.333333333336</v>
      </c>
      <c r="AI3156" s="376">
        <v>46139</v>
      </c>
      <c r="AJ3156" s="376">
        <v>46142</v>
      </c>
      <c r="AK3156" s="241"/>
      <c r="AL3156" s="376">
        <v>46152</v>
      </c>
      <c r="AM3156" s="241"/>
      <c r="AN3156" s="75">
        <f t="shared" si="997"/>
        <v>-8</v>
      </c>
      <c r="AO3156" s="95" t="s">
        <v>121</v>
      </c>
      <c r="AP3156" s="95" t="s">
        <v>121</v>
      </c>
      <c r="AQ3156" s="95" t="s">
        <v>121</v>
      </c>
      <c r="AR3156" s="81">
        <f t="shared" si="998"/>
        <v>46143</v>
      </c>
      <c r="AS3156" s="81">
        <f t="shared" si="999"/>
        <v>46144</v>
      </c>
      <c r="AT3156" s="81">
        <f t="shared" si="1000"/>
        <v>46143</v>
      </c>
      <c r="AU3156" s="241"/>
      <c r="AV3156" s="297">
        <v>46130</v>
      </c>
      <c r="AW3156" s="85"/>
      <c r="AX3156" s="85"/>
      <c r="AY3156" s="85"/>
      <c r="AZ3156" s="271"/>
      <c r="BA3156" s="85"/>
      <c r="BB3156" s="85"/>
      <c r="BC3156" s="85"/>
      <c r="BD3156" s="85"/>
      <c r="BE3156" s="85"/>
      <c r="BF3156" s="85"/>
      <c r="BG3156" s="85"/>
      <c r="BH3156" s="85"/>
      <c r="BI3156" s="85"/>
      <c r="BJ3156" s="85"/>
      <c r="BK3156" s="85"/>
      <c r="BL3156" s="85"/>
      <c r="BM3156" s="85"/>
      <c r="BN3156" s="85"/>
      <c r="BO3156" s="85"/>
      <c r="BP3156" s="85"/>
      <c r="BQ3156" s="85"/>
      <c r="BR3156" s="85"/>
      <c r="BS3156" s="85"/>
      <c r="BT3156" s="85"/>
      <c r="BU3156" s="312"/>
      <c r="BV3156" s="85"/>
      <c r="BW3156" s="85"/>
      <c r="BX3156" s="85"/>
      <c r="BY3156" s="85"/>
      <c r="BZ3156" s="171">
        <f t="shared" si="986"/>
        <v>17</v>
      </c>
      <c r="CA3156" s="85"/>
      <c r="CB3156" s="88">
        <f t="shared" si="973"/>
        <v>0</v>
      </c>
      <c r="CC3156" s="85"/>
      <c r="CD3156" s="85"/>
      <c r="CE3156" s="171">
        <f t="shared" si="987"/>
        <v>4</v>
      </c>
      <c r="CF3156" s="85"/>
      <c r="CG3156" s="85"/>
      <c r="CH3156" s="85"/>
      <c r="CI3156" s="85"/>
      <c r="CJ3156" s="171">
        <f t="shared" si="989"/>
        <v>4</v>
      </c>
      <c r="CK3156" s="171">
        <f t="shared" si="988"/>
        <v>16</v>
      </c>
      <c r="CL3156" s="85"/>
      <c r="CM3156" s="85"/>
      <c r="CN3156" s="85"/>
    </row>
    <row r="3157" spans="1:92" x14ac:dyDescent="0.25">
      <c r="A3157" s="75">
        <f t="shared" si="996"/>
        <v>3155</v>
      </c>
      <c r="B3157" s="265" t="s">
        <v>6301</v>
      </c>
      <c r="C3157" s="301">
        <v>235600543842</v>
      </c>
      <c r="D3157" s="265">
        <v>145949387</v>
      </c>
      <c r="E3157" s="241">
        <v>5320008432</v>
      </c>
      <c r="F3157" s="231">
        <v>46133</v>
      </c>
      <c r="G3157" s="265" t="s">
        <v>612</v>
      </c>
      <c r="H3157" s="265" t="s">
        <v>2213</v>
      </c>
      <c r="I3157" s="265" t="s">
        <v>105</v>
      </c>
      <c r="J3157" s="265" t="s">
        <v>518</v>
      </c>
      <c r="K3157" s="265" t="s">
        <v>242</v>
      </c>
      <c r="L3157" s="231">
        <v>46160</v>
      </c>
      <c r="M3157" s="265">
        <v>40</v>
      </c>
      <c r="N3157" s="85" t="s">
        <v>9657</v>
      </c>
      <c r="O3157" s="85" t="s">
        <v>9658</v>
      </c>
      <c r="P3157" s="85">
        <v>2830052060</v>
      </c>
      <c r="Q3157" s="231">
        <v>46130</v>
      </c>
      <c r="R3157" s="241">
        <v>1209404031</v>
      </c>
      <c r="S3157" s="241">
        <v>224470781</v>
      </c>
      <c r="T3157" s="231">
        <v>46130</v>
      </c>
      <c r="U3157" s="261">
        <v>16734.272000000001</v>
      </c>
      <c r="V3157" s="261">
        <v>16290.745999999999</v>
      </c>
      <c r="W3157" s="241">
        <v>19</v>
      </c>
      <c r="X3157" s="241">
        <v>0</v>
      </c>
      <c r="Y3157" s="303">
        <v>235600493179</v>
      </c>
      <c r="Z3157" s="85" t="s">
        <v>128</v>
      </c>
      <c r="AA3157" s="85" t="s">
        <v>5297</v>
      </c>
      <c r="AB3157" s="85" t="s">
        <v>9585</v>
      </c>
      <c r="AC3157" s="301">
        <v>235600543842</v>
      </c>
      <c r="AD3157" s="75" t="s">
        <v>113</v>
      </c>
      <c r="AE3157" s="241"/>
      <c r="AF3157" s="375">
        <v>46142.041666666664</v>
      </c>
      <c r="AG3157" s="375">
        <v>46141.5</v>
      </c>
      <c r="AH3157" s="375">
        <v>46141.333333333336</v>
      </c>
      <c r="AI3157" s="376">
        <v>46139</v>
      </c>
      <c r="AJ3157" s="376">
        <v>46142</v>
      </c>
      <c r="AK3157" s="241"/>
      <c r="AL3157" s="376">
        <v>46152</v>
      </c>
      <c r="AM3157" s="241"/>
      <c r="AN3157" s="75">
        <f t="shared" si="997"/>
        <v>-8</v>
      </c>
      <c r="AO3157" s="95" t="s">
        <v>121</v>
      </c>
      <c r="AP3157" s="95" t="s">
        <v>121</v>
      </c>
      <c r="AQ3157" s="95" t="s">
        <v>121</v>
      </c>
      <c r="AR3157" s="81">
        <f t="shared" si="998"/>
        <v>46143</v>
      </c>
      <c r="AS3157" s="81">
        <f t="shared" si="999"/>
        <v>46144</v>
      </c>
      <c r="AT3157" s="81">
        <f t="shared" si="1000"/>
        <v>46143</v>
      </c>
      <c r="AU3157" s="241"/>
      <c r="AV3157" s="297">
        <v>46130</v>
      </c>
      <c r="AW3157" s="85"/>
      <c r="AX3157" s="85"/>
      <c r="AY3157" s="85"/>
      <c r="AZ3157" s="271"/>
      <c r="BA3157" s="85"/>
      <c r="BB3157" s="85"/>
      <c r="BC3157" s="85"/>
      <c r="BD3157" s="85"/>
      <c r="BE3157" s="85"/>
      <c r="BF3157" s="85"/>
      <c r="BG3157" s="85"/>
      <c r="BH3157" s="85"/>
      <c r="BI3157" s="85"/>
      <c r="BJ3157" s="85"/>
      <c r="BK3157" s="85"/>
      <c r="BL3157" s="85"/>
      <c r="BM3157" s="85"/>
      <c r="BN3157" s="85"/>
      <c r="BO3157" s="85"/>
      <c r="BP3157" s="85"/>
      <c r="BQ3157" s="85"/>
      <c r="BR3157" s="85"/>
      <c r="BS3157" s="85"/>
      <c r="BT3157" s="85"/>
      <c r="BU3157" s="312"/>
      <c r="BV3157" s="85"/>
      <c r="BW3157" s="85"/>
      <c r="BX3157" s="85"/>
      <c r="BY3157" s="85"/>
      <c r="BZ3157" s="171">
        <f t="shared" si="986"/>
        <v>17</v>
      </c>
      <c r="CA3157" s="85"/>
      <c r="CB3157" s="88">
        <f t="shared" si="973"/>
        <v>0</v>
      </c>
      <c r="CC3157" s="85"/>
      <c r="CD3157" s="85"/>
      <c r="CE3157" s="171">
        <f t="shared" si="987"/>
        <v>4</v>
      </c>
      <c r="CF3157" s="85"/>
      <c r="CG3157" s="85"/>
      <c r="CH3157" s="85"/>
      <c r="CI3157" s="85"/>
      <c r="CJ3157" s="171">
        <f t="shared" si="989"/>
        <v>4</v>
      </c>
      <c r="CK3157" s="171">
        <f t="shared" si="988"/>
        <v>16</v>
      </c>
      <c r="CL3157" s="85"/>
      <c r="CM3157" s="85"/>
      <c r="CN3157" s="85"/>
    </row>
    <row r="3158" spans="1:92" x14ac:dyDescent="0.25">
      <c r="A3158" s="75">
        <f t="shared" si="996"/>
        <v>3156</v>
      </c>
      <c r="B3158" s="265" t="s">
        <v>6301</v>
      </c>
      <c r="C3158" s="301">
        <v>235600543842</v>
      </c>
      <c r="D3158" s="265">
        <v>145949392</v>
      </c>
      <c r="E3158" s="241">
        <v>5320008432</v>
      </c>
      <c r="F3158" s="231">
        <v>46133</v>
      </c>
      <c r="G3158" s="265" t="s">
        <v>612</v>
      </c>
      <c r="H3158" s="265" t="s">
        <v>2213</v>
      </c>
      <c r="I3158" s="265" t="s">
        <v>105</v>
      </c>
      <c r="J3158" s="265" t="s">
        <v>518</v>
      </c>
      <c r="K3158" s="265" t="s">
        <v>242</v>
      </c>
      <c r="L3158" s="231">
        <v>46160</v>
      </c>
      <c r="M3158" s="265">
        <v>0</v>
      </c>
      <c r="N3158" s="85" t="s">
        <v>9657</v>
      </c>
      <c r="O3158" s="85" t="s">
        <v>9658</v>
      </c>
      <c r="P3158" s="85">
        <v>2830052061</v>
      </c>
      <c r="Q3158" s="231">
        <v>46130</v>
      </c>
      <c r="R3158" s="241">
        <v>1209404032</v>
      </c>
      <c r="S3158" s="241">
        <v>224470786</v>
      </c>
      <c r="T3158" s="231">
        <v>46130</v>
      </c>
      <c r="U3158" s="261">
        <v>1700.0050000000001</v>
      </c>
      <c r="V3158" s="261">
        <v>1638.85</v>
      </c>
      <c r="W3158" s="241">
        <v>2</v>
      </c>
      <c r="X3158" s="241">
        <v>0</v>
      </c>
      <c r="Y3158" s="303">
        <v>235600493179</v>
      </c>
      <c r="Z3158" s="85" t="s">
        <v>128</v>
      </c>
      <c r="AA3158" s="85" t="s">
        <v>5297</v>
      </c>
      <c r="AB3158" s="85" t="s">
        <v>9585</v>
      </c>
      <c r="AC3158" s="301">
        <v>235600543842</v>
      </c>
      <c r="AD3158" s="75" t="s">
        <v>113</v>
      </c>
      <c r="AE3158" s="241"/>
      <c r="AF3158" s="375">
        <v>46142.041666666664</v>
      </c>
      <c r="AG3158" s="375">
        <v>46141.5</v>
      </c>
      <c r="AH3158" s="375">
        <v>46141.333333333336</v>
      </c>
      <c r="AI3158" s="376">
        <v>46139</v>
      </c>
      <c r="AJ3158" s="376">
        <v>46142</v>
      </c>
      <c r="AK3158" s="241"/>
      <c r="AL3158" s="376">
        <v>46152</v>
      </c>
      <c r="AM3158" s="241"/>
      <c r="AN3158" s="75">
        <f t="shared" si="997"/>
        <v>-8</v>
      </c>
      <c r="AO3158" s="95" t="s">
        <v>121</v>
      </c>
      <c r="AP3158" s="95" t="s">
        <v>121</v>
      </c>
      <c r="AQ3158" s="95" t="s">
        <v>121</v>
      </c>
      <c r="AR3158" s="81">
        <f t="shared" si="998"/>
        <v>46143</v>
      </c>
      <c r="AS3158" s="81">
        <f t="shared" si="999"/>
        <v>46144</v>
      </c>
      <c r="AT3158" s="81">
        <f t="shared" si="1000"/>
        <v>46143</v>
      </c>
      <c r="AU3158" s="241"/>
      <c r="AV3158" s="297">
        <v>46130</v>
      </c>
      <c r="AW3158" s="85"/>
      <c r="AX3158" s="85"/>
      <c r="AY3158" s="85"/>
      <c r="AZ3158" s="271"/>
      <c r="BA3158" s="85"/>
      <c r="BB3158" s="85"/>
      <c r="BC3158" s="85"/>
      <c r="BD3158" s="85"/>
      <c r="BE3158" s="85"/>
      <c r="BF3158" s="85"/>
      <c r="BG3158" s="85"/>
      <c r="BH3158" s="85"/>
      <c r="BI3158" s="85"/>
      <c r="BJ3158" s="85"/>
      <c r="BK3158" s="85"/>
      <c r="BL3158" s="85"/>
      <c r="BM3158" s="85"/>
      <c r="BN3158" s="85"/>
      <c r="BO3158" s="85"/>
      <c r="BP3158" s="85"/>
      <c r="BQ3158" s="85"/>
      <c r="BR3158" s="85"/>
      <c r="BS3158" s="85"/>
      <c r="BT3158" s="85"/>
      <c r="BU3158" s="312"/>
      <c r="BV3158" s="85"/>
      <c r="BW3158" s="85"/>
      <c r="BX3158" s="85"/>
      <c r="BY3158" s="85"/>
      <c r="BZ3158" s="171">
        <f t="shared" si="986"/>
        <v>17</v>
      </c>
      <c r="CA3158" s="85"/>
      <c r="CB3158" s="88">
        <f t="shared" si="973"/>
        <v>0</v>
      </c>
      <c r="CC3158" s="85"/>
      <c r="CD3158" s="85"/>
      <c r="CE3158" s="171">
        <f t="shared" si="987"/>
        <v>4</v>
      </c>
      <c r="CF3158" s="85"/>
      <c r="CG3158" s="85"/>
      <c r="CH3158" s="85"/>
      <c r="CI3158" s="85"/>
      <c r="CJ3158" s="171">
        <f t="shared" si="989"/>
        <v>4</v>
      </c>
      <c r="CK3158" s="171">
        <f t="shared" si="988"/>
        <v>16</v>
      </c>
      <c r="CL3158" s="85"/>
      <c r="CM3158" s="85"/>
      <c r="CN3158" s="85"/>
    </row>
    <row r="3159" spans="1:92" x14ac:dyDescent="0.25">
      <c r="A3159" s="75">
        <f t="shared" si="996"/>
        <v>3157</v>
      </c>
      <c r="B3159" s="265" t="s">
        <v>6301</v>
      </c>
      <c r="C3159" s="301">
        <v>235600493187</v>
      </c>
      <c r="D3159" s="265">
        <v>145949395</v>
      </c>
      <c r="E3159" s="241">
        <v>5320008433</v>
      </c>
      <c r="F3159" s="231">
        <v>46133</v>
      </c>
      <c r="G3159" s="265" t="s">
        <v>612</v>
      </c>
      <c r="H3159" s="265" t="s">
        <v>2213</v>
      </c>
      <c r="I3159" s="265" t="s">
        <v>105</v>
      </c>
      <c r="J3159" s="265" t="s">
        <v>518</v>
      </c>
      <c r="K3159" s="265" t="s">
        <v>242</v>
      </c>
      <c r="L3159" s="231">
        <v>46160</v>
      </c>
      <c r="M3159" s="265">
        <v>40</v>
      </c>
      <c r="N3159" s="85" t="s">
        <v>9659</v>
      </c>
      <c r="O3159" s="85" t="s">
        <v>9660</v>
      </c>
      <c r="P3159" s="85">
        <v>2830052078</v>
      </c>
      <c r="Q3159" s="231">
        <v>46130</v>
      </c>
      <c r="R3159" s="241">
        <v>1209404109</v>
      </c>
      <c r="S3159" s="241">
        <v>224470648</v>
      </c>
      <c r="T3159" s="231">
        <v>46130</v>
      </c>
      <c r="U3159" s="261">
        <v>16743.161</v>
      </c>
      <c r="V3159" s="261">
        <v>16299.401</v>
      </c>
      <c r="W3159" s="241">
        <v>19</v>
      </c>
      <c r="X3159" s="241">
        <v>0</v>
      </c>
      <c r="Y3159" s="303">
        <v>235600493187</v>
      </c>
      <c r="Z3159" s="85" t="s">
        <v>128</v>
      </c>
      <c r="AA3159" s="85" t="s">
        <v>5297</v>
      </c>
      <c r="AB3159" s="85" t="s">
        <v>9585</v>
      </c>
      <c r="AC3159" s="270">
        <v>235600493187</v>
      </c>
      <c r="AD3159" s="75" t="s">
        <v>113</v>
      </c>
      <c r="AE3159" s="241"/>
      <c r="AF3159" s="375">
        <v>46142.041666666664</v>
      </c>
      <c r="AG3159" s="375">
        <v>46141.5</v>
      </c>
      <c r="AH3159" s="375">
        <v>46141.333333333336</v>
      </c>
      <c r="AI3159" s="376">
        <v>46139</v>
      </c>
      <c r="AJ3159" s="376">
        <v>46142</v>
      </c>
      <c r="AK3159" s="241"/>
      <c r="AL3159" s="376">
        <v>46152</v>
      </c>
      <c r="AM3159" s="241"/>
      <c r="AN3159" s="75">
        <f t="shared" si="997"/>
        <v>-8</v>
      </c>
      <c r="AO3159" s="95" t="s">
        <v>121</v>
      </c>
      <c r="AP3159" s="95" t="s">
        <v>121</v>
      </c>
      <c r="AQ3159" s="95" t="s">
        <v>121</v>
      </c>
      <c r="AR3159" s="81">
        <f t="shared" si="998"/>
        <v>46143</v>
      </c>
      <c r="AS3159" s="81">
        <f t="shared" si="999"/>
        <v>46144</v>
      </c>
      <c r="AT3159" s="81">
        <f t="shared" si="1000"/>
        <v>46143</v>
      </c>
      <c r="AU3159" s="241"/>
      <c r="AV3159" s="297">
        <v>46130</v>
      </c>
      <c r="AW3159" s="85"/>
      <c r="AX3159" s="85"/>
      <c r="AY3159" s="85"/>
      <c r="AZ3159" s="271"/>
      <c r="BA3159" s="85"/>
      <c r="BB3159" s="85"/>
      <c r="BC3159" s="85"/>
      <c r="BD3159" s="85"/>
      <c r="BE3159" s="85"/>
      <c r="BF3159" s="85"/>
      <c r="BG3159" s="85"/>
      <c r="BH3159" s="85"/>
      <c r="BI3159" s="85"/>
      <c r="BJ3159" s="85"/>
      <c r="BK3159" s="85"/>
      <c r="BL3159" s="85"/>
      <c r="BM3159" s="85"/>
      <c r="BN3159" s="85"/>
      <c r="BO3159" s="85"/>
      <c r="BP3159" s="85"/>
      <c r="BQ3159" s="85"/>
      <c r="BR3159" s="85"/>
      <c r="BS3159" s="85"/>
      <c r="BT3159" s="85"/>
      <c r="BU3159" s="312"/>
      <c r="BV3159" s="85"/>
      <c r="BW3159" s="85"/>
      <c r="BX3159" s="85"/>
      <c r="BY3159" s="85"/>
      <c r="BZ3159" s="171">
        <f t="shared" si="986"/>
        <v>17</v>
      </c>
      <c r="CA3159" s="85"/>
      <c r="CB3159" s="88">
        <f t="shared" si="973"/>
        <v>0</v>
      </c>
      <c r="CC3159" s="85"/>
      <c r="CD3159" s="85"/>
      <c r="CE3159" s="171">
        <f t="shared" si="987"/>
        <v>4</v>
      </c>
      <c r="CF3159" s="85"/>
      <c r="CG3159" s="85"/>
      <c r="CH3159" s="85"/>
      <c r="CI3159" s="85"/>
      <c r="CJ3159" s="171">
        <f t="shared" si="989"/>
        <v>4</v>
      </c>
      <c r="CK3159" s="171">
        <f t="shared" si="988"/>
        <v>16</v>
      </c>
      <c r="CL3159" s="85"/>
      <c r="CM3159" s="85"/>
      <c r="CN3159" s="85"/>
    </row>
    <row r="3160" spans="1:92" x14ac:dyDescent="0.25">
      <c r="A3160" s="75">
        <f t="shared" si="996"/>
        <v>3158</v>
      </c>
      <c r="B3160" s="265" t="s">
        <v>6301</v>
      </c>
      <c r="C3160" s="301">
        <v>235600493187</v>
      </c>
      <c r="D3160" s="265">
        <v>145949399</v>
      </c>
      <c r="E3160" s="241">
        <v>5320008433</v>
      </c>
      <c r="F3160" s="231">
        <v>46133</v>
      </c>
      <c r="G3160" s="265" t="s">
        <v>612</v>
      </c>
      <c r="H3160" s="265" t="s">
        <v>2213</v>
      </c>
      <c r="I3160" s="265" t="s">
        <v>105</v>
      </c>
      <c r="J3160" s="265" t="s">
        <v>518</v>
      </c>
      <c r="K3160" s="265" t="s">
        <v>242</v>
      </c>
      <c r="L3160" s="231">
        <v>46160</v>
      </c>
      <c r="M3160" s="265">
        <v>0</v>
      </c>
      <c r="N3160" s="85" t="s">
        <v>9659</v>
      </c>
      <c r="O3160" s="85" t="s">
        <v>9660</v>
      </c>
      <c r="P3160" s="85">
        <v>2830052079</v>
      </c>
      <c r="Q3160" s="231">
        <v>46130</v>
      </c>
      <c r="R3160" s="241">
        <v>1209404110</v>
      </c>
      <c r="S3160" s="241">
        <v>224470660</v>
      </c>
      <c r="T3160" s="231">
        <v>46130</v>
      </c>
      <c r="U3160" s="261">
        <v>1734.3050000000001</v>
      </c>
      <c r="V3160" s="261">
        <v>1671.9359999999999</v>
      </c>
      <c r="W3160" s="241">
        <v>2</v>
      </c>
      <c r="X3160" s="241">
        <v>0</v>
      </c>
      <c r="Y3160" s="303">
        <v>235600493187</v>
      </c>
      <c r="Z3160" s="85" t="s">
        <v>128</v>
      </c>
      <c r="AA3160" s="85" t="s">
        <v>5297</v>
      </c>
      <c r="AB3160" s="85" t="s">
        <v>9585</v>
      </c>
      <c r="AC3160" s="270">
        <v>235600493187</v>
      </c>
      <c r="AD3160" s="75" t="s">
        <v>113</v>
      </c>
      <c r="AE3160" s="241"/>
      <c r="AF3160" s="375">
        <v>46142.041666666664</v>
      </c>
      <c r="AG3160" s="375">
        <v>46141.5</v>
      </c>
      <c r="AH3160" s="375">
        <v>46141.333333333336</v>
      </c>
      <c r="AI3160" s="376">
        <v>46139</v>
      </c>
      <c r="AJ3160" s="376">
        <v>46142</v>
      </c>
      <c r="AK3160" s="241"/>
      <c r="AL3160" s="376">
        <v>46152</v>
      </c>
      <c r="AM3160" s="241"/>
      <c r="AN3160" s="75">
        <f t="shared" si="997"/>
        <v>-8</v>
      </c>
      <c r="AO3160" s="95" t="s">
        <v>121</v>
      </c>
      <c r="AP3160" s="95" t="s">
        <v>121</v>
      </c>
      <c r="AQ3160" s="95" t="s">
        <v>121</v>
      </c>
      <c r="AR3160" s="81">
        <f t="shared" si="998"/>
        <v>46143</v>
      </c>
      <c r="AS3160" s="81">
        <f t="shared" si="999"/>
        <v>46144</v>
      </c>
      <c r="AT3160" s="81">
        <f t="shared" si="1000"/>
        <v>46143</v>
      </c>
      <c r="AU3160" s="241"/>
      <c r="AV3160" s="297">
        <v>46130</v>
      </c>
      <c r="AW3160" s="85"/>
      <c r="AX3160" s="85"/>
      <c r="AY3160" s="85"/>
      <c r="AZ3160" s="271"/>
      <c r="BA3160" s="85"/>
      <c r="BB3160" s="85"/>
      <c r="BC3160" s="85"/>
      <c r="BD3160" s="85"/>
      <c r="BE3160" s="85"/>
      <c r="BF3160" s="85"/>
      <c r="BG3160" s="85"/>
      <c r="BH3160" s="85"/>
      <c r="BI3160" s="85"/>
      <c r="BJ3160" s="85"/>
      <c r="BK3160" s="85"/>
      <c r="BL3160" s="85"/>
      <c r="BM3160" s="85"/>
      <c r="BN3160" s="85"/>
      <c r="BO3160" s="85"/>
      <c r="BP3160" s="85"/>
      <c r="BQ3160" s="85"/>
      <c r="BR3160" s="85"/>
      <c r="BS3160" s="85"/>
      <c r="BT3160" s="85"/>
      <c r="BU3160" s="312"/>
      <c r="BV3160" s="85"/>
      <c r="BW3160" s="85"/>
      <c r="BX3160" s="85"/>
      <c r="BY3160" s="85"/>
      <c r="BZ3160" s="171">
        <f t="shared" si="986"/>
        <v>17</v>
      </c>
      <c r="CA3160" s="85"/>
      <c r="CB3160" s="88">
        <f t="shared" ref="CB3160:CB3223" si="1001">WEEKNUM(BV3160,)</f>
        <v>0</v>
      </c>
      <c r="CC3160" s="85"/>
      <c r="CD3160" s="85"/>
      <c r="CE3160" s="171">
        <f t="shared" si="987"/>
        <v>4</v>
      </c>
      <c r="CF3160" s="85"/>
      <c r="CG3160" s="85"/>
      <c r="CH3160" s="85"/>
      <c r="CI3160" s="85"/>
      <c r="CJ3160" s="171">
        <f t="shared" si="989"/>
        <v>4</v>
      </c>
      <c r="CK3160" s="171">
        <f t="shared" si="988"/>
        <v>16</v>
      </c>
      <c r="CL3160" s="85"/>
      <c r="CM3160" s="85"/>
      <c r="CN3160" s="85"/>
    </row>
    <row r="3161" spans="1:92" x14ac:dyDescent="0.25">
      <c r="A3161" s="75">
        <f t="shared" si="996"/>
        <v>3159</v>
      </c>
      <c r="B3161" s="265" t="s">
        <v>6301</v>
      </c>
      <c r="C3161" s="301">
        <v>235600493187</v>
      </c>
      <c r="D3161" s="265">
        <v>145949404</v>
      </c>
      <c r="E3161" s="241">
        <v>5320008434</v>
      </c>
      <c r="F3161" s="231">
        <v>46133</v>
      </c>
      <c r="G3161" s="265" t="s">
        <v>612</v>
      </c>
      <c r="H3161" s="265" t="s">
        <v>2213</v>
      </c>
      <c r="I3161" s="265" t="s">
        <v>105</v>
      </c>
      <c r="J3161" s="265" t="s">
        <v>518</v>
      </c>
      <c r="K3161" s="265" t="s">
        <v>242</v>
      </c>
      <c r="L3161" s="231">
        <v>46160</v>
      </c>
      <c r="M3161" s="265">
        <v>40</v>
      </c>
      <c r="N3161" s="85" t="s">
        <v>9661</v>
      </c>
      <c r="O3161" s="85" t="s">
        <v>9662</v>
      </c>
      <c r="P3161" s="85">
        <v>2830052058</v>
      </c>
      <c r="Q3161" s="231">
        <v>46130</v>
      </c>
      <c r="R3161" s="241">
        <v>1209404024</v>
      </c>
      <c r="S3161" s="241">
        <v>224470684</v>
      </c>
      <c r="T3161" s="231">
        <v>46130</v>
      </c>
      <c r="U3161" s="261">
        <v>16598.149000000001</v>
      </c>
      <c r="V3161" s="261">
        <v>16158.231</v>
      </c>
      <c r="W3161" s="241">
        <v>19</v>
      </c>
      <c r="X3161" s="241">
        <v>0</v>
      </c>
      <c r="Y3161" s="303">
        <v>235600493195</v>
      </c>
      <c r="Z3161" s="85" t="s">
        <v>128</v>
      </c>
      <c r="AA3161" s="85" t="s">
        <v>5297</v>
      </c>
      <c r="AB3161" s="85" t="s">
        <v>9585</v>
      </c>
      <c r="AC3161" s="270">
        <v>235600493187</v>
      </c>
      <c r="AD3161" s="75" t="s">
        <v>113</v>
      </c>
      <c r="AE3161" s="241"/>
      <c r="AF3161" s="375">
        <v>46142.041666666664</v>
      </c>
      <c r="AG3161" s="375">
        <v>46141.5</v>
      </c>
      <c r="AH3161" s="375">
        <v>46141.333333333336</v>
      </c>
      <c r="AI3161" s="376">
        <v>46139</v>
      </c>
      <c r="AJ3161" s="376">
        <v>46142</v>
      </c>
      <c r="AK3161" s="241"/>
      <c r="AL3161" s="376">
        <v>46152</v>
      </c>
      <c r="AM3161" s="241"/>
      <c r="AN3161" s="75">
        <f t="shared" si="997"/>
        <v>-8</v>
      </c>
      <c r="AO3161" s="95" t="s">
        <v>121</v>
      </c>
      <c r="AP3161" s="95" t="s">
        <v>121</v>
      </c>
      <c r="AQ3161" s="95" t="s">
        <v>121</v>
      </c>
      <c r="AR3161" s="81">
        <f t="shared" si="998"/>
        <v>46143</v>
      </c>
      <c r="AS3161" s="81">
        <f t="shared" si="999"/>
        <v>46144</v>
      </c>
      <c r="AT3161" s="81">
        <f t="shared" si="1000"/>
        <v>46143</v>
      </c>
      <c r="AU3161" s="241"/>
      <c r="AV3161" s="297">
        <v>46130</v>
      </c>
      <c r="AW3161" s="85"/>
      <c r="AX3161" s="85"/>
      <c r="AY3161" s="85"/>
      <c r="AZ3161" s="271"/>
      <c r="BA3161" s="85"/>
      <c r="BB3161" s="85"/>
      <c r="BC3161" s="85"/>
      <c r="BD3161" s="85"/>
      <c r="BE3161" s="85"/>
      <c r="BF3161" s="85"/>
      <c r="BG3161" s="85"/>
      <c r="BH3161" s="85"/>
      <c r="BI3161" s="85"/>
      <c r="BJ3161" s="85"/>
      <c r="BK3161" s="85"/>
      <c r="BL3161" s="85"/>
      <c r="BM3161" s="85"/>
      <c r="BN3161" s="85"/>
      <c r="BO3161" s="85"/>
      <c r="BP3161" s="85"/>
      <c r="BQ3161" s="85"/>
      <c r="BR3161" s="85"/>
      <c r="BS3161" s="85"/>
      <c r="BT3161" s="85"/>
      <c r="BU3161" s="312"/>
      <c r="BV3161" s="85"/>
      <c r="BW3161" s="85"/>
      <c r="BX3161" s="85"/>
      <c r="BY3161" s="85"/>
      <c r="BZ3161" s="171">
        <f t="shared" si="986"/>
        <v>17</v>
      </c>
      <c r="CA3161" s="85"/>
      <c r="CB3161" s="88">
        <f t="shared" si="1001"/>
        <v>0</v>
      </c>
      <c r="CC3161" s="85"/>
      <c r="CD3161" s="85"/>
      <c r="CE3161" s="171">
        <f t="shared" si="987"/>
        <v>4</v>
      </c>
      <c r="CF3161" s="85"/>
      <c r="CG3161" s="85"/>
      <c r="CH3161" s="85"/>
      <c r="CI3161" s="85"/>
      <c r="CJ3161" s="171">
        <f t="shared" si="989"/>
        <v>4</v>
      </c>
      <c r="CK3161" s="171">
        <f t="shared" si="988"/>
        <v>16</v>
      </c>
      <c r="CL3161" s="85"/>
      <c r="CM3161" s="85"/>
      <c r="CN3161" s="85"/>
    </row>
    <row r="3162" spans="1:92" x14ac:dyDescent="0.25">
      <c r="A3162" s="75">
        <f t="shared" si="996"/>
        <v>3160</v>
      </c>
      <c r="B3162" s="265" t="s">
        <v>6301</v>
      </c>
      <c r="C3162" s="301">
        <v>235600493187</v>
      </c>
      <c r="D3162" s="265">
        <v>145949407</v>
      </c>
      <c r="E3162" s="241">
        <v>5320008434</v>
      </c>
      <c r="F3162" s="231">
        <v>46133</v>
      </c>
      <c r="G3162" s="265" t="s">
        <v>612</v>
      </c>
      <c r="H3162" s="265" t="s">
        <v>2213</v>
      </c>
      <c r="I3162" s="265" t="s">
        <v>105</v>
      </c>
      <c r="J3162" s="265" t="s">
        <v>518</v>
      </c>
      <c r="K3162" s="265" t="s">
        <v>242</v>
      </c>
      <c r="L3162" s="231">
        <v>46160</v>
      </c>
      <c r="M3162" s="265">
        <v>0</v>
      </c>
      <c r="N3162" s="85" t="s">
        <v>9661</v>
      </c>
      <c r="O3162" s="85" t="s">
        <v>9662</v>
      </c>
      <c r="P3162" s="85">
        <v>2830052059</v>
      </c>
      <c r="Q3162" s="231">
        <v>46130</v>
      </c>
      <c r="R3162" s="241">
        <v>1209404025</v>
      </c>
      <c r="S3162" s="241">
        <v>224470722</v>
      </c>
      <c r="T3162" s="231">
        <v>46130</v>
      </c>
      <c r="U3162" s="261">
        <v>697.30200000000002</v>
      </c>
      <c r="V3162" s="261">
        <v>675.83</v>
      </c>
      <c r="W3162" s="241">
        <v>1</v>
      </c>
      <c r="X3162" s="241">
        <v>0</v>
      </c>
      <c r="Y3162" s="303">
        <v>235600493195</v>
      </c>
      <c r="Z3162" s="85" t="s">
        <v>128</v>
      </c>
      <c r="AA3162" s="85" t="s">
        <v>5297</v>
      </c>
      <c r="AB3162" s="85" t="s">
        <v>9585</v>
      </c>
      <c r="AC3162" s="270">
        <v>235600493187</v>
      </c>
      <c r="AD3162" s="75" t="s">
        <v>113</v>
      </c>
      <c r="AE3162" s="241"/>
      <c r="AF3162" s="375">
        <v>46142.041666666664</v>
      </c>
      <c r="AG3162" s="375">
        <v>46141.5</v>
      </c>
      <c r="AH3162" s="375">
        <v>46141.333333333336</v>
      </c>
      <c r="AI3162" s="376">
        <v>46139</v>
      </c>
      <c r="AJ3162" s="376">
        <v>46142</v>
      </c>
      <c r="AK3162" s="241"/>
      <c r="AL3162" s="376">
        <v>46152</v>
      </c>
      <c r="AM3162" s="241"/>
      <c r="AN3162" s="75">
        <f t="shared" si="997"/>
        <v>-8</v>
      </c>
      <c r="AO3162" s="95" t="s">
        <v>121</v>
      </c>
      <c r="AP3162" s="95" t="s">
        <v>121</v>
      </c>
      <c r="AQ3162" s="95" t="s">
        <v>121</v>
      </c>
      <c r="AR3162" s="81">
        <f t="shared" si="998"/>
        <v>46143</v>
      </c>
      <c r="AS3162" s="81">
        <f t="shared" si="999"/>
        <v>46144</v>
      </c>
      <c r="AT3162" s="81">
        <f t="shared" si="1000"/>
        <v>46143</v>
      </c>
      <c r="AU3162" s="241"/>
      <c r="AV3162" s="297">
        <v>46130</v>
      </c>
      <c r="AW3162" s="85"/>
      <c r="AX3162" s="85"/>
      <c r="AY3162" s="85"/>
      <c r="AZ3162" s="271"/>
      <c r="BA3162" s="85"/>
      <c r="BB3162" s="85"/>
      <c r="BC3162" s="85"/>
      <c r="BD3162" s="85"/>
      <c r="BE3162" s="85"/>
      <c r="BF3162" s="85"/>
      <c r="BG3162" s="85"/>
      <c r="BH3162" s="85"/>
      <c r="BI3162" s="85"/>
      <c r="BJ3162" s="85"/>
      <c r="BK3162" s="85"/>
      <c r="BL3162" s="85"/>
      <c r="BM3162" s="85"/>
      <c r="BN3162" s="85"/>
      <c r="BO3162" s="85"/>
      <c r="BP3162" s="85"/>
      <c r="BQ3162" s="85"/>
      <c r="BR3162" s="85"/>
      <c r="BS3162" s="85"/>
      <c r="BT3162" s="85"/>
      <c r="BU3162" s="312"/>
      <c r="BV3162" s="85"/>
      <c r="BW3162" s="85"/>
      <c r="BX3162" s="85"/>
      <c r="BY3162" s="85"/>
      <c r="BZ3162" s="171">
        <f t="shared" si="986"/>
        <v>17</v>
      </c>
      <c r="CA3162" s="85"/>
      <c r="CB3162" s="88">
        <f t="shared" si="1001"/>
        <v>0</v>
      </c>
      <c r="CC3162" s="85"/>
      <c r="CD3162" s="85"/>
      <c r="CE3162" s="171">
        <f t="shared" si="987"/>
        <v>4</v>
      </c>
      <c r="CF3162" s="85"/>
      <c r="CG3162" s="85"/>
      <c r="CH3162" s="85"/>
      <c r="CI3162" s="85"/>
      <c r="CJ3162" s="171">
        <f t="shared" si="989"/>
        <v>4</v>
      </c>
      <c r="CK3162" s="171">
        <f t="shared" si="988"/>
        <v>16</v>
      </c>
      <c r="CL3162" s="85"/>
      <c r="CM3162" s="85"/>
      <c r="CN3162" s="85"/>
    </row>
    <row r="3163" spans="1:92" x14ac:dyDescent="0.25">
      <c r="A3163" s="75">
        <f t="shared" si="996"/>
        <v>3161</v>
      </c>
      <c r="B3163" s="265" t="s">
        <v>6301</v>
      </c>
      <c r="C3163" s="301">
        <v>235600493187</v>
      </c>
      <c r="D3163" s="265">
        <v>145931050</v>
      </c>
      <c r="E3163" s="241">
        <v>5320008436</v>
      </c>
      <c r="F3163" s="231">
        <v>46132</v>
      </c>
      <c r="G3163" s="265" t="s">
        <v>532</v>
      </c>
      <c r="H3163" s="265" t="s">
        <v>2213</v>
      </c>
      <c r="I3163" s="265" t="s">
        <v>105</v>
      </c>
      <c r="J3163" s="265" t="s">
        <v>518</v>
      </c>
      <c r="K3163" s="265" t="s">
        <v>242</v>
      </c>
      <c r="L3163" s="231">
        <v>46162</v>
      </c>
      <c r="M3163" s="265">
        <v>40</v>
      </c>
      <c r="N3163" s="85" t="s">
        <v>9663</v>
      </c>
      <c r="O3163" s="85" t="s">
        <v>9664</v>
      </c>
      <c r="P3163" s="85">
        <v>2830052110</v>
      </c>
      <c r="Q3163" s="231">
        <v>46130</v>
      </c>
      <c r="R3163" s="241">
        <v>1209404192</v>
      </c>
      <c r="S3163" s="241">
        <v>224470172</v>
      </c>
      <c r="T3163" s="231">
        <v>46130</v>
      </c>
      <c r="U3163" s="261">
        <v>12482.957</v>
      </c>
      <c r="V3163" s="261">
        <v>12034.046</v>
      </c>
      <c r="W3163" s="241">
        <v>15</v>
      </c>
      <c r="X3163" s="241">
        <v>0</v>
      </c>
      <c r="Y3163" s="303">
        <v>235600543834</v>
      </c>
      <c r="Z3163" s="85" t="s">
        <v>128</v>
      </c>
      <c r="AA3163" s="85" t="s">
        <v>5297</v>
      </c>
      <c r="AB3163" s="85" t="s">
        <v>9585</v>
      </c>
      <c r="AC3163" s="270">
        <v>235600493187</v>
      </c>
      <c r="AD3163" s="75" t="s">
        <v>113</v>
      </c>
      <c r="AE3163" s="241"/>
      <c r="AF3163" s="375">
        <v>46142.041666666664</v>
      </c>
      <c r="AG3163" s="375">
        <v>46141.5</v>
      </c>
      <c r="AH3163" s="375">
        <v>46141.333333333336</v>
      </c>
      <c r="AI3163" s="376">
        <v>46139</v>
      </c>
      <c r="AJ3163" s="376">
        <v>46142</v>
      </c>
      <c r="AK3163" s="241"/>
      <c r="AL3163" s="376">
        <v>46152</v>
      </c>
      <c r="AM3163" s="241"/>
      <c r="AN3163" s="75">
        <f t="shared" si="997"/>
        <v>-10</v>
      </c>
      <c r="AO3163" s="95" t="s">
        <v>121</v>
      </c>
      <c r="AP3163" s="95" t="s">
        <v>121</v>
      </c>
      <c r="AQ3163" s="95" t="s">
        <v>121</v>
      </c>
      <c r="AR3163" s="81">
        <f t="shared" si="998"/>
        <v>46143</v>
      </c>
      <c r="AS3163" s="81">
        <f t="shared" si="999"/>
        <v>46144</v>
      </c>
      <c r="AT3163" s="81">
        <f t="shared" si="1000"/>
        <v>46143</v>
      </c>
      <c r="AU3163" s="241"/>
      <c r="AV3163" s="297">
        <v>46130</v>
      </c>
      <c r="AW3163" s="85"/>
      <c r="AX3163" s="85"/>
      <c r="AY3163" s="85"/>
      <c r="AZ3163" s="271"/>
      <c r="BA3163" s="85"/>
      <c r="BB3163" s="85"/>
      <c r="BC3163" s="85"/>
      <c r="BD3163" s="85"/>
      <c r="BE3163" s="85"/>
      <c r="BF3163" s="85"/>
      <c r="BG3163" s="85"/>
      <c r="BH3163" s="85"/>
      <c r="BI3163" s="85"/>
      <c r="BJ3163" s="85"/>
      <c r="BK3163" s="85"/>
      <c r="BL3163" s="85"/>
      <c r="BM3163" s="85"/>
      <c r="BN3163" s="85"/>
      <c r="BO3163" s="85"/>
      <c r="BP3163" s="85"/>
      <c r="BQ3163" s="85"/>
      <c r="BR3163" s="85"/>
      <c r="BS3163" s="85"/>
      <c r="BT3163" s="85"/>
      <c r="BU3163" s="312"/>
      <c r="BV3163" s="85"/>
      <c r="BW3163" s="85"/>
      <c r="BX3163" s="85"/>
      <c r="BY3163" s="85"/>
      <c r="BZ3163" s="171">
        <f t="shared" si="986"/>
        <v>17</v>
      </c>
      <c r="CA3163" s="85"/>
      <c r="CB3163" s="88">
        <f t="shared" si="1001"/>
        <v>0</v>
      </c>
      <c r="CC3163" s="85"/>
      <c r="CD3163" s="85"/>
      <c r="CE3163" s="171">
        <f t="shared" si="987"/>
        <v>4</v>
      </c>
      <c r="CF3163" s="85"/>
      <c r="CG3163" s="85"/>
      <c r="CH3163" s="85"/>
      <c r="CI3163" s="85"/>
      <c r="CJ3163" s="171">
        <f t="shared" si="989"/>
        <v>4</v>
      </c>
      <c r="CK3163" s="171">
        <f t="shared" si="988"/>
        <v>16</v>
      </c>
      <c r="CL3163" s="85"/>
      <c r="CM3163" s="85"/>
      <c r="CN3163" s="85"/>
    </row>
    <row r="3164" spans="1:92" x14ac:dyDescent="0.25">
      <c r="A3164" s="75">
        <f t="shared" si="996"/>
        <v>3162</v>
      </c>
      <c r="B3164" s="265" t="s">
        <v>6301</v>
      </c>
      <c r="C3164" s="301">
        <v>235600493187</v>
      </c>
      <c r="D3164" s="265">
        <v>145949589</v>
      </c>
      <c r="E3164" s="241">
        <v>5320008436</v>
      </c>
      <c r="F3164" s="231">
        <v>46132</v>
      </c>
      <c r="G3164" s="265" t="s">
        <v>532</v>
      </c>
      <c r="H3164" s="265" t="s">
        <v>2213</v>
      </c>
      <c r="I3164" s="265" t="s">
        <v>105</v>
      </c>
      <c r="J3164" s="265" t="s">
        <v>518</v>
      </c>
      <c r="K3164" s="265" t="s">
        <v>242</v>
      </c>
      <c r="L3164" s="231">
        <v>46162</v>
      </c>
      <c r="M3164" s="265">
        <v>0</v>
      </c>
      <c r="N3164" s="85" t="s">
        <v>9663</v>
      </c>
      <c r="O3164" s="85" t="s">
        <v>9664</v>
      </c>
      <c r="P3164" s="85">
        <v>2830052111</v>
      </c>
      <c r="Q3164" s="231">
        <v>46130</v>
      </c>
      <c r="R3164" s="241">
        <v>1209404193</v>
      </c>
      <c r="S3164" s="241">
        <v>224470177</v>
      </c>
      <c r="T3164" s="231">
        <v>46130</v>
      </c>
      <c r="U3164" s="261">
        <v>1673.2840000000001</v>
      </c>
      <c r="V3164" s="261">
        <v>1634.702</v>
      </c>
      <c r="W3164" s="241">
        <v>3</v>
      </c>
      <c r="X3164" s="241">
        <v>0</v>
      </c>
      <c r="Y3164" s="303">
        <v>235600543834</v>
      </c>
      <c r="Z3164" s="85" t="s">
        <v>128</v>
      </c>
      <c r="AA3164" s="85" t="s">
        <v>5297</v>
      </c>
      <c r="AB3164" s="85" t="s">
        <v>9585</v>
      </c>
      <c r="AC3164" s="270">
        <v>235600493187</v>
      </c>
      <c r="AD3164" s="75" t="s">
        <v>113</v>
      </c>
      <c r="AE3164" s="241"/>
      <c r="AF3164" s="375">
        <v>46142.041666666664</v>
      </c>
      <c r="AG3164" s="375">
        <v>46141.5</v>
      </c>
      <c r="AH3164" s="375">
        <v>46141.333333333336</v>
      </c>
      <c r="AI3164" s="376">
        <v>46139</v>
      </c>
      <c r="AJ3164" s="376">
        <v>46142</v>
      </c>
      <c r="AK3164" s="241"/>
      <c r="AL3164" s="376">
        <v>46152</v>
      </c>
      <c r="AM3164" s="241"/>
      <c r="AN3164" s="75">
        <f t="shared" si="997"/>
        <v>-10</v>
      </c>
      <c r="AO3164" s="95" t="s">
        <v>121</v>
      </c>
      <c r="AP3164" s="95" t="s">
        <v>121</v>
      </c>
      <c r="AQ3164" s="95" t="s">
        <v>121</v>
      </c>
      <c r="AR3164" s="81">
        <f t="shared" si="998"/>
        <v>46143</v>
      </c>
      <c r="AS3164" s="81">
        <f t="shared" si="999"/>
        <v>46144</v>
      </c>
      <c r="AT3164" s="81">
        <f t="shared" si="1000"/>
        <v>46143</v>
      </c>
      <c r="AU3164" s="241"/>
      <c r="AV3164" s="297">
        <v>46130</v>
      </c>
      <c r="AW3164" s="85"/>
      <c r="AX3164" s="85"/>
      <c r="AY3164" s="85"/>
      <c r="AZ3164" s="271"/>
      <c r="BA3164" s="85"/>
      <c r="BB3164" s="85"/>
      <c r="BC3164" s="85"/>
      <c r="BD3164" s="85"/>
      <c r="BE3164" s="85"/>
      <c r="BF3164" s="85"/>
      <c r="BG3164" s="85"/>
      <c r="BH3164" s="85"/>
      <c r="BI3164" s="85"/>
      <c r="BJ3164" s="85"/>
      <c r="BK3164" s="85"/>
      <c r="BL3164" s="85"/>
      <c r="BM3164" s="85"/>
      <c r="BN3164" s="85"/>
      <c r="BO3164" s="85"/>
      <c r="BP3164" s="85"/>
      <c r="BQ3164" s="85"/>
      <c r="BR3164" s="85"/>
      <c r="BS3164" s="85"/>
      <c r="BT3164" s="85"/>
      <c r="BU3164" s="312"/>
      <c r="BV3164" s="85"/>
      <c r="BW3164" s="85"/>
      <c r="BX3164" s="85"/>
      <c r="BY3164" s="85"/>
      <c r="BZ3164" s="171">
        <f t="shared" si="986"/>
        <v>17</v>
      </c>
      <c r="CA3164" s="85"/>
      <c r="CB3164" s="88">
        <f t="shared" si="1001"/>
        <v>0</v>
      </c>
      <c r="CC3164" s="85"/>
      <c r="CD3164" s="85"/>
      <c r="CE3164" s="171">
        <f t="shared" si="987"/>
        <v>4</v>
      </c>
      <c r="CF3164" s="85"/>
      <c r="CG3164" s="85"/>
      <c r="CH3164" s="85"/>
      <c r="CI3164" s="85"/>
      <c r="CJ3164" s="171">
        <f t="shared" si="989"/>
        <v>4</v>
      </c>
      <c r="CK3164" s="171">
        <f t="shared" si="988"/>
        <v>16</v>
      </c>
      <c r="CL3164" s="85"/>
      <c r="CM3164" s="85"/>
      <c r="CN3164" s="85"/>
    </row>
    <row r="3165" spans="1:92" x14ac:dyDescent="0.25">
      <c r="A3165" s="317">
        <f t="shared" si="996"/>
        <v>3163</v>
      </c>
      <c r="B3165" s="265" t="s">
        <v>6301</v>
      </c>
      <c r="C3165" s="609">
        <v>235600493144</v>
      </c>
      <c r="D3165" s="236">
        <v>145949414</v>
      </c>
      <c r="E3165" s="380"/>
      <c r="F3165" s="353">
        <v>46133</v>
      </c>
      <c r="G3165" s="236" t="s">
        <v>612</v>
      </c>
      <c r="H3165" s="236" t="s">
        <v>2213</v>
      </c>
      <c r="I3165" s="236" t="s">
        <v>105</v>
      </c>
      <c r="J3165" s="236" t="s">
        <v>518</v>
      </c>
      <c r="K3165" s="236" t="s">
        <v>242</v>
      </c>
      <c r="L3165" s="353">
        <v>46160</v>
      </c>
      <c r="M3165" s="236">
        <v>40</v>
      </c>
      <c r="N3165" s="22" t="s">
        <v>9665</v>
      </c>
      <c r="O3165" s="22" t="s">
        <v>9666</v>
      </c>
      <c r="P3165" s="22">
        <v>2830052112</v>
      </c>
      <c r="Q3165" s="353">
        <v>46130</v>
      </c>
      <c r="R3165" s="380">
        <v>1209404196</v>
      </c>
      <c r="S3165" s="380">
        <v>224470531</v>
      </c>
      <c r="T3165" s="353">
        <v>46130</v>
      </c>
      <c r="U3165" s="382">
        <v>17354.148000000001</v>
      </c>
      <c r="V3165" s="382">
        <v>16730.060000000001</v>
      </c>
      <c r="W3165" s="380">
        <v>20</v>
      </c>
      <c r="X3165" s="380">
        <v>0</v>
      </c>
      <c r="Y3165" s="609">
        <v>235600493128</v>
      </c>
      <c r="Z3165" s="22" t="s">
        <v>128</v>
      </c>
      <c r="AA3165" s="22" t="s">
        <v>5297</v>
      </c>
      <c r="AB3165" s="22" t="s">
        <v>9585</v>
      </c>
      <c r="AC3165" s="609">
        <v>235600493144</v>
      </c>
      <c r="AD3165" s="105" t="s">
        <v>113</v>
      </c>
      <c r="AF3165" s="446">
        <v>46142.041666666664</v>
      </c>
      <c r="AG3165" s="446">
        <v>46141.5</v>
      </c>
      <c r="AH3165" s="446">
        <v>46141.333333333336</v>
      </c>
      <c r="AI3165" s="502">
        <v>46139</v>
      </c>
      <c r="AJ3165" s="502">
        <v>46142</v>
      </c>
      <c r="AK3165" s="380"/>
      <c r="AL3165" s="502">
        <v>46152</v>
      </c>
      <c r="AN3165" s="105">
        <f t="shared" si="997"/>
        <v>-8</v>
      </c>
      <c r="AO3165" s="81">
        <f t="shared" ref="AO3165:AO3173" si="1002">IF(AH3165&lt;AG3165,IF(AH3165=0,"",AH3165-1),IF(AG3165=0,"",AG3165-1))</f>
        <v>46140.333333333336</v>
      </c>
      <c r="AP3165" s="81">
        <f t="shared" ref="AP3165:AP3173" si="1003">IF(AH3165&lt;AG3165,IF(AH3165=0,"",AH3165),IF(AG3165=0,"",AG3165))</f>
        <v>46141.333333333336</v>
      </c>
      <c r="AQ3165" s="81">
        <f t="shared" ref="AQ3165:AQ3173" si="1004">IF(AH3165&lt;AG3165,IF(AH3165=0,"",AH3165),IF(AG3165=0,"",AG3165))</f>
        <v>46141.333333333336</v>
      </c>
      <c r="AR3165" s="81">
        <f t="shared" si="998"/>
        <v>46143</v>
      </c>
      <c r="AS3165" s="81">
        <f t="shared" si="999"/>
        <v>46144</v>
      </c>
      <c r="AT3165" s="81">
        <f t="shared" si="1000"/>
        <v>46143</v>
      </c>
      <c r="AV3165" s="290">
        <v>46130</v>
      </c>
      <c r="BZ3165" s="87">
        <f t="shared" si="986"/>
        <v>17</v>
      </c>
      <c r="CB3165" s="88">
        <f t="shared" si="1001"/>
        <v>0</v>
      </c>
      <c r="CE3165" s="634">
        <f t="shared" si="987"/>
        <v>4</v>
      </c>
      <c r="CJ3165" s="87">
        <f t="shared" si="989"/>
        <v>4</v>
      </c>
      <c r="CK3165" s="439">
        <f t="shared" si="988"/>
        <v>16</v>
      </c>
    </row>
    <row r="3166" spans="1:92" x14ac:dyDescent="0.25">
      <c r="A3166" s="182">
        <f t="shared" si="996"/>
        <v>3164</v>
      </c>
      <c r="B3166" s="265" t="s">
        <v>6301</v>
      </c>
      <c r="C3166" s="609">
        <v>235600493144</v>
      </c>
      <c r="D3166" s="236">
        <v>145949354</v>
      </c>
      <c r="E3166" s="380"/>
      <c r="F3166" s="353">
        <v>46133</v>
      </c>
      <c r="G3166" s="236" t="s">
        <v>612</v>
      </c>
      <c r="H3166" s="236" t="s">
        <v>2213</v>
      </c>
      <c r="I3166" s="236" t="s">
        <v>105</v>
      </c>
      <c r="J3166" s="236" t="s">
        <v>518</v>
      </c>
      <c r="K3166" s="236" t="s">
        <v>242</v>
      </c>
      <c r="L3166" s="353">
        <v>46160</v>
      </c>
      <c r="M3166" s="236">
        <v>40</v>
      </c>
      <c r="N3166" s="22" t="s">
        <v>9667</v>
      </c>
      <c r="O3166" s="22" t="s">
        <v>9668</v>
      </c>
      <c r="P3166" s="22">
        <v>2830052115</v>
      </c>
      <c r="Q3166" s="353">
        <v>46130</v>
      </c>
      <c r="R3166" s="380">
        <v>1209404205</v>
      </c>
      <c r="S3166" s="380">
        <v>224470516</v>
      </c>
      <c r="T3166" s="353">
        <v>46130</v>
      </c>
      <c r="U3166" s="382">
        <v>17200.440999999999</v>
      </c>
      <c r="V3166" s="382">
        <v>16744.561000000002</v>
      </c>
      <c r="W3166" s="380">
        <v>20</v>
      </c>
      <c r="X3166" s="380">
        <v>0</v>
      </c>
      <c r="Y3166" s="609">
        <v>235600493136</v>
      </c>
      <c r="Z3166" s="22" t="s">
        <v>128</v>
      </c>
      <c r="AA3166" s="22" t="s">
        <v>5297</v>
      </c>
      <c r="AB3166" s="22" t="s">
        <v>9585</v>
      </c>
      <c r="AC3166" s="609">
        <v>235600493144</v>
      </c>
      <c r="AD3166" s="75" t="s">
        <v>113</v>
      </c>
      <c r="AF3166" s="446">
        <v>46142.041666666664</v>
      </c>
      <c r="AG3166" s="446">
        <v>46141.5</v>
      </c>
      <c r="AH3166" s="446">
        <v>46141.333333333336</v>
      </c>
      <c r="AI3166" s="502">
        <v>46139</v>
      </c>
      <c r="AJ3166" s="502">
        <v>46142</v>
      </c>
      <c r="AK3166" s="380"/>
      <c r="AL3166" s="502">
        <v>46152</v>
      </c>
      <c r="AN3166" s="75">
        <f t="shared" si="997"/>
        <v>-8</v>
      </c>
      <c r="AO3166" s="81">
        <f t="shared" si="1002"/>
        <v>46140.333333333336</v>
      </c>
      <c r="AP3166" s="81">
        <f t="shared" si="1003"/>
        <v>46141.333333333336</v>
      </c>
      <c r="AQ3166" s="81">
        <f t="shared" si="1004"/>
        <v>46141.333333333336</v>
      </c>
      <c r="AR3166" s="81">
        <f t="shared" si="998"/>
        <v>46143</v>
      </c>
      <c r="AS3166" s="81">
        <f t="shared" si="999"/>
        <v>46144</v>
      </c>
      <c r="AT3166" s="81">
        <f t="shared" si="1000"/>
        <v>46143</v>
      </c>
      <c r="AV3166" s="290">
        <v>46130</v>
      </c>
      <c r="BZ3166" s="87">
        <f t="shared" si="986"/>
        <v>17</v>
      </c>
      <c r="CB3166" s="88">
        <f t="shared" si="1001"/>
        <v>0</v>
      </c>
      <c r="CE3166" s="431">
        <f t="shared" si="987"/>
        <v>4</v>
      </c>
      <c r="CJ3166" s="87">
        <f t="shared" si="989"/>
        <v>4</v>
      </c>
      <c r="CK3166" s="171">
        <f t="shared" si="988"/>
        <v>16</v>
      </c>
    </row>
    <row r="3167" spans="1:92" x14ac:dyDescent="0.25">
      <c r="A3167" s="182">
        <f t="shared" si="996"/>
        <v>3165</v>
      </c>
      <c r="B3167" s="346" t="s">
        <v>6003</v>
      </c>
      <c r="C3167" s="506">
        <v>268535102</v>
      </c>
      <c r="D3167" s="236">
        <v>145895678</v>
      </c>
      <c r="E3167" s="380"/>
      <c r="F3167" s="353">
        <v>46132</v>
      </c>
      <c r="G3167" s="236" t="s">
        <v>7029</v>
      </c>
      <c r="H3167" s="236" t="s">
        <v>2213</v>
      </c>
      <c r="I3167" s="236" t="s">
        <v>105</v>
      </c>
      <c r="J3167" s="236" t="s">
        <v>518</v>
      </c>
      <c r="K3167" s="236" t="s">
        <v>242</v>
      </c>
      <c r="L3167" s="353">
        <v>46161</v>
      </c>
      <c r="M3167" s="236">
        <v>40</v>
      </c>
      <c r="N3167" s="22" t="s">
        <v>9669</v>
      </c>
      <c r="O3167" s="22" t="s">
        <v>9670</v>
      </c>
      <c r="P3167" s="22">
        <v>2830052081</v>
      </c>
      <c r="Q3167" s="353">
        <v>46130</v>
      </c>
      <c r="R3167" s="380">
        <v>1209404123</v>
      </c>
      <c r="S3167" s="380">
        <v>224470055</v>
      </c>
      <c r="T3167" s="353">
        <v>46130</v>
      </c>
      <c r="U3167" s="433">
        <v>17354.530999999999</v>
      </c>
      <c r="V3167" s="433">
        <v>16730.429</v>
      </c>
      <c r="W3167" s="380">
        <v>20</v>
      </c>
      <c r="X3167" s="380">
        <v>0</v>
      </c>
      <c r="Y3167" s="609">
        <v>268533736</v>
      </c>
      <c r="Z3167" s="22" t="s">
        <v>110</v>
      </c>
      <c r="AA3167" s="22" t="s">
        <v>7523</v>
      </c>
      <c r="AB3167" s="22" t="s">
        <v>9647</v>
      </c>
      <c r="AC3167" s="506">
        <v>268535102</v>
      </c>
      <c r="AD3167" s="75" t="s">
        <v>113</v>
      </c>
      <c r="AE3167" s="502">
        <v>46135</v>
      </c>
      <c r="AF3167" s="446">
        <v>46134.333333333336</v>
      </c>
      <c r="AG3167" s="446">
        <v>46133.333333333336</v>
      </c>
      <c r="AH3167" s="446">
        <v>46134.25</v>
      </c>
      <c r="AI3167" s="502">
        <v>46135</v>
      </c>
      <c r="AJ3167" s="502"/>
      <c r="AK3167" s="502">
        <v>46135</v>
      </c>
      <c r="AL3167" s="502">
        <v>46145</v>
      </c>
      <c r="AN3167" s="75">
        <f t="shared" si="997"/>
        <v>-16</v>
      </c>
      <c r="AO3167" s="81">
        <f t="shared" si="1002"/>
        <v>46132.333333333336</v>
      </c>
      <c r="AP3167" s="81">
        <f t="shared" si="1003"/>
        <v>46133.333333333336</v>
      </c>
      <c r="AQ3167" s="81">
        <f t="shared" si="1004"/>
        <v>46133.333333333336</v>
      </c>
      <c r="AR3167" s="81">
        <f t="shared" si="998"/>
        <v>46136</v>
      </c>
      <c r="AS3167" s="81">
        <f t="shared" si="999"/>
        <v>46137</v>
      </c>
      <c r="AT3167" s="81">
        <f t="shared" si="1000"/>
        <v>46136</v>
      </c>
      <c r="AV3167" s="290">
        <v>46130</v>
      </c>
      <c r="BU3167" s="843" t="s">
        <v>9648</v>
      </c>
      <c r="BV3167" s="359">
        <v>46135</v>
      </c>
      <c r="BZ3167" s="87">
        <f t="shared" si="986"/>
        <v>17</v>
      </c>
      <c r="CB3167" s="88">
        <f t="shared" si="1001"/>
        <v>17</v>
      </c>
      <c r="CE3167" s="431">
        <f t="shared" si="987"/>
        <v>4</v>
      </c>
      <c r="CJ3167" s="87">
        <f t="shared" si="989"/>
        <v>4</v>
      </c>
      <c r="CK3167" s="171">
        <f t="shared" si="988"/>
        <v>16</v>
      </c>
    </row>
    <row r="3168" spans="1:92" x14ac:dyDescent="0.25">
      <c r="A3168" s="182">
        <f t="shared" si="996"/>
        <v>3166</v>
      </c>
      <c r="B3168" s="346" t="s">
        <v>6003</v>
      </c>
      <c r="C3168" s="506">
        <v>268535102</v>
      </c>
      <c r="D3168" s="236">
        <v>145895683</v>
      </c>
      <c r="E3168" s="380"/>
      <c r="F3168" s="353">
        <v>46132</v>
      </c>
      <c r="G3168" s="236" t="s">
        <v>7029</v>
      </c>
      <c r="H3168" s="236" t="s">
        <v>2213</v>
      </c>
      <c r="I3168" s="236" t="s">
        <v>105</v>
      </c>
      <c r="J3168" s="236" t="s">
        <v>518</v>
      </c>
      <c r="K3168" s="236" t="s">
        <v>242</v>
      </c>
      <c r="L3168" s="353">
        <v>46161</v>
      </c>
      <c r="M3168" s="236">
        <v>40</v>
      </c>
      <c r="N3168" s="22" t="s">
        <v>9671</v>
      </c>
      <c r="O3168" s="22" t="s">
        <v>9672</v>
      </c>
      <c r="P3168" s="22">
        <v>2830052064</v>
      </c>
      <c r="Q3168" s="353">
        <v>46130</v>
      </c>
      <c r="R3168" s="380">
        <v>1209404049</v>
      </c>
      <c r="S3168" s="380">
        <v>224470062</v>
      </c>
      <c r="T3168" s="353">
        <v>46130</v>
      </c>
      <c r="U3168" s="433">
        <v>17354.476999999999</v>
      </c>
      <c r="V3168" s="433">
        <v>16730.309000000001</v>
      </c>
      <c r="W3168" s="380">
        <v>20</v>
      </c>
      <c r="X3168" s="380">
        <v>0</v>
      </c>
      <c r="Y3168" s="609">
        <v>268533814</v>
      </c>
      <c r="Z3168" s="22" t="s">
        <v>110</v>
      </c>
      <c r="AA3168" s="22" t="s">
        <v>7523</v>
      </c>
      <c r="AB3168" s="22" t="s">
        <v>9647</v>
      </c>
      <c r="AC3168" s="506">
        <v>268535102</v>
      </c>
      <c r="AD3168" s="75" t="s">
        <v>113</v>
      </c>
      <c r="AE3168" s="502">
        <v>46135</v>
      </c>
      <c r="AF3168" s="446">
        <v>46134.333333333336</v>
      </c>
      <c r="AG3168" s="446">
        <v>46133.333333333336</v>
      </c>
      <c r="AH3168" s="446">
        <v>46134.25</v>
      </c>
      <c r="AI3168" s="502">
        <v>46135</v>
      </c>
      <c r="AJ3168" s="502"/>
      <c r="AK3168" s="502">
        <v>46135</v>
      </c>
      <c r="AL3168" s="502">
        <v>46145</v>
      </c>
      <c r="AN3168" s="75">
        <f t="shared" si="997"/>
        <v>-16</v>
      </c>
      <c r="AO3168" s="81">
        <f t="shared" si="1002"/>
        <v>46132.333333333336</v>
      </c>
      <c r="AP3168" s="81">
        <f t="shared" si="1003"/>
        <v>46133.333333333336</v>
      </c>
      <c r="AQ3168" s="81">
        <f t="shared" si="1004"/>
        <v>46133.333333333336</v>
      </c>
      <c r="AR3168" s="81">
        <f t="shared" si="998"/>
        <v>46136</v>
      </c>
      <c r="AS3168" s="81">
        <f t="shared" si="999"/>
        <v>46137</v>
      </c>
      <c r="AT3168" s="81">
        <f t="shared" si="1000"/>
        <v>46136</v>
      </c>
      <c r="AV3168" s="290">
        <v>46130</v>
      </c>
      <c r="BU3168" s="843" t="s">
        <v>9648</v>
      </c>
      <c r="BV3168" s="359">
        <v>46135</v>
      </c>
      <c r="BZ3168" s="87">
        <f t="shared" si="986"/>
        <v>17</v>
      </c>
      <c r="CB3168" s="88">
        <f t="shared" si="1001"/>
        <v>17</v>
      </c>
      <c r="CE3168" s="431">
        <f t="shared" si="987"/>
        <v>4</v>
      </c>
      <c r="CJ3168" s="87">
        <f t="shared" si="989"/>
        <v>4</v>
      </c>
      <c r="CK3168" s="171">
        <f t="shared" si="988"/>
        <v>16</v>
      </c>
    </row>
    <row r="3169" spans="1:111" x14ac:dyDescent="0.25">
      <c r="A3169" s="182">
        <f t="shared" si="996"/>
        <v>3167</v>
      </c>
      <c r="B3169" s="346" t="s">
        <v>6003</v>
      </c>
      <c r="C3169" s="506">
        <v>268535102</v>
      </c>
      <c r="D3169" s="236">
        <v>145895686</v>
      </c>
      <c r="E3169" s="380"/>
      <c r="F3169" s="353">
        <v>46132</v>
      </c>
      <c r="G3169" s="236" t="s">
        <v>7029</v>
      </c>
      <c r="H3169" s="236" t="s">
        <v>2213</v>
      </c>
      <c r="I3169" s="236" t="s">
        <v>105</v>
      </c>
      <c r="J3169" s="236" t="s">
        <v>518</v>
      </c>
      <c r="K3169" s="236" t="s">
        <v>242</v>
      </c>
      <c r="L3169" s="353">
        <v>46161</v>
      </c>
      <c r="M3169" s="236">
        <v>40</v>
      </c>
      <c r="N3169" s="22" t="s">
        <v>9673</v>
      </c>
      <c r="O3169" s="22" t="s">
        <v>9674</v>
      </c>
      <c r="P3169" s="22">
        <v>2830052066</v>
      </c>
      <c r="Q3169" s="353">
        <v>46130</v>
      </c>
      <c r="R3169" s="380">
        <v>1209404061</v>
      </c>
      <c r="S3169" s="380">
        <v>224470068</v>
      </c>
      <c r="T3169" s="353">
        <v>46130</v>
      </c>
      <c r="U3169" s="433">
        <v>17237.11</v>
      </c>
      <c r="V3169" s="433">
        <v>16617.227999999999</v>
      </c>
      <c r="W3169" s="380">
        <v>20</v>
      </c>
      <c r="X3169" s="380">
        <v>0</v>
      </c>
      <c r="Y3169" s="609">
        <v>268533895</v>
      </c>
      <c r="Z3169" s="22" t="s">
        <v>110</v>
      </c>
      <c r="AA3169" s="22" t="s">
        <v>7523</v>
      </c>
      <c r="AB3169" s="22" t="s">
        <v>9647</v>
      </c>
      <c r="AC3169" s="506">
        <v>268535102</v>
      </c>
      <c r="AD3169" s="75" t="s">
        <v>113</v>
      </c>
      <c r="AE3169" s="502">
        <v>46135</v>
      </c>
      <c r="AF3169" s="446">
        <v>46134.333333333336</v>
      </c>
      <c r="AG3169" s="446">
        <v>46133.333333333336</v>
      </c>
      <c r="AH3169" s="446">
        <v>46134.25</v>
      </c>
      <c r="AI3169" s="502">
        <v>46135</v>
      </c>
      <c r="AJ3169" s="502"/>
      <c r="AK3169" s="502">
        <v>46135</v>
      </c>
      <c r="AL3169" s="502">
        <v>46145</v>
      </c>
      <c r="AN3169" s="75">
        <f t="shared" si="997"/>
        <v>-16</v>
      </c>
      <c r="AO3169" s="81">
        <f t="shared" si="1002"/>
        <v>46132.333333333336</v>
      </c>
      <c r="AP3169" s="81">
        <f t="shared" si="1003"/>
        <v>46133.333333333336</v>
      </c>
      <c r="AQ3169" s="81">
        <f t="shared" si="1004"/>
        <v>46133.333333333336</v>
      </c>
      <c r="AR3169" s="81">
        <f t="shared" si="998"/>
        <v>46136</v>
      </c>
      <c r="AS3169" s="81">
        <f t="shared" si="999"/>
        <v>46137</v>
      </c>
      <c r="AT3169" s="81">
        <f t="shared" si="1000"/>
        <v>46136</v>
      </c>
      <c r="AV3169" s="290">
        <v>46130</v>
      </c>
      <c r="BU3169" s="843" t="s">
        <v>9648</v>
      </c>
      <c r="BV3169" s="359">
        <v>46135</v>
      </c>
      <c r="BZ3169" s="87">
        <f t="shared" si="986"/>
        <v>17</v>
      </c>
      <c r="CB3169" s="88">
        <f t="shared" si="1001"/>
        <v>17</v>
      </c>
      <c r="CE3169" s="431">
        <f t="shared" si="987"/>
        <v>4</v>
      </c>
      <c r="CJ3169" s="87">
        <f t="shared" si="989"/>
        <v>4</v>
      </c>
      <c r="CK3169" s="171">
        <f t="shared" si="988"/>
        <v>16</v>
      </c>
    </row>
    <row r="3170" spans="1:111" x14ac:dyDescent="0.25">
      <c r="A3170" s="182">
        <f t="shared" si="996"/>
        <v>3168</v>
      </c>
      <c r="B3170" s="236" t="s">
        <v>6301</v>
      </c>
      <c r="C3170" s="609" t="s">
        <v>9675</v>
      </c>
      <c r="D3170" s="236">
        <v>145911792</v>
      </c>
      <c r="E3170" s="380"/>
      <c r="F3170" s="353">
        <v>46132</v>
      </c>
      <c r="G3170" s="236" t="s">
        <v>740</v>
      </c>
      <c r="H3170" s="236" t="s">
        <v>2213</v>
      </c>
      <c r="I3170" s="236" t="s">
        <v>105</v>
      </c>
      <c r="J3170" s="236" t="s">
        <v>518</v>
      </c>
      <c r="K3170" s="236" t="s">
        <v>242</v>
      </c>
      <c r="L3170" s="353">
        <v>46160</v>
      </c>
      <c r="M3170" s="236">
        <v>40</v>
      </c>
      <c r="N3170" s="22" t="s">
        <v>9676</v>
      </c>
      <c r="O3170" s="22" t="s">
        <v>9677</v>
      </c>
      <c r="P3170" s="22">
        <v>2830052067</v>
      </c>
      <c r="Q3170" s="353">
        <v>46130</v>
      </c>
      <c r="R3170" s="380">
        <v>1209404064</v>
      </c>
      <c r="S3170" s="380">
        <v>224470449</v>
      </c>
      <c r="T3170" s="353">
        <v>46130</v>
      </c>
      <c r="U3170" s="382">
        <v>14805.388000000001</v>
      </c>
      <c r="V3170" s="382">
        <v>14412.992</v>
      </c>
      <c r="W3170" s="380">
        <v>20</v>
      </c>
      <c r="X3170" s="380">
        <v>0</v>
      </c>
      <c r="Y3170" s="609" t="s">
        <v>9678</v>
      </c>
      <c r="Z3170" s="22" t="s">
        <v>258</v>
      </c>
      <c r="AA3170" s="22" t="s">
        <v>6596</v>
      </c>
      <c r="AB3170" s="22" t="s">
        <v>9612</v>
      </c>
      <c r="AC3170" s="609" t="s">
        <v>9675</v>
      </c>
      <c r="AD3170" s="182" t="s">
        <v>113</v>
      </c>
      <c r="AF3170" s="304">
        <v>46135.083333333336</v>
      </c>
      <c r="AG3170" s="304">
        <v>46133.583333333336</v>
      </c>
      <c r="AH3170" s="304">
        <v>46132.958333333336</v>
      </c>
      <c r="AI3170" s="619">
        <v>46135</v>
      </c>
      <c r="AJ3170" s="619">
        <v>46136</v>
      </c>
      <c r="AK3170" s="274"/>
      <c r="AL3170" s="448">
        <v>46143</v>
      </c>
      <c r="AN3170" s="75">
        <f t="shared" si="997"/>
        <v>-17</v>
      </c>
      <c r="AO3170" s="81">
        <f t="shared" si="1002"/>
        <v>46131.958333333336</v>
      </c>
      <c r="AP3170" s="81">
        <f t="shared" si="1003"/>
        <v>46132.958333333336</v>
      </c>
      <c r="AQ3170" s="81">
        <f t="shared" si="1004"/>
        <v>46132.958333333336</v>
      </c>
      <c r="AR3170" s="81">
        <f t="shared" si="998"/>
        <v>46137</v>
      </c>
      <c r="AS3170" s="81">
        <f t="shared" si="999"/>
        <v>46138</v>
      </c>
      <c r="AT3170" s="81">
        <f t="shared" si="1000"/>
        <v>46137</v>
      </c>
      <c r="AV3170" s="290">
        <v>46130</v>
      </c>
      <c r="BZ3170" s="87">
        <f t="shared" si="986"/>
        <v>17</v>
      </c>
      <c r="CB3170" s="88">
        <f t="shared" si="1001"/>
        <v>0</v>
      </c>
      <c r="CE3170" s="431">
        <f t="shared" si="987"/>
        <v>4</v>
      </c>
      <c r="CF3170" s="91">
        <v>18371500</v>
      </c>
      <c r="CH3170" s="91">
        <v>18371500</v>
      </c>
      <c r="CI3170" s="22">
        <v>26245</v>
      </c>
      <c r="CJ3170" s="87">
        <f t="shared" si="989"/>
        <v>4</v>
      </c>
      <c r="CK3170" s="171">
        <f t="shared" si="988"/>
        <v>16</v>
      </c>
    </row>
    <row r="3171" spans="1:111" s="830" customFormat="1" x14ac:dyDescent="0.25">
      <c r="A3171" s="844"/>
      <c r="B3171" s="236" t="s">
        <v>6301</v>
      </c>
      <c r="C3171" s="724" t="s">
        <v>9620</v>
      </c>
      <c r="D3171" s="265">
        <v>145946594</v>
      </c>
      <c r="E3171" s="241"/>
      <c r="F3171" s="231">
        <v>46132</v>
      </c>
      <c r="G3171" s="265" t="s">
        <v>9621</v>
      </c>
      <c r="H3171" s="265" t="s">
        <v>9622</v>
      </c>
      <c r="I3171" s="265" t="s">
        <v>350</v>
      </c>
      <c r="J3171" s="265" t="s">
        <v>9623</v>
      </c>
      <c r="K3171" s="265" t="s">
        <v>242</v>
      </c>
      <c r="L3171" s="231">
        <v>46162</v>
      </c>
      <c r="M3171" s="830">
        <v>40</v>
      </c>
      <c r="N3171" s="268" t="s">
        <v>9679</v>
      </c>
      <c r="O3171" s="268" t="s">
        <v>9680</v>
      </c>
      <c r="S3171" s="845">
        <v>224476172</v>
      </c>
      <c r="U3171" s="350">
        <v>18521.455000000002</v>
      </c>
      <c r="V3171" s="846">
        <v>17927.829000000002</v>
      </c>
      <c r="W3171" s="830">
        <v>33</v>
      </c>
      <c r="Y3171" s="303" t="s">
        <v>9681</v>
      </c>
      <c r="Z3171" s="85" t="s">
        <v>258</v>
      </c>
      <c r="AA3171" s="85" t="s">
        <v>6596</v>
      </c>
      <c r="AB3171" s="85" t="s">
        <v>9612</v>
      </c>
      <c r="AC3171" s="724" t="s">
        <v>9620</v>
      </c>
      <c r="AF3171" s="304">
        <v>46135.083333333336</v>
      </c>
      <c r="AG3171" s="304">
        <v>46133.583333333336</v>
      </c>
      <c r="AH3171" s="304">
        <v>46132.958333333336</v>
      </c>
      <c r="AI3171" s="619">
        <v>46135</v>
      </c>
      <c r="AJ3171" s="619">
        <v>46136</v>
      </c>
      <c r="AL3171" s="619">
        <v>46145</v>
      </c>
      <c r="AM3171" s="619">
        <v>46147</v>
      </c>
      <c r="AO3171" s="81">
        <f t="shared" si="1002"/>
        <v>46131.958333333336</v>
      </c>
      <c r="AP3171" s="81">
        <f t="shared" si="1003"/>
        <v>46132.958333333336</v>
      </c>
      <c r="AQ3171" s="81">
        <f t="shared" si="1004"/>
        <v>46132.958333333336</v>
      </c>
      <c r="AR3171" s="81">
        <f t="shared" si="998"/>
        <v>46137</v>
      </c>
      <c r="AS3171" s="81">
        <f t="shared" si="999"/>
        <v>46138</v>
      </c>
      <c r="AT3171" s="81">
        <f t="shared" si="1000"/>
        <v>46137</v>
      </c>
      <c r="AV3171" s="297">
        <v>46132</v>
      </c>
      <c r="AZ3171" s="847"/>
      <c r="BU3171" s="848"/>
      <c r="BZ3171" s="87">
        <f t="shared" si="986"/>
        <v>17</v>
      </c>
      <c r="CB3171" s="88">
        <f t="shared" si="1001"/>
        <v>0</v>
      </c>
      <c r="CE3171" s="431" t="str">
        <f t="shared" si="987"/>
        <v/>
      </c>
      <c r="CJ3171" s="87">
        <f t="shared" si="989"/>
        <v>4</v>
      </c>
      <c r="CK3171" s="87">
        <f t="shared" si="988"/>
        <v>17</v>
      </c>
    </row>
    <row r="3172" spans="1:111" s="85" customFormat="1" x14ac:dyDescent="0.25">
      <c r="A3172" s="413"/>
      <c r="B3172" s="236" t="s">
        <v>6301</v>
      </c>
      <c r="C3172" s="724" t="s">
        <v>9620</v>
      </c>
      <c r="D3172" s="273">
        <v>145946621</v>
      </c>
      <c r="E3172" s="274"/>
      <c r="F3172" s="275">
        <v>46132</v>
      </c>
      <c r="G3172" s="273" t="s">
        <v>9621</v>
      </c>
      <c r="H3172" s="273" t="s">
        <v>9622</v>
      </c>
      <c r="I3172" s="273" t="s">
        <v>350</v>
      </c>
      <c r="J3172" s="273" t="s">
        <v>9623</v>
      </c>
      <c r="K3172" s="273" t="s">
        <v>242</v>
      </c>
      <c r="L3172" s="275">
        <v>46162</v>
      </c>
      <c r="M3172" s="273">
        <v>20</v>
      </c>
      <c r="N3172" s="727" t="s">
        <v>9682</v>
      </c>
      <c r="O3172" s="727" t="s">
        <v>9683</v>
      </c>
      <c r="P3172" s="168">
        <v>2830052136</v>
      </c>
      <c r="Q3172" s="275">
        <v>46132</v>
      </c>
      <c r="R3172" s="274">
        <v>1209404467</v>
      </c>
      <c r="S3172" s="168">
        <v>224474071</v>
      </c>
      <c r="T3172" s="275">
        <v>46132</v>
      </c>
      <c r="U3172" s="350">
        <v>7489.5110000000004</v>
      </c>
      <c r="V3172" s="350">
        <v>7249.47</v>
      </c>
      <c r="W3172" s="274">
        <v>14</v>
      </c>
      <c r="X3172" s="274">
        <v>0</v>
      </c>
      <c r="Y3172" s="386" t="s">
        <v>9684</v>
      </c>
      <c r="Z3172" s="168" t="s">
        <v>258</v>
      </c>
      <c r="AA3172" s="168" t="s">
        <v>6596</v>
      </c>
      <c r="AB3172" s="168" t="s">
        <v>9612</v>
      </c>
      <c r="AC3172" s="724" t="s">
        <v>9620</v>
      </c>
      <c r="AD3172" s="274"/>
      <c r="AE3172" s="274"/>
      <c r="AF3172" s="304">
        <v>46135.083333333336</v>
      </c>
      <c r="AG3172" s="304">
        <v>46133.583333333336</v>
      </c>
      <c r="AH3172" s="304">
        <v>46132.958333333336</v>
      </c>
      <c r="AI3172" s="619">
        <v>46135</v>
      </c>
      <c r="AJ3172" s="619">
        <v>46136</v>
      </c>
      <c r="AK3172" s="274"/>
      <c r="AL3172" s="619">
        <v>46145</v>
      </c>
      <c r="AM3172" s="619">
        <v>46147</v>
      </c>
      <c r="AN3172" s="274"/>
      <c r="AO3172" s="81">
        <f t="shared" si="1002"/>
        <v>46131.958333333336</v>
      </c>
      <c r="AP3172" s="81">
        <f t="shared" si="1003"/>
        <v>46132.958333333336</v>
      </c>
      <c r="AQ3172" s="81">
        <f t="shared" si="1004"/>
        <v>46132.958333333336</v>
      </c>
      <c r="AR3172" s="81">
        <f t="shared" si="998"/>
        <v>46137</v>
      </c>
      <c r="AS3172" s="81">
        <f t="shared" si="999"/>
        <v>46138</v>
      </c>
      <c r="AT3172" s="81">
        <f t="shared" si="1000"/>
        <v>46137</v>
      </c>
      <c r="AU3172" s="274"/>
      <c r="AV3172" s="351">
        <v>46132</v>
      </c>
      <c r="AW3172" s="168"/>
      <c r="AX3172" s="168"/>
      <c r="AY3172" s="168"/>
      <c r="AZ3172" s="278"/>
      <c r="BA3172" s="168"/>
      <c r="BB3172" s="168"/>
      <c r="BC3172" s="168"/>
      <c r="BD3172" s="168"/>
      <c r="BE3172" s="168"/>
      <c r="BF3172" s="168"/>
      <c r="BG3172" s="168"/>
      <c r="BH3172" s="168"/>
      <c r="BI3172" s="168"/>
      <c r="BJ3172" s="168"/>
      <c r="BK3172" s="168"/>
      <c r="BL3172" s="168"/>
      <c r="BM3172" s="168"/>
      <c r="BN3172" s="168"/>
      <c r="BO3172" s="168"/>
      <c r="BP3172" s="168"/>
      <c r="BQ3172" s="168"/>
      <c r="BR3172" s="168"/>
      <c r="BS3172" s="168"/>
      <c r="BT3172" s="168"/>
      <c r="BU3172" s="605"/>
      <c r="BV3172" s="168"/>
      <c r="BW3172" s="168"/>
      <c r="BX3172" s="168"/>
      <c r="BY3172" s="168"/>
      <c r="BZ3172" s="87">
        <f t="shared" si="986"/>
        <v>17</v>
      </c>
      <c r="CA3172" s="168"/>
      <c r="CB3172" s="88">
        <f t="shared" si="1001"/>
        <v>0</v>
      </c>
      <c r="CC3172" s="168"/>
      <c r="CD3172" s="168"/>
      <c r="CE3172" s="431" t="str">
        <f t="shared" si="987"/>
        <v/>
      </c>
      <c r="CF3172" s="168"/>
      <c r="CG3172" s="168"/>
      <c r="CH3172" s="168"/>
      <c r="CI3172" s="168"/>
      <c r="CJ3172" s="87">
        <f t="shared" si="989"/>
        <v>4</v>
      </c>
      <c r="CK3172" s="87">
        <f t="shared" si="988"/>
        <v>17</v>
      </c>
      <c r="CL3172" s="168"/>
      <c r="CM3172" s="168"/>
      <c r="CN3172" s="168"/>
    </row>
    <row r="3173" spans="1:111" x14ac:dyDescent="0.25">
      <c r="A3173" s="85"/>
      <c r="B3173" s="273" t="s">
        <v>9634</v>
      </c>
      <c r="C3173" s="412" t="s">
        <v>9204</v>
      </c>
      <c r="D3173" s="265">
        <v>145939048</v>
      </c>
      <c r="E3173" s="241"/>
      <c r="F3173" s="231">
        <v>46135</v>
      </c>
      <c r="G3173" s="265" t="s">
        <v>2891</v>
      </c>
      <c r="H3173" s="265" t="s">
        <v>2892</v>
      </c>
      <c r="I3173" s="265" t="s">
        <v>240</v>
      </c>
      <c r="J3173" s="265" t="s">
        <v>9635</v>
      </c>
      <c r="K3173" s="265" t="s">
        <v>242</v>
      </c>
      <c r="L3173" s="231">
        <v>46147</v>
      </c>
      <c r="M3173" s="265">
        <v>40</v>
      </c>
      <c r="N3173" s="677" t="s">
        <v>9685</v>
      </c>
      <c r="O3173" s="842" t="s">
        <v>9686</v>
      </c>
      <c r="P3173" s="85"/>
      <c r="Q3173" s="241"/>
      <c r="R3173" s="241"/>
      <c r="S3173" s="241"/>
      <c r="T3173" s="241"/>
      <c r="U3173" s="241"/>
      <c r="V3173" s="241"/>
      <c r="W3173" s="241"/>
      <c r="X3173" s="241"/>
      <c r="Y3173" s="644" t="s">
        <v>9687</v>
      </c>
      <c r="Z3173" s="168" t="s">
        <v>220</v>
      </c>
      <c r="AA3173" s="168" t="s">
        <v>5369</v>
      </c>
      <c r="AB3173" s="168" t="s">
        <v>9639</v>
      </c>
      <c r="AC3173" s="270"/>
      <c r="AD3173" s="75" t="s">
        <v>113</v>
      </c>
      <c r="AE3173" s="241"/>
      <c r="AF3173" s="304">
        <v>46140.416666666664</v>
      </c>
      <c r="AG3173" s="304">
        <v>46140.416666666664</v>
      </c>
      <c r="AH3173" s="304">
        <v>46140.416666666664</v>
      </c>
      <c r="AI3173" s="231">
        <v>46141</v>
      </c>
      <c r="AJ3173" s="241"/>
      <c r="AK3173" s="241"/>
      <c r="AL3173" s="231">
        <v>46145</v>
      </c>
      <c r="AM3173" s="241"/>
      <c r="AN3173" s="241"/>
      <c r="AO3173" s="81">
        <f t="shared" si="1002"/>
        <v>46139.416666666664</v>
      </c>
      <c r="AP3173" s="81">
        <f t="shared" si="1003"/>
        <v>46140.416666666664</v>
      </c>
      <c r="AQ3173" s="81">
        <f t="shared" si="1004"/>
        <v>46140.416666666664</v>
      </c>
      <c r="AR3173" s="81">
        <f t="shared" si="998"/>
        <v>46142</v>
      </c>
      <c r="AS3173" s="81">
        <f t="shared" si="999"/>
        <v>46143</v>
      </c>
      <c r="AT3173" s="81">
        <f t="shared" si="1000"/>
        <v>46142</v>
      </c>
      <c r="AU3173" s="241"/>
      <c r="AV3173" s="297">
        <v>46136</v>
      </c>
      <c r="AW3173" s="85"/>
      <c r="AX3173" s="85"/>
      <c r="AY3173" s="85"/>
      <c r="AZ3173" s="271"/>
      <c r="BA3173" s="85"/>
      <c r="BB3173" s="85"/>
      <c r="BC3173" s="85"/>
      <c r="BD3173" s="85"/>
      <c r="BE3173" s="85"/>
      <c r="BF3173" s="85"/>
      <c r="BG3173" s="85"/>
      <c r="BH3173" s="85"/>
      <c r="BI3173" s="85"/>
      <c r="BJ3173" s="85"/>
      <c r="BK3173" s="85"/>
      <c r="BL3173" s="85"/>
      <c r="BM3173" s="85"/>
      <c r="BN3173" s="85"/>
      <c r="BO3173" s="85"/>
      <c r="BP3173" s="85"/>
      <c r="BQ3173" s="85"/>
      <c r="BR3173" s="85"/>
      <c r="BS3173" s="85"/>
      <c r="BT3173" s="85"/>
      <c r="BU3173" s="388"/>
      <c r="BV3173" s="85"/>
      <c r="BW3173" s="85"/>
      <c r="BX3173" s="85"/>
      <c r="BY3173" s="85"/>
      <c r="BZ3173" s="171">
        <f t="shared" si="986"/>
        <v>17</v>
      </c>
      <c r="CA3173" s="85"/>
      <c r="CB3173" s="88">
        <f t="shared" si="1001"/>
        <v>0</v>
      </c>
      <c r="CC3173" s="85"/>
      <c r="CD3173" s="85"/>
      <c r="CE3173" s="171">
        <f t="shared" si="987"/>
        <v>4</v>
      </c>
      <c r="CF3173" s="85"/>
      <c r="CG3173" s="85"/>
      <c r="CH3173" s="85"/>
      <c r="CI3173" s="85"/>
      <c r="CJ3173" s="171">
        <f t="shared" si="989"/>
        <v>4</v>
      </c>
      <c r="CK3173" s="171">
        <f t="shared" si="988"/>
        <v>17</v>
      </c>
      <c r="CL3173" s="85"/>
      <c r="CM3173" s="85"/>
      <c r="CN3173" s="85"/>
    </row>
    <row r="3174" spans="1:111" x14ac:dyDescent="0.25">
      <c r="A3174" s="85"/>
      <c r="B3174" s="236" t="s">
        <v>6301</v>
      </c>
      <c r="C3174" s="270" t="s">
        <v>9511</v>
      </c>
      <c r="D3174" s="265">
        <v>145919736</v>
      </c>
      <c r="E3174" s="241">
        <v>5320008458</v>
      </c>
      <c r="F3174" s="231">
        <v>46134</v>
      </c>
      <c r="G3174" s="265" t="s">
        <v>2763</v>
      </c>
      <c r="H3174" s="265" t="s">
        <v>140</v>
      </c>
      <c r="I3174" s="265" t="s">
        <v>105</v>
      </c>
      <c r="J3174" s="265" t="s">
        <v>329</v>
      </c>
      <c r="K3174" s="265" t="s">
        <v>242</v>
      </c>
      <c r="L3174" s="231">
        <v>46163</v>
      </c>
      <c r="M3174" s="265">
        <v>20</v>
      </c>
      <c r="N3174" s="268" t="s">
        <v>9688</v>
      </c>
      <c r="O3174" s="268" t="s">
        <v>9689</v>
      </c>
      <c r="P3174" s="85">
        <v>2830052271</v>
      </c>
      <c r="Q3174" s="231">
        <v>46134</v>
      </c>
      <c r="R3174" s="241">
        <v>1209405238</v>
      </c>
      <c r="S3174" s="241">
        <v>224483719</v>
      </c>
      <c r="T3174" s="231">
        <v>46134</v>
      </c>
      <c r="U3174" s="261">
        <v>2890.8580000000002</v>
      </c>
      <c r="V3174" s="261">
        <v>2798.069</v>
      </c>
      <c r="W3174" s="241">
        <v>4</v>
      </c>
      <c r="X3174" s="241">
        <v>2</v>
      </c>
      <c r="Y3174" s="614" t="s">
        <v>9690</v>
      </c>
      <c r="Z3174" s="85" t="s">
        <v>258</v>
      </c>
      <c r="AA3174" s="85" t="s">
        <v>5490</v>
      </c>
      <c r="AB3174" s="85" t="s">
        <v>9515</v>
      </c>
      <c r="AC3174" s="270" t="s">
        <v>9511</v>
      </c>
      <c r="AD3174" s="75" t="s">
        <v>113</v>
      </c>
      <c r="AE3174" s="241"/>
      <c r="AF3174" s="375">
        <v>46139.375</v>
      </c>
      <c r="AG3174" s="375">
        <v>46138.625</v>
      </c>
      <c r="AH3174" s="375">
        <v>46138.625</v>
      </c>
      <c r="AI3174" s="74">
        <v>46141</v>
      </c>
      <c r="AJ3174" s="241"/>
      <c r="AK3174" s="241"/>
      <c r="AL3174" s="74">
        <v>46147</v>
      </c>
      <c r="AM3174" s="241"/>
      <c r="AN3174" s="241"/>
      <c r="AO3174" s="241" t="s">
        <v>121</v>
      </c>
      <c r="AP3174" s="241" t="s">
        <v>121</v>
      </c>
      <c r="AQ3174" s="241" t="s">
        <v>121</v>
      </c>
      <c r="AR3174" s="241"/>
      <c r="AS3174" s="241"/>
      <c r="AT3174" s="241"/>
      <c r="AU3174" s="241"/>
      <c r="AV3174" s="297">
        <v>46134</v>
      </c>
      <c r="AW3174" s="85"/>
      <c r="AX3174" s="85"/>
      <c r="AY3174" s="85"/>
      <c r="AZ3174" s="271"/>
      <c r="BA3174" s="85"/>
      <c r="BB3174" s="85"/>
      <c r="BC3174" s="85"/>
      <c r="BD3174" s="85"/>
      <c r="BE3174" s="85"/>
      <c r="BF3174" s="85"/>
      <c r="BG3174" s="85"/>
      <c r="BH3174" s="85"/>
      <c r="BI3174" s="85"/>
      <c r="BJ3174" s="85"/>
      <c r="BK3174" s="85"/>
      <c r="BL3174" s="85"/>
      <c r="BM3174" s="85"/>
      <c r="BN3174" s="85"/>
      <c r="BO3174" s="85"/>
      <c r="BP3174" s="85"/>
      <c r="BQ3174" s="85"/>
      <c r="BR3174" s="85"/>
      <c r="BS3174" s="85"/>
      <c r="BT3174" s="85"/>
      <c r="BU3174" s="312"/>
      <c r="BV3174" s="85"/>
      <c r="BW3174" s="85"/>
      <c r="BX3174" s="85"/>
      <c r="BY3174" s="85"/>
      <c r="BZ3174" s="85"/>
      <c r="CA3174" s="85"/>
      <c r="CB3174" s="88">
        <f t="shared" si="1001"/>
        <v>0</v>
      </c>
      <c r="CC3174" s="85"/>
      <c r="CD3174" s="85"/>
      <c r="CE3174" s="85"/>
      <c r="CF3174" s="85"/>
      <c r="CG3174" s="85"/>
      <c r="CH3174" s="85"/>
      <c r="CI3174" s="85"/>
      <c r="CJ3174" s="87">
        <f t="shared" si="989"/>
        <v>4</v>
      </c>
      <c r="CK3174" s="85"/>
      <c r="CL3174" s="85"/>
      <c r="CM3174" s="85"/>
      <c r="CN3174" s="85"/>
    </row>
    <row r="3175" spans="1:111" x14ac:dyDescent="0.25">
      <c r="A3175" s="85"/>
      <c r="B3175" s="236" t="s">
        <v>6301</v>
      </c>
      <c r="C3175" s="270" t="s">
        <v>9511</v>
      </c>
      <c r="D3175" s="265">
        <v>145967004</v>
      </c>
      <c r="E3175" s="241">
        <v>5320008458</v>
      </c>
      <c r="F3175" s="231">
        <v>46134</v>
      </c>
      <c r="G3175" s="265" t="s">
        <v>2763</v>
      </c>
      <c r="H3175" s="265" t="s">
        <v>140</v>
      </c>
      <c r="I3175" s="265" t="s">
        <v>105</v>
      </c>
      <c r="J3175" s="265" t="s">
        <v>329</v>
      </c>
      <c r="K3175" s="265" t="s">
        <v>242</v>
      </c>
      <c r="L3175" s="231">
        <v>46161</v>
      </c>
      <c r="M3175" s="265">
        <v>0</v>
      </c>
      <c r="N3175" s="268" t="s">
        <v>9688</v>
      </c>
      <c r="O3175" s="268" t="s">
        <v>9689</v>
      </c>
      <c r="P3175" s="85">
        <v>2830052272</v>
      </c>
      <c r="Q3175" s="231">
        <v>46134</v>
      </c>
      <c r="R3175" s="241">
        <v>1209405239</v>
      </c>
      <c r="S3175" s="241">
        <v>224483726</v>
      </c>
      <c r="T3175" s="231">
        <v>46134</v>
      </c>
      <c r="U3175" s="261">
        <v>3214.3270000000002</v>
      </c>
      <c r="V3175" s="261">
        <v>3122.5949999999998</v>
      </c>
      <c r="W3175" s="241">
        <v>5</v>
      </c>
      <c r="X3175" s="241">
        <v>3</v>
      </c>
      <c r="Y3175" s="614" t="s">
        <v>9690</v>
      </c>
      <c r="Z3175" s="85" t="s">
        <v>258</v>
      </c>
      <c r="AA3175" s="85" t="s">
        <v>5490</v>
      </c>
      <c r="AB3175" s="85" t="s">
        <v>9515</v>
      </c>
      <c r="AC3175" s="270" t="s">
        <v>9511</v>
      </c>
      <c r="AD3175" s="75" t="s">
        <v>113</v>
      </c>
      <c r="AE3175" s="241"/>
      <c r="AF3175" s="375">
        <v>46139.375</v>
      </c>
      <c r="AG3175" s="375">
        <v>46138.625</v>
      </c>
      <c r="AH3175" s="375">
        <v>46138.625</v>
      </c>
      <c r="AI3175" s="74">
        <v>46141</v>
      </c>
      <c r="AJ3175" s="241"/>
      <c r="AK3175" s="241"/>
      <c r="AL3175" s="74">
        <v>46147</v>
      </c>
      <c r="AM3175" s="241"/>
      <c r="AN3175" s="241"/>
      <c r="AO3175" s="241" t="s">
        <v>121</v>
      </c>
      <c r="AP3175" s="241" t="s">
        <v>121</v>
      </c>
      <c r="AQ3175" s="241" t="s">
        <v>121</v>
      </c>
      <c r="AR3175" s="241"/>
      <c r="AS3175" s="241"/>
      <c r="AT3175" s="241"/>
      <c r="AU3175" s="241"/>
      <c r="AV3175" s="297">
        <v>46134</v>
      </c>
      <c r="AW3175" s="85"/>
      <c r="AX3175" s="85"/>
      <c r="AY3175" s="85"/>
      <c r="AZ3175" s="271"/>
      <c r="BA3175" s="85"/>
      <c r="BB3175" s="85"/>
      <c r="BC3175" s="85"/>
      <c r="BD3175" s="85"/>
      <c r="BE3175" s="85"/>
      <c r="BF3175" s="85"/>
      <c r="BG3175" s="85"/>
      <c r="BH3175" s="85"/>
      <c r="BI3175" s="85"/>
      <c r="BJ3175" s="85"/>
      <c r="BK3175" s="85"/>
      <c r="BL3175" s="85"/>
      <c r="BM3175" s="85"/>
      <c r="BN3175" s="85"/>
      <c r="BO3175" s="85"/>
      <c r="BP3175" s="85"/>
      <c r="BQ3175" s="85"/>
      <c r="BR3175" s="85"/>
      <c r="BS3175" s="85"/>
      <c r="BT3175" s="85"/>
      <c r="BU3175" s="312"/>
      <c r="BV3175" s="85"/>
      <c r="BW3175" s="85"/>
      <c r="BX3175" s="85"/>
      <c r="BY3175" s="85"/>
      <c r="BZ3175" s="85"/>
      <c r="CA3175" s="85"/>
      <c r="CB3175" s="88">
        <f t="shared" si="1001"/>
        <v>0</v>
      </c>
      <c r="CC3175" s="85"/>
      <c r="CD3175" s="85"/>
      <c r="CE3175" s="85"/>
      <c r="CF3175" s="85"/>
      <c r="CG3175" s="85"/>
      <c r="CH3175" s="85"/>
      <c r="CI3175" s="85"/>
      <c r="CJ3175" s="87">
        <f t="shared" si="989"/>
        <v>4</v>
      </c>
      <c r="CK3175" s="85"/>
      <c r="CL3175" s="85"/>
      <c r="CM3175" s="85"/>
      <c r="CN3175" s="85"/>
    </row>
    <row r="3176" spans="1:111" x14ac:dyDescent="0.25">
      <c r="A3176" s="85"/>
      <c r="B3176" s="265" t="s">
        <v>6301</v>
      </c>
      <c r="C3176" s="301" t="s">
        <v>9691</v>
      </c>
      <c r="D3176" s="268">
        <v>145930844</v>
      </c>
      <c r="E3176" s="241">
        <v>5320008461</v>
      </c>
      <c r="F3176" s="231">
        <v>46140</v>
      </c>
      <c r="G3176" s="265" t="s">
        <v>428</v>
      </c>
      <c r="H3176" s="265" t="s">
        <v>2531</v>
      </c>
      <c r="I3176" s="265" t="s">
        <v>656</v>
      </c>
      <c r="J3176" s="265" t="s">
        <v>430</v>
      </c>
      <c r="K3176" s="265" t="s">
        <v>242</v>
      </c>
      <c r="L3176" s="231">
        <v>46154</v>
      </c>
      <c r="M3176" s="265">
        <v>20</v>
      </c>
      <c r="N3176" s="268" t="s">
        <v>9692</v>
      </c>
      <c r="O3176" s="268" t="s">
        <v>9693</v>
      </c>
      <c r="P3176" s="85">
        <v>2830052203</v>
      </c>
      <c r="Q3176" s="231">
        <v>46133</v>
      </c>
      <c r="R3176" s="241">
        <v>1209404805</v>
      </c>
      <c r="S3176" s="241">
        <v>224476871</v>
      </c>
      <c r="T3176" s="231">
        <v>46133</v>
      </c>
      <c r="U3176" s="261">
        <v>5041.634</v>
      </c>
      <c r="V3176" s="261">
        <v>4923.2299999999996</v>
      </c>
      <c r="W3176" s="265">
        <v>6</v>
      </c>
      <c r="X3176" s="265">
        <v>0</v>
      </c>
      <c r="Y3176" s="849" t="s">
        <v>9691</v>
      </c>
      <c r="Z3176" s="85" t="s">
        <v>220</v>
      </c>
      <c r="AA3176" s="85" t="s">
        <v>9694</v>
      </c>
      <c r="AB3176" s="85" t="s">
        <v>9695</v>
      </c>
      <c r="AC3176" s="301" t="s">
        <v>9691</v>
      </c>
      <c r="AD3176" s="75" t="s">
        <v>113</v>
      </c>
      <c r="AE3176" s="241"/>
      <c r="AF3176" s="375">
        <v>46138.4375</v>
      </c>
      <c r="AG3176" s="375">
        <v>46136.416666666664</v>
      </c>
      <c r="AH3176" s="375">
        <v>46138.4375</v>
      </c>
      <c r="AI3176" s="74">
        <v>46140</v>
      </c>
      <c r="AJ3176" s="241"/>
      <c r="AK3176" s="241"/>
      <c r="AL3176" s="74">
        <v>46142</v>
      </c>
      <c r="AM3176" s="241"/>
      <c r="AN3176" s="241"/>
      <c r="AO3176" s="241" t="s">
        <v>121</v>
      </c>
      <c r="AP3176" s="241" t="s">
        <v>121</v>
      </c>
      <c r="AQ3176" s="241" t="s">
        <v>121</v>
      </c>
      <c r="AR3176" s="241"/>
      <c r="AS3176" s="241"/>
      <c r="AT3176" s="241"/>
      <c r="AU3176" s="241"/>
      <c r="AV3176" s="297">
        <v>46133</v>
      </c>
      <c r="AW3176" s="85"/>
      <c r="AX3176" s="85"/>
      <c r="AY3176" s="85"/>
      <c r="AZ3176" s="271"/>
      <c r="BA3176" s="85"/>
      <c r="BB3176" s="85"/>
      <c r="BC3176" s="85"/>
      <c r="BD3176" s="85"/>
      <c r="BE3176" s="85"/>
      <c r="BF3176" s="85"/>
      <c r="BG3176" s="85"/>
      <c r="BH3176" s="85"/>
      <c r="BI3176" s="85"/>
      <c r="BJ3176" s="85"/>
      <c r="BK3176" s="85"/>
      <c r="BL3176" s="85"/>
      <c r="BM3176" s="85"/>
      <c r="BN3176" s="85"/>
      <c r="BO3176" s="85"/>
      <c r="BP3176" s="85"/>
      <c r="BQ3176" s="85"/>
      <c r="BR3176" s="85"/>
      <c r="BS3176" s="85"/>
      <c r="BT3176" s="85"/>
      <c r="BU3176" s="312"/>
      <c r="BV3176" s="85"/>
      <c r="BW3176" s="85"/>
      <c r="BX3176" s="85"/>
      <c r="BY3176" s="85"/>
      <c r="BZ3176" s="85"/>
      <c r="CA3176" s="85"/>
      <c r="CB3176" s="88">
        <f t="shared" si="1001"/>
        <v>0</v>
      </c>
      <c r="CC3176" s="85"/>
      <c r="CD3176" s="85"/>
      <c r="CE3176" s="85"/>
      <c r="CF3176" s="85"/>
      <c r="CG3176" s="85"/>
      <c r="CH3176" s="85"/>
      <c r="CI3176" s="85"/>
      <c r="CJ3176" s="87">
        <f t="shared" si="989"/>
        <v>4</v>
      </c>
      <c r="CK3176" s="85"/>
      <c r="CL3176" s="85"/>
      <c r="CM3176" s="85"/>
      <c r="CN3176" s="85"/>
    </row>
    <row r="3177" spans="1:111" x14ac:dyDescent="0.25">
      <c r="A3177" s="85"/>
      <c r="B3177" s="265" t="s">
        <v>6301</v>
      </c>
      <c r="C3177" s="301" t="s">
        <v>9691</v>
      </c>
      <c r="D3177" s="265">
        <v>145967529</v>
      </c>
      <c r="E3177" s="241">
        <v>5320008461</v>
      </c>
      <c r="F3177" s="231">
        <v>46140</v>
      </c>
      <c r="G3177" s="265" t="s">
        <v>428</v>
      </c>
      <c r="H3177" s="265" t="s">
        <v>2531</v>
      </c>
      <c r="I3177" s="265" t="s">
        <v>656</v>
      </c>
      <c r="J3177" s="265" t="s">
        <v>430</v>
      </c>
      <c r="K3177" s="265" t="s">
        <v>242</v>
      </c>
      <c r="L3177" s="231">
        <v>46153</v>
      </c>
      <c r="M3177" s="265">
        <v>0</v>
      </c>
      <c r="N3177" s="268" t="s">
        <v>9692</v>
      </c>
      <c r="O3177" s="268" t="s">
        <v>9693</v>
      </c>
      <c r="P3177" s="85">
        <v>2830052205</v>
      </c>
      <c r="Q3177" s="231">
        <v>46133</v>
      </c>
      <c r="R3177" s="241">
        <v>1209404807</v>
      </c>
      <c r="S3177" s="241">
        <v>224476874</v>
      </c>
      <c r="T3177" s="231">
        <v>46133</v>
      </c>
      <c r="U3177" s="261">
        <v>3718.779</v>
      </c>
      <c r="V3177" s="261">
        <v>3631.4450000000002</v>
      </c>
      <c r="W3177" s="265">
        <v>4</v>
      </c>
      <c r="X3177" s="265">
        <v>0</v>
      </c>
      <c r="Y3177" s="614" t="s">
        <v>9691</v>
      </c>
      <c r="Z3177" s="85" t="s">
        <v>220</v>
      </c>
      <c r="AA3177" s="85" t="s">
        <v>9694</v>
      </c>
      <c r="AB3177" s="85" t="s">
        <v>9695</v>
      </c>
      <c r="AC3177" s="301" t="s">
        <v>9691</v>
      </c>
      <c r="AD3177" s="75" t="s">
        <v>113</v>
      </c>
      <c r="AE3177" s="241"/>
      <c r="AF3177" s="375">
        <v>46138.4375</v>
      </c>
      <c r="AG3177" s="375">
        <v>46136.416666666664</v>
      </c>
      <c r="AH3177" s="375">
        <v>46138.4375</v>
      </c>
      <c r="AI3177" s="74">
        <v>46140</v>
      </c>
      <c r="AJ3177" s="241"/>
      <c r="AK3177" s="241"/>
      <c r="AL3177" s="74">
        <v>46142</v>
      </c>
      <c r="AM3177" s="241"/>
      <c r="AN3177" s="241"/>
      <c r="AO3177" s="241" t="s">
        <v>121</v>
      </c>
      <c r="AP3177" s="241" t="s">
        <v>121</v>
      </c>
      <c r="AQ3177" s="241" t="s">
        <v>121</v>
      </c>
      <c r="AR3177" s="241"/>
      <c r="AS3177" s="241"/>
      <c r="AT3177" s="241"/>
      <c r="AU3177" s="241"/>
      <c r="AV3177" s="297">
        <v>46133</v>
      </c>
      <c r="AW3177" s="85"/>
      <c r="AX3177" s="85"/>
      <c r="AY3177" s="85"/>
      <c r="AZ3177" s="271"/>
      <c r="BA3177" s="85"/>
      <c r="BB3177" s="85"/>
      <c r="BC3177" s="85"/>
      <c r="BD3177" s="85"/>
      <c r="BE3177" s="85"/>
      <c r="BF3177" s="85"/>
      <c r="BG3177" s="85"/>
      <c r="BH3177" s="85"/>
      <c r="BI3177" s="85"/>
      <c r="BJ3177" s="85"/>
      <c r="BK3177" s="85"/>
      <c r="BL3177" s="85"/>
      <c r="BM3177" s="85"/>
      <c r="BN3177" s="85"/>
      <c r="BO3177" s="85"/>
      <c r="BP3177" s="85"/>
      <c r="BQ3177" s="85"/>
      <c r="BR3177" s="85"/>
      <c r="BS3177" s="85"/>
      <c r="BT3177" s="85"/>
      <c r="BU3177" s="312"/>
      <c r="BV3177" s="85"/>
      <c r="BW3177" s="85"/>
      <c r="BX3177" s="85"/>
      <c r="BY3177" s="85"/>
      <c r="BZ3177" s="85"/>
      <c r="CA3177" s="85"/>
      <c r="CB3177" s="88">
        <f t="shared" si="1001"/>
        <v>0</v>
      </c>
      <c r="CC3177" s="85"/>
      <c r="CD3177" s="85"/>
      <c r="CE3177" s="85"/>
      <c r="CF3177" s="85"/>
      <c r="CG3177" s="85"/>
      <c r="CH3177" s="85"/>
      <c r="CI3177" s="85"/>
      <c r="CJ3177" s="87">
        <f t="shared" si="989"/>
        <v>4</v>
      </c>
      <c r="CK3177" s="85"/>
      <c r="CL3177" s="85"/>
      <c r="CM3177" s="85"/>
      <c r="CN3177" s="85"/>
    </row>
    <row r="3178" spans="1:111" x14ac:dyDescent="0.25">
      <c r="A3178" s="85"/>
      <c r="B3178" s="265" t="s">
        <v>8625</v>
      </c>
      <c r="C3178" s="301"/>
      <c r="D3178" s="265">
        <v>145967507</v>
      </c>
      <c r="E3178" s="241">
        <v>5320008463</v>
      </c>
      <c r="F3178" s="231">
        <v>46153</v>
      </c>
      <c r="G3178" s="265" t="s">
        <v>591</v>
      </c>
      <c r="H3178" s="265" t="s">
        <v>2213</v>
      </c>
      <c r="I3178" s="265" t="s">
        <v>105</v>
      </c>
      <c r="J3178" s="265" t="s">
        <v>518</v>
      </c>
      <c r="K3178" s="265" t="s">
        <v>242</v>
      </c>
      <c r="L3178" s="231">
        <v>46181</v>
      </c>
      <c r="M3178" s="265">
        <v>0</v>
      </c>
      <c r="N3178" s="85"/>
      <c r="O3178" s="85"/>
      <c r="P3178" s="85"/>
      <c r="Q3178" s="241"/>
      <c r="R3178" s="241"/>
      <c r="S3178" s="241"/>
      <c r="T3178" s="241"/>
      <c r="U3178" s="241"/>
      <c r="V3178" s="241"/>
      <c r="W3178" s="241"/>
      <c r="X3178" s="241"/>
      <c r="Y3178" s="303"/>
      <c r="Z3178" s="85" t="s">
        <v>354</v>
      </c>
      <c r="AA3178" s="85" t="s">
        <v>719</v>
      </c>
      <c r="AB3178" s="85" t="s">
        <v>9566</v>
      </c>
      <c r="AC3178" s="270"/>
      <c r="AD3178" s="75" t="s">
        <v>113</v>
      </c>
      <c r="AE3178" s="241"/>
      <c r="AF3178" s="241"/>
      <c r="AG3178" s="241"/>
      <c r="AH3178" s="241"/>
      <c r="AI3178" s="726">
        <v>46160</v>
      </c>
      <c r="AJ3178" s="241"/>
      <c r="AK3178" s="241"/>
      <c r="AL3178" s="726">
        <v>46165</v>
      </c>
      <c r="AM3178" s="241"/>
      <c r="AN3178" s="75">
        <f>IF(AM3178=0,AL3178-L3178,AM3178-L3178)</f>
        <v>-16</v>
      </c>
      <c r="AO3178" s="81" t="str">
        <f>IF(AH3178&lt;AG3178,IF(AH3178=0,"",AH3178-1),IF(AG3178=0,"",AG3178-1))</f>
        <v/>
      </c>
      <c r="AP3178" s="81" t="str">
        <f>IF(AH3178&lt;AG3178,IF(AH3178=0,"",AH3178),IF(AG3178=0,"",AG3178))</f>
        <v/>
      </c>
      <c r="AQ3178" s="81" t="str">
        <f>IF(AH3178&lt;AG3178,IF(AH3178=0,"",AH3178),IF(AG3178=0,"",AG3178))</f>
        <v/>
      </c>
      <c r="AR3178" s="81">
        <f>IF(AI3178=0,"",IF(AI3178&lt;AJ3178,AJ3178+1,AI3178+1))</f>
        <v>46161</v>
      </c>
      <c r="AS3178" s="81">
        <f>IF(AI3178=0,"",IF(AE3178=0,IF(AJ3178=0,AI3178+2,AJ3178+2),AE3178+2))</f>
        <v>46162</v>
      </c>
      <c r="AT3178" s="81">
        <f>IF(AI3178=0,"",IF(AI3178&lt;AJ3178,AJ3178+1,AI3178+1))</f>
        <v>46161</v>
      </c>
      <c r="AU3178" s="241"/>
      <c r="AV3178" s="85"/>
      <c r="AW3178" s="85"/>
      <c r="AX3178" s="85"/>
      <c r="AY3178" s="85"/>
      <c r="AZ3178" s="271"/>
      <c r="BA3178" s="85"/>
      <c r="BB3178" s="85"/>
      <c r="BC3178" s="85"/>
      <c r="BD3178" s="85"/>
      <c r="BE3178" s="85"/>
      <c r="BF3178" s="85"/>
      <c r="BG3178" s="85"/>
      <c r="BH3178" s="85"/>
      <c r="BI3178" s="85"/>
      <c r="BJ3178" s="85"/>
      <c r="BK3178" s="85"/>
      <c r="BL3178" s="85"/>
      <c r="BM3178" s="85"/>
      <c r="BN3178" s="85"/>
      <c r="BO3178" s="85"/>
      <c r="BP3178" s="85"/>
      <c r="BQ3178" s="85"/>
      <c r="BR3178" s="85"/>
      <c r="BS3178" s="85"/>
      <c r="BT3178" s="85"/>
      <c r="BU3178" s="312"/>
      <c r="BV3178" s="85"/>
      <c r="BW3178" s="85"/>
      <c r="BX3178" s="85"/>
      <c r="BY3178" s="85"/>
      <c r="BZ3178" s="171">
        <f>_xlfn.ISOWEEKNUM(F3178)</f>
        <v>20</v>
      </c>
      <c r="CA3178" s="85"/>
      <c r="CB3178" s="88">
        <f t="shared" si="1001"/>
        <v>0</v>
      </c>
      <c r="CC3178" s="85"/>
      <c r="CD3178" s="85"/>
      <c r="CE3178" s="171">
        <f>IF(AD3178="Sea waybill", IF(AK3178&lt;&gt;0, MONTH(AK3178), IF(AJ3178&gt;AI3178, MONTH(AJ3178), MONTH(AI3178))),"")</f>
        <v>5</v>
      </c>
      <c r="CF3178" s="85"/>
      <c r="CG3178" s="85"/>
      <c r="CH3178" s="85"/>
      <c r="CI3178" s="85"/>
      <c r="CJ3178" s="171">
        <f t="shared" si="989"/>
        <v>1</v>
      </c>
      <c r="CK3178" s="171">
        <f>WEEKNUM(AV3178,2)</f>
        <v>1</v>
      </c>
      <c r="CL3178" s="85"/>
      <c r="CM3178" s="85"/>
      <c r="CN3178" s="85"/>
    </row>
    <row r="3179" spans="1:111" x14ac:dyDescent="0.25">
      <c r="A3179" s="85"/>
      <c r="B3179" s="346" t="s">
        <v>6497</v>
      </c>
      <c r="C3179" s="301">
        <v>269044303</v>
      </c>
      <c r="D3179" s="265">
        <v>145828759</v>
      </c>
      <c r="E3179" s="241">
        <v>5320006415</v>
      </c>
      <c r="F3179" s="231">
        <v>46126</v>
      </c>
      <c r="G3179" s="265" t="s">
        <v>1439</v>
      </c>
      <c r="H3179" s="265" t="s">
        <v>2845</v>
      </c>
      <c r="I3179" s="265" t="s">
        <v>105</v>
      </c>
      <c r="J3179" s="75" t="s">
        <v>1440</v>
      </c>
      <c r="K3179" s="265" t="s">
        <v>242</v>
      </c>
      <c r="L3179" s="231">
        <v>46174</v>
      </c>
      <c r="M3179" s="265">
        <v>40</v>
      </c>
      <c r="N3179" s="268" t="s">
        <v>9696</v>
      </c>
      <c r="O3179" s="268" t="s">
        <v>9697</v>
      </c>
      <c r="P3179" s="85">
        <v>2830052170</v>
      </c>
      <c r="Q3179" s="231">
        <v>46132</v>
      </c>
      <c r="R3179" s="241">
        <v>1209404555</v>
      </c>
      <c r="S3179" s="241">
        <v>224476305</v>
      </c>
      <c r="T3179" s="231">
        <v>46132</v>
      </c>
      <c r="U3179" s="261">
        <v>14763.388000000001</v>
      </c>
      <c r="V3179" s="261">
        <v>14316.69</v>
      </c>
      <c r="W3179" s="241">
        <v>22</v>
      </c>
      <c r="X3179" s="241">
        <v>0</v>
      </c>
      <c r="Y3179" s="303">
        <v>269044303</v>
      </c>
      <c r="Z3179" s="85" t="s">
        <v>110</v>
      </c>
      <c r="AA3179" s="85" t="s">
        <v>9698</v>
      </c>
      <c r="AB3179" s="265" t="s">
        <v>9647</v>
      </c>
      <c r="AC3179" s="270">
        <v>269044303</v>
      </c>
      <c r="AD3179" s="75" t="s">
        <v>113</v>
      </c>
      <c r="AE3179" s="502">
        <v>46135</v>
      </c>
      <c r="AF3179" s="130">
        <v>46134.333333333336</v>
      </c>
      <c r="AG3179" s="130">
        <v>46133.333333333336</v>
      </c>
      <c r="AH3179" s="130">
        <v>46134.25</v>
      </c>
      <c r="AI3179" s="74">
        <v>46135</v>
      </c>
      <c r="AJ3179" s="241"/>
      <c r="AK3179" s="502">
        <v>46135</v>
      </c>
      <c r="AL3179" s="74">
        <v>46159</v>
      </c>
      <c r="AM3179" s="241"/>
      <c r="AN3179" s="241"/>
      <c r="AO3179" s="95" t="s">
        <v>121</v>
      </c>
      <c r="AP3179" s="95" t="s">
        <v>121</v>
      </c>
      <c r="AQ3179" s="95" t="s">
        <v>121</v>
      </c>
      <c r="AR3179" s="95" t="s">
        <v>121</v>
      </c>
      <c r="AS3179" s="81" t="s">
        <v>261</v>
      </c>
      <c r="AT3179" s="95" t="s">
        <v>121</v>
      </c>
      <c r="AU3179" s="241"/>
      <c r="AV3179" s="297">
        <v>46132</v>
      </c>
      <c r="AW3179" s="85"/>
      <c r="AX3179" s="85"/>
      <c r="AY3179" s="85"/>
      <c r="AZ3179" s="271"/>
      <c r="BA3179" s="85"/>
      <c r="BB3179" s="85"/>
      <c r="BC3179" s="85"/>
      <c r="BD3179" s="85"/>
      <c r="BE3179" s="85"/>
      <c r="BF3179" s="85"/>
      <c r="BG3179" s="85"/>
      <c r="BH3179" s="85"/>
      <c r="BI3179" s="85"/>
      <c r="BJ3179" s="85"/>
      <c r="BK3179" s="85"/>
      <c r="BL3179" s="85"/>
      <c r="BM3179" s="85"/>
      <c r="BN3179" s="85"/>
      <c r="BO3179" s="85"/>
      <c r="BP3179" s="85"/>
      <c r="BQ3179" s="85"/>
      <c r="BR3179" s="85"/>
      <c r="BS3179" s="85"/>
      <c r="BT3179" s="85"/>
      <c r="BU3179" s="338"/>
      <c r="BV3179" s="85"/>
      <c r="BW3179" s="85"/>
      <c r="BX3179" s="85"/>
      <c r="BY3179" s="85"/>
      <c r="BZ3179" s="171">
        <f>_xlfn.ISOWEEKNUM(F3179)</f>
        <v>16</v>
      </c>
      <c r="CA3179" s="85"/>
      <c r="CB3179" s="88">
        <f t="shared" si="1001"/>
        <v>0</v>
      </c>
      <c r="CC3179" s="85"/>
      <c r="CD3179" s="85"/>
      <c r="CE3179" s="171">
        <f>IF(AD3179="Sea waybill", IF(AK3179&lt;&gt;0, MONTH(AK3179), IF(AJ3179&gt;AI3179, MONTH(AJ3179), MONTH(AI3179))),"")</f>
        <v>4</v>
      </c>
      <c r="CF3179" s="85"/>
      <c r="CG3179" s="85"/>
      <c r="CH3179" s="85"/>
      <c r="CI3179" s="85"/>
      <c r="CJ3179" s="171">
        <f t="shared" si="989"/>
        <v>4</v>
      </c>
      <c r="CK3179" s="171">
        <f>WEEKNUM(AV3179,2)</f>
        <v>17</v>
      </c>
      <c r="CL3179" s="85"/>
      <c r="CM3179" s="85" t="str">
        <f>IF(OR(Z3179="COSU",Z3179="EGLV",Z3179="MAEU",Z3179="REGU",Z3179="HLCU",Z3179="OOLU",Z3179="ONEY"),
    IF(Z3179="COSU","1C26TAB",
    IF(Z3179="EGLV","1C26TAA",
    IF(Z3179="MAEU","1C26TML",
    IF(Z3179="REGU","1C26TAA",
    IF(Z3179="HLCU","1C26THC",
    IF(Z3179="OOLU","1C26TAR",
    IF(Z3179="ONEY","1K26TAD",""))))))) &amp; "^" &amp; BU3179,
    BU3179)</f>
        <v>1C26TML^</v>
      </c>
      <c r="CN3179" s="85"/>
      <c r="CO3179" s="339"/>
      <c r="CP3179" s="85"/>
      <c r="CQ3179" s="85"/>
      <c r="CR3179" s="85"/>
      <c r="CS3179" s="85"/>
      <c r="CT3179" s="85"/>
      <c r="CU3179" s="85"/>
      <c r="CV3179" s="85"/>
      <c r="CW3179" s="85"/>
      <c r="CX3179" s="85"/>
      <c r="CY3179" s="85"/>
      <c r="CZ3179" s="85"/>
      <c r="DA3179" s="85"/>
      <c r="DB3179" s="85"/>
      <c r="DC3179" s="85"/>
      <c r="DD3179" s="85"/>
      <c r="DE3179" s="85"/>
      <c r="DF3179" s="85"/>
      <c r="DG3179" s="85"/>
    </row>
    <row r="3180" spans="1:111" x14ac:dyDescent="0.25">
      <c r="A3180" s="85"/>
      <c r="B3180" s="346" t="s">
        <v>6497</v>
      </c>
      <c r="C3180" s="301">
        <v>269044303</v>
      </c>
      <c r="D3180" s="265">
        <v>145915815</v>
      </c>
      <c r="E3180" s="241">
        <v>5320006415</v>
      </c>
      <c r="F3180" s="231">
        <v>46133</v>
      </c>
      <c r="G3180" s="265" t="s">
        <v>1439</v>
      </c>
      <c r="H3180" s="265" t="s">
        <v>2845</v>
      </c>
      <c r="I3180" s="265" t="s">
        <v>105</v>
      </c>
      <c r="J3180" s="75" t="s">
        <v>1440</v>
      </c>
      <c r="K3180" s="265" t="s">
        <v>242</v>
      </c>
      <c r="L3180" s="231">
        <v>46177</v>
      </c>
      <c r="M3180" s="265">
        <v>0</v>
      </c>
      <c r="N3180" s="268" t="s">
        <v>9696</v>
      </c>
      <c r="O3180" s="268" t="s">
        <v>9697</v>
      </c>
      <c r="P3180" s="85">
        <v>2830052171</v>
      </c>
      <c r="Q3180" s="231">
        <v>46132</v>
      </c>
      <c r="R3180" s="241">
        <v>1209404556</v>
      </c>
      <c r="S3180" s="241">
        <v>224476208</v>
      </c>
      <c r="T3180" s="231">
        <v>46132</v>
      </c>
      <c r="U3180" s="261">
        <v>5162.0020000000004</v>
      </c>
      <c r="V3180" s="261">
        <v>5005.8140000000003</v>
      </c>
      <c r="W3180" s="241">
        <v>8</v>
      </c>
      <c r="X3180" s="241">
        <v>0</v>
      </c>
      <c r="Y3180" s="303">
        <v>269044303</v>
      </c>
      <c r="Z3180" s="85" t="s">
        <v>110</v>
      </c>
      <c r="AA3180" s="85" t="s">
        <v>9698</v>
      </c>
      <c r="AB3180" s="265" t="s">
        <v>9647</v>
      </c>
      <c r="AC3180" s="270">
        <v>269044303</v>
      </c>
      <c r="AD3180" s="75" t="s">
        <v>113</v>
      </c>
      <c r="AE3180" s="502">
        <v>46135</v>
      </c>
      <c r="AF3180" s="130">
        <v>46134.333333333336</v>
      </c>
      <c r="AG3180" s="130">
        <v>46133.333333333336</v>
      </c>
      <c r="AH3180" s="130">
        <v>46134.25</v>
      </c>
      <c r="AI3180" s="74">
        <v>46135</v>
      </c>
      <c r="AJ3180" s="241"/>
      <c r="AK3180" s="502">
        <v>46135</v>
      </c>
      <c r="AL3180" s="74">
        <v>46159</v>
      </c>
      <c r="AM3180" s="241"/>
      <c r="AN3180" s="241"/>
      <c r="AO3180" s="95" t="s">
        <v>121</v>
      </c>
      <c r="AP3180" s="95" t="s">
        <v>121</v>
      </c>
      <c r="AQ3180" s="95" t="s">
        <v>121</v>
      </c>
      <c r="AR3180" s="95" t="s">
        <v>121</v>
      </c>
      <c r="AS3180" s="81" t="s">
        <v>261</v>
      </c>
      <c r="AT3180" s="95" t="s">
        <v>121</v>
      </c>
      <c r="AU3180" s="241"/>
      <c r="AV3180" s="297">
        <v>46132</v>
      </c>
      <c r="AW3180" s="85"/>
      <c r="AX3180" s="85"/>
      <c r="AY3180" s="85"/>
      <c r="AZ3180" s="271"/>
      <c r="BA3180" s="85"/>
      <c r="BB3180" s="85"/>
      <c r="BC3180" s="85"/>
      <c r="BD3180" s="85"/>
      <c r="BE3180" s="85"/>
      <c r="BF3180" s="85"/>
      <c r="BG3180" s="85"/>
      <c r="BH3180" s="85"/>
      <c r="BI3180" s="85"/>
      <c r="BJ3180" s="85"/>
      <c r="BK3180" s="85"/>
      <c r="BL3180" s="85"/>
      <c r="BM3180" s="85"/>
      <c r="BN3180" s="85"/>
      <c r="BO3180" s="85"/>
      <c r="BP3180" s="85"/>
      <c r="BQ3180" s="85"/>
      <c r="BR3180" s="85"/>
      <c r="BS3180" s="85"/>
      <c r="BT3180" s="85"/>
      <c r="BU3180" s="338"/>
      <c r="BV3180" s="85"/>
      <c r="BW3180" s="85"/>
      <c r="BX3180" s="85"/>
      <c r="BY3180" s="85"/>
      <c r="BZ3180" s="171">
        <f>_xlfn.ISOWEEKNUM(F3180)</f>
        <v>17</v>
      </c>
      <c r="CA3180" s="85"/>
      <c r="CB3180" s="88">
        <f t="shared" si="1001"/>
        <v>0</v>
      </c>
      <c r="CC3180" s="85"/>
      <c r="CD3180" s="85"/>
      <c r="CE3180" s="171">
        <f>IF(AD3180="Sea waybill", IF(AK3180&lt;&gt;0, MONTH(AK3180), IF(AJ3180&gt;AI3180, MONTH(AJ3180), MONTH(AI3180))),"")</f>
        <v>4</v>
      </c>
      <c r="CF3180" s="85"/>
      <c r="CG3180" s="85"/>
      <c r="CH3180" s="85"/>
      <c r="CI3180" s="85"/>
      <c r="CJ3180" s="171">
        <f t="shared" si="989"/>
        <v>4</v>
      </c>
      <c r="CK3180" s="171">
        <f>WEEKNUM(AV3180,2)</f>
        <v>17</v>
      </c>
      <c r="CL3180" s="85"/>
      <c r="CM3180" s="85"/>
      <c r="CN3180" s="85"/>
    </row>
    <row r="3181" spans="1:111" x14ac:dyDescent="0.25">
      <c r="A3181" s="85"/>
      <c r="B3181" s="265" t="s">
        <v>8625</v>
      </c>
      <c r="C3181" s="301"/>
      <c r="D3181" s="265">
        <v>145681761</v>
      </c>
      <c r="E3181" s="241">
        <v>5320008463</v>
      </c>
      <c r="F3181" s="231">
        <v>46153</v>
      </c>
      <c r="G3181" s="265" t="s">
        <v>771</v>
      </c>
      <c r="H3181" s="265" t="s">
        <v>2213</v>
      </c>
      <c r="I3181" s="265" t="s">
        <v>105</v>
      </c>
      <c r="J3181" s="265" t="s">
        <v>518</v>
      </c>
      <c r="K3181" s="265" t="s">
        <v>242</v>
      </c>
      <c r="L3181" s="231">
        <v>46181</v>
      </c>
      <c r="M3181" s="265">
        <v>40</v>
      </c>
      <c r="N3181" s="85"/>
      <c r="O3181" s="85"/>
      <c r="P3181" s="85"/>
      <c r="Q3181" s="241"/>
      <c r="R3181" s="241"/>
      <c r="S3181" s="241"/>
      <c r="T3181" s="241"/>
      <c r="U3181" s="241"/>
      <c r="V3181" s="241"/>
      <c r="W3181" s="241"/>
      <c r="X3181" s="241"/>
      <c r="Y3181" s="303"/>
      <c r="Z3181" s="85" t="s">
        <v>354</v>
      </c>
      <c r="AA3181" s="85" t="s">
        <v>719</v>
      </c>
      <c r="AB3181" s="85" t="s">
        <v>9566</v>
      </c>
      <c r="AC3181" s="270"/>
      <c r="AD3181" s="75" t="s">
        <v>113</v>
      </c>
      <c r="AE3181" s="241"/>
      <c r="AF3181" s="241"/>
      <c r="AG3181" s="241"/>
      <c r="AH3181" s="241"/>
      <c r="AI3181" s="726">
        <v>46160</v>
      </c>
      <c r="AJ3181" s="241"/>
      <c r="AK3181" s="241"/>
      <c r="AL3181" s="726">
        <v>46165</v>
      </c>
      <c r="AM3181" s="241"/>
      <c r="AN3181" s="75">
        <f t="shared" ref="AN3181:AN3187" si="1005">IF(AM3181=0,AL3181-L3181,AM3181-L3181)</f>
        <v>-16</v>
      </c>
      <c r="AO3181" s="81" t="str">
        <f>IF(AH3181&lt;AG3181,IF(AH3181=0,"",AH3181-1),IF(AG3181=0,"",AG3181-1))</f>
        <v/>
      </c>
      <c r="AP3181" s="81" t="str">
        <f>IF(AH3181&lt;AG3181,IF(AH3181=0,"",AH3181),IF(AG3181=0,"",AG3181))</f>
        <v/>
      </c>
      <c r="AQ3181" s="81" t="str">
        <f>IF(AH3181&lt;AG3181,IF(AH3181=0,"",AH3181),IF(AG3181=0,"",AG3181))</f>
        <v/>
      </c>
      <c r="AR3181" s="81">
        <f>IF(AI3181=0,"",IF(AI3181&lt;AJ3181,AJ3181+1,AI3181+1))</f>
        <v>46161</v>
      </c>
      <c r="AS3181" s="81">
        <f>IF(AI3181=0,"",IF(AE3181=0,IF(AJ3181=0,AI3181+2,AJ3181+2),AE3181+2))</f>
        <v>46162</v>
      </c>
      <c r="AT3181" s="81">
        <f t="shared" ref="AT3181:AT3187" si="1006">IF(AI3181=0,"",IF(AI3181&lt;AJ3181,AJ3181+1,AI3181+1))</f>
        <v>46161</v>
      </c>
      <c r="AU3181" s="241"/>
      <c r="AV3181" s="85"/>
      <c r="AW3181" s="85"/>
      <c r="AX3181" s="85"/>
      <c r="AY3181" s="85"/>
      <c r="AZ3181" s="271"/>
      <c r="BA3181" s="85"/>
      <c r="BB3181" s="85"/>
      <c r="BC3181" s="85"/>
      <c r="BD3181" s="85"/>
      <c r="BE3181" s="85"/>
      <c r="BF3181" s="85"/>
      <c r="BG3181" s="85"/>
      <c r="BH3181" s="85"/>
      <c r="BI3181" s="85"/>
      <c r="BJ3181" s="85"/>
      <c r="BK3181" s="85"/>
      <c r="BL3181" s="85"/>
      <c r="BM3181" s="85"/>
      <c r="BN3181" s="85"/>
      <c r="BO3181" s="85"/>
      <c r="BP3181" s="85"/>
      <c r="BQ3181" s="85"/>
      <c r="BR3181" s="85"/>
      <c r="BS3181" s="85"/>
      <c r="BT3181" s="85"/>
      <c r="BU3181" s="312"/>
      <c r="BV3181" s="85"/>
      <c r="BW3181" s="85"/>
      <c r="BX3181" s="85"/>
      <c r="BY3181" s="85"/>
      <c r="BZ3181" s="171">
        <f>_xlfn.ISOWEEKNUM(F3181)</f>
        <v>20</v>
      </c>
      <c r="CA3181" s="85"/>
      <c r="CB3181" s="88">
        <f t="shared" si="1001"/>
        <v>0</v>
      </c>
      <c r="CC3181" s="85"/>
      <c r="CD3181" s="85"/>
      <c r="CE3181" s="171">
        <f>IF(AD3181="Sea waybill", IF(AK3181&lt;&gt;0, MONTH(AK3181), IF(AJ3181&gt;AI3181, MONTH(AJ3181), MONTH(AI3181))),"")</f>
        <v>5</v>
      </c>
      <c r="CF3181" s="85"/>
      <c r="CG3181" s="85"/>
      <c r="CH3181" s="85"/>
      <c r="CI3181" s="85"/>
      <c r="CJ3181" s="171">
        <f t="shared" si="989"/>
        <v>1</v>
      </c>
      <c r="CK3181" s="171">
        <f>WEEKNUM(AV3181,2)</f>
        <v>1</v>
      </c>
      <c r="CL3181" s="85"/>
      <c r="CM3181" s="85"/>
      <c r="CN3181" s="85"/>
    </row>
    <row r="3182" spans="1:111" x14ac:dyDescent="0.25">
      <c r="A3182" s="85"/>
      <c r="B3182" s="301" t="s">
        <v>6301</v>
      </c>
      <c r="C3182" s="412">
        <v>235600554267</v>
      </c>
      <c r="D3182" s="273">
        <v>145967922</v>
      </c>
      <c r="E3182" s="274">
        <v>5320008465</v>
      </c>
      <c r="F3182" s="275">
        <v>46137</v>
      </c>
      <c r="G3182" s="273" t="s">
        <v>1211</v>
      </c>
      <c r="H3182" s="273" t="s">
        <v>2963</v>
      </c>
      <c r="I3182" s="273" t="s">
        <v>105</v>
      </c>
      <c r="J3182" s="273" t="s">
        <v>1161</v>
      </c>
      <c r="K3182" s="273" t="s">
        <v>242</v>
      </c>
      <c r="L3182" s="275">
        <v>46156</v>
      </c>
      <c r="M3182" s="273">
        <v>40</v>
      </c>
      <c r="N3182" s="850" t="s">
        <v>9699</v>
      </c>
      <c r="O3182" s="850" t="s">
        <v>9700</v>
      </c>
      <c r="P3182" s="168">
        <v>2830052237</v>
      </c>
      <c r="Q3182" s="275">
        <v>46133</v>
      </c>
      <c r="R3182" s="274">
        <v>1209404922</v>
      </c>
      <c r="S3182" s="274">
        <v>224482504</v>
      </c>
      <c r="T3182" s="275">
        <v>46133</v>
      </c>
      <c r="U3182" s="422">
        <v>10560.603999999999</v>
      </c>
      <c r="V3182" s="422">
        <v>10210.788</v>
      </c>
      <c r="W3182" s="274">
        <v>12</v>
      </c>
      <c r="X3182" s="274">
        <v>4</v>
      </c>
      <c r="Y3182" s="644">
        <v>235600554267</v>
      </c>
      <c r="Z3182" s="168" t="s">
        <v>128</v>
      </c>
      <c r="AA3182" s="168" t="s">
        <v>383</v>
      </c>
      <c r="AB3182" s="168" t="s">
        <v>7891</v>
      </c>
      <c r="AC3182" s="246"/>
      <c r="AD3182" s="182" t="s">
        <v>113</v>
      </c>
      <c r="AE3182" s="274"/>
      <c r="AF3182" s="304">
        <v>46135.25</v>
      </c>
      <c r="AG3182" s="304">
        <v>46134.416666666664</v>
      </c>
      <c r="AH3182" s="304">
        <v>46134.416666666664</v>
      </c>
      <c r="AI3182" s="275">
        <v>46131</v>
      </c>
      <c r="AJ3182" s="275">
        <v>46136</v>
      </c>
      <c r="AK3182" s="274"/>
      <c r="AL3182" s="275">
        <v>46133</v>
      </c>
      <c r="AM3182" s="275">
        <v>46137</v>
      </c>
      <c r="AN3182" s="182">
        <f t="shared" si="1005"/>
        <v>-19</v>
      </c>
      <c r="AO3182" s="81" t="s">
        <v>121</v>
      </c>
      <c r="AP3182" s="81" t="s">
        <v>121</v>
      </c>
      <c r="AQ3182" s="81" t="s">
        <v>121</v>
      </c>
      <c r="AR3182" s="81">
        <f>IF(AI3182=0,"",IF(AI3182&lt;AJ3182,AJ3182+1,AI3182+1))</f>
        <v>46137</v>
      </c>
      <c r="AS3182" s="81">
        <f>IF(AI3182=0,"",IF(AE3182=0,IF(AJ3182=0,AI3182+2,AJ3182+2),AE3182+2))</f>
        <v>46138</v>
      </c>
      <c r="AT3182" s="81">
        <f t="shared" si="1006"/>
        <v>46137</v>
      </c>
      <c r="AU3182" s="274"/>
      <c r="AV3182" s="351">
        <v>46133</v>
      </c>
      <c r="AW3182" s="168"/>
      <c r="AX3182" s="168"/>
      <c r="AY3182" s="168"/>
      <c r="AZ3182" s="278"/>
      <c r="BA3182" s="168"/>
      <c r="BB3182" s="168"/>
      <c r="BC3182" s="168"/>
      <c r="BD3182" s="168"/>
      <c r="BE3182" s="168"/>
      <c r="BF3182" s="168"/>
      <c r="BG3182" s="168"/>
      <c r="BH3182" s="168"/>
      <c r="BI3182" s="168"/>
      <c r="BJ3182" s="168"/>
      <c r="BK3182" s="168"/>
      <c r="BL3182" s="168"/>
      <c r="BM3182" s="168"/>
      <c r="BN3182" s="168"/>
      <c r="BO3182" s="168"/>
      <c r="BP3182" s="168"/>
      <c r="BQ3182" s="168"/>
      <c r="BR3182" s="168"/>
      <c r="BS3182" s="168"/>
      <c r="BT3182" s="168"/>
      <c r="BU3182" s="605"/>
      <c r="BV3182" s="168"/>
      <c r="BW3182" s="168"/>
      <c r="BX3182" s="168"/>
      <c r="BY3182" s="168"/>
      <c r="BZ3182" s="168"/>
      <c r="CA3182" s="168"/>
      <c r="CB3182" s="88">
        <f t="shared" si="1001"/>
        <v>0</v>
      </c>
      <c r="CC3182" s="168"/>
      <c r="CD3182" s="168"/>
      <c r="CE3182" s="168"/>
      <c r="CF3182" s="168"/>
      <c r="CG3182" s="168"/>
      <c r="CH3182" s="168"/>
      <c r="CI3182" s="168"/>
      <c r="CJ3182" s="87">
        <f t="shared" si="989"/>
        <v>4</v>
      </c>
      <c r="CK3182" s="168"/>
      <c r="CL3182" s="168"/>
      <c r="CM3182" s="168"/>
      <c r="CN3182" s="168"/>
    </row>
    <row r="3183" spans="1:111" x14ac:dyDescent="0.25">
      <c r="A3183" s="183">
        <f>ROW()-2</f>
        <v>3181</v>
      </c>
      <c r="B3183" s="301" t="s">
        <v>6003</v>
      </c>
      <c r="C3183" s="301">
        <v>268534745</v>
      </c>
      <c r="D3183" s="265">
        <v>145911557</v>
      </c>
      <c r="E3183" s="241">
        <v>5320008361</v>
      </c>
      <c r="F3183" s="231">
        <v>46132</v>
      </c>
      <c r="G3183" s="265" t="s">
        <v>602</v>
      </c>
      <c r="H3183" s="265" t="s">
        <v>2213</v>
      </c>
      <c r="I3183" s="265" t="s">
        <v>105</v>
      </c>
      <c r="J3183" s="265" t="s">
        <v>518</v>
      </c>
      <c r="K3183" s="265" t="s">
        <v>242</v>
      </c>
      <c r="L3183" s="231">
        <v>46160</v>
      </c>
      <c r="M3183" s="265">
        <v>0</v>
      </c>
      <c r="N3183" s="85" t="s">
        <v>9701</v>
      </c>
      <c r="O3183" s="268" t="s">
        <v>9702</v>
      </c>
      <c r="P3183" s="398">
        <v>2830052223</v>
      </c>
      <c r="Q3183" s="231">
        <v>46133</v>
      </c>
      <c r="R3183" s="398">
        <v>1209404860</v>
      </c>
      <c r="S3183" s="398">
        <v>224476204</v>
      </c>
      <c r="T3183" s="231">
        <v>46133</v>
      </c>
      <c r="U3183" s="261">
        <v>2534.114</v>
      </c>
      <c r="V3183" s="261">
        <v>2443.547</v>
      </c>
      <c r="W3183" s="241">
        <v>4</v>
      </c>
      <c r="X3183" s="241">
        <v>0</v>
      </c>
      <c r="Y3183" s="303">
        <v>268534920</v>
      </c>
      <c r="Z3183" s="85" t="s">
        <v>110</v>
      </c>
      <c r="AA3183" s="85" t="s">
        <v>9698</v>
      </c>
      <c r="AB3183" s="85" t="s">
        <v>9647</v>
      </c>
      <c r="AC3183" s="301">
        <v>268534745</v>
      </c>
      <c r="AD3183" s="75" t="s">
        <v>113</v>
      </c>
      <c r="AE3183" s="231">
        <v>46135</v>
      </c>
      <c r="AF3183" s="375">
        <v>46134.333333333336</v>
      </c>
      <c r="AG3183" s="375">
        <v>46133.333333333336</v>
      </c>
      <c r="AH3183" s="375">
        <v>46134.25</v>
      </c>
      <c r="AI3183" s="231">
        <v>46135</v>
      </c>
      <c r="AJ3183" s="231"/>
      <c r="AK3183" s="231">
        <v>46135</v>
      </c>
      <c r="AL3183" s="231">
        <v>46145</v>
      </c>
      <c r="AM3183" s="231"/>
      <c r="AN3183" s="75">
        <f t="shared" si="1005"/>
        <v>-15</v>
      </c>
      <c r="AO3183" s="95" t="s">
        <v>121</v>
      </c>
      <c r="AP3183" s="95" t="s">
        <v>121</v>
      </c>
      <c r="AQ3183" s="95" t="s">
        <v>121</v>
      </c>
      <c r="AR3183" s="95" t="s">
        <v>121</v>
      </c>
      <c r="AS3183" s="95" t="s">
        <v>121</v>
      </c>
      <c r="AT3183" s="81">
        <f t="shared" si="1006"/>
        <v>46136</v>
      </c>
      <c r="AU3183" s="241"/>
      <c r="AV3183" s="297">
        <v>46132</v>
      </c>
      <c r="AW3183" s="85"/>
      <c r="AX3183" s="85"/>
      <c r="AY3183" s="85"/>
      <c r="AZ3183" s="271"/>
      <c r="BA3183" s="85"/>
      <c r="BB3183" s="85"/>
      <c r="BC3183" s="85"/>
      <c r="BD3183" s="85"/>
      <c r="BE3183" s="85"/>
      <c r="BF3183" s="85"/>
      <c r="BG3183" s="85"/>
      <c r="BH3183" s="85"/>
      <c r="BI3183" s="85"/>
      <c r="BJ3183" s="85"/>
      <c r="BK3183" s="85"/>
      <c r="BL3183" s="85"/>
      <c r="BM3183" s="85"/>
      <c r="BN3183" s="85"/>
      <c r="BO3183" s="85"/>
      <c r="BP3183" s="85"/>
      <c r="BQ3183" s="85"/>
      <c r="BR3183" s="85"/>
      <c r="BS3183" s="85"/>
      <c r="BT3183" s="85"/>
      <c r="BU3183" s="312"/>
      <c r="BV3183" s="85"/>
      <c r="BW3183" s="85"/>
      <c r="BX3183" s="85"/>
      <c r="BY3183" s="85"/>
      <c r="BZ3183" s="171">
        <f>_xlfn.ISOWEEKNUM(F3183)</f>
        <v>17</v>
      </c>
      <c r="CA3183" s="85"/>
      <c r="CB3183" s="88">
        <f t="shared" si="1001"/>
        <v>0</v>
      </c>
      <c r="CC3183" s="85"/>
      <c r="CD3183" s="85"/>
      <c r="CE3183" s="171">
        <f>IF(AD3183="Sea waybill", IF(AK3183&lt;&gt;0, MONTH(AK3183), IF(AJ3183&gt;AI3183, MONTH(AJ3183), MONTH(AI3183))),"")</f>
        <v>4</v>
      </c>
      <c r="CF3183" s="85"/>
      <c r="CG3183" s="85"/>
      <c r="CH3183" s="85"/>
      <c r="CI3183" s="85"/>
      <c r="CJ3183" s="171">
        <f t="shared" si="989"/>
        <v>4</v>
      </c>
      <c r="CK3183" s="171">
        <f>WEEKNUM(AV3183,2)</f>
        <v>17</v>
      </c>
      <c r="CL3183" s="85"/>
      <c r="CM3183" s="85"/>
      <c r="CN3183" s="85"/>
      <c r="CO3183" s="345"/>
      <c r="CP3183" s="168"/>
      <c r="CQ3183" s="168"/>
      <c r="CR3183" s="168"/>
      <c r="CS3183" s="168"/>
      <c r="CT3183" s="168"/>
      <c r="CU3183" s="168"/>
      <c r="CV3183" s="168"/>
      <c r="CW3183" s="168"/>
      <c r="CX3183" s="168"/>
      <c r="CY3183" s="168"/>
      <c r="CZ3183" s="168"/>
      <c r="DA3183" s="168"/>
      <c r="DB3183" s="168"/>
      <c r="DC3183" s="168"/>
      <c r="DD3183" s="168"/>
      <c r="DE3183" s="168"/>
      <c r="DF3183" s="168"/>
      <c r="DG3183" s="168"/>
    </row>
    <row r="3184" spans="1:111" x14ac:dyDescent="0.25">
      <c r="A3184" s="69">
        <f>ROW()-2</f>
        <v>3182</v>
      </c>
      <c r="B3184" s="301" t="s">
        <v>6003</v>
      </c>
      <c r="C3184" s="301">
        <v>268534745</v>
      </c>
      <c r="D3184" s="265">
        <v>145895616</v>
      </c>
      <c r="E3184" s="241">
        <v>5320008361</v>
      </c>
      <c r="F3184" s="231">
        <v>46132</v>
      </c>
      <c r="G3184" s="265" t="s">
        <v>602</v>
      </c>
      <c r="H3184" s="265" t="s">
        <v>2213</v>
      </c>
      <c r="I3184" s="265" t="s">
        <v>105</v>
      </c>
      <c r="J3184" s="265" t="s">
        <v>518</v>
      </c>
      <c r="K3184" s="265" t="s">
        <v>242</v>
      </c>
      <c r="L3184" s="231">
        <v>46160</v>
      </c>
      <c r="M3184" s="265">
        <v>40</v>
      </c>
      <c r="N3184" s="85" t="s">
        <v>9701</v>
      </c>
      <c r="O3184" s="268" t="s">
        <v>9702</v>
      </c>
      <c r="P3184" s="398">
        <v>2830052222</v>
      </c>
      <c r="Q3184" s="231">
        <v>46133</v>
      </c>
      <c r="R3184" s="398">
        <v>1209404859</v>
      </c>
      <c r="S3184" s="398">
        <v>224476202</v>
      </c>
      <c r="T3184" s="231">
        <v>46133</v>
      </c>
      <c r="U3184" s="261">
        <v>12454.284</v>
      </c>
      <c r="V3184" s="261">
        <v>12006.403</v>
      </c>
      <c r="W3184" s="241">
        <v>15</v>
      </c>
      <c r="X3184" s="241">
        <v>0</v>
      </c>
      <c r="Y3184" s="303">
        <v>268534920</v>
      </c>
      <c r="Z3184" s="85" t="s">
        <v>110</v>
      </c>
      <c r="AA3184" s="85" t="s">
        <v>9698</v>
      </c>
      <c r="AB3184" s="85" t="s">
        <v>9647</v>
      </c>
      <c r="AC3184" s="301">
        <v>268534745</v>
      </c>
      <c r="AD3184" s="75" t="s">
        <v>113</v>
      </c>
      <c r="AE3184" s="231">
        <v>46135</v>
      </c>
      <c r="AF3184" s="375">
        <v>46134.333333333336</v>
      </c>
      <c r="AG3184" s="375">
        <v>46133.333333333336</v>
      </c>
      <c r="AH3184" s="375">
        <v>46134.25</v>
      </c>
      <c r="AI3184" s="231">
        <v>46135</v>
      </c>
      <c r="AJ3184" s="231"/>
      <c r="AK3184" s="231">
        <v>46135</v>
      </c>
      <c r="AL3184" s="231">
        <v>46145</v>
      </c>
      <c r="AM3184" s="231"/>
      <c r="AN3184" s="75">
        <f t="shared" si="1005"/>
        <v>-15</v>
      </c>
      <c r="AO3184" s="95" t="s">
        <v>121</v>
      </c>
      <c r="AP3184" s="95" t="s">
        <v>121</v>
      </c>
      <c r="AQ3184" s="95" t="s">
        <v>121</v>
      </c>
      <c r="AR3184" s="95" t="s">
        <v>121</v>
      </c>
      <c r="AS3184" s="95" t="s">
        <v>121</v>
      </c>
      <c r="AT3184" s="81">
        <f t="shared" si="1006"/>
        <v>46136</v>
      </c>
      <c r="AU3184" s="241"/>
      <c r="AV3184" s="297">
        <v>46132</v>
      </c>
      <c r="AW3184" s="85"/>
      <c r="AX3184" s="85"/>
      <c r="AY3184" s="85"/>
      <c r="AZ3184" s="271"/>
      <c r="BA3184" s="85"/>
      <c r="BB3184" s="85"/>
      <c r="BC3184" s="85"/>
      <c r="BD3184" s="85"/>
      <c r="BE3184" s="85"/>
      <c r="BF3184" s="85"/>
      <c r="BG3184" s="85"/>
      <c r="BH3184" s="85"/>
      <c r="BI3184" s="85"/>
      <c r="BJ3184" s="85"/>
      <c r="BK3184" s="85"/>
      <c r="BL3184" s="85"/>
      <c r="BM3184" s="85"/>
      <c r="BN3184" s="85"/>
      <c r="BO3184" s="85"/>
      <c r="BP3184" s="85"/>
      <c r="BQ3184" s="85"/>
      <c r="BR3184" s="85"/>
      <c r="BS3184" s="85"/>
      <c r="BT3184" s="85"/>
      <c r="BU3184" s="312"/>
      <c r="BV3184" s="85"/>
      <c r="BW3184" s="85"/>
      <c r="BX3184" s="85"/>
      <c r="BY3184" s="85"/>
      <c r="BZ3184" s="171">
        <f>_xlfn.ISOWEEKNUM(F3184)</f>
        <v>17</v>
      </c>
      <c r="CA3184" s="85"/>
      <c r="CB3184" s="88">
        <f t="shared" si="1001"/>
        <v>0</v>
      </c>
      <c r="CC3184" s="85"/>
      <c r="CD3184" s="85"/>
      <c r="CE3184" s="171">
        <f>IF(AD3184="Sea waybill", IF(AK3184&lt;&gt;0, MONTH(AK3184), IF(AJ3184&gt;AI3184, MONTH(AJ3184), MONTH(AI3184))),"")</f>
        <v>4</v>
      </c>
      <c r="CF3184" s="85"/>
      <c r="CG3184" s="85"/>
      <c r="CH3184" s="85"/>
      <c r="CI3184" s="85"/>
      <c r="CJ3184" s="171">
        <f t="shared" si="989"/>
        <v>4</v>
      </c>
      <c r="CK3184" s="171">
        <f>WEEKNUM(AV3184,2)</f>
        <v>17</v>
      </c>
      <c r="CL3184" s="85"/>
      <c r="CM3184" s="85"/>
      <c r="CN3184" s="85"/>
      <c r="CO3184" s="339"/>
      <c r="CP3184" s="85"/>
      <c r="CQ3184" s="85"/>
      <c r="CR3184" s="85"/>
      <c r="CS3184" s="85"/>
      <c r="CT3184" s="85"/>
      <c r="CU3184" s="85"/>
      <c r="CV3184" s="85"/>
      <c r="CW3184" s="85"/>
      <c r="CX3184" s="85"/>
      <c r="CY3184" s="85"/>
      <c r="CZ3184" s="85"/>
      <c r="DA3184" s="85"/>
      <c r="DB3184" s="85"/>
      <c r="DC3184" s="85"/>
      <c r="DD3184" s="85"/>
      <c r="DE3184" s="85"/>
      <c r="DF3184" s="85"/>
      <c r="DG3184" s="85"/>
    </row>
    <row r="3185" spans="1:111" x14ac:dyDescent="0.25">
      <c r="A3185" s="69">
        <f>ROW()-2</f>
        <v>3183</v>
      </c>
      <c r="B3185" s="301" t="s">
        <v>6003</v>
      </c>
      <c r="C3185" s="301">
        <v>268534745</v>
      </c>
      <c r="D3185" s="265">
        <v>145967427</v>
      </c>
      <c r="E3185" s="241">
        <v>5320008462</v>
      </c>
      <c r="F3185" s="231">
        <v>46132</v>
      </c>
      <c r="G3185" s="265" t="s">
        <v>7029</v>
      </c>
      <c r="H3185" s="265" t="s">
        <v>2213</v>
      </c>
      <c r="I3185" s="265" t="s">
        <v>105</v>
      </c>
      <c r="J3185" s="265" t="s">
        <v>518</v>
      </c>
      <c r="K3185" s="265" t="s">
        <v>242</v>
      </c>
      <c r="L3185" s="231">
        <v>46161</v>
      </c>
      <c r="M3185" s="265">
        <v>0</v>
      </c>
      <c r="N3185" s="85" t="s">
        <v>9703</v>
      </c>
      <c r="O3185" s="268" t="s">
        <v>9704</v>
      </c>
      <c r="P3185" s="398">
        <v>2830052168</v>
      </c>
      <c r="Q3185" s="231">
        <v>46132</v>
      </c>
      <c r="R3185" s="398">
        <v>1209404546</v>
      </c>
      <c r="S3185" s="398">
        <v>224476232</v>
      </c>
      <c r="T3185" s="231">
        <v>46132</v>
      </c>
      <c r="U3185" s="261">
        <v>867</v>
      </c>
      <c r="V3185" s="261">
        <v>836.70600000000002</v>
      </c>
      <c r="W3185" s="241">
        <v>1</v>
      </c>
      <c r="X3185" s="241">
        <v>0</v>
      </c>
      <c r="Y3185" s="303">
        <v>268534745</v>
      </c>
      <c r="Z3185" s="85" t="s">
        <v>110</v>
      </c>
      <c r="AA3185" s="85" t="s">
        <v>9698</v>
      </c>
      <c r="AB3185" s="85" t="s">
        <v>9647</v>
      </c>
      <c r="AC3185" s="301">
        <v>268534745</v>
      </c>
      <c r="AD3185" s="75" t="s">
        <v>113</v>
      </c>
      <c r="AE3185" s="231">
        <v>46135</v>
      </c>
      <c r="AF3185" s="375">
        <v>46134.333333333336</v>
      </c>
      <c r="AG3185" s="375">
        <v>46133.333333333336</v>
      </c>
      <c r="AH3185" s="375">
        <v>46134.25</v>
      </c>
      <c r="AI3185" s="231">
        <v>46135</v>
      </c>
      <c r="AJ3185" s="231"/>
      <c r="AK3185" s="231">
        <v>46135</v>
      </c>
      <c r="AL3185" s="231">
        <v>46145</v>
      </c>
      <c r="AM3185" s="231"/>
      <c r="AN3185" s="75">
        <f t="shared" si="1005"/>
        <v>-16</v>
      </c>
      <c r="AO3185" s="95" t="s">
        <v>121</v>
      </c>
      <c r="AP3185" s="95" t="s">
        <v>121</v>
      </c>
      <c r="AQ3185" s="95" t="s">
        <v>121</v>
      </c>
      <c r="AR3185" s="95" t="s">
        <v>121</v>
      </c>
      <c r="AS3185" s="95" t="s">
        <v>121</v>
      </c>
      <c r="AT3185" s="81">
        <f t="shared" si="1006"/>
        <v>46136</v>
      </c>
      <c r="AU3185" s="241"/>
      <c r="AV3185" s="297">
        <v>46132</v>
      </c>
      <c r="AW3185" s="85"/>
      <c r="AX3185" s="85"/>
      <c r="AY3185" s="85"/>
      <c r="AZ3185" s="271"/>
      <c r="BA3185" s="85"/>
      <c r="BB3185" s="85"/>
      <c r="BC3185" s="85"/>
      <c r="BD3185" s="85"/>
      <c r="BE3185" s="85"/>
      <c r="BF3185" s="85"/>
      <c r="BG3185" s="85"/>
      <c r="BH3185" s="85"/>
      <c r="BI3185" s="85"/>
      <c r="BJ3185" s="85"/>
      <c r="BK3185" s="85"/>
      <c r="BL3185" s="85"/>
      <c r="BM3185" s="85"/>
      <c r="BN3185" s="85"/>
      <c r="BO3185" s="85"/>
      <c r="BP3185" s="85"/>
      <c r="BQ3185" s="85"/>
      <c r="BR3185" s="85"/>
      <c r="BS3185" s="85"/>
      <c r="BT3185" s="85"/>
      <c r="BU3185" s="312"/>
      <c r="BV3185" s="85"/>
      <c r="BW3185" s="85"/>
      <c r="BX3185" s="85"/>
      <c r="BY3185" s="85"/>
      <c r="BZ3185" s="171">
        <f>_xlfn.ISOWEEKNUM(F3185)</f>
        <v>17</v>
      </c>
      <c r="CA3185" s="85"/>
      <c r="CB3185" s="88">
        <f t="shared" si="1001"/>
        <v>0</v>
      </c>
      <c r="CC3185" s="85"/>
      <c r="CD3185" s="85"/>
      <c r="CE3185" s="171">
        <f>IF(AD3185="Sea waybill", IF(AK3185&lt;&gt;0, MONTH(AK3185), IF(AJ3185&gt;AI3185, MONTH(AJ3185), MONTH(AI3185))),"")</f>
        <v>4</v>
      </c>
      <c r="CF3185" s="85"/>
      <c r="CG3185" s="85"/>
      <c r="CH3185" s="85"/>
      <c r="CI3185" s="85"/>
      <c r="CJ3185" s="171">
        <f t="shared" si="989"/>
        <v>4</v>
      </c>
      <c r="CK3185" s="171">
        <f>WEEKNUM(AV3185,2)</f>
        <v>17</v>
      </c>
      <c r="CL3185" s="85"/>
      <c r="CM3185" s="85"/>
      <c r="CN3185" s="85"/>
    </row>
    <row r="3186" spans="1:111" x14ac:dyDescent="0.25">
      <c r="A3186" s="440">
        <f>ROW()-2</f>
        <v>3184</v>
      </c>
      <c r="B3186" s="301" t="s">
        <v>6003</v>
      </c>
      <c r="C3186" s="301">
        <v>268534745</v>
      </c>
      <c r="D3186" s="265">
        <v>145895597</v>
      </c>
      <c r="E3186" s="241">
        <v>5320008462</v>
      </c>
      <c r="F3186" s="231">
        <v>46132</v>
      </c>
      <c r="G3186" s="265" t="s">
        <v>612</v>
      </c>
      <c r="H3186" s="265" t="s">
        <v>2213</v>
      </c>
      <c r="I3186" s="265" t="s">
        <v>105</v>
      </c>
      <c r="J3186" s="265" t="s">
        <v>518</v>
      </c>
      <c r="K3186" s="265" t="s">
        <v>242</v>
      </c>
      <c r="L3186" s="231">
        <v>46160</v>
      </c>
      <c r="M3186" s="265">
        <v>40</v>
      </c>
      <c r="N3186" s="85" t="s">
        <v>9703</v>
      </c>
      <c r="O3186" s="268" t="s">
        <v>9704</v>
      </c>
      <c r="P3186" s="398">
        <v>2830052167</v>
      </c>
      <c r="Q3186" s="231">
        <v>46132</v>
      </c>
      <c r="R3186" s="398">
        <v>1209404545</v>
      </c>
      <c r="S3186" s="398">
        <v>224476234</v>
      </c>
      <c r="T3186" s="231">
        <v>46132</v>
      </c>
      <c r="U3186" s="261">
        <v>13773.103999999999</v>
      </c>
      <c r="V3186" s="261">
        <v>13279.751</v>
      </c>
      <c r="W3186" s="241">
        <v>19</v>
      </c>
      <c r="X3186" s="241">
        <v>0</v>
      </c>
      <c r="Y3186" s="303">
        <v>268534745</v>
      </c>
      <c r="Z3186" s="85" t="s">
        <v>110</v>
      </c>
      <c r="AA3186" s="85" t="s">
        <v>9698</v>
      </c>
      <c r="AB3186" s="85" t="s">
        <v>9647</v>
      </c>
      <c r="AC3186" s="301">
        <v>268534745</v>
      </c>
      <c r="AD3186" s="75" t="s">
        <v>113</v>
      </c>
      <c r="AE3186" s="231">
        <v>46135</v>
      </c>
      <c r="AF3186" s="375">
        <v>46134.333333333336</v>
      </c>
      <c r="AG3186" s="375">
        <v>46133.333333333336</v>
      </c>
      <c r="AH3186" s="375">
        <v>46134.25</v>
      </c>
      <c r="AI3186" s="231">
        <v>46135</v>
      </c>
      <c r="AJ3186" s="231"/>
      <c r="AK3186" s="231">
        <v>46135</v>
      </c>
      <c r="AL3186" s="231">
        <v>46145</v>
      </c>
      <c r="AM3186" s="231"/>
      <c r="AN3186" s="75">
        <f t="shared" si="1005"/>
        <v>-15</v>
      </c>
      <c r="AO3186" s="95" t="s">
        <v>121</v>
      </c>
      <c r="AP3186" s="95" t="s">
        <v>121</v>
      </c>
      <c r="AQ3186" s="95" t="s">
        <v>121</v>
      </c>
      <c r="AR3186" s="95" t="s">
        <v>121</v>
      </c>
      <c r="AS3186" s="95" t="s">
        <v>121</v>
      </c>
      <c r="AT3186" s="81">
        <f t="shared" si="1006"/>
        <v>46136</v>
      </c>
      <c r="AU3186" s="241"/>
      <c r="AV3186" s="297">
        <v>46132</v>
      </c>
      <c r="AW3186" s="85"/>
      <c r="AX3186" s="85"/>
      <c r="AY3186" s="85"/>
      <c r="AZ3186" s="271"/>
      <c r="BA3186" s="85"/>
      <c r="BB3186" s="85"/>
      <c r="BC3186" s="85"/>
      <c r="BD3186" s="85"/>
      <c r="BE3186" s="85"/>
      <c r="BF3186" s="85"/>
      <c r="BG3186" s="85"/>
      <c r="BH3186" s="85"/>
      <c r="BI3186" s="85"/>
      <c r="BJ3186" s="85"/>
      <c r="BK3186" s="85"/>
      <c r="BL3186" s="85"/>
      <c r="BM3186" s="85"/>
      <c r="BN3186" s="85"/>
      <c r="BO3186" s="85"/>
      <c r="BP3186" s="85"/>
      <c r="BQ3186" s="85"/>
      <c r="BR3186" s="85"/>
      <c r="BS3186" s="85"/>
      <c r="BT3186" s="85"/>
      <c r="BU3186" s="312"/>
      <c r="BV3186" s="85"/>
      <c r="BW3186" s="85"/>
      <c r="BX3186" s="85"/>
      <c r="BY3186" s="85"/>
      <c r="BZ3186" s="171">
        <f>_xlfn.ISOWEEKNUM(F3186)</f>
        <v>17</v>
      </c>
      <c r="CA3186" s="85"/>
      <c r="CB3186" s="88">
        <f t="shared" si="1001"/>
        <v>0</v>
      </c>
      <c r="CC3186" s="85"/>
      <c r="CD3186" s="85"/>
      <c r="CE3186" s="171">
        <f>IF(AD3186="Sea waybill", IF(AK3186&lt;&gt;0, MONTH(AK3186), IF(AJ3186&gt;AI3186, MONTH(AJ3186), MONTH(AI3186))),"")</f>
        <v>4</v>
      </c>
      <c r="CF3186" s="85"/>
      <c r="CG3186" s="85"/>
      <c r="CH3186" s="85"/>
      <c r="CI3186" s="85"/>
      <c r="CJ3186" s="171">
        <f t="shared" si="989"/>
        <v>4</v>
      </c>
      <c r="CK3186" s="171">
        <f>WEEKNUM(AV3186,2)</f>
        <v>17</v>
      </c>
      <c r="CL3186" s="85"/>
      <c r="CM3186" s="85"/>
      <c r="CN3186" s="85"/>
    </row>
    <row r="3187" spans="1:111" s="853" customFormat="1" x14ac:dyDescent="0.25">
      <c r="A3187" s="85"/>
      <c r="B3187" s="301" t="s">
        <v>6301</v>
      </c>
      <c r="C3187" s="390">
        <v>235600554267</v>
      </c>
      <c r="D3187" s="346">
        <v>145968940</v>
      </c>
      <c r="E3187" s="362">
        <v>5320008465</v>
      </c>
      <c r="F3187" s="363">
        <v>46137</v>
      </c>
      <c r="G3187" s="346" t="s">
        <v>1273</v>
      </c>
      <c r="H3187" s="346" t="s">
        <v>2963</v>
      </c>
      <c r="I3187" s="346" t="s">
        <v>105</v>
      </c>
      <c r="J3187" s="346" t="s">
        <v>1161</v>
      </c>
      <c r="K3187" s="346" t="s">
        <v>242</v>
      </c>
      <c r="L3187" s="363">
        <v>46164</v>
      </c>
      <c r="M3187" s="346">
        <v>0</v>
      </c>
      <c r="N3187" s="851" t="s">
        <v>9699</v>
      </c>
      <c r="O3187" s="851" t="s">
        <v>9700</v>
      </c>
      <c r="P3187" s="176">
        <v>2830052238</v>
      </c>
      <c r="Q3187" s="363">
        <v>46133</v>
      </c>
      <c r="R3187" s="362">
        <v>1209404923</v>
      </c>
      <c r="S3187" s="362">
        <v>224482506</v>
      </c>
      <c r="T3187" s="363">
        <v>46133</v>
      </c>
      <c r="U3187" s="437">
        <v>3032.0250000000001</v>
      </c>
      <c r="V3187" s="437">
        <v>2916.89</v>
      </c>
      <c r="W3187" s="362">
        <v>4</v>
      </c>
      <c r="X3187" s="362">
        <v>3</v>
      </c>
      <c r="Y3187" s="610">
        <v>235600554267</v>
      </c>
      <c r="Z3187" s="176" t="s">
        <v>128</v>
      </c>
      <c r="AA3187" s="176" t="s">
        <v>383</v>
      </c>
      <c r="AB3187" s="176" t="s">
        <v>7891</v>
      </c>
      <c r="AC3187" s="365"/>
      <c r="AD3187" s="105" t="s">
        <v>113</v>
      </c>
      <c r="AE3187" s="362"/>
      <c r="AF3187" s="550">
        <v>46135.25</v>
      </c>
      <c r="AG3187" s="550">
        <v>46134.416666666664</v>
      </c>
      <c r="AH3187" s="550">
        <v>46134.416666666664</v>
      </c>
      <c r="AI3187" s="363">
        <v>46131</v>
      </c>
      <c r="AJ3187" s="363">
        <v>46136</v>
      </c>
      <c r="AK3187" s="362"/>
      <c r="AL3187" s="363">
        <v>46133</v>
      </c>
      <c r="AM3187" s="363">
        <v>46137</v>
      </c>
      <c r="AN3187" s="105">
        <f t="shared" si="1005"/>
        <v>-27</v>
      </c>
      <c r="AO3187" s="81" t="s">
        <v>121</v>
      </c>
      <c r="AP3187" s="81" t="s">
        <v>121</v>
      </c>
      <c r="AQ3187" s="81" t="s">
        <v>121</v>
      </c>
      <c r="AR3187" s="81">
        <f>IF(AI3187=0,"",IF(AI3187&lt;AJ3187,AJ3187+1,AI3187+1))</f>
        <v>46137</v>
      </c>
      <c r="AS3187" s="81">
        <f>IF(AI3187=0,"",IF(AE3187=0,IF(AJ3187=0,AI3187+2,AJ3187+2),AE3187+2))</f>
        <v>46138</v>
      </c>
      <c r="AT3187" s="81">
        <f t="shared" si="1006"/>
        <v>46137</v>
      </c>
      <c r="AU3187" s="362"/>
      <c r="AV3187" s="347">
        <v>46133</v>
      </c>
      <c r="AW3187" s="176"/>
      <c r="AX3187" s="176"/>
      <c r="AY3187" s="176"/>
      <c r="AZ3187" s="369"/>
      <c r="BA3187" s="176"/>
      <c r="BB3187" s="176"/>
      <c r="BC3187" s="176"/>
      <c r="BD3187" s="176"/>
      <c r="BE3187" s="176"/>
      <c r="BF3187" s="176"/>
      <c r="BG3187" s="176"/>
      <c r="BH3187" s="176"/>
      <c r="BI3187" s="176"/>
      <c r="BJ3187" s="176"/>
      <c r="BK3187" s="176"/>
      <c r="BL3187" s="176"/>
      <c r="BM3187" s="176"/>
      <c r="BN3187" s="176"/>
      <c r="BO3187" s="176"/>
      <c r="BP3187" s="176"/>
      <c r="BQ3187" s="176"/>
      <c r="BR3187" s="176"/>
      <c r="BS3187" s="176"/>
      <c r="BT3187" s="176"/>
      <c r="BU3187" s="852"/>
      <c r="BV3187" s="176"/>
      <c r="BW3187" s="176"/>
      <c r="BX3187" s="176"/>
      <c r="BY3187" s="176"/>
      <c r="BZ3187" s="176"/>
      <c r="CA3187" s="176"/>
      <c r="CB3187" s="88">
        <f t="shared" si="1001"/>
        <v>0</v>
      </c>
      <c r="CC3187" s="176"/>
      <c r="CD3187" s="176"/>
      <c r="CE3187" s="176"/>
      <c r="CF3187" s="176"/>
      <c r="CG3187" s="176"/>
      <c r="CH3187" s="176"/>
      <c r="CI3187" s="176"/>
      <c r="CJ3187" s="87">
        <f t="shared" si="989"/>
        <v>4</v>
      </c>
      <c r="CK3187" s="176"/>
      <c r="CL3187" s="176"/>
      <c r="CM3187" s="176"/>
      <c r="CN3187" s="176"/>
      <c r="CO3187" s="22"/>
      <c r="CP3187" s="22"/>
      <c r="CQ3187" s="22"/>
      <c r="CR3187" s="22"/>
      <c r="CS3187" s="22"/>
      <c r="CT3187" s="22"/>
      <c r="CU3187" s="22"/>
      <c r="CV3187" s="22"/>
      <c r="CW3187" s="22"/>
      <c r="CX3187" s="22"/>
      <c r="CY3187" s="22"/>
      <c r="CZ3187" s="22"/>
      <c r="DA3187" s="22"/>
      <c r="DB3187" s="22"/>
      <c r="DC3187" s="22"/>
      <c r="DD3187" s="22"/>
      <c r="DE3187" s="22"/>
      <c r="DF3187" s="22"/>
      <c r="DG3187" s="22"/>
    </row>
    <row r="3188" spans="1:111" s="85" customFormat="1" x14ac:dyDescent="0.25">
      <c r="B3188" s="506" t="s">
        <v>6301</v>
      </c>
      <c r="C3188" s="301" t="s">
        <v>9705</v>
      </c>
      <c r="D3188" s="265">
        <v>145939735</v>
      </c>
      <c r="E3188" s="241">
        <v>5320008477</v>
      </c>
      <c r="F3188" s="231">
        <v>46134</v>
      </c>
      <c r="G3188" s="265" t="s">
        <v>1569</v>
      </c>
      <c r="H3188" s="265" t="s">
        <v>2845</v>
      </c>
      <c r="I3188" s="265" t="s">
        <v>105</v>
      </c>
      <c r="J3188" s="265" t="s">
        <v>106</v>
      </c>
      <c r="K3188" s="265" t="s">
        <v>242</v>
      </c>
      <c r="L3188" s="231">
        <v>46174</v>
      </c>
      <c r="M3188" s="265">
        <v>40</v>
      </c>
      <c r="N3188" s="268" t="s">
        <v>9706</v>
      </c>
      <c r="O3188" s="268" t="s">
        <v>9707</v>
      </c>
      <c r="P3188" s="85">
        <v>2830052193</v>
      </c>
      <c r="Q3188" s="231">
        <v>46133</v>
      </c>
      <c r="R3188" s="241">
        <v>1209404780</v>
      </c>
      <c r="S3188" s="241">
        <v>224476845</v>
      </c>
      <c r="T3188" s="231">
        <v>46133</v>
      </c>
      <c r="U3188" s="261">
        <v>13279.571</v>
      </c>
      <c r="V3188" s="261">
        <v>12806.949000000001</v>
      </c>
      <c r="W3188" s="241">
        <v>22</v>
      </c>
      <c r="X3188" s="241">
        <v>4</v>
      </c>
      <c r="Y3188" s="614">
        <v>2324069050</v>
      </c>
      <c r="Z3188" s="85" t="s">
        <v>5982</v>
      </c>
      <c r="AA3188" s="85" t="s">
        <v>6305</v>
      </c>
      <c r="AB3188" s="85" t="s">
        <v>6306</v>
      </c>
      <c r="AC3188" s="301" t="s">
        <v>9705</v>
      </c>
      <c r="AD3188" s="75" t="s">
        <v>113</v>
      </c>
      <c r="AE3188" s="241"/>
      <c r="AF3188" s="375">
        <v>46137.375</v>
      </c>
      <c r="AG3188" s="375">
        <v>46135.416666666664</v>
      </c>
      <c r="AH3188" s="375">
        <v>46137.208333333336</v>
      </c>
      <c r="AI3188" s="74">
        <v>46138</v>
      </c>
      <c r="AJ3188" s="241"/>
      <c r="AK3188" s="241"/>
      <c r="AL3188" s="74">
        <v>46154</v>
      </c>
      <c r="AM3188" s="241"/>
      <c r="AN3188" s="241"/>
      <c r="AO3188" s="241" t="s">
        <v>121</v>
      </c>
      <c r="AP3188" s="241" t="s">
        <v>121</v>
      </c>
      <c r="AQ3188" s="241" t="s">
        <v>121</v>
      </c>
      <c r="AR3188" s="241"/>
      <c r="AS3188" s="241"/>
      <c r="AT3188" s="241"/>
      <c r="AU3188" s="241"/>
      <c r="AV3188" s="297">
        <v>46133</v>
      </c>
      <c r="AZ3188" s="271"/>
      <c r="BU3188" s="312"/>
      <c r="BZ3188" s="22"/>
      <c r="CB3188" s="88">
        <f t="shared" si="1001"/>
        <v>0</v>
      </c>
      <c r="CE3188" s="168"/>
      <c r="CJ3188" s="87">
        <f t="shared" si="989"/>
        <v>4</v>
      </c>
    </row>
    <row r="3189" spans="1:111" s="85" customFormat="1" x14ac:dyDescent="0.25">
      <c r="B3189" s="506" t="s">
        <v>6301</v>
      </c>
      <c r="C3189" s="301" t="s">
        <v>9705</v>
      </c>
      <c r="D3189" s="265">
        <v>145958850</v>
      </c>
      <c r="E3189" s="241">
        <v>5320008477</v>
      </c>
      <c r="F3189" s="231">
        <v>46134</v>
      </c>
      <c r="G3189" s="265" t="s">
        <v>1569</v>
      </c>
      <c r="H3189" s="265" t="s">
        <v>2845</v>
      </c>
      <c r="I3189" s="265" t="s">
        <v>105</v>
      </c>
      <c r="J3189" s="265" t="s">
        <v>106</v>
      </c>
      <c r="K3189" s="265" t="s">
        <v>242</v>
      </c>
      <c r="L3189" s="231">
        <v>46174</v>
      </c>
      <c r="M3189" s="265">
        <v>0</v>
      </c>
      <c r="N3189" s="268" t="s">
        <v>9706</v>
      </c>
      <c r="O3189" s="268" t="s">
        <v>9707</v>
      </c>
      <c r="P3189" s="85">
        <v>2830052195</v>
      </c>
      <c r="Q3189" s="231">
        <v>46133</v>
      </c>
      <c r="R3189" s="241">
        <v>1209404783</v>
      </c>
      <c r="S3189" s="241">
        <v>224476854</v>
      </c>
      <c r="T3189" s="231">
        <v>46133</v>
      </c>
      <c r="U3189" s="261">
        <v>1617.912</v>
      </c>
      <c r="V3189" s="261">
        <v>1559.3209999999999</v>
      </c>
      <c r="W3189" s="241">
        <v>4</v>
      </c>
      <c r="X3189" s="241">
        <v>1</v>
      </c>
      <c r="Y3189" s="614">
        <v>2324069050</v>
      </c>
      <c r="Z3189" s="85" t="s">
        <v>5982</v>
      </c>
      <c r="AA3189" s="85" t="s">
        <v>6305</v>
      </c>
      <c r="AB3189" s="85" t="s">
        <v>6306</v>
      </c>
      <c r="AC3189" s="301" t="s">
        <v>9705</v>
      </c>
      <c r="AD3189" s="75" t="s">
        <v>113</v>
      </c>
      <c r="AE3189" s="241"/>
      <c r="AF3189" s="375">
        <v>46137.375</v>
      </c>
      <c r="AG3189" s="375">
        <v>46135.416666666664</v>
      </c>
      <c r="AH3189" s="375">
        <v>46137.208333333336</v>
      </c>
      <c r="AI3189" s="74">
        <v>46138</v>
      </c>
      <c r="AJ3189" s="241"/>
      <c r="AK3189" s="241"/>
      <c r="AL3189" s="74">
        <v>46154</v>
      </c>
      <c r="AM3189" s="241"/>
      <c r="AN3189" s="241"/>
      <c r="AO3189" s="241" t="s">
        <v>121</v>
      </c>
      <c r="AP3189" s="241" t="s">
        <v>121</v>
      </c>
      <c r="AQ3189" s="241" t="s">
        <v>121</v>
      </c>
      <c r="AR3189" s="241"/>
      <c r="AS3189" s="241"/>
      <c r="AT3189" s="241"/>
      <c r="AU3189" s="241"/>
      <c r="AV3189" s="297">
        <v>46133</v>
      </c>
      <c r="AZ3189" s="271"/>
      <c r="BU3189" s="312"/>
      <c r="BZ3189" s="22"/>
      <c r="CB3189" s="88">
        <f t="shared" si="1001"/>
        <v>0</v>
      </c>
      <c r="CE3189" s="168"/>
      <c r="CJ3189" s="87">
        <f t="shared" si="989"/>
        <v>4</v>
      </c>
    </row>
    <row r="3190" spans="1:111" s="85" customFormat="1" x14ac:dyDescent="0.25">
      <c r="B3190" s="506" t="s">
        <v>6301</v>
      </c>
      <c r="C3190" s="301" t="s">
        <v>9705</v>
      </c>
      <c r="D3190" s="265">
        <v>145958828</v>
      </c>
      <c r="E3190" s="241">
        <v>5320008477</v>
      </c>
      <c r="F3190" s="231">
        <v>46134</v>
      </c>
      <c r="G3190" s="265" t="s">
        <v>1569</v>
      </c>
      <c r="H3190" s="265" t="s">
        <v>2845</v>
      </c>
      <c r="I3190" s="265" t="s">
        <v>105</v>
      </c>
      <c r="J3190" s="265" t="s">
        <v>106</v>
      </c>
      <c r="K3190" s="265" t="s">
        <v>242</v>
      </c>
      <c r="L3190" s="231">
        <v>46174</v>
      </c>
      <c r="M3190" s="265">
        <v>0</v>
      </c>
      <c r="N3190" s="268" t="s">
        <v>9706</v>
      </c>
      <c r="O3190" s="268" t="s">
        <v>9707</v>
      </c>
      <c r="P3190" s="85">
        <v>2830052194</v>
      </c>
      <c r="Q3190" s="231">
        <v>46133</v>
      </c>
      <c r="R3190" s="241">
        <v>1209404782</v>
      </c>
      <c r="S3190" s="241">
        <v>224476849</v>
      </c>
      <c r="T3190" s="231">
        <v>46133</v>
      </c>
      <c r="U3190" s="261">
        <v>1295.672</v>
      </c>
      <c r="V3190" s="261">
        <v>1250.33</v>
      </c>
      <c r="W3190" s="241">
        <v>2</v>
      </c>
      <c r="X3190" s="241">
        <v>0</v>
      </c>
      <c r="Y3190" s="614">
        <v>2324069050</v>
      </c>
      <c r="Z3190" s="85" t="s">
        <v>5982</v>
      </c>
      <c r="AA3190" s="85" t="s">
        <v>6305</v>
      </c>
      <c r="AB3190" s="85" t="s">
        <v>6306</v>
      </c>
      <c r="AC3190" s="301" t="s">
        <v>9705</v>
      </c>
      <c r="AD3190" s="75" t="s">
        <v>113</v>
      </c>
      <c r="AE3190" s="241"/>
      <c r="AF3190" s="375">
        <v>46137.375</v>
      </c>
      <c r="AG3190" s="375">
        <v>46135.416666666664</v>
      </c>
      <c r="AH3190" s="375">
        <v>46137.208333333336</v>
      </c>
      <c r="AI3190" s="74">
        <v>46138</v>
      </c>
      <c r="AJ3190" s="241"/>
      <c r="AK3190" s="241"/>
      <c r="AL3190" s="74">
        <v>46154</v>
      </c>
      <c r="AM3190" s="241"/>
      <c r="AN3190" s="241"/>
      <c r="AO3190" s="241" t="s">
        <v>121</v>
      </c>
      <c r="AP3190" s="241" t="s">
        <v>121</v>
      </c>
      <c r="AQ3190" s="241" t="s">
        <v>121</v>
      </c>
      <c r="AR3190" s="241"/>
      <c r="AS3190" s="241"/>
      <c r="AT3190" s="241"/>
      <c r="AU3190" s="241"/>
      <c r="AV3190" s="297">
        <v>46133</v>
      </c>
      <c r="AZ3190" s="271"/>
      <c r="BU3190" s="312"/>
      <c r="BZ3190" s="22"/>
      <c r="CB3190" s="88">
        <f t="shared" si="1001"/>
        <v>0</v>
      </c>
      <c r="CE3190" s="168"/>
      <c r="CJ3190" s="87">
        <f t="shared" si="989"/>
        <v>4</v>
      </c>
    </row>
    <row r="3191" spans="1:111" s="85" customFormat="1" x14ac:dyDescent="0.25">
      <c r="B3191" s="265" t="s">
        <v>6301</v>
      </c>
      <c r="C3191" s="301" t="s">
        <v>9603</v>
      </c>
      <c r="D3191" s="265">
        <v>145979565</v>
      </c>
      <c r="E3191" s="241">
        <v>5320008481</v>
      </c>
      <c r="F3191" s="231">
        <v>46135</v>
      </c>
      <c r="G3191" s="265" t="s">
        <v>2371</v>
      </c>
      <c r="H3191" s="265" t="s">
        <v>2963</v>
      </c>
      <c r="I3191" s="265" t="s">
        <v>105</v>
      </c>
      <c r="J3191" s="265" t="s">
        <v>1161</v>
      </c>
      <c r="K3191" s="265" t="s">
        <v>242</v>
      </c>
      <c r="L3191" s="231">
        <v>46161</v>
      </c>
      <c r="M3191" s="315">
        <v>40</v>
      </c>
      <c r="N3191" s="85" t="s">
        <v>9708</v>
      </c>
      <c r="O3191" s="85" t="s">
        <v>9709</v>
      </c>
      <c r="P3191" s="85">
        <v>2830052307</v>
      </c>
      <c r="Q3191" s="231">
        <v>46134</v>
      </c>
      <c r="R3191" s="241">
        <v>1209405366</v>
      </c>
      <c r="S3191" s="241">
        <v>224484597</v>
      </c>
      <c r="T3191" s="231">
        <v>46134</v>
      </c>
      <c r="U3191" s="356">
        <v>4548.4189999999999</v>
      </c>
      <c r="V3191" s="356">
        <v>4381.4340000000002</v>
      </c>
      <c r="W3191" s="241">
        <v>5</v>
      </c>
      <c r="X3191" s="241">
        <v>3</v>
      </c>
      <c r="Y3191" s="614">
        <v>7267447472</v>
      </c>
      <c r="Z3191" s="85" t="s">
        <v>354</v>
      </c>
      <c r="AA3191" s="85" t="s">
        <v>3310</v>
      </c>
      <c r="AB3191" s="85" t="s">
        <v>9335</v>
      </c>
      <c r="AC3191" s="301" t="s">
        <v>9603</v>
      </c>
      <c r="AD3191" s="75" t="s">
        <v>113</v>
      </c>
      <c r="AE3191" s="241"/>
      <c r="AF3191" s="375">
        <v>46138.375</v>
      </c>
      <c r="AG3191" s="375">
        <v>46136.708333333336</v>
      </c>
      <c r="AH3191" s="375">
        <v>46136.708333333336</v>
      </c>
      <c r="AI3191" s="376">
        <v>46138</v>
      </c>
      <c r="AJ3191" s="376">
        <v>46139</v>
      </c>
      <c r="AK3191" s="241"/>
      <c r="AL3191" s="376">
        <v>46139</v>
      </c>
      <c r="AM3191" s="376">
        <v>46140</v>
      </c>
      <c r="AN3191" s="75">
        <f>IF(AM3191=0,AL3191-L3191,AM3191-L3191)</f>
        <v>-21</v>
      </c>
      <c r="AO3191" s="81" t="s">
        <v>121</v>
      </c>
      <c r="AP3191" s="81" t="s">
        <v>121</v>
      </c>
      <c r="AQ3191" s="81" t="s">
        <v>121</v>
      </c>
      <c r="AR3191" s="81">
        <f>IF(AI3191=0,"",IF(AI3191&lt;AJ3191,AJ3191+1,AI3191+1))</f>
        <v>46140</v>
      </c>
      <c r="AS3191" s="81">
        <f>IF(AI3191=0,"",IF(AE3191=0,IF(AJ3191=0,AI3191+2,AJ3191+2),AE3191+2))</f>
        <v>46141</v>
      </c>
      <c r="AT3191" s="81">
        <f>IF(AI3191=0,"",IF(AI3191&lt;AJ3191,AJ3191+1,AI3191+1))</f>
        <v>46140</v>
      </c>
      <c r="AU3191" s="241"/>
      <c r="AV3191" s="297">
        <v>46134</v>
      </c>
      <c r="AZ3191" s="271"/>
      <c r="BU3191" s="312"/>
      <c r="BZ3191" s="22"/>
      <c r="CB3191" s="88">
        <f t="shared" si="1001"/>
        <v>0</v>
      </c>
      <c r="CE3191" s="168"/>
      <c r="CJ3191" s="87">
        <f t="shared" si="989"/>
        <v>4</v>
      </c>
    </row>
    <row r="3192" spans="1:111" s="85" customFormat="1" x14ac:dyDescent="0.25">
      <c r="B3192" s="265" t="s">
        <v>6301</v>
      </c>
      <c r="C3192" s="301" t="s">
        <v>9603</v>
      </c>
      <c r="D3192" s="265">
        <v>145979581</v>
      </c>
      <c r="E3192" s="241">
        <v>5320008481</v>
      </c>
      <c r="F3192" s="231">
        <v>46135</v>
      </c>
      <c r="G3192" s="265" t="s">
        <v>2371</v>
      </c>
      <c r="H3192" s="265" t="s">
        <v>2963</v>
      </c>
      <c r="I3192" s="265" t="s">
        <v>105</v>
      </c>
      <c r="J3192" s="265" t="s">
        <v>1161</v>
      </c>
      <c r="K3192" s="265" t="s">
        <v>242</v>
      </c>
      <c r="L3192" s="231">
        <v>46161</v>
      </c>
      <c r="M3192" s="315">
        <v>0</v>
      </c>
      <c r="N3192" s="85" t="s">
        <v>9708</v>
      </c>
      <c r="O3192" s="85" t="s">
        <v>9709</v>
      </c>
      <c r="P3192" s="85">
        <v>2830052308</v>
      </c>
      <c r="Q3192" s="231">
        <v>46134</v>
      </c>
      <c r="R3192" s="241">
        <v>1209405369</v>
      </c>
      <c r="S3192" s="241">
        <v>224484599</v>
      </c>
      <c r="T3192" s="231">
        <v>46134</v>
      </c>
      <c r="U3192" s="356">
        <v>4542.2160000000003</v>
      </c>
      <c r="V3192" s="356">
        <v>4373.7820000000002</v>
      </c>
      <c r="W3192" s="241">
        <v>5</v>
      </c>
      <c r="X3192" s="241">
        <v>3</v>
      </c>
      <c r="Y3192" s="614">
        <v>7267447472</v>
      </c>
      <c r="Z3192" s="85" t="s">
        <v>354</v>
      </c>
      <c r="AA3192" s="85" t="s">
        <v>3310</v>
      </c>
      <c r="AB3192" s="85" t="s">
        <v>9335</v>
      </c>
      <c r="AC3192" s="301" t="s">
        <v>9603</v>
      </c>
      <c r="AD3192" s="75" t="s">
        <v>113</v>
      </c>
      <c r="AE3192" s="241"/>
      <c r="AF3192" s="375">
        <v>46138.375</v>
      </c>
      <c r="AG3192" s="375">
        <v>46136.708333333336</v>
      </c>
      <c r="AH3192" s="375">
        <v>46136.708333333336</v>
      </c>
      <c r="AI3192" s="376">
        <v>46138</v>
      </c>
      <c r="AJ3192" s="376">
        <v>46139</v>
      </c>
      <c r="AK3192" s="241"/>
      <c r="AL3192" s="376">
        <v>46139</v>
      </c>
      <c r="AM3192" s="376">
        <v>46140</v>
      </c>
      <c r="AN3192" s="75">
        <f>IF(AM3192=0,AL3192-L3192,AM3192-L3192)</f>
        <v>-21</v>
      </c>
      <c r="AO3192" s="81" t="s">
        <v>121</v>
      </c>
      <c r="AP3192" s="81" t="s">
        <v>121</v>
      </c>
      <c r="AQ3192" s="81" t="s">
        <v>121</v>
      </c>
      <c r="AR3192" s="81">
        <f>IF(AI3192=0,"",IF(AI3192&lt;AJ3192,AJ3192+1,AI3192+1))</f>
        <v>46140</v>
      </c>
      <c r="AS3192" s="81">
        <f>IF(AI3192=0,"",IF(AE3192=0,IF(AJ3192=0,AI3192+2,AJ3192+2),AE3192+2))</f>
        <v>46141</v>
      </c>
      <c r="AT3192" s="81">
        <f>IF(AI3192=0,"",IF(AI3192&lt;AJ3192,AJ3192+1,AI3192+1))</f>
        <v>46140</v>
      </c>
      <c r="AU3192" s="241"/>
      <c r="AV3192" s="297">
        <v>46134</v>
      </c>
      <c r="AZ3192" s="271"/>
      <c r="BU3192" s="312"/>
      <c r="BZ3192" s="22"/>
      <c r="CB3192" s="88">
        <f t="shared" si="1001"/>
        <v>0</v>
      </c>
      <c r="CE3192" s="168"/>
      <c r="CJ3192" s="87">
        <f t="shared" si="989"/>
        <v>4</v>
      </c>
    </row>
    <row r="3193" spans="1:111" s="85" customFormat="1" x14ac:dyDescent="0.25">
      <c r="B3193" s="265" t="s">
        <v>6301</v>
      </c>
      <c r="C3193" s="301" t="s">
        <v>9603</v>
      </c>
      <c r="D3193" s="265">
        <v>145979594</v>
      </c>
      <c r="E3193" s="241">
        <v>5320008481</v>
      </c>
      <c r="F3193" s="231">
        <v>46135</v>
      </c>
      <c r="G3193" s="265" t="s">
        <v>2371</v>
      </c>
      <c r="H3193" s="265" t="s">
        <v>2963</v>
      </c>
      <c r="I3193" s="265" t="s">
        <v>105</v>
      </c>
      <c r="J3193" s="265" t="s">
        <v>1161</v>
      </c>
      <c r="K3193" s="265" t="s">
        <v>242</v>
      </c>
      <c r="L3193" s="231">
        <v>46161</v>
      </c>
      <c r="M3193" s="315">
        <v>0</v>
      </c>
      <c r="N3193" s="85" t="s">
        <v>9708</v>
      </c>
      <c r="O3193" s="85" t="s">
        <v>9709</v>
      </c>
      <c r="P3193" s="85">
        <v>2830052309</v>
      </c>
      <c r="Q3193" s="231">
        <v>46134</v>
      </c>
      <c r="R3193" s="241">
        <v>1209405370</v>
      </c>
      <c r="S3193" s="241">
        <v>224484600</v>
      </c>
      <c r="T3193" s="231">
        <v>46134</v>
      </c>
      <c r="U3193" s="356">
        <v>4539.5590000000002</v>
      </c>
      <c r="V3193" s="356">
        <v>4371.375</v>
      </c>
      <c r="W3193" s="241">
        <v>5</v>
      </c>
      <c r="X3193" s="241">
        <v>3</v>
      </c>
      <c r="Y3193" s="614">
        <v>7267447472</v>
      </c>
      <c r="Z3193" s="85" t="s">
        <v>354</v>
      </c>
      <c r="AA3193" s="85" t="s">
        <v>3310</v>
      </c>
      <c r="AB3193" s="85" t="s">
        <v>9335</v>
      </c>
      <c r="AC3193" s="301" t="s">
        <v>9603</v>
      </c>
      <c r="AD3193" s="75" t="s">
        <v>113</v>
      </c>
      <c r="AE3193" s="241"/>
      <c r="AF3193" s="375">
        <v>46138.375</v>
      </c>
      <c r="AG3193" s="375">
        <v>46136.708333333336</v>
      </c>
      <c r="AH3193" s="375">
        <v>46136.708333333336</v>
      </c>
      <c r="AI3193" s="376">
        <v>46138</v>
      </c>
      <c r="AJ3193" s="376">
        <v>46139</v>
      </c>
      <c r="AK3193" s="241"/>
      <c r="AL3193" s="376">
        <v>46139</v>
      </c>
      <c r="AM3193" s="376">
        <v>46140</v>
      </c>
      <c r="AN3193" s="75">
        <f>IF(AM3193=0,AL3193-L3193,AM3193-L3193)</f>
        <v>-21</v>
      </c>
      <c r="AO3193" s="81" t="s">
        <v>121</v>
      </c>
      <c r="AP3193" s="81" t="s">
        <v>121</v>
      </c>
      <c r="AQ3193" s="81" t="s">
        <v>121</v>
      </c>
      <c r="AR3193" s="81">
        <f>IF(AI3193=0,"",IF(AI3193&lt;AJ3193,AJ3193+1,AI3193+1))</f>
        <v>46140</v>
      </c>
      <c r="AS3193" s="81">
        <f>IF(AI3193=0,"",IF(AE3193=0,IF(AJ3193=0,AI3193+2,AJ3193+2),AE3193+2))</f>
        <v>46141</v>
      </c>
      <c r="AT3193" s="81">
        <f>IF(AI3193=0,"",IF(AI3193&lt;AJ3193,AJ3193+1,AI3193+1))</f>
        <v>46140</v>
      </c>
      <c r="AU3193" s="241"/>
      <c r="AV3193" s="297">
        <v>46134</v>
      </c>
      <c r="AZ3193" s="271"/>
      <c r="BU3193" s="312"/>
      <c r="BZ3193" s="22"/>
      <c r="CB3193" s="88">
        <f t="shared" si="1001"/>
        <v>0</v>
      </c>
      <c r="CE3193" s="168"/>
      <c r="CJ3193" s="87">
        <f t="shared" si="989"/>
        <v>4</v>
      </c>
    </row>
    <row r="3194" spans="1:111" s="85" customFormat="1" x14ac:dyDescent="0.25">
      <c r="B3194" s="265" t="s">
        <v>6301</v>
      </c>
      <c r="C3194" s="301" t="s">
        <v>9603</v>
      </c>
      <c r="D3194" s="265">
        <v>145979607</v>
      </c>
      <c r="E3194" s="241">
        <v>5320008481</v>
      </c>
      <c r="F3194" s="231">
        <v>46135</v>
      </c>
      <c r="G3194" s="265" t="s">
        <v>2371</v>
      </c>
      <c r="H3194" s="265" t="s">
        <v>2963</v>
      </c>
      <c r="I3194" s="265" t="s">
        <v>105</v>
      </c>
      <c r="J3194" s="265" t="s">
        <v>1161</v>
      </c>
      <c r="K3194" s="265" t="s">
        <v>242</v>
      </c>
      <c r="L3194" s="231">
        <v>46161</v>
      </c>
      <c r="M3194" s="315">
        <v>0</v>
      </c>
      <c r="N3194" s="85" t="s">
        <v>9708</v>
      </c>
      <c r="O3194" s="85" t="s">
        <v>9709</v>
      </c>
      <c r="P3194" s="85">
        <v>2830052310</v>
      </c>
      <c r="Q3194" s="231">
        <v>46134</v>
      </c>
      <c r="R3194" s="241">
        <v>1209405373</v>
      </c>
      <c r="S3194" s="241">
        <v>224484602</v>
      </c>
      <c r="T3194" s="231">
        <v>46134</v>
      </c>
      <c r="U3194" s="356">
        <v>4546.96</v>
      </c>
      <c r="V3194" s="356">
        <v>4378.42</v>
      </c>
      <c r="W3194" s="241">
        <v>5</v>
      </c>
      <c r="X3194" s="241">
        <v>3</v>
      </c>
      <c r="Y3194" s="614">
        <v>7267447472</v>
      </c>
      <c r="Z3194" s="85" t="s">
        <v>354</v>
      </c>
      <c r="AA3194" s="85" t="s">
        <v>3310</v>
      </c>
      <c r="AB3194" s="85" t="s">
        <v>9335</v>
      </c>
      <c r="AC3194" s="301" t="s">
        <v>9603</v>
      </c>
      <c r="AD3194" s="75" t="s">
        <v>113</v>
      </c>
      <c r="AE3194" s="241"/>
      <c r="AF3194" s="375">
        <v>46138.375</v>
      </c>
      <c r="AG3194" s="375">
        <v>46136.708333333336</v>
      </c>
      <c r="AH3194" s="375">
        <v>46136.708333333336</v>
      </c>
      <c r="AI3194" s="376">
        <v>46138</v>
      </c>
      <c r="AJ3194" s="376">
        <v>46139</v>
      </c>
      <c r="AK3194" s="241"/>
      <c r="AL3194" s="376">
        <v>46139</v>
      </c>
      <c r="AM3194" s="376">
        <v>46140</v>
      </c>
      <c r="AN3194" s="75">
        <f>IF(AM3194=0,AL3194-L3194,AM3194-L3194)</f>
        <v>-21</v>
      </c>
      <c r="AO3194" s="81" t="s">
        <v>121</v>
      </c>
      <c r="AP3194" s="81" t="s">
        <v>121</v>
      </c>
      <c r="AQ3194" s="81" t="s">
        <v>121</v>
      </c>
      <c r="AR3194" s="81">
        <f>IF(AI3194=0,"",IF(AI3194&lt;AJ3194,AJ3194+1,AI3194+1))</f>
        <v>46140</v>
      </c>
      <c r="AS3194" s="81">
        <f>IF(AI3194=0,"",IF(AE3194=0,IF(AJ3194=0,AI3194+2,AJ3194+2),AE3194+2))</f>
        <v>46141</v>
      </c>
      <c r="AT3194" s="81">
        <f>IF(AI3194=0,"",IF(AI3194&lt;AJ3194,AJ3194+1,AI3194+1))</f>
        <v>46140</v>
      </c>
      <c r="AU3194" s="241"/>
      <c r="AV3194" s="297">
        <v>46134</v>
      </c>
      <c r="AZ3194" s="271"/>
      <c r="BU3194" s="312"/>
      <c r="BZ3194" s="22"/>
      <c r="CB3194" s="88">
        <f t="shared" si="1001"/>
        <v>0</v>
      </c>
      <c r="CE3194" s="168"/>
      <c r="CJ3194" s="87">
        <f t="shared" si="989"/>
        <v>4</v>
      </c>
    </row>
    <row r="3195" spans="1:111" s="85" customFormat="1" x14ac:dyDescent="0.25">
      <c r="A3195" s="75">
        <f>ROW()-2</f>
        <v>3193</v>
      </c>
      <c r="B3195" s="265" t="s">
        <v>6301</v>
      </c>
      <c r="C3195" s="301">
        <v>235600590361</v>
      </c>
      <c r="D3195" s="265">
        <v>145681473</v>
      </c>
      <c r="E3195" s="241">
        <v>5320008483</v>
      </c>
      <c r="F3195" s="231">
        <v>46140</v>
      </c>
      <c r="G3195" s="265" t="s">
        <v>428</v>
      </c>
      <c r="H3195" s="265" t="s">
        <v>2531</v>
      </c>
      <c r="I3195" s="265" t="s">
        <v>656</v>
      </c>
      <c r="J3195" s="75" t="s">
        <v>430</v>
      </c>
      <c r="K3195" s="265" t="s">
        <v>242</v>
      </c>
      <c r="L3195" s="231">
        <v>46156</v>
      </c>
      <c r="M3195" s="265">
        <v>20</v>
      </c>
      <c r="N3195" s="854" t="s">
        <v>9710</v>
      </c>
      <c r="O3195" s="854" t="s">
        <v>9711</v>
      </c>
      <c r="P3195" s="85">
        <v>2830052236</v>
      </c>
      <c r="Q3195" s="231">
        <v>46133</v>
      </c>
      <c r="R3195" s="241">
        <v>1209404915</v>
      </c>
      <c r="S3195" s="241">
        <v>224482516</v>
      </c>
      <c r="T3195" s="231">
        <v>46133</v>
      </c>
      <c r="U3195" s="261">
        <v>11893.174000000001</v>
      </c>
      <c r="V3195" s="261">
        <v>11476.826999999999</v>
      </c>
      <c r="W3195" s="265">
        <v>18</v>
      </c>
      <c r="X3195" s="265">
        <v>0</v>
      </c>
      <c r="Y3195" s="608">
        <v>235600590361</v>
      </c>
      <c r="Z3195" s="82" t="s">
        <v>128</v>
      </c>
      <c r="AA3195" s="75" t="s">
        <v>399</v>
      </c>
      <c r="AB3195" s="82" t="s">
        <v>9209</v>
      </c>
      <c r="AC3195" s="301">
        <v>235600590361</v>
      </c>
      <c r="AD3195" s="75" t="s">
        <v>113</v>
      </c>
      <c r="AE3195" s="241"/>
      <c r="AF3195" s="375">
        <v>46137.041666666664</v>
      </c>
      <c r="AG3195" s="375">
        <v>46136.5</v>
      </c>
      <c r="AH3195" s="375">
        <v>46136.5</v>
      </c>
      <c r="AI3195" s="74">
        <v>46136</v>
      </c>
      <c r="AJ3195" s="74">
        <v>46139</v>
      </c>
      <c r="AK3195" s="241"/>
      <c r="AL3195" s="74">
        <v>46140</v>
      </c>
      <c r="AM3195" s="74">
        <v>46141</v>
      </c>
      <c r="AN3195" s="75">
        <f>IF(AM3195=0,AL3195-L3195,AM3195-L3195)</f>
        <v>-15</v>
      </c>
      <c r="AO3195" s="81" t="s">
        <v>121</v>
      </c>
      <c r="AP3195" s="81" t="s">
        <v>121</v>
      </c>
      <c r="AQ3195" s="81" t="s">
        <v>121</v>
      </c>
      <c r="AR3195" s="81">
        <f>IF(AI3195=0,"",IF(AI3195&lt;AJ3195,AJ3195+1,AI3195+1))</f>
        <v>46140</v>
      </c>
      <c r="AS3195" s="81">
        <f>IF(AI3195=0,"",IF(AE3195=0,IF(AJ3195=0,AI3195+2,AJ3195+2),AE3195+2))</f>
        <v>46141</v>
      </c>
      <c r="AT3195" s="81">
        <f>IF(AI3195=0,"",IF(AI3195&lt;AJ3195,AJ3195+1,AI3195+1))</f>
        <v>46140</v>
      </c>
      <c r="AU3195" s="241"/>
      <c r="AV3195" s="134">
        <v>46133</v>
      </c>
      <c r="AW3195" s="75" t="e">
        <v>#N/A</v>
      </c>
      <c r="AX3195" s="75" t="e">
        <v>#N/A</v>
      </c>
      <c r="AZ3195" s="271"/>
      <c r="BT3195" s="75">
        <f>IF(COUNTIF($C$3:C3195, C3195)=1, 1, 0)</f>
        <v>1</v>
      </c>
      <c r="BU3195" s="338"/>
      <c r="BZ3195" s="87">
        <f>_xlfn.ISOWEEKNUM(F3195)</f>
        <v>18</v>
      </c>
      <c r="CB3195" s="88">
        <f t="shared" si="1001"/>
        <v>0</v>
      </c>
      <c r="CC3195" s="172"/>
      <c r="CE3195" s="431">
        <f>IF(AD3195="Sea waybill", IF(AK3195&lt;&gt;0, MONTH(AK3195), IF(AJ3195&gt;AI3195, MONTH(AJ3195), MONTH(AI3195))),"")</f>
        <v>4</v>
      </c>
      <c r="CF3195" s="173"/>
      <c r="CG3195" s="173"/>
      <c r="CH3195" s="173"/>
      <c r="CJ3195" s="87">
        <f t="shared" si="989"/>
        <v>4</v>
      </c>
      <c r="CK3195" s="171">
        <f>WEEKNUM(AV3195,2)</f>
        <v>17</v>
      </c>
      <c r="CM3195" s="85" t="str">
        <f>IF(OR(Z3195="COSU",Z3195="EGLV",Z3195="MAEU",Z3195="REGU",Z3195="HLCU",Z3195="OOLU",Z3195="ONEY"),
    IF(Z3195="COSU","1C26TAB",
    IF(Z3195="EGLV","1C26TAA",
    IF(Z3195="MAEU","1C26TML",
    IF(Z3195="REGU","1C26TAA",
    IF(Z3195="HLCU","1C26THC",
    IF(Z3195="OOLU","1C26TAR",
    IF(Z3195="ONEY","1K26TAD",""))))))) &amp; "^" &amp; BU3195,
    BU3195)</f>
        <v>1C26TAA^</v>
      </c>
    </row>
    <row r="3196" spans="1:111" s="85" customFormat="1" x14ac:dyDescent="0.25">
      <c r="A3196" s="75"/>
      <c r="B3196" s="265" t="s">
        <v>6301</v>
      </c>
      <c r="C3196" s="301">
        <v>235600590361</v>
      </c>
      <c r="D3196" s="265">
        <v>145958300</v>
      </c>
      <c r="E3196" s="241">
        <v>5320008483</v>
      </c>
      <c r="F3196" s="231">
        <v>46140</v>
      </c>
      <c r="G3196" s="265" t="s">
        <v>428</v>
      </c>
      <c r="H3196" s="265" t="s">
        <v>2531</v>
      </c>
      <c r="I3196" s="265" t="s">
        <v>656</v>
      </c>
      <c r="J3196" s="75" t="s">
        <v>430</v>
      </c>
      <c r="K3196" s="265" t="s">
        <v>242</v>
      </c>
      <c r="L3196" s="231">
        <v>46156</v>
      </c>
      <c r="M3196" s="265">
        <v>0</v>
      </c>
      <c r="N3196" s="854" t="s">
        <v>9710</v>
      </c>
      <c r="O3196" s="854" t="s">
        <v>9711</v>
      </c>
      <c r="P3196" s="85">
        <v>2830052229</v>
      </c>
      <c r="Q3196" s="231">
        <v>46133</v>
      </c>
      <c r="R3196" s="241">
        <v>1209404877</v>
      </c>
      <c r="S3196" s="241">
        <v>224482518</v>
      </c>
      <c r="T3196" s="231">
        <v>46133</v>
      </c>
      <c r="U3196" s="261">
        <v>1368.355</v>
      </c>
      <c r="V3196" s="261">
        <v>1319.816</v>
      </c>
      <c r="W3196" s="265">
        <v>2</v>
      </c>
      <c r="X3196" s="265">
        <v>0</v>
      </c>
      <c r="Y3196" s="608">
        <v>235600590361</v>
      </c>
      <c r="Z3196" s="82" t="s">
        <v>128</v>
      </c>
      <c r="AA3196" s="75" t="s">
        <v>399</v>
      </c>
      <c r="AB3196" s="82" t="s">
        <v>9209</v>
      </c>
      <c r="AC3196" s="301">
        <v>235600590361</v>
      </c>
      <c r="AD3196" s="75" t="s">
        <v>113</v>
      </c>
      <c r="AE3196" s="241"/>
      <c r="AF3196" s="375">
        <v>46137.041666666664</v>
      </c>
      <c r="AG3196" s="375">
        <v>46136.5</v>
      </c>
      <c r="AH3196" s="375">
        <v>46136.5</v>
      </c>
      <c r="AI3196" s="74">
        <v>46136</v>
      </c>
      <c r="AJ3196" s="74">
        <v>46139</v>
      </c>
      <c r="AK3196" s="241"/>
      <c r="AL3196" s="74">
        <v>46140</v>
      </c>
      <c r="AM3196" s="74">
        <v>46141</v>
      </c>
      <c r="AN3196" s="75"/>
      <c r="AO3196" s="81" t="s">
        <v>121</v>
      </c>
      <c r="AP3196" s="81" t="s">
        <v>121</v>
      </c>
      <c r="AQ3196" s="81" t="s">
        <v>121</v>
      </c>
      <c r="AR3196" s="81"/>
      <c r="AS3196" s="81"/>
      <c r="AT3196" s="81"/>
      <c r="AU3196" s="241"/>
      <c r="AV3196" s="134">
        <v>46133</v>
      </c>
      <c r="AW3196" s="75"/>
      <c r="AX3196" s="75"/>
      <c r="AZ3196" s="271"/>
      <c r="BT3196" s="75"/>
      <c r="BU3196" s="338"/>
      <c r="BZ3196" s="87"/>
      <c r="CB3196" s="88">
        <f t="shared" si="1001"/>
        <v>0</v>
      </c>
      <c r="CC3196" s="172"/>
      <c r="CE3196" s="431"/>
      <c r="CF3196" s="173"/>
      <c r="CG3196" s="173"/>
      <c r="CH3196" s="173"/>
      <c r="CJ3196" s="87">
        <f t="shared" si="989"/>
        <v>4</v>
      </c>
      <c r="CK3196" s="171"/>
    </row>
    <row r="3197" spans="1:111" s="85" customFormat="1" ht="15" customHeight="1" x14ac:dyDescent="0.25">
      <c r="B3197" s="265" t="s">
        <v>6301</v>
      </c>
      <c r="C3197" s="301" t="s">
        <v>9712</v>
      </c>
      <c r="D3197" s="265">
        <v>145984229</v>
      </c>
      <c r="E3197" s="241">
        <v>5320008490</v>
      </c>
      <c r="F3197" s="231">
        <v>46137</v>
      </c>
      <c r="G3197" s="265" t="s">
        <v>238</v>
      </c>
      <c r="H3197" s="265" t="s">
        <v>2810</v>
      </c>
      <c r="I3197" s="265" t="s">
        <v>240</v>
      </c>
      <c r="J3197" s="265" t="s">
        <v>3626</v>
      </c>
      <c r="K3197" s="265" t="s">
        <v>242</v>
      </c>
      <c r="L3197" s="231">
        <v>46163</v>
      </c>
      <c r="M3197" s="315">
        <v>40</v>
      </c>
      <c r="N3197" s="268" t="s">
        <v>9713</v>
      </c>
      <c r="O3197" s="268" t="s">
        <v>9714</v>
      </c>
      <c r="P3197" s="85">
        <v>2830052289</v>
      </c>
      <c r="Q3197" s="231">
        <v>46134</v>
      </c>
      <c r="R3197" s="241">
        <v>1209405297</v>
      </c>
      <c r="S3197" s="241">
        <v>224484608</v>
      </c>
      <c r="T3197" s="231">
        <v>46134</v>
      </c>
      <c r="U3197" s="261">
        <v>16648.620999999999</v>
      </c>
      <c r="V3197" s="261">
        <v>16115.032999999999</v>
      </c>
      <c r="W3197" s="241">
        <v>25</v>
      </c>
      <c r="X3197" s="241">
        <v>0</v>
      </c>
      <c r="Y3197" s="614" t="s">
        <v>9715</v>
      </c>
      <c r="Z3197" s="85" t="s">
        <v>9494</v>
      </c>
      <c r="AA3197" s="85" t="s">
        <v>9571</v>
      </c>
      <c r="AB3197" s="85" t="s">
        <v>9572</v>
      </c>
      <c r="AC3197" s="301" t="s">
        <v>9712</v>
      </c>
      <c r="AD3197" s="75" t="s">
        <v>113</v>
      </c>
      <c r="AE3197" s="241"/>
      <c r="AF3197" s="375">
        <v>46137.166666666664</v>
      </c>
      <c r="AG3197" s="375">
        <v>46137.416666666664</v>
      </c>
      <c r="AH3197" s="375">
        <v>46137.166666666664</v>
      </c>
      <c r="AI3197" s="231">
        <v>46139</v>
      </c>
      <c r="AJ3197" s="231"/>
      <c r="AK3197" s="241"/>
      <c r="AL3197" s="231">
        <v>46152</v>
      </c>
      <c r="AM3197" s="241"/>
      <c r="AN3197" s="241"/>
      <c r="AO3197" s="241" t="s">
        <v>121</v>
      </c>
      <c r="AP3197" s="241" t="s">
        <v>121</v>
      </c>
      <c r="AQ3197" s="241" t="s">
        <v>121</v>
      </c>
      <c r="AR3197" s="241"/>
      <c r="AS3197" s="241" t="s">
        <v>261</v>
      </c>
      <c r="AT3197" s="241"/>
      <c r="AU3197" s="241"/>
      <c r="AV3197" s="297">
        <v>46134</v>
      </c>
      <c r="AZ3197" s="271"/>
      <c r="BU3197" s="312"/>
      <c r="BZ3197" s="22"/>
      <c r="CB3197" s="88">
        <f t="shared" si="1001"/>
        <v>0</v>
      </c>
      <c r="CE3197" s="168"/>
      <c r="CJ3197" s="87">
        <f t="shared" ref="CJ3197:CJ3208" si="1007">MONTH(AV3197)</f>
        <v>4</v>
      </c>
    </row>
    <row r="3198" spans="1:111" s="85" customFormat="1" ht="15" customHeight="1" x14ac:dyDescent="0.25">
      <c r="B3198" s="265" t="s">
        <v>6301</v>
      </c>
      <c r="C3198" s="301" t="s">
        <v>9712</v>
      </c>
      <c r="D3198" s="265">
        <v>145984230</v>
      </c>
      <c r="E3198" s="241">
        <v>5320008490</v>
      </c>
      <c r="F3198" s="231">
        <v>46137</v>
      </c>
      <c r="G3198" s="265" t="s">
        <v>238</v>
      </c>
      <c r="H3198" s="265" t="s">
        <v>2810</v>
      </c>
      <c r="I3198" s="265" t="s">
        <v>240</v>
      </c>
      <c r="J3198" s="265" t="s">
        <v>3626</v>
      </c>
      <c r="K3198" s="265" t="s">
        <v>242</v>
      </c>
      <c r="L3198" s="231">
        <v>46163</v>
      </c>
      <c r="M3198" s="315">
        <v>0</v>
      </c>
      <c r="N3198" s="268" t="s">
        <v>9713</v>
      </c>
      <c r="O3198" s="268" t="s">
        <v>9714</v>
      </c>
      <c r="P3198" s="85">
        <v>2830052290</v>
      </c>
      <c r="Q3198" s="231">
        <v>46134</v>
      </c>
      <c r="R3198" s="241">
        <v>1209405298</v>
      </c>
      <c r="S3198" s="241">
        <v>224484611</v>
      </c>
      <c r="T3198" s="231">
        <v>46134</v>
      </c>
      <c r="U3198" s="261">
        <v>2226.5010000000002</v>
      </c>
      <c r="V3198" s="261">
        <v>2137.9459999999999</v>
      </c>
      <c r="W3198" s="241">
        <v>4</v>
      </c>
      <c r="X3198" s="241">
        <v>0</v>
      </c>
      <c r="Y3198" s="614" t="s">
        <v>9715</v>
      </c>
      <c r="Z3198" s="85" t="s">
        <v>9494</v>
      </c>
      <c r="AA3198" s="85" t="s">
        <v>9571</v>
      </c>
      <c r="AB3198" s="85" t="s">
        <v>9572</v>
      </c>
      <c r="AC3198" s="301" t="s">
        <v>9712</v>
      </c>
      <c r="AD3198" s="75" t="s">
        <v>113</v>
      </c>
      <c r="AE3198" s="241"/>
      <c r="AF3198" s="375">
        <v>46137.166666666664</v>
      </c>
      <c r="AG3198" s="375">
        <v>46137.416666666664</v>
      </c>
      <c r="AH3198" s="375">
        <v>46137.166666666664</v>
      </c>
      <c r="AI3198" s="231">
        <v>46139</v>
      </c>
      <c r="AJ3198" s="241"/>
      <c r="AK3198" s="241"/>
      <c r="AL3198" s="231">
        <v>46152</v>
      </c>
      <c r="AM3198" s="241"/>
      <c r="AN3198" s="241"/>
      <c r="AO3198" s="241" t="s">
        <v>121</v>
      </c>
      <c r="AP3198" s="241" t="s">
        <v>121</v>
      </c>
      <c r="AQ3198" s="241" t="s">
        <v>121</v>
      </c>
      <c r="AR3198" s="241"/>
      <c r="AS3198" s="241" t="s">
        <v>261</v>
      </c>
      <c r="AT3198" s="241"/>
      <c r="AU3198" s="241"/>
      <c r="AV3198" s="297">
        <v>46134</v>
      </c>
      <c r="AZ3198" s="271"/>
      <c r="BU3198" s="312"/>
      <c r="BZ3198" s="22"/>
      <c r="CB3198" s="88">
        <f t="shared" si="1001"/>
        <v>0</v>
      </c>
      <c r="CE3198" s="168"/>
      <c r="CJ3198" s="87">
        <f t="shared" si="1007"/>
        <v>4</v>
      </c>
    </row>
    <row r="3199" spans="1:111" s="85" customFormat="1" x14ac:dyDescent="0.25">
      <c r="B3199" s="265" t="s">
        <v>8625</v>
      </c>
      <c r="C3199" s="301"/>
      <c r="D3199" s="265">
        <v>145940242</v>
      </c>
      <c r="E3199" s="241" t="s">
        <v>8611</v>
      </c>
      <c r="F3199" s="231">
        <v>46146</v>
      </c>
      <c r="G3199" s="265" t="s">
        <v>139</v>
      </c>
      <c r="H3199" s="265" t="s">
        <v>140</v>
      </c>
      <c r="I3199" s="265" t="s">
        <v>105</v>
      </c>
      <c r="J3199" s="265" t="s">
        <v>125</v>
      </c>
      <c r="K3199" s="265" t="s">
        <v>242</v>
      </c>
      <c r="L3199" s="231">
        <v>46175</v>
      </c>
      <c r="M3199" s="315">
        <v>40</v>
      </c>
      <c r="Q3199" s="241"/>
      <c r="R3199" s="241"/>
      <c r="S3199" s="241"/>
      <c r="T3199" s="241"/>
      <c r="U3199" s="241"/>
      <c r="V3199" s="241"/>
      <c r="W3199" s="241"/>
      <c r="X3199" s="241"/>
      <c r="Y3199" s="303" t="s">
        <v>9716</v>
      </c>
      <c r="Z3199" s="85" t="s">
        <v>128</v>
      </c>
      <c r="AA3199" s="85" t="s">
        <v>5436</v>
      </c>
      <c r="AB3199" s="85" t="s">
        <v>9717</v>
      </c>
      <c r="AC3199" s="270"/>
      <c r="AD3199" s="75" t="s">
        <v>113</v>
      </c>
      <c r="AE3199" s="241"/>
      <c r="AF3199" s="375">
        <v>46149.041666666664</v>
      </c>
      <c r="AG3199" s="375">
        <v>46148.5</v>
      </c>
      <c r="AH3199" s="375">
        <v>46148.5</v>
      </c>
      <c r="AI3199" s="855">
        <v>46150</v>
      </c>
      <c r="AJ3199" s="241"/>
      <c r="AK3199" s="241"/>
      <c r="AL3199" s="241"/>
      <c r="AM3199" s="241"/>
      <c r="AN3199" s="241"/>
      <c r="AO3199" s="81">
        <f t="shared" ref="AO3199:AO3262" si="1008">IF(AH3199&lt;AG3199,IF(AH3199=0,"",AH3199-1),IF(AG3199=0,"",AG3199-1))</f>
        <v>46147.5</v>
      </c>
      <c r="AP3199" s="81">
        <f t="shared" ref="AP3199:AP3262" si="1009">IF(AH3199&lt;AG3199,IF(AH3199=0,"",AH3199),IF(AG3199=0,"",AG3199))</f>
        <v>46148.5</v>
      </c>
      <c r="AQ3199" s="81">
        <f t="shared" ref="AQ3199:AQ3262" si="1010">IF(AH3199&lt;AG3199,IF(AH3199=0,"",AH3199),IF(AG3199=0,"",AG3199))</f>
        <v>46148.5</v>
      </c>
      <c r="AR3199" s="81">
        <f t="shared" ref="AR3199:AR3262" si="1011">IF(AI3199=0,"",IF(AI3199&lt;AJ3199,AJ3199+1,AI3199+1))</f>
        <v>46151</v>
      </c>
      <c r="AS3199" s="81">
        <f t="shared" ref="AS3199:AS3262" si="1012">IF(AI3199=0,"",IF(AE3199=0,IF(AJ3199=0,AI3199+2,AJ3199+2),AE3199+2))</f>
        <v>46152</v>
      </c>
      <c r="AT3199" s="81">
        <f t="shared" ref="AT3199:AT3262" si="1013">IF(AI3199=0,"",IF(AI3199&lt;AJ3199,AJ3199+1,AI3199+1))</f>
        <v>46151</v>
      </c>
      <c r="AU3199" s="241"/>
      <c r="AZ3199" s="271"/>
      <c r="BU3199" s="388"/>
      <c r="BZ3199" s="87">
        <f t="shared" ref="BZ3199:BZ3208" si="1014">_xlfn.ISOWEEKNUM(F3199)</f>
        <v>19</v>
      </c>
      <c r="CB3199" s="88">
        <f t="shared" si="1001"/>
        <v>0</v>
      </c>
      <c r="CE3199" s="431">
        <f t="shared" ref="CE3199:CE3208" si="1015">IF(AD3199="Sea waybill", IF(AK3199&lt;&gt;0, MONTH(AK3199), IF(AJ3199&gt;AI3199, MONTH(AJ3199), MONTH(AI3199))),"")</f>
        <v>5</v>
      </c>
      <c r="CJ3199" s="87">
        <f t="shared" si="1007"/>
        <v>1</v>
      </c>
      <c r="CK3199" s="171">
        <f t="shared" ref="CK3199:CK3208" si="1016">WEEKNUM(AV3199,2)</f>
        <v>1</v>
      </c>
    </row>
    <row r="3200" spans="1:111" s="85" customFormat="1" x14ac:dyDescent="0.25">
      <c r="B3200" s="265" t="s">
        <v>8625</v>
      </c>
      <c r="C3200" s="301"/>
      <c r="D3200" s="265">
        <v>145940244</v>
      </c>
      <c r="E3200" s="241" t="s">
        <v>8611</v>
      </c>
      <c r="F3200" s="231">
        <v>46146</v>
      </c>
      <c r="G3200" s="265" t="s">
        <v>139</v>
      </c>
      <c r="H3200" s="265" t="s">
        <v>140</v>
      </c>
      <c r="I3200" s="265" t="s">
        <v>105</v>
      </c>
      <c r="J3200" s="265" t="s">
        <v>125</v>
      </c>
      <c r="K3200" s="265" t="s">
        <v>242</v>
      </c>
      <c r="L3200" s="231">
        <v>46175</v>
      </c>
      <c r="M3200" s="315">
        <v>40</v>
      </c>
      <c r="Q3200" s="241"/>
      <c r="R3200" s="241"/>
      <c r="S3200" s="241"/>
      <c r="T3200" s="241"/>
      <c r="U3200" s="241"/>
      <c r="V3200" s="241"/>
      <c r="W3200" s="241"/>
      <c r="X3200" s="241"/>
      <c r="Y3200" s="303" t="s">
        <v>9718</v>
      </c>
      <c r="Z3200" s="85" t="s">
        <v>128</v>
      </c>
      <c r="AA3200" s="85" t="s">
        <v>5436</v>
      </c>
      <c r="AB3200" s="85" t="s">
        <v>9717</v>
      </c>
      <c r="AC3200" s="270"/>
      <c r="AD3200" s="75" t="s">
        <v>113</v>
      </c>
      <c r="AE3200" s="241"/>
      <c r="AF3200" s="375">
        <v>46149.041666666664</v>
      </c>
      <c r="AG3200" s="375">
        <v>46148.5</v>
      </c>
      <c r="AH3200" s="375">
        <v>46148.5</v>
      </c>
      <c r="AI3200" s="855">
        <v>46150</v>
      </c>
      <c r="AJ3200" s="241"/>
      <c r="AK3200" s="241"/>
      <c r="AL3200" s="241"/>
      <c r="AM3200" s="241"/>
      <c r="AN3200" s="241"/>
      <c r="AO3200" s="81">
        <f t="shared" si="1008"/>
        <v>46147.5</v>
      </c>
      <c r="AP3200" s="81">
        <f t="shared" si="1009"/>
        <v>46148.5</v>
      </c>
      <c r="AQ3200" s="81">
        <f t="shared" si="1010"/>
        <v>46148.5</v>
      </c>
      <c r="AR3200" s="81">
        <f t="shared" si="1011"/>
        <v>46151</v>
      </c>
      <c r="AS3200" s="81">
        <f t="shared" si="1012"/>
        <v>46152</v>
      </c>
      <c r="AT3200" s="81">
        <f t="shared" si="1013"/>
        <v>46151</v>
      </c>
      <c r="AU3200" s="241"/>
      <c r="AZ3200" s="271"/>
      <c r="BU3200" s="388"/>
      <c r="BZ3200" s="87">
        <f t="shared" si="1014"/>
        <v>19</v>
      </c>
      <c r="CB3200" s="88">
        <f t="shared" si="1001"/>
        <v>0</v>
      </c>
      <c r="CE3200" s="431">
        <f t="shared" si="1015"/>
        <v>5</v>
      </c>
      <c r="CJ3200" s="87">
        <f t="shared" si="1007"/>
        <v>1</v>
      </c>
      <c r="CK3200" s="171">
        <f t="shared" si="1016"/>
        <v>1</v>
      </c>
    </row>
    <row r="3201" spans="1:91" s="85" customFormat="1" x14ac:dyDescent="0.25">
      <c r="B3201" s="265" t="s">
        <v>3052</v>
      </c>
      <c r="C3201" s="301"/>
      <c r="D3201" s="265">
        <v>145940245</v>
      </c>
      <c r="E3201" s="241" t="s">
        <v>8611</v>
      </c>
      <c r="F3201" s="231">
        <v>46167</v>
      </c>
      <c r="G3201" s="265" t="s">
        <v>139</v>
      </c>
      <c r="H3201" s="265" t="s">
        <v>140</v>
      </c>
      <c r="I3201" s="265" t="s">
        <v>105</v>
      </c>
      <c r="J3201" s="265" t="s">
        <v>125</v>
      </c>
      <c r="K3201" s="265" t="s">
        <v>242</v>
      </c>
      <c r="L3201" s="231">
        <v>46195</v>
      </c>
      <c r="M3201" s="315">
        <v>40</v>
      </c>
      <c r="Q3201" s="241"/>
      <c r="R3201" s="241"/>
      <c r="S3201" s="241"/>
      <c r="T3201" s="241"/>
      <c r="U3201" s="241"/>
      <c r="V3201" s="241"/>
      <c r="W3201" s="241"/>
      <c r="X3201" s="241"/>
      <c r="Y3201" s="303"/>
      <c r="AC3201" s="270"/>
      <c r="AD3201" s="75" t="s">
        <v>113</v>
      </c>
      <c r="AE3201" s="241"/>
      <c r="AF3201" s="241"/>
      <c r="AG3201" s="241"/>
      <c r="AH3201" s="241"/>
      <c r="AI3201" s="241"/>
      <c r="AJ3201" s="241"/>
      <c r="AK3201" s="241"/>
      <c r="AL3201" s="241"/>
      <c r="AM3201" s="241"/>
      <c r="AN3201" s="241"/>
      <c r="AO3201" s="81" t="str">
        <f t="shared" si="1008"/>
        <v/>
      </c>
      <c r="AP3201" s="81" t="str">
        <f t="shared" si="1009"/>
        <v/>
      </c>
      <c r="AQ3201" s="81" t="str">
        <f t="shared" si="1010"/>
        <v/>
      </c>
      <c r="AR3201" s="81" t="str">
        <f t="shared" si="1011"/>
        <v/>
      </c>
      <c r="AS3201" s="81" t="str">
        <f t="shared" si="1012"/>
        <v/>
      </c>
      <c r="AT3201" s="81" t="str">
        <f t="shared" si="1013"/>
        <v/>
      </c>
      <c r="AU3201" s="241"/>
      <c r="AZ3201" s="271"/>
      <c r="BU3201" s="388"/>
      <c r="BZ3201" s="87">
        <f t="shared" si="1014"/>
        <v>22</v>
      </c>
      <c r="CB3201" s="88">
        <f t="shared" si="1001"/>
        <v>0</v>
      </c>
      <c r="CE3201" s="431">
        <f t="shared" si="1015"/>
        <v>1</v>
      </c>
      <c r="CJ3201" s="87">
        <f t="shared" si="1007"/>
        <v>1</v>
      </c>
      <c r="CK3201" s="171">
        <f t="shared" si="1016"/>
        <v>1</v>
      </c>
    </row>
    <row r="3202" spans="1:91" s="85" customFormat="1" x14ac:dyDescent="0.25">
      <c r="B3202" s="265" t="s">
        <v>8625</v>
      </c>
      <c r="C3202" s="301"/>
      <c r="D3202" s="265">
        <v>145941680</v>
      </c>
      <c r="E3202" s="241" t="s">
        <v>8611</v>
      </c>
      <c r="F3202" s="231">
        <v>46146</v>
      </c>
      <c r="G3202" s="265" t="s">
        <v>139</v>
      </c>
      <c r="H3202" s="265" t="s">
        <v>140</v>
      </c>
      <c r="I3202" s="265" t="s">
        <v>105</v>
      </c>
      <c r="J3202" s="265" t="s">
        <v>125</v>
      </c>
      <c r="K3202" s="265" t="s">
        <v>242</v>
      </c>
      <c r="L3202" s="231">
        <v>46174</v>
      </c>
      <c r="M3202" s="315">
        <v>20</v>
      </c>
      <c r="Q3202" s="241"/>
      <c r="R3202" s="241"/>
      <c r="S3202" s="241"/>
      <c r="T3202" s="241"/>
      <c r="U3202" s="241"/>
      <c r="V3202" s="241"/>
      <c r="W3202" s="241"/>
      <c r="X3202" s="241"/>
      <c r="Y3202" s="303" t="s">
        <v>9719</v>
      </c>
      <c r="Z3202" s="85" t="s">
        <v>128</v>
      </c>
      <c r="AA3202" s="85" t="s">
        <v>5436</v>
      </c>
      <c r="AB3202" s="85" t="s">
        <v>9717</v>
      </c>
      <c r="AC3202" s="270"/>
      <c r="AD3202" s="75" t="s">
        <v>113</v>
      </c>
      <c r="AE3202" s="241"/>
      <c r="AF3202" s="375">
        <v>46149.041666666664</v>
      </c>
      <c r="AG3202" s="375">
        <v>46148.5</v>
      </c>
      <c r="AH3202" s="375">
        <v>46148.5</v>
      </c>
      <c r="AI3202" s="855">
        <v>46150</v>
      </c>
      <c r="AJ3202" s="241"/>
      <c r="AK3202" s="241"/>
      <c r="AL3202" s="241"/>
      <c r="AM3202" s="241"/>
      <c r="AN3202" s="241"/>
      <c r="AO3202" s="81">
        <f t="shared" si="1008"/>
        <v>46147.5</v>
      </c>
      <c r="AP3202" s="81">
        <f t="shared" si="1009"/>
        <v>46148.5</v>
      </c>
      <c r="AQ3202" s="81">
        <f t="shared" si="1010"/>
        <v>46148.5</v>
      </c>
      <c r="AR3202" s="81">
        <f t="shared" si="1011"/>
        <v>46151</v>
      </c>
      <c r="AS3202" s="81">
        <f t="shared" si="1012"/>
        <v>46152</v>
      </c>
      <c r="AT3202" s="81">
        <f t="shared" si="1013"/>
        <v>46151</v>
      </c>
      <c r="AU3202" s="241"/>
      <c r="AZ3202" s="271"/>
      <c r="BU3202" s="388"/>
      <c r="BZ3202" s="87">
        <f t="shared" si="1014"/>
        <v>19</v>
      </c>
      <c r="CB3202" s="88">
        <f t="shared" si="1001"/>
        <v>0</v>
      </c>
      <c r="CE3202" s="431">
        <f t="shared" si="1015"/>
        <v>5</v>
      </c>
      <c r="CJ3202" s="87">
        <f t="shared" si="1007"/>
        <v>1</v>
      </c>
      <c r="CK3202" s="171">
        <f t="shared" si="1016"/>
        <v>1</v>
      </c>
    </row>
    <row r="3203" spans="1:91" s="85" customFormat="1" x14ac:dyDescent="0.25">
      <c r="B3203" s="265" t="s">
        <v>3052</v>
      </c>
      <c r="C3203" s="301"/>
      <c r="D3203" s="265">
        <v>145959980</v>
      </c>
      <c r="E3203" s="241" t="s">
        <v>8611</v>
      </c>
      <c r="F3203" s="231">
        <v>46167</v>
      </c>
      <c r="G3203" s="265" t="s">
        <v>139</v>
      </c>
      <c r="H3203" s="265" t="s">
        <v>140</v>
      </c>
      <c r="I3203" s="265" t="s">
        <v>105</v>
      </c>
      <c r="J3203" s="265" t="s">
        <v>125</v>
      </c>
      <c r="K3203" s="265" t="s">
        <v>242</v>
      </c>
      <c r="L3203" s="231">
        <v>46195</v>
      </c>
      <c r="M3203" s="315">
        <v>40</v>
      </c>
      <c r="Q3203" s="241"/>
      <c r="R3203" s="241"/>
      <c r="S3203" s="241"/>
      <c r="T3203" s="241"/>
      <c r="U3203" s="241"/>
      <c r="V3203" s="241"/>
      <c r="W3203" s="241"/>
      <c r="X3203" s="241"/>
      <c r="Y3203" s="303"/>
      <c r="AC3203" s="270"/>
      <c r="AD3203" s="75" t="s">
        <v>113</v>
      </c>
      <c r="AE3203" s="241"/>
      <c r="AF3203" s="241"/>
      <c r="AG3203" s="241"/>
      <c r="AH3203" s="241"/>
      <c r="AI3203" s="241"/>
      <c r="AJ3203" s="241"/>
      <c r="AK3203" s="241"/>
      <c r="AL3203" s="241"/>
      <c r="AM3203" s="241"/>
      <c r="AN3203" s="241"/>
      <c r="AO3203" s="81" t="str">
        <f t="shared" si="1008"/>
        <v/>
      </c>
      <c r="AP3203" s="81" t="str">
        <f t="shared" si="1009"/>
        <v/>
      </c>
      <c r="AQ3203" s="81" t="str">
        <f t="shared" si="1010"/>
        <v/>
      </c>
      <c r="AR3203" s="81" t="str">
        <f t="shared" si="1011"/>
        <v/>
      </c>
      <c r="AS3203" s="81" t="str">
        <f t="shared" si="1012"/>
        <v/>
      </c>
      <c r="AT3203" s="81" t="str">
        <f t="shared" si="1013"/>
        <v/>
      </c>
      <c r="AU3203" s="241"/>
      <c r="AZ3203" s="271"/>
      <c r="BU3203" s="388"/>
      <c r="BZ3203" s="87">
        <f t="shared" si="1014"/>
        <v>22</v>
      </c>
      <c r="CB3203" s="88">
        <f t="shared" si="1001"/>
        <v>0</v>
      </c>
      <c r="CE3203" s="431">
        <f t="shared" si="1015"/>
        <v>1</v>
      </c>
      <c r="CJ3203" s="87">
        <f t="shared" si="1007"/>
        <v>1</v>
      </c>
      <c r="CK3203" s="171">
        <f t="shared" si="1016"/>
        <v>1</v>
      </c>
    </row>
    <row r="3204" spans="1:91" s="85" customFormat="1" x14ac:dyDescent="0.25">
      <c r="B3204" s="265" t="s">
        <v>3052</v>
      </c>
      <c r="C3204" s="301"/>
      <c r="D3204" s="265">
        <v>145959983</v>
      </c>
      <c r="E3204" s="241" t="s">
        <v>8611</v>
      </c>
      <c r="F3204" s="231">
        <v>46174</v>
      </c>
      <c r="G3204" s="265" t="s">
        <v>139</v>
      </c>
      <c r="H3204" s="265" t="s">
        <v>140</v>
      </c>
      <c r="I3204" s="265" t="s">
        <v>105</v>
      </c>
      <c r="J3204" s="265" t="s">
        <v>125</v>
      </c>
      <c r="K3204" s="265" t="s">
        <v>242</v>
      </c>
      <c r="L3204" s="231">
        <v>46202</v>
      </c>
      <c r="M3204" s="315">
        <v>40</v>
      </c>
      <c r="Q3204" s="241"/>
      <c r="R3204" s="241"/>
      <c r="S3204" s="241"/>
      <c r="T3204" s="241"/>
      <c r="U3204" s="241"/>
      <c r="V3204" s="241"/>
      <c r="W3204" s="241"/>
      <c r="X3204" s="241"/>
      <c r="Y3204" s="303"/>
      <c r="AC3204" s="270"/>
      <c r="AD3204" s="75" t="s">
        <v>113</v>
      </c>
      <c r="AE3204" s="241"/>
      <c r="AF3204" s="241"/>
      <c r="AG3204" s="241"/>
      <c r="AH3204" s="241"/>
      <c r="AI3204" s="241"/>
      <c r="AJ3204" s="241"/>
      <c r="AK3204" s="241"/>
      <c r="AL3204" s="241"/>
      <c r="AM3204" s="241"/>
      <c r="AN3204" s="241"/>
      <c r="AO3204" s="81" t="str">
        <f t="shared" si="1008"/>
        <v/>
      </c>
      <c r="AP3204" s="81" t="str">
        <f t="shared" si="1009"/>
        <v/>
      </c>
      <c r="AQ3204" s="81" t="str">
        <f t="shared" si="1010"/>
        <v/>
      </c>
      <c r="AR3204" s="81" t="str">
        <f t="shared" si="1011"/>
        <v/>
      </c>
      <c r="AS3204" s="81" t="str">
        <f t="shared" si="1012"/>
        <v/>
      </c>
      <c r="AT3204" s="81" t="str">
        <f t="shared" si="1013"/>
        <v/>
      </c>
      <c r="AU3204" s="241"/>
      <c r="AZ3204" s="271"/>
      <c r="BU3204" s="388"/>
      <c r="BZ3204" s="87">
        <f t="shared" si="1014"/>
        <v>23</v>
      </c>
      <c r="CB3204" s="88">
        <f t="shared" si="1001"/>
        <v>0</v>
      </c>
      <c r="CE3204" s="431">
        <f t="shared" si="1015"/>
        <v>1</v>
      </c>
      <c r="CJ3204" s="87">
        <f t="shared" si="1007"/>
        <v>1</v>
      </c>
      <c r="CK3204" s="171">
        <f t="shared" si="1016"/>
        <v>1</v>
      </c>
    </row>
    <row r="3205" spans="1:91" s="85" customFormat="1" x14ac:dyDescent="0.25">
      <c r="B3205" s="265" t="s">
        <v>6301</v>
      </c>
      <c r="C3205" s="301" t="s">
        <v>9720</v>
      </c>
      <c r="D3205" s="265">
        <v>145943893</v>
      </c>
      <c r="E3205" s="241" t="s">
        <v>8611</v>
      </c>
      <c r="F3205" s="231">
        <v>46133</v>
      </c>
      <c r="G3205" s="265" t="s">
        <v>238</v>
      </c>
      <c r="H3205" s="265" t="s">
        <v>2810</v>
      </c>
      <c r="I3205" s="265" t="s">
        <v>240</v>
      </c>
      <c r="J3205" s="265" t="s">
        <v>241</v>
      </c>
      <c r="K3205" s="265" t="s">
        <v>242</v>
      </c>
      <c r="L3205" s="231">
        <v>46154</v>
      </c>
      <c r="M3205" s="315">
        <v>40</v>
      </c>
      <c r="N3205" s="268" t="s">
        <v>9721</v>
      </c>
      <c r="O3205" s="268" t="s">
        <v>9722</v>
      </c>
      <c r="P3205" s="85">
        <v>2830052241</v>
      </c>
      <c r="Q3205" s="231">
        <v>46133</v>
      </c>
      <c r="R3205" s="241">
        <v>1209404956</v>
      </c>
      <c r="S3205" s="241">
        <v>224482464</v>
      </c>
      <c r="T3205" s="231">
        <v>46133</v>
      </c>
      <c r="U3205" s="261">
        <v>19143.343000000001</v>
      </c>
      <c r="V3205" s="261">
        <v>18674.322</v>
      </c>
      <c r="W3205" s="241">
        <v>21</v>
      </c>
      <c r="X3205" s="241">
        <v>0</v>
      </c>
      <c r="Y3205" s="614" t="s">
        <v>9723</v>
      </c>
      <c r="Z3205" s="85" t="s">
        <v>9494</v>
      </c>
      <c r="AA3205" s="85" t="s">
        <v>9571</v>
      </c>
      <c r="AB3205" s="85" t="s">
        <v>9572</v>
      </c>
      <c r="AC3205" s="301" t="s">
        <v>9720</v>
      </c>
      <c r="AD3205" s="75" t="s">
        <v>113</v>
      </c>
      <c r="AE3205" s="241"/>
      <c r="AF3205" s="375">
        <v>46137.114583333336</v>
      </c>
      <c r="AG3205" s="375">
        <v>46136.416666666664</v>
      </c>
      <c r="AH3205" s="375">
        <v>46137.114583333336</v>
      </c>
      <c r="AI3205" s="231">
        <v>46138</v>
      </c>
      <c r="AJ3205" s="231">
        <v>46139</v>
      </c>
      <c r="AK3205" s="241"/>
      <c r="AL3205" s="231">
        <v>46146</v>
      </c>
      <c r="AM3205" s="241"/>
      <c r="AN3205" s="241"/>
      <c r="AO3205" s="81">
        <f t="shared" si="1008"/>
        <v>46135.416666666664</v>
      </c>
      <c r="AP3205" s="81">
        <f t="shared" si="1009"/>
        <v>46136.416666666664</v>
      </c>
      <c r="AQ3205" s="81">
        <f t="shared" si="1010"/>
        <v>46136.416666666664</v>
      </c>
      <c r="AR3205" s="81">
        <f t="shared" si="1011"/>
        <v>46140</v>
      </c>
      <c r="AS3205" s="81">
        <f t="shared" si="1012"/>
        <v>46141</v>
      </c>
      <c r="AT3205" s="81">
        <f t="shared" si="1013"/>
        <v>46140</v>
      </c>
      <c r="AU3205" s="241"/>
      <c r="AV3205" s="297">
        <v>46133</v>
      </c>
      <c r="AZ3205" s="271"/>
      <c r="BU3205" s="388"/>
      <c r="BZ3205" s="87">
        <f t="shared" si="1014"/>
        <v>17</v>
      </c>
      <c r="CB3205" s="88">
        <f t="shared" si="1001"/>
        <v>0</v>
      </c>
      <c r="CE3205" s="431">
        <f t="shared" si="1015"/>
        <v>4</v>
      </c>
      <c r="CJ3205" s="87">
        <f t="shared" si="1007"/>
        <v>4</v>
      </c>
      <c r="CK3205" s="171">
        <f t="shared" si="1016"/>
        <v>17</v>
      </c>
    </row>
    <row r="3206" spans="1:91" s="85" customFormat="1" x14ac:dyDescent="0.25">
      <c r="B3206" s="265" t="s">
        <v>6301</v>
      </c>
      <c r="C3206" s="301" t="s">
        <v>9720</v>
      </c>
      <c r="D3206" s="265">
        <v>145943920</v>
      </c>
      <c r="E3206" s="241" t="s">
        <v>8611</v>
      </c>
      <c r="F3206" s="231">
        <v>46133</v>
      </c>
      <c r="G3206" s="265" t="s">
        <v>238</v>
      </c>
      <c r="H3206" s="265" t="s">
        <v>2810</v>
      </c>
      <c r="I3206" s="265" t="s">
        <v>240</v>
      </c>
      <c r="J3206" s="265" t="s">
        <v>241</v>
      </c>
      <c r="K3206" s="265" t="s">
        <v>242</v>
      </c>
      <c r="L3206" s="231">
        <v>46154</v>
      </c>
      <c r="M3206" s="315">
        <v>40</v>
      </c>
      <c r="N3206" s="677" t="s">
        <v>9724</v>
      </c>
      <c r="O3206" s="677" t="s">
        <v>9725</v>
      </c>
      <c r="P3206" s="85">
        <v>2830052153</v>
      </c>
      <c r="Q3206" s="231">
        <v>46132</v>
      </c>
      <c r="R3206" s="241">
        <v>1209404514</v>
      </c>
      <c r="S3206" s="241">
        <v>224470488</v>
      </c>
      <c r="T3206" s="231">
        <v>46132</v>
      </c>
      <c r="U3206" s="261">
        <v>17032.083999999999</v>
      </c>
      <c r="V3206" s="261">
        <v>16354.656000000001</v>
      </c>
      <c r="W3206" s="241">
        <v>30</v>
      </c>
      <c r="X3206" s="241">
        <v>0</v>
      </c>
      <c r="Y3206" s="303" t="s">
        <v>9726</v>
      </c>
      <c r="Z3206" s="85" t="s">
        <v>9494</v>
      </c>
      <c r="AA3206" s="85" t="s">
        <v>9571</v>
      </c>
      <c r="AB3206" s="85" t="s">
        <v>9572</v>
      </c>
      <c r="AC3206" s="301" t="s">
        <v>9720</v>
      </c>
      <c r="AD3206" s="75" t="s">
        <v>113</v>
      </c>
      <c r="AE3206" s="241"/>
      <c r="AF3206" s="375">
        <v>46137.114583333336</v>
      </c>
      <c r="AG3206" s="375">
        <v>46136.416666666664</v>
      </c>
      <c r="AH3206" s="375">
        <v>46137.114583333336</v>
      </c>
      <c r="AI3206" s="231">
        <v>46138</v>
      </c>
      <c r="AJ3206" s="231">
        <v>46139</v>
      </c>
      <c r="AK3206" s="241"/>
      <c r="AL3206" s="231">
        <v>46146</v>
      </c>
      <c r="AM3206" s="241"/>
      <c r="AN3206" s="241"/>
      <c r="AO3206" s="81">
        <f t="shared" si="1008"/>
        <v>46135.416666666664</v>
      </c>
      <c r="AP3206" s="81">
        <f t="shared" si="1009"/>
        <v>46136.416666666664</v>
      </c>
      <c r="AQ3206" s="81">
        <f t="shared" si="1010"/>
        <v>46136.416666666664</v>
      </c>
      <c r="AR3206" s="81">
        <f t="shared" si="1011"/>
        <v>46140</v>
      </c>
      <c r="AS3206" s="81">
        <f t="shared" si="1012"/>
        <v>46141</v>
      </c>
      <c r="AT3206" s="81">
        <f t="shared" si="1013"/>
        <v>46140</v>
      </c>
      <c r="AU3206" s="241"/>
      <c r="AV3206" s="297">
        <v>46132</v>
      </c>
      <c r="AZ3206" s="271"/>
      <c r="BU3206" s="388"/>
      <c r="BZ3206" s="87">
        <f t="shared" si="1014"/>
        <v>17</v>
      </c>
      <c r="CB3206" s="88">
        <f t="shared" si="1001"/>
        <v>0</v>
      </c>
      <c r="CE3206" s="431">
        <f t="shared" si="1015"/>
        <v>4</v>
      </c>
      <c r="CJ3206" s="87">
        <f t="shared" si="1007"/>
        <v>4</v>
      </c>
      <c r="CK3206" s="171">
        <f t="shared" si="1016"/>
        <v>17</v>
      </c>
    </row>
    <row r="3207" spans="1:91" s="85" customFormat="1" x14ac:dyDescent="0.25">
      <c r="B3207" s="265" t="s">
        <v>3052</v>
      </c>
      <c r="C3207" s="301"/>
      <c r="D3207" s="265">
        <v>145881741</v>
      </c>
      <c r="E3207" s="241" t="s">
        <v>9727</v>
      </c>
      <c r="F3207" s="231">
        <v>46175</v>
      </c>
      <c r="G3207" s="265" t="s">
        <v>290</v>
      </c>
      <c r="H3207" s="265" t="s">
        <v>1657</v>
      </c>
      <c r="I3207" s="265" t="s">
        <v>105</v>
      </c>
      <c r="J3207" s="75" t="s">
        <v>322</v>
      </c>
      <c r="K3207" s="265" t="s">
        <v>242</v>
      </c>
      <c r="L3207" s="231">
        <v>46196</v>
      </c>
      <c r="M3207" s="265">
        <v>20</v>
      </c>
      <c r="Q3207" s="241"/>
      <c r="R3207" s="241"/>
      <c r="S3207" s="241"/>
      <c r="T3207" s="241"/>
      <c r="U3207" s="241"/>
      <c r="V3207" s="241"/>
      <c r="W3207" s="241"/>
      <c r="X3207" s="241"/>
      <c r="Y3207" s="303"/>
      <c r="AB3207" s="265"/>
      <c r="AC3207" s="270"/>
      <c r="AD3207" s="241"/>
      <c r="AE3207" s="241"/>
      <c r="AF3207" s="241"/>
      <c r="AG3207" s="241"/>
      <c r="AH3207" s="241"/>
      <c r="AI3207" s="241"/>
      <c r="AJ3207" s="241"/>
      <c r="AK3207" s="241"/>
      <c r="AL3207" s="241"/>
      <c r="AM3207" s="241"/>
      <c r="AN3207" s="241"/>
      <c r="AO3207" s="81" t="str">
        <f t="shared" si="1008"/>
        <v/>
      </c>
      <c r="AP3207" s="81" t="str">
        <f t="shared" si="1009"/>
        <v/>
      </c>
      <c r="AQ3207" s="81" t="str">
        <f t="shared" si="1010"/>
        <v/>
      </c>
      <c r="AR3207" s="81" t="str">
        <f t="shared" si="1011"/>
        <v/>
      </c>
      <c r="AS3207" s="81" t="str">
        <f t="shared" si="1012"/>
        <v/>
      </c>
      <c r="AT3207" s="81" t="str">
        <f t="shared" si="1013"/>
        <v/>
      </c>
      <c r="AU3207" s="241"/>
      <c r="AZ3207" s="271"/>
      <c r="BU3207" s="338"/>
      <c r="BZ3207" s="87">
        <f t="shared" si="1014"/>
        <v>23</v>
      </c>
      <c r="CB3207" s="88">
        <f t="shared" si="1001"/>
        <v>0</v>
      </c>
      <c r="CE3207" s="431" t="str">
        <f t="shared" si="1015"/>
        <v/>
      </c>
      <c r="CJ3207" s="87">
        <f t="shared" si="1007"/>
        <v>1</v>
      </c>
      <c r="CK3207" s="171">
        <f t="shared" si="1016"/>
        <v>1</v>
      </c>
      <c r="CM3207" s="85">
        <f>IF(OR(Z3207="COSU",Z3207="EGLV",Z3207="MAEU",Z3207="REGU",Z3207="HLCU",Z3207="OOLU",Z3207="ONEY"),
    IF(Z3207="COSU","1C26TAB",
    IF(Z3207="EGLV","1C26TAA",
    IF(Z3207="MAEU","1C26TML",
    IF(Z3207="REGU","1C26TAA",
    IF(Z3207="HLCU","1C26THC",
    IF(Z3207="OOLU","1C26TAR",
    IF(Z3207="ONEY","1K26TAD",""))))))) &amp; "^" &amp; BU3207,
    BU3207)</f>
        <v>0</v>
      </c>
    </row>
    <row r="3208" spans="1:91" s="85" customFormat="1" x14ac:dyDescent="0.25">
      <c r="A3208" s="75"/>
      <c r="B3208" s="22" t="s">
        <v>9088</v>
      </c>
      <c r="C3208" s="270"/>
      <c r="D3208" s="265">
        <v>145756669</v>
      </c>
      <c r="E3208" s="241">
        <v>5320008414</v>
      </c>
      <c r="F3208" s="231">
        <v>46137</v>
      </c>
      <c r="G3208" s="265" t="s">
        <v>7821</v>
      </c>
      <c r="H3208" s="265" t="s">
        <v>1495</v>
      </c>
      <c r="I3208" s="265" t="s">
        <v>105</v>
      </c>
      <c r="J3208" s="75" t="s">
        <v>180</v>
      </c>
      <c r="K3208" s="265" t="s">
        <v>242</v>
      </c>
      <c r="L3208" s="231">
        <v>46152</v>
      </c>
      <c r="M3208" s="265">
        <v>40</v>
      </c>
      <c r="N3208" s="268" t="s">
        <v>9728</v>
      </c>
      <c r="O3208" s="268" t="s">
        <v>9729</v>
      </c>
      <c r="Q3208" s="231"/>
      <c r="R3208" s="241"/>
      <c r="S3208" s="241"/>
      <c r="T3208" s="231"/>
      <c r="U3208" s="261"/>
      <c r="V3208" s="261"/>
      <c r="W3208" s="241"/>
      <c r="X3208" s="241"/>
      <c r="Y3208" s="303">
        <v>2325008250</v>
      </c>
      <c r="Z3208" s="85" t="s">
        <v>5982</v>
      </c>
      <c r="AA3208" s="85" t="s">
        <v>183</v>
      </c>
      <c r="AB3208" s="85" t="s">
        <v>9730</v>
      </c>
      <c r="AC3208" s="270"/>
      <c r="AD3208" s="75" t="s">
        <v>113</v>
      </c>
      <c r="AE3208" s="241"/>
      <c r="AF3208" s="375">
        <v>46142.833333333336</v>
      </c>
      <c r="AG3208" s="375">
        <v>46141.416666666664</v>
      </c>
      <c r="AH3208" s="375">
        <v>46141.416666666664</v>
      </c>
      <c r="AI3208" s="74">
        <v>46142</v>
      </c>
      <c r="AJ3208" s="74"/>
      <c r="AK3208" s="74"/>
      <c r="AL3208" s="74">
        <v>46146</v>
      </c>
      <c r="AM3208" s="74"/>
      <c r="AN3208" s="75">
        <f>IF(AM3208=0,AL3208-L3208,AM3208-L3208)</f>
        <v>-6</v>
      </c>
      <c r="AO3208" s="81">
        <f t="shared" si="1008"/>
        <v>46140.416666666664</v>
      </c>
      <c r="AP3208" s="81">
        <f t="shared" si="1009"/>
        <v>46141.416666666664</v>
      </c>
      <c r="AQ3208" s="81">
        <f t="shared" si="1010"/>
        <v>46141.416666666664</v>
      </c>
      <c r="AR3208" s="81">
        <f t="shared" si="1011"/>
        <v>46143</v>
      </c>
      <c r="AS3208" s="81">
        <f t="shared" si="1012"/>
        <v>46144</v>
      </c>
      <c r="AT3208" s="81">
        <f t="shared" si="1013"/>
        <v>46143</v>
      </c>
      <c r="AU3208" s="241"/>
      <c r="AV3208" s="297">
        <v>46139</v>
      </c>
      <c r="AW3208" s="85" t="e">
        <v>#N/A</v>
      </c>
      <c r="AX3208" s="85" t="e">
        <v>#N/A</v>
      </c>
      <c r="AZ3208" s="271"/>
      <c r="BT3208" s="75">
        <f>IF(COUNTIF($C$3:C3208, C3208)=1, 1, 0)</f>
        <v>0</v>
      </c>
      <c r="BU3208" s="338"/>
      <c r="BZ3208" s="87">
        <f t="shared" si="1014"/>
        <v>17</v>
      </c>
      <c r="CB3208" s="88">
        <f t="shared" si="1001"/>
        <v>0</v>
      </c>
      <c r="CC3208" s="172"/>
      <c r="CE3208" s="431">
        <f t="shared" si="1015"/>
        <v>4</v>
      </c>
      <c r="CJ3208" s="87">
        <f t="shared" si="1007"/>
        <v>4</v>
      </c>
      <c r="CK3208" s="171">
        <f t="shared" si="1016"/>
        <v>18</v>
      </c>
      <c r="CM3208" s="85" t="str">
        <f>IF(OR(Z3208="COSU",Z3208="EGLV",Z3208="MAEU",Z3208="REGU",Z3208="HLCU",Z3208="OOLU",Z3208="ONEY"),
    IF(Z3208="COSU","1C26TAB",
    IF(Z3208="EGLV","1C26TAA",
    IF(Z3208="MAEU","1C26TML",
    IF(Z3208="REGU","1C26TAA",
    IF(Z3208="HLCU","1C26THC",
    IF(Z3208="OOLU","1C26TAR",
    IF(Z3208="ONEY","1K26TAD",""))))))) &amp; "^" &amp; BU3208,
    BU3208)</f>
        <v>1C26TAR^</v>
      </c>
    </row>
    <row r="3209" spans="1:91" s="85" customFormat="1" x14ac:dyDescent="0.25">
      <c r="A3209" s="75"/>
      <c r="B3209" s="22" t="s">
        <v>9088</v>
      </c>
      <c r="C3209" s="270"/>
      <c r="D3209" s="265">
        <v>145985698</v>
      </c>
      <c r="E3209" s="241">
        <v>5320008414</v>
      </c>
      <c r="F3209" s="231">
        <v>46135</v>
      </c>
      <c r="G3209" s="265" t="s">
        <v>7821</v>
      </c>
      <c r="H3209" s="265" t="s">
        <v>1495</v>
      </c>
      <c r="I3209" s="265" t="s">
        <v>105</v>
      </c>
      <c r="J3209" s="75" t="s">
        <v>3954</v>
      </c>
      <c r="K3209" s="265" t="s">
        <v>242</v>
      </c>
      <c r="L3209" s="231">
        <v>46157</v>
      </c>
      <c r="M3209" s="265">
        <v>0</v>
      </c>
      <c r="N3209" s="268" t="s">
        <v>9728</v>
      </c>
      <c r="O3209" s="268" t="s">
        <v>9729</v>
      </c>
      <c r="Q3209" s="231"/>
      <c r="R3209" s="241"/>
      <c r="S3209" s="241"/>
      <c r="T3209" s="231"/>
      <c r="U3209" s="261"/>
      <c r="V3209" s="261"/>
      <c r="W3209" s="241"/>
      <c r="X3209" s="241"/>
      <c r="Y3209" s="303">
        <v>2325008250</v>
      </c>
      <c r="Z3209" s="85" t="s">
        <v>5982</v>
      </c>
      <c r="AA3209" s="85" t="s">
        <v>183</v>
      </c>
      <c r="AB3209" s="85" t="s">
        <v>9730</v>
      </c>
      <c r="AC3209" s="270"/>
      <c r="AD3209" s="75" t="s">
        <v>113</v>
      </c>
      <c r="AE3209" s="241"/>
      <c r="AF3209" s="375">
        <v>46142.833333333336</v>
      </c>
      <c r="AG3209" s="375">
        <v>46141.416666666664</v>
      </c>
      <c r="AH3209" s="375">
        <v>46141.416666666664</v>
      </c>
      <c r="AI3209" s="101">
        <v>46142</v>
      </c>
      <c r="AJ3209" s="74"/>
      <c r="AK3209" s="74"/>
      <c r="AL3209" s="74">
        <v>46146</v>
      </c>
      <c r="AM3209" s="74"/>
      <c r="AN3209" s="75">
        <f>IF(AM3209=0,AL3209-L3209,AM3209-L3209)</f>
        <v>-11</v>
      </c>
      <c r="AO3209" s="81">
        <f t="shared" si="1008"/>
        <v>46140.416666666664</v>
      </c>
      <c r="AP3209" s="81">
        <f t="shared" si="1009"/>
        <v>46141.416666666664</v>
      </c>
      <c r="AQ3209" s="81">
        <f t="shared" si="1010"/>
        <v>46141.416666666664</v>
      </c>
      <c r="AR3209" s="81">
        <f t="shared" si="1011"/>
        <v>46143</v>
      </c>
      <c r="AS3209" s="81">
        <f t="shared" si="1012"/>
        <v>46144</v>
      </c>
      <c r="AT3209" s="81">
        <f t="shared" si="1013"/>
        <v>46143</v>
      </c>
      <c r="AU3209" s="241"/>
      <c r="AV3209" s="297">
        <v>46139</v>
      </c>
      <c r="AZ3209" s="271"/>
      <c r="BT3209" s="75"/>
      <c r="BU3209" s="338"/>
      <c r="BZ3209" s="87"/>
      <c r="CB3209" s="88">
        <f t="shared" si="1001"/>
        <v>0</v>
      </c>
      <c r="CC3209" s="172"/>
      <c r="CE3209" s="431"/>
      <c r="CJ3209" s="87"/>
      <c r="CK3209" s="171"/>
    </row>
    <row r="3210" spans="1:91" s="85" customFormat="1" x14ac:dyDescent="0.25">
      <c r="A3210" s="75"/>
      <c r="B3210" s="265" t="s">
        <v>3052</v>
      </c>
      <c r="C3210" s="270"/>
      <c r="D3210" s="265">
        <v>145756644</v>
      </c>
      <c r="E3210" s="241" t="s">
        <v>9731</v>
      </c>
      <c r="F3210" s="231">
        <v>46158</v>
      </c>
      <c r="G3210" s="265" t="s">
        <v>7821</v>
      </c>
      <c r="H3210" s="265" t="s">
        <v>1495</v>
      </c>
      <c r="I3210" s="265" t="s">
        <v>105</v>
      </c>
      <c r="J3210" s="265" t="s">
        <v>3954</v>
      </c>
      <c r="K3210" s="265" t="s">
        <v>242</v>
      </c>
      <c r="L3210" s="231">
        <v>46174</v>
      </c>
      <c r="M3210" s="265">
        <v>20</v>
      </c>
      <c r="Q3210" s="231"/>
      <c r="R3210" s="241"/>
      <c r="S3210" s="241"/>
      <c r="T3210" s="231"/>
      <c r="U3210" s="261"/>
      <c r="V3210" s="261"/>
      <c r="W3210" s="241"/>
      <c r="X3210" s="241"/>
      <c r="Y3210" s="270"/>
      <c r="Z3210" s="241"/>
      <c r="AB3210" s="265"/>
      <c r="AC3210" s="270"/>
      <c r="AD3210" s="75"/>
      <c r="AE3210" s="241"/>
      <c r="AF3210" s="375"/>
      <c r="AG3210" s="375"/>
      <c r="AH3210" s="375"/>
      <c r="AI3210" s="74"/>
      <c r="AJ3210" s="74"/>
      <c r="AK3210" s="74"/>
      <c r="AL3210" s="74"/>
      <c r="AM3210" s="74"/>
      <c r="AN3210" s="75">
        <f>IF(AM3210=0,AL3210-L3210,AM3210-L3210)</f>
        <v>-46174</v>
      </c>
      <c r="AO3210" s="81" t="str">
        <f t="shared" si="1008"/>
        <v/>
      </c>
      <c r="AP3210" s="81" t="str">
        <f t="shared" si="1009"/>
        <v/>
      </c>
      <c r="AQ3210" s="81" t="str">
        <f t="shared" si="1010"/>
        <v/>
      </c>
      <c r="AR3210" s="81" t="str">
        <f t="shared" si="1011"/>
        <v/>
      </c>
      <c r="AS3210" s="81" t="str">
        <f t="shared" si="1012"/>
        <v/>
      </c>
      <c r="AT3210" s="81" t="str">
        <f t="shared" si="1013"/>
        <v/>
      </c>
      <c r="AU3210" s="241"/>
      <c r="AV3210" s="297"/>
      <c r="AW3210" s="85" t="e">
        <v>#N/A</v>
      </c>
      <c r="AX3210" s="85" t="e">
        <v>#N/A</v>
      </c>
      <c r="AZ3210" s="271"/>
      <c r="BT3210" s="75">
        <f>IF(COUNTIF($C$3:C3210, C3210)=1, 1, 0)</f>
        <v>0</v>
      </c>
      <c r="BU3210" s="338"/>
      <c r="BZ3210" s="87">
        <f>_xlfn.ISOWEEKNUM(F3210)</f>
        <v>20</v>
      </c>
      <c r="CB3210" s="88">
        <f t="shared" si="1001"/>
        <v>0</v>
      </c>
      <c r="CC3210" s="172"/>
      <c r="CE3210" s="431" t="str">
        <f>IF(AD3210="Sea waybill", IF(AK3210&lt;&gt;0, MONTH(AK3210), IF(AJ3210&gt;AI3210, MONTH(AJ3210), MONTH(AI3210))),"")</f>
        <v/>
      </c>
      <c r="CJ3210" s="87">
        <f t="shared" ref="CJ3210:CJ3273" si="1017">MONTH(AV3210)</f>
        <v>1</v>
      </c>
      <c r="CK3210" s="171">
        <f>WEEKNUM(AV3210,2)</f>
        <v>1</v>
      </c>
      <c r="CM3210" s="85">
        <f>IF(OR(Z3210="COSU",Z3210="EGLV",Z3210="MAEU",Z3210="REGU",Z3210="HLCU",Z3210="OOLU",Z3210="ONEY"),
    IF(Z3210="COSU","1C26TAB",
    IF(Z3210="EGLV","1C26TAA",
    IF(Z3210="MAEU","1C26TML",
    IF(Z3210="REGU","1C26TAA",
    IF(Z3210="HLCU","1C26THC",
    IF(Z3210="OOLU","1C26TAR",
    IF(Z3210="ONEY","1K26TAD",""))))))) &amp; "^" &amp; BU3210,
    BU3210)</f>
        <v>0</v>
      </c>
    </row>
    <row r="3211" spans="1:91" s="85" customFormat="1" x14ac:dyDescent="0.25">
      <c r="B3211" s="265" t="s">
        <v>3052</v>
      </c>
      <c r="C3211" s="301"/>
      <c r="D3211" s="265">
        <v>145827368</v>
      </c>
      <c r="E3211" s="241" t="s">
        <v>9731</v>
      </c>
      <c r="F3211" s="231">
        <v>46168</v>
      </c>
      <c r="G3211" s="265" t="s">
        <v>290</v>
      </c>
      <c r="H3211" s="265" t="s">
        <v>1657</v>
      </c>
      <c r="I3211" s="265" t="s">
        <v>105</v>
      </c>
      <c r="J3211" s="75" t="s">
        <v>322</v>
      </c>
      <c r="K3211" s="265" t="s">
        <v>242</v>
      </c>
      <c r="L3211" s="231">
        <v>46189</v>
      </c>
      <c r="M3211" s="265">
        <v>20</v>
      </c>
      <c r="Q3211" s="241"/>
      <c r="R3211" s="241"/>
      <c r="S3211" s="241"/>
      <c r="T3211" s="241"/>
      <c r="U3211" s="241"/>
      <c r="V3211" s="241"/>
      <c r="W3211" s="241"/>
      <c r="X3211" s="241"/>
      <c r="Y3211" s="303"/>
      <c r="AB3211" s="265"/>
      <c r="AC3211" s="270"/>
      <c r="AD3211" s="241"/>
      <c r="AE3211" s="241"/>
      <c r="AF3211" s="241"/>
      <c r="AG3211" s="241"/>
      <c r="AH3211" s="241"/>
      <c r="AI3211" s="241"/>
      <c r="AJ3211" s="241"/>
      <c r="AK3211" s="241"/>
      <c r="AL3211" s="241"/>
      <c r="AM3211" s="241"/>
      <c r="AN3211" s="241"/>
      <c r="AO3211" s="81" t="str">
        <f t="shared" si="1008"/>
        <v/>
      </c>
      <c r="AP3211" s="81" t="str">
        <f t="shared" si="1009"/>
        <v/>
      </c>
      <c r="AQ3211" s="81" t="str">
        <f t="shared" si="1010"/>
        <v/>
      </c>
      <c r="AR3211" s="81" t="str">
        <f t="shared" si="1011"/>
        <v/>
      </c>
      <c r="AS3211" s="81" t="str">
        <f t="shared" si="1012"/>
        <v/>
      </c>
      <c r="AT3211" s="81" t="str">
        <f t="shared" si="1013"/>
        <v/>
      </c>
      <c r="AU3211" s="241"/>
      <c r="AZ3211" s="271"/>
      <c r="BU3211" s="338"/>
      <c r="BZ3211" s="87">
        <f>_xlfn.ISOWEEKNUM(F3211)</f>
        <v>22</v>
      </c>
      <c r="CB3211" s="88">
        <f t="shared" si="1001"/>
        <v>0</v>
      </c>
      <c r="CE3211" s="431" t="str">
        <f>IF(AD3211="Sea waybill", IF(AK3211&lt;&gt;0, MONTH(AK3211), IF(AJ3211&gt;AI3211, MONTH(AJ3211), MONTH(AI3211))),"")</f>
        <v/>
      </c>
      <c r="CJ3211" s="87">
        <f t="shared" si="1017"/>
        <v>1</v>
      </c>
      <c r="CK3211" s="171">
        <f>WEEKNUM(AV3211,2)</f>
        <v>1</v>
      </c>
      <c r="CM3211" s="85">
        <f>IF(OR(Z3211="COSU",Z3211="EGLV",Z3211="MAEU",Z3211="REGU",Z3211="HLCU",Z3211="OOLU",Z3211="ONEY"),
    IF(Z3211="COSU","1C26TAB",
    IF(Z3211="EGLV","1C26TAA",
    IF(Z3211="MAEU","1C26TML",
    IF(Z3211="REGU","1C26TAA",
    IF(Z3211="HLCU","1C26THC",
    IF(Z3211="OOLU","1C26TAR",
    IF(Z3211="ONEY","1K26TAD",""))))))) &amp; "^" &amp; BU3211,
    BU3211)</f>
        <v>0</v>
      </c>
    </row>
    <row r="3212" spans="1:91" s="85" customFormat="1" x14ac:dyDescent="0.25">
      <c r="B3212" s="265" t="s">
        <v>3052</v>
      </c>
      <c r="C3212" s="301"/>
      <c r="D3212" s="265">
        <v>145928059</v>
      </c>
      <c r="E3212" s="268" t="s">
        <v>9731</v>
      </c>
      <c r="F3212" s="316">
        <v>46149</v>
      </c>
      <c r="G3212" s="268" t="s">
        <v>1178</v>
      </c>
      <c r="H3212" s="268" t="s">
        <v>2963</v>
      </c>
      <c r="I3212" s="268" t="s">
        <v>105</v>
      </c>
      <c r="J3212" s="268" t="s">
        <v>1161</v>
      </c>
      <c r="K3212" s="268" t="s">
        <v>242</v>
      </c>
      <c r="L3212" s="316">
        <v>46170</v>
      </c>
      <c r="M3212" s="315">
        <v>40</v>
      </c>
      <c r="Q3212" s="241"/>
      <c r="R3212" s="241"/>
      <c r="S3212" s="241"/>
      <c r="T3212" s="241"/>
      <c r="U3212" s="241"/>
      <c r="V3212" s="241"/>
      <c r="W3212" s="241"/>
      <c r="X3212" s="241"/>
      <c r="Y3212" s="303"/>
      <c r="AC3212" s="270"/>
      <c r="AD3212" s="241"/>
      <c r="AE3212" s="241"/>
      <c r="AF3212" s="241"/>
      <c r="AG3212" s="241"/>
      <c r="AH3212" s="241"/>
      <c r="AI3212" s="241"/>
      <c r="AJ3212" s="241"/>
      <c r="AK3212" s="241"/>
      <c r="AL3212" s="241"/>
      <c r="AM3212" s="241"/>
      <c r="AN3212" s="241"/>
      <c r="AO3212" s="81" t="str">
        <f t="shared" si="1008"/>
        <v/>
      </c>
      <c r="AP3212" s="81" t="str">
        <f t="shared" si="1009"/>
        <v/>
      </c>
      <c r="AQ3212" s="81" t="str">
        <f t="shared" si="1010"/>
        <v/>
      </c>
      <c r="AR3212" s="81" t="str">
        <f t="shared" si="1011"/>
        <v/>
      </c>
      <c r="AS3212" s="81" t="str">
        <f t="shared" si="1012"/>
        <v/>
      </c>
      <c r="AT3212" s="81" t="str">
        <f t="shared" si="1013"/>
        <v/>
      </c>
      <c r="AU3212" s="241"/>
      <c r="AZ3212" s="271"/>
      <c r="BU3212" s="388"/>
      <c r="BZ3212" s="87">
        <f>_xlfn.ISOWEEKNUM(F3212)</f>
        <v>19</v>
      </c>
      <c r="CB3212" s="88">
        <f t="shared" si="1001"/>
        <v>0</v>
      </c>
      <c r="CE3212" s="431" t="str">
        <f>IF(AD3212="Sea waybill", IF(AK3212&lt;&gt;0, MONTH(AK3212), IF(AJ3212&gt;AI3212, MONTH(AJ3212), MONTH(AI3212))),"")</f>
        <v/>
      </c>
      <c r="CJ3212" s="87">
        <f t="shared" si="1017"/>
        <v>1</v>
      </c>
      <c r="CK3212" s="171">
        <f>WEEKNUM(AV3212,2)</f>
        <v>1</v>
      </c>
    </row>
    <row r="3213" spans="1:91" s="85" customFormat="1" x14ac:dyDescent="0.25">
      <c r="B3213" s="265" t="s">
        <v>3052</v>
      </c>
      <c r="C3213" s="301"/>
      <c r="D3213" s="265">
        <v>145949899</v>
      </c>
      <c r="E3213" s="241" t="s">
        <v>9731</v>
      </c>
      <c r="F3213" s="231">
        <v>46160</v>
      </c>
      <c r="G3213" s="265" t="s">
        <v>7029</v>
      </c>
      <c r="H3213" s="265" t="s">
        <v>2213</v>
      </c>
      <c r="I3213" s="265" t="s">
        <v>105</v>
      </c>
      <c r="J3213" s="265" t="s">
        <v>518</v>
      </c>
      <c r="K3213" s="265" t="s">
        <v>242</v>
      </c>
      <c r="L3213" s="231">
        <v>46188</v>
      </c>
      <c r="M3213" s="265">
        <v>40</v>
      </c>
      <c r="Q3213" s="241"/>
      <c r="R3213" s="241"/>
      <c r="S3213" s="241"/>
      <c r="T3213" s="241"/>
      <c r="U3213" s="241"/>
      <c r="V3213" s="241"/>
      <c r="W3213" s="241"/>
      <c r="X3213" s="241"/>
      <c r="Y3213" s="303"/>
      <c r="AC3213" s="270"/>
      <c r="AD3213" s="75" t="s">
        <v>113</v>
      </c>
      <c r="AE3213" s="241"/>
      <c r="AF3213" s="241"/>
      <c r="AG3213" s="241"/>
      <c r="AH3213" s="241"/>
      <c r="AI3213" s="309"/>
      <c r="AJ3213" s="241"/>
      <c r="AK3213" s="241"/>
      <c r="AL3213" s="309"/>
      <c r="AM3213" s="241"/>
      <c r="AN3213" s="75">
        <f t="shared" ref="AN3213:AN3218" si="1018">IF(AM3213=0,AL3213-L3213,AM3213-L3213)</f>
        <v>-46188</v>
      </c>
      <c r="AO3213" s="81" t="str">
        <f t="shared" si="1008"/>
        <v/>
      </c>
      <c r="AP3213" s="81" t="str">
        <f t="shared" si="1009"/>
        <v/>
      </c>
      <c r="AQ3213" s="81" t="str">
        <f t="shared" si="1010"/>
        <v/>
      </c>
      <c r="AR3213" s="81" t="str">
        <f t="shared" si="1011"/>
        <v/>
      </c>
      <c r="AS3213" s="81" t="str">
        <f t="shared" si="1012"/>
        <v/>
      </c>
      <c r="AT3213" s="81" t="str">
        <f t="shared" si="1013"/>
        <v/>
      </c>
      <c r="AU3213" s="241"/>
      <c r="AZ3213" s="271"/>
      <c r="BU3213" s="312"/>
      <c r="BZ3213" s="22"/>
      <c r="CB3213" s="88">
        <f t="shared" si="1001"/>
        <v>0</v>
      </c>
      <c r="CE3213" s="168"/>
      <c r="CJ3213" s="87">
        <f t="shared" si="1017"/>
        <v>1</v>
      </c>
    </row>
    <row r="3214" spans="1:91" s="85" customFormat="1" x14ac:dyDescent="0.25">
      <c r="B3214" s="265" t="s">
        <v>8625</v>
      </c>
      <c r="C3214" s="301"/>
      <c r="D3214" s="265">
        <v>145967502</v>
      </c>
      <c r="E3214" s="241" t="s">
        <v>9731</v>
      </c>
      <c r="F3214" s="231">
        <v>46146</v>
      </c>
      <c r="G3214" s="265" t="s">
        <v>591</v>
      </c>
      <c r="H3214" s="265" t="s">
        <v>2213</v>
      </c>
      <c r="I3214" s="265" t="s">
        <v>105</v>
      </c>
      <c r="J3214" s="265" t="s">
        <v>518</v>
      </c>
      <c r="K3214" s="265" t="s">
        <v>242</v>
      </c>
      <c r="L3214" s="231">
        <v>46175</v>
      </c>
      <c r="M3214" s="265">
        <v>40</v>
      </c>
      <c r="Q3214" s="241"/>
      <c r="R3214" s="241"/>
      <c r="S3214" s="241"/>
      <c r="T3214" s="241"/>
      <c r="U3214" s="241"/>
      <c r="V3214" s="241"/>
      <c r="W3214" s="241"/>
      <c r="X3214" s="241"/>
      <c r="Y3214" s="303">
        <v>269044005</v>
      </c>
      <c r="Z3214" s="85" t="s">
        <v>110</v>
      </c>
      <c r="AA3214" s="85" t="s">
        <v>535</v>
      </c>
      <c r="AB3214" s="85" t="s">
        <v>9210</v>
      </c>
      <c r="AC3214" s="270"/>
      <c r="AD3214" s="75" t="s">
        <v>113</v>
      </c>
      <c r="AE3214" s="241"/>
      <c r="AF3214" s="241"/>
      <c r="AG3214" s="241"/>
      <c r="AH3214" s="241"/>
      <c r="AI3214" s="316">
        <v>46153</v>
      </c>
      <c r="AJ3214" s="241"/>
      <c r="AK3214" s="241"/>
      <c r="AL3214" s="728">
        <v>46163</v>
      </c>
      <c r="AM3214" s="241"/>
      <c r="AN3214" s="75">
        <f t="shared" si="1018"/>
        <v>-12</v>
      </c>
      <c r="AO3214" s="81" t="str">
        <f t="shared" si="1008"/>
        <v/>
      </c>
      <c r="AP3214" s="81" t="str">
        <f t="shared" si="1009"/>
        <v/>
      </c>
      <c r="AQ3214" s="81" t="str">
        <f t="shared" si="1010"/>
        <v/>
      </c>
      <c r="AR3214" s="81">
        <f t="shared" si="1011"/>
        <v>46154</v>
      </c>
      <c r="AS3214" s="81">
        <f t="shared" si="1012"/>
        <v>46155</v>
      </c>
      <c r="AT3214" s="81">
        <f t="shared" si="1013"/>
        <v>46154</v>
      </c>
      <c r="AU3214" s="241"/>
      <c r="AZ3214" s="271"/>
      <c r="BU3214" s="312"/>
      <c r="BZ3214" s="22"/>
      <c r="CB3214" s="88">
        <f t="shared" si="1001"/>
        <v>0</v>
      </c>
      <c r="CE3214" s="168"/>
      <c r="CJ3214" s="87">
        <f t="shared" si="1017"/>
        <v>1</v>
      </c>
    </row>
    <row r="3215" spans="1:91" s="85" customFormat="1" x14ac:dyDescent="0.25">
      <c r="A3215" s="75">
        <f>ROW()-2</f>
        <v>3213</v>
      </c>
      <c r="B3215" s="73" t="s">
        <v>3052</v>
      </c>
      <c r="C3215" s="97"/>
      <c r="D3215" s="106">
        <v>145533417</v>
      </c>
      <c r="E3215" s="73"/>
      <c r="F3215" s="74">
        <v>46163</v>
      </c>
      <c r="G3215" s="75" t="s">
        <v>428</v>
      </c>
      <c r="H3215" s="75" t="s">
        <v>2531</v>
      </c>
      <c r="I3215" s="75" t="s">
        <v>656</v>
      </c>
      <c r="J3215" s="75" t="s">
        <v>430</v>
      </c>
      <c r="K3215" s="75" t="s">
        <v>242</v>
      </c>
      <c r="L3215" s="74">
        <v>46181</v>
      </c>
      <c r="M3215" s="73">
        <v>20</v>
      </c>
      <c r="N3215" s="75"/>
      <c r="O3215" s="75"/>
      <c r="P3215" s="75"/>
      <c r="Q3215" s="75"/>
      <c r="R3215" s="75"/>
      <c r="S3215" s="75"/>
      <c r="T3215" s="75"/>
      <c r="U3215" s="75"/>
      <c r="V3215" s="75"/>
      <c r="W3215" s="73"/>
      <c r="X3215" s="73"/>
      <c r="Y3215" s="98"/>
      <c r="Z3215" s="82"/>
      <c r="AA3215" s="75"/>
      <c r="AB3215" s="82"/>
      <c r="AC3215" s="98"/>
      <c r="AD3215" s="75"/>
      <c r="AE3215" s="75"/>
      <c r="AF3215" s="75"/>
      <c r="AG3215" s="75"/>
      <c r="AH3215" s="75"/>
      <c r="AI3215" s="75"/>
      <c r="AJ3215" s="75"/>
      <c r="AK3215" s="75"/>
      <c r="AL3215" s="75"/>
      <c r="AM3215" s="75"/>
      <c r="AN3215" s="75">
        <f t="shared" si="1018"/>
        <v>-46181</v>
      </c>
      <c r="AO3215" s="81" t="str">
        <f t="shared" si="1008"/>
        <v/>
      </c>
      <c r="AP3215" s="81" t="str">
        <f t="shared" si="1009"/>
        <v/>
      </c>
      <c r="AQ3215" s="81" t="str">
        <f t="shared" si="1010"/>
        <v/>
      </c>
      <c r="AR3215" s="81" t="str">
        <f t="shared" si="1011"/>
        <v/>
      </c>
      <c r="AS3215" s="81" t="str">
        <f t="shared" si="1012"/>
        <v/>
      </c>
      <c r="AT3215" s="81" t="str">
        <f t="shared" si="1013"/>
        <v/>
      </c>
      <c r="AU3215" s="82"/>
      <c r="AV3215" s="75"/>
      <c r="AW3215" s="75" t="e">
        <v>#N/A</v>
      </c>
      <c r="AX3215" s="75" t="e">
        <v>#N/A</v>
      </c>
      <c r="AY3215" s="75"/>
      <c r="AZ3215" s="96"/>
      <c r="BA3215" s="75"/>
      <c r="BB3215" s="75"/>
      <c r="BC3215" s="75"/>
      <c r="BD3215" s="75"/>
      <c r="BE3215" s="75"/>
      <c r="BF3215" s="75"/>
      <c r="BG3215" s="75"/>
      <c r="BH3215" s="75"/>
      <c r="BI3215" s="75"/>
      <c r="BJ3215" s="75"/>
      <c r="BK3215" s="75"/>
      <c r="BL3215" s="75">
        <v>44405</v>
      </c>
      <c r="BM3215" s="75"/>
      <c r="BN3215" s="75"/>
      <c r="BO3215" s="75"/>
      <c r="BP3215" s="75"/>
      <c r="BQ3215" s="75"/>
      <c r="BR3215" s="75"/>
      <c r="BS3215" s="75"/>
      <c r="BT3215" s="75">
        <f>IF(COUNTIF($C$3:C3215, C3215)=1, 1, 0)</f>
        <v>0</v>
      </c>
      <c r="BU3215" s="161" t="str">
        <f>IF(AK3215=0,"",AK3215+3)</f>
        <v/>
      </c>
      <c r="BV3215" s="75"/>
      <c r="BY3215" s="86"/>
      <c r="BZ3215" s="87">
        <f t="shared" ref="BZ3215:BZ3278" si="1019">_xlfn.ISOWEEKNUM(F3215)</f>
        <v>21</v>
      </c>
      <c r="CB3215" s="88">
        <f t="shared" si="1001"/>
        <v>0</v>
      </c>
      <c r="CC3215" s="172"/>
      <c r="CE3215" s="431" t="str">
        <f t="shared" ref="CE3215:CE3278" si="1020">IF(AD3215="Sea waybill", IF(AK3215&lt;&gt;0, MONTH(AK3215), IF(AJ3215&gt;AI3215, MONTH(AJ3215), MONTH(AI3215))),"")</f>
        <v/>
      </c>
      <c r="CF3215" s="173"/>
      <c r="CG3215" s="173"/>
      <c r="CH3215" s="173"/>
      <c r="CJ3215" s="87">
        <f t="shared" si="1017"/>
        <v>1</v>
      </c>
      <c r="CK3215" s="171">
        <f t="shared" ref="CK3215:CK3278" si="1021">WEEKNUM(AV3215,2)</f>
        <v>1</v>
      </c>
      <c r="CM3215" s="85" t="str">
        <f>IF(OR(Z3215="COSU",Z3215="EGLV",Z3215="MAEU",Z3215="REGU",Z3215="HLCU",Z3215="OOLU",Z3215="ONEY"),
    IF(Z3215="COSU","1C26TAB",
    IF(Z3215="EGLV","1C26TAA",
    IF(Z3215="MAEU","1C26TML",
    IF(Z3215="REGU","1C26TAA",
    IF(Z3215="HLCU","1C26THC",
    IF(Z3215="OOLU","1C26TAR",
    IF(Z3215="ONEY","1K26TAD",""))))))) &amp; "^" &amp; BU3215,
    BU3215)</f>
        <v/>
      </c>
    </row>
    <row r="3216" spans="1:91" s="85" customFormat="1" x14ac:dyDescent="0.25">
      <c r="A3216" s="75">
        <f>ROW()-2</f>
        <v>3214</v>
      </c>
      <c r="B3216" s="73" t="s">
        <v>3052</v>
      </c>
      <c r="C3216" s="97"/>
      <c r="D3216" s="106">
        <v>145533419</v>
      </c>
      <c r="E3216" s="73"/>
      <c r="F3216" s="74">
        <v>46163</v>
      </c>
      <c r="G3216" s="75" t="s">
        <v>428</v>
      </c>
      <c r="H3216" s="75" t="s">
        <v>2531</v>
      </c>
      <c r="I3216" s="75" t="s">
        <v>656</v>
      </c>
      <c r="J3216" s="75" t="s">
        <v>430</v>
      </c>
      <c r="K3216" s="75" t="s">
        <v>242</v>
      </c>
      <c r="L3216" s="74">
        <v>46181</v>
      </c>
      <c r="M3216" s="73">
        <v>20</v>
      </c>
      <c r="N3216" s="75"/>
      <c r="O3216" s="75"/>
      <c r="P3216" s="75"/>
      <c r="Q3216" s="75"/>
      <c r="R3216" s="75"/>
      <c r="S3216" s="75"/>
      <c r="T3216" s="75"/>
      <c r="U3216" s="75"/>
      <c r="V3216" s="75"/>
      <c r="W3216" s="73"/>
      <c r="X3216" s="73"/>
      <c r="Y3216" s="98"/>
      <c r="Z3216" s="82"/>
      <c r="AA3216" s="75"/>
      <c r="AB3216" s="82"/>
      <c r="AC3216" s="98"/>
      <c r="AD3216" s="75"/>
      <c r="AE3216" s="75"/>
      <c r="AF3216" s="75"/>
      <c r="AG3216" s="75"/>
      <c r="AH3216" s="75"/>
      <c r="AI3216" s="75"/>
      <c r="AJ3216" s="75"/>
      <c r="AK3216" s="75"/>
      <c r="AL3216" s="75"/>
      <c r="AM3216" s="75"/>
      <c r="AN3216" s="75">
        <f t="shared" si="1018"/>
        <v>-46181</v>
      </c>
      <c r="AO3216" s="81" t="str">
        <f t="shared" si="1008"/>
        <v/>
      </c>
      <c r="AP3216" s="81" t="str">
        <f t="shared" si="1009"/>
        <v/>
      </c>
      <c r="AQ3216" s="81" t="str">
        <f t="shared" si="1010"/>
        <v/>
      </c>
      <c r="AR3216" s="81" t="str">
        <f t="shared" si="1011"/>
        <v/>
      </c>
      <c r="AS3216" s="81" t="str">
        <f t="shared" si="1012"/>
        <v/>
      </c>
      <c r="AT3216" s="81" t="str">
        <f t="shared" si="1013"/>
        <v/>
      </c>
      <c r="AU3216" s="82"/>
      <c r="AV3216" s="75"/>
      <c r="AW3216" s="75" t="e">
        <v>#N/A</v>
      </c>
      <c r="AX3216" s="75" t="e">
        <v>#N/A</v>
      </c>
      <c r="AY3216" s="75"/>
      <c r="AZ3216" s="96"/>
      <c r="BA3216" s="75"/>
      <c r="BB3216" s="75"/>
      <c r="BC3216" s="75"/>
      <c r="BD3216" s="75"/>
      <c r="BE3216" s="75"/>
      <c r="BF3216" s="75"/>
      <c r="BG3216" s="75"/>
      <c r="BH3216" s="75"/>
      <c r="BI3216" s="75"/>
      <c r="BJ3216" s="75"/>
      <c r="BK3216" s="75"/>
      <c r="BL3216" s="75"/>
      <c r="BM3216" s="75"/>
      <c r="BN3216" s="75"/>
      <c r="BO3216" s="75"/>
      <c r="BP3216" s="75"/>
      <c r="BQ3216" s="75"/>
      <c r="BR3216" s="75"/>
      <c r="BS3216" s="75"/>
      <c r="BT3216" s="75">
        <f>IF(COUNTIF($C$3:C3216, C3216)=1, 1, 0)</f>
        <v>0</v>
      </c>
      <c r="BU3216" s="161" t="str">
        <f>IF(AK3216=0,"",AK3216+3)</f>
        <v/>
      </c>
      <c r="BV3216" s="75"/>
      <c r="BY3216" s="86"/>
      <c r="BZ3216" s="87">
        <f t="shared" si="1019"/>
        <v>21</v>
      </c>
      <c r="CB3216" s="88">
        <f t="shared" si="1001"/>
        <v>0</v>
      </c>
      <c r="CC3216" s="172"/>
      <c r="CE3216" s="431" t="str">
        <f t="shared" si="1020"/>
        <v/>
      </c>
      <c r="CF3216" s="173"/>
      <c r="CG3216" s="173"/>
      <c r="CH3216" s="173"/>
      <c r="CJ3216" s="87">
        <f t="shared" si="1017"/>
        <v>1</v>
      </c>
      <c r="CK3216" s="171">
        <f t="shared" si="1021"/>
        <v>1</v>
      </c>
      <c r="CM3216" s="85" t="str">
        <f>IF(OR(Z3216="COSU",Z3216="EGLV",Z3216="MAEU",Z3216="REGU",Z3216="HLCU",Z3216="OOLU",Z3216="ONEY"),
    IF(Z3216="COSU","1C26TAB",
    IF(Z3216="EGLV","1C26TAA",
    IF(Z3216="MAEU","1C26TML",
    IF(Z3216="REGU","1C26TAA",
    IF(Z3216="HLCU","1C26THC",
    IF(Z3216="OOLU","1C26TAR",
    IF(Z3216="ONEY","1K26TAD",""))))))) &amp; "^" &amp; BU3216,
    BU3216)</f>
        <v/>
      </c>
    </row>
    <row r="3217" spans="1:94" s="85" customFormat="1" x14ac:dyDescent="0.25">
      <c r="A3217" s="75">
        <f>ROW()-2</f>
        <v>3215</v>
      </c>
      <c r="B3217" s="265" t="s">
        <v>3052</v>
      </c>
      <c r="C3217" s="172"/>
      <c r="D3217" s="265">
        <v>145598642</v>
      </c>
      <c r="E3217" s="265"/>
      <c r="M3217" s="265"/>
      <c r="Y3217" s="270"/>
      <c r="Z3217" s="241"/>
      <c r="AC3217" s="270"/>
      <c r="AN3217" s="75">
        <f t="shared" si="1018"/>
        <v>0</v>
      </c>
      <c r="AO3217" s="81" t="str">
        <f t="shared" si="1008"/>
        <v/>
      </c>
      <c r="AP3217" s="81" t="str">
        <f t="shared" si="1009"/>
        <v/>
      </c>
      <c r="AQ3217" s="81" t="str">
        <f t="shared" si="1010"/>
        <v/>
      </c>
      <c r="AR3217" s="81" t="str">
        <f t="shared" si="1011"/>
        <v/>
      </c>
      <c r="AS3217" s="81" t="str">
        <f t="shared" si="1012"/>
        <v/>
      </c>
      <c r="AT3217" s="81" t="str">
        <f t="shared" si="1013"/>
        <v/>
      </c>
      <c r="AU3217" s="82"/>
      <c r="AW3217" s="75" t="e">
        <v>#N/A</v>
      </c>
      <c r="AX3217" s="75" t="e">
        <v>#N/A</v>
      </c>
      <c r="AZ3217" s="271"/>
      <c r="BT3217" s="75">
        <f>IF(COUNTIF($C$3:C3217, C3217)=1, 1, 0)</f>
        <v>0</v>
      </c>
      <c r="BU3217" s="161" t="str">
        <f>IF(AK3217=0,"",AK3217+3)</f>
        <v/>
      </c>
      <c r="BY3217" s="86"/>
      <c r="BZ3217" s="87">
        <f t="shared" si="1019"/>
        <v>52</v>
      </c>
      <c r="CB3217" s="88">
        <f t="shared" si="1001"/>
        <v>0</v>
      </c>
      <c r="CC3217" s="172"/>
      <c r="CE3217" s="431" t="str">
        <f t="shared" si="1020"/>
        <v/>
      </c>
      <c r="CF3217" s="173"/>
      <c r="CG3217" s="173"/>
      <c r="CH3217" s="173"/>
      <c r="CJ3217" s="87">
        <f t="shared" si="1017"/>
        <v>1</v>
      </c>
      <c r="CK3217" s="171">
        <f t="shared" si="1021"/>
        <v>1</v>
      </c>
      <c r="CM3217" s="85" t="str">
        <f>IF(OR(Z3217="COSU",Z3217="EGLV",Z3217="MAEU",Z3217="REGU",Z3217="HLCU",Z3217="OOLU",Z3217="ONEY"),
    IF(Z3217="COSU","1C26TAB",
    IF(Z3217="EGLV","1C26TAA",
    IF(Z3217="MAEU","1C26TML",
    IF(Z3217="REGU","1C26TAA",
    IF(Z3217="HLCU","1C26THC",
    IF(Z3217="OOLU","1C26TAR",
    IF(Z3217="ONEY","1K26TAD",""))))))) &amp; "^" &amp; BU3217,
    BU3217)</f>
        <v/>
      </c>
    </row>
    <row r="3218" spans="1:94" s="85" customFormat="1" x14ac:dyDescent="0.25">
      <c r="A3218" s="182">
        <f>ROW()-2</f>
        <v>3216</v>
      </c>
      <c r="B3218" s="273"/>
      <c r="C3218" s="412"/>
      <c r="D3218" s="273">
        <v>145681505</v>
      </c>
      <c r="E3218" s="274"/>
      <c r="F3218" s="275">
        <v>46105</v>
      </c>
      <c r="G3218" s="273" t="s">
        <v>497</v>
      </c>
      <c r="H3218" s="273" t="s">
        <v>2531</v>
      </c>
      <c r="I3218" s="273" t="s">
        <v>656</v>
      </c>
      <c r="J3218" s="182" t="s">
        <v>430</v>
      </c>
      <c r="K3218" s="273" t="s">
        <v>242</v>
      </c>
      <c r="L3218" s="275">
        <v>46118</v>
      </c>
      <c r="M3218" s="273">
        <v>20</v>
      </c>
      <c r="N3218" s="168"/>
      <c r="O3218" s="168"/>
      <c r="P3218" s="168"/>
      <c r="Q3218" s="274"/>
      <c r="R3218" s="274"/>
      <c r="S3218" s="274"/>
      <c r="T3218" s="274"/>
      <c r="U3218" s="274"/>
      <c r="V3218" s="274"/>
      <c r="W3218" s="274"/>
      <c r="X3218" s="274"/>
      <c r="Y3218" s="246"/>
      <c r="Z3218" s="274"/>
      <c r="AA3218" s="168"/>
      <c r="AB3218" s="274"/>
      <c r="AC3218" s="246"/>
      <c r="AD3218" s="274"/>
      <c r="AE3218" s="274"/>
      <c r="AF3218" s="274"/>
      <c r="AG3218" s="274"/>
      <c r="AH3218" s="274"/>
      <c r="AI3218" s="274"/>
      <c r="AJ3218" s="274"/>
      <c r="AK3218" s="274"/>
      <c r="AL3218" s="274"/>
      <c r="AM3218" s="274"/>
      <c r="AN3218" s="182">
        <f t="shared" si="1018"/>
        <v>-46118</v>
      </c>
      <c r="AO3218" s="81" t="str">
        <f t="shared" si="1008"/>
        <v/>
      </c>
      <c r="AP3218" s="81" t="str">
        <f t="shared" si="1009"/>
        <v/>
      </c>
      <c r="AQ3218" s="81" t="str">
        <f t="shared" si="1010"/>
        <v/>
      </c>
      <c r="AR3218" s="81" t="str">
        <f t="shared" si="1011"/>
        <v/>
      </c>
      <c r="AS3218" s="81" t="str">
        <f t="shared" si="1012"/>
        <v/>
      </c>
      <c r="AT3218" s="81" t="str">
        <f t="shared" si="1013"/>
        <v/>
      </c>
      <c r="AU3218" s="274"/>
      <c r="AV3218" s="168"/>
      <c r="AW3218" s="182" t="e">
        <v>#N/A</v>
      </c>
      <c r="AX3218" s="182" t="e">
        <v>#N/A</v>
      </c>
      <c r="AY3218" s="168"/>
      <c r="AZ3218" s="278"/>
      <c r="BA3218" s="168"/>
      <c r="BB3218" s="168"/>
      <c r="BC3218" s="168"/>
      <c r="BD3218" s="168"/>
      <c r="BE3218" s="168"/>
      <c r="BF3218" s="168"/>
      <c r="BG3218" s="168"/>
      <c r="BH3218" s="168"/>
      <c r="BI3218" s="168"/>
      <c r="BJ3218" s="168"/>
      <c r="BK3218" s="168"/>
      <c r="BL3218" s="168"/>
      <c r="BM3218" s="168"/>
      <c r="BN3218" s="168"/>
      <c r="BO3218" s="168"/>
      <c r="BP3218" s="168"/>
      <c r="BQ3218" s="168"/>
      <c r="BR3218" s="168"/>
      <c r="BS3218" s="168"/>
      <c r="BT3218" s="182">
        <f>IF(COUNTIF($C$3:C3218, C3218)=1, 1, 0)</f>
        <v>0</v>
      </c>
      <c r="BU3218" s="395"/>
      <c r="BV3218" s="168"/>
      <c r="BW3218" s="168"/>
      <c r="BX3218" s="168"/>
      <c r="BY3218" s="168"/>
      <c r="BZ3218" s="87">
        <f t="shared" si="1019"/>
        <v>13</v>
      </c>
      <c r="CA3218" s="168"/>
      <c r="CB3218" s="607">
        <f t="shared" si="1001"/>
        <v>0</v>
      </c>
      <c r="CC3218" s="414"/>
      <c r="CD3218" s="168"/>
      <c r="CE3218" s="431" t="str">
        <f t="shared" si="1020"/>
        <v/>
      </c>
      <c r="CF3218" s="432"/>
      <c r="CG3218" s="432"/>
      <c r="CH3218" s="432"/>
      <c r="CI3218" s="168"/>
      <c r="CJ3218" s="87">
        <f t="shared" si="1017"/>
        <v>1</v>
      </c>
      <c r="CK3218" s="431">
        <f t="shared" si="1021"/>
        <v>1</v>
      </c>
      <c r="CL3218" s="168"/>
      <c r="CM3218" s="168">
        <f>IF(OR(Z3218="COSU",Z3218="EGLV",Z3218="MAEU",Z3218="REGU",Z3218="HLCU",Z3218="OOLU",Z3218="ONEY"),
    IF(Z3218="COSU","1C26TAB",
    IF(Z3218="EGLV","1C26TAA",
    IF(Z3218="MAEU","1C26TML",
    IF(Z3218="REGU","1C26TAA",
    IF(Z3218="HLCU","1C26THC",
    IF(Z3218="OOLU","1C26TAR",
    IF(Z3218="ONEY","1K26TAD",""))))))) &amp; "^" &amp; BU3218,
    BU3218)</f>
        <v>0</v>
      </c>
    </row>
    <row r="3219" spans="1:94" x14ac:dyDescent="0.25">
      <c r="A3219" s="85"/>
      <c r="B3219" s="265" t="s">
        <v>102</v>
      </c>
      <c r="C3219" s="301"/>
      <c r="D3219" s="265">
        <v>145933969</v>
      </c>
      <c r="E3219" s="241"/>
      <c r="F3219" s="231">
        <v>46130</v>
      </c>
      <c r="G3219" s="265" t="s">
        <v>9732</v>
      </c>
      <c r="H3219" s="265" t="s">
        <v>192</v>
      </c>
      <c r="I3219" s="73" t="s">
        <v>105</v>
      </c>
      <c r="J3219" s="265" t="s">
        <v>9733</v>
      </c>
      <c r="K3219" s="265" t="s">
        <v>2080</v>
      </c>
      <c r="L3219" s="241"/>
      <c r="M3219" s="265" t="s">
        <v>2081</v>
      </c>
      <c r="N3219" s="85" t="s">
        <v>2082</v>
      </c>
      <c r="O3219" s="85" t="s">
        <v>2082</v>
      </c>
      <c r="P3219" s="85">
        <v>2830052056</v>
      </c>
      <c r="Q3219" s="231">
        <v>46130</v>
      </c>
      <c r="R3219" s="241">
        <v>1209404022</v>
      </c>
      <c r="S3219" s="241">
        <v>224473630</v>
      </c>
      <c r="T3219" s="231">
        <v>46130</v>
      </c>
      <c r="U3219" s="356">
        <v>1510</v>
      </c>
      <c r="V3219" s="356">
        <v>1459.8030000000001</v>
      </c>
      <c r="W3219" s="241">
        <v>4</v>
      </c>
      <c r="X3219" s="241">
        <v>0</v>
      </c>
      <c r="Y3219" s="303" t="s">
        <v>9734</v>
      </c>
      <c r="Z3219" s="241" t="s">
        <v>2084</v>
      </c>
      <c r="AA3219" s="85" t="s">
        <v>4774</v>
      </c>
      <c r="AB3219" s="85">
        <v>764</v>
      </c>
      <c r="AC3219" s="303" t="s">
        <v>9734</v>
      </c>
      <c r="AD3219" s="75" t="s">
        <v>2086</v>
      </c>
      <c r="AE3219" s="241"/>
      <c r="AF3219" s="241"/>
      <c r="AG3219" s="241"/>
      <c r="AH3219" s="241"/>
      <c r="AI3219" s="241"/>
      <c r="AJ3219" s="241"/>
      <c r="AK3219" s="241"/>
      <c r="AL3219" s="241"/>
      <c r="AM3219" s="241"/>
      <c r="AN3219" s="75">
        <f>AL3219-L3219</f>
        <v>0</v>
      </c>
      <c r="AO3219" s="81" t="str">
        <f t="shared" si="1008"/>
        <v/>
      </c>
      <c r="AP3219" s="81" t="str">
        <f t="shared" si="1009"/>
        <v/>
      </c>
      <c r="AQ3219" s="81" t="str">
        <f t="shared" si="1010"/>
        <v/>
      </c>
      <c r="AR3219" s="81" t="str">
        <f t="shared" si="1011"/>
        <v/>
      </c>
      <c r="AS3219" s="81" t="str">
        <f t="shared" si="1012"/>
        <v/>
      </c>
      <c r="AT3219" s="81" t="str">
        <f t="shared" si="1013"/>
        <v/>
      </c>
      <c r="AU3219" s="82" t="s">
        <v>10</v>
      </c>
      <c r="AV3219" s="85"/>
      <c r="AW3219" s="85"/>
      <c r="AX3219" s="85"/>
      <c r="AY3219" s="85"/>
      <c r="AZ3219" s="271"/>
      <c r="BA3219" s="85"/>
      <c r="BB3219" s="85"/>
      <c r="BC3219" s="85"/>
      <c r="BD3219" s="85"/>
      <c r="BE3219" s="85"/>
      <c r="BF3219" s="85"/>
      <c r="BG3219" s="85"/>
      <c r="BH3219" s="85"/>
      <c r="BI3219" s="85"/>
      <c r="BJ3219" s="85"/>
      <c r="BK3219" s="85"/>
      <c r="BL3219" s="85"/>
      <c r="BM3219" s="85"/>
      <c r="BN3219" s="85"/>
      <c r="BO3219" s="85"/>
      <c r="BP3219" s="85"/>
      <c r="BQ3219" s="85"/>
      <c r="BR3219" s="85"/>
      <c r="BS3219" s="85"/>
      <c r="BT3219" s="85"/>
      <c r="BU3219" s="312"/>
      <c r="BV3219" s="85"/>
      <c r="BW3219" s="85"/>
      <c r="BX3219" s="85"/>
      <c r="BY3219" s="85"/>
      <c r="BZ3219" s="171">
        <f t="shared" si="1019"/>
        <v>16</v>
      </c>
      <c r="CA3219" s="85"/>
      <c r="CB3219" s="85">
        <f t="shared" si="1001"/>
        <v>0</v>
      </c>
      <c r="CC3219" s="85"/>
      <c r="CD3219" s="85"/>
      <c r="CE3219" s="171" t="str">
        <f t="shared" si="1020"/>
        <v/>
      </c>
      <c r="CF3219" s="85"/>
      <c r="CG3219" s="85"/>
      <c r="CH3219" s="85"/>
      <c r="CI3219" s="85"/>
      <c r="CJ3219" s="171">
        <f t="shared" si="1017"/>
        <v>1</v>
      </c>
      <c r="CK3219" s="171">
        <f t="shared" si="1021"/>
        <v>1</v>
      </c>
      <c r="CL3219" s="85"/>
      <c r="CM3219" s="85"/>
    </row>
    <row r="3220" spans="1:94" x14ac:dyDescent="0.25">
      <c r="A3220" s="392"/>
      <c r="B3220" s="385" t="s">
        <v>102</v>
      </c>
      <c r="C3220" s="450"/>
      <c r="D3220" s="385">
        <v>145892084</v>
      </c>
      <c r="E3220" s="427"/>
      <c r="F3220" s="426">
        <v>46125</v>
      </c>
      <c r="G3220" s="385" t="s">
        <v>1549</v>
      </c>
      <c r="H3220" s="385" t="s">
        <v>4101</v>
      </c>
      <c r="I3220" s="385" t="s">
        <v>105</v>
      </c>
      <c r="J3220" s="385" t="s">
        <v>9735</v>
      </c>
      <c r="K3220" s="385" t="s">
        <v>2432</v>
      </c>
      <c r="L3220" s="427"/>
      <c r="M3220" s="385">
        <v>40</v>
      </c>
      <c r="N3220" s="856" t="s">
        <v>2082</v>
      </c>
      <c r="O3220" s="856" t="s">
        <v>2082</v>
      </c>
      <c r="P3220" s="392">
        <v>2830051804</v>
      </c>
      <c r="Q3220" s="426">
        <v>46125</v>
      </c>
      <c r="R3220" s="427">
        <v>1209402338</v>
      </c>
      <c r="S3220" s="427">
        <v>224444913</v>
      </c>
      <c r="T3220" s="426">
        <v>46125</v>
      </c>
      <c r="U3220" s="428">
        <v>17293.36</v>
      </c>
      <c r="V3220" s="428">
        <v>16641.812000000002</v>
      </c>
      <c r="W3220" s="427">
        <v>20</v>
      </c>
      <c r="X3220" s="427">
        <v>7</v>
      </c>
      <c r="Y3220" s="857" t="s">
        <v>2433</v>
      </c>
      <c r="Z3220" s="427" t="s">
        <v>110</v>
      </c>
      <c r="AA3220" s="392"/>
      <c r="AB3220" s="392"/>
      <c r="AC3220" s="451"/>
      <c r="AD3220" s="856" t="s">
        <v>2434</v>
      </c>
      <c r="AE3220" s="427"/>
      <c r="AF3220" s="427"/>
      <c r="AG3220" s="427"/>
      <c r="AH3220" s="427"/>
      <c r="AI3220" s="427"/>
      <c r="AJ3220" s="427"/>
      <c r="AK3220" s="427"/>
      <c r="AL3220" s="427"/>
      <c r="AM3220" s="427"/>
      <c r="AN3220" s="427"/>
      <c r="AO3220" s="81" t="str">
        <f t="shared" si="1008"/>
        <v/>
      </c>
      <c r="AP3220" s="81" t="str">
        <f t="shared" si="1009"/>
        <v/>
      </c>
      <c r="AQ3220" s="81" t="str">
        <f t="shared" si="1010"/>
        <v/>
      </c>
      <c r="AR3220" s="81" t="str">
        <f t="shared" si="1011"/>
        <v/>
      </c>
      <c r="AS3220" s="81" t="str">
        <f t="shared" si="1012"/>
        <v/>
      </c>
      <c r="AT3220" s="81" t="str">
        <f t="shared" si="1013"/>
        <v/>
      </c>
      <c r="AU3220" s="858" t="s">
        <v>10</v>
      </c>
      <c r="AV3220" s="392"/>
      <c r="AW3220" s="392"/>
      <c r="AX3220" s="392"/>
      <c r="AY3220" s="392"/>
      <c r="AZ3220" s="457"/>
      <c r="BA3220" s="392"/>
      <c r="BB3220" s="392"/>
      <c r="BC3220" s="392"/>
      <c r="BD3220" s="392"/>
      <c r="BE3220" s="392"/>
      <c r="BF3220" s="392"/>
      <c r="BG3220" s="392"/>
      <c r="BH3220" s="392"/>
      <c r="BI3220" s="392"/>
      <c r="BJ3220" s="392"/>
      <c r="BK3220" s="392"/>
      <c r="BL3220" s="392"/>
      <c r="BM3220" s="392"/>
      <c r="BN3220" s="392"/>
      <c r="BO3220" s="392"/>
      <c r="BP3220" s="392"/>
      <c r="BQ3220" s="392"/>
      <c r="BR3220" s="392"/>
      <c r="BS3220" s="392"/>
      <c r="BT3220" s="392"/>
      <c r="BU3220" s="667"/>
      <c r="BV3220" s="392"/>
      <c r="BW3220" s="392"/>
      <c r="BX3220" s="392"/>
      <c r="BY3220" s="392"/>
      <c r="BZ3220" s="87">
        <f t="shared" si="1019"/>
        <v>16</v>
      </c>
      <c r="CA3220" s="392"/>
      <c r="CB3220" s="612">
        <f t="shared" si="1001"/>
        <v>0</v>
      </c>
      <c r="CC3220" s="392"/>
      <c r="CD3220" s="392"/>
      <c r="CE3220" s="634" t="str">
        <f t="shared" si="1020"/>
        <v/>
      </c>
      <c r="CF3220" s="392"/>
      <c r="CG3220" s="392"/>
      <c r="CH3220" s="392"/>
      <c r="CI3220" s="392"/>
      <c r="CJ3220" s="87">
        <f t="shared" si="1017"/>
        <v>1</v>
      </c>
      <c r="CK3220" s="634">
        <f t="shared" si="1021"/>
        <v>1</v>
      </c>
      <c r="CL3220" s="392"/>
      <c r="CM3220" s="392"/>
    </row>
    <row r="3221" spans="1:94" x14ac:dyDescent="0.25">
      <c r="A3221" s="75">
        <f>ROW()-2</f>
        <v>3219</v>
      </c>
      <c r="B3221" s="265" t="s">
        <v>8625</v>
      </c>
      <c r="C3221" s="301"/>
      <c r="D3221" s="265">
        <v>145681492</v>
      </c>
      <c r="E3221" s="241"/>
      <c r="F3221" s="231">
        <v>46105</v>
      </c>
      <c r="G3221" s="265" t="s">
        <v>497</v>
      </c>
      <c r="H3221" s="265" t="s">
        <v>2531</v>
      </c>
      <c r="I3221" s="265" t="s">
        <v>656</v>
      </c>
      <c r="J3221" s="75" t="s">
        <v>430</v>
      </c>
      <c r="K3221" s="265" t="s">
        <v>242</v>
      </c>
      <c r="L3221" s="231">
        <v>46118</v>
      </c>
      <c r="M3221" s="265">
        <v>20</v>
      </c>
      <c r="N3221" s="268" t="s">
        <v>9736</v>
      </c>
      <c r="O3221" s="268" t="s">
        <v>9737</v>
      </c>
      <c r="P3221" s="85"/>
      <c r="Q3221" s="241"/>
      <c r="R3221" s="241"/>
      <c r="S3221" s="241"/>
      <c r="T3221" s="241"/>
      <c r="U3221" s="241"/>
      <c r="V3221" s="241"/>
      <c r="W3221" s="241"/>
      <c r="X3221" s="241"/>
      <c r="Y3221" s="270"/>
      <c r="Z3221" s="241"/>
      <c r="AA3221" s="85"/>
      <c r="AB3221" s="241"/>
      <c r="AC3221" s="270"/>
      <c r="AD3221" s="241"/>
      <c r="AE3221" s="241"/>
      <c r="AF3221" s="241"/>
      <c r="AG3221" s="241"/>
      <c r="AH3221" s="241"/>
      <c r="AI3221" s="241"/>
      <c r="AJ3221" s="241"/>
      <c r="AK3221" s="241"/>
      <c r="AL3221" s="241"/>
      <c r="AM3221" s="241"/>
      <c r="AN3221" s="75">
        <f t="shared" ref="AN3221:AN3244" si="1022">IF(AM3221=0,AL3221-L3221,AM3221-L3221)</f>
        <v>-46118</v>
      </c>
      <c r="AO3221" s="81" t="str">
        <f t="shared" si="1008"/>
        <v/>
      </c>
      <c r="AP3221" s="81" t="str">
        <f t="shared" si="1009"/>
        <v/>
      </c>
      <c r="AQ3221" s="81" t="str">
        <f t="shared" si="1010"/>
        <v/>
      </c>
      <c r="AR3221" s="81" t="str">
        <f t="shared" si="1011"/>
        <v/>
      </c>
      <c r="AS3221" s="81" t="str">
        <f t="shared" si="1012"/>
        <v/>
      </c>
      <c r="AT3221" s="81" t="str">
        <f t="shared" si="1013"/>
        <v/>
      </c>
      <c r="AU3221" s="241"/>
      <c r="AV3221" s="297"/>
      <c r="AW3221" s="75" t="e">
        <v>#N/A</v>
      </c>
      <c r="AX3221" s="75" t="e">
        <v>#N/A</v>
      </c>
      <c r="AY3221" s="85"/>
      <c r="AZ3221" s="271"/>
      <c r="BA3221" s="85"/>
      <c r="BB3221" s="85"/>
      <c r="BC3221" s="85"/>
      <c r="BD3221" s="85"/>
      <c r="BE3221" s="85"/>
      <c r="BF3221" s="85"/>
      <c r="BG3221" s="85"/>
      <c r="BH3221" s="85"/>
      <c r="BI3221" s="85"/>
      <c r="BJ3221" s="85"/>
      <c r="BK3221" s="85"/>
      <c r="BL3221" s="85"/>
      <c r="BM3221" s="85"/>
      <c r="BN3221" s="85"/>
      <c r="BO3221" s="85"/>
      <c r="BP3221" s="85"/>
      <c r="BQ3221" s="85"/>
      <c r="BR3221" s="85"/>
      <c r="BS3221" s="85"/>
      <c r="BT3221" s="75">
        <f>IF(COUNTIF($C$3:C3221, C3221)=1, 1, 0)</f>
        <v>0</v>
      </c>
      <c r="BU3221" s="338"/>
      <c r="BV3221" s="85"/>
      <c r="BW3221" s="85"/>
      <c r="BX3221" s="85"/>
      <c r="BY3221" s="85"/>
      <c r="BZ3221" s="171">
        <f t="shared" si="1019"/>
        <v>13</v>
      </c>
      <c r="CA3221" s="85"/>
      <c r="CB3221" s="88">
        <f t="shared" si="1001"/>
        <v>0</v>
      </c>
      <c r="CC3221" s="172"/>
      <c r="CD3221" s="85"/>
      <c r="CE3221" s="171" t="str">
        <f t="shared" si="1020"/>
        <v/>
      </c>
      <c r="CF3221" s="173"/>
      <c r="CG3221" s="173"/>
      <c r="CH3221" s="173"/>
      <c r="CI3221" s="85"/>
      <c r="CJ3221" s="171">
        <f t="shared" si="1017"/>
        <v>1</v>
      </c>
      <c r="CK3221" s="171">
        <f t="shared" si="1021"/>
        <v>1</v>
      </c>
      <c r="CL3221" s="85"/>
      <c r="CM3221" s="85">
        <f t="shared" ref="CM3221:CM3265" si="1023">IF(OR(Z3221="COSU",Z3221="EGLV",Z3221="MAEU",Z3221="REGU",Z3221="HLCU",Z3221="OOLU",Z3221="ONEY"),
    IF(Z3221="COSU","1C26TAB",
    IF(Z3221="EGLV","1C26TAA",
    IF(Z3221="MAEU","1C26TML",
    IF(Z3221="REGU","1C26TAA",
    IF(Z3221="HLCU","1C26THC",
    IF(Z3221="OOLU","1C26TAR",
    IF(Z3221="ONEY","1K26TAD",""))))))) &amp; "^" &amp; BU3221,
    BU3221)</f>
        <v>0</v>
      </c>
      <c r="CN3221" s="85"/>
      <c r="CO3221" s="85"/>
      <c r="CP3221" s="85"/>
    </row>
    <row r="3222" spans="1:94" x14ac:dyDescent="0.25">
      <c r="A3222" s="132">
        <f>ROW()-2</f>
        <v>3220</v>
      </c>
      <c r="D3222" s="236">
        <v>145681496</v>
      </c>
      <c r="E3222" s="380"/>
      <c r="F3222" s="353">
        <v>46105</v>
      </c>
      <c r="G3222" s="236" t="s">
        <v>497</v>
      </c>
      <c r="H3222" s="236" t="s">
        <v>2531</v>
      </c>
      <c r="I3222" s="236" t="s">
        <v>656</v>
      </c>
      <c r="J3222" s="132" t="s">
        <v>430</v>
      </c>
      <c r="K3222" s="236" t="s">
        <v>242</v>
      </c>
      <c r="L3222" s="353">
        <v>46118</v>
      </c>
      <c r="M3222" s="236">
        <v>20</v>
      </c>
      <c r="W3222" s="380"/>
      <c r="X3222" s="380"/>
      <c r="Y3222" s="445"/>
      <c r="Z3222" s="380"/>
      <c r="AB3222" s="380"/>
      <c r="AD3222" s="427"/>
      <c r="AI3222" s="362"/>
      <c r="AK3222" s="380"/>
      <c r="AL3222" s="362"/>
      <c r="AN3222" s="317">
        <f t="shared" si="1022"/>
        <v>-46118</v>
      </c>
      <c r="AO3222" s="81" t="str">
        <f t="shared" si="1008"/>
        <v/>
      </c>
      <c r="AP3222" s="81" t="str">
        <f t="shared" si="1009"/>
        <v/>
      </c>
      <c r="AQ3222" s="81" t="str">
        <f t="shared" si="1010"/>
        <v/>
      </c>
      <c r="AR3222" s="81" t="str">
        <f t="shared" si="1011"/>
        <v/>
      </c>
      <c r="AS3222" s="81" t="str">
        <f t="shared" si="1012"/>
        <v/>
      </c>
      <c r="AT3222" s="81" t="str">
        <f t="shared" si="1013"/>
        <v/>
      </c>
      <c r="AW3222" s="132" t="e">
        <v>#N/A</v>
      </c>
      <c r="AX3222" s="132" t="e">
        <v>#N/A</v>
      </c>
      <c r="BT3222" s="132">
        <f>IF(COUNTIF($C$3:C3222, C3222)=1, 1, 0)</f>
        <v>0</v>
      </c>
      <c r="BU3222" s="808"/>
      <c r="BZ3222" s="87">
        <f t="shared" si="1019"/>
        <v>13</v>
      </c>
      <c r="CA3222" s="176"/>
      <c r="CB3222" s="88">
        <f t="shared" si="1001"/>
        <v>0</v>
      </c>
      <c r="CC3222" s="462"/>
      <c r="CD3222" s="176"/>
      <c r="CE3222" s="634" t="str">
        <f t="shared" si="1020"/>
        <v/>
      </c>
      <c r="CF3222" s="463"/>
      <c r="CG3222" s="463"/>
      <c r="CH3222" s="463"/>
      <c r="CI3222" s="176"/>
      <c r="CJ3222" s="87">
        <f t="shared" si="1017"/>
        <v>1</v>
      </c>
      <c r="CK3222" s="439">
        <f t="shared" si="1021"/>
        <v>1</v>
      </c>
      <c r="CM3222" s="22">
        <f t="shared" si="1023"/>
        <v>0</v>
      </c>
    </row>
    <row r="3223" spans="1:94" x14ac:dyDescent="0.25">
      <c r="A3223" s="132">
        <f>ROW()-2</f>
        <v>3221</v>
      </c>
      <c r="B3223" s="236" t="s">
        <v>8625</v>
      </c>
      <c r="D3223" s="236">
        <v>145681512</v>
      </c>
      <c r="E3223" s="380"/>
      <c r="F3223" s="353">
        <v>46133</v>
      </c>
      <c r="G3223" s="236" t="s">
        <v>497</v>
      </c>
      <c r="H3223" s="236" t="s">
        <v>2531</v>
      </c>
      <c r="I3223" s="236" t="s">
        <v>656</v>
      </c>
      <c r="J3223" s="236" t="s">
        <v>430</v>
      </c>
      <c r="K3223" s="236" t="s">
        <v>242</v>
      </c>
      <c r="L3223" s="353">
        <v>46146</v>
      </c>
      <c r="M3223" s="236">
        <v>20</v>
      </c>
      <c r="W3223" s="380"/>
      <c r="X3223" s="380"/>
      <c r="Y3223" s="445"/>
      <c r="Z3223" s="380"/>
      <c r="AB3223" s="380"/>
      <c r="AD3223" s="182"/>
      <c r="AI3223" s="275"/>
      <c r="AK3223" s="380"/>
      <c r="AL3223" s="275"/>
      <c r="AN3223" s="182">
        <f t="shared" si="1022"/>
        <v>-46146</v>
      </c>
      <c r="AO3223" s="81" t="str">
        <f t="shared" si="1008"/>
        <v/>
      </c>
      <c r="AP3223" s="81" t="str">
        <f t="shared" si="1009"/>
        <v/>
      </c>
      <c r="AQ3223" s="81" t="str">
        <f t="shared" si="1010"/>
        <v/>
      </c>
      <c r="AR3223" s="81" t="str">
        <f t="shared" si="1011"/>
        <v/>
      </c>
      <c r="AS3223" s="81" t="str">
        <f t="shared" si="1012"/>
        <v/>
      </c>
      <c r="AT3223" s="81" t="str">
        <f t="shared" si="1013"/>
        <v/>
      </c>
      <c r="AW3223" s="132" t="e">
        <v>#N/A</v>
      </c>
      <c r="AX3223" s="132" t="e">
        <v>#N/A</v>
      </c>
      <c r="BT3223" s="132">
        <f>IF(COUNTIF($C$3:C3223, C3223)=1, 1, 0)</f>
        <v>0</v>
      </c>
      <c r="BU3223" s="808"/>
      <c r="BZ3223" s="87">
        <f t="shared" si="1019"/>
        <v>17</v>
      </c>
      <c r="CA3223" s="168"/>
      <c r="CB3223" s="88">
        <f t="shared" si="1001"/>
        <v>0</v>
      </c>
      <c r="CC3223" s="414"/>
      <c r="CD3223" s="168"/>
      <c r="CE3223" s="431" t="str">
        <f t="shared" si="1020"/>
        <v/>
      </c>
      <c r="CF3223" s="432"/>
      <c r="CG3223" s="432"/>
      <c r="CH3223" s="432"/>
      <c r="CI3223" s="168"/>
      <c r="CJ3223" s="87">
        <f t="shared" si="1017"/>
        <v>1</v>
      </c>
      <c r="CK3223" s="431">
        <f t="shared" si="1021"/>
        <v>1</v>
      </c>
      <c r="CM3223" s="22">
        <f t="shared" si="1023"/>
        <v>0</v>
      </c>
    </row>
    <row r="3224" spans="1:94" x14ac:dyDescent="0.25">
      <c r="B3224" s="236" t="s">
        <v>3052</v>
      </c>
      <c r="D3224" s="859">
        <v>145753534</v>
      </c>
      <c r="E3224" s="100"/>
      <c r="F3224" s="101">
        <v>46156</v>
      </c>
      <c r="G3224" s="132" t="s">
        <v>576</v>
      </c>
      <c r="H3224" s="132" t="s">
        <v>2213</v>
      </c>
      <c r="I3224" s="132" t="s">
        <v>105</v>
      </c>
      <c r="J3224" s="132" t="s">
        <v>6684</v>
      </c>
      <c r="K3224" s="132" t="s">
        <v>242</v>
      </c>
      <c r="L3224" s="101">
        <v>46191</v>
      </c>
      <c r="M3224" s="236">
        <v>40</v>
      </c>
      <c r="W3224" s="380"/>
      <c r="X3224" s="380"/>
      <c r="Y3224" s="445"/>
      <c r="Z3224" s="380"/>
      <c r="AB3224" s="236"/>
      <c r="AD3224" s="317" t="s">
        <v>113</v>
      </c>
      <c r="AI3224" s="860"/>
      <c r="AK3224" s="380"/>
      <c r="AL3224" s="362"/>
      <c r="AN3224" s="317">
        <f t="shared" si="1022"/>
        <v>-46191</v>
      </c>
      <c r="AO3224" s="81" t="str">
        <f t="shared" si="1008"/>
        <v/>
      </c>
      <c r="AP3224" s="81" t="str">
        <f t="shared" si="1009"/>
        <v/>
      </c>
      <c r="AQ3224" s="81" t="str">
        <f t="shared" si="1010"/>
        <v/>
      </c>
      <c r="AR3224" s="81" t="str">
        <f t="shared" si="1011"/>
        <v/>
      </c>
      <c r="AS3224" s="81" t="str">
        <f t="shared" si="1012"/>
        <v/>
      </c>
      <c r="AT3224" s="81" t="str">
        <f t="shared" si="1013"/>
        <v/>
      </c>
      <c r="AW3224" s="22" t="e">
        <v>#N/A</v>
      </c>
      <c r="AX3224" s="22" t="e">
        <v>#N/A</v>
      </c>
      <c r="BT3224" s="132">
        <f>IF(COUNTIF($C$3:C3224, C3224)=1, 1, 0)</f>
        <v>0</v>
      </c>
      <c r="BU3224" s="808"/>
      <c r="BZ3224" s="87">
        <f t="shared" si="1019"/>
        <v>20</v>
      </c>
      <c r="CA3224" s="176"/>
      <c r="CB3224" s="88">
        <f t="shared" ref="CB3224:CB3287" si="1024">WEEKNUM(BV3224,)</f>
        <v>0</v>
      </c>
      <c r="CC3224" s="462"/>
      <c r="CD3224" s="176"/>
      <c r="CE3224" s="634">
        <f t="shared" si="1020"/>
        <v>1</v>
      </c>
      <c r="CF3224" s="176"/>
      <c r="CG3224" s="176"/>
      <c r="CH3224" s="176"/>
      <c r="CI3224" s="176"/>
      <c r="CJ3224" s="87">
        <f t="shared" si="1017"/>
        <v>1</v>
      </c>
      <c r="CK3224" s="439">
        <f t="shared" si="1021"/>
        <v>1</v>
      </c>
      <c r="CM3224" s="22">
        <f t="shared" si="1023"/>
        <v>0</v>
      </c>
    </row>
    <row r="3225" spans="1:94" x14ac:dyDescent="0.25">
      <c r="B3225" s="236" t="s">
        <v>8625</v>
      </c>
      <c r="D3225" s="859">
        <v>145762972</v>
      </c>
      <c r="E3225" s="100"/>
      <c r="F3225" s="101">
        <v>46141</v>
      </c>
      <c r="G3225" s="132" t="s">
        <v>567</v>
      </c>
      <c r="H3225" s="132" t="s">
        <v>2213</v>
      </c>
      <c r="I3225" s="132" t="s">
        <v>105</v>
      </c>
      <c r="J3225" s="132" t="s">
        <v>568</v>
      </c>
      <c r="K3225" s="132" t="s">
        <v>242</v>
      </c>
      <c r="L3225" s="101">
        <v>46171</v>
      </c>
      <c r="M3225" s="236">
        <v>40</v>
      </c>
      <c r="W3225" s="380"/>
      <c r="X3225" s="380"/>
      <c r="Y3225" s="445" t="s">
        <v>9738</v>
      </c>
      <c r="Z3225" s="380" t="s">
        <v>220</v>
      </c>
      <c r="AA3225" s="22" t="s">
        <v>9739</v>
      </c>
      <c r="AB3225" s="236" t="s">
        <v>9740</v>
      </c>
      <c r="AD3225" s="182" t="s">
        <v>113</v>
      </c>
      <c r="AI3225" s="861">
        <v>46145</v>
      </c>
      <c r="AK3225" s="380"/>
      <c r="AL3225" s="376">
        <v>46154</v>
      </c>
      <c r="AN3225" s="182">
        <f t="shared" si="1022"/>
        <v>-17</v>
      </c>
      <c r="AO3225" s="81" t="str">
        <f t="shared" si="1008"/>
        <v/>
      </c>
      <c r="AP3225" s="81" t="str">
        <f t="shared" si="1009"/>
        <v/>
      </c>
      <c r="AQ3225" s="81" t="str">
        <f t="shared" si="1010"/>
        <v/>
      </c>
      <c r="AR3225" s="81">
        <f t="shared" si="1011"/>
        <v>46146</v>
      </c>
      <c r="AS3225" s="81">
        <f t="shared" si="1012"/>
        <v>46147</v>
      </c>
      <c r="AT3225" s="81">
        <f t="shared" si="1013"/>
        <v>46146</v>
      </c>
      <c r="AW3225" s="22" t="e">
        <v>#N/A</v>
      </c>
      <c r="AX3225" s="22" t="e">
        <v>#N/A</v>
      </c>
      <c r="BT3225" s="132">
        <f>IF(COUNTIF($C$3:C3225, C3225)=1, 1, 0)</f>
        <v>0</v>
      </c>
      <c r="BU3225" s="808"/>
      <c r="BZ3225" s="87">
        <f t="shared" si="1019"/>
        <v>18</v>
      </c>
      <c r="CA3225" s="85"/>
      <c r="CB3225" s="88">
        <f t="shared" si="1024"/>
        <v>0</v>
      </c>
      <c r="CC3225" s="172"/>
      <c r="CD3225" s="85"/>
      <c r="CE3225" s="431">
        <f t="shared" si="1020"/>
        <v>5</v>
      </c>
      <c r="CF3225" s="85"/>
      <c r="CG3225" s="85"/>
      <c r="CH3225" s="85"/>
      <c r="CI3225" s="85"/>
      <c r="CJ3225" s="87">
        <f t="shared" si="1017"/>
        <v>1</v>
      </c>
      <c r="CK3225" s="171">
        <f t="shared" si="1021"/>
        <v>1</v>
      </c>
      <c r="CM3225" s="22" t="str">
        <f t="shared" si="1023"/>
        <v>1K26TAD^</v>
      </c>
    </row>
    <row r="3226" spans="1:94" x14ac:dyDescent="0.25">
      <c r="B3226" s="236" t="s">
        <v>8625</v>
      </c>
      <c r="D3226" s="859">
        <v>145773160</v>
      </c>
      <c r="E3226" s="100"/>
      <c r="F3226" s="101">
        <v>46141</v>
      </c>
      <c r="G3226" s="132" t="s">
        <v>567</v>
      </c>
      <c r="H3226" s="132" t="s">
        <v>2213</v>
      </c>
      <c r="I3226" s="132" t="s">
        <v>105</v>
      </c>
      <c r="J3226" s="132" t="s">
        <v>568</v>
      </c>
      <c r="K3226" s="132" t="s">
        <v>242</v>
      </c>
      <c r="L3226" s="101">
        <v>46170</v>
      </c>
      <c r="M3226" s="236">
        <v>40</v>
      </c>
      <c r="W3226" s="380"/>
      <c r="X3226" s="380"/>
      <c r="Y3226" s="445" t="s">
        <v>9741</v>
      </c>
      <c r="Z3226" s="380" t="s">
        <v>354</v>
      </c>
      <c r="AA3226" s="22" t="s">
        <v>1680</v>
      </c>
      <c r="AB3226" s="236" t="s">
        <v>6687</v>
      </c>
      <c r="AD3226" s="182" t="s">
        <v>113</v>
      </c>
      <c r="AI3226" s="825">
        <v>46145</v>
      </c>
      <c r="AK3226" s="380"/>
      <c r="AL3226" s="376">
        <v>46150</v>
      </c>
      <c r="AN3226" s="182">
        <f t="shared" si="1022"/>
        <v>-20</v>
      </c>
      <c r="AO3226" s="81" t="str">
        <f t="shared" si="1008"/>
        <v/>
      </c>
      <c r="AP3226" s="81" t="str">
        <f t="shared" si="1009"/>
        <v/>
      </c>
      <c r="AQ3226" s="81" t="str">
        <f t="shared" si="1010"/>
        <v/>
      </c>
      <c r="AR3226" s="81">
        <f t="shared" si="1011"/>
        <v>46146</v>
      </c>
      <c r="AS3226" s="81">
        <f t="shared" si="1012"/>
        <v>46147</v>
      </c>
      <c r="AT3226" s="81">
        <f t="shared" si="1013"/>
        <v>46146</v>
      </c>
      <c r="AW3226" s="22" t="e">
        <v>#N/A</v>
      </c>
      <c r="AX3226" s="22" t="e">
        <v>#N/A</v>
      </c>
      <c r="BT3226" s="132">
        <f>IF(COUNTIF($C$3:C3226, C3226)=1, 1, 0)</f>
        <v>0</v>
      </c>
      <c r="BU3226" s="808"/>
      <c r="BZ3226" s="87">
        <f t="shared" si="1019"/>
        <v>18</v>
      </c>
      <c r="CA3226" s="85"/>
      <c r="CB3226" s="88">
        <f t="shared" si="1024"/>
        <v>0</v>
      </c>
      <c r="CC3226" s="172"/>
      <c r="CD3226" s="85"/>
      <c r="CE3226" s="431">
        <f t="shared" si="1020"/>
        <v>5</v>
      </c>
      <c r="CF3226" s="85"/>
      <c r="CG3226" s="85"/>
      <c r="CH3226" s="85"/>
      <c r="CI3226" s="85"/>
      <c r="CJ3226" s="87">
        <f t="shared" si="1017"/>
        <v>1</v>
      </c>
      <c r="CK3226" s="171">
        <f t="shared" si="1021"/>
        <v>1</v>
      </c>
      <c r="CM3226" s="22" t="str">
        <f t="shared" si="1023"/>
        <v>1C26TAB^</v>
      </c>
    </row>
    <row r="3227" spans="1:94" x14ac:dyDescent="0.25">
      <c r="B3227" s="89" t="s">
        <v>3052</v>
      </c>
      <c r="D3227" s="236">
        <v>145791678</v>
      </c>
      <c r="E3227" s="380"/>
      <c r="F3227" s="353">
        <v>46167</v>
      </c>
      <c r="G3227" s="236" t="s">
        <v>139</v>
      </c>
      <c r="H3227" s="380" t="s">
        <v>140</v>
      </c>
      <c r="I3227" s="353" t="s">
        <v>105</v>
      </c>
      <c r="J3227" s="236" t="s">
        <v>7928</v>
      </c>
      <c r="K3227" s="380" t="s">
        <v>242</v>
      </c>
      <c r="L3227" s="353">
        <v>46193</v>
      </c>
      <c r="M3227" s="236">
        <v>40</v>
      </c>
      <c r="V3227" s="382"/>
      <c r="W3227" s="380"/>
      <c r="X3227" s="380"/>
      <c r="Y3227" s="445"/>
      <c r="Z3227" s="380"/>
      <c r="AB3227" s="236"/>
      <c r="AD3227" s="274"/>
      <c r="AI3227" s="624"/>
      <c r="AK3227" s="380"/>
      <c r="AL3227" s="274"/>
      <c r="AN3227" s="182">
        <f t="shared" si="1022"/>
        <v>-46193</v>
      </c>
      <c r="AO3227" s="81" t="str">
        <f t="shared" si="1008"/>
        <v/>
      </c>
      <c r="AP3227" s="81" t="str">
        <f t="shared" si="1009"/>
        <v/>
      </c>
      <c r="AQ3227" s="81" t="str">
        <f t="shared" si="1010"/>
        <v/>
      </c>
      <c r="AR3227" s="81" t="str">
        <f t="shared" si="1011"/>
        <v/>
      </c>
      <c r="AS3227" s="81" t="str">
        <f t="shared" si="1012"/>
        <v/>
      </c>
      <c r="AT3227" s="81" t="str">
        <f t="shared" si="1013"/>
        <v/>
      </c>
      <c r="AW3227" s="22" t="e">
        <v>#N/A</v>
      </c>
      <c r="AX3227" s="22" t="e">
        <v>#N/A</v>
      </c>
      <c r="BT3227" s="132">
        <f>IF(COUNTIF($C$3:C3227, C3227)=1, 1, 0)</f>
        <v>0</v>
      </c>
      <c r="BU3227" s="808"/>
      <c r="BZ3227" s="87">
        <f t="shared" si="1019"/>
        <v>22</v>
      </c>
      <c r="CA3227" s="168"/>
      <c r="CB3227" s="88">
        <f t="shared" si="1024"/>
        <v>0</v>
      </c>
      <c r="CC3227" s="414"/>
      <c r="CD3227" s="168"/>
      <c r="CE3227" s="431" t="str">
        <f t="shared" si="1020"/>
        <v/>
      </c>
      <c r="CF3227" s="168"/>
      <c r="CG3227" s="168"/>
      <c r="CH3227" s="168"/>
      <c r="CI3227" s="168"/>
      <c r="CJ3227" s="87">
        <f t="shared" si="1017"/>
        <v>1</v>
      </c>
      <c r="CK3227" s="431">
        <f t="shared" si="1021"/>
        <v>1</v>
      </c>
      <c r="CM3227" s="22">
        <f t="shared" si="1023"/>
        <v>0</v>
      </c>
    </row>
    <row r="3228" spans="1:94" x14ac:dyDescent="0.25">
      <c r="B3228" s="89" t="s">
        <v>3052</v>
      </c>
      <c r="D3228" s="236">
        <v>145791682</v>
      </c>
      <c r="E3228" s="380"/>
      <c r="F3228" s="353">
        <v>46167</v>
      </c>
      <c r="G3228" s="236" t="s">
        <v>139</v>
      </c>
      <c r="H3228" s="380" t="s">
        <v>140</v>
      </c>
      <c r="I3228" s="353" t="s">
        <v>105</v>
      </c>
      <c r="J3228" s="236" t="s">
        <v>7928</v>
      </c>
      <c r="K3228" s="380" t="s">
        <v>242</v>
      </c>
      <c r="L3228" s="353">
        <v>46193</v>
      </c>
      <c r="M3228" s="236">
        <v>40</v>
      </c>
      <c r="W3228" s="380"/>
      <c r="X3228" s="380"/>
      <c r="Y3228" s="445"/>
      <c r="Z3228" s="380"/>
      <c r="AB3228" s="236"/>
      <c r="AD3228" s="427"/>
      <c r="AI3228" s="362"/>
      <c r="AK3228" s="380"/>
      <c r="AL3228" s="362"/>
      <c r="AN3228" s="317">
        <f t="shared" si="1022"/>
        <v>-46193</v>
      </c>
      <c r="AO3228" s="81" t="str">
        <f t="shared" si="1008"/>
        <v/>
      </c>
      <c r="AP3228" s="81" t="str">
        <f t="shared" si="1009"/>
        <v/>
      </c>
      <c r="AQ3228" s="81" t="str">
        <f t="shared" si="1010"/>
        <v/>
      </c>
      <c r="AR3228" s="81" t="str">
        <f t="shared" si="1011"/>
        <v/>
      </c>
      <c r="AS3228" s="81" t="str">
        <f t="shared" si="1012"/>
        <v/>
      </c>
      <c r="AT3228" s="81" t="str">
        <f t="shared" si="1013"/>
        <v/>
      </c>
      <c r="AW3228" s="22" t="e">
        <v>#N/A</v>
      </c>
      <c r="AX3228" s="22" t="e">
        <v>#N/A</v>
      </c>
      <c r="BT3228" s="132">
        <f>IF(COUNTIF($C$3:C3228, C3228)=1, 1, 0)</f>
        <v>0</v>
      </c>
      <c r="BU3228" s="808"/>
      <c r="BZ3228" s="87">
        <f t="shared" si="1019"/>
        <v>22</v>
      </c>
      <c r="CA3228" s="176"/>
      <c r="CB3228" s="88">
        <f t="shared" si="1024"/>
        <v>0</v>
      </c>
      <c r="CC3228" s="462"/>
      <c r="CD3228" s="176"/>
      <c r="CE3228" s="634" t="str">
        <f t="shared" si="1020"/>
        <v/>
      </c>
      <c r="CF3228" s="176"/>
      <c r="CG3228" s="176"/>
      <c r="CH3228" s="176"/>
      <c r="CI3228" s="176"/>
      <c r="CJ3228" s="87">
        <f t="shared" si="1017"/>
        <v>1</v>
      </c>
      <c r="CK3228" s="439">
        <f t="shared" si="1021"/>
        <v>1</v>
      </c>
      <c r="CM3228" s="22">
        <f t="shared" si="1023"/>
        <v>0</v>
      </c>
    </row>
    <row r="3229" spans="1:94" x14ac:dyDescent="0.25">
      <c r="B3229" s="89" t="s">
        <v>3052</v>
      </c>
      <c r="D3229" s="236">
        <v>145791684</v>
      </c>
      <c r="E3229" s="380"/>
      <c r="F3229" s="353">
        <v>46167</v>
      </c>
      <c r="G3229" s="236" t="s">
        <v>139</v>
      </c>
      <c r="H3229" s="380" t="s">
        <v>140</v>
      </c>
      <c r="I3229" s="353" t="s">
        <v>105</v>
      </c>
      <c r="J3229" s="236" t="s">
        <v>7928</v>
      </c>
      <c r="K3229" s="380" t="s">
        <v>242</v>
      </c>
      <c r="L3229" s="353">
        <v>46193</v>
      </c>
      <c r="M3229" s="236">
        <v>40</v>
      </c>
      <c r="W3229" s="380"/>
      <c r="X3229" s="380"/>
      <c r="Y3229" s="445"/>
      <c r="Z3229" s="380"/>
      <c r="AB3229" s="236"/>
      <c r="AD3229" s="274"/>
      <c r="AI3229" s="241"/>
      <c r="AK3229" s="380"/>
      <c r="AL3229" s="241"/>
      <c r="AN3229" s="182">
        <f t="shared" si="1022"/>
        <v>-46193</v>
      </c>
      <c r="AO3229" s="81" t="str">
        <f t="shared" si="1008"/>
        <v/>
      </c>
      <c r="AP3229" s="81" t="str">
        <f t="shared" si="1009"/>
        <v/>
      </c>
      <c r="AQ3229" s="81" t="str">
        <f t="shared" si="1010"/>
        <v/>
      </c>
      <c r="AR3229" s="81" t="str">
        <f t="shared" si="1011"/>
        <v/>
      </c>
      <c r="AS3229" s="81" t="str">
        <f t="shared" si="1012"/>
        <v/>
      </c>
      <c r="AT3229" s="81" t="str">
        <f t="shared" si="1013"/>
        <v/>
      </c>
      <c r="AW3229" s="22" t="e">
        <v>#N/A</v>
      </c>
      <c r="AX3229" s="22" t="e">
        <v>#N/A</v>
      </c>
      <c r="BT3229" s="132">
        <f>IF(COUNTIF($C$3:C3229, C3229)=1, 1, 0)</f>
        <v>0</v>
      </c>
      <c r="BU3229" s="808"/>
      <c r="BZ3229" s="87">
        <f t="shared" si="1019"/>
        <v>22</v>
      </c>
      <c r="CA3229" s="85"/>
      <c r="CB3229" s="88">
        <f t="shared" si="1024"/>
        <v>0</v>
      </c>
      <c r="CC3229" s="172"/>
      <c r="CD3229" s="85"/>
      <c r="CE3229" s="431" t="str">
        <f t="shared" si="1020"/>
        <v/>
      </c>
      <c r="CF3229" s="85"/>
      <c r="CG3229" s="85"/>
      <c r="CH3229" s="85"/>
      <c r="CI3229" s="85"/>
      <c r="CJ3229" s="87">
        <f t="shared" si="1017"/>
        <v>1</v>
      </c>
      <c r="CK3229" s="171">
        <f t="shared" si="1021"/>
        <v>1</v>
      </c>
      <c r="CM3229" s="22">
        <f t="shared" si="1023"/>
        <v>0</v>
      </c>
    </row>
    <row r="3230" spans="1:94" x14ac:dyDescent="0.25">
      <c r="A3230" s="132"/>
      <c r="B3230" s="236" t="s">
        <v>8625</v>
      </c>
      <c r="C3230" s="445"/>
      <c r="D3230" s="236">
        <v>145765888</v>
      </c>
      <c r="E3230" s="380"/>
      <c r="F3230" s="353">
        <v>46130</v>
      </c>
      <c r="G3230" s="236" t="s">
        <v>7819</v>
      </c>
      <c r="H3230" s="236" t="s">
        <v>1495</v>
      </c>
      <c r="I3230" s="236" t="s">
        <v>3457</v>
      </c>
      <c r="J3230" s="236" t="s">
        <v>3954</v>
      </c>
      <c r="K3230" s="236" t="s">
        <v>242</v>
      </c>
      <c r="L3230" s="353">
        <v>46146</v>
      </c>
      <c r="M3230" s="236">
        <v>20</v>
      </c>
      <c r="Q3230" s="353"/>
      <c r="T3230" s="353"/>
      <c r="U3230" s="382"/>
      <c r="V3230" s="382"/>
      <c r="W3230" s="380"/>
      <c r="X3230" s="380"/>
      <c r="Y3230" s="445">
        <v>2323928900</v>
      </c>
      <c r="Z3230" s="380" t="s">
        <v>5982</v>
      </c>
      <c r="AA3230" s="22" t="s">
        <v>1426</v>
      </c>
      <c r="AB3230" s="236" t="s">
        <v>9742</v>
      </c>
      <c r="AD3230" s="182" t="s">
        <v>113</v>
      </c>
      <c r="AF3230" s="446">
        <v>46103.583333333336</v>
      </c>
      <c r="AG3230" s="446">
        <v>46103.416666666664</v>
      </c>
      <c r="AH3230" s="446">
        <v>46103.416666666664</v>
      </c>
      <c r="AI3230" s="115">
        <v>46135</v>
      </c>
      <c r="AJ3230" s="101"/>
      <c r="AK3230" s="101"/>
      <c r="AL3230" s="115">
        <v>46139</v>
      </c>
      <c r="AM3230" s="101"/>
      <c r="AN3230" s="182">
        <f t="shared" si="1022"/>
        <v>-7</v>
      </c>
      <c r="AO3230" s="81">
        <f t="shared" si="1008"/>
        <v>46102.416666666664</v>
      </c>
      <c r="AP3230" s="81">
        <f t="shared" si="1009"/>
        <v>46103.416666666664</v>
      </c>
      <c r="AQ3230" s="81">
        <f t="shared" si="1010"/>
        <v>46103.416666666664</v>
      </c>
      <c r="AR3230" s="81">
        <f t="shared" si="1011"/>
        <v>46136</v>
      </c>
      <c r="AS3230" s="81">
        <f t="shared" si="1012"/>
        <v>46137</v>
      </c>
      <c r="AT3230" s="81">
        <f t="shared" si="1013"/>
        <v>46136</v>
      </c>
      <c r="AV3230" s="290"/>
      <c r="AW3230" s="22" t="e">
        <v>#N/A</v>
      </c>
      <c r="AX3230" s="22" t="e">
        <v>#N/A</v>
      </c>
      <c r="BT3230" s="132">
        <f>IF(COUNTIF($C$3:C3230, C3230)=1, 1, 0)</f>
        <v>0</v>
      </c>
      <c r="BU3230" s="808"/>
      <c r="BZ3230" s="87">
        <f t="shared" si="1019"/>
        <v>16</v>
      </c>
      <c r="CA3230" s="168"/>
      <c r="CB3230" s="88">
        <f t="shared" si="1024"/>
        <v>0</v>
      </c>
      <c r="CC3230" s="414"/>
      <c r="CD3230" s="168"/>
      <c r="CE3230" s="431">
        <f t="shared" si="1020"/>
        <v>4</v>
      </c>
      <c r="CF3230" s="168"/>
      <c r="CG3230" s="168"/>
      <c r="CH3230" s="168"/>
      <c r="CI3230" s="168"/>
      <c r="CJ3230" s="87">
        <f t="shared" si="1017"/>
        <v>1</v>
      </c>
      <c r="CK3230" s="431">
        <f t="shared" si="1021"/>
        <v>1</v>
      </c>
      <c r="CM3230" s="22" t="str">
        <f t="shared" si="1023"/>
        <v>1C26TAR^</v>
      </c>
    </row>
    <row r="3231" spans="1:94" x14ac:dyDescent="0.25">
      <c r="A3231" s="132"/>
      <c r="B3231" s="236" t="s">
        <v>3052</v>
      </c>
      <c r="D3231" s="236">
        <v>145816732</v>
      </c>
      <c r="E3231" s="380"/>
      <c r="F3231" s="353">
        <v>46162</v>
      </c>
      <c r="G3231" s="236" t="s">
        <v>1245</v>
      </c>
      <c r="H3231" s="236" t="s">
        <v>2963</v>
      </c>
      <c r="I3231" s="236" t="s">
        <v>105</v>
      </c>
      <c r="J3231" s="236" t="s">
        <v>1161</v>
      </c>
      <c r="K3231" s="236" t="s">
        <v>242</v>
      </c>
      <c r="L3231" s="353">
        <v>46178</v>
      </c>
      <c r="W3231" s="380"/>
      <c r="X3231" s="380"/>
      <c r="Y3231" s="445"/>
      <c r="Z3231" s="380"/>
      <c r="AB3231" s="380"/>
      <c r="AD3231" s="182"/>
      <c r="AF3231" s="164"/>
      <c r="AG3231" s="164"/>
      <c r="AH3231" s="164"/>
      <c r="AI3231" s="134"/>
      <c r="AJ3231" s="187"/>
      <c r="AK3231" s="380"/>
      <c r="AL3231" s="231"/>
      <c r="AN3231" s="182">
        <f t="shared" si="1022"/>
        <v>-46178</v>
      </c>
      <c r="AO3231" s="81" t="str">
        <f t="shared" si="1008"/>
        <v/>
      </c>
      <c r="AP3231" s="81" t="str">
        <f t="shared" si="1009"/>
        <v/>
      </c>
      <c r="AQ3231" s="81" t="str">
        <f t="shared" si="1010"/>
        <v/>
      </c>
      <c r="AR3231" s="81" t="str">
        <f t="shared" si="1011"/>
        <v/>
      </c>
      <c r="AS3231" s="81" t="str">
        <f t="shared" si="1012"/>
        <v/>
      </c>
      <c r="AT3231" s="81" t="str">
        <f t="shared" si="1013"/>
        <v/>
      </c>
      <c r="AW3231" s="22" t="e">
        <v>#N/A</v>
      </c>
      <c r="AX3231" s="22" t="e">
        <v>#N/A</v>
      </c>
      <c r="BT3231" s="132">
        <f>IF(COUNTIF($C$3:C3231, C3231)=1, 1, 0)</f>
        <v>0</v>
      </c>
      <c r="BU3231" s="808"/>
      <c r="BZ3231" s="87">
        <f t="shared" si="1019"/>
        <v>21</v>
      </c>
      <c r="CA3231" s="85"/>
      <c r="CB3231" s="88">
        <f t="shared" si="1024"/>
        <v>0</v>
      </c>
      <c r="CC3231" s="172"/>
      <c r="CD3231" s="85"/>
      <c r="CE3231" s="431" t="str">
        <f t="shared" si="1020"/>
        <v/>
      </c>
      <c r="CF3231" s="85"/>
      <c r="CG3231" s="85"/>
      <c r="CH3231" s="85"/>
      <c r="CI3231" s="85"/>
      <c r="CJ3231" s="87">
        <f t="shared" si="1017"/>
        <v>1</v>
      </c>
      <c r="CK3231" s="171">
        <f t="shared" si="1021"/>
        <v>1</v>
      </c>
      <c r="CM3231" s="22">
        <f t="shared" si="1023"/>
        <v>0</v>
      </c>
    </row>
    <row r="3232" spans="1:94" x14ac:dyDescent="0.25">
      <c r="A3232" s="132"/>
      <c r="B3232" s="236" t="s">
        <v>3052</v>
      </c>
      <c r="D3232" s="236">
        <v>145816748</v>
      </c>
      <c r="E3232" s="380"/>
      <c r="F3232" s="353">
        <v>46162</v>
      </c>
      <c r="G3232" s="236" t="s">
        <v>1245</v>
      </c>
      <c r="H3232" s="236" t="s">
        <v>2963</v>
      </c>
      <c r="I3232" s="236" t="s">
        <v>105</v>
      </c>
      <c r="J3232" s="236" t="s">
        <v>1161</v>
      </c>
      <c r="K3232" s="236" t="s">
        <v>242</v>
      </c>
      <c r="L3232" s="353">
        <v>46178</v>
      </c>
      <c r="W3232" s="380"/>
      <c r="X3232" s="380"/>
      <c r="Y3232" s="445"/>
      <c r="Z3232" s="380"/>
      <c r="AB3232" s="380"/>
      <c r="AD3232" s="182"/>
      <c r="AF3232" s="164"/>
      <c r="AG3232" s="164"/>
      <c r="AH3232" s="164"/>
      <c r="AI3232" s="134"/>
      <c r="AJ3232" s="187"/>
      <c r="AK3232" s="380"/>
      <c r="AL3232" s="231"/>
      <c r="AN3232" s="182">
        <f t="shared" si="1022"/>
        <v>-46178</v>
      </c>
      <c r="AO3232" s="81" t="str">
        <f t="shared" si="1008"/>
        <v/>
      </c>
      <c r="AP3232" s="81" t="str">
        <f t="shared" si="1009"/>
        <v/>
      </c>
      <c r="AQ3232" s="81" t="str">
        <f t="shared" si="1010"/>
        <v/>
      </c>
      <c r="AR3232" s="81" t="str">
        <f t="shared" si="1011"/>
        <v/>
      </c>
      <c r="AS3232" s="81" t="str">
        <f t="shared" si="1012"/>
        <v/>
      </c>
      <c r="AT3232" s="81" t="str">
        <f t="shared" si="1013"/>
        <v/>
      </c>
      <c r="AW3232" s="22" t="e">
        <v>#N/A</v>
      </c>
      <c r="AX3232" s="22" t="e">
        <v>#N/A</v>
      </c>
      <c r="BT3232" s="132">
        <f>IF(COUNTIF($C$3:C3232, C3232)=1, 1, 0)</f>
        <v>0</v>
      </c>
      <c r="BU3232" s="808"/>
      <c r="BZ3232" s="87">
        <f t="shared" si="1019"/>
        <v>21</v>
      </c>
      <c r="CA3232" s="85"/>
      <c r="CB3232" s="88">
        <f t="shared" si="1024"/>
        <v>0</v>
      </c>
      <c r="CC3232" s="172"/>
      <c r="CD3232" s="85"/>
      <c r="CE3232" s="431" t="str">
        <f t="shared" si="1020"/>
        <v/>
      </c>
      <c r="CF3232" s="85"/>
      <c r="CG3232" s="85"/>
      <c r="CH3232" s="85"/>
      <c r="CI3232" s="85"/>
      <c r="CJ3232" s="87">
        <f t="shared" si="1017"/>
        <v>1</v>
      </c>
      <c r="CK3232" s="171">
        <f t="shared" si="1021"/>
        <v>1</v>
      </c>
      <c r="CM3232" s="22">
        <f t="shared" si="1023"/>
        <v>0</v>
      </c>
    </row>
    <row r="3233" spans="2:91" x14ac:dyDescent="0.25">
      <c r="B3233" s="89" t="s">
        <v>9743</v>
      </c>
      <c r="D3233" s="236">
        <v>145816774</v>
      </c>
      <c r="E3233" s="380"/>
      <c r="F3233" s="353">
        <v>46162</v>
      </c>
      <c r="G3233" s="236" t="s">
        <v>1245</v>
      </c>
      <c r="H3233" s="236" t="s">
        <v>2963</v>
      </c>
      <c r="I3233" s="236" t="s">
        <v>105</v>
      </c>
      <c r="J3233" s="236" t="s">
        <v>1161</v>
      </c>
      <c r="K3233" s="236" t="s">
        <v>242</v>
      </c>
      <c r="L3233" s="353">
        <v>46178</v>
      </c>
      <c r="W3233" s="380"/>
      <c r="X3233" s="380"/>
      <c r="Z3233" s="236"/>
      <c r="AB3233" s="236"/>
      <c r="AD3233" s="182" t="s">
        <v>113</v>
      </c>
      <c r="AK3233" s="380"/>
      <c r="AL3233" s="274"/>
      <c r="AN3233" s="182">
        <f t="shared" si="1022"/>
        <v>-46178</v>
      </c>
      <c r="AO3233" s="81" t="str">
        <f t="shared" si="1008"/>
        <v/>
      </c>
      <c r="AP3233" s="81" t="str">
        <f t="shared" si="1009"/>
        <v/>
      </c>
      <c r="AQ3233" s="81" t="str">
        <f t="shared" si="1010"/>
        <v/>
      </c>
      <c r="AR3233" s="81" t="str">
        <f t="shared" si="1011"/>
        <v/>
      </c>
      <c r="AS3233" s="81" t="str">
        <f t="shared" si="1012"/>
        <v/>
      </c>
      <c r="AT3233" s="81" t="str">
        <f t="shared" si="1013"/>
        <v/>
      </c>
      <c r="BT3233" s="132">
        <f>IF(COUNTIF($C$3:C3233, C3233)=1, 1, 0)</f>
        <v>0</v>
      </c>
      <c r="BU3233" s="808"/>
      <c r="BZ3233" s="87">
        <f t="shared" si="1019"/>
        <v>21</v>
      </c>
      <c r="CA3233" s="168"/>
      <c r="CB3233" s="88">
        <f t="shared" si="1024"/>
        <v>0</v>
      </c>
      <c r="CC3233" s="414"/>
      <c r="CD3233" s="168"/>
      <c r="CE3233" s="431">
        <f t="shared" si="1020"/>
        <v>1</v>
      </c>
      <c r="CF3233" s="168"/>
      <c r="CG3233" s="168"/>
      <c r="CH3233" s="168"/>
      <c r="CI3233" s="168"/>
      <c r="CJ3233" s="87">
        <f t="shared" si="1017"/>
        <v>1</v>
      </c>
      <c r="CK3233" s="431">
        <f t="shared" si="1021"/>
        <v>1</v>
      </c>
      <c r="CM3233" s="22">
        <f t="shared" si="1023"/>
        <v>0</v>
      </c>
    </row>
    <row r="3234" spans="2:91" s="85" customFormat="1" x14ac:dyDescent="0.25">
      <c r="B3234" s="265" t="s">
        <v>6301</v>
      </c>
      <c r="C3234" s="301" t="s">
        <v>9744</v>
      </c>
      <c r="D3234" s="265">
        <v>145844270</v>
      </c>
      <c r="E3234" s="241"/>
      <c r="F3234" s="231">
        <v>46144</v>
      </c>
      <c r="G3234" s="265" t="s">
        <v>6312</v>
      </c>
      <c r="H3234" s="265" t="s">
        <v>1495</v>
      </c>
      <c r="I3234" s="265" t="s">
        <v>105</v>
      </c>
      <c r="J3234" s="265" t="s">
        <v>3954</v>
      </c>
      <c r="K3234" s="265" t="s">
        <v>242</v>
      </c>
      <c r="L3234" s="379">
        <v>46157</v>
      </c>
      <c r="M3234" s="265">
        <v>40</v>
      </c>
      <c r="N3234" s="268" t="s">
        <v>9745</v>
      </c>
      <c r="O3234" s="410" t="s">
        <v>9746</v>
      </c>
      <c r="P3234" s="85">
        <v>2830052388</v>
      </c>
      <c r="Q3234" s="231">
        <v>46136</v>
      </c>
      <c r="R3234" s="241">
        <v>1209405959</v>
      </c>
      <c r="S3234" s="241">
        <v>224489088</v>
      </c>
      <c r="T3234" s="231">
        <v>46136</v>
      </c>
      <c r="U3234" s="356">
        <v>12849.385</v>
      </c>
      <c r="V3234" s="356">
        <v>12508.825000000001</v>
      </c>
      <c r="W3234" s="241">
        <v>17</v>
      </c>
      <c r="X3234" s="241">
        <v>0</v>
      </c>
      <c r="Y3234" s="834">
        <v>2326390460</v>
      </c>
      <c r="Z3234" s="607" t="s">
        <v>5982</v>
      </c>
      <c r="AA3234" s="607" t="s">
        <v>1426</v>
      </c>
      <c r="AB3234" s="607" t="s">
        <v>9742</v>
      </c>
      <c r="AC3234" s="270" t="s">
        <v>9744</v>
      </c>
      <c r="AD3234" s="182" t="s">
        <v>113</v>
      </c>
      <c r="AE3234" s="241"/>
      <c r="AF3234" s="375">
        <v>46137.625</v>
      </c>
      <c r="AG3234" s="375">
        <v>46136.416666666664</v>
      </c>
      <c r="AH3234" s="375">
        <v>46137.458333333336</v>
      </c>
      <c r="AI3234" s="537">
        <v>46139</v>
      </c>
      <c r="AJ3234" s="241"/>
      <c r="AK3234" s="241"/>
      <c r="AL3234" s="537">
        <v>46142</v>
      </c>
      <c r="AM3234" s="241"/>
      <c r="AN3234" s="75">
        <f t="shared" si="1022"/>
        <v>-15</v>
      </c>
      <c r="AO3234" s="81">
        <f t="shared" si="1008"/>
        <v>46135.416666666664</v>
      </c>
      <c r="AP3234" s="81">
        <f t="shared" si="1009"/>
        <v>46136.416666666664</v>
      </c>
      <c r="AQ3234" s="81">
        <f t="shared" si="1010"/>
        <v>46136.416666666664</v>
      </c>
      <c r="AR3234" s="81">
        <f t="shared" si="1011"/>
        <v>46140</v>
      </c>
      <c r="AS3234" s="81">
        <f t="shared" si="1012"/>
        <v>46141</v>
      </c>
      <c r="AT3234" s="81">
        <f t="shared" si="1013"/>
        <v>46140</v>
      </c>
      <c r="AU3234" s="241"/>
      <c r="AV3234" s="290">
        <v>46135</v>
      </c>
      <c r="AZ3234" s="271"/>
      <c r="BT3234" s="75">
        <f>IF(COUNTIF($C$3:C3234, C3234)=1, 1, 0)</f>
        <v>1</v>
      </c>
      <c r="BU3234" s="338"/>
      <c r="BZ3234" s="171">
        <f t="shared" si="1019"/>
        <v>18</v>
      </c>
      <c r="CB3234" s="88">
        <f t="shared" si="1024"/>
        <v>0</v>
      </c>
      <c r="CC3234" s="172"/>
      <c r="CE3234" s="171">
        <f t="shared" si="1020"/>
        <v>4</v>
      </c>
      <c r="CJ3234" s="171">
        <f t="shared" si="1017"/>
        <v>4</v>
      </c>
      <c r="CK3234" s="171">
        <f t="shared" si="1021"/>
        <v>17</v>
      </c>
      <c r="CM3234" s="85" t="str">
        <f t="shared" si="1023"/>
        <v>1C26TAR^</v>
      </c>
    </row>
    <row r="3235" spans="2:91" x14ac:dyDescent="0.25">
      <c r="B3235" s="236" t="s">
        <v>3052</v>
      </c>
      <c r="D3235" s="236">
        <v>145844207</v>
      </c>
      <c r="E3235" s="380"/>
      <c r="F3235" s="353">
        <v>46193</v>
      </c>
      <c r="G3235" s="236" t="s">
        <v>7821</v>
      </c>
      <c r="H3235" s="236" t="s">
        <v>1495</v>
      </c>
      <c r="I3235" s="236" t="s">
        <v>105</v>
      </c>
      <c r="J3235" s="236" t="s">
        <v>3954</v>
      </c>
      <c r="K3235" s="236" t="s">
        <v>242</v>
      </c>
      <c r="L3235" s="807">
        <v>46211</v>
      </c>
      <c r="M3235" s="236">
        <v>20</v>
      </c>
      <c r="W3235" s="380"/>
      <c r="X3235" s="380"/>
      <c r="Z3235" s="236"/>
      <c r="AB3235" s="236"/>
      <c r="AD3235" s="427"/>
      <c r="AI3235" s="362"/>
      <c r="AK3235" s="380"/>
      <c r="AL3235" s="362"/>
      <c r="AN3235" s="317">
        <f t="shared" si="1022"/>
        <v>-46211</v>
      </c>
      <c r="AO3235" s="81" t="str">
        <f t="shared" si="1008"/>
        <v/>
      </c>
      <c r="AP3235" s="81" t="str">
        <f t="shared" si="1009"/>
        <v/>
      </c>
      <c r="AQ3235" s="81" t="str">
        <f t="shared" si="1010"/>
        <v/>
      </c>
      <c r="AR3235" s="81" t="str">
        <f t="shared" si="1011"/>
        <v/>
      </c>
      <c r="AS3235" s="81" t="str">
        <f t="shared" si="1012"/>
        <v/>
      </c>
      <c r="AT3235" s="81" t="str">
        <f t="shared" si="1013"/>
        <v/>
      </c>
      <c r="BT3235" s="132">
        <f>IF(COUNTIF($C$3:C3235, C3235)=1, 1, 0)</f>
        <v>0</v>
      </c>
      <c r="BU3235" s="808"/>
      <c r="BZ3235" s="87">
        <f t="shared" si="1019"/>
        <v>25</v>
      </c>
      <c r="CA3235" s="176"/>
      <c r="CB3235" s="88">
        <f t="shared" si="1024"/>
        <v>0</v>
      </c>
      <c r="CC3235" s="462"/>
      <c r="CD3235" s="176"/>
      <c r="CE3235" s="634" t="str">
        <f t="shared" si="1020"/>
        <v/>
      </c>
      <c r="CF3235" s="176"/>
      <c r="CG3235" s="176"/>
      <c r="CH3235" s="176"/>
      <c r="CI3235" s="176"/>
      <c r="CJ3235" s="87">
        <f t="shared" si="1017"/>
        <v>1</v>
      </c>
      <c r="CK3235" s="439">
        <f t="shared" si="1021"/>
        <v>1</v>
      </c>
      <c r="CM3235" s="22">
        <f t="shared" si="1023"/>
        <v>0</v>
      </c>
    </row>
    <row r="3236" spans="2:91" x14ac:dyDescent="0.25">
      <c r="B3236" s="236" t="s">
        <v>3052</v>
      </c>
      <c r="D3236" s="236">
        <v>145825696</v>
      </c>
      <c r="E3236" s="380"/>
      <c r="F3236" s="353">
        <v>46174</v>
      </c>
      <c r="G3236" s="236" t="s">
        <v>139</v>
      </c>
      <c r="H3236" s="236" t="s">
        <v>140</v>
      </c>
      <c r="I3236" s="236" t="s">
        <v>105</v>
      </c>
      <c r="J3236" s="236" t="s">
        <v>125</v>
      </c>
      <c r="K3236" s="236" t="s">
        <v>242</v>
      </c>
      <c r="L3236" s="807">
        <v>46200</v>
      </c>
      <c r="M3236" s="236">
        <v>40</v>
      </c>
      <c r="U3236" s="382">
        <f>SUM(U3057:U3058)</f>
        <v>13257.302</v>
      </c>
      <c r="W3236" s="380"/>
      <c r="X3236" s="380"/>
      <c r="Z3236" s="236"/>
      <c r="AB3236" s="236"/>
      <c r="AD3236" s="274"/>
      <c r="AI3236" s="241"/>
      <c r="AK3236" s="380"/>
      <c r="AL3236" s="241"/>
      <c r="AN3236" s="182">
        <f t="shared" si="1022"/>
        <v>-46200</v>
      </c>
      <c r="AO3236" s="81" t="str">
        <f t="shared" si="1008"/>
        <v/>
      </c>
      <c r="AP3236" s="81" t="str">
        <f t="shared" si="1009"/>
        <v/>
      </c>
      <c r="AQ3236" s="81" t="str">
        <f t="shared" si="1010"/>
        <v/>
      </c>
      <c r="AR3236" s="81" t="str">
        <f t="shared" si="1011"/>
        <v/>
      </c>
      <c r="AS3236" s="81" t="str">
        <f t="shared" si="1012"/>
        <v/>
      </c>
      <c r="AT3236" s="81" t="str">
        <f t="shared" si="1013"/>
        <v/>
      </c>
      <c r="BT3236" s="132">
        <f>IF(COUNTIF($C$3:C3236, C3236)=1, 1, 0)</f>
        <v>0</v>
      </c>
      <c r="BU3236" s="808"/>
      <c r="BZ3236" s="87">
        <f t="shared" si="1019"/>
        <v>23</v>
      </c>
      <c r="CA3236" s="85"/>
      <c r="CB3236" s="88">
        <f t="shared" si="1024"/>
        <v>0</v>
      </c>
      <c r="CC3236" s="172"/>
      <c r="CD3236" s="85"/>
      <c r="CE3236" s="431" t="str">
        <f t="shared" si="1020"/>
        <v/>
      </c>
      <c r="CF3236" s="85"/>
      <c r="CG3236" s="85"/>
      <c r="CH3236" s="85"/>
      <c r="CI3236" s="85"/>
      <c r="CJ3236" s="87">
        <f t="shared" si="1017"/>
        <v>1</v>
      </c>
      <c r="CK3236" s="171">
        <f t="shared" si="1021"/>
        <v>1</v>
      </c>
      <c r="CM3236" s="22">
        <f t="shared" si="1023"/>
        <v>0</v>
      </c>
    </row>
    <row r="3237" spans="2:91" x14ac:dyDescent="0.25">
      <c r="B3237" s="236" t="s">
        <v>6301</v>
      </c>
      <c r="C3237" s="506" t="s">
        <v>9747</v>
      </c>
      <c r="D3237" s="236">
        <v>145830114</v>
      </c>
      <c r="E3237" s="380"/>
      <c r="F3237" s="353">
        <v>46113</v>
      </c>
      <c r="G3237" s="236" t="s">
        <v>2934</v>
      </c>
      <c r="H3237" s="236" t="s">
        <v>2935</v>
      </c>
      <c r="I3237" s="236" t="s">
        <v>105</v>
      </c>
      <c r="J3237" s="236" t="s">
        <v>9748</v>
      </c>
      <c r="K3237" s="236" t="s">
        <v>242</v>
      </c>
      <c r="L3237" s="807">
        <v>46155</v>
      </c>
      <c r="M3237" s="236">
        <v>20</v>
      </c>
      <c r="N3237" s="862" t="s">
        <v>9749</v>
      </c>
      <c r="O3237" s="862" t="s">
        <v>9750</v>
      </c>
      <c r="P3237" s="22">
        <v>2830052267</v>
      </c>
      <c r="Q3237" s="275">
        <v>46134</v>
      </c>
      <c r="R3237" s="22">
        <v>1209405208</v>
      </c>
      <c r="S3237" s="380">
        <v>224484797</v>
      </c>
      <c r="T3237" s="275">
        <v>46134</v>
      </c>
      <c r="U3237" s="382">
        <v>4845.7389999999996</v>
      </c>
      <c r="V3237" s="433">
        <v>4687.1440000000002</v>
      </c>
      <c r="W3237" s="274">
        <v>8</v>
      </c>
      <c r="X3237" s="274">
        <v>0</v>
      </c>
      <c r="Y3237" s="863" t="s">
        <v>9751</v>
      </c>
      <c r="Z3237" s="236" t="s">
        <v>220</v>
      </c>
      <c r="AA3237" s="22" t="s">
        <v>3310</v>
      </c>
      <c r="AB3237" s="236" t="s">
        <v>9335</v>
      </c>
      <c r="AD3237" s="182" t="s">
        <v>113</v>
      </c>
      <c r="AF3237" s="164">
        <v>46138.5</v>
      </c>
      <c r="AG3237" s="164">
        <v>46136.416666666664</v>
      </c>
      <c r="AH3237" s="164">
        <v>46138.5</v>
      </c>
      <c r="AI3237" s="74">
        <v>46139</v>
      </c>
      <c r="AK3237" s="380"/>
      <c r="AL3237" s="376">
        <v>46152</v>
      </c>
      <c r="AN3237" s="182">
        <f t="shared" si="1022"/>
        <v>-3</v>
      </c>
      <c r="AO3237" s="81">
        <f t="shared" si="1008"/>
        <v>46135.416666666664</v>
      </c>
      <c r="AP3237" s="81">
        <f t="shared" si="1009"/>
        <v>46136.416666666664</v>
      </c>
      <c r="AQ3237" s="81">
        <f t="shared" si="1010"/>
        <v>46136.416666666664</v>
      </c>
      <c r="AR3237" s="81">
        <f t="shared" si="1011"/>
        <v>46140</v>
      </c>
      <c r="AS3237" s="81">
        <f t="shared" si="1012"/>
        <v>46141</v>
      </c>
      <c r="AT3237" s="81">
        <f t="shared" si="1013"/>
        <v>46140</v>
      </c>
      <c r="AV3237" s="297">
        <v>46134</v>
      </c>
      <c r="BT3237" s="132">
        <f>IF(COUNTIF($C$3:C3237, C3237)=1, 1, 0)</f>
        <v>1</v>
      </c>
      <c r="BU3237" s="808"/>
      <c r="BZ3237" s="87">
        <f t="shared" si="1019"/>
        <v>14</v>
      </c>
      <c r="CA3237" s="85"/>
      <c r="CB3237" s="88">
        <f t="shared" si="1024"/>
        <v>0</v>
      </c>
      <c r="CC3237" s="172"/>
      <c r="CD3237" s="85"/>
      <c r="CE3237" s="431">
        <f t="shared" si="1020"/>
        <v>4</v>
      </c>
      <c r="CF3237" s="85"/>
      <c r="CG3237" s="85"/>
      <c r="CH3237" s="85"/>
      <c r="CI3237" s="85"/>
      <c r="CJ3237" s="87">
        <f t="shared" si="1017"/>
        <v>4</v>
      </c>
      <c r="CK3237" s="171">
        <f t="shared" si="1021"/>
        <v>17</v>
      </c>
      <c r="CM3237" s="22" t="str">
        <f t="shared" si="1023"/>
        <v>1K26TAD^</v>
      </c>
    </row>
    <row r="3238" spans="2:91" x14ac:dyDescent="0.25">
      <c r="B3238" s="236" t="s">
        <v>8625</v>
      </c>
      <c r="D3238" s="236">
        <v>145739338</v>
      </c>
      <c r="E3238" s="380"/>
      <c r="F3238" s="353">
        <v>46141</v>
      </c>
      <c r="G3238" s="236" t="s">
        <v>1569</v>
      </c>
      <c r="H3238" s="236" t="s">
        <v>2845</v>
      </c>
      <c r="I3238" s="236" t="s">
        <v>105</v>
      </c>
      <c r="J3238" s="236" t="s">
        <v>1570</v>
      </c>
      <c r="K3238" s="236" t="s">
        <v>242</v>
      </c>
      <c r="L3238" s="807">
        <v>46182</v>
      </c>
      <c r="M3238" s="236">
        <v>40</v>
      </c>
      <c r="W3238" s="380"/>
      <c r="X3238" s="380"/>
      <c r="Z3238" s="236"/>
      <c r="AB3238" s="236"/>
      <c r="AD3238" s="274"/>
      <c r="AI3238" s="241"/>
      <c r="AK3238" s="380"/>
      <c r="AL3238" s="241"/>
      <c r="AN3238" s="182">
        <f t="shared" si="1022"/>
        <v>-46182</v>
      </c>
      <c r="AO3238" s="81" t="str">
        <f t="shared" si="1008"/>
        <v/>
      </c>
      <c r="AP3238" s="81" t="str">
        <f t="shared" si="1009"/>
        <v/>
      </c>
      <c r="AQ3238" s="81" t="str">
        <f t="shared" si="1010"/>
        <v/>
      </c>
      <c r="AR3238" s="81" t="str">
        <f t="shared" si="1011"/>
        <v/>
      </c>
      <c r="AS3238" s="81" t="str">
        <f t="shared" si="1012"/>
        <v/>
      </c>
      <c r="AT3238" s="81" t="str">
        <f t="shared" si="1013"/>
        <v/>
      </c>
      <c r="BT3238" s="132">
        <f>IF(COUNTIF($C$3:C3238, C3238)=1, 1, 0)</f>
        <v>0</v>
      </c>
      <c r="BU3238" s="808"/>
      <c r="BZ3238" s="87">
        <f t="shared" si="1019"/>
        <v>18</v>
      </c>
      <c r="CA3238" s="85"/>
      <c r="CB3238" s="88">
        <f t="shared" si="1024"/>
        <v>0</v>
      </c>
      <c r="CC3238" s="172"/>
      <c r="CD3238" s="85"/>
      <c r="CE3238" s="431" t="str">
        <f t="shared" si="1020"/>
        <v/>
      </c>
      <c r="CF3238" s="85"/>
      <c r="CG3238" s="85"/>
      <c r="CH3238" s="85"/>
      <c r="CI3238" s="85"/>
      <c r="CJ3238" s="87">
        <f t="shared" si="1017"/>
        <v>1</v>
      </c>
      <c r="CK3238" s="171">
        <f t="shared" si="1021"/>
        <v>1</v>
      </c>
      <c r="CM3238" s="22">
        <f t="shared" si="1023"/>
        <v>0</v>
      </c>
    </row>
    <row r="3239" spans="2:91" x14ac:dyDescent="0.25">
      <c r="B3239" s="236" t="s">
        <v>8625</v>
      </c>
      <c r="D3239" s="236">
        <v>145739353</v>
      </c>
      <c r="E3239" s="380"/>
      <c r="F3239" s="353">
        <v>46141</v>
      </c>
      <c r="G3239" s="236" t="s">
        <v>1569</v>
      </c>
      <c r="H3239" s="236" t="s">
        <v>2845</v>
      </c>
      <c r="I3239" s="236" t="s">
        <v>105</v>
      </c>
      <c r="J3239" s="236" t="s">
        <v>1570</v>
      </c>
      <c r="K3239" s="236" t="s">
        <v>242</v>
      </c>
      <c r="L3239" s="807">
        <v>46182</v>
      </c>
      <c r="M3239" s="236">
        <v>40</v>
      </c>
      <c r="W3239" s="380"/>
      <c r="X3239" s="380"/>
      <c r="Z3239" s="236"/>
      <c r="AB3239" s="236"/>
      <c r="AD3239" s="274"/>
      <c r="AI3239" s="241"/>
      <c r="AK3239" s="380"/>
      <c r="AL3239" s="241"/>
      <c r="AN3239" s="182">
        <f t="shared" si="1022"/>
        <v>-46182</v>
      </c>
      <c r="AO3239" s="81" t="str">
        <f t="shared" si="1008"/>
        <v/>
      </c>
      <c r="AP3239" s="81" t="str">
        <f t="shared" si="1009"/>
        <v/>
      </c>
      <c r="AQ3239" s="81" t="str">
        <f t="shared" si="1010"/>
        <v/>
      </c>
      <c r="AR3239" s="81" t="str">
        <f t="shared" si="1011"/>
        <v/>
      </c>
      <c r="AS3239" s="81" t="str">
        <f t="shared" si="1012"/>
        <v/>
      </c>
      <c r="AT3239" s="81" t="str">
        <f t="shared" si="1013"/>
        <v/>
      </c>
      <c r="BT3239" s="132">
        <f>IF(COUNTIF($C$3:C3239, C3239)=1, 1, 0)</f>
        <v>0</v>
      </c>
      <c r="BU3239" s="808"/>
      <c r="BZ3239" s="87">
        <f t="shared" si="1019"/>
        <v>18</v>
      </c>
      <c r="CA3239" s="85"/>
      <c r="CB3239" s="88">
        <f t="shared" si="1024"/>
        <v>0</v>
      </c>
      <c r="CC3239" s="172"/>
      <c r="CD3239" s="85"/>
      <c r="CE3239" s="431" t="str">
        <f t="shared" si="1020"/>
        <v/>
      </c>
      <c r="CF3239" s="85"/>
      <c r="CG3239" s="85"/>
      <c r="CH3239" s="85"/>
      <c r="CI3239" s="85"/>
      <c r="CJ3239" s="87">
        <f t="shared" si="1017"/>
        <v>1</v>
      </c>
      <c r="CK3239" s="171">
        <f t="shared" si="1021"/>
        <v>1</v>
      </c>
      <c r="CM3239" s="22">
        <f t="shared" si="1023"/>
        <v>0</v>
      </c>
    </row>
    <row r="3240" spans="2:91" x14ac:dyDescent="0.25">
      <c r="B3240" s="236" t="s">
        <v>3052</v>
      </c>
      <c r="D3240" s="236">
        <v>145828987</v>
      </c>
      <c r="E3240" s="380"/>
      <c r="F3240" s="353">
        <v>46148</v>
      </c>
      <c r="G3240" s="236" t="s">
        <v>1569</v>
      </c>
      <c r="H3240" s="236" t="s">
        <v>2845</v>
      </c>
      <c r="I3240" s="236" t="s">
        <v>105</v>
      </c>
      <c r="J3240" s="236" t="s">
        <v>1570</v>
      </c>
      <c r="K3240" s="236" t="s">
        <v>242</v>
      </c>
      <c r="L3240" s="807">
        <v>46188</v>
      </c>
      <c r="M3240" s="236">
        <v>40</v>
      </c>
      <c r="W3240" s="380"/>
      <c r="X3240" s="380"/>
      <c r="Z3240" s="236"/>
      <c r="AB3240" s="236"/>
      <c r="AD3240" s="274"/>
      <c r="AI3240" s="241"/>
      <c r="AK3240" s="380"/>
      <c r="AL3240" s="241"/>
      <c r="AN3240" s="182">
        <f t="shared" si="1022"/>
        <v>-46188</v>
      </c>
      <c r="AO3240" s="81" t="str">
        <f t="shared" si="1008"/>
        <v/>
      </c>
      <c r="AP3240" s="81" t="str">
        <f t="shared" si="1009"/>
        <v/>
      </c>
      <c r="AQ3240" s="81" t="str">
        <f t="shared" si="1010"/>
        <v/>
      </c>
      <c r="AR3240" s="81" t="str">
        <f t="shared" si="1011"/>
        <v/>
      </c>
      <c r="AS3240" s="81" t="str">
        <f t="shared" si="1012"/>
        <v/>
      </c>
      <c r="AT3240" s="81" t="str">
        <f t="shared" si="1013"/>
        <v/>
      </c>
      <c r="BT3240" s="132">
        <f>IF(COUNTIF($C$3:C3240, C3240)=1, 1, 0)</f>
        <v>0</v>
      </c>
      <c r="BU3240" s="808"/>
      <c r="BZ3240" s="87">
        <f t="shared" si="1019"/>
        <v>19</v>
      </c>
      <c r="CA3240" s="85"/>
      <c r="CB3240" s="88">
        <f t="shared" si="1024"/>
        <v>0</v>
      </c>
      <c r="CC3240" s="172"/>
      <c r="CD3240" s="85"/>
      <c r="CE3240" s="431" t="str">
        <f t="shared" si="1020"/>
        <v/>
      </c>
      <c r="CF3240" s="85"/>
      <c r="CG3240" s="85"/>
      <c r="CH3240" s="85"/>
      <c r="CI3240" s="85"/>
      <c r="CJ3240" s="87">
        <f t="shared" si="1017"/>
        <v>1</v>
      </c>
      <c r="CK3240" s="171">
        <f t="shared" si="1021"/>
        <v>1</v>
      </c>
      <c r="CM3240" s="22">
        <f t="shared" si="1023"/>
        <v>0</v>
      </c>
    </row>
    <row r="3241" spans="2:91" x14ac:dyDescent="0.25">
      <c r="B3241" s="236" t="s">
        <v>8625</v>
      </c>
      <c r="D3241" s="236">
        <v>145882110</v>
      </c>
      <c r="E3241" s="380"/>
      <c r="F3241" s="353">
        <v>46141</v>
      </c>
      <c r="G3241" s="236" t="s">
        <v>164</v>
      </c>
      <c r="H3241" s="236" t="s">
        <v>140</v>
      </c>
      <c r="I3241" s="236" t="s">
        <v>105</v>
      </c>
      <c r="J3241" s="236" t="s">
        <v>165</v>
      </c>
      <c r="K3241" s="236" t="s">
        <v>242</v>
      </c>
      <c r="L3241" s="353">
        <v>46174</v>
      </c>
      <c r="M3241" s="100">
        <v>40</v>
      </c>
      <c r="W3241" s="380"/>
      <c r="X3241" s="380"/>
      <c r="Y3241" s="100" t="s">
        <v>9752</v>
      </c>
      <c r="Z3241" s="236" t="s">
        <v>128</v>
      </c>
      <c r="AA3241" s="22" t="s">
        <v>1426</v>
      </c>
      <c r="AB3241" s="236" t="s">
        <v>9269</v>
      </c>
      <c r="AD3241" s="182" t="s">
        <v>113</v>
      </c>
      <c r="AF3241" s="446">
        <v>46146.041666666664</v>
      </c>
      <c r="AG3241" s="446">
        <v>46146.5</v>
      </c>
      <c r="AH3241" s="446">
        <v>46146.5</v>
      </c>
      <c r="AI3241" s="74">
        <v>46148</v>
      </c>
      <c r="AK3241" s="380"/>
      <c r="AL3241" s="74">
        <v>46163</v>
      </c>
      <c r="AN3241" s="182">
        <f t="shared" si="1022"/>
        <v>-11</v>
      </c>
      <c r="AO3241" s="81">
        <f t="shared" si="1008"/>
        <v>46145.5</v>
      </c>
      <c r="AP3241" s="81">
        <f t="shared" si="1009"/>
        <v>46146.5</v>
      </c>
      <c r="AQ3241" s="81">
        <f t="shared" si="1010"/>
        <v>46146.5</v>
      </c>
      <c r="AR3241" s="81">
        <f t="shared" si="1011"/>
        <v>46149</v>
      </c>
      <c r="AS3241" s="81">
        <f t="shared" si="1012"/>
        <v>46150</v>
      </c>
      <c r="AT3241" s="81">
        <f t="shared" si="1013"/>
        <v>46149</v>
      </c>
      <c r="BT3241" s="132">
        <f>IF(COUNTIF($C$3:C3241, C3241)=1, 1, 0)</f>
        <v>0</v>
      </c>
      <c r="BU3241" s="808"/>
      <c r="BZ3241" s="87">
        <f t="shared" si="1019"/>
        <v>18</v>
      </c>
      <c r="CA3241" s="85"/>
      <c r="CB3241" s="88">
        <f t="shared" si="1024"/>
        <v>0</v>
      </c>
      <c r="CC3241" s="172"/>
      <c r="CD3241" s="85"/>
      <c r="CE3241" s="431">
        <f t="shared" si="1020"/>
        <v>5</v>
      </c>
      <c r="CF3241" s="85"/>
      <c r="CG3241" s="85"/>
      <c r="CH3241" s="85"/>
      <c r="CI3241" s="85"/>
      <c r="CJ3241" s="87">
        <f t="shared" si="1017"/>
        <v>1</v>
      </c>
      <c r="CK3241" s="171">
        <f t="shared" si="1021"/>
        <v>1</v>
      </c>
      <c r="CM3241" s="22" t="str">
        <f t="shared" si="1023"/>
        <v>1C26TAA^</v>
      </c>
    </row>
    <row r="3242" spans="2:91" x14ac:dyDescent="0.25">
      <c r="B3242" s="236" t="s">
        <v>9743</v>
      </c>
      <c r="D3242" s="236">
        <v>145852974</v>
      </c>
      <c r="E3242" s="380"/>
      <c r="F3242" s="353">
        <v>46146</v>
      </c>
      <c r="G3242" s="236" t="s">
        <v>4065</v>
      </c>
      <c r="H3242" s="236" t="s">
        <v>140</v>
      </c>
      <c r="I3242" s="236" t="s">
        <v>105</v>
      </c>
      <c r="J3242" s="132" t="s">
        <v>125</v>
      </c>
      <c r="K3242" s="236" t="s">
        <v>242</v>
      </c>
      <c r="L3242" s="353">
        <v>46174</v>
      </c>
      <c r="M3242" s="236">
        <v>40</v>
      </c>
      <c r="W3242" s="380"/>
      <c r="X3242" s="380"/>
      <c r="Z3242" s="22" t="s">
        <v>128</v>
      </c>
      <c r="AA3242" s="22" t="s">
        <v>5436</v>
      </c>
      <c r="AB3242" s="236" t="s">
        <v>9717</v>
      </c>
      <c r="AD3242" s="182" t="s">
        <v>113</v>
      </c>
      <c r="AF3242" s="446">
        <v>46149.041666666664</v>
      </c>
      <c r="AG3242" s="446">
        <v>46148.5</v>
      </c>
      <c r="AH3242" s="446">
        <v>46148.5</v>
      </c>
      <c r="AI3242" s="855">
        <v>46150</v>
      </c>
      <c r="AK3242" s="380"/>
      <c r="AL3242" s="74">
        <v>46159</v>
      </c>
      <c r="AN3242" s="182">
        <f t="shared" si="1022"/>
        <v>-15</v>
      </c>
      <c r="AO3242" s="81">
        <f t="shared" si="1008"/>
        <v>46147.5</v>
      </c>
      <c r="AP3242" s="81">
        <f t="shared" si="1009"/>
        <v>46148.5</v>
      </c>
      <c r="AQ3242" s="81">
        <f t="shared" si="1010"/>
        <v>46148.5</v>
      </c>
      <c r="AR3242" s="81">
        <f t="shared" si="1011"/>
        <v>46151</v>
      </c>
      <c r="AS3242" s="81">
        <f t="shared" si="1012"/>
        <v>46152</v>
      </c>
      <c r="AT3242" s="81">
        <f t="shared" si="1013"/>
        <v>46151</v>
      </c>
      <c r="BU3242" s="808"/>
      <c r="BZ3242" s="87">
        <f t="shared" si="1019"/>
        <v>19</v>
      </c>
      <c r="CA3242" s="85"/>
      <c r="CB3242" s="88">
        <f t="shared" si="1024"/>
        <v>0</v>
      </c>
      <c r="CC3242" s="85"/>
      <c r="CD3242" s="85"/>
      <c r="CE3242" s="431">
        <f t="shared" si="1020"/>
        <v>5</v>
      </c>
      <c r="CF3242" s="85"/>
      <c r="CG3242" s="85"/>
      <c r="CH3242" s="85"/>
      <c r="CI3242" s="85"/>
      <c r="CJ3242" s="87">
        <f t="shared" si="1017"/>
        <v>1</v>
      </c>
      <c r="CK3242" s="171">
        <f t="shared" si="1021"/>
        <v>1</v>
      </c>
      <c r="CM3242" s="22" t="str">
        <f t="shared" si="1023"/>
        <v>1C26TAA^</v>
      </c>
    </row>
    <row r="3243" spans="2:91" x14ac:dyDescent="0.25">
      <c r="B3243" s="236" t="s">
        <v>9743</v>
      </c>
      <c r="D3243" s="236">
        <v>145852962</v>
      </c>
      <c r="E3243" s="380"/>
      <c r="F3243" s="353">
        <v>46146</v>
      </c>
      <c r="G3243" s="236" t="s">
        <v>4065</v>
      </c>
      <c r="H3243" s="236" t="s">
        <v>140</v>
      </c>
      <c r="I3243" s="236" t="s">
        <v>105</v>
      </c>
      <c r="J3243" s="132" t="s">
        <v>125</v>
      </c>
      <c r="K3243" s="236" t="s">
        <v>242</v>
      </c>
      <c r="L3243" s="353">
        <v>46174</v>
      </c>
      <c r="M3243" s="236">
        <v>40</v>
      </c>
      <c r="W3243" s="380"/>
      <c r="X3243" s="380"/>
      <c r="Z3243" s="22" t="s">
        <v>128</v>
      </c>
      <c r="AA3243" s="22" t="s">
        <v>5436</v>
      </c>
      <c r="AB3243" s="236" t="s">
        <v>9717</v>
      </c>
      <c r="AD3243" s="182" t="s">
        <v>113</v>
      </c>
      <c r="AF3243" s="446">
        <v>46149.041666666664</v>
      </c>
      <c r="AG3243" s="446">
        <v>46148.5</v>
      </c>
      <c r="AH3243" s="446">
        <v>46148.5</v>
      </c>
      <c r="AI3243" s="855">
        <v>46150</v>
      </c>
      <c r="AK3243" s="380"/>
      <c r="AL3243" s="74">
        <v>46159</v>
      </c>
      <c r="AN3243" s="182">
        <f t="shared" si="1022"/>
        <v>-15</v>
      </c>
      <c r="AO3243" s="81">
        <f t="shared" si="1008"/>
        <v>46147.5</v>
      </c>
      <c r="AP3243" s="81">
        <f t="shared" si="1009"/>
        <v>46148.5</v>
      </c>
      <c r="AQ3243" s="81">
        <f t="shared" si="1010"/>
        <v>46148.5</v>
      </c>
      <c r="AR3243" s="81">
        <f t="shared" si="1011"/>
        <v>46151</v>
      </c>
      <c r="AS3243" s="81">
        <f t="shared" si="1012"/>
        <v>46152</v>
      </c>
      <c r="AT3243" s="81">
        <f t="shared" si="1013"/>
        <v>46151</v>
      </c>
      <c r="BU3243" s="808"/>
      <c r="BZ3243" s="87">
        <f t="shared" si="1019"/>
        <v>19</v>
      </c>
      <c r="CA3243" s="85"/>
      <c r="CB3243" s="88">
        <f t="shared" si="1024"/>
        <v>0</v>
      </c>
      <c r="CC3243" s="85"/>
      <c r="CD3243" s="85"/>
      <c r="CE3243" s="431">
        <f t="shared" si="1020"/>
        <v>5</v>
      </c>
      <c r="CF3243" s="85"/>
      <c r="CG3243" s="85"/>
      <c r="CH3243" s="85"/>
      <c r="CI3243" s="85"/>
      <c r="CJ3243" s="87">
        <f t="shared" si="1017"/>
        <v>1</v>
      </c>
      <c r="CK3243" s="171">
        <f t="shared" si="1021"/>
        <v>1</v>
      </c>
      <c r="CM3243" s="22" t="str">
        <f t="shared" si="1023"/>
        <v>1C26TAA^</v>
      </c>
    </row>
    <row r="3244" spans="2:91" x14ac:dyDescent="0.25">
      <c r="B3244" s="236" t="s">
        <v>9743</v>
      </c>
      <c r="D3244" s="236">
        <v>145852968</v>
      </c>
      <c r="E3244" s="380"/>
      <c r="F3244" s="353">
        <v>46146</v>
      </c>
      <c r="G3244" s="236" t="s">
        <v>4065</v>
      </c>
      <c r="H3244" s="236" t="s">
        <v>140</v>
      </c>
      <c r="I3244" s="236" t="s">
        <v>105</v>
      </c>
      <c r="J3244" s="132" t="s">
        <v>125</v>
      </c>
      <c r="K3244" s="236" t="s">
        <v>242</v>
      </c>
      <c r="L3244" s="353">
        <v>46174</v>
      </c>
      <c r="M3244" s="236">
        <v>20</v>
      </c>
      <c r="W3244" s="380"/>
      <c r="X3244" s="380"/>
      <c r="Z3244" s="22" t="s">
        <v>128</v>
      </c>
      <c r="AA3244" s="22" t="s">
        <v>5436</v>
      </c>
      <c r="AB3244" s="236" t="s">
        <v>9717</v>
      </c>
      <c r="AD3244" s="182" t="s">
        <v>113</v>
      </c>
      <c r="AF3244" s="446">
        <v>46149.041666666664</v>
      </c>
      <c r="AG3244" s="446">
        <v>46148.5</v>
      </c>
      <c r="AH3244" s="446">
        <v>46148.5</v>
      </c>
      <c r="AI3244" s="864">
        <v>46150</v>
      </c>
      <c r="AK3244" s="380"/>
      <c r="AL3244" s="74">
        <v>46159</v>
      </c>
      <c r="AN3244" s="182">
        <f t="shared" si="1022"/>
        <v>-15</v>
      </c>
      <c r="AO3244" s="81">
        <f t="shared" si="1008"/>
        <v>46147.5</v>
      </c>
      <c r="AP3244" s="81">
        <f t="shared" si="1009"/>
        <v>46148.5</v>
      </c>
      <c r="AQ3244" s="81">
        <f t="shared" si="1010"/>
        <v>46148.5</v>
      </c>
      <c r="AR3244" s="81">
        <f t="shared" si="1011"/>
        <v>46151</v>
      </c>
      <c r="AS3244" s="81">
        <f t="shared" si="1012"/>
        <v>46152</v>
      </c>
      <c r="AT3244" s="81">
        <f t="shared" si="1013"/>
        <v>46151</v>
      </c>
      <c r="BU3244" s="808"/>
      <c r="BZ3244" s="87">
        <f t="shared" si="1019"/>
        <v>19</v>
      </c>
      <c r="CA3244" s="85"/>
      <c r="CB3244" s="88">
        <f t="shared" si="1024"/>
        <v>0</v>
      </c>
      <c r="CC3244" s="85"/>
      <c r="CD3244" s="85"/>
      <c r="CE3244" s="431">
        <f t="shared" si="1020"/>
        <v>5</v>
      </c>
      <c r="CF3244" s="85"/>
      <c r="CG3244" s="85"/>
      <c r="CH3244" s="85"/>
      <c r="CI3244" s="85"/>
      <c r="CJ3244" s="87">
        <f t="shared" si="1017"/>
        <v>1</v>
      </c>
      <c r="CK3244" s="171">
        <f t="shared" si="1021"/>
        <v>1</v>
      </c>
      <c r="CM3244" s="22" t="str">
        <f t="shared" si="1023"/>
        <v>1C26TAA^</v>
      </c>
    </row>
    <row r="3245" spans="2:91" x14ac:dyDescent="0.25">
      <c r="B3245" s="236" t="s">
        <v>3052</v>
      </c>
      <c r="D3245" s="236">
        <v>145862434</v>
      </c>
      <c r="E3245" s="380"/>
      <c r="F3245" s="353">
        <v>46146</v>
      </c>
      <c r="G3245" s="236" t="s">
        <v>3370</v>
      </c>
      <c r="H3245" s="236" t="s">
        <v>140</v>
      </c>
      <c r="I3245" s="236" t="s">
        <v>105</v>
      </c>
      <c r="J3245" s="132" t="s">
        <v>125</v>
      </c>
      <c r="K3245" s="236" t="s">
        <v>242</v>
      </c>
      <c r="L3245" s="353">
        <v>46175</v>
      </c>
      <c r="M3245" s="236">
        <v>20</v>
      </c>
      <c r="W3245" s="380"/>
      <c r="X3245" s="380"/>
      <c r="AB3245" s="236"/>
      <c r="AD3245" s="274"/>
      <c r="AI3245" s="620"/>
      <c r="AK3245" s="380"/>
      <c r="AL3245" s="241"/>
      <c r="AN3245" s="274"/>
      <c r="AO3245" s="81" t="str">
        <f t="shared" si="1008"/>
        <v/>
      </c>
      <c r="AP3245" s="81" t="str">
        <f t="shared" si="1009"/>
        <v/>
      </c>
      <c r="AQ3245" s="81" t="str">
        <f t="shared" si="1010"/>
        <v/>
      </c>
      <c r="AR3245" s="81" t="str">
        <f t="shared" si="1011"/>
        <v/>
      </c>
      <c r="AS3245" s="81" t="str">
        <f t="shared" si="1012"/>
        <v/>
      </c>
      <c r="AT3245" s="81" t="str">
        <f t="shared" si="1013"/>
        <v/>
      </c>
      <c r="BU3245" s="808"/>
      <c r="BZ3245" s="87">
        <f t="shared" si="1019"/>
        <v>19</v>
      </c>
      <c r="CA3245" s="85"/>
      <c r="CB3245" s="88">
        <f t="shared" si="1024"/>
        <v>0</v>
      </c>
      <c r="CC3245" s="85"/>
      <c r="CD3245" s="85"/>
      <c r="CE3245" s="431" t="str">
        <f t="shared" si="1020"/>
        <v/>
      </c>
      <c r="CF3245" s="85"/>
      <c r="CG3245" s="85"/>
      <c r="CH3245" s="85"/>
      <c r="CI3245" s="85"/>
      <c r="CJ3245" s="87">
        <f t="shared" si="1017"/>
        <v>1</v>
      </c>
      <c r="CK3245" s="171">
        <f t="shared" si="1021"/>
        <v>1</v>
      </c>
      <c r="CM3245" s="22">
        <f t="shared" si="1023"/>
        <v>0</v>
      </c>
    </row>
    <row r="3246" spans="2:91" x14ac:dyDescent="0.25">
      <c r="B3246" s="236" t="s">
        <v>3052</v>
      </c>
      <c r="D3246" s="236">
        <v>145862442</v>
      </c>
      <c r="E3246" s="380"/>
      <c r="F3246" s="353">
        <v>46146</v>
      </c>
      <c r="G3246" s="236" t="s">
        <v>3370</v>
      </c>
      <c r="H3246" s="236" t="s">
        <v>140</v>
      </c>
      <c r="I3246" s="236" t="s">
        <v>105</v>
      </c>
      <c r="J3246" s="132" t="s">
        <v>125</v>
      </c>
      <c r="K3246" s="236" t="s">
        <v>242</v>
      </c>
      <c r="L3246" s="353">
        <v>46175</v>
      </c>
      <c r="M3246" s="236">
        <v>40</v>
      </c>
      <c r="W3246" s="380"/>
      <c r="X3246" s="380"/>
      <c r="AB3246" s="236"/>
      <c r="AD3246" s="274"/>
      <c r="AI3246" s="241"/>
      <c r="AK3246" s="380"/>
      <c r="AL3246" s="241"/>
      <c r="AN3246" s="274"/>
      <c r="AO3246" s="81" t="str">
        <f t="shared" si="1008"/>
        <v/>
      </c>
      <c r="AP3246" s="81" t="str">
        <f t="shared" si="1009"/>
        <v/>
      </c>
      <c r="AQ3246" s="81" t="str">
        <f t="shared" si="1010"/>
        <v/>
      </c>
      <c r="AR3246" s="81" t="str">
        <f t="shared" si="1011"/>
        <v/>
      </c>
      <c r="AS3246" s="81" t="str">
        <f t="shared" si="1012"/>
        <v/>
      </c>
      <c r="AT3246" s="81" t="str">
        <f t="shared" si="1013"/>
        <v/>
      </c>
      <c r="BU3246" s="808"/>
      <c r="BZ3246" s="87">
        <f t="shared" si="1019"/>
        <v>19</v>
      </c>
      <c r="CA3246" s="85"/>
      <c r="CB3246" s="88">
        <f t="shared" si="1024"/>
        <v>0</v>
      </c>
      <c r="CC3246" s="85"/>
      <c r="CD3246" s="85"/>
      <c r="CE3246" s="431" t="str">
        <f t="shared" si="1020"/>
        <v/>
      </c>
      <c r="CF3246" s="85"/>
      <c r="CG3246" s="85"/>
      <c r="CH3246" s="85"/>
      <c r="CI3246" s="85"/>
      <c r="CJ3246" s="87">
        <f t="shared" si="1017"/>
        <v>1</v>
      </c>
      <c r="CK3246" s="171">
        <f t="shared" si="1021"/>
        <v>1</v>
      </c>
      <c r="CM3246" s="22">
        <f t="shared" si="1023"/>
        <v>0</v>
      </c>
    </row>
    <row r="3247" spans="2:91" x14ac:dyDescent="0.25">
      <c r="B3247" s="236" t="s">
        <v>3052</v>
      </c>
      <c r="D3247" s="236">
        <v>145882320</v>
      </c>
      <c r="E3247" s="380"/>
      <c r="F3247" s="353">
        <v>46146</v>
      </c>
      <c r="G3247" s="236" t="s">
        <v>3370</v>
      </c>
      <c r="H3247" s="236" t="s">
        <v>140</v>
      </c>
      <c r="I3247" s="236" t="s">
        <v>105</v>
      </c>
      <c r="J3247" s="132" t="s">
        <v>125</v>
      </c>
      <c r="K3247" s="236" t="s">
        <v>242</v>
      </c>
      <c r="L3247" s="353">
        <v>46174</v>
      </c>
      <c r="M3247" s="236">
        <v>40</v>
      </c>
      <c r="W3247" s="380"/>
      <c r="X3247" s="380"/>
      <c r="AB3247" s="236"/>
      <c r="AD3247" s="274"/>
      <c r="AI3247" s="241"/>
      <c r="AK3247" s="380"/>
      <c r="AL3247" s="241"/>
      <c r="AN3247" s="274"/>
      <c r="AO3247" s="81" t="str">
        <f t="shared" si="1008"/>
        <v/>
      </c>
      <c r="AP3247" s="81" t="str">
        <f t="shared" si="1009"/>
        <v/>
      </c>
      <c r="AQ3247" s="81" t="str">
        <f t="shared" si="1010"/>
        <v/>
      </c>
      <c r="AR3247" s="81" t="str">
        <f t="shared" si="1011"/>
        <v/>
      </c>
      <c r="AS3247" s="81" t="str">
        <f t="shared" si="1012"/>
        <v/>
      </c>
      <c r="AT3247" s="81" t="str">
        <f t="shared" si="1013"/>
        <v/>
      </c>
      <c r="BU3247" s="808"/>
      <c r="BZ3247" s="87">
        <f t="shared" si="1019"/>
        <v>19</v>
      </c>
      <c r="CA3247" s="85"/>
      <c r="CB3247" s="88">
        <f t="shared" si="1024"/>
        <v>0</v>
      </c>
      <c r="CC3247" s="85"/>
      <c r="CD3247" s="85"/>
      <c r="CE3247" s="431" t="str">
        <f t="shared" si="1020"/>
        <v/>
      </c>
      <c r="CF3247" s="85"/>
      <c r="CG3247" s="85"/>
      <c r="CH3247" s="85"/>
      <c r="CI3247" s="85"/>
      <c r="CJ3247" s="87">
        <f t="shared" si="1017"/>
        <v>1</v>
      </c>
      <c r="CK3247" s="171">
        <f t="shared" si="1021"/>
        <v>1</v>
      </c>
      <c r="CM3247" s="22">
        <f t="shared" si="1023"/>
        <v>0</v>
      </c>
    </row>
    <row r="3248" spans="2:91" x14ac:dyDescent="0.25">
      <c r="B3248" s="236" t="s">
        <v>3052</v>
      </c>
      <c r="D3248" s="236">
        <v>145852646</v>
      </c>
      <c r="E3248" s="380"/>
      <c r="F3248" s="353">
        <v>46148</v>
      </c>
      <c r="G3248" s="236" t="s">
        <v>552</v>
      </c>
      <c r="H3248" s="236" t="s">
        <v>140</v>
      </c>
      <c r="I3248" s="236" t="s">
        <v>105</v>
      </c>
      <c r="J3248" s="132" t="s">
        <v>329</v>
      </c>
      <c r="K3248" s="236" t="s">
        <v>242</v>
      </c>
      <c r="L3248" s="353">
        <v>46174</v>
      </c>
      <c r="M3248" s="236">
        <v>40</v>
      </c>
      <c r="W3248" s="380"/>
      <c r="X3248" s="380"/>
      <c r="AB3248" s="236"/>
      <c r="AD3248" s="274"/>
      <c r="AI3248" s="241"/>
      <c r="AK3248" s="380"/>
      <c r="AL3248" s="241"/>
      <c r="AN3248" s="274"/>
      <c r="AO3248" s="81" t="str">
        <f t="shared" si="1008"/>
        <v/>
      </c>
      <c r="AP3248" s="81" t="str">
        <f t="shared" si="1009"/>
        <v/>
      </c>
      <c r="AQ3248" s="81" t="str">
        <f t="shared" si="1010"/>
        <v/>
      </c>
      <c r="AR3248" s="81" t="str">
        <f t="shared" si="1011"/>
        <v/>
      </c>
      <c r="AS3248" s="81" t="str">
        <f t="shared" si="1012"/>
        <v/>
      </c>
      <c r="AT3248" s="81" t="str">
        <f t="shared" si="1013"/>
        <v/>
      </c>
      <c r="BU3248" s="808"/>
      <c r="BZ3248" s="87">
        <f t="shared" si="1019"/>
        <v>19</v>
      </c>
      <c r="CA3248" s="85"/>
      <c r="CB3248" s="88">
        <f t="shared" si="1024"/>
        <v>0</v>
      </c>
      <c r="CC3248" s="85"/>
      <c r="CD3248" s="85"/>
      <c r="CE3248" s="431" t="str">
        <f t="shared" si="1020"/>
        <v/>
      </c>
      <c r="CF3248" s="85"/>
      <c r="CG3248" s="85"/>
      <c r="CH3248" s="85"/>
      <c r="CI3248" s="85"/>
      <c r="CJ3248" s="87">
        <f t="shared" si="1017"/>
        <v>1</v>
      </c>
      <c r="CK3248" s="171">
        <f t="shared" si="1021"/>
        <v>1</v>
      </c>
      <c r="CM3248" s="22">
        <f t="shared" si="1023"/>
        <v>0</v>
      </c>
    </row>
    <row r="3249" spans="2:91" x14ac:dyDescent="0.25">
      <c r="B3249" s="236" t="s">
        <v>3052</v>
      </c>
      <c r="D3249" s="236">
        <v>145882426</v>
      </c>
      <c r="E3249" s="380"/>
      <c r="F3249" s="353">
        <v>46148</v>
      </c>
      <c r="G3249" s="236" t="s">
        <v>406</v>
      </c>
      <c r="H3249" s="236" t="s">
        <v>140</v>
      </c>
      <c r="I3249" s="236" t="s">
        <v>105</v>
      </c>
      <c r="J3249" s="132" t="s">
        <v>329</v>
      </c>
      <c r="K3249" s="236" t="s">
        <v>242</v>
      </c>
      <c r="L3249" s="353">
        <v>46174</v>
      </c>
      <c r="M3249" s="236">
        <v>20</v>
      </c>
      <c r="W3249" s="380"/>
      <c r="X3249" s="380"/>
      <c r="AB3249" s="236"/>
      <c r="AD3249" s="274"/>
      <c r="AI3249" s="241"/>
      <c r="AK3249" s="380"/>
      <c r="AL3249" s="241"/>
      <c r="AN3249" s="274"/>
      <c r="AO3249" s="81" t="str">
        <f t="shared" si="1008"/>
        <v/>
      </c>
      <c r="AP3249" s="81" t="str">
        <f t="shared" si="1009"/>
        <v/>
      </c>
      <c r="AQ3249" s="81" t="str">
        <f t="shared" si="1010"/>
        <v/>
      </c>
      <c r="AR3249" s="81" t="str">
        <f t="shared" si="1011"/>
        <v/>
      </c>
      <c r="AS3249" s="81" t="str">
        <f t="shared" si="1012"/>
        <v/>
      </c>
      <c r="AT3249" s="81" t="str">
        <f t="shared" si="1013"/>
        <v/>
      </c>
      <c r="BU3249" s="808"/>
      <c r="BZ3249" s="87">
        <f t="shared" si="1019"/>
        <v>19</v>
      </c>
      <c r="CA3249" s="85"/>
      <c r="CB3249" s="88">
        <f t="shared" si="1024"/>
        <v>0</v>
      </c>
      <c r="CC3249" s="85"/>
      <c r="CD3249" s="85"/>
      <c r="CE3249" s="431" t="str">
        <f t="shared" si="1020"/>
        <v/>
      </c>
      <c r="CF3249" s="85"/>
      <c r="CG3249" s="85"/>
      <c r="CH3249" s="85"/>
      <c r="CI3249" s="85"/>
      <c r="CJ3249" s="87">
        <f t="shared" si="1017"/>
        <v>1</v>
      </c>
      <c r="CK3249" s="171">
        <f t="shared" si="1021"/>
        <v>1</v>
      </c>
      <c r="CM3249" s="22">
        <f t="shared" si="1023"/>
        <v>0</v>
      </c>
    </row>
    <row r="3250" spans="2:91" x14ac:dyDescent="0.25">
      <c r="B3250" s="236" t="s">
        <v>3052</v>
      </c>
      <c r="D3250" s="236">
        <v>145872813</v>
      </c>
      <c r="E3250" s="380"/>
      <c r="F3250" s="353">
        <v>46169</v>
      </c>
      <c r="G3250" s="236" t="s">
        <v>1569</v>
      </c>
      <c r="H3250" s="236" t="s">
        <v>2845</v>
      </c>
      <c r="I3250" s="236" t="s">
        <v>105</v>
      </c>
      <c r="J3250" s="132" t="s">
        <v>1570</v>
      </c>
      <c r="K3250" s="236" t="s">
        <v>242</v>
      </c>
      <c r="L3250" s="353">
        <v>46209</v>
      </c>
      <c r="M3250" s="236">
        <v>40</v>
      </c>
      <c r="W3250" s="380"/>
      <c r="X3250" s="380"/>
      <c r="AB3250" s="236"/>
      <c r="AD3250" s="182" t="s">
        <v>113</v>
      </c>
      <c r="AI3250" s="241"/>
      <c r="AK3250" s="380"/>
      <c r="AL3250" s="241"/>
      <c r="AN3250" s="274"/>
      <c r="AO3250" s="81" t="str">
        <f t="shared" si="1008"/>
        <v/>
      </c>
      <c r="AP3250" s="81" t="str">
        <f t="shared" si="1009"/>
        <v/>
      </c>
      <c r="AQ3250" s="81" t="str">
        <f t="shared" si="1010"/>
        <v/>
      </c>
      <c r="AR3250" s="81" t="str">
        <f t="shared" si="1011"/>
        <v/>
      </c>
      <c r="AS3250" s="81" t="str">
        <f t="shared" si="1012"/>
        <v/>
      </c>
      <c r="AT3250" s="81" t="str">
        <f t="shared" si="1013"/>
        <v/>
      </c>
      <c r="BU3250" s="808"/>
      <c r="BZ3250" s="87">
        <f t="shared" si="1019"/>
        <v>22</v>
      </c>
      <c r="CA3250" s="85"/>
      <c r="CB3250" s="88">
        <f t="shared" si="1024"/>
        <v>0</v>
      </c>
      <c r="CC3250" s="85"/>
      <c r="CD3250" s="85"/>
      <c r="CE3250" s="431">
        <f t="shared" si="1020"/>
        <v>1</v>
      </c>
      <c r="CF3250" s="85"/>
      <c r="CG3250" s="85"/>
      <c r="CH3250" s="85"/>
      <c r="CI3250" s="85"/>
      <c r="CJ3250" s="87">
        <f t="shared" si="1017"/>
        <v>1</v>
      </c>
      <c r="CK3250" s="171">
        <f t="shared" si="1021"/>
        <v>1</v>
      </c>
      <c r="CM3250" s="22">
        <f t="shared" si="1023"/>
        <v>0</v>
      </c>
    </row>
    <row r="3251" spans="2:91" x14ac:dyDescent="0.25">
      <c r="B3251" s="236" t="s">
        <v>8625</v>
      </c>
      <c r="D3251" s="236">
        <v>145772658</v>
      </c>
      <c r="E3251" s="380"/>
      <c r="F3251" s="353">
        <v>46140</v>
      </c>
      <c r="G3251" s="236" t="s">
        <v>2163</v>
      </c>
      <c r="H3251" s="236" t="s">
        <v>1657</v>
      </c>
      <c r="I3251" s="236" t="s">
        <v>105</v>
      </c>
      <c r="J3251" s="132" t="s">
        <v>322</v>
      </c>
      <c r="K3251" s="236" t="s">
        <v>242</v>
      </c>
      <c r="L3251" s="353">
        <v>46158</v>
      </c>
      <c r="M3251" s="236">
        <v>40</v>
      </c>
      <c r="W3251" s="380"/>
      <c r="X3251" s="380"/>
      <c r="AB3251" s="236"/>
      <c r="AD3251" s="274"/>
      <c r="AI3251" s="241"/>
      <c r="AK3251" s="380"/>
      <c r="AL3251" s="241"/>
      <c r="AN3251" s="274"/>
      <c r="AO3251" s="81" t="str">
        <f t="shared" si="1008"/>
        <v/>
      </c>
      <c r="AP3251" s="81" t="str">
        <f t="shared" si="1009"/>
        <v/>
      </c>
      <c r="AQ3251" s="81" t="str">
        <f t="shared" si="1010"/>
        <v/>
      </c>
      <c r="AR3251" s="81" t="str">
        <f t="shared" si="1011"/>
        <v/>
      </c>
      <c r="AS3251" s="81" t="str">
        <f t="shared" si="1012"/>
        <v/>
      </c>
      <c r="AT3251" s="81" t="str">
        <f t="shared" si="1013"/>
        <v/>
      </c>
      <c r="BU3251" s="808"/>
      <c r="BZ3251" s="87">
        <f t="shared" si="1019"/>
        <v>18</v>
      </c>
      <c r="CA3251" s="85"/>
      <c r="CB3251" s="88">
        <f t="shared" si="1024"/>
        <v>0</v>
      </c>
      <c r="CC3251" s="85"/>
      <c r="CD3251" s="85"/>
      <c r="CE3251" s="431" t="str">
        <f t="shared" si="1020"/>
        <v/>
      </c>
      <c r="CF3251" s="85"/>
      <c r="CG3251" s="85"/>
      <c r="CH3251" s="85"/>
      <c r="CI3251" s="85"/>
      <c r="CJ3251" s="87">
        <f t="shared" si="1017"/>
        <v>1</v>
      </c>
      <c r="CK3251" s="171">
        <f t="shared" si="1021"/>
        <v>1</v>
      </c>
      <c r="CM3251" s="22">
        <f t="shared" si="1023"/>
        <v>0</v>
      </c>
    </row>
    <row r="3252" spans="2:91" x14ac:dyDescent="0.25">
      <c r="B3252" s="236" t="s">
        <v>3052</v>
      </c>
      <c r="D3252" s="236">
        <v>145746434</v>
      </c>
      <c r="E3252" s="380"/>
      <c r="F3252" s="353">
        <v>46147</v>
      </c>
      <c r="G3252" s="236" t="s">
        <v>2611</v>
      </c>
      <c r="H3252" s="236" t="s">
        <v>1657</v>
      </c>
      <c r="I3252" s="236" t="s">
        <v>105</v>
      </c>
      <c r="J3252" s="132" t="s">
        <v>322</v>
      </c>
      <c r="K3252" s="236" t="s">
        <v>242</v>
      </c>
      <c r="L3252" s="353">
        <v>46164</v>
      </c>
      <c r="M3252" s="236">
        <v>20</v>
      </c>
      <c r="W3252" s="380"/>
      <c r="X3252" s="380"/>
      <c r="AB3252" s="236"/>
      <c r="AD3252" s="274"/>
      <c r="AI3252" s="274"/>
      <c r="AK3252" s="380"/>
      <c r="AL3252" s="274"/>
      <c r="AN3252" s="274"/>
      <c r="AO3252" s="81" t="str">
        <f t="shared" si="1008"/>
        <v/>
      </c>
      <c r="AP3252" s="81" t="str">
        <f t="shared" si="1009"/>
        <v/>
      </c>
      <c r="AQ3252" s="81" t="str">
        <f t="shared" si="1010"/>
        <v/>
      </c>
      <c r="AR3252" s="81" t="str">
        <f t="shared" si="1011"/>
        <v/>
      </c>
      <c r="AS3252" s="81" t="str">
        <f t="shared" si="1012"/>
        <v/>
      </c>
      <c r="AT3252" s="81" t="str">
        <f t="shared" si="1013"/>
        <v/>
      </c>
      <c r="BU3252" s="808"/>
      <c r="BZ3252" s="87">
        <f t="shared" si="1019"/>
        <v>19</v>
      </c>
      <c r="CA3252" s="168"/>
      <c r="CB3252" s="88">
        <f t="shared" si="1024"/>
        <v>0</v>
      </c>
      <c r="CC3252" s="168"/>
      <c r="CD3252" s="168"/>
      <c r="CE3252" s="431" t="str">
        <f t="shared" si="1020"/>
        <v/>
      </c>
      <c r="CF3252" s="168"/>
      <c r="CG3252" s="168"/>
      <c r="CH3252" s="168"/>
      <c r="CI3252" s="168"/>
      <c r="CJ3252" s="87">
        <f t="shared" si="1017"/>
        <v>1</v>
      </c>
      <c r="CK3252" s="431">
        <f t="shared" si="1021"/>
        <v>1</v>
      </c>
      <c r="CM3252" s="22">
        <f t="shared" si="1023"/>
        <v>0</v>
      </c>
    </row>
    <row r="3253" spans="2:91" x14ac:dyDescent="0.25">
      <c r="B3253" s="236" t="s">
        <v>3052</v>
      </c>
      <c r="D3253" s="236">
        <v>145852752</v>
      </c>
      <c r="E3253" s="380"/>
      <c r="F3253" s="353">
        <v>46168</v>
      </c>
      <c r="G3253" s="236" t="s">
        <v>2163</v>
      </c>
      <c r="H3253" s="236" t="s">
        <v>1657</v>
      </c>
      <c r="I3253" s="236" t="s">
        <v>105</v>
      </c>
      <c r="J3253" s="132" t="s">
        <v>322</v>
      </c>
      <c r="K3253" s="236" t="s">
        <v>242</v>
      </c>
      <c r="L3253" s="353">
        <v>46185</v>
      </c>
      <c r="M3253" s="236">
        <v>40</v>
      </c>
      <c r="W3253" s="380"/>
      <c r="X3253" s="380"/>
      <c r="AB3253" s="236"/>
      <c r="AD3253" s="427"/>
      <c r="AK3253" s="380"/>
      <c r="AL3253" s="427"/>
      <c r="AN3253" s="427"/>
      <c r="AO3253" s="81" t="str">
        <f t="shared" si="1008"/>
        <v/>
      </c>
      <c r="AP3253" s="81" t="str">
        <f t="shared" si="1009"/>
        <v/>
      </c>
      <c r="AQ3253" s="81" t="str">
        <f t="shared" si="1010"/>
        <v/>
      </c>
      <c r="AR3253" s="81" t="str">
        <f t="shared" si="1011"/>
        <v/>
      </c>
      <c r="AS3253" s="81" t="str">
        <f t="shared" si="1012"/>
        <v/>
      </c>
      <c r="AT3253" s="81" t="str">
        <f t="shared" si="1013"/>
        <v/>
      </c>
      <c r="BU3253" s="808"/>
      <c r="BZ3253" s="87">
        <f t="shared" si="1019"/>
        <v>22</v>
      </c>
      <c r="CA3253" s="392"/>
      <c r="CB3253" s="88">
        <f t="shared" si="1024"/>
        <v>0</v>
      </c>
      <c r="CC3253" s="392"/>
      <c r="CD3253" s="392"/>
      <c r="CE3253" s="634" t="str">
        <f t="shared" si="1020"/>
        <v/>
      </c>
      <c r="CF3253" s="392"/>
      <c r="CG3253" s="392"/>
      <c r="CH3253" s="392"/>
      <c r="CI3253" s="392"/>
      <c r="CJ3253" s="87">
        <f t="shared" si="1017"/>
        <v>1</v>
      </c>
      <c r="CK3253" s="634">
        <f t="shared" si="1021"/>
        <v>1</v>
      </c>
      <c r="CM3253" s="22">
        <f t="shared" si="1023"/>
        <v>0</v>
      </c>
    </row>
    <row r="3254" spans="2:91" s="85" customFormat="1" x14ac:dyDescent="0.25">
      <c r="B3254" s="265" t="s">
        <v>6688</v>
      </c>
      <c r="C3254" s="390" t="s">
        <v>6689</v>
      </c>
      <c r="D3254" s="265">
        <v>145862887</v>
      </c>
      <c r="E3254" s="241"/>
      <c r="F3254" s="231">
        <v>46133</v>
      </c>
      <c r="G3254" s="265" t="s">
        <v>299</v>
      </c>
      <c r="H3254" s="265" t="s">
        <v>1657</v>
      </c>
      <c r="I3254" s="265" t="s">
        <v>105</v>
      </c>
      <c r="J3254" s="75" t="s">
        <v>322</v>
      </c>
      <c r="K3254" s="265" t="s">
        <v>242</v>
      </c>
      <c r="L3254" s="231">
        <v>46150</v>
      </c>
      <c r="M3254" s="265">
        <v>40</v>
      </c>
      <c r="N3254" s="268" t="s">
        <v>9753</v>
      </c>
      <c r="O3254" s="268" t="s">
        <v>9754</v>
      </c>
      <c r="Q3254" s="241"/>
      <c r="R3254" s="241"/>
      <c r="S3254" s="241"/>
      <c r="T3254" s="241"/>
      <c r="U3254" s="241"/>
      <c r="V3254" s="241"/>
      <c r="W3254" s="241"/>
      <c r="X3254" s="241"/>
      <c r="Y3254" s="614">
        <v>7268220760</v>
      </c>
      <c r="Z3254" s="85" t="s">
        <v>354</v>
      </c>
      <c r="AA3254" s="85" t="s">
        <v>595</v>
      </c>
      <c r="AB3254" s="265" t="s">
        <v>6692</v>
      </c>
      <c r="AC3254" s="270"/>
      <c r="AD3254" s="75" t="s">
        <v>113</v>
      </c>
      <c r="AE3254" s="241"/>
      <c r="AF3254" s="550">
        <v>46140.416666666664</v>
      </c>
      <c r="AG3254" s="550">
        <v>46137.458333333336</v>
      </c>
      <c r="AH3254" s="550">
        <v>46137.458333333336</v>
      </c>
      <c r="AI3254" s="104">
        <v>46141</v>
      </c>
      <c r="AJ3254" s="241"/>
      <c r="AK3254" s="241"/>
      <c r="AL3254" s="104">
        <v>46143</v>
      </c>
      <c r="AM3254" s="241"/>
      <c r="AN3254" s="241"/>
      <c r="AO3254" s="81">
        <f t="shared" si="1008"/>
        <v>46136.458333333336</v>
      </c>
      <c r="AP3254" s="81">
        <f t="shared" si="1009"/>
        <v>46137.458333333336</v>
      </c>
      <c r="AQ3254" s="81">
        <f t="shared" si="1010"/>
        <v>46137.458333333336</v>
      </c>
      <c r="AR3254" s="81">
        <f t="shared" si="1011"/>
        <v>46142</v>
      </c>
      <c r="AS3254" s="81">
        <f t="shared" si="1012"/>
        <v>46143</v>
      </c>
      <c r="AT3254" s="81">
        <f t="shared" si="1013"/>
        <v>46142</v>
      </c>
      <c r="AU3254" s="241"/>
      <c r="AV3254" s="347">
        <v>46137</v>
      </c>
      <c r="AZ3254" s="271"/>
      <c r="BU3254" s="338"/>
      <c r="BZ3254" s="171">
        <f t="shared" si="1019"/>
        <v>17</v>
      </c>
      <c r="CB3254" s="88">
        <f t="shared" si="1024"/>
        <v>0</v>
      </c>
      <c r="CE3254" s="171">
        <f t="shared" si="1020"/>
        <v>4</v>
      </c>
      <c r="CJ3254" s="171">
        <f t="shared" si="1017"/>
        <v>4</v>
      </c>
      <c r="CK3254" s="171">
        <f t="shared" si="1021"/>
        <v>17</v>
      </c>
      <c r="CM3254" s="85" t="str">
        <f t="shared" si="1023"/>
        <v>1C26TAB^</v>
      </c>
    </row>
    <row r="3255" spans="2:91" x14ac:dyDescent="0.25">
      <c r="D3255" s="236">
        <v>145843883</v>
      </c>
      <c r="E3255" s="380"/>
      <c r="F3255" s="353">
        <v>46147</v>
      </c>
      <c r="G3255" s="236" t="s">
        <v>428</v>
      </c>
      <c r="H3255" s="236" t="s">
        <v>2531</v>
      </c>
      <c r="I3255" s="236" t="s">
        <v>656</v>
      </c>
      <c r="J3255" s="132" t="s">
        <v>430</v>
      </c>
      <c r="K3255" s="236" t="s">
        <v>242</v>
      </c>
      <c r="L3255" s="353">
        <v>46162</v>
      </c>
      <c r="M3255" s="236">
        <v>20</v>
      </c>
      <c r="AB3255" s="236"/>
      <c r="AD3255" s="427"/>
      <c r="AI3255" s="362"/>
      <c r="AK3255" s="380"/>
      <c r="AL3255" s="362"/>
      <c r="AN3255" s="427"/>
      <c r="AO3255" s="81" t="str">
        <f t="shared" si="1008"/>
        <v/>
      </c>
      <c r="AP3255" s="81" t="str">
        <f t="shared" si="1009"/>
        <v/>
      </c>
      <c r="AQ3255" s="81" t="str">
        <f t="shared" si="1010"/>
        <v/>
      </c>
      <c r="AR3255" s="81" t="str">
        <f t="shared" si="1011"/>
        <v/>
      </c>
      <c r="AS3255" s="81" t="str">
        <f t="shared" si="1012"/>
        <v/>
      </c>
      <c r="AT3255" s="81" t="str">
        <f t="shared" si="1013"/>
        <v/>
      </c>
      <c r="BU3255" s="808"/>
      <c r="BZ3255" s="87">
        <f t="shared" si="1019"/>
        <v>19</v>
      </c>
      <c r="CA3255" s="176"/>
      <c r="CB3255" s="88">
        <f t="shared" si="1024"/>
        <v>0</v>
      </c>
      <c r="CC3255" s="176"/>
      <c r="CD3255" s="176"/>
      <c r="CE3255" s="634" t="str">
        <f t="shared" si="1020"/>
        <v/>
      </c>
      <c r="CF3255" s="176"/>
      <c r="CG3255" s="176"/>
      <c r="CH3255" s="176"/>
      <c r="CI3255" s="176"/>
      <c r="CJ3255" s="87">
        <f t="shared" si="1017"/>
        <v>1</v>
      </c>
      <c r="CK3255" s="439">
        <f t="shared" si="1021"/>
        <v>1</v>
      </c>
      <c r="CM3255" s="22">
        <f t="shared" si="1023"/>
        <v>0</v>
      </c>
    </row>
    <row r="3256" spans="2:91" x14ac:dyDescent="0.25">
      <c r="D3256" s="236">
        <v>145874592</v>
      </c>
      <c r="E3256" s="380"/>
      <c r="F3256" s="353">
        <v>46168</v>
      </c>
      <c r="G3256" s="236" t="s">
        <v>428</v>
      </c>
      <c r="H3256" s="236" t="s">
        <v>2531</v>
      </c>
      <c r="I3256" s="236" t="s">
        <v>656</v>
      </c>
      <c r="J3256" s="132" t="s">
        <v>430</v>
      </c>
      <c r="K3256" s="236" t="s">
        <v>242</v>
      </c>
      <c r="L3256" s="353">
        <v>46184</v>
      </c>
      <c r="M3256" s="236">
        <v>20</v>
      </c>
      <c r="AB3256" s="236"/>
      <c r="AD3256" s="274"/>
      <c r="AI3256" s="241"/>
      <c r="AK3256" s="380"/>
      <c r="AL3256" s="241"/>
      <c r="AN3256" s="274"/>
      <c r="AO3256" s="81" t="str">
        <f t="shared" si="1008"/>
        <v/>
      </c>
      <c r="AP3256" s="81" t="str">
        <f t="shared" si="1009"/>
        <v/>
      </c>
      <c r="AQ3256" s="81" t="str">
        <f t="shared" si="1010"/>
        <v/>
      </c>
      <c r="AR3256" s="81" t="str">
        <f t="shared" si="1011"/>
        <v/>
      </c>
      <c r="AS3256" s="81" t="str">
        <f t="shared" si="1012"/>
        <v/>
      </c>
      <c r="AT3256" s="81" t="str">
        <f t="shared" si="1013"/>
        <v/>
      </c>
      <c r="BU3256" s="808"/>
      <c r="BZ3256" s="87">
        <f t="shared" si="1019"/>
        <v>22</v>
      </c>
      <c r="CA3256" s="85"/>
      <c r="CB3256" s="88">
        <f t="shared" si="1024"/>
        <v>0</v>
      </c>
      <c r="CC3256" s="85"/>
      <c r="CD3256" s="85"/>
      <c r="CE3256" s="431" t="str">
        <f t="shared" si="1020"/>
        <v/>
      </c>
      <c r="CF3256" s="85"/>
      <c r="CG3256" s="85"/>
      <c r="CH3256" s="85"/>
      <c r="CI3256" s="85"/>
      <c r="CJ3256" s="87">
        <f t="shared" si="1017"/>
        <v>1</v>
      </c>
      <c r="CK3256" s="171">
        <f t="shared" si="1021"/>
        <v>1</v>
      </c>
      <c r="CM3256" s="22">
        <f t="shared" si="1023"/>
        <v>0</v>
      </c>
    </row>
    <row r="3257" spans="2:91" x14ac:dyDescent="0.25">
      <c r="D3257" s="236">
        <v>145874599</v>
      </c>
      <c r="E3257" s="380"/>
      <c r="F3257" s="353">
        <v>46168</v>
      </c>
      <c r="G3257" s="236" t="s">
        <v>428</v>
      </c>
      <c r="H3257" s="236" t="s">
        <v>2531</v>
      </c>
      <c r="I3257" s="236" t="s">
        <v>656</v>
      </c>
      <c r="J3257" s="132" t="s">
        <v>430</v>
      </c>
      <c r="K3257" s="236" t="s">
        <v>242</v>
      </c>
      <c r="L3257" s="353">
        <v>46184</v>
      </c>
      <c r="M3257" s="236">
        <v>20</v>
      </c>
      <c r="AB3257" s="236"/>
      <c r="AD3257" s="274"/>
      <c r="AI3257" s="241"/>
      <c r="AK3257" s="380"/>
      <c r="AL3257" s="241"/>
      <c r="AN3257" s="274"/>
      <c r="AO3257" s="81" t="str">
        <f t="shared" si="1008"/>
        <v/>
      </c>
      <c r="AP3257" s="81" t="str">
        <f t="shared" si="1009"/>
        <v/>
      </c>
      <c r="AQ3257" s="81" t="str">
        <f t="shared" si="1010"/>
        <v/>
      </c>
      <c r="AR3257" s="81" t="str">
        <f t="shared" si="1011"/>
        <v/>
      </c>
      <c r="AS3257" s="81" t="str">
        <f t="shared" si="1012"/>
        <v/>
      </c>
      <c r="AT3257" s="81" t="str">
        <f t="shared" si="1013"/>
        <v/>
      </c>
      <c r="BU3257" s="808"/>
      <c r="BZ3257" s="87">
        <f t="shared" si="1019"/>
        <v>22</v>
      </c>
      <c r="CA3257" s="85"/>
      <c r="CB3257" s="88">
        <f t="shared" si="1024"/>
        <v>0</v>
      </c>
      <c r="CC3257" s="85"/>
      <c r="CD3257" s="85"/>
      <c r="CE3257" s="431" t="str">
        <f t="shared" si="1020"/>
        <v/>
      </c>
      <c r="CF3257" s="85"/>
      <c r="CG3257" s="85"/>
      <c r="CH3257" s="85"/>
      <c r="CI3257" s="85"/>
      <c r="CJ3257" s="87">
        <f t="shared" si="1017"/>
        <v>1</v>
      </c>
      <c r="CK3257" s="171">
        <f t="shared" si="1021"/>
        <v>1</v>
      </c>
      <c r="CM3257" s="22">
        <f t="shared" si="1023"/>
        <v>0</v>
      </c>
    </row>
    <row r="3258" spans="2:91" x14ac:dyDescent="0.25">
      <c r="B3258" s="100" t="s">
        <v>3052</v>
      </c>
      <c r="D3258" s="236">
        <v>145895272</v>
      </c>
      <c r="E3258" s="380"/>
      <c r="F3258" s="353">
        <v>46169</v>
      </c>
      <c r="G3258" s="236" t="s">
        <v>1569</v>
      </c>
      <c r="H3258" s="236" t="s">
        <v>2845</v>
      </c>
      <c r="I3258" s="236" t="s">
        <v>105</v>
      </c>
      <c r="J3258" s="132" t="s">
        <v>1570</v>
      </c>
      <c r="K3258" s="236" t="s">
        <v>242</v>
      </c>
      <c r="L3258" s="353">
        <v>46209</v>
      </c>
      <c r="M3258" s="236">
        <v>20</v>
      </c>
      <c r="W3258" s="380"/>
      <c r="X3258" s="380"/>
      <c r="AB3258" s="236"/>
      <c r="AD3258" s="182" t="s">
        <v>113</v>
      </c>
      <c r="AI3258" s="241"/>
      <c r="AK3258" s="380"/>
      <c r="AL3258" s="241"/>
      <c r="AN3258" s="274"/>
      <c r="AO3258" s="81" t="str">
        <f t="shared" si="1008"/>
        <v/>
      </c>
      <c r="AP3258" s="81" t="str">
        <f t="shared" si="1009"/>
        <v/>
      </c>
      <c r="AQ3258" s="81" t="str">
        <f t="shared" si="1010"/>
        <v/>
      </c>
      <c r="AR3258" s="81" t="str">
        <f t="shared" si="1011"/>
        <v/>
      </c>
      <c r="AS3258" s="81" t="str">
        <f t="shared" si="1012"/>
        <v/>
      </c>
      <c r="AT3258" s="81" t="str">
        <f t="shared" si="1013"/>
        <v/>
      </c>
      <c r="BU3258" s="808"/>
      <c r="BZ3258" s="87">
        <f t="shared" si="1019"/>
        <v>22</v>
      </c>
      <c r="CA3258" s="85"/>
      <c r="CB3258" s="88">
        <f t="shared" si="1024"/>
        <v>0</v>
      </c>
      <c r="CC3258" s="85"/>
      <c r="CD3258" s="85"/>
      <c r="CE3258" s="431">
        <f t="shared" si="1020"/>
        <v>1</v>
      </c>
      <c r="CF3258" s="85"/>
      <c r="CG3258" s="85"/>
      <c r="CH3258" s="85"/>
      <c r="CI3258" s="85"/>
      <c r="CJ3258" s="87">
        <f t="shared" si="1017"/>
        <v>1</v>
      </c>
      <c r="CK3258" s="171">
        <f t="shared" si="1021"/>
        <v>1</v>
      </c>
      <c r="CM3258" s="22">
        <f t="shared" si="1023"/>
        <v>0</v>
      </c>
    </row>
    <row r="3259" spans="2:91" x14ac:dyDescent="0.25">
      <c r="B3259" s="100" t="s">
        <v>3052</v>
      </c>
      <c r="D3259" s="236">
        <v>145895541</v>
      </c>
      <c r="E3259" s="380"/>
      <c r="F3259" s="353">
        <v>46175</v>
      </c>
      <c r="G3259" s="236" t="s">
        <v>497</v>
      </c>
      <c r="H3259" s="236" t="s">
        <v>2531</v>
      </c>
      <c r="I3259" s="236" t="s">
        <v>656</v>
      </c>
      <c r="J3259" s="132" t="s">
        <v>6277</v>
      </c>
      <c r="K3259" s="236" t="s">
        <v>242</v>
      </c>
      <c r="L3259" s="353">
        <v>46188</v>
      </c>
      <c r="M3259" s="236">
        <v>20</v>
      </c>
      <c r="W3259" s="380"/>
      <c r="X3259" s="380"/>
      <c r="AB3259" s="236"/>
      <c r="AD3259" s="182" t="s">
        <v>113</v>
      </c>
      <c r="AI3259" s="241"/>
      <c r="AK3259" s="380"/>
      <c r="AL3259" s="241"/>
      <c r="AN3259" s="274"/>
      <c r="AO3259" s="81" t="str">
        <f t="shared" si="1008"/>
        <v/>
      </c>
      <c r="AP3259" s="81" t="str">
        <f t="shared" si="1009"/>
        <v/>
      </c>
      <c r="AQ3259" s="81" t="str">
        <f t="shared" si="1010"/>
        <v/>
      </c>
      <c r="AR3259" s="81" t="str">
        <f t="shared" si="1011"/>
        <v/>
      </c>
      <c r="AS3259" s="81" t="str">
        <f t="shared" si="1012"/>
        <v/>
      </c>
      <c r="AT3259" s="81" t="str">
        <f t="shared" si="1013"/>
        <v/>
      </c>
      <c r="BU3259" s="808"/>
      <c r="BZ3259" s="87">
        <f t="shared" si="1019"/>
        <v>23</v>
      </c>
      <c r="CA3259" s="85"/>
      <c r="CB3259" s="88">
        <f t="shared" si="1024"/>
        <v>0</v>
      </c>
      <c r="CC3259" s="85"/>
      <c r="CD3259" s="85"/>
      <c r="CE3259" s="431">
        <f t="shared" si="1020"/>
        <v>1</v>
      </c>
      <c r="CF3259" s="85"/>
      <c r="CG3259" s="85"/>
      <c r="CH3259" s="85"/>
      <c r="CI3259" s="85"/>
      <c r="CJ3259" s="87">
        <f t="shared" si="1017"/>
        <v>1</v>
      </c>
      <c r="CK3259" s="171">
        <f t="shared" si="1021"/>
        <v>1</v>
      </c>
      <c r="CM3259" s="22">
        <f t="shared" si="1023"/>
        <v>0</v>
      </c>
    </row>
    <row r="3260" spans="2:91" x14ac:dyDescent="0.25">
      <c r="B3260" s="100" t="s">
        <v>3052</v>
      </c>
      <c r="D3260" s="236">
        <v>145895543</v>
      </c>
      <c r="E3260" s="380"/>
      <c r="F3260" s="353">
        <v>46175</v>
      </c>
      <c r="G3260" s="236" t="s">
        <v>497</v>
      </c>
      <c r="H3260" s="236" t="s">
        <v>2531</v>
      </c>
      <c r="I3260" s="236" t="s">
        <v>656</v>
      </c>
      <c r="J3260" s="132" t="s">
        <v>6277</v>
      </c>
      <c r="K3260" s="236" t="s">
        <v>242</v>
      </c>
      <c r="L3260" s="353">
        <v>46188</v>
      </c>
      <c r="M3260" s="236">
        <v>20</v>
      </c>
      <c r="W3260" s="380"/>
      <c r="X3260" s="380"/>
      <c r="AB3260" s="236"/>
      <c r="AD3260" s="182" t="s">
        <v>113</v>
      </c>
      <c r="AI3260" s="620"/>
      <c r="AK3260" s="380"/>
      <c r="AL3260" s="241"/>
      <c r="AN3260" s="274"/>
      <c r="AO3260" s="81" t="str">
        <f t="shared" si="1008"/>
        <v/>
      </c>
      <c r="AP3260" s="81" t="str">
        <f t="shared" si="1009"/>
        <v/>
      </c>
      <c r="AQ3260" s="81" t="str">
        <f t="shared" si="1010"/>
        <v/>
      </c>
      <c r="AR3260" s="81" t="str">
        <f t="shared" si="1011"/>
        <v/>
      </c>
      <c r="AS3260" s="81" t="str">
        <f t="shared" si="1012"/>
        <v/>
      </c>
      <c r="AT3260" s="81" t="str">
        <f t="shared" si="1013"/>
        <v/>
      </c>
      <c r="BU3260" s="808"/>
      <c r="BZ3260" s="87">
        <f t="shared" si="1019"/>
        <v>23</v>
      </c>
      <c r="CB3260" s="88">
        <f t="shared" si="1024"/>
        <v>0</v>
      </c>
      <c r="CE3260" s="87">
        <f t="shared" si="1020"/>
        <v>1</v>
      </c>
      <c r="CJ3260" s="87">
        <f t="shared" si="1017"/>
        <v>1</v>
      </c>
      <c r="CK3260" s="87">
        <f t="shared" si="1021"/>
        <v>1</v>
      </c>
      <c r="CM3260" s="22">
        <f t="shared" si="1023"/>
        <v>0</v>
      </c>
    </row>
    <row r="3261" spans="2:91" x14ac:dyDescent="0.25">
      <c r="B3261" s="100" t="s">
        <v>3052</v>
      </c>
      <c r="D3261" s="236">
        <v>145895547</v>
      </c>
      <c r="E3261" s="380"/>
      <c r="F3261" s="353">
        <v>46182</v>
      </c>
      <c r="G3261" s="236" t="s">
        <v>497</v>
      </c>
      <c r="H3261" s="236" t="s">
        <v>2531</v>
      </c>
      <c r="I3261" s="236" t="s">
        <v>656</v>
      </c>
      <c r="J3261" s="132" t="s">
        <v>6277</v>
      </c>
      <c r="K3261" s="236" t="s">
        <v>242</v>
      </c>
      <c r="L3261" s="353">
        <v>46195</v>
      </c>
      <c r="M3261" s="236">
        <v>20</v>
      </c>
      <c r="W3261" s="380"/>
      <c r="X3261" s="380"/>
      <c r="AB3261" s="236"/>
      <c r="AD3261" s="182" t="s">
        <v>113</v>
      </c>
      <c r="AI3261" s="620"/>
      <c r="AK3261" s="380"/>
      <c r="AL3261" s="241"/>
      <c r="AN3261" s="274"/>
      <c r="AO3261" s="81" t="str">
        <f t="shared" si="1008"/>
        <v/>
      </c>
      <c r="AP3261" s="81" t="str">
        <f t="shared" si="1009"/>
        <v/>
      </c>
      <c r="AQ3261" s="81" t="str">
        <f t="shared" si="1010"/>
        <v/>
      </c>
      <c r="AR3261" s="81" t="str">
        <f t="shared" si="1011"/>
        <v/>
      </c>
      <c r="AS3261" s="81" t="str">
        <f t="shared" si="1012"/>
        <v/>
      </c>
      <c r="AT3261" s="81" t="str">
        <f t="shared" si="1013"/>
        <v/>
      </c>
      <c r="BU3261" s="808"/>
      <c r="BZ3261" s="87">
        <f t="shared" si="1019"/>
        <v>24</v>
      </c>
      <c r="CB3261" s="88">
        <f t="shared" si="1024"/>
        <v>0</v>
      </c>
      <c r="CE3261" s="87">
        <f t="shared" si="1020"/>
        <v>1</v>
      </c>
      <c r="CJ3261" s="87">
        <f t="shared" si="1017"/>
        <v>1</v>
      </c>
      <c r="CK3261" s="87">
        <f t="shared" si="1021"/>
        <v>1</v>
      </c>
      <c r="CM3261" s="22">
        <f t="shared" si="1023"/>
        <v>0</v>
      </c>
    </row>
    <row r="3262" spans="2:91" x14ac:dyDescent="0.25">
      <c r="B3262" s="100" t="s">
        <v>3052</v>
      </c>
      <c r="D3262" s="236">
        <v>145895549</v>
      </c>
      <c r="E3262" s="380"/>
      <c r="F3262" s="353">
        <v>46182</v>
      </c>
      <c r="G3262" s="236" t="s">
        <v>497</v>
      </c>
      <c r="H3262" s="236" t="s">
        <v>2531</v>
      </c>
      <c r="I3262" s="236" t="s">
        <v>656</v>
      </c>
      <c r="J3262" s="132" t="s">
        <v>6277</v>
      </c>
      <c r="K3262" s="236" t="s">
        <v>242</v>
      </c>
      <c r="L3262" s="353">
        <v>46195</v>
      </c>
      <c r="M3262" s="236">
        <v>20</v>
      </c>
      <c r="W3262" s="380"/>
      <c r="X3262" s="380"/>
      <c r="AB3262" s="236"/>
      <c r="AD3262" s="182" t="s">
        <v>113</v>
      </c>
      <c r="AI3262" s="620"/>
      <c r="AK3262" s="380"/>
      <c r="AL3262" s="241"/>
      <c r="AN3262" s="274"/>
      <c r="AO3262" s="81" t="str">
        <f t="shared" si="1008"/>
        <v/>
      </c>
      <c r="AP3262" s="81" t="str">
        <f t="shared" si="1009"/>
        <v/>
      </c>
      <c r="AQ3262" s="81" t="str">
        <f t="shared" si="1010"/>
        <v/>
      </c>
      <c r="AR3262" s="81" t="str">
        <f t="shared" si="1011"/>
        <v/>
      </c>
      <c r="AS3262" s="81" t="str">
        <f t="shared" si="1012"/>
        <v/>
      </c>
      <c r="AT3262" s="81" t="str">
        <f t="shared" si="1013"/>
        <v/>
      </c>
      <c r="BU3262" s="808"/>
      <c r="BZ3262" s="87">
        <f t="shared" si="1019"/>
        <v>24</v>
      </c>
      <c r="CB3262" s="88">
        <f t="shared" si="1024"/>
        <v>0</v>
      </c>
      <c r="CE3262" s="87">
        <f t="shared" si="1020"/>
        <v>1</v>
      </c>
      <c r="CJ3262" s="87">
        <f t="shared" si="1017"/>
        <v>1</v>
      </c>
      <c r="CK3262" s="87">
        <f t="shared" si="1021"/>
        <v>1</v>
      </c>
      <c r="CM3262" s="22">
        <f t="shared" si="1023"/>
        <v>0</v>
      </c>
    </row>
    <row r="3263" spans="2:91" x14ac:dyDescent="0.25">
      <c r="B3263" s="100" t="s">
        <v>3052</v>
      </c>
      <c r="D3263" s="236">
        <v>145895553</v>
      </c>
      <c r="E3263" s="380"/>
      <c r="F3263" s="353">
        <v>46182</v>
      </c>
      <c r="G3263" s="236" t="s">
        <v>497</v>
      </c>
      <c r="H3263" s="236" t="s">
        <v>2531</v>
      </c>
      <c r="I3263" s="236" t="s">
        <v>656</v>
      </c>
      <c r="J3263" s="132" t="s">
        <v>6277</v>
      </c>
      <c r="K3263" s="236" t="s">
        <v>242</v>
      </c>
      <c r="L3263" s="353">
        <v>46195</v>
      </c>
      <c r="M3263" s="236">
        <v>20</v>
      </c>
      <c r="W3263" s="380"/>
      <c r="X3263" s="380"/>
      <c r="AB3263" s="236"/>
      <c r="AD3263" s="182" t="s">
        <v>113</v>
      </c>
      <c r="AI3263" s="241"/>
      <c r="AK3263" s="380"/>
      <c r="AL3263" s="241"/>
      <c r="AN3263" s="274"/>
      <c r="AO3263" s="81" t="str">
        <f t="shared" ref="AO3263:AO3297" si="1025">IF(AH3263&lt;AG3263,IF(AH3263=0,"",AH3263-1),IF(AG3263=0,"",AG3263-1))</f>
        <v/>
      </c>
      <c r="AP3263" s="81" t="str">
        <f t="shared" ref="AP3263:AP3297" si="1026">IF(AH3263&lt;AG3263,IF(AH3263=0,"",AH3263),IF(AG3263=0,"",AG3263))</f>
        <v/>
      </c>
      <c r="AQ3263" s="81" t="str">
        <f t="shared" ref="AQ3263:AQ3297" si="1027">IF(AH3263&lt;AG3263,IF(AH3263=0,"",AH3263),IF(AG3263=0,"",AG3263))</f>
        <v/>
      </c>
      <c r="AR3263" s="81" t="str">
        <f t="shared" ref="AR3263:AR3297" si="1028">IF(AI3263=0,"",IF(AI3263&lt;AJ3263,AJ3263+1,AI3263+1))</f>
        <v/>
      </c>
      <c r="AS3263" s="81" t="str">
        <f t="shared" ref="AS3263:AS3326" si="1029">IF(AI3263=0,"",IF(AE3263=0,IF(AJ3263=0,AI3263+2,AJ3263+2),AE3263+2))</f>
        <v/>
      </c>
      <c r="AT3263" s="81" t="str">
        <f t="shared" ref="AT3263:AT3326" si="1030">IF(AI3263=0,"",IF(AI3263&lt;AJ3263,AJ3263+1,AI3263+1))</f>
        <v/>
      </c>
      <c r="BU3263" s="808"/>
      <c r="BZ3263" s="87">
        <f t="shared" si="1019"/>
        <v>24</v>
      </c>
      <c r="CB3263" s="88">
        <f t="shared" si="1024"/>
        <v>0</v>
      </c>
      <c r="CE3263" s="87">
        <f t="shared" si="1020"/>
        <v>1</v>
      </c>
      <c r="CJ3263" s="87">
        <f t="shared" si="1017"/>
        <v>1</v>
      </c>
      <c r="CK3263" s="87">
        <f t="shared" si="1021"/>
        <v>1</v>
      </c>
      <c r="CM3263" s="22">
        <f t="shared" si="1023"/>
        <v>0</v>
      </c>
    </row>
    <row r="3264" spans="2:91" x14ac:dyDescent="0.25">
      <c r="B3264" s="100" t="s">
        <v>3052</v>
      </c>
      <c r="D3264" s="236">
        <v>145895555</v>
      </c>
      <c r="E3264" s="380"/>
      <c r="F3264" s="353">
        <v>46182</v>
      </c>
      <c r="G3264" s="236" t="s">
        <v>497</v>
      </c>
      <c r="H3264" s="236" t="s">
        <v>2531</v>
      </c>
      <c r="I3264" s="236" t="s">
        <v>656</v>
      </c>
      <c r="J3264" s="132" t="s">
        <v>6277</v>
      </c>
      <c r="K3264" s="236" t="s">
        <v>242</v>
      </c>
      <c r="L3264" s="353">
        <v>46195</v>
      </c>
      <c r="M3264" s="236">
        <v>20</v>
      </c>
      <c r="W3264" s="380"/>
      <c r="X3264" s="380"/>
      <c r="AB3264" s="236"/>
      <c r="AD3264" s="182" t="s">
        <v>113</v>
      </c>
      <c r="AI3264" s="241"/>
      <c r="AK3264" s="380"/>
      <c r="AL3264" s="241"/>
      <c r="AN3264" s="274"/>
      <c r="AO3264" s="81" t="str">
        <f t="shared" si="1025"/>
        <v/>
      </c>
      <c r="AP3264" s="81" t="str">
        <f t="shared" si="1026"/>
        <v/>
      </c>
      <c r="AQ3264" s="81" t="str">
        <f t="shared" si="1027"/>
        <v/>
      </c>
      <c r="AR3264" s="81" t="str">
        <f t="shared" si="1028"/>
        <v/>
      </c>
      <c r="AS3264" s="81" t="str">
        <f t="shared" si="1029"/>
        <v/>
      </c>
      <c r="AT3264" s="81" t="str">
        <f t="shared" si="1030"/>
        <v/>
      </c>
      <c r="BU3264" s="808"/>
      <c r="BZ3264" s="87">
        <f t="shared" si="1019"/>
        <v>24</v>
      </c>
      <c r="CB3264" s="88">
        <f t="shared" si="1024"/>
        <v>0</v>
      </c>
      <c r="CE3264" s="87">
        <f t="shared" si="1020"/>
        <v>1</v>
      </c>
      <c r="CJ3264" s="87">
        <f t="shared" si="1017"/>
        <v>1</v>
      </c>
      <c r="CK3264" s="87">
        <f t="shared" si="1021"/>
        <v>1</v>
      </c>
      <c r="CM3264" s="22">
        <f t="shared" si="1023"/>
        <v>0</v>
      </c>
    </row>
    <row r="3265" spans="1:111" x14ac:dyDescent="0.25">
      <c r="B3265" s="236" t="s">
        <v>6682</v>
      </c>
      <c r="D3265" s="236">
        <v>145895605</v>
      </c>
      <c r="E3265" s="380"/>
      <c r="F3265" s="353">
        <v>46140</v>
      </c>
      <c r="G3265" s="236" t="s">
        <v>428</v>
      </c>
      <c r="H3265" s="236" t="s">
        <v>2531</v>
      </c>
      <c r="I3265" s="236" t="s">
        <v>656</v>
      </c>
      <c r="J3265" s="132" t="s">
        <v>6277</v>
      </c>
      <c r="K3265" s="236" t="s">
        <v>242</v>
      </c>
      <c r="L3265" s="353">
        <v>46153</v>
      </c>
      <c r="M3265" s="236">
        <v>20</v>
      </c>
      <c r="N3265" s="22" t="s">
        <v>9755</v>
      </c>
      <c r="O3265" s="22" t="s">
        <v>9756</v>
      </c>
      <c r="Y3265" s="609">
        <v>235600674807</v>
      </c>
      <c r="Z3265" s="22" t="s">
        <v>128</v>
      </c>
      <c r="AA3265" s="22" t="s">
        <v>196</v>
      </c>
      <c r="AB3265" s="236" t="s">
        <v>9757</v>
      </c>
      <c r="AD3265" s="182" t="s">
        <v>113</v>
      </c>
      <c r="AF3265" s="446">
        <v>46142.625</v>
      </c>
      <c r="AG3265" s="446">
        <v>46141.499305555553</v>
      </c>
      <c r="AH3265" s="446">
        <v>46141.499305555553</v>
      </c>
      <c r="AI3265" s="274"/>
      <c r="AJ3265" s="502">
        <v>46143</v>
      </c>
      <c r="AK3265" s="380"/>
      <c r="AL3265" s="274"/>
      <c r="AM3265" s="502">
        <v>46146</v>
      </c>
      <c r="AN3265" s="744">
        <f>IF(AM3265=0,AL3265-L3265,AM3265-L3265)</f>
        <v>-7</v>
      </c>
      <c r="AO3265" s="81">
        <f t="shared" si="1025"/>
        <v>46140.499305555553</v>
      </c>
      <c r="AP3265" s="81">
        <f t="shared" si="1026"/>
        <v>46141.499305555553</v>
      </c>
      <c r="AQ3265" s="81">
        <f t="shared" si="1027"/>
        <v>46141.499305555553</v>
      </c>
      <c r="AR3265" s="81" t="str">
        <f t="shared" si="1028"/>
        <v/>
      </c>
      <c r="AS3265" s="81" t="str">
        <f t="shared" si="1029"/>
        <v/>
      </c>
      <c r="AT3265" s="81" t="str">
        <f t="shared" si="1030"/>
        <v/>
      </c>
      <c r="AV3265" s="290">
        <v>46140</v>
      </c>
      <c r="BU3265" s="808"/>
      <c r="BZ3265" s="87">
        <f t="shared" si="1019"/>
        <v>18</v>
      </c>
      <c r="CB3265" s="88">
        <f t="shared" si="1024"/>
        <v>0</v>
      </c>
      <c r="CE3265" s="87">
        <f t="shared" si="1020"/>
        <v>5</v>
      </c>
      <c r="CJ3265" s="87">
        <f t="shared" si="1017"/>
        <v>4</v>
      </c>
      <c r="CK3265" s="87">
        <f t="shared" si="1021"/>
        <v>18</v>
      </c>
      <c r="CM3265" s="22" t="str">
        <f t="shared" si="1023"/>
        <v>1C26TAA^</v>
      </c>
    </row>
    <row r="3266" spans="1:111" x14ac:dyDescent="0.25">
      <c r="A3266" s="168"/>
      <c r="B3266" s="73" t="s">
        <v>6497</v>
      </c>
      <c r="C3266" s="301">
        <v>235600619334</v>
      </c>
      <c r="D3266" s="273">
        <v>145897323</v>
      </c>
      <c r="E3266" s="274">
        <v>5320008352</v>
      </c>
      <c r="F3266" s="275">
        <v>46128</v>
      </c>
      <c r="G3266" s="273" t="s">
        <v>1187</v>
      </c>
      <c r="H3266" s="273" t="s">
        <v>2963</v>
      </c>
      <c r="I3266" s="273" t="s">
        <v>105</v>
      </c>
      <c r="J3266" s="273" t="s">
        <v>1161</v>
      </c>
      <c r="K3266" s="273" t="s">
        <v>242</v>
      </c>
      <c r="L3266" s="275">
        <v>46149</v>
      </c>
      <c r="M3266" s="273">
        <v>40</v>
      </c>
      <c r="N3266" s="168" t="s">
        <v>9758</v>
      </c>
      <c r="O3266" s="168" t="s">
        <v>9759</v>
      </c>
      <c r="P3266" s="168">
        <v>2830052201</v>
      </c>
      <c r="Q3266" s="275">
        <v>46133</v>
      </c>
      <c r="R3266" s="274">
        <v>1209404800</v>
      </c>
      <c r="S3266" s="274">
        <v>224466393</v>
      </c>
      <c r="T3266" s="275">
        <v>46133</v>
      </c>
      <c r="U3266" s="350">
        <v>14932.262000000001</v>
      </c>
      <c r="V3266" s="350">
        <v>14454.143</v>
      </c>
      <c r="W3266" s="274">
        <v>15</v>
      </c>
      <c r="X3266" s="274">
        <v>10</v>
      </c>
      <c r="Y3266" s="300">
        <v>235600619334</v>
      </c>
      <c r="Z3266" s="168" t="s">
        <v>128</v>
      </c>
      <c r="AA3266" s="168" t="s">
        <v>383</v>
      </c>
      <c r="AB3266" s="168" t="s">
        <v>7891</v>
      </c>
      <c r="AC3266" s="246">
        <v>235600619334</v>
      </c>
      <c r="AD3266" s="182" t="s">
        <v>113</v>
      </c>
      <c r="AE3266" s="231">
        <v>46137</v>
      </c>
      <c r="AF3266" s="375">
        <v>46135.25</v>
      </c>
      <c r="AG3266" s="375">
        <v>46134.416666666664</v>
      </c>
      <c r="AH3266" s="375">
        <v>46134.416666666664</v>
      </c>
      <c r="AI3266" s="275">
        <v>46131</v>
      </c>
      <c r="AJ3266" s="231">
        <v>46136</v>
      </c>
      <c r="AK3266" s="231">
        <v>46136</v>
      </c>
      <c r="AL3266" s="275">
        <v>46133</v>
      </c>
      <c r="AM3266" s="275">
        <v>46137</v>
      </c>
      <c r="AN3266" s="75">
        <f>IF(AM3266=0,AL3266-L3266,AM3266-L3266)</f>
        <v>-12</v>
      </c>
      <c r="AO3266" s="95" t="s">
        <v>121</v>
      </c>
      <c r="AP3266" s="95" t="s">
        <v>121</v>
      </c>
      <c r="AQ3266" s="95" t="s">
        <v>121</v>
      </c>
      <c r="AR3266" s="95" t="s">
        <v>121</v>
      </c>
      <c r="AS3266" s="81">
        <f t="shared" si="1029"/>
        <v>46139</v>
      </c>
      <c r="AT3266" s="81">
        <f t="shared" si="1030"/>
        <v>46137</v>
      </c>
      <c r="AU3266" s="274"/>
      <c r="AV3266" s="297">
        <v>46133</v>
      </c>
      <c r="AW3266" s="168"/>
      <c r="AX3266" s="168"/>
      <c r="AY3266" s="168"/>
      <c r="AZ3266" s="278"/>
      <c r="BA3266" s="168"/>
      <c r="BB3266" s="168"/>
      <c r="BC3266" s="168"/>
      <c r="BD3266" s="168"/>
      <c r="BE3266" s="168"/>
      <c r="BF3266" s="168"/>
      <c r="BG3266" s="168"/>
      <c r="BH3266" s="168"/>
      <c r="BI3266" s="168"/>
      <c r="BJ3266" s="168"/>
      <c r="BK3266" s="168"/>
      <c r="BL3266" s="168"/>
      <c r="BM3266" s="168"/>
      <c r="BN3266" s="168"/>
      <c r="BO3266" s="168"/>
      <c r="BP3266" s="168"/>
      <c r="BQ3266" s="168"/>
      <c r="BR3266" s="168"/>
      <c r="BS3266" s="168"/>
      <c r="BT3266" s="168"/>
      <c r="BU3266" s="605"/>
      <c r="BV3266" s="168"/>
      <c r="BW3266" s="168"/>
      <c r="BX3266" s="168"/>
      <c r="BY3266" s="168"/>
      <c r="BZ3266" s="87">
        <f t="shared" si="1019"/>
        <v>16</v>
      </c>
      <c r="CA3266" s="168"/>
      <c r="CB3266" s="88">
        <f t="shared" si="1024"/>
        <v>0</v>
      </c>
      <c r="CC3266" s="168"/>
      <c r="CD3266" s="168"/>
      <c r="CE3266" s="431">
        <f t="shared" si="1020"/>
        <v>4</v>
      </c>
      <c r="CF3266" s="168"/>
      <c r="CG3266" s="168"/>
      <c r="CH3266" s="168"/>
      <c r="CI3266" s="168"/>
      <c r="CJ3266" s="87">
        <f t="shared" si="1017"/>
        <v>4</v>
      </c>
      <c r="CK3266" s="171">
        <f t="shared" si="1021"/>
        <v>17</v>
      </c>
      <c r="CL3266" s="168"/>
      <c r="CN3266" s="168"/>
      <c r="CO3266" s="168"/>
      <c r="CP3266" s="168"/>
      <c r="CQ3266" s="168"/>
      <c r="CR3266" s="168"/>
      <c r="CS3266" s="168"/>
      <c r="CT3266" s="168"/>
      <c r="CU3266" s="168"/>
      <c r="CV3266" s="168"/>
      <c r="CW3266" s="168"/>
      <c r="CX3266" s="168"/>
      <c r="CY3266" s="168"/>
      <c r="CZ3266" s="168"/>
      <c r="DA3266" s="168"/>
      <c r="DB3266" s="168"/>
      <c r="DC3266" s="168"/>
      <c r="DD3266" s="168"/>
      <c r="DE3266" s="168"/>
      <c r="DF3266" s="168"/>
      <c r="DG3266" s="168"/>
    </row>
    <row r="3267" spans="1:111" x14ac:dyDescent="0.25">
      <c r="A3267" s="85"/>
      <c r="B3267" s="73" t="s">
        <v>6497</v>
      </c>
      <c r="C3267" s="301">
        <v>235600619334</v>
      </c>
      <c r="D3267" s="265">
        <v>145897339</v>
      </c>
      <c r="E3267" s="241">
        <v>5320008352</v>
      </c>
      <c r="F3267" s="231">
        <v>46128</v>
      </c>
      <c r="G3267" s="265" t="s">
        <v>1187</v>
      </c>
      <c r="H3267" s="265" t="s">
        <v>2963</v>
      </c>
      <c r="I3267" s="265" t="s">
        <v>105</v>
      </c>
      <c r="J3267" s="265" t="s">
        <v>1161</v>
      </c>
      <c r="K3267" s="265" t="s">
        <v>242</v>
      </c>
      <c r="L3267" s="231">
        <v>46149</v>
      </c>
      <c r="M3267" s="265">
        <v>0</v>
      </c>
      <c r="N3267" s="85" t="s">
        <v>9758</v>
      </c>
      <c r="O3267" s="85" t="s">
        <v>9759</v>
      </c>
      <c r="P3267" s="85">
        <v>2830052202</v>
      </c>
      <c r="Q3267" s="275">
        <v>46133</v>
      </c>
      <c r="R3267" s="241">
        <v>1209404802</v>
      </c>
      <c r="S3267" s="241">
        <v>224466399</v>
      </c>
      <c r="T3267" s="275">
        <v>46133</v>
      </c>
      <c r="U3267" s="350">
        <v>5080.5439999999999</v>
      </c>
      <c r="V3267" s="350">
        <v>4913.8509999999997</v>
      </c>
      <c r="W3267" s="241">
        <v>7</v>
      </c>
      <c r="X3267" s="241">
        <v>2</v>
      </c>
      <c r="Y3267" s="300">
        <v>235600619334</v>
      </c>
      <c r="Z3267" s="85" t="s">
        <v>128</v>
      </c>
      <c r="AA3267" s="85" t="s">
        <v>383</v>
      </c>
      <c r="AB3267" s="85" t="s">
        <v>7891</v>
      </c>
      <c r="AC3267" s="270">
        <v>235600619334</v>
      </c>
      <c r="AD3267" s="182" t="s">
        <v>113</v>
      </c>
      <c r="AE3267" s="231">
        <v>46137</v>
      </c>
      <c r="AF3267" s="375">
        <v>46135.25</v>
      </c>
      <c r="AG3267" s="375">
        <v>46134.416666666664</v>
      </c>
      <c r="AH3267" s="375">
        <v>46134.416666666664</v>
      </c>
      <c r="AI3267" s="231">
        <v>46131</v>
      </c>
      <c r="AJ3267" s="231">
        <v>46136</v>
      </c>
      <c r="AK3267" s="231">
        <v>46136</v>
      </c>
      <c r="AL3267" s="231">
        <v>46133</v>
      </c>
      <c r="AM3267" s="231">
        <v>46137</v>
      </c>
      <c r="AN3267" s="75">
        <f>IF(AM3267=0,AL3267-L3267,AM3267-L3267)</f>
        <v>-12</v>
      </c>
      <c r="AO3267" s="95" t="s">
        <v>121</v>
      </c>
      <c r="AP3267" s="95" t="s">
        <v>121</v>
      </c>
      <c r="AQ3267" s="95" t="s">
        <v>121</v>
      </c>
      <c r="AR3267" s="95" t="s">
        <v>121</v>
      </c>
      <c r="AS3267" s="81">
        <f t="shared" si="1029"/>
        <v>46139</v>
      </c>
      <c r="AT3267" s="81">
        <f t="shared" si="1030"/>
        <v>46137</v>
      </c>
      <c r="AU3267" s="241"/>
      <c r="AV3267" s="297">
        <v>46133</v>
      </c>
      <c r="AW3267" s="85"/>
      <c r="AX3267" s="85"/>
      <c r="AY3267" s="85"/>
      <c r="AZ3267" s="271"/>
      <c r="BA3267" s="85"/>
      <c r="BB3267" s="85"/>
      <c r="BC3267" s="85"/>
      <c r="BD3267" s="85"/>
      <c r="BE3267" s="85"/>
      <c r="BF3267" s="85"/>
      <c r="BG3267" s="85"/>
      <c r="BH3267" s="85"/>
      <c r="BI3267" s="85"/>
      <c r="BJ3267" s="85"/>
      <c r="BK3267" s="85"/>
      <c r="BL3267" s="85"/>
      <c r="BM3267" s="85"/>
      <c r="BN3267" s="85"/>
      <c r="BO3267" s="85"/>
      <c r="BP3267" s="85"/>
      <c r="BQ3267" s="85"/>
      <c r="BR3267" s="85"/>
      <c r="BS3267" s="85"/>
      <c r="BT3267" s="85"/>
      <c r="BU3267" s="312"/>
      <c r="BV3267" s="85"/>
      <c r="BW3267" s="85"/>
      <c r="BX3267" s="85"/>
      <c r="BY3267" s="85"/>
      <c r="BZ3267" s="87">
        <f t="shared" si="1019"/>
        <v>16</v>
      </c>
      <c r="CA3267" s="85"/>
      <c r="CB3267" s="88">
        <f t="shared" si="1024"/>
        <v>0</v>
      </c>
      <c r="CC3267" s="85"/>
      <c r="CD3267" s="85"/>
      <c r="CE3267" s="431">
        <f t="shared" si="1020"/>
        <v>4</v>
      </c>
      <c r="CF3267" s="85"/>
      <c r="CG3267" s="85"/>
      <c r="CH3267" s="85"/>
      <c r="CI3267" s="85"/>
      <c r="CJ3267" s="87">
        <f t="shared" si="1017"/>
        <v>4</v>
      </c>
      <c r="CK3267" s="171">
        <f t="shared" si="1021"/>
        <v>17</v>
      </c>
      <c r="CL3267" s="85"/>
      <c r="CN3267" s="85"/>
      <c r="CO3267" s="85"/>
      <c r="CP3267" s="85"/>
      <c r="CQ3267" s="85"/>
      <c r="CR3267" s="85"/>
      <c r="CS3267" s="85"/>
      <c r="CT3267" s="85"/>
      <c r="CU3267" s="85"/>
      <c r="CV3267" s="85"/>
      <c r="CW3267" s="85"/>
      <c r="CX3267" s="85"/>
      <c r="CY3267" s="85"/>
      <c r="CZ3267" s="85"/>
      <c r="DA3267" s="85"/>
      <c r="DB3267" s="85"/>
      <c r="DC3267" s="85"/>
      <c r="DD3267" s="85"/>
      <c r="DE3267" s="85"/>
      <c r="DF3267" s="85"/>
      <c r="DG3267" s="85"/>
    </row>
    <row r="3268" spans="1:111" x14ac:dyDescent="0.25">
      <c r="A3268" s="85"/>
      <c r="B3268" s="73" t="s">
        <v>6497</v>
      </c>
      <c r="C3268" s="301">
        <v>235600619334</v>
      </c>
      <c r="D3268" s="265">
        <v>145897334</v>
      </c>
      <c r="E3268" s="241"/>
      <c r="F3268" s="231">
        <v>46128</v>
      </c>
      <c r="G3268" s="265" t="s">
        <v>1187</v>
      </c>
      <c r="H3268" s="265" t="s">
        <v>2963</v>
      </c>
      <c r="I3268" s="265" t="s">
        <v>105</v>
      </c>
      <c r="J3268" s="265" t="s">
        <v>1161</v>
      </c>
      <c r="K3268" s="265" t="s">
        <v>242</v>
      </c>
      <c r="L3268" s="231">
        <v>46153</v>
      </c>
      <c r="M3268" s="265">
        <v>40</v>
      </c>
      <c r="N3268" s="85" t="s">
        <v>9760</v>
      </c>
      <c r="O3268" s="85" t="s">
        <v>9761</v>
      </c>
      <c r="P3268" s="85">
        <v>2830052266</v>
      </c>
      <c r="Q3268" s="275">
        <v>46134</v>
      </c>
      <c r="R3268" s="241">
        <v>1209405150</v>
      </c>
      <c r="S3268" s="241">
        <v>224476826</v>
      </c>
      <c r="T3268" s="275">
        <v>46134</v>
      </c>
      <c r="U3268" s="350">
        <v>17811.240000000002</v>
      </c>
      <c r="V3268" s="350">
        <v>17228.376</v>
      </c>
      <c r="W3268" s="241">
        <v>20</v>
      </c>
      <c r="X3268" s="241">
        <v>6</v>
      </c>
      <c r="Y3268" s="865">
        <v>235600596122</v>
      </c>
      <c r="Z3268" s="85" t="s">
        <v>128</v>
      </c>
      <c r="AA3268" s="85" t="s">
        <v>383</v>
      </c>
      <c r="AB3268" s="265" t="s">
        <v>7891</v>
      </c>
      <c r="AC3268" s="270">
        <v>235600619334</v>
      </c>
      <c r="AD3268" s="75" t="s">
        <v>113</v>
      </c>
      <c r="AE3268" s="231">
        <v>46137</v>
      </c>
      <c r="AF3268" s="375">
        <v>46135.25</v>
      </c>
      <c r="AG3268" s="375">
        <v>46134.416666666664</v>
      </c>
      <c r="AH3268" s="375">
        <v>46134.416666666664</v>
      </c>
      <c r="AI3268" s="231">
        <v>46131</v>
      </c>
      <c r="AJ3268" s="231">
        <v>46136</v>
      </c>
      <c r="AK3268" s="231">
        <v>46136</v>
      </c>
      <c r="AL3268" s="231">
        <v>46133</v>
      </c>
      <c r="AM3268" s="231">
        <v>46137</v>
      </c>
      <c r="AN3268" s="75">
        <f>IF(AM3268=0,AL3268-L3268,AM3268-L3268)</f>
        <v>-16</v>
      </c>
      <c r="AO3268" s="95" t="s">
        <v>121</v>
      </c>
      <c r="AP3268" s="95" t="s">
        <v>121</v>
      </c>
      <c r="AQ3268" s="95" t="s">
        <v>121</v>
      </c>
      <c r="AR3268" s="95" t="s">
        <v>121</v>
      </c>
      <c r="AS3268" s="81">
        <f t="shared" si="1029"/>
        <v>46139</v>
      </c>
      <c r="AT3268" s="81">
        <f t="shared" si="1030"/>
        <v>46137</v>
      </c>
      <c r="AU3268" s="241"/>
      <c r="AV3268" s="297">
        <v>46134</v>
      </c>
      <c r="AW3268" s="85"/>
      <c r="AX3268" s="85"/>
      <c r="AY3268" s="85"/>
      <c r="AZ3268" s="271"/>
      <c r="BA3268" s="85"/>
      <c r="BB3268" s="85"/>
      <c r="BC3268" s="85"/>
      <c r="BD3268" s="85"/>
      <c r="BE3268" s="85"/>
      <c r="BF3268" s="85"/>
      <c r="BG3268" s="85"/>
      <c r="BH3268" s="85"/>
      <c r="BI3268" s="85"/>
      <c r="BJ3268" s="85"/>
      <c r="BK3268" s="85"/>
      <c r="BL3268" s="85"/>
      <c r="BM3268" s="85"/>
      <c r="BN3268" s="85"/>
      <c r="BO3268" s="85"/>
      <c r="BP3268" s="85"/>
      <c r="BQ3268" s="85"/>
      <c r="BR3268" s="85"/>
      <c r="BS3268" s="85"/>
      <c r="BT3268" s="85"/>
      <c r="BU3268" s="338"/>
      <c r="BV3268" s="85"/>
      <c r="BW3268" s="85"/>
      <c r="BX3268" s="85"/>
      <c r="BY3268" s="85"/>
      <c r="BZ3268" s="171">
        <f t="shared" si="1019"/>
        <v>16</v>
      </c>
      <c r="CA3268" s="85"/>
      <c r="CB3268" s="88">
        <f t="shared" si="1024"/>
        <v>0</v>
      </c>
      <c r="CC3268" s="85"/>
      <c r="CD3268" s="85"/>
      <c r="CE3268" s="171">
        <f t="shared" si="1020"/>
        <v>4</v>
      </c>
      <c r="CF3268" s="85"/>
      <c r="CG3268" s="85"/>
      <c r="CH3268" s="85"/>
      <c r="CI3268" s="85"/>
      <c r="CJ3268" s="171">
        <f t="shared" si="1017"/>
        <v>4</v>
      </c>
      <c r="CK3268" s="171">
        <f t="shared" si="1021"/>
        <v>17</v>
      </c>
      <c r="CL3268" s="85"/>
      <c r="CM3268" s="85" t="str">
        <f t="shared" ref="CM3268:CM3273" si="1031">IF(OR(Z3268="COSU",Z3268="EGLV",Z3268="MAEU",Z3268="REGU",Z3268="HLCU",Z3268="OOLU",Z3268="ONEY"),
    IF(Z3268="COSU","1C26TAB",
    IF(Z3268="EGLV","1C26TAA",
    IF(Z3268="MAEU","1C26TML",
    IF(Z3268="REGU","1C26TAA",
    IF(Z3268="HLCU","1C26THC",
    IF(Z3268="OOLU","1C26TAR",
    IF(Z3268="ONEY","1K26TAD",""))))))) &amp; "^" &amp; BU3268,
    BU3268)</f>
        <v>1C26TAA^</v>
      </c>
      <c r="CN3268" s="85"/>
      <c r="CO3268" s="85"/>
      <c r="CP3268" s="85"/>
    </row>
    <row r="3269" spans="1:111" x14ac:dyDescent="0.25">
      <c r="A3269" s="168"/>
      <c r="B3269" s="73" t="s">
        <v>6497</v>
      </c>
      <c r="C3269" s="412">
        <v>235600619334</v>
      </c>
      <c r="D3269" s="273">
        <v>145894369</v>
      </c>
      <c r="E3269" s="274"/>
      <c r="F3269" s="275">
        <v>46128</v>
      </c>
      <c r="G3269" s="273" t="s">
        <v>1211</v>
      </c>
      <c r="H3269" s="273" t="s">
        <v>2963</v>
      </c>
      <c r="I3269" s="273" t="s">
        <v>105</v>
      </c>
      <c r="J3269" s="273" t="s">
        <v>1161</v>
      </c>
      <c r="K3269" s="273" t="s">
        <v>242</v>
      </c>
      <c r="L3269" s="275">
        <v>46154</v>
      </c>
      <c r="M3269" s="273">
        <v>40</v>
      </c>
      <c r="N3269" s="168" t="s">
        <v>9762</v>
      </c>
      <c r="O3269" s="168" t="s">
        <v>9763</v>
      </c>
      <c r="P3269" s="168">
        <v>2830052217</v>
      </c>
      <c r="Q3269" s="275">
        <v>46133</v>
      </c>
      <c r="R3269" s="274">
        <v>1209404837</v>
      </c>
      <c r="S3269" s="274">
        <v>224476804</v>
      </c>
      <c r="T3269" s="275">
        <v>46133</v>
      </c>
      <c r="U3269" s="350">
        <v>14955.543</v>
      </c>
      <c r="V3269" s="350">
        <v>14476.191000000001</v>
      </c>
      <c r="W3269" s="274">
        <v>18</v>
      </c>
      <c r="X3269" s="274">
        <v>10</v>
      </c>
      <c r="Y3269" s="866">
        <v>235600596130</v>
      </c>
      <c r="Z3269" s="168" t="s">
        <v>128</v>
      </c>
      <c r="AA3269" s="168" t="s">
        <v>383</v>
      </c>
      <c r="AB3269" s="273" t="s">
        <v>7891</v>
      </c>
      <c r="AC3269" s="246">
        <v>235600619334</v>
      </c>
      <c r="AD3269" s="182" t="s">
        <v>113</v>
      </c>
      <c r="AE3269" s="231">
        <v>46137</v>
      </c>
      <c r="AF3269" s="304">
        <v>46135.25</v>
      </c>
      <c r="AG3269" s="304">
        <v>46134.416666666664</v>
      </c>
      <c r="AH3269" s="304">
        <v>46134.416666666664</v>
      </c>
      <c r="AI3269" s="275">
        <v>46131</v>
      </c>
      <c r="AJ3269" s="275">
        <v>46136</v>
      </c>
      <c r="AK3269" s="231">
        <v>46136</v>
      </c>
      <c r="AL3269" s="275">
        <v>46133</v>
      </c>
      <c r="AM3269" s="275">
        <v>46137</v>
      </c>
      <c r="AN3269" s="182">
        <f>IF(AM3269=0,AL3269-L3269,AM3269-L3269)</f>
        <v>-17</v>
      </c>
      <c r="AO3269" s="95" t="s">
        <v>121</v>
      </c>
      <c r="AP3269" s="95" t="s">
        <v>121</v>
      </c>
      <c r="AQ3269" s="95" t="s">
        <v>121</v>
      </c>
      <c r="AR3269" s="95" t="s">
        <v>121</v>
      </c>
      <c r="AS3269" s="81">
        <f t="shared" si="1029"/>
        <v>46139</v>
      </c>
      <c r="AT3269" s="81">
        <f t="shared" si="1030"/>
        <v>46137</v>
      </c>
      <c r="AU3269" s="274"/>
      <c r="AV3269" s="351">
        <v>46133</v>
      </c>
      <c r="AW3269" s="168"/>
      <c r="AX3269" s="168"/>
      <c r="AY3269" s="168"/>
      <c r="AZ3269" s="278"/>
      <c r="BA3269" s="168"/>
      <c r="BB3269" s="168"/>
      <c r="BC3269" s="168"/>
      <c r="BD3269" s="168"/>
      <c r="BE3269" s="168"/>
      <c r="BF3269" s="168"/>
      <c r="BG3269" s="168"/>
      <c r="BH3269" s="168"/>
      <c r="BI3269" s="168"/>
      <c r="BJ3269" s="168"/>
      <c r="BK3269" s="168"/>
      <c r="BL3269" s="168"/>
      <c r="BM3269" s="168"/>
      <c r="BN3269" s="168"/>
      <c r="BO3269" s="168"/>
      <c r="BP3269" s="168"/>
      <c r="BQ3269" s="168"/>
      <c r="BR3269" s="168"/>
      <c r="BS3269" s="168"/>
      <c r="BT3269" s="168"/>
      <c r="BU3269" s="395"/>
      <c r="BV3269" s="168"/>
      <c r="BW3269" s="168"/>
      <c r="BX3269" s="168"/>
      <c r="BY3269" s="168"/>
      <c r="BZ3269" s="431">
        <f t="shared" si="1019"/>
        <v>16</v>
      </c>
      <c r="CA3269" s="168"/>
      <c r="CB3269" s="88">
        <f t="shared" si="1024"/>
        <v>0</v>
      </c>
      <c r="CC3269" s="168"/>
      <c r="CD3269" s="168"/>
      <c r="CE3269" s="431">
        <f t="shared" si="1020"/>
        <v>4</v>
      </c>
      <c r="CF3269" s="168"/>
      <c r="CG3269" s="168"/>
      <c r="CH3269" s="168"/>
      <c r="CI3269" s="168"/>
      <c r="CJ3269" s="431">
        <f t="shared" si="1017"/>
        <v>4</v>
      </c>
      <c r="CK3269" s="431">
        <f t="shared" si="1021"/>
        <v>17</v>
      </c>
      <c r="CL3269" s="168"/>
      <c r="CM3269" s="168" t="str">
        <f t="shared" si="1031"/>
        <v>1C26TAA^</v>
      </c>
      <c r="CN3269" s="168"/>
      <c r="CO3269" s="168"/>
      <c r="CP3269" s="168"/>
    </row>
    <row r="3270" spans="1:111" s="85" customFormat="1" x14ac:dyDescent="0.25">
      <c r="B3270" s="265" t="s">
        <v>6301</v>
      </c>
      <c r="C3270" s="412" t="s">
        <v>9764</v>
      </c>
      <c r="D3270" s="265">
        <v>145900031</v>
      </c>
      <c r="E3270" s="241"/>
      <c r="F3270" s="231">
        <v>46135</v>
      </c>
      <c r="G3270" s="265" t="s">
        <v>395</v>
      </c>
      <c r="H3270" s="265" t="s">
        <v>1657</v>
      </c>
      <c r="I3270" s="265" t="s">
        <v>105</v>
      </c>
      <c r="J3270" s="265" t="s">
        <v>396</v>
      </c>
      <c r="K3270" s="265" t="s">
        <v>242</v>
      </c>
      <c r="L3270" s="231">
        <v>46160</v>
      </c>
      <c r="M3270" s="265">
        <v>40</v>
      </c>
      <c r="N3270" s="268" t="s">
        <v>9765</v>
      </c>
      <c r="O3270" s="410" t="s">
        <v>9766</v>
      </c>
      <c r="P3270" s="85">
        <v>2830052448</v>
      </c>
      <c r="Q3270" s="231">
        <v>46137</v>
      </c>
      <c r="R3270" s="241">
        <v>1209406305</v>
      </c>
      <c r="S3270" s="241">
        <v>224495714</v>
      </c>
      <c r="T3270" s="231">
        <v>46137</v>
      </c>
      <c r="U3270" s="261">
        <v>14593.12</v>
      </c>
      <c r="V3270" s="261">
        <v>14263.232</v>
      </c>
      <c r="W3270" s="241">
        <v>17</v>
      </c>
      <c r="X3270" s="241">
        <v>0</v>
      </c>
      <c r="Y3270" s="867">
        <v>7268485210</v>
      </c>
      <c r="Z3270" s="168" t="s">
        <v>354</v>
      </c>
      <c r="AA3270" s="168" t="s">
        <v>521</v>
      </c>
      <c r="AB3270" s="273" t="s">
        <v>9767</v>
      </c>
      <c r="AC3270" s="412" t="s">
        <v>9764</v>
      </c>
      <c r="AD3270" s="75" t="s">
        <v>113</v>
      </c>
      <c r="AE3270" s="241"/>
      <c r="AF3270" s="375">
        <v>46138.291666666664</v>
      </c>
      <c r="AG3270" s="375">
        <v>46135.583333333336</v>
      </c>
      <c r="AH3270" s="375">
        <v>46135.583333333336</v>
      </c>
      <c r="AI3270" s="376">
        <v>46139</v>
      </c>
      <c r="AJ3270" s="241"/>
      <c r="AK3270" s="241"/>
      <c r="AL3270" s="376">
        <v>46145</v>
      </c>
      <c r="AM3270" s="241"/>
      <c r="AN3270" s="241"/>
      <c r="AO3270" s="81">
        <f t="shared" ref="AO3270:AO3333" si="1032">IF(AH3270&lt;AG3270,IF(AH3270=0,"",AH3270-1),IF(AG3270=0,"",AG3270-1))</f>
        <v>46134.583333333336</v>
      </c>
      <c r="AP3270" s="81">
        <f t="shared" ref="AP3270:AP3333" si="1033">IF(AH3270&lt;AG3270,IF(AH3270=0,"",AH3270),IF(AG3270=0,"",AG3270))</f>
        <v>46135.583333333336</v>
      </c>
      <c r="AQ3270" s="81">
        <f t="shared" ref="AQ3270:AQ3333" si="1034">IF(AH3270&lt;AG3270,IF(AH3270=0,"",AH3270),IF(AG3270=0,"",AG3270))</f>
        <v>46135.583333333336</v>
      </c>
      <c r="AR3270" s="81">
        <f t="shared" ref="AR3270:AR3333" si="1035">IF(AI3270=0,"",IF(AI3270&lt;AJ3270,AJ3270+1,AI3270+1))</f>
        <v>46140</v>
      </c>
      <c r="AS3270" s="81">
        <f t="shared" si="1029"/>
        <v>46141</v>
      </c>
      <c r="AT3270" s="81">
        <f t="shared" si="1030"/>
        <v>46140</v>
      </c>
      <c r="AU3270" s="241"/>
      <c r="AV3270" s="297">
        <v>46136</v>
      </c>
      <c r="AZ3270" s="271"/>
      <c r="BU3270" s="338"/>
      <c r="BZ3270" s="171">
        <f t="shared" si="1019"/>
        <v>17</v>
      </c>
      <c r="CB3270" s="88">
        <f t="shared" si="1024"/>
        <v>0</v>
      </c>
      <c r="CE3270" s="171">
        <f t="shared" si="1020"/>
        <v>4</v>
      </c>
      <c r="CJ3270" s="171">
        <f t="shared" si="1017"/>
        <v>4</v>
      </c>
      <c r="CK3270" s="171">
        <f t="shared" si="1021"/>
        <v>17</v>
      </c>
      <c r="CM3270" s="85" t="str">
        <f t="shared" si="1031"/>
        <v>1C26TAB^</v>
      </c>
    </row>
    <row r="3271" spans="1:111" x14ac:dyDescent="0.25">
      <c r="D3271" s="236">
        <v>145903243</v>
      </c>
      <c r="E3271" s="380"/>
      <c r="F3271" s="353">
        <v>46141</v>
      </c>
      <c r="G3271" s="236" t="s">
        <v>3388</v>
      </c>
      <c r="H3271" s="236" t="s">
        <v>3389</v>
      </c>
      <c r="I3271" s="236" t="s">
        <v>105</v>
      </c>
      <c r="J3271" s="236" t="s">
        <v>3390</v>
      </c>
      <c r="K3271" s="236" t="s">
        <v>242</v>
      </c>
      <c r="L3271" s="353">
        <v>46186</v>
      </c>
      <c r="M3271" s="236">
        <v>40</v>
      </c>
      <c r="W3271" s="380"/>
      <c r="X3271" s="380"/>
      <c r="AB3271" s="236"/>
      <c r="AD3271" s="182" t="s">
        <v>113</v>
      </c>
      <c r="AI3271" s="274"/>
      <c r="AK3271" s="380"/>
      <c r="AL3271" s="274"/>
      <c r="AN3271" s="274"/>
      <c r="AO3271" s="81" t="str">
        <f t="shared" si="1032"/>
        <v/>
      </c>
      <c r="AP3271" s="81" t="str">
        <f t="shared" si="1033"/>
        <v/>
      </c>
      <c r="AQ3271" s="81" t="str">
        <f t="shared" si="1034"/>
        <v/>
      </c>
      <c r="AR3271" s="81" t="str">
        <f t="shared" si="1035"/>
        <v/>
      </c>
      <c r="AS3271" s="81" t="str">
        <f t="shared" si="1029"/>
        <v/>
      </c>
      <c r="AT3271" s="81" t="str">
        <f t="shared" si="1030"/>
        <v/>
      </c>
      <c r="BU3271" s="808"/>
      <c r="BZ3271" s="87">
        <f t="shared" si="1019"/>
        <v>18</v>
      </c>
      <c r="CB3271" s="88">
        <f t="shared" si="1024"/>
        <v>0</v>
      </c>
      <c r="CE3271" s="87">
        <f t="shared" si="1020"/>
        <v>1</v>
      </c>
      <c r="CJ3271" s="87">
        <f t="shared" si="1017"/>
        <v>1</v>
      </c>
      <c r="CK3271" s="87">
        <f t="shared" si="1021"/>
        <v>1</v>
      </c>
      <c r="CM3271" s="22">
        <f t="shared" si="1031"/>
        <v>0</v>
      </c>
    </row>
    <row r="3272" spans="1:111" x14ac:dyDescent="0.25">
      <c r="A3272" s="168"/>
      <c r="B3272" s="273" t="s">
        <v>6301</v>
      </c>
      <c r="C3272" s="412" t="s">
        <v>9768</v>
      </c>
      <c r="D3272" s="273">
        <v>145762979</v>
      </c>
      <c r="E3272" s="274"/>
      <c r="F3272" s="275">
        <v>46134</v>
      </c>
      <c r="G3272" s="273" t="s">
        <v>567</v>
      </c>
      <c r="H3272" s="273" t="s">
        <v>2213</v>
      </c>
      <c r="I3272" s="273" t="s">
        <v>105</v>
      </c>
      <c r="J3272" s="273" t="s">
        <v>568</v>
      </c>
      <c r="K3272" s="273" t="s">
        <v>242</v>
      </c>
      <c r="L3272" s="275">
        <v>46167</v>
      </c>
      <c r="M3272" s="273">
        <v>40</v>
      </c>
      <c r="N3272" s="168" t="s">
        <v>9769</v>
      </c>
      <c r="O3272" s="168" t="s">
        <v>9770</v>
      </c>
      <c r="P3272" s="168">
        <v>2830052233</v>
      </c>
      <c r="Q3272" s="275">
        <v>46133</v>
      </c>
      <c r="R3272" s="274">
        <v>1209404900</v>
      </c>
      <c r="S3272" s="274">
        <v>224482515</v>
      </c>
      <c r="T3272" s="275">
        <v>46133</v>
      </c>
      <c r="U3272" s="350">
        <v>16035.457</v>
      </c>
      <c r="V3272" s="350">
        <v>15375.949000000001</v>
      </c>
      <c r="W3272" s="274">
        <v>17</v>
      </c>
      <c r="X3272" s="274">
        <v>0</v>
      </c>
      <c r="Y3272" s="535" t="s">
        <v>9771</v>
      </c>
      <c r="Z3272" s="168" t="s">
        <v>220</v>
      </c>
      <c r="AA3272" s="168" t="s">
        <v>9694</v>
      </c>
      <c r="AB3272" s="273" t="s">
        <v>9695</v>
      </c>
      <c r="AC3272" s="412" t="s">
        <v>9768</v>
      </c>
      <c r="AD3272" s="182" t="s">
        <v>113</v>
      </c>
      <c r="AE3272" s="274"/>
      <c r="AF3272" s="304">
        <v>46138.4375</v>
      </c>
      <c r="AG3272" s="304">
        <v>46136.416666666664</v>
      </c>
      <c r="AH3272" s="304">
        <v>46138.4375</v>
      </c>
      <c r="AI3272" s="115">
        <v>46140</v>
      </c>
      <c r="AJ3272" s="274"/>
      <c r="AK3272" s="274"/>
      <c r="AL3272" s="448">
        <v>46148</v>
      </c>
      <c r="AM3272" s="274"/>
      <c r="AN3272" s="182">
        <f>IF(AM3272=0,AL3272-L3272,AM3272-L3272)</f>
        <v>-19</v>
      </c>
      <c r="AO3272" s="95" t="s">
        <v>121</v>
      </c>
      <c r="AP3272" s="95" t="s">
        <v>121</v>
      </c>
      <c r="AQ3272" s="95" t="s">
        <v>121</v>
      </c>
      <c r="AR3272" s="81">
        <f t="shared" si="1035"/>
        <v>46141</v>
      </c>
      <c r="AS3272" s="81">
        <f t="shared" si="1029"/>
        <v>46142</v>
      </c>
      <c r="AT3272" s="81">
        <f t="shared" si="1030"/>
        <v>46141</v>
      </c>
      <c r="AU3272" s="274"/>
      <c r="AV3272" s="351">
        <v>46133</v>
      </c>
      <c r="AW3272" s="168"/>
      <c r="AX3272" s="168"/>
      <c r="AY3272" s="168"/>
      <c r="AZ3272" s="278"/>
      <c r="BA3272" s="168"/>
      <c r="BB3272" s="168"/>
      <c r="BC3272" s="168"/>
      <c r="BD3272" s="168"/>
      <c r="BE3272" s="168"/>
      <c r="BF3272" s="168"/>
      <c r="BG3272" s="168"/>
      <c r="BH3272" s="168"/>
      <c r="BI3272" s="168"/>
      <c r="BJ3272" s="168"/>
      <c r="BK3272" s="168"/>
      <c r="BL3272" s="168"/>
      <c r="BM3272" s="168"/>
      <c r="BN3272" s="168"/>
      <c r="BO3272" s="168"/>
      <c r="BP3272" s="168"/>
      <c r="BQ3272" s="168"/>
      <c r="BR3272" s="168"/>
      <c r="BS3272" s="168"/>
      <c r="BT3272" s="168"/>
      <c r="BU3272" s="395"/>
      <c r="BV3272" s="168"/>
      <c r="BW3272" s="168"/>
      <c r="BX3272" s="168"/>
      <c r="BY3272" s="168"/>
      <c r="BZ3272" s="431">
        <f t="shared" si="1019"/>
        <v>17</v>
      </c>
      <c r="CA3272" s="168"/>
      <c r="CB3272" s="88">
        <f t="shared" si="1024"/>
        <v>0</v>
      </c>
      <c r="CC3272" s="168"/>
      <c r="CD3272" s="168"/>
      <c r="CE3272" s="431">
        <f t="shared" si="1020"/>
        <v>4</v>
      </c>
      <c r="CF3272" s="168"/>
      <c r="CG3272" s="168"/>
      <c r="CH3272" s="168"/>
      <c r="CI3272" s="168"/>
      <c r="CJ3272" s="431">
        <f t="shared" si="1017"/>
        <v>4</v>
      </c>
      <c r="CK3272" s="431">
        <f t="shared" si="1021"/>
        <v>17</v>
      </c>
      <c r="CL3272" s="168"/>
      <c r="CM3272" s="168" t="str">
        <f t="shared" si="1031"/>
        <v>1K26TAD^</v>
      </c>
      <c r="CN3272" s="168"/>
      <c r="CO3272" s="168"/>
      <c r="CP3272" s="168"/>
    </row>
    <row r="3273" spans="1:111" x14ac:dyDescent="0.25">
      <c r="A3273" s="85"/>
      <c r="B3273" s="273" t="s">
        <v>6301</v>
      </c>
      <c r="C3273" s="412" t="s">
        <v>9768</v>
      </c>
      <c r="D3273" s="265">
        <v>145853302</v>
      </c>
      <c r="E3273" s="241"/>
      <c r="F3273" s="231">
        <v>46134</v>
      </c>
      <c r="G3273" s="265" t="s">
        <v>567</v>
      </c>
      <c r="H3273" s="265" t="s">
        <v>2213</v>
      </c>
      <c r="I3273" s="265" t="s">
        <v>105</v>
      </c>
      <c r="J3273" s="265" t="s">
        <v>568</v>
      </c>
      <c r="K3273" s="265" t="s">
        <v>242</v>
      </c>
      <c r="L3273" s="231">
        <v>46164</v>
      </c>
      <c r="M3273" s="265">
        <v>40</v>
      </c>
      <c r="N3273" s="85" t="s">
        <v>9772</v>
      </c>
      <c r="O3273" s="85" t="s">
        <v>9773</v>
      </c>
      <c r="P3273" s="85">
        <v>2830052295</v>
      </c>
      <c r="Q3273" s="275">
        <v>46134</v>
      </c>
      <c r="R3273" s="241">
        <v>1209405316</v>
      </c>
      <c r="S3273" s="241">
        <v>224488304</v>
      </c>
      <c r="T3273" s="275">
        <v>46134</v>
      </c>
      <c r="U3273" s="350">
        <v>12778.299000000001</v>
      </c>
      <c r="V3273" s="350">
        <v>12252.754999999999</v>
      </c>
      <c r="W3273" s="241">
        <v>15</v>
      </c>
      <c r="X3273" s="241">
        <v>0</v>
      </c>
      <c r="Y3273" s="300" t="s">
        <v>9774</v>
      </c>
      <c r="Z3273" s="85" t="s">
        <v>220</v>
      </c>
      <c r="AA3273" s="85" t="s">
        <v>9694</v>
      </c>
      <c r="AB3273" s="265" t="s">
        <v>9695</v>
      </c>
      <c r="AC3273" s="412" t="s">
        <v>9768</v>
      </c>
      <c r="AD3273" s="75" t="s">
        <v>113</v>
      </c>
      <c r="AE3273" s="241"/>
      <c r="AF3273" s="375">
        <v>46138.4375</v>
      </c>
      <c r="AG3273" s="375">
        <v>46136.416666666664</v>
      </c>
      <c r="AH3273" s="375">
        <v>46138.4375</v>
      </c>
      <c r="AI3273" s="74">
        <v>46140</v>
      </c>
      <c r="AJ3273" s="241"/>
      <c r="AK3273" s="241"/>
      <c r="AL3273" s="376">
        <v>46148</v>
      </c>
      <c r="AM3273" s="241"/>
      <c r="AN3273" s="75">
        <f>IF(AM3273=0,AL3273-L3273,AM3273-L3273)</f>
        <v>-16</v>
      </c>
      <c r="AO3273" s="95" t="s">
        <v>121</v>
      </c>
      <c r="AP3273" s="95" t="s">
        <v>121</v>
      </c>
      <c r="AQ3273" s="95" t="s">
        <v>121</v>
      </c>
      <c r="AR3273" s="81">
        <f t="shared" si="1035"/>
        <v>46141</v>
      </c>
      <c r="AS3273" s="81">
        <f t="shared" si="1029"/>
        <v>46142</v>
      </c>
      <c r="AT3273" s="81">
        <f t="shared" si="1030"/>
        <v>46141</v>
      </c>
      <c r="AU3273" s="241"/>
      <c r="AV3273" s="297">
        <v>46134</v>
      </c>
      <c r="AW3273" s="85"/>
      <c r="AX3273" s="85"/>
      <c r="AY3273" s="85"/>
      <c r="AZ3273" s="271"/>
      <c r="BA3273" s="85"/>
      <c r="BB3273" s="85"/>
      <c r="BC3273" s="85"/>
      <c r="BD3273" s="85"/>
      <c r="BE3273" s="85"/>
      <c r="BF3273" s="85"/>
      <c r="BG3273" s="85"/>
      <c r="BH3273" s="85"/>
      <c r="BI3273" s="85"/>
      <c r="BJ3273" s="85"/>
      <c r="BK3273" s="85"/>
      <c r="BL3273" s="85"/>
      <c r="BM3273" s="85"/>
      <c r="BN3273" s="85"/>
      <c r="BO3273" s="85"/>
      <c r="BP3273" s="85"/>
      <c r="BQ3273" s="85"/>
      <c r="BR3273" s="85"/>
      <c r="BS3273" s="85"/>
      <c r="BT3273" s="85"/>
      <c r="BU3273" s="338"/>
      <c r="BV3273" s="85"/>
      <c r="BW3273" s="85"/>
      <c r="BX3273" s="85"/>
      <c r="BY3273" s="85"/>
      <c r="BZ3273" s="171">
        <f t="shared" si="1019"/>
        <v>17</v>
      </c>
      <c r="CA3273" s="85"/>
      <c r="CB3273" s="88">
        <f t="shared" si="1024"/>
        <v>0</v>
      </c>
      <c r="CC3273" s="85"/>
      <c r="CD3273" s="85"/>
      <c r="CE3273" s="171">
        <f t="shared" si="1020"/>
        <v>4</v>
      </c>
      <c r="CF3273" s="85"/>
      <c r="CG3273" s="85"/>
      <c r="CH3273" s="85"/>
      <c r="CI3273" s="85"/>
      <c r="CJ3273" s="171">
        <f t="shared" si="1017"/>
        <v>4</v>
      </c>
      <c r="CK3273" s="171">
        <f t="shared" si="1021"/>
        <v>17</v>
      </c>
      <c r="CL3273" s="85"/>
      <c r="CM3273" s="85" t="str">
        <f t="shared" si="1031"/>
        <v>1K26TAD^</v>
      </c>
      <c r="CN3273" s="85"/>
      <c r="CO3273" s="85"/>
      <c r="CP3273" s="85"/>
    </row>
    <row r="3274" spans="1:111" x14ac:dyDescent="0.25">
      <c r="B3274" s="236" t="s">
        <v>3052</v>
      </c>
      <c r="D3274" s="236">
        <v>145928052</v>
      </c>
      <c r="E3274" s="658"/>
      <c r="F3274" s="868">
        <v>46149</v>
      </c>
      <c r="G3274" s="658" t="s">
        <v>1178</v>
      </c>
      <c r="H3274" s="658" t="s">
        <v>2963</v>
      </c>
      <c r="I3274" s="658" t="s">
        <v>105</v>
      </c>
      <c r="J3274" s="658" t="s">
        <v>1161</v>
      </c>
      <c r="K3274" s="658" t="s">
        <v>242</v>
      </c>
      <c r="L3274" s="868">
        <v>46170</v>
      </c>
      <c r="M3274" s="869">
        <v>40</v>
      </c>
      <c r="W3274" s="380"/>
      <c r="X3274" s="380"/>
      <c r="AD3274" s="427"/>
      <c r="AI3274" s="362"/>
      <c r="AK3274" s="380"/>
      <c r="AL3274" s="362"/>
      <c r="AN3274" s="427"/>
      <c r="AO3274" s="81" t="str">
        <f t="shared" si="1032"/>
        <v/>
      </c>
      <c r="AP3274" s="81" t="str">
        <f t="shared" si="1033"/>
        <v/>
      </c>
      <c r="AQ3274" s="81" t="str">
        <f t="shared" si="1034"/>
        <v/>
      </c>
      <c r="AR3274" s="81" t="str">
        <f t="shared" si="1035"/>
        <v/>
      </c>
      <c r="AS3274" s="81" t="str">
        <f t="shared" si="1029"/>
        <v/>
      </c>
      <c r="AT3274" s="81" t="str">
        <f t="shared" si="1030"/>
        <v/>
      </c>
      <c r="BU3274" s="812"/>
      <c r="BZ3274" s="87">
        <f t="shared" si="1019"/>
        <v>19</v>
      </c>
      <c r="CB3274" s="88">
        <f t="shared" si="1024"/>
        <v>0</v>
      </c>
      <c r="CE3274" s="87" t="str">
        <f t="shared" si="1020"/>
        <v/>
      </c>
      <c r="CJ3274" s="87">
        <f t="shared" ref="CJ3274:CJ3337" si="1036">MONTH(AV3274)</f>
        <v>1</v>
      </c>
      <c r="CK3274" s="87">
        <f t="shared" si="1021"/>
        <v>1</v>
      </c>
    </row>
    <row r="3275" spans="1:111" x14ac:dyDescent="0.25">
      <c r="B3275" s="301" t="s">
        <v>6301</v>
      </c>
      <c r="C3275" s="506">
        <v>235600596041</v>
      </c>
      <c r="D3275" s="236">
        <v>145911762</v>
      </c>
      <c r="E3275" s="380"/>
      <c r="F3275" s="353">
        <v>46128</v>
      </c>
      <c r="G3275" s="236" t="s">
        <v>1178</v>
      </c>
      <c r="H3275" s="236" t="s">
        <v>2963</v>
      </c>
      <c r="I3275" s="236" t="s">
        <v>105</v>
      </c>
      <c r="J3275" s="236" t="s">
        <v>1161</v>
      </c>
      <c r="K3275" s="236" t="s">
        <v>242</v>
      </c>
      <c r="L3275" s="353">
        <v>46149</v>
      </c>
      <c r="M3275" s="236">
        <v>40</v>
      </c>
      <c r="N3275" s="22" t="s">
        <v>9775</v>
      </c>
      <c r="O3275" s="22" t="s">
        <v>9776</v>
      </c>
      <c r="P3275" s="22">
        <v>2830052207</v>
      </c>
      <c r="Q3275" s="353">
        <v>46133</v>
      </c>
      <c r="R3275" s="380">
        <v>1209404809</v>
      </c>
      <c r="S3275" s="380">
        <v>224476815</v>
      </c>
      <c r="T3275" s="353">
        <v>46133</v>
      </c>
      <c r="U3275" s="433">
        <v>17763.728999999999</v>
      </c>
      <c r="V3275" s="433">
        <v>17182.271000000001</v>
      </c>
      <c r="W3275" s="380">
        <v>20</v>
      </c>
      <c r="X3275" s="380">
        <v>6</v>
      </c>
      <c r="Y3275" s="870">
        <v>235600442931</v>
      </c>
      <c r="Z3275" s="22" t="s">
        <v>128</v>
      </c>
      <c r="AA3275" s="22" t="s">
        <v>383</v>
      </c>
      <c r="AB3275" s="22" t="s">
        <v>7891</v>
      </c>
      <c r="AD3275" s="182" t="s">
        <v>113</v>
      </c>
      <c r="AF3275" s="446">
        <v>46135.25</v>
      </c>
      <c r="AG3275" s="446">
        <v>46134.416666666664</v>
      </c>
      <c r="AH3275" s="446">
        <v>46134.416666666664</v>
      </c>
      <c r="AI3275" s="231">
        <v>46131</v>
      </c>
      <c r="AJ3275" s="353">
        <v>46136</v>
      </c>
      <c r="AK3275" s="353"/>
      <c r="AL3275" s="871">
        <v>46133</v>
      </c>
      <c r="AM3275" s="353">
        <v>46137</v>
      </c>
      <c r="AN3275" s="182">
        <f>IF(AM3275=0,AL3275-L3275,AM3275-L3275)</f>
        <v>-12</v>
      </c>
      <c r="AO3275" s="81">
        <f t="shared" si="1032"/>
        <v>46133.416666666664</v>
      </c>
      <c r="AP3275" s="81">
        <f t="shared" si="1033"/>
        <v>46134.416666666664</v>
      </c>
      <c r="AQ3275" s="81">
        <f t="shared" si="1034"/>
        <v>46134.416666666664</v>
      </c>
      <c r="AR3275" s="81">
        <f t="shared" si="1035"/>
        <v>46137</v>
      </c>
      <c r="AS3275" s="81">
        <f t="shared" si="1029"/>
        <v>46138</v>
      </c>
      <c r="AT3275" s="81">
        <f t="shared" si="1030"/>
        <v>46137</v>
      </c>
      <c r="AV3275" s="290">
        <v>46133</v>
      </c>
      <c r="BU3275" s="812"/>
      <c r="BZ3275" s="87">
        <f t="shared" si="1019"/>
        <v>16</v>
      </c>
      <c r="CB3275" s="88">
        <f t="shared" si="1024"/>
        <v>0</v>
      </c>
      <c r="CE3275" s="87">
        <f t="shared" si="1020"/>
        <v>4</v>
      </c>
      <c r="CJ3275" s="87">
        <f t="shared" si="1036"/>
        <v>4</v>
      </c>
      <c r="CK3275" s="87">
        <f t="shared" si="1021"/>
        <v>17</v>
      </c>
    </row>
    <row r="3276" spans="1:111" x14ac:dyDescent="0.25">
      <c r="B3276" s="301" t="s">
        <v>6301</v>
      </c>
      <c r="C3276" s="506">
        <v>235600443032</v>
      </c>
      <c r="D3276" s="236">
        <v>145924166</v>
      </c>
      <c r="E3276" s="380"/>
      <c r="F3276" s="353">
        <v>46128</v>
      </c>
      <c r="G3276" s="236" t="s">
        <v>1274</v>
      </c>
      <c r="H3276" s="236" t="s">
        <v>2963</v>
      </c>
      <c r="I3276" s="236" t="s">
        <v>105</v>
      </c>
      <c r="J3276" s="236" t="s">
        <v>1161</v>
      </c>
      <c r="K3276" s="236" t="s">
        <v>242</v>
      </c>
      <c r="L3276" s="353">
        <v>46149</v>
      </c>
      <c r="M3276" s="236">
        <v>40</v>
      </c>
      <c r="N3276" s="22" t="s">
        <v>9777</v>
      </c>
      <c r="O3276" s="22" t="s">
        <v>9778</v>
      </c>
      <c r="P3276" s="22">
        <v>2830052225</v>
      </c>
      <c r="Q3276" s="353">
        <v>46133</v>
      </c>
      <c r="R3276" s="380">
        <v>1209404864</v>
      </c>
      <c r="S3276" s="380">
        <v>224476808</v>
      </c>
      <c r="T3276" s="353">
        <v>46133</v>
      </c>
      <c r="U3276" s="433">
        <v>20606.43</v>
      </c>
      <c r="V3276" s="433">
        <v>20082.653999999999</v>
      </c>
      <c r="W3276" s="380">
        <v>21</v>
      </c>
      <c r="X3276" s="380">
        <v>9</v>
      </c>
      <c r="Y3276" s="870">
        <v>235600442957</v>
      </c>
      <c r="Z3276" s="22" t="s">
        <v>128</v>
      </c>
      <c r="AA3276" s="22" t="s">
        <v>383</v>
      </c>
      <c r="AB3276" s="22" t="s">
        <v>7891</v>
      </c>
      <c r="AD3276" s="182" t="s">
        <v>113</v>
      </c>
      <c r="AF3276" s="446">
        <v>46135.25</v>
      </c>
      <c r="AG3276" s="446">
        <v>46134.416666666664</v>
      </c>
      <c r="AH3276" s="446">
        <v>46134.416666666664</v>
      </c>
      <c r="AI3276" s="231">
        <v>46131</v>
      </c>
      <c r="AJ3276" s="353">
        <v>46136</v>
      </c>
      <c r="AK3276" s="353"/>
      <c r="AL3276" s="231">
        <v>46133</v>
      </c>
      <c r="AM3276" s="353">
        <v>46137</v>
      </c>
      <c r="AN3276" s="182">
        <f>IF(AM3276=0,AL3276-L3276,AM3276-L3276)</f>
        <v>-12</v>
      </c>
      <c r="AO3276" s="81">
        <f t="shared" si="1032"/>
        <v>46133.416666666664</v>
      </c>
      <c r="AP3276" s="81">
        <f t="shared" si="1033"/>
        <v>46134.416666666664</v>
      </c>
      <c r="AQ3276" s="81">
        <f t="shared" si="1034"/>
        <v>46134.416666666664</v>
      </c>
      <c r="AR3276" s="81">
        <f t="shared" si="1035"/>
        <v>46137</v>
      </c>
      <c r="AS3276" s="81">
        <f t="shared" si="1029"/>
        <v>46138</v>
      </c>
      <c r="AT3276" s="81">
        <f t="shared" si="1030"/>
        <v>46137</v>
      </c>
      <c r="AV3276" s="290">
        <v>46133</v>
      </c>
      <c r="BU3276" s="812"/>
      <c r="BZ3276" s="87">
        <f t="shared" si="1019"/>
        <v>16</v>
      </c>
      <c r="CB3276" s="88">
        <f t="shared" si="1024"/>
        <v>0</v>
      </c>
      <c r="CE3276" s="87">
        <f t="shared" si="1020"/>
        <v>4</v>
      </c>
      <c r="CJ3276" s="87">
        <f t="shared" si="1036"/>
        <v>4</v>
      </c>
      <c r="CK3276" s="87">
        <f t="shared" si="1021"/>
        <v>17</v>
      </c>
    </row>
    <row r="3277" spans="1:111" x14ac:dyDescent="0.25">
      <c r="B3277" s="265" t="s">
        <v>8625</v>
      </c>
      <c r="D3277" s="236">
        <v>145773151</v>
      </c>
      <c r="E3277" s="380"/>
      <c r="F3277" s="353">
        <v>46134</v>
      </c>
      <c r="G3277" s="236" t="s">
        <v>567</v>
      </c>
      <c r="H3277" s="236" t="s">
        <v>2213</v>
      </c>
      <c r="I3277" s="236" t="s">
        <v>105</v>
      </c>
      <c r="J3277" s="236" t="s">
        <v>568</v>
      </c>
      <c r="K3277" s="236" t="s">
        <v>242</v>
      </c>
      <c r="L3277" s="353">
        <v>46161</v>
      </c>
      <c r="M3277" s="236">
        <v>40</v>
      </c>
      <c r="N3277" s="22" t="s">
        <v>9779</v>
      </c>
      <c r="O3277" s="22" t="s">
        <v>9780</v>
      </c>
      <c r="W3277" s="380"/>
      <c r="X3277" s="380"/>
      <c r="Y3277" s="863">
        <v>2324578840</v>
      </c>
      <c r="Z3277" s="22" t="s">
        <v>5982</v>
      </c>
      <c r="AA3277" s="22" t="s">
        <v>5983</v>
      </c>
      <c r="AB3277" s="22" t="s">
        <v>373</v>
      </c>
      <c r="AD3277" s="182" t="s">
        <v>113</v>
      </c>
      <c r="AF3277" s="446">
        <v>46140.729166666664</v>
      </c>
      <c r="AG3277" s="446">
        <v>46137.416666666664</v>
      </c>
      <c r="AH3277" s="446">
        <v>46138.375</v>
      </c>
      <c r="AI3277" s="502">
        <v>46139</v>
      </c>
      <c r="AJ3277" s="502">
        <v>46141</v>
      </c>
      <c r="AK3277" s="380"/>
      <c r="AL3277" s="448">
        <v>46150</v>
      </c>
      <c r="AM3277" s="502">
        <v>46151</v>
      </c>
      <c r="AN3277" s="182">
        <f>IF(AM3277=0,AL3277-L3277,AM3277-L3277)</f>
        <v>-10</v>
      </c>
      <c r="AO3277" s="81">
        <f t="shared" si="1032"/>
        <v>46136.416666666664</v>
      </c>
      <c r="AP3277" s="81">
        <f t="shared" si="1033"/>
        <v>46137.416666666664</v>
      </c>
      <c r="AQ3277" s="81">
        <f t="shared" si="1034"/>
        <v>46137.416666666664</v>
      </c>
      <c r="AR3277" s="81">
        <f t="shared" si="1035"/>
        <v>46142</v>
      </c>
      <c r="AS3277" s="81">
        <f t="shared" si="1029"/>
        <v>46143</v>
      </c>
      <c r="AT3277" s="81">
        <f t="shared" si="1030"/>
        <v>46142</v>
      </c>
      <c r="AV3277" s="347"/>
      <c r="BU3277" s="812"/>
      <c r="BZ3277" s="87">
        <f t="shared" si="1019"/>
        <v>17</v>
      </c>
      <c r="CB3277" s="88">
        <f t="shared" si="1024"/>
        <v>0</v>
      </c>
      <c r="CE3277" s="87">
        <f t="shared" si="1020"/>
        <v>4</v>
      </c>
      <c r="CJ3277" s="87">
        <f t="shared" si="1036"/>
        <v>1</v>
      </c>
      <c r="CK3277" s="87">
        <f t="shared" si="1021"/>
        <v>1</v>
      </c>
    </row>
    <row r="3278" spans="1:111" x14ac:dyDescent="0.25">
      <c r="A3278" s="85"/>
      <c r="B3278" s="265" t="s">
        <v>6301</v>
      </c>
      <c r="C3278" s="301" t="s">
        <v>9781</v>
      </c>
      <c r="D3278" s="265">
        <v>145914500</v>
      </c>
      <c r="E3278" s="265"/>
      <c r="F3278" s="231">
        <v>46135</v>
      </c>
      <c r="G3278" s="265" t="s">
        <v>1245</v>
      </c>
      <c r="H3278" s="265" t="s">
        <v>2963</v>
      </c>
      <c r="I3278" s="265" t="s">
        <v>105</v>
      </c>
      <c r="J3278" s="265" t="s">
        <v>1161</v>
      </c>
      <c r="K3278" s="265" t="s">
        <v>242</v>
      </c>
      <c r="L3278" s="231">
        <v>46156</v>
      </c>
      <c r="M3278" s="315">
        <v>40</v>
      </c>
      <c r="N3278" s="85" t="s">
        <v>9782</v>
      </c>
      <c r="O3278" s="85" t="s">
        <v>9783</v>
      </c>
      <c r="P3278" s="85">
        <v>2830052234</v>
      </c>
      <c r="Q3278" s="231">
        <v>46133</v>
      </c>
      <c r="R3278" s="241">
        <v>1209404901</v>
      </c>
      <c r="S3278" s="241">
        <v>224482520</v>
      </c>
      <c r="T3278" s="231">
        <v>46133</v>
      </c>
      <c r="U3278" s="261">
        <v>17909.539000000001</v>
      </c>
      <c r="V3278" s="261">
        <v>17330.46</v>
      </c>
      <c r="W3278" s="241">
        <v>20</v>
      </c>
      <c r="X3278" s="241">
        <v>0</v>
      </c>
      <c r="Y3278" s="865">
        <v>2324873490</v>
      </c>
      <c r="Z3278" s="85" t="s">
        <v>5982</v>
      </c>
      <c r="AA3278" s="85" t="s">
        <v>9784</v>
      </c>
      <c r="AB3278" s="85" t="s">
        <v>9785</v>
      </c>
      <c r="AC3278" s="270" t="s">
        <v>9781</v>
      </c>
      <c r="AD3278" s="75" t="s">
        <v>113</v>
      </c>
      <c r="AE3278" s="241"/>
      <c r="AF3278" s="375">
        <v>46141.625</v>
      </c>
      <c r="AG3278" s="375">
        <v>46140.416666666664</v>
      </c>
      <c r="AH3278" s="375">
        <v>46141.458333333336</v>
      </c>
      <c r="AI3278" s="376">
        <v>46142</v>
      </c>
      <c r="AJ3278" s="241"/>
      <c r="AK3278" s="241"/>
      <c r="AL3278" s="376">
        <v>46143</v>
      </c>
      <c r="AM3278" s="241"/>
      <c r="AN3278" s="75">
        <f>IF(AM3278=0,AL3278-L3278,AM3278-L3278)</f>
        <v>-13</v>
      </c>
      <c r="AO3278" s="95" t="s">
        <v>121</v>
      </c>
      <c r="AP3278" s="95" t="s">
        <v>121</v>
      </c>
      <c r="AQ3278" s="95" t="s">
        <v>121</v>
      </c>
      <c r="AR3278" s="81">
        <f t="shared" si="1035"/>
        <v>46143</v>
      </c>
      <c r="AS3278" s="81">
        <f t="shared" si="1029"/>
        <v>46144</v>
      </c>
      <c r="AT3278" s="81">
        <f t="shared" si="1030"/>
        <v>46143</v>
      </c>
      <c r="AU3278" s="241"/>
      <c r="AV3278" s="297">
        <v>46133</v>
      </c>
      <c r="AW3278" s="85"/>
      <c r="AX3278" s="85"/>
      <c r="AY3278" s="85"/>
      <c r="AZ3278" s="271"/>
      <c r="BA3278" s="85"/>
      <c r="BB3278" s="85"/>
      <c r="BC3278" s="85"/>
      <c r="BD3278" s="85"/>
      <c r="BE3278" s="85"/>
      <c r="BF3278" s="85"/>
      <c r="BG3278" s="85"/>
      <c r="BH3278" s="85"/>
      <c r="BI3278" s="85"/>
      <c r="BJ3278" s="85"/>
      <c r="BK3278" s="85"/>
      <c r="BL3278" s="85"/>
      <c r="BM3278" s="85"/>
      <c r="BN3278" s="85"/>
      <c r="BO3278" s="85"/>
      <c r="BP3278" s="85"/>
      <c r="BQ3278" s="85"/>
      <c r="BR3278" s="85"/>
      <c r="BS3278" s="85"/>
      <c r="BT3278" s="85"/>
      <c r="BU3278" s="388"/>
      <c r="BV3278" s="85"/>
      <c r="BW3278" s="85"/>
      <c r="BX3278" s="85"/>
      <c r="BY3278" s="85"/>
      <c r="BZ3278" s="171">
        <f t="shared" si="1019"/>
        <v>17</v>
      </c>
      <c r="CA3278" s="85"/>
      <c r="CB3278" s="88">
        <f t="shared" si="1024"/>
        <v>0</v>
      </c>
      <c r="CC3278" s="85"/>
      <c r="CD3278" s="85"/>
      <c r="CE3278" s="171">
        <f t="shared" si="1020"/>
        <v>4</v>
      </c>
      <c r="CF3278" s="85"/>
      <c r="CG3278" s="85"/>
      <c r="CH3278" s="85"/>
      <c r="CI3278" s="85"/>
      <c r="CJ3278" s="171">
        <f t="shared" si="1036"/>
        <v>4</v>
      </c>
      <c r="CK3278" s="171">
        <f t="shared" si="1021"/>
        <v>17</v>
      </c>
      <c r="CL3278" s="85"/>
      <c r="CM3278" s="85"/>
      <c r="CN3278" s="85"/>
      <c r="CO3278" s="85"/>
      <c r="CP3278" s="85"/>
    </row>
    <row r="3279" spans="1:111" x14ac:dyDescent="0.25">
      <c r="B3279" s="301" t="s">
        <v>6301</v>
      </c>
      <c r="C3279" s="506">
        <v>235600596041</v>
      </c>
      <c r="D3279" s="236">
        <v>145897327</v>
      </c>
      <c r="E3279" s="380"/>
      <c r="F3279" s="353">
        <v>46128</v>
      </c>
      <c r="G3279" s="236" t="s">
        <v>1187</v>
      </c>
      <c r="H3279" s="236" t="s">
        <v>2963</v>
      </c>
      <c r="I3279" s="236" t="s">
        <v>105</v>
      </c>
      <c r="J3279" s="236" t="s">
        <v>1161</v>
      </c>
      <c r="K3279" s="236" t="s">
        <v>242</v>
      </c>
      <c r="L3279" s="353">
        <v>46149</v>
      </c>
      <c r="M3279" s="869">
        <v>40</v>
      </c>
      <c r="N3279" s="22" t="s">
        <v>9786</v>
      </c>
      <c r="O3279" s="22" t="s">
        <v>9762</v>
      </c>
      <c r="P3279" s="22">
        <v>2830052215</v>
      </c>
      <c r="Q3279" s="353">
        <v>46133</v>
      </c>
      <c r="R3279" s="380">
        <v>1209404824</v>
      </c>
      <c r="S3279" s="380">
        <v>224476821</v>
      </c>
      <c r="T3279" s="353">
        <v>46133</v>
      </c>
      <c r="U3279" s="433">
        <v>20227.55</v>
      </c>
      <c r="V3279" s="433">
        <v>19577.303</v>
      </c>
      <c r="W3279" s="380">
        <v>21</v>
      </c>
      <c r="X3279" s="380">
        <v>11</v>
      </c>
      <c r="Y3279" s="872" t="s">
        <v>9787</v>
      </c>
      <c r="Z3279" s="658" t="s">
        <v>128</v>
      </c>
      <c r="AA3279" s="658" t="s">
        <v>383</v>
      </c>
      <c r="AB3279" s="658" t="s">
        <v>7891</v>
      </c>
      <c r="AD3279" s="182" t="s">
        <v>113</v>
      </c>
      <c r="AF3279" s="446">
        <v>46135.25</v>
      </c>
      <c r="AG3279" s="446">
        <v>46134.416666666664</v>
      </c>
      <c r="AH3279" s="446">
        <v>46134.416666666664</v>
      </c>
      <c r="AI3279" s="621">
        <v>46131</v>
      </c>
      <c r="AJ3279" s="353">
        <v>46136</v>
      </c>
      <c r="AK3279" s="353"/>
      <c r="AL3279" s="231">
        <v>46133</v>
      </c>
      <c r="AM3279" s="353">
        <v>46137</v>
      </c>
      <c r="AN3279" s="182">
        <f>IF(AM3279=0,AL3279-L3279,AM3279-L3279)</f>
        <v>-12</v>
      </c>
      <c r="AO3279" s="81">
        <f t="shared" si="1032"/>
        <v>46133.416666666664</v>
      </c>
      <c r="AP3279" s="81">
        <f t="shared" si="1033"/>
        <v>46134.416666666664</v>
      </c>
      <c r="AQ3279" s="81">
        <f t="shared" si="1034"/>
        <v>46134.416666666664</v>
      </c>
      <c r="AR3279" s="81">
        <f t="shared" si="1035"/>
        <v>46137</v>
      </c>
      <c r="AS3279" s="81">
        <f t="shared" si="1029"/>
        <v>46138</v>
      </c>
      <c r="AT3279" s="81">
        <f t="shared" si="1030"/>
        <v>46137</v>
      </c>
      <c r="AV3279" s="290">
        <v>46133</v>
      </c>
      <c r="BU3279" s="812"/>
      <c r="BZ3279" s="87">
        <f t="shared" ref="BZ3279:BZ3318" si="1037">_xlfn.ISOWEEKNUM(F3279)</f>
        <v>16</v>
      </c>
      <c r="CB3279" s="88">
        <f t="shared" si="1024"/>
        <v>0</v>
      </c>
      <c r="CE3279" s="87">
        <f t="shared" ref="CE3279:CE3318" si="1038">IF(AD3279="Sea waybill", IF(AK3279&lt;&gt;0, MONTH(AK3279), IF(AJ3279&gt;AI3279, MONTH(AJ3279), MONTH(AI3279))),"")</f>
        <v>4</v>
      </c>
      <c r="CJ3279" s="87">
        <f t="shared" si="1036"/>
        <v>4</v>
      </c>
      <c r="CK3279" s="87">
        <f t="shared" ref="CK3279:CK3318" si="1039">WEEKNUM(AV3279,2)</f>
        <v>17</v>
      </c>
    </row>
    <row r="3280" spans="1:111" x14ac:dyDescent="0.25">
      <c r="B3280" s="236" t="s">
        <v>8625</v>
      </c>
      <c r="D3280" s="236">
        <v>145753528</v>
      </c>
      <c r="E3280" s="380"/>
      <c r="F3280" s="353">
        <v>46141</v>
      </c>
      <c r="G3280" s="236" t="s">
        <v>576</v>
      </c>
      <c r="H3280" s="236" t="s">
        <v>2213</v>
      </c>
      <c r="I3280" s="236" t="s">
        <v>105</v>
      </c>
      <c r="J3280" s="236" t="s">
        <v>6684</v>
      </c>
      <c r="K3280" s="236" t="s">
        <v>242</v>
      </c>
      <c r="L3280" s="353">
        <v>46175</v>
      </c>
      <c r="M3280" s="236">
        <v>40</v>
      </c>
      <c r="W3280" s="380"/>
      <c r="X3280" s="380"/>
      <c r="Y3280" s="609">
        <v>7268434362</v>
      </c>
      <c r="Z3280" s="22" t="s">
        <v>354</v>
      </c>
      <c r="AA3280" s="22" t="s">
        <v>1680</v>
      </c>
      <c r="AB3280" s="22" t="s">
        <v>6687</v>
      </c>
      <c r="AD3280" s="182" t="s">
        <v>113</v>
      </c>
      <c r="AI3280" s="231">
        <v>46145</v>
      </c>
      <c r="AK3280" s="380"/>
      <c r="AL3280" s="231">
        <v>46152</v>
      </c>
      <c r="AN3280" s="274"/>
      <c r="AO3280" s="81" t="str">
        <f t="shared" si="1032"/>
        <v/>
      </c>
      <c r="AP3280" s="81" t="str">
        <f t="shared" si="1033"/>
        <v/>
      </c>
      <c r="AQ3280" s="81" t="str">
        <f t="shared" si="1034"/>
        <v/>
      </c>
      <c r="AR3280" s="81">
        <f t="shared" si="1035"/>
        <v>46146</v>
      </c>
      <c r="AS3280" s="81">
        <f t="shared" si="1029"/>
        <v>46147</v>
      </c>
      <c r="AT3280" s="81">
        <f t="shared" si="1030"/>
        <v>46146</v>
      </c>
      <c r="AV3280" s="502"/>
      <c r="BU3280" s="812"/>
      <c r="BZ3280" s="87">
        <f t="shared" si="1037"/>
        <v>18</v>
      </c>
      <c r="CB3280" s="88">
        <f t="shared" si="1024"/>
        <v>0</v>
      </c>
      <c r="CE3280" s="87">
        <f t="shared" si="1038"/>
        <v>5</v>
      </c>
      <c r="CJ3280" s="87">
        <f t="shared" si="1036"/>
        <v>1</v>
      </c>
      <c r="CK3280" s="87">
        <f t="shared" si="1039"/>
        <v>1</v>
      </c>
    </row>
    <row r="3281" spans="1:111" x14ac:dyDescent="0.25">
      <c r="B3281" s="236" t="s">
        <v>3052</v>
      </c>
      <c r="D3281" s="236">
        <v>145896137</v>
      </c>
      <c r="E3281" s="380"/>
      <c r="F3281" s="353">
        <v>46195</v>
      </c>
      <c r="G3281" s="236" t="s">
        <v>139</v>
      </c>
      <c r="H3281" s="236" t="s">
        <v>140</v>
      </c>
      <c r="I3281" s="236" t="s">
        <v>105</v>
      </c>
      <c r="J3281" s="236" t="s">
        <v>125</v>
      </c>
      <c r="K3281" s="236" t="s">
        <v>242</v>
      </c>
      <c r="L3281" s="353">
        <v>46221</v>
      </c>
      <c r="M3281" s="869">
        <v>40</v>
      </c>
      <c r="W3281" s="380"/>
      <c r="X3281" s="380"/>
      <c r="AD3281" s="182" t="s">
        <v>113</v>
      </c>
      <c r="AI3281" s="241"/>
      <c r="AK3281" s="380"/>
      <c r="AL3281" s="241"/>
      <c r="AN3281" s="274"/>
      <c r="AO3281" s="81" t="str">
        <f t="shared" si="1032"/>
        <v/>
      </c>
      <c r="AP3281" s="81" t="str">
        <f t="shared" si="1033"/>
        <v/>
      </c>
      <c r="AQ3281" s="81" t="str">
        <f t="shared" si="1034"/>
        <v/>
      </c>
      <c r="AR3281" s="81" t="str">
        <f t="shared" si="1035"/>
        <v/>
      </c>
      <c r="AS3281" s="81" t="str">
        <f t="shared" si="1029"/>
        <v/>
      </c>
      <c r="AT3281" s="81" t="str">
        <f t="shared" si="1030"/>
        <v/>
      </c>
      <c r="BU3281" s="812"/>
      <c r="BZ3281" s="87">
        <f t="shared" si="1037"/>
        <v>26</v>
      </c>
      <c r="CB3281" s="88">
        <f t="shared" si="1024"/>
        <v>0</v>
      </c>
      <c r="CE3281" s="87">
        <f t="shared" si="1038"/>
        <v>1</v>
      </c>
      <c r="CJ3281" s="87">
        <f t="shared" si="1036"/>
        <v>1</v>
      </c>
      <c r="CK3281" s="87">
        <f t="shared" si="1039"/>
        <v>1</v>
      </c>
    </row>
    <row r="3282" spans="1:111" x14ac:dyDescent="0.25">
      <c r="B3282" s="236" t="s">
        <v>3052</v>
      </c>
      <c r="D3282" s="236">
        <v>145896138</v>
      </c>
      <c r="E3282" s="380"/>
      <c r="F3282" s="353">
        <v>46195</v>
      </c>
      <c r="G3282" s="236" t="s">
        <v>139</v>
      </c>
      <c r="H3282" s="236" t="s">
        <v>140</v>
      </c>
      <c r="I3282" s="236" t="s">
        <v>105</v>
      </c>
      <c r="J3282" s="236" t="s">
        <v>125</v>
      </c>
      <c r="K3282" s="236" t="s">
        <v>242</v>
      </c>
      <c r="L3282" s="353">
        <v>46221</v>
      </c>
      <c r="M3282" s="869">
        <v>40</v>
      </c>
      <c r="W3282" s="380"/>
      <c r="X3282" s="380"/>
      <c r="AD3282" s="182" t="s">
        <v>113</v>
      </c>
      <c r="AI3282" s="274"/>
      <c r="AK3282" s="380"/>
      <c r="AL3282" s="274"/>
      <c r="AN3282" s="274"/>
      <c r="AO3282" s="81" t="str">
        <f t="shared" si="1032"/>
        <v/>
      </c>
      <c r="AP3282" s="81" t="str">
        <f t="shared" si="1033"/>
        <v/>
      </c>
      <c r="AQ3282" s="81" t="str">
        <f t="shared" si="1034"/>
        <v/>
      </c>
      <c r="AR3282" s="81" t="str">
        <f t="shared" si="1035"/>
        <v/>
      </c>
      <c r="AS3282" s="81" t="str">
        <f t="shared" si="1029"/>
        <v/>
      </c>
      <c r="AT3282" s="81" t="str">
        <f t="shared" si="1030"/>
        <v/>
      </c>
      <c r="BU3282" s="812"/>
      <c r="BZ3282" s="87">
        <f t="shared" si="1037"/>
        <v>26</v>
      </c>
      <c r="CB3282" s="88">
        <f t="shared" si="1024"/>
        <v>0</v>
      </c>
      <c r="CE3282" s="87">
        <f t="shared" si="1038"/>
        <v>1</v>
      </c>
      <c r="CJ3282" s="87">
        <f t="shared" si="1036"/>
        <v>1</v>
      </c>
      <c r="CK3282" s="87">
        <f t="shared" si="1039"/>
        <v>1</v>
      </c>
    </row>
    <row r="3283" spans="1:111" s="85" customFormat="1" x14ac:dyDescent="0.25">
      <c r="A3283" s="830"/>
      <c r="B3283" s="830" t="s">
        <v>9331</v>
      </c>
      <c r="C3283" s="301" t="s">
        <v>9788</v>
      </c>
      <c r="D3283" s="830">
        <v>145850868</v>
      </c>
      <c r="E3283" s="830"/>
      <c r="F3283" s="873">
        <v>46141</v>
      </c>
      <c r="G3283" s="830" t="s">
        <v>1186</v>
      </c>
      <c r="H3283" s="830" t="s">
        <v>2963</v>
      </c>
      <c r="I3283" s="830" t="s">
        <v>105</v>
      </c>
      <c r="J3283" s="830" t="s">
        <v>1161</v>
      </c>
      <c r="K3283" s="830" t="s">
        <v>242</v>
      </c>
      <c r="L3283" s="873">
        <v>46160</v>
      </c>
      <c r="M3283" s="874">
        <v>40</v>
      </c>
      <c r="N3283" s="830" t="s">
        <v>9789</v>
      </c>
      <c r="O3283" s="830" t="s">
        <v>9790</v>
      </c>
      <c r="P3283" s="830">
        <v>2830052305</v>
      </c>
      <c r="Q3283" s="873">
        <v>46134</v>
      </c>
      <c r="R3283" s="830">
        <v>1209405351</v>
      </c>
      <c r="S3283" s="830">
        <v>224484781</v>
      </c>
      <c r="T3283" s="873">
        <v>46134</v>
      </c>
      <c r="U3283" s="875">
        <v>21737.728999999999</v>
      </c>
      <c r="V3283" s="875">
        <v>20970.68</v>
      </c>
      <c r="W3283" s="830">
        <v>20</v>
      </c>
      <c r="X3283" s="830">
        <v>0</v>
      </c>
      <c r="Y3283" s="614">
        <v>2324873990</v>
      </c>
      <c r="Z3283" s="85" t="s">
        <v>5982</v>
      </c>
      <c r="AA3283" s="85" t="s">
        <v>9784</v>
      </c>
      <c r="AB3283" s="265" t="s">
        <v>9785</v>
      </c>
      <c r="AC3283" s="301" t="s">
        <v>9788</v>
      </c>
      <c r="AD3283" s="387" t="s">
        <v>113</v>
      </c>
      <c r="AE3283" s="830"/>
      <c r="AF3283" s="375">
        <v>46141.625</v>
      </c>
      <c r="AG3283" s="375">
        <v>46140.416666666664</v>
      </c>
      <c r="AH3283" s="375">
        <v>46141.458333333336</v>
      </c>
      <c r="AI3283" s="376">
        <v>46142</v>
      </c>
      <c r="AJ3283" s="241"/>
      <c r="AK3283" s="241"/>
      <c r="AL3283" s="376">
        <v>46143</v>
      </c>
      <c r="AM3283" s="876"/>
      <c r="AN3283" s="387">
        <f t="shared" ref="AN3283:AN3288" si="1040">IF(AM3283=0,AL3283-L3283,AM3283-L3283)</f>
        <v>-17</v>
      </c>
      <c r="AO3283" s="81">
        <f t="shared" si="1032"/>
        <v>46139.416666666664</v>
      </c>
      <c r="AP3283" s="81">
        <f t="shared" si="1033"/>
        <v>46140.416666666664</v>
      </c>
      <c r="AQ3283" s="81">
        <f t="shared" si="1034"/>
        <v>46140.416666666664</v>
      </c>
      <c r="AR3283" s="81">
        <f t="shared" si="1035"/>
        <v>46143</v>
      </c>
      <c r="AS3283" s="81">
        <f t="shared" si="1029"/>
        <v>46144</v>
      </c>
      <c r="AT3283" s="81">
        <f t="shared" si="1030"/>
        <v>46143</v>
      </c>
      <c r="AU3283" s="830"/>
      <c r="AV3283" s="297">
        <v>46134</v>
      </c>
      <c r="AW3283" s="830"/>
      <c r="AX3283" s="830"/>
      <c r="AY3283" s="830"/>
      <c r="AZ3283" s="847"/>
      <c r="BA3283" s="830"/>
      <c r="BB3283" s="830"/>
      <c r="BC3283" s="830"/>
      <c r="BD3283" s="830"/>
      <c r="BE3283" s="830"/>
      <c r="BF3283" s="830"/>
      <c r="BG3283" s="830"/>
      <c r="BH3283" s="830"/>
      <c r="BI3283" s="830"/>
      <c r="BJ3283" s="830"/>
      <c r="BK3283" s="830"/>
      <c r="BL3283" s="830"/>
      <c r="BM3283" s="830"/>
      <c r="BN3283" s="830"/>
      <c r="BO3283" s="830"/>
      <c r="BP3283" s="830"/>
      <c r="BQ3283" s="830"/>
      <c r="BR3283" s="830"/>
      <c r="BS3283" s="830"/>
      <c r="BT3283" s="830"/>
      <c r="BU3283" s="877"/>
      <c r="BV3283" s="830"/>
      <c r="BW3283" s="830"/>
      <c r="BX3283" s="830"/>
      <c r="BY3283" s="830"/>
      <c r="BZ3283" s="171">
        <f t="shared" si="1037"/>
        <v>18</v>
      </c>
      <c r="CA3283" s="830"/>
      <c r="CB3283" s="88">
        <f t="shared" si="1024"/>
        <v>0</v>
      </c>
      <c r="CC3283" s="830"/>
      <c r="CD3283" s="830"/>
      <c r="CE3283" s="171">
        <f t="shared" si="1038"/>
        <v>4</v>
      </c>
      <c r="CF3283" s="830"/>
      <c r="CG3283" s="830"/>
      <c r="CH3283" s="830"/>
      <c r="CI3283" s="830"/>
      <c r="CJ3283" s="171">
        <f t="shared" si="1036"/>
        <v>4</v>
      </c>
      <c r="CK3283" s="171">
        <f t="shared" si="1039"/>
        <v>17</v>
      </c>
      <c r="CL3283" s="830"/>
      <c r="CM3283" s="830"/>
      <c r="CN3283" s="830"/>
      <c r="CO3283" s="830"/>
      <c r="CP3283" s="830"/>
      <c r="CQ3283" s="830"/>
      <c r="CR3283" s="830"/>
      <c r="CS3283" s="830"/>
      <c r="CT3283" s="830"/>
      <c r="CU3283" s="830"/>
      <c r="CV3283" s="830"/>
      <c r="CW3283" s="830"/>
      <c r="CX3283" s="830"/>
      <c r="CY3283" s="830"/>
      <c r="CZ3283" s="830"/>
      <c r="DA3283" s="830"/>
      <c r="DB3283" s="830"/>
      <c r="DC3283" s="830"/>
      <c r="DD3283" s="830"/>
      <c r="DE3283" s="830"/>
      <c r="DF3283" s="830"/>
      <c r="DG3283" s="830"/>
    </row>
    <row r="3284" spans="1:111" x14ac:dyDescent="0.25">
      <c r="B3284" s="236" t="s">
        <v>8625</v>
      </c>
      <c r="D3284" s="236">
        <v>145893568</v>
      </c>
      <c r="E3284" s="380"/>
      <c r="F3284" s="353">
        <v>46141</v>
      </c>
      <c r="G3284" s="236" t="s">
        <v>1178</v>
      </c>
      <c r="H3284" s="236" t="s">
        <v>2963</v>
      </c>
      <c r="I3284" s="236" t="s">
        <v>105</v>
      </c>
      <c r="J3284" s="236" t="s">
        <v>1161</v>
      </c>
      <c r="K3284" s="236" t="s">
        <v>242</v>
      </c>
      <c r="L3284" s="353">
        <v>46164</v>
      </c>
      <c r="M3284" s="869">
        <v>40</v>
      </c>
      <c r="W3284" s="380"/>
      <c r="X3284" s="380"/>
      <c r="Y3284" s="658">
        <v>7268388785</v>
      </c>
      <c r="Z3284" s="658" t="s">
        <v>354</v>
      </c>
      <c r="AA3284" s="658" t="s">
        <v>1258</v>
      </c>
      <c r="AB3284" s="658" t="s">
        <v>9256</v>
      </c>
      <c r="AD3284" s="317" t="s">
        <v>113</v>
      </c>
      <c r="AF3284" s="446">
        <v>46145</v>
      </c>
      <c r="AG3284" s="446">
        <v>46142.375</v>
      </c>
      <c r="AH3284" s="446">
        <v>46142.375</v>
      </c>
      <c r="AI3284" s="717">
        <v>46145</v>
      </c>
      <c r="AK3284" s="380"/>
      <c r="AL3284" s="717">
        <v>46147</v>
      </c>
      <c r="AN3284" s="317">
        <f t="shared" si="1040"/>
        <v>-17</v>
      </c>
      <c r="AO3284" s="81">
        <f t="shared" si="1032"/>
        <v>46141.375</v>
      </c>
      <c r="AP3284" s="81">
        <f t="shared" si="1033"/>
        <v>46142.375</v>
      </c>
      <c r="AQ3284" s="81">
        <f t="shared" si="1034"/>
        <v>46142.375</v>
      </c>
      <c r="AR3284" s="81">
        <f t="shared" si="1035"/>
        <v>46146</v>
      </c>
      <c r="AS3284" s="81">
        <f t="shared" si="1029"/>
        <v>46147</v>
      </c>
      <c r="AT3284" s="81">
        <f t="shared" si="1030"/>
        <v>46146</v>
      </c>
      <c r="BU3284" s="812"/>
      <c r="BZ3284" s="87">
        <f t="shared" si="1037"/>
        <v>18</v>
      </c>
      <c r="CB3284" s="88">
        <f t="shared" si="1024"/>
        <v>0</v>
      </c>
      <c r="CE3284" s="87">
        <f t="shared" si="1038"/>
        <v>5</v>
      </c>
      <c r="CJ3284" s="87">
        <f t="shared" si="1036"/>
        <v>1</v>
      </c>
      <c r="CK3284" s="87">
        <f t="shared" si="1039"/>
        <v>1</v>
      </c>
    </row>
    <row r="3285" spans="1:111" x14ac:dyDescent="0.25">
      <c r="B3285" s="236" t="s">
        <v>8625</v>
      </c>
      <c r="D3285" s="236">
        <v>145893569</v>
      </c>
      <c r="E3285" s="380"/>
      <c r="F3285" s="353">
        <v>46141</v>
      </c>
      <c r="G3285" s="236" t="s">
        <v>1178</v>
      </c>
      <c r="H3285" s="236" t="s">
        <v>2963</v>
      </c>
      <c r="I3285" s="236" t="s">
        <v>105</v>
      </c>
      <c r="J3285" s="236" t="s">
        <v>1161</v>
      </c>
      <c r="K3285" s="236" t="s">
        <v>242</v>
      </c>
      <c r="L3285" s="353">
        <v>46164</v>
      </c>
      <c r="M3285" s="869">
        <v>40</v>
      </c>
      <c r="W3285" s="380"/>
      <c r="X3285" s="380"/>
      <c r="Y3285" s="658">
        <v>7268388786</v>
      </c>
      <c r="Z3285" s="658" t="s">
        <v>354</v>
      </c>
      <c r="AA3285" s="658" t="s">
        <v>1258</v>
      </c>
      <c r="AB3285" s="658" t="s">
        <v>9256</v>
      </c>
      <c r="AD3285" s="182" t="s">
        <v>113</v>
      </c>
      <c r="AF3285" s="446">
        <v>46145</v>
      </c>
      <c r="AG3285" s="446">
        <v>46142.375</v>
      </c>
      <c r="AH3285" s="446">
        <v>46142.375</v>
      </c>
      <c r="AI3285" s="376">
        <v>46145</v>
      </c>
      <c r="AK3285" s="380"/>
      <c r="AL3285" s="376">
        <v>46147</v>
      </c>
      <c r="AN3285" s="182">
        <f t="shared" si="1040"/>
        <v>-17</v>
      </c>
      <c r="AO3285" s="81">
        <f t="shared" si="1032"/>
        <v>46141.375</v>
      </c>
      <c r="AP3285" s="81">
        <f t="shared" si="1033"/>
        <v>46142.375</v>
      </c>
      <c r="AQ3285" s="81">
        <f t="shared" si="1034"/>
        <v>46142.375</v>
      </c>
      <c r="AR3285" s="81">
        <f t="shared" si="1035"/>
        <v>46146</v>
      </c>
      <c r="AS3285" s="81">
        <f t="shared" si="1029"/>
        <v>46147</v>
      </c>
      <c r="AT3285" s="81">
        <f t="shared" si="1030"/>
        <v>46146</v>
      </c>
      <c r="BU3285" s="812"/>
      <c r="BZ3285" s="87">
        <f t="shared" si="1037"/>
        <v>18</v>
      </c>
      <c r="CB3285" s="88">
        <f t="shared" si="1024"/>
        <v>0</v>
      </c>
      <c r="CE3285" s="87">
        <f t="shared" si="1038"/>
        <v>5</v>
      </c>
      <c r="CJ3285" s="87">
        <f t="shared" si="1036"/>
        <v>1</v>
      </c>
      <c r="CK3285" s="87">
        <f t="shared" si="1039"/>
        <v>1</v>
      </c>
    </row>
    <row r="3286" spans="1:111" x14ac:dyDescent="0.25">
      <c r="B3286" s="236" t="s">
        <v>8625</v>
      </c>
      <c r="D3286" s="236">
        <v>145897302</v>
      </c>
      <c r="E3286" s="380"/>
      <c r="F3286" s="353">
        <v>46141</v>
      </c>
      <c r="G3286" s="236" t="s">
        <v>7732</v>
      </c>
      <c r="H3286" s="236" t="s">
        <v>2963</v>
      </c>
      <c r="I3286" s="236" t="s">
        <v>105</v>
      </c>
      <c r="J3286" s="236" t="s">
        <v>1161</v>
      </c>
      <c r="K3286" s="236" t="s">
        <v>242</v>
      </c>
      <c r="L3286" s="353">
        <v>46157</v>
      </c>
      <c r="M3286" s="869">
        <v>40</v>
      </c>
      <c r="W3286" s="380"/>
      <c r="X3286" s="380"/>
      <c r="Y3286" s="658">
        <v>7268388787</v>
      </c>
      <c r="Z3286" s="658" t="s">
        <v>354</v>
      </c>
      <c r="AA3286" s="658" t="s">
        <v>1258</v>
      </c>
      <c r="AB3286" s="658" t="s">
        <v>9256</v>
      </c>
      <c r="AD3286" s="182" t="s">
        <v>113</v>
      </c>
      <c r="AF3286" s="446">
        <v>46145</v>
      </c>
      <c r="AG3286" s="446">
        <v>46142.375</v>
      </c>
      <c r="AH3286" s="446">
        <v>46142.375</v>
      </c>
      <c r="AI3286" s="376">
        <v>46145</v>
      </c>
      <c r="AK3286" s="380"/>
      <c r="AL3286" s="376">
        <v>46147</v>
      </c>
      <c r="AN3286" s="182">
        <f t="shared" si="1040"/>
        <v>-10</v>
      </c>
      <c r="AO3286" s="81">
        <f t="shared" si="1032"/>
        <v>46141.375</v>
      </c>
      <c r="AP3286" s="81">
        <f t="shared" si="1033"/>
        <v>46142.375</v>
      </c>
      <c r="AQ3286" s="81">
        <f t="shared" si="1034"/>
        <v>46142.375</v>
      </c>
      <c r="AR3286" s="81">
        <f t="shared" si="1035"/>
        <v>46146</v>
      </c>
      <c r="AS3286" s="81">
        <f t="shared" si="1029"/>
        <v>46147</v>
      </c>
      <c r="AT3286" s="81">
        <f t="shared" si="1030"/>
        <v>46146</v>
      </c>
      <c r="BU3286" s="812"/>
      <c r="BZ3286" s="87">
        <f t="shared" si="1037"/>
        <v>18</v>
      </c>
      <c r="CB3286" s="88">
        <f t="shared" si="1024"/>
        <v>0</v>
      </c>
      <c r="CE3286" s="87">
        <f t="shared" si="1038"/>
        <v>5</v>
      </c>
      <c r="CJ3286" s="87">
        <f t="shared" si="1036"/>
        <v>1</v>
      </c>
      <c r="CK3286" s="87">
        <f t="shared" si="1039"/>
        <v>1</v>
      </c>
    </row>
    <row r="3287" spans="1:111" x14ac:dyDescent="0.25">
      <c r="B3287" s="236" t="s">
        <v>8625</v>
      </c>
      <c r="D3287" s="236">
        <v>145897311</v>
      </c>
      <c r="E3287" s="380"/>
      <c r="F3287" s="353">
        <v>46141</v>
      </c>
      <c r="G3287" s="236" t="s">
        <v>7732</v>
      </c>
      <c r="H3287" s="236" t="s">
        <v>2963</v>
      </c>
      <c r="I3287" s="236" t="s">
        <v>105</v>
      </c>
      <c r="J3287" s="236" t="s">
        <v>1161</v>
      </c>
      <c r="K3287" s="236" t="s">
        <v>242</v>
      </c>
      <c r="L3287" s="353">
        <v>46157</v>
      </c>
      <c r="M3287" s="869">
        <v>40</v>
      </c>
      <c r="W3287" s="380"/>
      <c r="X3287" s="380"/>
      <c r="Y3287" s="658">
        <v>7268388788</v>
      </c>
      <c r="Z3287" s="658" t="s">
        <v>354</v>
      </c>
      <c r="AA3287" s="658" t="s">
        <v>1258</v>
      </c>
      <c r="AB3287" s="658" t="s">
        <v>9256</v>
      </c>
      <c r="AD3287" s="182" t="s">
        <v>113</v>
      </c>
      <c r="AF3287" s="446">
        <v>46145</v>
      </c>
      <c r="AG3287" s="446">
        <v>46142.375</v>
      </c>
      <c r="AH3287" s="446">
        <v>46142.375</v>
      </c>
      <c r="AI3287" s="376">
        <v>46145</v>
      </c>
      <c r="AK3287" s="380"/>
      <c r="AL3287" s="376">
        <v>46147</v>
      </c>
      <c r="AN3287" s="182">
        <f t="shared" si="1040"/>
        <v>-10</v>
      </c>
      <c r="AO3287" s="81">
        <f t="shared" si="1032"/>
        <v>46141.375</v>
      </c>
      <c r="AP3287" s="81">
        <f t="shared" si="1033"/>
        <v>46142.375</v>
      </c>
      <c r="AQ3287" s="81">
        <f t="shared" si="1034"/>
        <v>46142.375</v>
      </c>
      <c r="AR3287" s="81">
        <f t="shared" si="1035"/>
        <v>46146</v>
      </c>
      <c r="AS3287" s="81">
        <f t="shared" si="1029"/>
        <v>46147</v>
      </c>
      <c r="AT3287" s="81">
        <f t="shared" si="1030"/>
        <v>46146</v>
      </c>
      <c r="BU3287" s="812"/>
      <c r="BZ3287" s="87">
        <f t="shared" si="1037"/>
        <v>18</v>
      </c>
      <c r="CB3287" s="88">
        <f t="shared" si="1024"/>
        <v>0</v>
      </c>
      <c r="CE3287" s="87">
        <f t="shared" si="1038"/>
        <v>5</v>
      </c>
      <c r="CJ3287" s="87">
        <f t="shared" si="1036"/>
        <v>1</v>
      </c>
      <c r="CK3287" s="87">
        <f t="shared" si="1039"/>
        <v>1</v>
      </c>
    </row>
    <row r="3288" spans="1:111" x14ac:dyDescent="0.25">
      <c r="B3288" s="236" t="s">
        <v>8625</v>
      </c>
      <c r="D3288" s="236">
        <v>145906562</v>
      </c>
      <c r="E3288" s="380"/>
      <c r="F3288" s="353">
        <v>46141</v>
      </c>
      <c r="G3288" s="236" t="s">
        <v>2987</v>
      </c>
      <c r="H3288" s="236" t="s">
        <v>2963</v>
      </c>
      <c r="I3288" s="236" t="s">
        <v>105</v>
      </c>
      <c r="J3288" s="236" t="s">
        <v>1161</v>
      </c>
      <c r="K3288" s="236" t="s">
        <v>242</v>
      </c>
      <c r="L3288" s="353">
        <v>46157</v>
      </c>
      <c r="M3288" s="869">
        <v>40</v>
      </c>
      <c r="W3288" s="380"/>
      <c r="X3288" s="380"/>
      <c r="Y3288" s="658">
        <v>7268388789</v>
      </c>
      <c r="Z3288" s="658" t="s">
        <v>354</v>
      </c>
      <c r="AA3288" s="658" t="s">
        <v>1258</v>
      </c>
      <c r="AB3288" s="658" t="s">
        <v>9256</v>
      </c>
      <c r="AD3288" s="182" t="s">
        <v>113</v>
      </c>
      <c r="AF3288" s="446">
        <v>46145</v>
      </c>
      <c r="AG3288" s="446">
        <v>46142.375</v>
      </c>
      <c r="AH3288" s="446">
        <v>46142.375</v>
      </c>
      <c r="AI3288" s="376">
        <v>46145</v>
      </c>
      <c r="AK3288" s="380"/>
      <c r="AL3288" s="376">
        <v>46147</v>
      </c>
      <c r="AN3288" s="182">
        <f t="shared" si="1040"/>
        <v>-10</v>
      </c>
      <c r="AO3288" s="81">
        <f t="shared" si="1032"/>
        <v>46141.375</v>
      </c>
      <c r="AP3288" s="81">
        <f t="shared" si="1033"/>
        <v>46142.375</v>
      </c>
      <c r="AQ3288" s="81">
        <f t="shared" si="1034"/>
        <v>46142.375</v>
      </c>
      <c r="AR3288" s="81">
        <f t="shared" si="1035"/>
        <v>46146</v>
      </c>
      <c r="AS3288" s="81">
        <f t="shared" si="1029"/>
        <v>46147</v>
      </c>
      <c r="AT3288" s="81">
        <f t="shared" si="1030"/>
        <v>46146</v>
      </c>
      <c r="BU3288" s="812"/>
      <c r="BZ3288" s="87">
        <f t="shared" si="1037"/>
        <v>18</v>
      </c>
      <c r="CB3288" s="88">
        <f t="shared" ref="CB3288:CB3351" si="1041">WEEKNUM(BV3288,)</f>
        <v>0</v>
      </c>
      <c r="CE3288" s="87">
        <f t="shared" si="1038"/>
        <v>5</v>
      </c>
      <c r="CJ3288" s="87">
        <f t="shared" si="1036"/>
        <v>1</v>
      </c>
      <c r="CK3288" s="87">
        <f t="shared" si="1039"/>
        <v>1</v>
      </c>
    </row>
    <row r="3289" spans="1:111" x14ac:dyDescent="0.25">
      <c r="B3289" s="236" t="s">
        <v>8625</v>
      </c>
      <c r="D3289" s="236">
        <v>145899757</v>
      </c>
      <c r="E3289" s="380"/>
      <c r="F3289" s="353">
        <v>46149</v>
      </c>
      <c r="G3289" s="236" t="s">
        <v>164</v>
      </c>
      <c r="H3289" s="236" t="s">
        <v>140</v>
      </c>
      <c r="I3289" s="236" t="s">
        <v>105</v>
      </c>
      <c r="J3289" s="236" t="s">
        <v>165</v>
      </c>
      <c r="K3289" s="236" t="s">
        <v>242</v>
      </c>
      <c r="L3289" s="353">
        <v>46177</v>
      </c>
      <c r="M3289" s="869">
        <v>20</v>
      </c>
      <c r="W3289" s="380"/>
      <c r="X3289" s="380"/>
      <c r="Y3289" s="609" t="s">
        <v>9791</v>
      </c>
      <c r="Z3289" s="22" t="s">
        <v>128</v>
      </c>
      <c r="AA3289" s="22" t="s">
        <v>183</v>
      </c>
      <c r="AB3289" s="22" t="s">
        <v>9792</v>
      </c>
      <c r="AD3289" s="182" t="s">
        <v>113</v>
      </c>
      <c r="AF3289" s="446">
        <v>46153.541666666664</v>
      </c>
      <c r="AG3289" s="446">
        <v>46153.458333333336</v>
      </c>
      <c r="AH3289" s="446">
        <v>46152.708333333336</v>
      </c>
      <c r="AI3289" s="231">
        <v>46154</v>
      </c>
      <c r="AK3289" s="380"/>
      <c r="AL3289" s="231">
        <v>46170</v>
      </c>
      <c r="AN3289" s="274"/>
      <c r="AO3289" s="81">
        <f t="shared" si="1032"/>
        <v>46151.708333333336</v>
      </c>
      <c r="AP3289" s="81">
        <f t="shared" si="1033"/>
        <v>46152.708333333336</v>
      </c>
      <c r="AQ3289" s="81">
        <f t="shared" si="1034"/>
        <v>46152.708333333336</v>
      </c>
      <c r="AR3289" s="81">
        <f t="shared" si="1035"/>
        <v>46155</v>
      </c>
      <c r="AS3289" s="81">
        <f t="shared" si="1029"/>
        <v>46156</v>
      </c>
      <c r="AT3289" s="81">
        <f t="shared" si="1030"/>
        <v>46155</v>
      </c>
      <c r="BU3289" s="812"/>
      <c r="BZ3289" s="87">
        <f t="shared" si="1037"/>
        <v>19</v>
      </c>
      <c r="CB3289" s="88">
        <f t="shared" si="1041"/>
        <v>0</v>
      </c>
      <c r="CE3289" s="87">
        <f t="shared" si="1038"/>
        <v>5</v>
      </c>
      <c r="CJ3289" s="87">
        <f t="shared" si="1036"/>
        <v>1</v>
      </c>
      <c r="CK3289" s="87">
        <f t="shared" si="1039"/>
        <v>1</v>
      </c>
    </row>
    <row r="3290" spans="1:111" x14ac:dyDescent="0.25">
      <c r="B3290" s="236" t="s">
        <v>8625</v>
      </c>
      <c r="D3290" s="236">
        <v>145900222</v>
      </c>
      <c r="E3290" s="380"/>
      <c r="F3290" s="353">
        <v>46141</v>
      </c>
      <c r="G3290" s="236" t="s">
        <v>164</v>
      </c>
      <c r="H3290" s="236" t="s">
        <v>140</v>
      </c>
      <c r="I3290" s="236" t="s">
        <v>105</v>
      </c>
      <c r="J3290" s="236" t="s">
        <v>165</v>
      </c>
      <c r="K3290" s="236" t="s">
        <v>242</v>
      </c>
      <c r="L3290" s="353">
        <v>46174</v>
      </c>
      <c r="M3290" s="869">
        <v>40</v>
      </c>
      <c r="W3290" s="380"/>
      <c r="X3290" s="380"/>
      <c r="Y3290" s="609" t="s">
        <v>9793</v>
      </c>
      <c r="Z3290" s="22" t="s">
        <v>128</v>
      </c>
      <c r="AA3290" s="22" t="s">
        <v>1426</v>
      </c>
      <c r="AB3290" s="22" t="s">
        <v>9269</v>
      </c>
      <c r="AD3290" s="182" t="s">
        <v>113</v>
      </c>
      <c r="AF3290" s="446">
        <v>46146.041666666664</v>
      </c>
      <c r="AG3290" s="446">
        <v>46146.5</v>
      </c>
      <c r="AH3290" s="446">
        <v>46146.5</v>
      </c>
      <c r="AI3290" s="619">
        <v>46148</v>
      </c>
      <c r="AK3290" s="380"/>
      <c r="AL3290" s="275">
        <v>46163</v>
      </c>
      <c r="AN3290" s="274"/>
      <c r="AO3290" s="81">
        <f t="shared" si="1032"/>
        <v>46145.5</v>
      </c>
      <c r="AP3290" s="81">
        <f t="shared" si="1033"/>
        <v>46146.5</v>
      </c>
      <c r="AQ3290" s="81">
        <f t="shared" si="1034"/>
        <v>46146.5</v>
      </c>
      <c r="AR3290" s="81">
        <f t="shared" si="1035"/>
        <v>46149</v>
      </c>
      <c r="AS3290" s="81">
        <f t="shared" si="1029"/>
        <v>46150</v>
      </c>
      <c r="AT3290" s="81">
        <f t="shared" si="1030"/>
        <v>46149</v>
      </c>
      <c r="BU3290" s="812"/>
      <c r="BZ3290" s="87">
        <f t="shared" si="1037"/>
        <v>18</v>
      </c>
      <c r="CB3290" s="88">
        <f t="shared" si="1041"/>
        <v>0</v>
      </c>
      <c r="CE3290" s="87">
        <f t="shared" si="1038"/>
        <v>5</v>
      </c>
      <c r="CJ3290" s="87">
        <f t="shared" si="1036"/>
        <v>1</v>
      </c>
      <c r="CK3290" s="87">
        <f t="shared" si="1039"/>
        <v>1</v>
      </c>
    </row>
    <row r="3291" spans="1:111" s="168" customFormat="1" x14ac:dyDescent="0.25">
      <c r="B3291" s="273" t="s">
        <v>9634</v>
      </c>
      <c r="C3291" s="412" t="s">
        <v>9204</v>
      </c>
      <c r="D3291" s="273">
        <v>145939047</v>
      </c>
      <c r="E3291" s="274"/>
      <c r="F3291" s="275">
        <v>46135</v>
      </c>
      <c r="G3291" s="273" t="s">
        <v>2891</v>
      </c>
      <c r="H3291" s="273" t="s">
        <v>2892</v>
      </c>
      <c r="I3291" s="273" t="s">
        <v>240</v>
      </c>
      <c r="J3291" s="273" t="s">
        <v>9635</v>
      </c>
      <c r="K3291" s="273" t="s">
        <v>242</v>
      </c>
      <c r="L3291" s="275">
        <v>46147</v>
      </c>
      <c r="M3291" s="273">
        <v>40</v>
      </c>
      <c r="N3291" s="878" t="s">
        <v>9794</v>
      </c>
      <c r="O3291" s="878" t="s">
        <v>9795</v>
      </c>
      <c r="Q3291" s="274"/>
      <c r="R3291" s="274"/>
      <c r="S3291" s="274"/>
      <c r="T3291" s="274"/>
      <c r="U3291" s="274"/>
      <c r="V3291" s="274"/>
      <c r="W3291" s="274"/>
      <c r="X3291" s="274"/>
      <c r="Y3291" s="386" t="s">
        <v>9796</v>
      </c>
      <c r="Z3291" s="168" t="s">
        <v>220</v>
      </c>
      <c r="AA3291" s="168" t="s">
        <v>5369</v>
      </c>
      <c r="AB3291" s="168" t="s">
        <v>9639</v>
      </c>
      <c r="AC3291" s="246"/>
      <c r="AD3291" s="182" t="s">
        <v>113</v>
      </c>
      <c r="AE3291" s="274"/>
      <c r="AF3291" s="304">
        <v>46140.416666666664</v>
      </c>
      <c r="AG3291" s="304">
        <v>46140.416666666664</v>
      </c>
      <c r="AH3291" s="304">
        <v>46140.416666666664</v>
      </c>
      <c r="AI3291" s="275">
        <v>46141</v>
      </c>
      <c r="AJ3291" s="274"/>
      <c r="AK3291" s="274"/>
      <c r="AL3291" s="275">
        <v>46145</v>
      </c>
      <c r="AM3291" s="274"/>
      <c r="AN3291" s="274"/>
      <c r="AO3291" s="81">
        <f t="shared" si="1032"/>
        <v>46139.416666666664</v>
      </c>
      <c r="AP3291" s="81">
        <f t="shared" si="1033"/>
        <v>46140.416666666664</v>
      </c>
      <c r="AQ3291" s="81">
        <f t="shared" si="1034"/>
        <v>46140.416666666664</v>
      </c>
      <c r="AR3291" s="81">
        <f t="shared" si="1035"/>
        <v>46142</v>
      </c>
      <c r="AS3291" s="81">
        <f t="shared" si="1029"/>
        <v>46143</v>
      </c>
      <c r="AT3291" s="81">
        <f t="shared" si="1030"/>
        <v>46142</v>
      </c>
      <c r="AU3291" s="274"/>
      <c r="AV3291" s="351">
        <v>46136</v>
      </c>
      <c r="AZ3291" s="278"/>
      <c r="BU3291" s="543"/>
      <c r="BZ3291" s="431">
        <f t="shared" si="1037"/>
        <v>17</v>
      </c>
      <c r="CB3291" s="88">
        <f t="shared" si="1041"/>
        <v>0</v>
      </c>
      <c r="CE3291" s="431">
        <f t="shared" si="1038"/>
        <v>4</v>
      </c>
      <c r="CJ3291" s="431">
        <f t="shared" si="1036"/>
        <v>4</v>
      </c>
      <c r="CK3291" s="431">
        <f t="shared" si="1039"/>
        <v>17</v>
      </c>
    </row>
    <row r="3292" spans="1:111" s="85" customFormat="1" x14ac:dyDescent="0.25">
      <c r="B3292" s="265" t="s">
        <v>9634</v>
      </c>
      <c r="C3292" s="301" t="s">
        <v>9204</v>
      </c>
      <c r="D3292" s="265">
        <v>145939051</v>
      </c>
      <c r="E3292" s="241"/>
      <c r="F3292" s="231">
        <v>46135</v>
      </c>
      <c r="G3292" s="265" t="s">
        <v>2891</v>
      </c>
      <c r="H3292" s="265" t="s">
        <v>2892</v>
      </c>
      <c r="I3292" s="265" t="s">
        <v>240</v>
      </c>
      <c r="J3292" s="265" t="s">
        <v>9635</v>
      </c>
      <c r="K3292" s="265" t="s">
        <v>242</v>
      </c>
      <c r="L3292" s="231">
        <v>46147</v>
      </c>
      <c r="M3292" s="265">
        <v>40</v>
      </c>
      <c r="N3292" s="677" t="s">
        <v>9797</v>
      </c>
      <c r="O3292" s="677" t="s">
        <v>9798</v>
      </c>
      <c r="Q3292" s="241"/>
      <c r="R3292" s="241"/>
      <c r="S3292" s="241"/>
      <c r="T3292" s="241"/>
      <c r="U3292" s="241"/>
      <c r="V3292" s="241"/>
      <c r="W3292" s="241"/>
      <c r="X3292" s="241"/>
      <c r="Y3292" s="303" t="s">
        <v>9799</v>
      </c>
      <c r="Z3292" s="85" t="s">
        <v>220</v>
      </c>
      <c r="AA3292" s="85" t="s">
        <v>5369</v>
      </c>
      <c r="AB3292" s="85" t="s">
        <v>9639</v>
      </c>
      <c r="AC3292" s="270"/>
      <c r="AD3292" s="75" t="s">
        <v>113</v>
      </c>
      <c r="AE3292" s="241"/>
      <c r="AF3292" s="375">
        <v>46140.416666666664</v>
      </c>
      <c r="AG3292" s="375">
        <v>46140.416666666664</v>
      </c>
      <c r="AH3292" s="375">
        <v>46140.416666666664</v>
      </c>
      <c r="AI3292" s="231">
        <v>46141</v>
      </c>
      <c r="AJ3292" s="241"/>
      <c r="AK3292" s="241"/>
      <c r="AL3292" s="231">
        <v>46145</v>
      </c>
      <c r="AM3292" s="241"/>
      <c r="AN3292" s="241"/>
      <c r="AO3292" s="81">
        <f t="shared" si="1032"/>
        <v>46139.416666666664</v>
      </c>
      <c r="AP3292" s="81">
        <f t="shared" si="1033"/>
        <v>46140.416666666664</v>
      </c>
      <c r="AQ3292" s="81">
        <f t="shared" si="1034"/>
        <v>46140.416666666664</v>
      </c>
      <c r="AR3292" s="81">
        <f t="shared" si="1035"/>
        <v>46142</v>
      </c>
      <c r="AS3292" s="81">
        <f t="shared" si="1029"/>
        <v>46143</v>
      </c>
      <c r="AT3292" s="81">
        <f t="shared" si="1030"/>
        <v>46142</v>
      </c>
      <c r="AU3292" s="241"/>
      <c r="AV3292" s="297">
        <v>46136</v>
      </c>
      <c r="AZ3292" s="271"/>
      <c r="BU3292" s="388"/>
      <c r="BZ3292" s="171">
        <f t="shared" si="1037"/>
        <v>17</v>
      </c>
      <c r="CB3292" s="88">
        <f t="shared" si="1041"/>
        <v>0</v>
      </c>
      <c r="CE3292" s="171">
        <f t="shared" si="1038"/>
        <v>4</v>
      </c>
      <c r="CJ3292" s="171">
        <f t="shared" si="1036"/>
        <v>4</v>
      </c>
      <c r="CK3292" s="171">
        <f t="shared" si="1039"/>
        <v>17</v>
      </c>
    </row>
    <row r="3293" spans="1:111" s="85" customFormat="1" x14ac:dyDescent="0.25">
      <c r="B3293" s="22" t="s">
        <v>9088</v>
      </c>
      <c r="C3293" s="301" t="s">
        <v>9204</v>
      </c>
      <c r="D3293" s="265">
        <v>145951345</v>
      </c>
      <c r="E3293" s="241"/>
      <c r="F3293" s="231">
        <v>46135</v>
      </c>
      <c r="G3293" s="265" t="s">
        <v>2891</v>
      </c>
      <c r="H3293" s="265" t="s">
        <v>2892</v>
      </c>
      <c r="I3293" s="265" t="s">
        <v>240</v>
      </c>
      <c r="J3293" s="265" t="s">
        <v>9635</v>
      </c>
      <c r="K3293" s="265" t="s">
        <v>242</v>
      </c>
      <c r="L3293" s="231">
        <v>46147</v>
      </c>
      <c r="M3293" s="265">
        <v>40</v>
      </c>
      <c r="N3293" s="677" t="s">
        <v>9800</v>
      </c>
      <c r="O3293" s="677" t="s">
        <v>9801</v>
      </c>
      <c r="Q3293" s="241"/>
      <c r="R3293" s="241"/>
      <c r="S3293" s="241"/>
      <c r="T3293" s="241"/>
      <c r="U3293" s="241"/>
      <c r="V3293" s="241"/>
      <c r="W3293" s="241"/>
      <c r="X3293" s="241"/>
      <c r="Y3293" s="614" t="s">
        <v>9802</v>
      </c>
      <c r="Z3293" s="85" t="s">
        <v>220</v>
      </c>
      <c r="AA3293" s="85" t="s">
        <v>5369</v>
      </c>
      <c r="AB3293" s="85" t="s">
        <v>9639</v>
      </c>
      <c r="AC3293" s="270"/>
      <c r="AD3293" s="75" t="s">
        <v>113</v>
      </c>
      <c r="AE3293" s="241"/>
      <c r="AF3293" s="375">
        <v>46140.416666666664</v>
      </c>
      <c r="AG3293" s="375">
        <v>46140.416666666664</v>
      </c>
      <c r="AH3293" s="375">
        <v>46140.416666666664</v>
      </c>
      <c r="AI3293" s="231">
        <v>46141</v>
      </c>
      <c r="AJ3293" s="241"/>
      <c r="AK3293" s="241"/>
      <c r="AL3293" s="231">
        <v>46145</v>
      </c>
      <c r="AM3293" s="241"/>
      <c r="AN3293" s="241"/>
      <c r="AO3293" s="81">
        <f t="shared" si="1032"/>
        <v>46139.416666666664</v>
      </c>
      <c r="AP3293" s="81">
        <f t="shared" si="1033"/>
        <v>46140.416666666664</v>
      </c>
      <c r="AQ3293" s="81">
        <f t="shared" si="1034"/>
        <v>46140.416666666664</v>
      </c>
      <c r="AR3293" s="81">
        <f t="shared" si="1035"/>
        <v>46142</v>
      </c>
      <c r="AS3293" s="81">
        <f t="shared" si="1029"/>
        <v>46143</v>
      </c>
      <c r="AT3293" s="81">
        <f t="shared" si="1030"/>
        <v>46142</v>
      </c>
      <c r="AU3293" s="241"/>
      <c r="AV3293" s="297">
        <v>46139</v>
      </c>
      <c r="AZ3293" s="271"/>
      <c r="BU3293" s="388"/>
      <c r="BZ3293" s="171">
        <f t="shared" si="1037"/>
        <v>17</v>
      </c>
      <c r="CB3293" s="88">
        <f t="shared" si="1041"/>
        <v>0</v>
      </c>
      <c r="CE3293" s="171">
        <f t="shared" si="1038"/>
        <v>4</v>
      </c>
      <c r="CJ3293" s="171">
        <f t="shared" si="1036"/>
        <v>4</v>
      </c>
      <c r="CK3293" s="171">
        <f t="shared" si="1039"/>
        <v>18</v>
      </c>
    </row>
    <row r="3294" spans="1:111" s="85" customFormat="1" x14ac:dyDescent="0.25">
      <c r="B3294" s="265" t="s">
        <v>9634</v>
      </c>
      <c r="C3294" s="301" t="s">
        <v>9204</v>
      </c>
      <c r="D3294" s="265">
        <v>145951377</v>
      </c>
      <c r="E3294" s="241"/>
      <c r="F3294" s="231">
        <v>46135</v>
      </c>
      <c r="G3294" s="265" t="s">
        <v>2891</v>
      </c>
      <c r="H3294" s="265" t="s">
        <v>2892</v>
      </c>
      <c r="I3294" s="265" t="s">
        <v>240</v>
      </c>
      <c r="J3294" s="265" t="s">
        <v>9635</v>
      </c>
      <c r="K3294" s="265" t="s">
        <v>242</v>
      </c>
      <c r="L3294" s="231">
        <v>46147</v>
      </c>
      <c r="M3294" s="265">
        <v>40</v>
      </c>
      <c r="N3294" s="677" t="s">
        <v>9803</v>
      </c>
      <c r="O3294" s="677" t="s">
        <v>9804</v>
      </c>
      <c r="Q3294" s="241"/>
      <c r="R3294" s="241"/>
      <c r="S3294" s="241"/>
      <c r="T3294" s="241"/>
      <c r="U3294" s="241"/>
      <c r="V3294" s="241"/>
      <c r="W3294" s="241"/>
      <c r="X3294" s="241"/>
      <c r="Y3294" s="303" t="s">
        <v>9805</v>
      </c>
      <c r="Z3294" s="85" t="s">
        <v>220</v>
      </c>
      <c r="AA3294" s="85" t="s">
        <v>5369</v>
      </c>
      <c r="AB3294" s="85" t="s">
        <v>9639</v>
      </c>
      <c r="AC3294" s="270"/>
      <c r="AD3294" s="75" t="s">
        <v>113</v>
      </c>
      <c r="AE3294" s="241"/>
      <c r="AF3294" s="375">
        <v>46140.416666666664</v>
      </c>
      <c r="AG3294" s="375">
        <v>46140.416666666664</v>
      </c>
      <c r="AH3294" s="375">
        <v>46140.416666666664</v>
      </c>
      <c r="AI3294" s="231">
        <v>46141</v>
      </c>
      <c r="AJ3294" s="241"/>
      <c r="AK3294" s="241"/>
      <c r="AL3294" s="231">
        <v>46145</v>
      </c>
      <c r="AM3294" s="241"/>
      <c r="AN3294" s="241"/>
      <c r="AO3294" s="81">
        <f t="shared" si="1032"/>
        <v>46139.416666666664</v>
      </c>
      <c r="AP3294" s="81">
        <f t="shared" si="1033"/>
        <v>46140.416666666664</v>
      </c>
      <c r="AQ3294" s="81">
        <f t="shared" si="1034"/>
        <v>46140.416666666664</v>
      </c>
      <c r="AR3294" s="81">
        <f t="shared" si="1035"/>
        <v>46142</v>
      </c>
      <c r="AS3294" s="81">
        <f t="shared" si="1029"/>
        <v>46143</v>
      </c>
      <c r="AT3294" s="81">
        <f t="shared" si="1030"/>
        <v>46142</v>
      </c>
      <c r="AU3294" s="241"/>
      <c r="AV3294" s="297">
        <v>46136</v>
      </c>
      <c r="AZ3294" s="271"/>
      <c r="BU3294" s="388"/>
      <c r="BZ3294" s="171">
        <f t="shared" si="1037"/>
        <v>17</v>
      </c>
      <c r="CB3294" s="88">
        <f t="shared" si="1041"/>
        <v>0</v>
      </c>
      <c r="CE3294" s="171">
        <f t="shared" si="1038"/>
        <v>4</v>
      </c>
      <c r="CJ3294" s="171">
        <f t="shared" si="1036"/>
        <v>4</v>
      </c>
      <c r="CK3294" s="171">
        <f t="shared" si="1039"/>
        <v>17</v>
      </c>
    </row>
    <row r="3295" spans="1:111" s="85" customFormat="1" x14ac:dyDescent="0.25">
      <c r="B3295" s="265" t="s">
        <v>6688</v>
      </c>
      <c r="C3295" s="301" t="s">
        <v>9204</v>
      </c>
      <c r="D3295" s="265">
        <v>145951410</v>
      </c>
      <c r="E3295" s="241"/>
      <c r="F3295" s="231">
        <v>46135</v>
      </c>
      <c r="G3295" s="265" t="s">
        <v>2891</v>
      </c>
      <c r="H3295" s="265" t="s">
        <v>2892</v>
      </c>
      <c r="I3295" s="265" t="s">
        <v>240</v>
      </c>
      <c r="J3295" s="265" t="s">
        <v>9635</v>
      </c>
      <c r="K3295" s="265" t="s">
        <v>242</v>
      </c>
      <c r="L3295" s="231">
        <v>46147</v>
      </c>
      <c r="M3295" s="265">
        <v>40</v>
      </c>
      <c r="N3295" s="268" t="s">
        <v>9806</v>
      </c>
      <c r="O3295" s="268" t="s">
        <v>9807</v>
      </c>
      <c r="Q3295" s="241"/>
      <c r="R3295" s="241"/>
      <c r="S3295" s="241"/>
      <c r="T3295" s="241"/>
      <c r="U3295" s="241"/>
      <c r="V3295" s="241"/>
      <c r="W3295" s="241"/>
      <c r="X3295" s="241"/>
      <c r="Y3295" s="614" t="s">
        <v>9808</v>
      </c>
      <c r="Z3295" s="85" t="s">
        <v>220</v>
      </c>
      <c r="AA3295" s="85" t="s">
        <v>5369</v>
      </c>
      <c r="AB3295" s="85" t="s">
        <v>9639</v>
      </c>
      <c r="AC3295" s="270"/>
      <c r="AD3295" s="75" t="s">
        <v>113</v>
      </c>
      <c r="AE3295" s="241"/>
      <c r="AF3295" s="375">
        <v>46140.416666666664</v>
      </c>
      <c r="AG3295" s="375">
        <v>46140.416666666664</v>
      </c>
      <c r="AH3295" s="375">
        <v>46140.416666666664</v>
      </c>
      <c r="AI3295" s="231">
        <v>46141</v>
      </c>
      <c r="AJ3295" s="241"/>
      <c r="AK3295" s="241"/>
      <c r="AL3295" s="231">
        <v>46145</v>
      </c>
      <c r="AM3295" s="241"/>
      <c r="AN3295" s="241"/>
      <c r="AO3295" s="81">
        <f t="shared" si="1032"/>
        <v>46139.416666666664</v>
      </c>
      <c r="AP3295" s="81">
        <f t="shared" si="1033"/>
        <v>46140.416666666664</v>
      </c>
      <c r="AQ3295" s="81">
        <f t="shared" si="1034"/>
        <v>46140.416666666664</v>
      </c>
      <c r="AR3295" s="81">
        <f t="shared" si="1035"/>
        <v>46142</v>
      </c>
      <c r="AS3295" s="81">
        <f t="shared" si="1029"/>
        <v>46143</v>
      </c>
      <c r="AT3295" s="81">
        <f t="shared" si="1030"/>
        <v>46142</v>
      </c>
      <c r="AU3295" s="241"/>
      <c r="AV3295" s="347">
        <v>46137</v>
      </c>
      <c r="AZ3295" s="271"/>
      <c r="BU3295" s="388"/>
      <c r="BZ3295" s="171">
        <f t="shared" si="1037"/>
        <v>17</v>
      </c>
      <c r="CB3295" s="88">
        <f t="shared" si="1041"/>
        <v>0</v>
      </c>
      <c r="CE3295" s="171">
        <f t="shared" si="1038"/>
        <v>4</v>
      </c>
      <c r="CJ3295" s="171">
        <f t="shared" si="1036"/>
        <v>4</v>
      </c>
      <c r="CK3295" s="171">
        <f t="shared" si="1039"/>
        <v>17</v>
      </c>
    </row>
    <row r="3296" spans="1:111" s="85" customFormat="1" x14ac:dyDescent="0.25">
      <c r="B3296" s="265" t="s">
        <v>6688</v>
      </c>
      <c r="C3296" s="301" t="s">
        <v>9204</v>
      </c>
      <c r="D3296" s="265">
        <v>145951436</v>
      </c>
      <c r="E3296" s="241"/>
      <c r="F3296" s="231">
        <v>46135</v>
      </c>
      <c r="G3296" s="265" t="s">
        <v>2891</v>
      </c>
      <c r="H3296" s="265" t="s">
        <v>2892</v>
      </c>
      <c r="I3296" s="265" t="s">
        <v>240</v>
      </c>
      <c r="J3296" s="265" t="s">
        <v>9635</v>
      </c>
      <c r="K3296" s="265" t="s">
        <v>242</v>
      </c>
      <c r="L3296" s="231">
        <v>46147</v>
      </c>
      <c r="M3296" s="265">
        <v>40</v>
      </c>
      <c r="N3296" s="268" t="s">
        <v>9809</v>
      </c>
      <c r="O3296" s="268" t="s">
        <v>9810</v>
      </c>
      <c r="Q3296" s="241"/>
      <c r="R3296" s="241"/>
      <c r="S3296" s="241"/>
      <c r="T3296" s="241"/>
      <c r="U3296" s="241"/>
      <c r="V3296" s="241"/>
      <c r="W3296" s="241"/>
      <c r="X3296" s="241"/>
      <c r="Y3296" s="614" t="s">
        <v>9811</v>
      </c>
      <c r="Z3296" s="85" t="s">
        <v>220</v>
      </c>
      <c r="AA3296" s="85" t="s">
        <v>5369</v>
      </c>
      <c r="AB3296" s="85" t="s">
        <v>9639</v>
      </c>
      <c r="AC3296" s="270"/>
      <c r="AD3296" s="75" t="s">
        <v>113</v>
      </c>
      <c r="AE3296" s="241"/>
      <c r="AF3296" s="375">
        <v>46140.416666666664</v>
      </c>
      <c r="AG3296" s="375">
        <v>46140.416666666664</v>
      </c>
      <c r="AH3296" s="375">
        <v>46140.416666666664</v>
      </c>
      <c r="AI3296" s="231">
        <v>46141</v>
      </c>
      <c r="AJ3296" s="241"/>
      <c r="AK3296" s="241"/>
      <c r="AL3296" s="231">
        <v>46145</v>
      </c>
      <c r="AM3296" s="241"/>
      <c r="AN3296" s="241"/>
      <c r="AO3296" s="81">
        <f t="shared" si="1032"/>
        <v>46139.416666666664</v>
      </c>
      <c r="AP3296" s="81">
        <f t="shared" si="1033"/>
        <v>46140.416666666664</v>
      </c>
      <c r="AQ3296" s="81">
        <f t="shared" si="1034"/>
        <v>46140.416666666664</v>
      </c>
      <c r="AR3296" s="81">
        <f t="shared" si="1035"/>
        <v>46142</v>
      </c>
      <c r="AS3296" s="81">
        <f t="shared" si="1029"/>
        <v>46143</v>
      </c>
      <c r="AT3296" s="81">
        <f t="shared" si="1030"/>
        <v>46142</v>
      </c>
      <c r="AU3296" s="241"/>
      <c r="AV3296" s="347">
        <v>46137</v>
      </c>
      <c r="AZ3296" s="271"/>
      <c r="BU3296" s="388"/>
      <c r="BZ3296" s="171">
        <f t="shared" si="1037"/>
        <v>17</v>
      </c>
      <c r="CB3296" s="88">
        <f t="shared" si="1041"/>
        <v>0</v>
      </c>
      <c r="CE3296" s="171">
        <f t="shared" si="1038"/>
        <v>4</v>
      </c>
      <c r="CJ3296" s="171">
        <f t="shared" si="1036"/>
        <v>4</v>
      </c>
      <c r="CK3296" s="171">
        <f t="shared" si="1039"/>
        <v>17</v>
      </c>
    </row>
    <row r="3297" spans="1:111" s="85" customFormat="1" x14ac:dyDescent="0.25">
      <c r="B3297" s="265" t="s">
        <v>9634</v>
      </c>
      <c r="C3297" s="301" t="s">
        <v>9204</v>
      </c>
      <c r="D3297" s="265">
        <v>145951496</v>
      </c>
      <c r="E3297" s="241"/>
      <c r="F3297" s="231">
        <v>46135</v>
      </c>
      <c r="G3297" s="265" t="s">
        <v>2891</v>
      </c>
      <c r="H3297" s="265" t="s">
        <v>2892</v>
      </c>
      <c r="I3297" s="265" t="s">
        <v>240</v>
      </c>
      <c r="J3297" s="265" t="s">
        <v>9635</v>
      </c>
      <c r="K3297" s="265" t="s">
        <v>242</v>
      </c>
      <c r="L3297" s="231">
        <v>46147</v>
      </c>
      <c r="M3297" s="265">
        <v>40</v>
      </c>
      <c r="N3297" s="677" t="s">
        <v>9812</v>
      </c>
      <c r="O3297" s="677" t="s">
        <v>9813</v>
      </c>
      <c r="Q3297" s="241"/>
      <c r="R3297" s="241"/>
      <c r="S3297" s="241"/>
      <c r="T3297" s="241"/>
      <c r="U3297" s="241"/>
      <c r="V3297" s="241"/>
      <c r="W3297" s="241"/>
      <c r="X3297" s="241"/>
      <c r="Y3297" s="303" t="s">
        <v>9814</v>
      </c>
      <c r="Z3297" s="85" t="s">
        <v>220</v>
      </c>
      <c r="AA3297" s="85" t="s">
        <v>5369</v>
      </c>
      <c r="AB3297" s="85" t="s">
        <v>9639</v>
      </c>
      <c r="AC3297" s="270"/>
      <c r="AD3297" s="75" t="s">
        <v>113</v>
      </c>
      <c r="AE3297" s="241"/>
      <c r="AF3297" s="375">
        <v>46140.416666666664</v>
      </c>
      <c r="AG3297" s="375">
        <v>46140.416666666664</v>
      </c>
      <c r="AH3297" s="375">
        <v>46140.416666666664</v>
      </c>
      <c r="AI3297" s="231">
        <v>46141</v>
      </c>
      <c r="AJ3297" s="241"/>
      <c r="AK3297" s="241"/>
      <c r="AL3297" s="231">
        <v>46145</v>
      </c>
      <c r="AM3297" s="241"/>
      <c r="AN3297" s="241"/>
      <c r="AO3297" s="81">
        <f t="shared" si="1032"/>
        <v>46139.416666666664</v>
      </c>
      <c r="AP3297" s="81">
        <f t="shared" si="1033"/>
        <v>46140.416666666664</v>
      </c>
      <c r="AQ3297" s="81">
        <f t="shared" si="1034"/>
        <v>46140.416666666664</v>
      </c>
      <c r="AR3297" s="81">
        <f t="shared" si="1035"/>
        <v>46142</v>
      </c>
      <c r="AS3297" s="81">
        <f t="shared" si="1029"/>
        <v>46143</v>
      </c>
      <c r="AT3297" s="81">
        <f t="shared" si="1030"/>
        <v>46142</v>
      </c>
      <c r="AU3297" s="241"/>
      <c r="AV3297" s="297">
        <v>46136</v>
      </c>
      <c r="AZ3297" s="271"/>
      <c r="BU3297" s="388"/>
      <c r="BZ3297" s="171">
        <f t="shared" si="1037"/>
        <v>17</v>
      </c>
      <c r="CB3297" s="88">
        <f t="shared" si="1041"/>
        <v>0</v>
      </c>
      <c r="CE3297" s="171">
        <f t="shared" si="1038"/>
        <v>4</v>
      </c>
      <c r="CJ3297" s="171">
        <f t="shared" si="1036"/>
        <v>4</v>
      </c>
      <c r="CK3297" s="171">
        <f t="shared" si="1039"/>
        <v>17</v>
      </c>
    </row>
    <row r="3298" spans="1:111" x14ac:dyDescent="0.25">
      <c r="A3298" s="879">
        <f>ROW()-2</f>
        <v>3296</v>
      </c>
      <c r="B3298" s="880" t="s">
        <v>8625</v>
      </c>
      <c r="D3298" s="881">
        <v>145976164</v>
      </c>
      <c r="E3298" s="882"/>
      <c r="F3298" s="883">
        <v>46132</v>
      </c>
      <c r="G3298" s="881" t="s">
        <v>612</v>
      </c>
      <c r="H3298" s="881" t="s">
        <v>2213</v>
      </c>
      <c r="I3298" s="881" t="s">
        <v>105</v>
      </c>
      <c r="J3298" s="881" t="s">
        <v>518</v>
      </c>
      <c r="K3298" s="881" t="s">
        <v>242</v>
      </c>
      <c r="L3298" s="883">
        <v>46160</v>
      </c>
      <c r="M3298" s="881">
        <v>0</v>
      </c>
      <c r="N3298" s="853" t="s">
        <v>9703</v>
      </c>
      <c r="O3298" s="884" t="s">
        <v>9704</v>
      </c>
      <c r="P3298" s="884"/>
      <c r="Q3298" s="882"/>
      <c r="R3298" s="882"/>
      <c r="S3298" s="882"/>
      <c r="T3298" s="882"/>
      <c r="U3298" s="882"/>
      <c r="V3298" s="882"/>
      <c r="W3298" s="882"/>
      <c r="X3298" s="882"/>
      <c r="Y3298" s="885">
        <v>268534745</v>
      </c>
      <c r="Z3298" s="853" t="s">
        <v>110</v>
      </c>
      <c r="AA3298" s="853" t="s">
        <v>9698</v>
      </c>
      <c r="AB3298" s="853" t="s">
        <v>9647</v>
      </c>
      <c r="AC3298" s="886"/>
      <c r="AD3298" s="887" t="s">
        <v>113</v>
      </c>
      <c r="AE3298" s="882"/>
      <c r="AF3298" s="888">
        <v>46134.333333333336</v>
      </c>
      <c r="AG3298" s="888">
        <v>46133.333333333336</v>
      </c>
      <c r="AH3298" s="888">
        <v>46134.25</v>
      </c>
      <c r="AI3298" s="889">
        <v>46135</v>
      </c>
      <c r="AJ3298" s="889"/>
      <c r="AK3298" s="882"/>
      <c r="AL3298" s="889">
        <v>46145</v>
      </c>
      <c r="AM3298" s="882"/>
      <c r="AN3298" s="887">
        <f t="shared" ref="AN3298:AN3345" si="1042">IF(AM3298=0,AL3298-L3298,AM3298-L3298)</f>
        <v>-15</v>
      </c>
      <c r="AO3298" s="81">
        <f t="shared" si="1032"/>
        <v>46132.333333333336</v>
      </c>
      <c r="AP3298" s="81">
        <f t="shared" si="1033"/>
        <v>46133.333333333336</v>
      </c>
      <c r="AQ3298" s="81">
        <f t="shared" si="1034"/>
        <v>46133.333333333336</v>
      </c>
      <c r="AR3298" s="81">
        <f t="shared" si="1035"/>
        <v>46136</v>
      </c>
      <c r="AS3298" s="81">
        <f t="shared" si="1029"/>
        <v>46137</v>
      </c>
      <c r="AT3298" s="81">
        <f t="shared" si="1030"/>
        <v>46136</v>
      </c>
      <c r="AU3298" s="882"/>
      <c r="AV3298" s="890"/>
      <c r="AW3298" s="853"/>
      <c r="AX3298" s="853"/>
      <c r="AY3298" s="853"/>
      <c r="AZ3298" s="891"/>
      <c r="BA3298" s="853"/>
      <c r="BB3298" s="853"/>
      <c r="BC3298" s="853"/>
      <c r="BD3298" s="853"/>
      <c r="BE3298" s="853"/>
      <c r="BF3298" s="853"/>
      <c r="BG3298" s="853"/>
      <c r="BH3298" s="853"/>
      <c r="BI3298" s="853"/>
      <c r="BJ3298" s="853"/>
      <c r="BK3298" s="853"/>
      <c r="BL3298" s="853"/>
      <c r="BM3298" s="853"/>
      <c r="BN3298" s="853"/>
      <c r="BO3298" s="853"/>
      <c r="BP3298" s="853"/>
      <c r="BQ3298" s="853"/>
      <c r="BR3298" s="853"/>
      <c r="BS3298" s="853"/>
      <c r="BT3298" s="853"/>
      <c r="BU3298" s="892"/>
      <c r="BV3298" s="853"/>
      <c r="BW3298" s="853"/>
      <c r="BX3298" s="853"/>
      <c r="BY3298" s="853"/>
      <c r="BZ3298" s="893">
        <f t="shared" si="1037"/>
        <v>17</v>
      </c>
      <c r="CA3298" s="853"/>
      <c r="CB3298" s="88">
        <f t="shared" si="1041"/>
        <v>0</v>
      </c>
      <c r="CC3298" s="853"/>
      <c r="CD3298" s="853"/>
      <c r="CE3298" s="893">
        <f t="shared" si="1038"/>
        <v>4</v>
      </c>
      <c r="CF3298" s="853"/>
      <c r="CG3298" s="853"/>
      <c r="CH3298" s="853"/>
      <c r="CI3298" s="853"/>
      <c r="CJ3298" s="893">
        <f t="shared" si="1036"/>
        <v>1</v>
      </c>
      <c r="CK3298" s="893">
        <f t="shared" si="1039"/>
        <v>1</v>
      </c>
      <c r="CL3298" s="853"/>
      <c r="CM3298" s="853"/>
      <c r="CN3298" s="853"/>
      <c r="CO3298" s="853"/>
      <c r="CP3298" s="853"/>
      <c r="CQ3298" s="853"/>
      <c r="CR3298" s="853"/>
      <c r="CS3298" s="853"/>
      <c r="CT3298" s="853"/>
      <c r="CU3298" s="853"/>
      <c r="CV3298" s="853"/>
      <c r="CW3298" s="853"/>
      <c r="CX3298" s="853"/>
      <c r="CY3298" s="853"/>
      <c r="CZ3298" s="853"/>
      <c r="DA3298" s="853"/>
      <c r="DB3298" s="853"/>
      <c r="DC3298" s="853"/>
      <c r="DD3298" s="853"/>
      <c r="DE3298" s="853"/>
      <c r="DF3298" s="853"/>
      <c r="DG3298" s="853"/>
    </row>
    <row r="3299" spans="1:111" x14ac:dyDescent="0.25">
      <c r="B3299" s="301" t="s">
        <v>6497</v>
      </c>
      <c r="C3299" s="301">
        <v>235600442892</v>
      </c>
      <c r="D3299" s="236">
        <v>145871935</v>
      </c>
      <c r="E3299" s="380"/>
      <c r="F3299" s="353">
        <v>46128</v>
      </c>
      <c r="G3299" s="236" t="s">
        <v>1178</v>
      </c>
      <c r="H3299" s="236" t="s">
        <v>2963</v>
      </c>
      <c r="I3299" s="236" t="s">
        <v>105</v>
      </c>
      <c r="J3299" s="236" t="s">
        <v>1161</v>
      </c>
      <c r="K3299" s="236" t="s">
        <v>242</v>
      </c>
      <c r="L3299" s="353">
        <v>46146</v>
      </c>
      <c r="M3299" s="236">
        <v>20</v>
      </c>
      <c r="N3299" s="85" t="s">
        <v>9815</v>
      </c>
      <c r="O3299" s="22" t="s">
        <v>9816</v>
      </c>
      <c r="P3299" s="22">
        <v>2830052169</v>
      </c>
      <c r="Q3299" s="353">
        <v>46132</v>
      </c>
      <c r="R3299" s="380">
        <v>1209404547</v>
      </c>
      <c r="S3299" s="380">
        <v>224474037</v>
      </c>
      <c r="T3299" s="353">
        <v>46132</v>
      </c>
      <c r="U3299" s="382">
        <v>7772.0680000000002</v>
      </c>
      <c r="V3299" s="382">
        <v>7518.8019999999997</v>
      </c>
      <c r="W3299" s="380">
        <v>9</v>
      </c>
      <c r="X3299" s="380">
        <v>2</v>
      </c>
      <c r="Y3299" s="609">
        <v>235600619326</v>
      </c>
      <c r="Z3299" s="168" t="s">
        <v>128</v>
      </c>
      <c r="AA3299" s="168" t="s">
        <v>383</v>
      </c>
      <c r="AB3299" s="168" t="s">
        <v>7891</v>
      </c>
      <c r="AC3299" s="301">
        <v>235600442892</v>
      </c>
      <c r="AD3299" s="182" t="s">
        <v>113</v>
      </c>
      <c r="AE3299" s="275">
        <v>46136</v>
      </c>
      <c r="AF3299" s="375">
        <v>46135.25</v>
      </c>
      <c r="AG3299" s="304">
        <v>46134.416666666664</v>
      </c>
      <c r="AH3299" s="304">
        <v>46134.416666666664</v>
      </c>
      <c r="AI3299" s="275">
        <v>46131</v>
      </c>
      <c r="AJ3299" s="231">
        <v>46136</v>
      </c>
      <c r="AK3299" s="275">
        <v>46136</v>
      </c>
      <c r="AL3299" s="275">
        <v>46133</v>
      </c>
      <c r="AM3299" s="275">
        <v>46137</v>
      </c>
      <c r="AN3299" s="182">
        <f t="shared" si="1042"/>
        <v>-9</v>
      </c>
      <c r="AO3299" s="81">
        <f t="shared" si="1032"/>
        <v>46133.416666666664</v>
      </c>
      <c r="AP3299" s="81">
        <f t="shared" si="1033"/>
        <v>46134.416666666664</v>
      </c>
      <c r="AQ3299" s="81">
        <f t="shared" si="1034"/>
        <v>46134.416666666664</v>
      </c>
      <c r="AR3299" s="81">
        <f t="shared" si="1035"/>
        <v>46137</v>
      </c>
      <c r="AS3299" s="81">
        <f t="shared" si="1029"/>
        <v>46138</v>
      </c>
      <c r="AT3299" s="81">
        <f t="shared" si="1030"/>
        <v>46137</v>
      </c>
      <c r="AV3299" s="297">
        <v>46132</v>
      </c>
      <c r="BZ3299" s="87">
        <f t="shared" si="1037"/>
        <v>16</v>
      </c>
      <c r="CB3299" s="88">
        <f t="shared" si="1041"/>
        <v>0</v>
      </c>
      <c r="CE3299" s="87">
        <f t="shared" si="1038"/>
        <v>4</v>
      </c>
      <c r="CF3299" s="91">
        <v>4198720</v>
      </c>
      <c r="CH3299" s="91">
        <v>4198720</v>
      </c>
      <c r="CI3299" s="85">
        <v>26242</v>
      </c>
      <c r="CJ3299" s="87">
        <f t="shared" si="1036"/>
        <v>4</v>
      </c>
      <c r="CK3299" s="87">
        <f t="shared" si="1039"/>
        <v>17</v>
      </c>
    </row>
    <row r="3300" spans="1:111" x14ac:dyDescent="0.25">
      <c r="B3300" s="301" t="s">
        <v>6301</v>
      </c>
      <c r="C3300" s="301">
        <v>235600442876</v>
      </c>
      <c r="D3300" s="236">
        <v>145806590</v>
      </c>
      <c r="E3300" s="380"/>
      <c r="F3300" s="353">
        <v>46127</v>
      </c>
      <c r="G3300" s="236" t="s">
        <v>1205</v>
      </c>
      <c r="H3300" s="236" t="s">
        <v>2963</v>
      </c>
      <c r="I3300" s="236" t="s">
        <v>105</v>
      </c>
      <c r="J3300" s="236" t="s">
        <v>1161</v>
      </c>
      <c r="K3300" s="236" t="s">
        <v>242</v>
      </c>
      <c r="L3300" s="353">
        <v>46143</v>
      </c>
      <c r="M3300" s="236">
        <v>40</v>
      </c>
      <c r="N3300" s="22" t="s">
        <v>9817</v>
      </c>
      <c r="O3300" s="22" t="s">
        <v>9818</v>
      </c>
      <c r="P3300" s="22">
        <v>2830052133</v>
      </c>
      <c r="Q3300" s="353">
        <v>46132</v>
      </c>
      <c r="R3300" s="380">
        <v>1209404435</v>
      </c>
      <c r="S3300" s="380">
        <v>224474049</v>
      </c>
      <c r="T3300" s="353">
        <v>46132</v>
      </c>
      <c r="U3300" s="433">
        <v>15049.473</v>
      </c>
      <c r="V3300" s="433">
        <v>14544.858</v>
      </c>
      <c r="W3300" s="380">
        <v>20</v>
      </c>
      <c r="X3300" s="380">
        <v>6</v>
      </c>
      <c r="Y3300" s="609">
        <v>235600442965</v>
      </c>
      <c r="Z3300" s="22" t="s">
        <v>128</v>
      </c>
      <c r="AA3300" s="22" t="s">
        <v>383</v>
      </c>
      <c r="AB3300" s="22" t="s">
        <v>7891</v>
      </c>
      <c r="AD3300" s="182" t="s">
        <v>113</v>
      </c>
      <c r="AF3300" s="446">
        <v>46135.25</v>
      </c>
      <c r="AG3300" s="446">
        <v>46134.416666666664</v>
      </c>
      <c r="AH3300" s="446">
        <v>46134.416666666664</v>
      </c>
      <c r="AI3300" s="353">
        <v>46131</v>
      </c>
      <c r="AJ3300" s="353">
        <v>46136</v>
      </c>
      <c r="AK3300" s="353"/>
      <c r="AL3300" s="353">
        <v>46133</v>
      </c>
      <c r="AM3300" s="353">
        <v>46137</v>
      </c>
      <c r="AN3300" s="182">
        <f t="shared" si="1042"/>
        <v>-6</v>
      </c>
      <c r="AO3300" s="81">
        <f t="shared" si="1032"/>
        <v>46133.416666666664</v>
      </c>
      <c r="AP3300" s="81">
        <f t="shared" si="1033"/>
        <v>46134.416666666664</v>
      </c>
      <c r="AQ3300" s="81">
        <f t="shared" si="1034"/>
        <v>46134.416666666664</v>
      </c>
      <c r="AR3300" s="81">
        <f t="shared" si="1035"/>
        <v>46137</v>
      </c>
      <c r="AS3300" s="81">
        <f t="shared" si="1029"/>
        <v>46138</v>
      </c>
      <c r="AT3300" s="81">
        <f t="shared" si="1030"/>
        <v>46137</v>
      </c>
      <c r="AV3300" s="290">
        <v>46132</v>
      </c>
      <c r="BZ3300" s="87">
        <f t="shared" si="1037"/>
        <v>16</v>
      </c>
      <c r="CB3300" s="88">
        <f t="shared" si="1041"/>
        <v>0</v>
      </c>
      <c r="CE3300" s="87">
        <f t="shared" si="1038"/>
        <v>4</v>
      </c>
      <c r="CJ3300" s="87">
        <f t="shared" si="1036"/>
        <v>4</v>
      </c>
      <c r="CK3300" s="87">
        <f t="shared" si="1039"/>
        <v>17</v>
      </c>
    </row>
    <row r="3301" spans="1:111" x14ac:dyDescent="0.25">
      <c r="B3301" s="301" t="s">
        <v>6301</v>
      </c>
      <c r="C3301" s="506">
        <v>235600442922</v>
      </c>
      <c r="D3301" s="236">
        <v>145816685</v>
      </c>
      <c r="E3301" s="380"/>
      <c r="F3301" s="353">
        <v>46127</v>
      </c>
      <c r="G3301" s="236" t="s">
        <v>1245</v>
      </c>
      <c r="H3301" s="236" t="s">
        <v>2963</v>
      </c>
      <c r="I3301" s="236" t="s">
        <v>105</v>
      </c>
      <c r="J3301" s="236" t="s">
        <v>1161</v>
      </c>
      <c r="K3301" s="236" t="s">
        <v>242</v>
      </c>
      <c r="L3301" s="353">
        <v>46143</v>
      </c>
      <c r="M3301" s="236">
        <v>40</v>
      </c>
      <c r="N3301" s="22" t="s">
        <v>9819</v>
      </c>
      <c r="O3301" s="22" t="s">
        <v>9820</v>
      </c>
      <c r="P3301" s="22">
        <v>2830052165</v>
      </c>
      <c r="Q3301" s="353">
        <v>46132</v>
      </c>
      <c r="R3301" s="380">
        <v>1209404537</v>
      </c>
      <c r="S3301" s="380">
        <v>224474050</v>
      </c>
      <c r="T3301" s="353">
        <v>46132</v>
      </c>
      <c r="U3301" s="433">
        <v>18160.007000000001</v>
      </c>
      <c r="V3301" s="433">
        <v>17572.830000000002</v>
      </c>
      <c r="W3301" s="380">
        <v>21</v>
      </c>
      <c r="X3301" s="380">
        <v>0</v>
      </c>
      <c r="Y3301" s="609">
        <v>235600442982</v>
      </c>
      <c r="Z3301" s="22" t="s">
        <v>128</v>
      </c>
      <c r="AA3301" s="22" t="s">
        <v>383</v>
      </c>
      <c r="AB3301" s="22" t="s">
        <v>7891</v>
      </c>
      <c r="AD3301" s="182" t="s">
        <v>113</v>
      </c>
      <c r="AF3301" s="446">
        <v>46135.25</v>
      </c>
      <c r="AG3301" s="446">
        <v>46134.416666666664</v>
      </c>
      <c r="AH3301" s="446">
        <v>46134.416666666664</v>
      </c>
      <c r="AI3301" s="353">
        <v>46131</v>
      </c>
      <c r="AJ3301" s="353">
        <v>46136</v>
      </c>
      <c r="AK3301" s="353"/>
      <c r="AL3301" s="353">
        <v>46133</v>
      </c>
      <c r="AM3301" s="353">
        <v>46137</v>
      </c>
      <c r="AN3301" s="182">
        <f t="shared" si="1042"/>
        <v>-6</v>
      </c>
      <c r="AO3301" s="81">
        <f t="shared" si="1032"/>
        <v>46133.416666666664</v>
      </c>
      <c r="AP3301" s="81">
        <f t="shared" si="1033"/>
        <v>46134.416666666664</v>
      </c>
      <c r="AQ3301" s="81">
        <f t="shared" si="1034"/>
        <v>46134.416666666664</v>
      </c>
      <c r="AR3301" s="81">
        <f t="shared" si="1035"/>
        <v>46137</v>
      </c>
      <c r="AS3301" s="81">
        <f t="shared" si="1029"/>
        <v>46138</v>
      </c>
      <c r="AT3301" s="81">
        <f t="shared" si="1030"/>
        <v>46137</v>
      </c>
      <c r="AV3301" s="290">
        <v>46132</v>
      </c>
      <c r="BZ3301" s="87">
        <f t="shared" si="1037"/>
        <v>16</v>
      </c>
      <c r="CB3301" s="88">
        <f t="shared" si="1041"/>
        <v>0</v>
      </c>
      <c r="CE3301" s="87">
        <f t="shared" si="1038"/>
        <v>4</v>
      </c>
      <c r="CJ3301" s="87">
        <f t="shared" si="1036"/>
        <v>4</v>
      </c>
      <c r="CK3301" s="87">
        <f t="shared" si="1039"/>
        <v>17</v>
      </c>
    </row>
    <row r="3302" spans="1:111" x14ac:dyDescent="0.25">
      <c r="B3302" s="301" t="s">
        <v>6301</v>
      </c>
      <c r="C3302" s="506">
        <v>235600442922</v>
      </c>
      <c r="D3302" s="236">
        <v>145831394</v>
      </c>
      <c r="E3302" s="380"/>
      <c r="F3302" s="353">
        <v>46127</v>
      </c>
      <c r="G3302" s="236" t="s">
        <v>1159</v>
      </c>
      <c r="H3302" s="236" t="s">
        <v>2963</v>
      </c>
      <c r="I3302" s="236" t="s">
        <v>105</v>
      </c>
      <c r="J3302" s="236" t="s">
        <v>1161</v>
      </c>
      <c r="K3302" s="236" t="s">
        <v>242</v>
      </c>
      <c r="L3302" s="353">
        <v>46142</v>
      </c>
      <c r="M3302" s="236">
        <v>40</v>
      </c>
      <c r="N3302" s="22" t="s">
        <v>9821</v>
      </c>
      <c r="O3302" s="22" t="s">
        <v>9822</v>
      </c>
      <c r="P3302" s="22">
        <v>2830052177</v>
      </c>
      <c r="Q3302" s="353">
        <v>46132</v>
      </c>
      <c r="R3302" s="380">
        <v>1209404578</v>
      </c>
      <c r="S3302" s="380">
        <v>224474042</v>
      </c>
      <c r="T3302" s="353">
        <v>46132</v>
      </c>
      <c r="U3302" s="433">
        <v>18657.512999999999</v>
      </c>
      <c r="V3302" s="433">
        <v>17986.554</v>
      </c>
      <c r="W3302" s="380">
        <v>19</v>
      </c>
      <c r="X3302" s="380">
        <v>0</v>
      </c>
      <c r="Y3302" s="609">
        <v>235600442990</v>
      </c>
      <c r="Z3302" s="22" t="s">
        <v>128</v>
      </c>
      <c r="AA3302" s="22" t="s">
        <v>383</v>
      </c>
      <c r="AB3302" s="22" t="s">
        <v>7891</v>
      </c>
      <c r="AD3302" s="182" t="s">
        <v>113</v>
      </c>
      <c r="AF3302" s="446">
        <v>46135.25</v>
      </c>
      <c r="AG3302" s="446">
        <v>46134.416666666664</v>
      </c>
      <c r="AH3302" s="446">
        <v>46134.416666666664</v>
      </c>
      <c r="AI3302" s="353">
        <v>46131</v>
      </c>
      <c r="AJ3302" s="353">
        <v>46136</v>
      </c>
      <c r="AK3302" s="353"/>
      <c r="AL3302" s="353">
        <v>46133</v>
      </c>
      <c r="AM3302" s="353">
        <v>46137</v>
      </c>
      <c r="AN3302" s="182">
        <f t="shared" si="1042"/>
        <v>-5</v>
      </c>
      <c r="AO3302" s="81">
        <f t="shared" si="1032"/>
        <v>46133.416666666664</v>
      </c>
      <c r="AP3302" s="81">
        <f t="shared" si="1033"/>
        <v>46134.416666666664</v>
      </c>
      <c r="AQ3302" s="81">
        <f t="shared" si="1034"/>
        <v>46134.416666666664</v>
      </c>
      <c r="AR3302" s="81">
        <f t="shared" si="1035"/>
        <v>46137</v>
      </c>
      <c r="AS3302" s="81">
        <f t="shared" si="1029"/>
        <v>46138</v>
      </c>
      <c r="AT3302" s="81">
        <f t="shared" si="1030"/>
        <v>46137</v>
      </c>
      <c r="AV3302" s="290">
        <v>46132</v>
      </c>
      <c r="BZ3302" s="87">
        <f t="shared" si="1037"/>
        <v>16</v>
      </c>
      <c r="CB3302" s="88">
        <f t="shared" si="1041"/>
        <v>0</v>
      </c>
      <c r="CE3302" s="87">
        <f t="shared" si="1038"/>
        <v>4</v>
      </c>
      <c r="CJ3302" s="87">
        <f t="shared" si="1036"/>
        <v>4</v>
      </c>
      <c r="CK3302" s="87">
        <f t="shared" si="1039"/>
        <v>17</v>
      </c>
    </row>
    <row r="3303" spans="1:111" x14ac:dyDescent="0.25">
      <c r="B3303" s="301" t="s">
        <v>6301</v>
      </c>
      <c r="C3303" s="506">
        <v>235600596041</v>
      </c>
      <c r="D3303" s="236">
        <v>145831397</v>
      </c>
      <c r="E3303" s="380"/>
      <c r="F3303" s="353">
        <v>46127</v>
      </c>
      <c r="G3303" s="236" t="s">
        <v>1159</v>
      </c>
      <c r="H3303" s="236" t="s">
        <v>2963</v>
      </c>
      <c r="I3303" s="236" t="s">
        <v>105</v>
      </c>
      <c r="J3303" s="236" t="s">
        <v>1161</v>
      </c>
      <c r="K3303" s="236" t="s">
        <v>242</v>
      </c>
      <c r="L3303" s="353">
        <v>46142</v>
      </c>
      <c r="M3303" s="236">
        <v>40</v>
      </c>
      <c r="N3303" s="22" t="s">
        <v>9823</v>
      </c>
      <c r="O3303" s="22" t="s">
        <v>9824</v>
      </c>
      <c r="P3303" s="22">
        <v>2830052154</v>
      </c>
      <c r="Q3303" s="353">
        <v>46132</v>
      </c>
      <c r="R3303" s="380">
        <v>1209404516</v>
      </c>
      <c r="S3303" s="380">
        <v>224474044</v>
      </c>
      <c r="T3303" s="353">
        <v>46132</v>
      </c>
      <c r="U3303" s="433">
        <v>18625.350999999999</v>
      </c>
      <c r="V3303" s="433">
        <v>17955.546999999999</v>
      </c>
      <c r="W3303" s="380">
        <v>19</v>
      </c>
      <c r="X3303" s="380">
        <v>0</v>
      </c>
      <c r="Y3303" s="609">
        <v>235600619318</v>
      </c>
      <c r="Z3303" s="22" t="s">
        <v>128</v>
      </c>
      <c r="AA3303" s="22" t="s">
        <v>383</v>
      </c>
      <c r="AB3303" s="22" t="s">
        <v>7891</v>
      </c>
      <c r="AD3303" s="182" t="s">
        <v>113</v>
      </c>
      <c r="AF3303" s="446">
        <v>46135.25</v>
      </c>
      <c r="AG3303" s="446">
        <v>46134.416666666664</v>
      </c>
      <c r="AH3303" s="446">
        <v>46134.416666666664</v>
      </c>
      <c r="AI3303" s="353">
        <v>46131</v>
      </c>
      <c r="AJ3303" s="353">
        <v>46136</v>
      </c>
      <c r="AK3303" s="353"/>
      <c r="AL3303" s="353">
        <v>46133</v>
      </c>
      <c r="AM3303" s="353">
        <v>46137</v>
      </c>
      <c r="AN3303" s="182">
        <f t="shared" si="1042"/>
        <v>-5</v>
      </c>
      <c r="AO3303" s="81">
        <f t="shared" si="1032"/>
        <v>46133.416666666664</v>
      </c>
      <c r="AP3303" s="81">
        <f t="shared" si="1033"/>
        <v>46134.416666666664</v>
      </c>
      <c r="AQ3303" s="81">
        <f t="shared" si="1034"/>
        <v>46134.416666666664</v>
      </c>
      <c r="AR3303" s="81">
        <f t="shared" si="1035"/>
        <v>46137</v>
      </c>
      <c r="AS3303" s="81">
        <f t="shared" si="1029"/>
        <v>46138</v>
      </c>
      <c r="AT3303" s="81">
        <f t="shared" si="1030"/>
        <v>46137</v>
      </c>
      <c r="AV3303" s="290">
        <v>46132</v>
      </c>
      <c r="BZ3303" s="87">
        <f t="shared" si="1037"/>
        <v>16</v>
      </c>
      <c r="CB3303" s="88">
        <f t="shared" si="1041"/>
        <v>0</v>
      </c>
      <c r="CE3303" s="87">
        <f t="shared" si="1038"/>
        <v>4</v>
      </c>
      <c r="CJ3303" s="87">
        <f t="shared" si="1036"/>
        <v>4</v>
      </c>
      <c r="CK3303" s="87">
        <f t="shared" si="1039"/>
        <v>17</v>
      </c>
    </row>
    <row r="3304" spans="1:111" x14ac:dyDescent="0.25">
      <c r="B3304" s="301" t="s">
        <v>6301</v>
      </c>
      <c r="C3304" s="301">
        <v>235600443032</v>
      </c>
      <c r="D3304" s="236">
        <v>145831404</v>
      </c>
      <c r="E3304" s="380"/>
      <c r="F3304" s="353">
        <v>46127</v>
      </c>
      <c r="G3304" s="236" t="s">
        <v>1159</v>
      </c>
      <c r="H3304" s="236" t="s">
        <v>2963</v>
      </c>
      <c r="I3304" s="236" t="s">
        <v>105</v>
      </c>
      <c r="J3304" s="236" t="s">
        <v>1161</v>
      </c>
      <c r="K3304" s="236" t="s">
        <v>242</v>
      </c>
      <c r="L3304" s="353">
        <v>46142</v>
      </c>
      <c r="M3304" s="236">
        <v>40</v>
      </c>
      <c r="N3304" s="22" t="s">
        <v>9825</v>
      </c>
      <c r="O3304" s="22" t="s">
        <v>9826</v>
      </c>
      <c r="P3304" s="22">
        <v>2830052240</v>
      </c>
      <c r="Q3304" s="353">
        <v>46133</v>
      </c>
      <c r="R3304" s="380">
        <v>1209404955</v>
      </c>
      <c r="S3304" s="380">
        <v>224474046</v>
      </c>
      <c r="T3304" s="353">
        <v>46133</v>
      </c>
      <c r="U3304" s="433">
        <v>18501.972000000002</v>
      </c>
      <c r="V3304" s="433">
        <v>17836.600999999999</v>
      </c>
      <c r="W3304" s="380">
        <v>19</v>
      </c>
      <c r="X3304" s="380">
        <v>0</v>
      </c>
      <c r="Y3304" s="609">
        <v>235600443180</v>
      </c>
      <c r="Z3304" s="22" t="s">
        <v>128</v>
      </c>
      <c r="AA3304" s="22" t="s">
        <v>383</v>
      </c>
      <c r="AB3304" s="22" t="s">
        <v>7891</v>
      </c>
      <c r="AD3304" s="182" t="s">
        <v>113</v>
      </c>
      <c r="AF3304" s="446">
        <v>46135.25</v>
      </c>
      <c r="AG3304" s="446">
        <v>46134.416666666664</v>
      </c>
      <c r="AH3304" s="446">
        <v>46134.416666666664</v>
      </c>
      <c r="AI3304" s="353">
        <v>46131</v>
      </c>
      <c r="AJ3304" s="353">
        <v>46136</v>
      </c>
      <c r="AK3304" s="353"/>
      <c r="AL3304" s="353">
        <v>46133</v>
      </c>
      <c r="AM3304" s="353">
        <v>46137</v>
      </c>
      <c r="AN3304" s="182">
        <f t="shared" si="1042"/>
        <v>-5</v>
      </c>
      <c r="AO3304" s="81">
        <f t="shared" si="1032"/>
        <v>46133.416666666664</v>
      </c>
      <c r="AP3304" s="81">
        <f t="shared" si="1033"/>
        <v>46134.416666666664</v>
      </c>
      <c r="AQ3304" s="81">
        <f t="shared" si="1034"/>
        <v>46134.416666666664</v>
      </c>
      <c r="AR3304" s="81">
        <f t="shared" si="1035"/>
        <v>46137</v>
      </c>
      <c r="AS3304" s="81">
        <f t="shared" si="1029"/>
        <v>46138</v>
      </c>
      <c r="AT3304" s="81">
        <f t="shared" si="1030"/>
        <v>46137</v>
      </c>
      <c r="AV3304" s="290">
        <v>46132</v>
      </c>
      <c r="BZ3304" s="87">
        <f t="shared" si="1037"/>
        <v>16</v>
      </c>
      <c r="CB3304" s="88">
        <f t="shared" si="1041"/>
        <v>0</v>
      </c>
      <c r="CE3304" s="87">
        <f t="shared" si="1038"/>
        <v>4</v>
      </c>
      <c r="CJ3304" s="87">
        <f t="shared" si="1036"/>
        <v>4</v>
      </c>
      <c r="CK3304" s="87">
        <f t="shared" si="1039"/>
        <v>17</v>
      </c>
    </row>
    <row r="3305" spans="1:111" x14ac:dyDescent="0.25">
      <c r="B3305" s="301" t="s">
        <v>6301</v>
      </c>
      <c r="C3305" s="301">
        <v>235600442876</v>
      </c>
      <c r="D3305" s="236">
        <v>145850830</v>
      </c>
      <c r="E3305" s="380"/>
      <c r="F3305" s="353">
        <v>46127</v>
      </c>
      <c r="G3305" s="236" t="s">
        <v>1186</v>
      </c>
      <c r="H3305" s="236" t="s">
        <v>2963</v>
      </c>
      <c r="I3305" s="236" t="s">
        <v>105</v>
      </c>
      <c r="J3305" s="236" t="s">
        <v>1161</v>
      </c>
      <c r="K3305" s="236" t="s">
        <v>242</v>
      </c>
      <c r="L3305" s="353">
        <v>46143</v>
      </c>
      <c r="M3305" s="236">
        <v>40</v>
      </c>
      <c r="N3305" s="22" t="s">
        <v>9827</v>
      </c>
      <c r="O3305" s="22" t="s">
        <v>9828</v>
      </c>
      <c r="P3305" s="22">
        <v>2830052130</v>
      </c>
      <c r="Q3305" s="353">
        <v>46132</v>
      </c>
      <c r="R3305" s="380">
        <v>1209404416</v>
      </c>
      <c r="S3305" s="380">
        <v>224474038</v>
      </c>
      <c r="T3305" s="353">
        <v>46132</v>
      </c>
      <c r="U3305" s="433">
        <v>21133.819</v>
      </c>
      <c r="V3305" s="433">
        <v>20326.651000000002</v>
      </c>
      <c r="W3305" s="380">
        <v>20</v>
      </c>
      <c r="X3305" s="380">
        <v>30</v>
      </c>
      <c r="Y3305" s="609">
        <v>235600443202</v>
      </c>
      <c r="Z3305" s="22" t="s">
        <v>128</v>
      </c>
      <c r="AA3305" s="22" t="s">
        <v>383</v>
      </c>
      <c r="AB3305" s="22" t="s">
        <v>7891</v>
      </c>
      <c r="AD3305" s="182" t="s">
        <v>113</v>
      </c>
      <c r="AF3305" s="446">
        <v>46135.25</v>
      </c>
      <c r="AG3305" s="446">
        <v>46134.416666666664</v>
      </c>
      <c r="AH3305" s="446">
        <v>46134.416666666664</v>
      </c>
      <c r="AI3305" s="353">
        <v>46131</v>
      </c>
      <c r="AJ3305" s="353">
        <v>46136</v>
      </c>
      <c r="AK3305" s="353"/>
      <c r="AL3305" s="353">
        <v>46133</v>
      </c>
      <c r="AM3305" s="353">
        <v>46137</v>
      </c>
      <c r="AN3305" s="182">
        <f t="shared" si="1042"/>
        <v>-6</v>
      </c>
      <c r="AO3305" s="81">
        <f t="shared" si="1032"/>
        <v>46133.416666666664</v>
      </c>
      <c r="AP3305" s="81">
        <f t="shared" si="1033"/>
        <v>46134.416666666664</v>
      </c>
      <c r="AQ3305" s="81">
        <f t="shared" si="1034"/>
        <v>46134.416666666664</v>
      </c>
      <c r="AR3305" s="81">
        <f t="shared" si="1035"/>
        <v>46137</v>
      </c>
      <c r="AS3305" s="81">
        <f t="shared" si="1029"/>
        <v>46138</v>
      </c>
      <c r="AT3305" s="81">
        <f t="shared" si="1030"/>
        <v>46137</v>
      </c>
      <c r="AV3305" s="290">
        <v>46132</v>
      </c>
      <c r="BZ3305" s="87">
        <f t="shared" si="1037"/>
        <v>16</v>
      </c>
      <c r="CB3305" s="88">
        <f t="shared" si="1041"/>
        <v>0</v>
      </c>
      <c r="CE3305" s="87">
        <f t="shared" si="1038"/>
        <v>4</v>
      </c>
      <c r="CJ3305" s="87">
        <f t="shared" si="1036"/>
        <v>4</v>
      </c>
      <c r="CK3305" s="87">
        <f t="shared" si="1039"/>
        <v>17</v>
      </c>
    </row>
    <row r="3306" spans="1:111" x14ac:dyDescent="0.25">
      <c r="B3306" s="301" t="s">
        <v>6301</v>
      </c>
      <c r="C3306" s="301">
        <v>235600443032</v>
      </c>
      <c r="D3306" s="236">
        <v>145896914</v>
      </c>
      <c r="E3306" s="380"/>
      <c r="F3306" s="353">
        <v>46127</v>
      </c>
      <c r="G3306" s="236" t="s">
        <v>1186</v>
      </c>
      <c r="H3306" s="236" t="s">
        <v>2963</v>
      </c>
      <c r="I3306" s="236" t="s">
        <v>105</v>
      </c>
      <c r="J3306" s="236" t="s">
        <v>1161</v>
      </c>
      <c r="K3306" s="236" t="s">
        <v>242</v>
      </c>
      <c r="L3306" s="353">
        <v>46141</v>
      </c>
      <c r="M3306" s="236">
        <v>40</v>
      </c>
      <c r="N3306" s="22" t="s">
        <v>9829</v>
      </c>
      <c r="O3306" s="22" t="s">
        <v>9830</v>
      </c>
      <c r="P3306" s="22">
        <v>2830052239</v>
      </c>
      <c r="Q3306" s="353">
        <v>46133</v>
      </c>
      <c r="R3306" s="380">
        <v>1209404929</v>
      </c>
      <c r="S3306" s="380">
        <v>224474040</v>
      </c>
      <c r="T3306" s="353">
        <v>46133</v>
      </c>
      <c r="U3306" s="433">
        <v>20738.164000000001</v>
      </c>
      <c r="V3306" s="433">
        <v>19941.125</v>
      </c>
      <c r="W3306" s="380">
        <v>20</v>
      </c>
      <c r="X3306" s="380">
        <v>30</v>
      </c>
      <c r="Y3306" s="863">
        <v>235600596156</v>
      </c>
      <c r="Z3306" s="22" t="s">
        <v>128</v>
      </c>
      <c r="AA3306" s="22" t="s">
        <v>383</v>
      </c>
      <c r="AB3306" s="22" t="s">
        <v>7891</v>
      </c>
      <c r="AD3306" s="182" t="s">
        <v>113</v>
      </c>
      <c r="AF3306" s="446">
        <v>46135.25</v>
      </c>
      <c r="AG3306" s="446">
        <v>46134.416666666664</v>
      </c>
      <c r="AH3306" s="446">
        <v>46134.416666666664</v>
      </c>
      <c r="AI3306" s="353">
        <v>46131</v>
      </c>
      <c r="AJ3306" s="353">
        <v>46136</v>
      </c>
      <c r="AK3306" s="353"/>
      <c r="AL3306" s="353">
        <v>46133</v>
      </c>
      <c r="AM3306" s="353">
        <v>46137</v>
      </c>
      <c r="AN3306" s="182">
        <f t="shared" si="1042"/>
        <v>-4</v>
      </c>
      <c r="AO3306" s="81">
        <f t="shared" si="1032"/>
        <v>46133.416666666664</v>
      </c>
      <c r="AP3306" s="81">
        <f t="shared" si="1033"/>
        <v>46134.416666666664</v>
      </c>
      <c r="AQ3306" s="81">
        <f t="shared" si="1034"/>
        <v>46134.416666666664</v>
      </c>
      <c r="AR3306" s="81">
        <f t="shared" si="1035"/>
        <v>46137</v>
      </c>
      <c r="AS3306" s="81">
        <f t="shared" si="1029"/>
        <v>46138</v>
      </c>
      <c r="AT3306" s="81">
        <f t="shared" si="1030"/>
        <v>46137</v>
      </c>
      <c r="AV3306" s="290">
        <v>46133</v>
      </c>
      <c r="BZ3306" s="87">
        <f t="shared" si="1037"/>
        <v>16</v>
      </c>
      <c r="CB3306" s="88">
        <f t="shared" si="1041"/>
        <v>0</v>
      </c>
      <c r="CE3306" s="87">
        <f t="shared" si="1038"/>
        <v>4</v>
      </c>
      <c r="CJ3306" s="87">
        <f t="shared" si="1036"/>
        <v>4</v>
      </c>
      <c r="CK3306" s="87">
        <f t="shared" si="1039"/>
        <v>17</v>
      </c>
    </row>
    <row r="3307" spans="1:111" x14ac:dyDescent="0.25">
      <c r="B3307" s="301" t="s">
        <v>6301</v>
      </c>
      <c r="C3307" s="506">
        <v>235600596041</v>
      </c>
      <c r="D3307" s="236">
        <v>145887803</v>
      </c>
      <c r="E3307" s="380"/>
      <c r="F3307" s="353">
        <v>46128</v>
      </c>
      <c r="G3307" s="236" t="s">
        <v>1274</v>
      </c>
      <c r="H3307" s="236" t="s">
        <v>2963</v>
      </c>
      <c r="I3307" s="236" t="s">
        <v>105</v>
      </c>
      <c r="J3307" s="236" t="s">
        <v>1161</v>
      </c>
      <c r="K3307" s="236" t="s">
        <v>242</v>
      </c>
      <c r="L3307" s="353">
        <v>46147</v>
      </c>
      <c r="M3307" s="236">
        <v>40</v>
      </c>
      <c r="N3307" s="22" t="s">
        <v>9831</v>
      </c>
      <c r="O3307" s="22" t="s">
        <v>9832</v>
      </c>
      <c r="P3307" s="22">
        <v>2830052196</v>
      </c>
      <c r="Q3307" s="353">
        <v>46133</v>
      </c>
      <c r="R3307" s="380">
        <v>1209404787</v>
      </c>
      <c r="S3307" s="380">
        <v>224474055</v>
      </c>
      <c r="T3307" s="353">
        <v>46133</v>
      </c>
      <c r="U3307" s="433">
        <v>16092.797</v>
      </c>
      <c r="V3307" s="433">
        <v>15482.558999999999</v>
      </c>
      <c r="W3307" s="380">
        <v>20</v>
      </c>
      <c r="X3307" s="380">
        <v>12</v>
      </c>
      <c r="Y3307" s="863">
        <v>235600619342</v>
      </c>
      <c r="Z3307" s="22" t="s">
        <v>128</v>
      </c>
      <c r="AA3307" s="22" t="s">
        <v>383</v>
      </c>
      <c r="AB3307" s="22" t="s">
        <v>7891</v>
      </c>
      <c r="AD3307" s="132" t="s">
        <v>113</v>
      </c>
      <c r="AF3307" s="446">
        <v>46135.25</v>
      </c>
      <c r="AG3307" s="446">
        <v>46134.416666666664</v>
      </c>
      <c r="AH3307" s="446">
        <v>46134.416666666664</v>
      </c>
      <c r="AI3307" s="353">
        <v>46131</v>
      </c>
      <c r="AJ3307" s="353">
        <v>46136</v>
      </c>
      <c r="AK3307" s="353"/>
      <c r="AL3307" s="353">
        <v>46133</v>
      </c>
      <c r="AM3307" s="353">
        <v>46137</v>
      </c>
      <c r="AN3307" s="182">
        <f t="shared" si="1042"/>
        <v>-10</v>
      </c>
      <c r="AO3307" s="81">
        <f t="shared" si="1032"/>
        <v>46133.416666666664</v>
      </c>
      <c r="AP3307" s="81">
        <f t="shared" si="1033"/>
        <v>46134.416666666664</v>
      </c>
      <c r="AQ3307" s="81">
        <f t="shared" si="1034"/>
        <v>46134.416666666664</v>
      </c>
      <c r="AR3307" s="81">
        <f t="shared" si="1035"/>
        <v>46137</v>
      </c>
      <c r="AS3307" s="81">
        <f t="shared" si="1029"/>
        <v>46138</v>
      </c>
      <c r="AT3307" s="81">
        <f t="shared" si="1030"/>
        <v>46137</v>
      </c>
      <c r="AV3307" s="290">
        <v>46133</v>
      </c>
      <c r="BZ3307" s="87">
        <f t="shared" si="1037"/>
        <v>16</v>
      </c>
      <c r="CB3307" s="88">
        <f t="shared" si="1041"/>
        <v>0</v>
      </c>
      <c r="CE3307" s="87">
        <f t="shared" si="1038"/>
        <v>4</v>
      </c>
      <c r="CJ3307" s="87">
        <f t="shared" si="1036"/>
        <v>4</v>
      </c>
      <c r="CK3307" s="87">
        <f t="shared" si="1039"/>
        <v>17</v>
      </c>
    </row>
    <row r="3308" spans="1:111" s="85" customFormat="1" x14ac:dyDescent="0.25">
      <c r="B3308" s="301" t="s">
        <v>6301</v>
      </c>
      <c r="C3308" s="301">
        <v>235600442922</v>
      </c>
      <c r="D3308" s="265">
        <v>145891683</v>
      </c>
      <c r="E3308" s="268"/>
      <c r="F3308" s="231">
        <v>46128</v>
      </c>
      <c r="G3308" s="265" t="s">
        <v>1187</v>
      </c>
      <c r="H3308" s="265" t="s">
        <v>2963</v>
      </c>
      <c r="I3308" s="265" t="s">
        <v>105</v>
      </c>
      <c r="J3308" s="265" t="s">
        <v>1161</v>
      </c>
      <c r="K3308" s="265" t="s">
        <v>242</v>
      </c>
      <c r="L3308" s="231">
        <v>46146</v>
      </c>
      <c r="M3308" s="265">
        <v>40</v>
      </c>
      <c r="N3308" s="85" t="s">
        <v>9833</v>
      </c>
      <c r="O3308" s="85" t="s">
        <v>9834</v>
      </c>
      <c r="P3308" s="85">
        <v>2830052140</v>
      </c>
      <c r="Q3308" s="231">
        <v>46132</v>
      </c>
      <c r="R3308" s="241">
        <v>1209404471</v>
      </c>
      <c r="S3308" s="241">
        <v>224474062</v>
      </c>
      <c r="T3308" s="231">
        <v>46132</v>
      </c>
      <c r="U3308" s="356">
        <v>15204.834000000001</v>
      </c>
      <c r="V3308" s="356">
        <v>14707.257</v>
      </c>
      <c r="W3308" s="241">
        <v>20</v>
      </c>
      <c r="X3308" s="241">
        <v>5</v>
      </c>
      <c r="Y3308" s="386">
        <v>235600596181</v>
      </c>
      <c r="Z3308" s="168" t="s">
        <v>128</v>
      </c>
      <c r="AA3308" s="168" t="s">
        <v>383</v>
      </c>
      <c r="AB3308" s="168" t="s">
        <v>7891</v>
      </c>
      <c r="AC3308" s="270"/>
      <c r="AD3308" s="182" t="s">
        <v>113</v>
      </c>
      <c r="AE3308" s="241"/>
      <c r="AF3308" s="304">
        <v>46135.25</v>
      </c>
      <c r="AG3308" s="304">
        <v>46134.416666666664</v>
      </c>
      <c r="AH3308" s="304">
        <v>46134.416666666664</v>
      </c>
      <c r="AI3308" s="275">
        <v>46131</v>
      </c>
      <c r="AJ3308" s="275">
        <v>46136</v>
      </c>
      <c r="AK3308" s="231"/>
      <c r="AL3308" s="275">
        <v>46133</v>
      </c>
      <c r="AM3308" s="275">
        <v>46137</v>
      </c>
      <c r="AN3308" s="75">
        <f t="shared" si="1042"/>
        <v>-9</v>
      </c>
      <c r="AO3308" s="81">
        <f t="shared" si="1032"/>
        <v>46133.416666666664</v>
      </c>
      <c r="AP3308" s="81">
        <f t="shared" si="1033"/>
        <v>46134.416666666664</v>
      </c>
      <c r="AQ3308" s="81">
        <f t="shared" si="1034"/>
        <v>46134.416666666664</v>
      </c>
      <c r="AR3308" s="81">
        <f t="shared" si="1035"/>
        <v>46137</v>
      </c>
      <c r="AS3308" s="81">
        <f t="shared" si="1029"/>
        <v>46138</v>
      </c>
      <c r="AT3308" s="81">
        <f t="shared" si="1030"/>
        <v>46137</v>
      </c>
      <c r="AU3308" s="241"/>
      <c r="AV3308" s="297">
        <v>46132</v>
      </c>
      <c r="AZ3308" s="271"/>
      <c r="BU3308" s="312"/>
      <c r="BZ3308" s="171">
        <f t="shared" si="1037"/>
        <v>16</v>
      </c>
      <c r="CB3308" s="88">
        <f t="shared" si="1041"/>
        <v>0</v>
      </c>
      <c r="CE3308" s="171">
        <f t="shared" si="1038"/>
        <v>4</v>
      </c>
      <c r="CJ3308" s="171">
        <f t="shared" si="1036"/>
        <v>4</v>
      </c>
      <c r="CK3308" s="171">
        <f t="shared" si="1039"/>
        <v>17</v>
      </c>
    </row>
    <row r="3309" spans="1:111" s="85" customFormat="1" x14ac:dyDescent="0.25">
      <c r="B3309" s="301" t="s">
        <v>6301</v>
      </c>
      <c r="C3309" s="301">
        <v>235600442922</v>
      </c>
      <c r="D3309" s="265">
        <v>145894373</v>
      </c>
      <c r="E3309" s="241"/>
      <c r="F3309" s="231">
        <v>46128</v>
      </c>
      <c r="G3309" s="265" t="s">
        <v>1188</v>
      </c>
      <c r="H3309" s="265" t="s">
        <v>2963</v>
      </c>
      <c r="I3309" s="265" t="s">
        <v>105</v>
      </c>
      <c r="J3309" s="265" t="s">
        <v>1161</v>
      </c>
      <c r="K3309" s="265" t="s">
        <v>242</v>
      </c>
      <c r="L3309" s="231">
        <v>46155</v>
      </c>
      <c r="M3309" s="265">
        <v>40</v>
      </c>
      <c r="N3309" s="85" t="s">
        <v>9835</v>
      </c>
      <c r="O3309" s="85" t="s">
        <v>9836</v>
      </c>
      <c r="P3309" s="85">
        <v>2830052179</v>
      </c>
      <c r="Q3309" s="231">
        <v>46132</v>
      </c>
      <c r="R3309" s="241">
        <v>1209404587</v>
      </c>
      <c r="S3309" s="241">
        <v>224476249</v>
      </c>
      <c r="T3309" s="231">
        <v>46132</v>
      </c>
      <c r="U3309" s="356">
        <v>16270.459000000001</v>
      </c>
      <c r="V3309" s="356">
        <v>15738.429</v>
      </c>
      <c r="W3309" s="241">
        <v>21</v>
      </c>
      <c r="X3309" s="241">
        <v>5</v>
      </c>
      <c r="Y3309" s="386">
        <v>235600596199</v>
      </c>
      <c r="Z3309" s="168" t="s">
        <v>128</v>
      </c>
      <c r="AA3309" s="168" t="s">
        <v>383</v>
      </c>
      <c r="AB3309" s="168" t="s">
        <v>7891</v>
      </c>
      <c r="AC3309" s="270"/>
      <c r="AD3309" s="182" t="s">
        <v>113</v>
      </c>
      <c r="AE3309" s="241"/>
      <c r="AF3309" s="304">
        <v>46135.25</v>
      </c>
      <c r="AG3309" s="304">
        <v>46134.416666666664</v>
      </c>
      <c r="AH3309" s="304">
        <v>46134.416666666664</v>
      </c>
      <c r="AI3309" s="275">
        <v>46131</v>
      </c>
      <c r="AJ3309" s="275">
        <v>46136</v>
      </c>
      <c r="AK3309" s="231"/>
      <c r="AL3309" s="275">
        <v>46133</v>
      </c>
      <c r="AM3309" s="275">
        <v>46137</v>
      </c>
      <c r="AN3309" s="75">
        <f t="shared" si="1042"/>
        <v>-18</v>
      </c>
      <c r="AO3309" s="81">
        <f t="shared" si="1032"/>
        <v>46133.416666666664</v>
      </c>
      <c r="AP3309" s="81">
        <f t="shared" si="1033"/>
        <v>46134.416666666664</v>
      </c>
      <c r="AQ3309" s="81">
        <f t="shared" si="1034"/>
        <v>46134.416666666664</v>
      </c>
      <c r="AR3309" s="81">
        <f t="shared" si="1035"/>
        <v>46137</v>
      </c>
      <c r="AS3309" s="81">
        <f t="shared" si="1029"/>
        <v>46138</v>
      </c>
      <c r="AT3309" s="81">
        <f t="shared" si="1030"/>
        <v>46137</v>
      </c>
      <c r="AU3309" s="241"/>
      <c r="AV3309" s="297">
        <v>46132</v>
      </c>
      <c r="AZ3309" s="271"/>
      <c r="BU3309" s="312"/>
      <c r="BZ3309" s="171">
        <f t="shared" si="1037"/>
        <v>16</v>
      </c>
      <c r="CB3309" s="88">
        <f t="shared" si="1041"/>
        <v>0</v>
      </c>
      <c r="CE3309" s="171">
        <f t="shared" si="1038"/>
        <v>4</v>
      </c>
      <c r="CJ3309" s="171">
        <f t="shared" si="1036"/>
        <v>4</v>
      </c>
      <c r="CK3309" s="171">
        <f t="shared" si="1039"/>
        <v>17</v>
      </c>
    </row>
    <row r="3310" spans="1:111" s="168" customFormat="1" x14ac:dyDescent="0.25">
      <c r="B3310" s="301" t="s">
        <v>6301</v>
      </c>
      <c r="C3310" s="301">
        <v>235600596041</v>
      </c>
      <c r="D3310" s="273">
        <v>145896462</v>
      </c>
      <c r="E3310" s="274"/>
      <c r="F3310" s="275">
        <v>46128</v>
      </c>
      <c r="G3310" s="273" t="s">
        <v>1247</v>
      </c>
      <c r="H3310" s="273" t="s">
        <v>2963</v>
      </c>
      <c r="I3310" s="273" t="s">
        <v>105</v>
      </c>
      <c r="J3310" s="273" t="s">
        <v>1161</v>
      </c>
      <c r="K3310" s="273" t="s">
        <v>242</v>
      </c>
      <c r="L3310" s="275">
        <v>46149</v>
      </c>
      <c r="M3310" s="273">
        <v>40</v>
      </c>
      <c r="N3310" s="168" t="s">
        <v>9837</v>
      </c>
      <c r="O3310" s="168" t="s">
        <v>9838</v>
      </c>
      <c r="P3310" s="168">
        <v>2830052149</v>
      </c>
      <c r="Q3310" s="275">
        <v>46132</v>
      </c>
      <c r="R3310" s="274">
        <v>1209404482</v>
      </c>
      <c r="S3310" s="274">
        <v>224474059</v>
      </c>
      <c r="T3310" s="275">
        <v>46132</v>
      </c>
      <c r="U3310" s="422">
        <v>18935.210999999999</v>
      </c>
      <c r="V3310" s="422">
        <v>18226.22</v>
      </c>
      <c r="W3310" s="274">
        <v>19</v>
      </c>
      <c r="X3310" s="274">
        <v>14</v>
      </c>
      <c r="Y3310" s="386">
        <v>235600596041</v>
      </c>
      <c r="Z3310" s="168" t="s">
        <v>128</v>
      </c>
      <c r="AA3310" s="168" t="s">
        <v>383</v>
      </c>
      <c r="AB3310" s="168" t="s">
        <v>7891</v>
      </c>
      <c r="AC3310" s="246"/>
      <c r="AD3310" s="182" t="s">
        <v>113</v>
      </c>
      <c r="AE3310" s="274"/>
      <c r="AF3310" s="304">
        <v>46135.25</v>
      </c>
      <c r="AG3310" s="304">
        <v>46134.416666666664</v>
      </c>
      <c r="AH3310" s="304">
        <v>46134.416666666664</v>
      </c>
      <c r="AI3310" s="275">
        <v>46131</v>
      </c>
      <c r="AJ3310" s="275">
        <v>46136</v>
      </c>
      <c r="AK3310" s="275"/>
      <c r="AL3310" s="275">
        <v>46133</v>
      </c>
      <c r="AM3310" s="275">
        <v>46137</v>
      </c>
      <c r="AN3310" s="182">
        <f t="shared" si="1042"/>
        <v>-12</v>
      </c>
      <c r="AO3310" s="81">
        <f t="shared" si="1032"/>
        <v>46133.416666666664</v>
      </c>
      <c r="AP3310" s="81">
        <f t="shared" si="1033"/>
        <v>46134.416666666664</v>
      </c>
      <c r="AQ3310" s="81">
        <f t="shared" si="1034"/>
        <v>46134.416666666664</v>
      </c>
      <c r="AR3310" s="81">
        <f t="shared" si="1035"/>
        <v>46137</v>
      </c>
      <c r="AS3310" s="81">
        <f t="shared" si="1029"/>
        <v>46138</v>
      </c>
      <c r="AT3310" s="81">
        <f t="shared" si="1030"/>
        <v>46137</v>
      </c>
      <c r="AU3310" s="274"/>
      <c r="AV3310" s="297">
        <v>46132</v>
      </c>
      <c r="AZ3310" s="278"/>
      <c r="BU3310" s="605"/>
      <c r="BZ3310" s="431">
        <f t="shared" si="1037"/>
        <v>16</v>
      </c>
      <c r="CB3310" s="88">
        <f t="shared" si="1041"/>
        <v>0</v>
      </c>
      <c r="CE3310" s="431">
        <f t="shared" si="1038"/>
        <v>4</v>
      </c>
      <c r="CJ3310" s="431">
        <f t="shared" si="1036"/>
        <v>4</v>
      </c>
      <c r="CK3310" s="431">
        <f t="shared" si="1039"/>
        <v>17</v>
      </c>
    </row>
    <row r="3311" spans="1:111" s="85" customFormat="1" x14ac:dyDescent="0.25">
      <c r="B3311" s="301" t="s">
        <v>6301</v>
      </c>
      <c r="C3311" s="301">
        <v>235600443032</v>
      </c>
      <c r="D3311" s="273">
        <v>145896475</v>
      </c>
      <c r="E3311" s="274"/>
      <c r="F3311" s="275">
        <v>46128</v>
      </c>
      <c r="G3311" s="273" t="s">
        <v>1247</v>
      </c>
      <c r="H3311" s="273" t="s">
        <v>2963</v>
      </c>
      <c r="I3311" s="273" t="s">
        <v>105</v>
      </c>
      <c r="J3311" s="273" t="s">
        <v>1161</v>
      </c>
      <c r="K3311" s="273" t="s">
        <v>242</v>
      </c>
      <c r="L3311" s="275">
        <v>46149</v>
      </c>
      <c r="M3311" s="273">
        <v>40</v>
      </c>
      <c r="N3311" s="85" t="s">
        <v>9839</v>
      </c>
      <c r="O3311" s="85" t="s">
        <v>9840</v>
      </c>
      <c r="P3311" s="85">
        <v>2830052235</v>
      </c>
      <c r="Q3311" s="231">
        <v>46133</v>
      </c>
      <c r="R3311" s="241">
        <v>1209404908</v>
      </c>
      <c r="S3311" s="241">
        <v>224474060</v>
      </c>
      <c r="T3311" s="231">
        <v>46133</v>
      </c>
      <c r="U3311" s="356">
        <v>18885.204000000002</v>
      </c>
      <c r="V3311" s="356">
        <v>18178.494999999999</v>
      </c>
      <c r="W3311" s="241">
        <v>20</v>
      </c>
      <c r="X3311" s="241">
        <v>14</v>
      </c>
      <c r="Y3311" s="894">
        <v>235600596059</v>
      </c>
      <c r="Z3311" s="168" t="s">
        <v>128</v>
      </c>
      <c r="AA3311" s="168" t="s">
        <v>383</v>
      </c>
      <c r="AB3311" s="168" t="s">
        <v>7891</v>
      </c>
      <c r="AC3311" s="270"/>
      <c r="AD3311" s="182" t="s">
        <v>113</v>
      </c>
      <c r="AE3311" s="241"/>
      <c r="AF3311" s="304">
        <v>46135.25</v>
      </c>
      <c r="AG3311" s="304">
        <v>46134.416666666664</v>
      </c>
      <c r="AH3311" s="304">
        <v>46134.416666666664</v>
      </c>
      <c r="AI3311" s="275">
        <v>46131</v>
      </c>
      <c r="AJ3311" s="231">
        <v>46136</v>
      </c>
      <c r="AK3311" s="231"/>
      <c r="AL3311" s="275">
        <v>46133</v>
      </c>
      <c r="AM3311" s="231">
        <v>46137</v>
      </c>
      <c r="AN3311" s="75">
        <f t="shared" si="1042"/>
        <v>-12</v>
      </c>
      <c r="AO3311" s="81">
        <f t="shared" si="1032"/>
        <v>46133.416666666664</v>
      </c>
      <c r="AP3311" s="81">
        <f t="shared" si="1033"/>
        <v>46134.416666666664</v>
      </c>
      <c r="AQ3311" s="81">
        <f t="shared" si="1034"/>
        <v>46134.416666666664</v>
      </c>
      <c r="AR3311" s="81">
        <f t="shared" si="1035"/>
        <v>46137</v>
      </c>
      <c r="AS3311" s="81">
        <f t="shared" si="1029"/>
        <v>46138</v>
      </c>
      <c r="AT3311" s="81">
        <f t="shared" si="1030"/>
        <v>46137</v>
      </c>
      <c r="AU3311" s="241"/>
      <c r="AV3311" s="297">
        <v>46133</v>
      </c>
      <c r="AZ3311" s="271"/>
      <c r="BU3311" s="312"/>
      <c r="BZ3311" s="171">
        <f t="shared" si="1037"/>
        <v>16</v>
      </c>
      <c r="CB3311" s="88">
        <f t="shared" si="1041"/>
        <v>0</v>
      </c>
      <c r="CE3311" s="171">
        <f t="shared" si="1038"/>
        <v>4</v>
      </c>
      <c r="CJ3311" s="171">
        <f t="shared" si="1036"/>
        <v>4</v>
      </c>
      <c r="CK3311" s="171">
        <f t="shared" si="1039"/>
        <v>17</v>
      </c>
    </row>
    <row r="3312" spans="1:111" s="85" customFormat="1" x14ac:dyDescent="0.25">
      <c r="B3312" s="265" t="s">
        <v>8625</v>
      </c>
      <c r="C3312" s="818"/>
      <c r="D3312" s="273">
        <v>145891586</v>
      </c>
      <c r="E3312" s="274"/>
      <c r="F3312" s="275">
        <v>46154</v>
      </c>
      <c r="G3312" s="273" t="s">
        <v>6581</v>
      </c>
      <c r="H3312" s="273" t="s">
        <v>2963</v>
      </c>
      <c r="I3312" s="273" t="s">
        <v>105</v>
      </c>
      <c r="J3312" s="273" t="s">
        <v>6582</v>
      </c>
      <c r="K3312" s="273" t="s">
        <v>242</v>
      </c>
      <c r="L3312" s="275">
        <v>46189</v>
      </c>
      <c r="M3312" s="273">
        <v>40</v>
      </c>
      <c r="Q3312" s="241"/>
      <c r="R3312" s="241"/>
      <c r="S3312" s="241"/>
      <c r="T3312" s="241"/>
      <c r="U3312" s="241"/>
      <c r="V3312" s="241"/>
      <c r="W3312" s="241"/>
      <c r="X3312" s="241"/>
      <c r="Y3312" s="727" t="s">
        <v>9841</v>
      </c>
      <c r="Z3312" s="727" t="s">
        <v>220</v>
      </c>
      <c r="AA3312" s="727" t="s">
        <v>9842</v>
      </c>
      <c r="AB3312" s="727" t="s">
        <v>9843</v>
      </c>
      <c r="AC3312" s="270"/>
      <c r="AD3312" s="182" t="s">
        <v>113</v>
      </c>
      <c r="AE3312" s="241"/>
      <c r="AF3312" s="304">
        <v>46157.708333333336</v>
      </c>
      <c r="AG3312" s="304">
        <v>46154.666666666664</v>
      </c>
      <c r="AH3312" s="304">
        <v>46154.666666666664</v>
      </c>
      <c r="AI3312" s="448">
        <v>46159</v>
      </c>
      <c r="AJ3312" s="241"/>
      <c r="AK3312" s="241"/>
      <c r="AL3312" s="448">
        <v>46171</v>
      </c>
      <c r="AM3312" s="241"/>
      <c r="AN3312" s="75">
        <f t="shared" si="1042"/>
        <v>-18</v>
      </c>
      <c r="AO3312" s="81">
        <f t="shared" si="1032"/>
        <v>46153.666666666664</v>
      </c>
      <c r="AP3312" s="81">
        <f t="shared" si="1033"/>
        <v>46154.666666666664</v>
      </c>
      <c r="AQ3312" s="81">
        <f t="shared" si="1034"/>
        <v>46154.666666666664</v>
      </c>
      <c r="AR3312" s="81">
        <f t="shared" si="1035"/>
        <v>46160</v>
      </c>
      <c r="AS3312" s="81">
        <f t="shared" si="1029"/>
        <v>46161</v>
      </c>
      <c r="AT3312" s="81">
        <f t="shared" si="1030"/>
        <v>46160</v>
      </c>
      <c r="AU3312" s="241"/>
      <c r="AZ3312" s="271"/>
      <c r="BU3312" s="312"/>
      <c r="BZ3312" s="171">
        <f t="shared" si="1037"/>
        <v>20</v>
      </c>
      <c r="CB3312" s="88">
        <f t="shared" si="1041"/>
        <v>0</v>
      </c>
      <c r="CE3312" s="171">
        <f t="shared" si="1038"/>
        <v>5</v>
      </c>
      <c r="CJ3312" s="171">
        <f t="shared" si="1036"/>
        <v>1</v>
      </c>
      <c r="CK3312" s="171">
        <f t="shared" si="1039"/>
        <v>1</v>
      </c>
    </row>
    <row r="3313" spans="2:89" s="176" customFormat="1" x14ac:dyDescent="0.25">
      <c r="B3313" s="346" t="s">
        <v>8625</v>
      </c>
      <c r="C3313" s="390"/>
      <c r="D3313" s="346">
        <v>145930883</v>
      </c>
      <c r="E3313" s="362"/>
      <c r="F3313" s="363">
        <v>46146</v>
      </c>
      <c r="G3313" s="346" t="s">
        <v>740</v>
      </c>
      <c r="H3313" s="346" t="s">
        <v>2213</v>
      </c>
      <c r="I3313" s="346" t="s">
        <v>105</v>
      </c>
      <c r="J3313" s="346" t="s">
        <v>518</v>
      </c>
      <c r="K3313" s="346" t="s">
        <v>242</v>
      </c>
      <c r="L3313" s="363">
        <v>46175</v>
      </c>
      <c r="M3313" s="346">
        <v>40</v>
      </c>
      <c r="Q3313" s="362"/>
      <c r="R3313" s="362"/>
      <c r="S3313" s="362"/>
      <c r="T3313" s="362"/>
      <c r="U3313" s="362"/>
      <c r="V3313" s="362"/>
      <c r="W3313" s="362"/>
      <c r="X3313" s="362"/>
      <c r="Y3313" s="657">
        <v>268749088</v>
      </c>
      <c r="Z3313" s="176" t="s">
        <v>110</v>
      </c>
      <c r="AA3313" s="176" t="s">
        <v>535</v>
      </c>
      <c r="AB3313" s="176" t="s">
        <v>9210</v>
      </c>
      <c r="AC3313" s="365"/>
      <c r="AD3313" s="105" t="s">
        <v>113</v>
      </c>
      <c r="AE3313" s="362"/>
      <c r="AF3313" s="427"/>
      <c r="AG3313" s="427"/>
      <c r="AH3313" s="427"/>
      <c r="AI3313" s="895">
        <v>46153</v>
      </c>
      <c r="AJ3313" s="362"/>
      <c r="AK3313" s="362"/>
      <c r="AL3313" s="895">
        <v>46163</v>
      </c>
      <c r="AM3313" s="362"/>
      <c r="AN3313" s="105">
        <f t="shared" si="1042"/>
        <v>-12</v>
      </c>
      <c r="AO3313" s="81" t="str">
        <f t="shared" si="1032"/>
        <v/>
      </c>
      <c r="AP3313" s="81" t="str">
        <f t="shared" si="1033"/>
        <v/>
      </c>
      <c r="AQ3313" s="81" t="str">
        <f t="shared" si="1034"/>
        <v/>
      </c>
      <c r="AR3313" s="81">
        <f t="shared" si="1035"/>
        <v>46154</v>
      </c>
      <c r="AS3313" s="81">
        <f t="shared" si="1029"/>
        <v>46155</v>
      </c>
      <c r="AT3313" s="81">
        <f t="shared" si="1030"/>
        <v>46154</v>
      </c>
      <c r="AU3313" s="362"/>
      <c r="AZ3313" s="369"/>
      <c r="BU3313" s="852"/>
      <c r="BZ3313" s="439">
        <f t="shared" si="1037"/>
        <v>19</v>
      </c>
      <c r="CB3313" s="88">
        <f t="shared" si="1041"/>
        <v>0</v>
      </c>
      <c r="CE3313" s="439">
        <f t="shared" si="1038"/>
        <v>5</v>
      </c>
      <c r="CJ3313" s="439">
        <f t="shared" si="1036"/>
        <v>1</v>
      </c>
      <c r="CK3313" s="439">
        <f t="shared" si="1039"/>
        <v>1</v>
      </c>
    </row>
    <row r="3314" spans="2:89" s="85" customFormat="1" x14ac:dyDescent="0.25">
      <c r="B3314" s="265" t="s">
        <v>8625</v>
      </c>
      <c r="C3314" s="301"/>
      <c r="D3314" s="265">
        <v>145931040</v>
      </c>
      <c r="E3314" s="241"/>
      <c r="F3314" s="231">
        <v>46153</v>
      </c>
      <c r="G3314" s="265" t="s">
        <v>516</v>
      </c>
      <c r="H3314" s="265" t="s">
        <v>2213</v>
      </c>
      <c r="I3314" s="265" t="s">
        <v>105</v>
      </c>
      <c r="J3314" s="265" t="s">
        <v>518</v>
      </c>
      <c r="K3314" s="265" t="s">
        <v>242</v>
      </c>
      <c r="L3314" s="231">
        <v>46181</v>
      </c>
      <c r="M3314" s="265">
        <v>40</v>
      </c>
      <c r="Q3314" s="241"/>
      <c r="R3314" s="241"/>
      <c r="S3314" s="241"/>
      <c r="T3314" s="241"/>
      <c r="U3314" s="241"/>
      <c r="V3314" s="241"/>
      <c r="W3314" s="241"/>
      <c r="X3314" s="241"/>
      <c r="Y3314" s="303"/>
      <c r="Z3314" s="85" t="s">
        <v>354</v>
      </c>
      <c r="AA3314" s="85" t="s">
        <v>719</v>
      </c>
      <c r="AB3314" s="85" t="s">
        <v>9566</v>
      </c>
      <c r="AC3314" s="270"/>
      <c r="AD3314" s="75" t="s">
        <v>113</v>
      </c>
      <c r="AE3314" s="241"/>
      <c r="AF3314" s="241"/>
      <c r="AG3314" s="241"/>
      <c r="AH3314" s="241"/>
      <c r="AI3314" s="726">
        <v>46160</v>
      </c>
      <c r="AJ3314" s="241"/>
      <c r="AK3314" s="241"/>
      <c r="AL3314" s="726">
        <v>46165</v>
      </c>
      <c r="AM3314" s="241"/>
      <c r="AN3314" s="75">
        <f t="shared" si="1042"/>
        <v>-16</v>
      </c>
      <c r="AO3314" s="81" t="str">
        <f t="shared" si="1032"/>
        <v/>
      </c>
      <c r="AP3314" s="81" t="str">
        <f t="shared" si="1033"/>
        <v/>
      </c>
      <c r="AQ3314" s="81" t="str">
        <f t="shared" si="1034"/>
        <v/>
      </c>
      <c r="AR3314" s="81">
        <f t="shared" si="1035"/>
        <v>46161</v>
      </c>
      <c r="AS3314" s="81">
        <f t="shared" si="1029"/>
        <v>46162</v>
      </c>
      <c r="AT3314" s="81">
        <f t="shared" si="1030"/>
        <v>46161</v>
      </c>
      <c r="AU3314" s="241"/>
      <c r="AZ3314" s="271"/>
      <c r="BU3314" s="312"/>
      <c r="BZ3314" s="171">
        <f t="shared" si="1037"/>
        <v>20</v>
      </c>
      <c r="CB3314" s="88">
        <f t="shared" si="1041"/>
        <v>0</v>
      </c>
      <c r="CE3314" s="171">
        <f t="shared" si="1038"/>
        <v>5</v>
      </c>
      <c r="CJ3314" s="171">
        <f t="shared" si="1036"/>
        <v>1</v>
      </c>
      <c r="CK3314" s="171">
        <f t="shared" si="1039"/>
        <v>1</v>
      </c>
    </row>
    <row r="3315" spans="2:89" s="85" customFormat="1" x14ac:dyDescent="0.25">
      <c r="B3315" s="265" t="s">
        <v>8625</v>
      </c>
      <c r="C3315" s="301"/>
      <c r="D3315" s="265">
        <v>145940904</v>
      </c>
      <c r="E3315" s="241"/>
      <c r="F3315" s="231">
        <v>46153</v>
      </c>
      <c r="G3315" s="265" t="s">
        <v>532</v>
      </c>
      <c r="H3315" s="265" t="s">
        <v>2213</v>
      </c>
      <c r="I3315" s="265" t="s">
        <v>105</v>
      </c>
      <c r="J3315" s="265" t="s">
        <v>518</v>
      </c>
      <c r="K3315" s="265" t="s">
        <v>242</v>
      </c>
      <c r="L3315" s="231">
        <v>46181</v>
      </c>
      <c r="M3315" s="265">
        <v>40</v>
      </c>
      <c r="Q3315" s="241"/>
      <c r="R3315" s="241"/>
      <c r="S3315" s="241"/>
      <c r="T3315" s="241"/>
      <c r="U3315" s="241"/>
      <c r="V3315" s="241"/>
      <c r="W3315" s="241"/>
      <c r="X3315" s="241"/>
      <c r="Y3315" s="303"/>
      <c r="Z3315" s="85" t="s">
        <v>354</v>
      </c>
      <c r="AA3315" s="85" t="s">
        <v>719</v>
      </c>
      <c r="AB3315" s="85" t="s">
        <v>9566</v>
      </c>
      <c r="AC3315" s="270"/>
      <c r="AD3315" s="75" t="s">
        <v>113</v>
      </c>
      <c r="AE3315" s="241"/>
      <c r="AF3315" s="241"/>
      <c r="AG3315" s="241"/>
      <c r="AH3315" s="241"/>
      <c r="AI3315" s="726">
        <v>46160</v>
      </c>
      <c r="AJ3315" s="241"/>
      <c r="AK3315" s="241"/>
      <c r="AL3315" s="726">
        <v>46165</v>
      </c>
      <c r="AM3315" s="241"/>
      <c r="AN3315" s="75">
        <f t="shared" si="1042"/>
        <v>-16</v>
      </c>
      <c r="AO3315" s="81" t="str">
        <f t="shared" si="1032"/>
        <v/>
      </c>
      <c r="AP3315" s="81" t="str">
        <f t="shared" si="1033"/>
        <v/>
      </c>
      <c r="AQ3315" s="81" t="str">
        <f t="shared" si="1034"/>
        <v/>
      </c>
      <c r="AR3315" s="81">
        <f t="shared" si="1035"/>
        <v>46161</v>
      </c>
      <c r="AS3315" s="81">
        <f t="shared" si="1029"/>
        <v>46162</v>
      </c>
      <c r="AT3315" s="81">
        <f t="shared" si="1030"/>
        <v>46161</v>
      </c>
      <c r="AU3315" s="241"/>
      <c r="AZ3315" s="271"/>
      <c r="BU3315" s="312"/>
      <c r="BZ3315" s="171">
        <f t="shared" si="1037"/>
        <v>20</v>
      </c>
      <c r="CB3315" s="88">
        <f t="shared" si="1041"/>
        <v>0</v>
      </c>
      <c r="CE3315" s="171">
        <f t="shared" si="1038"/>
        <v>5</v>
      </c>
      <c r="CJ3315" s="171">
        <f t="shared" si="1036"/>
        <v>1</v>
      </c>
      <c r="CK3315" s="171">
        <f t="shared" si="1039"/>
        <v>1</v>
      </c>
    </row>
    <row r="3316" spans="2:89" s="85" customFormat="1" x14ac:dyDescent="0.25">
      <c r="B3316" s="265" t="s">
        <v>8625</v>
      </c>
      <c r="C3316" s="301"/>
      <c r="D3316" s="265">
        <v>145940915</v>
      </c>
      <c r="E3316" s="241"/>
      <c r="F3316" s="231">
        <v>46153</v>
      </c>
      <c r="G3316" s="265" t="s">
        <v>532</v>
      </c>
      <c r="H3316" s="265" t="s">
        <v>2213</v>
      </c>
      <c r="I3316" s="265" t="s">
        <v>105</v>
      </c>
      <c r="J3316" s="265" t="s">
        <v>518</v>
      </c>
      <c r="K3316" s="265" t="s">
        <v>242</v>
      </c>
      <c r="L3316" s="231">
        <v>46181</v>
      </c>
      <c r="M3316" s="265">
        <v>40</v>
      </c>
      <c r="Q3316" s="241"/>
      <c r="R3316" s="241"/>
      <c r="S3316" s="241"/>
      <c r="T3316" s="241"/>
      <c r="U3316" s="241"/>
      <c r="V3316" s="241"/>
      <c r="W3316" s="241"/>
      <c r="X3316" s="241"/>
      <c r="Y3316" s="303"/>
      <c r="Z3316" s="85" t="s">
        <v>354</v>
      </c>
      <c r="AA3316" s="85" t="s">
        <v>719</v>
      </c>
      <c r="AB3316" s="85" t="s">
        <v>9566</v>
      </c>
      <c r="AC3316" s="270"/>
      <c r="AD3316" s="75" t="s">
        <v>113</v>
      </c>
      <c r="AE3316" s="241"/>
      <c r="AF3316" s="241"/>
      <c r="AG3316" s="241"/>
      <c r="AH3316" s="241"/>
      <c r="AI3316" s="726">
        <v>46160</v>
      </c>
      <c r="AJ3316" s="241"/>
      <c r="AK3316" s="241"/>
      <c r="AL3316" s="726">
        <v>46165</v>
      </c>
      <c r="AM3316" s="241"/>
      <c r="AN3316" s="75">
        <f t="shared" si="1042"/>
        <v>-16</v>
      </c>
      <c r="AO3316" s="81" t="str">
        <f t="shared" si="1032"/>
        <v/>
      </c>
      <c r="AP3316" s="81" t="str">
        <f t="shared" si="1033"/>
        <v/>
      </c>
      <c r="AQ3316" s="81" t="str">
        <f t="shared" si="1034"/>
        <v/>
      </c>
      <c r="AR3316" s="81">
        <f t="shared" si="1035"/>
        <v>46161</v>
      </c>
      <c r="AS3316" s="81">
        <f t="shared" si="1029"/>
        <v>46162</v>
      </c>
      <c r="AT3316" s="81">
        <f t="shared" si="1030"/>
        <v>46161</v>
      </c>
      <c r="AU3316" s="241"/>
      <c r="AZ3316" s="271"/>
      <c r="BU3316" s="312"/>
      <c r="BZ3316" s="171">
        <f t="shared" si="1037"/>
        <v>20</v>
      </c>
      <c r="CB3316" s="88">
        <f t="shared" si="1041"/>
        <v>0</v>
      </c>
      <c r="CE3316" s="171">
        <f t="shared" si="1038"/>
        <v>5</v>
      </c>
      <c r="CJ3316" s="171">
        <f t="shared" si="1036"/>
        <v>1</v>
      </c>
      <c r="CK3316" s="171">
        <f t="shared" si="1039"/>
        <v>1</v>
      </c>
    </row>
    <row r="3317" spans="2:89" s="85" customFormat="1" x14ac:dyDescent="0.25">
      <c r="B3317" s="265" t="s">
        <v>3052</v>
      </c>
      <c r="C3317" s="301"/>
      <c r="D3317" s="265">
        <v>145949627</v>
      </c>
      <c r="E3317" s="241"/>
      <c r="F3317" s="231">
        <v>46160</v>
      </c>
      <c r="G3317" s="265" t="s">
        <v>740</v>
      </c>
      <c r="H3317" s="265" t="s">
        <v>2213</v>
      </c>
      <c r="I3317" s="265" t="s">
        <v>105</v>
      </c>
      <c r="J3317" s="265" t="s">
        <v>518</v>
      </c>
      <c r="K3317" s="265" t="s">
        <v>242</v>
      </c>
      <c r="L3317" s="231">
        <v>46188</v>
      </c>
      <c r="M3317" s="265">
        <v>40</v>
      </c>
      <c r="Q3317" s="241"/>
      <c r="R3317" s="241"/>
      <c r="S3317" s="241"/>
      <c r="T3317" s="241"/>
      <c r="U3317" s="241"/>
      <c r="V3317" s="241"/>
      <c r="W3317" s="241"/>
      <c r="X3317" s="241"/>
      <c r="Y3317" s="303"/>
      <c r="AC3317" s="270"/>
      <c r="AD3317" s="75" t="s">
        <v>113</v>
      </c>
      <c r="AE3317" s="241"/>
      <c r="AF3317" s="241"/>
      <c r="AG3317" s="241"/>
      <c r="AH3317" s="241"/>
      <c r="AI3317" s="309"/>
      <c r="AJ3317" s="241"/>
      <c r="AK3317" s="241"/>
      <c r="AL3317" s="309"/>
      <c r="AM3317" s="241"/>
      <c r="AN3317" s="75">
        <f t="shared" si="1042"/>
        <v>-46188</v>
      </c>
      <c r="AO3317" s="81" t="str">
        <f t="shared" si="1032"/>
        <v/>
      </c>
      <c r="AP3317" s="81" t="str">
        <f t="shared" si="1033"/>
        <v/>
      </c>
      <c r="AQ3317" s="81" t="str">
        <f t="shared" si="1034"/>
        <v/>
      </c>
      <c r="AR3317" s="81" t="str">
        <f t="shared" si="1035"/>
        <v/>
      </c>
      <c r="AS3317" s="81" t="str">
        <f t="shared" si="1029"/>
        <v/>
      </c>
      <c r="AT3317" s="81" t="str">
        <f t="shared" si="1030"/>
        <v/>
      </c>
      <c r="AU3317" s="241"/>
      <c r="AZ3317" s="271"/>
      <c r="BU3317" s="312"/>
      <c r="BZ3317" s="171">
        <f t="shared" si="1037"/>
        <v>21</v>
      </c>
      <c r="CB3317" s="88">
        <f t="shared" si="1041"/>
        <v>0</v>
      </c>
      <c r="CE3317" s="171">
        <f t="shared" si="1038"/>
        <v>1</v>
      </c>
      <c r="CJ3317" s="171">
        <f t="shared" si="1036"/>
        <v>1</v>
      </c>
      <c r="CK3317" s="171">
        <f t="shared" si="1039"/>
        <v>1</v>
      </c>
    </row>
    <row r="3318" spans="2:89" s="176" customFormat="1" x14ac:dyDescent="0.25">
      <c r="B3318" s="346" t="s">
        <v>3052</v>
      </c>
      <c r="C3318" s="390"/>
      <c r="D3318" s="385">
        <v>145949628</v>
      </c>
      <c r="E3318" s="427"/>
      <c r="F3318" s="426">
        <v>46160</v>
      </c>
      <c r="G3318" s="385" t="s">
        <v>740</v>
      </c>
      <c r="H3318" s="385" t="s">
        <v>2213</v>
      </c>
      <c r="I3318" s="385" t="s">
        <v>105</v>
      </c>
      <c r="J3318" s="385" t="s">
        <v>518</v>
      </c>
      <c r="K3318" s="385" t="s">
        <v>242</v>
      </c>
      <c r="L3318" s="426">
        <v>46188</v>
      </c>
      <c r="M3318" s="385">
        <v>40</v>
      </c>
      <c r="Q3318" s="362"/>
      <c r="R3318" s="362"/>
      <c r="S3318" s="362"/>
      <c r="T3318" s="362"/>
      <c r="U3318" s="362"/>
      <c r="V3318" s="362"/>
      <c r="W3318" s="362"/>
      <c r="X3318" s="362"/>
      <c r="Y3318" s="303"/>
      <c r="Z3318" s="85"/>
      <c r="AA3318" s="85"/>
      <c r="AB3318" s="85"/>
      <c r="AC3318" s="365"/>
      <c r="AD3318" s="317" t="s">
        <v>113</v>
      </c>
      <c r="AE3318" s="427"/>
      <c r="AF3318" s="429"/>
      <c r="AG3318" s="427"/>
      <c r="AH3318" s="896"/>
      <c r="AI3318" s="897"/>
      <c r="AJ3318" s="362"/>
      <c r="AK3318" s="362"/>
      <c r="AL3318" s="897"/>
      <c r="AM3318" s="362"/>
      <c r="AN3318" s="105">
        <f t="shared" si="1042"/>
        <v>-46188</v>
      </c>
      <c r="AO3318" s="81" t="str">
        <f t="shared" si="1032"/>
        <v/>
      </c>
      <c r="AP3318" s="81" t="str">
        <f t="shared" si="1033"/>
        <v/>
      </c>
      <c r="AQ3318" s="81" t="str">
        <f t="shared" si="1034"/>
        <v/>
      </c>
      <c r="AR3318" s="81" t="str">
        <f t="shared" si="1035"/>
        <v/>
      </c>
      <c r="AS3318" s="81" t="str">
        <f t="shared" si="1029"/>
        <v/>
      </c>
      <c r="AT3318" s="81" t="str">
        <f t="shared" si="1030"/>
        <v/>
      </c>
      <c r="AU3318" s="362"/>
      <c r="AZ3318" s="369"/>
      <c r="BU3318" s="852"/>
      <c r="BZ3318" s="439">
        <f t="shared" si="1037"/>
        <v>21</v>
      </c>
      <c r="CB3318" s="88">
        <f t="shared" si="1041"/>
        <v>0</v>
      </c>
      <c r="CE3318" s="439">
        <f t="shared" si="1038"/>
        <v>1</v>
      </c>
      <c r="CJ3318" s="439">
        <f t="shared" si="1036"/>
        <v>1</v>
      </c>
      <c r="CK3318" s="439">
        <f t="shared" si="1039"/>
        <v>1</v>
      </c>
    </row>
    <row r="3319" spans="2:89" x14ac:dyDescent="0.25">
      <c r="B3319" s="273" t="s">
        <v>8625</v>
      </c>
      <c r="D3319" s="236">
        <v>145949855</v>
      </c>
      <c r="E3319" s="380"/>
      <c r="F3319" s="353">
        <v>46146</v>
      </c>
      <c r="G3319" s="236" t="s">
        <v>7029</v>
      </c>
      <c r="H3319" s="236" t="s">
        <v>2213</v>
      </c>
      <c r="I3319" s="236" t="s">
        <v>105</v>
      </c>
      <c r="J3319" s="236" t="s">
        <v>518</v>
      </c>
      <c r="K3319" s="236" t="s">
        <v>242</v>
      </c>
      <c r="L3319" s="353">
        <v>46175</v>
      </c>
      <c r="M3319" s="273">
        <v>40</v>
      </c>
      <c r="U3319" s="382"/>
      <c r="W3319" s="380"/>
      <c r="X3319" s="380"/>
      <c r="Y3319" s="609">
        <v>269043982</v>
      </c>
      <c r="Z3319" s="22" t="s">
        <v>110</v>
      </c>
      <c r="AA3319" s="22" t="s">
        <v>535</v>
      </c>
      <c r="AB3319" s="22" t="s">
        <v>9210</v>
      </c>
      <c r="AD3319" s="182" t="s">
        <v>113</v>
      </c>
      <c r="AI3319" s="868">
        <v>46153</v>
      </c>
      <c r="AK3319" s="380"/>
      <c r="AL3319" s="898">
        <v>46163</v>
      </c>
      <c r="AN3319" s="182">
        <f t="shared" si="1042"/>
        <v>-12</v>
      </c>
      <c r="AO3319" s="81" t="str">
        <f t="shared" si="1032"/>
        <v/>
      </c>
      <c r="AP3319" s="81" t="str">
        <f t="shared" si="1033"/>
        <v/>
      </c>
      <c r="AQ3319" s="81" t="str">
        <f t="shared" si="1034"/>
        <v/>
      </c>
      <c r="AR3319" s="81">
        <f t="shared" si="1035"/>
        <v>46154</v>
      </c>
      <c r="AS3319" s="81">
        <f t="shared" si="1029"/>
        <v>46155</v>
      </c>
      <c r="AT3319" s="81">
        <f t="shared" si="1030"/>
        <v>46154</v>
      </c>
      <c r="CB3319" s="88">
        <f t="shared" si="1041"/>
        <v>0</v>
      </c>
      <c r="CJ3319" s="87">
        <f t="shared" si="1036"/>
        <v>1</v>
      </c>
    </row>
    <row r="3320" spans="2:89" s="85" customFormat="1" x14ac:dyDescent="0.25">
      <c r="B3320" s="265" t="s">
        <v>8625</v>
      </c>
      <c r="C3320" s="301"/>
      <c r="D3320" s="265">
        <v>145949859</v>
      </c>
      <c r="E3320" s="241"/>
      <c r="F3320" s="231">
        <v>46146</v>
      </c>
      <c r="G3320" s="265" t="s">
        <v>7029</v>
      </c>
      <c r="H3320" s="265" t="s">
        <v>2213</v>
      </c>
      <c r="I3320" s="265" t="s">
        <v>105</v>
      </c>
      <c r="J3320" s="265" t="s">
        <v>518</v>
      </c>
      <c r="K3320" s="265" t="s">
        <v>242</v>
      </c>
      <c r="L3320" s="231">
        <v>46175</v>
      </c>
      <c r="M3320" s="265">
        <v>40</v>
      </c>
      <c r="Q3320" s="241"/>
      <c r="R3320" s="241"/>
      <c r="S3320" s="241"/>
      <c r="T3320" s="241"/>
      <c r="U3320" s="261"/>
      <c r="V3320" s="241"/>
      <c r="W3320" s="241"/>
      <c r="X3320" s="241"/>
      <c r="Y3320" s="303">
        <v>269043990</v>
      </c>
      <c r="Z3320" s="85" t="s">
        <v>110</v>
      </c>
      <c r="AA3320" s="85" t="s">
        <v>535</v>
      </c>
      <c r="AB3320" s="85" t="s">
        <v>9210</v>
      </c>
      <c r="AC3320" s="270"/>
      <c r="AD3320" s="75" t="s">
        <v>113</v>
      </c>
      <c r="AE3320" s="241"/>
      <c r="AF3320" s="241"/>
      <c r="AG3320" s="241"/>
      <c r="AH3320" s="241"/>
      <c r="AI3320" s="316">
        <v>46153</v>
      </c>
      <c r="AJ3320" s="241"/>
      <c r="AK3320" s="241"/>
      <c r="AL3320" s="728">
        <v>46163</v>
      </c>
      <c r="AM3320" s="241"/>
      <c r="AN3320" s="75">
        <f t="shared" si="1042"/>
        <v>-12</v>
      </c>
      <c r="AO3320" s="81" t="str">
        <f t="shared" si="1032"/>
        <v/>
      </c>
      <c r="AP3320" s="81" t="str">
        <f t="shared" si="1033"/>
        <v/>
      </c>
      <c r="AQ3320" s="81" t="str">
        <f t="shared" si="1034"/>
        <v/>
      </c>
      <c r="AR3320" s="81">
        <f t="shared" si="1035"/>
        <v>46154</v>
      </c>
      <c r="AS3320" s="81">
        <f t="shared" si="1029"/>
        <v>46155</v>
      </c>
      <c r="AT3320" s="81">
        <f t="shared" si="1030"/>
        <v>46154</v>
      </c>
      <c r="AU3320" s="241"/>
      <c r="AZ3320" s="271"/>
      <c r="BU3320" s="312"/>
      <c r="CB3320" s="88">
        <f t="shared" si="1041"/>
        <v>0</v>
      </c>
      <c r="CJ3320" s="87">
        <f t="shared" si="1036"/>
        <v>1</v>
      </c>
    </row>
    <row r="3321" spans="2:89" s="85" customFormat="1" x14ac:dyDescent="0.25">
      <c r="B3321" s="265" t="s">
        <v>8625</v>
      </c>
      <c r="C3321" s="301"/>
      <c r="D3321" s="265">
        <v>145949866</v>
      </c>
      <c r="E3321" s="241"/>
      <c r="F3321" s="231">
        <v>46146</v>
      </c>
      <c r="G3321" s="265" t="s">
        <v>7029</v>
      </c>
      <c r="H3321" s="265" t="s">
        <v>2213</v>
      </c>
      <c r="I3321" s="265" t="s">
        <v>105</v>
      </c>
      <c r="J3321" s="265" t="s">
        <v>518</v>
      </c>
      <c r="K3321" s="265" t="s">
        <v>242</v>
      </c>
      <c r="L3321" s="231">
        <v>46175</v>
      </c>
      <c r="M3321" s="265">
        <v>40</v>
      </c>
      <c r="Q3321" s="241"/>
      <c r="R3321" s="241"/>
      <c r="S3321" s="241"/>
      <c r="T3321" s="241"/>
      <c r="U3321" s="261"/>
      <c r="V3321" s="241"/>
      <c r="W3321" s="241"/>
      <c r="X3321" s="241"/>
      <c r="Y3321" s="303">
        <v>269043997</v>
      </c>
      <c r="Z3321" s="85" t="s">
        <v>110</v>
      </c>
      <c r="AA3321" s="85" t="s">
        <v>535</v>
      </c>
      <c r="AB3321" s="85" t="s">
        <v>9210</v>
      </c>
      <c r="AC3321" s="270"/>
      <c r="AD3321" s="75" t="s">
        <v>113</v>
      </c>
      <c r="AE3321" s="241"/>
      <c r="AF3321" s="241"/>
      <c r="AG3321" s="241"/>
      <c r="AH3321" s="241"/>
      <c r="AI3321" s="316">
        <v>46153</v>
      </c>
      <c r="AJ3321" s="241"/>
      <c r="AK3321" s="241"/>
      <c r="AL3321" s="728">
        <v>46163</v>
      </c>
      <c r="AM3321" s="241"/>
      <c r="AN3321" s="75">
        <f t="shared" si="1042"/>
        <v>-12</v>
      </c>
      <c r="AO3321" s="81" t="str">
        <f t="shared" si="1032"/>
        <v/>
      </c>
      <c r="AP3321" s="81" t="str">
        <f t="shared" si="1033"/>
        <v/>
      </c>
      <c r="AQ3321" s="81" t="str">
        <f t="shared" si="1034"/>
        <v/>
      </c>
      <c r="AR3321" s="81">
        <f t="shared" si="1035"/>
        <v>46154</v>
      </c>
      <c r="AS3321" s="81">
        <f t="shared" si="1029"/>
        <v>46155</v>
      </c>
      <c r="AT3321" s="81">
        <f t="shared" si="1030"/>
        <v>46154</v>
      </c>
      <c r="AU3321" s="241"/>
      <c r="AZ3321" s="271"/>
      <c r="BU3321" s="312"/>
      <c r="CB3321" s="88">
        <f t="shared" si="1041"/>
        <v>0</v>
      </c>
      <c r="CJ3321" s="87">
        <f t="shared" si="1036"/>
        <v>1</v>
      </c>
    </row>
    <row r="3322" spans="2:89" s="85" customFormat="1" x14ac:dyDescent="0.25">
      <c r="B3322" s="265" t="s">
        <v>8625</v>
      </c>
      <c r="C3322" s="301"/>
      <c r="D3322" s="265">
        <v>145949842</v>
      </c>
      <c r="E3322" s="241"/>
      <c r="F3322" s="231">
        <v>46153</v>
      </c>
      <c r="G3322" s="265" t="s">
        <v>7029</v>
      </c>
      <c r="H3322" s="265" t="s">
        <v>2213</v>
      </c>
      <c r="I3322" s="265" t="s">
        <v>105</v>
      </c>
      <c r="J3322" s="265" t="s">
        <v>518</v>
      </c>
      <c r="K3322" s="265" t="s">
        <v>242</v>
      </c>
      <c r="L3322" s="231">
        <v>46181</v>
      </c>
      <c r="M3322" s="265">
        <v>40</v>
      </c>
      <c r="Q3322" s="241"/>
      <c r="R3322" s="241"/>
      <c r="S3322" s="241"/>
      <c r="T3322" s="241"/>
      <c r="U3322" s="241"/>
      <c r="V3322" s="241"/>
      <c r="W3322" s="241"/>
      <c r="X3322" s="241"/>
      <c r="Y3322" s="303"/>
      <c r="Z3322" s="85" t="s">
        <v>354</v>
      </c>
      <c r="AA3322" s="85" t="s">
        <v>719</v>
      </c>
      <c r="AB3322" s="85" t="s">
        <v>9566</v>
      </c>
      <c r="AC3322" s="270"/>
      <c r="AD3322" s="75" t="s">
        <v>113</v>
      </c>
      <c r="AE3322" s="241"/>
      <c r="AF3322" s="241"/>
      <c r="AG3322" s="241"/>
      <c r="AH3322" s="241"/>
      <c r="AI3322" s="726">
        <v>46160</v>
      </c>
      <c r="AJ3322" s="241"/>
      <c r="AK3322" s="241"/>
      <c r="AL3322" s="726">
        <v>46165</v>
      </c>
      <c r="AM3322" s="241"/>
      <c r="AN3322" s="75">
        <f t="shared" si="1042"/>
        <v>-16</v>
      </c>
      <c r="AO3322" s="81" t="str">
        <f t="shared" si="1032"/>
        <v/>
      </c>
      <c r="AP3322" s="81" t="str">
        <f t="shared" si="1033"/>
        <v/>
      </c>
      <c r="AQ3322" s="81" t="str">
        <f t="shared" si="1034"/>
        <v/>
      </c>
      <c r="AR3322" s="81">
        <f t="shared" si="1035"/>
        <v>46161</v>
      </c>
      <c r="AS3322" s="81">
        <f t="shared" si="1029"/>
        <v>46162</v>
      </c>
      <c r="AT3322" s="81">
        <f t="shared" si="1030"/>
        <v>46161</v>
      </c>
      <c r="AU3322" s="241"/>
      <c r="AZ3322" s="271"/>
      <c r="BU3322" s="312"/>
      <c r="CB3322" s="88">
        <f t="shared" si="1041"/>
        <v>0</v>
      </c>
      <c r="CJ3322" s="87">
        <f t="shared" si="1036"/>
        <v>1</v>
      </c>
    </row>
    <row r="3323" spans="2:89" s="85" customFormat="1" x14ac:dyDescent="0.25">
      <c r="B3323" s="265" t="s">
        <v>8625</v>
      </c>
      <c r="C3323" s="301"/>
      <c r="D3323" s="265">
        <v>145949847</v>
      </c>
      <c r="E3323" s="241"/>
      <c r="F3323" s="231">
        <v>46153</v>
      </c>
      <c r="G3323" s="265" t="s">
        <v>7029</v>
      </c>
      <c r="H3323" s="265" t="s">
        <v>2213</v>
      </c>
      <c r="I3323" s="265" t="s">
        <v>105</v>
      </c>
      <c r="J3323" s="265" t="s">
        <v>518</v>
      </c>
      <c r="K3323" s="265" t="s">
        <v>242</v>
      </c>
      <c r="L3323" s="231">
        <v>46181</v>
      </c>
      <c r="M3323" s="265">
        <v>40</v>
      </c>
      <c r="Q3323" s="241"/>
      <c r="R3323" s="241"/>
      <c r="S3323" s="241"/>
      <c r="T3323" s="241"/>
      <c r="U3323" s="241"/>
      <c r="V3323" s="241"/>
      <c r="W3323" s="241"/>
      <c r="X3323" s="241"/>
      <c r="Y3323" s="303"/>
      <c r="Z3323" s="85" t="s">
        <v>354</v>
      </c>
      <c r="AA3323" s="85" t="s">
        <v>719</v>
      </c>
      <c r="AB3323" s="85" t="s">
        <v>9566</v>
      </c>
      <c r="AC3323" s="270"/>
      <c r="AD3323" s="75" t="s">
        <v>113</v>
      </c>
      <c r="AE3323" s="241"/>
      <c r="AF3323" s="241"/>
      <c r="AG3323" s="241"/>
      <c r="AH3323" s="241"/>
      <c r="AI3323" s="726">
        <v>46160</v>
      </c>
      <c r="AJ3323" s="241"/>
      <c r="AK3323" s="241"/>
      <c r="AL3323" s="726">
        <v>46165</v>
      </c>
      <c r="AM3323" s="241"/>
      <c r="AN3323" s="75">
        <f t="shared" si="1042"/>
        <v>-16</v>
      </c>
      <c r="AO3323" s="81" t="str">
        <f t="shared" si="1032"/>
        <v/>
      </c>
      <c r="AP3323" s="81" t="str">
        <f t="shared" si="1033"/>
        <v/>
      </c>
      <c r="AQ3323" s="81" t="str">
        <f t="shared" si="1034"/>
        <v/>
      </c>
      <c r="AR3323" s="81">
        <f t="shared" si="1035"/>
        <v>46161</v>
      </c>
      <c r="AS3323" s="81">
        <f t="shared" si="1029"/>
        <v>46162</v>
      </c>
      <c r="AT3323" s="81">
        <f t="shared" si="1030"/>
        <v>46161</v>
      </c>
      <c r="AU3323" s="241"/>
      <c r="AZ3323" s="271"/>
      <c r="BU3323" s="312"/>
      <c r="CB3323" s="88">
        <f t="shared" si="1041"/>
        <v>0</v>
      </c>
      <c r="CJ3323" s="87">
        <f t="shared" si="1036"/>
        <v>1</v>
      </c>
    </row>
    <row r="3324" spans="2:89" s="85" customFormat="1" x14ac:dyDescent="0.25">
      <c r="B3324" s="265" t="s">
        <v>8625</v>
      </c>
      <c r="C3324" s="301"/>
      <c r="D3324" s="265">
        <v>145949849</v>
      </c>
      <c r="E3324" s="241"/>
      <c r="F3324" s="231">
        <v>46153</v>
      </c>
      <c r="G3324" s="265" t="s">
        <v>7029</v>
      </c>
      <c r="H3324" s="265" t="s">
        <v>2213</v>
      </c>
      <c r="I3324" s="265" t="s">
        <v>105</v>
      </c>
      <c r="J3324" s="265" t="s">
        <v>518</v>
      </c>
      <c r="K3324" s="265" t="s">
        <v>242</v>
      </c>
      <c r="L3324" s="231">
        <v>46181</v>
      </c>
      <c r="M3324" s="265">
        <v>40</v>
      </c>
      <c r="Q3324" s="241"/>
      <c r="R3324" s="241"/>
      <c r="S3324" s="241"/>
      <c r="T3324" s="241"/>
      <c r="U3324" s="241"/>
      <c r="V3324" s="241"/>
      <c r="W3324" s="241"/>
      <c r="X3324" s="241"/>
      <c r="Y3324" s="303"/>
      <c r="Z3324" s="85" t="s">
        <v>354</v>
      </c>
      <c r="AA3324" s="85" t="s">
        <v>719</v>
      </c>
      <c r="AB3324" s="85" t="s">
        <v>9566</v>
      </c>
      <c r="AC3324" s="270"/>
      <c r="AD3324" s="75" t="s">
        <v>113</v>
      </c>
      <c r="AE3324" s="241"/>
      <c r="AF3324" s="241"/>
      <c r="AG3324" s="241"/>
      <c r="AH3324" s="241"/>
      <c r="AI3324" s="726">
        <v>46160</v>
      </c>
      <c r="AJ3324" s="241"/>
      <c r="AK3324" s="241"/>
      <c r="AL3324" s="726">
        <v>46165</v>
      </c>
      <c r="AM3324" s="241"/>
      <c r="AN3324" s="75">
        <f t="shared" si="1042"/>
        <v>-16</v>
      </c>
      <c r="AO3324" s="81" t="str">
        <f t="shared" si="1032"/>
        <v/>
      </c>
      <c r="AP3324" s="81" t="str">
        <f t="shared" si="1033"/>
        <v/>
      </c>
      <c r="AQ3324" s="81" t="str">
        <f t="shared" si="1034"/>
        <v/>
      </c>
      <c r="AR3324" s="81">
        <f t="shared" si="1035"/>
        <v>46161</v>
      </c>
      <c r="AS3324" s="81">
        <f t="shared" si="1029"/>
        <v>46162</v>
      </c>
      <c r="AT3324" s="81">
        <f t="shared" si="1030"/>
        <v>46161</v>
      </c>
      <c r="AU3324" s="241"/>
      <c r="AZ3324" s="271"/>
      <c r="BU3324" s="312"/>
      <c r="CB3324" s="88">
        <f t="shared" si="1041"/>
        <v>0</v>
      </c>
      <c r="CJ3324" s="87">
        <f t="shared" si="1036"/>
        <v>1</v>
      </c>
    </row>
    <row r="3325" spans="2:89" s="85" customFormat="1" x14ac:dyDescent="0.25">
      <c r="B3325" s="265" t="s">
        <v>3052</v>
      </c>
      <c r="C3325" s="301"/>
      <c r="D3325" s="265">
        <v>145949885</v>
      </c>
      <c r="E3325" s="241"/>
      <c r="F3325" s="231">
        <v>46160</v>
      </c>
      <c r="G3325" s="265" t="s">
        <v>7029</v>
      </c>
      <c r="H3325" s="265" t="s">
        <v>2213</v>
      </c>
      <c r="I3325" s="265" t="s">
        <v>105</v>
      </c>
      <c r="J3325" s="265" t="s">
        <v>518</v>
      </c>
      <c r="K3325" s="265" t="s">
        <v>242</v>
      </c>
      <c r="L3325" s="231">
        <v>46188</v>
      </c>
      <c r="M3325" s="265">
        <v>40</v>
      </c>
      <c r="Q3325" s="241"/>
      <c r="R3325" s="241"/>
      <c r="S3325" s="241"/>
      <c r="T3325" s="241"/>
      <c r="U3325" s="241"/>
      <c r="V3325" s="241"/>
      <c r="W3325" s="241"/>
      <c r="X3325" s="241"/>
      <c r="Y3325" s="303"/>
      <c r="AC3325" s="270"/>
      <c r="AD3325" s="75" t="s">
        <v>113</v>
      </c>
      <c r="AE3325" s="241"/>
      <c r="AF3325" s="241"/>
      <c r="AG3325" s="241"/>
      <c r="AH3325" s="241"/>
      <c r="AI3325" s="309"/>
      <c r="AJ3325" s="241"/>
      <c r="AK3325" s="241"/>
      <c r="AL3325" s="309"/>
      <c r="AM3325" s="241"/>
      <c r="AN3325" s="75">
        <f t="shared" si="1042"/>
        <v>-46188</v>
      </c>
      <c r="AO3325" s="81" t="str">
        <f t="shared" si="1032"/>
        <v/>
      </c>
      <c r="AP3325" s="81" t="str">
        <f t="shared" si="1033"/>
        <v/>
      </c>
      <c r="AQ3325" s="81" t="str">
        <f t="shared" si="1034"/>
        <v/>
      </c>
      <c r="AR3325" s="81" t="str">
        <f t="shared" si="1035"/>
        <v/>
      </c>
      <c r="AS3325" s="81" t="str">
        <f t="shared" si="1029"/>
        <v/>
      </c>
      <c r="AT3325" s="81" t="str">
        <f t="shared" si="1030"/>
        <v/>
      </c>
      <c r="AU3325" s="241"/>
      <c r="AZ3325" s="271"/>
      <c r="BU3325" s="312"/>
      <c r="CB3325" s="88">
        <f t="shared" si="1041"/>
        <v>0</v>
      </c>
      <c r="CJ3325" s="87">
        <f t="shared" si="1036"/>
        <v>1</v>
      </c>
    </row>
    <row r="3326" spans="2:89" s="85" customFormat="1" x14ac:dyDescent="0.25">
      <c r="B3326" s="265" t="s">
        <v>3052</v>
      </c>
      <c r="C3326" s="301"/>
      <c r="D3326" s="265">
        <v>145949891</v>
      </c>
      <c r="E3326" s="241"/>
      <c r="F3326" s="231">
        <v>46160</v>
      </c>
      <c r="G3326" s="265" t="s">
        <v>7029</v>
      </c>
      <c r="H3326" s="265" t="s">
        <v>2213</v>
      </c>
      <c r="I3326" s="265" t="s">
        <v>105</v>
      </c>
      <c r="J3326" s="265" t="s">
        <v>518</v>
      </c>
      <c r="K3326" s="265" t="s">
        <v>242</v>
      </c>
      <c r="L3326" s="231">
        <v>46188</v>
      </c>
      <c r="M3326" s="265">
        <v>40</v>
      </c>
      <c r="Q3326" s="241"/>
      <c r="R3326" s="241"/>
      <c r="S3326" s="241"/>
      <c r="T3326" s="241"/>
      <c r="U3326" s="241"/>
      <c r="V3326" s="241"/>
      <c r="W3326" s="241"/>
      <c r="X3326" s="241"/>
      <c r="Y3326" s="303"/>
      <c r="AC3326" s="270"/>
      <c r="AD3326" s="75" t="s">
        <v>113</v>
      </c>
      <c r="AE3326" s="241"/>
      <c r="AF3326" s="241"/>
      <c r="AG3326" s="241"/>
      <c r="AH3326" s="241"/>
      <c r="AI3326" s="309"/>
      <c r="AJ3326" s="241"/>
      <c r="AK3326" s="241"/>
      <c r="AL3326" s="309"/>
      <c r="AM3326" s="241"/>
      <c r="AN3326" s="75">
        <f t="shared" si="1042"/>
        <v>-46188</v>
      </c>
      <c r="AO3326" s="81" t="str">
        <f t="shared" si="1032"/>
        <v/>
      </c>
      <c r="AP3326" s="81" t="str">
        <f t="shared" si="1033"/>
        <v/>
      </c>
      <c r="AQ3326" s="81" t="str">
        <f t="shared" si="1034"/>
        <v/>
      </c>
      <c r="AR3326" s="81" t="str">
        <f t="shared" si="1035"/>
        <v/>
      </c>
      <c r="AS3326" s="81" t="str">
        <f t="shared" si="1029"/>
        <v/>
      </c>
      <c r="AT3326" s="81" t="str">
        <f t="shared" si="1030"/>
        <v/>
      </c>
      <c r="AU3326" s="241"/>
      <c r="AZ3326" s="271"/>
      <c r="BU3326" s="312"/>
      <c r="CB3326" s="88">
        <f t="shared" si="1041"/>
        <v>0</v>
      </c>
      <c r="CJ3326" s="87">
        <f t="shared" si="1036"/>
        <v>1</v>
      </c>
    </row>
    <row r="3327" spans="2:89" s="85" customFormat="1" x14ac:dyDescent="0.25">
      <c r="B3327" s="265" t="s">
        <v>3052</v>
      </c>
      <c r="C3327" s="301"/>
      <c r="D3327" s="265">
        <v>145949894</v>
      </c>
      <c r="E3327" s="241"/>
      <c r="F3327" s="231">
        <v>46160</v>
      </c>
      <c r="G3327" s="265" t="s">
        <v>7029</v>
      </c>
      <c r="H3327" s="265" t="s">
        <v>2213</v>
      </c>
      <c r="I3327" s="265" t="s">
        <v>105</v>
      </c>
      <c r="J3327" s="265" t="s">
        <v>518</v>
      </c>
      <c r="K3327" s="265" t="s">
        <v>242</v>
      </c>
      <c r="L3327" s="231">
        <v>46188</v>
      </c>
      <c r="M3327" s="265">
        <v>40</v>
      </c>
      <c r="Q3327" s="241"/>
      <c r="R3327" s="241"/>
      <c r="S3327" s="241"/>
      <c r="T3327" s="241"/>
      <c r="U3327" s="241"/>
      <c r="V3327" s="241"/>
      <c r="W3327" s="241"/>
      <c r="X3327" s="241"/>
      <c r="Y3327" s="303"/>
      <c r="AC3327" s="270"/>
      <c r="AD3327" s="75" t="s">
        <v>113</v>
      </c>
      <c r="AE3327" s="241"/>
      <c r="AF3327" s="241"/>
      <c r="AG3327" s="241"/>
      <c r="AH3327" s="241"/>
      <c r="AI3327" s="309"/>
      <c r="AJ3327" s="241"/>
      <c r="AK3327" s="241"/>
      <c r="AL3327" s="309"/>
      <c r="AM3327" s="241"/>
      <c r="AN3327" s="75">
        <f t="shared" si="1042"/>
        <v>-46188</v>
      </c>
      <c r="AO3327" s="81" t="str">
        <f t="shared" si="1032"/>
        <v/>
      </c>
      <c r="AP3327" s="81" t="str">
        <f t="shared" si="1033"/>
        <v/>
      </c>
      <c r="AQ3327" s="81" t="str">
        <f t="shared" si="1034"/>
        <v/>
      </c>
      <c r="AR3327" s="81" t="str">
        <f t="shared" si="1035"/>
        <v/>
      </c>
      <c r="AS3327" s="81" t="str">
        <f t="shared" ref="AS3327:AS3345" si="1043">IF(AI3327=0,"",IF(AE3327=0,IF(AJ3327=0,AI3327+2,AJ3327+2),AE3327+2))</f>
        <v/>
      </c>
      <c r="AT3327" s="81" t="str">
        <f t="shared" ref="AT3327:AT3345" si="1044">IF(AI3327=0,"",IF(AI3327&lt;AJ3327,AJ3327+1,AI3327+1))</f>
        <v/>
      </c>
      <c r="AU3327" s="241"/>
      <c r="AZ3327" s="271"/>
      <c r="BU3327" s="312"/>
      <c r="CB3327" s="88">
        <f t="shared" si="1041"/>
        <v>0</v>
      </c>
      <c r="CJ3327" s="87">
        <f t="shared" si="1036"/>
        <v>1</v>
      </c>
    </row>
    <row r="3328" spans="2:89" s="85" customFormat="1" x14ac:dyDescent="0.25">
      <c r="B3328" s="265" t="s">
        <v>3052</v>
      </c>
      <c r="C3328" s="301"/>
      <c r="D3328" s="265">
        <v>145958844</v>
      </c>
      <c r="E3328" s="241"/>
      <c r="F3328" s="231">
        <v>46177</v>
      </c>
      <c r="G3328" s="265" t="s">
        <v>740</v>
      </c>
      <c r="H3328" s="265" t="s">
        <v>2213</v>
      </c>
      <c r="I3328" s="265" t="s">
        <v>105</v>
      </c>
      <c r="J3328" s="265" t="s">
        <v>518</v>
      </c>
      <c r="K3328" s="265" t="s">
        <v>242</v>
      </c>
      <c r="L3328" s="231">
        <v>46206</v>
      </c>
      <c r="M3328" s="265">
        <v>40</v>
      </c>
      <c r="Q3328" s="241"/>
      <c r="R3328" s="241"/>
      <c r="S3328" s="241"/>
      <c r="T3328" s="241"/>
      <c r="U3328" s="241"/>
      <c r="V3328" s="241"/>
      <c r="W3328" s="241"/>
      <c r="X3328" s="241"/>
      <c r="Y3328" s="303"/>
      <c r="AC3328" s="270"/>
      <c r="AD3328" s="75" t="s">
        <v>113</v>
      </c>
      <c r="AE3328" s="241"/>
      <c r="AF3328" s="241"/>
      <c r="AG3328" s="241"/>
      <c r="AH3328" s="241"/>
      <c r="AI3328" s="309"/>
      <c r="AJ3328" s="241"/>
      <c r="AK3328" s="241"/>
      <c r="AL3328" s="309"/>
      <c r="AM3328" s="241"/>
      <c r="AN3328" s="75">
        <f t="shared" si="1042"/>
        <v>-46206</v>
      </c>
      <c r="AO3328" s="81" t="str">
        <f t="shared" si="1032"/>
        <v/>
      </c>
      <c r="AP3328" s="81" t="str">
        <f t="shared" si="1033"/>
        <v/>
      </c>
      <c r="AQ3328" s="81" t="str">
        <f t="shared" si="1034"/>
        <v/>
      </c>
      <c r="AR3328" s="81" t="str">
        <f t="shared" si="1035"/>
        <v/>
      </c>
      <c r="AS3328" s="81" t="str">
        <f t="shared" si="1043"/>
        <v/>
      </c>
      <c r="AT3328" s="81" t="str">
        <f t="shared" si="1044"/>
        <v/>
      </c>
      <c r="AU3328" s="241"/>
      <c r="AZ3328" s="271"/>
      <c r="BU3328" s="312"/>
      <c r="CB3328" s="88">
        <f t="shared" si="1041"/>
        <v>0</v>
      </c>
      <c r="CJ3328" s="87">
        <f t="shared" si="1036"/>
        <v>1</v>
      </c>
    </row>
    <row r="3329" spans="2:88" s="85" customFormat="1" x14ac:dyDescent="0.25">
      <c r="B3329" s="265" t="s">
        <v>3052</v>
      </c>
      <c r="C3329" s="301"/>
      <c r="D3329" s="265">
        <v>145958863</v>
      </c>
      <c r="E3329" s="241"/>
      <c r="F3329" s="231">
        <v>46177</v>
      </c>
      <c r="G3329" s="265" t="s">
        <v>740</v>
      </c>
      <c r="H3329" s="265" t="s">
        <v>2213</v>
      </c>
      <c r="I3329" s="265" t="s">
        <v>105</v>
      </c>
      <c r="J3329" s="265" t="s">
        <v>518</v>
      </c>
      <c r="K3329" s="265" t="s">
        <v>242</v>
      </c>
      <c r="L3329" s="231">
        <v>46206</v>
      </c>
      <c r="M3329" s="265">
        <v>40</v>
      </c>
      <c r="Q3329" s="241"/>
      <c r="R3329" s="241"/>
      <c r="S3329" s="241"/>
      <c r="T3329" s="241"/>
      <c r="U3329" s="241"/>
      <c r="V3329" s="241"/>
      <c r="W3329" s="241"/>
      <c r="X3329" s="241"/>
      <c r="Y3329" s="303"/>
      <c r="AC3329" s="270"/>
      <c r="AD3329" s="75" t="s">
        <v>113</v>
      </c>
      <c r="AE3329" s="241"/>
      <c r="AF3329" s="241"/>
      <c r="AG3329" s="241"/>
      <c r="AH3329" s="241"/>
      <c r="AI3329" s="309"/>
      <c r="AJ3329" s="241"/>
      <c r="AK3329" s="241"/>
      <c r="AL3329" s="309"/>
      <c r="AM3329" s="241"/>
      <c r="AN3329" s="75">
        <f t="shared" si="1042"/>
        <v>-46206</v>
      </c>
      <c r="AO3329" s="81" t="str">
        <f t="shared" si="1032"/>
        <v/>
      </c>
      <c r="AP3329" s="81" t="str">
        <f t="shared" si="1033"/>
        <v/>
      </c>
      <c r="AQ3329" s="81" t="str">
        <f t="shared" si="1034"/>
        <v/>
      </c>
      <c r="AR3329" s="81" t="str">
        <f t="shared" si="1035"/>
        <v/>
      </c>
      <c r="AS3329" s="81" t="str">
        <f t="shared" si="1043"/>
        <v/>
      </c>
      <c r="AT3329" s="81" t="str">
        <f t="shared" si="1044"/>
        <v/>
      </c>
      <c r="AU3329" s="241"/>
      <c r="AZ3329" s="271"/>
      <c r="BU3329" s="312"/>
      <c r="CB3329" s="88">
        <f t="shared" si="1041"/>
        <v>0</v>
      </c>
      <c r="CJ3329" s="87">
        <f t="shared" si="1036"/>
        <v>1</v>
      </c>
    </row>
    <row r="3330" spans="2:88" s="85" customFormat="1" x14ac:dyDescent="0.25">
      <c r="B3330" s="265" t="s">
        <v>3052</v>
      </c>
      <c r="C3330" s="301"/>
      <c r="D3330" s="265">
        <v>145958866</v>
      </c>
      <c r="E3330" s="241"/>
      <c r="F3330" s="231">
        <v>46177</v>
      </c>
      <c r="G3330" s="265" t="s">
        <v>740</v>
      </c>
      <c r="H3330" s="265" t="s">
        <v>2213</v>
      </c>
      <c r="I3330" s="265" t="s">
        <v>105</v>
      </c>
      <c r="J3330" s="265" t="s">
        <v>518</v>
      </c>
      <c r="K3330" s="265" t="s">
        <v>242</v>
      </c>
      <c r="L3330" s="231">
        <v>46206</v>
      </c>
      <c r="M3330" s="265">
        <v>40</v>
      </c>
      <c r="Q3330" s="241"/>
      <c r="R3330" s="241"/>
      <c r="S3330" s="241"/>
      <c r="T3330" s="241"/>
      <c r="U3330" s="241"/>
      <c r="V3330" s="241"/>
      <c r="W3330" s="241"/>
      <c r="X3330" s="241"/>
      <c r="Y3330" s="303"/>
      <c r="AC3330" s="270"/>
      <c r="AD3330" s="75" t="s">
        <v>113</v>
      </c>
      <c r="AE3330" s="241"/>
      <c r="AF3330" s="241"/>
      <c r="AG3330" s="241"/>
      <c r="AH3330" s="241"/>
      <c r="AI3330" s="309"/>
      <c r="AJ3330" s="241"/>
      <c r="AK3330" s="241"/>
      <c r="AL3330" s="309"/>
      <c r="AM3330" s="241"/>
      <c r="AN3330" s="75">
        <f t="shared" si="1042"/>
        <v>-46206</v>
      </c>
      <c r="AO3330" s="81" t="str">
        <f t="shared" si="1032"/>
        <v/>
      </c>
      <c r="AP3330" s="81" t="str">
        <f t="shared" si="1033"/>
        <v/>
      </c>
      <c r="AQ3330" s="81" t="str">
        <f t="shared" si="1034"/>
        <v/>
      </c>
      <c r="AR3330" s="81" t="str">
        <f t="shared" si="1035"/>
        <v/>
      </c>
      <c r="AS3330" s="81" t="str">
        <f t="shared" si="1043"/>
        <v/>
      </c>
      <c r="AT3330" s="81" t="str">
        <f t="shared" si="1044"/>
        <v/>
      </c>
      <c r="AU3330" s="241"/>
      <c r="AZ3330" s="271"/>
      <c r="BU3330" s="312"/>
      <c r="CB3330" s="88">
        <f t="shared" si="1041"/>
        <v>0</v>
      </c>
      <c r="CJ3330" s="87">
        <f t="shared" si="1036"/>
        <v>1</v>
      </c>
    </row>
    <row r="3331" spans="2:88" s="85" customFormat="1" x14ac:dyDescent="0.25">
      <c r="B3331" s="265" t="s">
        <v>8625</v>
      </c>
      <c r="C3331" s="301"/>
      <c r="D3331" s="265">
        <v>145835439</v>
      </c>
      <c r="E3331" s="241"/>
      <c r="F3331" s="231">
        <v>46144</v>
      </c>
      <c r="G3331" s="265" t="s">
        <v>591</v>
      </c>
      <c r="H3331" s="265" t="s">
        <v>2213</v>
      </c>
      <c r="I3331" s="265" t="s">
        <v>105</v>
      </c>
      <c r="J3331" s="265" t="s">
        <v>518</v>
      </c>
      <c r="K3331" s="265" t="s">
        <v>242</v>
      </c>
      <c r="L3331" s="231">
        <v>46173</v>
      </c>
      <c r="M3331" s="265">
        <v>40</v>
      </c>
      <c r="Q3331" s="241"/>
      <c r="R3331" s="241"/>
      <c r="S3331" s="241"/>
      <c r="T3331" s="241"/>
      <c r="U3331" s="241"/>
      <c r="V3331" s="241"/>
      <c r="W3331" s="241"/>
      <c r="X3331" s="241"/>
      <c r="Y3331" s="303" t="s">
        <v>9844</v>
      </c>
      <c r="Z3331" s="85" t="s">
        <v>258</v>
      </c>
      <c r="AA3331" s="85" t="s">
        <v>595</v>
      </c>
      <c r="AB3331" s="85" t="s">
        <v>6692</v>
      </c>
      <c r="AC3331" s="270"/>
      <c r="AD3331" s="75" t="s">
        <v>113</v>
      </c>
      <c r="AE3331" s="241"/>
      <c r="AF3331" s="446">
        <v>46140.416666666664</v>
      </c>
      <c r="AG3331" s="375">
        <v>46139.625</v>
      </c>
      <c r="AH3331" s="375">
        <v>46139.625</v>
      </c>
      <c r="AI3331" s="726">
        <v>46141</v>
      </c>
      <c r="AJ3331" s="241"/>
      <c r="AK3331" s="241"/>
      <c r="AL3331" s="726">
        <v>46146</v>
      </c>
      <c r="AM3331" s="241"/>
      <c r="AN3331" s="75">
        <f t="shared" si="1042"/>
        <v>-27</v>
      </c>
      <c r="AO3331" s="81">
        <f t="shared" si="1032"/>
        <v>46138.625</v>
      </c>
      <c r="AP3331" s="81">
        <f t="shared" si="1033"/>
        <v>46139.625</v>
      </c>
      <c r="AQ3331" s="81">
        <f t="shared" si="1034"/>
        <v>46139.625</v>
      </c>
      <c r="AR3331" s="81">
        <f t="shared" si="1035"/>
        <v>46142</v>
      </c>
      <c r="AS3331" s="81">
        <f t="shared" si="1043"/>
        <v>46143</v>
      </c>
      <c r="AT3331" s="81">
        <f t="shared" si="1044"/>
        <v>46142</v>
      </c>
      <c r="AU3331" s="241"/>
      <c r="AZ3331" s="271"/>
      <c r="BU3331" s="312"/>
      <c r="CB3331" s="88">
        <f t="shared" si="1041"/>
        <v>0</v>
      </c>
      <c r="CJ3331" s="87">
        <f t="shared" si="1036"/>
        <v>1</v>
      </c>
    </row>
    <row r="3332" spans="2:88" s="85" customFormat="1" x14ac:dyDescent="0.25">
      <c r="B3332" s="265" t="s">
        <v>8625</v>
      </c>
      <c r="C3332" s="301"/>
      <c r="D3332" s="265">
        <v>145930870</v>
      </c>
      <c r="E3332" s="241"/>
      <c r="F3332" s="231">
        <v>46153</v>
      </c>
      <c r="G3332" s="265" t="s">
        <v>740</v>
      </c>
      <c r="H3332" s="265" t="s">
        <v>2213</v>
      </c>
      <c r="I3332" s="265" t="s">
        <v>105</v>
      </c>
      <c r="J3332" s="265" t="s">
        <v>518</v>
      </c>
      <c r="K3332" s="265" t="s">
        <v>242</v>
      </c>
      <c r="L3332" s="231">
        <v>46181</v>
      </c>
      <c r="M3332" s="265">
        <v>40</v>
      </c>
      <c r="Q3332" s="241"/>
      <c r="R3332" s="241"/>
      <c r="S3332" s="241"/>
      <c r="T3332" s="241"/>
      <c r="U3332" s="241"/>
      <c r="V3332" s="241"/>
      <c r="W3332" s="241"/>
      <c r="X3332" s="241"/>
      <c r="Y3332" s="303">
        <v>269637108</v>
      </c>
      <c r="Z3332" s="85" t="s">
        <v>110</v>
      </c>
      <c r="AA3332" s="85" t="s">
        <v>535</v>
      </c>
      <c r="AB3332" s="85" t="s">
        <v>9845</v>
      </c>
      <c r="AC3332" s="270"/>
      <c r="AD3332" s="75" t="s">
        <v>113</v>
      </c>
      <c r="AE3332" s="241"/>
      <c r="AF3332" s="241"/>
      <c r="AG3332" s="241"/>
      <c r="AH3332" s="241"/>
      <c r="AI3332" s="726">
        <v>46160</v>
      </c>
      <c r="AJ3332" s="241"/>
      <c r="AK3332" s="241"/>
      <c r="AL3332" s="726">
        <v>46170</v>
      </c>
      <c r="AM3332" s="241"/>
      <c r="AN3332" s="75">
        <f t="shared" si="1042"/>
        <v>-11</v>
      </c>
      <c r="AO3332" s="81" t="str">
        <f t="shared" si="1032"/>
        <v/>
      </c>
      <c r="AP3332" s="81" t="str">
        <f t="shared" si="1033"/>
        <v/>
      </c>
      <c r="AQ3332" s="81" t="str">
        <f t="shared" si="1034"/>
        <v/>
      </c>
      <c r="AR3332" s="81">
        <f t="shared" si="1035"/>
        <v>46161</v>
      </c>
      <c r="AS3332" s="81">
        <f t="shared" si="1043"/>
        <v>46162</v>
      </c>
      <c r="AT3332" s="81">
        <f t="shared" si="1044"/>
        <v>46161</v>
      </c>
      <c r="AU3332" s="241"/>
      <c r="AZ3332" s="271"/>
      <c r="BU3332" s="312"/>
      <c r="CB3332" s="88">
        <f t="shared" si="1041"/>
        <v>0</v>
      </c>
      <c r="CJ3332" s="87">
        <f t="shared" si="1036"/>
        <v>1</v>
      </c>
    </row>
    <row r="3333" spans="2:88" s="85" customFormat="1" x14ac:dyDescent="0.25">
      <c r="B3333" s="265" t="s">
        <v>8625</v>
      </c>
      <c r="C3333" s="301"/>
      <c r="D3333" s="265">
        <v>145930872</v>
      </c>
      <c r="E3333" s="241"/>
      <c r="F3333" s="231">
        <v>46153</v>
      </c>
      <c r="G3333" s="265" t="s">
        <v>740</v>
      </c>
      <c r="H3333" s="265" t="s">
        <v>2213</v>
      </c>
      <c r="I3333" s="265" t="s">
        <v>105</v>
      </c>
      <c r="J3333" s="265" t="s">
        <v>518</v>
      </c>
      <c r="K3333" s="265" t="s">
        <v>242</v>
      </c>
      <c r="L3333" s="231">
        <v>46181</v>
      </c>
      <c r="M3333" s="265">
        <v>40</v>
      </c>
      <c r="Q3333" s="241"/>
      <c r="R3333" s="241"/>
      <c r="S3333" s="241"/>
      <c r="T3333" s="241"/>
      <c r="U3333" s="241"/>
      <c r="V3333" s="241"/>
      <c r="W3333" s="241"/>
      <c r="X3333" s="241"/>
      <c r="Y3333" s="303">
        <v>269637112</v>
      </c>
      <c r="Z3333" s="85" t="s">
        <v>110</v>
      </c>
      <c r="AA3333" s="85" t="s">
        <v>535</v>
      </c>
      <c r="AB3333" s="85" t="s">
        <v>9845</v>
      </c>
      <c r="AC3333" s="270"/>
      <c r="AD3333" s="75" t="s">
        <v>113</v>
      </c>
      <c r="AE3333" s="241"/>
      <c r="AF3333" s="241"/>
      <c r="AG3333" s="241"/>
      <c r="AH3333" s="241"/>
      <c r="AI3333" s="726">
        <v>46160</v>
      </c>
      <c r="AJ3333" s="241"/>
      <c r="AK3333" s="241"/>
      <c r="AL3333" s="726">
        <v>46170</v>
      </c>
      <c r="AM3333" s="241"/>
      <c r="AN3333" s="75">
        <f t="shared" si="1042"/>
        <v>-11</v>
      </c>
      <c r="AO3333" s="81" t="str">
        <f t="shared" si="1032"/>
        <v/>
      </c>
      <c r="AP3333" s="81" t="str">
        <f t="shared" si="1033"/>
        <v/>
      </c>
      <c r="AQ3333" s="81" t="str">
        <f t="shared" si="1034"/>
        <v/>
      </c>
      <c r="AR3333" s="81">
        <f t="shared" si="1035"/>
        <v>46161</v>
      </c>
      <c r="AS3333" s="81">
        <f t="shared" si="1043"/>
        <v>46162</v>
      </c>
      <c r="AT3333" s="81">
        <f t="shared" si="1044"/>
        <v>46161</v>
      </c>
      <c r="AU3333" s="241"/>
      <c r="AZ3333" s="271"/>
      <c r="BU3333" s="312"/>
      <c r="CB3333" s="88">
        <f t="shared" si="1041"/>
        <v>0</v>
      </c>
      <c r="CJ3333" s="87">
        <f t="shared" si="1036"/>
        <v>1</v>
      </c>
    </row>
    <row r="3334" spans="2:88" s="85" customFormat="1" x14ac:dyDescent="0.25">
      <c r="B3334" s="265" t="s">
        <v>8625</v>
      </c>
      <c r="C3334" s="301"/>
      <c r="D3334" s="265">
        <v>145930852</v>
      </c>
      <c r="E3334" s="241"/>
      <c r="F3334" s="231">
        <v>46153</v>
      </c>
      <c r="G3334" s="265" t="s">
        <v>740</v>
      </c>
      <c r="H3334" s="265" t="s">
        <v>2213</v>
      </c>
      <c r="I3334" s="265" t="s">
        <v>105</v>
      </c>
      <c r="J3334" s="265" t="s">
        <v>518</v>
      </c>
      <c r="K3334" s="265" t="s">
        <v>242</v>
      </c>
      <c r="L3334" s="231">
        <v>46181</v>
      </c>
      <c r="M3334" s="265">
        <v>40</v>
      </c>
      <c r="Q3334" s="241"/>
      <c r="R3334" s="241"/>
      <c r="S3334" s="241"/>
      <c r="T3334" s="241"/>
      <c r="U3334" s="241"/>
      <c r="V3334" s="241"/>
      <c r="W3334" s="241"/>
      <c r="X3334" s="241"/>
      <c r="Y3334" s="303">
        <v>269637113</v>
      </c>
      <c r="Z3334" s="85" t="s">
        <v>110</v>
      </c>
      <c r="AA3334" s="85" t="s">
        <v>535</v>
      </c>
      <c r="AB3334" s="85" t="s">
        <v>9845</v>
      </c>
      <c r="AC3334" s="270"/>
      <c r="AD3334" s="75" t="s">
        <v>113</v>
      </c>
      <c r="AE3334" s="241"/>
      <c r="AF3334" s="241"/>
      <c r="AG3334" s="241"/>
      <c r="AH3334" s="241"/>
      <c r="AI3334" s="726">
        <v>46160</v>
      </c>
      <c r="AJ3334" s="241"/>
      <c r="AK3334" s="241"/>
      <c r="AL3334" s="726">
        <v>46170</v>
      </c>
      <c r="AM3334" s="241"/>
      <c r="AN3334" s="75">
        <f t="shared" si="1042"/>
        <v>-11</v>
      </c>
      <c r="AO3334" s="81" t="str">
        <f t="shared" ref="AO3334:AO3347" si="1045">IF(AH3334&lt;AG3334,IF(AH3334=0,"",AH3334-1),IF(AG3334=0,"",AG3334-1))</f>
        <v/>
      </c>
      <c r="AP3334" s="81" t="str">
        <f t="shared" ref="AP3334:AP3347" si="1046">IF(AH3334&lt;AG3334,IF(AH3334=0,"",AH3334),IF(AG3334=0,"",AG3334))</f>
        <v/>
      </c>
      <c r="AQ3334" s="81" t="str">
        <f t="shared" ref="AQ3334:AQ3347" si="1047">IF(AH3334&lt;AG3334,IF(AH3334=0,"",AH3334),IF(AG3334=0,"",AG3334))</f>
        <v/>
      </c>
      <c r="AR3334" s="81">
        <f t="shared" ref="AR3334:AR3347" si="1048">IF(AI3334=0,"",IF(AI3334&lt;AJ3334,AJ3334+1,AI3334+1))</f>
        <v>46161</v>
      </c>
      <c r="AS3334" s="81">
        <f t="shared" si="1043"/>
        <v>46162</v>
      </c>
      <c r="AT3334" s="81">
        <f t="shared" si="1044"/>
        <v>46161</v>
      </c>
      <c r="AU3334" s="241"/>
      <c r="AZ3334" s="271"/>
      <c r="BU3334" s="312"/>
      <c r="CB3334" s="88">
        <f t="shared" si="1041"/>
        <v>0</v>
      </c>
      <c r="CJ3334" s="87">
        <f t="shared" si="1036"/>
        <v>1</v>
      </c>
    </row>
    <row r="3335" spans="2:88" s="85" customFormat="1" x14ac:dyDescent="0.25">
      <c r="B3335" s="265" t="s">
        <v>3052</v>
      </c>
      <c r="C3335" s="301"/>
      <c r="D3335" s="265">
        <v>145930861</v>
      </c>
      <c r="E3335" s="241"/>
      <c r="F3335" s="231">
        <v>46160</v>
      </c>
      <c r="G3335" s="265" t="s">
        <v>740</v>
      </c>
      <c r="H3335" s="265" t="s">
        <v>2213</v>
      </c>
      <c r="I3335" s="265" t="s">
        <v>105</v>
      </c>
      <c r="J3335" s="265" t="s">
        <v>518</v>
      </c>
      <c r="K3335" s="265" t="s">
        <v>242</v>
      </c>
      <c r="L3335" s="231">
        <v>46188</v>
      </c>
      <c r="M3335" s="265">
        <v>40</v>
      </c>
      <c r="Q3335" s="241"/>
      <c r="R3335" s="241"/>
      <c r="S3335" s="241"/>
      <c r="T3335" s="241"/>
      <c r="U3335" s="241"/>
      <c r="V3335" s="241"/>
      <c r="W3335" s="241"/>
      <c r="X3335" s="241"/>
      <c r="Y3335" s="303"/>
      <c r="AC3335" s="270"/>
      <c r="AD3335" s="75" t="s">
        <v>113</v>
      </c>
      <c r="AE3335" s="241"/>
      <c r="AF3335" s="241"/>
      <c r="AG3335" s="241"/>
      <c r="AH3335" s="241"/>
      <c r="AI3335" s="309"/>
      <c r="AJ3335" s="241"/>
      <c r="AK3335" s="241"/>
      <c r="AL3335" s="309"/>
      <c r="AM3335" s="241"/>
      <c r="AN3335" s="75">
        <f t="shared" si="1042"/>
        <v>-46188</v>
      </c>
      <c r="AO3335" s="81" t="str">
        <f t="shared" si="1045"/>
        <v/>
      </c>
      <c r="AP3335" s="81" t="str">
        <f t="shared" si="1046"/>
        <v/>
      </c>
      <c r="AQ3335" s="81" t="str">
        <f t="shared" si="1047"/>
        <v/>
      </c>
      <c r="AR3335" s="81" t="str">
        <f t="shared" si="1048"/>
        <v/>
      </c>
      <c r="AS3335" s="81" t="str">
        <f t="shared" si="1043"/>
        <v/>
      </c>
      <c r="AT3335" s="81" t="str">
        <f t="shared" si="1044"/>
        <v/>
      </c>
      <c r="AU3335" s="241"/>
      <c r="AZ3335" s="271"/>
      <c r="BU3335" s="312"/>
      <c r="CB3335" s="88">
        <f t="shared" si="1041"/>
        <v>0</v>
      </c>
      <c r="CJ3335" s="87">
        <f t="shared" si="1036"/>
        <v>1</v>
      </c>
    </row>
    <row r="3336" spans="2:88" s="85" customFormat="1" x14ac:dyDescent="0.25">
      <c r="B3336" s="265" t="s">
        <v>8625</v>
      </c>
      <c r="C3336" s="301"/>
      <c r="D3336" s="265">
        <v>145706789</v>
      </c>
      <c r="E3336" s="241"/>
      <c r="F3336" s="231">
        <v>46146</v>
      </c>
      <c r="G3336" s="265" t="s">
        <v>811</v>
      </c>
      <c r="H3336" s="265" t="s">
        <v>2213</v>
      </c>
      <c r="I3336" s="265" t="s">
        <v>105</v>
      </c>
      <c r="J3336" s="265" t="s">
        <v>518</v>
      </c>
      <c r="K3336" s="265" t="s">
        <v>242</v>
      </c>
      <c r="L3336" s="231">
        <v>46174</v>
      </c>
      <c r="M3336" s="265">
        <v>40</v>
      </c>
      <c r="Q3336" s="241"/>
      <c r="R3336" s="241"/>
      <c r="S3336" s="241"/>
      <c r="T3336" s="241"/>
      <c r="U3336" s="241"/>
      <c r="V3336" s="241"/>
      <c r="W3336" s="241"/>
      <c r="X3336" s="241"/>
      <c r="Y3336" s="303">
        <v>269044011</v>
      </c>
      <c r="Z3336" s="85" t="s">
        <v>110</v>
      </c>
      <c r="AA3336" s="85" t="s">
        <v>535</v>
      </c>
      <c r="AB3336" s="85" t="s">
        <v>9210</v>
      </c>
      <c r="AC3336" s="270"/>
      <c r="AD3336" s="75" t="s">
        <v>113</v>
      </c>
      <c r="AE3336" s="241"/>
      <c r="AF3336" s="241"/>
      <c r="AG3336" s="241"/>
      <c r="AH3336" s="241"/>
      <c r="AI3336" s="316">
        <v>46153</v>
      </c>
      <c r="AJ3336" s="241"/>
      <c r="AK3336" s="241"/>
      <c r="AL3336" s="728">
        <v>46163</v>
      </c>
      <c r="AM3336" s="241"/>
      <c r="AN3336" s="75">
        <f t="shared" si="1042"/>
        <v>-11</v>
      </c>
      <c r="AO3336" s="81" t="str">
        <f t="shared" si="1045"/>
        <v/>
      </c>
      <c r="AP3336" s="81" t="str">
        <f t="shared" si="1046"/>
        <v/>
      </c>
      <c r="AQ3336" s="81" t="str">
        <f t="shared" si="1047"/>
        <v/>
      </c>
      <c r="AR3336" s="81">
        <f t="shared" si="1048"/>
        <v>46154</v>
      </c>
      <c r="AS3336" s="81">
        <f t="shared" si="1043"/>
        <v>46155</v>
      </c>
      <c r="AT3336" s="81">
        <f t="shared" si="1044"/>
        <v>46154</v>
      </c>
      <c r="AU3336" s="241"/>
      <c r="AZ3336" s="271"/>
      <c r="BU3336" s="312"/>
      <c r="CB3336" s="88">
        <f t="shared" si="1041"/>
        <v>0</v>
      </c>
      <c r="CJ3336" s="87">
        <f t="shared" si="1036"/>
        <v>1</v>
      </c>
    </row>
    <row r="3337" spans="2:88" s="85" customFormat="1" x14ac:dyDescent="0.25">
      <c r="B3337" s="265" t="s">
        <v>8625</v>
      </c>
      <c r="C3337" s="301"/>
      <c r="D3337" s="265">
        <v>145726289</v>
      </c>
      <c r="E3337" s="241"/>
      <c r="F3337" s="231">
        <v>46146</v>
      </c>
      <c r="G3337" s="265" t="s">
        <v>811</v>
      </c>
      <c r="H3337" s="265" t="s">
        <v>2213</v>
      </c>
      <c r="I3337" s="265" t="s">
        <v>105</v>
      </c>
      <c r="J3337" s="265" t="s">
        <v>518</v>
      </c>
      <c r="K3337" s="265" t="s">
        <v>242</v>
      </c>
      <c r="L3337" s="231">
        <v>46174</v>
      </c>
      <c r="M3337" s="265">
        <v>40</v>
      </c>
      <c r="Q3337" s="241"/>
      <c r="R3337" s="241"/>
      <c r="S3337" s="241"/>
      <c r="T3337" s="241"/>
      <c r="U3337" s="241"/>
      <c r="V3337" s="241"/>
      <c r="W3337" s="241"/>
      <c r="X3337" s="241"/>
      <c r="Y3337" s="303">
        <v>269044018</v>
      </c>
      <c r="Z3337" s="85" t="s">
        <v>110</v>
      </c>
      <c r="AA3337" s="85" t="s">
        <v>535</v>
      </c>
      <c r="AB3337" s="85" t="s">
        <v>9210</v>
      </c>
      <c r="AC3337" s="270"/>
      <c r="AD3337" s="75" t="s">
        <v>113</v>
      </c>
      <c r="AE3337" s="241"/>
      <c r="AF3337" s="241"/>
      <c r="AG3337" s="241"/>
      <c r="AH3337" s="241"/>
      <c r="AI3337" s="316">
        <v>46153</v>
      </c>
      <c r="AJ3337" s="241"/>
      <c r="AK3337" s="241"/>
      <c r="AL3337" s="728">
        <v>46163</v>
      </c>
      <c r="AM3337" s="241"/>
      <c r="AN3337" s="75">
        <f t="shared" si="1042"/>
        <v>-11</v>
      </c>
      <c r="AO3337" s="81" t="str">
        <f t="shared" si="1045"/>
        <v/>
      </c>
      <c r="AP3337" s="81" t="str">
        <f t="shared" si="1046"/>
        <v/>
      </c>
      <c r="AQ3337" s="81" t="str">
        <f t="shared" si="1047"/>
        <v/>
      </c>
      <c r="AR3337" s="81">
        <f t="shared" si="1048"/>
        <v>46154</v>
      </c>
      <c r="AS3337" s="81">
        <f t="shared" si="1043"/>
        <v>46155</v>
      </c>
      <c r="AT3337" s="81">
        <f t="shared" si="1044"/>
        <v>46154</v>
      </c>
      <c r="AU3337" s="241"/>
      <c r="AZ3337" s="271"/>
      <c r="BU3337" s="312"/>
      <c r="CB3337" s="88">
        <f t="shared" si="1041"/>
        <v>0</v>
      </c>
      <c r="CJ3337" s="87">
        <f t="shared" si="1036"/>
        <v>1</v>
      </c>
    </row>
    <row r="3338" spans="2:88" s="85" customFormat="1" x14ac:dyDescent="0.25">
      <c r="B3338" s="265" t="s">
        <v>3052</v>
      </c>
      <c r="C3338" s="301"/>
      <c r="D3338" s="265">
        <v>145911713</v>
      </c>
      <c r="E3338" s="241"/>
      <c r="F3338" s="231">
        <v>46160</v>
      </c>
      <c r="G3338" s="265" t="s">
        <v>740</v>
      </c>
      <c r="H3338" s="265" t="s">
        <v>2213</v>
      </c>
      <c r="I3338" s="265" t="s">
        <v>105</v>
      </c>
      <c r="J3338" s="265" t="s">
        <v>518</v>
      </c>
      <c r="K3338" s="265" t="s">
        <v>242</v>
      </c>
      <c r="L3338" s="231">
        <v>46188</v>
      </c>
      <c r="M3338" s="265">
        <v>40</v>
      </c>
      <c r="Q3338" s="241"/>
      <c r="R3338" s="241"/>
      <c r="S3338" s="241"/>
      <c r="T3338" s="241"/>
      <c r="U3338" s="241"/>
      <c r="V3338" s="241"/>
      <c r="W3338" s="241"/>
      <c r="X3338" s="241"/>
      <c r="Y3338" s="303"/>
      <c r="AC3338" s="270"/>
      <c r="AD3338" s="75" t="s">
        <v>113</v>
      </c>
      <c r="AE3338" s="241"/>
      <c r="AF3338" s="241"/>
      <c r="AG3338" s="241"/>
      <c r="AH3338" s="241"/>
      <c r="AI3338" s="309"/>
      <c r="AJ3338" s="241"/>
      <c r="AK3338" s="241"/>
      <c r="AL3338" s="309"/>
      <c r="AM3338" s="241"/>
      <c r="AN3338" s="75">
        <f t="shared" si="1042"/>
        <v>-46188</v>
      </c>
      <c r="AO3338" s="81" t="str">
        <f t="shared" si="1045"/>
        <v/>
      </c>
      <c r="AP3338" s="81" t="str">
        <f t="shared" si="1046"/>
        <v/>
      </c>
      <c r="AQ3338" s="81" t="str">
        <f t="shared" si="1047"/>
        <v/>
      </c>
      <c r="AR3338" s="81" t="str">
        <f t="shared" si="1048"/>
        <v/>
      </c>
      <c r="AS3338" s="81" t="str">
        <f t="shared" si="1043"/>
        <v/>
      </c>
      <c r="AT3338" s="81" t="str">
        <f t="shared" si="1044"/>
        <v/>
      </c>
      <c r="AU3338" s="241"/>
      <c r="AZ3338" s="271"/>
      <c r="BU3338" s="312"/>
      <c r="CB3338" s="88">
        <f t="shared" si="1041"/>
        <v>0</v>
      </c>
      <c r="CJ3338" s="87">
        <f t="shared" ref="CJ3338:CJ3401" si="1049">MONTH(AV3338)</f>
        <v>1</v>
      </c>
    </row>
    <row r="3339" spans="2:88" s="85" customFormat="1" x14ac:dyDescent="0.25">
      <c r="B3339" s="265" t="s">
        <v>3052</v>
      </c>
      <c r="C3339" s="301"/>
      <c r="D3339" s="265">
        <v>145911684</v>
      </c>
      <c r="E3339" s="241"/>
      <c r="F3339" s="231">
        <v>46167</v>
      </c>
      <c r="G3339" s="265" t="s">
        <v>740</v>
      </c>
      <c r="H3339" s="265" t="s">
        <v>2213</v>
      </c>
      <c r="I3339" s="265" t="s">
        <v>105</v>
      </c>
      <c r="J3339" s="265" t="s">
        <v>518</v>
      </c>
      <c r="K3339" s="265" t="s">
        <v>242</v>
      </c>
      <c r="L3339" s="231">
        <v>46195</v>
      </c>
      <c r="M3339" s="265">
        <v>40</v>
      </c>
      <c r="Q3339" s="241"/>
      <c r="R3339" s="241"/>
      <c r="S3339" s="241"/>
      <c r="T3339" s="241"/>
      <c r="U3339" s="241"/>
      <c r="V3339" s="241"/>
      <c r="W3339" s="241"/>
      <c r="X3339" s="241"/>
      <c r="Y3339" s="303"/>
      <c r="AC3339" s="270"/>
      <c r="AD3339" s="75" t="s">
        <v>113</v>
      </c>
      <c r="AE3339" s="241"/>
      <c r="AF3339" s="241"/>
      <c r="AG3339" s="241"/>
      <c r="AH3339" s="241"/>
      <c r="AI3339" s="309"/>
      <c r="AJ3339" s="241"/>
      <c r="AK3339" s="241"/>
      <c r="AL3339" s="309"/>
      <c r="AM3339" s="241"/>
      <c r="AN3339" s="75">
        <f t="shared" si="1042"/>
        <v>-46195</v>
      </c>
      <c r="AO3339" s="81" t="str">
        <f t="shared" si="1045"/>
        <v/>
      </c>
      <c r="AP3339" s="81" t="str">
        <f t="shared" si="1046"/>
        <v/>
      </c>
      <c r="AQ3339" s="81" t="str">
        <f t="shared" si="1047"/>
        <v/>
      </c>
      <c r="AR3339" s="81" t="str">
        <f t="shared" si="1048"/>
        <v/>
      </c>
      <c r="AS3339" s="81" t="str">
        <f t="shared" si="1043"/>
        <v/>
      </c>
      <c r="AT3339" s="81" t="str">
        <f t="shared" si="1044"/>
        <v/>
      </c>
      <c r="AU3339" s="241"/>
      <c r="AZ3339" s="271"/>
      <c r="BU3339" s="312"/>
      <c r="CB3339" s="88">
        <f t="shared" si="1041"/>
        <v>0</v>
      </c>
      <c r="CJ3339" s="87">
        <f t="shared" si="1049"/>
        <v>1</v>
      </c>
    </row>
    <row r="3340" spans="2:88" s="85" customFormat="1" x14ac:dyDescent="0.25">
      <c r="B3340" s="265" t="s">
        <v>3052</v>
      </c>
      <c r="C3340" s="301"/>
      <c r="D3340" s="265">
        <v>145911662</v>
      </c>
      <c r="E3340" s="241"/>
      <c r="F3340" s="231">
        <v>46174</v>
      </c>
      <c r="G3340" s="265" t="s">
        <v>740</v>
      </c>
      <c r="H3340" s="265" t="s">
        <v>2213</v>
      </c>
      <c r="I3340" s="265" t="s">
        <v>105</v>
      </c>
      <c r="J3340" s="265" t="s">
        <v>518</v>
      </c>
      <c r="K3340" s="265" t="s">
        <v>242</v>
      </c>
      <c r="L3340" s="231">
        <v>46202</v>
      </c>
      <c r="M3340" s="265">
        <v>40</v>
      </c>
      <c r="Q3340" s="241"/>
      <c r="R3340" s="241"/>
      <c r="S3340" s="241"/>
      <c r="T3340" s="241"/>
      <c r="U3340" s="241"/>
      <c r="V3340" s="241"/>
      <c r="W3340" s="241"/>
      <c r="X3340" s="241"/>
      <c r="Y3340" s="303"/>
      <c r="AC3340" s="270"/>
      <c r="AD3340" s="75" t="s">
        <v>113</v>
      </c>
      <c r="AE3340" s="241"/>
      <c r="AF3340" s="241"/>
      <c r="AG3340" s="241"/>
      <c r="AH3340" s="241"/>
      <c r="AI3340" s="309"/>
      <c r="AJ3340" s="241"/>
      <c r="AK3340" s="241"/>
      <c r="AL3340" s="309"/>
      <c r="AM3340" s="241"/>
      <c r="AN3340" s="75">
        <f t="shared" si="1042"/>
        <v>-46202</v>
      </c>
      <c r="AO3340" s="81" t="str">
        <f t="shared" si="1045"/>
        <v/>
      </c>
      <c r="AP3340" s="81" t="str">
        <f t="shared" si="1046"/>
        <v/>
      </c>
      <c r="AQ3340" s="81" t="str">
        <f t="shared" si="1047"/>
        <v/>
      </c>
      <c r="AR3340" s="81" t="str">
        <f t="shared" si="1048"/>
        <v/>
      </c>
      <c r="AS3340" s="81" t="str">
        <f t="shared" si="1043"/>
        <v/>
      </c>
      <c r="AT3340" s="81" t="str">
        <f t="shared" si="1044"/>
        <v/>
      </c>
      <c r="AU3340" s="241"/>
      <c r="AZ3340" s="271"/>
      <c r="BU3340" s="312"/>
      <c r="CB3340" s="88">
        <f t="shared" si="1041"/>
        <v>0</v>
      </c>
      <c r="CJ3340" s="87">
        <f t="shared" si="1049"/>
        <v>1</v>
      </c>
    </row>
    <row r="3341" spans="2:88" s="85" customFormat="1" x14ac:dyDescent="0.25">
      <c r="B3341" s="265" t="s">
        <v>8625</v>
      </c>
      <c r="C3341" s="301"/>
      <c r="D3341" s="265">
        <v>145911761</v>
      </c>
      <c r="E3341" s="241"/>
      <c r="F3341" s="231">
        <v>46153</v>
      </c>
      <c r="G3341" s="265" t="s">
        <v>740</v>
      </c>
      <c r="H3341" s="265" t="s">
        <v>2213</v>
      </c>
      <c r="I3341" s="265" t="s">
        <v>105</v>
      </c>
      <c r="J3341" s="265" t="s">
        <v>518</v>
      </c>
      <c r="K3341" s="265" t="s">
        <v>242</v>
      </c>
      <c r="L3341" s="231">
        <v>46181</v>
      </c>
      <c r="M3341" s="265">
        <v>40</v>
      </c>
      <c r="Q3341" s="241"/>
      <c r="R3341" s="241"/>
      <c r="S3341" s="241"/>
      <c r="T3341" s="241"/>
      <c r="U3341" s="241"/>
      <c r="V3341" s="241"/>
      <c r="W3341" s="241"/>
      <c r="X3341" s="241"/>
      <c r="Y3341" s="303">
        <v>269637120</v>
      </c>
      <c r="Z3341" s="85" t="s">
        <v>110</v>
      </c>
      <c r="AA3341" s="85" t="s">
        <v>535</v>
      </c>
      <c r="AB3341" s="85" t="s">
        <v>9845</v>
      </c>
      <c r="AC3341" s="270"/>
      <c r="AD3341" s="75" t="s">
        <v>113</v>
      </c>
      <c r="AE3341" s="241"/>
      <c r="AF3341" s="241"/>
      <c r="AG3341" s="241"/>
      <c r="AH3341" s="241"/>
      <c r="AI3341" s="726">
        <v>46160</v>
      </c>
      <c r="AJ3341" s="241"/>
      <c r="AK3341" s="241"/>
      <c r="AL3341" s="726">
        <v>46170</v>
      </c>
      <c r="AM3341" s="241"/>
      <c r="AN3341" s="75">
        <f t="shared" si="1042"/>
        <v>-11</v>
      </c>
      <c r="AO3341" s="81" t="str">
        <f t="shared" si="1045"/>
        <v/>
      </c>
      <c r="AP3341" s="81" t="str">
        <f t="shared" si="1046"/>
        <v/>
      </c>
      <c r="AQ3341" s="81" t="str">
        <f t="shared" si="1047"/>
        <v/>
      </c>
      <c r="AR3341" s="81">
        <f t="shared" si="1048"/>
        <v>46161</v>
      </c>
      <c r="AS3341" s="81">
        <f t="shared" si="1043"/>
        <v>46162</v>
      </c>
      <c r="AT3341" s="81">
        <f t="shared" si="1044"/>
        <v>46161</v>
      </c>
      <c r="AU3341" s="241"/>
      <c r="AZ3341" s="271"/>
      <c r="BU3341" s="312"/>
      <c r="CB3341" s="88">
        <f t="shared" si="1041"/>
        <v>0</v>
      </c>
      <c r="CJ3341" s="87">
        <f t="shared" si="1049"/>
        <v>1</v>
      </c>
    </row>
    <row r="3342" spans="2:88" s="85" customFormat="1" x14ac:dyDescent="0.25">
      <c r="B3342" s="265" t="s">
        <v>3052</v>
      </c>
      <c r="C3342" s="301"/>
      <c r="D3342" s="265">
        <v>145911742</v>
      </c>
      <c r="E3342" s="241"/>
      <c r="F3342" s="231">
        <v>46160</v>
      </c>
      <c r="G3342" s="265" t="s">
        <v>740</v>
      </c>
      <c r="H3342" s="265" t="s">
        <v>2213</v>
      </c>
      <c r="I3342" s="265" t="s">
        <v>105</v>
      </c>
      <c r="J3342" s="265" t="s">
        <v>518</v>
      </c>
      <c r="K3342" s="265" t="s">
        <v>242</v>
      </c>
      <c r="L3342" s="231">
        <v>46188</v>
      </c>
      <c r="M3342" s="265">
        <v>40</v>
      </c>
      <c r="Q3342" s="241"/>
      <c r="R3342" s="241"/>
      <c r="S3342" s="241"/>
      <c r="T3342" s="241"/>
      <c r="U3342" s="241"/>
      <c r="V3342" s="241"/>
      <c r="W3342" s="241"/>
      <c r="X3342" s="241"/>
      <c r="Y3342" s="303"/>
      <c r="AC3342" s="270"/>
      <c r="AD3342" s="75" t="s">
        <v>113</v>
      </c>
      <c r="AE3342" s="241"/>
      <c r="AF3342" s="241"/>
      <c r="AG3342" s="241"/>
      <c r="AH3342" s="241"/>
      <c r="AI3342" s="309"/>
      <c r="AJ3342" s="241"/>
      <c r="AK3342" s="241"/>
      <c r="AL3342" s="309"/>
      <c r="AM3342" s="241"/>
      <c r="AN3342" s="75">
        <f t="shared" si="1042"/>
        <v>-46188</v>
      </c>
      <c r="AO3342" s="81" t="str">
        <f t="shared" si="1045"/>
        <v/>
      </c>
      <c r="AP3342" s="81" t="str">
        <f t="shared" si="1046"/>
        <v/>
      </c>
      <c r="AQ3342" s="81" t="str">
        <f t="shared" si="1047"/>
        <v/>
      </c>
      <c r="AR3342" s="81" t="str">
        <f t="shared" si="1048"/>
        <v/>
      </c>
      <c r="AS3342" s="81" t="str">
        <f t="shared" si="1043"/>
        <v/>
      </c>
      <c r="AT3342" s="81" t="str">
        <f t="shared" si="1044"/>
        <v/>
      </c>
      <c r="AU3342" s="241"/>
      <c r="AZ3342" s="271"/>
      <c r="BU3342" s="312"/>
      <c r="CB3342" s="88">
        <f t="shared" si="1041"/>
        <v>0</v>
      </c>
      <c r="CJ3342" s="87">
        <f t="shared" si="1049"/>
        <v>1</v>
      </c>
    </row>
    <row r="3343" spans="2:88" s="85" customFormat="1" x14ac:dyDescent="0.25">
      <c r="B3343" s="265" t="s">
        <v>3052</v>
      </c>
      <c r="C3343" s="301"/>
      <c r="D3343" s="265">
        <v>145911673</v>
      </c>
      <c r="E3343" s="241"/>
      <c r="F3343" s="231">
        <v>46174</v>
      </c>
      <c r="G3343" s="265" t="s">
        <v>740</v>
      </c>
      <c r="H3343" s="265" t="s">
        <v>2213</v>
      </c>
      <c r="I3343" s="265" t="s">
        <v>105</v>
      </c>
      <c r="J3343" s="265" t="s">
        <v>518</v>
      </c>
      <c r="K3343" s="265" t="s">
        <v>242</v>
      </c>
      <c r="L3343" s="231">
        <v>46202</v>
      </c>
      <c r="M3343" s="265">
        <v>40</v>
      </c>
      <c r="Q3343" s="241"/>
      <c r="R3343" s="241"/>
      <c r="S3343" s="241"/>
      <c r="T3343" s="241"/>
      <c r="U3343" s="241"/>
      <c r="V3343" s="241"/>
      <c r="W3343" s="241"/>
      <c r="X3343" s="241"/>
      <c r="Y3343" s="303"/>
      <c r="AC3343" s="270"/>
      <c r="AD3343" s="75" t="s">
        <v>113</v>
      </c>
      <c r="AE3343" s="241"/>
      <c r="AF3343" s="241"/>
      <c r="AG3343" s="241"/>
      <c r="AH3343" s="241"/>
      <c r="AI3343" s="309"/>
      <c r="AJ3343" s="241"/>
      <c r="AK3343" s="241"/>
      <c r="AL3343" s="309"/>
      <c r="AM3343" s="241"/>
      <c r="AN3343" s="75">
        <f t="shared" si="1042"/>
        <v>-46202</v>
      </c>
      <c r="AO3343" s="81" t="str">
        <f t="shared" si="1045"/>
        <v/>
      </c>
      <c r="AP3343" s="81" t="str">
        <f t="shared" si="1046"/>
        <v/>
      </c>
      <c r="AQ3343" s="81" t="str">
        <f t="shared" si="1047"/>
        <v/>
      </c>
      <c r="AR3343" s="81" t="str">
        <f t="shared" si="1048"/>
        <v/>
      </c>
      <c r="AS3343" s="81" t="str">
        <f t="shared" si="1043"/>
        <v/>
      </c>
      <c r="AT3343" s="81" t="str">
        <f t="shared" si="1044"/>
        <v/>
      </c>
      <c r="AU3343" s="241"/>
      <c r="AZ3343" s="271"/>
      <c r="BU3343" s="312"/>
      <c r="CB3343" s="88">
        <f t="shared" si="1041"/>
        <v>0</v>
      </c>
      <c r="CJ3343" s="87">
        <f t="shared" si="1049"/>
        <v>1</v>
      </c>
    </row>
    <row r="3344" spans="2:88" s="85" customFormat="1" x14ac:dyDescent="0.25">
      <c r="B3344" s="301" t="s">
        <v>6301</v>
      </c>
      <c r="C3344" s="301">
        <v>235600554267</v>
      </c>
      <c r="D3344" s="265">
        <v>145914460</v>
      </c>
      <c r="E3344" s="241"/>
      <c r="F3344" s="231">
        <v>46135</v>
      </c>
      <c r="G3344" s="265" t="s">
        <v>1245</v>
      </c>
      <c r="H3344" s="265" t="s">
        <v>2963</v>
      </c>
      <c r="I3344" s="265" t="s">
        <v>105</v>
      </c>
      <c r="J3344" s="265" t="s">
        <v>1161</v>
      </c>
      <c r="K3344" s="265" t="s">
        <v>242</v>
      </c>
      <c r="L3344" s="231">
        <v>46156</v>
      </c>
      <c r="M3344" s="265">
        <v>40</v>
      </c>
      <c r="N3344" s="899" t="s">
        <v>9846</v>
      </c>
      <c r="O3344" s="899" t="s">
        <v>9847</v>
      </c>
      <c r="P3344" s="85">
        <v>2830052243</v>
      </c>
      <c r="Q3344" s="231">
        <v>46133</v>
      </c>
      <c r="R3344" s="241">
        <v>1209404960</v>
      </c>
      <c r="S3344" s="241">
        <v>224482519</v>
      </c>
      <c r="T3344" s="231">
        <v>46133</v>
      </c>
      <c r="U3344" s="356">
        <v>18541.673999999999</v>
      </c>
      <c r="V3344" s="356">
        <v>17942.171999999999</v>
      </c>
      <c r="W3344" s="241">
        <v>20</v>
      </c>
      <c r="X3344" s="241">
        <v>0</v>
      </c>
      <c r="Y3344" s="303">
        <v>235600554194</v>
      </c>
      <c r="Z3344" s="85" t="s">
        <v>128</v>
      </c>
      <c r="AA3344" s="85" t="s">
        <v>383</v>
      </c>
      <c r="AB3344" s="85" t="s">
        <v>7891</v>
      </c>
      <c r="AC3344" s="270"/>
      <c r="AD3344" s="75" t="s">
        <v>113</v>
      </c>
      <c r="AE3344" s="241"/>
      <c r="AF3344" s="375">
        <v>46135.25</v>
      </c>
      <c r="AG3344" s="375">
        <v>46134.416666666664</v>
      </c>
      <c r="AH3344" s="375">
        <v>46134.416666666664</v>
      </c>
      <c r="AI3344" s="231">
        <v>46131</v>
      </c>
      <c r="AJ3344" s="231">
        <v>46136</v>
      </c>
      <c r="AK3344" s="241"/>
      <c r="AL3344" s="231">
        <v>46133</v>
      </c>
      <c r="AM3344" s="231">
        <v>46137</v>
      </c>
      <c r="AN3344" s="75">
        <f t="shared" si="1042"/>
        <v>-19</v>
      </c>
      <c r="AO3344" s="81">
        <f t="shared" si="1045"/>
        <v>46133.416666666664</v>
      </c>
      <c r="AP3344" s="81">
        <f t="shared" si="1046"/>
        <v>46134.416666666664</v>
      </c>
      <c r="AQ3344" s="81">
        <f t="shared" si="1047"/>
        <v>46134.416666666664</v>
      </c>
      <c r="AR3344" s="81">
        <f t="shared" si="1048"/>
        <v>46137</v>
      </c>
      <c r="AS3344" s="81">
        <f t="shared" si="1043"/>
        <v>46138</v>
      </c>
      <c r="AT3344" s="81">
        <f t="shared" si="1044"/>
        <v>46137</v>
      </c>
      <c r="AU3344" s="241"/>
      <c r="AV3344" s="297">
        <v>46133</v>
      </c>
      <c r="AZ3344" s="271"/>
      <c r="BU3344" s="312"/>
      <c r="CB3344" s="88">
        <f t="shared" si="1041"/>
        <v>0</v>
      </c>
      <c r="CJ3344" s="87">
        <f t="shared" si="1049"/>
        <v>4</v>
      </c>
    </row>
    <row r="3345" spans="2:88" s="85" customFormat="1" x14ac:dyDescent="0.25">
      <c r="B3345" s="265" t="s">
        <v>8625</v>
      </c>
      <c r="C3345" s="301"/>
      <c r="D3345" s="265">
        <v>145835443</v>
      </c>
      <c r="E3345" s="241"/>
      <c r="F3345" s="231">
        <v>46141</v>
      </c>
      <c r="G3345" s="265" t="s">
        <v>6683</v>
      </c>
      <c r="H3345" s="265" t="s">
        <v>2213</v>
      </c>
      <c r="I3345" s="265" t="s">
        <v>105</v>
      </c>
      <c r="J3345" s="265" t="s">
        <v>577</v>
      </c>
      <c r="K3345" s="265" t="s">
        <v>242</v>
      </c>
      <c r="L3345" s="231">
        <v>46178</v>
      </c>
      <c r="M3345" s="265">
        <v>40</v>
      </c>
      <c r="Q3345" s="241"/>
      <c r="R3345" s="241"/>
      <c r="S3345" s="241"/>
      <c r="T3345" s="241"/>
      <c r="U3345" s="241"/>
      <c r="V3345" s="241"/>
      <c r="W3345" s="241"/>
      <c r="X3345" s="241"/>
      <c r="Y3345" s="386">
        <v>235600633019</v>
      </c>
      <c r="Z3345" s="168" t="s">
        <v>128</v>
      </c>
      <c r="AA3345" s="168" t="s">
        <v>1649</v>
      </c>
      <c r="AB3345" s="168" t="s">
        <v>8827</v>
      </c>
      <c r="AC3345" s="270"/>
      <c r="AD3345" s="182" t="s">
        <v>113</v>
      </c>
      <c r="AE3345" s="241"/>
      <c r="AF3345" s="274"/>
      <c r="AG3345" s="274"/>
      <c r="AH3345" s="274"/>
      <c r="AI3345" s="275">
        <v>46150</v>
      </c>
      <c r="AJ3345" s="274"/>
      <c r="AK3345" s="241"/>
      <c r="AL3345" s="448">
        <v>46157</v>
      </c>
      <c r="AM3345" s="274"/>
      <c r="AN3345" s="75">
        <f t="shared" si="1042"/>
        <v>-21</v>
      </c>
      <c r="AO3345" s="81" t="str">
        <f t="shared" si="1045"/>
        <v/>
      </c>
      <c r="AP3345" s="81" t="str">
        <f t="shared" si="1046"/>
        <v/>
      </c>
      <c r="AQ3345" s="81" t="str">
        <f t="shared" si="1047"/>
        <v/>
      </c>
      <c r="AR3345" s="81">
        <f t="shared" si="1048"/>
        <v>46151</v>
      </c>
      <c r="AS3345" s="81">
        <f t="shared" si="1043"/>
        <v>46152</v>
      </c>
      <c r="AT3345" s="81">
        <f t="shared" si="1044"/>
        <v>46151</v>
      </c>
      <c r="AU3345" s="241"/>
      <c r="AZ3345" s="271"/>
      <c r="BU3345" s="312"/>
      <c r="CB3345" s="88">
        <f t="shared" si="1041"/>
        <v>0</v>
      </c>
      <c r="CJ3345" s="87">
        <f t="shared" si="1049"/>
        <v>1</v>
      </c>
    </row>
    <row r="3346" spans="2:88" s="85" customFormat="1" x14ac:dyDescent="0.25">
      <c r="B3346" s="265" t="s">
        <v>6301</v>
      </c>
      <c r="C3346" s="301" t="s">
        <v>9848</v>
      </c>
      <c r="D3346" s="265">
        <v>145997238</v>
      </c>
      <c r="E3346" s="241">
        <v>5320008553</v>
      </c>
      <c r="F3346" s="231">
        <v>46135</v>
      </c>
      <c r="G3346" s="265" t="s">
        <v>3697</v>
      </c>
      <c r="H3346" s="265" t="s">
        <v>3698</v>
      </c>
      <c r="I3346" s="265" t="s">
        <v>105</v>
      </c>
      <c r="J3346" s="265" t="s">
        <v>6374</v>
      </c>
      <c r="K3346" s="265" t="s">
        <v>242</v>
      </c>
      <c r="L3346" s="231">
        <v>46156</v>
      </c>
      <c r="M3346" s="265">
        <v>20</v>
      </c>
      <c r="N3346" s="268" t="s">
        <v>9849</v>
      </c>
      <c r="O3346" s="268" t="s">
        <v>9850</v>
      </c>
      <c r="P3346" s="85">
        <v>2830052369</v>
      </c>
      <c r="Q3346" s="231">
        <v>46135</v>
      </c>
      <c r="R3346" s="241">
        <v>1209405750</v>
      </c>
      <c r="S3346" s="241">
        <v>224488302</v>
      </c>
      <c r="T3346" s="231">
        <v>46135</v>
      </c>
      <c r="U3346" s="261">
        <v>4850.2719999999999</v>
      </c>
      <c r="V3346" s="261">
        <v>4685.8559999999998</v>
      </c>
      <c r="W3346" s="241">
        <v>4</v>
      </c>
      <c r="X3346" s="241">
        <v>0</v>
      </c>
      <c r="Y3346" s="644" t="s">
        <v>9848</v>
      </c>
      <c r="Z3346" s="168" t="s">
        <v>220</v>
      </c>
      <c r="AA3346" s="168" t="s">
        <v>9851</v>
      </c>
      <c r="AB3346" s="273" t="s">
        <v>9852</v>
      </c>
      <c r="AC3346" s="301" t="s">
        <v>9848</v>
      </c>
      <c r="AD3346" s="182" t="s">
        <v>113</v>
      </c>
      <c r="AE3346" s="241"/>
      <c r="AF3346" s="304">
        <v>46137.5</v>
      </c>
      <c r="AG3346" s="304">
        <v>46136.416666666664</v>
      </c>
      <c r="AH3346" s="304">
        <v>46137.5</v>
      </c>
      <c r="AI3346" s="115">
        <v>46138</v>
      </c>
      <c r="AJ3346" s="274"/>
      <c r="AK3346" s="241"/>
      <c r="AL3346" s="115">
        <v>46150</v>
      </c>
      <c r="AM3346" s="274"/>
      <c r="AN3346" s="241"/>
      <c r="AO3346" s="241" t="s">
        <v>121</v>
      </c>
      <c r="AP3346" s="241" t="s">
        <v>121</v>
      </c>
      <c r="AQ3346" s="241" t="s">
        <v>121</v>
      </c>
      <c r="AR3346" s="241"/>
      <c r="AS3346" s="241"/>
      <c r="AT3346" s="241"/>
      <c r="AU3346" s="241"/>
      <c r="AV3346" s="297">
        <v>46134</v>
      </c>
      <c r="AZ3346" s="271"/>
      <c r="BU3346" s="312"/>
      <c r="CB3346" s="88">
        <f t="shared" si="1041"/>
        <v>0</v>
      </c>
      <c r="CJ3346" s="87">
        <f t="shared" si="1049"/>
        <v>4</v>
      </c>
    </row>
    <row r="3347" spans="2:88" s="85" customFormat="1" x14ac:dyDescent="0.25">
      <c r="B3347" s="265" t="s">
        <v>6301</v>
      </c>
      <c r="C3347" s="301" t="s">
        <v>9848</v>
      </c>
      <c r="D3347" s="265">
        <v>145977608</v>
      </c>
      <c r="E3347" s="241">
        <v>5320008553</v>
      </c>
      <c r="F3347" s="231">
        <v>46135</v>
      </c>
      <c r="G3347" s="265" t="s">
        <v>3697</v>
      </c>
      <c r="H3347" s="265" t="s">
        <v>3698</v>
      </c>
      <c r="I3347" s="265" t="s">
        <v>105</v>
      </c>
      <c r="J3347" s="265" t="s">
        <v>3532</v>
      </c>
      <c r="K3347" s="265" t="s">
        <v>242</v>
      </c>
      <c r="L3347" s="231">
        <v>46156</v>
      </c>
      <c r="M3347" s="265">
        <v>0</v>
      </c>
      <c r="N3347" s="268" t="s">
        <v>9849</v>
      </c>
      <c r="O3347" s="268" t="s">
        <v>9850</v>
      </c>
      <c r="P3347" s="85">
        <v>2830052368</v>
      </c>
      <c r="Q3347" s="231">
        <v>46135</v>
      </c>
      <c r="R3347" s="241">
        <v>1209405748</v>
      </c>
      <c r="S3347" s="241">
        <v>224488293</v>
      </c>
      <c r="T3347" s="231">
        <v>46135</v>
      </c>
      <c r="U3347" s="261">
        <v>3313.1750000000002</v>
      </c>
      <c r="V3347" s="261">
        <v>3200.864</v>
      </c>
      <c r="W3347" s="241">
        <v>3</v>
      </c>
      <c r="X3347" s="241">
        <v>0</v>
      </c>
      <c r="Y3347" s="644" t="s">
        <v>9848</v>
      </c>
      <c r="Z3347" s="168" t="s">
        <v>220</v>
      </c>
      <c r="AA3347" s="168" t="s">
        <v>9851</v>
      </c>
      <c r="AB3347" s="273" t="s">
        <v>9852</v>
      </c>
      <c r="AC3347" s="301" t="s">
        <v>9848</v>
      </c>
      <c r="AD3347" s="182" t="s">
        <v>113</v>
      </c>
      <c r="AE3347" s="241"/>
      <c r="AF3347" s="304">
        <v>46137.5</v>
      </c>
      <c r="AG3347" s="304">
        <v>46136.416666666664</v>
      </c>
      <c r="AH3347" s="304">
        <v>46137.5</v>
      </c>
      <c r="AI3347" s="115">
        <v>46138</v>
      </c>
      <c r="AJ3347" s="274"/>
      <c r="AK3347" s="241"/>
      <c r="AL3347" s="115">
        <v>46150</v>
      </c>
      <c r="AM3347" s="274"/>
      <c r="AN3347" s="241"/>
      <c r="AO3347" s="241" t="s">
        <v>121</v>
      </c>
      <c r="AP3347" s="241" t="s">
        <v>121</v>
      </c>
      <c r="AQ3347" s="241" t="s">
        <v>121</v>
      </c>
      <c r="AR3347" s="241"/>
      <c r="AS3347" s="241"/>
      <c r="AT3347" s="241"/>
      <c r="AU3347" s="241"/>
      <c r="AV3347" s="297">
        <v>46134</v>
      </c>
      <c r="AZ3347" s="271"/>
      <c r="BU3347" s="312"/>
      <c r="CB3347" s="88">
        <f t="shared" si="1041"/>
        <v>0</v>
      </c>
      <c r="CJ3347" s="87">
        <f t="shared" si="1049"/>
        <v>4</v>
      </c>
    </row>
    <row r="3348" spans="2:88" s="85" customFormat="1" x14ac:dyDescent="0.25">
      <c r="B3348" s="265" t="s">
        <v>6301</v>
      </c>
      <c r="C3348" s="301" t="s">
        <v>9853</v>
      </c>
      <c r="D3348" s="265">
        <v>145978051</v>
      </c>
      <c r="E3348" s="241"/>
      <c r="F3348" s="231">
        <v>46135</v>
      </c>
      <c r="G3348" s="265" t="s">
        <v>4206</v>
      </c>
      <c r="H3348" s="265" t="s">
        <v>3698</v>
      </c>
      <c r="I3348" s="265" t="s">
        <v>105</v>
      </c>
      <c r="J3348" s="265" t="s">
        <v>3532</v>
      </c>
      <c r="K3348" s="265" t="s">
        <v>242</v>
      </c>
      <c r="L3348" s="231">
        <v>46156</v>
      </c>
      <c r="M3348" s="265">
        <v>40</v>
      </c>
      <c r="N3348" s="268" t="s">
        <v>9854</v>
      </c>
      <c r="O3348" s="268" t="s">
        <v>9855</v>
      </c>
      <c r="P3348" s="85">
        <v>2830052345</v>
      </c>
      <c r="Q3348" s="231">
        <v>46135</v>
      </c>
      <c r="R3348" s="241">
        <v>1209405715</v>
      </c>
      <c r="S3348" s="241">
        <v>224488443</v>
      </c>
      <c r="T3348" s="231">
        <v>46135</v>
      </c>
      <c r="U3348" s="261">
        <v>15269.105</v>
      </c>
      <c r="V3348" s="261">
        <v>14751.392</v>
      </c>
      <c r="W3348" s="241">
        <v>15</v>
      </c>
      <c r="X3348" s="241">
        <v>0</v>
      </c>
      <c r="Y3348" s="644" t="s">
        <v>9853</v>
      </c>
      <c r="Z3348" s="168" t="s">
        <v>220</v>
      </c>
      <c r="AA3348" s="168" t="s">
        <v>9851</v>
      </c>
      <c r="AB3348" s="168" t="s">
        <v>9852</v>
      </c>
      <c r="AC3348" s="301" t="s">
        <v>9853</v>
      </c>
      <c r="AD3348" s="182" t="s">
        <v>113</v>
      </c>
      <c r="AE3348" s="241"/>
      <c r="AF3348" s="304">
        <v>46137.5</v>
      </c>
      <c r="AG3348" s="304">
        <v>46136.416666666664</v>
      </c>
      <c r="AH3348" s="304">
        <v>46137.5</v>
      </c>
      <c r="AI3348" s="115">
        <v>46138</v>
      </c>
      <c r="AJ3348" s="274"/>
      <c r="AK3348" s="241"/>
      <c r="AL3348" s="115">
        <v>46154</v>
      </c>
      <c r="AM3348" s="274"/>
      <c r="AN3348" s="241"/>
      <c r="AO3348" s="81">
        <f t="shared" ref="AO3348:AO3364" si="1050">IF(AH3348&lt;AG3348,IF(AH3348=0,"",AH3348-1),IF(AG3348=0,"",AG3348-1))</f>
        <v>46135.416666666664</v>
      </c>
      <c r="AP3348" s="81">
        <f t="shared" ref="AP3348:AP3377" si="1051">IF(AH3348&lt;AG3348,IF(AH3348=0,"",AH3348),IF(AG3348=0,"",AG3348))</f>
        <v>46136.416666666664</v>
      </c>
      <c r="AQ3348" s="81">
        <f t="shared" ref="AQ3348:AQ3377" si="1052">IF(AH3348&lt;AG3348,IF(AH3348=0,"",AH3348),IF(AG3348=0,"",AG3348))</f>
        <v>46136.416666666664</v>
      </c>
      <c r="AR3348" s="81">
        <f t="shared" ref="AR3348:AR3411" si="1053">IF(AI3348=0,"",IF(AI3348&lt;AJ3348,AJ3348+1,AI3348+1))</f>
        <v>46139</v>
      </c>
      <c r="AS3348" s="81">
        <f t="shared" ref="AS3348:AS3411" si="1054">IF(AI3348=0,"",IF(AE3348=0,IF(AJ3348=0,AI3348+2,AJ3348+2),AE3348+2))</f>
        <v>46140</v>
      </c>
      <c r="AT3348" s="81">
        <f t="shared" ref="AT3348:AT3411" si="1055">IF(AI3348=0,"",IF(AI3348&lt;AJ3348,AJ3348+1,AI3348+1))</f>
        <v>46139</v>
      </c>
      <c r="AU3348" s="241"/>
      <c r="AV3348" s="297">
        <v>46134</v>
      </c>
      <c r="AZ3348" s="271"/>
      <c r="BU3348" s="312"/>
      <c r="CB3348" s="88">
        <f t="shared" si="1041"/>
        <v>0</v>
      </c>
      <c r="CJ3348" s="87">
        <f t="shared" si="1049"/>
        <v>4</v>
      </c>
    </row>
    <row r="3349" spans="2:88" s="168" customFormat="1" x14ac:dyDescent="0.25">
      <c r="B3349" s="273" t="s">
        <v>6301</v>
      </c>
      <c r="C3349" s="412" t="s">
        <v>9856</v>
      </c>
      <c r="D3349" s="273">
        <v>145978231</v>
      </c>
      <c r="E3349" s="274"/>
      <c r="F3349" s="275">
        <v>46135</v>
      </c>
      <c r="G3349" s="273" t="s">
        <v>4206</v>
      </c>
      <c r="H3349" s="273" t="s">
        <v>3698</v>
      </c>
      <c r="I3349" s="273" t="s">
        <v>105</v>
      </c>
      <c r="J3349" s="273" t="s">
        <v>3532</v>
      </c>
      <c r="K3349" s="273" t="s">
        <v>242</v>
      </c>
      <c r="L3349" s="275">
        <v>46156</v>
      </c>
      <c r="M3349" s="273">
        <v>20</v>
      </c>
      <c r="N3349" s="727" t="s">
        <v>9857</v>
      </c>
      <c r="O3349" s="727" t="s">
        <v>9858</v>
      </c>
      <c r="P3349" s="168">
        <v>2830052242</v>
      </c>
      <c r="Q3349" s="275">
        <v>46133</v>
      </c>
      <c r="R3349" s="274">
        <v>1209404958</v>
      </c>
      <c r="S3349" s="274">
        <v>224483139</v>
      </c>
      <c r="T3349" s="275">
        <v>46133</v>
      </c>
      <c r="U3349" s="350">
        <v>7043.1629999999996</v>
      </c>
      <c r="V3349" s="350">
        <v>6794.8590000000004</v>
      </c>
      <c r="W3349" s="274">
        <v>8</v>
      </c>
      <c r="X3349" s="274">
        <v>0</v>
      </c>
      <c r="Y3349" s="644" t="s">
        <v>9856</v>
      </c>
      <c r="Z3349" s="168" t="s">
        <v>220</v>
      </c>
      <c r="AA3349" s="168" t="s">
        <v>9851</v>
      </c>
      <c r="AB3349" s="168" t="s">
        <v>9852</v>
      </c>
      <c r="AC3349" s="246" t="s">
        <v>9856</v>
      </c>
      <c r="AD3349" s="182" t="s">
        <v>113</v>
      </c>
      <c r="AE3349" s="274"/>
      <c r="AF3349" s="900">
        <v>46137.5</v>
      </c>
      <c r="AG3349" s="304">
        <v>46136.416666666664</v>
      </c>
      <c r="AH3349" s="804">
        <v>46137.5</v>
      </c>
      <c r="AI3349" s="115">
        <v>46138</v>
      </c>
      <c r="AJ3349" s="274"/>
      <c r="AK3349" s="274"/>
      <c r="AL3349" s="115">
        <v>46150</v>
      </c>
      <c r="AM3349" s="274"/>
      <c r="AN3349" s="274"/>
      <c r="AO3349" s="81">
        <f t="shared" si="1050"/>
        <v>46135.416666666664</v>
      </c>
      <c r="AP3349" s="81">
        <f t="shared" si="1051"/>
        <v>46136.416666666664</v>
      </c>
      <c r="AQ3349" s="81">
        <f t="shared" si="1052"/>
        <v>46136.416666666664</v>
      </c>
      <c r="AR3349" s="81">
        <f t="shared" si="1053"/>
        <v>46139</v>
      </c>
      <c r="AS3349" s="81">
        <f t="shared" si="1054"/>
        <v>46140</v>
      </c>
      <c r="AT3349" s="81">
        <f t="shared" si="1055"/>
        <v>46139</v>
      </c>
      <c r="AU3349" s="274"/>
      <c r="AV3349" s="351">
        <v>46133</v>
      </c>
      <c r="AZ3349" s="278"/>
      <c r="BU3349" s="605"/>
      <c r="CB3349" s="88">
        <f t="shared" si="1041"/>
        <v>0</v>
      </c>
      <c r="CJ3349" s="87">
        <f t="shared" si="1049"/>
        <v>4</v>
      </c>
    </row>
    <row r="3350" spans="2:88" s="85" customFormat="1" x14ac:dyDescent="0.25">
      <c r="B3350" s="265" t="s">
        <v>6301</v>
      </c>
      <c r="C3350" s="301" t="s">
        <v>9859</v>
      </c>
      <c r="D3350" s="265">
        <v>145978312</v>
      </c>
      <c r="E3350" s="241"/>
      <c r="F3350" s="231">
        <v>46135</v>
      </c>
      <c r="G3350" s="265" t="s">
        <v>1188</v>
      </c>
      <c r="H3350" s="265" t="s">
        <v>2963</v>
      </c>
      <c r="I3350" s="265" t="s">
        <v>105</v>
      </c>
      <c r="J3350" s="265" t="s">
        <v>1161</v>
      </c>
      <c r="K3350" s="265" t="s">
        <v>242</v>
      </c>
      <c r="L3350" s="231">
        <v>46160</v>
      </c>
      <c r="M3350" s="315">
        <v>40</v>
      </c>
      <c r="N3350" s="85" t="s">
        <v>9860</v>
      </c>
      <c r="O3350" s="85" t="s">
        <v>9861</v>
      </c>
      <c r="P3350" s="85">
        <v>2830052441</v>
      </c>
      <c r="Q3350" s="231">
        <v>46136</v>
      </c>
      <c r="R3350" s="241">
        <v>1209406134</v>
      </c>
      <c r="S3350" s="241">
        <v>224490341</v>
      </c>
      <c r="T3350" s="231">
        <v>46136</v>
      </c>
      <c r="U3350" s="356">
        <v>18142.282999999999</v>
      </c>
      <c r="V3350" s="356">
        <v>17570.469000000001</v>
      </c>
      <c r="W3350" s="241">
        <v>21</v>
      </c>
      <c r="X3350" s="241">
        <v>6</v>
      </c>
      <c r="Y3350" s="614">
        <v>7267447460</v>
      </c>
      <c r="Z3350" s="85" t="s">
        <v>354</v>
      </c>
      <c r="AA3350" s="85" t="s">
        <v>3310</v>
      </c>
      <c r="AB3350" s="85" t="s">
        <v>9335</v>
      </c>
      <c r="AC3350" s="901" t="s">
        <v>9859</v>
      </c>
      <c r="AD3350" s="75" t="s">
        <v>113</v>
      </c>
      <c r="AE3350" s="241"/>
      <c r="AF3350" s="375">
        <v>46138.375</v>
      </c>
      <c r="AG3350" s="375">
        <v>46136.708333333336</v>
      </c>
      <c r="AH3350" s="375">
        <v>46136.708333333336</v>
      </c>
      <c r="AI3350" s="376">
        <v>46138</v>
      </c>
      <c r="AJ3350" s="376">
        <v>46139</v>
      </c>
      <c r="AK3350" s="241"/>
      <c r="AL3350" s="376">
        <v>46139</v>
      </c>
      <c r="AM3350" s="376">
        <v>46140</v>
      </c>
      <c r="AN3350" s="75">
        <f t="shared" ref="AN3350:AN3355" si="1056">IF(AM3350=0,AL3350-L3350,AM3350-L3350)</f>
        <v>-20</v>
      </c>
      <c r="AO3350" s="81">
        <f t="shared" si="1050"/>
        <v>46135.708333333336</v>
      </c>
      <c r="AP3350" s="81">
        <f t="shared" si="1051"/>
        <v>46136.708333333336</v>
      </c>
      <c r="AQ3350" s="81">
        <f t="shared" si="1052"/>
        <v>46136.708333333336</v>
      </c>
      <c r="AR3350" s="81">
        <f t="shared" si="1053"/>
        <v>46140</v>
      </c>
      <c r="AS3350" s="81">
        <f t="shared" si="1054"/>
        <v>46141</v>
      </c>
      <c r="AT3350" s="81">
        <f t="shared" si="1055"/>
        <v>46140</v>
      </c>
      <c r="AU3350" s="241"/>
      <c r="AV3350" s="290">
        <v>46136</v>
      </c>
      <c r="AZ3350" s="271"/>
      <c r="BU3350" s="312"/>
      <c r="CB3350" s="88">
        <f t="shared" si="1041"/>
        <v>0</v>
      </c>
      <c r="CJ3350" s="87">
        <f t="shared" si="1049"/>
        <v>4</v>
      </c>
    </row>
    <row r="3351" spans="2:88" s="85" customFormat="1" x14ac:dyDescent="0.25">
      <c r="B3351" s="265" t="s">
        <v>6301</v>
      </c>
      <c r="C3351" s="301" t="s">
        <v>9516</v>
      </c>
      <c r="D3351" s="265">
        <v>145979513</v>
      </c>
      <c r="E3351" s="241"/>
      <c r="F3351" s="231">
        <v>46135</v>
      </c>
      <c r="G3351" s="265" t="s">
        <v>1247</v>
      </c>
      <c r="H3351" s="265" t="s">
        <v>2963</v>
      </c>
      <c r="I3351" s="265" t="s">
        <v>105</v>
      </c>
      <c r="J3351" s="265" t="s">
        <v>1161</v>
      </c>
      <c r="K3351" s="265" t="s">
        <v>242</v>
      </c>
      <c r="L3351" s="231">
        <v>46156</v>
      </c>
      <c r="M3351" s="315">
        <v>40</v>
      </c>
      <c r="N3351" s="85" t="s">
        <v>9862</v>
      </c>
      <c r="O3351" s="85" t="s">
        <v>9863</v>
      </c>
      <c r="P3351" s="85">
        <v>2830052356</v>
      </c>
      <c r="Q3351" s="231">
        <v>46135</v>
      </c>
      <c r="R3351" s="241">
        <v>1209405718</v>
      </c>
      <c r="S3351" s="241">
        <v>224488960</v>
      </c>
      <c r="T3351" s="231">
        <v>46135</v>
      </c>
      <c r="U3351" s="356">
        <v>18988.669000000002</v>
      </c>
      <c r="V3351" s="356">
        <v>18275.669999999998</v>
      </c>
      <c r="W3351" s="241">
        <v>19</v>
      </c>
      <c r="X3351" s="241">
        <v>15</v>
      </c>
      <c r="Y3351" s="614">
        <v>7267447473</v>
      </c>
      <c r="Z3351" s="85" t="s">
        <v>354</v>
      </c>
      <c r="AA3351" s="85" t="s">
        <v>3310</v>
      </c>
      <c r="AB3351" s="85" t="s">
        <v>9335</v>
      </c>
      <c r="AC3351" s="270"/>
      <c r="AD3351" s="75" t="s">
        <v>113</v>
      </c>
      <c r="AE3351" s="241"/>
      <c r="AF3351" s="375">
        <v>46138.375</v>
      </c>
      <c r="AG3351" s="375">
        <v>46136.708333333336</v>
      </c>
      <c r="AH3351" s="375">
        <v>46136.708333333336</v>
      </c>
      <c r="AI3351" s="376">
        <v>46138</v>
      </c>
      <c r="AJ3351" s="376">
        <v>46139</v>
      </c>
      <c r="AK3351" s="241"/>
      <c r="AL3351" s="376">
        <v>46139</v>
      </c>
      <c r="AM3351" s="376">
        <v>46140</v>
      </c>
      <c r="AN3351" s="75">
        <f t="shared" si="1056"/>
        <v>-16</v>
      </c>
      <c r="AO3351" s="81">
        <f t="shared" si="1050"/>
        <v>46135.708333333336</v>
      </c>
      <c r="AP3351" s="81">
        <f t="shared" si="1051"/>
        <v>46136.708333333336</v>
      </c>
      <c r="AQ3351" s="81">
        <f t="shared" si="1052"/>
        <v>46136.708333333336</v>
      </c>
      <c r="AR3351" s="81">
        <f t="shared" si="1053"/>
        <v>46140</v>
      </c>
      <c r="AS3351" s="81">
        <f t="shared" si="1054"/>
        <v>46141</v>
      </c>
      <c r="AT3351" s="81">
        <f t="shared" si="1055"/>
        <v>46140</v>
      </c>
      <c r="AU3351" s="241"/>
      <c r="AV3351" s="290">
        <v>46135</v>
      </c>
      <c r="AZ3351" s="271"/>
      <c r="BU3351" s="312"/>
      <c r="CB3351" s="88">
        <f t="shared" si="1041"/>
        <v>0</v>
      </c>
      <c r="CJ3351" s="87">
        <f t="shared" si="1049"/>
        <v>4</v>
      </c>
    </row>
    <row r="3352" spans="2:88" s="85" customFormat="1" x14ac:dyDescent="0.25">
      <c r="B3352" s="265" t="s">
        <v>6301</v>
      </c>
      <c r="C3352" s="301" t="s">
        <v>9603</v>
      </c>
      <c r="D3352" s="265">
        <v>145806644</v>
      </c>
      <c r="E3352" s="241"/>
      <c r="F3352" s="231">
        <v>46134</v>
      </c>
      <c r="G3352" s="265" t="s">
        <v>1245</v>
      </c>
      <c r="H3352" s="265" t="s">
        <v>2963</v>
      </c>
      <c r="I3352" s="265" t="s">
        <v>105</v>
      </c>
      <c r="J3352" s="265" t="s">
        <v>1161</v>
      </c>
      <c r="K3352" s="265" t="s">
        <v>242</v>
      </c>
      <c r="L3352" s="231">
        <v>46148</v>
      </c>
      <c r="M3352" s="736">
        <v>40</v>
      </c>
      <c r="N3352" s="85" t="s">
        <v>9864</v>
      </c>
      <c r="O3352" s="85" t="s">
        <v>9865</v>
      </c>
      <c r="P3352" s="85">
        <v>2830052268</v>
      </c>
      <c r="Q3352" s="231">
        <v>46134</v>
      </c>
      <c r="R3352" s="241">
        <v>1209405212</v>
      </c>
      <c r="S3352" s="241">
        <v>224483629</v>
      </c>
      <c r="T3352" s="231">
        <v>46134</v>
      </c>
      <c r="U3352" s="356">
        <v>19203.761999999999</v>
      </c>
      <c r="V3352" s="356">
        <v>18694.786</v>
      </c>
      <c r="W3352" s="241">
        <v>19</v>
      </c>
      <c r="X3352" s="241">
        <v>0</v>
      </c>
      <c r="Y3352" s="614">
        <v>7267759691</v>
      </c>
      <c r="Z3352" s="85" t="s">
        <v>354</v>
      </c>
      <c r="AA3352" s="85" t="s">
        <v>3310</v>
      </c>
      <c r="AB3352" s="85" t="s">
        <v>9335</v>
      </c>
      <c r="AC3352" s="301" t="s">
        <v>9603</v>
      </c>
      <c r="AD3352" s="75" t="s">
        <v>113</v>
      </c>
      <c r="AE3352" s="241"/>
      <c r="AF3352" s="375">
        <v>46138.375</v>
      </c>
      <c r="AG3352" s="375">
        <v>46136.708333333336</v>
      </c>
      <c r="AH3352" s="375">
        <v>46136.708333333336</v>
      </c>
      <c r="AI3352" s="376">
        <v>46138</v>
      </c>
      <c r="AJ3352" s="376">
        <v>46139</v>
      </c>
      <c r="AK3352" s="241"/>
      <c r="AL3352" s="376">
        <v>46139</v>
      </c>
      <c r="AM3352" s="376">
        <v>46140</v>
      </c>
      <c r="AN3352" s="75">
        <f t="shared" si="1056"/>
        <v>-8</v>
      </c>
      <c r="AO3352" s="81">
        <f t="shared" si="1050"/>
        <v>46135.708333333336</v>
      </c>
      <c r="AP3352" s="81">
        <f t="shared" si="1051"/>
        <v>46136.708333333336</v>
      </c>
      <c r="AQ3352" s="81">
        <f t="shared" si="1052"/>
        <v>46136.708333333336</v>
      </c>
      <c r="AR3352" s="81">
        <f t="shared" si="1053"/>
        <v>46140</v>
      </c>
      <c r="AS3352" s="81">
        <f t="shared" si="1054"/>
        <v>46141</v>
      </c>
      <c r="AT3352" s="81">
        <f t="shared" si="1055"/>
        <v>46140</v>
      </c>
      <c r="AU3352" s="241"/>
      <c r="AV3352" s="297">
        <v>46134</v>
      </c>
      <c r="AZ3352" s="271"/>
      <c r="BU3352" s="312"/>
      <c r="CB3352" s="88">
        <f t="shared" ref="CB3352:CB3415" si="1057">WEEKNUM(BV3352,)</f>
        <v>0</v>
      </c>
      <c r="CJ3352" s="87">
        <f t="shared" si="1049"/>
        <v>4</v>
      </c>
    </row>
    <row r="3353" spans="2:88" s="85" customFormat="1" x14ac:dyDescent="0.25">
      <c r="B3353" s="265" t="s">
        <v>6301</v>
      </c>
      <c r="C3353" s="301" t="s">
        <v>9603</v>
      </c>
      <c r="D3353" s="265">
        <v>145887703</v>
      </c>
      <c r="E3353" s="241"/>
      <c r="F3353" s="231">
        <v>46134</v>
      </c>
      <c r="G3353" s="265" t="s">
        <v>1211</v>
      </c>
      <c r="H3353" s="265" t="s">
        <v>2963</v>
      </c>
      <c r="I3353" s="265" t="s">
        <v>105</v>
      </c>
      <c r="J3353" s="265" t="s">
        <v>1161</v>
      </c>
      <c r="K3353" s="265" t="s">
        <v>242</v>
      </c>
      <c r="L3353" s="231">
        <v>46150</v>
      </c>
      <c r="M3353" s="315">
        <v>40</v>
      </c>
      <c r="N3353" s="85" t="s">
        <v>9866</v>
      </c>
      <c r="O3353" s="85" t="s">
        <v>9867</v>
      </c>
      <c r="P3353" s="85">
        <v>2830052299</v>
      </c>
      <c r="Q3353" s="231">
        <v>46134</v>
      </c>
      <c r="R3353" s="241">
        <v>1209405329</v>
      </c>
      <c r="S3353" s="241">
        <v>224483615</v>
      </c>
      <c r="T3353" s="231">
        <v>46134</v>
      </c>
      <c r="U3353" s="356">
        <v>15747.931</v>
      </c>
      <c r="V3353" s="356">
        <v>15186.514999999999</v>
      </c>
      <c r="W3353" s="241">
        <v>21</v>
      </c>
      <c r="X3353" s="241">
        <v>5</v>
      </c>
      <c r="Y3353" s="614">
        <v>7267759697</v>
      </c>
      <c r="Z3353" s="85" t="s">
        <v>354</v>
      </c>
      <c r="AA3353" s="85" t="s">
        <v>3310</v>
      </c>
      <c r="AB3353" s="85" t="s">
        <v>9335</v>
      </c>
      <c r="AC3353" s="301" t="s">
        <v>9603</v>
      </c>
      <c r="AD3353" s="75" t="s">
        <v>113</v>
      </c>
      <c r="AE3353" s="241"/>
      <c r="AF3353" s="375">
        <v>46138.375</v>
      </c>
      <c r="AG3353" s="375">
        <v>46136.708333333336</v>
      </c>
      <c r="AH3353" s="375">
        <v>46136.708333333336</v>
      </c>
      <c r="AI3353" s="376">
        <v>46138</v>
      </c>
      <c r="AJ3353" s="376">
        <v>46139</v>
      </c>
      <c r="AK3353" s="241"/>
      <c r="AL3353" s="376">
        <v>46139</v>
      </c>
      <c r="AM3353" s="376">
        <v>46140</v>
      </c>
      <c r="AN3353" s="75">
        <f t="shared" si="1056"/>
        <v>-10</v>
      </c>
      <c r="AO3353" s="81">
        <f t="shared" si="1050"/>
        <v>46135.708333333336</v>
      </c>
      <c r="AP3353" s="81">
        <f t="shared" si="1051"/>
        <v>46136.708333333336</v>
      </c>
      <c r="AQ3353" s="81">
        <f t="shared" si="1052"/>
        <v>46136.708333333336</v>
      </c>
      <c r="AR3353" s="81">
        <f t="shared" si="1053"/>
        <v>46140</v>
      </c>
      <c r="AS3353" s="81">
        <f t="shared" si="1054"/>
        <v>46141</v>
      </c>
      <c r="AT3353" s="81">
        <f t="shared" si="1055"/>
        <v>46140</v>
      </c>
      <c r="AU3353" s="241"/>
      <c r="AV3353" s="297">
        <v>46134</v>
      </c>
      <c r="AZ3353" s="271"/>
      <c r="BU3353" s="312"/>
      <c r="CB3353" s="88">
        <f t="shared" si="1057"/>
        <v>0</v>
      </c>
      <c r="CJ3353" s="87">
        <f t="shared" si="1049"/>
        <v>4</v>
      </c>
    </row>
    <row r="3354" spans="2:88" s="85" customFormat="1" x14ac:dyDescent="0.25">
      <c r="B3354" s="265" t="s">
        <v>6301</v>
      </c>
      <c r="C3354" s="301" t="s">
        <v>9516</v>
      </c>
      <c r="D3354" s="265">
        <v>145850873</v>
      </c>
      <c r="E3354" s="241"/>
      <c r="F3354" s="231">
        <v>46135</v>
      </c>
      <c r="G3354" s="265" t="s">
        <v>1186</v>
      </c>
      <c r="H3354" s="265" t="s">
        <v>2963</v>
      </c>
      <c r="I3354" s="265" t="s">
        <v>105</v>
      </c>
      <c r="J3354" s="265" t="s">
        <v>1161</v>
      </c>
      <c r="K3354" s="265" t="s">
        <v>242</v>
      </c>
      <c r="L3354" s="231">
        <v>46153</v>
      </c>
      <c r="M3354" s="315">
        <v>40</v>
      </c>
      <c r="N3354" s="85" t="s">
        <v>9868</v>
      </c>
      <c r="O3354" s="85" t="s">
        <v>9869</v>
      </c>
      <c r="P3354" s="85">
        <v>2830052294</v>
      </c>
      <c r="Q3354" s="231">
        <v>46134</v>
      </c>
      <c r="R3354" s="241">
        <v>1209405314</v>
      </c>
      <c r="S3354" s="241">
        <v>224484418</v>
      </c>
      <c r="T3354" s="231">
        <v>46134</v>
      </c>
      <c r="U3354" s="356">
        <v>21141.916000000001</v>
      </c>
      <c r="V3354" s="356">
        <v>20334.061000000002</v>
      </c>
      <c r="W3354" s="241">
        <v>20</v>
      </c>
      <c r="X3354" s="241">
        <v>30</v>
      </c>
      <c r="Y3354" s="614">
        <v>7268388774</v>
      </c>
      <c r="Z3354" s="85" t="s">
        <v>354</v>
      </c>
      <c r="AA3354" s="85" t="s">
        <v>3310</v>
      </c>
      <c r="AB3354" s="85" t="s">
        <v>9335</v>
      </c>
      <c r="AC3354" s="270"/>
      <c r="AD3354" s="75" t="s">
        <v>113</v>
      </c>
      <c r="AE3354" s="241"/>
      <c r="AF3354" s="375">
        <v>46138.375</v>
      </c>
      <c r="AG3354" s="375">
        <v>46136.708333333336</v>
      </c>
      <c r="AH3354" s="375">
        <v>46136.708333333336</v>
      </c>
      <c r="AI3354" s="376">
        <v>46138</v>
      </c>
      <c r="AJ3354" s="376">
        <v>46139</v>
      </c>
      <c r="AK3354" s="241"/>
      <c r="AL3354" s="376">
        <v>46139</v>
      </c>
      <c r="AM3354" s="376">
        <v>46140</v>
      </c>
      <c r="AN3354" s="75">
        <f t="shared" si="1056"/>
        <v>-13</v>
      </c>
      <c r="AO3354" s="81">
        <f t="shared" si="1050"/>
        <v>46135.708333333336</v>
      </c>
      <c r="AP3354" s="81">
        <f t="shared" si="1051"/>
        <v>46136.708333333336</v>
      </c>
      <c r="AQ3354" s="81">
        <f t="shared" si="1052"/>
        <v>46136.708333333336</v>
      </c>
      <c r="AR3354" s="81">
        <f t="shared" si="1053"/>
        <v>46140</v>
      </c>
      <c r="AS3354" s="81">
        <f t="shared" si="1054"/>
        <v>46141</v>
      </c>
      <c r="AT3354" s="81">
        <f t="shared" si="1055"/>
        <v>46140</v>
      </c>
      <c r="AU3354" s="241"/>
      <c r="AV3354" s="297">
        <v>46134</v>
      </c>
      <c r="AZ3354" s="271"/>
      <c r="BU3354" s="312"/>
      <c r="CB3354" s="88">
        <f t="shared" si="1057"/>
        <v>0</v>
      </c>
      <c r="CJ3354" s="87">
        <f t="shared" si="1049"/>
        <v>4</v>
      </c>
    </row>
    <row r="3355" spans="2:88" s="85" customFormat="1" x14ac:dyDescent="0.25">
      <c r="B3355" s="260" t="s">
        <v>6301</v>
      </c>
      <c r="C3355" s="301" t="s">
        <v>9516</v>
      </c>
      <c r="D3355" s="265">
        <v>145887825</v>
      </c>
      <c r="E3355" s="241"/>
      <c r="F3355" s="231">
        <v>46135</v>
      </c>
      <c r="G3355" s="265" t="s">
        <v>6715</v>
      </c>
      <c r="H3355" s="265" t="s">
        <v>2963</v>
      </c>
      <c r="I3355" s="265" t="s">
        <v>105</v>
      </c>
      <c r="J3355" s="265" t="s">
        <v>1161</v>
      </c>
      <c r="K3355" s="265" t="s">
        <v>242</v>
      </c>
      <c r="L3355" s="231">
        <v>46154</v>
      </c>
      <c r="M3355" s="315">
        <v>40</v>
      </c>
      <c r="N3355" s="85" t="s">
        <v>9870</v>
      </c>
      <c r="O3355" s="85" t="s">
        <v>9871</v>
      </c>
      <c r="P3355" s="85">
        <v>2830052259</v>
      </c>
      <c r="Q3355" s="231">
        <v>46134</v>
      </c>
      <c r="R3355" s="241">
        <v>1209405138</v>
      </c>
      <c r="S3355" s="241">
        <v>224484437</v>
      </c>
      <c r="T3355" s="231">
        <v>46134</v>
      </c>
      <c r="U3355" s="356">
        <v>15422.094999999999</v>
      </c>
      <c r="V3355" s="356">
        <v>15055.237999999999</v>
      </c>
      <c r="W3355" s="241">
        <v>20</v>
      </c>
      <c r="X3355" s="241">
        <v>5</v>
      </c>
      <c r="Y3355" s="614">
        <v>7267759709</v>
      </c>
      <c r="Z3355" s="85" t="s">
        <v>354</v>
      </c>
      <c r="AA3355" s="85" t="s">
        <v>3310</v>
      </c>
      <c r="AB3355" s="85" t="s">
        <v>9335</v>
      </c>
      <c r="AC3355" s="270"/>
      <c r="AD3355" s="75" t="s">
        <v>113</v>
      </c>
      <c r="AE3355" s="241"/>
      <c r="AF3355" s="375">
        <v>46138.375</v>
      </c>
      <c r="AG3355" s="375">
        <v>46136.708333333336</v>
      </c>
      <c r="AH3355" s="375">
        <v>46136.708333333336</v>
      </c>
      <c r="AI3355" s="376">
        <v>46138</v>
      </c>
      <c r="AJ3355" s="376">
        <v>46139</v>
      </c>
      <c r="AK3355" s="241"/>
      <c r="AL3355" s="376">
        <v>46139</v>
      </c>
      <c r="AM3355" s="376">
        <v>46140</v>
      </c>
      <c r="AN3355" s="75">
        <f t="shared" si="1056"/>
        <v>-14</v>
      </c>
      <c r="AO3355" s="81">
        <f t="shared" si="1050"/>
        <v>46135.708333333336</v>
      </c>
      <c r="AP3355" s="81">
        <f t="shared" si="1051"/>
        <v>46136.708333333336</v>
      </c>
      <c r="AQ3355" s="81">
        <f t="shared" si="1052"/>
        <v>46136.708333333336</v>
      </c>
      <c r="AR3355" s="81">
        <f t="shared" si="1053"/>
        <v>46140</v>
      </c>
      <c r="AS3355" s="81">
        <f t="shared" si="1054"/>
        <v>46141</v>
      </c>
      <c r="AT3355" s="81">
        <f t="shared" si="1055"/>
        <v>46140</v>
      </c>
      <c r="AU3355" s="241"/>
      <c r="AV3355" s="297">
        <v>46134</v>
      </c>
      <c r="AZ3355" s="271"/>
      <c r="BU3355" s="312"/>
      <c r="CB3355" s="88">
        <f t="shared" si="1057"/>
        <v>0</v>
      </c>
      <c r="CJ3355" s="87">
        <f t="shared" si="1049"/>
        <v>4</v>
      </c>
    </row>
    <row r="3356" spans="2:88" s="85" customFormat="1" x14ac:dyDescent="0.25">
      <c r="B3356" s="265" t="s">
        <v>6301</v>
      </c>
      <c r="C3356" s="301">
        <v>235600678993</v>
      </c>
      <c r="D3356" s="265">
        <v>145984232</v>
      </c>
      <c r="E3356" s="241"/>
      <c r="F3356" s="231">
        <v>46137</v>
      </c>
      <c r="G3356" s="265" t="s">
        <v>238</v>
      </c>
      <c r="H3356" s="265" t="s">
        <v>2810</v>
      </c>
      <c r="I3356" s="265" t="s">
        <v>240</v>
      </c>
      <c r="J3356" s="265" t="s">
        <v>3626</v>
      </c>
      <c r="K3356" s="265" t="s">
        <v>242</v>
      </c>
      <c r="L3356" s="231">
        <v>46163</v>
      </c>
      <c r="M3356" s="315">
        <v>20</v>
      </c>
      <c r="N3356" s="268" t="s">
        <v>9872</v>
      </c>
      <c r="O3356" s="268" t="s">
        <v>9873</v>
      </c>
      <c r="P3356" s="85">
        <v>2830052306</v>
      </c>
      <c r="Q3356" s="231">
        <v>46134</v>
      </c>
      <c r="R3356" s="241">
        <v>1209405362</v>
      </c>
      <c r="S3356" s="241">
        <v>224484884</v>
      </c>
      <c r="T3356" s="231">
        <v>46134</v>
      </c>
      <c r="U3356" s="261">
        <v>10144.567999999999</v>
      </c>
      <c r="V3356" s="261">
        <v>9896.8590000000004</v>
      </c>
      <c r="W3356" s="241">
        <v>10</v>
      </c>
      <c r="X3356" s="241">
        <v>0</v>
      </c>
      <c r="Y3356" s="614">
        <v>235600678993</v>
      </c>
      <c r="Z3356" s="85" t="s">
        <v>128</v>
      </c>
      <c r="AA3356" s="85" t="s">
        <v>399</v>
      </c>
      <c r="AB3356" s="85" t="s">
        <v>9209</v>
      </c>
      <c r="AC3356" s="301">
        <v>235600678993</v>
      </c>
      <c r="AD3356" s="75" t="s">
        <v>113</v>
      </c>
      <c r="AE3356" s="241"/>
      <c r="AF3356" s="375">
        <v>46138.416666666664</v>
      </c>
      <c r="AG3356" s="375">
        <v>46136.5</v>
      </c>
      <c r="AH3356" s="375">
        <v>46136.5</v>
      </c>
      <c r="AI3356" s="74">
        <v>46136</v>
      </c>
      <c r="AJ3356" s="74" t="s">
        <v>9874</v>
      </c>
      <c r="AK3356" s="241"/>
      <c r="AL3356" s="74">
        <v>46140</v>
      </c>
      <c r="AM3356" s="74">
        <v>46157</v>
      </c>
      <c r="AN3356" s="241"/>
      <c r="AO3356" s="81">
        <f t="shared" si="1050"/>
        <v>46135.5</v>
      </c>
      <c r="AP3356" s="81">
        <f t="shared" si="1051"/>
        <v>46136.5</v>
      </c>
      <c r="AQ3356" s="81">
        <f t="shared" si="1052"/>
        <v>46136.5</v>
      </c>
      <c r="AR3356" s="81" t="e">
        <f t="shared" si="1053"/>
        <v>#VALUE!</v>
      </c>
      <c r="AS3356" s="81" t="e">
        <f t="shared" si="1054"/>
        <v>#VALUE!</v>
      </c>
      <c r="AT3356" s="81" t="e">
        <f t="shared" si="1055"/>
        <v>#VALUE!</v>
      </c>
      <c r="AU3356" s="241"/>
      <c r="AV3356" s="297">
        <v>46134</v>
      </c>
      <c r="AZ3356" s="271"/>
      <c r="BU3356" s="312"/>
      <c r="CB3356" s="88">
        <f t="shared" si="1057"/>
        <v>0</v>
      </c>
      <c r="CJ3356" s="87">
        <f t="shared" si="1049"/>
        <v>4</v>
      </c>
    </row>
    <row r="3357" spans="2:88" s="85" customFormat="1" x14ac:dyDescent="0.25">
      <c r="B3357" s="265" t="s">
        <v>6301</v>
      </c>
      <c r="C3357" s="301">
        <v>235600590361</v>
      </c>
      <c r="D3357" s="265">
        <v>145958771</v>
      </c>
      <c r="E3357" s="241"/>
      <c r="F3357" s="231">
        <v>46140</v>
      </c>
      <c r="G3357" s="265" t="s">
        <v>428</v>
      </c>
      <c r="H3357" s="265" t="s">
        <v>2531</v>
      </c>
      <c r="I3357" s="265" t="s">
        <v>656</v>
      </c>
      <c r="J3357" s="265" t="s">
        <v>430</v>
      </c>
      <c r="K3357" s="265" t="s">
        <v>242</v>
      </c>
      <c r="L3357" s="231">
        <v>46153</v>
      </c>
      <c r="M3357" s="315">
        <v>20</v>
      </c>
      <c r="N3357" s="268" t="s">
        <v>9875</v>
      </c>
      <c r="O3357" s="268" t="s">
        <v>9876</v>
      </c>
      <c r="P3357" s="85">
        <v>2830052313</v>
      </c>
      <c r="Q3357" s="231">
        <v>46135</v>
      </c>
      <c r="R3357" s="241">
        <v>1209405542</v>
      </c>
      <c r="S3357" s="241">
        <v>224484649</v>
      </c>
      <c r="T3357" s="231">
        <v>46135</v>
      </c>
      <c r="U3357" s="261">
        <v>11775.859</v>
      </c>
      <c r="V3357" s="261">
        <v>11363.616</v>
      </c>
      <c r="W3357" s="265">
        <v>17</v>
      </c>
      <c r="X3357" s="265">
        <v>0</v>
      </c>
      <c r="Y3357" s="614">
        <v>235600680238</v>
      </c>
      <c r="Z3357" s="85" t="s">
        <v>128</v>
      </c>
      <c r="AA3357" s="85" t="s">
        <v>399</v>
      </c>
      <c r="AB3357" s="85" t="s">
        <v>9209</v>
      </c>
      <c r="AC3357" s="301">
        <v>235600590361</v>
      </c>
      <c r="AD3357" s="75" t="s">
        <v>113</v>
      </c>
      <c r="AE3357" s="241"/>
      <c r="AF3357" s="375">
        <v>46138.416666666664</v>
      </c>
      <c r="AG3357" s="375">
        <v>46136.5</v>
      </c>
      <c r="AH3357" s="375">
        <v>46136.5</v>
      </c>
      <c r="AI3357" s="74">
        <v>46136</v>
      </c>
      <c r="AJ3357" s="74">
        <v>46139</v>
      </c>
      <c r="AK3357" s="241"/>
      <c r="AL3357" s="74">
        <v>46140</v>
      </c>
      <c r="AM3357" s="74">
        <v>46141</v>
      </c>
      <c r="AN3357" s="241"/>
      <c r="AO3357" s="81">
        <f t="shared" si="1050"/>
        <v>46135.5</v>
      </c>
      <c r="AP3357" s="81">
        <f t="shared" si="1051"/>
        <v>46136.5</v>
      </c>
      <c r="AQ3357" s="81">
        <f t="shared" si="1052"/>
        <v>46136.5</v>
      </c>
      <c r="AR3357" s="81">
        <f t="shared" si="1053"/>
        <v>46140</v>
      </c>
      <c r="AS3357" s="81">
        <f t="shared" si="1054"/>
        <v>46141</v>
      </c>
      <c r="AT3357" s="81">
        <f t="shared" si="1055"/>
        <v>46140</v>
      </c>
      <c r="AU3357" s="241"/>
      <c r="AV3357" s="297">
        <v>46134</v>
      </c>
      <c r="AZ3357" s="271"/>
      <c r="BU3357" s="312"/>
      <c r="CB3357" s="88">
        <f t="shared" si="1057"/>
        <v>0</v>
      </c>
      <c r="CJ3357" s="87">
        <f t="shared" si="1049"/>
        <v>4</v>
      </c>
    </row>
    <row r="3358" spans="2:88" s="85" customFormat="1" x14ac:dyDescent="0.25">
      <c r="B3358" s="265" t="s">
        <v>6301</v>
      </c>
      <c r="C3358" s="270">
        <v>235600680220</v>
      </c>
      <c r="D3358" s="265">
        <v>145958774</v>
      </c>
      <c r="E3358" s="241"/>
      <c r="F3358" s="231">
        <v>46140</v>
      </c>
      <c r="G3358" s="265" t="s">
        <v>428</v>
      </c>
      <c r="H3358" s="265" t="s">
        <v>2531</v>
      </c>
      <c r="I3358" s="265" t="s">
        <v>656</v>
      </c>
      <c r="J3358" s="265" t="s">
        <v>430</v>
      </c>
      <c r="K3358" s="265" t="s">
        <v>242</v>
      </c>
      <c r="L3358" s="231">
        <v>46153</v>
      </c>
      <c r="M3358" s="315">
        <v>20</v>
      </c>
      <c r="N3358" s="268" t="s">
        <v>9877</v>
      </c>
      <c r="O3358" s="268" t="s">
        <v>9878</v>
      </c>
      <c r="P3358" s="85">
        <v>2830052281</v>
      </c>
      <c r="Q3358" s="231">
        <v>46134</v>
      </c>
      <c r="R3358" s="241">
        <v>1209405258</v>
      </c>
      <c r="S3358" s="241">
        <v>224484656</v>
      </c>
      <c r="T3358" s="231">
        <v>46134</v>
      </c>
      <c r="U3358" s="261">
        <v>11828.132</v>
      </c>
      <c r="V3358" s="261">
        <v>11414.055</v>
      </c>
      <c r="W3358" s="265">
        <v>17</v>
      </c>
      <c r="X3358" s="265">
        <v>0</v>
      </c>
      <c r="Y3358" s="614">
        <v>235600680220</v>
      </c>
      <c r="Z3358" s="85" t="s">
        <v>128</v>
      </c>
      <c r="AA3358" s="85" t="s">
        <v>399</v>
      </c>
      <c r="AB3358" s="85" t="s">
        <v>9209</v>
      </c>
      <c r="AC3358" s="270">
        <v>235600680220</v>
      </c>
      <c r="AD3358" s="75" t="s">
        <v>113</v>
      </c>
      <c r="AE3358" s="241"/>
      <c r="AF3358" s="375">
        <v>46138.416666666664</v>
      </c>
      <c r="AG3358" s="375">
        <v>46136.5</v>
      </c>
      <c r="AH3358" s="375">
        <v>46136.5</v>
      </c>
      <c r="AI3358" s="74">
        <v>46136</v>
      </c>
      <c r="AJ3358" s="74">
        <v>46139</v>
      </c>
      <c r="AK3358" s="241"/>
      <c r="AL3358" s="74">
        <v>46140</v>
      </c>
      <c r="AM3358" s="74">
        <v>46141</v>
      </c>
      <c r="AN3358" s="241"/>
      <c r="AO3358" s="81">
        <f t="shared" si="1050"/>
        <v>46135.5</v>
      </c>
      <c r="AP3358" s="81">
        <f t="shared" si="1051"/>
        <v>46136.5</v>
      </c>
      <c r="AQ3358" s="81">
        <f t="shared" si="1052"/>
        <v>46136.5</v>
      </c>
      <c r="AR3358" s="81">
        <f t="shared" si="1053"/>
        <v>46140</v>
      </c>
      <c r="AS3358" s="81">
        <f t="shared" si="1054"/>
        <v>46141</v>
      </c>
      <c r="AT3358" s="81">
        <f t="shared" si="1055"/>
        <v>46140</v>
      </c>
      <c r="AU3358" s="241"/>
      <c r="AV3358" s="297">
        <v>46134</v>
      </c>
      <c r="AZ3358" s="271"/>
      <c r="BU3358" s="312"/>
      <c r="CB3358" s="88">
        <f t="shared" si="1057"/>
        <v>0</v>
      </c>
      <c r="CJ3358" s="87">
        <f t="shared" si="1049"/>
        <v>4</v>
      </c>
    </row>
    <row r="3359" spans="2:88" s="85" customFormat="1" x14ac:dyDescent="0.25">
      <c r="B3359" s="265" t="s">
        <v>6301</v>
      </c>
      <c r="C3359" s="270">
        <v>235600680220</v>
      </c>
      <c r="D3359" s="265">
        <v>145967519</v>
      </c>
      <c r="E3359" s="241"/>
      <c r="F3359" s="231">
        <v>46140</v>
      </c>
      <c r="G3359" s="265" t="s">
        <v>428</v>
      </c>
      <c r="H3359" s="265" t="s">
        <v>2531</v>
      </c>
      <c r="I3359" s="265" t="s">
        <v>656</v>
      </c>
      <c r="J3359" s="265" t="s">
        <v>430</v>
      </c>
      <c r="K3359" s="265" t="s">
        <v>242</v>
      </c>
      <c r="L3359" s="231">
        <v>46153</v>
      </c>
      <c r="M3359" s="315">
        <v>20</v>
      </c>
      <c r="N3359" s="268" t="s">
        <v>9879</v>
      </c>
      <c r="O3359" s="268" t="s">
        <v>9880</v>
      </c>
      <c r="P3359" s="85">
        <v>2830052285</v>
      </c>
      <c r="Q3359" s="231">
        <v>46134</v>
      </c>
      <c r="R3359" s="241">
        <v>1209405281</v>
      </c>
      <c r="S3359" s="241">
        <v>224484774</v>
      </c>
      <c r="T3359" s="231">
        <v>46134</v>
      </c>
      <c r="U3359" s="261">
        <v>8887.5619999999999</v>
      </c>
      <c r="V3359" s="261">
        <v>8678.8349999999991</v>
      </c>
      <c r="W3359" s="265">
        <v>10</v>
      </c>
      <c r="X3359" s="265">
        <v>0</v>
      </c>
      <c r="Y3359" s="614">
        <v>235600680190</v>
      </c>
      <c r="Z3359" s="85" t="s">
        <v>128</v>
      </c>
      <c r="AA3359" s="85" t="s">
        <v>399</v>
      </c>
      <c r="AB3359" s="85" t="s">
        <v>9209</v>
      </c>
      <c r="AC3359" s="270">
        <v>235600680220</v>
      </c>
      <c r="AD3359" s="75" t="s">
        <v>113</v>
      </c>
      <c r="AE3359" s="241"/>
      <c r="AF3359" s="375">
        <v>46138.416666666664</v>
      </c>
      <c r="AG3359" s="375">
        <v>46136.5</v>
      </c>
      <c r="AH3359" s="375">
        <v>46136.5</v>
      </c>
      <c r="AI3359" s="74">
        <v>46136</v>
      </c>
      <c r="AJ3359" s="74">
        <v>46139</v>
      </c>
      <c r="AK3359" s="241"/>
      <c r="AL3359" s="74">
        <v>46140</v>
      </c>
      <c r="AM3359" s="74">
        <v>46141</v>
      </c>
      <c r="AN3359" s="241"/>
      <c r="AO3359" s="81">
        <f t="shared" si="1050"/>
        <v>46135.5</v>
      </c>
      <c r="AP3359" s="81">
        <f t="shared" si="1051"/>
        <v>46136.5</v>
      </c>
      <c r="AQ3359" s="81">
        <f t="shared" si="1052"/>
        <v>46136.5</v>
      </c>
      <c r="AR3359" s="81">
        <f t="shared" si="1053"/>
        <v>46140</v>
      </c>
      <c r="AS3359" s="81">
        <f t="shared" si="1054"/>
        <v>46141</v>
      </c>
      <c r="AT3359" s="81">
        <f t="shared" si="1055"/>
        <v>46140</v>
      </c>
      <c r="AU3359" s="241"/>
      <c r="AV3359" s="297">
        <v>46134</v>
      </c>
      <c r="AZ3359" s="271"/>
      <c r="BU3359" s="312"/>
      <c r="CB3359" s="88">
        <f t="shared" si="1057"/>
        <v>0</v>
      </c>
      <c r="CJ3359" s="87">
        <f t="shared" si="1049"/>
        <v>4</v>
      </c>
    </row>
    <row r="3360" spans="2:88" s="85" customFormat="1" x14ac:dyDescent="0.25">
      <c r="B3360" s="265" t="s">
        <v>6301</v>
      </c>
      <c r="C3360" s="270">
        <v>235600680220</v>
      </c>
      <c r="D3360" s="265">
        <v>145681483</v>
      </c>
      <c r="E3360" s="241"/>
      <c r="F3360" s="231">
        <v>46140</v>
      </c>
      <c r="G3360" s="265" t="s">
        <v>428</v>
      </c>
      <c r="H3360" s="265" t="s">
        <v>2531</v>
      </c>
      <c r="I3360" s="265" t="s">
        <v>656</v>
      </c>
      <c r="J3360" s="265" t="s">
        <v>430</v>
      </c>
      <c r="K3360" s="265" t="s">
        <v>242</v>
      </c>
      <c r="L3360" s="231">
        <v>46156</v>
      </c>
      <c r="M3360" s="315">
        <v>20</v>
      </c>
      <c r="N3360" s="268" t="s">
        <v>9881</v>
      </c>
      <c r="O3360" s="268" t="s">
        <v>9882</v>
      </c>
      <c r="P3360" s="85">
        <v>2830052277</v>
      </c>
      <c r="Q3360" s="231">
        <v>46134</v>
      </c>
      <c r="R3360" s="241">
        <v>1209405246</v>
      </c>
      <c r="S3360" s="241">
        <v>224484641</v>
      </c>
      <c r="T3360" s="231">
        <v>46134</v>
      </c>
      <c r="U3360" s="261">
        <v>13998.698</v>
      </c>
      <c r="V3360" s="261">
        <v>13508.661</v>
      </c>
      <c r="W3360" s="265">
        <v>20</v>
      </c>
      <c r="X3360" s="265">
        <v>0</v>
      </c>
      <c r="Y3360" s="614">
        <v>235600687887</v>
      </c>
      <c r="Z3360" s="85" t="s">
        <v>128</v>
      </c>
      <c r="AA3360" s="85" t="s">
        <v>399</v>
      </c>
      <c r="AB3360" s="85" t="s">
        <v>9209</v>
      </c>
      <c r="AC3360" s="270">
        <v>235600680220</v>
      </c>
      <c r="AD3360" s="75" t="s">
        <v>113</v>
      </c>
      <c r="AE3360" s="241"/>
      <c r="AF3360" s="375">
        <v>46138.416666666664</v>
      </c>
      <c r="AG3360" s="375">
        <v>46136.5</v>
      </c>
      <c r="AH3360" s="375">
        <v>46136.5</v>
      </c>
      <c r="AI3360" s="74">
        <v>46136</v>
      </c>
      <c r="AJ3360" s="74">
        <v>46139</v>
      </c>
      <c r="AK3360" s="241"/>
      <c r="AL3360" s="74">
        <v>46140</v>
      </c>
      <c r="AM3360" s="74">
        <v>46141</v>
      </c>
      <c r="AN3360" s="241"/>
      <c r="AO3360" s="81">
        <f t="shared" si="1050"/>
        <v>46135.5</v>
      </c>
      <c r="AP3360" s="81">
        <f t="shared" si="1051"/>
        <v>46136.5</v>
      </c>
      <c r="AQ3360" s="81">
        <f t="shared" si="1052"/>
        <v>46136.5</v>
      </c>
      <c r="AR3360" s="81">
        <f t="shared" si="1053"/>
        <v>46140</v>
      </c>
      <c r="AS3360" s="81">
        <f t="shared" si="1054"/>
        <v>46141</v>
      </c>
      <c r="AT3360" s="81">
        <f t="shared" si="1055"/>
        <v>46140</v>
      </c>
      <c r="AU3360" s="241"/>
      <c r="AV3360" s="297">
        <v>46134</v>
      </c>
      <c r="AZ3360" s="271"/>
      <c r="BU3360" s="312"/>
      <c r="CB3360" s="88">
        <f t="shared" si="1057"/>
        <v>0</v>
      </c>
      <c r="CJ3360" s="87">
        <f t="shared" si="1049"/>
        <v>4</v>
      </c>
    </row>
    <row r="3361" spans="1:88" s="85" customFormat="1" x14ac:dyDescent="0.25">
      <c r="B3361" s="265" t="s">
        <v>9331</v>
      </c>
      <c r="C3361" s="301" t="s">
        <v>9883</v>
      </c>
      <c r="D3361" s="265">
        <v>145984652</v>
      </c>
      <c r="E3361" s="241"/>
      <c r="F3361" s="231">
        <v>46140</v>
      </c>
      <c r="G3361" s="265" t="s">
        <v>348</v>
      </c>
      <c r="H3361" s="265" t="s">
        <v>2513</v>
      </c>
      <c r="I3361" s="265" t="s">
        <v>350</v>
      </c>
      <c r="J3361" s="265" t="s">
        <v>7272</v>
      </c>
      <c r="K3361" s="265" t="s">
        <v>242</v>
      </c>
      <c r="L3361" s="231">
        <v>46162</v>
      </c>
      <c r="M3361" s="315">
        <v>40</v>
      </c>
      <c r="N3361" s="268" t="s">
        <v>9884</v>
      </c>
      <c r="O3361" s="268" t="s">
        <v>9885</v>
      </c>
      <c r="P3361" s="85">
        <v>2830052260</v>
      </c>
      <c r="Q3361" s="231">
        <v>46134</v>
      </c>
      <c r="R3361" s="241">
        <v>1209405139</v>
      </c>
      <c r="S3361" s="241">
        <v>224484620</v>
      </c>
      <c r="T3361" s="231">
        <v>46134</v>
      </c>
      <c r="U3361" s="261">
        <v>24968.602999999999</v>
      </c>
      <c r="V3361" s="261">
        <v>24076.267</v>
      </c>
      <c r="W3361" s="241">
        <v>37</v>
      </c>
      <c r="X3361" s="241">
        <v>0</v>
      </c>
      <c r="Y3361" s="614" t="s">
        <v>9883</v>
      </c>
      <c r="Z3361" s="85" t="s">
        <v>220</v>
      </c>
      <c r="AA3361" s="85" t="s">
        <v>9851</v>
      </c>
      <c r="AB3361" s="85" t="s">
        <v>9852</v>
      </c>
      <c r="AC3361" s="301" t="s">
        <v>9883</v>
      </c>
      <c r="AD3361" s="75" t="s">
        <v>113</v>
      </c>
      <c r="AE3361" s="241"/>
      <c r="AF3361" s="375">
        <v>46137.5</v>
      </c>
      <c r="AG3361" s="375">
        <v>46136.416666666664</v>
      </c>
      <c r="AH3361" s="375">
        <v>46137.5</v>
      </c>
      <c r="AI3361" s="74">
        <v>46138</v>
      </c>
      <c r="AJ3361" s="241"/>
      <c r="AK3361" s="241"/>
      <c r="AL3361" s="74">
        <v>46156</v>
      </c>
      <c r="AM3361" s="241"/>
      <c r="AN3361" s="274"/>
      <c r="AO3361" s="81">
        <f t="shared" si="1050"/>
        <v>46135.416666666664</v>
      </c>
      <c r="AP3361" s="81">
        <f t="shared" si="1051"/>
        <v>46136.416666666664</v>
      </c>
      <c r="AQ3361" s="81">
        <f t="shared" si="1052"/>
        <v>46136.416666666664</v>
      </c>
      <c r="AR3361" s="81">
        <f t="shared" si="1053"/>
        <v>46139</v>
      </c>
      <c r="AS3361" s="81">
        <f t="shared" si="1054"/>
        <v>46140</v>
      </c>
      <c r="AT3361" s="81">
        <f t="shared" si="1055"/>
        <v>46139</v>
      </c>
      <c r="AU3361" s="241"/>
      <c r="AV3361" s="297">
        <v>46134</v>
      </c>
      <c r="AZ3361" s="271"/>
      <c r="BU3361" s="312"/>
      <c r="CB3361" s="88">
        <f t="shared" si="1057"/>
        <v>0</v>
      </c>
      <c r="CJ3361" s="87">
        <f t="shared" si="1049"/>
        <v>4</v>
      </c>
    </row>
    <row r="3362" spans="1:88" s="85" customFormat="1" x14ac:dyDescent="0.25">
      <c r="B3362" s="265" t="s">
        <v>9886</v>
      </c>
      <c r="C3362" s="301" t="s">
        <v>9326</v>
      </c>
      <c r="D3362" s="265">
        <v>145931088</v>
      </c>
      <c r="E3362" s="241"/>
      <c r="F3362" s="231">
        <v>46132</v>
      </c>
      <c r="G3362" s="265" t="s">
        <v>516</v>
      </c>
      <c r="H3362" s="265" t="s">
        <v>2213</v>
      </c>
      <c r="I3362" s="265" t="s">
        <v>105</v>
      </c>
      <c r="J3362" s="265" t="s">
        <v>518</v>
      </c>
      <c r="K3362" s="265" t="s">
        <v>242</v>
      </c>
      <c r="L3362" s="231">
        <v>46162</v>
      </c>
      <c r="M3362" s="265">
        <v>40</v>
      </c>
      <c r="N3362" s="85" t="s">
        <v>9887</v>
      </c>
      <c r="O3362" s="85" t="s">
        <v>9888</v>
      </c>
      <c r="Q3362" s="241"/>
      <c r="R3362" s="241"/>
      <c r="S3362" s="241"/>
      <c r="T3362" s="241"/>
      <c r="U3362" s="261"/>
      <c r="V3362" s="261"/>
      <c r="W3362" s="241"/>
      <c r="X3362" s="241"/>
      <c r="Y3362" s="300">
        <v>235600492882</v>
      </c>
      <c r="Z3362" s="85" t="s">
        <v>128</v>
      </c>
      <c r="AA3362" s="85" t="s">
        <v>5297</v>
      </c>
      <c r="AB3362" s="85" t="s">
        <v>9585</v>
      </c>
      <c r="AC3362" s="270"/>
      <c r="AD3362" s="75" t="s">
        <v>113</v>
      </c>
      <c r="AE3362" s="241"/>
      <c r="AF3362" s="375">
        <v>46142.041666666664</v>
      </c>
      <c r="AG3362" s="375">
        <v>46141.5</v>
      </c>
      <c r="AH3362" s="375">
        <v>46141.333333333336</v>
      </c>
      <c r="AI3362" s="376">
        <v>46139</v>
      </c>
      <c r="AJ3362" s="376">
        <v>46142</v>
      </c>
      <c r="AK3362" s="241"/>
      <c r="AL3362" s="376">
        <v>46152</v>
      </c>
      <c r="AM3362" s="310"/>
      <c r="AN3362" s="75">
        <f>IF(AM3362=0,AL3362-L3362,AM3362-L3362)</f>
        <v>-10</v>
      </c>
      <c r="AO3362" s="81">
        <f t="shared" si="1050"/>
        <v>46140.333333333336</v>
      </c>
      <c r="AP3362" s="81">
        <f t="shared" si="1051"/>
        <v>46141.333333333336</v>
      </c>
      <c r="AQ3362" s="81">
        <f t="shared" si="1052"/>
        <v>46141.333333333336</v>
      </c>
      <c r="AR3362" s="81">
        <f t="shared" si="1053"/>
        <v>46143</v>
      </c>
      <c r="AS3362" s="81">
        <f t="shared" si="1054"/>
        <v>46144</v>
      </c>
      <c r="AT3362" s="81">
        <f t="shared" si="1055"/>
        <v>46143</v>
      </c>
      <c r="AU3362" s="606"/>
      <c r="AV3362" s="297">
        <v>46134</v>
      </c>
      <c r="AZ3362" s="271"/>
      <c r="BU3362" s="312"/>
      <c r="CB3362" s="88">
        <f t="shared" si="1057"/>
        <v>0</v>
      </c>
      <c r="CJ3362" s="87">
        <f t="shared" si="1049"/>
        <v>4</v>
      </c>
    </row>
    <row r="3363" spans="1:88" s="85" customFormat="1" x14ac:dyDescent="0.25">
      <c r="B3363" s="265" t="s">
        <v>9886</v>
      </c>
      <c r="C3363" s="301" t="s">
        <v>9326</v>
      </c>
      <c r="D3363" s="265">
        <v>145931101</v>
      </c>
      <c r="E3363" s="241"/>
      <c r="F3363" s="231">
        <v>46132</v>
      </c>
      <c r="G3363" s="265" t="s">
        <v>516</v>
      </c>
      <c r="H3363" s="265" t="s">
        <v>2213</v>
      </c>
      <c r="I3363" s="265" t="s">
        <v>105</v>
      </c>
      <c r="J3363" s="265" t="s">
        <v>518</v>
      </c>
      <c r="K3363" s="265" t="s">
        <v>242</v>
      </c>
      <c r="L3363" s="231">
        <v>46162</v>
      </c>
      <c r="M3363" s="265">
        <v>40</v>
      </c>
      <c r="N3363" s="85" t="s">
        <v>9889</v>
      </c>
      <c r="O3363" s="85" t="s">
        <v>9890</v>
      </c>
      <c r="Q3363" s="241"/>
      <c r="R3363" s="241"/>
      <c r="S3363" s="241"/>
      <c r="T3363" s="241"/>
      <c r="U3363" s="261"/>
      <c r="V3363" s="261"/>
      <c r="W3363" s="241"/>
      <c r="X3363" s="241"/>
      <c r="Y3363" s="300">
        <v>235600543826</v>
      </c>
      <c r="Z3363" s="85" t="s">
        <v>128</v>
      </c>
      <c r="AA3363" s="85" t="s">
        <v>5297</v>
      </c>
      <c r="AB3363" s="85" t="s">
        <v>9585</v>
      </c>
      <c r="AC3363" s="270"/>
      <c r="AD3363" s="132" t="s">
        <v>113</v>
      </c>
      <c r="AE3363" s="241"/>
      <c r="AF3363" s="375">
        <v>46142.041666666664</v>
      </c>
      <c r="AG3363" s="375">
        <v>46141.5</v>
      </c>
      <c r="AH3363" s="375">
        <v>46141.333333333336</v>
      </c>
      <c r="AI3363" s="376">
        <v>46139</v>
      </c>
      <c r="AJ3363" s="376">
        <v>46142</v>
      </c>
      <c r="AK3363" s="241"/>
      <c r="AL3363" s="376">
        <v>46152</v>
      </c>
      <c r="AM3363" s="310"/>
      <c r="AN3363" s="75">
        <f>IF(AM3363=0,AL3363-L3363,AM3363-L3363)</f>
        <v>-10</v>
      </c>
      <c r="AO3363" s="81">
        <f t="shared" si="1050"/>
        <v>46140.333333333336</v>
      </c>
      <c r="AP3363" s="81">
        <f t="shared" si="1051"/>
        <v>46141.333333333336</v>
      </c>
      <c r="AQ3363" s="81">
        <f t="shared" si="1052"/>
        <v>46141.333333333336</v>
      </c>
      <c r="AR3363" s="81">
        <f t="shared" si="1053"/>
        <v>46143</v>
      </c>
      <c r="AS3363" s="81">
        <f t="shared" si="1054"/>
        <v>46144</v>
      </c>
      <c r="AT3363" s="81">
        <f t="shared" si="1055"/>
        <v>46143</v>
      </c>
      <c r="AU3363" s="606"/>
      <c r="AV3363" s="297">
        <v>46134</v>
      </c>
      <c r="AZ3363" s="271"/>
      <c r="BU3363" s="312"/>
      <c r="CB3363" s="88">
        <f t="shared" si="1057"/>
        <v>0</v>
      </c>
      <c r="CJ3363" s="87">
        <f t="shared" si="1049"/>
        <v>4</v>
      </c>
    </row>
    <row r="3364" spans="1:88" s="168" customFormat="1" x14ac:dyDescent="0.25">
      <c r="B3364" s="265" t="s">
        <v>9331</v>
      </c>
      <c r="C3364" s="301" t="s">
        <v>9883</v>
      </c>
      <c r="D3364" s="273">
        <v>145984658</v>
      </c>
      <c r="E3364" s="274"/>
      <c r="F3364" s="275">
        <v>46140</v>
      </c>
      <c r="G3364" s="273" t="s">
        <v>348</v>
      </c>
      <c r="H3364" s="273" t="s">
        <v>2513</v>
      </c>
      <c r="I3364" s="273" t="s">
        <v>350</v>
      </c>
      <c r="J3364" s="273" t="s">
        <v>7272</v>
      </c>
      <c r="K3364" s="273" t="s">
        <v>242</v>
      </c>
      <c r="L3364" s="275">
        <v>46162</v>
      </c>
      <c r="M3364" s="273">
        <v>20</v>
      </c>
      <c r="N3364" s="727" t="s">
        <v>9891</v>
      </c>
      <c r="O3364" s="727" t="s">
        <v>9892</v>
      </c>
      <c r="P3364" s="168">
        <v>2830052269</v>
      </c>
      <c r="Q3364" s="275">
        <v>46134</v>
      </c>
      <c r="R3364" s="274">
        <v>1209405216</v>
      </c>
      <c r="S3364" s="274">
        <v>224484624</v>
      </c>
      <c r="T3364" s="275">
        <v>46134</v>
      </c>
      <c r="U3364" s="350">
        <v>12087.544</v>
      </c>
      <c r="V3364" s="350">
        <v>11655.556</v>
      </c>
      <c r="W3364" s="274">
        <v>17</v>
      </c>
      <c r="X3364" s="274">
        <v>0</v>
      </c>
      <c r="Y3364" s="644" t="s">
        <v>9893</v>
      </c>
      <c r="Z3364" s="168" t="s">
        <v>220</v>
      </c>
      <c r="AA3364" s="168" t="s">
        <v>9851</v>
      </c>
      <c r="AB3364" s="168" t="s">
        <v>9852</v>
      </c>
      <c r="AC3364" s="301" t="s">
        <v>9883</v>
      </c>
      <c r="AD3364" s="132" t="s">
        <v>113</v>
      </c>
      <c r="AE3364" s="274"/>
      <c r="AF3364" s="900">
        <v>46137.5</v>
      </c>
      <c r="AG3364" s="304">
        <v>46136.416666666664</v>
      </c>
      <c r="AH3364" s="804">
        <v>46137.5</v>
      </c>
      <c r="AI3364" s="115">
        <v>46138</v>
      </c>
      <c r="AJ3364" s="274"/>
      <c r="AK3364" s="274"/>
      <c r="AL3364" s="115">
        <v>46156</v>
      </c>
      <c r="AM3364" s="274"/>
      <c r="AN3364" s="427"/>
      <c r="AO3364" s="81">
        <f t="shared" si="1050"/>
        <v>46135.416666666664</v>
      </c>
      <c r="AP3364" s="81">
        <f t="shared" si="1051"/>
        <v>46136.416666666664</v>
      </c>
      <c r="AQ3364" s="81">
        <f t="shared" si="1052"/>
        <v>46136.416666666664</v>
      </c>
      <c r="AR3364" s="81">
        <f t="shared" si="1053"/>
        <v>46139</v>
      </c>
      <c r="AS3364" s="81">
        <f t="shared" si="1054"/>
        <v>46140</v>
      </c>
      <c r="AT3364" s="81">
        <f t="shared" si="1055"/>
        <v>46139</v>
      </c>
      <c r="AU3364" s="274"/>
      <c r="AV3364" s="351">
        <v>46134</v>
      </c>
      <c r="AZ3364" s="278"/>
      <c r="BU3364" s="605"/>
      <c r="CB3364" s="88">
        <f t="shared" si="1057"/>
        <v>0</v>
      </c>
      <c r="CJ3364" s="87">
        <f t="shared" si="1049"/>
        <v>4</v>
      </c>
    </row>
    <row r="3365" spans="1:88" s="85" customFormat="1" x14ac:dyDescent="0.25">
      <c r="B3365" s="830" t="s">
        <v>9331</v>
      </c>
      <c r="C3365" s="301" t="s">
        <v>9788</v>
      </c>
      <c r="D3365" s="315">
        <v>145987286</v>
      </c>
      <c r="E3365" s="315">
        <v>532008528</v>
      </c>
      <c r="F3365" s="316">
        <v>46137</v>
      </c>
      <c r="G3365" s="268" t="s">
        <v>1178</v>
      </c>
      <c r="H3365" s="268" t="s">
        <v>2963</v>
      </c>
      <c r="I3365" s="268" t="s">
        <v>105</v>
      </c>
      <c r="J3365" s="268" t="s">
        <v>1161</v>
      </c>
      <c r="K3365" s="268" t="s">
        <v>242</v>
      </c>
      <c r="L3365" s="316">
        <v>46160</v>
      </c>
      <c r="M3365" s="265">
        <v>40</v>
      </c>
      <c r="N3365" s="85" t="s">
        <v>9894</v>
      </c>
      <c r="O3365" s="85" t="s">
        <v>9895</v>
      </c>
      <c r="P3365" s="85">
        <v>2830052422</v>
      </c>
      <c r="Q3365" s="231">
        <v>46136</v>
      </c>
      <c r="R3365" s="241">
        <v>1209406061</v>
      </c>
      <c r="S3365" s="241">
        <v>224497974</v>
      </c>
      <c r="T3365" s="231">
        <v>46136</v>
      </c>
      <c r="U3365" s="356">
        <v>12872.768</v>
      </c>
      <c r="V3365" s="356">
        <v>12344.936</v>
      </c>
      <c r="W3365" s="241">
        <v>14</v>
      </c>
      <c r="X3365" s="241">
        <v>8</v>
      </c>
      <c r="Y3365" s="614">
        <v>2324874220</v>
      </c>
      <c r="Z3365" s="85" t="s">
        <v>5982</v>
      </c>
      <c r="AA3365" s="85" t="s">
        <v>9784</v>
      </c>
      <c r="AB3365" s="85" t="s">
        <v>9785</v>
      </c>
      <c r="AC3365" s="301" t="s">
        <v>9788</v>
      </c>
      <c r="AD3365" s="75" t="s">
        <v>113</v>
      </c>
      <c r="AE3365" s="241"/>
      <c r="AF3365" s="375">
        <v>46141.625</v>
      </c>
      <c r="AG3365" s="375">
        <v>46140.416666666664</v>
      </c>
      <c r="AH3365" s="375">
        <v>46141.458333333336</v>
      </c>
      <c r="AI3365" s="376">
        <v>46142</v>
      </c>
      <c r="AJ3365" s="241"/>
      <c r="AK3365" s="241"/>
      <c r="AL3365" s="376">
        <v>46143</v>
      </c>
      <c r="AM3365" s="876"/>
      <c r="AN3365" s="387">
        <f t="shared" ref="AN3365:AN3428" si="1058">IF(AM3365=0,AL3365-L3365,AM3365-L3365)</f>
        <v>-17</v>
      </c>
      <c r="AO3365" s="81" t="s">
        <v>121</v>
      </c>
      <c r="AP3365" s="81">
        <f t="shared" si="1051"/>
        <v>46140.416666666664</v>
      </c>
      <c r="AQ3365" s="81">
        <f t="shared" si="1052"/>
        <v>46140.416666666664</v>
      </c>
      <c r="AR3365" s="81">
        <f t="shared" si="1053"/>
        <v>46143</v>
      </c>
      <c r="AS3365" s="81">
        <f t="shared" si="1054"/>
        <v>46144</v>
      </c>
      <c r="AT3365" s="81">
        <f t="shared" si="1055"/>
        <v>46143</v>
      </c>
      <c r="AU3365" s="241"/>
      <c r="AV3365" s="297">
        <v>46136</v>
      </c>
      <c r="AZ3365" s="271"/>
      <c r="BU3365" s="312"/>
      <c r="CB3365" s="88">
        <f t="shared" si="1057"/>
        <v>0</v>
      </c>
      <c r="CJ3365" s="87">
        <f t="shared" si="1049"/>
        <v>4</v>
      </c>
    </row>
    <row r="3366" spans="1:88" s="85" customFormat="1" x14ac:dyDescent="0.25">
      <c r="B3366" s="830" t="s">
        <v>9331</v>
      </c>
      <c r="C3366" s="301" t="s">
        <v>9788</v>
      </c>
      <c r="D3366" s="315">
        <v>145994598</v>
      </c>
      <c r="E3366" s="315">
        <v>532008528</v>
      </c>
      <c r="F3366" s="316">
        <v>46137</v>
      </c>
      <c r="G3366" s="268" t="s">
        <v>1188</v>
      </c>
      <c r="H3366" s="268" t="s">
        <v>2963</v>
      </c>
      <c r="I3366" s="268" t="s">
        <v>105</v>
      </c>
      <c r="J3366" s="268" t="s">
        <v>1161</v>
      </c>
      <c r="K3366" s="268" t="s">
        <v>242</v>
      </c>
      <c r="L3366" s="316">
        <v>46160</v>
      </c>
      <c r="M3366" s="265">
        <v>0</v>
      </c>
      <c r="N3366" s="85" t="s">
        <v>9894</v>
      </c>
      <c r="O3366" s="85" t="s">
        <v>9895</v>
      </c>
      <c r="P3366" s="85">
        <v>2830052423</v>
      </c>
      <c r="Q3366" s="231">
        <v>46136</v>
      </c>
      <c r="R3366" s="241">
        <v>1209406064</v>
      </c>
      <c r="S3366" s="241">
        <v>224497963</v>
      </c>
      <c r="T3366" s="231">
        <v>46136</v>
      </c>
      <c r="U3366" s="356">
        <v>3401.221</v>
      </c>
      <c r="V3366" s="356">
        <v>3290.1109999999999</v>
      </c>
      <c r="W3366" s="241">
        <v>5</v>
      </c>
      <c r="X3366" s="241">
        <v>1</v>
      </c>
      <c r="Y3366" s="614">
        <v>2324874220</v>
      </c>
      <c r="Z3366" s="85" t="s">
        <v>5982</v>
      </c>
      <c r="AA3366" s="85" t="s">
        <v>9784</v>
      </c>
      <c r="AB3366" s="85" t="s">
        <v>9785</v>
      </c>
      <c r="AC3366" s="301" t="s">
        <v>9788</v>
      </c>
      <c r="AD3366" s="75" t="s">
        <v>113</v>
      </c>
      <c r="AE3366" s="241"/>
      <c r="AF3366" s="375">
        <v>46141.625</v>
      </c>
      <c r="AG3366" s="375">
        <v>46140.416666666664</v>
      </c>
      <c r="AH3366" s="375">
        <v>46141.458333333336</v>
      </c>
      <c r="AI3366" s="376">
        <v>46142</v>
      </c>
      <c r="AJ3366" s="241"/>
      <c r="AK3366" s="241"/>
      <c r="AL3366" s="376">
        <v>46143</v>
      </c>
      <c r="AM3366" s="876"/>
      <c r="AN3366" s="387">
        <f t="shared" si="1058"/>
        <v>-17</v>
      </c>
      <c r="AO3366" s="81" t="s">
        <v>121</v>
      </c>
      <c r="AP3366" s="81">
        <f t="shared" si="1051"/>
        <v>46140.416666666664</v>
      </c>
      <c r="AQ3366" s="81">
        <f t="shared" si="1052"/>
        <v>46140.416666666664</v>
      </c>
      <c r="AR3366" s="81">
        <f t="shared" si="1053"/>
        <v>46143</v>
      </c>
      <c r="AS3366" s="81">
        <f t="shared" si="1054"/>
        <v>46144</v>
      </c>
      <c r="AT3366" s="81">
        <f t="shared" si="1055"/>
        <v>46143</v>
      </c>
      <c r="AU3366" s="241"/>
      <c r="AV3366" s="297">
        <v>46136</v>
      </c>
      <c r="AZ3366" s="271"/>
      <c r="BU3366" s="312"/>
      <c r="CB3366" s="88">
        <f t="shared" si="1057"/>
        <v>0</v>
      </c>
      <c r="CJ3366" s="87">
        <f t="shared" si="1049"/>
        <v>4</v>
      </c>
    </row>
    <row r="3367" spans="1:88" s="752" customFormat="1" ht="15" customHeight="1" x14ac:dyDescent="0.25">
      <c r="A3367" s="752" t="s">
        <v>9325</v>
      </c>
      <c r="B3367" s="22" t="s">
        <v>9088</v>
      </c>
      <c r="C3367" s="753" t="s">
        <v>9089</v>
      </c>
      <c r="D3367" s="786">
        <v>145932559</v>
      </c>
      <c r="E3367" s="786">
        <v>5320008395</v>
      </c>
      <c r="F3367" s="787">
        <v>46135</v>
      </c>
      <c r="G3367" s="786" t="s">
        <v>1159</v>
      </c>
      <c r="H3367" s="786" t="s">
        <v>2963</v>
      </c>
      <c r="I3367" s="786" t="s">
        <v>105</v>
      </c>
      <c r="J3367" s="786" t="s">
        <v>1161</v>
      </c>
      <c r="K3367" s="786" t="s">
        <v>242</v>
      </c>
      <c r="L3367" s="787">
        <v>46153</v>
      </c>
      <c r="M3367" s="786">
        <v>40</v>
      </c>
      <c r="N3367" s="752" t="s">
        <v>9896</v>
      </c>
      <c r="O3367" s="752" t="s">
        <v>9897</v>
      </c>
      <c r="Q3367" s="758"/>
      <c r="R3367" s="758"/>
      <c r="S3367" s="758"/>
      <c r="T3367" s="758"/>
      <c r="U3367" s="758"/>
      <c r="V3367" s="758"/>
      <c r="W3367" s="758"/>
      <c r="X3367" s="758"/>
      <c r="Y3367" s="902">
        <v>2324872970</v>
      </c>
      <c r="Z3367" s="752" t="s">
        <v>5982</v>
      </c>
      <c r="AA3367" s="752" t="s">
        <v>9784</v>
      </c>
      <c r="AB3367" s="752" t="s">
        <v>9785</v>
      </c>
      <c r="AC3367" s="761"/>
      <c r="AD3367" s="762" t="s">
        <v>113</v>
      </c>
      <c r="AE3367" s="758"/>
      <c r="AF3367" s="903">
        <v>46141.625</v>
      </c>
      <c r="AG3367" s="903">
        <v>46140.416666666664</v>
      </c>
      <c r="AH3367" s="903">
        <v>46141.458333333336</v>
      </c>
      <c r="AI3367" s="763">
        <v>46142</v>
      </c>
      <c r="AJ3367" s="758"/>
      <c r="AK3367" s="758"/>
      <c r="AL3367" s="763">
        <v>46143</v>
      </c>
      <c r="AM3367" s="904"/>
      <c r="AN3367" s="905">
        <f t="shared" si="1058"/>
        <v>-10</v>
      </c>
      <c r="AO3367" s="81">
        <f>IF(AH3367&lt;AG3367,IF(AH3367=0,"",AH3367-1),IF(AG3367=0,"",AG3367-1))</f>
        <v>46139.416666666664</v>
      </c>
      <c r="AP3367" s="81">
        <f t="shared" si="1051"/>
        <v>46140.416666666664</v>
      </c>
      <c r="AQ3367" s="81">
        <f t="shared" si="1052"/>
        <v>46140.416666666664</v>
      </c>
      <c r="AR3367" s="81">
        <f t="shared" si="1053"/>
        <v>46143</v>
      </c>
      <c r="AS3367" s="81">
        <f t="shared" si="1054"/>
        <v>46144</v>
      </c>
      <c r="AT3367" s="81">
        <f t="shared" si="1055"/>
        <v>46143</v>
      </c>
      <c r="AU3367" s="758"/>
      <c r="AV3367" s="290">
        <v>46139</v>
      </c>
      <c r="AZ3367" s="765"/>
      <c r="BU3367" s="766"/>
      <c r="CB3367" s="88">
        <f t="shared" si="1057"/>
        <v>0</v>
      </c>
      <c r="CJ3367" s="770">
        <f t="shared" si="1049"/>
        <v>4</v>
      </c>
    </row>
    <row r="3368" spans="1:88" s="752" customFormat="1" ht="15" customHeight="1" x14ac:dyDescent="0.25">
      <c r="A3368" s="752" t="s">
        <v>9325</v>
      </c>
      <c r="B3368" s="22" t="s">
        <v>9088</v>
      </c>
      <c r="C3368" s="753" t="s">
        <v>9089</v>
      </c>
      <c r="D3368" s="786">
        <v>145932567</v>
      </c>
      <c r="E3368" s="786">
        <v>5320008395</v>
      </c>
      <c r="F3368" s="787">
        <v>46135</v>
      </c>
      <c r="G3368" s="786" t="s">
        <v>1159</v>
      </c>
      <c r="H3368" s="786" t="s">
        <v>2963</v>
      </c>
      <c r="I3368" s="786" t="s">
        <v>105</v>
      </c>
      <c r="J3368" s="786" t="s">
        <v>1161</v>
      </c>
      <c r="K3368" s="786" t="s">
        <v>242</v>
      </c>
      <c r="L3368" s="787">
        <v>46153</v>
      </c>
      <c r="M3368" s="786">
        <v>0</v>
      </c>
      <c r="N3368" s="752" t="s">
        <v>9896</v>
      </c>
      <c r="O3368" s="752" t="s">
        <v>9897</v>
      </c>
      <c r="Q3368" s="758"/>
      <c r="R3368" s="758"/>
      <c r="S3368" s="758"/>
      <c r="T3368" s="758"/>
      <c r="U3368" s="758"/>
      <c r="V3368" s="758"/>
      <c r="W3368" s="758"/>
      <c r="X3368" s="758"/>
      <c r="Y3368" s="760">
        <v>2324872970</v>
      </c>
      <c r="Z3368" s="752" t="s">
        <v>5982</v>
      </c>
      <c r="AA3368" s="752" t="s">
        <v>9784</v>
      </c>
      <c r="AB3368" s="752" t="s">
        <v>9785</v>
      </c>
      <c r="AC3368" s="761"/>
      <c r="AD3368" s="762" t="s">
        <v>113</v>
      </c>
      <c r="AE3368" s="758"/>
      <c r="AF3368" s="903">
        <v>46141.625</v>
      </c>
      <c r="AG3368" s="903">
        <v>46140.416666666664</v>
      </c>
      <c r="AH3368" s="903">
        <v>46141.458333333336</v>
      </c>
      <c r="AI3368" s="763">
        <v>46142</v>
      </c>
      <c r="AJ3368" s="758"/>
      <c r="AK3368" s="758"/>
      <c r="AL3368" s="763">
        <v>46143</v>
      </c>
      <c r="AM3368" s="904"/>
      <c r="AN3368" s="905">
        <f t="shared" si="1058"/>
        <v>-10</v>
      </c>
      <c r="AO3368" s="81">
        <f>IF(AH3368&lt;AG3368,IF(AH3368=0,"",AH3368-1),IF(AG3368=0,"",AG3368-1))</f>
        <v>46139.416666666664</v>
      </c>
      <c r="AP3368" s="81">
        <f t="shared" si="1051"/>
        <v>46140.416666666664</v>
      </c>
      <c r="AQ3368" s="81">
        <f t="shared" si="1052"/>
        <v>46140.416666666664</v>
      </c>
      <c r="AR3368" s="81">
        <f t="shared" si="1053"/>
        <v>46143</v>
      </c>
      <c r="AS3368" s="81">
        <f t="shared" si="1054"/>
        <v>46144</v>
      </c>
      <c r="AT3368" s="81">
        <f t="shared" si="1055"/>
        <v>46143</v>
      </c>
      <c r="AU3368" s="758"/>
      <c r="AV3368" s="290">
        <v>46139</v>
      </c>
      <c r="AZ3368" s="765"/>
      <c r="BU3368" s="766"/>
      <c r="CB3368" s="88">
        <f t="shared" si="1057"/>
        <v>0</v>
      </c>
      <c r="CJ3368" s="770">
        <f t="shared" si="1049"/>
        <v>4</v>
      </c>
    </row>
    <row r="3369" spans="1:88" s="85" customFormat="1" x14ac:dyDescent="0.25">
      <c r="B3369" s="830" t="s">
        <v>9331</v>
      </c>
      <c r="C3369" s="301" t="s">
        <v>9788</v>
      </c>
      <c r="D3369" s="265">
        <v>145978360</v>
      </c>
      <c r="E3369" s="265">
        <v>5320008482</v>
      </c>
      <c r="F3369" s="231">
        <v>46135</v>
      </c>
      <c r="G3369" s="265" t="s">
        <v>1188</v>
      </c>
      <c r="H3369" s="265" t="s">
        <v>2963</v>
      </c>
      <c r="I3369" s="265" t="s">
        <v>105</v>
      </c>
      <c r="J3369" s="265" t="s">
        <v>1161</v>
      </c>
      <c r="K3369" s="265" t="s">
        <v>242</v>
      </c>
      <c r="L3369" s="231">
        <v>46156</v>
      </c>
      <c r="M3369" s="265">
        <v>40</v>
      </c>
      <c r="N3369" s="85" t="s">
        <v>9898</v>
      </c>
      <c r="O3369" s="85" t="s">
        <v>9899</v>
      </c>
      <c r="P3369" s="85">
        <v>2830052434</v>
      </c>
      <c r="Q3369" s="231">
        <v>46136</v>
      </c>
      <c r="R3369" s="241">
        <v>1209406120</v>
      </c>
      <c r="S3369" s="241">
        <v>224501781</v>
      </c>
      <c r="T3369" s="231">
        <v>46136</v>
      </c>
      <c r="U3369" s="356">
        <v>5632.8779999999997</v>
      </c>
      <c r="V3369" s="356">
        <v>5488.1559999999999</v>
      </c>
      <c r="W3369" s="241">
        <v>9</v>
      </c>
      <c r="X3369" s="241">
        <v>3</v>
      </c>
      <c r="Y3369" s="614">
        <v>2324874080</v>
      </c>
      <c r="Z3369" s="85" t="s">
        <v>5982</v>
      </c>
      <c r="AA3369" s="85" t="s">
        <v>9784</v>
      </c>
      <c r="AB3369" s="85" t="s">
        <v>9785</v>
      </c>
      <c r="AC3369" s="301" t="s">
        <v>9788</v>
      </c>
      <c r="AD3369" s="75" t="s">
        <v>113</v>
      </c>
      <c r="AE3369" s="241"/>
      <c r="AF3369" s="375">
        <v>46141.625</v>
      </c>
      <c r="AG3369" s="375">
        <v>46140.416666666664</v>
      </c>
      <c r="AH3369" s="375">
        <v>46141.458333333336</v>
      </c>
      <c r="AI3369" s="376">
        <v>46142</v>
      </c>
      <c r="AJ3369" s="241"/>
      <c r="AK3369" s="241"/>
      <c r="AL3369" s="376">
        <v>46143</v>
      </c>
      <c r="AM3369" s="876"/>
      <c r="AN3369" s="387">
        <f t="shared" si="1058"/>
        <v>-13</v>
      </c>
      <c r="AO3369" s="81" t="s">
        <v>121</v>
      </c>
      <c r="AP3369" s="81">
        <f t="shared" si="1051"/>
        <v>46140.416666666664</v>
      </c>
      <c r="AQ3369" s="81">
        <f t="shared" si="1052"/>
        <v>46140.416666666664</v>
      </c>
      <c r="AR3369" s="81">
        <f t="shared" si="1053"/>
        <v>46143</v>
      </c>
      <c r="AS3369" s="81">
        <f t="shared" si="1054"/>
        <v>46144</v>
      </c>
      <c r="AT3369" s="81">
        <f t="shared" si="1055"/>
        <v>46143</v>
      </c>
      <c r="AU3369" s="241"/>
      <c r="AV3369" s="297">
        <v>46136</v>
      </c>
      <c r="AZ3369" s="271"/>
      <c r="BU3369" s="312"/>
      <c r="CB3369" s="88">
        <f t="shared" si="1057"/>
        <v>0</v>
      </c>
      <c r="CJ3369" s="87">
        <f t="shared" si="1049"/>
        <v>4</v>
      </c>
    </row>
    <row r="3370" spans="1:88" s="85" customFormat="1" x14ac:dyDescent="0.25">
      <c r="B3370" s="830" t="s">
        <v>9331</v>
      </c>
      <c r="C3370" s="301" t="s">
        <v>9788</v>
      </c>
      <c r="D3370" s="265">
        <v>145979626</v>
      </c>
      <c r="E3370" s="265">
        <v>5320008482</v>
      </c>
      <c r="F3370" s="231">
        <v>46135</v>
      </c>
      <c r="G3370" s="265" t="s">
        <v>2371</v>
      </c>
      <c r="H3370" s="265" t="s">
        <v>2963</v>
      </c>
      <c r="I3370" s="265" t="s">
        <v>105</v>
      </c>
      <c r="J3370" s="265" t="s">
        <v>1161</v>
      </c>
      <c r="K3370" s="265" t="s">
        <v>242</v>
      </c>
      <c r="L3370" s="231">
        <v>46161</v>
      </c>
      <c r="M3370" s="265">
        <v>0</v>
      </c>
      <c r="N3370" s="85" t="s">
        <v>9898</v>
      </c>
      <c r="O3370" s="85" t="s">
        <v>9899</v>
      </c>
      <c r="P3370" s="85">
        <v>2830052435</v>
      </c>
      <c r="Q3370" s="231">
        <v>46136</v>
      </c>
      <c r="R3370" s="241">
        <v>1209406118</v>
      </c>
      <c r="S3370" s="241">
        <v>224501784</v>
      </c>
      <c r="T3370" s="231">
        <v>46136</v>
      </c>
      <c r="U3370" s="356">
        <v>5397.1329999999998</v>
      </c>
      <c r="V3370" s="356">
        <v>5196.0739999999996</v>
      </c>
      <c r="W3370" s="241">
        <v>6</v>
      </c>
      <c r="X3370" s="241">
        <v>4</v>
      </c>
      <c r="Y3370" s="614">
        <v>2324874080</v>
      </c>
      <c r="Z3370" s="85" t="s">
        <v>5982</v>
      </c>
      <c r="AA3370" s="85" t="s">
        <v>9784</v>
      </c>
      <c r="AB3370" s="85" t="s">
        <v>9785</v>
      </c>
      <c r="AC3370" s="301" t="s">
        <v>9788</v>
      </c>
      <c r="AD3370" s="75" t="s">
        <v>113</v>
      </c>
      <c r="AE3370" s="241"/>
      <c r="AF3370" s="375">
        <v>46141.625</v>
      </c>
      <c r="AG3370" s="375">
        <v>46140.416666666664</v>
      </c>
      <c r="AH3370" s="375">
        <v>46141.458333333336</v>
      </c>
      <c r="AI3370" s="376">
        <v>46142</v>
      </c>
      <c r="AJ3370" s="241"/>
      <c r="AK3370" s="241"/>
      <c r="AL3370" s="376">
        <v>46143</v>
      </c>
      <c r="AM3370" s="876"/>
      <c r="AN3370" s="387">
        <f t="shared" si="1058"/>
        <v>-18</v>
      </c>
      <c r="AO3370" s="81" t="s">
        <v>121</v>
      </c>
      <c r="AP3370" s="81">
        <f t="shared" si="1051"/>
        <v>46140.416666666664</v>
      </c>
      <c r="AQ3370" s="81">
        <f t="shared" si="1052"/>
        <v>46140.416666666664</v>
      </c>
      <c r="AR3370" s="81">
        <f t="shared" si="1053"/>
        <v>46143</v>
      </c>
      <c r="AS3370" s="81">
        <f t="shared" si="1054"/>
        <v>46144</v>
      </c>
      <c r="AT3370" s="81">
        <f t="shared" si="1055"/>
        <v>46143</v>
      </c>
      <c r="AU3370" s="241"/>
      <c r="AV3370" s="297">
        <v>46136</v>
      </c>
      <c r="AZ3370" s="271"/>
      <c r="BU3370" s="312"/>
      <c r="CB3370" s="88">
        <f t="shared" si="1057"/>
        <v>0</v>
      </c>
      <c r="CJ3370" s="87">
        <f t="shared" si="1049"/>
        <v>4</v>
      </c>
    </row>
    <row r="3371" spans="1:88" s="85" customFormat="1" x14ac:dyDescent="0.25">
      <c r="B3371" s="830" t="s">
        <v>9331</v>
      </c>
      <c r="C3371" s="301" t="s">
        <v>9788</v>
      </c>
      <c r="D3371" s="265">
        <v>145996154</v>
      </c>
      <c r="E3371" s="265">
        <v>5320008482</v>
      </c>
      <c r="F3371" s="231">
        <v>46135</v>
      </c>
      <c r="G3371" s="265" t="s">
        <v>1178</v>
      </c>
      <c r="H3371" s="265" t="s">
        <v>2963</v>
      </c>
      <c r="I3371" s="265" t="s">
        <v>105</v>
      </c>
      <c r="J3371" s="265" t="s">
        <v>1161</v>
      </c>
      <c r="K3371" s="265" t="s">
        <v>242</v>
      </c>
      <c r="L3371" s="231">
        <v>46149</v>
      </c>
      <c r="M3371" s="265">
        <v>0</v>
      </c>
      <c r="N3371" s="85" t="s">
        <v>9898</v>
      </c>
      <c r="O3371" s="85" t="s">
        <v>9899</v>
      </c>
      <c r="P3371" s="85">
        <v>2830052437</v>
      </c>
      <c r="Q3371" s="231">
        <v>46136</v>
      </c>
      <c r="R3371" s="241">
        <v>1209406122</v>
      </c>
      <c r="S3371" s="241">
        <v>224501790</v>
      </c>
      <c r="T3371" s="231">
        <v>46136</v>
      </c>
      <c r="U3371" s="356">
        <v>1410.4059999999999</v>
      </c>
      <c r="V3371" s="356">
        <v>1363.0909999999999</v>
      </c>
      <c r="W3371" s="241">
        <v>2</v>
      </c>
      <c r="X3371" s="241">
        <v>1</v>
      </c>
      <c r="Y3371" s="614">
        <v>2324874080</v>
      </c>
      <c r="Z3371" s="85" t="s">
        <v>5982</v>
      </c>
      <c r="AA3371" s="85" t="s">
        <v>9784</v>
      </c>
      <c r="AB3371" s="85" t="s">
        <v>9785</v>
      </c>
      <c r="AC3371" s="301" t="s">
        <v>9788</v>
      </c>
      <c r="AD3371" s="75" t="s">
        <v>113</v>
      </c>
      <c r="AE3371" s="241"/>
      <c r="AF3371" s="375">
        <v>46141.625</v>
      </c>
      <c r="AG3371" s="375">
        <v>46140.416666666664</v>
      </c>
      <c r="AH3371" s="375">
        <v>46141.458333333336</v>
      </c>
      <c r="AI3371" s="376">
        <v>46142</v>
      </c>
      <c r="AJ3371" s="241"/>
      <c r="AK3371" s="241"/>
      <c r="AL3371" s="376">
        <v>46143</v>
      </c>
      <c r="AM3371" s="876"/>
      <c r="AN3371" s="387">
        <f t="shared" si="1058"/>
        <v>-6</v>
      </c>
      <c r="AO3371" s="81" t="s">
        <v>121</v>
      </c>
      <c r="AP3371" s="81">
        <f t="shared" si="1051"/>
        <v>46140.416666666664</v>
      </c>
      <c r="AQ3371" s="81">
        <f t="shared" si="1052"/>
        <v>46140.416666666664</v>
      </c>
      <c r="AR3371" s="81">
        <f t="shared" si="1053"/>
        <v>46143</v>
      </c>
      <c r="AS3371" s="81">
        <f t="shared" si="1054"/>
        <v>46144</v>
      </c>
      <c r="AT3371" s="81">
        <f t="shared" si="1055"/>
        <v>46143</v>
      </c>
      <c r="AU3371" s="241"/>
      <c r="AV3371" s="297">
        <v>46136</v>
      </c>
      <c r="AZ3371" s="271"/>
      <c r="BU3371" s="312"/>
      <c r="CB3371" s="88">
        <f t="shared" si="1057"/>
        <v>0</v>
      </c>
      <c r="CJ3371" s="87">
        <f t="shared" si="1049"/>
        <v>4</v>
      </c>
    </row>
    <row r="3372" spans="1:88" s="85" customFormat="1" x14ac:dyDescent="0.25">
      <c r="B3372" s="830" t="s">
        <v>9331</v>
      </c>
      <c r="C3372" s="301" t="s">
        <v>9788</v>
      </c>
      <c r="D3372" s="265">
        <v>145979635</v>
      </c>
      <c r="E3372" s="241">
        <v>5320008482</v>
      </c>
      <c r="F3372" s="231">
        <v>46135</v>
      </c>
      <c r="G3372" s="265" t="s">
        <v>2371</v>
      </c>
      <c r="H3372" s="265" t="s">
        <v>2963</v>
      </c>
      <c r="I3372" s="265" t="s">
        <v>105</v>
      </c>
      <c r="J3372" s="265" t="s">
        <v>1161</v>
      </c>
      <c r="K3372" s="265" t="s">
        <v>242</v>
      </c>
      <c r="L3372" s="231">
        <v>46161</v>
      </c>
      <c r="M3372" s="265">
        <v>0</v>
      </c>
      <c r="N3372" s="85" t="s">
        <v>9898</v>
      </c>
      <c r="O3372" s="85" t="s">
        <v>9899</v>
      </c>
      <c r="P3372" s="85">
        <v>2830052436</v>
      </c>
      <c r="Q3372" s="231">
        <v>46136</v>
      </c>
      <c r="R3372" s="241">
        <v>1209406119</v>
      </c>
      <c r="S3372" s="241">
        <v>224501788</v>
      </c>
      <c r="T3372" s="231">
        <v>46136</v>
      </c>
      <c r="U3372" s="241">
        <v>909.48</v>
      </c>
      <c r="V3372" s="241">
        <v>874.93600000000004</v>
      </c>
      <c r="W3372" s="241">
        <v>1</v>
      </c>
      <c r="X3372" s="241">
        <v>1</v>
      </c>
      <c r="Y3372" s="614">
        <v>2324874080</v>
      </c>
      <c r="Z3372" s="85" t="s">
        <v>5982</v>
      </c>
      <c r="AA3372" s="85" t="s">
        <v>9784</v>
      </c>
      <c r="AB3372" s="85" t="s">
        <v>9785</v>
      </c>
      <c r="AC3372" s="301" t="s">
        <v>9788</v>
      </c>
      <c r="AD3372" s="75" t="s">
        <v>113</v>
      </c>
      <c r="AE3372" s="241"/>
      <c r="AF3372" s="375">
        <v>46141.625</v>
      </c>
      <c r="AG3372" s="375">
        <v>46140.416666666664</v>
      </c>
      <c r="AH3372" s="375">
        <v>46141.458333333336</v>
      </c>
      <c r="AI3372" s="376">
        <v>46142</v>
      </c>
      <c r="AJ3372" s="241"/>
      <c r="AK3372" s="241"/>
      <c r="AL3372" s="376">
        <v>46143</v>
      </c>
      <c r="AM3372" s="876"/>
      <c r="AN3372" s="387">
        <f t="shared" si="1058"/>
        <v>-18</v>
      </c>
      <c r="AO3372" s="81" t="s">
        <v>121</v>
      </c>
      <c r="AP3372" s="81">
        <f t="shared" si="1051"/>
        <v>46140.416666666664</v>
      </c>
      <c r="AQ3372" s="81">
        <f t="shared" si="1052"/>
        <v>46140.416666666664</v>
      </c>
      <c r="AR3372" s="81">
        <f t="shared" si="1053"/>
        <v>46143</v>
      </c>
      <c r="AS3372" s="81">
        <f t="shared" si="1054"/>
        <v>46144</v>
      </c>
      <c r="AT3372" s="81">
        <f t="shared" si="1055"/>
        <v>46143</v>
      </c>
      <c r="AU3372" s="241"/>
      <c r="AV3372" s="297">
        <v>46136</v>
      </c>
      <c r="AZ3372" s="271"/>
      <c r="BU3372" s="312"/>
      <c r="CB3372" s="88">
        <f t="shared" si="1057"/>
        <v>0</v>
      </c>
      <c r="CJ3372" s="87">
        <f t="shared" si="1049"/>
        <v>4</v>
      </c>
    </row>
    <row r="3373" spans="1:88" s="85" customFormat="1" x14ac:dyDescent="0.25">
      <c r="B3373" s="265" t="s">
        <v>6688</v>
      </c>
      <c r="C3373" s="301" t="s">
        <v>9089</v>
      </c>
      <c r="D3373" s="265">
        <v>145933829</v>
      </c>
      <c r="E3373" s="241"/>
      <c r="F3373" s="231">
        <v>46135</v>
      </c>
      <c r="G3373" s="265" t="s">
        <v>1188</v>
      </c>
      <c r="H3373" s="265" t="s">
        <v>2963</v>
      </c>
      <c r="I3373" s="265" t="s">
        <v>105</v>
      </c>
      <c r="J3373" s="265" t="s">
        <v>1161</v>
      </c>
      <c r="K3373" s="265" t="s">
        <v>242</v>
      </c>
      <c r="L3373" s="231">
        <v>46153</v>
      </c>
      <c r="M3373" s="265">
        <v>40</v>
      </c>
      <c r="N3373" s="85" t="s">
        <v>9900</v>
      </c>
      <c r="O3373" s="85" t="s">
        <v>9901</v>
      </c>
      <c r="Q3373" s="241"/>
      <c r="R3373" s="241"/>
      <c r="S3373" s="241"/>
      <c r="T3373" s="241"/>
      <c r="U3373" s="241"/>
      <c r="V3373" s="241"/>
      <c r="W3373" s="241"/>
      <c r="X3373" s="241"/>
      <c r="Y3373" s="614">
        <v>2324872990</v>
      </c>
      <c r="Z3373" s="85" t="s">
        <v>5982</v>
      </c>
      <c r="AA3373" s="85" t="s">
        <v>9784</v>
      </c>
      <c r="AB3373" s="85" t="s">
        <v>9785</v>
      </c>
      <c r="AC3373" s="270"/>
      <c r="AD3373" s="75" t="s">
        <v>113</v>
      </c>
      <c r="AE3373" s="241"/>
      <c r="AF3373" s="375">
        <v>46141.625</v>
      </c>
      <c r="AG3373" s="375">
        <v>46140.416666666664</v>
      </c>
      <c r="AH3373" s="375">
        <v>46141.458333333336</v>
      </c>
      <c r="AI3373" s="376">
        <v>46142</v>
      </c>
      <c r="AJ3373" s="241"/>
      <c r="AK3373" s="241"/>
      <c r="AL3373" s="376">
        <v>46143</v>
      </c>
      <c r="AM3373" s="876"/>
      <c r="AN3373" s="387">
        <f t="shared" si="1058"/>
        <v>-10</v>
      </c>
      <c r="AO3373" s="81">
        <f>IF(AH3373&lt;AG3373,IF(AH3373=0,"",AH3373-1),IF(AG3373=0,"",AG3373-1))</f>
        <v>46139.416666666664</v>
      </c>
      <c r="AP3373" s="81">
        <f t="shared" si="1051"/>
        <v>46140.416666666664</v>
      </c>
      <c r="AQ3373" s="81">
        <f t="shared" si="1052"/>
        <v>46140.416666666664</v>
      </c>
      <c r="AR3373" s="81">
        <f t="shared" si="1053"/>
        <v>46143</v>
      </c>
      <c r="AS3373" s="81">
        <f t="shared" si="1054"/>
        <v>46144</v>
      </c>
      <c r="AT3373" s="81">
        <f t="shared" si="1055"/>
        <v>46143</v>
      </c>
      <c r="AU3373" s="241"/>
      <c r="AV3373" s="347">
        <v>46137</v>
      </c>
      <c r="AZ3373" s="271"/>
      <c r="BU3373" s="312"/>
      <c r="CB3373" s="88">
        <f t="shared" si="1057"/>
        <v>0</v>
      </c>
      <c r="CJ3373" s="87">
        <f t="shared" si="1049"/>
        <v>4</v>
      </c>
    </row>
    <row r="3374" spans="1:88" s="85" customFormat="1" x14ac:dyDescent="0.25">
      <c r="B3374" s="265" t="s">
        <v>9634</v>
      </c>
      <c r="C3374" s="301" t="s">
        <v>9089</v>
      </c>
      <c r="D3374" s="265">
        <v>145806641</v>
      </c>
      <c r="E3374" s="241"/>
      <c r="F3374" s="231">
        <v>46134</v>
      </c>
      <c r="G3374" s="265" t="s">
        <v>1245</v>
      </c>
      <c r="H3374" s="265" t="s">
        <v>2963</v>
      </c>
      <c r="I3374" s="265" t="s">
        <v>105</v>
      </c>
      <c r="J3374" s="265" t="s">
        <v>1161</v>
      </c>
      <c r="K3374" s="265" t="s">
        <v>242</v>
      </c>
      <c r="L3374" s="231">
        <v>46148</v>
      </c>
      <c r="M3374" s="265">
        <v>40</v>
      </c>
      <c r="N3374" s="85" t="s">
        <v>9902</v>
      </c>
      <c r="O3374" s="85" t="s">
        <v>9903</v>
      </c>
      <c r="Q3374" s="241"/>
      <c r="R3374" s="241"/>
      <c r="S3374" s="241"/>
      <c r="T3374" s="241"/>
      <c r="U3374" s="241"/>
      <c r="V3374" s="241"/>
      <c r="W3374" s="241"/>
      <c r="X3374" s="241"/>
      <c r="Y3374" s="614">
        <v>2324874290</v>
      </c>
      <c r="Z3374" s="85" t="s">
        <v>5982</v>
      </c>
      <c r="AA3374" s="85" t="s">
        <v>9784</v>
      </c>
      <c r="AB3374" s="85" t="s">
        <v>9785</v>
      </c>
      <c r="AC3374" s="270"/>
      <c r="AD3374" s="75" t="s">
        <v>113</v>
      </c>
      <c r="AE3374" s="241"/>
      <c r="AF3374" s="375">
        <v>46141.625</v>
      </c>
      <c r="AG3374" s="375">
        <v>46140.416666666664</v>
      </c>
      <c r="AH3374" s="375">
        <v>46141.458333333336</v>
      </c>
      <c r="AI3374" s="376">
        <v>46142</v>
      </c>
      <c r="AJ3374" s="241"/>
      <c r="AK3374" s="241"/>
      <c r="AL3374" s="376">
        <v>46143</v>
      </c>
      <c r="AM3374" s="876"/>
      <c r="AN3374" s="387">
        <f t="shared" si="1058"/>
        <v>-5</v>
      </c>
      <c r="AO3374" s="81">
        <f>IF(AH3374&lt;AG3374,IF(AH3374=0,"",AH3374-1),IF(AG3374=0,"",AG3374-1))</f>
        <v>46139.416666666664</v>
      </c>
      <c r="AP3374" s="81">
        <f t="shared" si="1051"/>
        <v>46140.416666666664</v>
      </c>
      <c r="AQ3374" s="81">
        <f t="shared" si="1052"/>
        <v>46140.416666666664</v>
      </c>
      <c r="AR3374" s="81">
        <f t="shared" si="1053"/>
        <v>46143</v>
      </c>
      <c r="AS3374" s="81">
        <f t="shared" si="1054"/>
        <v>46144</v>
      </c>
      <c r="AT3374" s="81">
        <f t="shared" si="1055"/>
        <v>46143</v>
      </c>
      <c r="AU3374" s="241"/>
      <c r="AV3374" s="297">
        <v>46136</v>
      </c>
      <c r="AZ3374" s="271"/>
      <c r="BU3374" s="312"/>
      <c r="CB3374" s="88">
        <f t="shared" si="1057"/>
        <v>0</v>
      </c>
      <c r="CJ3374" s="87">
        <f t="shared" si="1049"/>
        <v>4</v>
      </c>
    </row>
    <row r="3375" spans="1:88" s="85" customFormat="1" x14ac:dyDescent="0.25">
      <c r="B3375" s="22" t="s">
        <v>9088</v>
      </c>
      <c r="C3375" s="301" t="s">
        <v>9089</v>
      </c>
      <c r="D3375" s="265">
        <v>145914511</v>
      </c>
      <c r="E3375" s="241"/>
      <c r="F3375" s="231">
        <v>46135</v>
      </c>
      <c r="G3375" s="265" t="s">
        <v>1245</v>
      </c>
      <c r="H3375" s="265" t="s">
        <v>2963</v>
      </c>
      <c r="I3375" s="265" t="s">
        <v>105</v>
      </c>
      <c r="J3375" s="265" t="s">
        <v>1161</v>
      </c>
      <c r="K3375" s="265" t="s">
        <v>242</v>
      </c>
      <c r="L3375" s="231">
        <v>46156</v>
      </c>
      <c r="M3375" s="265">
        <v>40</v>
      </c>
      <c r="N3375" s="85" t="s">
        <v>9904</v>
      </c>
      <c r="O3375" s="85" t="s">
        <v>9905</v>
      </c>
      <c r="Q3375" s="241"/>
      <c r="R3375" s="241"/>
      <c r="S3375" s="241"/>
      <c r="T3375" s="241"/>
      <c r="U3375" s="241"/>
      <c r="V3375" s="241"/>
      <c r="W3375" s="241"/>
      <c r="X3375" s="241"/>
      <c r="Y3375" s="614">
        <v>2324873730</v>
      </c>
      <c r="Z3375" s="85" t="s">
        <v>5982</v>
      </c>
      <c r="AA3375" s="85" t="s">
        <v>9784</v>
      </c>
      <c r="AB3375" s="85" t="s">
        <v>9785</v>
      </c>
      <c r="AC3375" s="270"/>
      <c r="AD3375" s="75" t="s">
        <v>113</v>
      </c>
      <c r="AE3375" s="241"/>
      <c r="AF3375" s="375">
        <v>46141.625</v>
      </c>
      <c r="AG3375" s="375">
        <v>46140.416666666664</v>
      </c>
      <c r="AH3375" s="375">
        <v>46141.458333333336</v>
      </c>
      <c r="AI3375" s="376">
        <v>46142</v>
      </c>
      <c r="AJ3375" s="241"/>
      <c r="AK3375" s="241"/>
      <c r="AL3375" s="376">
        <v>46143</v>
      </c>
      <c r="AM3375" s="876"/>
      <c r="AN3375" s="387">
        <f t="shared" si="1058"/>
        <v>-13</v>
      </c>
      <c r="AO3375" s="81">
        <f>IF(AH3375&lt;AG3375,IF(AH3375=0,"",AH3375-1),IF(AG3375=0,"",AG3375-1))</f>
        <v>46139.416666666664</v>
      </c>
      <c r="AP3375" s="81">
        <f t="shared" si="1051"/>
        <v>46140.416666666664</v>
      </c>
      <c r="AQ3375" s="81">
        <f t="shared" si="1052"/>
        <v>46140.416666666664</v>
      </c>
      <c r="AR3375" s="81">
        <f t="shared" si="1053"/>
        <v>46143</v>
      </c>
      <c r="AS3375" s="81">
        <f t="shared" si="1054"/>
        <v>46144</v>
      </c>
      <c r="AT3375" s="81">
        <f t="shared" si="1055"/>
        <v>46143</v>
      </c>
      <c r="AU3375" s="241"/>
      <c r="AV3375" s="297">
        <v>46139</v>
      </c>
      <c r="AZ3375" s="271"/>
      <c r="BU3375" s="312"/>
      <c r="CB3375" s="88">
        <f t="shared" si="1057"/>
        <v>0</v>
      </c>
      <c r="CJ3375" s="87">
        <f t="shared" si="1049"/>
        <v>4</v>
      </c>
    </row>
    <row r="3376" spans="1:88" s="85" customFormat="1" x14ac:dyDescent="0.25">
      <c r="B3376" s="265" t="s">
        <v>9634</v>
      </c>
      <c r="C3376" s="301" t="s">
        <v>9089</v>
      </c>
      <c r="D3376" s="265">
        <v>145927843</v>
      </c>
      <c r="E3376" s="241"/>
      <c r="F3376" s="231">
        <v>46135</v>
      </c>
      <c r="G3376" s="265" t="s">
        <v>1245</v>
      </c>
      <c r="H3376" s="265" t="s">
        <v>2963</v>
      </c>
      <c r="I3376" s="265" t="s">
        <v>105</v>
      </c>
      <c r="J3376" s="265" t="s">
        <v>1161</v>
      </c>
      <c r="K3376" s="265" t="s">
        <v>242</v>
      </c>
      <c r="L3376" s="231">
        <v>46156</v>
      </c>
      <c r="M3376" s="265">
        <v>40</v>
      </c>
      <c r="N3376" s="85" t="s">
        <v>9906</v>
      </c>
      <c r="O3376" s="85" t="s">
        <v>9907</v>
      </c>
      <c r="P3376" s="85">
        <v>2830052426</v>
      </c>
      <c r="Q3376" s="231">
        <v>46136</v>
      </c>
      <c r="R3376" s="241">
        <v>1209406086</v>
      </c>
      <c r="S3376" s="241">
        <v>224495697</v>
      </c>
      <c r="T3376" s="231">
        <v>46136</v>
      </c>
      <c r="U3376" s="356">
        <v>17794.241000000002</v>
      </c>
      <c r="V3376" s="356">
        <v>17218.891</v>
      </c>
      <c r="W3376" s="241">
        <v>19</v>
      </c>
      <c r="X3376" s="241">
        <v>0</v>
      </c>
      <c r="Y3376" s="614">
        <v>2324873140</v>
      </c>
      <c r="Z3376" s="85" t="s">
        <v>5982</v>
      </c>
      <c r="AA3376" s="85" t="s">
        <v>9784</v>
      </c>
      <c r="AB3376" s="85" t="s">
        <v>9785</v>
      </c>
      <c r="AC3376" s="270"/>
      <c r="AD3376" s="75" t="s">
        <v>113</v>
      </c>
      <c r="AE3376" s="241"/>
      <c r="AF3376" s="375">
        <v>46141.625</v>
      </c>
      <c r="AG3376" s="375">
        <v>46140.416666666664</v>
      </c>
      <c r="AH3376" s="375">
        <v>46141.458333333336</v>
      </c>
      <c r="AI3376" s="376">
        <v>46142</v>
      </c>
      <c r="AJ3376" s="241"/>
      <c r="AK3376" s="241"/>
      <c r="AL3376" s="376">
        <v>46143</v>
      </c>
      <c r="AM3376" s="876"/>
      <c r="AN3376" s="387">
        <f t="shared" si="1058"/>
        <v>-13</v>
      </c>
      <c r="AO3376" s="81">
        <f>IF(AH3376&lt;AG3376,IF(AH3376=0,"",AH3376-1),IF(AG3376=0,"",AG3376-1))</f>
        <v>46139.416666666664</v>
      </c>
      <c r="AP3376" s="81">
        <f t="shared" si="1051"/>
        <v>46140.416666666664</v>
      </c>
      <c r="AQ3376" s="81">
        <f t="shared" si="1052"/>
        <v>46140.416666666664</v>
      </c>
      <c r="AR3376" s="81">
        <f t="shared" si="1053"/>
        <v>46143</v>
      </c>
      <c r="AS3376" s="81">
        <f t="shared" si="1054"/>
        <v>46144</v>
      </c>
      <c r="AT3376" s="81">
        <f t="shared" si="1055"/>
        <v>46143</v>
      </c>
      <c r="AU3376" s="241"/>
      <c r="AV3376" s="297">
        <v>46136</v>
      </c>
      <c r="AZ3376" s="271"/>
      <c r="BU3376" s="312"/>
      <c r="CB3376" s="88">
        <f t="shared" si="1057"/>
        <v>0</v>
      </c>
      <c r="CJ3376" s="87">
        <f t="shared" si="1049"/>
        <v>4</v>
      </c>
    </row>
    <row r="3377" spans="1:111" s="85" customFormat="1" x14ac:dyDescent="0.25">
      <c r="B3377" s="265" t="s">
        <v>6688</v>
      </c>
      <c r="C3377" s="301" t="s">
        <v>9089</v>
      </c>
      <c r="D3377" s="265">
        <v>145850858</v>
      </c>
      <c r="E3377" s="241"/>
      <c r="F3377" s="231">
        <v>46141</v>
      </c>
      <c r="G3377" s="265" t="s">
        <v>1186</v>
      </c>
      <c r="H3377" s="265" t="s">
        <v>2963</v>
      </c>
      <c r="I3377" s="265" t="s">
        <v>105</v>
      </c>
      <c r="J3377" s="265" t="s">
        <v>1161</v>
      </c>
      <c r="K3377" s="265" t="s">
        <v>242</v>
      </c>
      <c r="L3377" s="231">
        <v>46160</v>
      </c>
      <c r="M3377" s="265">
        <v>40</v>
      </c>
      <c r="N3377" s="85" t="s">
        <v>9908</v>
      </c>
      <c r="O3377" s="85" t="s">
        <v>9909</v>
      </c>
      <c r="Q3377" s="241"/>
      <c r="R3377" s="241"/>
      <c r="S3377" s="241"/>
      <c r="T3377" s="241"/>
      <c r="U3377" s="241"/>
      <c r="V3377" s="241"/>
      <c r="W3377" s="241"/>
      <c r="X3377" s="241"/>
      <c r="Y3377" s="614">
        <v>2324873880</v>
      </c>
      <c r="Z3377" s="85" t="s">
        <v>5982</v>
      </c>
      <c r="AA3377" s="85" t="s">
        <v>9784</v>
      </c>
      <c r="AB3377" s="85" t="s">
        <v>9785</v>
      </c>
      <c r="AC3377" s="270"/>
      <c r="AD3377" s="75" t="s">
        <v>113</v>
      </c>
      <c r="AE3377" s="241"/>
      <c r="AF3377" s="375">
        <v>46141.625</v>
      </c>
      <c r="AG3377" s="375">
        <v>46140.416666666664</v>
      </c>
      <c r="AH3377" s="375">
        <v>46141.458333333336</v>
      </c>
      <c r="AI3377" s="376">
        <v>46142</v>
      </c>
      <c r="AJ3377" s="241"/>
      <c r="AK3377" s="241"/>
      <c r="AL3377" s="376">
        <v>46143</v>
      </c>
      <c r="AM3377" s="876"/>
      <c r="AN3377" s="387">
        <f t="shared" si="1058"/>
        <v>-17</v>
      </c>
      <c r="AO3377" s="81">
        <f>IF(AH3377&lt;AG3377,IF(AH3377=0,"",AH3377-1),IF(AG3377=0,"",AG3377-1))</f>
        <v>46139.416666666664</v>
      </c>
      <c r="AP3377" s="81">
        <f t="shared" si="1051"/>
        <v>46140.416666666664</v>
      </c>
      <c r="AQ3377" s="81">
        <f t="shared" si="1052"/>
        <v>46140.416666666664</v>
      </c>
      <c r="AR3377" s="81">
        <f t="shared" si="1053"/>
        <v>46143</v>
      </c>
      <c r="AS3377" s="81">
        <f t="shared" si="1054"/>
        <v>46144</v>
      </c>
      <c r="AT3377" s="81">
        <f t="shared" si="1055"/>
        <v>46143</v>
      </c>
      <c r="AU3377" s="241"/>
      <c r="AV3377" s="347">
        <v>46137</v>
      </c>
      <c r="AZ3377" s="271"/>
      <c r="BU3377" s="312"/>
      <c r="CB3377" s="88">
        <f t="shared" si="1057"/>
        <v>0</v>
      </c>
      <c r="CJ3377" s="87">
        <f t="shared" si="1049"/>
        <v>4</v>
      </c>
    </row>
    <row r="3378" spans="1:111" x14ac:dyDescent="0.25">
      <c r="A3378" s="85"/>
      <c r="B3378" s="265" t="s">
        <v>6301</v>
      </c>
      <c r="C3378" s="301" t="s">
        <v>9910</v>
      </c>
      <c r="D3378" s="265">
        <v>145853310</v>
      </c>
      <c r="E3378" s="241">
        <v>5320008494</v>
      </c>
      <c r="F3378" s="231">
        <v>46137</v>
      </c>
      <c r="G3378" s="265" t="s">
        <v>796</v>
      </c>
      <c r="H3378" s="265" t="s">
        <v>2213</v>
      </c>
      <c r="I3378" s="265" t="s">
        <v>105</v>
      </c>
      <c r="J3378" s="265" t="s">
        <v>518</v>
      </c>
      <c r="K3378" s="265" t="s">
        <v>242</v>
      </c>
      <c r="L3378" s="231">
        <v>46170</v>
      </c>
      <c r="M3378" s="265">
        <v>0</v>
      </c>
      <c r="N3378" s="85" t="s">
        <v>9911</v>
      </c>
      <c r="O3378" s="85" t="s">
        <v>9912</v>
      </c>
      <c r="P3378" s="85">
        <v>2830052340</v>
      </c>
      <c r="Q3378" s="231">
        <v>46135</v>
      </c>
      <c r="R3378" s="241">
        <v>1209405654</v>
      </c>
      <c r="S3378" s="241">
        <v>224489024</v>
      </c>
      <c r="T3378" s="231">
        <v>46135</v>
      </c>
      <c r="U3378" s="261">
        <v>3209.9079999999999</v>
      </c>
      <c r="V3378" s="261">
        <v>3124.8310000000001</v>
      </c>
      <c r="W3378" s="241">
        <v>4</v>
      </c>
      <c r="X3378" s="241">
        <v>0</v>
      </c>
      <c r="Y3378" s="614">
        <v>7267992514</v>
      </c>
      <c r="Z3378" s="85" t="s">
        <v>354</v>
      </c>
      <c r="AA3378" s="85" t="s">
        <v>521</v>
      </c>
      <c r="AB3378" s="85" t="s">
        <v>9913</v>
      </c>
      <c r="AC3378" s="301" t="s">
        <v>9910</v>
      </c>
      <c r="AD3378" s="75" t="s">
        <v>113</v>
      </c>
      <c r="AE3378" s="241"/>
      <c r="AF3378" s="375">
        <v>46138.291666666664</v>
      </c>
      <c r="AG3378" s="375">
        <v>46135.583333333336</v>
      </c>
      <c r="AH3378" s="375">
        <v>46135.583333333336</v>
      </c>
      <c r="AI3378" s="376">
        <v>46139</v>
      </c>
      <c r="AJ3378" s="241"/>
      <c r="AK3378" s="241"/>
      <c r="AL3378" s="376">
        <v>46144</v>
      </c>
      <c r="AM3378" s="241"/>
      <c r="AN3378" s="387">
        <f t="shared" si="1058"/>
        <v>-26</v>
      </c>
      <c r="AO3378" s="81" t="s">
        <v>121</v>
      </c>
      <c r="AP3378" s="81" t="s">
        <v>121</v>
      </c>
      <c r="AQ3378" s="81" t="s">
        <v>121</v>
      </c>
      <c r="AR3378" s="81">
        <f t="shared" si="1053"/>
        <v>46140</v>
      </c>
      <c r="AS3378" s="81">
        <f t="shared" si="1054"/>
        <v>46141</v>
      </c>
      <c r="AT3378" s="81">
        <f t="shared" si="1055"/>
        <v>46140</v>
      </c>
      <c r="AU3378" s="241"/>
      <c r="AV3378" s="297">
        <v>46135</v>
      </c>
      <c r="AW3378" s="85"/>
      <c r="AX3378" s="85"/>
      <c r="AY3378" s="85"/>
      <c r="AZ3378" s="271"/>
      <c r="BA3378" s="85"/>
      <c r="BB3378" s="85"/>
      <c r="BC3378" s="85"/>
      <c r="BD3378" s="85"/>
      <c r="BE3378" s="85"/>
      <c r="BF3378" s="85"/>
      <c r="BG3378" s="85"/>
      <c r="BH3378" s="85"/>
      <c r="BI3378" s="85"/>
      <c r="BJ3378" s="85"/>
      <c r="BK3378" s="85"/>
      <c r="BL3378" s="85"/>
      <c r="BM3378" s="85"/>
      <c r="BN3378" s="85"/>
      <c r="BO3378" s="85"/>
      <c r="BP3378" s="85"/>
      <c r="BQ3378" s="85"/>
      <c r="BR3378" s="85"/>
      <c r="BS3378" s="85"/>
      <c r="BT3378" s="85"/>
      <c r="BU3378" s="312"/>
      <c r="BV3378" s="85"/>
      <c r="BW3378" s="85"/>
      <c r="BX3378" s="85"/>
      <c r="BY3378" s="85"/>
      <c r="BZ3378" s="85"/>
      <c r="CA3378" s="85"/>
      <c r="CB3378" s="88">
        <f t="shared" si="1057"/>
        <v>0</v>
      </c>
      <c r="CC3378" s="85"/>
      <c r="CD3378" s="85"/>
      <c r="CE3378" s="85"/>
      <c r="CF3378" s="85"/>
      <c r="CG3378" s="85"/>
      <c r="CH3378" s="85"/>
      <c r="CI3378" s="85"/>
      <c r="CJ3378" s="87">
        <f t="shared" si="1049"/>
        <v>4</v>
      </c>
      <c r="CK3378" s="85"/>
      <c r="CL3378" s="85"/>
      <c r="CM3378" s="85"/>
      <c r="CN3378" s="85"/>
    </row>
    <row r="3379" spans="1:111" x14ac:dyDescent="0.25">
      <c r="A3379" s="85"/>
      <c r="B3379" s="265" t="s">
        <v>6301</v>
      </c>
      <c r="C3379" s="301" t="s">
        <v>9910</v>
      </c>
      <c r="D3379" s="265">
        <v>145930951</v>
      </c>
      <c r="E3379" s="241">
        <v>5320008494</v>
      </c>
      <c r="F3379" s="231">
        <v>46137</v>
      </c>
      <c r="G3379" s="265" t="s">
        <v>771</v>
      </c>
      <c r="H3379" s="265" t="s">
        <v>2213</v>
      </c>
      <c r="I3379" s="265" t="s">
        <v>105</v>
      </c>
      <c r="J3379" s="265" t="s">
        <v>518</v>
      </c>
      <c r="K3379" s="265" t="s">
        <v>242</v>
      </c>
      <c r="L3379" s="231">
        <v>46164</v>
      </c>
      <c r="M3379" s="265">
        <v>40</v>
      </c>
      <c r="N3379" s="85" t="s">
        <v>9911</v>
      </c>
      <c r="O3379" s="85" t="s">
        <v>9912</v>
      </c>
      <c r="P3379" s="85">
        <v>2830052341</v>
      </c>
      <c r="Q3379" s="231">
        <v>46135</v>
      </c>
      <c r="R3379" s="241">
        <v>1209405655</v>
      </c>
      <c r="S3379" s="241">
        <v>224489026</v>
      </c>
      <c r="T3379" s="231">
        <v>46135</v>
      </c>
      <c r="U3379" s="261">
        <v>12745.49</v>
      </c>
      <c r="V3379" s="261">
        <v>12328.73</v>
      </c>
      <c r="W3379" s="241">
        <v>16</v>
      </c>
      <c r="X3379" s="241">
        <v>0</v>
      </c>
      <c r="Y3379" s="614">
        <v>7267992514</v>
      </c>
      <c r="Z3379" s="85" t="s">
        <v>354</v>
      </c>
      <c r="AA3379" s="85" t="s">
        <v>521</v>
      </c>
      <c r="AB3379" s="85" t="s">
        <v>9913</v>
      </c>
      <c r="AC3379" s="301" t="s">
        <v>9910</v>
      </c>
      <c r="AD3379" s="75" t="s">
        <v>113</v>
      </c>
      <c r="AE3379" s="241"/>
      <c r="AF3379" s="375">
        <v>46138.291666666664</v>
      </c>
      <c r="AG3379" s="375">
        <v>46135.583333333336</v>
      </c>
      <c r="AH3379" s="375">
        <v>46135.583333333336</v>
      </c>
      <c r="AI3379" s="376">
        <v>46139</v>
      </c>
      <c r="AJ3379" s="241"/>
      <c r="AK3379" s="241"/>
      <c r="AL3379" s="376">
        <v>46144</v>
      </c>
      <c r="AM3379" s="241"/>
      <c r="AN3379" s="387">
        <f t="shared" si="1058"/>
        <v>-20</v>
      </c>
      <c r="AO3379" s="81" t="s">
        <v>121</v>
      </c>
      <c r="AP3379" s="81" t="s">
        <v>121</v>
      </c>
      <c r="AQ3379" s="81" t="s">
        <v>121</v>
      </c>
      <c r="AR3379" s="81">
        <f t="shared" si="1053"/>
        <v>46140</v>
      </c>
      <c r="AS3379" s="81">
        <f t="shared" si="1054"/>
        <v>46141</v>
      </c>
      <c r="AT3379" s="81">
        <f t="shared" si="1055"/>
        <v>46140</v>
      </c>
      <c r="AU3379" s="241"/>
      <c r="AV3379" s="297">
        <v>46135</v>
      </c>
      <c r="AW3379" s="85"/>
      <c r="AX3379" s="85"/>
      <c r="AY3379" s="85"/>
      <c r="AZ3379" s="271"/>
      <c r="BA3379" s="85"/>
      <c r="BB3379" s="85"/>
      <c r="BC3379" s="85"/>
      <c r="BD3379" s="85"/>
      <c r="BE3379" s="85"/>
      <c r="BF3379" s="85"/>
      <c r="BG3379" s="85"/>
      <c r="BH3379" s="85"/>
      <c r="BI3379" s="85"/>
      <c r="BJ3379" s="85"/>
      <c r="BK3379" s="85"/>
      <c r="BL3379" s="85"/>
      <c r="BM3379" s="85"/>
      <c r="BN3379" s="85"/>
      <c r="BO3379" s="85"/>
      <c r="BP3379" s="85"/>
      <c r="BQ3379" s="85"/>
      <c r="BR3379" s="85"/>
      <c r="BS3379" s="85"/>
      <c r="BT3379" s="85"/>
      <c r="BU3379" s="312"/>
      <c r="BV3379" s="85"/>
      <c r="BW3379" s="85"/>
      <c r="BX3379" s="85"/>
      <c r="BY3379" s="85"/>
      <c r="BZ3379" s="85"/>
      <c r="CA3379" s="85"/>
      <c r="CB3379" s="88">
        <f t="shared" si="1057"/>
        <v>0</v>
      </c>
      <c r="CC3379" s="85"/>
      <c r="CD3379" s="85"/>
      <c r="CE3379" s="85"/>
      <c r="CF3379" s="85"/>
      <c r="CG3379" s="85"/>
      <c r="CH3379" s="85"/>
      <c r="CI3379" s="85"/>
      <c r="CJ3379" s="87">
        <f t="shared" si="1049"/>
        <v>4</v>
      </c>
      <c r="CK3379" s="85"/>
      <c r="CL3379" s="85"/>
      <c r="CM3379" s="85"/>
      <c r="CN3379" s="85"/>
    </row>
    <row r="3380" spans="1:111" x14ac:dyDescent="0.25">
      <c r="A3380" s="85"/>
      <c r="B3380" s="265" t="s">
        <v>6301</v>
      </c>
      <c r="C3380" s="301" t="s">
        <v>9914</v>
      </c>
      <c r="D3380" s="265">
        <v>145930906</v>
      </c>
      <c r="E3380" s="241"/>
      <c r="F3380" s="231">
        <v>46137</v>
      </c>
      <c r="G3380" s="265" t="s">
        <v>740</v>
      </c>
      <c r="H3380" s="265" t="s">
        <v>2213</v>
      </c>
      <c r="I3380" s="265" t="s">
        <v>105</v>
      </c>
      <c r="J3380" s="265" t="s">
        <v>518</v>
      </c>
      <c r="K3380" s="265" t="s">
        <v>242</v>
      </c>
      <c r="L3380" s="231">
        <v>46167</v>
      </c>
      <c r="M3380" s="265">
        <v>40</v>
      </c>
      <c r="N3380" s="85" t="s">
        <v>9915</v>
      </c>
      <c r="O3380" s="85" t="s">
        <v>9916</v>
      </c>
      <c r="P3380" s="85">
        <v>2830052372</v>
      </c>
      <c r="Q3380" s="231">
        <v>46135</v>
      </c>
      <c r="R3380" s="241">
        <v>1209405755</v>
      </c>
      <c r="S3380" s="241">
        <v>224495109</v>
      </c>
      <c r="T3380" s="231">
        <v>46135</v>
      </c>
      <c r="U3380" s="261">
        <v>13749.047</v>
      </c>
      <c r="V3380" s="261">
        <v>13368.589</v>
      </c>
      <c r="W3380" s="241">
        <v>19</v>
      </c>
      <c r="X3380" s="241">
        <v>0</v>
      </c>
      <c r="Y3380" s="609">
        <v>7267992515</v>
      </c>
      <c r="Z3380" s="22" t="s">
        <v>354</v>
      </c>
      <c r="AA3380" s="22" t="s">
        <v>521</v>
      </c>
      <c r="AB3380" s="22" t="s">
        <v>9913</v>
      </c>
      <c r="AC3380" s="301" t="s">
        <v>9914</v>
      </c>
      <c r="AD3380" s="75" t="s">
        <v>113</v>
      </c>
      <c r="AE3380" s="241"/>
      <c r="AF3380" s="375">
        <v>46138.291666666664</v>
      </c>
      <c r="AG3380" s="375">
        <v>46135.583333333336</v>
      </c>
      <c r="AH3380" s="375">
        <v>46135.583333333336</v>
      </c>
      <c r="AI3380" s="726">
        <v>46139</v>
      </c>
      <c r="AJ3380" s="241"/>
      <c r="AK3380" s="241"/>
      <c r="AL3380" s="726">
        <v>46144</v>
      </c>
      <c r="AM3380" s="241"/>
      <c r="AN3380" s="75">
        <f t="shared" si="1058"/>
        <v>-23</v>
      </c>
      <c r="AO3380" s="95" t="s">
        <v>121</v>
      </c>
      <c r="AP3380" s="95" t="s">
        <v>121</v>
      </c>
      <c r="AQ3380" s="95" t="s">
        <v>121</v>
      </c>
      <c r="AR3380" s="81">
        <f t="shared" si="1053"/>
        <v>46140</v>
      </c>
      <c r="AS3380" s="81">
        <f t="shared" si="1054"/>
        <v>46141</v>
      </c>
      <c r="AT3380" s="81">
        <f t="shared" si="1055"/>
        <v>46140</v>
      </c>
      <c r="AU3380" s="241"/>
      <c r="AV3380" s="297">
        <v>46135</v>
      </c>
      <c r="AW3380" s="85"/>
      <c r="AX3380" s="85"/>
      <c r="AY3380" s="85"/>
      <c r="AZ3380" s="271"/>
      <c r="BA3380" s="85"/>
      <c r="BB3380" s="85"/>
      <c r="BC3380" s="85"/>
      <c r="BD3380" s="85"/>
      <c r="BE3380" s="85"/>
      <c r="BF3380" s="85"/>
      <c r="BG3380" s="85"/>
      <c r="BH3380" s="85"/>
      <c r="BI3380" s="85"/>
      <c r="BJ3380" s="85"/>
      <c r="BK3380" s="85"/>
      <c r="BL3380" s="85"/>
      <c r="BM3380" s="85"/>
      <c r="BN3380" s="85"/>
      <c r="BO3380" s="85"/>
      <c r="BP3380" s="85"/>
      <c r="BQ3380" s="85"/>
      <c r="BR3380" s="85"/>
      <c r="BS3380" s="85"/>
      <c r="BT3380" s="85"/>
      <c r="BU3380" s="312"/>
      <c r="BV3380" s="85"/>
      <c r="BW3380" s="85"/>
      <c r="BX3380" s="85"/>
      <c r="BY3380" s="85"/>
      <c r="BZ3380" s="171">
        <f>_xlfn.ISOWEEKNUM(F3380)</f>
        <v>17</v>
      </c>
      <c r="CA3380" s="85"/>
      <c r="CB3380" s="88">
        <f t="shared" si="1057"/>
        <v>0</v>
      </c>
      <c r="CC3380" s="85"/>
      <c r="CD3380" s="85"/>
      <c r="CE3380" s="171">
        <f>IF(AD3380="Sea waybill", IF(AK3380&lt;&gt;0, MONTH(AK3380), IF(AJ3380&gt;AI3380, MONTH(AJ3380), MONTH(AI3380))),"")</f>
        <v>4</v>
      </c>
      <c r="CF3380" s="85"/>
      <c r="CG3380" s="85"/>
      <c r="CH3380" s="85"/>
      <c r="CI3380" s="85"/>
      <c r="CJ3380" s="171">
        <f t="shared" si="1049"/>
        <v>4</v>
      </c>
      <c r="CK3380" s="171">
        <f>WEEKNUM(AV3380,2)</f>
        <v>17</v>
      </c>
      <c r="CL3380" s="85"/>
      <c r="CM3380" s="85"/>
      <c r="CN3380" s="85"/>
      <c r="CO3380" s="85"/>
      <c r="CP3380" s="85"/>
      <c r="CQ3380" s="85"/>
      <c r="CR3380" s="85"/>
      <c r="CS3380" s="85"/>
      <c r="CT3380" s="85"/>
      <c r="CU3380" s="85"/>
      <c r="CV3380" s="85"/>
      <c r="CW3380" s="85"/>
      <c r="CX3380" s="85"/>
      <c r="CY3380" s="85"/>
      <c r="CZ3380" s="85"/>
      <c r="DA3380" s="85"/>
      <c r="DB3380" s="85"/>
      <c r="DC3380" s="85"/>
      <c r="DD3380" s="85"/>
      <c r="DE3380" s="85"/>
      <c r="DF3380" s="85"/>
      <c r="DG3380" s="85"/>
    </row>
    <row r="3381" spans="1:111" x14ac:dyDescent="0.25">
      <c r="A3381" s="85"/>
      <c r="B3381" s="265" t="s">
        <v>6301</v>
      </c>
      <c r="C3381" s="301" t="s">
        <v>9914</v>
      </c>
      <c r="D3381" s="265">
        <v>145949624</v>
      </c>
      <c r="E3381" s="274"/>
      <c r="F3381" s="275">
        <v>46141</v>
      </c>
      <c r="G3381" s="273" t="s">
        <v>740</v>
      </c>
      <c r="H3381" s="273" t="s">
        <v>2213</v>
      </c>
      <c r="I3381" s="273" t="s">
        <v>105</v>
      </c>
      <c r="J3381" s="273" t="s">
        <v>518</v>
      </c>
      <c r="K3381" s="273" t="s">
        <v>242</v>
      </c>
      <c r="L3381" s="275">
        <v>46171</v>
      </c>
      <c r="M3381" s="273">
        <v>40</v>
      </c>
      <c r="N3381" s="85" t="s">
        <v>9917</v>
      </c>
      <c r="O3381" s="85" t="s">
        <v>9918</v>
      </c>
      <c r="P3381" s="85">
        <v>2830052357</v>
      </c>
      <c r="Q3381" s="231">
        <v>46135</v>
      </c>
      <c r="R3381" s="241">
        <v>1209405720</v>
      </c>
      <c r="S3381" s="241">
        <v>224495329</v>
      </c>
      <c r="T3381" s="231">
        <v>46135</v>
      </c>
      <c r="U3381" s="261">
        <v>14050.262000000001</v>
      </c>
      <c r="V3381" s="261">
        <v>13677.875</v>
      </c>
      <c r="W3381" s="241">
        <v>19</v>
      </c>
      <c r="X3381" s="241">
        <v>0</v>
      </c>
      <c r="Y3381" s="386">
        <v>7267992517</v>
      </c>
      <c r="Z3381" s="22" t="s">
        <v>354</v>
      </c>
      <c r="AA3381" s="22" t="s">
        <v>521</v>
      </c>
      <c r="AB3381" s="22" t="s">
        <v>9913</v>
      </c>
      <c r="AC3381" s="301" t="s">
        <v>9914</v>
      </c>
      <c r="AD3381" s="182" t="s">
        <v>113</v>
      </c>
      <c r="AE3381" s="274"/>
      <c r="AF3381" s="375">
        <v>46138.291666666664</v>
      </c>
      <c r="AG3381" s="375">
        <v>46135.583333333336</v>
      </c>
      <c r="AH3381" s="375">
        <v>46135.583333333336</v>
      </c>
      <c r="AI3381" s="726">
        <v>46139</v>
      </c>
      <c r="AJ3381" s="241"/>
      <c r="AK3381" s="241"/>
      <c r="AL3381" s="726">
        <v>46144</v>
      </c>
      <c r="AM3381" s="241"/>
      <c r="AN3381" s="75">
        <f t="shared" si="1058"/>
        <v>-27</v>
      </c>
      <c r="AO3381" s="95" t="s">
        <v>121</v>
      </c>
      <c r="AP3381" s="95" t="s">
        <v>121</v>
      </c>
      <c r="AQ3381" s="95" t="s">
        <v>121</v>
      </c>
      <c r="AR3381" s="81">
        <f t="shared" si="1053"/>
        <v>46140</v>
      </c>
      <c r="AS3381" s="81">
        <f t="shared" si="1054"/>
        <v>46141</v>
      </c>
      <c r="AT3381" s="81">
        <f t="shared" si="1055"/>
        <v>46140</v>
      </c>
      <c r="AU3381" s="241"/>
      <c r="AV3381" s="297">
        <v>46135</v>
      </c>
      <c r="AW3381" s="85"/>
      <c r="AX3381" s="85"/>
      <c r="AY3381" s="85"/>
      <c r="AZ3381" s="271"/>
      <c r="BA3381" s="85"/>
      <c r="BB3381" s="85"/>
      <c r="BC3381" s="85"/>
      <c r="BD3381" s="85"/>
      <c r="BE3381" s="85"/>
      <c r="BF3381" s="85"/>
      <c r="BG3381" s="85"/>
      <c r="BH3381" s="85"/>
      <c r="BI3381" s="85"/>
      <c r="BJ3381" s="85"/>
      <c r="BK3381" s="85"/>
      <c r="BL3381" s="85"/>
      <c r="BM3381" s="85"/>
      <c r="BN3381" s="85"/>
      <c r="BO3381" s="85"/>
      <c r="BP3381" s="85"/>
      <c r="BQ3381" s="85"/>
      <c r="BR3381" s="85"/>
      <c r="BS3381" s="85"/>
      <c r="BT3381" s="85"/>
      <c r="BU3381" s="312"/>
      <c r="BV3381" s="85"/>
      <c r="BW3381" s="85"/>
      <c r="BX3381" s="85"/>
      <c r="BY3381" s="85"/>
      <c r="BZ3381" s="171">
        <f>_xlfn.ISOWEEKNUM(F3381)</f>
        <v>18</v>
      </c>
      <c r="CA3381" s="85"/>
      <c r="CB3381" s="88">
        <f t="shared" si="1057"/>
        <v>0</v>
      </c>
      <c r="CC3381" s="85"/>
      <c r="CD3381" s="85"/>
      <c r="CE3381" s="171">
        <f>IF(AD3381="Sea waybill", IF(AK3381&lt;&gt;0, MONTH(AK3381), IF(AJ3381&gt;AI3381, MONTH(AJ3381), MONTH(AI3381))),"")</f>
        <v>4</v>
      </c>
      <c r="CF3381" s="85"/>
      <c r="CG3381" s="85"/>
      <c r="CH3381" s="85"/>
      <c r="CI3381" s="85"/>
      <c r="CJ3381" s="171">
        <f t="shared" si="1049"/>
        <v>4</v>
      </c>
      <c r="CK3381" s="171">
        <f>WEEKNUM(AV3381,2)</f>
        <v>17</v>
      </c>
      <c r="CL3381" s="85"/>
      <c r="CM3381" s="85"/>
      <c r="CN3381" s="85"/>
      <c r="CO3381" s="85"/>
      <c r="CP3381" s="85"/>
      <c r="CQ3381" s="85"/>
      <c r="CR3381" s="85"/>
      <c r="CS3381" s="85"/>
      <c r="CT3381" s="85"/>
      <c r="CU3381" s="85"/>
      <c r="CV3381" s="85"/>
      <c r="CW3381" s="85"/>
      <c r="CX3381" s="85"/>
      <c r="CY3381" s="85"/>
      <c r="CZ3381" s="85"/>
      <c r="DA3381" s="85"/>
      <c r="DB3381" s="85"/>
      <c r="DC3381" s="85"/>
      <c r="DD3381" s="85"/>
      <c r="DE3381" s="85"/>
      <c r="DF3381" s="85"/>
      <c r="DG3381" s="85"/>
    </row>
    <row r="3382" spans="1:111" x14ac:dyDescent="0.25">
      <c r="A3382" s="85"/>
      <c r="B3382" s="265" t="s">
        <v>6301</v>
      </c>
      <c r="C3382" s="301" t="s">
        <v>9914</v>
      </c>
      <c r="D3382" s="265">
        <v>145985394</v>
      </c>
      <c r="E3382" s="241">
        <v>5320008495</v>
      </c>
      <c r="F3382" s="231">
        <v>46136</v>
      </c>
      <c r="G3382" s="265" t="s">
        <v>612</v>
      </c>
      <c r="H3382" s="265" t="s">
        <v>2213</v>
      </c>
      <c r="I3382" s="265" t="s">
        <v>105</v>
      </c>
      <c r="J3382" s="265" t="s">
        <v>518</v>
      </c>
      <c r="K3382" s="265" t="s">
        <v>242</v>
      </c>
      <c r="L3382" s="231">
        <v>46164</v>
      </c>
      <c r="M3382" s="265">
        <v>40</v>
      </c>
      <c r="N3382" s="85" t="s">
        <v>9919</v>
      </c>
      <c r="O3382" s="85" t="s">
        <v>9920</v>
      </c>
      <c r="P3382" s="85">
        <v>2830052370</v>
      </c>
      <c r="Q3382" s="231">
        <v>46135</v>
      </c>
      <c r="R3382" s="241">
        <v>1209405751</v>
      </c>
      <c r="S3382" s="241">
        <v>224490396</v>
      </c>
      <c r="T3382" s="231">
        <v>46135</v>
      </c>
      <c r="U3382" s="261">
        <v>1367.3119999999999</v>
      </c>
      <c r="V3382" s="261">
        <v>1318.1420000000001</v>
      </c>
      <c r="W3382" s="241">
        <v>2</v>
      </c>
      <c r="X3382" s="241">
        <v>0</v>
      </c>
      <c r="Y3382" s="614">
        <v>7267992520</v>
      </c>
      <c r="Z3382" s="85" t="s">
        <v>354</v>
      </c>
      <c r="AA3382" s="85" t="s">
        <v>521</v>
      </c>
      <c r="AB3382" s="85" t="s">
        <v>9913</v>
      </c>
      <c r="AC3382" s="301" t="s">
        <v>9914</v>
      </c>
      <c r="AD3382" s="75" t="s">
        <v>113</v>
      </c>
      <c r="AE3382" s="241"/>
      <c r="AF3382" s="375">
        <v>46138.291666666664</v>
      </c>
      <c r="AG3382" s="375">
        <v>46135.583333333336</v>
      </c>
      <c r="AH3382" s="375">
        <v>46135.583333333336</v>
      </c>
      <c r="AI3382" s="376">
        <v>46139</v>
      </c>
      <c r="AJ3382" s="241"/>
      <c r="AK3382" s="241"/>
      <c r="AL3382" s="376">
        <v>46144</v>
      </c>
      <c r="AM3382" s="241"/>
      <c r="AN3382" s="387">
        <f t="shared" si="1058"/>
        <v>-20</v>
      </c>
      <c r="AO3382" s="95" t="s">
        <v>121</v>
      </c>
      <c r="AP3382" s="95" t="s">
        <v>121</v>
      </c>
      <c r="AQ3382" s="95" t="s">
        <v>121</v>
      </c>
      <c r="AR3382" s="81">
        <f t="shared" si="1053"/>
        <v>46140</v>
      </c>
      <c r="AS3382" s="81">
        <f t="shared" si="1054"/>
        <v>46141</v>
      </c>
      <c r="AT3382" s="81">
        <f t="shared" si="1055"/>
        <v>46140</v>
      </c>
      <c r="AU3382" s="241"/>
      <c r="AV3382" s="297">
        <v>46135</v>
      </c>
      <c r="AW3382" s="85"/>
      <c r="AX3382" s="85"/>
      <c r="AY3382" s="85"/>
      <c r="AZ3382" s="271"/>
      <c r="BA3382" s="85"/>
      <c r="BB3382" s="85"/>
      <c r="BC3382" s="85"/>
      <c r="BD3382" s="85"/>
      <c r="BE3382" s="85"/>
      <c r="BF3382" s="85"/>
      <c r="BG3382" s="85"/>
      <c r="BH3382" s="85"/>
      <c r="BI3382" s="85"/>
      <c r="BJ3382" s="85"/>
      <c r="BK3382" s="85"/>
      <c r="BL3382" s="85"/>
      <c r="BM3382" s="85"/>
      <c r="BN3382" s="85"/>
      <c r="BO3382" s="85"/>
      <c r="BP3382" s="85"/>
      <c r="BQ3382" s="85"/>
      <c r="BR3382" s="85"/>
      <c r="BS3382" s="85"/>
      <c r="BT3382" s="85"/>
      <c r="BU3382" s="312"/>
      <c r="BV3382" s="85"/>
      <c r="BW3382" s="85"/>
      <c r="BX3382" s="85"/>
      <c r="BY3382" s="85"/>
      <c r="BZ3382" s="85"/>
      <c r="CA3382" s="85"/>
      <c r="CB3382" s="88">
        <f t="shared" si="1057"/>
        <v>0</v>
      </c>
      <c r="CC3382" s="85"/>
      <c r="CD3382" s="85"/>
      <c r="CE3382" s="85"/>
      <c r="CF3382" s="85"/>
      <c r="CG3382" s="85"/>
      <c r="CH3382" s="85"/>
      <c r="CI3382" s="85"/>
      <c r="CJ3382" s="87">
        <f t="shared" si="1049"/>
        <v>4</v>
      </c>
      <c r="CK3382" s="85"/>
      <c r="CL3382" s="85"/>
      <c r="CM3382" s="85"/>
      <c r="CN3382" s="85"/>
    </row>
    <row r="3383" spans="1:111" x14ac:dyDescent="0.25">
      <c r="A3383" s="85"/>
      <c r="B3383" s="265" t="s">
        <v>6301</v>
      </c>
      <c r="C3383" s="301" t="s">
        <v>9914</v>
      </c>
      <c r="D3383" s="265">
        <v>145985403</v>
      </c>
      <c r="E3383" s="241">
        <v>5320008495</v>
      </c>
      <c r="F3383" s="231">
        <v>46136</v>
      </c>
      <c r="G3383" s="265" t="s">
        <v>612</v>
      </c>
      <c r="H3383" s="265" t="s">
        <v>2213</v>
      </c>
      <c r="I3383" s="265" t="s">
        <v>105</v>
      </c>
      <c r="J3383" s="265" t="s">
        <v>518</v>
      </c>
      <c r="K3383" s="265" t="s">
        <v>242</v>
      </c>
      <c r="L3383" s="231">
        <v>46164</v>
      </c>
      <c r="M3383" s="265">
        <v>0</v>
      </c>
      <c r="N3383" s="85" t="s">
        <v>9919</v>
      </c>
      <c r="O3383" s="85" t="s">
        <v>9920</v>
      </c>
      <c r="P3383" s="85">
        <v>2830052371</v>
      </c>
      <c r="Q3383" s="231">
        <v>46135</v>
      </c>
      <c r="R3383" s="241">
        <v>1209405752</v>
      </c>
      <c r="S3383" s="241">
        <v>224490407</v>
      </c>
      <c r="T3383" s="231">
        <v>46135</v>
      </c>
      <c r="U3383" s="261">
        <v>17109.113000000001</v>
      </c>
      <c r="V3383" s="261">
        <v>16655.651999999998</v>
      </c>
      <c r="W3383" s="241">
        <v>19</v>
      </c>
      <c r="X3383" s="241">
        <v>0</v>
      </c>
      <c r="Y3383" s="614">
        <v>7267992520</v>
      </c>
      <c r="Z3383" s="85" t="s">
        <v>354</v>
      </c>
      <c r="AA3383" s="85" t="s">
        <v>521</v>
      </c>
      <c r="AB3383" s="85" t="s">
        <v>9913</v>
      </c>
      <c r="AC3383" s="301" t="s">
        <v>9914</v>
      </c>
      <c r="AD3383" s="75" t="s">
        <v>113</v>
      </c>
      <c r="AE3383" s="241"/>
      <c r="AF3383" s="375">
        <v>46138.291666666664</v>
      </c>
      <c r="AG3383" s="375">
        <v>46135.583333333336</v>
      </c>
      <c r="AH3383" s="375">
        <v>46135.583333333336</v>
      </c>
      <c r="AI3383" s="376">
        <v>46139</v>
      </c>
      <c r="AJ3383" s="241"/>
      <c r="AK3383" s="241"/>
      <c r="AL3383" s="376">
        <v>46144</v>
      </c>
      <c r="AM3383" s="241"/>
      <c r="AN3383" s="387">
        <f t="shared" si="1058"/>
        <v>-20</v>
      </c>
      <c r="AO3383" s="95" t="s">
        <v>121</v>
      </c>
      <c r="AP3383" s="95" t="s">
        <v>121</v>
      </c>
      <c r="AQ3383" s="95" t="s">
        <v>121</v>
      </c>
      <c r="AR3383" s="81">
        <f t="shared" si="1053"/>
        <v>46140</v>
      </c>
      <c r="AS3383" s="81">
        <f t="shared" si="1054"/>
        <v>46141</v>
      </c>
      <c r="AT3383" s="81">
        <f t="shared" si="1055"/>
        <v>46140</v>
      </c>
      <c r="AU3383" s="241"/>
      <c r="AV3383" s="297">
        <v>46135</v>
      </c>
      <c r="AW3383" s="85"/>
      <c r="AX3383" s="85"/>
      <c r="AY3383" s="85"/>
      <c r="AZ3383" s="271"/>
      <c r="BA3383" s="85"/>
      <c r="BB3383" s="85"/>
      <c r="BC3383" s="85"/>
      <c r="BD3383" s="85"/>
      <c r="BE3383" s="85"/>
      <c r="BF3383" s="85"/>
      <c r="BG3383" s="85"/>
      <c r="BH3383" s="85"/>
      <c r="BI3383" s="85"/>
      <c r="BJ3383" s="85"/>
      <c r="BK3383" s="85"/>
      <c r="BL3383" s="85"/>
      <c r="BM3383" s="85"/>
      <c r="BN3383" s="85"/>
      <c r="BO3383" s="85"/>
      <c r="BP3383" s="85"/>
      <c r="BQ3383" s="85"/>
      <c r="BR3383" s="85"/>
      <c r="BS3383" s="85"/>
      <c r="BT3383" s="85"/>
      <c r="BU3383" s="312"/>
      <c r="BV3383" s="85"/>
      <c r="BW3383" s="85"/>
      <c r="BX3383" s="85"/>
      <c r="BY3383" s="85"/>
      <c r="BZ3383" s="85"/>
      <c r="CA3383" s="85"/>
      <c r="CB3383" s="88">
        <f t="shared" si="1057"/>
        <v>0</v>
      </c>
      <c r="CC3383" s="85"/>
      <c r="CD3383" s="85"/>
      <c r="CE3383" s="85"/>
      <c r="CF3383" s="85"/>
      <c r="CG3383" s="85"/>
      <c r="CH3383" s="85"/>
      <c r="CI3383" s="85"/>
      <c r="CJ3383" s="87">
        <f t="shared" si="1049"/>
        <v>4</v>
      </c>
      <c r="CK3383" s="85"/>
      <c r="CL3383" s="85"/>
      <c r="CM3383" s="85"/>
      <c r="CN3383" s="85"/>
    </row>
    <row r="3384" spans="1:111" x14ac:dyDescent="0.25">
      <c r="A3384" s="85"/>
      <c r="B3384" s="265" t="s">
        <v>6301</v>
      </c>
      <c r="C3384" s="301" t="s">
        <v>9914</v>
      </c>
      <c r="D3384" s="265">
        <v>145985410</v>
      </c>
      <c r="E3384" s="241">
        <v>5320008496</v>
      </c>
      <c r="F3384" s="231">
        <v>46136</v>
      </c>
      <c r="G3384" s="265" t="s">
        <v>612</v>
      </c>
      <c r="H3384" s="265" t="s">
        <v>2213</v>
      </c>
      <c r="I3384" s="265" t="s">
        <v>105</v>
      </c>
      <c r="J3384" s="265" t="s">
        <v>518</v>
      </c>
      <c r="K3384" s="265" t="s">
        <v>242</v>
      </c>
      <c r="L3384" s="231">
        <v>46164</v>
      </c>
      <c r="M3384" s="265">
        <v>40</v>
      </c>
      <c r="N3384" s="85" t="s">
        <v>9921</v>
      </c>
      <c r="O3384" s="85" t="s">
        <v>9922</v>
      </c>
      <c r="P3384" s="85">
        <v>2830052382</v>
      </c>
      <c r="Q3384" s="231">
        <v>46136</v>
      </c>
      <c r="R3384" s="241">
        <v>1209405936</v>
      </c>
      <c r="S3384" s="241">
        <v>224490410</v>
      </c>
      <c r="T3384" s="231">
        <v>46136</v>
      </c>
      <c r="U3384" s="261">
        <v>719.43600000000004</v>
      </c>
      <c r="V3384" s="261">
        <v>693.56200000000001</v>
      </c>
      <c r="W3384" s="241">
        <v>1</v>
      </c>
      <c r="X3384" s="241">
        <v>0</v>
      </c>
      <c r="Y3384" s="614">
        <v>7267992521</v>
      </c>
      <c r="Z3384" s="85" t="s">
        <v>354</v>
      </c>
      <c r="AA3384" s="85" t="s">
        <v>521</v>
      </c>
      <c r="AB3384" s="85" t="s">
        <v>9913</v>
      </c>
      <c r="AC3384" s="301" t="s">
        <v>9914</v>
      </c>
      <c r="AD3384" s="75" t="s">
        <v>113</v>
      </c>
      <c r="AE3384" s="241"/>
      <c r="AF3384" s="375">
        <v>46138.291666666664</v>
      </c>
      <c r="AG3384" s="375">
        <v>46135.583333333336</v>
      </c>
      <c r="AH3384" s="375">
        <v>46135.583333333336</v>
      </c>
      <c r="AI3384" s="376">
        <v>46139</v>
      </c>
      <c r="AJ3384" s="241"/>
      <c r="AK3384" s="241"/>
      <c r="AL3384" s="376">
        <v>46144</v>
      </c>
      <c r="AM3384" s="241"/>
      <c r="AN3384" s="387">
        <f t="shared" si="1058"/>
        <v>-20</v>
      </c>
      <c r="AO3384" s="95" t="s">
        <v>121</v>
      </c>
      <c r="AP3384" s="95" t="s">
        <v>121</v>
      </c>
      <c r="AQ3384" s="95" t="s">
        <v>121</v>
      </c>
      <c r="AR3384" s="81">
        <f t="shared" si="1053"/>
        <v>46140</v>
      </c>
      <c r="AS3384" s="81">
        <f t="shared" si="1054"/>
        <v>46141</v>
      </c>
      <c r="AT3384" s="81">
        <f t="shared" si="1055"/>
        <v>46140</v>
      </c>
      <c r="AU3384" s="241"/>
      <c r="AV3384" s="297">
        <v>46135</v>
      </c>
      <c r="AW3384" s="85"/>
      <c r="AX3384" s="85"/>
      <c r="AY3384" s="85"/>
      <c r="AZ3384" s="271"/>
      <c r="BA3384" s="85"/>
      <c r="BB3384" s="85"/>
      <c r="BC3384" s="85"/>
      <c r="BD3384" s="85"/>
      <c r="BE3384" s="85"/>
      <c r="BF3384" s="85"/>
      <c r="BG3384" s="85"/>
      <c r="BH3384" s="85"/>
      <c r="BI3384" s="85"/>
      <c r="BJ3384" s="85"/>
      <c r="BK3384" s="85"/>
      <c r="BL3384" s="85"/>
      <c r="BM3384" s="85"/>
      <c r="BN3384" s="85"/>
      <c r="BO3384" s="85"/>
      <c r="BP3384" s="85"/>
      <c r="BQ3384" s="85"/>
      <c r="BR3384" s="85"/>
      <c r="BS3384" s="85"/>
      <c r="BT3384" s="85"/>
      <c r="BU3384" s="312"/>
      <c r="BV3384" s="85"/>
      <c r="BW3384" s="85"/>
      <c r="BX3384" s="85"/>
      <c r="BY3384" s="85"/>
      <c r="BZ3384" s="85"/>
      <c r="CA3384" s="85"/>
      <c r="CB3384" s="88">
        <f t="shared" si="1057"/>
        <v>0</v>
      </c>
      <c r="CC3384" s="85"/>
      <c r="CD3384" s="85"/>
      <c r="CE3384" s="85"/>
      <c r="CF3384" s="85"/>
      <c r="CG3384" s="85"/>
      <c r="CH3384" s="85"/>
      <c r="CI3384" s="85"/>
      <c r="CJ3384" s="87">
        <f t="shared" si="1049"/>
        <v>4</v>
      </c>
      <c r="CK3384" s="85"/>
      <c r="CL3384" s="85"/>
      <c r="CM3384" s="85"/>
      <c r="CN3384" s="85"/>
    </row>
    <row r="3385" spans="1:111" x14ac:dyDescent="0.25">
      <c r="A3385" s="85"/>
      <c r="B3385" s="265" t="s">
        <v>6301</v>
      </c>
      <c r="C3385" s="301" t="s">
        <v>9914</v>
      </c>
      <c r="D3385" s="265">
        <v>145985416</v>
      </c>
      <c r="E3385" s="241">
        <v>5320008496</v>
      </c>
      <c r="F3385" s="231">
        <v>46136</v>
      </c>
      <c r="G3385" s="265" t="s">
        <v>612</v>
      </c>
      <c r="H3385" s="265" t="s">
        <v>2213</v>
      </c>
      <c r="I3385" s="265" t="s">
        <v>105</v>
      </c>
      <c r="J3385" s="265" t="s">
        <v>518</v>
      </c>
      <c r="K3385" s="265" t="s">
        <v>242</v>
      </c>
      <c r="L3385" s="231">
        <v>46164</v>
      </c>
      <c r="M3385" s="265">
        <v>0</v>
      </c>
      <c r="N3385" s="85" t="s">
        <v>9921</v>
      </c>
      <c r="O3385" s="85" t="s">
        <v>9922</v>
      </c>
      <c r="P3385" s="85">
        <v>2830052383</v>
      </c>
      <c r="Q3385" s="231">
        <v>46136</v>
      </c>
      <c r="R3385" s="241">
        <v>1209405937</v>
      </c>
      <c r="S3385" s="241">
        <v>224490413</v>
      </c>
      <c r="T3385" s="231">
        <v>46136</v>
      </c>
      <c r="U3385" s="261">
        <v>16731.976999999999</v>
      </c>
      <c r="V3385" s="261">
        <v>16288.516</v>
      </c>
      <c r="W3385" s="241">
        <v>19</v>
      </c>
      <c r="X3385" s="241">
        <v>0</v>
      </c>
      <c r="Y3385" s="614">
        <v>7267992521</v>
      </c>
      <c r="Z3385" s="85" t="s">
        <v>354</v>
      </c>
      <c r="AA3385" s="85" t="s">
        <v>521</v>
      </c>
      <c r="AB3385" s="85" t="s">
        <v>9913</v>
      </c>
      <c r="AC3385" s="301" t="s">
        <v>9914</v>
      </c>
      <c r="AD3385" s="75" t="s">
        <v>113</v>
      </c>
      <c r="AE3385" s="241"/>
      <c r="AF3385" s="375">
        <v>46138.291666666664</v>
      </c>
      <c r="AG3385" s="375">
        <v>46135.583333333336</v>
      </c>
      <c r="AH3385" s="375">
        <v>46135.583333333336</v>
      </c>
      <c r="AI3385" s="376">
        <v>46139</v>
      </c>
      <c r="AJ3385" s="241"/>
      <c r="AK3385" s="241"/>
      <c r="AL3385" s="376">
        <v>46144</v>
      </c>
      <c r="AM3385" s="241"/>
      <c r="AN3385" s="387">
        <f t="shared" si="1058"/>
        <v>-20</v>
      </c>
      <c r="AO3385" s="95" t="s">
        <v>121</v>
      </c>
      <c r="AP3385" s="95" t="s">
        <v>121</v>
      </c>
      <c r="AQ3385" s="95" t="s">
        <v>121</v>
      </c>
      <c r="AR3385" s="81">
        <f t="shared" si="1053"/>
        <v>46140</v>
      </c>
      <c r="AS3385" s="81">
        <f t="shared" si="1054"/>
        <v>46141</v>
      </c>
      <c r="AT3385" s="81">
        <f t="shared" si="1055"/>
        <v>46140</v>
      </c>
      <c r="AU3385" s="241"/>
      <c r="AV3385" s="297">
        <v>46135</v>
      </c>
      <c r="AW3385" s="85"/>
      <c r="AX3385" s="85"/>
      <c r="AY3385" s="85"/>
      <c r="AZ3385" s="271"/>
      <c r="BA3385" s="85"/>
      <c r="BB3385" s="85"/>
      <c r="BC3385" s="85"/>
      <c r="BD3385" s="85"/>
      <c r="BE3385" s="85"/>
      <c r="BF3385" s="85"/>
      <c r="BG3385" s="85"/>
      <c r="BH3385" s="85"/>
      <c r="BI3385" s="85"/>
      <c r="BJ3385" s="85"/>
      <c r="BK3385" s="85"/>
      <c r="BL3385" s="85"/>
      <c r="BM3385" s="85"/>
      <c r="BN3385" s="85"/>
      <c r="BO3385" s="85"/>
      <c r="BP3385" s="85"/>
      <c r="BQ3385" s="85"/>
      <c r="BR3385" s="85"/>
      <c r="BS3385" s="85"/>
      <c r="BT3385" s="85"/>
      <c r="BU3385" s="312"/>
      <c r="BV3385" s="85"/>
      <c r="BW3385" s="85"/>
      <c r="BX3385" s="85"/>
      <c r="BY3385" s="85"/>
      <c r="BZ3385" s="85"/>
      <c r="CA3385" s="85"/>
      <c r="CB3385" s="88">
        <f t="shared" si="1057"/>
        <v>0</v>
      </c>
      <c r="CC3385" s="85"/>
      <c r="CD3385" s="85"/>
      <c r="CE3385" s="85"/>
      <c r="CF3385" s="85"/>
      <c r="CG3385" s="85"/>
      <c r="CH3385" s="85"/>
      <c r="CI3385" s="85"/>
      <c r="CJ3385" s="87">
        <f t="shared" si="1049"/>
        <v>4</v>
      </c>
      <c r="CK3385" s="85"/>
      <c r="CL3385" s="85"/>
      <c r="CM3385" s="85"/>
      <c r="CN3385" s="85"/>
    </row>
    <row r="3386" spans="1:111" x14ac:dyDescent="0.25">
      <c r="A3386" s="85"/>
      <c r="B3386" s="265" t="s">
        <v>9331</v>
      </c>
      <c r="C3386" s="301" t="s">
        <v>9923</v>
      </c>
      <c r="D3386" s="265">
        <v>145985420</v>
      </c>
      <c r="E3386" s="241">
        <v>5320008497</v>
      </c>
      <c r="F3386" s="231">
        <v>46136</v>
      </c>
      <c r="G3386" s="265" t="s">
        <v>612</v>
      </c>
      <c r="H3386" s="265" t="s">
        <v>2213</v>
      </c>
      <c r="I3386" s="265" t="s">
        <v>105</v>
      </c>
      <c r="J3386" s="265" t="s">
        <v>518</v>
      </c>
      <c r="K3386" s="265" t="s">
        <v>242</v>
      </c>
      <c r="L3386" s="231">
        <v>46164</v>
      </c>
      <c r="M3386" s="265">
        <v>40</v>
      </c>
      <c r="N3386" s="85" t="s">
        <v>9924</v>
      </c>
      <c r="O3386" s="85" t="s">
        <v>9925</v>
      </c>
      <c r="P3386" s="85">
        <v>2830052414</v>
      </c>
      <c r="Q3386" s="231">
        <v>46136</v>
      </c>
      <c r="R3386" s="241">
        <v>1209406049</v>
      </c>
      <c r="S3386" s="241">
        <v>224489069</v>
      </c>
      <c r="T3386" s="231">
        <v>46136</v>
      </c>
      <c r="U3386" s="261">
        <v>1734.662</v>
      </c>
      <c r="V3386" s="261">
        <v>1672.86</v>
      </c>
      <c r="W3386" s="241">
        <v>2</v>
      </c>
      <c r="X3386" s="241">
        <v>0</v>
      </c>
      <c r="Y3386" s="614">
        <v>7267992522</v>
      </c>
      <c r="Z3386" s="85" t="s">
        <v>354</v>
      </c>
      <c r="AA3386" s="85" t="s">
        <v>521</v>
      </c>
      <c r="AB3386" s="85" t="s">
        <v>9913</v>
      </c>
      <c r="AC3386" s="301" t="s">
        <v>9923</v>
      </c>
      <c r="AD3386" s="75" t="s">
        <v>113</v>
      </c>
      <c r="AE3386" s="241"/>
      <c r="AF3386" s="375">
        <v>46138.291666666664</v>
      </c>
      <c r="AG3386" s="375">
        <v>46135.583333333336</v>
      </c>
      <c r="AH3386" s="375">
        <v>46135.583333333336</v>
      </c>
      <c r="AI3386" s="376">
        <v>46139</v>
      </c>
      <c r="AJ3386" s="241"/>
      <c r="AK3386" s="241"/>
      <c r="AL3386" s="376">
        <v>46144</v>
      </c>
      <c r="AM3386" s="241"/>
      <c r="AN3386" s="387">
        <f t="shared" si="1058"/>
        <v>-20</v>
      </c>
      <c r="AO3386" s="95" t="s">
        <v>121</v>
      </c>
      <c r="AP3386" s="95" t="s">
        <v>121</v>
      </c>
      <c r="AQ3386" s="95" t="s">
        <v>121</v>
      </c>
      <c r="AR3386" s="81">
        <f t="shared" si="1053"/>
        <v>46140</v>
      </c>
      <c r="AS3386" s="81">
        <f t="shared" si="1054"/>
        <v>46141</v>
      </c>
      <c r="AT3386" s="81">
        <f t="shared" si="1055"/>
        <v>46140</v>
      </c>
      <c r="AU3386" s="241"/>
      <c r="AV3386" s="297">
        <v>46136</v>
      </c>
      <c r="AW3386" s="85"/>
      <c r="AX3386" s="85"/>
      <c r="AY3386" s="85"/>
      <c r="AZ3386" s="271"/>
      <c r="BA3386" s="85"/>
      <c r="BB3386" s="85"/>
      <c r="BC3386" s="85"/>
      <c r="BD3386" s="85"/>
      <c r="BE3386" s="85"/>
      <c r="BF3386" s="85"/>
      <c r="BG3386" s="85"/>
      <c r="BH3386" s="85"/>
      <c r="BI3386" s="85"/>
      <c r="BJ3386" s="85"/>
      <c r="BK3386" s="85"/>
      <c r="BL3386" s="85"/>
      <c r="BM3386" s="85"/>
      <c r="BN3386" s="85"/>
      <c r="BO3386" s="85"/>
      <c r="BP3386" s="85"/>
      <c r="BQ3386" s="85"/>
      <c r="BR3386" s="85"/>
      <c r="BS3386" s="85"/>
      <c r="BT3386" s="85"/>
      <c r="BU3386" s="312"/>
      <c r="BV3386" s="85"/>
      <c r="BW3386" s="85"/>
      <c r="BX3386" s="85"/>
      <c r="BY3386" s="85"/>
      <c r="BZ3386" s="85"/>
      <c r="CA3386" s="85"/>
      <c r="CB3386" s="88">
        <f t="shared" si="1057"/>
        <v>0</v>
      </c>
      <c r="CC3386" s="85"/>
      <c r="CD3386" s="85"/>
      <c r="CE3386" s="85"/>
      <c r="CF3386" s="85"/>
      <c r="CG3386" s="85"/>
      <c r="CH3386" s="85"/>
      <c r="CI3386" s="85"/>
      <c r="CJ3386" s="87">
        <f t="shared" si="1049"/>
        <v>4</v>
      </c>
      <c r="CK3386" s="85"/>
      <c r="CL3386" s="85"/>
      <c r="CM3386" s="85"/>
      <c r="CN3386" s="85"/>
    </row>
    <row r="3387" spans="1:111" x14ac:dyDescent="0.25">
      <c r="A3387" s="85"/>
      <c r="B3387" s="265" t="s">
        <v>9331</v>
      </c>
      <c r="C3387" s="301" t="s">
        <v>9923</v>
      </c>
      <c r="D3387" s="265">
        <v>145985426</v>
      </c>
      <c r="E3387" s="241">
        <v>5320008497</v>
      </c>
      <c r="F3387" s="231">
        <v>46136</v>
      </c>
      <c r="G3387" s="265" t="s">
        <v>612</v>
      </c>
      <c r="H3387" s="265" t="s">
        <v>2213</v>
      </c>
      <c r="I3387" s="265" t="s">
        <v>105</v>
      </c>
      <c r="J3387" s="265" t="s">
        <v>518</v>
      </c>
      <c r="K3387" s="265" t="s">
        <v>242</v>
      </c>
      <c r="L3387" s="231">
        <v>46164</v>
      </c>
      <c r="M3387" s="265">
        <v>0</v>
      </c>
      <c r="N3387" s="85" t="s">
        <v>9924</v>
      </c>
      <c r="O3387" s="85" t="s">
        <v>9925</v>
      </c>
      <c r="P3387" s="85">
        <v>2830052415</v>
      </c>
      <c r="Q3387" s="231">
        <v>46136</v>
      </c>
      <c r="R3387" s="241">
        <v>1209406050</v>
      </c>
      <c r="S3387" s="241">
        <v>224489078</v>
      </c>
      <c r="T3387" s="231">
        <v>46136</v>
      </c>
      <c r="U3387" s="261">
        <v>16869.562000000002</v>
      </c>
      <c r="V3387" s="261">
        <v>16422.45</v>
      </c>
      <c r="W3387" s="241">
        <v>19</v>
      </c>
      <c r="X3387" s="241">
        <v>0</v>
      </c>
      <c r="Y3387" s="614">
        <v>7267992522</v>
      </c>
      <c r="Z3387" s="85" t="s">
        <v>354</v>
      </c>
      <c r="AA3387" s="85" t="s">
        <v>521</v>
      </c>
      <c r="AB3387" s="85" t="s">
        <v>9913</v>
      </c>
      <c r="AC3387" s="301" t="s">
        <v>9923</v>
      </c>
      <c r="AD3387" s="75" t="s">
        <v>113</v>
      </c>
      <c r="AE3387" s="241"/>
      <c r="AF3387" s="375">
        <v>46138.291666666664</v>
      </c>
      <c r="AG3387" s="375">
        <v>46135.583333333336</v>
      </c>
      <c r="AH3387" s="375">
        <v>46135.583333333336</v>
      </c>
      <c r="AI3387" s="376">
        <v>46139</v>
      </c>
      <c r="AJ3387" s="241"/>
      <c r="AK3387" s="241"/>
      <c r="AL3387" s="376">
        <v>46144</v>
      </c>
      <c r="AM3387" s="241"/>
      <c r="AN3387" s="387">
        <f t="shared" si="1058"/>
        <v>-20</v>
      </c>
      <c r="AO3387" s="95" t="s">
        <v>121</v>
      </c>
      <c r="AP3387" s="95" t="s">
        <v>121</v>
      </c>
      <c r="AQ3387" s="95" t="s">
        <v>121</v>
      </c>
      <c r="AR3387" s="81">
        <f t="shared" si="1053"/>
        <v>46140</v>
      </c>
      <c r="AS3387" s="81">
        <f t="shared" si="1054"/>
        <v>46141</v>
      </c>
      <c r="AT3387" s="81">
        <f t="shared" si="1055"/>
        <v>46140</v>
      </c>
      <c r="AU3387" s="241"/>
      <c r="AV3387" s="297">
        <v>46136</v>
      </c>
      <c r="AW3387" s="85"/>
      <c r="AX3387" s="85"/>
      <c r="AY3387" s="85"/>
      <c r="AZ3387" s="271"/>
      <c r="BA3387" s="85"/>
      <c r="BB3387" s="85"/>
      <c r="BC3387" s="85"/>
      <c r="BD3387" s="85"/>
      <c r="BE3387" s="85"/>
      <c r="BF3387" s="85"/>
      <c r="BG3387" s="85"/>
      <c r="BH3387" s="85"/>
      <c r="BI3387" s="85"/>
      <c r="BJ3387" s="85"/>
      <c r="BK3387" s="85"/>
      <c r="BL3387" s="85"/>
      <c r="BM3387" s="85"/>
      <c r="BN3387" s="85"/>
      <c r="BO3387" s="85"/>
      <c r="BP3387" s="85"/>
      <c r="BQ3387" s="85"/>
      <c r="BR3387" s="85"/>
      <c r="BS3387" s="85"/>
      <c r="BT3387" s="85"/>
      <c r="BU3387" s="312"/>
      <c r="BV3387" s="85"/>
      <c r="BW3387" s="85"/>
      <c r="BX3387" s="85"/>
      <c r="BY3387" s="85"/>
      <c r="BZ3387" s="85"/>
      <c r="CA3387" s="85"/>
      <c r="CB3387" s="88">
        <f t="shared" si="1057"/>
        <v>0</v>
      </c>
      <c r="CC3387" s="85"/>
      <c r="CD3387" s="85"/>
      <c r="CE3387" s="85"/>
      <c r="CF3387" s="85"/>
      <c r="CG3387" s="85"/>
      <c r="CH3387" s="85"/>
      <c r="CI3387" s="85"/>
      <c r="CJ3387" s="87">
        <f t="shared" si="1049"/>
        <v>4</v>
      </c>
      <c r="CK3387" s="85"/>
      <c r="CL3387" s="85"/>
      <c r="CM3387" s="85"/>
      <c r="CN3387" s="85"/>
    </row>
    <row r="3388" spans="1:111" x14ac:dyDescent="0.25">
      <c r="A3388" s="168"/>
      <c r="B3388" s="265" t="s">
        <v>9331</v>
      </c>
      <c r="C3388" s="301" t="s">
        <v>9923</v>
      </c>
      <c r="D3388" s="265">
        <v>145931063</v>
      </c>
      <c r="E3388" s="274"/>
      <c r="F3388" s="275">
        <v>46137</v>
      </c>
      <c r="G3388" s="273" t="s">
        <v>516</v>
      </c>
      <c r="H3388" s="273" t="s">
        <v>2213</v>
      </c>
      <c r="I3388" s="273" t="s">
        <v>105</v>
      </c>
      <c r="J3388" s="273" t="s">
        <v>518</v>
      </c>
      <c r="K3388" s="273" t="s">
        <v>242</v>
      </c>
      <c r="L3388" s="275">
        <v>46168</v>
      </c>
      <c r="M3388" s="273">
        <v>40</v>
      </c>
      <c r="N3388" s="168" t="s">
        <v>9926</v>
      </c>
      <c r="O3388" s="168" t="s">
        <v>9927</v>
      </c>
      <c r="P3388" s="168">
        <v>2830052416</v>
      </c>
      <c r="Q3388" s="231">
        <v>46136</v>
      </c>
      <c r="R3388" s="274">
        <v>1209406052</v>
      </c>
      <c r="S3388" s="274">
        <v>224495092</v>
      </c>
      <c r="T3388" s="231">
        <v>46136</v>
      </c>
      <c r="U3388" s="261">
        <v>17331.254000000001</v>
      </c>
      <c r="V3388" s="261">
        <v>16708.007000000001</v>
      </c>
      <c r="W3388" s="274">
        <v>20</v>
      </c>
      <c r="X3388" s="274">
        <v>0</v>
      </c>
      <c r="Y3388" s="386">
        <v>7267992516</v>
      </c>
      <c r="Z3388" s="22" t="s">
        <v>354</v>
      </c>
      <c r="AA3388" s="22" t="s">
        <v>521</v>
      </c>
      <c r="AB3388" s="22" t="s">
        <v>9913</v>
      </c>
      <c r="AC3388" s="301" t="s">
        <v>9923</v>
      </c>
      <c r="AD3388" s="182" t="s">
        <v>113</v>
      </c>
      <c r="AE3388" s="274"/>
      <c r="AF3388" s="375">
        <v>46138.291666666664</v>
      </c>
      <c r="AG3388" s="375">
        <v>46135.583333333336</v>
      </c>
      <c r="AH3388" s="375">
        <v>46135.583333333336</v>
      </c>
      <c r="AI3388" s="726">
        <v>46139</v>
      </c>
      <c r="AJ3388" s="241"/>
      <c r="AK3388" s="241"/>
      <c r="AL3388" s="726">
        <v>46144</v>
      </c>
      <c r="AM3388" s="274"/>
      <c r="AN3388" s="182">
        <f t="shared" si="1058"/>
        <v>-24</v>
      </c>
      <c r="AO3388" s="95" t="s">
        <v>121</v>
      </c>
      <c r="AP3388" s="95" t="s">
        <v>121</v>
      </c>
      <c r="AQ3388" s="95" t="s">
        <v>121</v>
      </c>
      <c r="AR3388" s="81">
        <f t="shared" si="1053"/>
        <v>46140</v>
      </c>
      <c r="AS3388" s="81">
        <f t="shared" si="1054"/>
        <v>46141</v>
      </c>
      <c r="AT3388" s="81">
        <f t="shared" si="1055"/>
        <v>46140</v>
      </c>
      <c r="AU3388" s="274"/>
      <c r="AV3388" s="297">
        <v>46135</v>
      </c>
      <c r="AW3388" s="168"/>
      <c r="AX3388" s="168"/>
      <c r="AY3388" s="168"/>
      <c r="AZ3388" s="278"/>
      <c r="BA3388" s="168"/>
      <c r="BB3388" s="168"/>
      <c r="BC3388" s="168"/>
      <c r="BD3388" s="168"/>
      <c r="BE3388" s="168"/>
      <c r="BF3388" s="168"/>
      <c r="BG3388" s="168"/>
      <c r="BH3388" s="168"/>
      <c r="BI3388" s="168"/>
      <c r="BJ3388" s="168"/>
      <c r="BK3388" s="168"/>
      <c r="BL3388" s="168"/>
      <c r="BM3388" s="168"/>
      <c r="BN3388" s="168"/>
      <c r="BO3388" s="168"/>
      <c r="BP3388" s="168"/>
      <c r="BQ3388" s="168"/>
      <c r="BR3388" s="168"/>
      <c r="BS3388" s="168"/>
      <c r="BT3388" s="168"/>
      <c r="BU3388" s="605"/>
      <c r="BV3388" s="168"/>
      <c r="BW3388" s="168"/>
      <c r="BX3388" s="168"/>
      <c r="BY3388" s="168"/>
      <c r="BZ3388" s="431">
        <f>_xlfn.ISOWEEKNUM(F3388)</f>
        <v>17</v>
      </c>
      <c r="CA3388" s="168"/>
      <c r="CB3388" s="88">
        <f t="shared" si="1057"/>
        <v>0</v>
      </c>
      <c r="CC3388" s="168"/>
      <c r="CD3388" s="168"/>
      <c r="CE3388" s="431">
        <f>IF(AD3388="Sea waybill", IF(AK3388&lt;&gt;0, MONTH(AK3388), IF(AJ3388&gt;AI3388, MONTH(AJ3388), MONTH(AI3388))),"")</f>
        <v>4</v>
      </c>
      <c r="CF3388" s="168"/>
      <c r="CG3388" s="168"/>
      <c r="CH3388" s="168"/>
      <c r="CI3388" s="168"/>
      <c r="CJ3388" s="431">
        <f t="shared" si="1049"/>
        <v>4</v>
      </c>
      <c r="CK3388" s="431">
        <f>WEEKNUM(AV3388,2)</f>
        <v>17</v>
      </c>
      <c r="CL3388" s="168"/>
      <c r="CM3388" s="168"/>
      <c r="CN3388" s="168"/>
      <c r="CO3388" s="168"/>
      <c r="CP3388" s="168"/>
      <c r="CQ3388" s="168"/>
      <c r="CR3388" s="168"/>
      <c r="CS3388" s="168"/>
      <c r="CT3388" s="168"/>
      <c r="CU3388" s="168"/>
      <c r="CV3388" s="168"/>
      <c r="CW3388" s="168"/>
      <c r="CX3388" s="168"/>
      <c r="CY3388" s="168"/>
      <c r="CZ3388" s="168"/>
      <c r="DA3388" s="168"/>
      <c r="DB3388" s="168"/>
      <c r="DC3388" s="168"/>
      <c r="DD3388" s="168"/>
      <c r="DE3388" s="168"/>
      <c r="DF3388" s="168"/>
      <c r="DG3388" s="168"/>
    </row>
    <row r="3389" spans="1:111" x14ac:dyDescent="0.25">
      <c r="A3389" s="85"/>
      <c r="B3389" s="265" t="s">
        <v>9331</v>
      </c>
      <c r="C3389" s="301" t="s">
        <v>9923</v>
      </c>
      <c r="D3389" s="265">
        <v>145985377</v>
      </c>
      <c r="E3389" s="241"/>
      <c r="F3389" s="231">
        <v>46136</v>
      </c>
      <c r="G3389" s="265" t="s">
        <v>612</v>
      </c>
      <c r="H3389" s="265" t="s">
        <v>2213</v>
      </c>
      <c r="I3389" s="265" t="s">
        <v>105</v>
      </c>
      <c r="J3389" s="265" t="s">
        <v>518</v>
      </c>
      <c r="K3389" s="265" t="s">
        <v>242</v>
      </c>
      <c r="L3389" s="231">
        <v>46164</v>
      </c>
      <c r="M3389" s="265">
        <v>40</v>
      </c>
      <c r="N3389" s="85" t="s">
        <v>9928</v>
      </c>
      <c r="O3389" s="85" t="s">
        <v>9929</v>
      </c>
      <c r="P3389" s="85">
        <v>2830052387</v>
      </c>
      <c r="Q3389" s="231">
        <v>46136</v>
      </c>
      <c r="R3389" s="241">
        <v>1209405944</v>
      </c>
      <c r="S3389" s="241">
        <v>224489045</v>
      </c>
      <c r="T3389" s="231">
        <v>46136</v>
      </c>
      <c r="U3389" s="261">
        <v>17358.36</v>
      </c>
      <c r="V3389" s="261">
        <v>16734.12</v>
      </c>
      <c r="W3389" s="241">
        <v>20</v>
      </c>
      <c r="X3389" s="241">
        <v>0</v>
      </c>
      <c r="Y3389" s="614">
        <v>7267992523</v>
      </c>
      <c r="Z3389" s="85" t="s">
        <v>354</v>
      </c>
      <c r="AA3389" s="85" t="s">
        <v>521</v>
      </c>
      <c r="AB3389" s="85" t="s">
        <v>9913</v>
      </c>
      <c r="AC3389" s="301" t="s">
        <v>9923</v>
      </c>
      <c r="AD3389" s="75" t="s">
        <v>113</v>
      </c>
      <c r="AE3389" s="241"/>
      <c r="AF3389" s="375">
        <v>46138.291666666664</v>
      </c>
      <c r="AG3389" s="375">
        <v>46135.583333333336</v>
      </c>
      <c r="AH3389" s="375">
        <v>46135.583333333336</v>
      </c>
      <c r="AI3389" s="376">
        <v>46139</v>
      </c>
      <c r="AJ3389" s="241"/>
      <c r="AK3389" s="241"/>
      <c r="AL3389" s="376">
        <v>46144</v>
      </c>
      <c r="AM3389" s="241"/>
      <c r="AN3389" s="387">
        <f t="shared" si="1058"/>
        <v>-20</v>
      </c>
      <c r="AO3389" s="95" t="s">
        <v>121</v>
      </c>
      <c r="AP3389" s="95" t="s">
        <v>121</v>
      </c>
      <c r="AQ3389" s="95" t="s">
        <v>121</v>
      </c>
      <c r="AR3389" s="81">
        <f t="shared" si="1053"/>
        <v>46140</v>
      </c>
      <c r="AS3389" s="81">
        <f t="shared" si="1054"/>
        <v>46141</v>
      </c>
      <c r="AT3389" s="81">
        <f t="shared" si="1055"/>
        <v>46140</v>
      </c>
      <c r="AU3389" s="241"/>
      <c r="AV3389" s="297">
        <v>46135</v>
      </c>
      <c r="AW3389" s="85"/>
      <c r="AX3389" s="85"/>
      <c r="AY3389" s="85"/>
      <c r="AZ3389" s="271"/>
      <c r="BA3389" s="85"/>
      <c r="BB3389" s="85"/>
      <c r="BC3389" s="85"/>
      <c r="BD3389" s="85"/>
      <c r="BE3389" s="85"/>
      <c r="BF3389" s="85"/>
      <c r="BG3389" s="85"/>
      <c r="BH3389" s="85"/>
      <c r="BI3389" s="85"/>
      <c r="BJ3389" s="85"/>
      <c r="BK3389" s="85"/>
      <c r="BL3389" s="85"/>
      <c r="BM3389" s="85"/>
      <c r="BN3389" s="85"/>
      <c r="BO3389" s="85"/>
      <c r="BP3389" s="85"/>
      <c r="BQ3389" s="85"/>
      <c r="BR3389" s="85"/>
      <c r="BS3389" s="85"/>
      <c r="BT3389" s="85"/>
      <c r="BU3389" s="312"/>
      <c r="BV3389" s="85"/>
      <c r="BW3389" s="85"/>
      <c r="BX3389" s="85"/>
      <c r="BY3389" s="85"/>
      <c r="BZ3389" s="85"/>
      <c r="CA3389" s="85"/>
      <c r="CB3389" s="88">
        <f t="shared" si="1057"/>
        <v>0</v>
      </c>
      <c r="CC3389" s="85"/>
      <c r="CD3389" s="85"/>
      <c r="CE3389" s="85"/>
      <c r="CF3389" s="85"/>
      <c r="CG3389" s="85"/>
      <c r="CH3389" s="85"/>
      <c r="CI3389" s="85"/>
      <c r="CJ3389" s="87">
        <f t="shared" si="1049"/>
        <v>4</v>
      </c>
      <c r="CK3389" s="85"/>
      <c r="CL3389" s="85"/>
      <c r="CM3389" s="85"/>
      <c r="CN3389" s="85"/>
    </row>
    <row r="3390" spans="1:111" x14ac:dyDescent="0.25">
      <c r="A3390" s="85"/>
      <c r="B3390" s="265" t="s">
        <v>6301</v>
      </c>
      <c r="C3390" s="301" t="s">
        <v>9910</v>
      </c>
      <c r="D3390" s="265">
        <v>145844114</v>
      </c>
      <c r="E3390" s="241"/>
      <c r="F3390" s="231">
        <v>46137</v>
      </c>
      <c r="G3390" s="265" t="s">
        <v>516</v>
      </c>
      <c r="H3390" s="265" t="s">
        <v>2213</v>
      </c>
      <c r="I3390" s="265" t="s">
        <v>105</v>
      </c>
      <c r="J3390" s="265" t="s">
        <v>518</v>
      </c>
      <c r="K3390" s="265" t="s">
        <v>242</v>
      </c>
      <c r="L3390" s="231">
        <v>46167</v>
      </c>
      <c r="M3390" s="265">
        <v>40</v>
      </c>
      <c r="N3390" s="85" t="s">
        <v>9930</v>
      </c>
      <c r="O3390" s="85" t="s">
        <v>9931</v>
      </c>
      <c r="P3390" s="85">
        <v>2830052424</v>
      </c>
      <c r="Q3390" s="231">
        <v>46136</v>
      </c>
      <c r="R3390" s="241">
        <v>1209406077</v>
      </c>
      <c r="S3390" s="241">
        <v>224490429</v>
      </c>
      <c r="T3390" s="231">
        <v>46136</v>
      </c>
      <c r="U3390" s="261">
        <v>18219.398000000001</v>
      </c>
      <c r="V3390" s="261">
        <v>17799.296999999999</v>
      </c>
      <c r="W3390" s="241">
        <v>20</v>
      </c>
      <c r="X3390" s="241">
        <v>0</v>
      </c>
      <c r="Y3390" s="614">
        <v>7267992519</v>
      </c>
      <c r="Z3390" s="85" t="s">
        <v>354</v>
      </c>
      <c r="AA3390" s="85" t="s">
        <v>521</v>
      </c>
      <c r="AB3390" s="85" t="s">
        <v>9913</v>
      </c>
      <c r="AC3390" s="301" t="s">
        <v>9910</v>
      </c>
      <c r="AD3390" s="75" t="s">
        <v>113</v>
      </c>
      <c r="AE3390" s="241"/>
      <c r="AF3390" s="375">
        <v>46138.291666666664</v>
      </c>
      <c r="AG3390" s="375">
        <v>46135.583333333336</v>
      </c>
      <c r="AH3390" s="375">
        <v>46135.583333333336</v>
      </c>
      <c r="AI3390" s="376">
        <v>46139</v>
      </c>
      <c r="AJ3390" s="241"/>
      <c r="AK3390" s="241"/>
      <c r="AL3390" s="376">
        <v>46144</v>
      </c>
      <c r="AM3390" s="241"/>
      <c r="AN3390" s="387">
        <f t="shared" si="1058"/>
        <v>-23</v>
      </c>
      <c r="AO3390" s="81">
        <f t="shared" ref="AO3390:AO3399" si="1059">IF(AH3390&lt;AG3390,IF(AH3390=0,"",AH3390-1),IF(AG3390=0,"",AG3390-1))</f>
        <v>46134.583333333336</v>
      </c>
      <c r="AP3390" s="81">
        <f t="shared" ref="AP3390:AP3399" si="1060">IF(AH3390&lt;AG3390,IF(AH3390=0,"",AH3390),IF(AG3390=0,"",AG3390))</f>
        <v>46135.583333333336</v>
      </c>
      <c r="AQ3390" s="81">
        <f t="shared" ref="AQ3390:AQ3399" si="1061">IF(AH3390&lt;AG3390,IF(AH3390=0,"",AH3390),IF(AG3390=0,"",AG3390))</f>
        <v>46135.583333333336</v>
      </c>
      <c r="AR3390" s="81">
        <f t="shared" si="1053"/>
        <v>46140</v>
      </c>
      <c r="AS3390" s="81">
        <f t="shared" si="1054"/>
        <v>46141</v>
      </c>
      <c r="AT3390" s="81">
        <f t="shared" si="1055"/>
        <v>46140</v>
      </c>
      <c r="AU3390" s="241"/>
      <c r="AV3390" s="297">
        <v>46136</v>
      </c>
      <c r="AW3390" s="85"/>
      <c r="AX3390" s="85"/>
      <c r="AY3390" s="85"/>
      <c r="AZ3390" s="271"/>
      <c r="BA3390" s="85"/>
      <c r="BB3390" s="85"/>
      <c r="BC3390" s="85"/>
      <c r="BD3390" s="85"/>
      <c r="BE3390" s="85"/>
      <c r="BF3390" s="85"/>
      <c r="BG3390" s="85"/>
      <c r="BH3390" s="85"/>
      <c r="BI3390" s="85"/>
      <c r="BJ3390" s="85"/>
      <c r="BK3390" s="85"/>
      <c r="BL3390" s="85"/>
      <c r="BM3390" s="85"/>
      <c r="BN3390" s="85"/>
      <c r="BO3390" s="85"/>
      <c r="BP3390" s="85"/>
      <c r="BQ3390" s="85"/>
      <c r="BR3390" s="85"/>
      <c r="BS3390" s="85"/>
      <c r="BT3390" s="85"/>
      <c r="BU3390" s="312"/>
      <c r="BV3390" s="85"/>
      <c r="BW3390" s="85"/>
      <c r="BX3390" s="85"/>
      <c r="BY3390" s="85"/>
      <c r="BZ3390" s="85"/>
      <c r="CA3390" s="85"/>
      <c r="CB3390" s="88">
        <f t="shared" si="1057"/>
        <v>0</v>
      </c>
      <c r="CC3390" s="85"/>
      <c r="CD3390" s="85"/>
      <c r="CE3390" s="85"/>
      <c r="CF3390" s="85"/>
      <c r="CG3390" s="85"/>
      <c r="CH3390" s="85"/>
      <c r="CI3390" s="85"/>
      <c r="CJ3390" s="87">
        <f t="shared" si="1049"/>
        <v>4</v>
      </c>
      <c r="CK3390" s="85"/>
      <c r="CL3390" s="85"/>
      <c r="CM3390" s="85"/>
      <c r="CN3390" s="85"/>
    </row>
    <row r="3391" spans="1:111" x14ac:dyDescent="0.25">
      <c r="A3391" s="85"/>
      <c r="B3391" s="265" t="s">
        <v>6301</v>
      </c>
      <c r="C3391" s="301" t="s">
        <v>9932</v>
      </c>
      <c r="D3391" s="265">
        <v>145969442</v>
      </c>
      <c r="E3391" s="241"/>
      <c r="F3391" s="231">
        <v>46134</v>
      </c>
      <c r="G3391" s="265" t="s">
        <v>612</v>
      </c>
      <c r="H3391" s="265" t="s">
        <v>2213</v>
      </c>
      <c r="I3391" s="265" t="s">
        <v>105</v>
      </c>
      <c r="J3391" s="265" t="s">
        <v>518</v>
      </c>
      <c r="K3391" s="265" t="s">
        <v>242</v>
      </c>
      <c r="L3391" s="231">
        <v>46161</v>
      </c>
      <c r="M3391" s="265">
        <v>40</v>
      </c>
      <c r="N3391" s="85" t="s">
        <v>9933</v>
      </c>
      <c r="O3391" s="85" t="s">
        <v>9934</v>
      </c>
      <c r="P3391" s="85">
        <v>2830052338</v>
      </c>
      <c r="Q3391" s="231">
        <v>46135</v>
      </c>
      <c r="R3391" s="241">
        <v>1209405652</v>
      </c>
      <c r="S3391" s="241">
        <v>224488951</v>
      </c>
      <c r="T3391" s="231">
        <v>46135</v>
      </c>
      <c r="U3391" s="261">
        <v>17025.348999999998</v>
      </c>
      <c r="V3391" s="261">
        <v>16574.112000000001</v>
      </c>
      <c r="W3391" s="241">
        <v>19</v>
      </c>
      <c r="X3391" s="241">
        <v>0</v>
      </c>
      <c r="Y3391" s="614">
        <v>7267992511</v>
      </c>
      <c r="Z3391" s="85" t="s">
        <v>354</v>
      </c>
      <c r="AA3391" s="85" t="s">
        <v>521</v>
      </c>
      <c r="AB3391" s="85" t="s">
        <v>9913</v>
      </c>
      <c r="AC3391" s="301" t="s">
        <v>9932</v>
      </c>
      <c r="AD3391" s="75" t="s">
        <v>113</v>
      </c>
      <c r="AE3391" s="241"/>
      <c r="AF3391" s="375">
        <v>46138.291666666664</v>
      </c>
      <c r="AG3391" s="375">
        <v>46135.583333333336</v>
      </c>
      <c r="AH3391" s="375">
        <v>46135.583333333336</v>
      </c>
      <c r="AI3391" s="376">
        <v>46139</v>
      </c>
      <c r="AJ3391" s="241"/>
      <c r="AK3391" s="241"/>
      <c r="AL3391" s="376">
        <v>46144</v>
      </c>
      <c r="AM3391" s="241"/>
      <c r="AN3391" s="387">
        <f t="shared" si="1058"/>
        <v>-17</v>
      </c>
      <c r="AO3391" s="95" t="s">
        <v>121</v>
      </c>
      <c r="AP3391" s="95" t="s">
        <v>121</v>
      </c>
      <c r="AQ3391" s="95" t="s">
        <v>121</v>
      </c>
      <c r="AR3391" s="81">
        <f t="shared" si="1053"/>
        <v>46140</v>
      </c>
      <c r="AS3391" s="81">
        <f t="shared" si="1054"/>
        <v>46141</v>
      </c>
      <c r="AT3391" s="81">
        <f t="shared" si="1055"/>
        <v>46140</v>
      </c>
      <c r="AU3391" s="241"/>
      <c r="AV3391" s="297">
        <v>46135</v>
      </c>
      <c r="AW3391" s="85"/>
      <c r="AX3391" s="85"/>
      <c r="AY3391" s="85"/>
      <c r="AZ3391" s="271"/>
      <c r="BA3391" s="85"/>
      <c r="BB3391" s="85"/>
      <c r="BC3391" s="85"/>
      <c r="BD3391" s="85"/>
      <c r="BE3391" s="85"/>
      <c r="BF3391" s="85"/>
      <c r="BG3391" s="85"/>
      <c r="BH3391" s="85"/>
      <c r="BI3391" s="85"/>
      <c r="BJ3391" s="85"/>
      <c r="BK3391" s="85"/>
      <c r="BL3391" s="85"/>
      <c r="BM3391" s="85"/>
      <c r="BN3391" s="85"/>
      <c r="BO3391" s="85"/>
      <c r="BP3391" s="85"/>
      <c r="BQ3391" s="85"/>
      <c r="BR3391" s="85"/>
      <c r="BS3391" s="85"/>
      <c r="BT3391" s="85"/>
      <c r="BU3391" s="312"/>
      <c r="BV3391" s="85"/>
      <c r="BW3391" s="85"/>
      <c r="BX3391" s="85"/>
      <c r="BY3391" s="85"/>
      <c r="BZ3391" s="85"/>
      <c r="CA3391" s="85"/>
      <c r="CB3391" s="88">
        <f t="shared" si="1057"/>
        <v>0</v>
      </c>
      <c r="CC3391" s="85"/>
      <c r="CD3391" s="85"/>
      <c r="CE3391" s="85"/>
      <c r="CF3391" s="85"/>
      <c r="CG3391" s="85"/>
      <c r="CH3391" s="85"/>
      <c r="CI3391" s="85"/>
      <c r="CJ3391" s="87">
        <f t="shared" si="1049"/>
        <v>4</v>
      </c>
      <c r="CK3391" s="85"/>
      <c r="CL3391" s="85"/>
      <c r="CM3391" s="85"/>
      <c r="CN3391" s="85"/>
    </row>
    <row r="3392" spans="1:111" x14ac:dyDescent="0.25">
      <c r="A3392" s="85"/>
      <c r="B3392" s="265" t="s">
        <v>6301</v>
      </c>
      <c r="C3392" s="301" t="s">
        <v>9932</v>
      </c>
      <c r="D3392" s="265">
        <v>145969451</v>
      </c>
      <c r="E3392" s="241"/>
      <c r="F3392" s="231">
        <v>46134</v>
      </c>
      <c r="G3392" s="265" t="s">
        <v>612</v>
      </c>
      <c r="H3392" s="265" t="s">
        <v>2213</v>
      </c>
      <c r="I3392" s="265" t="s">
        <v>105</v>
      </c>
      <c r="J3392" s="265" t="s">
        <v>518</v>
      </c>
      <c r="K3392" s="265" t="s">
        <v>242</v>
      </c>
      <c r="L3392" s="231">
        <v>46161</v>
      </c>
      <c r="M3392" s="265">
        <v>40</v>
      </c>
      <c r="N3392" s="85" t="s">
        <v>9935</v>
      </c>
      <c r="O3392" s="85" t="s">
        <v>9936</v>
      </c>
      <c r="P3392" s="85">
        <v>2830052364</v>
      </c>
      <c r="Q3392" s="231">
        <v>46135</v>
      </c>
      <c r="R3392" s="241">
        <v>1209405733</v>
      </c>
      <c r="S3392" s="241">
        <v>224488955</v>
      </c>
      <c r="T3392" s="231">
        <v>46135</v>
      </c>
      <c r="U3392" s="261">
        <v>17132.794999999998</v>
      </c>
      <c r="V3392" s="261">
        <v>16678.713</v>
      </c>
      <c r="W3392" s="241">
        <v>20</v>
      </c>
      <c r="X3392" s="241">
        <v>0</v>
      </c>
      <c r="Y3392" s="614">
        <v>7267992512</v>
      </c>
      <c r="Z3392" s="85" t="s">
        <v>354</v>
      </c>
      <c r="AA3392" s="85" t="s">
        <v>521</v>
      </c>
      <c r="AB3392" s="85" t="s">
        <v>9913</v>
      </c>
      <c r="AC3392" s="301" t="s">
        <v>9932</v>
      </c>
      <c r="AD3392" s="75" t="s">
        <v>113</v>
      </c>
      <c r="AE3392" s="241"/>
      <c r="AF3392" s="375">
        <v>46138.291666666664</v>
      </c>
      <c r="AG3392" s="375">
        <v>46135.583333333336</v>
      </c>
      <c r="AH3392" s="375">
        <v>46135.583333333336</v>
      </c>
      <c r="AI3392" s="376">
        <v>46139</v>
      </c>
      <c r="AJ3392" s="241"/>
      <c r="AK3392" s="241"/>
      <c r="AL3392" s="376">
        <v>46144</v>
      </c>
      <c r="AM3392" s="241"/>
      <c r="AN3392" s="387">
        <f t="shared" si="1058"/>
        <v>-17</v>
      </c>
      <c r="AO3392" s="95" t="s">
        <v>121</v>
      </c>
      <c r="AP3392" s="95" t="s">
        <v>121</v>
      </c>
      <c r="AQ3392" s="95" t="s">
        <v>121</v>
      </c>
      <c r="AR3392" s="81">
        <f t="shared" si="1053"/>
        <v>46140</v>
      </c>
      <c r="AS3392" s="81">
        <f t="shared" si="1054"/>
        <v>46141</v>
      </c>
      <c r="AT3392" s="81">
        <f t="shared" si="1055"/>
        <v>46140</v>
      </c>
      <c r="AU3392" s="241"/>
      <c r="AV3392" s="297">
        <v>46135</v>
      </c>
      <c r="AW3392" s="85"/>
      <c r="AX3392" s="85"/>
      <c r="AY3392" s="85"/>
      <c r="AZ3392" s="271"/>
      <c r="BA3392" s="85"/>
      <c r="BB3392" s="85"/>
      <c r="BC3392" s="85"/>
      <c r="BD3392" s="85"/>
      <c r="BE3392" s="85"/>
      <c r="BF3392" s="85"/>
      <c r="BG3392" s="85"/>
      <c r="BH3392" s="85"/>
      <c r="BI3392" s="85"/>
      <c r="BJ3392" s="85"/>
      <c r="BK3392" s="85"/>
      <c r="BL3392" s="85"/>
      <c r="BM3392" s="85"/>
      <c r="BN3392" s="85"/>
      <c r="BO3392" s="85"/>
      <c r="BP3392" s="85"/>
      <c r="BQ3392" s="85"/>
      <c r="BR3392" s="85"/>
      <c r="BS3392" s="85"/>
      <c r="BT3392" s="85"/>
      <c r="BU3392" s="312"/>
      <c r="BV3392" s="85"/>
      <c r="BW3392" s="85"/>
      <c r="BX3392" s="85"/>
      <c r="BY3392" s="85"/>
      <c r="BZ3392" s="85"/>
      <c r="CA3392" s="85"/>
      <c r="CB3392" s="88">
        <f t="shared" si="1057"/>
        <v>0</v>
      </c>
      <c r="CC3392" s="85"/>
      <c r="CD3392" s="85"/>
      <c r="CE3392" s="85"/>
      <c r="CF3392" s="85"/>
      <c r="CG3392" s="85"/>
      <c r="CH3392" s="85"/>
      <c r="CI3392" s="85"/>
      <c r="CJ3392" s="87">
        <f t="shared" si="1049"/>
        <v>4</v>
      </c>
      <c r="CK3392" s="85"/>
      <c r="CL3392" s="85"/>
      <c r="CM3392" s="85"/>
      <c r="CN3392" s="85"/>
    </row>
    <row r="3393" spans="1:93" x14ac:dyDescent="0.25">
      <c r="A3393" s="85"/>
      <c r="B3393" s="265" t="s">
        <v>6301</v>
      </c>
      <c r="C3393" s="301" t="s">
        <v>9932</v>
      </c>
      <c r="D3393" s="265">
        <v>145930945</v>
      </c>
      <c r="E3393" s="241"/>
      <c r="F3393" s="231">
        <v>46135</v>
      </c>
      <c r="G3393" s="265" t="s">
        <v>771</v>
      </c>
      <c r="H3393" s="265" t="s">
        <v>2213</v>
      </c>
      <c r="I3393" s="265" t="s">
        <v>105</v>
      </c>
      <c r="J3393" s="265" t="s">
        <v>518</v>
      </c>
      <c r="K3393" s="265" t="s">
        <v>242</v>
      </c>
      <c r="L3393" s="231">
        <v>46164</v>
      </c>
      <c r="M3393" s="265">
        <v>40</v>
      </c>
      <c r="N3393" s="85" t="s">
        <v>9937</v>
      </c>
      <c r="O3393" s="85" t="s">
        <v>9938</v>
      </c>
      <c r="P3393" s="85">
        <v>2830052355</v>
      </c>
      <c r="Q3393" s="231">
        <v>46135</v>
      </c>
      <c r="R3393" s="241">
        <v>1209405714</v>
      </c>
      <c r="S3393" s="241">
        <v>224490344</v>
      </c>
      <c r="T3393" s="231">
        <v>46135</v>
      </c>
      <c r="U3393" s="261">
        <v>17000.287</v>
      </c>
      <c r="V3393" s="261">
        <v>16443.895</v>
      </c>
      <c r="W3393" s="241">
        <v>21</v>
      </c>
      <c r="X3393" s="241">
        <v>0</v>
      </c>
      <c r="Y3393" s="614">
        <v>7267992513</v>
      </c>
      <c r="Z3393" s="85" t="s">
        <v>354</v>
      </c>
      <c r="AA3393" s="85" t="s">
        <v>521</v>
      </c>
      <c r="AB3393" s="85" t="s">
        <v>9913</v>
      </c>
      <c r="AC3393" s="301" t="s">
        <v>9932</v>
      </c>
      <c r="AD3393" s="75" t="s">
        <v>113</v>
      </c>
      <c r="AE3393" s="241"/>
      <c r="AF3393" s="375">
        <v>46138.291666666664</v>
      </c>
      <c r="AG3393" s="375">
        <v>46135.583333333336</v>
      </c>
      <c r="AH3393" s="375">
        <v>46135.583333333336</v>
      </c>
      <c r="AI3393" s="376">
        <v>46139</v>
      </c>
      <c r="AJ3393" s="241"/>
      <c r="AK3393" s="241"/>
      <c r="AL3393" s="376">
        <v>46144</v>
      </c>
      <c r="AM3393" s="241"/>
      <c r="AN3393" s="387">
        <f t="shared" si="1058"/>
        <v>-20</v>
      </c>
      <c r="AO3393" s="95" t="s">
        <v>121</v>
      </c>
      <c r="AP3393" s="95" t="s">
        <v>121</v>
      </c>
      <c r="AQ3393" s="95" t="s">
        <v>121</v>
      </c>
      <c r="AR3393" s="81">
        <f t="shared" si="1053"/>
        <v>46140</v>
      </c>
      <c r="AS3393" s="81">
        <f t="shared" si="1054"/>
        <v>46141</v>
      </c>
      <c r="AT3393" s="81">
        <f t="shared" si="1055"/>
        <v>46140</v>
      </c>
      <c r="AU3393" s="241"/>
      <c r="AV3393" s="297">
        <v>46135</v>
      </c>
      <c r="AW3393" s="85"/>
      <c r="AX3393" s="85"/>
      <c r="AY3393" s="85"/>
      <c r="AZ3393" s="271"/>
      <c r="BA3393" s="85"/>
      <c r="BB3393" s="85"/>
      <c r="BC3393" s="85"/>
      <c r="BD3393" s="85"/>
      <c r="BE3393" s="85"/>
      <c r="BF3393" s="85"/>
      <c r="BG3393" s="85"/>
      <c r="BH3393" s="85"/>
      <c r="BI3393" s="85"/>
      <c r="BJ3393" s="85"/>
      <c r="BK3393" s="85"/>
      <c r="BL3393" s="85"/>
      <c r="BM3393" s="85"/>
      <c r="BN3393" s="85"/>
      <c r="BO3393" s="85"/>
      <c r="BP3393" s="85"/>
      <c r="BQ3393" s="85"/>
      <c r="BR3393" s="85"/>
      <c r="BS3393" s="85"/>
      <c r="BT3393" s="85"/>
      <c r="BU3393" s="312"/>
      <c r="BV3393" s="85"/>
      <c r="BW3393" s="85"/>
      <c r="BX3393" s="85"/>
      <c r="BY3393" s="85"/>
      <c r="BZ3393" s="85"/>
      <c r="CA3393" s="85"/>
      <c r="CB3393" s="88">
        <f t="shared" si="1057"/>
        <v>0</v>
      </c>
      <c r="CC3393" s="85"/>
      <c r="CD3393" s="85"/>
      <c r="CE3393" s="85"/>
      <c r="CF3393" s="85"/>
      <c r="CG3393" s="85"/>
      <c r="CH3393" s="85"/>
      <c r="CI3393" s="85"/>
      <c r="CJ3393" s="87">
        <f t="shared" si="1049"/>
        <v>4</v>
      </c>
      <c r="CK3393" s="85"/>
      <c r="CL3393" s="85"/>
      <c r="CM3393" s="85"/>
      <c r="CN3393" s="85"/>
    </row>
    <row r="3394" spans="1:93" x14ac:dyDescent="0.25">
      <c r="A3394" s="85"/>
      <c r="B3394" s="265" t="s">
        <v>6301</v>
      </c>
      <c r="C3394" s="301" t="s">
        <v>9932</v>
      </c>
      <c r="D3394" s="265">
        <v>145985387</v>
      </c>
      <c r="E3394" s="241"/>
      <c r="F3394" s="231">
        <v>46136</v>
      </c>
      <c r="G3394" s="265" t="s">
        <v>612</v>
      </c>
      <c r="H3394" s="265" t="s">
        <v>2213</v>
      </c>
      <c r="I3394" s="265" t="s">
        <v>105</v>
      </c>
      <c r="J3394" s="265" t="s">
        <v>518</v>
      </c>
      <c r="K3394" s="265" t="s">
        <v>242</v>
      </c>
      <c r="L3394" s="231">
        <v>46164</v>
      </c>
      <c r="M3394" s="265">
        <v>40</v>
      </c>
      <c r="N3394" s="85" t="s">
        <v>9939</v>
      </c>
      <c r="O3394" s="85" t="s">
        <v>9940</v>
      </c>
      <c r="P3394" s="85">
        <v>2830052347</v>
      </c>
      <c r="Q3394" s="231">
        <v>46135</v>
      </c>
      <c r="R3394" s="241">
        <v>1209405696</v>
      </c>
      <c r="S3394" s="241">
        <v>224489048</v>
      </c>
      <c r="T3394" s="231">
        <v>46135</v>
      </c>
      <c r="U3394" s="261">
        <v>17344.058000000001</v>
      </c>
      <c r="V3394" s="261">
        <v>16720.337</v>
      </c>
      <c r="W3394" s="241">
        <v>20</v>
      </c>
      <c r="X3394" s="241">
        <v>0</v>
      </c>
      <c r="Y3394" s="614">
        <v>7267992524</v>
      </c>
      <c r="Z3394" s="85" t="s">
        <v>354</v>
      </c>
      <c r="AA3394" s="85" t="s">
        <v>521</v>
      </c>
      <c r="AB3394" s="85" t="s">
        <v>9913</v>
      </c>
      <c r="AC3394" s="301" t="s">
        <v>9932</v>
      </c>
      <c r="AD3394" s="75" t="s">
        <v>113</v>
      </c>
      <c r="AE3394" s="241"/>
      <c r="AF3394" s="375">
        <v>46138.291666666664</v>
      </c>
      <c r="AG3394" s="375">
        <v>46135.583333333336</v>
      </c>
      <c r="AH3394" s="375">
        <v>46135.583333333336</v>
      </c>
      <c r="AI3394" s="376">
        <v>46139</v>
      </c>
      <c r="AJ3394" s="241"/>
      <c r="AK3394" s="241"/>
      <c r="AL3394" s="376">
        <v>46144</v>
      </c>
      <c r="AM3394" s="241"/>
      <c r="AN3394" s="387">
        <f t="shared" si="1058"/>
        <v>-20</v>
      </c>
      <c r="AO3394" s="95" t="s">
        <v>121</v>
      </c>
      <c r="AP3394" s="95" t="s">
        <v>121</v>
      </c>
      <c r="AQ3394" s="95" t="s">
        <v>121</v>
      </c>
      <c r="AR3394" s="81">
        <f t="shared" si="1053"/>
        <v>46140</v>
      </c>
      <c r="AS3394" s="81">
        <f t="shared" si="1054"/>
        <v>46141</v>
      </c>
      <c r="AT3394" s="81">
        <f t="shared" si="1055"/>
        <v>46140</v>
      </c>
      <c r="AU3394" s="241"/>
      <c r="AV3394" s="297">
        <v>46135</v>
      </c>
      <c r="AW3394" s="85"/>
      <c r="AX3394" s="85"/>
      <c r="AY3394" s="85"/>
      <c r="AZ3394" s="271"/>
      <c r="BA3394" s="85"/>
      <c r="BB3394" s="85"/>
      <c r="BC3394" s="85"/>
      <c r="BD3394" s="85"/>
      <c r="BE3394" s="85"/>
      <c r="BF3394" s="85"/>
      <c r="BG3394" s="85"/>
      <c r="BH3394" s="85"/>
      <c r="BI3394" s="85"/>
      <c r="BJ3394" s="85"/>
      <c r="BK3394" s="85"/>
      <c r="BL3394" s="85"/>
      <c r="BM3394" s="85"/>
      <c r="BN3394" s="85"/>
      <c r="BO3394" s="85"/>
      <c r="BP3394" s="85"/>
      <c r="BQ3394" s="85"/>
      <c r="BR3394" s="85"/>
      <c r="BS3394" s="85"/>
      <c r="BT3394" s="85"/>
      <c r="BU3394" s="312"/>
      <c r="BV3394" s="85"/>
      <c r="BW3394" s="85"/>
      <c r="BX3394" s="85"/>
      <c r="BY3394" s="85"/>
      <c r="BZ3394" s="85"/>
      <c r="CA3394" s="85"/>
      <c r="CB3394" s="88">
        <f t="shared" si="1057"/>
        <v>0</v>
      </c>
      <c r="CC3394" s="85"/>
      <c r="CD3394" s="85"/>
      <c r="CE3394" s="85"/>
      <c r="CF3394" s="85"/>
      <c r="CG3394" s="85"/>
      <c r="CH3394" s="85"/>
      <c r="CI3394" s="85"/>
      <c r="CJ3394" s="87">
        <f t="shared" si="1049"/>
        <v>4</v>
      </c>
      <c r="CK3394" s="85"/>
      <c r="CL3394" s="85"/>
      <c r="CM3394" s="85"/>
      <c r="CN3394" s="85"/>
    </row>
    <row r="3395" spans="1:93" x14ac:dyDescent="0.25">
      <c r="A3395" s="85"/>
      <c r="B3395" s="265" t="s">
        <v>6301</v>
      </c>
      <c r="C3395" s="301" t="s">
        <v>9910</v>
      </c>
      <c r="D3395" s="265">
        <v>145853342</v>
      </c>
      <c r="E3395" s="241"/>
      <c r="F3395" s="231">
        <v>46125</v>
      </c>
      <c r="G3395" s="265" t="s">
        <v>516</v>
      </c>
      <c r="H3395" s="265" t="s">
        <v>2213</v>
      </c>
      <c r="I3395" s="265" t="s">
        <v>105</v>
      </c>
      <c r="J3395" s="265" t="s">
        <v>518</v>
      </c>
      <c r="K3395" s="265" t="s">
        <v>242</v>
      </c>
      <c r="L3395" s="231">
        <v>46155</v>
      </c>
      <c r="M3395" s="265">
        <v>40</v>
      </c>
      <c r="N3395" s="85" t="s">
        <v>9941</v>
      </c>
      <c r="O3395" s="85" t="s">
        <v>9942</v>
      </c>
      <c r="P3395" s="85">
        <v>2830052333</v>
      </c>
      <c r="Q3395" s="231">
        <v>46135</v>
      </c>
      <c r="R3395" s="241">
        <v>1209405611</v>
      </c>
      <c r="S3395" s="241">
        <v>224453056</v>
      </c>
      <c r="T3395" s="231">
        <v>46135</v>
      </c>
      <c r="U3395" s="261">
        <v>17803.892</v>
      </c>
      <c r="V3395" s="261">
        <v>17163.629000000001</v>
      </c>
      <c r="W3395" s="241">
        <v>21</v>
      </c>
      <c r="X3395" s="241">
        <v>0</v>
      </c>
      <c r="Y3395" s="614">
        <v>7267992510</v>
      </c>
      <c r="Z3395" s="85" t="s">
        <v>354</v>
      </c>
      <c r="AA3395" s="85" t="s">
        <v>521</v>
      </c>
      <c r="AB3395" s="85" t="s">
        <v>9913</v>
      </c>
      <c r="AC3395" s="301" t="s">
        <v>9910</v>
      </c>
      <c r="AD3395" s="75" t="s">
        <v>113</v>
      </c>
      <c r="AE3395" s="241"/>
      <c r="AF3395" s="375">
        <v>46138.291666666664</v>
      </c>
      <c r="AG3395" s="375">
        <v>46135.583333333336</v>
      </c>
      <c r="AH3395" s="375">
        <v>46135.583333333336</v>
      </c>
      <c r="AI3395" s="376">
        <v>46139</v>
      </c>
      <c r="AJ3395" s="241"/>
      <c r="AK3395" s="241"/>
      <c r="AL3395" s="376">
        <v>46144</v>
      </c>
      <c r="AM3395" s="241"/>
      <c r="AN3395" s="387">
        <f t="shared" si="1058"/>
        <v>-11</v>
      </c>
      <c r="AO3395" s="81">
        <f t="shared" si="1059"/>
        <v>46134.583333333336</v>
      </c>
      <c r="AP3395" s="81">
        <f t="shared" si="1060"/>
        <v>46135.583333333336</v>
      </c>
      <c r="AQ3395" s="81">
        <f t="shared" si="1061"/>
        <v>46135.583333333336</v>
      </c>
      <c r="AR3395" s="81">
        <f t="shared" si="1053"/>
        <v>46140</v>
      </c>
      <c r="AS3395" s="81">
        <f t="shared" si="1054"/>
        <v>46141</v>
      </c>
      <c r="AT3395" s="81">
        <f t="shared" si="1055"/>
        <v>46140</v>
      </c>
      <c r="AU3395" s="241"/>
      <c r="AV3395" s="297">
        <v>46135</v>
      </c>
      <c r="AW3395" s="85"/>
      <c r="AX3395" s="85"/>
      <c r="AY3395" s="85"/>
      <c r="AZ3395" s="271"/>
      <c r="BA3395" s="85"/>
      <c r="BB3395" s="85"/>
      <c r="BC3395" s="85"/>
      <c r="BD3395" s="85"/>
      <c r="BE3395" s="85"/>
      <c r="BF3395" s="85"/>
      <c r="BG3395" s="85"/>
      <c r="BH3395" s="85"/>
      <c r="BI3395" s="85"/>
      <c r="BJ3395" s="85"/>
      <c r="BK3395" s="85"/>
      <c r="BL3395" s="85"/>
      <c r="BM3395" s="85"/>
      <c r="BN3395" s="85"/>
      <c r="BO3395" s="85"/>
      <c r="BP3395" s="85"/>
      <c r="BQ3395" s="85"/>
      <c r="BR3395" s="85"/>
      <c r="BS3395" s="85"/>
      <c r="BT3395" s="85"/>
      <c r="BU3395" s="312"/>
      <c r="BV3395" s="85"/>
      <c r="BW3395" s="85"/>
      <c r="BX3395" s="85"/>
      <c r="BY3395" s="85"/>
      <c r="BZ3395" s="85"/>
      <c r="CA3395" s="85"/>
      <c r="CB3395" s="88">
        <f t="shared" si="1057"/>
        <v>0</v>
      </c>
      <c r="CC3395" s="85"/>
      <c r="CD3395" s="85"/>
      <c r="CE3395" s="85"/>
      <c r="CF3395" s="85"/>
      <c r="CG3395" s="85"/>
      <c r="CH3395" s="85"/>
      <c r="CI3395" s="85"/>
      <c r="CJ3395" s="87">
        <f t="shared" si="1049"/>
        <v>4</v>
      </c>
      <c r="CK3395" s="85"/>
      <c r="CL3395" s="85"/>
      <c r="CM3395" s="85"/>
      <c r="CN3395" s="85"/>
    </row>
    <row r="3396" spans="1:93" x14ac:dyDescent="0.25">
      <c r="B3396" s="385" t="s">
        <v>6301</v>
      </c>
      <c r="C3396" s="506">
        <v>267466364</v>
      </c>
      <c r="D3396" s="265">
        <v>145781801</v>
      </c>
      <c r="E3396" s="241"/>
      <c r="F3396" s="231">
        <v>46132</v>
      </c>
      <c r="G3396" s="265" t="s">
        <v>740</v>
      </c>
      <c r="H3396" s="265" t="s">
        <v>2213</v>
      </c>
      <c r="I3396" s="265" t="s">
        <v>105</v>
      </c>
      <c r="J3396" s="265" t="s">
        <v>518</v>
      </c>
      <c r="K3396" s="265" t="s">
        <v>242</v>
      </c>
      <c r="L3396" s="231">
        <v>46160</v>
      </c>
      <c r="M3396" s="236">
        <v>40</v>
      </c>
      <c r="N3396" s="22" t="s">
        <v>9943</v>
      </c>
      <c r="O3396" s="22" t="s">
        <v>9944</v>
      </c>
      <c r="P3396" s="22">
        <v>2830052367</v>
      </c>
      <c r="Q3396" s="353">
        <v>46135</v>
      </c>
      <c r="R3396" s="380">
        <v>1209405742</v>
      </c>
      <c r="S3396" s="380">
        <v>224488933</v>
      </c>
      <c r="T3396" s="353">
        <v>46135</v>
      </c>
      <c r="U3396" s="382">
        <v>14698.567999999999</v>
      </c>
      <c r="V3396" s="382">
        <v>14157.054</v>
      </c>
      <c r="W3396" s="380">
        <v>19</v>
      </c>
      <c r="X3396" s="380">
        <v>0</v>
      </c>
      <c r="Y3396" s="906">
        <v>267466364</v>
      </c>
      <c r="Z3396" s="22" t="s">
        <v>110</v>
      </c>
      <c r="AA3396" s="22" t="s">
        <v>535</v>
      </c>
      <c r="AB3396" s="22" t="s">
        <v>8506</v>
      </c>
      <c r="AC3396" s="506">
        <v>267466364</v>
      </c>
      <c r="AD3396" s="105" t="s">
        <v>113</v>
      </c>
      <c r="AF3396" s="446">
        <v>46138.333333333336</v>
      </c>
      <c r="AG3396" s="446">
        <v>46137.333333333336</v>
      </c>
      <c r="AH3396" s="446">
        <v>46138.25</v>
      </c>
      <c r="AI3396" s="502">
        <v>46140</v>
      </c>
      <c r="AK3396" s="380"/>
      <c r="AL3396" s="502">
        <v>46150</v>
      </c>
      <c r="AN3396" s="907">
        <f t="shared" si="1058"/>
        <v>-10</v>
      </c>
      <c r="AO3396" s="81">
        <f t="shared" si="1059"/>
        <v>46136.333333333336</v>
      </c>
      <c r="AP3396" s="81">
        <f t="shared" si="1060"/>
        <v>46137.333333333336</v>
      </c>
      <c r="AQ3396" s="81">
        <f t="shared" si="1061"/>
        <v>46137.333333333336</v>
      </c>
      <c r="AR3396" s="81">
        <f t="shared" si="1053"/>
        <v>46141</v>
      </c>
      <c r="AS3396" s="81">
        <f t="shared" si="1054"/>
        <v>46142</v>
      </c>
      <c r="AT3396" s="81">
        <f t="shared" si="1055"/>
        <v>46141</v>
      </c>
      <c r="AV3396" s="290">
        <v>46135</v>
      </c>
      <c r="CB3396" s="88">
        <f t="shared" si="1057"/>
        <v>0</v>
      </c>
      <c r="CJ3396" s="87">
        <f t="shared" si="1049"/>
        <v>4</v>
      </c>
    </row>
    <row r="3397" spans="1:93" x14ac:dyDescent="0.25">
      <c r="B3397" s="385" t="s">
        <v>6301</v>
      </c>
      <c r="C3397" s="506">
        <v>267466364</v>
      </c>
      <c r="D3397" s="265">
        <v>145781806</v>
      </c>
      <c r="E3397" s="241"/>
      <c r="F3397" s="231">
        <v>46132</v>
      </c>
      <c r="G3397" s="265" t="s">
        <v>740</v>
      </c>
      <c r="H3397" s="265" t="s">
        <v>2213</v>
      </c>
      <c r="I3397" s="265" t="s">
        <v>105</v>
      </c>
      <c r="J3397" s="265" t="s">
        <v>518</v>
      </c>
      <c r="K3397" s="265" t="s">
        <v>242</v>
      </c>
      <c r="L3397" s="231">
        <v>46160</v>
      </c>
      <c r="M3397" s="236">
        <v>40</v>
      </c>
      <c r="N3397" s="22" t="s">
        <v>9945</v>
      </c>
      <c r="O3397" s="22" t="s">
        <v>9946</v>
      </c>
      <c r="P3397" s="22">
        <v>2830052332</v>
      </c>
      <c r="Q3397" s="353">
        <v>46135</v>
      </c>
      <c r="R3397" s="380">
        <v>1209405610</v>
      </c>
      <c r="S3397" s="380">
        <v>224488935</v>
      </c>
      <c r="T3397" s="353">
        <v>46135</v>
      </c>
      <c r="U3397" s="382">
        <v>14589.698</v>
      </c>
      <c r="V3397" s="382">
        <v>14052.2</v>
      </c>
      <c r="W3397" s="380">
        <v>20</v>
      </c>
      <c r="X3397" s="380">
        <v>0</v>
      </c>
      <c r="Y3397" s="394">
        <v>267466435</v>
      </c>
      <c r="Z3397" s="22" t="s">
        <v>110</v>
      </c>
      <c r="AA3397" s="22" t="s">
        <v>535</v>
      </c>
      <c r="AB3397" s="22" t="s">
        <v>8506</v>
      </c>
      <c r="AC3397" s="506">
        <v>267466364</v>
      </c>
      <c r="AD3397" s="75" t="s">
        <v>113</v>
      </c>
      <c r="AF3397" s="446">
        <v>46138.333333333336</v>
      </c>
      <c r="AG3397" s="446">
        <v>46137.333333333336</v>
      </c>
      <c r="AH3397" s="446">
        <v>46138.25</v>
      </c>
      <c r="AI3397" s="502">
        <v>46140</v>
      </c>
      <c r="AK3397" s="380"/>
      <c r="AL3397" s="502">
        <v>46150</v>
      </c>
      <c r="AN3397" s="387">
        <f t="shared" si="1058"/>
        <v>-10</v>
      </c>
      <c r="AO3397" s="81">
        <f t="shared" si="1059"/>
        <v>46136.333333333336</v>
      </c>
      <c r="AP3397" s="81">
        <f t="shared" si="1060"/>
        <v>46137.333333333336</v>
      </c>
      <c r="AQ3397" s="81">
        <f t="shared" si="1061"/>
        <v>46137.333333333336</v>
      </c>
      <c r="AR3397" s="81">
        <f t="shared" si="1053"/>
        <v>46141</v>
      </c>
      <c r="AS3397" s="81">
        <f t="shared" si="1054"/>
        <v>46142</v>
      </c>
      <c r="AT3397" s="81">
        <f t="shared" si="1055"/>
        <v>46141</v>
      </c>
      <c r="AV3397" s="290">
        <v>46135</v>
      </c>
      <c r="CB3397" s="88">
        <f t="shared" si="1057"/>
        <v>0</v>
      </c>
      <c r="CJ3397" s="87">
        <f t="shared" si="1049"/>
        <v>4</v>
      </c>
    </row>
    <row r="3398" spans="1:93" x14ac:dyDescent="0.25">
      <c r="B3398" s="385" t="s">
        <v>6301</v>
      </c>
      <c r="C3398" s="506">
        <v>267466364</v>
      </c>
      <c r="D3398" s="265">
        <v>145808503</v>
      </c>
      <c r="E3398" s="241"/>
      <c r="F3398" s="231">
        <v>46132</v>
      </c>
      <c r="G3398" s="265" t="s">
        <v>532</v>
      </c>
      <c r="H3398" s="265" t="s">
        <v>2213</v>
      </c>
      <c r="I3398" s="265" t="s">
        <v>105</v>
      </c>
      <c r="J3398" s="265" t="s">
        <v>518</v>
      </c>
      <c r="K3398" s="265" t="s">
        <v>242</v>
      </c>
      <c r="L3398" s="231">
        <v>46160</v>
      </c>
      <c r="M3398" s="236">
        <v>40</v>
      </c>
      <c r="N3398" s="22" t="s">
        <v>9947</v>
      </c>
      <c r="O3398" s="22" t="s">
        <v>9948</v>
      </c>
      <c r="P3398" s="22">
        <v>2830052346</v>
      </c>
      <c r="Q3398" s="353">
        <v>46135</v>
      </c>
      <c r="R3398" s="380">
        <v>1209405663</v>
      </c>
      <c r="S3398" s="380">
        <v>224488937</v>
      </c>
      <c r="T3398" s="353">
        <v>46135</v>
      </c>
      <c r="U3398" s="382">
        <v>18206.557000000001</v>
      </c>
      <c r="V3398" s="382">
        <v>17786.753000000001</v>
      </c>
      <c r="W3398" s="380">
        <v>20</v>
      </c>
      <c r="X3398" s="380">
        <v>0</v>
      </c>
      <c r="Y3398" s="394">
        <v>267766840</v>
      </c>
      <c r="Z3398" s="22" t="s">
        <v>110</v>
      </c>
      <c r="AA3398" s="22" t="s">
        <v>535</v>
      </c>
      <c r="AB3398" s="22" t="s">
        <v>8506</v>
      </c>
      <c r="AC3398" s="506">
        <v>267466364</v>
      </c>
      <c r="AD3398" s="75" t="s">
        <v>113</v>
      </c>
      <c r="AF3398" s="446">
        <v>46138.333333333336</v>
      </c>
      <c r="AG3398" s="446">
        <v>46137.333333333336</v>
      </c>
      <c r="AH3398" s="446">
        <v>46138.25</v>
      </c>
      <c r="AI3398" s="502">
        <v>46140</v>
      </c>
      <c r="AK3398" s="380"/>
      <c r="AL3398" s="502">
        <v>46150</v>
      </c>
      <c r="AN3398" s="387">
        <f t="shared" si="1058"/>
        <v>-10</v>
      </c>
      <c r="AO3398" s="81">
        <f t="shared" si="1059"/>
        <v>46136.333333333336</v>
      </c>
      <c r="AP3398" s="81">
        <f t="shared" si="1060"/>
        <v>46137.333333333336</v>
      </c>
      <c r="AQ3398" s="81">
        <f t="shared" si="1061"/>
        <v>46137.333333333336</v>
      </c>
      <c r="AR3398" s="81">
        <f t="shared" si="1053"/>
        <v>46141</v>
      </c>
      <c r="AS3398" s="81">
        <f t="shared" si="1054"/>
        <v>46142</v>
      </c>
      <c r="AT3398" s="81">
        <f t="shared" si="1055"/>
        <v>46141</v>
      </c>
      <c r="AV3398" s="290">
        <v>46135</v>
      </c>
      <c r="CB3398" s="88">
        <f t="shared" si="1057"/>
        <v>0</v>
      </c>
      <c r="CJ3398" s="87">
        <f t="shared" si="1049"/>
        <v>4</v>
      </c>
    </row>
    <row r="3399" spans="1:93" x14ac:dyDescent="0.25">
      <c r="A3399" s="85"/>
      <c r="B3399" s="265" t="s">
        <v>6301</v>
      </c>
      <c r="C3399" s="301" t="s">
        <v>9910</v>
      </c>
      <c r="D3399" s="265">
        <v>145844108</v>
      </c>
      <c r="E3399" s="241"/>
      <c r="F3399" s="231">
        <v>46137</v>
      </c>
      <c r="G3399" s="265" t="s">
        <v>516</v>
      </c>
      <c r="H3399" s="265" t="s">
        <v>2213</v>
      </c>
      <c r="I3399" s="265" t="s">
        <v>105</v>
      </c>
      <c r="J3399" s="265" t="s">
        <v>518</v>
      </c>
      <c r="K3399" s="265" t="s">
        <v>242</v>
      </c>
      <c r="L3399" s="231">
        <v>46167</v>
      </c>
      <c r="M3399" s="265">
        <v>40</v>
      </c>
      <c r="N3399" s="85" t="s">
        <v>9949</v>
      </c>
      <c r="O3399" s="85" t="s">
        <v>9950</v>
      </c>
      <c r="P3399" s="85">
        <v>2830052363</v>
      </c>
      <c r="Q3399" s="231">
        <v>46135</v>
      </c>
      <c r="R3399" s="241">
        <v>1209405730</v>
      </c>
      <c r="S3399" s="241">
        <v>224490426</v>
      </c>
      <c r="T3399" s="231">
        <v>46135</v>
      </c>
      <c r="U3399" s="261">
        <v>18260.928</v>
      </c>
      <c r="V3399" s="261">
        <v>17839.871999999999</v>
      </c>
      <c r="W3399" s="241">
        <v>20</v>
      </c>
      <c r="X3399" s="241">
        <v>0</v>
      </c>
      <c r="Y3399" s="614">
        <v>7267992518</v>
      </c>
      <c r="Z3399" s="85" t="s">
        <v>354</v>
      </c>
      <c r="AA3399" s="85" t="s">
        <v>521</v>
      </c>
      <c r="AB3399" s="85" t="s">
        <v>9913</v>
      </c>
      <c r="AC3399" s="301" t="s">
        <v>9910</v>
      </c>
      <c r="AD3399" s="75" t="s">
        <v>113</v>
      </c>
      <c r="AE3399" s="241"/>
      <c r="AF3399" s="375">
        <v>46138.291666666664</v>
      </c>
      <c r="AG3399" s="375">
        <v>46135.583333333336</v>
      </c>
      <c r="AH3399" s="375">
        <v>46135.583333333336</v>
      </c>
      <c r="AI3399" s="376">
        <v>46139</v>
      </c>
      <c r="AJ3399" s="241"/>
      <c r="AK3399" s="241"/>
      <c r="AL3399" s="376">
        <v>46144</v>
      </c>
      <c r="AM3399" s="241"/>
      <c r="AN3399" s="387">
        <f t="shared" si="1058"/>
        <v>-23</v>
      </c>
      <c r="AO3399" s="81">
        <f t="shared" si="1059"/>
        <v>46134.583333333336</v>
      </c>
      <c r="AP3399" s="81">
        <f t="shared" si="1060"/>
        <v>46135.583333333336</v>
      </c>
      <c r="AQ3399" s="81">
        <f t="shared" si="1061"/>
        <v>46135.583333333336</v>
      </c>
      <c r="AR3399" s="81">
        <f t="shared" si="1053"/>
        <v>46140</v>
      </c>
      <c r="AS3399" s="81">
        <f t="shared" si="1054"/>
        <v>46141</v>
      </c>
      <c r="AT3399" s="81">
        <f t="shared" si="1055"/>
        <v>46140</v>
      </c>
      <c r="AU3399" s="241"/>
      <c r="AV3399" s="297">
        <v>46135</v>
      </c>
      <c r="AW3399" s="85"/>
      <c r="AX3399" s="85"/>
      <c r="AY3399" s="85"/>
      <c r="AZ3399" s="271"/>
      <c r="BA3399" s="85"/>
      <c r="BB3399" s="85"/>
      <c r="BC3399" s="85"/>
      <c r="BD3399" s="85"/>
      <c r="BE3399" s="85"/>
      <c r="BF3399" s="85"/>
      <c r="BG3399" s="85"/>
      <c r="BH3399" s="85"/>
      <c r="BI3399" s="85"/>
      <c r="BJ3399" s="85"/>
      <c r="BK3399" s="85"/>
      <c r="BL3399" s="85"/>
      <c r="BM3399" s="85"/>
      <c r="BN3399" s="85"/>
      <c r="BO3399" s="85"/>
      <c r="BP3399" s="85"/>
      <c r="BQ3399" s="85"/>
      <c r="BR3399" s="85"/>
      <c r="BS3399" s="85"/>
      <c r="BT3399" s="85"/>
      <c r="BU3399" s="312"/>
      <c r="BV3399" s="85"/>
      <c r="BW3399" s="85"/>
      <c r="BX3399" s="85"/>
      <c r="BY3399" s="85"/>
      <c r="BZ3399" s="85"/>
      <c r="CA3399" s="85"/>
      <c r="CB3399" s="88">
        <f t="shared" si="1057"/>
        <v>0</v>
      </c>
      <c r="CC3399" s="85"/>
      <c r="CD3399" s="85"/>
      <c r="CE3399" s="85"/>
      <c r="CF3399" s="85"/>
      <c r="CG3399" s="85"/>
      <c r="CH3399" s="85"/>
      <c r="CI3399" s="85"/>
      <c r="CJ3399" s="87">
        <f t="shared" si="1049"/>
        <v>4</v>
      </c>
      <c r="CK3399" s="85"/>
      <c r="CL3399" s="85"/>
      <c r="CM3399" s="85"/>
      <c r="CN3399" s="85"/>
    </row>
    <row r="3400" spans="1:93" s="85" customFormat="1" x14ac:dyDescent="0.25">
      <c r="A3400" s="176"/>
      <c r="B3400" s="346" t="s">
        <v>6301</v>
      </c>
      <c r="C3400" s="390" t="s">
        <v>9951</v>
      </c>
      <c r="D3400" s="265">
        <v>145967024</v>
      </c>
      <c r="E3400" s="241">
        <v>5320008504</v>
      </c>
      <c r="F3400" s="231">
        <v>46135</v>
      </c>
      <c r="G3400" s="265" t="s">
        <v>6312</v>
      </c>
      <c r="H3400" s="265" t="s">
        <v>1495</v>
      </c>
      <c r="I3400" s="265" t="s">
        <v>105</v>
      </c>
      <c r="J3400" s="265" t="s">
        <v>180</v>
      </c>
      <c r="K3400" s="265" t="s">
        <v>242</v>
      </c>
      <c r="L3400" s="231">
        <v>46153</v>
      </c>
      <c r="M3400" s="346">
        <v>20</v>
      </c>
      <c r="N3400" s="668" t="s">
        <v>9952</v>
      </c>
      <c r="O3400" s="668" t="s">
        <v>9953</v>
      </c>
      <c r="P3400" s="176">
        <v>2830052349</v>
      </c>
      <c r="Q3400" s="363">
        <v>46135</v>
      </c>
      <c r="R3400" s="362">
        <v>1209405702</v>
      </c>
      <c r="S3400" s="362">
        <v>224489035</v>
      </c>
      <c r="T3400" s="363">
        <v>46135</v>
      </c>
      <c r="U3400" s="437">
        <v>3125.8609999999999</v>
      </c>
      <c r="V3400" s="437">
        <v>3043.009</v>
      </c>
      <c r="W3400" s="362">
        <v>5</v>
      </c>
      <c r="X3400" s="362">
        <v>0</v>
      </c>
      <c r="Y3400" s="610">
        <v>2326074020</v>
      </c>
      <c r="Z3400" s="176" t="s">
        <v>5982</v>
      </c>
      <c r="AA3400" s="176" t="s">
        <v>1426</v>
      </c>
      <c r="AB3400" s="176" t="s">
        <v>9742</v>
      </c>
      <c r="AC3400" s="365"/>
      <c r="AD3400" s="105" t="s">
        <v>113</v>
      </c>
      <c r="AE3400" s="690"/>
      <c r="AF3400" s="550">
        <v>46137.625</v>
      </c>
      <c r="AG3400" s="550">
        <v>46136.416666666664</v>
      </c>
      <c r="AH3400" s="550">
        <v>46137.458333333336</v>
      </c>
      <c r="AI3400" s="542">
        <v>46139</v>
      </c>
      <c r="AJ3400" s="362"/>
      <c r="AK3400" s="362"/>
      <c r="AL3400" s="542">
        <v>46142</v>
      </c>
      <c r="AM3400" s="362"/>
      <c r="AN3400" s="907">
        <f t="shared" si="1058"/>
        <v>-11</v>
      </c>
      <c r="AO3400" s="81" t="s">
        <v>121</v>
      </c>
      <c r="AP3400" s="81" t="s">
        <v>121</v>
      </c>
      <c r="AQ3400" s="81" t="s">
        <v>121</v>
      </c>
      <c r="AR3400" s="81">
        <f t="shared" si="1053"/>
        <v>46140</v>
      </c>
      <c r="AS3400" s="81">
        <f t="shared" si="1054"/>
        <v>46141</v>
      </c>
      <c r="AT3400" s="81">
        <f t="shared" si="1055"/>
        <v>46140</v>
      </c>
      <c r="AU3400" s="362"/>
      <c r="AV3400" s="290">
        <v>46135</v>
      </c>
      <c r="AW3400" s="176"/>
      <c r="AX3400" s="176"/>
      <c r="AY3400" s="176"/>
      <c r="AZ3400" s="369"/>
      <c r="BA3400" s="176"/>
      <c r="BB3400" s="176"/>
      <c r="BC3400" s="176"/>
      <c r="BD3400" s="176"/>
      <c r="BE3400" s="176"/>
      <c r="BF3400" s="176"/>
      <c r="BG3400" s="176"/>
      <c r="BH3400" s="176"/>
      <c r="BI3400" s="176"/>
      <c r="BJ3400" s="176"/>
      <c r="BK3400" s="176"/>
      <c r="BL3400" s="176"/>
      <c r="BM3400" s="176"/>
      <c r="BN3400" s="176"/>
      <c r="BO3400" s="176"/>
      <c r="BP3400" s="176"/>
      <c r="BQ3400" s="176"/>
      <c r="BR3400" s="176"/>
      <c r="BS3400" s="176"/>
      <c r="BT3400" s="176"/>
      <c r="BU3400" s="852"/>
      <c r="BV3400" s="176"/>
      <c r="BW3400" s="176"/>
      <c r="BX3400" s="176"/>
      <c r="BY3400" s="176"/>
      <c r="BZ3400" s="176"/>
      <c r="CA3400" s="176"/>
      <c r="CB3400" s="88">
        <f t="shared" si="1057"/>
        <v>0</v>
      </c>
      <c r="CC3400" s="176"/>
      <c r="CD3400" s="176"/>
      <c r="CE3400" s="176"/>
      <c r="CF3400" s="176"/>
      <c r="CG3400" s="176"/>
      <c r="CH3400" s="176"/>
      <c r="CI3400" s="176"/>
      <c r="CJ3400" s="87">
        <f t="shared" si="1049"/>
        <v>4</v>
      </c>
      <c r="CK3400" s="176"/>
      <c r="CL3400" s="176"/>
      <c r="CM3400" s="176"/>
      <c r="CN3400" s="176"/>
    </row>
    <row r="3401" spans="1:93" s="85" customFormat="1" x14ac:dyDescent="0.25">
      <c r="B3401" s="346" t="s">
        <v>6301</v>
      </c>
      <c r="C3401" s="301" t="s">
        <v>9951</v>
      </c>
      <c r="D3401" s="265">
        <v>145929935</v>
      </c>
      <c r="E3401" s="241">
        <v>5320008504</v>
      </c>
      <c r="F3401" s="231">
        <v>46137</v>
      </c>
      <c r="G3401" s="265" t="s">
        <v>6312</v>
      </c>
      <c r="H3401" s="265" t="s">
        <v>1495</v>
      </c>
      <c r="I3401" s="265" t="s">
        <v>105</v>
      </c>
      <c r="J3401" s="265" t="s">
        <v>180</v>
      </c>
      <c r="K3401" s="265" t="s">
        <v>242</v>
      </c>
      <c r="L3401" s="231">
        <v>46153</v>
      </c>
      <c r="M3401" s="265">
        <v>0</v>
      </c>
      <c r="N3401" s="268" t="s">
        <v>9952</v>
      </c>
      <c r="O3401" s="268" t="s">
        <v>9953</v>
      </c>
      <c r="P3401" s="85">
        <v>2830052348</v>
      </c>
      <c r="Q3401" s="231">
        <v>46135</v>
      </c>
      <c r="R3401" s="241">
        <v>1209405701</v>
      </c>
      <c r="S3401" s="241">
        <v>224489032</v>
      </c>
      <c r="T3401" s="231">
        <v>46135</v>
      </c>
      <c r="U3401" s="356">
        <v>3221.0340000000001</v>
      </c>
      <c r="V3401" s="356">
        <v>3135.6619999999998</v>
      </c>
      <c r="W3401" s="241">
        <v>5</v>
      </c>
      <c r="X3401" s="241">
        <v>0</v>
      </c>
      <c r="Y3401" s="614">
        <v>2326074020</v>
      </c>
      <c r="Z3401" s="85" t="s">
        <v>5982</v>
      </c>
      <c r="AA3401" s="85" t="s">
        <v>1426</v>
      </c>
      <c r="AB3401" s="85" t="s">
        <v>9742</v>
      </c>
      <c r="AC3401" s="270"/>
      <c r="AD3401" s="75" t="s">
        <v>113</v>
      </c>
      <c r="AE3401" s="310"/>
      <c r="AF3401" s="375">
        <v>46137.625</v>
      </c>
      <c r="AG3401" s="375">
        <v>46136.416666666664</v>
      </c>
      <c r="AH3401" s="375">
        <v>46137.458333333336</v>
      </c>
      <c r="AI3401" s="537">
        <v>46139</v>
      </c>
      <c r="AJ3401" s="241"/>
      <c r="AK3401" s="241"/>
      <c r="AL3401" s="537">
        <v>46142</v>
      </c>
      <c r="AM3401" s="241"/>
      <c r="AN3401" s="387">
        <f t="shared" si="1058"/>
        <v>-11</v>
      </c>
      <c r="AO3401" s="81" t="s">
        <v>121</v>
      </c>
      <c r="AP3401" s="81" t="s">
        <v>121</v>
      </c>
      <c r="AQ3401" s="81" t="s">
        <v>121</v>
      </c>
      <c r="AR3401" s="81">
        <f t="shared" si="1053"/>
        <v>46140</v>
      </c>
      <c r="AS3401" s="81">
        <f t="shared" si="1054"/>
        <v>46141</v>
      </c>
      <c r="AT3401" s="81">
        <f t="shared" si="1055"/>
        <v>46140</v>
      </c>
      <c r="AU3401" s="241"/>
      <c r="AV3401" s="290">
        <v>46135</v>
      </c>
      <c r="AZ3401" s="271"/>
      <c r="BU3401" s="312"/>
      <c r="CB3401" s="88">
        <f t="shared" si="1057"/>
        <v>0</v>
      </c>
      <c r="CJ3401" s="87">
        <f t="shared" si="1049"/>
        <v>4</v>
      </c>
    </row>
    <row r="3402" spans="1:93" s="85" customFormat="1" x14ac:dyDescent="0.25">
      <c r="A3402" s="908"/>
      <c r="B3402" s="909" t="s">
        <v>6301</v>
      </c>
      <c r="C3402" s="910" t="s">
        <v>9954</v>
      </c>
      <c r="D3402" s="909">
        <v>145985660</v>
      </c>
      <c r="E3402" s="911"/>
      <c r="F3402" s="912">
        <v>46135</v>
      </c>
      <c r="G3402" s="909" t="s">
        <v>7821</v>
      </c>
      <c r="H3402" s="909" t="s">
        <v>1495</v>
      </c>
      <c r="I3402" s="909" t="s">
        <v>105</v>
      </c>
      <c r="J3402" s="909" t="s">
        <v>3954</v>
      </c>
      <c r="K3402" s="909" t="s">
        <v>242</v>
      </c>
      <c r="L3402" s="912">
        <v>46157</v>
      </c>
      <c r="M3402" s="913">
        <v>40</v>
      </c>
      <c r="N3402" s="914" t="s">
        <v>9955</v>
      </c>
      <c r="O3402" s="915" t="s">
        <v>9956</v>
      </c>
      <c r="P3402" s="908">
        <v>2830052386</v>
      </c>
      <c r="Q3402" s="912">
        <v>46136</v>
      </c>
      <c r="R3402" s="911">
        <v>1209405941</v>
      </c>
      <c r="S3402" s="911">
        <v>224488965</v>
      </c>
      <c r="T3402" s="912">
        <v>46136</v>
      </c>
      <c r="U3402" s="916">
        <v>15887.726000000001</v>
      </c>
      <c r="V3402" s="916">
        <v>15436.875</v>
      </c>
      <c r="W3402" s="911">
        <v>20</v>
      </c>
      <c r="X3402" s="911">
        <v>0</v>
      </c>
      <c r="Y3402" s="917">
        <v>2326206200</v>
      </c>
      <c r="Z3402" s="918" t="s">
        <v>5982</v>
      </c>
      <c r="AA3402" s="918" t="s">
        <v>1426</v>
      </c>
      <c r="AB3402" s="918" t="s">
        <v>9742</v>
      </c>
      <c r="AC3402" s="910" t="s">
        <v>9954</v>
      </c>
      <c r="AD3402" s="919" t="s">
        <v>113</v>
      </c>
      <c r="AE3402" s="920"/>
      <c r="AF3402" s="921">
        <v>46137.625</v>
      </c>
      <c r="AG3402" s="921">
        <v>46136.416666666664</v>
      </c>
      <c r="AH3402" s="921">
        <v>46137.458333333336</v>
      </c>
      <c r="AI3402" s="922">
        <v>46139</v>
      </c>
      <c r="AJ3402" s="911"/>
      <c r="AK3402" s="911"/>
      <c r="AL3402" s="922">
        <v>46142</v>
      </c>
      <c r="AM3402" s="911"/>
      <c r="AN3402" s="923">
        <f t="shared" si="1058"/>
        <v>-15</v>
      </c>
      <c r="AO3402" s="924">
        <f>IF(AH3402&lt;AG3402,IF(AH3402=0,"",AH3402-1),IF(AG3402=0,"",AG3402-1))</f>
        <v>46135.416666666664</v>
      </c>
      <c r="AP3402" s="924">
        <f t="shared" ref="AP3402:AP3465" si="1062">IF(AH3402&lt;AG3402,IF(AH3402=0,"",AH3402),IF(AG3402=0,"",AG3402))</f>
        <v>46136.416666666664</v>
      </c>
      <c r="AQ3402" s="924">
        <f t="shared" ref="AQ3402:AQ3465" si="1063">IF(AH3402&lt;AG3402,IF(AH3402=0,"",AH3402),IF(AG3402=0,"",AG3402))</f>
        <v>46136.416666666664</v>
      </c>
      <c r="AR3402" s="924">
        <f t="shared" si="1053"/>
        <v>46140</v>
      </c>
      <c r="AS3402" s="924">
        <f t="shared" si="1054"/>
        <v>46141</v>
      </c>
      <c r="AT3402" s="924">
        <f t="shared" si="1055"/>
        <v>46140</v>
      </c>
      <c r="AU3402" s="911"/>
      <c r="AV3402" s="925">
        <v>46135</v>
      </c>
      <c r="AW3402" s="908"/>
      <c r="AX3402" s="908"/>
      <c r="AY3402" s="908"/>
      <c r="AZ3402" s="926"/>
      <c r="BA3402" s="908"/>
      <c r="BB3402" s="908"/>
      <c r="BC3402" s="908"/>
      <c r="BD3402" s="908"/>
      <c r="BE3402" s="908"/>
      <c r="BF3402" s="908"/>
      <c r="BG3402" s="908"/>
      <c r="BH3402" s="908"/>
      <c r="BI3402" s="908"/>
      <c r="BJ3402" s="908"/>
      <c r="BK3402" s="908"/>
      <c r="BL3402" s="908"/>
      <c r="BM3402" s="908"/>
      <c r="BN3402" s="908"/>
      <c r="BO3402" s="908"/>
      <c r="BP3402" s="908"/>
      <c r="BQ3402" s="908"/>
      <c r="BR3402" s="908"/>
      <c r="BS3402" s="908"/>
      <c r="BT3402" s="908"/>
      <c r="BU3402" s="927"/>
      <c r="BV3402" s="908"/>
      <c r="BW3402" s="908"/>
      <c r="BX3402" s="908"/>
      <c r="BY3402" s="908"/>
      <c r="BZ3402" s="908"/>
      <c r="CA3402" s="908"/>
      <c r="CB3402" s="928">
        <f t="shared" si="1057"/>
        <v>0</v>
      </c>
      <c r="CC3402" s="908"/>
      <c r="CD3402" s="908"/>
      <c r="CE3402" s="908"/>
      <c r="CF3402" s="908"/>
      <c r="CG3402" s="908"/>
      <c r="CH3402" s="908"/>
      <c r="CI3402" s="908"/>
      <c r="CJ3402" s="929">
        <f t="shared" ref="CJ3402:CJ3417" si="1064">MONTH(AV3402)</f>
        <v>4</v>
      </c>
      <c r="CK3402" s="908"/>
      <c r="CL3402" s="908"/>
      <c r="CM3402" s="908"/>
      <c r="CN3402" s="908"/>
    </row>
    <row r="3403" spans="1:93" s="168" customFormat="1" x14ac:dyDescent="0.25">
      <c r="A3403" s="918"/>
      <c r="B3403" s="909" t="s">
        <v>6301</v>
      </c>
      <c r="C3403" s="910" t="s">
        <v>9954</v>
      </c>
      <c r="D3403" s="909">
        <v>145985676</v>
      </c>
      <c r="E3403" s="911"/>
      <c r="F3403" s="912">
        <v>46135</v>
      </c>
      <c r="G3403" s="909" t="s">
        <v>7821</v>
      </c>
      <c r="H3403" s="909" t="s">
        <v>1495</v>
      </c>
      <c r="I3403" s="909" t="s">
        <v>105</v>
      </c>
      <c r="J3403" s="909" t="s">
        <v>3954</v>
      </c>
      <c r="K3403" s="909" t="s">
        <v>242</v>
      </c>
      <c r="L3403" s="912">
        <v>46157</v>
      </c>
      <c r="M3403" s="913">
        <v>40</v>
      </c>
      <c r="N3403" s="930" t="s">
        <v>9957</v>
      </c>
      <c r="O3403" s="931" t="s">
        <v>9958</v>
      </c>
      <c r="P3403" s="918">
        <v>2830052392</v>
      </c>
      <c r="Q3403" s="932">
        <v>46136</v>
      </c>
      <c r="R3403" s="933">
        <v>1209406005</v>
      </c>
      <c r="S3403" s="933">
        <v>224494374</v>
      </c>
      <c r="T3403" s="932">
        <v>46136</v>
      </c>
      <c r="U3403" s="934">
        <v>18740.826000000001</v>
      </c>
      <c r="V3403" s="934">
        <v>18209.017</v>
      </c>
      <c r="W3403" s="933">
        <v>22</v>
      </c>
      <c r="X3403" s="933">
        <v>0</v>
      </c>
      <c r="Y3403" s="917">
        <v>2326206410</v>
      </c>
      <c r="Z3403" s="918" t="s">
        <v>5982</v>
      </c>
      <c r="AA3403" s="918" t="s">
        <v>1426</v>
      </c>
      <c r="AB3403" s="918" t="s">
        <v>9742</v>
      </c>
      <c r="AC3403" s="910" t="s">
        <v>9954</v>
      </c>
      <c r="AD3403" s="919" t="s">
        <v>113</v>
      </c>
      <c r="AE3403" s="935"/>
      <c r="AF3403" s="921">
        <v>46137.625</v>
      </c>
      <c r="AG3403" s="921">
        <v>46136.416666666664</v>
      </c>
      <c r="AH3403" s="921">
        <v>46137.458333333336</v>
      </c>
      <c r="AI3403" s="922">
        <v>46139</v>
      </c>
      <c r="AJ3403" s="933"/>
      <c r="AK3403" s="933"/>
      <c r="AL3403" s="922">
        <v>46142</v>
      </c>
      <c r="AM3403" s="933"/>
      <c r="AN3403" s="923">
        <f t="shared" si="1058"/>
        <v>-15</v>
      </c>
      <c r="AO3403" s="924">
        <f>IF(AH3403&lt;AG3403,IF(AH3403=0,"",AH3403-1),IF(AG3403=0,"",AG3403-1))</f>
        <v>46135.416666666664</v>
      </c>
      <c r="AP3403" s="924">
        <f t="shared" si="1062"/>
        <v>46136.416666666664</v>
      </c>
      <c r="AQ3403" s="924">
        <f t="shared" si="1063"/>
        <v>46136.416666666664</v>
      </c>
      <c r="AR3403" s="924">
        <f t="shared" si="1053"/>
        <v>46140</v>
      </c>
      <c r="AS3403" s="924">
        <f t="shared" si="1054"/>
        <v>46141</v>
      </c>
      <c r="AT3403" s="924">
        <f t="shared" si="1055"/>
        <v>46140</v>
      </c>
      <c r="AU3403" s="933"/>
      <c r="AV3403" s="925">
        <v>46135</v>
      </c>
      <c r="AW3403" s="918"/>
      <c r="AX3403" s="918"/>
      <c r="AY3403" s="918"/>
      <c r="AZ3403" s="936"/>
      <c r="BA3403" s="918"/>
      <c r="BB3403" s="918"/>
      <c r="BC3403" s="918"/>
      <c r="BD3403" s="918"/>
      <c r="BE3403" s="918"/>
      <c r="BF3403" s="918"/>
      <c r="BG3403" s="918"/>
      <c r="BH3403" s="918"/>
      <c r="BI3403" s="918"/>
      <c r="BJ3403" s="918"/>
      <c r="BK3403" s="918"/>
      <c r="BL3403" s="918"/>
      <c r="BM3403" s="918"/>
      <c r="BN3403" s="918"/>
      <c r="BO3403" s="918"/>
      <c r="BP3403" s="918"/>
      <c r="BQ3403" s="918"/>
      <c r="BR3403" s="918"/>
      <c r="BS3403" s="918"/>
      <c r="BT3403" s="918"/>
      <c r="BU3403" s="937"/>
      <c r="BV3403" s="918"/>
      <c r="BW3403" s="918"/>
      <c r="BX3403" s="918"/>
      <c r="BY3403" s="918"/>
      <c r="BZ3403" s="918"/>
      <c r="CA3403" s="918"/>
      <c r="CB3403" s="928">
        <f t="shared" si="1057"/>
        <v>0</v>
      </c>
      <c r="CC3403" s="918"/>
      <c r="CD3403" s="918"/>
      <c r="CE3403" s="918"/>
      <c r="CF3403" s="918"/>
      <c r="CG3403" s="918"/>
      <c r="CH3403" s="918"/>
      <c r="CI3403" s="918"/>
      <c r="CJ3403" s="929">
        <f t="shared" si="1064"/>
        <v>4</v>
      </c>
      <c r="CK3403" s="918"/>
      <c r="CL3403" s="918"/>
      <c r="CM3403" s="918"/>
      <c r="CN3403" s="918"/>
    </row>
    <row r="3404" spans="1:93" s="85" customFormat="1" x14ac:dyDescent="0.25">
      <c r="B3404" s="265" t="s">
        <v>6301</v>
      </c>
      <c r="C3404" s="412" t="s">
        <v>9764</v>
      </c>
      <c r="D3404" s="265">
        <v>145919745</v>
      </c>
      <c r="E3404" s="241"/>
      <c r="F3404" s="231">
        <v>46135</v>
      </c>
      <c r="G3404" s="265" t="s">
        <v>395</v>
      </c>
      <c r="H3404" s="265" t="s">
        <v>1657</v>
      </c>
      <c r="I3404" s="265" t="s">
        <v>105</v>
      </c>
      <c r="J3404" s="265" t="s">
        <v>396</v>
      </c>
      <c r="K3404" s="265" t="s">
        <v>242</v>
      </c>
      <c r="L3404" s="231">
        <v>46160</v>
      </c>
      <c r="M3404" s="265">
        <v>40</v>
      </c>
      <c r="N3404" s="85" t="s">
        <v>9959</v>
      </c>
      <c r="P3404" s="85">
        <v>2830052384</v>
      </c>
      <c r="Q3404" s="231">
        <v>46136</v>
      </c>
      <c r="R3404" s="241">
        <v>1209405938</v>
      </c>
      <c r="S3404" s="241">
        <v>224494498</v>
      </c>
      <c r="T3404" s="231">
        <v>46136</v>
      </c>
      <c r="U3404" s="261">
        <v>17912.175999999999</v>
      </c>
      <c r="V3404" s="261">
        <v>17507.257000000001</v>
      </c>
      <c r="W3404" s="241">
        <v>19</v>
      </c>
      <c r="X3404" s="241">
        <v>0</v>
      </c>
      <c r="Y3404" s="608">
        <v>7268383770</v>
      </c>
      <c r="Z3404" s="85" t="s">
        <v>354</v>
      </c>
      <c r="AA3404" s="85" t="s">
        <v>521</v>
      </c>
      <c r="AB3404" s="85" t="s">
        <v>9767</v>
      </c>
      <c r="AC3404" s="412" t="s">
        <v>9764</v>
      </c>
      <c r="AD3404" s="75" t="s">
        <v>113</v>
      </c>
      <c r="AE3404" s="241"/>
      <c r="AF3404" s="375">
        <v>46138.291666666664</v>
      </c>
      <c r="AG3404" s="375">
        <v>46135.583333333336</v>
      </c>
      <c r="AH3404" s="375">
        <v>46135.583333333336</v>
      </c>
      <c r="AI3404" s="376">
        <v>46139</v>
      </c>
      <c r="AJ3404" s="241"/>
      <c r="AK3404" s="241"/>
      <c r="AL3404" s="376">
        <v>46144</v>
      </c>
      <c r="AM3404" s="241"/>
      <c r="AN3404" s="387">
        <f t="shared" si="1058"/>
        <v>-16</v>
      </c>
      <c r="AO3404" s="81">
        <f>IF(AH3404&lt;AG3404,IF(AH3404=0,"",AH3404-1),IF(AG3404=0,"",AG3404-1))</f>
        <v>46134.583333333336</v>
      </c>
      <c r="AP3404" s="81">
        <f t="shared" si="1062"/>
        <v>46135.583333333336</v>
      </c>
      <c r="AQ3404" s="81">
        <f t="shared" si="1063"/>
        <v>46135.583333333336</v>
      </c>
      <c r="AR3404" s="81">
        <f t="shared" si="1053"/>
        <v>46140</v>
      </c>
      <c r="AS3404" s="81">
        <f t="shared" si="1054"/>
        <v>46141</v>
      </c>
      <c r="AT3404" s="81">
        <f t="shared" si="1055"/>
        <v>46140</v>
      </c>
      <c r="AU3404" s="241"/>
      <c r="AV3404" s="297">
        <v>46135</v>
      </c>
      <c r="AZ3404" s="271"/>
      <c r="BU3404" s="312"/>
      <c r="CB3404" s="88">
        <f t="shared" si="1057"/>
        <v>0</v>
      </c>
      <c r="CJ3404" s="87">
        <f t="shared" si="1064"/>
        <v>4</v>
      </c>
      <c r="CO3404" s="339"/>
    </row>
    <row r="3405" spans="1:93" s="85" customFormat="1" x14ac:dyDescent="0.25">
      <c r="B3405" s="265" t="s">
        <v>6301</v>
      </c>
      <c r="C3405" s="412" t="s">
        <v>9764</v>
      </c>
      <c r="D3405" s="265">
        <v>145919743</v>
      </c>
      <c r="E3405" s="241"/>
      <c r="F3405" s="231">
        <v>46135</v>
      </c>
      <c r="G3405" s="265" t="s">
        <v>395</v>
      </c>
      <c r="H3405" s="265" t="s">
        <v>1657</v>
      </c>
      <c r="I3405" s="265" t="s">
        <v>105</v>
      </c>
      <c r="J3405" s="265" t="s">
        <v>396</v>
      </c>
      <c r="K3405" s="265" t="s">
        <v>242</v>
      </c>
      <c r="L3405" s="231">
        <v>46160</v>
      </c>
      <c r="M3405" s="265">
        <v>40</v>
      </c>
      <c r="N3405" s="268" t="s">
        <v>9960</v>
      </c>
      <c r="O3405" s="268" t="s">
        <v>9961</v>
      </c>
      <c r="P3405" s="85">
        <v>2830052314</v>
      </c>
      <c r="Q3405" s="231">
        <v>46135</v>
      </c>
      <c r="R3405" s="241">
        <v>1209405543</v>
      </c>
      <c r="S3405" s="241">
        <v>224489996</v>
      </c>
      <c r="T3405" s="231">
        <v>46135</v>
      </c>
      <c r="U3405" s="261">
        <v>14658.575000000001</v>
      </c>
      <c r="V3405" s="261">
        <v>14327.205</v>
      </c>
      <c r="W3405" s="241">
        <v>18</v>
      </c>
      <c r="X3405" s="241">
        <v>0</v>
      </c>
      <c r="Y3405" s="614">
        <v>7268660510</v>
      </c>
      <c r="Z3405" s="85" t="s">
        <v>354</v>
      </c>
      <c r="AA3405" s="85" t="s">
        <v>521</v>
      </c>
      <c r="AB3405" s="85" t="s">
        <v>9767</v>
      </c>
      <c r="AC3405" s="412" t="s">
        <v>9764</v>
      </c>
      <c r="AD3405" s="75" t="s">
        <v>113</v>
      </c>
      <c r="AE3405" s="241"/>
      <c r="AF3405" s="375">
        <v>46138.291666666664</v>
      </c>
      <c r="AG3405" s="375">
        <v>46135.583333333336</v>
      </c>
      <c r="AH3405" s="375">
        <v>46135.583333333336</v>
      </c>
      <c r="AI3405" s="376">
        <v>46139</v>
      </c>
      <c r="AJ3405" s="241"/>
      <c r="AK3405" s="241"/>
      <c r="AL3405" s="376">
        <v>46144</v>
      </c>
      <c r="AM3405" s="241"/>
      <c r="AN3405" s="387">
        <f t="shared" si="1058"/>
        <v>-16</v>
      </c>
      <c r="AO3405" s="81">
        <f>IF(AH3405&lt;AG3405,IF(AH3405=0,"",AH3405-1),IF(AG3405=0,"",AG3405-1))</f>
        <v>46134.583333333336</v>
      </c>
      <c r="AP3405" s="81">
        <f t="shared" si="1062"/>
        <v>46135.583333333336</v>
      </c>
      <c r="AQ3405" s="81">
        <f t="shared" si="1063"/>
        <v>46135.583333333336</v>
      </c>
      <c r="AR3405" s="81">
        <f t="shared" si="1053"/>
        <v>46140</v>
      </c>
      <c r="AS3405" s="81">
        <f t="shared" si="1054"/>
        <v>46141</v>
      </c>
      <c r="AT3405" s="81">
        <f t="shared" si="1055"/>
        <v>46140</v>
      </c>
      <c r="AU3405" s="241"/>
      <c r="AV3405" s="297">
        <v>46135</v>
      </c>
      <c r="AZ3405" s="271"/>
      <c r="BU3405" s="312"/>
      <c r="CB3405" s="88">
        <f t="shared" si="1057"/>
        <v>0</v>
      </c>
      <c r="CJ3405" s="87">
        <f t="shared" si="1064"/>
        <v>4</v>
      </c>
      <c r="CO3405" s="339"/>
    </row>
    <row r="3406" spans="1:93" x14ac:dyDescent="0.25">
      <c r="B3406" s="385" t="s">
        <v>6301</v>
      </c>
      <c r="C3406" s="666">
        <v>269335526</v>
      </c>
      <c r="D3406" s="265">
        <v>145856415</v>
      </c>
      <c r="E3406" s="241"/>
      <c r="F3406" s="231">
        <v>46141</v>
      </c>
      <c r="G3406" s="265" t="s">
        <v>1439</v>
      </c>
      <c r="H3406" s="265" t="s">
        <v>2845</v>
      </c>
      <c r="I3406" s="265" t="s">
        <v>105</v>
      </c>
      <c r="J3406" s="265" t="s">
        <v>9962</v>
      </c>
      <c r="K3406" s="265" t="s">
        <v>242</v>
      </c>
      <c r="L3406" s="231">
        <v>46188</v>
      </c>
      <c r="M3406" s="236">
        <v>20</v>
      </c>
      <c r="N3406" s="668" t="s">
        <v>9963</v>
      </c>
      <c r="O3406" s="938" t="s">
        <v>9964</v>
      </c>
      <c r="P3406" s="22">
        <v>2830052366</v>
      </c>
      <c r="Q3406" s="353">
        <v>46135</v>
      </c>
      <c r="R3406" s="380">
        <v>1209405740</v>
      </c>
      <c r="S3406" s="380">
        <v>224494489</v>
      </c>
      <c r="T3406" s="353">
        <v>46135</v>
      </c>
      <c r="U3406" s="382">
        <v>8762.6540000000005</v>
      </c>
      <c r="V3406" s="382">
        <v>8497.5220000000008</v>
      </c>
      <c r="W3406" s="380">
        <v>13</v>
      </c>
      <c r="X3406" s="380">
        <v>0</v>
      </c>
      <c r="Y3406" s="666">
        <v>269335526</v>
      </c>
      <c r="Z3406" s="392" t="s">
        <v>110</v>
      </c>
      <c r="AA3406" s="392" t="s">
        <v>111</v>
      </c>
      <c r="AB3406" s="392" t="s">
        <v>8506</v>
      </c>
      <c r="AC3406" s="666">
        <v>269335526</v>
      </c>
      <c r="AD3406" s="105" t="s">
        <v>113</v>
      </c>
      <c r="AF3406" s="446">
        <v>46138.333333333336</v>
      </c>
      <c r="AG3406" s="446">
        <v>46137.333333333336</v>
      </c>
      <c r="AH3406" s="446">
        <v>46138.25</v>
      </c>
      <c r="AI3406" s="502">
        <v>46140</v>
      </c>
      <c r="AK3406" s="380"/>
      <c r="AL3406" s="502">
        <v>46156</v>
      </c>
      <c r="AN3406" s="907">
        <f t="shared" si="1058"/>
        <v>-32</v>
      </c>
      <c r="AO3406" s="81">
        <f>IF(AH3406&lt;AG3406,IF(AH3406=0,"",AH3406-1),IF(AG3406=0,"",AG3406-1))</f>
        <v>46136.333333333336</v>
      </c>
      <c r="AP3406" s="81">
        <f t="shared" si="1062"/>
        <v>46137.333333333336</v>
      </c>
      <c r="AQ3406" s="81">
        <f t="shared" si="1063"/>
        <v>46137.333333333336</v>
      </c>
      <c r="AR3406" s="81">
        <f t="shared" si="1053"/>
        <v>46141</v>
      </c>
      <c r="AS3406" s="81">
        <f t="shared" si="1054"/>
        <v>46142</v>
      </c>
      <c r="AT3406" s="81">
        <f t="shared" si="1055"/>
        <v>46141</v>
      </c>
      <c r="AV3406" s="290">
        <v>46135</v>
      </c>
      <c r="CB3406" s="88">
        <f t="shared" si="1057"/>
        <v>0</v>
      </c>
      <c r="CJ3406" s="87">
        <f t="shared" si="1064"/>
        <v>4</v>
      </c>
    </row>
    <row r="3407" spans="1:93" x14ac:dyDescent="0.25">
      <c r="B3407" s="830" t="s">
        <v>9331</v>
      </c>
      <c r="C3407" s="301" t="s">
        <v>9788</v>
      </c>
      <c r="D3407" s="265">
        <v>145905968</v>
      </c>
      <c r="E3407" s="241">
        <v>5320008355</v>
      </c>
      <c r="F3407" s="231">
        <v>46135</v>
      </c>
      <c r="G3407" s="265" t="s">
        <v>1228</v>
      </c>
      <c r="H3407" s="265" t="s">
        <v>2963</v>
      </c>
      <c r="I3407" s="265" t="s">
        <v>105</v>
      </c>
      <c r="J3407" s="265" t="s">
        <v>1161</v>
      </c>
      <c r="K3407" s="265" t="s">
        <v>242</v>
      </c>
      <c r="L3407" s="231">
        <v>46149</v>
      </c>
      <c r="M3407" s="236">
        <v>40</v>
      </c>
      <c r="N3407" s="22" t="s">
        <v>9965</v>
      </c>
      <c r="O3407" s="22" t="s">
        <v>9966</v>
      </c>
      <c r="P3407" s="22">
        <v>2830052374</v>
      </c>
      <c r="Q3407" s="353">
        <v>46135</v>
      </c>
      <c r="R3407" s="380">
        <v>1209405772</v>
      </c>
      <c r="S3407" s="380">
        <v>224490362</v>
      </c>
      <c r="T3407" s="353">
        <v>46135</v>
      </c>
      <c r="U3407" s="433">
        <v>2551.7869999999998</v>
      </c>
      <c r="V3407" s="433">
        <v>2467.902</v>
      </c>
      <c r="W3407" s="380">
        <v>4</v>
      </c>
      <c r="X3407" s="380">
        <v>1</v>
      </c>
      <c r="Y3407" s="614">
        <v>2324872850</v>
      </c>
      <c r="Z3407" s="85" t="s">
        <v>5982</v>
      </c>
      <c r="AA3407" s="85" t="s">
        <v>9784</v>
      </c>
      <c r="AB3407" s="85" t="s">
        <v>9785</v>
      </c>
      <c r="AC3407" s="301" t="s">
        <v>9788</v>
      </c>
      <c r="AD3407" s="75" t="s">
        <v>113</v>
      </c>
      <c r="AE3407" s="241"/>
      <c r="AF3407" s="375">
        <v>46141.625</v>
      </c>
      <c r="AG3407" s="375">
        <v>46140.416666666664</v>
      </c>
      <c r="AH3407" s="375">
        <v>46141.458333333336</v>
      </c>
      <c r="AI3407" s="376">
        <v>46142</v>
      </c>
      <c r="AJ3407" s="241"/>
      <c r="AK3407" s="241"/>
      <c r="AL3407" s="376">
        <v>46143</v>
      </c>
      <c r="AM3407" s="876"/>
      <c r="AN3407" s="387">
        <f t="shared" si="1058"/>
        <v>-6</v>
      </c>
      <c r="AO3407" s="81" t="s">
        <v>121</v>
      </c>
      <c r="AP3407" s="81">
        <f t="shared" si="1062"/>
        <v>46140.416666666664</v>
      </c>
      <c r="AQ3407" s="81">
        <f t="shared" si="1063"/>
        <v>46140.416666666664</v>
      </c>
      <c r="AR3407" s="81">
        <f t="shared" si="1053"/>
        <v>46143</v>
      </c>
      <c r="AS3407" s="81">
        <f t="shared" si="1054"/>
        <v>46144</v>
      </c>
      <c r="AT3407" s="81">
        <f t="shared" si="1055"/>
        <v>46143</v>
      </c>
      <c r="AV3407" s="290">
        <v>46135</v>
      </c>
      <c r="CB3407" s="88">
        <f t="shared" si="1057"/>
        <v>0</v>
      </c>
      <c r="CJ3407" s="87">
        <f t="shared" si="1064"/>
        <v>4</v>
      </c>
    </row>
    <row r="3408" spans="1:93" x14ac:dyDescent="0.25">
      <c r="B3408" s="830" t="s">
        <v>9331</v>
      </c>
      <c r="C3408" s="301" t="s">
        <v>9788</v>
      </c>
      <c r="D3408" s="265">
        <v>145896986</v>
      </c>
      <c r="E3408" s="241">
        <v>5320008355</v>
      </c>
      <c r="F3408" s="231">
        <v>46135</v>
      </c>
      <c r="G3408" s="265" t="s">
        <v>1186</v>
      </c>
      <c r="H3408" s="265" t="s">
        <v>2963</v>
      </c>
      <c r="I3408" s="265" t="s">
        <v>105</v>
      </c>
      <c r="J3408" s="265" t="s">
        <v>1161</v>
      </c>
      <c r="K3408" s="265" t="s">
        <v>242</v>
      </c>
      <c r="L3408" s="231">
        <v>46155</v>
      </c>
      <c r="M3408" s="236">
        <v>0</v>
      </c>
      <c r="N3408" s="22" t="s">
        <v>9965</v>
      </c>
      <c r="O3408" s="22" t="s">
        <v>9966</v>
      </c>
      <c r="P3408" s="22">
        <v>2830052375</v>
      </c>
      <c r="Q3408" s="353">
        <v>46135</v>
      </c>
      <c r="R3408" s="380">
        <v>1209405773</v>
      </c>
      <c r="S3408" s="380">
        <v>224490357</v>
      </c>
      <c r="T3408" s="353">
        <v>46135</v>
      </c>
      <c r="U3408" s="433">
        <v>3335.1190000000001</v>
      </c>
      <c r="V3408" s="433">
        <v>3217.42</v>
      </c>
      <c r="W3408" s="380">
        <v>4</v>
      </c>
      <c r="X3408" s="380">
        <v>0</v>
      </c>
      <c r="Y3408" s="614">
        <v>2324872850</v>
      </c>
      <c r="Z3408" s="85" t="s">
        <v>5982</v>
      </c>
      <c r="AA3408" s="85" t="s">
        <v>9784</v>
      </c>
      <c r="AB3408" s="85" t="s">
        <v>9785</v>
      </c>
      <c r="AC3408" s="301" t="s">
        <v>9788</v>
      </c>
      <c r="AD3408" s="75" t="s">
        <v>113</v>
      </c>
      <c r="AE3408" s="241"/>
      <c r="AF3408" s="375">
        <v>46141.625</v>
      </c>
      <c r="AG3408" s="375">
        <v>46140.416666666664</v>
      </c>
      <c r="AH3408" s="375">
        <v>46141.458333333336</v>
      </c>
      <c r="AI3408" s="376">
        <v>46142</v>
      </c>
      <c r="AJ3408" s="241"/>
      <c r="AK3408" s="241"/>
      <c r="AL3408" s="376">
        <v>46143</v>
      </c>
      <c r="AM3408" s="876"/>
      <c r="AN3408" s="387">
        <f t="shared" si="1058"/>
        <v>-12</v>
      </c>
      <c r="AO3408" s="81" t="s">
        <v>121</v>
      </c>
      <c r="AP3408" s="81">
        <f t="shared" si="1062"/>
        <v>46140.416666666664</v>
      </c>
      <c r="AQ3408" s="81">
        <f t="shared" si="1063"/>
        <v>46140.416666666664</v>
      </c>
      <c r="AR3408" s="81">
        <f t="shared" si="1053"/>
        <v>46143</v>
      </c>
      <c r="AS3408" s="81">
        <f t="shared" si="1054"/>
        <v>46144</v>
      </c>
      <c r="AT3408" s="81">
        <f t="shared" si="1055"/>
        <v>46143</v>
      </c>
      <c r="AV3408" s="290">
        <v>46135</v>
      </c>
      <c r="CB3408" s="88">
        <f t="shared" si="1057"/>
        <v>0</v>
      </c>
      <c r="CJ3408" s="87">
        <f t="shared" si="1064"/>
        <v>4</v>
      </c>
    </row>
    <row r="3409" spans="2:88" x14ac:dyDescent="0.25">
      <c r="B3409" s="830" t="s">
        <v>9331</v>
      </c>
      <c r="C3409" s="301" t="s">
        <v>9788</v>
      </c>
      <c r="D3409" s="265">
        <v>145829421</v>
      </c>
      <c r="E3409" s="241">
        <v>5320008355</v>
      </c>
      <c r="F3409" s="231">
        <v>46135</v>
      </c>
      <c r="G3409" s="265" t="s">
        <v>1422</v>
      </c>
      <c r="H3409" s="265" t="s">
        <v>2963</v>
      </c>
      <c r="I3409" s="265" t="s">
        <v>105</v>
      </c>
      <c r="J3409" s="265" t="s">
        <v>1161</v>
      </c>
      <c r="K3409" s="265" t="s">
        <v>242</v>
      </c>
      <c r="L3409" s="231">
        <v>46158</v>
      </c>
      <c r="M3409" s="236">
        <v>0</v>
      </c>
      <c r="N3409" s="22" t="s">
        <v>9965</v>
      </c>
      <c r="O3409" s="22" t="s">
        <v>9966</v>
      </c>
      <c r="P3409" s="22">
        <v>2830052376</v>
      </c>
      <c r="Q3409" s="353">
        <v>46135</v>
      </c>
      <c r="R3409" s="380">
        <v>1209405776</v>
      </c>
      <c r="S3409" s="380">
        <v>224490417</v>
      </c>
      <c r="T3409" s="353">
        <v>46135</v>
      </c>
      <c r="U3409" s="433">
        <v>2835.982</v>
      </c>
      <c r="V3409" s="433">
        <v>2752.77</v>
      </c>
      <c r="W3409" s="380">
        <v>4</v>
      </c>
      <c r="X3409" s="380">
        <v>2</v>
      </c>
      <c r="Y3409" s="614">
        <v>2324872850</v>
      </c>
      <c r="Z3409" s="85" t="s">
        <v>5982</v>
      </c>
      <c r="AA3409" s="85" t="s">
        <v>9784</v>
      </c>
      <c r="AB3409" s="85" t="s">
        <v>9785</v>
      </c>
      <c r="AC3409" s="301" t="s">
        <v>9788</v>
      </c>
      <c r="AD3409" s="75" t="s">
        <v>113</v>
      </c>
      <c r="AE3409" s="241"/>
      <c r="AF3409" s="375">
        <v>46141.625</v>
      </c>
      <c r="AG3409" s="375">
        <v>46140.416666666664</v>
      </c>
      <c r="AH3409" s="375">
        <v>46141.458333333336</v>
      </c>
      <c r="AI3409" s="376">
        <v>46142</v>
      </c>
      <c r="AJ3409" s="241"/>
      <c r="AK3409" s="241"/>
      <c r="AL3409" s="376">
        <v>46143</v>
      </c>
      <c r="AM3409" s="876"/>
      <c r="AN3409" s="387">
        <f t="shared" si="1058"/>
        <v>-15</v>
      </c>
      <c r="AO3409" s="81" t="s">
        <v>121</v>
      </c>
      <c r="AP3409" s="81">
        <f t="shared" si="1062"/>
        <v>46140.416666666664</v>
      </c>
      <c r="AQ3409" s="81">
        <f t="shared" si="1063"/>
        <v>46140.416666666664</v>
      </c>
      <c r="AR3409" s="81">
        <f t="shared" si="1053"/>
        <v>46143</v>
      </c>
      <c r="AS3409" s="81">
        <f t="shared" si="1054"/>
        <v>46144</v>
      </c>
      <c r="AT3409" s="81">
        <f t="shared" si="1055"/>
        <v>46143</v>
      </c>
      <c r="AV3409" s="290">
        <v>46135</v>
      </c>
      <c r="CB3409" s="88">
        <f t="shared" si="1057"/>
        <v>0</v>
      </c>
      <c r="CJ3409" s="87">
        <f t="shared" si="1064"/>
        <v>4</v>
      </c>
    </row>
    <row r="3410" spans="2:88" x14ac:dyDescent="0.25">
      <c r="B3410" s="830" t="s">
        <v>9331</v>
      </c>
      <c r="C3410" s="301" t="s">
        <v>9788</v>
      </c>
      <c r="D3410" s="265">
        <v>145896979</v>
      </c>
      <c r="E3410" s="241">
        <v>5320008355</v>
      </c>
      <c r="F3410" s="231">
        <v>46135</v>
      </c>
      <c r="G3410" s="265" t="s">
        <v>1186</v>
      </c>
      <c r="H3410" s="265" t="s">
        <v>2963</v>
      </c>
      <c r="I3410" s="265" t="s">
        <v>105</v>
      </c>
      <c r="J3410" s="265" t="s">
        <v>1161</v>
      </c>
      <c r="K3410" s="265" t="s">
        <v>242</v>
      </c>
      <c r="L3410" s="231">
        <v>46153</v>
      </c>
      <c r="M3410" s="236">
        <v>0</v>
      </c>
      <c r="N3410" s="22" t="s">
        <v>9965</v>
      </c>
      <c r="O3410" s="22" t="s">
        <v>9966</v>
      </c>
      <c r="P3410" s="22">
        <v>2830052377</v>
      </c>
      <c r="Q3410" s="353">
        <v>46135</v>
      </c>
      <c r="R3410" s="380">
        <v>1209405777</v>
      </c>
      <c r="S3410" s="380">
        <v>224490353</v>
      </c>
      <c r="T3410" s="353">
        <v>46135</v>
      </c>
      <c r="U3410" s="433">
        <v>3137.1390000000001</v>
      </c>
      <c r="V3410" s="433">
        <v>3026.4389999999999</v>
      </c>
      <c r="W3410" s="380">
        <v>3</v>
      </c>
      <c r="X3410" s="380">
        <v>0</v>
      </c>
      <c r="Y3410" s="614">
        <v>2324872850</v>
      </c>
      <c r="Z3410" s="85" t="s">
        <v>5982</v>
      </c>
      <c r="AA3410" s="85" t="s">
        <v>9784</v>
      </c>
      <c r="AB3410" s="85" t="s">
        <v>9785</v>
      </c>
      <c r="AC3410" s="301" t="s">
        <v>9788</v>
      </c>
      <c r="AD3410" s="75" t="s">
        <v>113</v>
      </c>
      <c r="AE3410" s="241"/>
      <c r="AF3410" s="375">
        <v>46141.625</v>
      </c>
      <c r="AG3410" s="375">
        <v>46140.416666666664</v>
      </c>
      <c r="AH3410" s="375">
        <v>46141.458333333336</v>
      </c>
      <c r="AI3410" s="376">
        <v>46142</v>
      </c>
      <c r="AJ3410" s="241"/>
      <c r="AK3410" s="241"/>
      <c r="AL3410" s="376">
        <v>46143</v>
      </c>
      <c r="AM3410" s="876"/>
      <c r="AN3410" s="387">
        <f t="shared" si="1058"/>
        <v>-10</v>
      </c>
      <c r="AO3410" s="81" t="s">
        <v>121</v>
      </c>
      <c r="AP3410" s="81">
        <f t="shared" si="1062"/>
        <v>46140.416666666664</v>
      </c>
      <c r="AQ3410" s="81">
        <f t="shared" si="1063"/>
        <v>46140.416666666664</v>
      </c>
      <c r="AR3410" s="81">
        <f t="shared" si="1053"/>
        <v>46143</v>
      </c>
      <c r="AS3410" s="81">
        <f t="shared" si="1054"/>
        <v>46144</v>
      </c>
      <c r="AT3410" s="81">
        <f t="shared" si="1055"/>
        <v>46143</v>
      </c>
      <c r="AV3410" s="290">
        <v>46135</v>
      </c>
      <c r="CB3410" s="88">
        <f t="shared" si="1057"/>
        <v>0</v>
      </c>
      <c r="CJ3410" s="87">
        <f t="shared" si="1064"/>
        <v>4</v>
      </c>
    </row>
    <row r="3411" spans="2:88" x14ac:dyDescent="0.25">
      <c r="B3411" s="830" t="s">
        <v>9331</v>
      </c>
      <c r="C3411" s="301" t="s">
        <v>9788</v>
      </c>
      <c r="D3411" s="265">
        <v>145910526</v>
      </c>
      <c r="E3411" s="241">
        <v>5320008355</v>
      </c>
      <c r="F3411" s="231">
        <v>46135</v>
      </c>
      <c r="G3411" s="265" t="s">
        <v>2987</v>
      </c>
      <c r="H3411" s="265" t="s">
        <v>2963</v>
      </c>
      <c r="I3411" s="265" t="s">
        <v>105</v>
      </c>
      <c r="J3411" s="265" t="s">
        <v>1161</v>
      </c>
      <c r="K3411" s="265" t="s">
        <v>242</v>
      </c>
      <c r="L3411" s="231">
        <v>46153</v>
      </c>
      <c r="M3411" s="236">
        <v>0</v>
      </c>
      <c r="N3411" s="22" t="s">
        <v>9965</v>
      </c>
      <c r="O3411" s="22" t="s">
        <v>9966</v>
      </c>
      <c r="P3411" s="22">
        <v>2830052378</v>
      </c>
      <c r="Q3411" s="353">
        <v>46135</v>
      </c>
      <c r="R3411" s="380">
        <v>1209405779</v>
      </c>
      <c r="S3411" s="380">
        <v>224490359</v>
      </c>
      <c r="T3411" s="353">
        <v>46135</v>
      </c>
      <c r="U3411" s="433">
        <v>2699.2440000000001</v>
      </c>
      <c r="V3411" s="433">
        <v>2587.931</v>
      </c>
      <c r="W3411" s="380">
        <v>3</v>
      </c>
      <c r="X3411" s="380">
        <v>2</v>
      </c>
      <c r="Y3411" s="614">
        <v>2324872850</v>
      </c>
      <c r="Z3411" s="85" t="s">
        <v>5982</v>
      </c>
      <c r="AA3411" s="85" t="s">
        <v>9784</v>
      </c>
      <c r="AB3411" s="85" t="s">
        <v>9785</v>
      </c>
      <c r="AC3411" s="301" t="s">
        <v>9788</v>
      </c>
      <c r="AD3411" s="75" t="s">
        <v>113</v>
      </c>
      <c r="AE3411" s="241"/>
      <c r="AF3411" s="375">
        <v>46141.625</v>
      </c>
      <c r="AG3411" s="375">
        <v>46140.416666666664</v>
      </c>
      <c r="AH3411" s="375">
        <v>46141.458333333336</v>
      </c>
      <c r="AI3411" s="376">
        <v>46142</v>
      </c>
      <c r="AJ3411" s="241"/>
      <c r="AK3411" s="241"/>
      <c r="AL3411" s="376">
        <v>46143</v>
      </c>
      <c r="AM3411" s="876"/>
      <c r="AN3411" s="387">
        <f t="shared" si="1058"/>
        <v>-10</v>
      </c>
      <c r="AO3411" s="81" t="s">
        <v>121</v>
      </c>
      <c r="AP3411" s="81">
        <f t="shared" si="1062"/>
        <v>46140.416666666664</v>
      </c>
      <c r="AQ3411" s="81">
        <f t="shared" si="1063"/>
        <v>46140.416666666664</v>
      </c>
      <c r="AR3411" s="81">
        <f t="shared" si="1053"/>
        <v>46143</v>
      </c>
      <c r="AS3411" s="81">
        <f t="shared" si="1054"/>
        <v>46144</v>
      </c>
      <c r="AT3411" s="81">
        <f t="shared" si="1055"/>
        <v>46143</v>
      </c>
      <c r="AV3411" s="290">
        <v>46135</v>
      </c>
      <c r="CB3411" s="88">
        <f t="shared" si="1057"/>
        <v>0</v>
      </c>
      <c r="CJ3411" s="87">
        <f t="shared" si="1064"/>
        <v>4</v>
      </c>
    </row>
    <row r="3412" spans="2:88" x14ac:dyDescent="0.25">
      <c r="B3412" s="830" t="s">
        <v>9331</v>
      </c>
      <c r="C3412" s="301" t="s">
        <v>9788</v>
      </c>
      <c r="D3412" s="265">
        <v>145906019</v>
      </c>
      <c r="E3412" s="241">
        <v>5320008355</v>
      </c>
      <c r="F3412" s="231">
        <v>46135</v>
      </c>
      <c r="G3412" s="265" t="s">
        <v>1228</v>
      </c>
      <c r="H3412" s="265" t="s">
        <v>2963</v>
      </c>
      <c r="I3412" s="265" t="s">
        <v>105</v>
      </c>
      <c r="J3412" s="265" t="s">
        <v>1161</v>
      </c>
      <c r="K3412" s="265" t="s">
        <v>242</v>
      </c>
      <c r="L3412" s="231">
        <v>46153</v>
      </c>
      <c r="M3412" s="236">
        <v>0</v>
      </c>
      <c r="N3412" s="22" t="s">
        <v>9965</v>
      </c>
      <c r="O3412" s="22" t="s">
        <v>9966</v>
      </c>
      <c r="P3412" s="22">
        <v>2830052379</v>
      </c>
      <c r="Q3412" s="353">
        <v>46135</v>
      </c>
      <c r="R3412" s="380">
        <v>1209405780</v>
      </c>
      <c r="S3412" s="380">
        <v>224490381</v>
      </c>
      <c r="T3412" s="353">
        <v>46135</v>
      </c>
      <c r="U3412" s="433">
        <v>2509.1410000000001</v>
      </c>
      <c r="V3412" s="433">
        <v>2426.6170000000002</v>
      </c>
      <c r="W3412" s="380">
        <v>5</v>
      </c>
      <c r="X3412" s="380">
        <v>1</v>
      </c>
      <c r="Y3412" s="614">
        <v>2324872850</v>
      </c>
      <c r="Z3412" s="85" t="s">
        <v>5982</v>
      </c>
      <c r="AA3412" s="85" t="s">
        <v>9784</v>
      </c>
      <c r="AB3412" s="85" t="s">
        <v>9785</v>
      </c>
      <c r="AC3412" s="301" t="s">
        <v>9788</v>
      </c>
      <c r="AD3412" s="75" t="s">
        <v>113</v>
      </c>
      <c r="AE3412" s="241"/>
      <c r="AF3412" s="375">
        <v>46141.625</v>
      </c>
      <c r="AG3412" s="375">
        <v>46140.416666666664</v>
      </c>
      <c r="AH3412" s="375">
        <v>46141.458333333336</v>
      </c>
      <c r="AI3412" s="376">
        <v>46142</v>
      </c>
      <c r="AJ3412" s="241"/>
      <c r="AK3412" s="241"/>
      <c r="AL3412" s="376">
        <v>46143</v>
      </c>
      <c r="AM3412" s="876"/>
      <c r="AN3412" s="387">
        <f t="shared" si="1058"/>
        <v>-10</v>
      </c>
      <c r="AO3412" s="81" t="s">
        <v>121</v>
      </c>
      <c r="AP3412" s="81">
        <f t="shared" si="1062"/>
        <v>46140.416666666664</v>
      </c>
      <c r="AQ3412" s="81">
        <f t="shared" si="1063"/>
        <v>46140.416666666664</v>
      </c>
      <c r="AR3412" s="81">
        <f t="shared" ref="AR3412:AR3475" si="1065">IF(AI3412=0,"",IF(AI3412&lt;AJ3412,AJ3412+1,AI3412+1))</f>
        <v>46143</v>
      </c>
      <c r="AS3412" s="81">
        <f t="shared" ref="AS3412:AS3475" si="1066">IF(AI3412=0,"",IF(AE3412=0,IF(AJ3412=0,AI3412+2,AJ3412+2),AE3412+2))</f>
        <v>46144</v>
      </c>
      <c r="AT3412" s="81">
        <f t="shared" ref="AT3412:AT3475" si="1067">IF(AI3412=0,"",IF(AI3412&lt;AJ3412,AJ3412+1,AI3412+1))</f>
        <v>46143</v>
      </c>
      <c r="AV3412" s="290">
        <v>46135</v>
      </c>
      <c r="CB3412" s="88">
        <f t="shared" si="1057"/>
        <v>0</v>
      </c>
      <c r="CJ3412" s="87">
        <f t="shared" si="1064"/>
        <v>4</v>
      </c>
    </row>
    <row r="3413" spans="2:88" x14ac:dyDescent="0.25">
      <c r="B3413" s="830" t="s">
        <v>9331</v>
      </c>
      <c r="C3413" s="301" t="s">
        <v>9788</v>
      </c>
      <c r="D3413" s="265">
        <v>145994647</v>
      </c>
      <c r="E3413" s="241">
        <v>5320008530</v>
      </c>
      <c r="F3413" s="231">
        <v>46141</v>
      </c>
      <c r="G3413" s="265" t="s">
        <v>1159</v>
      </c>
      <c r="H3413" s="265" t="s">
        <v>2963</v>
      </c>
      <c r="I3413" s="265" t="s">
        <v>105</v>
      </c>
      <c r="J3413" s="265" t="s">
        <v>1161</v>
      </c>
      <c r="K3413" s="265" t="s">
        <v>242</v>
      </c>
      <c r="L3413" s="231">
        <v>46156</v>
      </c>
      <c r="M3413" s="236">
        <v>40</v>
      </c>
      <c r="N3413" s="268" t="s">
        <v>9967</v>
      </c>
      <c r="O3413" s="268" t="s">
        <v>9968</v>
      </c>
      <c r="P3413" s="22">
        <v>2830052438</v>
      </c>
      <c r="Q3413" s="353">
        <v>46136</v>
      </c>
      <c r="R3413" s="380">
        <v>1209406129</v>
      </c>
      <c r="S3413" s="380">
        <v>224497931</v>
      </c>
      <c r="T3413" s="353">
        <v>46136</v>
      </c>
      <c r="U3413" s="433">
        <v>9081.9779999999992</v>
      </c>
      <c r="V3413" s="433">
        <v>8830.1170000000002</v>
      </c>
      <c r="W3413" s="380">
        <v>11</v>
      </c>
      <c r="X3413" s="380">
        <v>0</v>
      </c>
      <c r="Y3413" s="939">
        <v>2324874410</v>
      </c>
      <c r="Z3413" s="268" t="s">
        <v>5982</v>
      </c>
      <c r="AA3413" s="268" t="s">
        <v>9784</v>
      </c>
      <c r="AB3413" s="268" t="s">
        <v>9785</v>
      </c>
      <c r="AC3413" s="301" t="s">
        <v>9788</v>
      </c>
      <c r="AD3413" s="75" t="s">
        <v>113</v>
      </c>
      <c r="AF3413" s="375">
        <v>46141.625</v>
      </c>
      <c r="AG3413" s="375">
        <v>46140.416666666664</v>
      </c>
      <c r="AH3413" s="375">
        <v>46141.458333333336</v>
      </c>
      <c r="AI3413" s="376">
        <v>46142</v>
      </c>
      <c r="AJ3413" s="241"/>
      <c r="AK3413" s="241"/>
      <c r="AL3413" s="376">
        <v>46143</v>
      </c>
      <c r="AN3413" s="387">
        <f t="shared" si="1058"/>
        <v>-13</v>
      </c>
      <c r="AO3413" s="81" t="s">
        <v>121</v>
      </c>
      <c r="AP3413" s="81">
        <f t="shared" si="1062"/>
        <v>46140.416666666664</v>
      </c>
      <c r="AQ3413" s="81">
        <f t="shared" si="1063"/>
        <v>46140.416666666664</v>
      </c>
      <c r="AR3413" s="81">
        <f t="shared" si="1065"/>
        <v>46143</v>
      </c>
      <c r="AS3413" s="81">
        <f t="shared" si="1066"/>
        <v>46144</v>
      </c>
      <c r="AT3413" s="81">
        <f t="shared" si="1067"/>
        <v>46143</v>
      </c>
      <c r="AV3413" s="297">
        <v>46136</v>
      </c>
      <c r="CB3413" s="88">
        <f t="shared" si="1057"/>
        <v>0</v>
      </c>
      <c r="CJ3413" s="87">
        <f t="shared" si="1064"/>
        <v>4</v>
      </c>
    </row>
    <row r="3414" spans="2:88" x14ac:dyDescent="0.25">
      <c r="B3414" s="830" t="s">
        <v>9331</v>
      </c>
      <c r="C3414" s="301" t="s">
        <v>9788</v>
      </c>
      <c r="D3414" s="265">
        <v>145994661</v>
      </c>
      <c r="E3414" s="241">
        <v>5320008530</v>
      </c>
      <c r="F3414" s="231">
        <v>46141</v>
      </c>
      <c r="G3414" s="265" t="s">
        <v>1159</v>
      </c>
      <c r="H3414" s="265" t="s">
        <v>2963</v>
      </c>
      <c r="I3414" s="265" t="s">
        <v>105</v>
      </c>
      <c r="J3414" s="265" t="s">
        <v>1161</v>
      </c>
      <c r="K3414" s="265" t="s">
        <v>242</v>
      </c>
      <c r="L3414" s="231">
        <v>46156</v>
      </c>
      <c r="M3414" s="236">
        <v>0</v>
      </c>
      <c r="N3414" s="268" t="s">
        <v>9967</v>
      </c>
      <c r="O3414" s="268" t="s">
        <v>9968</v>
      </c>
      <c r="P3414" s="22">
        <v>2830052439</v>
      </c>
      <c r="Q3414" s="353">
        <v>46136</v>
      </c>
      <c r="R3414" s="380">
        <v>1209406131</v>
      </c>
      <c r="S3414" s="380">
        <v>224497938</v>
      </c>
      <c r="T3414" s="353">
        <v>46136</v>
      </c>
      <c r="U3414" s="433">
        <v>8912.366</v>
      </c>
      <c r="V3414" s="433">
        <v>8639.2939999999999</v>
      </c>
      <c r="W3414" s="380">
        <v>9</v>
      </c>
      <c r="X3414" s="380">
        <v>0</v>
      </c>
      <c r="Y3414" s="939">
        <v>2324874410</v>
      </c>
      <c r="Z3414" s="268" t="s">
        <v>5982</v>
      </c>
      <c r="AA3414" s="268" t="s">
        <v>9784</v>
      </c>
      <c r="AB3414" s="268" t="s">
        <v>9785</v>
      </c>
      <c r="AC3414" s="301" t="s">
        <v>9788</v>
      </c>
      <c r="AD3414" s="75" t="s">
        <v>113</v>
      </c>
      <c r="AF3414" s="375">
        <v>46141.625</v>
      </c>
      <c r="AG3414" s="375">
        <v>46140.416666666664</v>
      </c>
      <c r="AH3414" s="375">
        <v>46141.458333333336</v>
      </c>
      <c r="AI3414" s="376">
        <v>46142</v>
      </c>
      <c r="AJ3414" s="241"/>
      <c r="AK3414" s="241"/>
      <c r="AL3414" s="376">
        <v>46143</v>
      </c>
      <c r="AN3414" s="387">
        <f t="shared" si="1058"/>
        <v>-13</v>
      </c>
      <c r="AO3414" s="81" t="s">
        <v>121</v>
      </c>
      <c r="AP3414" s="81">
        <f t="shared" si="1062"/>
        <v>46140.416666666664</v>
      </c>
      <c r="AQ3414" s="81">
        <f t="shared" si="1063"/>
        <v>46140.416666666664</v>
      </c>
      <c r="AR3414" s="81">
        <f t="shared" si="1065"/>
        <v>46143</v>
      </c>
      <c r="AS3414" s="81">
        <f t="shared" si="1066"/>
        <v>46144</v>
      </c>
      <c r="AT3414" s="81">
        <f t="shared" si="1067"/>
        <v>46143</v>
      </c>
      <c r="AV3414" s="297">
        <v>46136</v>
      </c>
      <c r="CB3414" s="88">
        <f t="shared" si="1057"/>
        <v>0</v>
      </c>
      <c r="CJ3414" s="87">
        <f t="shared" si="1064"/>
        <v>4</v>
      </c>
    </row>
    <row r="3415" spans="2:88" x14ac:dyDescent="0.25">
      <c r="B3415" s="265" t="s">
        <v>6688</v>
      </c>
      <c r="C3415" s="301" t="s">
        <v>9089</v>
      </c>
      <c r="D3415" s="265">
        <v>145994528</v>
      </c>
      <c r="E3415" s="274"/>
      <c r="F3415" s="275">
        <v>46137</v>
      </c>
      <c r="G3415" s="273" t="s">
        <v>1188</v>
      </c>
      <c r="H3415" s="273" t="s">
        <v>2963</v>
      </c>
      <c r="I3415" s="273" t="s">
        <v>105</v>
      </c>
      <c r="J3415" s="273" t="s">
        <v>1161</v>
      </c>
      <c r="K3415" s="273" t="s">
        <v>242</v>
      </c>
      <c r="L3415" s="275">
        <v>46158</v>
      </c>
      <c r="M3415" s="236">
        <v>40</v>
      </c>
      <c r="N3415" s="22" t="s">
        <v>9969</v>
      </c>
      <c r="O3415" s="22" t="s">
        <v>9970</v>
      </c>
      <c r="W3415" s="380"/>
      <c r="X3415" s="380"/>
      <c r="Y3415" s="863">
        <v>2324875360</v>
      </c>
      <c r="Z3415" s="22" t="s">
        <v>5982</v>
      </c>
      <c r="AA3415" s="22" t="s">
        <v>9784</v>
      </c>
      <c r="AB3415" s="22" t="s">
        <v>9785</v>
      </c>
      <c r="AD3415" s="182" t="s">
        <v>113</v>
      </c>
      <c r="AF3415" s="304">
        <v>46141.625</v>
      </c>
      <c r="AG3415" s="304">
        <v>46140.416666666664</v>
      </c>
      <c r="AH3415" s="304">
        <v>46141.458333333336</v>
      </c>
      <c r="AI3415" s="448">
        <v>46142</v>
      </c>
      <c r="AJ3415" s="274"/>
      <c r="AK3415" s="274"/>
      <c r="AL3415" s="448">
        <v>46143</v>
      </c>
      <c r="AN3415" s="744">
        <f t="shared" si="1058"/>
        <v>-15</v>
      </c>
      <c r="AO3415" s="81">
        <f t="shared" ref="AO3415:AO3478" si="1068">IF(AH3415&lt;AG3415,IF(AH3415=0,"",AH3415-1),IF(AG3415=0,"",AG3415-1))</f>
        <v>46139.416666666664</v>
      </c>
      <c r="AP3415" s="81">
        <f t="shared" si="1062"/>
        <v>46140.416666666664</v>
      </c>
      <c r="AQ3415" s="81">
        <f t="shared" si="1063"/>
        <v>46140.416666666664</v>
      </c>
      <c r="AR3415" s="81">
        <f t="shared" si="1065"/>
        <v>46143</v>
      </c>
      <c r="AS3415" s="81">
        <f t="shared" si="1066"/>
        <v>46144</v>
      </c>
      <c r="AT3415" s="81">
        <f t="shared" si="1067"/>
        <v>46143</v>
      </c>
      <c r="AV3415" s="347">
        <v>46137</v>
      </c>
      <c r="CB3415" s="88">
        <f t="shared" si="1057"/>
        <v>0</v>
      </c>
      <c r="CJ3415" s="87">
        <f t="shared" si="1064"/>
        <v>4</v>
      </c>
    </row>
    <row r="3416" spans="2:88" s="85" customFormat="1" x14ac:dyDescent="0.25">
      <c r="B3416" s="265" t="s">
        <v>6688</v>
      </c>
      <c r="C3416" s="301" t="s">
        <v>9089</v>
      </c>
      <c r="D3416" s="265">
        <v>145995021</v>
      </c>
      <c r="E3416" s="241">
        <v>5320008551</v>
      </c>
      <c r="F3416" s="231">
        <v>46137</v>
      </c>
      <c r="G3416" s="265" t="s">
        <v>2934</v>
      </c>
      <c r="H3416" s="265" t="s">
        <v>2935</v>
      </c>
      <c r="I3416" s="265" t="s">
        <v>105</v>
      </c>
      <c r="J3416" s="265" t="s">
        <v>9188</v>
      </c>
      <c r="K3416" s="265" t="s">
        <v>242</v>
      </c>
      <c r="L3416" s="231">
        <v>46179</v>
      </c>
      <c r="M3416" s="265">
        <v>40</v>
      </c>
      <c r="N3416" s="677" t="s">
        <v>9971</v>
      </c>
      <c r="O3416" s="671" t="s">
        <v>9972</v>
      </c>
      <c r="Q3416" s="241"/>
      <c r="R3416" s="241"/>
      <c r="S3416" s="241"/>
      <c r="T3416" s="241"/>
      <c r="U3416" s="241"/>
      <c r="V3416" s="241"/>
      <c r="W3416" s="241"/>
      <c r="X3416" s="241"/>
      <c r="Y3416" s="863" t="s">
        <v>9973</v>
      </c>
      <c r="Z3416" s="22" t="s">
        <v>258</v>
      </c>
      <c r="AA3416" s="22" t="s">
        <v>4606</v>
      </c>
      <c r="AB3416" s="22" t="s">
        <v>9974</v>
      </c>
      <c r="AC3416" s="270"/>
      <c r="AD3416" s="182" t="s">
        <v>113</v>
      </c>
      <c r="AE3416" s="241"/>
      <c r="AF3416" s="304">
        <v>46143.416666666664</v>
      </c>
      <c r="AG3416" s="304">
        <v>46143.416666666664</v>
      </c>
      <c r="AH3416" s="304">
        <v>46143.416666666664</v>
      </c>
      <c r="AI3416" s="448">
        <v>46146</v>
      </c>
      <c r="AJ3416" s="241"/>
      <c r="AK3416" s="241"/>
      <c r="AL3416" s="448">
        <v>46160</v>
      </c>
      <c r="AM3416" s="241"/>
      <c r="AN3416" s="744">
        <f t="shared" si="1058"/>
        <v>-19</v>
      </c>
      <c r="AO3416" s="81">
        <f t="shared" si="1068"/>
        <v>46142.416666666664</v>
      </c>
      <c r="AP3416" s="81">
        <f t="shared" si="1062"/>
        <v>46143.416666666664</v>
      </c>
      <c r="AQ3416" s="81">
        <f t="shared" si="1063"/>
        <v>46143.416666666664</v>
      </c>
      <c r="AR3416" s="81">
        <f t="shared" si="1065"/>
        <v>46147</v>
      </c>
      <c r="AS3416" s="81">
        <f t="shared" si="1066"/>
        <v>46148</v>
      </c>
      <c r="AT3416" s="81">
        <f t="shared" si="1067"/>
        <v>46147</v>
      </c>
      <c r="AU3416" s="241"/>
      <c r="AV3416" s="347">
        <v>46137</v>
      </c>
      <c r="AZ3416" s="271"/>
      <c r="BU3416" s="312"/>
      <c r="CB3416" s="88">
        <f t="shared" ref="CB3416:CB3479" si="1069">WEEKNUM(BV3416,)</f>
        <v>0</v>
      </c>
      <c r="CJ3416" s="87">
        <f t="shared" si="1064"/>
        <v>4</v>
      </c>
    </row>
    <row r="3417" spans="2:88" s="85" customFormat="1" x14ac:dyDescent="0.25">
      <c r="B3417" s="265" t="s">
        <v>6688</v>
      </c>
      <c r="C3417" s="301" t="s">
        <v>9089</v>
      </c>
      <c r="D3417" s="265">
        <v>145968095</v>
      </c>
      <c r="E3417" s="241">
        <v>5320008551</v>
      </c>
      <c r="F3417" s="231">
        <v>46136</v>
      </c>
      <c r="G3417" s="265" t="s">
        <v>2934</v>
      </c>
      <c r="H3417" s="265" t="s">
        <v>2935</v>
      </c>
      <c r="I3417" s="265" t="s">
        <v>105</v>
      </c>
      <c r="J3417" s="265" t="s">
        <v>9975</v>
      </c>
      <c r="K3417" s="265" t="s">
        <v>242</v>
      </c>
      <c r="L3417" s="231">
        <v>46180</v>
      </c>
      <c r="M3417" s="265">
        <v>0</v>
      </c>
      <c r="N3417" s="677" t="s">
        <v>9971</v>
      </c>
      <c r="O3417" s="671" t="s">
        <v>9972</v>
      </c>
      <c r="Q3417" s="241"/>
      <c r="R3417" s="241"/>
      <c r="S3417" s="241"/>
      <c r="T3417" s="241"/>
      <c r="U3417" s="241"/>
      <c r="V3417" s="241"/>
      <c r="W3417" s="241"/>
      <c r="X3417" s="241"/>
      <c r="Y3417" s="863" t="s">
        <v>9973</v>
      </c>
      <c r="Z3417" s="22" t="s">
        <v>258</v>
      </c>
      <c r="AA3417" s="22" t="s">
        <v>4606</v>
      </c>
      <c r="AB3417" s="22" t="s">
        <v>9974</v>
      </c>
      <c r="AC3417" s="270"/>
      <c r="AD3417" s="182" t="s">
        <v>113</v>
      </c>
      <c r="AE3417" s="241"/>
      <c r="AF3417" s="304">
        <v>46143.416666666664</v>
      </c>
      <c r="AG3417" s="304">
        <v>46143.416666666664</v>
      </c>
      <c r="AH3417" s="304">
        <v>46143.416666666664</v>
      </c>
      <c r="AI3417" s="448">
        <v>46146</v>
      </c>
      <c r="AJ3417" s="241"/>
      <c r="AK3417" s="241"/>
      <c r="AL3417" s="448">
        <v>46160</v>
      </c>
      <c r="AM3417" s="241"/>
      <c r="AN3417" s="744">
        <f t="shared" si="1058"/>
        <v>-20</v>
      </c>
      <c r="AO3417" s="81">
        <f t="shared" si="1068"/>
        <v>46142.416666666664</v>
      </c>
      <c r="AP3417" s="81">
        <f t="shared" si="1062"/>
        <v>46143.416666666664</v>
      </c>
      <c r="AQ3417" s="81">
        <f t="shared" si="1063"/>
        <v>46143.416666666664</v>
      </c>
      <c r="AR3417" s="81">
        <f t="shared" si="1065"/>
        <v>46147</v>
      </c>
      <c r="AS3417" s="81">
        <f t="shared" si="1066"/>
        <v>46148</v>
      </c>
      <c r="AT3417" s="81">
        <f t="shared" si="1067"/>
        <v>46147</v>
      </c>
      <c r="AU3417" s="241"/>
      <c r="AV3417" s="347">
        <v>46137</v>
      </c>
      <c r="AZ3417" s="271"/>
      <c r="BU3417" s="312"/>
      <c r="CB3417" s="88">
        <f t="shared" si="1069"/>
        <v>0</v>
      </c>
      <c r="CJ3417" s="87">
        <f t="shared" si="1064"/>
        <v>4</v>
      </c>
    </row>
    <row r="3418" spans="2:88" ht="15" customHeight="1" x14ac:dyDescent="0.25">
      <c r="B3418" s="22" t="s">
        <v>9088</v>
      </c>
      <c r="D3418" s="265">
        <v>145887819</v>
      </c>
      <c r="E3418" s="241">
        <v>5320008349</v>
      </c>
      <c r="F3418" s="231">
        <v>46136</v>
      </c>
      <c r="G3418" s="265" t="s">
        <v>6715</v>
      </c>
      <c r="H3418" s="265" t="s">
        <v>2963</v>
      </c>
      <c r="I3418" s="265" t="s">
        <v>105</v>
      </c>
      <c r="J3418" s="265" t="s">
        <v>1161</v>
      </c>
      <c r="K3418" s="265" t="s">
        <v>242</v>
      </c>
      <c r="L3418" s="231">
        <v>46154</v>
      </c>
      <c r="M3418" s="236">
        <v>40</v>
      </c>
      <c r="N3418" s="163" t="s">
        <v>9976</v>
      </c>
      <c r="O3418" s="22" t="s">
        <v>9977</v>
      </c>
      <c r="U3418" s="382"/>
      <c r="V3418" s="382"/>
      <c r="W3418" s="380"/>
      <c r="X3418" s="380"/>
      <c r="Y3418" s="609" t="s">
        <v>9978</v>
      </c>
      <c r="Z3418" s="22" t="s">
        <v>258</v>
      </c>
      <c r="AA3418" s="22" t="s">
        <v>1232</v>
      </c>
      <c r="AB3418" s="22" t="s">
        <v>8563</v>
      </c>
      <c r="AD3418" s="75" t="s">
        <v>113</v>
      </c>
      <c r="AF3418" s="446">
        <v>46142.541666666664</v>
      </c>
      <c r="AG3418" s="446">
        <v>46141.375</v>
      </c>
      <c r="AH3418" s="446">
        <v>46141.375</v>
      </c>
      <c r="AI3418" s="502">
        <v>46142</v>
      </c>
      <c r="AK3418" s="380"/>
      <c r="AL3418" s="502">
        <v>46144</v>
      </c>
      <c r="AN3418" s="182">
        <f t="shared" si="1058"/>
        <v>-10</v>
      </c>
      <c r="AO3418" s="81">
        <f t="shared" si="1068"/>
        <v>46140.375</v>
      </c>
      <c r="AP3418" s="81">
        <f t="shared" si="1062"/>
        <v>46141.375</v>
      </c>
      <c r="AQ3418" s="81">
        <f t="shared" si="1063"/>
        <v>46141.375</v>
      </c>
      <c r="AR3418" s="81">
        <f t="shared" si="1065"/>
        <v>46143</v>
      </c>
      <c r="AS3418" s="81">
        <f t="shared" si="1066"/>
        <v>46144</v>
      </c>
      <c r="AT3418" s="81">
        <f t="shared" si="1067"/>
        <v>46143</v>
      </c>
      <c r="AV3418" s="290">
        <v>46139</v>
      </c>
      <c r="CB3418" s="88">
        <f t="shared" si="1069"/>
        <v>0</v>
      </c>
    </row>
    <row r="3419" spans="2:88" ht="15" customHeight="1" x14ac:dyDescent="0.25">
      <c r="B3419" s="22" t="s">
        <v>9088</v>
      </c>
      <c r="D3419" s="265">
        <v>146003435</v>
      </c>
      <c r="E3419" s="241">
        <v>5320008349</v>
      </c>
      <c r="F3419" s="231">
        <v>46136</v>
      </c>
      <c r="G3419" s="265" t="s">
        <v>2992</v>
      </c>
      <c r="H3419" s="265" t="s">
        <v>2963</v>
      </c>
      <c r="I3419" s="265" t="s">
        <v>105</v>
      </c>
      <c r="J3419" s="265" t="s">
        <v>1161</v>
      </c>
      <c r="K3419" s="265" t="s">
        <v>242</v>
      </c>
      <c r="L3419" s="231">
        <v>46164</v>
      </c>
      <c r="M3419" s="236">
        <v>0</v>
      </c>
      <c r="N3419" s="22" t="s">
        <v>9976</v>
      </c>
      <c r="O3419" s="22" t="s">
        <v>9977</v>
      </c>
      <c r="U3419" s="382"/>
      <c r="W3419" s="380"/>
      <c r="X3419" s="380"/>
      <c r="Y3419" s="609" t="s">
        <v>9978</v>
      </c>
      <c r="Z3419" s="22" t="s">
        <v>258</v>
      </c>
      <c r="AA3419" s="22" t="s">
        <v>1232</v>
      </c>
      <c r="AB3419" s="22" t="s">
        <v>8563</v>
      </c>
      <c r="AD3419" s="75" t="s">
        <v>113</v>
      </c>
      <c r="AF3419" s="446">
        <v>46142.541666666664</v>
      </c>
      <c r="AG3419" s="446">
        <v>46141.375</v>
      </c>
      <c r="AH3419" s="446">
        <v>46141.375</v>
      </c>
      <c r="AI3419" s="502">
        <v>46142</v>
      </c>
      <c r="AK3419" s="380"/>
      <c r="AL3419" s="502">
        <v>46144</v>
      </c>
      <c r="AN3419" s="182">
        <f t="shared" si="1058"/>
        <v>-20</v>
      </c>
      <c r="AO3419" s="81">
        <f t="shared" si="1068"/>
        <v>46140.375</v>
      </c>
      <c r="AP3419" s="81">
        <f t="shared" si="1062"/>
        <v>46141.375</v>
      </c>
      <c r="AQ3419" s="81">
        <f t="shared" si="1063"/>
        <v>46141.375</v>
      </c>
      <c r="AR3419" s="81">
        <f t="shared" si="1065"/>
        <v>46143</v>
      </c>
      <c r="AS3419" s="81">
        <f t="shared" si="1066"/>
        <v>46144</v>
      </c>
      <c r="AT3419" s="81">
        <f t="shared" si="1067"/>
        <v>46143</v>
      </c>
      <c r="AV3419" s="290">
        <v>46139</v>
      </c>
      <c r="CB3419" s="88">
        <f t="shared" si="1069"/>
        <v>0</v>
      </c>
    </row>
    <row r="3420" spans="2:88" ht="15" customHeight="1" x14ac:dyDescent="0.25">
      <c r="B3420" s="22" t="s">
        <v>9088</v>
      </c>
      <c r="D3420" s="265">
        <v>145901197</v>
      </c>
      <c r="E3420" s="241">
        <v>5320008349</v>
      </c>
      <c r="F3420" s="231">
        <v>46136</v>
      </c>
      <c r="G3420" s="265" t="s">
        <v>1194</v>
      </c>
      <c r="H3420" s="265" t="s">
        <v>2963</v>
      </c>
      <c r="I3420" s="265" t="s">
        <v>105</v>
      </c>
      <c r="J3420" s="265" t="s">
        <v>1161</v>
      </c>
      <c r="K3420" s="265" t="s">
        <v>242</v>
      </c>
      <c r="L3420" s="231">
        <v>46160</v>
      </c>
      <c r="M3420" s="236">
        <v>0</v>
      </c>
      <c r="N3420" s="22" t="s">
        <v>9976</v>
      </c>
      <c r="O3420" s="22" t="s">
        <v>9977</v>
      </c>
      <c r="W3420" s="380"/>
      <c r="X3420" s="380"/>
      <c r="Y3420" s="609" t="s">
        <v>9978</v>
      </c>
      <c r="Z3420" s="22" t="s">
        <v>258</v>
      </c>
      <c r="AA3420" s="22" t="s">
        <v>1232</v>
      </c>
      <c r="AB3420" s="22" t="s">
        <v>8563</v>
      </c>
      <c r="AD3420" s="75" t="s">
        <v>113</v>
      </c>
      <c r="AF3420" s="446">
        <v>46142.541666666664</v>
      </c>
      <c r="AG3420" s="446">
        <v>46141.375</v>
      </c>
      <c r="AH3420" s="446">
        <v>46141.375</v>
      </c>
      <c r="AI3420" s="502">
        <v>46142</v>
      </c>
      <c r="AK3420" s="380"/>
      <c r="AL3420" s="502">
        <v>46144</v>
      </c>
      <c r="AN3420" s="182">
        <f t="shared" si="1058"/>
        <v>-16</v>
      </c>
      <c r="AO3420" s="81">
        <f t="shared" si="1068"/>
        <v>46140.375</v>
      </c>
      <c r="AP3420" s="81">
        <f t="shared" si="1062"/>
        <v>46141.375</v>
      </c>
      <c r="AQ3420" s="81">
        <f t="shared" si="1063"/>
        <v>46141.375</v>
      </c>
      <c r="AR3420" s="81">
        <f t="shared" si="1065"/>
        <v>46143</v>
      </c>
      <c r="AS3420" s="81">
        <f t="shared" si="1066"/>
        <v>46144</v>
      </c>
      <c r="AT3420" s="81">
        <f t="shared" si="1067"/>
        <v>46143</v>
      </c>
      <c r="AV3420" s="290">
        <v>46139</v>
      </c>
      <c r="CB3420" s="88">
        <f t="shared" si="1069"/>
        <v>0</v>
      </c>
    </row>
    <row r="3421" spans="2:88" ht="15" customHeight="1" x14ac:dyDescent="0.25">
      <c r="B3421" s="22" t="s">
        <v>9088</v>
      </c>
      <c r="D3421" s="265">
        <v>145896976</v>
      </c>
      <c r="E3421" s="241">
        <v>5320008349</v>
      </c>
      <c r="F3421" s="231">
        <v>46136</v>
      </c>
      <c r="G3421" s="265" t="s">
        <v>1186</v>
      </c>
      <c r="H3421" s="265" t="s">
        <v>2963</v>
      </c>
      <c r="I3421" s="265" t="s">
        <v>105</v>
      </c>
      <c r="J3421" s="265" t="s">
        <v>1161</v>
      </c>
      <c r="K3421" s="265" t="s">
        <v>242</v>
      </c>
      <c r="L3421" s="231">
        <v>46154</v>
      </c>
      <c r="M3421" s="236">
        <v>0</v>
      </c>
      <c r="N3421" s="22" t="s">
        <v>9976</v>
      </c>
      <c r="O3421" s="22" t="s">
        <v>9977</v>
      </c>
      <c r="R3421" s="301"/>
      <c r="W3421" s="380"/>
      <c r="X3421" s="380"/>
      <c r="Y3421" s="609" t="s">
        <v>9978</v>
      </c>
      <c r="Z3421" s="22" t="s">
        <v>258</v>
      </c>
      <c r="AA3421" s="22" t="s">
        <v>1232</v>
      </c>
      <c r="AB3421" s="22" t="s">
        <v>8563</v>
      </c>
      <c r="AD3421" s="75" t="s">
        <v>113</v>
      </c>
      <c r="AF3421" s="446">
        <v>46142.541666666664</v>
      </c>
      <c r="AG3421" s="446">
        <v>46141.375</v>
      </c>
      <c r="AH3421" s="446">
        <v>46141.375</v>
      </c>
      <c r="AI3421" s="502">
        <v>46142</v>
      </c>
      <c r="AK3421" s="380"/>
      <c r="AL3421" s="502">
        <v>46144</v>
      </c>
      <c r="AN3421" s="182">
        <f t="shared" si="1058"/>
        <v>-10</v>
      </c>
      <c r="AO3421" s="81">
        <f t="shared" si="1068"/>
        <v>46140.375</v>
      </c>
      <c r="AP3421" s="81">
        <f t="shared" si="1062"/>
        <v>46141.375</v>
      </c>
      <c r="AQ3421" s="81">
        <f t="shared" si="1063"/>
        <v>46141.375</v>
      </c>
      <c r="AR3421" s="81">
        <f t="shared" si="1065"/>
        <v>46143</v>
      </c>
      <c r="AS3421" s="81">
        <f t="shared" si="1066"/>
        <v>46144</v>
      </c>
      <c r="AT3421" s="81">
        <f t="shared" si="1067"/>
        <v>46143</v>
      </c>
      <c r="AV3421" s="290">
        <v>46139</v>
      </c>
      <c r="CB3421" s="88">
        <f t="shared" si="1069"/>
        <v>0</v>
      </c>
    </row>
    <row r="3422" spans="2:88" ht="15" customHeight="1" x14ac:dyDescent="0.25">
      <c r="B3422" s="22" t="s">
        <v>9088</v>
      </c>
      <c r="D3422" s="265">
        <v>145928047</v>
      </c>
      <c r="E3422" s="241">
        <v>5320008381</v>
      </c>
      <c r="F3422" s="231">
        <v>46135</v>
      </c>
      <c r="G3422" s="265" t="s">
        <v>1178</v>
      </c>
      <c r="H3422" s="265" t="s">
        <v>2963</v>
      </c>
      <c r="I3422" s="265" t="s">
        <v>105</v>
      </c>
      <c r="J3422" s="265" t="s">
        <v>1161</v>
      </c>
      <c r="K3422" s="265" t="s">
        <v>242</v>
      </c>
      <c r="L3422" s="231">
        <v>46160</v>
      </c>
      <c r="M3422" s="236">
        <v>40</v>
      </c>
      <c r="N3422" s="22" t="s">
        <v>9979</v>
      </c>
      <c r="O3422" s="22" t="s">
        <v>9980</v>
      </c>
      <c r="W3422" s="380"/>
      <c r="X3422" s="380"/>
      <c r="Y3422" s="609" t="s">
        <v>9981</v>
      </c>
      <c r="Z3422" s="22" t="s">
        <v>258</v>
      </c>
      <c r="AA3422" s="22" t="s">
        <v>1232</v>
      </c>
      <c r="AB3422" s="22" t="s">
        <v>8563</v>
      </c>
      <c r="AD3422" s="75" t="s">
        <v>113</v>
      </c>
      <c r="AF3422" s="446">
        <v>46142.541666666664</v>
      </c>
      <c r="AG3422" s="446">
        <v>46141.375</v>
      </c>
      <c r="AH3422" s="446">
        <v>46141.375</v>
      </c>
      <c r="AI3422" s="502">
        <v>46142</v>
      </c>
      <c r="AK3422" s="380"/>
      <c r="AL3422" s="502">
        <v>46144</v>
      </c>
      <c r="AN3422" s="182">
        <f t="shared" si="1058"/>
        <v>-16</v>
      </c>
      <c r="AO3422" s="81">
        <f t="shared" si="1068"/>
        <v>46140.375</v>
      </c>
      <c r="AP3422" s="81">
        <f t="shared" si="1062"/>
        <v>46141.375</v>
      </c>
      <c r="AQ3422" s="81">
        <f t="shared" si="1063"/>
        <v>46141.375</v>
      </c>
      <c r="AR3422" s="81">
        <f t="shared" si="1065"/>
        <v>46143</v>
      </c>
      <c r="AS3422" s="81">
        <f t="shared" si="1066"/>
        <v>46144</v>
      </c>
      <c r="AT3422" s="81">
        <f t="shared" si="1067"/>
        <v>46143</v>
      </c>
      <c r="AV3422" s="290">
        <v>46139</v>
      </c>
      <c r="CB3422" s="88">
        <f t="shared" si="1069"/>
        <v>0</v>
      </c>
    </row>
    <row r="3423" spans="2:88" ht="15" customHeight="1" x14ac:dyDescent="0.25">
      <c r="B3423" s="22" t="s">
        <v>9088</v>
      </c>
      <c r="D3423" s="265">
        <v>145928080</v>
      </c>
      <c r="E3423" s="241">
        <v>5320008381</v>
      </c>
      <c r="F3423" s="231">
        <v>46135</v>
      </c>
      <c r="G3423" s="265" t="s">
        <v>1178</v>
      </c>
      <c r="H3423" s="265" t="s">
        <v>2963</v>
      </c>
      <c r="I3423" s="265" t="s">
        <v>105</v>
      </c>
      <c r="J3423" s="265" t="s">
        <v>1161</v>
      </c>
      <c r="K3423" s="265" t="s">
        <v>242</v>
      </c>
      <c r="L3423" s="231">
        <v>46160</v>
      </c>
      <c r="M3423" s="236">
        <v>0</v>
      </c>
      <c r="N3423" s="22" t="s">
        <v>9979</v>
      </c>
      <c r="O3423" s="22" t="s">
        <v>9980</v>
      </c>
      <c r="W3423" s="380"/>
      <c r="X3423" s="380"/>
      <c r="Y3423" s="609" t="s">
        <v>9981</v>
      </c>
      <c r="Z3423" s="22" t="s">
        <v>258</v>
      </c>
      <c r="AA3423" s="22" t="s">
        <v>1232</v>
      </c>
      <c r="AB3423" s="22" t="s">
        <v>8563</v>
      </c>
      <c r="AD3423" s="75" t="s">
        <v>113</v>
      </c>
      <c r="AF3423" s="446">
        <v>46142.541666666664</v>
      </c>
      <c r="AG3423" s="446">
        <v>46141.375</v>
      </c>
      <c r="AH3423" s="446">
        <v>46141.375</v>
      </c>
      <c r="AI3423" s="502">
        <v>46142</v>
      </c>
      <c r="AK3423" s="380"/>
      <c r="AL3423" s="502">
        <v>46144</v>
      </c>
      <c r="AN3423" s="182">
        <f t="shared" si="1058"/>
        <v>-16</v>
      </c>
      <c r="AO3423" s="81">
        <f t="shared" si="1068"/>
        <v>46140.375</v>
      </c>
      <c r="AP3423" s="81">
        <f t="shared" si="1062"/>
        <v>46141.375</v>
      </c>
      <c r="AQ3423" s="81">
        <f t="shared" si="1063"/>
        <v>46141.375</v>
      </c>
      <c r="AR3423" s="81">
        <f t="shared" si="1065"/>
        <v>46143</v>
      </c>
      <c r="AS3423" s="81">
        <f t="shared" si="1066"/>
        <v>46144</v>
      </c>
      <c r="AT3423" s="81">
        <f t="shared" si="1067"/>
        <v>46143</v>
      </c>
      <c r="AV3423" s="290">
        <v>46139</v>
      </c>
      <c r="CB3423" s="88">
        <f t="shared" si="1069"/>
        <v>0</v>
      </c>
    </row>
    <row r="3424" spans="2:88" ht="15" customHeight="1" x14ac:dyDescent="0.25">
      <c r="B3424" s="22" t="s">
        <v>9088</v>
      </c>
      <c r="D3424" s="265">
        <v>145973142</v>
      </c>
      <c r="E3424" s="241">
        <v>5320008470</v>
      </c>
      <c r="F3424" s="231">
        <v>46137</v>
      </c>
      <c r="G3424" s="265" t="s">
        <v>1274</v>
      </c>
      <c r="H3424" s="265" t="s">
        <v>2963</v>
      </c>
      <c r="I3424" s="265" t="s">
        <v>105</v>
      </c>
      <c r="J3424" s="265" t="s">
        <v>1161</v>
      </c>
      <c r="K3424" s="265" t="s">
        <v>242</v>
      </c>
      <c r="L3424" s="231">
        <v>46156</v>
      </c>
      <c r="M3424" s="236">
        <v>40</v>
      </c>
      <c r="N3424" s="22" t="s">
        <v>9982</v>
      </c>
      <c r="O3424" s="22" t="s">
        <v>9983</v>
      </c>
      <c r="W3424" s="380"/>
      <c r="X3424" s="380"/>
      <c r="Y3424" s="609" t="s">
        <v>9984</v>
      </c>
      <c r="Z3424" s="22" t="s">
        <v>258</v>
      </c>
      <c r="AA3424" s="22" t="s">
        <v>1232</v>
      </c>
      <c r="AB3424" s="22" t="s">
        <v>8563</v>
      </c>
      <c r="AD3424" s="75" t="s">
        <v>113</v>
      </c>
      <c r="AF3424" s="446">
        <v>46142.541666666664</v>
      </c>
      <c r="AG3424" s="446">
        <v>46141.375</v>
      </c>
      <c r="AH3424" s="446">
        <v>46141.375</v>
      </c>
      <c r="AI3424" s="502">
        <v>46142</v>
      </c>
      <c r="AK3424" s="380"/>
      <c r="AL3424" s="502">
        <v>46144</v>
      </c>
      <c r="AN3424" s="182">
        <f t="shared" si="1058"/>
        <v>-12</v>
      </c>
      <c r="AO3424" s="81">
        <f t="shared" si="1068"/>
        <v>46140.375</v>
      </c>
      <c r="AP3424" s="81">
        <f t="shared" si="1062"/>
        <v>46141.375</v>
      </c>
      <c r="AQ3424" s="81">
        <f t="shared" si="1063"/>
        <v>46141.375</v>
      </c>
      <c r="AR3424" s="81">
        <f t="shared" si="1065"/>
        <v>46143</v>
      </c>
      <c r="AS3424" s="81">
        <f t="shared" si="1066"/>
        <v>46144</v>
      </c>
      <c r="AT3424" s="81">
        <f t="shared" si="1067"/>
        <v>46143</v>
      </c>
      <c r="AV3424" s="290">
        <v>46139</v>
      </c>
      <c r="CB3424" s="88">
        <f t="shared" si="1069"/>
        <v>0</v>
      </c>
    </row>
    <row r="3425" spans="2:80" ht="15" customHeight="1" x14ac:dyDescent="0.25">
      <c r="B3425" s="22" t="s">
        <v>9088</v>
      </c>
      <c r="D3425" s="265">
        <v>145973163</v>
      </c>
      <c r="E3425" s="241">
        <v>5320008470</v>
      </c>
      <c r="F3425" s="231">
        <v>46137</v>
      </c>
      <c r="G3425" s="265" t="s">
        <v>1274</v>
      </c>
      <c r="H3425" s="265" t="s">
        <v>2963</v>
      </c>
      <c r="I3425" s="265" t="s">
        <v>105</v>
      </c>
      <c r="J3425" s="265" t="s">
        <v>1161</v>
      </c>
      <c r="K3425" s="265" t="s">
        <v>242</v>
      </c>
      <c r="L3425" s="231">
        <v>46164</v>
      </c>
      <c r="M3425" s="236">
        <v>0</v>
      </c>
      <c r="N3425" s="22" t="s">
        <v>9982</v>
      </c>
      <c r="O3425" s="22" t="s">
        <v>9983</v>
      </c>
      <c r="W3425" s="380"/>
      <c r="X3425" s="380"/>
      <c r="Y3425" s="609" t="s">
        <v>9984</v>
      </c>
      <c r="Z3425" s="22" t="s">
        <v>258</v>
      </c>
      <c r="AA3425" s="22" t="s">
        <v>1232</v>
      </c>
      <c r="AB3425" s="22" t="s">
        <v>8563</v>
      </c>
      <c r="AD3425" s="75" t="s">
        <v>113</v>
      </c>
      <c r="AF3425" s="446">
        <v>46142.541666666664</v>
      </c>
      <c r="AG3425" s="446">
        <v>46141.375</v>
      </c>
      <c r="AH3425" s="446">
        <v>46141.375</v>
      </c>
      <c r="AI3425" s="502">
        <v>46142</v>
      </c>
      <c r="AK3425" s="380"/>
      <c r="AL3425" s="502">
        <v>46144</v>
      </c>
      <c r="AN3425" s="182">
        <f t="shared" si="1058"/>
        <v>-20</v>
      </c>
      <c r="AO3425" s="81">
        <f t="shared" si="1068"/>
        <v>46140.375</v>
      </c>
      <c r="AP3425" s="81">
        <f t="shared" si="1062"/>
        <v>46141.375</v>
      </c>
      <c r="AQ3425" s="81">
        <f t="shared" si="1063"/>
        <v>46141.375</v>
      </c>
      <c r="AR3425" s="81">
        <f t="shared" si="1065"/>
        <v>46143</v>
      </c>
      <c r="AS3425" s="81">
        <f t="shared" si="1066"/>
        <v>46144</v>
      </c>
      <c r="AT3425" s="81">
        <f t="shared" si="1067"/>
        <v>46143</v>
      </c>
      <c r="AV3425" s="290">
        <v>46139</v>
      </c>
      <c r="CB3425" s="88">
        <f t="shared" si="1069"/>
        <v>0</v>
      </c>
    </row>
    <row r="3426" spans="2:80" ht="15" customHeight="1" x14ac:dyDescent="0.25">
      <c r="B3426" s="22" t="s">
        <v>9088</v>
      </c>
      <c r="D3426" s="265">
        <v>145893555</v>
      </c>
      <c r="E3426" s="241">
        <v>5320008538</v>
      </c>
      <c r="F3426" s="231">
        <v>46137</v>
      </c>
      <c r="G3426" s="265" t="s">
        <v>1178</v>
      </c>
      <c r="H3426" s="265" t="s">
        <v>2963</v>
      </c>
      <c r="I3426" s="265" t="s">
        <v>105</v>
      </c>
      <c r="J3426" s="265" t="s">
        <v>1161</v>
      </c>
      <c r="K3426" s="265" t="s">
        <v>242</v>
      </c>
      <c r="L3426" s="231">
        <v>46164</v>
      </c>
      <c r="M3426" s="236">
        <v>40</v>
      </c>
      <c r="N3426" s="22" t="s">
        <v>9985</v>
      </c>
      <c r="O3426" s="22" t="s">
        <v>9986</v>
      </c>
      <c r="W3426" s="380"/>
      <c r="X3426" s="380"/>
      <c r="Y3426" s="609">
        <v>2324875400</v>
      </c>
      <c r="Z3426" s="22" t="s">
        <v>5982</v>
      </c>
      <c r="AA3426" s="22" t="s">
        <v>9784</v>
      </c>
      <c r="AB3426" s="22" t="s">
        <v>9785</v>
      </c>
      <c r="AD3426" s="75" t="s">
        <v>113</v>
      </c>
      <c r="AF3426" s="446">
        <v>46141.625</v>
      </c>
      <c r="AG3426" s="446">
        <v>46140.416666666664</v>
      </c>
      <c r="AH3426" s="446">
        <v>46141.458333333336</v>
      </c>
      <c r="AI3426" s="502">
        <v>46142</v>
      </c>
      <c r="AK3426" s="380"/>
      <c r="AL3426" s="502">
        <v>46143</v>
      </c>
      <c r="AN3426" s="744">
        <f t="shared" si="1058"/>
        <v>-21</v>
      </c>
      <c r="AO3426" s="81">
        <f t="shared" si="1068"/>
        <v>46139.416666666664</v>
      </c>
      <c r="AP3426" s="81">
        <f t="shared" si="1062"/>
        <v>46140.416666666664</v>
      </c>
      <c r="AQ3426" s="81">
        <f t="shared" si="1063"/>
        <v>46140.416666666664</v>
      </c>
      <c r="AR3426" s="81">
        <f t="shared" si="1065"/>
        <v>46143</v>
      </c>
      <c r="AS3426" s="81">
        <f t="shared" si="1066"/>
        <v>46144</v>
      </c>
      <c r="AT3426" s="81">
        <f t="shared" si="1067"/>
        <v>46143</v>
      </c>
      <c r="AV3426" s="290">
        <v>46139</v>
      </c>
      <c r="CB3426" s="88">
        <f t="shared" si="1069"/>
        <v>0</v>
      </c>
    </row>
    <row r="3427" spans="2:80" ht="15" customHeight="1" x14ac:dyDescent="0.25">
      <c r="B3427" s="22" t="s">
        <v>9088</v>
      </c>
      <c r="D3427" s="265">
        <v>145893576</v>
      </c>
      <c r="E3427" s="241">
        <v>5320008538</v>
      </c>
      <c r="F3427" s="231">
        <v>46137</v>
      </c>
      <c r="G3427" s="265" t="s">
        <v>1178</v>
      </c>
      <c r="H3427" s="265" t="s">
        <v>2963</v>
      </c>
      <c r="I3427" s="265" t="s">
        <v>105</v>
      </c>
      <c r="J3427" s="265" t="s">
        <v>1161</v>
      </c>
      <c r="K3427" s="265" t="s">
        <v>242</v>
      </c>
      <c r="L3427" s="231">
        <v>46164</v>
      </c>
      <c r="M3427" s="236">
        <v>0</v>
      </c>
      <c r="N3427" s="22" t="s">
        <v>9985</v>
      </c>
      <c r="O3427" s="22" t="s">
        <v>9986</v>
      </c>
      <c r="W3427" s="380"/>
      <c r="X3427" s="380"/>
      <c r="Y3427" s="609">
        <v>2324875400</v>
      </c>
      <c r="Z3427" s="22" t="s">
        <v>5982</v>
      </c>
      <c r="AA3427" s="22" t="s">
        <v>9784</v>
      </c>
      <c r="AB3427" s="22" t="s">
        <v>9785</v>
      </c>
      <c r="AD3427" s="75" t="s">
        <v>113</v>
      </c>
      <c r="AF3427" s="446">
        <v>46141.625</v>
      </c>
      <c r="AG3427" s="446">
        <v>46140.416666666664</v>
      </c>
      <c r="AH3427" s="446">
        <v>46141.458333333336</v>
      </c>
      <c r="AI3427" s="502">
        <v>46142</v>
      </c>
      <c r="AK3427" s="380"/>
      <c r="AL3427" s="502">
        <v>46143</v>
      </c>
      <c r="AN3427" s="744">
        <f t="shared" si="1058"/>
        <v>-21</v>
      </c>
      <c r="AO3427" s="81">
        <f t="shared" si="1068"/>
        <v>46139.416666666664</v>
      </c>
      <c r="AP3427" s="81">
        <f t="shared" si="1062"/>
        <v>46140.416666666664</v>
      </c>
      <c r="AQ3427" s="81">
        <f t="shared" si="1063"/>
        <v>46140.416666666664</v>
      </c>
      <c r="AR3427" s="81">
        <f t="shared" si="1065"/>
        <v>46143</v>
      </c>
      <c r="AS3427" s="81">
        <f t="shared" si="1066"/>
        <v>46144</v>
      </c>
      <c r="AT3427" s="81">
        <f t="shared" si="1067"/>
        <v>46143</v>
      </c>
      <c r="AV3427" s="290">
        <v>46139</v>
      </c>
      <c r="CB3427" s="88">
        <f t="shared" si="1069"/>
        <v>0</v>
      </c>
    </row>
    <row r="3428" spans="2:80" s="255" customFormat="1" x14ac:dyDescent="0.25">
      <c r="B3428" s="352" t="s">
        <v>6682</v>
      </c>
      <c r="C3428" s="940"/>
      <c r="D3428" s="352">
        <v>145973138</v>
      </c>
      <c r="E3428" s="403">
        <v>5320008561</v>
      </c>
      <c r="F3428" s="404">
        <v>46141</v>
      </c>
      <c r="G3428" s="352" t="s">
        <v>1274</v>
      </c>
      <c r="H3428" s="352" t="s">
        <v>2963</v>
      </c>
      <c r="I3428" s="352" t="s">
        <v>105</v>
      </c>
      <c r="J3428" s="352" t="s">
        <v>1161</v>
      </c>
      <c r="K3428" s="352" t="s">
        <v>242</v>
      </c>
      <c r="L3428" s="404">
        <v>46167</v>
      </c>
      <c r="M3428" s="941">
        <v>40</v>
      </c>
      <c r="N3428" s="255" t="s">
        <v>9987</v>
      </c>
      <c r="O3428" s="255" t="s">
        <v>9988</v>
      </c>
      <c r="Q3428" s="942"/>
      <c r="R3428" s="942"/>
      <c r="S3428" s="942"/>
      <c r="T3428" s="942"/>
      <c r="U3428" s="942"/>
      <c r="V3428" s="942"/>
      <c r="W3428" s="942"/>
      <c r="X3428" s="942"/>
      <c r="Y3428" s="943">
        <v>235600619466</v>
      </c>
      <c r="Z3428" s="255" t="s">
        <v>128</v>
      </c>
      <c r="AA3428" s="255" t="s">
        <v>9989</v>
      </c>
      <c r="AB3428" s="255" t="s">
        <v>9990</v>
      </c>
      <c r="AC3428" s="944"/>
      <c r="AD3428" s="139" t="s">
        <v>113</v>
      </c>
      <c r="AE3428" s="942"/>
      <c r="AF3428" s="375">
        <v>46144.041666666664</v>
      </c>
      <c r="AG3428" s="375">
        <v>46141.583333333336</v>
      </c>
      <c r="AH3428" s="375">
        <v>46141.583333333336</v>
      </c>
      <c r="AI3428" s="376">
        <v>46142</v>
      </c>
      <c r="AJ3428" s="376">
        <v>46145</v>
      </c>
      <c r="AK3428" s="241"/>
      <c r="AL3428" s="376">
        <v>46144</v>
      </c>
      <c r="AM3428" s="376">
        <v>46147</v>
      </c>
      <c r="AN3428" s="945">
        <f t="shared" si="1058"/>
        <v>-20</v>
      </c>
      <c r="AO3428" s="946">
        <f t="shared" si="1068"/>
        <v>46140.583333333336</v>
      </c>
      <c r="AP3428" s="946">
        <f t="shared" si="1062"/>
        <v>46141.583333333336</v>
      </c>
      <c r="AQ3428" s="946">
        <f t="shared" si="1063"/>
        <v>46141.583333333336</v>
      </c>
      <c r="AR3428" s="946">
        <f t="shared" si="1065"/>
        <v>46146</v>
      </c>
      <c r="AS3428" s="946">
        <f t="shared" si="1066"/>
        <v>46147</v>
      </c>
      <c r="AT3428" s="946">
        <f t="shared" si="1067"/>
        <v>46146</v>
      </c>
      <c r="AU3428" s="942"/>
      <c r="AV3428" s="947">
        <v>46140</v>
      </c>
      <c r="AZ3428" s="948"/>
      <c r="BU3428" s="949"/>
      <c r="CB3428" s="739">
        <f t="shared" si="1069"/>
        <v>0</v>
      </c>
    </row>
    <row r="3429" spans="2:80" s="255" customFormat="1" x14ac:dyDescent="0.25">
      <c r="B3429" s="352" t="s">
        <v>6682</v>
      </c>
      <c r="C3429" s="940"/>
      <c r="D3429" s="352">
        <v>145986117</v>
      </c>
      <c r="E3429" s="403">
        <v>5320008561</v>
      </c>
      <c r="F3429" s="404">
        <v>46141</v>
      </c>
      <c r="G3429" s="352" t="s">
        <v>1187</v>
      </c>
      <c r="H3429" s="352" t="s">
        <v>2963</v>
      </c>
      <c r="I3429" s="352" t="s">
        <v>105</v>
      </c>
      <c r="J3429" s="352" t="s">
        <v>1161</v>
      </c>
      <c r="K3429" s="352" t="s">
        <v>242</v>
      </c>
      <c r="L3429" s="404">
        <v>46167</v>
      </c>
      <c r="M3429" s="941">
        <v>0</v>
      </c>
      <c r="N3429" s="255" t="s">
        <v>9987</v>
      </c>
      <c r="O3429" s="255" t="s">
        <v>9988</v>
      </c>
      <c r="Q3429" s="942"/>
      <c r="R3429" s="942"/>
      <c r="S3429" s="942"/>
      <c r="T3429" s="942"/>
      <c r="U3429" s="942"/>
      <c r="V3429" s="942"/>
      <c r="W3429" s="942"/>
      <c r="X3429" s="942"/>
      <c r="Y3429" s="943">
        <v>235600619466</v>
      </c>
      <c r="Z3429" s="255" t="s">
        <v>128</v>
      </c>
      <c r="AA3429" s="255" t="s">
        <v>9989</v>
      </c>
      <c r="AB3429" s="255" t="s">
        <v>9990</v>
      </c>
      <c r="AC3429" s="944"/>
      <c r="AD3429" s="139" t="s">
        <v>113</v>
      </c>
      <c r="AE3429" s="942"/>
      <c r="AF3429" s="375">
        <v>46144.041666666664</v>
      </c>
      <c r="AG3429" s="375">
        <v>46141.583333333336</v>
      </c>
      <c r="AH3429" s="375">
        <v>46141.583333333336</v>
      </c>
      <c r="AI3429" s="376">
        <v>46142</v>
      </c>
      <c r="AJ3429" s="376">
        <v>46145</v>
      </c>
      <c r="AK3429" s="241"/>
      <c r="AL3429" s="376">
        <v>46144</v>
      </c>
      <c r="AM3429" s="376">
        <v>46147</v>
      </c>
      <c r="AN3429" s="945">
        <f t="shared" ref="AN3429:AN3486" si="1070">IF(AM3429=0,AL3429-L3429,AM3429-L3429)</f>
        <v>-20</v>
      </c>
      <c r="AO3429" s="946">
        <f t="shared" si="1068"/>
        <v>46140.583333333336</v>
      </c>
      <c r="AP3429" s="946">
        <f t="shared" si="1062"/>
        <v>46141.583333333336</v>
      </c>
      <c r="AQ3429" s="946">
        <f t="shared" si="1063"/>
        <v>46141.583333333336</v>
      </c>
      <c r="AR3429" s="946">
        <f t="shared" si="1065"/>
        <v>46146</v>
      </c>
      <c r="AS3429" s="946">
        <f t="shared" si="1066"/>
        <v>46147</v>
      </c>
      <c r="AT3429" s="946">
        <f t="shared" si="1067"/>
        <v>46146</v>
      </c>
      <c r="AU3429" s="942"/>
      <c r="AV3429" s="947">
        <v>46140</v>
      </c>
      <c r="AZ3429" s="948"/>
      <c r="BU3429" s="949"/>
      <c r="CB3429" s="739">
        <f t="shared" si="1069"/>
        <v>0</v>
      </c>
    </row>
    <row r="3430" spans="2:80" x14ac:dyDescent="0.25">
      <c r="B3430" s="265" t="s">
        <v>6682</v>
      </c>
      <c r="D3430" s="265">
        <v>145967944</v>
      </c>
      <c r="E3430" s="241">
        <v>5320008562</v>
      </c>
      <c r="F3430" s="231">
        <v>46141</v>
      </c>
      <c r="G3430" s="265" t="s">
        <v>1211</v>
      </c>
      <c r="H3430" s="265" t="s">
        <v>2963</v>
      </c>
      <c r="I3430" s="265" t="s">
        <v>105</v>
      </c>
      <c r="J3430" s="265" t="s">
        <v>1161</v>
      </c>
      <c r="K3430" s="265" t="s">
        <v>242</v>
      </c>
      <c r="L3430" s="231">
        <v>46168</v>
      </c>
      <c r="M3430" s="236">
        <v>40</v>
      </c>
      <c r="N3430" s="22" t="s">
        <v>9991</v>
      </c>
      <c r="O3430" s="22" t="s">
        <v>9992</v>
      </c>
      <c r="W3430" s="380"/>
      <c r="X3430" s="380"/>
      <c r="Y3430" s="609" t="s">
        <v>9993</v>
      </c>
      <c r="Z3430" s="22" t="s">
        <v>258</v>
      </c>
      <c r="AA3430" s="22" t="s">
        <v>1232</v>
      </c>
      <c r="AB3430" s="22" t="s">
        <v>8563</v>
      </c>
      <c r="AD3430" s="75" t="s">
        <v>113</v>
      </c>
      <c r="AF3430" s="446">
        <v>46142.541666666664</v>
      </c>
      <c r="AG3430" s="446">
        <v>46141.375</v>
      </c>
      <c r="AH3430" s="446">
        <v>46141.375</v>
      </c>
      <c r="AI3430" s="502">
        <v>46140</v>
      </c>
      <c r="AJ3430" s="502">
        <v>46142</v>
      </c>
      <c r="AK3430" s="380"/>
      <c r="AL3430" s="502">
        <v>46143</v>
      </c>
      <c r="AM3430" s="502">
        <v>46145</v>
      </c>
      <c r="AN3430" s="744">
        <f t="shared" si="1070"/>
        <v>-23</v>
      </c>
      <c r="AO3430" s="81">
        <f t="shared" si="1068"/>
        <v>46140.375</v>
      </c>
      <c r="AP3430" s="81">
        <f t="shared" si="1062"/>
        <v>46141.375</v>
      </c>
      <c r="AQ3430" s="81">
        <f t="shared" si="1063"/>
        <v>46141.375</v>
      </c>
      <c r="AR3430" s="81">
        <f t="shared" si="1065"/>
        <v>46143</v>
      </c>
      <c r="AS3430" s="81">
        <f t="shared" si="1066"/>
        <v>46144</v>
      </c>
      <c r="AT3430" s="81">
        <f t="shared" si="1067"/>
        <v>46143</v>
      </c>
      <c r="AV3430" s="290">
        <v>46140</v>
      </c>
      <c r="CB3430" s="88">
        <f t="shared" si="1069"/>
        <v>0</v>
      </c>
    </row>
    <row r="3431" spans="2:80" x14ac:dyDescent="0.25">
      <c r="B3431" s="265" t="s">
        <v>6682</v>
      </c>
      <c r="D3431" s="265">
        <v>145986115</v>
      </c>
      <c r="E3431" s="241">
        <v>5320008562</v>
      </c>
      <c r="F3431" s="231">
        <v>46141</v>
      </c>
      <c r="G3431" s="265" t="s">
        <v>1421</v>
      </c>
      <c r="H3431" s="265" t="s">
        <v>2963</v>
      </c>
      <c r="I3431" s="265" t="s">
        <v>105</v>
      </c>
      <c r="J3431" s="265" t="s">
        <v>1161</v>
      </c>
      <c r="K3431" s="265" t="s">
        <v>242</v>
      </c>
      <c r="L3431" s="231">
        <v>46167</v>
      </c>
      <c r="M3431" s="236">
        <v>0</v>
      </c>
      <c r="N3431" s="22" t="s">
        <v>9991</v>
      </c>
      <c r="O3431" s="22" t="s">
        <v>9992</v>
      </c>
      <c r="W3431" s="380"/>
      <c r="X3431" s="380"/>
      <c r="Y3431" s="609" t="s">
        <v>9993</v>
      </c>
      <c r="Z3431" s="22" t="s">
        <v>258</v>
      </c>
      <c r="AA3431" s="22" t="s">
        <v>1232</v>
      </c>
      <c r="AB3431" s="22" t="s">
        <v>8563</v>
      </c>
      <c r="AD3431" s="75" t="s">
        <v>113</v>
      </c>
      <c r="AF3431" s="446">
        <v>46142.541666666664</v>
      </c>
      <c r="AG3431" s="446">
        <v>46141.375</v>
      </c>
      <c r="AH3431" s="446">
        <v>46141.375</v>
      </c>
      <c r="AI3431" s="502">
        <v>46140</v>
      </c>
      <c r="AJ3431" s="502">
        <v>46142</v>
      </c>
      <c r="AK3431" s="380"/>
      <c r="AL3431" s="502">
        <v>46143</v>
      </c>
      <c r="AM3431" s="502">
        <v>46145</v>
      </c>
      <c r="AN3431" s="744">
        <f t="shared" si="1070"/>
        <v>-22</v>
      </c>
      <c r="AO3431" s="81">
        <f t="shared" si="1068"/>
        <v>46140.375</v>
      </c>
      <c r="AP3431" s="81">
        <f t="shared" si="1062"/>
        <v>46141.375</v>
      </c>
      <c r="AQ3431" s="81">
        <f t="shared" si="1063"/>
        <v>46141.375</v>
      </c>
      <c r="AR3431" s="81">
        <f t="shared" si="1065"/>
        <v>46143</v>
      </c>
      <c r="AS3431" s="81">
        <f t="shared" si="1066"/>
        <v>46144</v>
      </c>
      <c r="AT3431" s="81">
        <f t="shared" si="1067"/>
        <v>46143</v>
      </c>
      <c r="AV3431" s="290">
        <v>46140</v>
      </c>
      <c r="CB3431" s="88">
        <f t="shared" si="1069"/>
        <v>0</v>
      </c>
    </row>
    <row r="3432" spans="2:80" x14ac:dyDescent="0.25">
      <c r="B3432" s="265" t="s">
        <v>6682</v>
      </c>
      <c r="D3432" s="265">
        <v>146003670</v>
      </c>
      <c r="E3432" s="241">
        <v>5320008562</v>
      </c>
      <c r="F3432" s="231">
        <v>46141</v>
      </c>
      <c r="G3432" s="265" t="s">
        <v>1187</v>
      </c>
      <c r="H3432" s="265" t="s">
        <v>2963</v>
      </c>
      <c r="I3432" s="265" t="s">
        <v>105</v>
      </c>
      <c r="J3432" s="265" t="s">
        <v>1161</v>
      </c>
      <c r="K3432" s="265" t="s">
        <v>242</v>
      </c>
      <c r="L3432" s="231">
        <v>46167</v>
      </c>
      <c r="M3432" s="236">
        <v>0</v>
      </c>
      <c r="N3432" s="22" t="s">
        <v>9991</v>
      </c>
      <c r="O3432" s="22" t="s">
        <v>9992</v>
      </c>
      <c r="W3432" s="380"/>
      <c r="X3432" s="380"/>
      <c r="Y3432" s="609" t="s">
        <v>9993</v>
      </c>
      <c r="Z3432" s="22" t="s">
        <v>258</v>
      </c>
      <c r="AA3432" s="22" t="s">
        <v>1232</v>
      </c>
      <c r="AB3432" s="22" t="s">
        <v>8563</v>
      </c>
      <c r="AD3432" s="75" t="s">
        <v>113</v>
      </c>
      <c r="AF3432" s="446">
        <v>46142.541666666664</v>
      </c>
      <c r="AG3432" s="446">
        <v>46141.375</v>
      </c>
      <c r="AH3432" s="446">
        <v>46141.375</v>
      </c>
      <c r="AI3432" s="502">
        <v>46140</v>
      </c>
      <c r="AJ3432" s="502">
        <v>46142</v>
      </c>
      <c r="AK3432" s="380"/>
      <c r="AL3432" s="502">
        <v>46143</v>
      </c>
      <c r="AM3432" s="502">
        <v>46145</v>
      </c>
      <c r="AN3432" s="744">
        <f t="shared" si="1070"/>
        <v>-22</v>
      </c>
      <c r="AO3432" s="81">
        <f t="shared" si="1068"/>
        <v>46140.375</v>
      </c>
      <c r="AP3432" s="81">
        <f t="shared" si="1062"/>
        <v>46141.375</v>
      </c>
      <c r="AQ3432" s="81">
        <f t="shared" si="1063"/>
        <v>46141.375</v>
      </c>
      <c r="AR3432" s="81">
        <f t="shared" si="1065"/>
        <v>46143</v>
      </c>
      <c r="AS3432" s="81">
        <f t="shared" si="1066"/>
        <v>46144</v>
      </c>
      <c r="AT3432" s="81">
        <f t="shared" si="1067"/>
        <v>46143</v>
      </c>
      <c r="AV3432" s="290">
        <v>46140</v>
      </c>
      <c r="CB3432" s="88">
        <f t="shared" si="1069"/>
        <v>0</v>
      </c>
    </row>
    <row r="3433" spans="2:80" x14ac:dyDescent="0.25">
      <c r="B3433" s="265" t="s">
        <v>6682</v>
      </c>
      <c r="D3433" s="265">
        <v>145835425</v>
      </c>
      <c r="E3433" s="241">
        <v>5320008573</v>
      </c>
      <c r="F3433" s="231">
        <v>46141</v>
      </c>
      <c r="G3433" s="265" t="s">
        <v>3995</v>
      </c>
      <c r="H3433" s="265" t="s">
        <v>2963</v>
      </c>
      <c r="I3433" s="265" t="s">
        <v>105</v>
      </c>
      <c r="J3433" s="265" t="s">
        <v>1161</v>
      </c>
      <c r="K3433" s="265" t="s">
        <v>242</v>
      </c>
      <c r="L3433" s="231">
        <v>46156</v>
      </c>
      <c r="M3433" s="236">
        <v>40</v>
      </c>
      <c r="N3433" s="22" t="s">
        <v>9994</v>
      </c>
      <c r="O3433" s="22" t="s">
        <v>9995</v>
      </c>
      <c r="W3433" s="380"/>
      <c r="X3433" s="380"/>
      <c r="Y3433" s="609" t="s">
        <v>9996</v>
      </c>
      <c r="Z3433" s="22" t="s">
        <v>258</v>
      </c>
      <c r="AA3433" s="22" t="s">
        <v>1232</v>
      </c>
      <c r="AB3433" s="22" t="s">
        <v>8563</v>
      </c>
      <c r="AD3433" s="75" t="s">
        <v>113</v>
      </c>
      <c r="AF3433" s="446">
        <v>46142.541666666664</v>
      </c>
      <c r="AG3433" s="446">
        <v>46141.375</v>
      </c>
      <c r="AH3433" s="446">
        <v>46141.375</v>
      </c>
      <c r="AI3433" s="502">
        <v>46140</v>
      </c>
      <c r="AJ3433" s="502">
        <v>46142</v>
      </c>
      <c r="AK3433" s="380"/>
      <c r="AL3433" s="502">
        <v>46143</v>
      </c>
      <c r="AM3433" s="502">
        <v>46145</v>
      </c>
      <c r="AN3433" s="744">
        <f t="shared" si="1070"/>
        <v>-11</v>
      </c>
      <c r="AO3433" s="81">
        <f t="shared" si="1068"/>
        <v>46140.375</v>
      </c>
      <c r="AP3433" s="81">
        <f t="shared" si="1062"/>
        <v>46141.375</v>
      </c>
      <c r="AQ3433" s="81">
        <f t="shared" si="1063"/>
        <v>46141.375</v>
      </c>
      <c r="AR3433" s="81">
        <f t="shared" si="1065"/>
        <v>46143</v>
      </c>
      <c r="AS3433" s="81">
        <f t="shared" si="1066"/>
        <v>46144</v>
      </c>
      <c r="AT3433" s="81">
        <f t="shared" si="1067"/>
        <v>46143</v>
      </c>
      <c r="AV3433" s="290">
        <v>46140</v>
      </c>
      <c r="CB3433" s="88">
        <f t="shared" si="1069"/>
        <v>0</v>
      </c>
    </row>
    <row r="3434" spans="2:80" x14ac:dyDescent="0.25">
      <c r="B3434" s="265" t="s">
        <v>6682</v>
      </c>
      <c r="D3434" s="265">
        <v>145897315</v>
      </c>
      <c r="E3434" s="241">
        <v>5320008573</v>
      </c>
      <c r="F3434" s="231">
        <v>46141</v>
      </c>
      <c r="G3434" s="265" t="s">
        <v>7732</v>
      </c>
      <c r="H3434" s="265" t="s">
        <v>2963</v>
      </c>
      <c r="I3434" s="265" t="s">
        <v>105</v>
      </c>
      <c r="J3434" s="265" t="s">
        <v>1161</v>
      </c>
      <c r="K3434" s="265" t="s">
        <v>242</v>
      </c>
      <c r="L3434" s="231">
        <v>46157</v>
      </c>
      <c r="M3434" s="236">
        <v>0</v>
      </c>
      <c r="N3434" s="22" t="s">
        <v>9994</v>
      </c>
      <c r="O3434" s="22" t="s">
        <v>9995</v>
      </c>
      <c r="W3434" s="380"/>
      <c r="X3434" s="380"/>
      <c r="Y3434" s="609" t="s">
        <v>9996</v>
      </c>
      <c r="Z3434" s="22" t="s">
        <v>258</v>
      </c>
      <c r="AA3434" s="22" t="s">
        <v>1232</v>
      </c>
      <c r="AB3434" s="22" t="s">
        <v>8563</v>
      </c>
      <c r="AD3434" s="75" t="s">
        <v>113</v>
      </c>
      <c r="AF3434" s="446">
        <v>46142.541666666664</v>
      </c>
      <c r="AG3434" s="446">
        <v>46141.375</v>
      </c>
      <c r="AH3434" s="446">
        <v>46141.375</v>
      </c>
      <c r="AI3434" s="502">
        <v>46140</v>
      </c>
      <c r="AJ3434" s="502">
        <v>46142</v>
      </c>
      <c r="AK3434" s="380"/>
      <c r="AL3434" s="502">
        <v>46143</v>
      </c>
      <c r="AM3434" s="502">
        <v>46145</v>
      </c>
      <c r="AN3434" s="744">
        <f t="shared" si="1070"/>
        <v>-12</v>
      </c>
      <c r="AO3434" s="81">
        <f t="shared" si="1068"/>
        <v>46140.375</v>
      </c>
      <c r="AP3434" s="81">
        <f t="shared" si="1062"/>
        <v>46141.375</v>
      </c>
      <c r="AQ3434" s="81">
        <f t="shared" si="1063"/>
        <v>46141.375</v>
      </c>
      <c r="AR3434" s="81">
        <f t="shared" si="1065"/>
        <v>46143</v>
      </c>
      <c r="AS3434" s="81">
        <f t="shared" si="1066"/>
        <v>46144</v>
      </c>
      <c r="AT3434" s="81">
        <f t="shared" si="1067"/>
        <v>46143</v>
      </c>
      <c r="AV3434" s="290">
        <v>46140</v>
      </c>
      <c r="CB3434" s="88">
        <f t="shared" si="1069"/>
        <v>0</v>
      </c>
    </row>
    <row r="3435" spans="2:80" x14ac:dyDescent="0.25">
      <c r="B3435" s="265" t="s">
        <v>6682</v>
      </c>
      <c r="D3435" s="265">
        <v>145967935</v>
      </c>
      <c r="E3435" s="241"/>
      <c r="F3435" s="231">
        <v>46141</v>
      </c>
      <c r="G3435" s="265" t="s">
        <v>1211</v>
      </c>
      <c r="H3435" s="265" t="s">
        <v>2963</v>
      </c>
      <c r="I3435" s="265" t="s">
        <v>105</v>
      </c>
      <c r="J3435" s="265" t="s">
        <v>1161</v>
      </c>
      <c r="K3435" s="265" t="s">
        <v>242</v>
      </c>
      <c r="L3435" s="231">
        <v>46168</v>
      </c>
      <c r="M3435" s="236">
        <v>40</v>
      </c>
      <c r="N3435" s="22" t="s">
        <v>9997</v>
      </c>
      <c r="O3435" s="22" t="s">
        <v>9998</v>
      </c>
      <c r="W3435" s="380"/>
      <c r="X3435" s="380"/>
      <c r="Y3435" s="609" t="s">
        <v>9999</v>
      </c>
      <c r="Z3435" s="22" t="s">
        <v>258</v>
      </c>
      <c r="AA3435" s="22" t="s">
        <v>1232</v>
      </c>
      <c r="AB3435" s="22" t="s">
        <v>8563</v>
      </c>
      <c r="AD3435" s="75" t="s">
        <v>113</v>
      </c>
      <c r="AF3435" s="446">
        <v>46142.541666666664</v>
      </c>
      <c r="AG3435" s="446">
        <v>46141.375</v>
      </c>
      <c r="AH3435" s="446">
        <v>46141.375</v>
      </c>
      <c r="AI3435" s="502">
        <v>46140</v>
      </c>
      <c r="AJ3435" s="502">
        <v>46142</v>
      </c>
      <c r="AK3435" s="380"/>
      <c r="AL3435" s="502">
        <v>46143</v>
      </c>
      <c r="AM3435" s="502">
        <v>46145</v>
      </c>
      <c r="AN3435" s="744">
        <f t="shared" si="1070"/>
        <v>-23</v>
      </c>
      <c r="AO3435" s="81">
        <f t="shared" si="1068"/>
        <v>46140.375</v>
      </c>
      <c r="AP3435" s="81">
        <f t="shared" si="1062"/>
        <v>46141.375</v>
      </c>
      <c r="AQ3435" s="81">
        <f t="shared" si="1063"/>
        <v>46141.375</v>
      </c>
      <c r="AR3435" s="81">
        <f t="shared" si="1065"/>
        <v>46143</v>
      </c>
      <c r="AS3435" s="81">
        <f t="shared" si="1066"/>
        <v>46144</v>
      </c>
      <c r="AT3435" s="81">
        <f t="shared" si="1067"/>
        <v>46143</v>
      </c>
      <c r="AV3435" s="290">
        <v>46140</v>
      </c>
      <c r="CB3435" s="88">
        <f t="shared" si="1069"/>
        <v>0</v>
      </c>
    </row>
    <row r="3436" spans="2:80" ht="15" customHeight="1" x14ac:dyDescent="0.25">
      <c r="B3436" s="22" t="s">
        <v>9088</v>
      </c>
      <c r="D3436" s="265">
        <v>145967280</v>
      </c>
      <c r="E3436" s="241"/>
      <c r="F3436" s="231">
        <v>46141</v>
      </c>
      <c r="G3436" s="265" t="s">
        <v>1422</v>
      </c>
      <c r="H3436" s="265" t="s">
        <v>2963</v>
      </c>
      <c r="I3436" s="265" t="s">
        <v>105</v>
      </c>
      <c r="J3436" s="265" t="s">
        <v>1161</v>
      </c>
      <c r="K3436" s="265" t="s">
        <v>242</v>
      </c>
      <c r="L3436" s="231">
        <v>46164</v>
      </c>
      <c r="M3436" s="236">
        <v>40</v>
      </c>
      <c r="N3436" s="22" t="s">
        <v>10000</v>
      </c>
      <c r="O3436" s="22" t="s">
        <v>10001</v>
      </c>
      <c r="W3436" s="380"/>
      <c r="X3436" s="380"/>
      <c r="Y3436" s="609" t="s">
        <v>10002</v>
      </c>
      <c r="Z3436" s="22" t="s">
        <v>258</v>
      </c>
      <c r="AA3436" s="22" t="s">
        <v>1232</v>
      </c>
      <c r="AB3436" s="22" t="s">
        <v>8563</v>
      </c>
      <c r="AD3436" s="75" t="s">
        <v>113</v>
      </c>
      <c r="AF3436" s="446">
        <v>46142.541666666664</v>
      </c>
      <c r="AG3436" s="446">
        <v>46141.375</v>
      </c>
      <c r="AH3436" s="446">
        <v>46141.375</v>
      </c>
      <c r="AI3436" s="502">
        <v>46142</v>
      </c>
      <c r="AK3436" s="380"/>
      <c r="AL3436" s="502">
        <v>46144</v>
      </c>
      <c r="AN3436" s="182">
        <f t="shared" si="1070"/>
        <v>-20</v>
      </c>
      <c r="AO3436" s="81">
        <f t="shared" si="1068"/>
        <v>46140.375</v>
      </c>
      <c r="AP3436" s="81">
        <f t="shared" si="1062"/>
        <v>46141.375</v>
      </c>
      <c r="AQ3436" s="81">
        <f t="shared" si="1063"/>
        <v>46141.375</v>
      </c>
      <c r="AR3436" s="81">
        <f t="shared" si="1065"/>
        <v>46143</v>
      </c>
      <c r="AS3436" s="81">
        <f t="shared" si="1066"/>
        <v>46144</v>
      </c>
      <c r="AT3436" s="81">
        <f t="shared" si="1067"/>
        <v>46143</v>
      </c>
      <c r="AV3436" s="290">
        <v>46139</v>
      </c>
      <c r="CB3436" s="88">
        <f t="shared" si="1069"/>
        <v>0</v>
      </c>
    </row>
    <row r="3437" spans="2:80" x14ac:dyDescent="0.25">
      <c r="B3437" s="265" t="s">
        <v>6682</v>
      </c>
      <c r="D3437" s="265">
        <v>145994865</v>
      </c>
      <c r="E3437" s="241"/>
      <c r="F3437" s="231">
        <v>46141</v>
      </c>
      <c r="G3437" s="265" t="s">
        <v>1178</v>
      </c>
      <c r="H3437" s="265" t="s">
        <v>2963</v>
      </c>
      <c r="I3437" s="265" t="s">
        <v>105</v>
      </c>
      <c r="J3437" s="265" t="s">
        <v>1161</v>
      </c>
      <c r="K3437" s="265" t="s">
        <v>242</v>
      </c>
      <c r="L3437" s="231">
        <v>46163</v>
      </c>
      <c r="M3437" s="236">
        <v>40</v>
      </c>
      <c r="N3437" s="22" t="s">
        <v>10003</v>
      </c>
      <c r="O3437" s="22" t="s">
        <v>10004</v>
      </c>
      <c r="W3437" s="380"/>
      <c r="X3437" s="380"/>
      <c r="Y3437" s="609" t="s">
        <v>10005</v>
      </c>
      <c r="Z3437" s="22" t="s">
        <v>258</v>
      </c>
      <c r="AA3437" s="22" t="s">
        <v>1232</v>
      </c>
      <c r="AB3437" s="22" t="s">
        <v>8563</v>
      </c>
      <c r="AD3437" s="75" t="s">
        <v>113</v>
      </c>
      <c r="AF3437" s="446">
        <v>46142.541666666664</v>
      </c>
      <c r="AG3437" s="446">
        <v>46141.375</v>
      </c>
      <c r="AH3437" s="446">
        <v>46141.375</v>
      </c>
      <c r="AI3437" s="502">
        <v>46140</v>
      </c>
      <c r="AJ3437" s="502">
        <v>46142</v>
      </c>
      <c r="AK3437" s="380"/>
      <c r="AL3437" s="502">
        <v>46143</v>
      </c>
      <c r="AM3437" s="502">
        <v>46145</v>
      </c>
      <c r="AN3437" s="744">
        <f t="shared" si="1070"/>
        <v>-18</v>
      </c>
      <c r="AO3437" s="81">
        <f t="shared" si="1068"/>
        <v>46140.375</v>
      </c>
      <c r="AP3437" s="81">
        <f t="shared" si="1062"/>
        <v>46141.375</v>
      </c>
      <c r="AQ3437" s="81">
        <f t="shared" si="1063"/>
        <v>46141.375</v>
      </c>
      <c r="AR3437" s="81">
        <f t="shared" si="1065"/>
        <v>46143</v>
      </c>
      <c r="AS3437" s="81">
        <f t="shared" si="1066"/>
        <v>46144</v>
      </c>
      <c r="AT3437" s="81">
        <f t="shared" si="1067"/>
        <v>46143</v>
      </c>
      <c r="AV3437" s="290">
        <v>46140</v>
      </c>
      <c r="CB3437" s="88">
        <f t="shared" si="1069"/>
        <v>0</v>
      </c>
    </row>
    <row r="3438" spans="2:80" ht="15" customHeight="1" x14ac:dyDescent="0.25">
      <c r="B3438" s="22" t="s">
        <v>9088</v>
      </c>
      <c r="D3438" s="265">
        <v>145911833</v>
      </c>
      <c r="E3438" s="241"/>
      <c r="F3438" s="231">
        <v>46135</v>
      </c>
      <c r="G3438" s="265" t="s">
        <v>1178</v>
      </c>
      <c r="H3438" s="265" t="s">
        <v>2963</v>
      </c>
      <c r="I3438" s="265" t="s">
        <v>105</v>
      </c>
      <c r="J3438" s="265" t="s">
        <v>1161</v>
      </c>
      <c r="K3438" s="265" t="s">
        <v>242</v>
      </c>
      <c r="L3438" s="231">
        <v>46160</v>
      </c>
      <c r="M3438" s="236">
        <v>40</v>
      </c>
      <c r="N3438" s="22" t="s">
        <v>10006</v>
      </c>
      <c r="O3438" s="22" t="s">
        <v>10007</v>
      </c>
      <c r="W3438" s="380"/>
      <c r="X3438" s="380"/>
      <c r="Y3438" s="609" t="s">
        <v>10008</v>
      </c>
      <c r="Z3438" s="22" t="s">
        <v>258</v>
      </c>
      <c r="AA3438" s="22" t="s">
        <v>1232</v>
      </c>
      <c r="AB3438" s="22" t="s">
        <v>8563</v>
      </c>
      <c r="AD3438" s="75" t="s">
        <v>113</v>
      </c>
      <c r="AF3438" s="446">
        <v>46142.541666666664</v>
      </c>
      <c r="AG3438" s="446">
        <v>46141.375</v>
      </c>
      <c r="AH3438" s="446">
        <v>46141.375</v>
      </c>
      <c r="AI3438" s="502">
        <v>46142</v>
      </c>
      <c r="AK3438" s="380"/>
      <c r="AL3438" s="502">
        <v>46144</v>
      </c>
      <c r="AN3438" s="182">
        <f t="shared" si="1070"/>
        <v>-16</v>
      </c>
      <c r="AO3438" s="81">
        <f t="shared" si="1068"/>
        <v>46140.375</v>
      </c>
      <c r="AP3438" s="81">
        <f t="shared" si="1062"/>
        <v>46141.375</v>
      </c>
      <c r="AQ3438" s="81">
        <f t="shared" si="1063"/>
        <v>46141.375</v>
      </c>
      <c r="AR3438" s="81">
        <f t="shared" si="1065"/>
        <v>46143</v>
      </c>
      <c r="AS3438" s="81">
        <f t="shared" si="1066"/>
        <v>46144</v>
      </c>
      <c r="AT3438" s="81">
        <f t="shared" si="1067"/>
        <v>46143</v>
      </c>
      <c r="AV3438" s="290">
        <v>46139</v>
      </c>
      <c r="CB3438" s="88">
        <f t="shared" si="1069"/>
        <v>0</v>
      </c>
    </row>
    <row r="3439" spans="2:80" ht="15" customHeight="1" x14ac:dyDescent="0.25">
      <c r="B3439" s="22" t="s">
        <v>9088</v>
      </c>
      <c r="D3439" s="265">
        <v>145920353</v>
      </c>
      <c r="E3439" s="274"/>
      <c r="F3439" s="275">
        <v>46135</v>
      </c>
      <c r="G3439" s="273" t="s">
        <v>1280</v>
      </c>
      <c r="H3439" s="273" t="s">
        <v>2963</v>
      </c>
      <c r="I3439" s="273" t="s">
        <v>105</v>
      </c>
      <c r="J3439" s="273" t="s">
        <v>1161</v>
      </c>
      <c r="K3439" s="273" t="s">
        <v>242</v>
      </c>
      <c r="L3439" s="275">
        <v>46160</v>
      </c>
      <c r="M3439" s="236">
        <v>40</v>
      </c>
      <c r="N3439" s="22" t="s">
        <v>10009</v>
      </c>
      <c r="O3439" s="22" t="s">
        <v>10010</v>
      </c>
      <c r="W3439" s="380"/>
      <c r="X3439" s="380"/>
      <c r="Y3439" s="609" t="s">
        <v>10011</v>
      </c>
      <c r="Z3439" s="22" t="s">
        <v>258</v>
      </c>
      <c r="AA3439" s="22" t="s">
        <v>1232</v>
      </c>
      <c r="AB3439" s="22" t="s">
        <v>8563</v>
      </c>
      <c r="AD3439" s="182" t="s">
        <v>113</v>
      </c>
      <c r="AF3439" s="446">
        <v>46142.541666666664</v>
      </c>
      <c r="AG3439" s="446">
        <v>46141.375</v>
      </c>
      <c r="AH3439" s="446">
        <v>46141.375</v>
      </c>
      <c r="AI3439" s="502">
        <v>46142</v>
      </c>
      <c r="AK3439" s="380"/>
      <c r="AL3439" s="502">
        <v>46144</v>
      </c>
      <c r="AN3439" s="182">
        <f t="shared" si="1070"/>
        <v>-16</v>
      </c>
      <c r="AO3439" s="81">
        <f t="shared" si="1068"/>
        <v>46140.375</v>
      </c>
      <c r="AP3439" s="81">
        <f t="shared" si="1062"/>
        <v>46141.375</v>
      </c>
      <c r="AQ3439" s="81">
        <f t="shared" si="1063"/>
        <v>46141.375</v>
      </c>
      <c r="AR3439" s="81">
        <f t="shared" si="1065"/>
        <v>46143</v>
      </c>
      <c r="AS3439" s="81">
        <f t="shared" si="1066"/>
        <v>46144</v>
      </c>
      <c r="AT3439" s="81">
        <f t="shared" si="1067"/>
        <v>46143</v>
      </c>
      <c r="AV3439" s="290">
        <v>46139</v>
      </c>
      <c r="CB3439" s="88">
        <f t="shared" si="1069"/>
        <v>0</v>
      </c>
    </row>
    <row r="3440" spans="2:80" s="168" customFormat="1" x14ac:dyDescent="0.25">
      <c r="B3440" s="265" t="s">
        <v>8625</v>
      </c>
      <c r="C3440" s="412"/>
      <c r="D3440" s="265">
        <v>145939734</v>
      </c>
      <c r="E3440" s="274"/>
      <c r="F3440" s="275">
        <v>46134</v>
      </c>
      <c r="G3440" s="273" t="s">
        <v>1569</v>
      </c>
      <c r="H3440" s="273" t="s">
        <v>2845</v>
      </c>
      <c r="I3440" s="273" t="s">
        <v>105</v>
      </c>
      <c r="J3440" s="273" t="s">
        <v>106</v>
      </c>
      <c r="K3440" s="273" t="s">
        <v>242</v>
      </c>
      <c r="L3440" s="275">
        <v>46174</v>
      </c>
      <c r="M3440" s="273">
        <v>40</v>
      </c>
      <c r="N3440" s="727" t="s">
        <v>10012</v>
      </c>
      <c r="O3440" s="727" t="s">
        <v>10013</v>
      </c>
      <c r="Q3440" s="274"/>
      <c r="R3440" s="274"/>
      <c r="S3440" s="274"/>
      <c r="T3440" s="274"/>
      <c r="U3440" s="274"/>
      <c r="V3440" s="274"/>
      <c r="W3440" s="274"/>
      <c r="X3440" s="274"/>
      <c r="Y3440" s="644">
        <v>2325634550</v>
      </c>
      <c r="Z3440" s="168" t="s">
        <v>5982</v>
      </c>
      <c r="AA3440" s="168" t="s">
        <v>5983</v>
      </c>
      <c r="AB3440" s="168" t="s">
        <v>373</v>
      </c>
      <c r="AC3440" s="246"/>
      <c r="AD3440" s="182" t="s">
        <v>113</v>
      </c>
      <c r="AE3440" s="274"/>
      <c r="AF3440" s="304">
        <v>46140.729166666664</v>
      </c>
      <c r="AG3440" s="446">
        <v>46137.416666666664</v>
      </c>
      <c r="AH3440" s="304">
        <v>46140.5625</v>
      </c>
      <c r="AI3440" s="115">
        <v>46141</v>
      </c>
      <c r="AJ3440" s="274"/>
      <c r="AK3440" s="274"/>
      <c r="AL3440" s="115">
        <v>46160</v>
      </c>
      <c r="AM3440" s="274"/>
      <c r="AN3440" s="744">
        <f t="shared" si="1070"/>
        <v>-14</v>
      </c>
      <c r="AO3440" s="81">
        <f t="shared" si="1068"/>
        <v>46136.416666666664</v>
      </c>
      <c r="AP3440" s="81">
        <f t="shared" si="1062"/>
        <v>46137.416666666664</v>
      </c>
      <c r="AQ3440" s="81">
        <f t="shared" si="1063"/>
        <v>46137.416666666664</v>
      </c>
      <c r="AR3440" s="81">
        <f t="shared" si="1065"/>
        <v>46142</v>
      </c>
      <c r="AS3440" s="81">
        <f t="shared" si="1066"/>
        <v>46143</v>
      </c>
      <c r="AT3440" s="81">
        <f t="shared" si="1067"/>
        <v>46142</v>
      </c>
      <c r="AU3440" s="274"/>
      <c r="AZ3440" s="278"/>
      <c r="BU3440" s="605"/>
      <c r="CB3440" s="88">
        <f t="shared" si="1069"/>
        <v>0</v>
      </c>
    </row>
    <row r="3441" spans="2:80" x14ac:dyDescent="0.25">
      <c r="B3441" s="265" t="s">
        <v>6688</v>
      </c>
      <c r="C3441" s="506" t="s">
        <v>9326</v>
      </c>
      <c r="D3441" s="265">
        <v>145781792</v>
      </c>
      <c r="E3441" s="236">
        <v>5320008159</v>
      </c>
      <c r="F3441" s="353">
        <v>46137</v>
      </c>
      <c r="G3441" s="236" t="s">
        <v>740</v>
      </c>
      <c r="H3441" s="236" t="s">
        <v>2213</v>
      </c>
      <c r="I3441" s="236" t="s">
        <v>105</v>
      </c>
      <c r="J3441" s="236" t="s">
        <v>518</v>
      </c>
      <c r="K3441" s="236" t="s">
        <v>242</v>
      </c>
      <c r="L3441" s="353">
        <v>46167</v>
      </c>
      <c r="M3441" s="236">
        <v>40</v>
      </c>
      <c r="N3441" s="22" t="s">
        <v>10014</v>
      </c>
      <c r="O3441" s="22" t="s">
        <v>10015</v>
      </c>
      <c r="W3441" s="380"/>
      <c r="X3441" s="380"/>
      <c r="Y3441" s="950" t="s">
        <v>10016</v>
      </c>
      <c r="Z3441" s="22" t="s">
        <v>258</v>
      </c>
      <c r="AA3441" s="22" t="s">
        <v>595</v>
      </c>
      <c r="AB3441" s="22" t="s">
        <v>6692</v>
      </c>
      <c r="AD3441" s="182" t="s">
        <v>113</v>
      </c>
      <c r="AF3441" s="446">
        <v>46140.416666666664</v>
      </c>
      <c r="AG3441" s="375">
        <v>46139.625</v>
      </c>
      <c r="AH3441" s="375">
        <v>46139.625</v>
      </c>
      <c r="AI3441" s="502">
        <v>46141</v>
      </c>
      <c r="AK3441" s="380"/>
      <c r="AL3441" s="502">
        <v>46147</v>
      </c>
      <c r="AN3441" s="744">
        <f t="shared" si="1070"/>
        <v>-20</v>
      </c>
      <c r="AO3441" s="81">
        <f t="shared" si="1068"/>
        <v>46138.625</v>
      </c>
      <c r="AP3441" s="81">
        <f t="shared" si="1062"/>
        <v>46139.625</v>
      </c>
      <c r="AQ3441" s="81">
        <f t="shared" si="1063"/>
        <v>46139.625</v>
      </c>
      <c r="AR3441" s="81">
        <f t="shared" si="1065"/>
        <v>46142</v>
      </c>
      <c r="AS3441" s="81">
        <f t="shared" si="1066"/>
        <v>46143</v>
      </c>
      <c r="AT3441" s="81">
        <f t="shared" si="1067"/>
        <v>46142</v>
      </c>
      <c r="AV3441" s="347">
        <v>46137</v>
      </c>
      <c r="CB3441" s="88">
        <f t="shared" si="1069"/>
        <v>0</v>
      </c>
    </row>
    <row r="3442" spans="2:80" x14ac:dyDescent="0.25">
      <c r="B3442" s="265" t="s">
        <v>6688</v>
      </c>
      <c r="C3442" s="506" t="s">
        <v>9326</v>
      </c>
      <c r="D3442" s="265">
        <v>145808491</v>
      </c>
      <c r="E3442" s="236">
        <v>5320008159</v>
      </c>
      <c r="F3442" s="353">
        <v>46137</v>
      </c>
      <c r="G3442" s="236" t="s">
        <v>532</v>
      </c>
      <c r="H3442" s="236" t="s">
        <v>2213</v>
      </c>
      <c r="I3442" s="236" t="s">
        <v>105</v>
      </c>
      <c r="J3442" s="236" t="s">
        <v>518</v>
      </c>
      <c r="K3442" s="236" t="s">
        <v>242</v>
      </c>
      <c r="L3442" s="353">
        <v>46167</v>
      </c>
      <c r="M3442" s="236">
        <v>0</v>
      </c>
      <c r="N3442" s="22" t="s">
        <v>10014</v>
      </c>
      <c r="O3442" s="22" t="s">
        <v>10015</v>
      </c>
      <c r="W3442" s="380"/>
      <c r="X3442" s="380"/>
      <c r="Y3442" s="863" t="s">
        <v>10016</v>
      </c>
      <c r="Z3442" s="22" t="s">
        <v>258</v>
      </c>
      <c r="AA3442" s="22" t="s">
        <v>595</v>
      </c>
      <c r="AB3442" s="22" t="s">
        <v>6692</v>
      </c>
      <c r="AD3442" s="182" t="s">
        <v>113</v>
      </c>
      <c r="AF3442" s="446">
        <v>46140.416666666664</v>
      </c>
      <c r="AG3442" s="375">
        <v>46139.625</v>
      </c>
      <c r="AH3442" s="375">
        <v>46139.625</v>
      </c>
      <c r="AI3442" s="502">
        <v>46141</v>
      </c>
      <c r="AK3442" s="380"/>
      <c r="AL3442" s="502">
        <v>46147</v>
      </c>
      <c r="AN3442" s="744">
        <f t="shared" si="1070"/>
        <v>-20</v>
      </c>
      <c r="AO3442" s="81">
        <f t="shared" si="1068"/>
        <v>46138.625</v>
      </c>
      <c r="AP3442" s="81">
        <f t="shared" si="1062"/>
        <v>46139.625</v>
      </c>
      <c r="AQ3442" s="81">
        <f t="shared" si="1063"/>
        <v>46139.625</v>
      </c>
      <c r="AR3442" s="81">
        <f t="shared" si="1065"/>
        <v>46142</v>
      </c>
      <c r="AS3442" s="81">
        <f t="shared" si="1066"/>
        <v>46143</v>
      </c>
      <c r="AT3442" s="81">
        <f t="shared" si="1067"/>
        <v>46142</v>
      </c>
      <c r="AV3442" s="347">
        <v>46137</v>
      </c>
      <c r="CB3442" s="88">
        <f t="shared" si="1069"/>
        <v>0</v>
      </c>
    </row>
    <row r="3443" spans="2:80" ht="15" customHeight="1" x14ac:dyDescent="0.25">
      <c r="B3443" s="22" t="s">
        <v>9088</v>
      </c>
      <c r="C3443" s="506" t="s">
        <v>9326</v>
      </c>
      <c r="D3443" s="265">
        <v>145895675</v>
      </c>
      <c r="E3443" s="236">
        <v>5320008370</v>
      </c>
      <c r="F3443" s="353">
        <v>46137</v>
      </c>
      <c r="G3443" s="236" t="s">
        <v>516</v>
      </c>
      <c r="H3443" s="236" t="s">
        <v>2213</v>
      </c>
      <c r="I3443" s="236" t="s">
        <v>105</v>
      </c>
      <c r="J3443" s="236" t="s">
        <v>518</v>
      </c>
      <c r="K3443" s="236" t="s">
        <v>242</v>
      </c>
      <c r="L3443" s="353">
        <v>46168</v>
      </c>
      <c r="M3443" s="236">
        <v>40</v>
      </c>
      <c r="N3443" s="22" t="s">
        <v>10017</v>
      </c>
      <c r="O3443" s="22" t="s">
        <v>10018</v>
      </c>
      <c r="W3443" s="380"/>
      <c r="X3443" s="380"/>
      <c r="Y3443" s="950" t="s">
        <v>10019</v>
      </c>
      <c r="Z3443" s="22" t="s">
        <v>258</v>
      </c>
      <c r="AA3443" s="22" t="s">
        <v>595</v>
      </c>
      <c r="AB3443" s="22" t="s">
        <v>6692</v>
      </c>
      <c r="AD3443" s="182" t="s">
        <v>113</v>
      </c>
      <c r="AF3443" s="446">
        <v>46140.416666666664</v>
      </c>
      <c r="AG3443" s="375">
        <v>46139.625</v>
      </c>
      <c r="AH3443" s="375">
        <v>46139.625</v>
      </c>
      <c r="AI3443" s="502">
        <v>46141</v>
      </c>
      <c r="AK3443" s="380"/>
      <c r="AL3443" s="502">
        <v>46147</v>
      </c>
      <c r="AN3443" s="744">
        <f t="shared" si="1070"/>
        <v>-21</v>
      </c>
      <c r="AO3443" s="81">
        <f t="shared" si="1068"/>
        <v>46138.625</v>
      </c>
      <c r="AP3443" s="81">
        <f t="shared" si="1062"/>
        <v>46139.625</v>
      </c>
      <c r="AQ3443" s="81">
        <f t="shared" si="1063"/>
        <v>46139.625</v>
      </c>
      <c r="AR3443" s="81">
        <f t="shared" si="1065"/>
        <v>46142</v>
      </c>
      <c r="AS3443" s="81">
        <f t="shared" si="1066"/>
        <v>46143</v>
      </c>
      <c r="AT3443" s="81">
        <f t="shared" si="1067"/>
        <v>46142</v>
      </c>
      <c r="AV3443" s="290">
        <v>46139</v>
      </c>
      <c r="CB3443" s="88">
        <f t="shared" si="1069"/>
        <v>0</v>
      </c>
    </row>
    <row r="3444" spans="2:80" ht="15" customHeight="1" x14ac:dyDescent="0.25">
      <c r="B3444" s="22" t="s">
        <v>9088</v>
      </c>
      <c r="C3444" s="506" t="s">
        <v>9326</v>
      </c>
      <c r="D3444" s="265">
        <v>145911775</v>
      </c>
      <c r="E3444" s="236">
        <v>5320008370</v>
      </c>
      <c r="F3444" s="353">
        <v>46137</v>
      </c>
      <c r="G3444" s="236" t="s">
        <v>740</v>
      </c>
      <c r="H3444" s="236" t="s">
        <v>2213</v>
      </c>
      <c r="I3444" s="236" t="s">
        <v>105</v>
      </c>
      <c r="J3444" s="236" t="s">
        <v>518</v>
      </c>
      <c r="K3444" s="236" t="s">
        <v>242</v>
      </c>
      <c r="L3444" s="353">
        <v>46167</v>
      </c>
      <c r="M3444" s="236">
        <v>0</v>
      </c>
      <c r="N3444" s="22" t="s">
        <v>10017</v>
      </c>
      <c r="O3444" s="22" t="s">
        <v>10018</v>
      </c>
      <c r="W3444" s="380"/>
      <c r="X3444" s="380"/>
      <c r="Y3444" s="863" t="s">
        <v>10019</v>
      </c>
      <c r="Z3444" s="22" t="s">
        <v>258</v>
      </c>
      <c r="AA3444" s="22" t="s">
        <v>595</v>
      </c>
      <c r="AB3444" s="22" t="s">
        <v>6692</v>
      </c>
      <c r="AD3444" s="182" t="s">
        <v>113</v>
      </c>
      <c r="AF3444" s="446">
        <v>46140.416666666664</v>
      </c>
      <c r="AG3444" s="375">
        <v>46139.625</v>
      </c>
      <c r="AH3444" s="375">
        <v>46139.625</v>
      </c>
      <c r="AI3444" s="502">
        <v>46141</v>
      </c>
      <c r="AK3444" s="380"/>
      <c r="AL3444" s="502">
        <v>46147</v>
      </c>
      <c r="AN3444" s="744">
        <f t="shared" si="1070"/>
        <v>-20</v>
      </c>
      <c r="AO3444" s="81">
        <f t="shared" si="1068"/>
        <v>46138.625</v>
      </c>
      <c r="AP3444" s="81">
        <f t="shared" si="1062"/>
        <v>46139.625</v>
      </c>
      <c r="AQ3444" s="81">
        <f t="shared" si="1063"/>
        <v>46139.625</v>
      </c>
      <c r="AR3444" s="81">
        <f t="shared" si="1065"/>
        <v>46142</v>
      </c>
      <c r="AS3444" s="81">
        <f t="shared" si="1066"/>
        <v>46143</v>
      </c>
      <c r="AT3444" s="81">
        <f t="shared" si="1067"/>
        <v>46142</v>
      </c>
      <c r="AV3444" s="290">
        <v>46139</v>
      </c>
      <c r="CB3444" s="88">
        <f t="shared" si="1069"/>
        <v>0</v>
      </c>
    </row>
    <row r="3445" spans="2:80" x14ac:dyDescent="0.25">
      <c r="B3445" s="265" t="s">
        <v>6688</v>
      </c>
      <c r="C3445" s="506" t="s">
        <v>9326</v>
      </c>
      <c r="D3445" s="265">
        <v>145781746</v>
      </c>
      <c r="E3445" s="236">
        <v>5320008391</v>
      </c>
      <c r="F3445" s="353">
        <v>46137</v>
      </c>
      <c r="G3445" s="236" t="s">
        <v>740</v>
      </c>
      <c r="H3445" s="236" t="s">
        <v>2213</v>
      </c>
      <c r="I3445" s="236" t="s">
        <v>105</v>
      </c>
      <c r="J3445" s="236" t="s">
        <v>518</v>
      </c>
      <c r="K3445" s="236" t="s">
        <v>242</v>
      </c>
      <c r="L3445" s="353">
        <v>46167</v>
      </c>
      <c r="M3445" s="236">
        <v>40</v>
      </c>
      <c r="N3445" s="22" t="s">
        <v>10020</v>
      </c>
      <c r="O3445" s="22" t="s">
        <v>10021</v>
      </c>
      <c r="W3445" s="380"/>
      <c r="X3445" s="380"/>
      <c r="Y3445" s="950" t="s">
        <v>10022</v>
      </c>
      <c r="Z3445" s="22" t="s">
        <v>258</v>
      </c>
      <c r="AA3445" s="22" t="s">
        <v>595</v>
      </c>
      <c r="AB3445" s="22" t="s">
        <v>6692</v>
      </c>
      <c r="AD3445" s="182" t="s">
        <v>113</v>
      </c>
      <c r="AF3445" s="446">
        <v>46140.416666666664</v>
      </c>
      <c r="AG3445" s="375">
        <v>46139.625</v>
      </c>
      <c r="AH3445" s="375">
        <v>46139.625</v>
      </c>
      <c r="AI3445" s="502">
        <v>46141</v>
      </c>
      <c r="AK3445" s="380"/>
      <c r="AL3445" s="502">
        <v>46147</v>
      </c>
      <c r="AN3445" s="744">
        <f t="shared" si="1070"/>
        <v>-20</v>
      </c>
      <c r="AO3445" s="81">
        <f t="shared" si="1068"/>
        <v>46138.625</v>
      </c>
      <c r="AP3445" s="81">
        <f t="shared" si="1062"/>
        <v>46139.625</v>
      </c>
      <c r="AQ3445" s="81">
        <f t="shared" si="1063"/>
        <v>46139.625</v>
      </c>
      <c r="AR3445" s="81">
        <f t="shared" si="1065"/>
        <v>46142</v>
      </c>
      <c r="AS3445" s="81">
        <f t="shared" si="1066"/>
        <v>46143</v>
      </c>
      <c r="AT3445" s="81">
        <f t="shared" si="1067"/>
        <v>46142</v>
      </c>
      <c r="AV3445" s="347">
        <v>46137</v>
      </c>
      <c r="CB3445" s="88">
        <f t="shared" si="1069"/>
        <v>0</v>
      </c>
    </row>
    <row r="3446" spans="2:80" x14ac:dyDescent="0.25">
      <c r="B3446" s="265" t="s">
        <v>6688</v>
      </c>
      <c r="C3446" s="506" t="s">
        <v>9326</v>
      </c>
      <c r="D3446" s="265">
        <v>145930909</v>
      </c>
      <c r="E3446" s="236">
        <v>5320008391</v>
      </c>
      <c r="F3446" s="353">
        <v>46137</v>
      </c>
      <c r="G3446" s="236" t="s">
        <v>740</v>
      </c>
      <c r="H3446" s="236" t="s">
        <v>2213</v>
      </c>
      <c r="I3446" s="236" t="s">
        <v>105</v>
      </c>
      <c r="J3446" s="236" t="s">
        <v>518</v>
      </c>
      <c r="K3446" s="236" t="s">
        <v>242</v>
      </c>
      <c r="L3446" s="353">
        <v>46167</v>
      </c>
      <c r="M3446" s="236">
        <v>0</v>
      </c>
      <c r="N3446" s="22" t="s">
        <v>10020</v>
      </c>
      <c r="O3446" s="22" t="s">
        <v>10021</v>
      </c>
      <c r="W3446" s="380"/>
      <c r="X3446" s="380"/>
      <c r="Y3446" s="863" t="s">
        <v>10022</v>
      </c>
      <c r="Z3446" s="22" t="s">
        <v>258</v>
      </c>
      <c r="AA3446" s="22" t="s">
        <v>595</v>
      </c>
      <c r="AB3446" s="22" t="s">
        <v>6692</v>
      </c>
      <c r="AD3446" s="182" t="s">
        <v>113</v>
      </c>
      <c r="AF3446" s="446">
        <v>46140.416666666664</v>
      </c>
      <c r="AG3446" s="375">
        <v>46139.625</v>
      </c>
      <c r="AH3446" s="375">
        <v>46139.625</v>
      </c>
      <c r="AI3446" s="502">
        <v>46141</v>
      </c>
      <c r="AK3446" s="380"/>
      <c r="AL3446" s="502">
        <v>46147</v>
      </c>
      <c r="AN3446" s="744">
        <f t="shared" si="1070"/>
        <v>-20</v>
      </c>
      <c r="AO3446" s="81">
        <f t="shared" si="1068"/>
        <v>46138.625</v>
      </c>
      <c r="AP3446" s="81">
        <f t="shared" si="1062"/>
        <v>46139.625</v>
      </c>
      <c r="AQ3446" s="81">
        <f t="shared" si="1063"/>
        <v>46139.625</v>
      </c>
      <c r="AR3446" s="81">
        <f t="shared" si="1065"/>
        <v>46142</v>
      </c>
      <c r="AS3446" s="81">
        <f t="shared" si="1066"/>
        <v>46143</v>
      </c>
      <c r="AT3446" s="81">
        <f t="shared" si="1067"/>
        <v>46142</v>
      </c>
      <c r="AV3446" s="347">
        <v>46137</v>
      </c>
      <c r="CB3446" s="88">
        <f t="shared" si="1069"/>
        <v>0</v>
      </c>
    </row>
    <row r="3447" spans="2:80" x14ac:dyDescent="0.25">
      <c r="B3447" s="265" t="s">
        <v>6688</v>
      </c>
      <c r="C3447" s="506" t="s">
        <v>9326</v>
      </c>
      <c r="D3447" s="265">
        <v>146013171</v>
      </c>
      <c r="E3447" s="236">
        <v>5320008391</v>
      </c>
      <c r="F3447" s="353">
        <v>46137</v>
      </c>
      <c r="G3447" s="236" t="s">
        <v>516</v>
      </c>
      <c r="H3447" s="236" t="s">
        <v>2213</v>
      </c>
      <c r="I3447" s="236" t="s">
        <v>105</v>
      </c>
      <c r="J3447" s="236" t="s">
        <v>518</v>
      </c>
      <c r="K3447" s="236" t="s">
        <v>242</v>
      </c>
      <c r="L3447" s="353">
        <v>46168</v>
      </c>
      <c r="M3447" s="236">
        <v>0</v>
      </c>
      <c r="N3447" s="22" t="s">
        <v>10020</v>
      </c>
      <c r="O3447" s="22" t="s">
        <v>10021</v>
      </c>
      <c r="W3447" s="380"/>
      <c r="X3447" s="380"/>
      <c r="Y3447" s="863" t="s">
        <v>10022</v>
      </c>
      <c r="Z3447" s="22" t="s">
        <v>258</v>
      </c>
      <c r="AA3447" s="22" t="s">
        <v>595</v>
      </c>
      <c r="AB3447" s="22" t="s">
        <v>6692</v>
      </c>
      <c r="AD3447" s="182" t="s">
        <v>113</v>
      </c>
      <c r="AF3447" s="446">
        <v>46140.416666666664</v>
      </c>
      <c r="AG3447" s="375">
        <v>46139.625</v>
      </c>
      <c r="AH3447" s="375">
        <v>46139.625</v>
      </c>
      <c r="AI3447" s="502">
        <v>46141</v>
      </c>
      <c r="AK3447" s="380"/>
      <c r="AL3447" s="502">
        <v>46147</v>
      </c>
      <c r="AN3447" s="744">
        <f t="shared" si="1070"/>
        <v>-21</v>
      </c>
      <c r="AO3447" s="81">
        <f t="shared" si="1068"/>
        <v>46138.625</v>
      </c>
      <c r="AP3447" s="81">
        <f t="shared" si="1062"/>
        <v>46139.625</v>
      </c>
      <c r="AQ3447" s="81">
        <f t="shared" si="1063"/>
        <v>46139.625</v>
      </c>
      <c r="AR3447" s="81">
        <f t="shared" si="1065"/>
        <v>46142</v>
      </c>
      <c r="AS3447" s="81">
        <f t="shared" si="1066"/>
        <v>46143</v>
      </c>
      <c r="AT3447" s="81">
        <f t="shared" si="1067"/>
        <v>46142</v>
      </c>
      <c r="AV3447" s="347">
        <v>46137</v>
      </c>
      <c r="CB3447" s="88">
        <f t="shared" si="1069"/>
        <v>0</v>
      </c>
    </row>
    <row r="3448" spans="2:80" x14ac:dyDescent="0.25">
      <c r="B3448" s="265" t="s">
        <v>6688</v>
      </c>
      <c r="C3448" s="506" t="s">
        <v>9326</v>
      </c>
      <c r="D3448" s="265">
        <v>145931045</v>
      </c>
      <c r="E3448" s="236">
        <v>5320008411</v>
      </c>
      <c r="F3448" s="353">
        <v>46137</v>
      </c>
      <c r="G3448" s="236" t="s">
        <v>532</v>
      </c>
      <c r="H3448" s="236" t="s">
        <v>2213</v>
      </c>
      <c r="I3448" s="236" t="s">
        <v>105</v>
      </c>
      <c r="J3448" s="236" t="s">
        <v>518</v>
      </c>
      <c r="K3448" s="236" t="s">
        <v>242</v>
      </c>
      <c r="L3448" s="353">
        <v>46168</v>
      </c>
      <c r="M3448" s="236">
        <v>40</v>
      </c>
      <c r="N3448" s="22" t="s">
        <v>10023</v>
      </c>
      <c r="O3448" s="22" t="s">
        <v>10024</v>
      </c>
      <c r="W3448" s="380"/>
      <c r="X3448" s="380"/>
      <c r="Y3448" s="950" t="s">
        <v>10025</v>
      </c>
      <c r="Z3448" s="22" t="s">
        <v>258</v>
      </c>
      <c r="AA3448" s="22" t="s">
        <v>595</v>
      </c>
      <c r="AB3448" s="22" t="s">
        <v>6692</v>
      </c>
      <c r="AD3448" s="182" t="s">
        <v>113</v>
      </c>
      <c r="AF3448" s="446">
        <v>46140.416666666664</v>
      </c>
      <c r="AG3448" s="375">
        <v>46139.625</v>
      </c>
      <c r="AH3448" s="375">
        <v>46139.625</v>
      </c>
      <c r="AI3448" s="502">
        <v>46141</v>
      </c>
      <c r="AK3448" s="380"/>
      <c r="AL3448" s="502">
        <v>46147</v>
      </c>
      <c r="AN3448" s="744">
        <f t="shared" si="1070"/>
        <v>-21</v>
      </c>
      <c r="AO3448" s="81">
        <f t="shared" si="1068"/>
        <v>46138.625</v>
      </c>
      <c r="AP3448" s="81">
        <f t="shared" si="1062"/>
        <v>46139.625</v>
      </c>
      <c r="AQ3448" s="81">
        <f t="shared" si="1063"/>
        <v>46139.625</v>
      </c>
      <c r="AR3448" s="81">
        <f t="shared" si="1065"/>
        <v>46142</v>
      </c>
      <c r="AS3448" s="81">
        <f t="shared" si="1066"/>
        <v>46143</v>
      </c>
      <c r="AT3448" s="81">
        <f t="shared" si="1067"/>
        <v>46142</v>
      </c>
      <c r="AV3448" s="347">
        <v>46137</v>
      </c>
      <c r="CB3448" s="88">
        <f t="shared" si="1069"/>
        <v>0</v>
      </c>
    </row>
    <row r="3449" spans="2:80" x14ac:dyDescent="0.25">
      <c r="B3449" s="265" t="s">
        <v>6688</v>
      </c>
      <c r="C3449" s="506" t="s">
        <v>9326</v>
      </c>
      <c r="D3449" s="265">
        <v>145931056</v>
      </c>
      <c r="E3449" s="236">
        <v>5320008411</v>
      </c>
      <c r="F3449" s="353">
        <v>46137</v>
      </c>
      <c r="G3449" s="236" t="s">
        <v>516</v>
      </c>
      <c r="H3449" s="236" t="s">
        <v>2213</v>
      </c>
      <c r="I3449" s="236" t="s">
        <v>105</v>
      </c>
      <c r="J3449" s="236" t="s">
        <v>518</v>
      </c>
      <c r="K3449" s="236" t="s">
        <v>242</v>
      </c>
      <c r="L3449" s="353">
        <v>46168</v>
      </c>
      <c r="M3449" s="236">
        <v>0</v>
      </c>
      <c r="N3449" s="22" t="s">
        <v>10023</v>
      </c>
      <c r="O3449" s="22" t="s">
        <v>10024</v>
      </c>
      <c r="W3449" s="380"/>
      <c r="X3449" s="380"/>
      <c r="Y3449" s="863" t="s">
        <v>10025</v>
      </c>
      <c r="Z3449" s="22" t="s">
        <v>258</v>
      </c>
      <c r="AA3449" s="22" t="s">
        <v>595</v>
      </c>
      <c r="AB3449" s="22" t="s">
        <v>6692</v>
      </c>
      <c r="AD3449" s="182" t="s">
        <v>113</v>
      </c>
      <c r="AF3449" s="446">
        <v>46140.416666666664</v>
      </c>
      <c r="AG3449" s="375">
        <v>46139.625</v>
      </c>
      <c r="AH3449" s="375">
        <v>46139.625</v>
      </c>
      <c r="AI3449" s="502">
        <v>46141</v>
      </c>
      <c r="AK3449" s="380"/>
      <c r="AL3449" s="502">
        <v>46147</v>
      </c>
      <c r="AN3449" s="744">
        <f t="shared" si="1070"/>
        <v>-21</v>
      </c>
      <c r="AO3449" s="81">
        <f t="shared" si="1068"/>
        <v>46138.625</v>
      </c>
      <c r="AP3449" s="81">
        <f t="shared" si="1062"/>
        <v>46139.625</v>
      </c>
      <c r="AQ3449" s="81">
        <f t="shared" si="1063"/>
        <v>46139.625</v>
      </c>
      <c r="AR3449" s="81">
        <f t="shared" si="1065"/>
        <v>46142</v>
      </c>
      <c r="AS3449" s="81">
        <f t="shared" si="1066"/>
        <v>46143</v>
      </c>
      <c r="AT3449" s="81">
        <f t="shared" si="1067"/>
        <v>46142</v>
      </c>
      <c r="AV3449" s="347">
        <v>46137</v>
      </c>
      <c r="CB3449" s="88">
        <f t="shared" si="1069"/>
        <v>0</v>
      </c>
    </row>
    <row r="3450" spans="2:80" x14ac:dyDescent="0.25">
      <c r="B3450" s="265" t="s">
        <v>6688</v>
      </c>
      <c r="C3450" s="506" t="s">
        <v>9326</v>
      </c>
      <c r="D3450" s="265">
        <v>145931070</v>
      </c>
      <c r="E3450" s="236">
        <v>5320008438</v>
      </c>
      <c r="F3450" s="353">
        <v>46137</v>
      </c>
      <c r="G3450" s="236" t="s">
        <v>516</v>
      </c>
      <c r="H3450" s="236" t="s">
        <v>2213</v>
      </c>
      <c r="I3450" s="236" t="s">
        <v>105</v>
      </c>
      <c r="J3450" s="236" t="s">
        <v>518</v>
      </c>
      <c r="K3450" s="236" t="s">
        <v>242</v>
      </c>
      <c r="L3450" s="353">
        <v>46168</v>
      </c>
      <c r="M3450" s="236">
        <v>40</v>
      </c>
      <c r="N3450" s="22" t="s">
        <v>10026</v>
      </c>
      <c r="O3450" s="22" t="s">
        <v>10027</v>
      </c>
      <c r="W3450" s="380"/>
      <c r="X3450" s="380"/>
      <c r="Y3450" s="950" t="s">
        <v>10028</v>
      </c>
      <c r="Z3450" s="22" t="s">
        <v>258</v>
      </c>
      <c r="AA3450" s="22" t="s">
        <v>595</v>
      </c>
      <c r="AB3450" s="22" t="s">
        <v>6692</v>
      </c>
      <c r="AD3450" s="182" t="s">
        <v>113</v>
      </c>
      <c r="AF3450" s="446">
        <v>46140.416666666664</v>
      </c>
      <c r="AG3450" s="375">
        <v>46139.625</v>
      </c>
      <c r="AH3450" s="375">
        <v>46139.625</v>
      </c>
      <c r="AI3450" s="502">
        <v>46141</v>
      </c>
      <c r="AK3450" s="380"/>
      <c r="AL3450" s="502">
        <v>46147</v>
      </c>
      <c r="AN3450" s="744">
        <f t="shared" si="1070"/>
        <v>-21</v>
      </c>
      <c r="AO3450" s="81">
        <f t="shared" si="1068"/>
        <v>46138.625</v>
      </c>
      <c r="AP3450" s="81">
        <f t="shared" si="1062"/>
        <v>46139.625</v>
      </c>
      <c r="AQ3450" s="81">
        <f t="shared" si="1063"/>
        <v>46139.625</v>
      </c>
      <c r="AR3450" s="81">
        <f t="shared" si="1065"/>
        <v>46142</v>
      </c>
      <c r="AS3450" s="81">
        <f t="shared" si="1066"/>
        <v>46143</v>
      </c>
      <c r="AT3450" s="81">
        <f t="shared" si="1067"/>
        <v>46142</v>
      </c>
      <c r="AV3450" s="347">
        <v>46137</v>
      </c>
      <c r="CB3450" s="88">
        <f t="shared" si="1069"/>
        <v>0</v>
      </c>
    </row>
    <row r="3451" spans="2:80" x14ac:dyDescent="0.25">
      <c r="B3451" s="265" t="s">
        <v>6688</v>
      </c>
      <c r="C3451" s="506" t="s">
        <v>9326</v>
      </c>
      <c r="D3451" s="265">
        <v>145949650</v>
      </c>
      <c r="E3451" s="236">
        <v>5320008438</v>
      </c>
      <c r="F3451" s="353">
        <v>46137</v>
      </c>
      <c r="G3451" s="236" t="s">
        <v>2198</v>
      </c>
      <c r="H3451" s="236" t="s">
        <v>2213</v>
      </c>
      <c r="I3451" s="236" t="s">
        <v>105</v>
      </c>
      <c r="J3451" s="236" t="s">
        <v>518</v>
      </c>
      <c r="K3451" s="236" t="s">
        <v>242</v>
      </c>
      <c r="L3451" s="353">
        <v>46167</v>
      </c>
      <c r="M3451" s="236">
        <v>0</v>
      </c>
      <c r="N3451" s="22" t="s">
        <v>10026</v>
      </c>
      <c r="O3451" s="22" t="s">
        <v>10027</v>
      </c>
      <c r="W3451" s="380"/>
      <c r="X3451" s="380"/>
      <c r="Y3451" s="863" t="s">
        <v>10028</v>
      </c>
      <c r="Z3451" s="22" t="s">
        <v>258</v>
      </c>
      <c r="AA3451" s="22" t="s">
        <v>595</v>
      </c>
      <c r="AB3451" s="22" t="s">
        <v>6692</v>
      </c>
      <c r="AD3451" s="182" t="s">
        <v>113</v>
      </c>
      <c r="AF3451" s="446">
        <v>46140.416666666664</v>
      </c>
      <c r="AG3451" s="375">
        <v>46139.625</v>
      </c>
      <c r="AH3451" s="375">
        <v>46139.625</v>
      </c>
      <c r="AI3451" s="502">
        <v>46141</v>
      </c>
      <c r="AK3451" s="380"/>
      <c r="AL3451" s="502">
        <v>46147</v>
      </c>
      <c r="AN3451" s="744">
        <f t="shared" si="1070"/>
        <v>-20</v>
      </c>
      <c r="AO3451" s="81">
        <f t="shared" si="1068"/>
        <v>46138.625</v>
      </c>
      <c r="AP3451" s="81">
        <f t="shared" si="1062"/>
        <v>46139.625</v>
      </c>
      <c r="AQ3451" s="81">
        <f t="shared" si="1063"/>
        <v>46139.625</v>
      </c>
      <c r="AR3451" s="81">
        <f t="shared" si="1065"/>
        <v>46142</v>
      </c>
      <c r="AS3451" s="81">
        <f t="shared" si="1066"/>
        <v>46143</v>
      </c>
      <c r="AT3451" s="81">
        <f t="shared" si="1067"/>
        <v>46142</v>
      </c>
      <c r="AV3451" s="347">
        <v>46137</v>
      </c>
      <c r="CB3451" s="88">
        <f t="shared" si="1069"/>
        <v>0</v>
      </c>
    </row>
    <row r="3452" spans="2:80" x14ac:dyDescent="0.25">
      <c r="B3452" s="265" t="s">
        <v>6688</v>
      </c>
      <c r="C3452" s="506" t="s">
        <v>9326</v>
      </c>
      <c r="D3452" s="265">
        <v>145949651</v>
      </c>
      <c r="E3452" s="236">
        <v>5320008438</v>
      </c>
      <c r="F3452" s="353">
        <v>46137</v>
      </c>
      <c r="G3452" s="236" t="s">
        <v>2198</v>
      </c>
      <c r="H3452" s="236" t="s">
        <v>2213</v>
      </c>
      <c r="I3452" s="236" t="s">
        <v>105</v>
      </c>
      <c r="J3452" s="236" t="s">
        <v>518</v>
      </c>
      <c r="K3452" s="236" t="s">
        <v>242</v>
      </c>
      <c r="L3452" s="353">
        <v>46167</v>
      </c>
      <c r="M3452" s="236">
        <v>0</v>
      </c>
      <c r="N3452" s="22" t="s">
        <v>10026</v>
      </c>
      <c r="O3452" s="22" t="s">
        <v>10027</v>
      </c>
      <c r="W3452" s="380"/>
      <c r="X3452" s="380"/>
      <c r="Y3452" s="863" t="s">
        <v>10028</v>
      </c>
      <c r="Z3452" s="22" t="s">
        <v>258</v>
      </c>
      <c r="AA3452" s="22" t="s">
        <v>595</v>
      </c>
      <c r="AB3452" s="22" t="s">
        <v>6692</v>
      </c>
      <c r="AD3452" s="182" t="s">
        <v>113</v>
      </c>
      <c r="AF3452" s="446">
        <v>46140.416666666664</v>
      </c>
      <c r="AG3452" s="375">
        <v>46139.625</v>
      </c>
      <c r="AH3452" s="375">
        <v>46139.625</v>
      </c>
      <c r="AI3452" s="502">
        <v>46141</v>
      </c>
      <c r="AK3452" s="380"/>
      <c r="AL3452" s="502">
        <v>46147</v>
      </c>
      <c r="AN3452" s="744">
        <f t="shared" si="1070"/>
        <v>-20</v>
      </c>
      <c r="AO3452" s="81">
        <f t="shared" si="1068"/>
        <v>46138.625</v>
      </c>
      <c r="AP3452" s="81">
        <f t="shared" si="1062"/>
        <v>46139.625</v>
      </c>
      <c r="AQ3452" s="81">
        <f t="shared" si="1063"/>
        <v>46139.625</v>
      </c>
      <c r="AR3452" s="81">
        <f t="shared" si="1065"/>
        <v>46142</v>
      </c>
      <c r="AS3452" s="81">
        <f t="shared" si="1066"/>
        <v>46143</v>
      </c>
      <c r="AT3452" s="81">
        <f t="shared" si="1067"/>
        <v>46142</v>
      </c>
      <c r="AV3452" s="347">
        <v>46137</v>
      </c>
      <c r="CB3452" s="88">
        <f t="shared" si="1069"/>
        <v>0</v>
      </c>
    </row>
    <row r="3453" spans="2:80" x14ac:dyDescent="0.25">
      <c r="B3453" s="265" t="s">
        <v>6688</v>
      </c>
      <c r="C3453" s="506" t="s">
        <v>9326</v>
      </c>
      <c r="D3453" s="265">
        <v>145985941</v>
      </c>
      <c r="E3453" s="236">
        <v>5320085006</v>
      </c>
      <c r="F3453" s="353">
        <v>46137</v>
      </c>
      <c r="G3453" s="236" t="s">
        <v>2198</v>
      </c>
      <c r="H3453" s="236" t="s">
        <v>2213</v>
      </c>
      <c r="I3453" s="236" t="s">
        <v>105</v>
      </c>
      <c r="J3453" s="236" t="s">
        <v>518</v>
      </c>
      <c r="K3453" s="236" t="s">
        <v>242</v>
      </c>
      <c r="L3453" s="353">
        <v>46167</v>
      </c>
      <c r="M3453" s="236">
        <v>0</v>
      </c>
      <c r="N3453" s="22" t="s">
        <v>10029</v>
      </c>
      <c r="O3453" s="22" t="s">
        <v>10030</v>
      </c>
      <c r="W3453" s="380"/>
      <c r="X3453" s="380"/>
      <c r="Y3453" s="863" t="s">
        <v>10031</v>
      </c>
      <c r="Z3453" s="22" t="s">
        <v>258</v>
      </c>
      <c r="AA3453" s="22" t="s">
        <v>595</v>
      </c>
      <c r="AB3453" s="22" t="s">
        <v>6692</v>
      </c>
      <c r="AD3453" s="182" t="s">
        <v>113</v>
      </c>
      <c r="AF3453" s="446">
        <v>46140.416666666664</v>
      </c>
      <c r="AG3453" s="375">
        <v>46139.625</v>
      </c>
      <c r="AH3453" s="375">
        <v>46139.625</v>
      </c>
      <c r="AI3453" s="502">
        <v>46141</v>
      </c>
      <c r="AK3453" s="380"/>
      <c r="AL3453" s="502">
        <v>46147</v>
      </c>
      <c r="AN3453" s="744">
        <f t="shared" si="1070"/>
        <v>-20</v>
      </c>
      <c r="AO3453" s="81">
        <f t="shared" si="1068"/>
        <v>46138.625</v>
      </c>
      <c r="AP3453" s="81">
        <f t="shared" si="1062"/>
        <v>46139.625</v>
      </c>
      <c r="AQ3453" s="81">
        <f t="shared" si="1063"/>
        <v>46139.625</v>
      </c>
      <c r="AR3453" s="81">
        <f t="shared" si="1065"/>
        <v>46142</v>
      </c>
      <c r="AS3453" s="81">
        <f t="shared" si="1066"/>
        <v>46143</v>
      </c>
      <c r="AT3453" s="81">
        <f t="shared" si="1067"/>
        <v>46142</v>
      </c>
      <c r="AV3453" s="347">
        <v>46137</v>
      </c>
      <c r="CB3453" s="88">
        <f t="shared" si="1069"/>
        <v>0</v>
      </c>
    </row>
    <row r="3454" spans="2:80" x14ac:dyDescent="0.25">
      <c r="B3454" s="265" t="s">
        <v>6688</v>
      </c>
      <c r="C3454" s="506" t="s">
        <v>9326</v>
      </c>
      <c r="D3454" s="265">
        <v>146013176</v>
      </c>
      <c r="E3454" s="236">
        <v>5320085006</v>
      </c>
      <c r="F3454" s="353">
        <v>46137</v>
      </c>
      <c r="G3454" s="236" t="s">
        <v>516</v>
      </c>
      <c r="H3454" s="236" t="s">
        <v>2213</v>
      </c>
      <c r="I3454" s="236" t="s">
        <v>105</v>
      </c>
      <c r="J3454" s="236" t="s">
        <v>518</v>
      </c>
      <c r="K3454" s="236" t="s">
        <v>242</v>
      </c>
      <c r="L3454" s="353">
        <v>46168</v>
      </c>
      <c r="M3454" s="236">
        <v>0</v>
      </c>
      <c r="N3454" s="22" t="s">
        <v>10029</v>
      </c>
      <c r="O3454" s="22" t="s">
        <v>10030</v>
      </c>
      <c r="W3454" s="380"/>
      <c r="X3454" s="380"/>
      <c r="Y3454" s="863" t="s">
        <v>10031</v>
      </c>
      <c r="Z3454" s="22" t="s">
        <v>258</v>
      </c>
      <c r="AA3454" s="22" t="s">
        <v>595</v>
      </c>
      <c r="AB3454" s="22" t="s">
        <v>6692</v>
      </c>
      <c r="AD3454" s="182" t="s">
        <v>113</v>
      </c>
      <c r="AF3454" s="446">
        <v>46140.416666666664</v>
      </c>
      <c r="AG3454" s="375">
        <v>46139.625</v>
      </c>
      <c r="AH3454" s="375">
        <v>46139.625</v>
      </c>
      <c r="AI3454" s="502">
        <v>46141</v>
      </c>
      <c r="AK3454" s="380"/>
      <c r="AL3454" s="502">
        <v>46147</v>
      </c>
      <c r="AN3454" s="744">
        <f t="shared" si="1070"/>
        <v>-21</v>
      </c>
      <c r="AO3454" s="81">
        <f t="shared" si="1068"/>
        <v>46138.625</v>
      </c>
      <c r="AP3454" s="81">
        <f t="shared" si="1062"/>
        <v>46139.625</v>
      </c>
      <c r="AQ3454" s="81">
        <f t="shared" si="1063"/>
        <v>46139.625</v>
      </c>
      <c r="AR3454" s="81">
        <f t="shared" si="1065"/>
        <v>46142</v>
      </c>
      <c r="AS3454" s="81">
        <f t="shared" si="1066"/>
        <v>46143</v>
      </c>
      <c r="AT3454" s="81">
        <f t="shared" si="1067"/>
        <v>46142</v>
      </c>
      <c r="AV3454" s="347">
        <v>46137</v>
      </c>
      <c r="CB3454" s="88">
        <f t="shared" si="1069"/>
        <v>0</v>
      </c>
    </row>
    <row r="3455" spans="2:80" x14ac:dyDescent="0.25">
      <c r="B3455" s="265" t="s">
        <v>6688</v>
      </c>
      <c r="C3455" s="506" t="s">
        <v>9326</v>
      </c>
      <c r="D3455" s="265">
        <v>145985428</v>
      </c>
      <c r="E3455" s="236">
        <v>5320085006</v>
      </c>
      <c r="F3455" s="353">
        <v>46137</v>
      </c>
      <c r="G3455" s="236" t="s">
        <v>612</v>
      </c>
      <c r="H3455" s="236" t="s">
        <v>2213</v>
      </c>
      <c r="I3455" s="236" t="s">
        <v>105</v>
      </c>
      <c r="J3455" s="236" t="s">
        <v>518</v>
      </c>
      <c r="K3455" s="236" t="s">
        <v>242</v>
      </c>
      <c r="L3455" s="353">
        <v>46164</v>
      </c>
      <c r="M3455" s="236">
        <v>40</v>
      </c>
      <c r="N3455" s="22" t="s">
        <v>10029</v>
      </c>
      <c r="O3455" s="22" t="s">
        <v>10030</v>
      </c>
      <c r="W3455" s="380"/>
      <c r="X3455" s="380"/>
      <c r="Y3455" s="863" t="s">
        <v>10031</v>
      </c>
      <c r="Z3455" s="22" t="s">
        <v>258</v>
      </c>
      <c r="AA3455" s="22" t="s">
        <v>595</v>
      </c>
      <c r="AB3455" s="22" t="s">
        <v>6692</v>
      </c>
      <c r="AD3455" s="182" t="s">
        <v>113</v>
      </c>
      <c r="AF3455" s="446">
        <v>46140.416666666664</v>
      </c>
      <c r="AG3455" s="375">
        <v>46139.625</v>
      </c>
      <c r="AH3455" s="375">
        <v>46139.625</v>
      </c>
      <c r="AI3455" s="502">
        <v>46141</v>
      </c>
      <c r="AK3455" s="380"/>
      <c r="AL3455" s="502">
        <v>46147</v>
      </c>
      <c r="AN3455" s="744">
        <f t="shared" si="1070"/>
        <v>-17</v>
      </c>
      <c r="AO3455" s="81">
        <f t="shared" si="1068"/>
        <v>46138.625</v>
      </c>
      <c r="AP3455" s="81">
        <f t="shared" si="1062"/>
        <v>46139.625</v>
      </c>
      <c r="AQ3455" s="81">
        <f t="shared" si="1063"/>
        <v>46139.625</v>
      </c>
      <c r="AR3455" s="81">
        <f t="shared" si="1065"/>
        <v>46142</v>
      </c>
      <c r="AS3455" s="81">
        <f t="shared" si="1066"/>
        <v>46143</v>
      </c>
      <c r="AT3455" s="81">
        <f t="shared" si="1067"/>
        <v>46142</v>
      </c>
      <c r="AV3455" s="347">
        <v>46137</v>
      </c>
      <c r="CB3455" s="88">
        <f t="shared" si="1069"/>
        <v>0</v>
      </c>
    </row>
    <row r="3456" spans="2:80" x14ac:dyDescent="0.25">
      <c r="B3456" s="265" t="s">
        <v>6688</v>
      </c>
      <c r="C3456" s="506" t="s">
        <v>9326</v>
      </c>
      <c r="D3456" s="265">
        <v>145895667</v>
      </c>
      <c r="F3456" s="353">
        <v>46137</v>
      </c>
      <c r="G3456" s="236" t="s">
        <v>7029</v>
      </c>
      <c r="H3456" s="236" t="s">
        <v>2213</v>
      </c>
      <c r="I3456" s="236" t="s">
        <v>105</v>
      </c>
      <c r="J3456" s="236" t="s">
        <v>518</v>
      </c>
      <c r="K3456" s="236" t="s">
        <v>242</v>
      </c>
      <c r="L3456" s="353">
        <v>46168</v>
      </c>
      <c r="M3456" s="236">
        <v>40</v>
      </c>
      <c r="N3456" s="22" t="s">
        <v>10032</v>
      </c>
      <c r="O3456" s="22" t="s">
        <v>10033</v>
      </c>
      <c r="W3456" s="380"/>
      <c r="X3456" s="380"/>
      <c r="Y3456" s="609" t="s">
        <v>10034</v>
      </c>
      <c r="Z3456" s="22" t="s">
        <v>258</v>
      </c>
      <c r="AA3456" s="22" t="s">
        <v>595</v>
      </c>
      <c r="AB3456" s="22" t="s">
        <v>6692</v>
      </c>
      <c r="AD3456" s="182" t="s">
        <v>113</v>
      </c>
      <c r="AF3456" s="446">
        <v>46140.416666666664</v>
      </c>
      <c r="AG3456" s="375">
        <v>46139.625</v>
      </c>
      <c r="AH3456" s="375">
        <v>46139.625</v>
      </c>
      <c r="AI3456" s="502">
        <v>46141</v>
      </c>
      <c r="AK3456" s="380"/>
      <c r="AL3456" s="502">
        <v>46147</v>
      </c>
      <c r="AN3456" s="744">
        <f t="shared" si="1070"/>
        <v>-21</v>
      </c>
      <c r="AO3456" s="81">
        <f t="shared" si="1068"/>
        <v>46138.625</v>
      </c>
      <c r="AP3456" s="81">
        <f t="shared" si="1062"/>
        <v>46139.625</v>
      </c>
      <c r="AQ3456" s="81">
        <f t="shared" si="1063"/>
        <v>46139.625</v>
      </c>
      <c r="AR3456" s="81">
        <f t="shared" si="1065"/>
        <v>46142</v>
      </c>
      <c r="AS3456" s="81">
        <f t="shared" si="1066"/>
        <v>46143</v>
      </c>
      <c r="AT3456" s="81">
        <f t="shared" si="1067"/>
        <v>46142</v>
      </c>
      <c r="AV3456" s="347">
        <v>46137</v>
      </c>
      <c r="CB3456" s="88">
        <f t="shared" si="1069"/>
        <v>0</v>
      </c>
    </row>
    <row r="3457" spans="1:92" x14ac:dyDescent="0.25">
      <c r="B3457" s="265" t="s">
        <v>6688</v>
      </c>
      <c r="C3457" s="506" t="s">
        <v>9326</v>
      </c>
      <c r="D3457" s="265">
        <v>145895669</v>
      </c>
      <c r="F3457" s="353">
        <v>46137</v>
      </c>
      <c r="G3457" s="236" t="s">
        <v>7029</v>
      </c>
      <c r="H3457" s="236" t="s">
        <v>2213</v>
      </c>
      <c r="I3457" s="236" t="s">
        <v>105</v>
      </c>
      <c r="J3457" s="236" t="s">
        <v>518</v>
      </c>
      <c r="K3457" s="236" t="s">
        <v>242</v>
      </c>
      <c r="L3457" s="353">
        <v>46168</v>
      </c>
      <c r="M3457" s="236">
        <v>40</v>
      </c>
      <c r="N3457" s="22" t="s">
        <v>10035</v>
      </c>
      <c r="O3457" s="22" t="s">
        <v>10036</v>
      </c>
      <c r="W3457" s="380"/>
      <c r="X3457" s="380"/>
      <c r="Y3457" s="950" t="s">
        <v>10037</v>
      </c>
      <c r="Z3457" s="22" t="s">
        <v>258</v>
      </c>
      <c r="AA3457" s="22" t="s">
        <v>595</v>
      </c>
      <c r="AB3457" s="22" t="s">
        <v>6692</v>
      </c>
      <c r="AD3457" s="182" t="s">
        <v>113</v>
      </c>
      <c r="AF3457" s="446">
        <v>46140.416666666664</v>
      </c>
      <c r="AG3457" s="375">
        <v>46139.625</v>
      </c>
      <c r="AH3457" s="375">
        <v>46139.625</v>
      </c>
      <c r="AI3457" s="502">
        <v>46141</v>
      </c>
      <c r="AK3457" s="380"/>
      <c r="AL3457" s="502">
        <v>46147</v>
      </c>
      <c r="AN3457" s="744">
        <f t="shared" si="1070"/>
        <v>-21</v>
      </c>
      <c r="AO3457" s="81">
        <f t="shared" si="1068"/>
        <v>46138.625</v>
      </c>
      <c r="AP3457" s="81">
        <f t="shared" si="1062"/>
        <v>46139.625</v>
      </c>
      <c r="AQ3457" s="81">
        <f t="shared" si="1063"/>
        <v>46139.625</v>
      </c>
      <c r="AR3457" s="81">
        <f t="shared" si="1065"/>
        <v>46142</v>
      </c>
      <c r="AS3457" s="81">
        <f t="shared" si="1066"/>
        <v>46143</v>
      </c>
      <c r="AT3457" s="81">
        <f t="shared" si="1067"/>
        <v>46142</v>
      </c>
      <c r="AV3457" s="347">
        <v>46137</v>
      </c>
      <c r="CB3457" s="88">
        <f t="shared" si="1069"/>
        <v>0</v>
      </c>
    </row>
    <row r="3458" spans="1:92" x14ac:dyDescent="0.25">
      <c r="B3458" s="265" t="s">
        <v>6688</v>
      </c>
      <c r="C3458" s="506" t="s">
        <v>9326</v>
      </c>
      <c r="D3458" s="265">
        <v>145895671</v>
      </c>
      <c r="F3458" s="353">
        <v>46137</v>
      </c>
      <c r="G3458" s="236" t="s">
        <v>7029</v>
      </c>
      <c r="H3458" s="236" t="s">
        <v>2213</v>
      </c>
      <c r="I3458" s="236" t="s">
        <v>105</v>
      </c>
      <c r="J3458" s="236" t="s">
        <v>518</v>
      </c>
      <c r="K3458" s="236" t="s">
        <v>242</v>
      </c>
      <c r="L3458" s="353">
        <v>46168</v>
      </c>
      <c r="M3458" s="236">
        <v>40</v>
      </c>
      <c r="N3458" s="22" t="s">
        <v>10038</v>
      </c>
      <c r="O3458" s="22" t="s">
        <v>10039</v>
      </c>
      <c r="W3458" s="380"/>
      <c r="X3458" s="380"/>
      <c r="Y3458" s="951" t="s">
        <v>10040</v>
      </c>
      <c r="Z3458" s="22" t="s">
        <v>258</v>
      </c>
      <c r="AA3458" s="22" t="s">
        <v>595</v>
      </c>
      <c r="AB3458" s="22" t="s">
        <v>6692</v>
      </c>
      <c r="AD3458" s="182" t="s">
        <v>113</v>
      </c>
      <c r="AF3458" s="446">
        <v>46140.416666666664</v>
      </c>
      <c r="AG3458" s="375">
        <v>46139.625</v>
      </c>
      <c r="AH3458" s="375">
        <v>46139.625</v>
      </c>
      <c r="AI3458" s="502">
        <v>46141</v>
      </c>
      <c r="AK3458" s="380"/>
      <c r="AL3458" s="502">
        <v>46147</v>
      </c>
      <c r="AN3458" s="744">
        <f t="shared" si="1070"/>
        <v>-21</v>
      </c>
      <c r="AO3458" s="81">
        <f t="shared" si="1068"/>
        <v>46138.625</v>
      </c>
      <c r="AP3458" s="81">
        <f t="shared" si="1062"/>
        <v>46139.625</v>
      </c>
      <c r="AQ3458" s="81">
        <f t="shared" si="1063"/>
        <v>46139.625</v>
      </c>
      <c r="AR3458" s="81">
        <f t="shared" si="1065"/>
        <v>46142</v>
      </c>
      <c r="AS3458" s="81">
        <f t="shared" si="1066"/>
        <v>46143</v>
      </c>
      <c r="AT3458" s="81">
        <f t="shared" si="1067"/>
        <v>46142</v>
      </c>
      <c r="AV3458" s="347">
        <v>46137</v>
      </c>
      <c r="CB3458" s="88">
        <f t="shared" si="1069"/>
        <v>0</v>
      </c>
    </row>
    <row r="3459" spans="1:92" x14ac:dyDescent="0.25">
      <c r="B3459" s="273" t="s">
        <v>6688</v>
      </c>
      <c r="C3459" s="506" t="s">
        <v>9326</v>
      </c>
      <c r="D3459" s="265">
        <v>145781785</v>
      </c>
      <c r="F3459" s="353">
        <v>46137</v>
      </c>
      <c r="G3459" s="236" t="s">
        <v>740</v>
      </c>
      <c r="H3459" s="236" t="s">
        <v>2213</v>
      </c>
      <c r="I3459" s="236" t="s">
        <v>105</v>
      </c>
      <c r="J3459" s="236" t="s">
        <v>518</v>
      </c>
      <c r="K3459" s="236" t="s">
        <v>242</v>
      </c>
      <c r="L3459" s="353">
        <v>46167</v>
      </c>
      <c r="M3459" s="236">
        <v>40</v>
      </c>
      <c r="N3459" s="22" t="s">
        <v>10041</v>
      </c>
      <c r="O3459" s="22" t="s">
        <v>10042</v>
      </c>
      <c r="W3459" s="380"/>
      <c r="X3459" s="380"/>
      <c r="Y3459" s="951" t="s">
        <v>10043</v>
      </c>
      <c r="Z3459" s="22" t="s">
        <v>258</v>
      </c>
      <c r="AA3459" s="22" t="s">
        <v>595</v>
      </c>
      <c r="AB3459" s="22" t="s">
        <v>6692</v>
      </c>
      <c r="AD3459" s="182" t="s">
        <v>113</v>
      </c>
      <c r="AF3459" s="446">
        <v>46140.416666666664</v>
      </c>
      <c r="AG3459" s="375">
        <v>46139.625</v>
      </c>
      <c r="AH3459" s="375">
        <v>46139.625</v>
      </c>
      <c r="AI3459" s="502">
        <v>46141</v>
      </c>
      <c r="AK3459" s="380"/>
      <c r="AL3459" s="502">
        <v>46147</v>
      </c>
      <c r="AN3459" s="744">
        <f t="shared" si="1070"/>
        <v>-20</v>
      </c>
      <c r="AO3459" s="81">
        <f t="shared" si="1068"/>
        <v>46138.625</v>
      </c>
      <c r="AP3459" s="81">
        <f t="shared" si="1062"/>
        <v>46139.625</v>
      </c>
      <c r="AQ3459" s="81">
        <f t="shared" si="1063"/>
        <v>46139.625</v>
      </c>
      <c r="AR3459" s="81">
        <f t="shared" si="1065"/>
        <v>46142</v>
      </c>
      <c r="AS3459" s="81">
        <f t="shared" si="1066"/>
        <v>46143</v>
      </c>
      <c r="AT3459" s="81">
        <f t="shared" si="1067"/>
        <v>46142</v>
      </c>
      <c r="AV3459" s="347">
        <v>46137</v>
      </c>
      <c r="CB3459" s="88">
        <f t="shared" si="1069"/>
        <v>0</v>
      </c>
    </row>
    <row r="3460" spans="1:92" s="85" customFormat="1" x14ac:dyDescent="0.25">
      <c r="B3460" s="265" t="s">
        <v>6682</v>
      </c>
      <c r="C3460" s="301"/>
      <c r="D3460" s="265">
        <v>145986093</v>
      </c>
      <c r="E3460" s="265">
        <v>5320008539</v>
      </c>
      <c r="F3460" s="231">
        <v>46141</v>
      </c>
      <c r="G3460" s="265" t="s">
        <v>1194</v>
      </c>
      <c r="H3460" s="265" t="s">
        <v>2963</v>
      </c>
      <c r="I3460" s="265" t="s">
        <v>105</v>
      </c>
      <c r="J3460" s="265" t="s">
        <v>1161</v>
      </c>
      <c r="K3460" s="265" t="s">
        <v>242</v>
      </c>
      <c r="L3460" s="231">
        <v>46167</v>
      </c>
      <c r="M3460" s="265">
        <v>40</v>
      </c>
      <c r="N3460" s="85" t="s">
        <v>10044</v>
      </c>
      <c r="O3460" s="85" t="s">
        <v>10045</v>
      </c>
      <c r="Q3460" s="241"/>
      <c r="R3460" s="241"/>
      <c r="S3460" s="241"/>
      <c r="T3460" s="241"/>
      <c r="U3460" s="241"/>
      <c r="V3460" s="241"/>
      <c r="W3460" s="241"/>
      <c r="X3460" s="241"/>
      <c r="Y3460" s="303">
        <v>235600554208</v>
      </c>
      <c r="Z3460" s="85" t="s">
        <v>128</v>
      </c>
      <c r="AA3460" s="85" t="s">
        <v>9989</v>
      </c>
      <c r="AB3460" s="85" t="s">
        <v>9990</v>
      </c>
      <c r="AC3460" s="270"/>
      <c r="AD3460" s="75" t="s">
        <v>113</v>
      </c>
      <c r="AE3460" s="241"/>
      <c r="AF3460" s="375">
        <v>46144.041666666664</v>
      </c>
      <c r="AG3460" s="375">
        <v>46141.583333333336</v>
      </c>
      <c r="AH3460" s="375">
        <v>46141.583333333336</v>
      </c>
      <c r="AI3460" s="376">
        <v>46142</v>
      </c>
      <c r="AJ3460" s="376">
        <v>46145</v>
      </c>
      <c r="AK3460" s="241"/>
      <c r="AL3460" s="376">
        <v>46144</v>
      </c>
      <c r="AM3460" s="376">
        <v>46147</v>
      </c>
      <c r="AN3460" s="387">
        <f t="shared" si="1070"/>
        <v>-20</v>
      </c>
      <c r="AO3460" s="81">
        <f t="shared" si="1068"/>
        <v>46140.583333333336</v>
      </c>
      <c r="AP3460" s="81">
        <f t="shared" si="1062"/>
        <v>46141.583333333336</v>
      </c>
      <c r="AQ3460" s="81">
        <f t="shared" si="1063"/>
        <v>46141.583333333336</v>
      </c>
      <c r="AR3460" s="81">
        <f t="shared" si="1065"/>
        <v>46146</v>
      </c>
      <c r="AS3460" s="81">
        <f t="shared" si="1066"/>
        <v>46147</v>
      </c>
      <c r="AT3460" s="81">
        <f t="shared" si="1067"/>
        <v>46146</v>
      </c>
      <c r="AU3460" s="241"/>
      <c r="AV3460" s="297">
        <v>46140</v>
      </c>
      <c r="AZ3460" s="271"/>
      <c r="BU3460" s="312"/>
      <c r="CB3460" s="88">
        <f t="shared" si="1069"/>
        <v>0</v>
      </c>
    </row>
    <row r="3461" spans="1:92" s="85" customFormat="1" x14ac:dyDescent="0.25">
      <c r="B3461" s="265" t="s">
        <v>6682</v>
      </c>
      <c r="C3461" s="301"/>
      <c r="D3461" s="265">
        <v>145994771</v>
      </c>
      <c r="E3461" s="265">
        <v>5320008539</v>
      </c>
      <c r="F3461" s="231">
        <v>46141</v>
      </c>
      <c r="G3461" s="265" t="s">
        <v>1422</v>
      </c>
      <c r="H3461" s="265" t="s">
        <v>2963</v>
      </c>
      <c r="I3461" s="265" t="s">
        <v>105</v>
      </c>
      <c r="J3461" s="265" t="s">
        <v>1161</v>
      </c>
      <c r="K3461" s="265" t="s">
        <v>242</v>
      </c>
      <c r="L3461" s="231">
        <v>46163</v>
      </c>
      <c r="M3461" s="265">
        <v>0</v>
      </c>
      <c r="N3461" s="85" t="s">
        <v>10044</v>
      </c>
      <c r="O3461" s="85" t="s">
        <v>10045</v>
      </c>
      <c r="Q3461" s="241"/>
      <c r="R3461" s="241"/>
      <c r="S3461" s="241"/>
      <c r="T3461" s="241"/>
      <c r="U3461" s="241"/>
      <c r="V3461" s="241"/>
      <c r="W3461" s="241"/>
      <c r="X3461" s="241"/>
      <c r="Y3461" s="303">
        <v>235600554208</v>
      </c>
      <c r="Z3461" s="85" t="s">
        <v>128</v>
      </c>
      <c r="AA3461" s="85" t="s">
        <v>9989</v>
      </c>
      <c r="AB3461" s="85" t="s">
        <v>9990</v>
      </c>
      <c r="AC3461" s="270"/>
      <c r="AD3461" s="75" t="s">
        <v>113</v>
      </c>
      <c r="AE3461" s="241"/>
      <c r="AF3461" s="375">
        <v>46144.041666666664</v>
      </c>
      <c r="AG3461" s="375">
        <v>46141.583333333336</v>
      </c>
      <c r="AH3461" s="375">
        <v>46141.583333333336</v>
      </c>
      <c r="AI3461" s="376">
        <v>46142</v>
      </c>
      <c r="AJ3461" s="376">
        <v>46145</v>
      </c>
      <c r="AK3461" s="241"/>
      <c r="AL3461" s="376">
        <v>46144</v>
      </c>
      <c r="AM3461" s="376">
        <v>46147</v>
      </c>
      <c r="AN3461" s="387">
        <f t="shared" si="1070"/>
        <v>-16</v>
      </c>
      <c r="AO3461" s="81">
        <f t="shared" si="1068"/>
        <v>46140.583333333336</v>
      </c>
      <c r="AP3461" s="81">
        <f t="shared" si="1062"/>
        <v>46141.583333333336</v>
      </c>
      <c r="AQ3461" s="81">
        <f t="shared" si="1063"/>
        <v>46141.583333333336</v>
      </c>
      <c r="AR3461" s="81">
        <f t="shared" si="1065"/>
        <v>46146</v>
      </c>
      <c r="AS3461" s="81">
        <f t="shared" si="1066"/>
        <v>46147</v>
      </c>
      <c r="AT3461" s="81">
        <f t="shared" si="1067"/>
        <v>46146</v>
      </c>
      <c r="AU3461" s="241"/>
      <c r="AV3461" s="297">
        <v>46140</v>
      </c>
      <c r="AZ3461" s="271"/>
      <c r="BU3461" s="312"/>
      <c r="CB3461" s="88">
        <f t="shared" si="1069"/>
        <v>0</v>
      </c>
    </row>
    <row r="3462" spans="1:92" s="85" customFormat="1" x14ac:dyDescent="0.25">
      <c r="B3462" s="265" t="s">
        <v>8625</v>
      </c>
      <c r="C3462" s="301"/>
      <c r="D3462" s="265">
        <v>146005690</v>
      </c>
      <c r="E3462" s="265">
        <v>5320008574</v>
      </c>
      <c r="F3462" s="231">
        <v>46141</v>
      </c>
      <c r="G3462" s="265" t="s">
        <v>1211</v>
      </c>
      <c r="H3462" s="265" t="s">
        <v>2963</v>
      </c>
      <c r="I3462" s="265" t="s">
        <v>105</v>
      </c>
      <c r="J3462" s="265" t="s">
        <v>1161</v>
      </c>
      <c r="K3462" s="265" t="s">
        <v>242</v>
      </c>
      <c r="L3462" s="231">
        <v>46168</v>
      </c>
      <c r="M3462" s="265">
        <v>40</v>
      </c>
      <c r="Q3462" s="241"/>
      <c r="R3462" s="241"/>
      <c r="S3462" s="241"/>
      <c r="T3462" s="241"/>
      <c r="U3462" s="241"/>
      <c r="V3462" s="241"/>
      <c r="W3462" s="241"/>
      <c r="X3462" s="241"/>
      <c r="Y3462" s="303">
        <v>235600619440</v>
      </c>
      <c r="Z3462" s="85" t="s">
        <v>128</v>
      </c>
      <c r="AA3462" s="85" t="s">
        <v>9989</v>
      </c>
      <c r="AB3462" s="85" t="s">
        <v>9990</v>
      </c>
      <c r="AC3462" s="270"/>
      <c r="AD3462" s="75" t="s">
        <v>113</v>
      </c>
      <c r="AE3462" s="241"/>
      <c r="AF3462" s="375">
        <v>46144.041666666664</v>
      </c>
      <c r="AG3462" s="375">
        <v>46141.583333333336</v>
      </c>
      <c r="AH3462" s="375">
        <v>46141.583333333336</v>
      </c>
      <c r="AI3462" s="376">
        <v>46142</v>
      </c>
      <c r="AJ3462" s="376">
        <v>46145</v>
      </c>
      <c r="AK3462" s="241"/>
      <c r="AL3462" s="376">
        <v>46144</v>
      </c>
      <c r="AM3462" s="376">
        <v>46147</v>
      </c>
      <c r="AN3462" s="387">
        <f t="shared" si="1070"/>
        <v>-21</v>
      </c>
      <c r="AO3462" s="81">
        <f t="shared" si="1068"/>
        <v>46140.583333333336</v>
      </c>
      <c r="AP3462" s="81">
        <f t="shared" si="1062"/>
        <v>46141.583333333336</v>
      </c>
      <c r="AQ3462" s="81">
        <f t="shared" si="1063"/>
        <v>46141.583333333336</v>
      </c>
      <c r="AR3462" s="81">
        <f t="shared" si="1065"/>
        <v>46146</v>
      </c>
      <c r="AS3462" s="81">
        <f t="shared" si="1066"/>
        <v>46147</v>
      </c>
      <c r="AT3462" s="81">
        <f t="shared" si="1067"/>
        <v>46146</v>
      </c>
      <c r="AU3462" s="241"/>
      <c r="AZ3462" s="271"/>
      <c r="BU3462" s="312"/>
      <c r="CB3462" s="88">
        <f t="shared" si="1069"/>
        <v>0</v>
      </c>
    </row>
    <row r="3463" spans="1:92" s="85" customFormat="1" x14ac:dyDescent="0.25">
      <c r="B3463" s="265" t="s">
        <v>8625</v>
      </c>
      <c r="C3463" s="301"/>
      <c r="D3463" s="265">
        <v>146005739</v>
      </c>
      <c r="E3463" s="265">
        <v>5320008574</v>
      </c>
      <c r="F3463" s="231">
        <v>46141</v>
      </c>
      <c r="G3463" s="265" t="s">
        <v>1188</v>
      </c>
      <c r="H3463" s="265" t="s">
        <v>2963</v>
      </c>
      <c r="I3463" s="265" t="s">
        <v>105</v>
      </c>
      <c r="J3463" s="265" t="s">
        <v>1161</v>
      </c>
      <c r="K3463" s="265" t="s">
        <v>242</v>
      </c>
      <c r="L3463" s="231">
        <v>46163</v>
      </c>
      <c r="M3463" s="265">
        <v>0</v>
      </c>
      <c r="Q3463" s="241"/>
      <c r="R3463" s="241"/>
      <c r="S3463" s="241"/>
      <c r="T3463" s="241"/>
      <c r="U3463" s="241"/>
      <c r="V3463" s="241"/>
      <c r="W3463" s="241"/>
      <c r="X3463" s="241"/>
      <c r="Y3463" s="303">
        <v>235600619440</v>
      </c>
      <c r="Z3463" s="85" t="s">
        <v>128</v>
      </c>
      <c r="AA3463" s="85" t="s">
        <v>9989</v>
      </c>
      <c r="AB3463" s="85" t="s">
        <v>9990</v>
      </c>
      <c r="AC3463" s="270"/>
      <c r="AD3463" s="75" t="s">
        <v>113</v>
      </c>
      <c r="AE3463" s="241"/>
      <c r="AF3463" s="375">
        <v>46144.041666666664</v>
      </c>
      <c r="AG3463" s="375">
        <v>46141.583333333336</v>
      </c>
      <c r="AH3463" s="375">
        <v>46141.583333333336</v>
      </c>
      <c r="AI3463" s="376">
        <v>46142</v>
      </c>
      <c r="AJ3463" s="376">
        <v>46145</v>
      </c>
      <c r="AK3463" s="241"/>
      <c r="AL3463" s="376">
        <v>46144</v>
      </c>
      <c r="AM3463" s="376">
        <v>46147</v>
      </c>
      <c r="AN3463" s="387">
        <f t="shared" si="1070"/>
        <v>-16</v>
      </c>
      <c r="AO3463" s="81">
        <f t="shared" si="1068"/>
        <v>46140.583333333336</v>
      </c>
      <c r="AP3463" s="81">
        <f t="shared" si="1062"/>
        <v>46141.583333333336</v>
      </c>
      <c r="AQ3463" s="81">
        <f t="shared" si="1063"/>
        <v>46141.583333333336</v>
      </c>
      <c r="AR3463" s="81">
        <f t="shared" si="1065"/>
        <v>46146</v>
      </c>
      <c r="AS3463" s="81">
        <f t="shared" si="1066"/>
        <v>46147</v>
      </c>
      <c r="AT3463" s="81">
        <f t="shared" si="1067"/>
        <v>46146</v>
      </c>
      <c r="AU3463" s="241"/>
      <c r="AZ3463" s="271"/>
      <c r="BU3463" s="312"/>
      <c r="CB3463" s="88">
        <f t="shared" si="1069"/>
        <v>0</v>
      </c>
    </row>
    <row r="3464" spans="1:92" s="85" customFormat="1" x14ac:dyDescent="0.25">
      <c r="B3464" s="265" t="s">
        <v>8625</v>
      </c>
      <c r="C3464" s="301"/>
      <c r="D3464" s="265">
        <v>146012826</v>
      </c>
      <c r="E3464" s="265">
        <v>5320008574</v>
      </c>
      <c r="F3464" s="231">
        <v>46141</v>
      </c>
      <c r="G3464" s="265" t="s">
        <v>1178</v>
      </c>
      <c r="H3464" s="265" t="s">
        <v>2963</v>
      </c>
      <c r="I3464" s="265" t="s">
        <v>105</v>
      </c>
      <c r="J3464" s="265" t="s">
        <v>1161</v>
      </c>
      <c r="K3464" s="265" t="s">
        <v>242</v>
      </c>
      <c r="L3464" s="231">
        <v>46163</v>
      </c>
      <c r="M3464" s="265">
        <v>0</v>
      </c>
      <c r="Q3464" s="241"/>
      <c r="R3464" s="241"/>
      <c r="S3464" s="241"/>
      <c r="T3464" s="241"/>
      <c r="U3464" s="241"/>
      <c r="V3464" s="241"/>
      <c r="W3464" s="241"/>
      <c r="X3464" s="241"/>
      <c r="Y3464" s="303">
        <v>235600619440</v>
      </c>
      <c r="Z3464" s="85" t="s">
        <v>128</v>
      </c>
      <c r="AA3464" s="85" t="s">
        <v>9989</v>
      </c>
      <c r="AB3464" s="85" t="s">
        <v>9990</v>
      </c>
      <c r="AC3464" s="270"/>
      <c r="AD3464" s="75" t="s">
        <v>113</v>
      </c>
      <c r="AE3464" s="241"/>
      <c r="AF3464" s="375">
        <v>46144.041666666664</v>
      </c>
      <c r="AG3464" s="375">
        <v>46141.583333333336</v>
      </c>
      <c r="AH3464" s="375">
        <v>46141.583333333336</v>
      </c>
      <c r="AI3464" s="376">
        <v>46142</v>
      </c>
      <c r="AJ3464" s="376">
        <v>46145</v>
      </c>
      <c r="AK3464" s="241"/>
      <c r="AL3464" s="376">
        <v>46144</v>
      </c>
      <c r="AM3464" s="376">
        <v>46147</v>
      </c>
      <c r="AN3464" s="387">
        <f t="shared" si="1070"/>
        <v>-16</v>
      </c>
      <c r="AO3464" s="81">
        <f t="shared" si="1068"/>
        <v>46140.583333333336</v>
      </c>
      <c r="AP3464" s="81">
        <f t="shared" si="1062"/>
        <v>46141.583333333336</v>
      </c>
      <c r="AQ3464" s="81">
        <f t="shared" si="1063"/>
        <v>46141.583333333336</v>
      </c>
      <c r="AR3464" s="81">
        <f t="shared" si="1065"/>
        <v>46146</v>
      </c>
      <c r="AS3464" s="81">
        <f t="shared" si="1066"/>
        <v>46147</v>
      </c>
      <c r="AT3464" s="81">
        <f t="shared" si="1067"/>
        <v>46146</v>
      </c>
      <c r="AU3464" s="241"/>
      <c r="AZ3464" s="271"/>
      <c r="BU3464" s="312"/>
      <c r="CB3464" s="88">
        <f t="shared" si="1069"/>
        <v>0</v>
      </c>
    </row>
    <row r="3465" spans="1:92" s="85" customFormat="1" x14ac:dyDescent="0.25">
      <c r="B3465" s="265" t="s">
        <v>8625</v>
      </c>
      <c r="C3465" s="301"/>
      <c r="D3465" s="265">
        <v>146005749</v>
      </c>
      <c r="E3465" s="265">
        <v>5320008574</v>
      </c>
      <c r="F3465" s="231">
        <v>46141</v>
      </c>
      <c r="G3465" s="265" t="s">
        <v>1188</v>
      </c>
      <c r="H3465" s="265" t="s">
        <v>2963</v>
      </c>
      <c r="I3465" s="265" t="s">
        <v>105</v>
      </c>
      <c r="J3465" s="265" t="s">
        <v>1161</v>
      </c>
      <c r="K3465" s="265" t="s">
        <v>242</v>
      </c>
      <c r="L3465" s="231">
        <v>46167</v>
      </c>
      <c r="M3465" s="265">
        <v>0</v>
      </c>
      <c r="Q3465" s="241"/>
      <c r="R3465" s="241"/>
      <c r="S3465" s="241"/>
      <c r="T3465" s="241"/>
      <c r="U3465" s="241"/>
      <c r="V3465" s="241"/>
      <c r="W3465" s="241"/>
      <c r="X3465" s="241"/>
      <c r="Y3465" s="303">
        <v>235600619440</v>
      </c>
      <c r="Z3465" s="85" t="s">
        <v>128</v>
      </c>
      <c r="AA3465" s="85" t="s">
        <v>9989</v>
      </c>
      <c r="AB3465" s="85" t="s">
        <v>9990</v>
      </c>
      <c r="AC3465" s="270"/>
      <c r="AD3465" s="75" t="s">
        <v>113</v>
      </c>
      <c r="AE3465" s="241"/>
      <c r="AF3465" s="375">
        <v>46144.041666666664</v>
      </c>
      <c r="AG3465" s="375">
        <v>46141.583333333336</v>
      </c>
      <c r="AH3465" s="375">
        <v>46141.583333333336</v>
      </c>
      <c r="AI3465" s="376">
        <v>46142</v>
      </c>
      <c r="AJ3465" s="376">
        <v>46145</v>
      </c>
      <c r="AK3465" s="241"/>
      <c r="AL3465" s="376">
        <v>46144</v>
      </c>
      <c r="AM3465" s="376">
        <v>46147</v>
      </c>
      <c r="AN3465" s="387">
        <f t="shared" si="1070"/>
        <v>-20</v>
      </c>
      <c r="AO3465" s="81">
        <f t="shared" si="1068"/>
        <v>46140.583333333336</v>
      </c>
      <c r="AP3465" s="81">
        <f t="shared" si="1062"/>
        <v>46141.583333333336</v>
      </c>
      <c r="AQ3465" s="81">
        <f t="shared" si="1063"/>
        <v>46141.583333333336</v>
      </c>
      <c r="AR3465" s="81">
        <f t="shared" si="1065"/>
        <v>46146</v>
      </c>
      <c r="AS3465" s="81">
        <f t="shared" si="1066"/>
        <v>46147</v>
      </c>
      <c r="AT3465" s="81">
        <f t="shared" si="1067"/>
        <v>46146</v>
      </c>
      <c r="AU3465" s="241"/>
      <c r="AZ3465" s="271"/>
      <c r="BU3465" s="312"/>
      <c r="CB3465" s="88">
        <f t="shared" si="1069"/>
        <v>0</v>
      </c>
    </row>
    <row r="3466" spans="1:92" s="85" customFormat="1" x14ac:dyDescent="0.25">
      <c r="B3466" s="265" t="s">
        <v>6682</v>
      </c>
      <c r="C3466" s="301"/>
      <c r="D3466" s="265">
        <v>146016007</v>
      </c>
      <c r="E3466" s="265">
        <v>5320008586</v>
      </c>
      <c r="F3466" s="231">
        <v>46141</v>
      </c>
      <c r="G3466" s="265" t="s">
        <v>1186</v>
      </c>
      <c r="H3466" s="265" t="s">
        <v>2963</v>
      </c>
      <c r="I3466" s="265" t="s">
        <v>105</v>
      </c>
      <c r="J3466" s="265" t="s">
        <v>1161</v>
      </c>
      <c r="K3466" s="265" t="s">
        <v>242</v>
      </c>
      <c r="L3466" s="231">
        <v>46163</v>
      </c>
      <c r="M3466" s="265">
        <v>40</v>
      </c>
      <c r="N3466" s="85" t="s">
        <v>10046</v>
      </c>
      <c r="O3466" s="85" t="s">
        <v>10047</v>
      </c>
      <c r="Q3466" s="241"/>
      <c r="R3466" s="241"/>
      <c r="S3466" s="241"/>
      <c r="T3466" s="241"/>
      <c r="U3466" s="241"/>
      <c r="V3466" s="241"/>
      <c r="W3466" s="241"/>
      <c r="X3466" s="241"/>
      <c r="Y3466" s="303">
        <v>235600554275</v>
      </c>
      <c r="Z3466" s="85" t="s">
        <v>128</v>
      </c>
      <c r="AA3466" s="85" t="s">
        <v>9989</v>
      </c>
      <c r="AB3466" s="85" t="s">
        <v>9990</v>
      </c>
      <c r="AC3466" s="270"/>
      <c r="AD3466" s="75" t="s">
        <v>113</v>
      </c>
      <c r="AE3466" s="241"/>
      <c r="AF3466" s="375">
        <v>46144.041666666664</v>
      </c>
      <c r="AG3466" s="375">
        <v>46141.583333333336</v>
      </c>
      <c r="AH3466" s="375">
        <v>46141.583333333336</v>
      </c>
      <c r="AI3466" s="376">
        <v>46142</v>
      </c>
      <c r="AJ3466" s="376">
        <v>46145</v>
      </c>
      <c r="AK3466" s="241"/>
      <c r="AL3466" s="376">
        <v>46144</v>
      </c>
      <c r="AM3466" s="376">
        <v>46147</v>
      </c>
      <c r="AN3466" s="387">
        <f t="shared" si="1070"/>
        <v>-16</v>
      </c>
      <c r="AO3466" s="81">
        <f t="shared" si="1068"/>
        <v>46140.583333333336</v>
      </c>
      <c r="AP3466" s="81">
        <f t="shared" ref="AP3466:AP3486" si="1071">IF(AH3466&lt;AG3466,IF(AH3466=0,"",AH3466),IF(AG3466=0,"",AG3466))</f>
        <v>46141.583333333336</v>
      </c>
      <c r="AQ3466" s="81">
        <f t="shared" ref="AQ3466:AQ3486" si="1072">IF(AH3466&lt;AG3466,IF(AH3466=0,"",AH3466),IF(AG3466=0,"",AG3466))</f>
        <v>46141.583333333336</v>
      </c>
      <c r="AR3466" s="81">
        <f t="shared" si="1065"/>
        <v>46146</v>
      </c>
      <c r="AS3466" s="81">
        <f t="shared" si="1066"/>
        <v>46147</v>
      </c>
      <c r="AT3466" s="81">
        <f t="shared" si="1067"/>
        <v>46146</v>
      </c>
      <c r="AU3466" s="241"/>
      <c r="AV3466" s="297">
        <v>46140</v>
      </c>
      <c r="AZ3466" s="271"/>
      <c r="BU3466" s="312"/>
      <c r="CB3466" s="88">
        <f t="shared" si="1069"/>
        <v>0</v>
      </c>
    </row>
    <row r="3467" spans="1:92" s="85" customFormat="1" x14ac:dyDescent="0.25">
      <c r="B3467" s="265" t="s">
        <v>6682</v>
      </c>
      <c r="C3467" s="301"/>
      <c r="D3467" s="265">
        <v>146016014</v>
      </c>
      <c r="E3467" s="265">
        <v>5320008586</v>
      </c>
      <c r="F3467" s="231">
        <v>46141</v>
      </c>
      <c r="G3467" s="265" t="s">
        <v>1186</v>
      </c>
      <c r="H3467" s="265" t="s">
        <v>2963</v>
      </c>
      <c r="I3467" s="265" t="s">
        <v>105</v>
      </c>
      <c r="J3467" s="265" t="s">
        <v>1161</v>
      </c>
      <c r="K3467" s="265" t="s">
        <v>242</v>
      </c>
      <c r="L3467" s="231">
        <v>46163</v>
      </c>
      <c r="M3467" s="265">
        <v>0</v>
      </c>
      <c r="N3467" s="85" t="s">
        <v>10046</v>
      </c>
      <c r="O3467" s="85" t="s">
        <v>10047</v>
      </c>
      <c r="Q3467" s="241"/>
      <c r="R3467" s="241"/>
      <c r="S3467" s="241"/>
      <c r="T3467" s="241"/>
      <c r="U3467" s="241"/>
      <c r="V3467" s="241"/>
      <c r="W3467" s="241"/>
      <c r="X3467" s="241"/>
      <c r="Y3467" s="303">
        <v>235600554275</v>
      </c>
      <c r="Z3467" s="85" t="s">
        <v>128</v>
      </c>
      <c r="AA3467" s="85" t="s">
        <v>9989</v>
      </c>
      <c r="AB3467" s="85" t="s">
        <v>9990</v>
      </c>
      <c r="AC3467" s="270"/>
      <c r="AD3467" s="75" t="s">
        <v>113</v>
      </c>
      <c r="AE3467" s="241"/>
      <c r="AF3467" s="375">
        <v>46144.041666666664</v>
      </c>
      <c r="AG3467" s="375">
        <v>46141.583333333336</v>
      </c>
      <c r="AH3467" s="375">
        <v>46141.583333333336</v>
      </c>
      <c r="AI3467" s="376">
        <v>46142</v>
      </c>
      <c r="AJ3467" s="376">
        <v>46145</v>
      </c>
      <c r="AK3467" s="241"/>
      <c r="AL3467" s="376">
        <v>46144</v>
      </c>
      <c r="AM3467" s="376">
        <v>46147</v>
      </c>
      <c r="AN3467" s="387">
        <f t="shared" si="1070"/>
        <v>-16</v>
      </c>
      <c r="AO3467" s="81">
        <f t="shared" si="1068"/>
        <v>46140.583333333336</v>
      </c>
      <c r="AP3467" s="81">
        <f t="shared" si="1071"/>
        <v>46141.583333333336</v>
      </c>
      <c r="AQ3467" s="81">
        <f t="shared" si="1072"/>
        <v>46141.583333333336</v>
      </c>
      <c r="AR3467" s="81">
        <f t="shared" si="1065"/>
        <v>46146</v>
      </c>
      <c r="AS3467" s="81">
        <f t="shared" si="1066"/>
        <v>46147</v>
      </c>
      <c r="AT3467" s="81">
        <f t="shared" si="1067"/>
        <v>46146</v>
      </c>
      <c r="AU3467" s="241"/>
      <c r="AV3467" s="297">
        <v>46140</v>
      </c>
      <c r="AZ3467" s="271"/>
      <c r="BU3467" s="312"/>
      <c r="CB3467" s="88">
        <f t="shared" si="1069"/>
        <v>0</v>
      </c>
    </row>
    <row r="3468" spans="1:92" s="85" customFormat="1" x14ac:dyDescent="0.25">
      <c r="B3468" s="265" t="s">
        <v>6682</v>
      </c>
      <c r="C3468" s="301"/>
      <c r="D3468" s="265">
        <v>146016022</v>
      </c>
      <c r="E3468" s="265">
        <v>5320008586</v>
      </c>
      <c r="F3468" s="231">
        <v>46141</v>
      </c>
      <c r="G3468" s="265" t="s">
        <v>1186</v>
      </c>
      <c r="H3468" s="265" t="s">
        <v>2963</v>
      </c>
      <c r="I3468" s="265" t="s">
        <v>105</v>
      </c>
      <c r="J3468" s="265" t="s">
        <v>1161</v>
      </c>
      <c r="K3468" s="265" t="s">
        <v>242</v>
      </c>
      <c r="L3468" s="231">
        <v>46163</v>
      </c>
      <c r="M3468" s="265">
        <v>0</v>
      </c>
      <c r="N3468" s="85" t="s">
        <v>10046</v>
      </c>
      <c r="O3468" s="85" t="s">
        <v>10047</v>
      </c>
      <c r="Q3468" s="241"/>
      <c r="R3468" s="241"/>
      <c r="S3468" s="241"/>
      <c r="T3468" s="241"/>
      <c r="U3468" s="241"/>
      <c r="V3468" s="241"/>
      <c r="W3468" s="241"/>
      <c r="X3468" s="241"/>
      <c r="Y3468" s="303">
        <v>235600554275</v>
      </c>
      <c r="Z3468" s="85" t="s">
        <v>128</v>
      </c>
      <c r="AA3468" s="85" t="s">
        <v>9989</v>
      </c>
      <c r="AB3468" s="85" t="s">
        <v>9990</v>
      </c>
      <c r="AC3468" s="270"/>
      <c r="AD3468" s="75" t="s">
        <v>113</v>
      </c>
      <c r="AE3468" s="241"/>
      <c r="AF3468" s="375">
        <v>46144.041666666664</v>
      </c>
      <c r="AG3468" s="375">
        <v>46141.583333333336</v>
      </c>
      <c r="AH3468" s="375">
        <v>46141.583333333336</v>
      </c>
      <c r="AI3468" s="376">
        <v>46142</v>
      </c>
      <c r="AJ3468" s="376">
        <v>46145</v>
      </c>
      <c r="AK3468" s="241"/>
      <c r="AL3468" s="376">
        <v>46144</v>
      </c>
      <c r="AM3468" s="376">
        <v>46147</v>
      </c>
      <c r="AN3468" s="387">
        <f t="shared" si="1070"/>
        <v>-16</v>
      </c>
      <c r="AO3468" s="81">
        <f t="shared" si="1068"/>
        <v>46140.583333333336</v>
      </c>
      <c r="AP3468" s="81">
        <f t="shared" si="1071"/>
        <v>46141.583333333336</v>
      </c>
      <c r="AQ3468" s="81">
        <f t="shared" si="1072"/>
        <v>46141.583333333336</v>
      </c>
      <c r="AR3468" s="81">
        <f t="shared" si="1065"/>
        <v>46146</v>
      </c>
      <c r="AS3468" s="81">
        <f t="shared" si="1066"/>
        <v>46147</v>
      </c>
      <c r="AT3468" s="81">
        <f t="shared" si="1067"/>
        <v>46146</v>
      </c>
      <c r="AU3468" s="241"/>
      <c r="AV3468" s="297">
        <v>46140</v>
      </c>
      <c r="AZ3468" s="271"/>
      <c r="BU3468" s="312"/>
      <c r="CB3468" s="88">
        <f t="shared" si="1069"/>
        <v>0</v>
      </c>
    </row>
    <row r="3469" spans="1:92" s="85" customFormat="1" x14ac:dyDescent="0.25">
      <c r="B3469" s="265" t="s">
        <v>6682</v>
      </c>
      <c r="C3469" s="301"/>
      <c r="D3469" s="265">
        <v>146016062</v>
      </c>
      <c r="E3469" s="265">
        <v>5320008587</v>
      </c>
      <c r="F3469" s="231">
        <v>46141</v>
      </c>
      <c r="G3469" s="265" t="s">
        <v>1186</v>
      </c>
      <c r="H3469" s="265" t="s">
        <v>2963</v>
      </c>
      <c r="I3469" s="265" t="s">
        <v>105</v>
      </c>
      <c r="J3469" s="265" t="s">
        <v>1161</v>
      </c>
      <c r="K3469" s="265" t="s">
        <v>242</v>
      </c>
      <c r="L3469" s="231">
        <v>46163</v>
      </c>
      <c r="M3469" s="265">
        <v>40</v>
      </c>
      <c r="N3469" s="85" t="s">
        <v>10048</v>
      </c>
      <c r="O3469" s="85" t="s">
        <v>10049</v>
      </c>
      <c r="Q3469" s="241"/>
      <c r="R3469" s="241"/>
      <c r="S3469" s="241"/>
      <c r="T3469" s="241"/>
      <c r="U3469" s="241"/>
      <c r="V3469" s="241"/>
      <c r="W3469" s="241"/>
      <c r="X3469" s="241"/>
      <c r="Y3469" s="303">
        <v>235600554283</v>
      </c>
      <c r="Z3469" s="85" t="s">
        <v>128</v>
      </c>
      <c r="AA3469" s="85" t="s">
        <v>9989</v>
      </c>
      <c r="AB3469" s="85" t="s">
        <v>9990</v>
      </c>
      <c r="AC3469" s="270"/>
      <c r="AD3469" s="75" t="s">
        <v>113</v>
      </c>
      <c r="AE3469" s="241"/>
      <c r="AF3469" s="375">
        <v>46144.041666666664</v>
      </c>
      <c r="AG3469" s="375">
        <v>46141.583333333336</v>
      </c>
      <c r="AH3469" s="375">
        <v>46141.583333333336</v>
      </c>
      <c r="AI3469" s="376">
        <v>46142</v>
      </c>
      <c r="AJ3469" s="376">
        <v>46145</v>
      </c>
      <c r="AK3469" s="241"/>
      <c r="AL3469" s="376">
        <v>46144</v>
      </c>
      <c r="AM3469" s="376">
        <v>46147</v>
      </c>
      <c r="AN3469" s="387">
        <f t="shared" si="1070"/>
        <v>-16</v>
      </c>
      <c r="AO3469" s="81">
        <f t="shared" si="1068"/>
        <v>46140.583333333336</v>
      </c>
      <c r="AP3469" s="81">
        <f t="shared" si="1071"/>
        <v>46141.583333333336</v>
      </c>
      <c r="AQ3469" s="81">
        <f t="shared" si="1072"/>
        <v>46141.583333333336</v>
      </c>
      <c r="AR3469" s="81">
        <f t="shared" si="1065"/>
        <v>46146</v>
      </c>
      <c r="AS3469" s="81">
        <f t="shared" si="1066"/>
        <v>46147</v>
      </c>
      <c r="AT3469" s="81">
        <f t="shared" si="1067"/>
        <v>46146</v>
      </c>
      <c r="AU3469" s="241"/>
      <c r="AV3469" s="297">
        <v>46140</v>
      </c>
      <c r="AZ3469" s="271"/>
      <c r="BU3469" s="312"/>
      <c r="CB3469" s="88">
        <f t="shared" si="1069"/>
        <v>0</v>
      </c>
    </row>
    <row r="3470" spans="1:92" s="908" customFormat="1" x14ac:dyDescent="0.25">
      <c r="A3470" s="85"/>
      <c r="B3470" s="265" t="s">
        <v>6682</v>
      </c>
      <c r="C3470" s="301"/>
      <c r="D3470" s="265">
        <v>146016148</v>
      </c>
      <c r="E3470" s="265">
        <v>5320008587</v>
      </c>
      <c r="F3470" s="231">
        <v>46141</v>
      </c>
      <c r="G3470" s="265" t="s">
        <v>1186</v>
      </c>
      <c r="H3470" s="265" t="s">
        <v>2963</v>
      </c>
      <c r="I3470" s="265" t="s">
        <v>105</v>
      </c>
      <c r="J3470" s="265" t="s">
        <v>1161</v>
      </c>
      <c r="K3470" s="265" t="s">
        <v>242</v>
      </c>
      <c r="L3470" s="231">
        <v>46163</v>
      </c>
      <c r="M3470" s="265">
        <v>0</v>
      </c>
      <c r="N3470" s="85" t="s">
        <v>10048</v>
      </c>
      <c r="O3470" s="85" t="s">
        <v>10049</v>
      </c>
      <c r="P3470" s="85"/>
      <c r="Q3470" s="241"/>
      <c r="R3470" s="241"/>
      <c r="S3470" s="241"/>
      <c r="T3470" s="241"/>
      <c r="U3470" s="241"/>
      <c r="V3470" s="241"/>
      <c r="W3470" s="241"/>
      <c r="X3470" s="241"/>
      <c r="Y3470" s="303">
        <v>235600554283</v>
      </c>
      <c r="Z3470" s="85" t="s">
        <v>128</v>
      </c>
      <c r="AA3470" s="85" t="s">
        <v>9989</v>
      </c>
      <c r="AB3470" s="85" t="s">
        <v>9990</v>
      </c>
      <c r="AC3470" s="270"/>
      <c r="AD3470" s="75" t="s">
        <v>113</v>
      </c>
      <c r="AE3470" s="241"/>
      <c r="AF3470" s="375">
        <v>46144.041666666664</v>
      </c>
      <c r="AG3470" s="375">
        <v>46141.583333333336</v>
      </c>
      <c r="AH3470" s="375">
        <v>46141.583333333336</v>
      </c>
      <c r="AI3470" s="376">
        <v>46142</v>
      </c>
      <c r="AJ3470" s="376">
        <v>46145</v>
      </c>
      <c r="AK3470" s="241"/>
      <c r="AL3470" s="376">
        <v>46144</v>
      </c>
      <c r="AM3470" s="376">
        <v>46147</v>
      </c>
      <c r="AN3470" s="387">
        <f t="shared" si="1070"/>
        <v>-16</v>
      </c>
      <c r="AO3470" s="81">
        <f t="shared" si="1068"/>
        <v>46140.583333333336</v>
      </c>
      <c r="AP3470" s="81">
        <f t="shared" si="1071"/>
        <v>46141.583333333336</v>
      </c>
      <c r="AQ3470" s="81">
        <f t="shared" si="1072"/>
        <v>46141.583333333336</v>
      </c>
      <c r="AR3470" s="81">
        <f t="shared" si="1065"/>
        <v>46146</v>
      </c>
      <c r="AS3470" s="81">
        <f t="shared" si="1066"/>
        <v>46147</v>
      </c>
      <c r="AT3470" s="81">
        <f t="shared" si="1067"/>
        <v>46146</v>
      </c>
      <c r="AU3470" s="241"/>
      <c r="AV3470" s="297">
        <v>46140</v>
      </c>
      <c r="AW3470" s="85"/>
      <c r="AX3470" s="85"/>
      <c r="AY3470" s="85"/>
      <c r="AZ3470" s="271"/>
      <c r="BA3470" s="85"/>
      <c r="BB3470" s="85"/>
      <c r="BC3470" s="85"/>
      <c r="BD3470" s="85"/>
      <c r="BE3470" s="85"/>
      <c r="BF3470" s="85"/>
      <c r="BG3470" s="85"/>
      <c r="BH3470" s="85"/>
      <c r="BI3470" s="85"/>
      <c r="BJ3470" s="85"/>
      <c r="BK3470" s="85"/>
      <c r="BL3470" s="85"/>
      <c r="BM3470" s="85"/>
      <c r="BN3470" s="85"/>
      <c r="BO3470" s="85"/>
      <c r="BP3470" s="85"/>
      <c r="BQ3470" s="85"/>
      <c r="BR3470" s="85"/>
      <c r="BS3470" s="85"/>
      <c r="BT3470" s="85"/>
      <c r="BU3470" s="312"/>
      <c r="BV3470" s="85"/>
      <c r="BW3470" s="85"/>
      <c r="BX3470" s="85"/>
      <c r="BY3470" s="85"/>
      <c r="BZ3470" s="85"/>
      <c r="CA3470" s="85"/>
      <c r="CB3470" s="88">
        <f t="shared" si="1069"/>
        <v>0</v>
      </c>
      <c r="CC3470" s="85"/>
      <c r="CD3470" s="85"/>
      <c r="CE3470" s="85"/>
      <c r="CF3470" s="85"/>
      <c r="CG3470" s="85"/>
      <c r="CH3470" s="85"/>
      <c r="CI3470" s="85"/>
      <c r="CJ3470" s="85"/>
      <c r="CK3470" s="85"/>
      <c r="CL3470" s="85"/>
      <c r="CM3470" s="85"/>
      <c r="CN3470" s="85"/>
    </row>
    <row r="3471" spans="1:92" s="908" customFormat="1" x14ac:dyDescent="0.25">
      <c r="A3471" s="85"/>
      <c r="B3471" s="265" t="s">
        <v>6682</v>
      </c>
      <c r="C3471" s="301"/>
      <c r="D3471" s="265">
        <v>146016166</v>
      </c>
      <c r="E3471" s="265">
        <v>5320008587</v>
      </c>
      <c r="F3471" s="231">
        <v>46141</v>
      </c>
      <c r="G3471" s="265" t="s">
        <v>1186</v>
      </c>
      <c r="H3471" s="265" t="s">
        <v>2963</v>
      </c>
      <c r="I3471" s="265" t="s">
        <v>105</v>
      </c>
      <c r="J3471" s="265" t="s">
        <v>1161</v>
      </c>
      <c r="K3471" s="265" t="s">
        <v>242</v>
      </c>
      <c r="L3471" s="231">
        <v>46163</v>
      </c>
      <c r="M3471" s="265">
        <v>0</v>
      </c>
      <c r="N3471" s="85" t="s">
        <v>10048</v>
      </c>
      <c r="O3471" s="85" t="s">
        <v>10049</v>
      </c>
      <c r="P3471" s="85"/>
      <c r="Q3471" s="241"/>
      <c r="R3471" s="241"/>
      <c r="S3471" s="241"/>
      <c r="T3471" s="241"/>
      <c r="U3471" s="241"/>
      <c r="V3471" s="241"/>
      <c r="W3471" s="241"/>
      <c r="X3471" s="241"/>
      <c r="Y3471" s="303">
        <v>235600554283</v>
      </c>
      <c r="Z3471" s="85" t="s">
        <v>128</v>
      </c>
      <c r="AA3471" s="85" t="s">
        <v>9989</v>
      </c>
      <c r="AB3471" s="85" t="s">
        <v>9990</v>
      </c>
      <c r="AC3471" s="270"/>
      <c r="AD3471" s="75" t="s">
        <v>113</v>
      </c>
      <c r="AE3471" s="241"/>
      <c r="AF3471" s="375">
        <v>46144.041666666664</v>
      </c>
      <c r="AG3471" s="375">
        <v>46141.583333333336</v>
      </c>
      <c r="AH3471" s="375">
        <v>46141.583333333336</v>
      </c>
      <c r="AI3471" s="376">
        <v>46142</v>
      </c>
      <c r="AJ3471" s="376">
        <v>46145</v>
      </c>
      <c r="AK3471" s="241"/>
      <c r="AL3471" s="376">
        <v>46144</v>
      </c>
      <c r="AM3471" s="376">
        <v>46147</v>
      </c>
      <c r="AN3471" s="387">
        <f t="shared" si="1070"/>
        <v>-16</v>
      </c>
      <c r="AO3471" s="81">
        <f t="shared" si="1068"/>
        <v>46140.583333333336</v>
      </c>
      <c r="AP3471" s="81">
        <f t="shared" si="1071"/>
        <v>46141.583333333336</v>
      </c>
      <c r="AQ3471" s="81">
        <f t="shared" si="1072"/>
        <v>46141.583333333336</v>
      </c>
      <c r="AR3471" s="81">
        <f t="shared" si="1065"/>
        <v>46146</v>
      </c>
      <c r="AS3471" s="81">
        <f t="shared" si="1066"/>
        <v>46147</v>
      </c>
      <c r="AT3471" s="81">
        <f t="shared" si="1067"/>
        <v>46146</v>
      </c>
      <c r="AU3471" s="241"/>
      <c r="AV3471" s="297">
        <v>46140</v>
      </c>
      <c r="AW3471" s="85"/>
      <c r="AX3471" s="85"/>
      <c r="AY3471" s="85"/>
      <c r="AZ3471" s="271"/>
      <c r="BA3471" s="85"/>
      <c r="BB3471" s="85"/>
      <c r="BC3471" s="85"/>
      <c r="BD3471" s="85"/>
      <c r="BE3471" s="85"/>
      <c r="BF3471" s="85"/>
      <c r="BG3471" s="85"/>
      <c r="BH3471" s="85"/>
      <c r="BI3471" s="85"/>
      <c r="BJ3471" s="85"/>
      <c r="BK3471" s="85"/>
      <c r="BL3471" s="85"/>
      <c r="BM3471" s="85"/>
      <c r="BN3471" s="85"/>
      <c r="BO3471" s="85"/>
      <c r="BP3471" s="85"/>
      <c r="BQ3471" s="85"/>
      <c r="BR3471" s="85"/>
      <c r="BS3471" s="85"/>
      <c r="BT3471" s="85"/>
      <c r="BU3471" s="312"/>
      <c r="BV3471" s="85"/>
      <c r="BW3471" s="85"/>
      <c r="BX3471" s="85"/>
      <c r="BY3471" s="85"/>
      <c r="BZ3471" s="85"/>
      <c r="CA3471" s="85"/>
      <c r="CB3471" s="88">
        <f t="shared" si="1069"/>
        <v>0</v>
      </c>
      <c r="CC3471" s="85"/>
      <c r="CD3471" s="85"/>
      <c r="CE3471" s="85"/>
      <c r="CF3471" s="85"/>
      <c r="CG3471" s="85"/>
      <c r="CH3471" s="85"/>
      <c r="CI3471" s="85"/>
      <c r="CJ3471" s="85"/>
      <c r="CK3471" s="85"/>
      <c r="CL3471" s="85"/>
      <c r="CM3471" s="85"/>
      <c r="CN3471" s="85"/>
    </row>
    <row r="3472" spans="1:92" s="85" customFormat="1" x14ac:dyDescent="0.25">
      <c r="B3472" s="265" t="s">
        <v>6682</v>
      </c>
      <c r="C3472" s="301"/>
      <c r="D3472" s="265">
        <v>146016205</v>
      </c>
      <c r="E3472" s="265">
        <v>5320008587</v>
      </c>
      <c r="F3472" s="231">
        <v>46141</v>
      </c>
      <c r="G3472" s="265" t="s">
        <v>1186</v>
      </c>
      <c r="H3472" s="265" t="s">
        <v>2963</v>
      </c>
      <c r="I3472" s="265" t="s">
        <v>105</v>
      </c>
      <c r="J3472" s="265" t="s">
        <v>1161</v>
      </c>
      <c r="K3472" s="265" t="s">
        <v>242</v>
      </c>
      <c r="L3472" s="231">
        <v>46163</v>
      </c>
      <c r="M3472" s="265">
        <v>0</v>
      </c>
      <c r="N3472" s="85" t="s">
        <v>10048</v>
      </c>
      <c r="O3472" s="85" t="s">
        <v>10049</v>
      </c>
      <c r="Q3472" s="241"/>
      <c r="R3472" s="241"/>
      <c r="S3472" s="241"/>
      <c r="T3472" s="241"/>
      <c r="U3472" s="241"/>
      <c r="V3472" s="241"/>
      <c r="W3472" s="241"/>
      <c r="X3472" s="241"/>
      <c r="Y3472" s="303">
        <v>235600554283</v>
      </c>
      <c r="Z3472" s="85" t="s">
        <v>128</v>
      </c>
      <c r="AA3472" s="85" t="s">
        <v>9989</v>
      </c>
      <c r="AB3472" s="85" t="s">
        <v>9990</v>
      </c>
      <c r="AC3472" s="270"/>
      <c r="AD3472" s="75" t="s">
        <v>113</v>
      </c>
      <c r="AE3472" s="241"/>
      <c r="AF3472" s="375">
        <v>46144.041666666664</v>
      </c>
      <c r="AG3472" s="375">
        <v>46141.583333333336</v>
      </c>
      <c r="AH3472" s="375">
        <v>46141.583333333336</v>
      </c>
      <c r="AI3472" s="376">
        <v>46142</v>
      </c>
      <c r="AJ3472" s="376">
        <v>46145</v>
      </c>
      <c r="AK3472" s="241"/>
      <c r="AL3472" s="376">
        <v>46144</v>
      </c>
      <c r="AM3472" s="376">
        <v>46147</v>
      </c>
      <c r="AN3472" s="387">
        <f t="shared" si="1070"/>
        <v>-16</v>
      </c>
      <c r="AO3472" s="81">
        <f t="shared" si="1068"/>
        <v>46140.583333333336</v>
      </c>
      <c r="AP3472" s="81">
        <f t="shared" si="1071"/>
        <v>46141.583333333336</v>
      </c>
      <c r="AQ3472" s="81">
        <f t="shared" si="1072"/>
        <v>46141.583333333336</v>
      </c>
      <c r="AR3472" s="81">
        <f t="shared" si="1065"/>
        <v>46146</v>
      </c>
      <c r="AS3472" s="81">
        <f t="shared" si="1066"/>
        <v>46147</v>
      </c>
      <c r="AT3472" s="81">
        <f t="shared" si="1067"/>
        <v>46146</v>
      </c>
      <c r="AU3472" s="241"/>
      <c r="AV3472" s="297">
        <v>46140</v>
      </c>
      <c r="AZ3472" s="271"/>
      <c r="BU3472" s="312"/>
      <c r="CB3472" s="88">
        <f t="shared" si="1069"/>
        <v>0</v>
      </c>
    </row>
    <row r="3473" spans="2:80" s="85" customFormat="1" x14ac:dyDescent="0.25">
      <c r="B3473" s="265" t="s">
        <v>6682</v>
      </c>
      <c r="C3473" s="301"/>
      <c r="D3473" s="265">
        <v>146016261</v>
      </c>
      <c r="E3473" s="265">
        <v>5320008588</v>
      </c>
      <c r="F3473" s="231">
        <v>46141</v>
      </c>
      <c r="G3473" s="265" t="s">
        <v>1186</v>
      </c>
      <c r="H3473" s="265" t="s">
        <v>2963</v>
      </c>
      <c r="I3473" s="265" t="s">
        <v>105</v>
      </c>
      <c r="J3473" s="265" t="s">
        <v>1161</v>
      </c>
      <c r="K3473" s="265" t="s">
        <v>242</v>
      </c>
      <c r="L3473" s="231">
        <v>46163</v>
      </c>
      <c r="M3473" s="265">
        <v>40</v>
      </c>
      <c r="N3473" s="85" t="s">
        <v>10050</v>
      </c>
      <c r="O3473" s="85" t="s">
        <v>10051</v>
      </c>
      <c r="Q3473" s="241"/>
      <c r="R3473" s="241"/>
      <c r="S3473" s="241"/>
      <c r="T3473" s="241"/>
      <c r="U3473" s="241"/>
      <c r="V3473" s="241"/>
      <c r="W3473" s="241"/>
      <c r="X3473" s="241"/>
      <c r="Y3473" s="303">
        <v>235600554292</v>
      </c>
      <c r="Z3473" s="85" t="s">
        <v>128</v>
      </c>
      <c r="AA3473" s="85" t="s">
        <v>9989</v>
      </c>
      <c r="AB3473" s="85" t="s">
        <v>9990</v>
      </c>
      <c r="AC3473" s="270"/>
      <c r="AD3473" s="75" t="s">
        <v>113</v>
      </c>
      <c r="AE3473" s="241"/>
      <c r="AF3473" s="375">
        <v>46144.041666666664</v>
      </c>
      <c r="AG3473" s="375">
        <v>46141.583333333336</v>
      </c>
      <c r="AH3473" s="375">
        <v>46141.583333333336</v>
      </c>
      <c r="AI3473" s="376">
        <v>46142</v>
      </c>
      <c r="AJ3473" s="376">
        <v>46145</v>
      </c>
      <c r="AK3473" s="241"/>
      <c r="AL3473" s="376">
        <v>46144</v>
      </c>
      <c r="AM3473" s="376">
        <v>46147</v>
      </c>
      <c r="AN3473" s="387">
        <f t="shared" si="1070"/>
        <v>-16</v>
      </c>
      <c r="AO3473" s="81">
        <f t="shared" si="1068"/>
        <v>46140.583333333336</v>
      </c>
      <c r="AP3473" s="81">
        <f t="shared" si="1071"/>
        <v>46141.583333333336</v>
      </c>
      <c r="AQ3473" s="81">
        <f t="shared" si="1072"/>
        <v>46141.583333333336</v>
      </c>
      <c r="AR3473" s="81">
        <f t="shared" si="1065"/>
        <v>46146</v>
      </c>
      <c r="AS3473" s="81">
        <f t="shared" si="1066"/>
        <v>46147</v>
      </c>
      <c r="AT3473" s="81">
        <f t="shared" si="1067"/>
        <v>46146</v>
      </c>
      <c r="AU3473" s="241"/>
      <c r="AV3473" s="297">
        <v>46140</v>
      </c>
      <c r="AZ3473" s="271"/>
      <c r="BU3473" s="312"/>
      <c r="CB3473" s="88">
        <f t="shared" si="1069"/>
        <v>0</v>
      </c>
    </row>
    <row r="3474" spans="2:80" s="85" customFormat="1" x14ac:dyDescent="0.25">
      <c r="B3474" s="265" t="s">
        <v>6682</v>
      </c>
      <c r="C3474" s="301"/>
      <c r="D3474" s="265">
        <v>146016281</v>
      </c>
      <c r="E3474" s="265">
        <v>5320008588</v>
      </c>
      <c r="F3474" s="231">
        <v>46141</v>
      </c>
      <c r="G3474" s="265" t="s">
        <v>1186</v>
      </c>
      <c r="H3474" s="265" t="s">
        <v>2963</v>
      </c>
      <c r="I3474" s="265" t="s">
        <v>105</v>
      </c>
      <c r="J3474" s="265" t="s">
        <v>1161</v>
      </c>
      <c r="K3474" s="265" t="s">
        <v>242</v>
      </c>
      <c r="L3474" s="231">
        <v>46163</v>
      </c>
      <c r="M3474" s="265">
        <v>0</v>
      </c>
      <c r="N3474" s="85" t="s">
        <v>10050</v>
      </c>
      <c r="O3474" s="85" t="s">
        <v>10051</v>
      </c>
      <c r="Q3474" s="241"/>
      <c r="R3474" s="241"/>
      <c r="S3474" s="241"/>
      <c r="T3474" s="241"/>
      <c r="U3474" s="241"/>
      <c r="V3474" s="241"/>
      <c r="W3474" s="241"/>
      <c r="X3474" s="241"/>
      <c r="Y3474" s="303">
        <v>235600554292</v>
      </c>
      <c r="Z3474" s="85" t="s">
        <v>128</v>
      </c>
      <c r="AA3474" s="85" t="s">
        <v>9989</v>
      </c>
      <c r="AB3474" s="85" t="s">
        <v>9990</v>
      </c>
      <c r="AC3474" s="270"/>
      <c r="AD3474" s="75" t="s">
        <v>113</v>
      </c>
      <c r="AE3474" s="241"/>
      <c r="AF3474" s="375">
        <v>46144.041666666664</v>
      </c>
      <c r="AG3474" s="375">
        <v>46141.583333333336</v>
      </c>
      <c r="AH3474" s="375">
        <v>46141.583333333336</v>
      </c>
      <c r="AI3474" s="376">
        <v>46142</v>
      </c>
      <c r="AJ3474" s="376">
        <v>46145</v>
      </c>
      <c r="AK3474" s="241"/>
      <c r="AL3474" s="376">
        <v>46144</v>
      </c>
      <c r="AM3474" s="376">
        <v>46147</v>
      </c>
      <c r="AN3474" s="387">
        <f t="shared" si="1070"/>
        <v>-16</v>
      </c>
      <c r="AO3474" s="81">
        <f t="shared" si="1068"/>
        <v>46140.583333333336</v>
      </c>
      <c r="AP3474" s="81">
        <f t="shared" si="1071"/>
        <v>46141.583333333336</v>
      </c>
      <c r="AQ3474" s="81">
        <f t="shared" si="1072"/>
        <v>46141.583333333336</v>
      </c>
      <c r="AR3474" s="81">
        <f t="shared" si="1065"/>
        <v>46146</v>
      </c>
      <c r="AS3474" s="81">
        <f t="shared" si="1066"/>
        <v>46147</v>
      </c>
      <c r="AT3474" s="81">
        <f t="shared" si="1067"/>
        <v>46146</v>
      </c>
      <c r="AU3474" s="241"/>
      <c r="AV3474" s="297">
        <v>46140</v>
      </c>
      <c r="AZ3474" s="271"/>
      <c r="BU3474" s="312"/>
      <c r="CB3474" s="88">
        <f t="shared" si="1069"/>
        <v>0</v>
      </c>
    </row>
    <row r="3475" spans="2:80" s="85" customFormat="1" x14ac:dyDescent="0.25">
      <c r="B3475" s="265" t="s">
        <v>6682</v>
      </c>
      <c r="C3475" s="301"/>
      <c r="D3475" s="265">
        <v>146016293</v>
      </c>
      <c r="E3475" s="265">
        <v>5320008588</v>
      </c>
      <c r="F3475" s="231">
        <v>46141</v>
      </c>
      <c r="G3475" s="265" t="s">
        <v>1186</v>
      </c>
      <c r="H3475" s="265" t="s">
        <v>2963</v>
      </c>
      <c r="I3475" s="265" t="s">
        <v>105</v>
      </c>
      <c r="J3475" s="265" t="s">
        <v>1161</v>
      </c>
      <c r="K3475" s="265" t="s">
        <v>242</v>
      </c>
      <c r="L3475" s="231">
        <v>46163</v>
      </c>
      <c r="M3475" s="265">
        <v>0</v>
      </c>
      <c r="N3475" s="85" t="s">
        <v>10050</v>
      </c>
      <c r="O3475" s="85" t="s">
        <v>10051</v>
      </c>
      <c r="Q3475" s="241"/>
      <c r="R3475" s="241"/>
      <c r="S3475" s="241"/>
      <c r="T3475" s="241"/>
      <c r="U3475" s="241"/>
      <c r="V3475" s="241"/>
      <c r="W3475" s="241"/>
      <c r="X3475" s="241"/>
      <c r="Y3475" s="303">
        <v>235600554292</v>
      </c>
      <c r="Z3475" s="85" t="s">
        <v>128</v>
      </c>
      <c r="AA3475" s="85" t="s">
        <v>9989</v>
      </c>
      <c r="AB3475" s="85" t="s">
        <v>9990</v>
      </c>
      <c r="AC3475" s="270"/>
      <c r="AD3475" s="75" t="s">
        <v>113</v>
      </c>
      <c r="AE3475" s="241"/>
      <c r="AF3475" s="375">
        <v>46144.041666666664</v>
      </c>
      <c r="AG3475" s="375">
        <v>46141.583333333336</v>
      </c>
      <c r="AH3475" s="375">
        <v>46141.583333333336</v>
      </c>
      <c r="AI3475" s="376">
        <v>46142</v>
      </c>
      <c r="AJ3475" s="376">
        <v>46145</v>
      </c>
      <c r="AK3475" s="241"/>
      <c r="AL3475" s="376">
        <v>46144</v>
      </c>
      <c r="AM3475" s="376">
        <v>46147</v>
      </c>
      <c r="AN3475" s="387">
        <f t="shared" si="1070"/>
        <v>-16</v>
      </c>
      <c r="AO3475" s="81">
        <f t="shared" si="1068"/>
        <v>46140.583333333336</v>
      </c>
      <c r="AP3475" s="81">
        <f t="shared" si="1071"/>
        <v>46141.583333333336</v>
      </c>
      <c r="AQ3475" s="81">
        <f t="shared" si="1072"/>
        <v>46141.583333333336</v>
      </c>
      <c r="AR3475" s="81">
        <f t="shared" si="1065"/>
        <v>46146</v>
      </c>
      <c r="AS3475" s="81">
        <f t="shared" si="1066"/>
        <v>46147</v>
      </c>
      <c r="AT3475" s="81">
        <f t="shared" si="1067"/>
        <v>46146</v>
      </c>
      <c r="AU3475" s="241"/>
      <c r="AV3475" s="297">
        <v>46140</v>
      </c>
      <c r="AZ3475" s="271"/>
      <c r="BU3475" s="312"/>
      <c r="CB3475" s="88">
        <f t="shared" si="1069"/>
        <v>0</v>
      </c>
    </row>
    <row r="3476" spans="2:80" s="85" customFormat="1" x14ac:dyDescent="0.25">
      <c r="B3476" s="260" t="s">
        <v>6682</v>
      </c>
      <c r="C3476" s="301"/>
      <c r="D3476" s="265">
        <v>146016382</v>
      </c>
      <c r="E3476" s="265">
        <v>5320008588</v>
      </c>
      <c r="F3476" s="231">
        <v>46141</v>
      </c>
      <c r="G3476" s="265" t="s">
        <v>1186</v>
      </c>
      <c r="H3476" s="265" t="s">
        <v>2963</v>
      </c>
      <c r="I3476" s="265" t="s">
        <v>105</v>
      </c>
      <c r="J3476" s="265" t="s">
        <v>1161</v>
      </c>
      <c r="K3476" s="265" t="s">
        <v>242</v>
      </c>
      <c r="L3476" s="231">
        <v>46163</v>
      </c>
      <c r="M3476" s="265">
        <v>0</v>
      </c>
      <c r="N3476" s="85" t="s">
        <v>10050</v>
      </c>
      <c r="O3476" s="85" t="s">
        <v>10051</v>
      </c>
      <c r="Q3476" s="241"/>
      <c r="R3476" s="241"/>
      <c r="S3476" s="241"/>
      <c r="T3476" s="241"/>
      <c r="U3476" s="241"/>
      <c r="V3476" s="241"/>
      <c r="W3476" s="241"/>
      <c r="X3476" s="241"/>
      <c r="Y3476" s="303">
        <v>235600554292</v>
      </c>
      <c r="Z3476" s="85" t="s">
        <v>128</v>
      </c>
      <c r="AA3476" s="85" t="s">
        <v>9989</v>
      </c>
      <c r="AB3476" s="85" t="s">
        <v>9990</v>
      </c>
      <c r="AC3476" s="270"/>
      <c r="AD3476" s="75" t="s">
        <v>113</v>
      </c>
      <c r="AE3476" s="241"/>
      <c r="AF3476" s="375">
        <v>46144.041666666664</v>
      </c>
      <c r="AG3476" s="375">
        <v>46141.583333333336</v>
      </c>
      <c r="AH3476" s="375">
        <v>46141.583333333336</v>
      </c>
      <c r="AI3476" s="376">
        <v>46142</v>
      </c>
      <c r="AJ3476" s="376">
        <v>46145</v>
      </c>
      <c r="AK3476" s="241"/>
      <c r="AL3476" s="376">
        <v>46144</v>
      </c>
      <c r="AM3476" s="376">
        <v>46147</v>
      </c>
      <c r="AN3476" s="387">
        <f t="shared" si="1070"/>
        <v>-16</v>
      </c>
      <c r="AO3476" s="81">
        <f t="shared" si="1068"/>
        <v>46140.583333333336</v>
      </c>
      <c r="AP3476" s="81">
        <f t="shared" si="1071"/>
        <v>46141.583333333336</v>
      </c>
      <c r="AQ3476" s="81">
        <f t="shared" si="1072"/>
        <v>46141.583333333336</v>
      </c>
      <c r="AR3476" s="81">
        <f t="shared" ref="AR3476:AR3486" si="1073">IF(AI3476=0,"",IF(AI3476&lt;AJ3476,AJ3476+1,AI3476+1))</f>
        <v>46146</v>
      </c>
      <c r="AS3476" s="81">
        <f t="shared" ref="AS3476:AS3486" si="1074">IF(AI3476=0,"",IF(AE3476=0,IF(AJ3476=0,AI3476+2,AJ3476+2),AE3476+2))</f>
        <v>46147</v>
      </c>
      <c r="AT3476" s="81">
        <f t="shared" ref="AT3476:AT3486" si="1075">IF(AI3476=0,"",IF(AI3476&lt;AJ3476,AJ3476+1,AI3476+1))</f>
        <v>46146</v>
      </c>
      <c r="AU3476" s="241"/>
      <c r="AV3476" s="297">
        <v>46140</v>
      </c>
      <c r="AZ3476" s="271"/>
      <c r="BU3476" s="312"/>
      <c r="CB3476" s="88">
        <f t="shared" si="1069"/>
        <v>0</v>
      </c>
    </row>
    <row r="3477" spans="2:80" s="85" customFormat="1" x14ac:dyDescent="0.25">
      <c r="B3477" s="265" t="s">
        <v>6682</v>
      </c>
      <c r="C3477" s="301"/>
      <c r="D3477" s="265">
        <v>145994822</v>
      </c>
      <c r="E3477" s="265"/>
      <c r="F3477" s="231">
        <v>46141</v>
      </c>
      <c r="G3477" s="265" t="s">
        <v>1178</v>
      </c>
      <c r="H3477" s="265" t="s">
        <v>2963</v>
      </c>
      <c r="I3477" s="265" t="s">
        <v>105</v>
      </c>
      <c r="J3477" s="265" t="s">
        <v>1161</v>
      </c>
      <c r="K3477" s="265" t="s">
        <v>242</v>
      </c>
      <c r="L3477" s="231">
        <v>46163</v>
      </c>
      <c r="M3477" s="265">
        <v>40</v>
      </c>
      <c r="N3477" s="85" t="s">
        <v>10052</v>
      </c>
      <c r="O3477" s="85" t="s">
        <v>10053</v>
      </c>
      <c r="Q3477" s="241"/>
      <c r="R3477" s="241"/>
      <c r="S3477" s="241"/>
      <c r="T3477" s="241"/>
      <c r="U3477" s="241"/>
      <c r="V3477" s="241"/>
      <c r="W3477" s="241"/>
      <c r="X3477" s="241"/>
      <c r="Y3477" s="303">
        <v>235600554186</v>
      </c>
      <c r="Z3477" s="85" t="s">
        <v>128</v>
      </c>
      <c r="AA3477" s="85" t="s">
        <v>9989</v>
      </c>
      <c r="AB3477" s="85" t="s">
        <v>9990</v>
      </c>
      <c r="AC3477" s="270"/>
      <c r="AD3477" s="75" t="s">
        <v>113</v>
      </c>
      <c r="AE3477" s="241"/>
      <c r="AF3477" s="375">
        <v>46144.041666666664</v>
      </c>
      <c r="AG3477" s="375">
        <v>46141.583333333336</v>
      </c>
      <c r="AH3477" s="375">
        <v>46141.583333333336</v>
      </c>
      <c r="AI3477" s="376">
        <v>46142</v>
      </c>
      <c r="AJ3477" s="376">
        <v>46145</v>
      </c>
      <c r="AK3477" s="241"/>
      <c r="AL3477" s="376">
        <v>46144</v>
      </c>
      <c r="AM3477" s="376">
        <v>46147</v>
      </c>
      <c r="AN3477" s="387">
        <f t="shared" si="1070"/>
        <v>-16</v>
      </c>
      <c r="AO3477" s="81">
        <f t="shared" si="1068"/>
        <v>46140.583333333336</v>
      </c>
      <c r="AP3477" s="81">
        <f t="shared" si="1071"/>
        <v>46141.583333333336</v>
      </c>
      <c r="AQ3477" s="81">
        <f t="shared" si="1072"/>
        <v>46141.583333333336</v>
      </c>
      <c r="AR3477" s="81">
        <f t="shared" si="1073"/>
        <v>46146</v>
      </c>
      <c r="AS3477" s="81">
        <f t="shared" si="1074"/>
        <v>46147</v>
      </c>
      <c r="AT3477" s="81">
        <f t="shared" si="1075"/>
        <v>46146</v>
      </c>
      <c r="AU3477" s="241"/>
      <c r="AV3477" s="297">
        <v>46140</v>
      </c>
      <c r="AZ3477" s="271"/>
      <c r="BU3477" s="312"/>
      <c r="CB3477" s="88">
        <f t="shared" si="1069"/>
        <v>0</v>
      </c>
    </row>
    <row r="3478" spans="2:80" s="85" customFormat="1" x14ac:dyDescent="0.25">
      <c r="B3478" s="260" t="s">
        <v>6682</v>
      </c>
      <c r="C3478" s="301"/>
      <c r="D3478" s="265">
        <v>145994833</v>
      </c>
      <c r="E3478" s="265"/>
      <c r="F3478" s="231">
        <v>46141</v>
      </c>
      <c r="G3478" s="265" t="s">
        <v>1178</v>
      </c>
      <c r="H3478" s="265" t="s">
        <v>2963</v>
      </c>
      <c r="I3478" s="265" t="s">
        <v>105</v>
      </c>
      <c r="J3478" s="265" t="s">
        <v>1161</v>
      </c>
      <c r="K3478" s="265" t="s">
        <v>242</v>
      </c>
      <c r="L3478" s="231">
        <v>46167</v>
      </c>
      <c r="M3478" s="265">
        <v>40</v>
      </c>
      <c r="N3478" s="85" t="s">
        <v>10054</v>
      </c>
      <c r="O3478" s="85" t="s">
        <v>10055</v>
      </c>
      <c r="Q3478" s="241"/>
      <c r="R3478" s="241"/>
      <c r="S3478" s="241"/>
      <c r="T3478" s="241"/>
      <c r="U3478" s="241"/>
      <c r="V3478" s="241"/>
      <c r="W3478" s="241"/>
      <c r="X3478" s="241"/>
      <c r="Y3478" s="303">
        <v>235600554241</v>
      </c>
      <c r="Z3478" s="85" t="s">
        <v>128</v>
      </c>
      <c r="AA3478" s="85" t="s">
        <v>9989</v>
      </c>
      <c r="AB3478" s="85" t="s">
        <v>9990</v>
      </c>
      <c r="AC3478" s="270"/>
      <c r="AD3478" s="75" t="s">
        <v>113</v>
      </c>
      <c r="AE3478" s="241"/>
      <c r="AF3478" s="375">
        <v>46144.041666666664</v>
      </c>
      <c r="AG3478" s="375">
        <v>46141.583333333336</v>
      </c>
      <c r="AH3478" s="375">
        <v>46141.583333333336</v>
      </c>
      <c r="AI3478" s="376">
        <v>46142</v>
      </c>
      <c r="AJ3478" s="376">
        <v>46145</v>
      </c>
      <c r="AK3478" s="241"/>
      <c r="AL3478" s="376">
        <v>46144</v>
      </c>
      <c r="AM3478" s="376">
        <v>46147</v>
      </c>
      <c r="AN3478" s="387">
        <f t="shared" si="1070"/>
        <v>-20</v>
      </c>
      <c r="AO3478" s="81">
        <f t="shared" si="1068"/>
        <v>46140.583333333336</v>
      </c>
      <c r="AP3478" s="81">
        <f t="shared" si="1071"/>
        <v>46141.583333333336</v>
      </c>
      <c r="AQ3478" s="81">
        <f t="shared" si="1072"/>
        <v>46141.583333333336</v>
      </c>
      <c r="AR3478" s="81">
        <f t="shared" si="1073"/>
        <v>46146</v>
      </c>
      <c r="AS3478" s="81">
        <f t="shared" si="1074"/>
        <v>46147</v>
      </c>
      <c r="AT3478" s="81">
        <f t="shared" si="1075"/>
        <v>46146</v>
      </c>
      <c r="AU3478" s="241"/>
      <c r="AV3478" s="297">
        <v>46140</v>
      </c>
      <c r="AZ3478" s="271"/>
      <c r="BU3478" s="312"/>
      <c r="CB3478" s="88">
        <f t="shared" si="1069"/>
        <v>0</v>
      </c>
    </row>
    <row r="3479" spans="2:80" s="85" customFormat="1" x14ac:dyDescent="0.25">
      <c r="B3479" s="265" t="s">
        <v>6682</v>
      </c>
      <c r="C3479" s="301"/>
      <c r="D3479" s="265">
        <v>145928022</v>
      </c>
      <c r="E3479" s="265"/>
      <c r="F3479" s="231">
        <v>46135</v>
      </c>
      <c r="G3479" s="265" t="s">
        <v>1178</v>
      </c>
      <c r="H3479" s="265" t="s">
        <v>2963</v>
      </c>
      <c r="I3479" s="265" t="s">
        <v>105</v>
      </c>
      <c r="J3479" s="265" t="s">
        <v>1161</v>
      </c>
      <c r="K3479" s="265" t="s">
        <v>242</v>
      </c>
      <c r="L3479" s="231">
        <v>46160</v>
      </c>
      <c r="M3479" s="265">
        <v>40</v>
      </c>
      <c r="N3479" s="85" t="s">
        <v>10056</v>
      </c>
      <c r="O3479" s="85" t="s">
        <v>10057</v>
      </c>
      <c r="Q3479" s="241"/>
      <c r="R3479" s="241"/>
      <c r="S3479" s="241"/>
      <c r="T3479" s="241"/>
      <c r="U3479" s="241"/>
      <c r="V3479" s="241"/>
      <c r="W3479" s="241"/>
      <c r="X3479" s="241"/>
      <c r="Y3479" s="303">
        <v>235600554216</v>
      </c>
      <c r="Z3479" s="85" t="s">
        <v>128</v>
      </c>
      <c r="AA3479" s="85" t="s">
        <v>9989</v>
      </c>
      <c r="AB3479" s="85" t="s">
        <v>9990</v>
      </c>
      <c r="AC3479" s="270"/>
      <c r="AD3479" s="75" t="s">
        <v>113</v>
      </c>
      <c r="AE3479" s="241"/>
      <c r="AF3479" s="375">
        <v>46144.041666666664</v>
      </c>
      <c r="AG3479" s="375">
        <v>46141.583333333336</v>
      </c>
      <c r="AH3479" s="375">
        <v>46141.583333333336</v>
      </c>
      <c r="AI3479" s="376">
        <v>46142</v>
      </c>
      <c r="AJ3479" s="376">
        <v>46145</v>
      </c>
      <c r="AK3479" s="241"/>
      <c r="AL3479" s="376">
        <v>46144</v>
      </c>
      <c r="AM3479" s="376">
        <v>46147</v>
      </c>
      <c r="AN3479" s="387">
        <f t="shared" si="1070"/>
        <v>-13</v>
      </c>
      <c r="AO3479" s="81">
        <f t="shared" ref="AO3479:AO3486" si="1076">IF(AH3479&lt;AG3479,IF(AH3479=0,"",AH3479-1),IF(AG3479=0,"",AG3479-1))</f>
        <v>46140.583333333336</v>
      </c>
      <c r="AP3479" s="81">
        <f t="shared" si="1071"/>
        <v>46141.583333333336</v>
      </c>
      <c r="AQ3479" s="81">
        <f t="shared" si="1072"/>
        <v>46141.583333333336</v>
      </c>
      <c r="AR3479" s="81">
        <f t="shared" si="1073"/>
        <v>46146</v>
      </c>
      <c r="AS3479" s="81">
        <f t="shared" si="1074"/>
        <v>46147</v>
      </c>
      <c r="AT3479" s="81">
        <f t="shared" si="1075"/>
        <v>46146</v>
      </c>
      <c r="AU3479" s="241"/>
      <c r="AV3479" s="297">
        <v>46140</v>
      </c>
      <c r="AZ3479" s="271"/>
      <c r="BU3479" s="312"/>
      <c r="CB3479" s="88">
        <f t="shared" si="1069"/>
        <v>0</v>
      </c>
    </row>
    <row r="3480" spans="2:80" s="85" customFormat="1" x14ac:dyDescent="0.25">
      <c r="B3480" s="265" t="s">
        <v>6682</v>
      </c>
      <c r="C3480" s="301"/>
      <c r="D3480" s="265">
        <v>145928032</v>
      </c>
      <c r="E3480" s="265"/>
      <c r="F3480" s="231">
        <v>46135</v>
      </c>
      <c r="G3480" s="265" t="s">
        <v>1178</v>
      </c>
      <c r="H3480" s="265" t="s">
        <v>2963</v>
      </c>
      <c r="I3480" s="265" t="s">
        <v>105</v>
      </c>
      <c r="J3480" s="265" t="s">
        <v>1161</v>
      </c>
      <c r="K3480" s="265" t="s">
        <v>242</v>
      </c>
      <c r="L3480" s="231">
        <v>46160</v>
      </c>
      <c r="M3480" s="265">
        <v>40</v>
      </c>
      <c r="N3480" s="85" t="s">
        <v>10058</v>
      </c>
      <c r="O3480" s="85" t="s">
        <v>10059</v>
      </c>
      <c r="Q3480" s="241"/>
      <c r="R3480" s="241"/>
      <c r="S3480" s="241"/>
      <c r="T3480" s="241"/>
      <c r="U3480" s="241"/>
      <c r="V3480" s="241"/>
      <c r="W3480" s="241"/>
      <c r="X3480" s="241"/>
      <c r="Y3480" s="303">
        <v>235600554224</v>
      </c>
      <c r="Z3480" s="85" t="s">
        <v>128</v>
      </c>
      <c r="AA3480" s="85" t="s">
        <v>9989</v>
      </c>
      <c r="AB3480" s="85" t="s">
        <v>9990</v>
      </c>
      <c r="AC3480" s="270"/>
      <c r="AD3480" s="75" t="s">
        <v>113</v>
      </c>
      <c r="AE3480" s="241"/>
      <c r="AF3480" s="375">
        <v>46144.041666666664</v>
      </c>
      <c r="AG3480" s="375">
        <v>46141.583333333336</v>
      </c>
      <c r="AH3480" s="375">
        <v>46141.583333333336</v>
      </c>
      <c r="AI3480" s="376">
        <v>46142</v>
      </c>
      <c r="AJ3480" s="376">
        <v>46145</v>
      </c>
      <c r="AK3480" s="241"/>
      <c r="AL3480" s="376">
        <v>46144</v>
      </c>
      <c r="AM3480" s="376">
        <v>46147</v>
      </c>
      <c r="AN3480" s="387">
        <f t="shared" si="1070"/>
        <v>-13</v>
      </c>
      <c r="AO3480" s="81">
        <f t="shared" si="1076"/>
        <v>46140.583333333336</v>
      </c>
      <c r="AP3480" s="81">
        <f t="shared" si="1071"/>
        <v>46141.583333333336</v>
      </c>
      <c r="AQ3480" s="81">
        <f t="shared" si="1072"/>
        <v>46141.583333333336</v>
      </c>
      <c r="AR3480" s="81">
        <f t="shared" si="1073"/>
        <v>46146</v>
      </c>
      <c r="AS3480" s="81">
        <f t="shared" si="1074"/>
        <v>46147</v>
      </c>
      <c r="AT3480" s="81">
        <f t="shared" si="1075"/>
        <v>46146</v>
      </c>
      <c r="AU3480" s="241"/>
      <c r="AV3480" s="297">
        <v>46140</v>
      </c>
      <c r="AZ3480" s="271"/>
      <c r="BU3480" s="312"/>
      <c r="CB3480" s="88">
        <f t="shared" ref="CB3480:CB3488" si="1077">WEEKNUM(BV3480,)</f>
        <v>0</v>
      </c>
    </row>
    <row r="3481" spans="2:80" s="85" customFormat="1" x14ac:dyDescent="0.25">
      <c r="B3481" s="265" t="s">
        <v>6682</v>
      </c>
      <c r="C3481" s="301"/>
      <c r="D3481" s="265">
        <v>145928040</v>
      </c>
      <c r="E3481" s="265"/>
      <c r="F3481" s="231">
        <v>46135</v>
      </c>
      <c r="G3481" s="265" t="s">
        <v>1178</v>
      </c>
      <c r="H3481" s="265" t="s">
        <v>2963</v>
      </c>
      <c r="I3481" s="265" t="s">
        <v>105</v>
      </c>
      <c r="J3481" s="265" t="s">
        <v>1161</v>
      </c>
      <c r="K3481" s="265" t="s">
        <v>242</v>
      </c>
      <c r="L3481" s="231">
        <v>46160</v>
      </c>
      <c r="M3481" s="265">
        <v>40</v>
      </c>
      <c r="N3481" s="85" t="s">
        <v>10060</v>
      </c>
      <c r="O3481" s="85" t="s">
        <v>10061</v>
      </c>
      <c r="Q3481" s="241"/>
      <c r="R3481" s="241"/>
      <c r="S3481" s="241"/>
      <c r="T3481" s="241"/>
      <c r="U3481" s="241"/>
      <c r="V3481" s="241"/>
      <c r="W3481" s="241"/>
      <c r="X3481" s="241"/>
      <c r="Y3481" s="303">
        <v>235600554232</v>
      </c>
      <c r="Z3481" s="85" t="s">
        <v>128</v>
      </c>
      <c r="AA3481" s="85" t="s">
        <v>9989</v>
      </c>
      <c r="AB3481" s="85" t="s">
        <v>9990</v>
      </c>
      <c r="AC3481" s="270"/>
      <c r="AD3481" s="75" t="s">
        <v>113</v>
      </c>
      <c r="AE3481" s="241"/>
      <c r="AF3481" s="375">
        <v>46144.041666666664</v>
      </c>
      <c r="AG3481" s="375">
        <v>46141.583333333336</v>
      </c>
      <c r="AH3481" s="375">
        <v>46141.583333333336</v>
      </c>
      <c r="AI3481" s="376">
        <v>46142</v>
      </c>
      <c r="AJ3481" s="376">
        <v>46145</v>
      </c>
      <c r="AK3481" s="241"/>
      <c r="AL3481" s="376">
        <v>46144</v>
      </c>
      <c r="AM3481" s="376">
        <v>46147</v>
      </c>
      <c r="AN3481" s="387">
        <f t="shared" si="1070"/>
        <v>-13</v>
      </c>
      <c r="AO3481" s="81">
        <f t="shared" si="1076"/>
        <v>46140.583333333336</v>
      </c>
      <c r="AP3481" s="81">
        <f t="shared" si="1071"/>
        <v>46141.583333333336</v>
      </c>
      <c r="AQ3481" s="81">
        <f t="shared" si="1072"/>
        <v>46141.583333333336</v>
      </c>
      <c r="AR3481" s="81">
        <f t="shared" si="1073"/>
        <v>46146</v>
      </c>
      <c r="AS3481" s="81">
        <f t="shared" si="1074"/>
        <v>46147</v>
      </c>
      <c r="AT3481" s="81">
        <f t="shared" si="1075"/>
        <v>46146</v>
      </c>
      <c r="AU3481" s="241"/>
      <c r="AV3481" s="297">
        <v>46140</v>
      </c>
      <c r="AZ3481" s="271"/>
      <c r="BU3481" s="312"/>
      <c r="CB3481" s="88">
        <f t="shared" si="1077"/>
        <v>0</v>
      </c>
    </row>
    <row r="3482" spans="2:80" s="85" customFormat="1" x14ac:dyDescent="0.25">
      <c r="B3482" s="265" t="s">
        <v>6682</v>
      </c>
      <c r="C3482" s="301"/>
      <c r="D3482" s="265">
        <v>145928070</v>
      </c>
      <c r="E3482" s="265"/>
      <c r="F3482" s="231">
        <v>46135</v>
      </c>
      <c r="G3482" s="265" t="s">
        <v>1178</v>
      </c>
      <c r="H3482" s="265" t="s">
        <v>2963</v>
      </c>
      <c r="I3482" s="265" t="s">
        <v>105</v>
      </c>
      <c r="J3482" s="265" t="s">
        <v>1161</v>
      </c>
      <c r="K3482" s="265" t="s">
        <v>242</v>
      </c>
      <c r="L3482" s="231">
        <v>46160</v>
      </c>
      <c r="M3482" s="265">
        <v>40</v>
      </c>
      <c r="N3482" s="85" t="s">
        <v>10062</v>
      </c>
      <c r="O3482" s="85" t="s">
        <v>10063</v>
      </c>
      <c r="Q3482" s="241"/>
      <c r="R3482" s="241"/>
      <c r="S3482" s="241"/>
      <c r="T3482" s="241"/>
      <c r="U3482" s="241"/>
      <c r="V3482" s="241"/>
      <c r="W3482" s="241"/>
      <c r="X3482" s="241"/>
      <c r="Y3482" s="303">
        <v>235600554259</v>
      </c>
      <c r="Z3482" s="85" t="s">
        <v>128</v>
      </c>
      <c r="AA3482" s="85" t="s">
        <v>9989</v>
      </c>
      <c r="AB3482" s="85" t="s">
        <v>9990</v>
      </c>
      <c r="AC3482" s="270"/>
      <c r="AD3482" s="75" t="s">
        <v>113</v>
      </c>
      <c r="AE3482" s="241"/>
      <c r="AF3482" s="375">
        <v>46144.041666666664</v>
      </c>
      <c r="AG3482" s="375">
        <v>46141.583333333336</v>
      </c>
      <c r="AH3482" s="375">
        <v>46141.583333333336</v>
      </c>
      <c r="AI3482" s="376">
        <v>46142</v>
      </c>
      <c r="AJ3482" s="376">
        <v>46145</v>
      </c>
      <c r="AK3482" s="241"/>
      <c r="AL3482" s="376">
        <v>46144</v>
      </c>
      <c r="AM3482" s="376">
        <v>46147</v>
      </c>
      <c r="AN3482" s="387">
        <f t="shared" si="1070"/>
        <v>-13</v>
      </c>
      <c r="AO3482" s="81">
        <f t="shared" si="1076"/>
        <v>46140.583333333336</v>
      </c>
      <c r="AP3482" s="81">
        <f t="shared" si="1071"/>
        <v>46141.583333333336</v>
      </c>
      <c r="AQ3482" s="81">
        <f t="shared" si="1072"/>
        <v>46141.583333333336</v>
      </c>
      <c r="AR3482" s="81">
        <f t="shared" si="1073"/>
        <v>46146</v>
      </c>
      <c r="AS3482" s="81">
        <f t="shared" si="1074"/>
        <v>46147</v>
      </c>
      <c r="AT3482" s="81">
        <f t="shared" si="1075"/>
        <v>46146</v>
      </c>
      <c r="AU3482" s="241"/>
      <c r="AV3482" s="297">
        <v>46140</v>
      </c>
      <c r="AZ3482" s="271"/>
      <c r="BU3482" s="312"/>
      <c r="CB3482" s="88">
        <f t="shared" si="1077"/>
        <v>0</v>
      </c>
    </row>
    <row r="3483" spans="2:80" ht="15" customHeight="1" x14ac:dyDescent="0.25">
      <c r="B3483" s="22" t="s">
        <v>9088</v>
      </c>
      <c r="D3483" s="265">
        <v>145959972</v>
      </c>
      <c r="E3483" s="236">
        <v>5320008450</v>
      </c>
      <c r="F3483" s="353">
        <v>46141</v>
      </c>
      <c r="G3483" s="236" t="s">
        <v>2763</v>
      </c>
      <c r="H3483" s="236" t="s">
        <v>140</v>
      </c>
      <c r="I3483" s="236" t="s">
        <v>105</v>
      </c>
      <c r="J3483" s="22" t="s">
        <v>329</v>
      </c>
      <c r="K3483" s="236" t="s">
        <v>242</v>
      </c>
      <c r="L3483" s="353">
        <v>46164</v>
      </c>
      <c r="M3483" s="236">
        <v>20</v>
      </c>
      <c r="N3483" s="22" t="s">
        <v>10064</v>
      </c>
      <c r="O3483" s="22" t="s">
        <v>10065</v>
      </c>
      <c r="W3483" s="380"/>
      <c r="X3483" s="380"/>
      <c r="Y3483" s="609" t="s">
        <v>10066</v>
      </c>
      <c r="Z3483" s="22" t="s">
        <v>258</v>
      </c>
      <c r="AA3483" s="22" t="s">
        <v>5464</v>
      </c>
      <c r="AB3483" s="22" t="s">
        <v>10067</v>
      </c>
      <c r="AD3483" s="75" t="s">
        <v>113</v>
      </c>
      <c r="AF3483" s="446">
        <v>46144.25</v>
      </c>
      <c r="AG3483" s="446">
        <v>46143.625</v>
      </c>
      <c r="AH3483" s="446">
        <v>46143.625</v>
      </c>
      <c r="AI3483" s="502">
        <v>46146</v>
      </c>
      <c r="AK3483" s="380"/>
      <c r="AL3483" s="502"/>
      <c r="AN3483" s="132">
        <f t="shared" si="1070"/>
        <v>-46164</v>
      </c>
      <c r="AO3483" s="81">
        <f t="shared" si="1076"/>
        <v>46142.625</v>
      </c>
      <c r="AP3483" s="81">
        <f t="shared" si="1071"/>
        <v>46143.625</v>
      </c>
      <c r="AQ3483" s="81">
        <f t="shared" si="1072"/>
        <v>46143.625</v>
      </c>
      <c r="AR3483" s="81">
        <f t="shared" si="1073"/>
        <v>46147</v>
      </c>
      <c r="AS3483" s="81">
        <f t="shared" si="1074"/>
        <v>46148</v>
      </c>
      <c r="AT3483" s="81">
        <f t="shared" si="1075"/>
        <v>46147</v>
      </c>
      <c r="AV3483" s="290">
        <v>46139</v>
      </c>
      <c r="CB3483" s="88">
        <f t="shared" si="1077"/>
        <v>0</v>
      </c>
    </row>
    <row r="3484" spans="2:80" ht="15" customHeight="1" x14ac:dyDescent="0.25">
      <c r="B3484" s="22" t="s">
        <v>9088</v>
      </c>
      <c r="D3484" s="265">
        <v>145940223</v>
      </c>
      <c r="E3484" s="236">
        <v>5320008450</v>
      </c>
      <c r="F3484" s="353">
        <v>46141</v>
      </c>
      <c r="G3484" s="236" t="s">
        <v>2763</v>
      </c>
      <c r="H3484" s="236" t="s">
        <v>140</v>
      </c>
      <c r="I3484" s="236" t="s">
        <v>105</v>
      </c>
      <c r="J3484" s="22" t="s">
        <v>329</v>
      </c>
      <c r="K3484" s="236" t="s">
        <v>242</v>
      </c>
      <c r="L3484" s="353">
        <v>46167</v>
      </c>
      <c r="M3484" s="236">
        <v>0</v>
      </c>
      <c r="N3484" s="22" t="s">
        <v>10064</v>
      </c>
      <c r="O3484" s="22" t="s">
        <v>10065</v>
      </c>
      <c r="W3484" s="380"/>
      <c r="X3484" s="380"/>
      <c r="Y3484" s="609" t="s">
        <v>10068</v>
      </c>
      <c r="Z3484" s="22" t="s">
        <v>258</v>
      </c>
      <c r="AA3484" s="22" t="s">
        <v>5464</v>
      </c>
      <c r="AB3484" s="22" t="s">
        <v>10067</v>
      </c>
      <c r="AD3484" s="75" t="s">
        <v>113</v>
      </c>
      <c r="AF3484" s="446">
        <v>46144.25</v>
      </c>
      <c r="AG3484" s="446">
        <v>46143.625</v>
      </c>
      <c r="AH3484" s="446">
        <v>46143.625</v>
      </c>
      <c r="AI3484" s="502">
        <v>46146</v>
      </c>
      <c r="AK3484" s="380"/>
      <c r="AL3484" s="502"/>
      <c r="AN3484" s="132">
        <f t="shared" si="1070"/>
        <v>-46167</v>
      </c>
      <c r="AO3484" s="81">
        <f t="shared" si="1076"/>
        <v>46142.625</v>
      </c>
      <c r="AP3484" s="81">
        <f t="shared" si="1071"/>
        <v>46143.625</v>
      </c>
      <c r="AQ3484" s="81">
        <f t="shared" si="1072"/>
        <v>46143.625</v>
      </c>
      <c r="AR3484" s="81">
        <f t="shared" si="1073"/>
        <v>46147</v>
      </c>
      <c r="AS3484" s="81">
        <f t="shared" si="1074"/>
        <v>46148</v>
      </c>
      <c r="AT3484" s="81">
        <f t="shared" si="1075"/>
        <v>46147</v>
      </c>
      <c r="AV3484" s="290">
        <v>46139</v>
      </c>
      <c r="CB3484" s="88">
        <f t="shared" si="1077"/>
        <v>0</v>
      </c>
    </row>
    <row r="3485" spans="2:80" ht="15" customHeight="1" x14ac:dyDescent="0.25">
      <c r="B3485" s="22" t="s">
        <v>9088</v>
      </c>
      <c r="D3485" s="268">
        <v>145975791</v>
      </c>
      <c r="E3485" s="236">
        <v>5320008474</v>
      </c>
      <c r="F3485" s="353">
        <v>46140</v>
      </c>
      <c r="G3485" s="236" t="s">
        <v>479</v>
      </c>
      <c r="H3485" s="236" t="s">
        <v>2531</v>
      </c>
      <c r="I3485" s="236" t="s">
        <v>105</v>
      </c>
      <c r="J3485" s="22" t="s">
        <v>430</v>
      </c>
      <c r="K3485" s="236" t="s">
        <v>242</v>
      </c>
      <c r="L3485" s="353">
        <v>46156</v>
      </c>
      <c r="M3485" s="236">
        <v>0</v>
      </c>
      <c r="N3485" s="22" t="s">
        <v>10069</v>
      </c>
      <c r="O3485" s="22" t="s">
        <v>10070</v>
      </c>
      <c r="W3485" s="380"/>
      <c r="X3485" s="380"/>
      <c r="Y3485" s="609">
        <v>235600674840</v>
      </c>
      <c r="Z3485" s="22" t="s">
        <v>128</v>
      </c>
      <c r="AA3485" s="22" t="s">
        <v>196</v>
      </c>
      <c r="AB3485" s="22" t="s">
        <v>9757</v>
      </c>
      <c r="AD3485" s="75" t="s">
        <v>113</v>
      </c>
      <c r="AF3485" s="446">
        <v>46142.625</v>
      </c>
      <c r="AG3485" s="446">
        <v>46141.499305555553</v>
      </c>
      <c r="AH3485" s="446">
        <v>46143</v>
      </c>
      <c r="AI3485" s="502">
        <v>46143</v>
      </c>
      <c r="AL3485" s="502">
        <v>46146</v>
      </c>
      <c r="AN3485" s="132">
        <f t="shared" si="1070"/>
        <v>-10</v>
      </c>
      <c r="AO3485" s="81">
        <f t="shared" si="1076"/>
        <v>46140.499305555553</v>
      </c>
      <c r="AP3485" s="81">
        <f t="shared" si="1071"/>
        <v>46141.499305555553</v>
      </c>
      <c r="AQ3485" s="81">
        <f t="shared" si="1072"/>
        <v>46141.499305555553</v>
      </c>
      <c r="AR3485" s="81">
        <f t="shared" si="1073"/>
        <v>46144</v>
      </c>
      <c r="AS3485" s="81">
        <f t="shared" si="1074"/>
        <v>46145</v>
      </c>
      <c r="AT3485" s="81">
        <f t="shared" si="1075"/>
        <v>46144</v>
      </c>
      <c r="AV3485" s="290">
        <v>46139</v>
      </c>
      <c r="CB3485" s="88">
        <f t="shared" si="1077"/>
        <v>0</v>
      </c>
    </row>
    <row r="3486" spans="2:80" ht="15" customHeight="1" x14ac:dyDescent="0.25">
      <c r="B3486" s="88" t="s">
        <v>9088</v>
      </c>
      <c r="D3486" s="268">
        <v>145968501</v>
      </c>
      <c r="E3486" s="236">
        <v>5320008474</v>
      </c>
      <c r="F3486" s="353">
        <v>46140</v>
      </c>
      <c r="G3486" s="236" t="s">
        <v>479</v>
      </c>
      <c r="H3486" s="236" t="s">
        <v>2531</v>
      </c>
      <c r="I3486" s="236" t="s">
        <v>105</v>
      </c>
      <c r="J3486" s="22" t="s">
        <v>430</v>
      </c>
      <c r="K3486" s="236" t="s">
        <v>242</v>
      </c>
      <c r="L3486" s="353">
        <v>46153</v>
      </c>
      <c r="M3486" s="236">
        <v>20</v>
      </c>
      <c r="N3486" s="22" t="s">
        <v>10069</v>
      </c>
      <c r="O3486" s="22" t="s">
        <v>10070</v>
      </c>
      <c r="W3486" s="380"/>
      <c r="X3486" s="380"/>
      <c r="Y3486" s="609">
        <v>235600674840</v>
      </c>
      <c r="Z3486" s="22" t="s">
        <v>128</v>
      </c>
      <c r="AA3486" s="22" t="s">
        <v>196</v>
      </c>
      <c r="AB3486" s="22" t="s">
        <v>9757</v>
      </c>
      <c r="AD3486" s="75" t="s">
        <v>113</v>
      </c>
      <c r="AF3486" s="375">
        <v>46142.625</v>
      </c>
      <c r="AG3486" s="375">
        <v>46141.499305555553</v>
      </c>
      <c r="AH3486" s="375">
        <v>46143</v>
      </c>
      <c r="AI3486" s="376">
        <v>46143</v>
      </c>
      <c r="AJ3486" s="241"/>
      <c r="AK3486" s="265"/>
      <c r="AL3486" s="376">
        <v>46146</v>
      </c>
      <c r="AM3486" s="241"/>
      <c r="AN3486" s="132">
        <f t="shared" si="1070"/>
        <v>-7</v>
      </c>
      <c r="AO3486" s="81">
        <f t="shared" si="1076"/>
        <v>46140.499305555553</v>
      </c>
      <c r="AP3486" s="81">
        <f t="shared" si="1071"/>
        <v>46141.499305555553</v>
      </c>
      <c r="AQ3486" s="81">
        <f t="shared" si="1072"/>
        <v>46141.499305555553</v>
      </c>
      <c r="AR3486" s="81">
        <f t="shared" si="1073"/>
        <v>46144</v>
      </c>
      <c r="AS3486" s="81">
        <f t="shared" si="1074"/>
        <v>46145</v>
      </c>
      <c r="AT3486" s="81">
        <f t="shared" si="1075"/>
        <v>46144</v>
      </c>
      <c r="AV3486" s="297">
        <v>46139</v>
      </c>
      <c r="CB3486" s="88">
        <f t="shared" si="1077"/>
        <v>0</v>
      </c>
    </row>
    <row r="3487" spans="2:80" x14ac:dyDescent="0.25">
      <c r="B3487" s="260" t="s">
        <v>8625</v>
      </c>
      <c r="D3487" s="309">
        <v>145929944</v>
      </c>
      <c r="E3487" s="236">
        <v>5320008524</v>
      </c>
      <c r="F3487" s="353">
        <v>46141</v>
      </c>
      <c r="G3487" s="236" t="s">
        <v>6312</v>
      </c>
      <c r="H3487" s="236" t="s">
        <v>1495</v>
      </c>
      <c r="I3487" s="236" t="s">
        <v>105</v>
      </c>
      <c r="J3487" s="22" t="s">
        <v>180</v>
      </c>
      <c r="K3487" s="236" t="s">
        <v>242</v>
      </c>
      <c r="L3487" s="353">
        <v>46162</v>
      </c>
      <c r="M3487" s="236">
        <v>20</v>
      </c>
      <c r="N3487" s="22" t="s">
        <v>10071</v>
      </c>
      <c r="O3487" s="22" t="s">
        <v>10072</v>
      </c>
      <c r="W3487" s="380"/>
      <c r="X3487" s="380"/>
      <c r="Y3487" s="609">
        <v>2326665600</v>
      </c>
      <c r="Z3487" s="22" t="s">
        <v>5982</v>
      </c>
      <c r="AA3487" s="22" t="s">
        <v>183</v>
      </c>
      <c r="AB3487" s="22" t="s">
        <v>9730</v>
      </c>
      <c r="AD3487" s="75" t="s">
        <v>113</v>
      </c>
      <c r="AF3487" s="241"/>
      <c r="AG3487" s="241"/>
      <c r="AH3487" s="241"/>
      <c r="AI3487" s="241"/>
      <c r="AJ3487" s="241"/>
      <c r="AK3487" s="265"/>
      <c r="AL3487" s="241"/>
      <c r="AM3487" s="241"/>
      <c r="AO3487" s="241"/>
      <c r="AP3487" s="241"/>
      <c r="AQ3487" s="241"/>
      <c r="AR3487" s="241"/>
      <c r="AS3487" s="241"/>
      <c r="AT3487" s="241"/>
      <c r="AV3487" s="85"/>
      <c r="CB3487" s="88">
        <f t="shared" si="1077"/>
        <v>0</v>
      </c>
    </row>
    <row r="3488" spans="2:80" x14ac:dyDescent="0.25">
      <c r="B3488" s="260" t="s">
        <v>8625</v>
      </c>
      <c r="D3488" s="273">
        <v>145989081</v>
      </c>
      <c r="E3488" s="236">
        <v>5320008524</v>
      </c>
      <c r="F3488" s="353">
        <v>46141</v>
      </c>
      <c r="G3488" s="236" t="s">
        <v>4046</v>
      </c>
      <c r="H3488" s="236" t="s">
        <v>1495</v>
      </c>
      <c r="I3488" s="236" t="s">
        <v>105</v>
      </c>
      <c r="J3488" s="22" t="s">
        <v>3954</v>
      </c>
      <c r="K3488" s="236" t="s">
        <v>242</v>
      </c>
      <c r="L3488" s="353">
        <v>46163</v>
      </c>
      <c r="M3488" s="236">
        <v>0</v>
      </c>
      <c r="N3488" s="22" t="s">
        <v>10071</v>
      </c>
      <c r="O3488" s="22" t="s">
        <v>10072</v>
      </c>
      <c r="W3488" s="380"/>
      <c r="X3488" s="380"/>
      <c r="Y3488" s="609">
        <v>2326665600</v>
      </c>
      <c r="Z3488" s="22" t="s">
        <v>5982</v>
      </c>
      <c r="AA3488" s="22" t="s">
        <v>183</v>
      </c>
      <c r="AB3488" s="22" t="s">
        <v>9730</v>
      </c>
      <c r="AD3488" s="182" t="s">
        <v>113</v>
      </c>
      <c r="AF3488" s="241"/>
      <c r="AG3488" s="241"/>
      <c r="AH3488" s="241"/>
      <c r="AI3488" s="241"/>
      <c r="AJ3488" s="241"/>
      <c r="AK3488" s="265"/>
      <c r="AL3488" s="241"/>
      <c r="AM3488" s="241"/>
      <c r="AO3488" s="241"/>
      <c r="AP3488" s="241"/>
      <c r="AQ3488" s="241"/>
      <c r="AR3488" s="241"/>
      <c r="AS3488" s="241"/>
      <c r="AT3488" s="241"/>
      <c r="AV3488" s="85"/>
      <c r="CB3488" s="607">
        <f t="shared" si="1077"/>
        <v>0</v>
      </c>
    </row>
    <row r="3489" spans="1:91" x14ac:dyDescent="0.25">
      <c r="A3489" s="85"/>
      <c r="B3489" s="260" t="s">
        <v>102</v>
      </c>
      <c r="C3489" s="301"/>
      <c r="D3489" s="265">
        <v>145534429</v>
      </c>
      <c r="E3489" s="265"/>
      <c r="F3489" s="231">
        <v>46100</v>
      </c>
      <c r="G3489" s="265" t="s">
        <v>10073</v>
      </c>
      <c r="H3489" s="73" t="s">
        <v>124</v>
      </c>
      <c r="I3489" s="73" t="s">
        <v>105</v>
      </c>
      <c r="J3489" s="85" t="s">
        <v>3614</v>
      </c>
      <c r="K3489" s="265" t="s">
        <v>2080</v>
      </c>
      <c r="L3489" s="231"/>
      <c r="M3489" s="265" t="s">
        <v>2081</v>
      </c>
      <c r="N3489" s="85" t="s">
        <v>2082</v>
      </c>
      <c r="O3489" s="85" t="s">
        <v>2082</v>
      </c>
      <c r="P3489" s="85">
        <v>2830050196</v>
      </c>
      <c r="Q3489" s="231">
        <v>46097</v>
      </c>
      <c r="R3489" s="241">
        <v>1209393679</v>
      </c>
      <c r="S3489" s="241">
        <v>224324096</v>
      </c>
      <c r="T3489" s="231">
        <v>46097</v>
      </c>
      <c r="U3489" s="356">
        <v>1760</v>
      </c>
      <c r="V3489" s="356">
        <v>1714.9749999999999</v>
      </c>
      <c r="W3489" s="241">
        <v>2</v>
      </c>
      <c r="X3489" s="241">
        <v>0</v>
      </c>
      <c r="Y3489" s="303" t="s">
        <v>10074</v>
      </c>
      <c r="Z3489" s="241" t="s">
        <v>2084</v>
      </c>
      <c r="AA3489" s="85" t="s">
        <v>3616</v>
      </c>
      <c r="AB3489" s="85">
        <v>598</v>
      </c>
      <c r="AC3489" s="303" t="s">
        <v>10074</v>
      </c>
      <c r="AD3489" s="75" t="s">
        <v>2086</v>
      </c>
      <c r="AE3489" s="241"/>
      <c r="AF3489" s="241"/>
      <c r="AG3489" s="241"/>
      <c r="AH3489" s="241"/>
      <c r="AI3489" s="241"/>
      <c r="AJ3489" s="241"/>
      <c r="AK3489" s="265"/>
      <c r="AL3489" s="241"/>
      <c r="AM3489" s="241"/>
      <c r="AN3489" s="75">
        <f>AL3489-L3489</f>
        <v>0</v>
      </c>
      <c r="AO3489" s="81" t="str">
        <f>IF(AH3489&lt;AG3489,IF(AH3489=0,"",AH3489-1),IF(AG3489=0,"",AG3489-1))</f>
        <v/>
      </c>
      <c r="AP3489" s="81" t="str">
        <f>IF(AH3489&lt;AG3489,IF(AH3489=0,"",AH3489),IF(AG3489=0,"",AG3489))</f>
        <v/>
      </c>
      <c r="AQ3489" s="81" t="str">
        <f>IF(AH3489&lt;AG3489,IF(AH3489=0,"",AH3489),IF(AG3489=0,"",AG3489))</f>
        <v/>
      </c>
      <c r="AR3489" s="81" t="str">
        <f>IF(AI3489=0,"",IF(AI3489&lt;AJ3489,AJ3489+1,AI3489+1))</f>
        <v/>
      </c>
      <c r="AS3489" s="81" t="str">
        <f>IF(AI3489=0,"",IF(AE3489=0,IF(AJ3489=0,AI3489+2,AJ3489+2),AE3489+2))</f>
        <v/>
      </c>
      <c r="AT3489" s="81" t="str">
        <f>IF(AI3489=0,"",IF(AI3489&lt;AJ3489,AJ3489+1,AI3489+1))</f>
        <v/>
      </c>
      <c r="AU3489" s="82" t="s">
        <v>10</v>
      </c>
      <c r="AV3489" s="85"/>
      <c r="AW3489" s="85"/>
      <c r="AX3489" s="85"/>
      <c r="AY3489" s="85"/>
      <c r="AZ3489" s="271"/>
      <c r="BA3489" s="85"/>
      <c r="BB3489" s="85"/>
      <c r="BC3489" s="85"/>
      <c r="BD3489" s="85"/>
      <c r="BE3489" s="85"/>
      <c r="BF3489" s="85"/>
      <c r="BG3489" s="85"/>
      <c r="BH3489" s="85"/>
      <c r="BI3489" s="85"/>
      <c r="BJ3489" s="85"/>
      <c r="BK3489" s="85"/>
      <c r="BL3489" s="85"/>
      <c r="BM3489" s="85"/>
      <c r="BN3489" s="85"/>
      <c r="BO3489" s="85"/>
      <c r="BP3489" s="85"/>
      <c r="BQ3489" s="85"/>
      <c r="BR3489" s="85"/>
      <c r="BS3489" s="85"/>
      <c r="BT3489" s="85"/>
      <c r="BU3489" s="312"/>
      <c r="BV3489" s="85"/>
      <c r="BW3489" s="85"/>
      <c r="BX3489" s="85"/>
      <c r="BY3489" s="85"/>
      <c r="BZ3489" s="85"/>
      <c r="CA3489" s="85"/>
      <c r="CB3489" s="85"/>
      <c r="CC3489" s="85"/>
      <c r="CD3489" s="85"/>
      <c r="CE3489" s="85"/>
      <c r="CF3489" s="85"/>
      <c r="CG3489" s="85"/>
      <c r="CH3489" s="85"/>
      <c r="CI3489" s="85"/>
      <c r="CJ3489" s="85"/>
      <c r="CK3489" s="85"/>
      <c r="CL3489" s="85"/>
      <c r="CM3489" s="85"/>
    </row>
    <row r="3490" spans="1:91" x14ac:dyDescent="0.25">
      <c r="B3490" s="260" t="s">
        <v>6682</v>
      </c>
      <c r="D3490" s="346">
        <v>145895562</v>
      </c>
      <c r="E3490" s="236">
        <v>5320008334</v>
      </c>
      <c r="F3490" s="353">
        <v>46140</v>
      </c>
      <c r="G3490" s="236" t="s">
        <v>428</v>
      </c>
      <c r="H3490" s="236" t="s">
        <v>2531</v>
      </c>
      <c r="I3490" s="236" t="s">
        <v>656</v>
      </c>
      <c r="J3490" s="22" t="s">
        <v>430</v>
      </c>
      <c r="K3490" s="236" t="s">
        <v>242</v>
      </c>
      <c r="L3490" s="353">
        <v>46153</v>
      </c>
      <c r="M3490" s="236">
        <v>20</v>
      </c>
      <c r="N3490" s="22" t="s">
        <v>10075</v>
      </c>
      <c r="O3490" s="22" t="s">
        <v>10076</v>
      </c>
      <c r="W3490" s="380"/>
      <c r="X3490" s="380"/>
      <c r="Y3490" s="609">
        <v>235600674815</v>
      </c>
      <c r="Z3490" s="22" t="s">
        <v>128</v>
      </c>
      <c r="AA3490" s="22" t="s">
        <v>196</v>
      </c>
      <c r="AB3490" s="22" t="s">
        <v>9757</v>
      </c>
      <c r="AC3490" s="380"/>
      <c r="AD3490" s="75" t="s">
        <v>113</v>
      </c>
      <c r="AF3490" s="375">
        <v>46142.625</v>
      </c>
      <c r="AG3490" s="375">
        <v>46141.499305555553</v>
      </c>
      <c r="AH3490" s="375">
        <v>46141.499305555553</v>
      </c>
      <c r="AI3490" s="241"/>
      <c r="AJ3490" s="376">
        <v>46143</v>
      </c>
      <c r="AK3490" s="265"/>
      <c r="AL3490" s="241"/>
      <c r="AM3490" s="376">
        <v>46146</v>
      </c>
      <c r="AN3490" s="952">
        <f>IF(AM3490=0,AL3490-L3490,AM3490-L3490)</f>
        <v>-7</v>
      </c>
      <c r="AO3490" s="81">
        <f>IF(AH3490&lt;AG3490,IF(AH3490=0,"",AH3490-1),IF(AG3490=0,"",AG3490-1))</f>
        <v>46140.499305555553</v>
      </c>
      <c r="AP3490" s="81">
        <f>IF(AH3490&lt;AG3490,IF(AH3490=0,"",AH3490),IF(AG3490=0,"",AG3490))</f>
        <v>46141.499305555553</v>
      </c>
      <c r="AQ3490" s="81">
        <f>IF(AH3490&lt;AG3490,IF(AH3490=0,"",AH3490),IF(AG3490=0,"",AG3490))</f>
        <v>46141.499305555553</v>
      </c>
      <c r="AR3490" s="81" t="str">
        <f>IF(AI3490=0,"",IF(AI3490&lt;AJ3490,AJ3490+1,AI3490+1))</f>
        <v/>
      </c>
      <c r="AS3490" s="81" t="str">
        <f>IF(AI3490=0,"",IF(AE3490=0,IF(AJ3490=0,AI3490+2,AJ3490+2),AE3490+2))</f>
        <v/>
      </c>
      <c r="AT3490" s="81" t="str">
        <f>IF(AI3490=0,"",IF(AI3490&lt;AJ3490,AJ3490+1,AI3490+1))</f>
        <v/>
      </c>
      <c r="AV3490" s="297">
        <v>46140</v>
      </c>
      <c r="CB3490" s="612">
        <f>WEEKNUM(BV3490,)</f>
        <v>0</v>
      </c>
    </row>
    <row r="3491" spans="1:91" x14ac:dyDescent="0.25">
      <c r="B3491" s="260" t="s">
        <v>6682</v>
      </c>
      <c r="D3491" s="265">
        <v>145900369</v>
      </c>
      <c r="E3491" s="236">
        <v>5320008334</v>
      </c>
      <c r="F3491" s="353">
        <v>46140</v>
      </c>
      <c r="G3491" s="236" t="s">
        <v>428</v>
      </c>
      <c r="H3491" s="236" t="s">
        <v>2531</v>
      </c>
      <c r="I3491" s="236" t="s">
        <v>656</v>
      </c>
      <c r="J3491" s="22" t="s">
        <v>430</v>
      </c>
      <c r="K3491" s="236" t="s">
        <v>242</v>
      </c>
      <c r="L3491" s="353">
        <v>46153</v>
      </c>
      <c r="M3491" s="236">
        <v>0</v>
      </c>
      <c r="N3491" s="22" t="s">
        <v>10075</v>
      </c>
      <c r="O3491" s="22" t="s">
        <v>10076</v>
      </c>
      <c r="Y3491" s="609">
        <v>235600674815</v>
      </c>
      <c r="Z3491" s="22" t="s">
        <v>128</v>
      </c>
      <c r="AA3491" s="22" t="s">
        <v>196</v>
      </c>
      <c r="AB3491" s="22" t="s">
        <v>9757</v>
      </c>
      <c r="AD3491" s="75" t="s">
        <v>113</v>
      </c>
      <c r="AF3491" s="375">
        <v>46142.625</v>
      </c>
      <c r="AG3491" s="375">
        <v>46141.499305555553</v>
      </c>
      <c r="AH3491" s="375">
        <v>46141.499305555553</v>
      </c>
      <c r="AI3491" s="241"/>
      <c r="AJ3491" s="376">
        <v>46143</v>
      </c>
      <c r="AK3491" s="265"/>
      <c r="AL3491" s="241"/>
      <c r="AM3491" s="376">
        <v>46146</v>
      </c>
      <c r="AN3491" s="952">
        <f>IF(AM3491=0,AL3491-L3491,AM3491-L3491)</f>
        <v>-7</v>
      </c>
      <c r="AO3491" s="81">
        <f>IF(AH3491&lt;AG3491,IF(AH3491=0,"",AH3491-1),IF(AG3491=0,"",AG3491-1))</f>
        <v>46140.499305555553</v>
      </c>
      <c r="AP3491" s="81">
        <f>IF(AH3491&lt;AG3491,IF(AH3491=0,"",AH3491),IF(AG3491=0,"",AG3491))</f>
        <v>46141.499305555553</v>
      </c>
      <c r="AQ3491" s="81">
        <f>IF(AH3491&lt;AG3491,IF(AH3491=0,"",AH3491),IF(AG3491=0,"",AG3491))</f>
        <v>46141.499305555553</v>
      </c>
      <c r="AR3491" s="81" t="str">
        <f>IF(AI3491=0,"",IF(AI3491&lt;AJ3491,AJ3491+1,AI3491+1))</f>
        <v/>
      </c>
      <c r="AS3491" s="81" t="str">
        <f>IF(AI3491=0,"",IF(AE3491=0,IF(AJ3491=0,AI3491+2,AJ3491+2),AE3491+2))</f>
        <v/>
      </c>
      <c r="AT3491" s="81" t="str">
        <f>IF(AI3491=0,"",IF(AI3491&lt;AJ3491,AJ3491+1,AI3491+1))</f>
        <v/>
      </c>
      <c r="AV3491" s="297">
        <v>46140</v>
      </c>
    </row>
    <row r="3492" spans="1:91" x14ac:dyDescent="0.25">
      <c r="B3492" s="265" t="s">
        <v>6682</v>
      </c>
      <c r="D3492" s="265">
        <v>145895606</v>
      </c>
      <c r="E3492" s="236">
        <v>5320008334</v>
      </c>
      <c r="F3492" s="353">
        <v>46140</v>
      </c>
      <c r="G3492" s="236" t="s">
        <v>428</v>
      </c>
      <c r="H3492" s="236" t="s">
        <v>2531</v>
      </c>
      <c r="I3492" s="236" t="s">
        <v>656</v>
      </c>
      <c r="J3492" s="22" t="s">
        <v>430</v>
      </c>
      <c r="K3492" s="236" t="s">
        <v>242</v>
      </c>
      <c r="L3492" s="353">
        <v>46153</v>
      </c>
      <c r="M3492" s="236">
        <v>0</v>
      </c>
      <c r="N3492" s="22" t="s">
        <v>10075</v>
      </c>
      <c r="O3492" s="22" t="s">
        <v>10076</v>
      </c>
      <c r="Y3492" s="609">
        <v>235600674815</v>
      </c>
      <c r="Z3492" s="22" t="s">
        <v>128</v>
      </c>
      <c r="AA3492" s="22" t="s">
        <v>196</v>
      </c>
      <c r="AB3492" s="22" t="s">
        <v>9757</v>
      </c>
      <c r="AD3492" s="75" t="s">
        <v>113</v>
      </c>
      <c r="AF3492" s="446">
        <v>46142.625</v>
      </c>
      <c r="AG3492" s="446">
        <v>46141.499305555553</v>
      </c>
      <c r="AH3492" s="446">
        <v>46141.499305555553</v>
      </c>
      <c r="AJ3492" s="502">
        <v>46143</v>
      </c>
      <c r="AM3492" s="502">
        <v>46146</v>
      </c>
      <c r="AN3492" s="952">
        <f>IF(AM3492=0,AL3492-L3492,AM3492-L3492)</f>
        <v>-7</v>
      </c>
      <c r="AO3492" s="81">
        <f>IF(AH3492&lt;AG3492,IF(AH3492=0,"",AH3492-1),IF(AG3492=0,"",AG3492-1))</f>
        <v>46140.499305555553</v>
      </c>
      <c r="AP3492" s="81">
        <f>IF(AH3492&lt;AG3492,IF(AH3492=0,"",AH3492),IF(AG3492=0,"",AG3492))</f>
        <v>46141.499305555553</v>
      </c>
      <c r="AQ3492" s="81">
        <f>IF(AH3492&lt;AG3492,IF(AH3492=0,"",AH3492),IF(AG3492=0,"",AG3492))</f>
        <v>46141.499305555553</v>
      </c>
      <c r="AR3492" s="81" t="str">
        <f>IF(AI3492=0,"",IF(AI3492&lt;AJ3492,AJ3492+1,AI3492+1))</f>
        <v/>
      </c>
      <c r="AS3492" s="81" t="str">
        <f>IF(AI3492=0,"",IF(AE3492=0,IF(AJ3492=0,AI3492+2,AJ3492+2),AE3492+2))</f>
        <v/>
      </c>
      <c r="AT3492" s="81" t="str">
        <f>IF(AI3492=0,"",IF(AI3492&lt;AJ3492,AJ3492+1,AI3492+1))</f>
        <v/>
      </c>
      <c r="AV3492" s="290">
        <v>46140</v>
      </c>
    </row>
    <row r="3493" spans="1:91" x14ac:dyDescent="0.25">
      <c r="D3493" s="265"/>
      <c r="AO3493" s="81" t="str">
        <f t="shared" ref="AO3493" si="1078">IF(AH3493&lt;AG3493,IF(AH3493=0,"",AH3493-1),IF(AG3493=0,"",AG3493-1))</f>
        <v/>
      </c>
      <c r="AP3493" s="81" t="str">
        <f t="shared" ref="AP3493" si="1079">IF(AH3493&lt;AG3493,IF(AH3493=0,"",AH3493),IF(AG3493=0,"",AG3493))</f>
        <v/>
      </c>
      <c r="AQ3493" s="81" t="str">
        <f t="shared" ref="AQ3493" si="1080">IF(AH3493&lt;AG3493,IF(AH3493=0,"",AH3493),IF(AG3493=0,"",AG3493))</f>
        <v/>
      </c>
      <c r="AR3493" s="81" t="str">
        <f t="shared" ref="AR3493" si="1081">IF(AI3493=0,"",IF(AI3493&lt;AJ3493,AJ3493+1,AI3493+1))</f>
        <v/>
      </c>
      <c r="AS3493" s="81" t="str">
        <f t="shared" ref="AS3493" si="1082">IF(AI3493=0,"",IF(AE3493=0,IF(AJ3493=0,AI3493+2,AJ3493+2),AE3493+2))</f>
        <v/>
      </c>
      <c r="AT3493" s="81" t="str">
        <f t="shared" ref="AT3493" si="1083">IF(AI3493=0,"",IF(AI3493&lt;AJ3493,AJ3493+1,AI3493+1))</f>
        <v/>
      </c>
    </row>
    <row r="3494" spans="1:91" x14ac:dyDescent="0.25">
      <c r="D3494" s="265"/>
    </row>
    <row r="3495" spans="1:91" x14ac:dyDescent="0.25">
      <c r="D3495" s="265"/>
    </row>
    <row r="3496" spans="1:91" x14ac:dyDescent="0.25">
      <c r="D3496" s="265"/>
    </row>
    <row r="3497" spans="1:91" x14ac:dyDescent="0.25">
      <c r="D3497" s="265"/>
    </row>
    <row r="3498" spans="1:91" x14ac:dyDescent="0.25">
      <c r="D3498" s="265"/>
    </row>
    <row r="3499" spans="1:91" x14ac:dyDescent="0.25">
      <c r="D3499" s="265"/>
    </row>
    <row r="3500" spans="1:91" x14ac:dyDescent="0.25">
      <c r="D3500" s="265"/>
    </row>
    <row r="3501" spans="1:91" x14ac:dyDescent="0.25">
      <c r="D3501" s="265"/>
    </row>
    <row r="3502" spans="1:91" x14ac:dyDescent="0.25">
      <c r="D3502" s="265"/>
    </row>
    <row r="3503" spans="1:91" x14ac:dyDescent="0.25">
      <c r="D3503" s="265"/>
    </row>
    <row r="3504" spans="1:91" x14ac:dyDescent="0.25">
      <c r="D3504" s="265"/>
    </row>
    <row r="3505" spans="4:4" x14ac:dyDescent="0.25">
      <c r="D3505" s="265"/>
    </row>
    <row r="3506" spans="4:4" x14ac:dyDescent="0.25">
      <c r="D3506" s="265"/>
    </row>
    <row r="3507" spans="4:4" x14ac:dyDescent="0.25">
      <c r="D3507" s="265"/>
    </row>
    <row r="3522" spans="4:4" x14ac:dyDescent="0.25">
      <c r="D3522" s="236">
        <v>145735900</v>
      </c>
    </row>
    <row r="3523" spans="4:4" x14ac:dyDescent="0.25">
      <c r="D3523" s="236">
        <v>145742435</v>
      </c>
    </row>
    <row r="3524" spans="4:4" x14ac:dyDescent="0.25">
      <c r="D3524" s="236">
        <v>145742439</v>
      </c>
    </row>
    <row r="3525" spans="4:4" x14ac:dyDescent="0.25">
      <c r="D3525" s="236">
        <v>145895562</v>
      </c>
    </row>
    <row r="3526" spans="4:4" x14ac:dyDescent="0.25">
      <c r="D3526" s="236">
        <v>145900369</v>
      </c>
    </row>
    <row r="3527" spans="4:4" x14ac:dyDescent="0.25">
      <c r="D3527" s="236">
        <v>145895606</v>
      </c>
    </row>
    <row r="3528" spans="4:4" x14ac:dyDescent="0.25">
      <c r="D3528" s="236">
        <v>145940639</v>
      </c>
    </row>
    <row r="3529" spans="4:4" x14ac:dyDescent="0.25">
      <c r="D3529" s="236">
        <v>145735892</v>
      </c>
    </row>
    <row r="3530" spans="4:4" x14ac:dyDescent="0.25">
      <c r="D3530" s="236">
        <v>145895659</v>
      </c>
    </row>
    <row r="3531" spans="4:4" x14ac:dyDescent="0.25">
      <c r="D3531" s="236">
        <v>145871346</v>
      </c>
    </row>
    <row r="3532" spans="4:4" x14ac:dyDescent="0.25">
      <c r="D3532" s="236">
        <v>145896405</v>
      </c>
    </row>
    <row r="3533" spans="4:4" x14ac:dyDescent="0.25">
      <c r="D3533" s="236">
        <v>145986093</v>
      </c>
    </row>
    <row r="3534" spans="4:4" x14ac:dyDescent="0.25">
      <c r="D3534" s="236">
        <v>145994771</v>
      </c>
    </row>
    <row r="3535" spans="4:4" x14ac:dyDescent="0.25">
      <c r="D3535" s="236">
        <v>145973138</v>
      </c>
    </row>
    <row r="3536" spans="4:4" x14ac:dyDescent="0.25">
      <c r="D3536" s="236">
        <v>145986117</v>
      </c>
    </row>
    <row r="3537" spans="4:4" x14ac:dyDescent="0.25">
      <c r="D3537" s="236">
        <v>145967944</v>
      </c>
    </row>
    <row r="3538" spans="4:4" x14ac:dyDescent="0.25">
      <c r="D3538" s="236">
        <v>145986115</v>
      </c>
    </row>
    <row r="3539" spans="4:4" x14ac:dyDescent="0.25">
      <c r="D3539" s="236">
        <v>146003670</v>
      </c>
    </row>
    <row r="3540" spans="4:4" x14ac:dyDescent="0.25">
      <c r="D3540" s="236">
        <v>145835425</v>
      </c>
    </row>
    <row r="3541" spans="4:4" x14ac:dyDescent="0.25">
      <c r="D3541" s="236">
        <v>145897315</v>
      </c>
    </row>
    <row r="3542" spans="4:4" x14ac:dyDescent="0.25">
      <c r="D3542" s="236">
        <v>146016007</v>
      </c>
    </row>
    <row r="3543" spans="4:4" x14ac:dyDescent="0.25">
      <c r="D3543" s="236">
        <v>146016014</v>
      </c>
    </row>
    <row r="3544" spans="4:4" x14ac:dyDescent="0.25">
      <c r="D3544" s="236">
        <v>146016022</v>
      </c>
    </row>
    <row r="3545" spans="4:4" x14ac:dyDescent="0.25">
      <c r="D3545" s="236">
        <v>146016062</v>
      </c>
    </row>
    <row r="3546" spans="4:4" x14ac:dyDescent="0.25">
      <c r="D3546" s="236">
        <v>146016148</v>
      </c>
    </row>
    <row r="3547" spans="4:4" x14ac:dyDescent="0.25">
      <c r="D3547" s="236">
        <v>146016166</v>
      </c>
    </row>
    <row r="3548" spans="4:4" x14ac:dyDescent="0.25">
      <c r="D3548" s="236">
        <v>146016205</v>
      </c>
    </row>
    <row r="3549" spans="4:4" x14ac:dyDescent="0.25">
      <c r="D3549" s="236">
        <v>146016261</v>
      </c>
    </row>
    <row r="3550" spans="4:4" x14ac:dyDescent="0.25">
      <c r="D3550" s="236">
        <v>146016281</v>
      </c>
    </row>
    <row r="3551" spans="4:4" x14ac:dyDescent="0.25">
      <c r="D3551" s="236">
        <v>146016293</v>
      </c>
    </row>
    <row r="3552" spans="4:4" x14ac:dyDescent="0.25">
      <c r="D3552" s="236">
        <v>146016382</v>
      </c>
    </row>
    <row r="3553" spans="4:4" x14ac:dyDescent="0.25">
      <c r="D3553" s="236">
        <v>145967935</v>
      </c>
    </row>
    <row r="3554" spans="4:4" x14ac:dyDescent="0.25">
      <c r="D3554" s="236">
        <v>145994822</v>
      </c>
    </row>
    <row r="3555" spans="4:4" x14ac:dyDescent="0.25">
      <c r="D3555" s="236">
        <v>145994833</v>
      </c>
    </row>
    <row r="3556" spans="4:4" x14ac:dyDescent="0.25">
      <c r="D3556" s="236">
        <v>145994865</v>
      </c>
    </row>
    <row r="3557" spans="4:4" x14ac:dyDescent="0.25">
      <c r="D3557" s="236">
        <v>145928022</v>
      </c>
    </row>
    <row r="3558" spans="4:4" x14ac:dyDescent="0.25">
      <c r="D3558" s="236">
        <v>145928032</v>
      </c>
    </row>
    <row r="3559" spans="4:4" x14ac:dyDescent="0.25">
      <c r="D3559" s="236">
        <v>145928040</v>
      </c>
    </row>
    <row r="3560" spans="4:4" x14ac:dyDescent="0.25">
      <c r="D3560" s="236">
        <v>145928070</v>
      </c>
    </row>
    <row r="3561" spans="4:4" x14ac:dyDescent="0.25">
      <c r="D3561" s="236">
        <v>145895605</v>
      </c>
    </row>
  </sheetData>
  <autoFilter ref="A2:DG3493" xr:uid="{00000000-0001-0000-0000-000000000000}"/>
  <mergeCells count="4">
    <mergeCell ref="AV1:BK1"/>
    <mergeCell ref="BL1:BM1"/>
    <mergeCell ref="BN1:BT1"/>
    <mergeCell ref="BU1:BV1"/>
  </mergeCells>
  <conditionalFormatting sqref="B9">
    <cfRule type="duplicateValues" dxfId="473" priority="349"/>
    <cfRule type="duplicateValues" dxfId="474" priority="350"/>
    <cfRule type="duplicateValues" dxfId="476" priority="351"/>
    <cfRule type="duplicateValues" dxfId="470" priority="352"/>
    <cfRule type="duplicateValues" dxfId="471" priority="353"/>
    <cfRule type="duplicateValues" dxfId="472" priority="354"/>
    <cfRule type="duplicateValues" dxfId="475" priority="355"/>
  </conditionalFormatting>
  <conditionalFormatting sqref="D1:D1048576">
    <cfRule type="duplicateValues" dxfId="469" priority="52"/>
  </conditionalFormatting>
  <conditionalFormatting sqref="D1894">
    <cfRule type="duplicateValues" dxfId="467" priority="444"/>
    <cfRule type="duplicateValues" dxfId="468" priority="445"/>
  </conditionalFormatting>
  <conditionalFormatting sqref="D1926 M1430 D1:D1644 D1647:D1892">
    <cfRule type="duplicateValues" dxfId="466" priority="463"/>
  </conditionalFormatting>
  <conditionalFormatting sqref="D1969">
    <cfRule type="duplicateValues" dxfId="464" priority="468"/>
    <cfRule type="duplicateValues" dxfId="465" priority="469"/>
  </conditionalFormatting>
  <conditionalFormatting sqref="D1970:D2045 D1927:D1968 D1925">
    <cfRule type="duplicateValues" dxfId="463" priority="464"/>
  </conditionalFormatting>
  <conditionalFormatting sqref="D2048:D2075">
    <cfRule type="duplicateValues" dxfId="462" priority="452"/>
    <cfRule type="duplicateValues" dxfId="461" priority="453"/>
    <cfRule type="duplicateValues" dxfId="460" priority="454"/>
  </conditionalFormatting>
  <conditionalFormatting sqref="D2084:D2085 D2079:D2080">
    <cfRule type="duplicateValues" dxfId="457" priority="380"/>
    <cfRule type="duplicateValues" dxfId="458" priority="381"/>
    <cfRule type="duplicateValues" dxfId="459" priority="382"/>
  </conditionalFormatting>
  <conditionalFormatting sqref="D2084:D2085">
    <cfRule type="duplicateValues" dxfId="456" priority="383"/>
    <cfRule type="duplicateValues" dxfId="455" priority="384"/>
  </conditionalFormatting>
  <conditionalFormatting sqref="D2086:D2088">
    <cfRule type="duplicateValues" dxfId="454" priority="460"/>
    <cfRule type="duplicateValues" dxfId="452" priority="461"/>
    <cfRule type="duplicateValues" dxfId="453" priority="462"/>
  </conditionalFormatting>
  <conditionalFormatting sqref="D2122:D2155">
    <cfRule type="duplicateValues" dxfId="451" priority="465"/>
  </conditionalFormatting>
  <conditionalFormatting sqref="D2248:D2412 D2091:D2121">
    <cfRule type="duplicateValues" dxfId="450" priority="466"/>
    <cfRule type="duplicateValues" dxfId="449" priority="467"/>
  </conditionalFormatting>
  <conditionalFormatting sqref="D2456:D2457">
    <cfRule type="duplicateValues" dxfId="447" priority="80"/>
    <cfRule type="duplicateValues" dxfId="448" priority="81"/>
  </conditionalFormatting>
  <conditionalFormatting sqref="D2458:D2459">
    <cfRule type="duplicateValues" dxfId="446" priority="78"/>
    <cfRule type="duplicateValues" dxfId="445" priority="79"/>
  </conditionalFormatting>
  <conditionalFormatting sqref="D2460">
    <cfRule type="duplicateValues" dxfId="443" priority="76"/>
    <cfRule type="duplicateValues" dxfId="444" priority="77"/>
  </conditionalFormatting>
  <conditionalFormatting sqref="D2461:D2463">
    <cfRule type="duplicateValues" dxfId="441" priority="74"/>
    <cfRule type="duplicateValues" dxfId="442" priority="75"/>
  </conditionalFormatting>
  <conditionalFormatting sqref="D2464">
    <cfRule type="duplicateValues" dxfId="439" priority="72"/>
    <cfRule type="duplicateValues" dxfId="440" priority="73"/>
  </conditionalFormatting>
  <conditionalFormatting sqref="D2733:D2763 D2596:D2597 D2478:D2479 D2474:D2475 D2471:D2472">
    <cfRule type="duplicateValues" dxfId="438" priority="476"/>
    <cfRule type="duplicateValues" dxfId="437" priority="477"/>
  </conditionalFormatting>
  <conditionalFormatting sqref="D2885:D2886">
    <cfRule type="duplicateValues" dxfId="436" priority="112"/>
  </conditionalFormatting>
  <conditionalFormatting sqref="D2917:D2918">
    <cfRule type="duplicateValues" dxfId="434" priority="36"/>
    <cfRule type="duplicateValues" dxfId="435" priority="37"/>
  </conditionalFormatting>
  <conditionalFormatting sqref="D3367:D3371">
    <cfRule type="duplicateValues" dxfId="423" priority="82"/>
    <cfRule type="duplicateValues" dxfId="424" priority="83"/>
    <cfRule type="duplicateValues" dxfId="425" priority="84"/>
    <cfRule type="duplicateValues" dxfId="428" priority="85"/>
    <cfRule type="duplicateValues" dxfId="420" priority="86"/>
    <cfRule type="duplicateValues" dxfId="421" priority="87"/>
    <cfRule type="duplicateValues" dxfId="426" priority="88"/>
    <cfRule type="duplicateValues" dxfId="427" priority="89"/>
    <cfRule type="duplicateValues" dxfId="422" priority="90"/>
    <cfRule type="duplicateValues" dxfId="433" priority="91"/>
    <cfRule type="duplicateValues" dxfId="432" priority="92"/>
    <cfRule type="duplicateValues" dxfId="431" priority="93"/>
    <cfRule type="duplicateValues" dxfId="430" priority="94"/>
    <cfRule type="duplicateValues" dxfId="429" priority="95"/>
  </conditionalFormatting>
  <conditionalFormatting sqref="D3377:D3484">
    <cfRule type="duplicateValues" dxfId="409" priority="18"/>
    <cfRule type="duplicateValues" dxfId="411" priority="19"/>
    <cfRule type="duplicateValues" dxfId="412" priority="20"/>
    <cfRule type="duplicateValues" dxfId="413" priority="21"/>
    <cfRule type="duplicateValues" dxfId="415" priority="22"/>
    <cfRule type="duplicateValues" dxfId="406" priority="23"/>
    <cfRule type="duplicateValues" dxfId="408" priority="24"/>
    <cfRule type="duplicateValues" dxfId="414" priority="25"/>
    <cfRule type="duplicateValues" dxfId="410" priority="26"/>
    <cfRule type="duplicateValues" dxfId="407" priority="27"/>
    <cfRule type="duplicateValues" dxfId="419" priority="28"/>
    <cfRule type="duplicateValues" dxfId="416" priority="29"/>
    <cfRule type="duplicateValues" dxfId="417" priority="30"/>
    <cfRule type="duplicateValues" dxfId="418" priority="31"/>
  </conditionalFormatting>
  <conditionalFormatting sqref="D3380">
    <cfRule type="duplicateValues" dxfId="396" priority="56"/>
    <cfRule type="duplicateValues" dxfId="395" priority="57"/>
    <cfRule type="duplicateValues" dxfId="394" priority="58"/>
    <cfRule type="duplicateValues" dxfId="393" priority="59"/>
    <cfRule type="duplicateValues" dxfId="405" priority="60"/>
    <cfRule type="duplicateValues" dxfId="404" priority="61"/>
    <cfRule type="duplicateValues" dxfId="403" priority="62"/>
    <cfRule type="duplicateValues" dxfId="402" priority="63"/>
    <cfRule type="duplicateValues" dxfId="401" priority="64"/>
    <cfRule type="duplicateValues" dxfId="400" priority="65"/>
    <cfRule type="duplicateValues" dxfId="399" priority="66"/>
    <cfRule type="duplicateValues" dxfId="398" priority="67"/>
    <cfRule type="duplicateValues" dxfId="397" priority="68"/>
    <cfRule type="duplicateValues" dxfId="392" priority="69"/>
  </conditionalFormatting>
  <conditionalFormatting sqref="D3381">
    <cfRule type="duplicateValues" dxfId="387" priority="470"/>
    <cfRule type="duplicateValues" dxfId="386" priority="471"/>
    <cfRule type="duplicateValues" dxfId="390" priority="472"/>
    <cfRule type="duplicateValues" dxfId="391" priority="473"/>
    <cfRule type="duplicateValues" dxfId="389" priority="474"/>
    <cfRule type="duplicateValues" dxfId="388" priority="475"/>
  </conditionalFormatting>
  <conditionalFormatting sqref="D3388">
    <cfRule type="duplicateValues" dxfId="374" priority="38"/>
    <cfRule type="duplicateValues" dxfId="373" priority="39"/>
    <cfRule type="duplicateValues" dxfId="372" priority="40"/>
    <cfRule type="duplicateValues" dxfId="376" priority="41"/>
    <cfRule type="duplicateValues" dxfId="385" priority="42"/>
    <cfRule type="duplicateValues" dxfId="375" priority="43"/>
    <cfRule type="duplicateValues" dxfId="384" priority="44"/>
    <cfRule type="duplicateValues" dxfId="383" priority="45"/>
    <cfRule type="duplicateValues" dxfId="382" priority="46"/>
    <cfRule type="duplicateValues" dxfId="381" priority="47"/>
    <cfRule type="duplicateValues" dxfId="380" priority="48"/>
    <cfRule type="duplicateValues" dxfId="379" priority="49"/>
    <cfRule type="duplicateValues" dxfId="378" priority="50"/>
    <cfRule type="duplicateValues" dxfId="377" priority="51"/>
  </conditionalFormatting>
  <conditionalFormatting sqref="D3488:D3497">
    <cfRule type="duplicateValues" dxfId="371" priority="32"/>
    <cfRule type="duplicateValues" dxfId="370" priority="33"/>
    <cfRule type="duplicateValues" dxfId="369" priority="34"/>
  </conditionalFormatting>
  <conditionalFormatting sqref="D3490:D3507">
    <cfRule type="duplicateValues" dxfId="368" priority="4"/>
    <cfRule type="duplicateValues" dxfId="367" priority="5"/>
    <cfRule type="duplicateValues" dxfId="366" priority="6"/>
    <cfRule type="duplicateValues" dxfId="365" priority="7"/>
    <cfRule type="duplicateValues" dxfId="364" priority="8"/>
    <cfRule type="duplicateValues" dxfId="363" priority="9"/>
    <cfRule type="duplicateValues" dxfId="362" priority="10"/>
    <cfRule type="duplicateValues" dxfId="361" priority="11"/>
    <cfRule type="duplicateValues" dxfId="360" priority="12"/>
    <cfRule type="duplicateValues" dxfId="359" priority="13"/>
    <cfRule type="duplicateValues" dxfId="358" priority="14"/>
    <cfRule type="duplicateValues" dxfId="355" priority="15"/>
    <cfRule type="duplicateValues" dxfId="356" priority="16"/>
    <cfRule type="duplicateValues" dxfId="357" priority="17"/>
  </conditionalFormatting>
  <conditionalFormatting sqref="D3490:D1048576 D1:D3484">
    <cfRule type="duplicateValues" dxfId="354" priority="96"/>
  </conditionalFormatting>
  <conditionalFormatting sqref="D3490:D1048576">
    <cfRule type="duplicateValues" dxfId="353" priority="70"/>
  </conditionalFormatting>
  <conditionalFormatting sqref="D3505:D1048576 D3013:D3067 D1:D1644 M2174:M2175 D2733:D2763 D3350:D3364 D1647:D2694 D3069:D3175 D3177:D3344 D2767:D3006">
    <cfRule type="duplicateValues" dxfId="352" priority="333"/>
  </conditionalFormatting>
  <conditionalFormatting sqref="D3505:D1048576 D3013:D3067 D1:D1644 M2174:M2175 D2733:D2763 D3350:D3364 D1647:D2711 D3069:D3175 D3177:D3344 D2767:D3006">
    <cfRule type="duplicateValues" dxfId="351" priority="130"/>
  </conditionalFormatting>
  <conditionalFormatting sqref="D3505:D1048576 D3013:D3067 D1:D1644 M2174:M2175 D2733:D2763 D3350:D3364 D2248:D2694 D1647:D2246 D3069:D3175 D3177:D3344 D2767:D3006">
    <cfRule type="duplicateValues" dxfId="350" priority="458"/>
  </conditionalFormatting>
  <conditionalFormatting sqref="D3505:D1048576 D3013:D3067 D1:D1644 M2174:M2175 D3350:D3364 D1647:D2763 D3069:D3175 D3177:D3344 D2767:D3006">
    <cfRule type="duplicateValues" dxfId="349" priority="129"/>
  </conditionalFormatting>
  <conditionalFormatting sqref="D3505:D1048576 D3013:D3067 D2218:D2246 D1:D1644 D2733:D2763 D3350:D3364 D2248:D2694 D1647:D2155 D3069:D3175 D3177:D3344 D2767:D3006">
    <cfRule type="duplicateValues" dxfId="348" priority="459"/>
  </conditionalFormatting>
  <conditionalFormatting sqref="D3505:D1048576 D3013:D3067 D2218:D2246 D2091:D2155 D1:D1644 D2733:D2763 D3350:D3364 D2248:D2694 D1647:D2045 D3069:D3175 D3177:D3344 D2767:D3006">
    <cfRule type="duplicateValues" dxfId="347" priority="455"/>
  </conditionalFormatting>
  <conditionalFormatting sqref="D3505:D1048576 D3013:D3067 D2218:D2246 D2091:D2155 D1:D1644 D2733:D2763 D3350:D3364 D2248:D2694 D1647:D2075 D3069:D3175 D3177:D3344 D2767:D3006">
    <cfRule type="duplicateValues" dxfId="346" priority="456"/>
  </conditionalFormatting>
  <conditionalFormatting sqref="D3505:D1048576 D3013:D3067 D2218:D2246 D2091:D2155 M1430 D1910:D2045 D1:D1644 D2733:D2763 D3350:D3364 D2248:D2694 D1647:D1892 D3069:D3175 D3177:D3344 D2767:D3006">
    <cfRule type="duplicateValues" dxfId="345" priority="457"/>
  </conditionalFormatting>
  <conditionalFormatting sqref="D3505:D1048576 D3013:D3067 D2579 D2767:D2884 D2887:D2915 D3350:D3364 D3069:D3175 D3177:D3344 D2919:D3006">
    <cfRule type="duplicateValues" dxfId="344" priority="123"/>
    <cfRule type="duplicateValues" dxfId="343" priority="132"/>
  </conditionalFormatting>
  <conditionalFormatting sqref="D3505:D1048576 D3013:D3067 M2174:M2175 D1:D1644 D3350:D3364 D3069:D3175 D3177:D3344 D1647:D3006">
    <cfRule type="duplicateValues" dxfId="342" priority="114"/>
    <cfRule type="duplicateValues" dxfId="340" priority="115"/>
    <cfRule type="duplicateValues" dxfId="341" priority="116"/>
  </conditionalFormatting>
  <conditionalFormatting sqref="D3505:D1048576 D3350:D3364 D3177:D3344 D1:D3175">
    <cfRule type="duplicateValues" dxfId="339" priority="113"/>
  </conditionalFormatting>
  <conditionalFormatting sqref="D3505:D1048576">
    <cfRule type="duplicateValues" dxfId="338" priority="71"/>
  </conditionalFormatting>
  <conditionalFormatting sqref="T9">
    <cfRule type="duplicateValues" dxfId="332" priority="356"/>
    <cfRule type="duplicateValues" dxfId="333" priority="357"/>
    <cfRule type="duplicateValues" dxfId="334" priority="358"/>
    <cfRule type="duplicateValues" dxfId="331" priority="359"/>
    <cfRule type="duplicateValues" dxfId="335" priority="360"/>
    <cfRule type="duplicateValues" dxfId="337" priority="361"/>
    <cfRule type="duplicateValues" dxfId="336" priority="362"/>
  </conditionalFormatting>
  <conditionalFormatting sqref="AO1475:AQ1484 AS1926:AT1926">
    <cfRule type="timePeriod" dxfId="330" priority="442" timePeriod="today">
      <formula>FLOOR(AO1475,1)=TODAY()</formula>
    </cfRule>
    <cfRule type="timePeriod" dxfId="329" priority="443" timePeriod="yesterday">
      <formula>FLOOR(AO1475,1)=TODAY()-1</formula>
    </cfRule>
  </conditionalFormatting>
  <conditionalFormatting sqref="AO1723:AQ1727 AO1728:AT1728">
    <cfRule type="timePeriod" dxfId="327" priority="393" timePeriod="tomorrow">
      <formula>FLOOR(AO1723,1)=TODAY()+1</formula>
    </cfRule>
    <cfRule type="timePeriod" dxfId="326" priority="394" timePeriod="today">
      <formula>FLOOR(AO1723,1)=TODAY()</formula>
    </cfRule>
    <cfRule type="timePeriod" dxfId="328" priority="395" timePeriod="yesterday">
      <formula>FLOOR(AO1723,1)=TODAY()-1</formula>
    </cfRule>
  </conditionalFormatting>
  <conditionalFormatting sqref="AO1740:AQ1745">
    <cfRule type="timePeriod" dxfId="324" priority="301" timePeriod="tomorrow">
      <formula>FLOOR(AO1740,1)=TODAY()+1</formula>
    </cfRule>
    <cfRule type="timePeriod" dxfId="323" priority="302" timePeriod="today">
      <formula>FLOOR(AO1740,1)=TODAY()</formula>
    </cfRule>
    <cfRule type="timePeriod" dxfId="325" priority="303" timePeriod="yesterday">
      <formula>FLOOR(AO1740,1)=TODAY()-1</formula>
    </cfRule>
  </conditionalFormatting>
  <conditionalFormatting sqref="AO1898:AR1908">
    <cfRule type="timePeriod" dxfId="321" priority="419" timePeriod="tomorrow">
      <formula>FLOOR(AO1898,1)=TODAY()+1</formula>
    </cfRule>
    <cfRule type="timePeriod" dxfId="320" priority="420" timePeriod="today">
      <formula>FLOOR(AO1898,1)=TODAY()</formula>
    </cfRule>
    <cfRule type="timePeriod" dxfId="322" priority="421" timePeriod="yesterday">
      <formula>FLOOR(AO1898,1)=TODAY()-1</formula>
    </cfRule>
  </conditionalFormatting>
  <conditionalFormatting sqref="AO1926:AR1930">
    <cfRule type="timePeriod" dxfId="319" priority="289" timePeriod="today">
      <formula>FLOOR(AO1926,1)=TODAY()</formula>
    </cfRule>
    <cfRule type="timePeriod" dxfId="318" priority="290" timePeriod="yesterday">
      <formula>FLOOR(AO1926,1)=TODAY()-1</formula>
    </cfRule>
  </conditionalFormatting>
  <conditionalFormatting sqref="AO1926:AR1932">
    <cfRule type="timePeriod" dxfId="317" priority="288" timePeriod="tomorrow">
      <formula>FLOOR(AO1926,1)=TODAY()+1</formula>
    </cfRule>
  </conditionalFormatting>
  <conditionalFormatting sqref="AO1931:AR1932 AO1933:AT1940">
    <cfRule type="timePeriod" dxfId="316" priority="323" timePeriod="tomorrow">
      <formula>FLOOR(AO1931,1)=TODAY()+1</formula>
    </cfRule>
  </conditionalFormatting>
  <conditionalFormatting sqref="AO1931:AR1932">
    <cfRule type="timePeriod" dxfId="313" priority="285" timePeriod="tomorrow">
      <formula>FLOOR(AO1931,1)=TODAY()+1</formula>
    </cfRule>
    <cfRule type="timePeriod" dxfId="312" priority="286" timePeriod="today">
      <formula>FLOOR(AO1931,1)=TODAY()</formula>
    </cfRule>
    <cfRule type="timePeriod" dxfId="315" priority="287" timePeriod="yesterday">
      <formula>FLOOR(AO1931,1)=TODAY()-1</formula>
    </cfRule>
    <cfRule type="timePeriod" dxfId="311" priority="344" timePeriod="today">
      <formula>FLOOR(AO1931,1)=TODAY()</formula>
    </cfRule>
    <cfRule type="timePeriod" dxfId="314" priority="345" timePeriod="yesterday">
      <formula>FLOOR(AO1931,1)=TODAY()-1</formula>
    </cfRule>
  </conditionalFormatting>
  <conditionalFormatting sqref="AO1934:AR1935">
    <cfRule type="timePeriod" dxfId="305" priority="279" timePeriod="tomorrow">
      <formula>FLOOR(AO1934,1)=TODAY()+1</formula>
    </cfRule>
    <cfRule type="timePeriod" dxfId="306" priority="280" timePeriod="today">
      <formula>FLOOR(AO1934,1)=TODAY()</formula>
    </cfRule>
    <cfRule type="timePeriod" dxfId="302" priority="281" timePeriod="yesterday">
      <formula>FLOOR(AO1934,1)=TODAY()-1</formula>
    </cfRule>
    <cfRule type="timePeriod" dxfId="310" priority="282" timePeriod="tomorrow">
      <formula>FLOOR(AO1934,1)=TODAY()+1</formula>
    </cfRule>
    <cfRule type="timePeriod" dxfId="303" priority="283" timePeriod="today">
      <formula>FLOOR(AO1934,1)=TODAY()</formula>
    </cfRule>
    <cfRule type="timePeriod" dxfId="304" priority="284" timePeriod="yesterday">
      <formula>FLOOR(AO1934,1)=TODAY()-1</formula>
    </cfRule>
    <cfRule type="timePeriod" dxfId="307" priority="338" timePeriod="tomorrow">
      <formula>FLOOR(AO1934,1)=TODAY()+1</formula>
    </cfRule>
    <cfRule type="timePeriod" dxfId="308" priority="339" timePeriod="today">
      <formula>FLOOR(AO1934,1)=TODAY()</formula>
    </cfRule>
    <cfRule type="timePeriod" dxfId="309" priority="340" timePeriod="yesterday">
      <formula>FLOOR(AO1934,1)=TODAY()-1</formula>
    </cfRule>
  </conditionalFormatting>
  <conditionalFormatting sqref="AO1937:AR1940">
    <cfRule type="timePeriod" dxfId="300" priority="267" timePeriod="tomorrow">
      <formula>FLOOR(AO1937,1)=TODAY()+1</formula>
    </cfRule>
    <cfRule type="timePeriod" dxfId="301" priority="268" timePeriod="today">
      <formula>FLOOR(AO1937,1)=TODAY()</formula>
    </cfRule>
    <cfRule type="timePeriod" dxfId="299" priority="269" timePeriod="yesterday">
      <formula>FLOOR(AO1937,1)=TODAY()-1</formula>
    </cfRule>
    <cfRule type="timePeriod" dxfId="298" priority="312" timePeriod="tomorrow">
      <formula>FLOOR(AO1937,1)=TODAY()+1</formula>
    </cfRule>
  </conditionalFormatting>
  <conditionalFormatting sqref="AO1938:AR1940">
    <cfRule type="timePeriod" dxfId="297" priority="270" timePeriod="tomorrow">
      <formula>FLOOR(AO1938,1)=TODAY()+1</formula>
    </cfRule>
    <cfRule type="timePeriod" dxfId="296" priority="271" timePeriod="today">
      <formula>FLOOR(AO1938,1)=TODAY()</formula>
    </cfRule>
    <cfRule type="timePeriod" dxfId="289" priority="272" timePeriod="yesterday">
      <formula>FLOOR(AO1938,1)=TODAY()-1</formula>
    </cfRule>
    <cfRule type="timePeriod" dxfId="295" priority="273" timePeriod="tomorrow">
      <formula>FLOOR(AO1938,1)=TODAY()+1</formula>
    </cfRule>
    <cfRule type="timePeriod" dxfId="290" priority="274" timePeriod="today">
      <formula>FLOOR(AO1938,1)=TODAY()</formula>
    </cfRule>
    <cfRule type="timePeriod" dxfId="291" priority="275" timePeriod="yesterday">
      <formula>FLOOR(AO1938,1)=TODAY()-1</formula>
    </cfRule>
    <cfRule type="timePeriod" dxfId="292" priority="276" timePeriod="tomorrow">
      <formula>FLOOR(AO1938,1)=TODAY()+1</formula>
    </cfRule>
    <cfRule type="timePeriod" dxfId="293" priority="277" timePeriod="today">
      <formula>FLOOR(AO1938,1)=TODAY()</formula>
    </cfRule>
    <cfRule type="timePeriod" dxfId="294" priority="278" timePeriod="yesterday">
      <formula>FLOOR(AO1938,1)=TODAY()-1</formula>
    </cfRule>
  </conditionalFormatting>
  <conditionalFormatting sqref="AO1954:AR1956">
    <cfRule type="timePeriod" dxfId="281" priority="246" timePeriod="tomorrow">
      <formula>FLOOR(AO1954,1)=TODAY()+1</formula>
    </cfRule>
    <cfRule type="timePeriod" dxfId="279" priority="247" timePeriod="today">
      <formula>FLOOR(AO1954,1)=TODAY()</formula>
    </cfRule>
    <cfRule type="timePeriod" dxfId="287" priority="248" timePeriod="yesterday">
      <formula>FLOOR(AO1954,1)=TODAY()-1</formula>
    </cfRule>
    <cfRule type="timePeriod" dxfId="288" priority="249" timePeriod="tomorrow">
      <formula>FLOOR(AO1954,1)=TODAY()+1</formula>
    </cfRule>
    <cfRule type="timePeriod" dxfId="274" priority="250" timePeriod="today">
      <formula>FLOOR(AO1954,1)=TODAY()</formula>
    </cfRule>
    <cfRule type="timePeriod" dxfId="275" priority="251" timePeriod="yesterday">
      <formula>FLOOR(AO1954,1)=TODAY()-1</formula>
    </cfRule>
    <cfRule type="timePeriod" dxfId="276" priority="252" timePeriod="tomorrow">
      <formula>FLOOR(AO1954,1)=TODAY()+1</formula>
    </cfRule>
    <cfRule type="timePeriod" dxfId="277" priority="253" timePeriod="today">
      <formula>FLOOR(AO1954,1)=TODAY()</formula>
    </cfRule>
    <cfRule type="timePeriod" dxfId="278" priority="254" timePeriod="yesterday">
      <formula>FLOOR(AO1954,1)=TODAY()-1</formula>
    </cfRule>
    <cfRule type="timePeriod" dxfId="280" priority="255" timePeriod="tomorrow">
      <formula>FLOOR(AO1954,1)=TODAY()+1</formula>
    </cfRule>
    <cfRule type="timePeriod" dxfId="282" priority="256" timePeriod="today">
      <formula>FLOOR(AO1954,1)=TODAY()</formula>
    </cfRule>
    <cfRule type="timePeriod" dxfId="286" priority="257" timePeriod="yesterday">
      <formula>FLOOR(AO1954,1)=TODAY()-1</formula>
    </cfRule>
    <cfRule type="timePeriod" dxfId="285" priority="309" timePeriod="tomorrow">
      <formula>FLOOR(AO1954,1)=TODAY()+1</formula>
    </cfRule>
    <cfRule type="timePeriod" dxfId="283" priority="310" timePeriod="today">
      <formula>FLOOR(AO1954,1)=TODAY()</formula>
    </cfRule>
    <cfRule type="timePeriod" dxfId="284" priority="311" timePeriod="yesterday">
      <formula>FLOOR(AO1954,1)=TODAY()-1</formula>
    </cfRule>
  </conditionalFormatting>
  <conditionalFormatting sqref="AO1967:AR1969">
    <cfRule type="timePeriod" dxfId="271" priority="234" timePeriod="tomorrow">
      <formula>FLOOR(AO1967,1)=TODAY()+1</formula>
    </cfRule>
    <cfRule type="timePeriod" dxfId="272" priority="235" timePeriod="today">
      <formula>FLOOR(AO1967,1)=TODAY()</formula>
    </cfRule>
    <cfRule type="timePeriod" dxfId="273" priority="236" timePeriod="yesterday">
      <formula>FLOOR(AO1967,1)=TODAY()-1</formula>
    </cfRule>
    <cfRule type="timePeriod" dxfId="260" priority="237" timePeriod="tomorrow">
      <formula>FLOOR(AO1967,1)=TODAY()+1</formula>
    </cfRule>
    <cfRule type="timePeriod" dxfId="263" priority="238" timePeriod="today">
      <formula>FLOOR(AO1967,1)=TODAY()</formula>
    </cfRule>
    <cfRule type="timePeriod" dxfId="262" priority="239" timePeriod="yesterday">
      <formula>FLOOR(AO1967,1)=TODAY()-1</formula>
    </cfRule>
    <cfRule type="timePeriod" dxfId="259" priority="240" timePeriod="tomorrow">
      <formula>FLOOR(AO1967,1)=TODAY()+1</formula>
    </cfRule>
    <cfRule type="timePeriod" dxfId="269" priority="241" timePeriod="today">
      <formula>FLOOR(AO1967,1)=TODAY()</formula>
    </cfRule>
    <cfRule type="timePeriod" dxfId="268" priority="242" timePeriod="yesterday">
      <formula>FLOOR(AO1967,1)=TODAY()-1</formula>
    </cfRule>
    <cfRule type="timePeriod" dxfId="267" priority="243" timePeriod="tomorrow">
      <formula>FLOOR(AO1967,1)=TODAY()+1</formula>
    </cfRule>
    <cfRule type="timePeriod" dxfId="266" priority="244" timePeriod="today">
      <formula>FLOOR(AO1967,1)=TODAY()</formula>
    </cfRule>
    <cfRule type="timePeriod" dxfId="261" priority="245" timePeriod="yesterday">
      <formula>FLOOR(AO1967,1)=TODAY()-1</formula>
    </cfRule>
    <cfRule type="timePeriod" dxfId="270" priority="306" timePeriod="tomorrow">
      <formula>FLOOR(AO1967,1)=TODAY()+1</formula>
    </cfRule>
    <cfRule type="timePeriod" dxfId="265" priority="307" timePeriod="today">
      <formula>FLOOR(AO1967,1)=TODAY()</formula>
    </cfRule>
    <cfRule type="timePeriod" dxfId="264" priority="308" timePeriod="yesterday">
      <formula>FLOOR(AO1967,1)=TODAY()-1</formula>
    </cfRule>
  </conditionalFormatting>
  <conditionalFormatting sqref="AO1485:AS1487">
    <cfRule type="timePeriod" dxfId="258" priority="433" timePeriod="tomorrow">
      <formula>FLOOR(AO1485,1)=TODAY()+1</formula>
    </cfRule>
    <cfRule type="timePeriod" dxfId="257" priority="434" timePeriod="today">
      <formula>FLOOR(AO1485,1)=TODAY()</formula>
    </cfRule>
    <cfRule type="timePeriod" dxfId="256" priority="435" timePeriod="yesterday">
      <formula>FLOOR(AO1485,1)=TODAY()-1</formula>
    </cfRule>
  </conditionalFormatting>
  <conditionalFormatting sqref="AO1852:AS1858">
    <cfRule type="timePeriod" dxfId="254" priority="211" timePeriod="tomorrow">
      <formula>FLOOR(AO1852,1)=TODAY()+1</formula>
    </cfRule>
    <cfRule type="timePeriod" dxfId="253" priority="212" timePeriod="today">
      <formula>FLOOR(AO1852,1)=TODAY()</formula>
    </cfRule>
    <cfRule type="timePeriod" dxfId="255" priority="213" timePeriod="yesterday">
      <formula>FLOOR(AO1852,1)=TODAY()-1</formula>
    </cfRule>
  </conditionalFormatting>
  <conditionalFormatting sqref="AO1910:AS1914">
    <cfRule type="timePeriod" dxfId="251" priority="374" timePeriod="tomorrow">
      <formula>FLOOR(AO1910,1)=TODAY()+1</formula>
    </cfRule>
    <cfRule type="timePeriod" dxfId="250" priority="375" timePeriod="today">
      <formula>FLOOR(AO1910,1)=TODAY()</formula>
    </cfRule>
    <cfRule type="timePeriod" dxfId="252" priority="376" timePeriod="yesterday">
      <formula>FLOOR(AO1910,1)=TODAY()-1</formula>
    </cfRule>
  </conditionalFormatting>
  <conditionalFormatting sqref="AO1934:AS1935">
    <cfRule type="timePeriod" dxfId="249" priority="199" timePeriod="tomorrow">
      <formula>FLOOR(AO1934,1)=TODAY()+1</formula>
    </cfRule>
    <cfRule type="timePeriod" dxfId="247" priority="200" timePeriod="today">
      <formula>FLOOR(AO1934,1)=TODAY()</formula>
    </cfRule>
    <cfRule type="timePeriod" dxfId="248" priority="201" timePeriod="yesterday">
      <formula>FLOOR(AO1934,1)=TODAY()-1</formula>
    </cfRule>
  </conditionalFormatting>
  <conditionalFormatting sqref="AO1937:AS1937">
    <cfRule type="timePeriod" dxfId="238" priority="258" timePeriod="tomorrow">
      <formula>FLOOR(AO1937,1)=TODAY()+1</formula>
    </cfRule>
    <cfRule type="timePeriod" dxfId="246" priority="259" timePeriod="today">
      <formula>FLOOR(AO1937,1)=TODAY()</formula>
    </cfRule>
    <cfRule type="timePeriod" dxfId="245" priority="260" timePeriod="yesterday">
      <formula>FLOOR(AO1937,1)=TODAY()-1</formula>
    </cfRule>
    <cfRule type="timePeriod" dxfId="244" priority="261" timePeriod="tomorrow">
      <formula>FLOOR(AO1937,1)=TODAY()+1</formula>
    </cfRule>
    <cfRule type="timePeriod" dxfId="243" priority="262" timePeriod="today">
      <formula>FLOOR(AO1937,1)=TODAY()</formula>
    </cfRule>
    <cfRule type="timePeriod" dxfId="242" priority="263" timePeriod="yesterday">
      <formula>FLOOR(AO1937,1)=TODAY()-1</formula>
    </cfRule>
    <cfRule type="timePeriod" dxfId="241" priority="264" timePeriod="tomorrow">
      <formula>FLOOR(AO1937,1)=TODAY()+1</formula>
    </cfRule>
    <cfRule type="timePeriod" dxfId="240" priority="265" timePeriod="today">
      <formula>FLOOR(AO1937,1)=TODAY()</formula>
    </cfRule>
    <cfRule type="timePeriod" dxfId="239" priority="266" timePeriod="yesterday">
      <formula>FLOOR(AO1937,1)=TODAY()-1</formula>
    </cfRule>
  </conditionalFormatting>
  <conditionalFormatting sqref="AO1954:AS1956">
    <cfRule type="timePeriod" dxfId="236" priority="166" timePeriod="tomorrow">
      <formula>FLOOR(AO1954,1)=TODAY()+1</formula>
    </cfRule>
    <cfRule type="timePeriod" dxfId="235" priority="167" timePeriod="today">
      <formula>FLOOR(AO1954,1)=TODAY()</formula>
    </cfRule>
    <cfRule type="timePeriod" dxfId="237" priority="168" timePeriod="yesterday">
      <formula>FLOOR(AO1954,1)=TODAY()-1</formula>
    </cfRule>
  </conditionalFormatting>
  <conditionalFormatting sqref="AO1967:AS1969">
    <cfRule type="timePeriod" dxfId="234" priority="148" timePeriod="tomorrow">
      <formula>FLOOR(AO1967,1)=TODAY()+1</formula>
    </cfRule>
    <cfRule type="timePeriod" dxfId="232" priority="149" timePeriod="today">
      <formula>FLOOR(AO1967,1)=TODAY()</formula>
    </cfRule>
    <cfRule type="timePeriod" dxfId="233" priority="150" timePeriod="yesterday">
      <formula>FLOOR(AO1967,1)=TODAY()-1</formula>
    </cfRule>
  </conditionalFormatting>
  <conditionalFormatting sqref="AO3:AT1474">
    <cfRule type="timePeriod" dxfId="229" priority="387" timePeriod="tomorrow">
      <formula>FLOOR(AO3,1)=TODAY()+1</formula>
    </cfRule>
    <cfRule type="timePeriod" dxfId="230" priority="388" timePeriod="today">
      <formula>FLOOR(AO3,1)=TODAY()</formula>
    </cfRule>
    <cfRule type="timePeriod" dxfId="231" priority="389" timePeriod="yesterday">
      <formula>FLOOR(AO3,1)=TODAY()-1</formula>
    </cfRule>
  </conditionalFormatting>
  <conditionalFormatting sqref="AO1488:AT1550">
    <cfRule type="timePeriod" dxfId="227" priority="97" timePeriod="today">
      <formula>FLOOR(AO1488,1)=TODAY()</formula>
    </cfRule>
    <cfRule type="timePeriod" dxfId="228" priority="98" timePeriod="yesterday">
      <formula>FLOOR(AO1488,1)=TODAY()-1</formula>
    </cfRule>
  </conditionalFormatting>
  <conditionalFormatting sqref="AO1488:AT1659 AO1810:AT1849 AO1854:AT1925">
    <cfRule type="timePeriod" dxfId="226" priority="124" timePeriod="tomorrow">
      <formula>FLOOR(AO1488,1)=TODAY()+1</formula>
    </cfRule>
  </conditionalFormatting>
  <conditionalFormatting sqref="AO1638:AT1659 AO1854:AT1925">
    <cfRule type="timePeriod" dxfId="224" priority="125" timePeriod="today">
      <formula>FLOOR(AO1638,1)=TODAY()</formula>
    </cfRule>
    <cfRule type="timePeriod" dxfId="225" priority="126" timePeriod="yesterday">
      <formula>FLOOR(AO1638,1)=TODAY()-1</formula>
    </cfRule>
  </conditionalFormatting>
  <conditionalFormatting sqref="AO1660:AT1744">
    <cfRule type="timePeriod" dxfId="222" priority="53" timePeriod="tomorrow">
      <formula>FLOOR(AO1660,1)=TODAY()+1</formula>
    </cfRule>
    <cfRule type="timePeriod" dxfId="221" priority="54" timePeriod="today">
      <formula>FLOOR(AO1660,1)=TODAY()</formula>
    </cfRule>
    <cfRule type="timePeriod" dxfId="223" priority="55" timePeriod="yesterday">
      <formula>FLOOR(AO1660,1)=TODAY()-1</formula>
    </cfRule>
  </conditionalFormatting>
  <conditionalFormatting sqref="AO1702:AT1722">
    <cfRule type="timePeriod" dxfId="220" priority="371" timePeriod="tomorrow">
      <formula>FLOOR(AO1702,1)=TODAY()+1</formula>
    </cfRule>
    <cfRule type="timePeriod" dxfId="218" priority="372" timePeriod="today">
      <formula>FLOOR(AO1702,1)=TODAY()</formula>
    </cfRule>
    <cfRule type="timePeriod" dxfId="219" priority="373" timePeriod="yesterday">
      <formula>FLOOR(AO1702,1)=TODAY()-1</formula>
    </cfRule>
  </conditionalFormatting>
  <conditionalFormatting sqref="AO1736:AT1739 AR1475:AT1475 AR1478:AT1478">
    <cfRule type="timePeriod" dxfId="217" priority="447" timePeriod="tomorrow">
      <formula>FLOOR(AO1475,1)=TODAY()+1</formula>
    </cfRule>
  </conditionalFormatting>
  <conditionalFormatting sqref="AO1746:AT1746 AO1782:AT1789">
    <cfRule type="timePeriod" dxfId="216" priority="117" timePeriod="tomorrow">
      <formula>FLOOR(AO1746,1)=TODAY()+1</formula>
    </cfRule>
    <cfRule type="timePeriod" dxfId="215" priority="118" timePeriod="today">
      <formula>FLOOR(AO1746,1)=TODAY()</formula>
    </cfRule>
    <cfRule type="timePeriod" dxfId="214" priority="119" timePeriod="yesterday">
      <formula>FLOOR(AO1746,1)=TODAY()-1</formula>
    </cfRule>
  </conditionalFormatting>
  <conditionalFormatting sqref="AO1746:AT1758 AR1773:AT1781 AO1776:AQ1781 AO1782:AT1789">
    <cfRule type="timePeriod" dxfId="213" priority="121" timePeriod="today">
      <formula>FLOOR(AO1746,1)=TODAY()</formula>
    </cfRule>
    <cfRule type="timePeriod" dxfId="212" priority="122" timePeriod="yesterday">
      <formula>FLOOR(AO1746,1)=TODAY()-1</formula>
    </cfRule>
  </conditionalFormatting>
  <conditionalFormatting sqref="AO1746:AT1772 AO1782:AT1789 AR1773:AT1781 AO1776:AQ1781">
    <cfRule type="timePeriod" dxfId="211" priority="120" timePeriod="tomorrow">
      <formula>FLOOR(AO1746,1)=TODAY()+1</formula>
    </cfRule>
  </conditionalFormatting>
  <conditionalFormatting sqref="AO1747:AT1762">
    <cfRule type="timePeriod" dxfId="209" priority="428" timePeriod="today">
      <formula>FLOOR(AO1747,1)=TODAY()</formula>
    </cfRule>
    <cfRule type="timePeriod" dxfId="210" priority="429" timePeriod="yesterday">
      <formula>FLOOR(AO1747,1)=TODAY()-1</formula>
    </cfRule>
  </conditionalFormatting>
  <conditionalFormatting sqref="AO1763:AT1772">
    <cfRule type="timePeriod" dxfId="208" priority="127" timePeriod="today">
      <formula>FLOOR(AO1763,1)=TODAY()</formula>
    </cfRule>
    <cfRule type="timePeriod" dxfId="207" priority="128" timePeriod="yesterday">
      <formula>FLOOR(AO1763,1)=TODAY()-1</formula>
    </cfRule>
  </conditionalFormatting>
  <conditionalFormatting sqref="AO1796:AT1807">
    <cfRule type="timePeriod" dxfId="206" priority="103" timePeriod="tomorrow">
      <formula>FLOOR(AO1796,1)=TODAY()+1</formula>
    </cfRule>
    <cfRule type="timePeriod" dxfId="205" priority="104" timePeriod="today">
      <formula>FLOOR(AO1796,1)=TODAY()</formula>
    </cfRule>
    <cfRule type="timePeriod" dxfId="204" priority="105" timePeriod="yesterday">
      <formula>FLOOR(AO1796,1)=TODAY()-1</formula>
    </cfRule>
  </conditionalFormatting>
  <conditionalFormatting sqref="AO1810:AT1851 AO1551:AT1636 AO1637">
    <cfRule type="timePeriod" dxfId="202" priority="304" timePeriod="today">
      <formula>FLOOR(AO1551,1)=TODAY()</formula>
    </cfRule>
    <cfRule type="timePeriod" dxfId="203" priority="305" timePeriod="yesterday">
      <formula>FLOOR(AO1551,1)=TODAY()-1</formula>
    </cfRule>
  </conditionalFormatting>
  <conditionalFormatting sqref="AO1846:AT1851">
    <cfRule type="timePeriod" dxfId="201" priority="297" timePeriod="tomorrow">
      <formula>FLOOR(AO1846,1)=TODAY()+1</formula>
    </cfRule>
  </conditionalFormatting>
  <conditionalFormatting sqref="AO1859:AT1859">
    <cfRule type="timePeriod" dxfId="198" priority="324" timePeriod="tomorrow">
      <formula>FLOOR(AO1859,1)=TODAY()+1</formula>
    </cfRule>
    <cfRule type="timePeriod" dxfId="199" priority="325" timePeriod="today">
      <formula>FLOOR(AO1859,1)=TODAY()</formula>
    </cfRule>
    <cfRule type="timePeriod" dxfId="200" priority="326" timePeriod="yesterday">
      <formula>FLOOR(AO1859,1)=TODAY()-1</formula>
    </cfRule>
  </conditionalFormatting>
  <conditionalFormatting sqref="AO1868:AT1893">
    <cfRule type="timePeriod" dxfId="195" priority="327" timePeriod="tomorrow">
      <formula>FLOOR(AO1868,1)=TODAY()+1</formula>
    </cfRule>
    <cfRule type="timePeriod" dxfId="196" priority="328" timePeriod="today">
      <formula>FLOOR(AO1868,1)=TODAY()</formula>
    </cfRule>
    <cfRule type="timePeriod" dxfId="197" priority="329" timePeriod="yesterday">
      <formula>FLOOR(AO1868,1)=TODAY()-1</formula>
    </cfRule>
  </conditionalFormatting>
  <conditionalFormatting sqref="AO1920:AT1925">
    <cfRule type="timePeriod" dxfId="193" priority="368" timePeriod="tomorrow">
      <formula>FLOOR(AO1920,1)=TODAY()+1</formula>
    </cfRule>
    <cfRule type="timePeriod" dxfId="194" priority="369" timePeriod="today">
      <formula>FLOOR(AO1920,1)=TODAY()</formula>
    </cfRule>
    <cfRule type="timePeriod" dxfId="192" priority="370" timePeriod="yesterday">
      <formula>FLOOR(AO1920,1)=TODAY()-1</formula>
    </cfRule>
  </conditionalFormatting>
  <conditionalFormatting sqref="AO1931:AT1932">
    <cfRule type="timePeriod" dxfId="191" priority="220" timePeriod="tomorrow">
      <formula>FLOOR(AO1931,1)=TODAY()+1</formula>
    </cfRule>
    <cfRule type="timePeriod" dxfId="190" priority="221" timePeriod="today">
      <formula>FLOOR(AO1931,1)=TODAY()</formula>
    </cfRule>
    <cfRule type="timePeriod" dxfId="189" priority="222" timePeriod="yesterday">
      <formula>FLOOR(AO1931,1)=TODAY()-1</formula>
    </cfRule>
  </conditionalFormatting>
  <conditionalFormatting sqref="AO1933:AT1940">
    <cfRule type="timePeriod" dxfId="187" priority="417" timePeriod="today">
      <formula>FLOOR(AO1933,1)=TODAY()</formula>
    </cfRule>
    <cfRule type="timePeriod" dxfId="188" priority="418" timePeriod="yesterday">
      <formula>FLOOR(AO1933,1)=TODAY()-1</formula>
    </cfRule>
  </conditionalFormatting>
  <conditionalFormatting sqref="AO1936:AT1936">
    <cfRule type="timePeriod" dxfId="185" priority="414" timePeriod="today">
      <formula>FLOOR(AO1936,1)=TODAY()</formula>
    </cfRule>
    <cfRule type="timePeriod" dxfId="186" priority="415" timePeriod="yesterday">
      <formula>FLOOR(AO1936,1)=TODAY()-1</formula>
    </cfRule>
  </conditionalFormatting>
  <conditionalFormatting sqref="AO1941:AT3493">
    <cfRule type="timePeriod" dxfId="184" priority="1" timePeriod="tomorrow">
      <formula>FLOOR(AO1941,1)=TODAY()+1</formula>
    </cfRule>
    <cfRule type="timePeriod" dxfId="183" priority="2" timePeriod="today">
      <formula>FLOOR(AO1941,1)=TODAY()</formula>
    </cfRule>
    <cfRule type="timePeriod" dxfId="182" priority="3" timePeriod="yesterday">
      <formula>FLOOR(AO1941,1)=TODAY()-1</formula>
    </cfRule>
  </conditionalFormatting>
  <conditionalFormatting sqref="AP1636:AQ1637">
    <cfRule type="timePeriod" dxfId="180" priority="101" timePeriod="today">
      <formula>FLOOR(AP1636,1)=TODAY()</formula>
    </cfRule>
    <cfRule type="timePeriod" dxfId="181" priority="102" timePeriod="yesterday">
      <formula>FLOOR(AP1636,1)=TODAY()-1</formula>
    </cfRule>
  </conditionalFormatting>
  <conditionalFormatting sqref="AP1852:AQ1852 AO1853:AQ1858 AR1855:AR1858">
    <cfRule type="timePeriod" dxfId="177" priority="341" timePeriod="tomorrow">
      <formula>FLOOR(AO1852,1)=TODAY()+1</formula>
    </cfRule>
    <cfRule type="timePeriod" dxfId="178" priority="342" timePeriod="today">
      <formula>FLOOR(AO1852,1)=TODAY()</formula>
    </cfRule>
    <cfRule type="timePeriod" dxfId="179" priority="343" timePeriod="yesterday">
      <formula>FLOOR(AO1852,1)=TODAY()-1</formula>
    </cfRule>
  </conditionalFormatting>
  <conditionalFormatting sqref="AP1852:AR1852 AO1853:AR1853 AS1852:AT1853 AS1926:AT1930">
    <cfRule type="timePeriod" dxfId="176" priority="330" timePeriod="tomorrow">
      <formula>FLOOR(AO1852,1)=TODAY()+1</formula>
    </cfRule>
  </conditionalFormatting>
  <conditionalFormatting sqref="AP1852:AR1852 AS1852:AT1853 AO1853:AR1853 AS1926:AT1930">
    <cfRule type="timePeriod" dxfId="175" priority="331" timePeriod="today">
      <formula>FLOOR(AO1852,1)=TODAY()</formula>
    </cfRule>
    <cfRule type="timePeriod" dxfId="174" priority="332" timePeriod="yesterday">
      <formula>FLOOR(AO1852,1)=TODAY()-1</formula>
    </cfRule>
  </conditionalFormatting>
  <conditionalFormatting sqref="AP1937:AS1937 AP1938:AQ1940 AO1937:AO1940">
    <cfRule type="timePeriod" dxfId="172" priority="336" timePeriod="today">
      <formula>FLOOR(AO1937,1)=TODAY()</formula>
    </cfRule>
    <cfRule type="timePeriod" dxfId="173" priority="337" timePeriod="yesterday">
      <formula>FLOOR(AO1937,1)=TODAY()-1</formula>
    </cfRule>
  </conditionalFormatting>
  <conditionalFormatting sqref="AP1937:AS1937">
    <cfRule type="timePeriod" dxfId="171" priority="335" timePeriod="tomorrow">
      <formula>FLOOR(AP1937,1)=TODAY()+1</formula>
    </cfRule>
  </conditionalFormatting>
  <conditionalFormatting sqref="AP1759:AT1761">
    <cfRule type="timePeriod" dxfId="169" priority="422" timePeriod="tomorrow">
      <formula>FLOOR(AP1759,1)=TODAY()+1</formula>
    </cfRule>
    <cfRule type="timePeriod" dxfId="168" priority="423" timePeriod="today">
      <formula>FLOOR(AP1759,1)=TODAY()</formula>
    </cfRule>
    <cfRule type="timePeriod" dxfId="170" priority="424" timePeriod="yesterday">
      <formula>FLOOR(AP1759,1)=TODAY()-1</formula>
    </cfRule>
  </conditionalFormatting>
  <conditionalFormatting sqref="AP1860:AT1863">
    <cfRule type="timePeriod" dxfId="165" priority="396" timePeriod="tomorrow">
      <formula>FLOOR(AP1860,1)=TODAY()+1</formula>
    </cfRule>
    <cfRule type="timePeriod" dxfId="166" priority="397" timePeriod="today">
      <formula>FLOOR(AP1860,1)=TODAY()</formula>
    </cfRule>
    <cfRule type="timePeriod" dxfId="167" priority="398" timePeriod="yesterday">
      <formula>FLOOR(AP1860,1)=TODAY()-1</formula>
    </cfRule>
  </conditionalFormatting>
  <conditionalFormatting sqref="AR1852:AR1858">
    <cfRule type="timePeriod" dxfId="164" priority="320" timePeriod="tomorrow">
      <formula>FLOOR(AR1852,1)=TODAY()+1</formula>
    </cfRule>
    <cfRule type="timePeriod" dxfId="163" priority="321" timePeriod="today">
      <formula>FLOOR(AR1852,1)=TODAY()</formula>
    </cfRule>
    <cfRule type="timePeriod" dxfId="162" priority="322" timePeriod="yesterday">
      <formula>FLOOR(AR1852,1)=TODAY()-1</formula>
    </cfRule>
  </conditionalFormatting>
  <conditionalFormatting sqref="AR1894">
    <cfRule type="timePeriod" dxfId="159" priority="408" timePeriod="tomorrow">
      <formula>FLOOR(AR1894,1)=TODAY()+1</formula>
    </cfRule>
    <cfRule type="timePeriod" dxfId="160" priority="409" timePeriod="today">
      <formula>FLOOR(AR1894,1)=TODAY()</formula>
    </cfRule>
    <cfRule type="timePeriod" dxfId="161" priority="410" timePeriod="yesterday">
      <formula>FLOOR(AR1894,1)=TODAY()-1</formula>
    </cfRule>
  </conditionalFormatting>
  <conditionalFormatting sqref="AR1931:AR1932">
    <cfRule type="timePeriod" dxfId="158" priority="318" timePeriod="today">
      <formula>FLOOR(AR1931,1)=TODAY()</formula>
    </cfRule>
    <cfRule type="timePeriod" dxfId="157" priority="319" timePeriod="yesterday">
      <formula>FLOOR(AR1931,1)=TODAY()-1</formula>
    </cfRule>
  </conditionalFormatting>
  <conditionalFormatting sqref="AR1934:AR1935">
    <cfRule type="timePeriod" dxfId="156" priority="315" timePeriod="tomorrow">
      <formula>FLOOR(AR1934,1)=TODAY()+1</formula>
    </cfRule>
    <cfRule type="timePeriod" dxfId="154" priority="316" timePeriod="today">
      <formula>FLOOR(AR1934,1)=TODAY()</formula>
    </cfRule>
    <cfRule type="timePeriod" dxfId="155" priority="317" timePeriod="yesterday">
      <formula>FLOOR(AR1934,1)=TODAY()-1</formula>
    </cfRule>
  </conditionalFormatting>
  <conditionalFormatting sqref="AR1937:AR1940">
    <cfRule type="timePeriod" dxfId="153" priority="313" timePeriod="today">
      <formula>FLOOR(AR1937,1)=TODAY()</formula>
    </cfRule>
    <cfRule type="timePeriod" dxfId="152" priority="314" timePeriod="yesterday">
      <formula>FLOOR(AR1937,1)=TODAY()-1</formula>
    </cfRule>
  </conditionalFormatting>
  <conditionalFormatting sqref="AR1476:AS1477 AR1479:AS1484">
    <cfRule type="timePeriod" dxfId="150" priority="438" timePeriod="tomorrow">
      <formula>FLOOR(AR1476,1)=TODAY()+1</formula>
    </cfRule>
    <cfRule type="timePeriod" dxfId="151" priority="439" timePeriod="today">
      <formula>FLOOR(AR1476,1)=TODAY()</formula>
    </cfRule>
    <cfRule type="timePeriod" dxfId="149" priority="440" timePeriod="yesterday">
      <formula>FLOOR(AR1476,1)=TODAY()-1</formula>
    </cfRule>
  </conditionalFormatting>
  <conditionalFormatting sqref="AR1732:AS1733">
    <cfRule type="timePeriod" dxfId="148" priority="411" timePeriod="tomorrow">
      <formula>FLOOR(AR1732,1)=TODAY()+1</formula>
    </cfRule>
    <cfRule type="timePeriod" dxfId="147" priority="412" timePeriod="today">
      <formula>FLOOR(AR1732,1)=TODAY()</formula>
    </cfRule>
    <cfRule type="timePeriod" dxfId="146" priority="413" timePeriod="yesterday">
      <formula>FLOOR(AR1732,1)=TODAY()-1</formula>
    </cfRule>
  </conditionalFormatting>
  <conditionalFormatting sqref="AR1909:AS1909">
    <cfRule type="timePeriod" dxfId="144" priority="405" timePeriod="tomorrow">
      <formula>FLOOR(AR1909,1)=TODAY()+1</formula>
    </cfRule>
    <cfRule type="timePeriod" dxfId="143" priority="406" timePeriod="today">
      <formula>FLOOR(AR1909,1)=TODAY()</formula>
    </cfRule>
    <cfRule type="timePeriod" dxfId="145" priority="407" timePeriod="yesterday">
      <formula>FLOOR(AR1909,1)=TODAY()-1</formula>
    </cfRule>
  </conditionalFormatting>
  <conditionalFormatting sqref="AR1475:AT1475 AT1477:AT1478 AR1478:AS1478 AO1736:AT1739 AO1759:AO1762">
    <cfRule type="timePeriod" dxfId="142" priority="448" timePeriod="today">
      <formula>FLOOR(AO1475,1)=TODAY()</formula>
    </cfRule>
    <cfRule type="timePeriod" dxfId="141" priority="449" timePeriod="yesterday">
      <formula>FLOOR(AO1475,1)=TODAY()-1</formula>
    </cfRule>
  </conditionalFormatting>
  <conditionalFormatting sqref="AR1607:AT1607">
    <cfRule type="timePeriod" dxfId="139" priority="231" timePeriod="tomorrow">
      <formula>FLOOR(AR1607,1)=TODAY()+1</formula>
    </cfRule>
    <cfRule type="timePeriod" dxfId="140" priority="232" timePeriod="today">
      <formula>FLOOR(AR1607,1)=TODAY()</formula>
    </cfRule>
    <cfRule type="timePeriod" dxfId="138" priority="233" timePeriod="yesterday">
      <formula>FLOOR(AR1607,1)=TODAY()-1</formula>
    </cfRule>
  </conditionalFormatting>
  <conditionalFormatting sqref="AR1637:AT1637">
    <cfRule type="timePeriod" dxfId="136" priority="99" timePeriod="today">
      <formula>FLOOR(AR1637,1)=TODAY()</formula>
    </cfRule>
    <cfRule type="timePeriod" dxfId="137" priority="100" timePeriod="yesterday">
      <formula>FLOOR(AR1637,1)=TODAY()-1</formula>
    </cfRule>
  </conditionalFormatting>
  <conditionalFormatting sqref="AR1745:AT1745">
    <cfRule type="timePeriod" dxfId="133" priority="298" timePeriod="tomorrow">
      <formula>FLOOR(AR1745,1)=TODAY()+1</formula>
    </cfRule>
    <cfRule type="timePeriod" dxfId="134" priority="299" timePeriod="today">
      <formula>FLOOR(AR1745,1)=TODAY()</formula>
    </cfRule>
    <cfRule type="timePeriod" dxfId="135" priority="300" timePeriod="yesterday">
      <formula>FLOOR(AR1745,1)=TODAY()-1</formula>
    </cfRule>
  </conditionalFormatting>
  <conditionalFormatting sqref="AR1846:AT1849">
    <cfRule type="timePeriod" dxfId="131" priority="229" timePeriod="today">
      <formula>FLOOR(AR1846,1)=TODAY()</formula>
    </cfRule>
    <cfRule type="timePeriod" dxfId="132" priority="230" timePeriod="yesterday">
      <formula>FLOOR(AR1846,1)=TODAY()-1</formula>
    </cfRule>
  </conditionalFormatting>
  <conditionalFormatting sqref="AS1745">
    <cfRule type="timePeriod" dxfId="129" priority="346" timePeriod="tomorrow">
      <formula>FLOOR(AS1745,1)=TODAY()+1</formula>
    </cfRule>
    <cfRule type="timePeriod" dxfId="130" priority="347" timePeriod="today">
      <formula>FLOOR(AS1745,1)=TODAY()</formula>
    </cfRule>
    <cfRule type="timePeriod" dxfId="128" priority="348" timePeriod="yesterday">
      <formula>FLOOR(AS1745,1)=TODAY()-1</formula>
    </cfRule>
  </conditionalFormatting>
  <conditionalFormatting sqref="AS1852:AS1854">
    <cfRule type="timePeriod" dxfId="125" priority="208" timePeriod="tomorrow">
      <formula>FLOOR(AS1852,1)=TODAY()+1</formula>
    </cfRule>
    <cfRule type="timePeriod" dxfId="126" priority="209" timePeriod="today">
      <formula>FLOOR(AS1852,1)=TODAY()</formula>
    </cfRule>
    <cfRule type="timePeriod" dxfId="127" priority="210" timePeriod="yesterday">
      <formula>FLOOR(AS1852,1)=TODAY()-1</formula>
    </cfRule>
  </conditionalFormatting>
  <conditionalFormatting sqref="AS1855:AS1858">
    <cfRule type="timePeriod" dxfId="119" priority="223" timePeriod="tomorrow">
      <formula>FLOOR(AS1855,1)=TODAY()+1</formula>
    </cfRule>
    <cfRule type="timePeriod" dxfId="120" priority="224" timePeriod="today">
      <formula>FLOOR(AS1855,1)=TODAY()</formula>
    </cfRule>
    <cfRule type="timePeriod" dxfId="121" priority="225" timePeriod="yesterday">
      <formula>FLOOR(AS1855,1)=TODAY()-1</formula>
    </cfRule>
    <cfRule type="timePeriod" dxfId="122" priority="226" timePeriod="tomorrow">
      <formula>FLOOR(AS1855,1)=TODAY()+1</formula>
    </cfRule>
    <cfRule type="timePeriod" dxfId="124" priority="227" timePeriod="today">
      <formula>FLOOR(AS1855,1)=TODAY()</formula>
    </cfRule>
    <cfRule type="timePeriod" dxfId="123" priority="228" timePeriod="yesterday">
      <formula>FLOOR(AS1855,1)=TODAY()-1</formula>
    </cfRule>
  </conditionalFormatting>
  <conditionalFormatting sqref="AS1926:AS1930">
    <cfRule type="timePeriod" dxfId="117" priority="202" timePeriod="tomorrow">
      <formula>FLOOR(AS1926,1)=TODAY()+1</formula>
    </cfRule>
    <cfRule type="timePeriod" dxfId="118" priority="203" timePeriod="today">
      <formula>FLOOR(AS1926,1)=TODAY()</formula>
    </cfRule>
    <cfRule type="timePeriod" dxfId="116" priority="204" timePeriod="yesterday">
      <formula>FLOOR(AS1926,1)=TODAY()-1</formula>
    </cfRule>
  </conditionalFormatting>
  <conditionalFormatting sqref="AS1926:AS1932">
    <cfRule type="timePeriod" dxfId="113" priority="205" timePeriod="tomorrow">
      <formula>FLOOR(AS1926,1)=TODAY()+1</formula>
    </cfRule>
    <cfRule type="timePeriod" dxfId="114" priority="206" timePeriod="today">
      <formula>FLOOR(AS1926,1)=TODAY()</formula>
    </cfRule>
    <cfRule type="timePeriod" dxfId="115" priority="207" timePeriod="yesterday">
      <formula>FLOOR(AS1926,1)=TODAY()-1</formula>
    </cfRule>
  </conditionalFormatting>
  <conditionalFormatting sqref="AS1931:AS1932">
    <cfRule type="timePeriod" dxfId="107" priority="214" timePeriod="tomorrow">
      <formula>FLOOR(AS1931,1)=TODAY()+1</formula>
    </cfRule>
    <cfRule type="timePeriod" dxfId="109" priority="215" timePeriod="today">
      <formula>FLOOR(AS1931,1)=TODAY()</formula>
    </cfRule>
    <cfRule type="timePeriod" dxfId="108" priority="216" timePeriod="yesterday">
      <formula>FLOOR(AS1931,1)=TODAY()-1</formula>
    </cfRule>
    <cfRule type="timePeriod" dxfId="112" priority="217" timePeriod="tomorrow">
      <formula>FLOOR(AS1931,1)=TODAY()+1</formula>
    </cfRule>
    <cfRule type="timePeriod" dxfId="111" priority="218" timePeriod="today">
      <formula>FLOOR(AS1931,1)=TODAY()</formula>
    </cfRule>
    <cfRule type="timePeriod" dxfId="110" priority="219" timePeriod="yesterday">
      <formula>FLOOR(AS1931,1)=TODAY()-1</formula>
    </cfRule>
  </conditionalFormatting>
  <conditionalFormatting sqref="AS1933 AS1936 AO1963:AT1963">
    <cfRule type="timePeriod" dxfId="105" priority="295" timePeriod="today">
      <formula>FLOOR(AO1933,1)=TODAY()</formula>
    </cfRule>
    <cfRule type="timePeriod" dxfId="106" priority="296" timePeriod="yesterday">
      <formula>FLOOR(AO1933,1)=TODAY()-1</formula>
    </cfRule>
  </conditionalFormatting>
  <conditionalFormatting sqref="AS1933 AS1936 AS1963">
    <cfRule type="timePeriod" dxfId="104" priority="294" timePeriod="tomorrow">
      <formula>FLOOR(AS1933,1)=TODAY()+1</formula>
    </cfRule>
  </conditionalFormatting>
  <conditionalFormatting sqref="AS1934:AS1935">
    <cfRule type="timePeriod" dxfId="94" priority="187" timePeriod="tomorrow">
      <formula>FLOOR(AS1934,1)=TODAY()+1</formula>
    </cfRule>
    <cfRule type="timePeriod" dxfId="93" priority="188" timePeriod="today">
      <formula>FLOOR(AS1934,1)=TODAY()</formula>
    </cfRule>
    <cfRule type="timePeriod" dxfId="92" priority="189" timePeriod="yesterday">
      <formula>FLOOR(AS1934,1)=TODAY()-1</formula>
    </cfRule>
    <cfRule type="timePeriod" dxfId="96" priority="190" timePeriod="tomorrow">
      <formula>FLOOR(AS1934,1)=TODAY()+1</formula>
    </cfRule>
    <cfRule type="timePeriod" dxfId="95" priority="191" timePeriod="today">
      <formula>FLOOR(AS1934,1)=TODAY()</formula>
    </cfRule>
    <cfRule type="timePeriod" dxfId="103" priority="192" timePeriod="yesterday">
      <formula>FLOOR(AS1934,1)=TODAY()-1</formula>
    </cfRule>
    <cfRule type="timePeriod" dxfId="102" priority="193" timePeriod="tomorrow">
      <formula>FLOOR(AS1934,1)=TODAY()+1</formula>
    </cfRule>
    <cfRule type="timePeriod" dxfId="101" priority="194" timePeriod="today">
      <formula>FLOOR(AS1934,1)=TODAY()</formula>
    </cfRule>
    <cfRule type="timePeriod" dxfId="97" priority="195" timePeriod="yesterday">
      <formula>FLOOR(AS1934,1)=TODAY()-1</formula>
    </cfRule>
    <cfRule type="timePeriod" dxfId="100" priority="196" timePeriod="tomorrow">
      <formula>FLOOR(AS1934,1)=TODAY()+1</formula>
    </cfRule>
    <cfRule type="timePeriod" dxfId="99" priority="197" timePeriod="today">
      <formula>FLOOR(AS1934,1)=TODAY()</formula>
    </cfRule>
    <cfRule type="timePeriod" dxfId="98" priority="198" timePeriod="yesterday">
      <formula>FLOOR(AS1934,1)=TODAY()-1</formula>
    </cfRule>
  </conditionalFormatting>
  <conditionalFormatting sqref="AS1937">
    <cfRule type="timePeriod" dxfId="89" priority="169" timePeriod="tomorrow">
      <formula>FLOOR(AS1937,1)=TODAY()+1</formula>
    </cfRule>
    <cfRule type="timePeriod" dxfId="90" priority="170" timePeriod="today">
      <formula>FLOOR(AS1937,1)=TODAY()</formula>
    </cfRule>
    <cfRule type="timePeriod" dxfId="91" priority="171" timePeriod="yesterday">
      <formula>FLOOR(AS1937,1)=TODAY()-1</formula>
    </cfRule>
  </conditionalFormatting>
  <conditionalFormatting sqref="AS1937:AS1940">
    <cfRule type="timePeriod" dxfId="87" priority="172" timePeriod="tomorrow">
      <formula>FLOOR(AS1937,1)=TODAY()+1</formula>
    </cfRule>
    <cfRule type="timePeriod" dxfId="88" priority="173" timePeriod="today">
      <formula>FLOOR(AS1937,1)=TODAY()</formula>
    </cfRule>
    <cfRule type="timePeriod" dxfId="86" priority="174" timePeriod="yesterday">
      <formula>FLOOR(AS1937,1)=TODAY()-1</formula>
    </cfRule>
  </conditionalFormatting>
  <conditionalFormatting sqref="AS1938:AS1940">
    <cfRule type="timePeriod" dxfId="76" priority="175" timePeriod="tomorrow">
      <formula>FLOOR(AS1938,1)=TODAY()+1</formula>
    </cfRule>
    <cfRule type="timePeriod" dxfId="78" priority="176" timePeriod="today">
      <formula>FLOOR(AS1938,1)=TODAY()</formula>
    </cfRule>
    <cfRule type="timePeriod" dxfId="75" priority="177" timePeriod="yesterday">
      <formula>FLOOR(AS1938,1)=TODAY()-1</formula>
    </cfRule>
    <cfRule type="timePeriod" dxfId="84" priority="178" timePeriod="tomorrow">
      <formula>FLOOR(AS1938,1)=TODAY()+1</formula>
    </cfRule>
    <cfRule type="timePeriod" dxfId="83" priority="179" timePeriod="today">
      <formula>FLOOR(AS1938,1)=TODAY()</formula>
    </cfRule>
    <cfRule type="timePeriod" dxfId="77" priority="180" timePeriod="yesterday">
      <formula>FLOOR(AS1938,1)=TODAY()-1</formula>
    </cfRule>
    <cfRule type="timePeriod" dxfId="82" priority="181" timePeriod="tomorrow">
      <formula>FLOOR(AS1938,1)=TODAY()+1</formula>
    </cfRule>
    <cfRule type="timePeriod" dxfId="81" priority="182" timePeriod="today">
      <formula>FLOOR(AS1938,1)=TODAY()</formula>
    </cfRule>
    <cfRule type="timePeriod" dxfId="80" priority="183" timePeriod="yesterday">
      <formula>FLOOR(AS1938,1)=TODAY()-1</formula>
    </cfRule>
    <cfRule type="timePeriod" dxfId="79" priority="184" timePeriod="tomorrow">
      <formula>FLOOR(AS1938,1)=TODAY()+1</formula>
    </cfRule>
    <cfRule type="timePeriod" dxfId="74" priority="185" timePeriod="today">
      <formula>FLOOR(AS1938,1)=TODAY()</formula>
    </cfRule>
    <cfRule type="timePeriod" dxfId="85" priority="186" timePeriod="yesterday">
      <formula>FLOOR(AS1938,1)=TODAY()-1</formula>
    </cfRule>
  </conditionalFormatting>
  <conditionalFormatting sqref="AS1954:AS1956">
    <cfRule type="timePeriod" dxfId="62" priority="151" timePeriod="tomorrow">
      <formula>FLOOR(AS1954,1)=TODAY()+1</formula>
    </cfRule>
    <cfRule type="timePeriod" dxfId="63" priority="152" timePeriod="today">
      <formula>FLOOR(AS1954,1)=TODAY()</formula>
    </cfRule>
    <cfRule type="timePeriod" dxfId="64" priority="153" timePeriod="yesterday">
      <formula>FLOOR(AS1954,1)=TODAY()-1</formula>
    </cfRule>
    <cfRule type="timePeriod" dxfId="65" priority="154" timePeriod="tomorrow">
      <formula>FLOOR(AS1954,1)=TODAY()+1</formula>
    </cfRule>
    <cfRule type="timePeriod" dxfId="66" priority="155" timePeriod="today">
      <formula>FLOOR(AS1954,1)=TODAY()</formula>
    </cfRule>
    <cfRule type="timePeriod" dxfId="61" priority="156" timePeriod="yesterday">
      <formula>FLOOR(AS1954,1)=TODAY()-1</formula>
    </cfRule>
    <cfRule type="timePeriod" dxfId="67" priority="157" timePeriod="tomorrow">
      <formula>FLOOR(AS1954,1)=TODAY()+1</formula>
    </cfRule>
    <cfRule type="timePeriod" dxfId="68" priority="158" timePeriod="today">
      <formula>FLOOR(AS1954,1)=TODAY()</formula>
    </cfRule>
    <cfRule type="timePeriod" dxfId="69" priority="159" timePeriod="yesterday">
      <formula>FLOOR(AS1954,1)=TODAY()-1</formula>
    </cfRule>
    <cfRule type="timePeriod" dxfId="70" priority="160" timePeriod="tomorrow">
      <formula>FLOOR(AS1954,1)=TODAY()+1</formula>
    </cfRule>
    <cfRule type="timePeriod" dxfId="71" priority="161" timePeriod="today">
      <formula>FLOOR(AS1954,1)=TODAY()</formula>
    </cfRule>
    <cfRule type="timePeriod" dxfId="72" priority="162" timePeriod="yesterday">
      <formula>FLOOR(AS1954,1)=TODAY()-1</formula>
    </cfRule>
    <cfRule type="timePeriod" dxfId="73" priority="163" timePeriod="tomorrow">
      <formula>FLOOR(AS1954,1)=TODAY()+1</formula>
    </cfRule>
    <cfRule type="timePeriod" dxfId="59" priority="164" timePeriod="today">
      <formula>FLOOR(AS1954,1)=TODAY()</formula>
    </cfRule>
    <cfRule type="timePeriod" dxfId="60" priority="165" timePeriod="yesterday">
      <formula>FLOOR(AS1954,1)=TODAY()-1</formula>
    </cfRule>
  </conditionalFormatting>
  <conditionalFormatting sqref="AS1967:AS1969">
    <cfRule type="timePeriod" dxfId="55" priority="133" timePeriod="tomorrow">
      <formula>FLOOR(AS1967,1)=TODAY()+1</formula>
    </cfRule>
    <cfRule type="timePeriod" dxfId="56" priority="134" timePeriod="today">
      <formula>FLOOR(AS1967,1)=TODAY()</formula>
    </cfRule>
    <cfRule type="timePeriod" dxfId="52" priority="135" timePeriod="yesterday">
      <formula>FLOOR(AS1967,1)=TODAY()-1</formula>
    </cfRule>
    <cfRule type="timePeriod" dxfId="51" priority="136" timePeriod="tomorrow">
      <formula>FLOOR(AS1967,1)=TODAY()+1</formula>
    </cfRule>
    <cfRule type="timePeriod" dxfId="50" priority="137" timePeriod="today">
      <formula>FLOOR(AS1967,1)=TODAY()</formula>
    </cfRule>
    <cfRule type="timePeriod" dxfId="58" priority="138" timePeriod="yesterday">
      <formula>FLOOR(AS1967,1)=TODAY()-1</formula>
    </cfRule>
    <cfRule type="timePeriod" dxfId="57" priority="139" timePeriod="tomorrow">
      <formula>FLOOR(AS1967,1)=TODAY()+1</formula>
    </cfRule>
    <cfRule type="timePeriod" dxfId="53" priority="140" timePeriod="today">
      <formula>FLOOR(AS1967,1)=TODAY()</formula>
    </cfRule>
    <cfRule type="timePeriod" dxfId="54" priority="141" timePeriod="yesterday">
      <formula>FLOOR(AS1967,1)=TODAY()-1</formula>
    </cfRule>
    <cfRule type="timePeriod" dxfId="44" priority="142" timePeriod="tomorrow">
      <formula>FLOOR(AS1967,1)=TODAY()+1</formula>
    </cfRule>
    <cfRule type="timePeriod" dxfId="45" priority="143" timePeriod="today">
      <formula>FLOOR(AS1967,1)=TODAY()</formula>
    </cfRule>
    <cfRule type="timePeriod" dxfId="46" priority="144" timePeriod="yesterday">
      <formula>FLOOR(AS1967,1)=TODAY()-1</formula>
    </cfRule>
    <cfRule type="timePeriod" dxfId="47" priority="145" timePeriod="tomorrow">
      <formula>FLOOR(AS1967,1)=TODAY()+1</formula>
    </cfRule>
    <cfRule type="timePeriod" dxfId="48" priority="146" timePeriod="today">
      <formula>FLOOR(AS1967,1)=TODAY()</formula>
    </cfRule>
    <cfRule type="timePeriod" dxfId="49" priority="147" timePeriod="yesterday">
      <formula>FLOOR(AS1967,1)=TODAY()-1</formula>
    </cfRule>
  </conditionalFormatting>
  <conditionalFormatting sqref="AS1898:AT1904">
    <cfRule type="timePeriod" dxfId="43" priority="377" timePeriod="tomorrow">
      <formula>FLOOR(AS1898,1)=TODAY()+1</formula>
    </cfRule>
    <cfRule type="timePeriod" dxfId="42" priority="378" timePeriod="today">
      <formula>FLOOR(AS1898,1)=TODAY()</formula>
    </cfRule>
    <cfRule type="timePeriod" dxfId="41" priority="379" timePeriod="yesterday">
      <formula>FLOOR(AS1898,1)=TODAY()-1</formula>
    </cfRule>
  </conditionalFormatting>
  <conditionalFormatting sqref="AS1926:AT1926 AO1475:AQ1484">
    <cfRule type="timePeriod" dxfId="40" priority="441" timePeriod="tomorrow">
      <formula>FLOOR(AO1475,1)=TODAY()+1</formula>
    </cfRule>
  </conditionalFormatting>
  <conditionalFormatting sqref="AS1926:AT1926">
    <cfRule type="timePeriod" dxfId="39" priority="390" timePeriod="tomorrow">
      <formula>FLOOR(AS1926,1)=TODAY()+1</formula>
    </cfRule>
    <cfRule type="timePeriod" dxfId="37" priority="391" timePeriod="today">
      <formula>FLOOR(AS1926,1)=TODAY()</formula>
    </cfRule>
    <cfRule type="timePeriod" dxfId="38" priority="392" timePeriod="yesterday">
      <formula>FLOOR(AS1926,1)=TODAY()-1</formula>
    </cfRule>
  </conditionalFormatting>
  <conditionalFormatting sqref="AS1933:AT1933 AS1936:AT1936 AS1963:AT1963">
    <cfRule type="timePeriod" dxfId="36" priority="292" timePeriod="today">
      <formula>FLOOR(AS1933,1)=TODAY()</formula>
    </cfRule>
    <cfRule type="timePeriod" dxfId="35" priority="293" timePeriod="yesterday">
      <formula>FLOOR(AS1933,1)=TODAY()-1</formula>
    </cfRule>
  </conditionalFormatting>
  <conditionalFormatting sqref="AS1936:AT1936 AS1963:AT1963">
    <cfRule type="timePeriod" dxfId="34" priority="416" timePeriod="tomorrow">
      <formula>FLOOR(AS1936,1)=TODAY()+1</formula>
    </cfRule>
  </conditionalFormatting>
  <conditionalFormatting sqref="AS1963:AT1963 AS1933:AT1933 AS1936:AT1936">
    <cfRule type="timePeriod" dxfId="33" priority="291" timePeriod="tomorrow">
      <formula>FLOOR(AS1933,1)=TODAY()+1</formula>
    </cfRule>
  </conditionalFormatting>
  <conditionalFormatting sqref="AT1476">
    <cfRule type="timePeriod" dxfId="32" priority="436" timePeriod="today">
      <formula>FLOOR(AT1476,1)=TODAY()</formula>
    </cfRule>
    <cfRule type="timePeriod" dxfId="31" priority="437" timePeriod="yesterday">
      <formula>FLOOR(AT1476,1)=TODAY()-1</formula>
    </cfRule>
  </conditionalFormatting>
  <conditionalFormatting sqref="AT1476:AT1487">
    <cfRule type="timePeriod" dxfId="30" priority="430" timePeriod="tomorrow">
      <formula>FLOOR(AT1476,1)=TODAY()+1</formula>
    </cfRule>
  </conditionalFormatting>
  <conditionalFormatting sqref="AT1479:AT1487">
    <cfRule type="timePeriod" dxfId="28" priority="431" timePeriod="today">
      <formula>FLOOR(AT1479,1)=TODAY()</formula>
    </cfRule>
    <cfRule type="timePeriod" dxfId="29" priority="432" timePeriod="yesterday">
      <formula>FLOOR(AT1479,1)=TODAY()-1</formula>
    </cfRule>
  </conditionalFormatting>
  <conditionalFormatting sqref="AT1894">
    <cfRule type="timePeriod" dxfId="27" priority="402" timePeriod="tomorrow">
      <formula>FLOOR(AT1894,1)=TODAY()+1</formula>
    </cfRule>
    <cfRule type="timePeriod" dxfId="26" priority="403" timePeriod="today">
      <formula>FLOOR(AT1894,1)=TODAY()</formula>
    </cfRule>
    <cfRule type="timePeriod" dxfId="25" priority="404" timePeriod="yesterday">
      <formula>FLOOR(AT1894,1)=TODAY()-1</formula>
    </cfRule>
  </conditionalFormatting>
  <conditionalFormatting sqref="AT1909:AT1914">
    <cfRule type="timePeriod" dxfId="24" priority="399" timePeriod="tomorrow">
      <formula>FLOOR(AT1909,1)=TODAY()+1</formula>
    </cfRule>
    <cfRule type="timePeriod" dxfId="23" priority="400" timePeriod="today">
      <formula>FLOOR(AT1909,1)=TODAY()</formula>
    </cfRule>
    <cfRule type="timePeriod" dxfId="22" priority="401" timePeriod="yesterday">
      <formula>FLOOR(AT1909,1)=TODAY()-1</formula>
    </cfRule>
  </conditionalFormatting>
  <conditionalFormatting sqref="BD2858:BD2859">
    <cfRule type="containsText" dxfId="21" priority="106" operator="containsText" text="DONE">
      <formula>NOT(ISERROR(SEARCH("DONE",BD2858)))</formula>
    </cfRule>
    <cfRule type="timePeriod" dxfId="17" priority="107" timePeriod="tomorrow">
      <formula>FLOOR(BD2858,1)=TODAY()+1</formula>
    </cfRule>
    <cfRule type="timePeriod" dxfId="18" priority="108" timePeriod="today">
      <formula>FLOOR(BD2858,1)=TODAY()</formula>
    </cfRule>
    <cfRule type="timePeriod" dxfId="19" priority="109" timePeriod="yesterday">
      <formula>FLOOR(BD2858,1)=TODAY()-1</formula>
    </cfRule>
    <cfRule type="containsText" dxfId="20" priority="110" operator="containsText" text="X">
      <formula>NOT(ISERROR(SEARCH("X",BD2858)))</formula>
    </cfRule>
  </conditionalFormatting>
  <conditionalFormatting sqref="BU3:BU1630 BU1635:BU1644 BU1652:BU1673 BU1675:BU1722 BU1746:BU1749 BU1783 BU1786 BU1790:BU1792 BU1794 BU1801 BU1820:BU1828 BU1833:BU1835 BU1868:BU1892 BU1925 BU2376">
    <cfRule type="timePeriod" dxfId="16" priority="446" timePeriod="today">
      <formula>FLOOR(BU3,1)=TODAY()</formula>
    </cfRule>
  </conditionalFormatting>
  <conditionalFormatting sqref="BU1740:BU1744">
    <cfRule type="timePeriod" dxfId="15" priority="131" timePeriod="today">
      <formula>FLOOR(BU1740,1)=TODAY()</formula>
    </cfRule>
  </conditionalFormatting>
  <conditionalFormatting sqref="BU1757:BU1764">
    <cfRule type="timePeriod" dxfId="14" priority="386" timePeriod="today">
      <formula>FLOOR(BU1757,1)=TODAY()</formula>
    </cfRule>
  </conditionalFormatting>
  <conditionalFormatting sqref="BU1806:BU1815">
    <cfRule type="timePeriod" dxfId="13" priority="364" timePeriod="today">
      <formula>FLOOR(BU1806,1)=TODAY()</formula>
    </cfRule>
  </conditionalFormatting>
  <conditionalFormatting sqref="BU1830">
    <cfRule type="timePeriod" dxfId="12" priority="363" timePeriod="today">
      <formula>FLOOR(BU1830,1)=TODAY()</formula>
    </cfRule>
  </conditionalFormatting>
  <conditionalFormatting sqref="BU1840:BU1841">
    <cfRule type="timePeriod" dxfId="11" priority="334" timePeriod="today">
      <formula>FLOOR(BU1840,1)=TODAY()</formula>
    </cfRule>
  </conditionalFormatting>
  <conditionalFormatting sqref="BU1862:BU1863">
    <cfRule type="timePeriod" dxfId="10" priority="385" timePeriod="today">
      <formula>FLOOR(BU1862,1)=TODAY()</formula>
    </cfRule>
  </conditionalFormatting>
  <conditionalFormatting sqref="BU1920">
    <cfRule type="timePeriod" dxfId="9" priority="365" timePeriod="today">
      <formula>FLOOR(BU1920,1)=TODAY()</formula>
    </cfRule>
  </conditionalFormatting>
  <conditionalFormatting sqref="BU2122:BU2129 BU2131:BU2170 BU2522:BU2523">
    <cfRule type="timePeriod" dxfId="8" priority="425" timePeriod="today">
      <formula>FLOOR(BU2122,1)=TODAY()</formula>
    </cfRule>
  </conditionalFormatting>
  <conditionalFormatting sqref="BX3:BX1665 BX1668:BX1677 BX1739:BX1744 BX1822:BX1824 BX1926">
    <cfRule type="containsText" dxfId="7" priority="450" operator="containsText" text="No">
      <formula>NOT(ISERROR(SEARCH("No",BX3)))</formula>
    </cfRule>
  </conditionalFormatting>
  <conditionalFormatting sqref="BX1812:BX1815">
    <cfRule type="containsText" dxfId="6" priority="367" operator="containsText" text="No">
      <formula>NOT(ISERROR(SEARCH("No",BX1812)))</formula>
    </cfRule>
  </conditionalFormatting>
  <conditionalFormatting sqref="BX1920">
    <cfRule type="containsText" dxfId="5" priority="366" operator="containsText" text="No">
      <formula>NOT(ISERROR(SEARCH("No",BX1920)))</formula>
    </cfRule>
  </conditionalFormatting>
  <conditionalFormatting sqref="BX2122:BX2126">
    <cfRule type="containsText" dxfId="4" priority="427" operator="containsText" text="No">
      <formula>NOT(ISERROR(SEARCH("No",BX2122)))</formula>
    </cfRule>
  </conditionalFormatting>
  <conditionalFormatting sqref="BX2128:BX2170">
    <cfRule type="containsText" dxfId="3" priority="426" operator="containsText" text="No">
      <formula>NOT(ISERROR(SEARCH("No",BX2128)))</formula>
    </cfRule>
  </conditionalFormatting>
  <conditionalFormatting sqref="CD3:CD1744 CD1746:CD1892 CD1894:CD1968 CD1970:CD2455 CD2465:CD2509 CD2511:CD2516 CD2522:CD2817">
    <cfRule type="containsText" dxfId="2" priority="451" operator="containsText" text="FALSE">
      <formula>NOT(ISERROR(SEARCH("FALSE",CD3)))</formula>
    </cfRule>
  </conditionalFormatting>
  <conditionalFormatting sqref="CD2885:CD2886">
    <cfRule type="containsText" dxfId="1" priority="111" operator="containsText" text="FALSE">
      <formula>NOT(ISERROR(SEARCH("FALSE",CD2885)))</formula>
    </cfRule>
  </conditionalFormatting>
  <conditionalFormatting sqref="CD2916:CD2918">
    <cfRule type="containsText" dxfId="0" priority="35" operator="containsText" text="FALSE">
      <formula>NOT(ISERROR(SEARCH("FALSE",CD2916)))</formula>
    </cfRule>
  </conditionalFormatting>
  <pageMargins left="0.7" right="0.7" top="0.75" bottom="0.75" header="0.3" footer="0.3"/>
  <pageSetup orientation="portrait" r:id="rId1"/>
  <headerFooter>
    <oddFooter>&amp;L_x000D_&amp;1#&amp;"Aptos"&amp;10&amp;K000000 Classification: Internal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shipment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Tran</dc:creator>
  <cp:lastModifiedBy>Linh Tran</cp:lastModifiedBy>
  <dcterms:created xsi:type="dcterms:W3CDTF">2026-05-01T08:31:42Z</dcterms:created>
  <dcterms:modified xsi:type="dcterms:W3CDTF">2026-05-01T08:32:17Z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2026-05-01T08:32:14Z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4b3d8d84-1025-4565-a4f0-a2cb9dc4760e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